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7.xml.rels" ContentType="application/vnd.openxmlformats-package.relationships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chart13.xml" ContentType="application/vnd.openxmlformats-officedocument.drawingml.chart+xml"/>
  <Override PartName="/xl/charts/chart8.xml" ContentType="application/vnd.openxmlformats-officedocument.drawingml.chart+xml"/>
  <Override PartName="/xl/charts/chart12.xml" ContentType="application/vnd.openxmlformats-officedocument.drawingml.chart+xml"/>
  <Override PartName="/xl/charts/chart7.xml" ContentType="application/vnd.openxmlformats-officedocument.drawingml.chart+xml"/>
  <Override PartName="/xl/charts/chart11.xml" ContentType="application/vnd.openxmlformats-officedocument.drawingml.chart+xml"/>
  <Override PartName="/xl/charts/chart6.xml" ContentType="application/vnd.openxmlformats-officedocument.drawingml.chart+xml"/>
  <Override PartName="/xl/charts/chart19.xml" ContentType="application/vnd.openxmlformats-officedocument.drawingml.chart+xml"/>
  <Override PartName="/xl/charts/chart1.xml" ContentType="application/vnd.openxmlformats-officedocument.drawingml.chart+xml"/>
  <Override PartName="/xl/charts/chart3.xml" ContentType="application/vnd.openxmlformats-officedocument.drawingml.chart+xml"/>
  <Override PartName="/xl/charts/chart20.xml" ContentType="application/vnd.openxmlformats-officedocument.drawingml.chart+xml"/>
  <Override PartName="/xl/charts/chart18.xml" ContentType="application/vnd.openxmlformats-officedocument.drawingml.chart+xml"/>
  <Override PartName="/xl/charts/chart17.xml" ContentType="application/vnd.openxmlformats-officedocument.drawingml.chart+xml"/>
  <Override PartName="/xl/charts/chart16.xml" ContentType="application/vnd.openxmlformats-officedocument.drawingml.chart+xml"/>
  <Override PartName="/xl/charts/chart15.xml" ContentType="application/vnd.openxmlformats-officedocument.drawingml.chart+xml"/>
  <Override PartName="/xl/charts/chart14.xml" ContentType="application/vnd.openxmlformats-officedocument.drawingml.chart+xml"/>
  <Override PartName="/xl/charts/chart2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Raw Data" sheetId="2" state="visible" r:id="rId4"/>
    <sheet name="Cleaning Log" sheetId="3" state="visible" r:id="rId5"/>
    <sheet name="Cleaned Data" sheetId="4" state="visible" r:id="rId6"/>
    <sheet name="KPI Dashboard" sheetId="5" state="visible" r:id="rId7"/>
    <sheet name="Pivot - Cancellation" sheetId="6" state="visible" r:id="rId8"/>
    <sheet name="Pivot - Revenue" sheetId="7" state="visible" r:id="rId9"/>
    <sheet name="Pivot - Room Type" sheetId="8" state="visible" r:id="rId10"/>
    <sheet name="Pivot - LeadTime &amp; Stay" sheetId="9" state="visible" r:id="rId11"/>
    <sheet name="Pivot - Monthly Trend" sheetId="10" state="visible" r:id="rId12"/>
    <sheet name="Pivot - Customer Segment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<sst xmlns="http://schemas.openxmlformats.org/spreadsheetml/2006/main" count="55960" uniqueCount="287">
  <si>
    <t xml:space="preserve">HOTEL BOOKING ANALYSIS — PROJECT WORKBOOK</t>
  </si>
  <si>
    <t xml:space="preserve">Prepared using:</t>
  </si>
  <si>
    <t xml:space="preserve">Microsoft Excel (data cleaning, formulas, PivotTable-style analysis, charts) + Power BI (interactive dashboard)</t>
  </si>
  <si>
    <t xml:space="preserve">Dataset:</t>
  </si>
  <si>
    <t xml:space="preserve">Hotel Booking Demand (Antonio, Almeida &amp; Nunes, 2019) — 119,390 real, anonymised hotel bookings for a City Hotel and a Resort Hotel, 2015-2017</t>
  </si>
  <si>
    <t xml:space="preserve">Source:</t>
  </si>
  <si>
    <t xml:space="preserve">Originally published in the journal 'Data in Brief' (Elsevier). Public CSV mirror used here: rfordatascience/tidytuesday on GitHub</t>
  </si>
  <si>
    <t xml:space="preserve">This workbook uses:</t>
  </si>
  <si>
    <t xml:space="preserve">A random sample of 2,600 raw bookings (statistically representative of the full 119,390-row dataset) so every formula, calculated column and chart recalculates instantly. All headline business insights in the project report use the FULL 87,230-row cleaned dataset for maximum accuracy — see the accompanying 'hotels_cleaned_full.csv' file and the Insights &amp; Recommendations document.</t>
  </si>
  <si>
    <t xml:space="preserve">SHEET GUIDE</t>
  </si>
  <si>
    <t xml:space="preserve">Raw Data</t>
  </si>
  <si>
    <t xml:space="preserve">Original, unedited sample as downloaded — includes real missing values and duplicate rows, plus audit formulas that detect them.</t>
  </si>
  <si>
    <t xml:space="preserve">Cleaning Log</t>
  </si>
  <si>
    <t xml:space="preserve">Documents every cleaning decision (missing values, duplicates, invalid rows) with formula-driven before/after counts.</t>
  </si>
  <si>
    <t xml:space="preserve">Cleaned Data</t>
  </si>
  <si>
    <t xml:space="preserve">The cleaned dataset with 8 new calculated columns (Excel formulas) ready for analysis. Source range for every table below.</t>
  </si>
  <si>
    <t xml:space="preserve">KPI Dashboard</t>
  </si>
  <si>
    <t xml:space="preserve">Headline KPI cards (Total Bookings, Cancellation Rate, Revenue, ADR, Lead Time, Nights) built with SUMIFS/COUNTIFS/AVERAGEIFS.</t>
  </si>
  <si>
    <t xml:space="preserve">Pivot - Cancellation</t>
  </si>
  <si>
    <t xml:space="preserve">Cancellation-rate breakdown by hotel type, lead-time bucket, deposit type and market segment, with charts.</t>
  </si>
  <si>
    <t xml:space="preserve">Pivot - Revenue</t>
  </si>
  <si>
    <t xml:space="preserve">Revenue and ADR by month, hotel type and market segment, with charts.</t>
  </si>
  <si>
    <t xml:space="preserve">Pivot - Room Type</t>
  </si>
  <si>
    <t xml:space="preserve">Booking volume, revenue and ADR by room type, with charts.</t>
  </si>
  <si>
    <t xml:space="preserve">Pivot - LeadTime &amp; Stay</t>
  </si>
  <si>
    <t xml:space="preserve">Lead-time distribution and average stay duration by bucket/hotel/customer type/season, with charts.</t>
  </si>
  <si>
    <t xml:space="preserve">Pivot - Monthly Trend</t>
  </si>
  <si>
    <t xml:space="preserve">Month-by-month booking volume and cancellation-rate seasonality, with trend charts.</t>
  </si>
  <si>
    <t xml:space="preserve">Pivot - Customer Segment</t>
  </si>
  <si>
    <t xml:space="preserve">Bookings by customer type and market segment, with charts.</t>
  </si>
  <si>
    <t xml:space="preserve">HOW TO ADD NATIVE EXCEL PIVOTTABLES (recommended, takes 2 minutes)</t>
  </si>
  <si>
    <t xml:space="preserve">1. Click any cell inside the 'Cleaned Data' table.</t>
  </si>
  <si>
    <t xml:space="preserve">2. Go to Insert &gt; PivotTable &gt; New Worksheet.</t>
  </si>
  <si>
    <t xml:space="preserve">3. Drag a category field (e.g. Reserved Room Type, Market Segment, Arrival Date Month) into ROWS.</t>
  </si>
  <si>
    <t xml:space="preserve">4. Drag 'Booking ID' into VALUES (set to Count) and 'Total Revenue' / 'ADR' into VALUES (set to Sum / Average).</t>
  </si>
  <si>
    <t xml:space="preserve">5. Drag 'Booking Status' into COLUMNS to split Cancelled vs Completed side by side.</t>
  </si>
  <si>
    <t xml:space="preserve">6. Select the PivotTable &gt; Insert &gt; Recommended Charts to auto-generate a matching PivotChart.</t>
  </si>
  <si>
    <t xml:space="preserve">This workbook already reproduces the same numbers using SUMIFS / COUNTIFS / AVERAGEIFS formulas (the 'Pivot - ...' sheets),</t>
  </si>
  <si>
    <t xml:space="preserve">which shows the underlying formula logic rather than a black-box PivotTable. Adding a couple of native PivotTables on top</t>
  </si>
  <si>
    <t xml:space="preserve">satisfies both styles of requirement for a college submission.</t>
  </si>
  <si>
    <t xml:space="preserve">RAW DATA — as downloaded (sample of 2,600 bookings; real missing values &amp; duplicates present)</t>
  </si>
  <si>
    <t xml:space="preserve">RAW DATA AUDIT SUMMARY</t>
  </si>
  <si>
    <t xml:space="preserve">Total rows</t>
  </si>
  <si>
    <t xml:space="preserve">booking_id</t>
  </si>
  <si>
    <t xml:space="preserve">hotel</t>
  </si>
  <si>
    <t xml:space="preserve">is_canceled</t>
  </si>
  <si>
    <t xml:space="preserve">lead_time</t>
  </si>
  <si>
    <t xml:space="preserve">arrival_date_year</t>
  </si>
  <si>
    <t xml:space="preserve">arrival_date_month</t>
  </si>
  <si>
    <t xml:space="preserve">arrival_date_week_number</t>
  </si>
  <si>
    <t xml:space="preserve">arrival_date_day_of_month</t>
  </si>
  <si>
    <t xml:space="preserve">stays_in_weekend_nights</t>
  </si>
  <si>
    <t xml:space="preserve">stays_in_week_nights</t>
  </si>
  <si>
    <t xml:space="preserve">adults</t>
  </si>
  <si>
    <t xml:space="preserve">children</t>
  </si>
  <si>
    <t xml:space="preserve">babies</t>
  </si>
  <si>
    <t xml:space="preserve">meal</t>
  </si>
  <si>
    <t xml:space="preserve">country</t>
  </si>
  <si>
    <t xml:space="preserve">market_segment</t>
  </si>
  <si>
    <t xml:space="preserve">distribution_channel</t>
  </si>
  <si>
    <t xml:space="preserve">is_repeated_guest</t>
  </si>
  <si>
    <t xml:space="preserve">previous_cancellations</t>
  </si>
  <si>
    <t xml:space="preserve">previous_bookings_not_canceled</t>
  </si>
  <si>
    <t xml:space="preserve">reserved_room_type</t>
  </si>
  <si>
    <t xml:space="preserve">assigned_room_type</t>
  </si>
  <si>
    <t xml:space="preserve">booking_changes</t>
  </si>
  <si>
    <t xml:space="preserve">deposit_type</t>
  </si>
  <si>
    <t xml:space="preserve">agent</t>
  </si>
  <si>
    <t xml:space="preserve">company</t>
  </si>
  <si>
    <t xml:space="preserve">days_in_waiting_list</t>
  </si>
  <si>
    <t xml:space="preserve">customer_type</t>
  </si>
  <si>
    <t xml:space="preserve">adr</t>
  </si>
  <si>
    <t xml:space="preserve">required_car_parking_spaces</t>
  </si>
  <si>
    <t xml:space="preserve">total_of_special_requests</t>
  </si>
  <si>
    <t xml:space="preserve">reservation_status</t>
  </si>
  <si>
    <t xml:space="preserve">reservation_status_date</t>
  </si>
  <si>
    <t xml:space="preserve">Row Key (helper)</t>
  </si>
  <si>
    <t xml:space="preserve">Duplicate Check</t>
  </si>
  <si>
    <t xml:space="preserve">Missing Values Check</t>
  </si>
  <si>
    <t xml:space="preserve">Duplicate rows found</t>
  </si>
  <si>
    <t xml:space="preserve">Resort Hotel</t>
  </si>
  <si>
    <t xml:space="preserve">December</t>
  </si>
  <si>
    <t xml:space="preserve">BB</t>
  </si>
  <si>
    <t xml:space="preserve">GBR</t>
  </si>
  <si>
    <t xml:space="preserve">Direct</t>
  </si>
  <si>
    <t xml:space="preserve">F</t>
  </si>
  <si>
    <t xml:space="preserve">No Deposit</t>
  </si>
  <si>
    <t xml:space="preserve">Transient</t>
  </si>
  <si>
    <t xml:space="preserve">Check-Out</t>
  </si>
  <si>
    <t xml:space="preserve">Rows with missing values</t>
  </si>
  <si>
    <t xml:space="preserve">City Hotel</t>
  </si>
  <si>
    <t xml:space="preserve">July</t>
  </si>
  <si>
    <t xml:space="preserve">PRT</t>
  </si>
  <si>
    <t xml:space="preserve">Online TA</t>
  </si>
  <si>
    <t xml:space="preserve">TA/TO</t>
  </si>
  <si>
    <t xml:space="preserve">A</t>
  </si>
  <si>
    <t xml:space="preserve">Canceled</t>
  </si>
  <si>
    <t xml:space="preserve">Missing - Country</t>
  </si>
  <si>
    <t xml:space="preserve">BRA</t>
  </si>
  <si>
    <t xml:space="preserve">Offline TA/TO</t>
  </si>
  <si>
    <t xml:space="preserve">K</t>
  </si>
  <si>
    <t xml:space="preserve">Transient-Party</t>
  </si>
  <si>
    <t xml:space="preserve">Missing - Agent</t>
  </si>
  <si>
    <t xml:space="preserve">March</t>
  </si>
  <si>
    <t xml:space="preserve">SWE</t>
  </si>
  <si>
    <t xml:space="preserve">Missing - Company</t>
  </si>
  <si>
    <t xml:space="preserve">April</t>
  </si>
  <si>
    <t xml:space="preserve">SC</t>
  </si>
  <si>
    <t xml:space="preserve">DEU</t>
  </si>
  <si>
    <t xml:space="preserve">D</t>
  </si>
  <si>
    <t xml:space="preserve">SVN</t>
  </si>
  <si>
    <t xml:space="preserve">October</t>
  </si>
  <si>
    <t xml:space="preserve">HB</t>
  </si>
  <si>
    <t xml:space="preserve">November</t>
  </si>
  <si>
    <t xml:space="preserve">September</t>
  </si>
  <si>
    <t xml:space="preserve">ESP</t>
  </si>
  <si>
    <t xml:space="preserve">Groups</t>
  </si>
  <si>
    <t xml:space="preserve">BEL</t>
  </si>
  <si>
    <t xml:space="preserve">February</t>
  </si>
  <si>
    <t xml:space="preserve">August</t>
  </si>
  <si>
    <t xml:space="preserve">Non Refund</t>
  </si>
  <si>
    <t xml:space="preserve">May</t>
  </si>
  <si>
    <t xml:space="preserve">FRA</t>
  </si>
  <si>
    <t xml:space="preserve">USA</t>
  </si>
  <si>
    <t xml:space="preserve">E</t>
  </si>
  <si>
    <t xml:space="preserve">Contract</t>
  </si>
  <si>
    <t xml:space="preserve">January</t>
  </si>
  <si>
    <t xml:space="preserve">ARG</t>
  </si>
  <si>
    <t xml:space="preserve">Corporate</t>
  </si>
  <si>
    <t xml:space="preserve">Undefined</t>
  </si>
  <si>
    <t xml:space="preserve">NLD</t>
  </si>
  <si>
    <t xml:space="preserve">UGA</t>
  </si>
  <si>
    <t xml:space="preserve">EST</t>
  </si>
  <si>
    <t xml:space="preserve">TUR</t>
  </si>
  <si>
    <t xml:space="preserve">AUT</t>
  </si>
  <si>
    <t xml:space="preserve">June</t>
  </si>
  <si>
    <t xml:space="preserve">G</t>
  </si>
  <si>
    <t xml:space="preserve">LUX</t>
  </si>
  <si>
    <t xml:space="preserve">B</t>
  </si>
  <si>
    <t xml:space="preserve">KOR</t>
  </si>
  <si>
    <t xml:space="preserve">CHN</t>
  </si>
  <si>
    <t xml:space="preserve">No-Show</t>
  </si>
  <si>
    <t xml:space="preserve">FB</t>
  </si>
  <si>
    <t xml:space="preserve">AUS</t>
  </si>
  <si>
    <t xml:space="preserve">H</t>
  </si>
  <si>
    <t xml:space="preserve">ARE</t>
  </si>
  <si>
    <t xml:space="preserve">JAM</t>
  </si>
  <si>
    <t xml:space="preserve">IRL</t>
  </si>
  <si>
    <t xml:space="preserve">I</t>
  </si>
  <si>
    <t xml:space="preserve">AGO</t>
  </si>
  <si>
    <t xml:space="preserve">NOR</t>
  </si>
  <si>
    <t xml:space="preserve">CN</t>
  </si>
  <si>
    <t xml:space="preserve">ISR</t>
  </si>
  <si>
    <t xml:space="preserve">DZA</t>
  </si>
  <si>
    <t xml:space="preserve">Aviation</t>
  </si>
  <si>
    <t xml:space="preserve">CHE</t>
  </si>
  <si>
    <t xml:space="preserve">C</t>
  </si>
  <si>
    <t xml:space="preserve">MAR</t>
  </si>
  <si>
    <t xml:space="preserve">ITA</t>
  </si>
  <si>
    <t xml:space="preserve">NGA</t>
  </si>
  <si>
    <t xml:space="preserve">CZE</t>
  </si>
  <si>
    <t xml:space="preserve">FIN</t>
  </si>
  <si>
    <t xml:space="preserve">JPN</t>
  </si>
  <si>
    <t xml:space="preserve">RUS</t>
  </si>
  <si>
    <t xml:space="preserve">DNK</t>
  </si>
  <si>
    <t xml:space="preserve">PRY</t>
  </si>
  <si>
    <t xml:space="preserve">GDS</t>
  </si>
  <si>
    <t xml:space="preserve">POL</t>
  </si>
  <si>
    <t xml:space="preserve">Complementary</t>
  </si>
  <si>
    <t xml:space="preserve">LTU</t>
  </si>
  <si>
    <t xml:space="preserve">HUN</t>
  </si>
  <si>
    <t xml:space="preserve">MOZ</t>
  </si>
  <si>
    <t xml:space="preserve">Refundable</t>
  </si>
  <si>
    <t xml:space="preserve">QAT</t>
  </si>
  <si>
    <t xml:space="preserve">Group</t>
  </si>
  <si>
    <t xml:space="preserve">IND</t>
  </si>
  <si>
    <t xml:space="preserve">GIB</t>
  </si>
  <si>
    <t xml:space="preserve">BIH</t>
  </si>
  <si>
    <t xml:space="preserve">ROU</t>
  </si>
  <si>
    <t xml:space="preserve">ISL</t>
  </si>
  <si>
    <t xml:space="preserve">HRV</t>
  </si>
  <si>
    <t xml:space="preserve">CIV</t>
  </si>
  <si>
    <t xml:space="preserve">ZAF</t>
  </si>
  <si>
    <t xml:space="preserve">BGR</t>
  </si>
  <si>
    <t xml:space="preserve">LVA</t>
  </si>
  <si>
    <t xml:space="preserve">COL</t>
  </si>
  <si>
    <t xml:space="preserve">KWT</t>
  </si>
  <si>
    <t xml:space="preserve">DOM</t>
  </si>
  <si>
    <t xml:space="preserve">CHL</t>
  </si>
  <si>
    <t xml:space="preserve">SGP</t>
  </si>
  <si>
    <t xml:space="preserve">ECU</t>
  </si>
  <si>
    <t xml:space="preserve">IRN</t>
  </si>
  <si>
    <t xml:space="preserve">ARM</t>
  </si>
  <si>
    <t xml:space="preserve">BEN</t>
  </si>
  <si>
    <t xml:space="preserve">GRC</t>
  </si>
  <si>
    <t xml:space="preserve">BLR</t>
  </si>
  <si>
    <t xml:space="preserve">SRB</t>
  </si>
  <si>
    <t xml:space="preserve">ALB</t>
  </si>
  <si>
    <t xml:space="preserve">TGO</t>
  </si>
  <si>
    <t xml:space="preserve">EGY</t>
  </si>
  <si>
    <t xml:space="preserve">DATA CLEANING LOG</t>
  </si>
  <si>
    <t xml:space="preserve">Issue Found</t>
  </si>
  <si>
    <t xml:space="preserve">Action Taken (manual Excel steps)</t>
  </si>
  <si>
    <t xml:space="preserve">Rows Affected</t>
  </si>
  <si>
    <t xml:space="preserve">Duplicate booking records</t>
  </si>
  <si>
    <t xml:space="preserve">Selected the full table -&gt; Data tab -&gt; Remove Duplicates (all columns except Booking ID). Verified count first using the Duplicate Check formula on the 'Raw Data' sheet.</t>
  </si>
  <si>
    <t xml:space="preserve">Missing 'Country' values</t>
  </si>
  <si>
    <t xml:space="preserve">Used Find &amp; Replace (Ctrl+H) on blanks -&gt; replaced with "Unknown" so the field can still be grouped in PivotTables/Power BI.</t>
  </si>
  <si>
    <t xml:space="preserve">Missing 'Agent' / 'Company' ID</t>
  </si>
  <si>
    <t xml:space="preserve">These are legitimately blank when a booking was not made through a travel agent or company (not an error). Replaced blanks with 0 so numeric aggregation formulas do not break.</t>
  </si>
  <si>
    <t xml:space="preserve">Missing 'Children' values</t>
  </si>
  <si>
    <t xml:space="preserve">Replaced blanks with 0 (assumes no children where unspecified).</t>
  </si>
  <si>
    <t xml:space="preserve">Bookings with 0 total guests</t>
  </si>
  <si>
    <t xml:space="preserve">3 rows had 0 adults, 0 children and 0 babies — a logical impossibility. Deleted these rows entirely.</t>
  </si>
  <si>
    <t xml:space="preserve">3</t>
  </si>
  <si>
    <t xml:space="preserve">Data type formatting</t>
  </si>
  <si>
    <t xml:space="preserve">Confirmed all date fields are stored as genuine Excel dates (not text) and all numeric fields (ADR, lead time, nights) are stored as Number, not Text, so formulas/PivotTables total correctly.</t>
  </si>
  <si>
    <t xml:space="preserve">All rows</t>
  </si>
  <si>
    <t xml:space="preserve">BEFORE / AFTER SUMMARY</t>
  </si>
  <si>
    <t xml:space="preserve">Rows before cleaning</t>
  </si>
  <si>
    <t xml:space="preserve">Duplicate rows removed (net)</t>
  </si>
  <si>
    <t xml:space="preserve">Zero-guest rows removed</t>
  </si>
  <si>
    <t xml:space="preserve">Rows after cleaning (see 'Cleaned Data' sheet)</t>
  </si>
  <si>
    <t xml:space="preserve">CLEANED DATA + CALCULATED COLUMNS (2,451 bookings)</t>
  </si>
  <si>
    <t xml:space="preserve">Total Nights</t>
  </si>
  <si>
    <t xml:space="preserve">Total Guests</t>
  </si>
  <si>
    <t xml:space="preserve">Total Revenue</t>
  </si>
  <si>
    <t xml:space="preserve">Booking Status</t>
  </si>
  <si>
    <t xml:space="preserve">Lead Time Bucket</t>
  </si>
  <si>
    <t xml:space="preserve">Season</t>
  </si>
  <si>
    <t xml:space="preserve">Guest Type</t>
  </si>
  <si>
    <t xml:space="preserve">Room Match</t>
  </si>
  <si>
    <t xml:space="preserve">Unknown</t>
  </si>
  <si>
    <t xml:space="preserve">CALCULATED COLUMN FORMULA REFERENCE</t>
  </si>
  <si>
    <t xml:space="preserve">Weekend nights + Week nights</t>
  </si>
  <si>
    <t xml:space="preserve">Adults + Children + Babies</t>
  </si>
  <si>
    <t xml:space="preserve">ADR (Average Daily Rate) x Total Nights</t>
  </si>
  <si>
    <t xml:space="preserve">IF(is_canceled=1,"Cancelled","Completed")</t>
  </si>
  <si>
    <t xml:space="preserve">IFS: 0-7 / 8-30 / 31-90 / 90+ days between booking and arrival</t>
  </si>
  <si>
    <t xml:space="preserve">Grouped from arrival month (Winter/Spring/Summer/Autumn)</t>
  </si>
  <si>
    <t xml:space="preserve">IF(children+babies&gt;0,"Family","Adult Only")</t>
  </si>
  <si>
    <t xml:space="preserve">Compares Reserved vs Assigned room type - flags operational reassignments</t>
  </si>
  <si>
    <t xml:space="preserve">HOTEL BOOKING ANALYSIS — KPI DASHBOARD</t>
  </si>
  <si>
    <t xml:space="preserve">All figures calculated live from the 'Cleaned Data' sheet (2,451-row sample) using SUMIFS/COUNTIFS/AVERAGEIFS formulas. This sample happens to contain a slightly higher share of cancelled bookings than the full dataset (36% vs 27.5%) — see 'Key Findings &amp; Business Recommendations.docx' for headline KPIs computed on the full 87,230-row cleaned dataset.</t>
  </si>
  <si>
    <t xml:space="preserve">Total Bookings</t>
  </si>
  <si>
    <t xml:space="preserve">Cancelled Bookings</t>
  </si>
  <si>
    <t xml:space="preserve">Cancellation Rate</t>
  </si>
  <si>
    <t xml:space="preserve">Total Revenue (Completed)</t>
  </si>
  <si>
    <t xml:space="preserve">Average Daily Rate (ADR)</t>
  </si>
  <si>
    <t xml:space="preserve">Average Lead Time (days)</t>
  </si>
  <si>
    <t xml:space="preserve">Average Stay (nights)</t>
  </si>
  <si>
    <t xml:space="preserve">Repeat Guest Rate</t>
  </si>
  <si>
    <t xml:space="preserve">Hotel Type</t>
  </si>
  <si>
    <t xml:space="preserve">Bookings</t>
  </si>
  <si>
    <t xml:space="preserve">Cancel Rate</t>
  </si>
  <si>
    <t xml:space="preserve">Revenue</t>
  </si>
  <si>
    <t xml:space="preserve">Count</t>
  </si>
  <si>
    <t xml:space="preserve">Completed</t>
  </si>
  <si>
    <t xml:space="preserve">Cancelled</t>
  </si>
  <si>
    <t xml:space="preserve">CANCELLATION ANALYSIS</t>
  </si>
  <si>
    <t xml:space="preserve">By Hotel Type</t>
  </si>
  <si>
    <t xml:space="preserve">Category</t>
  </si>
  <si>
    <t xml:space="preserve">Avg ADR</t>
  </si>
  <si>
    <t xml:space="preserve">Avg Lead Time</t>
  </si>
  <si>
    <t xml:space="preserve">Avg Nights</t>
  </si>
  <si>
    <t xml:space="preserve">By Lead Time Bucket</t>
  </si>
  <si>
    <t xml:space="preserve">0-7 Days</t>
  </si>
  <si>
    <t xml:space="preserve">8-30 Days</t>
  </si>
  <si>
    <t xml:space="preserve">31-90 Days</t>
  </si>
  <si>
    <t xml:space="preserve">90+ Days</t>
  </si>
  <si>
    <t xml:space="preserve">By Deposit Type</t>
  </si>
  <si>
    <t xml:space="preserve">By Market Segment</t>
  </si>
  <si>
    <t xml:space="preserve">REVENUE ANALYSIS</t>
  </si>
  <si>
    <t xml:space="preserve">By Month (chronological)</t>
  </si>
  <si>
    <t xml:space="preserve">ROOM TYPE ANALYSIS (Reserved Room Type)</t>
  </si>
  <si>
    <t xml:space="preserve">Bookings, Revenue &amp; ADR by Room Type</t>
  </si>
  <si>
    <t xml:space="preserve">Note: Room letters are anonymised codes in the original dataset (A-H) representing different room categories/rate classes.</t>
  </si>
  <si>
    <t xml:space="preserve">LEAD TIME &amp; STAY DURATION ANALYSIS</t>
  </si>
  <si>
    <t xml:space="preserve">By Customer Type</t>
  </si>
  <si>
    <t xml:space="preserve">By Season</t>
  </si>
  <si>
    <t xml:space="preserve">Winter</t>
  </si>
  <si>
    <t xml:space="preserve">Spring</t>
  </si>
  <si>
    <t xml:space="preserve">Summer</t>
  </si>
  <si>
    <t xml:space="preserve">Autumn</t>
  </si>
  <si>
    <t xml:space="preserve">MONTHLY BOOKING TREND / SEASONALITY</t>
  </si>
  <si>
    <t xml:space="preserve">Bookings &amp; Cancellation Rate by Month</t>
  </si>
  <si>
    <t xml:space="preserve">CUSTOMER TYPE &amp; MARKET SEGMENT ANALYSIS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</si>
</sst>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yyyy\-mm\-dd"/>
    <numFmt numFmtId="167" formatCode="General"/>
    <numFmt numFmtId="168" formatCode="0.0%"/>
    <numFmt numFmtId="169" formatCode="\$#,##0"/>
    <numFmt numFmtId="170" formatCode="\$#,##0.00"/>
    <numFmt numFmtId="171" formatCode="0.0"/>
    <numFmt numFmtId="172" formatCode="0.00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b val="true"/>
      <sz val="10.5"/>
      <name val="Calibri"/>
      <family val="0"/>
      <charset val="1"/>
    </font>
    <font>
      <sz val="10.5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sz val="10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b val="true"/>
      <sz val="11"/>
      <color rgb="FF1F3864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9.5"/>
      <name val="Calibri"/>
      <family val="0"/>
      <charset val="1"/>
    </font>
    <font>
      <sz val="9.5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8"/>
      <color rgb="FF1F3864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9.5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9F9F9"/>
      </patternFill>
    </fill>
    <fill>
      <patternFill patternType="solid">
        <fgColor rgb="FFD9E2F3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9F9F9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Bookings &amp; Cancellation Rate by Hotel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'KPI Dashboard'!C12</c:f>
              <c:strCache>
                <c:ptCount val="1"/>
                <c:pt idx="0">
                  <c:v>Bookings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Dashboard'!$B$13:$B$14</c:f>
              <c:strCache>
                <c:ptCount val="2"/>
                <c:pt idx="0">
                  <c:v>City Hotel</c:v>
                </c:pt>
                <c:pt idx="1">
                  <c:v>Resort Hotel</c:v>
                </c:pt>
              </c:strCache>
            </c:strRef>
          </c:cat>
          <c:val>
            <c:numRef>
              <c:f>'KPI Dashboard'!$C$13:$C$14</c:f>
              <c:numCache>
                <c:formatCode>General</c:formatCode>
                <c:ptCount val="2"/>
                <c:pt idx="0">
                  <c:v>1553</c:v>
                </c:pt>
                <c:pt idx="1">
                  <c:v>898</c:v>
                </c:pt>
              </c:numCache>
            </c:numRef>
          </c:val>
        </c:ser>
        <c:gapWidth val="150"/>
        <c:overlap val="0"/>
        <c:axId val="79916158"/>
        <c:axId val="11233339"/>
      </c:barChart>
      <c:catAx>
        <c:axId val="7991615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233339"/>
        <c:crosses val="autoZero"/>
        <c:auto val="1"/>
        <c:lblAlgn val="ctr"/>
        <c:lblOffset val="100"/>
        <c:noMultiLvlLbl val="0"/>
      </c:catAx>
      <c:valAx>
        <c:axId val="112333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Bookings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9161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Cancelled vs Completed Bookings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'KPI Dashboard'!C17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'KPI Dashboard'!$B$18:$B$19</c:f>
              <c:strCache>
                <c:ptCount val="2"/>
                <c:pt idx="0">
                  <c:v>Completed</c:v>
                </c:pt>
                <c:pt idx="1">
                  <c:v>Cancelled</c:v>
                </c:pt>
              </c:strCache>
            </c:strRef>
          </c:cat>
          <c:val>
            <c:numRef>
              <c:f>'KPI Dashboard'!$C$18:$C$19</c:f>
              <c:numCache>
                <c:formatCode>General</c:formatCode>
                <c:ptCount val="2"/>
                <c:pt idx="0">
                  <c:v>1564</c:v>
                </c:pt>
                <c:pt idx="1">
                  <c:v>887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Cancellation Rate by Hotel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'Pivot - Cancellation'!D4</c:f>
              <c:strCache>
                <c:ptCount val="1"/>
                <c:pt idx="0">
                  <c:v>Cancel Rate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- Cancellation'!$A$5:$A$6</c:f>
              <c:strCache>
                <c:ptCount val="2"/>
                <c:pt idx="0">
                  <c:v>City Hotel</c:v>
                </c:pt>
                <c:pt idx="1">
                  <c:v>Resort Hotel</c:v>
                </c:pt>
              </c:strCache>
            </c:strRef>
          </c:cat>
          <c:val>
            <c:numRef>
              <c:f>'Pivot - Cancellation'!$D$5:$D$6</c:f>
              <c:numCache>
                <c:formatCode>0.0%</c:formatCode>
                <c:ptCount val="2"/>
                <c:pt idx="0">
                  <c:v>0.400515132002576</c:v>
                </c:pt>
                <c:pt idx="1">
                  <c:v>0.295100222717149</c:v>
                </c:pt>
              </c:numCache>
            </c:numRef>
          </c:val>
        </c:ser>
        <c:gapWidth val="150"/>
        <c:overlap val="0"/>
        <c:axId val="76788272"/>
        <c:axId val="38304736"/>
      </c:barChart>
      <c:catAx>
        <c:axId val="76788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304736"/>
        <c:crosses val="autoZero"/>
        <c:auto val="1"/>
        <c:lblAlgn val="ctr"/>
        <c:lblOffset val="100"/>
        <c:noMultiLvlLbl val="0"/>
      </c:catAx>
      <c:valAx>
        <c:axId val="383047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Cancel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78827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Cancellation Rate by Lead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'Pivot - Cancellation'!D9</c:f>
              <c:strCache>
                <c:ptCount val="1"/>
                <c:pt idx="0">
                  <c:v>Cancel Rate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- Cancellation'!$A$10:$A$13</c:f>
              <c:strCache>
                <c:ptCount val="4"/>
                <c:pt idx="0">
                  <c:v>0-7 Days</c:v>
                </c:pt>
                <c:pt idx="1">
                  <c:v>8-30 Days</c:v>
                </c:pt>
                <c:pt idx="2">
                  <c:v>31-90 Days</c:v>
                </c:pt>
                <c:pt idx="3">
                  <c:v>90+ Days</c:v>
                </c:pt>
              </c:strCache>
            </c:strRef>
          </c:cat>
          <c:val>
            <c:numRef>
              <c:f>'Pivot - Cancellation'!$D$10:$D$13</c:f>
              <c:numCache>
                <c:formatCode>0.0%</c:formatCode>
                <c:ptCount val="4"/>
                <c:pt idx="0">
                  <c:v>0.100702576112412</c:v>
                </c:pt>
                <c:pt idx="1">
                  <c:v>0.288659793814433</c:v>
                </c:pt>
                <c:pt idx="2">
                  <c:v>0.348314606741573</c:v>
                </c:pt>
                <c:pt idx="3">
                  <c:v>0.508390918065153</c:v>
                </c:pt>
              </c:numCache>
            </c:numRef>
          </c:val>
        </c:ser>
        <c:gapWidth val="150"/>
        <c:overlap val="0"/>
        <c:axId val="654103"/>
        <c:axId val="3627556"/>
      </c:barChart>
      <c:catAx>
        <c:axId val="654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27556"/>
        <c:crosses val="autoZero"/>
        <c:auto val="1"/>
        <c:lblAlgn val="ctr"/>
        <c:lblOffset val="100"/>
        <c:noMultiLvlLbl val="0"/>
      </c:catAx>
      <c:valAx>
        <c:axId val="36275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Cancel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410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Cancellation Rate by Deposit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'Pivot - Cancellation'!D16</c:f>
              <c:strCache>
                <c:ptCount val="1"/>
                <c:pt idx="0">
                  <c:v>Cancel Rate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- Cancellation'!$A$17:$A$19</c:f>
              <c:strCache>
                <c:ptCount val="3"/>
                <c:pt idx="0">
                  <c:v>No Deposit</c:v>
                </c:pt>
                <c:pt idx="1">
                  <c:v>Non Refund</c:v>
                </c:pt>
                <c:pt idx="2">
                  <c:v>Refundable</c:v>
                </c:pt>
              </c:strCache>
            </c:strRef>
          </c:cat>
          <c:val>
            <c:numRef>
              <c:f>'Pivot - Cancellation'!$D$17:$D$19</c:f>
              <c:numCache>
                <c:formatCode>0.0%</c:formatCode>
                <c:ptCount val="3"/>
                <c:pt idx="0">
                  <c:v>0.293291024478695</c:v>
                </c:pt>
                <c:pt idx="1">
                  <c:v>0.995850622406639</c:v>
                </c:pt>
                <c:pt idx="2">
                  <c:v>0</c:v>
                </c:pt>
              </c:numCache>
            </c:numRef>
          </c:val>
        </c:ser>
        <c:gapWidth val="150"/>
        <c:overlap val="0"/>
        <c:axId val="6028394"/>
        <c:axId val="28281780"/>
      </c:barChart>
      <c:catAx>
        <c:axId val="602839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281780"/>
        <c:crosses val="autoZero"/>
        <c:auto val="1"/>
        <c:lblAlgn val="ctr"/>
        <c:lblOffset val="100"/>
        <c:noMultiLvlLbl val="0"/>
      </c:catAx>
      <c:valAx>
        <c:axId val="282817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Cancel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2839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Cancellation Rate by Market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'Pivot - Cancellation'!D22</c:f>
              <c:strCache>
                <c:ptCount val="1"/>
                <c:pt idx="0">
                  <c:v>Cancel Rate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- Cancellation'!$A$23:$A$29</c:f>
              <c:strCache>
                <c:ptCount val="7"/>
                <c:pt idx="0">
                  <c:v>Online TA</c:v>
                </c:pt>
                <c:pt idx="1">
                  <c:v>Offline TA/TO</c:v>
                </c:pt>
                <c:pt idx="2">
                  <c:v>Groups</c:v>
                </c:pt>
                <c:pt idx="3">
                  <c:v>Direct</c:v>
                </c:pt>
                <c:pt idx="4">
                  <c:v>Corporate</c:v>
                </c:pt>
                <c:pt idx="5">
                  <c:v>Complementary</c:v>
                </c:pt>
                <c:pt idx="6">
                  <c:v>Aviation</c:v>
                </c:pt>
              </c:strCache>
            </c:strRef>
          </c:cat>
          <c:val>
            <c:numRef>
              <c:f>'Pivot - Cancellation'!$D$23:$D$29</c:f>
              <c:numCache>
                <c:formatCode>0.0%</c:formatCode>
                <c:ptCount val="7"/>
                <c:pt idx="0">
                  <c:v>0.375933609958506</c:v>
                </c:pt>
                <c:pt idx="1">
                  <c:v>0.292181069958848</c:v>
                </c:pt>
                <c:pt idx="2">
                  <c:v>0.598915989159892</c:v>
                </c:pt>
                <c:pt idx="3">
                  <c:v>0.149812734082397</c:v>
                </c:pt>
                <c:pt idx="4">
                  <c:v>0.282828282828283</c:v>
                </c:pt>
                <c:pt idx="5">
                  <c:v>0.0625</c:v>
                </c:pt>
                <c:pt idx="6">
                  <c:v>0.222222222222222</c:v>
                </c:pt>
              </c:numCache>
            </c:numRef>
          </c:val>
        </c:ser>
        <c:gapWidth val="150"/>
        <c:overlap val="0"/>
        <c:axId val="3914243"/>
        <c:axId val="58876378"/>
      </c:barChart>
      <c:catAx>
        <c:axId val="39142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876378"/>
        <c:crosses val="autoZero"/>
        <c:auto val="1"/>
        <c:lblAlgn val="ctr"/>
        <c:lblOffset val="100"/>
        <c:noMultiLvlLbl val="0"/>
      </c:catAx>
      <c:valAx>
        <c:axId val="588763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Cancel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1424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'Pivot - Revenue'!E4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- Revenue'!$A$5:$A$16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'Pivot - Revenue'!$E$5:$E$16</c:f>
              <c:numCache>
                <c:formatCode>\$#,##0</c:formatCode>
                <c:ptCount val="12"/>
                <c:pt idx="0">
                  <c:v>16079.08</c:v>
                </c:pt>
                <c:pt idx="1">
                  <c:v>26540.44</c:v>
                </c:pt>
                <c:pt idx="2">
                  <c:v>33535.27</c:v>
                </c:pt>
                <c:pt idx="3">
                  <c:v>44367.04</c:v>
                </c:pt>
                <c:pt idx="4">
                  <c:v>47330.21</c:v>
                </c:pt>
                <c:pt idx="5">
                  <c:v>47050.29</c:v>
                </c:pt>
                <c:pt idx="6">
                  <c:v>85184.9</c:v>
                </c:pt>
                <c:pt idx="7">
                  <c:v>104522.73</c:v>
                </c:pt>
                <c:pt idx="8">
                  <c:v>46541.98</c:v>
                </c:pt>
                <c:pt idx="9">
                  <c:v>40659.08</c:v>
                </c:pt>
                <c:pt idx="10">
                  <c:v>21458.51</c:v>
                </c:pt>
                <c:pt idx="11">
                  <c:v>20483.69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7660663"/>
        <c:axId val="36047363"/>
      </c:lineChart>
      <c:catAx>
        <c:axId val="47660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047363"/>
        <c:crosses val="autoZero"/>
        <c:auto val="1"/>
        <c:lblAlgn val="ctr"/>
        <c:lblOffset val="100"/>
        <c:noMultiLvlLbl val="0"/>
      </c:catAx>
      <c:valAx>
        <c:axId val="360473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Total Revenue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66066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Hotel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'Pivot - Revenue'!E19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- Revenue'!$A$20:$A$21</c:f>
              <c:strCache>
                <c:ptCount val="2"/>
                <c:pt idx="0">
                  <c:v>City Hotel</c:v>
                </c:pt>
                <c:pt idx="1">
                  <c:v>Resort Hotel</c:v>
                </c:pt>
              </c:strCache>
            </c:strRef>
          </c:cat>
          <c:val>
            <c:numRef>
              <c:f>'Pivot - Revenue'!$E$20:$E$21</c:f>
              <c:numCache>
                <c:formatCode>\$#,##0</c:formatCode>
                <c:ptCount val="2"/>
                <c:pt idx="0">
                  <c:v>289666.32</c:v>
                </c:pt>
                <c:pt idx="1">
                  <c:v>244086.9</c:v>
                </c:pt>
              </c:numCache>
            </c:numRef>
          </c:val>
        </c:ser>
        <c:gapWidth val="150"/>
        <c:overlap val="0"/>
        <c:axId val="55512975"/>
        <c:axId val="17379427"/>
      </c:barChart>
      <c:catAx>
        <c:axId val="55512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379427"/>
        <c:crosses val="autoZero"/>
        <c:auto val="1"/>
        <c:lblAlgn val="ctr"/>
        <c:lblOffset val="100"/>
        <c:noMultiLvlLbl val="0"/>
      </c:catAx>
      <c:valAx>
        <c:axId val="173794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51297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Market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'Pivot - Revenue'!E24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- Revenue'!$A$25:$A$31</c:f>
              <c:strCache>
                <c:ptCount val="7"/>
                <c:pt idx="0">
                  <c:v>Online TA</c:v>
                </c:pt>
                <c:pt idx="1">
                  <c:v>Offline TA/TO</c:v>
                </c:pt>
                <c:pt idx="2">
                  <c:v>Groups</c:v>
                </c:pt>
                <c:pt idx="3">
                  <c:v>Direct</c:v>
                </c:pt>
                <c:pt idx="4">
                  <c:v>Corporate</c:v>
                </c:pt>
                <c:pt idx="5">
                  <c:v>Complementary</c:v>
                </c:pt>
                <c:pt idx="6">
                  <c:v>Aviation</c:v>
                </c:pt>
              </c:strCache>
            </c:strRef>
          </c:cat>
          <c:val>
            <c:numRef>
              <c:f>'Pivot - Revenue'!$E$25:$E$31</c:f>
              <c:numCache>
                <c:formatCode>\$#,##0</c:formatCode>
                <c:ptCount val="7"/>
                <c:pt idx="0">
                  <c:v>280132.14</c:v>
                </c:pt>
                <c:pt idx="1">
                  <c:v>124948.31</c:v>
                </c:pt>
                <c:pt idx="2">
                  <c:v>38312.63</c:v>
                </c:pt>
                <c:pt idx="3">
                  <c:v>78038.53</c:v>
                </c:pt>
                <c:pt idx="4">
                  <c:v>9698.61</c:v>
                </c:pt>
                <c:pt idx="5">
                  <c:v>6</c:v>
                </c:pt>
                <c:pt idx="6">
                  <c:v>2617</c:v>
                </c:pt>
              </c:numCache>
            </c:numRef>
          </c:val>
        </c:ser>
        <c:gapWidth val="150"/>
        <c:overlap val="0"/>
        <c:axId val="92405763"/>
        <c:axId val="62537229"/>
      </c:barChart>
      <c:catAx>
        <c:axId val="924057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537229"/>
        <c:crosses val="autoZero"/>
        <c:auto val="1"/>
        <c:lblAlgn val="ctr"/>
        <c:lblOffset val="100"/>
        <c:noMultiLvlLbl val="0"/>
      </c:catAx>
      <c:valAx>
        <c:axId val="625372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40576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Bookings by Room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'Pivot - Room Type'!B4</c:f>
              <c:strCache>
                <c:ptCount val="1"/>
                <c:pt idx="0">
                  <c:v>Bookings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- Room Type'!$A$5:$A$12</c:f>
              <c:strCache>
                <c:ptCount val="8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</c:strCache>
            </c:strRef>
          </c:cat>
          <c:val>
            <c:numRef>
              <c:f>'Pivot - Room Type'!$B$5:$B$12</c:f>
              <c:numCache>
                <c:formatCode>General</c:formatCode>
                <c:ptCount val="8"/>
                <c:pt idx="0">
                  <c:v>1730</c:v>
                </c:pt>
                <c:pt idx="1">
                  <c:v>26</c:v>
                </c:pt>
                <c:pt idx="2">
                  <c:v>27</c:v>
                </c:pt>
                <c:pt idx="3">
                  <c:v>397</c:v>
                </c:pt>
                <c:pt idx="4">
                  <c:v>152</c:v>
                </c:pt>
                <c:pt idx="5">
                  <c:v>67</c:v>
                </c:pt>
                <c:pt idx="6">
                  <c:v>37</c:v>
                </c:pt>
                <c:pt idx="7">
                  <c:v>15</c:v>
                </c:pt>
              </c:numCache>
            </c:numRef>
          </c:val>
        </c:ser>
        <c:gapWidth val="150"/>
        <c:overlap val="0"/>
        <c:axId val="12724928"/>
        <c:axId val="87438937"/>
      </c:barChart>
      <c:catAx>
        <c:axId val="12724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438937"/>
        <c:crosses val="autoZero"/>
        <c:auto val="1"/>
        <c:lblAlgn val="ctr"/>
        <c:lblOffset val="100"/>
        <c:noMultiLvlLbl val="0"/>
      </c:catAx>
      <c:valAx>
        <c:axId val="874389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Bookings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72492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Room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'Pivot - Room Type'!E4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- Room Type'!$A$5:$A$12</c:f>
              <c:strCache>
                <c:ptCount val="8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</c:strCache>
            </c:strRef>
          </c:cat>
          <c:val>
            <c:numRef>
              <c:f>'Pivot - Room Type'!$E$5:$E$12</c:f>
              <c:numCache>
                <c:formatCode>\$#,##0</c:formatCode>
                <c:ptCount val="8"/>
                <c:pt idx="0">
                  <c:v>310360.86</c:v>
                </c:pt>
                <c:pt idx="1">
                  <c:v>4223.53</c:v>
                </c:pt>
                <c:pt idx="2">
                  <c:v>13543.31</c:v>
                </c:pt>
                <c:pt idx="3">
                  <c:v>114537.8</c:v>
                </c:pt>
                <c:pt idx="4">
                  <c:v>47718.82</c:v>
                </c:pt>
                <c:pt idx="5">
                  <c:v>27602.25</c:v>
                </c:pt>
                <c:pt idx="6">
                  <c:v>9845.54</c:v>
                </c:pt>
                <c:pt idx="7">
                  <c:v>5921.11</c:v>
                </c:pt>
              </c:numCache>
            </c:numRef>
          </c:val>
        </c:ser>
        <c:gapWidth val="150"/>
        <c:overlap val="0"/>
        <c:axId val="98239457"/>
        <c:axId val="40773192"/>
      </c:barChart>
      <c:catAx>
        <c:axId val="9823945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773192"/>
        <c:crosses val="autoZero"/>
        <c:auto val="1"/>
        <c:lblAlgn val="ctr"/>
        <c:lblOffset val="100"/>
        <c:noMultiLvlLbl val="0"/>
      </c:catAx>
      <c:valAx>
        <c:axId val="407731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23945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Daily Rate (ADR) by Room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'Pivot - Room Type'!F4</c:f>
              <c:strCache>
                <c:ptCount val="1"/>
                <c:pt idx="0">
                  <c:v>Avg ADR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- Room Type'!$A$5:$A$12</c:f>
              <c:strCache>
                <c:ptCount val="8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</c:strCache>
            </c:strRef>
          </c:cat>
          <c:val>
            <c:numRef>
              <c:f>'Pivot - Room Type'!$F$5:$F$12</c:f>
              <c:numCache>
                <c:formatCode>\$#,##0.00</c:formatCode>
                <c:ptCount val="8"/>
                <c:pt idx="0">
                  <c:v>91.6293988439306</c:v>
                </c:pt>
                <c:pt idx="1">
                  <c:v>84.4684615384615</c:v>
                </c:pt>
                <c:pt idx="2">
                  <c:v>161.618518518519</c:v>
                </c:pt>
                <c:pt idx="3">
                  <c:v>116.488967254408</c:v>
                </c:pt>
                <c:pt idx="4">
                  <c:v>128.167565789474</c:v>
                </c:pt>
                <c:pt idx="5">
                  <c:v>165.798955223881</c:v>
                </c:pt>
                <c:pt idx="6">
                  <c:v>164.914864864865</c:v>
                </c:pt>
                <c:pt idx="7">
                  <c:v>225.412</c:v>
                </c:pt>
              </c:numCache>
            </c:numRef>
          </c:val>
        </c:ser>
        <c:gapWidth val="150"/>
        <c:overlap val="0"/>
        <c:axId val="48178905"/>
        <c:axId val="84882207"/>
      </c:barChart>
      <c:catAx>
        <c:axId val="4817890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882207"/>
        <c:crosses val="autoZero"/>
        <c:auto val="1"/>
        <c:lblAlgn val="ctr"/>
        <c:lblOffset val="100"/>
        <c:noMultiLvlLbl val="0"/>
      </c:catAx>
      <c:valAx>
        <c:axId val="848822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Avg ADR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17890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Stay (Nights) by Lead Time Bucket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'Pivot - LeadTime &amp; Stay'!H4</c:f>
              <c:strCache>
                <c:ptCount val="1"/>
                <c:pt idx="0">
                  <c:v>Avg Nights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- LeadTime &amp; Stay'!$A$5:$A$8</c:f>
              <c:strCache>
                <c:ptCount val="4"/>
                <c:pt idx="0">
                  <c:v>0-7 Days</c:v>
                </c:pt>
                <c:pt idx="1">
                  <c:v>8-30 Days</c:v>
                </c:pt>
                <c:pt idx="2">
                  <c:v>31-90 Days</c:v>
                </c:pt>
                <c:pt idx="3">
                  <c:v>90+ Days</c:v>
                </c:pt>
              </c:strCache>
            </c:strRef>
          </c:cat>
          <c:val>
            <c:numRef>
              <c:f>'Pivot - LeadTime &amp; Stay'!$H$5:$H$8</c:f>
              <c:numCache>
                <c:formatCode>0.00</c:formatCode>
                <c:ptCount val="4"/>
                <c:pt idx="0">
                  <c:v>2.02810304449649</c:v>
                </c:pt>
                <c:pt idx="1">
                  <c:v>2.84278350515464</c:v>
                </c:pt>
                <c:pt idx="2">
                  <c:v>3.69983948635634</c:v>
                </c:pt>
                <c:pt idx="3">
                  <c:v>4.03849950641658</c:v>
                </c:pt>
              </c:numCache>
            </c:numRef>
          </c:val>
        </c:ser>
        <c:gapWidth val="150"/>
        <c:overlap val="0"/>
        <c:axId val="23839439"/>
        <c:axId val="44192350"/>
      </c:barChart>
      <c:catAx>
        <c:axId val="23839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192350"/>
        <c:crosses val="autoZero"/>
        <c:auto val="1"/>
        <c:lblAlgn val="ctr"/>
        <c:lblOffset val="100"/>
        <c:noMultiLvlLbl val="0"/>
      </c:catAx>
      <c:valAx>
        <c:axId val="441923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Avg Nights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83943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Lead Time by Hotel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'Pivot - LeadTime &amp; Stay'!G11</c:f>
              <c:strCache>
                <c:ptCount val="1"/>
                <c:pt idx="0">
                  <c:v>Avg Lead Time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- LeadTime &amp; Stay'!$A$12:$A$13</c:f>
              <c:strCache>
                <c:ptCount val="2"/>
                <c:pt idx="0">
                  <c:v>City Hotel</c:v>
                </c:pt>
                <c:pt idx="1">
                  <c:v>Resort Hotel</c:v>
                </c:pt>
              </c:strCache>
            </c:strRef>
          </c:cat>
          <c:val>
            <c:numRef>
              <c:f>'Pivot - LeadTime &amp; Stay'!$G$12:$G$13</c:f>
              <c:numCache>
                <c:formatCode>0.0</c:formatCode>
                <c:ptCount val="2"/>
                <c:pt idx="0">
                  <c:v>104.058596265293</c:v>
                </c:pt>
                <c:pt idx="1">
                  <c:v>92.6347438752784</c:v>
                </c:pt>
              </c:numCache>
            </c:numRef>
          </c:val>
        </c:ser>
        <c:gapWidth val="150"/>
        <c:overlap val="0"/>
        <c:axId val="56379075"/>
        <c:axId val="87053150"/>
      </c:barChart>
      <c:catAx>
        <c:axId val="563790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053150"/>
        <c:crosses val="autoZero"/>
        <c:auto val="1"/>
        <c:lblAlgn val="ctr"/>
        <c:lblOffset val="100"/>
        <c:noMultiLvlLbl val="0"/>
      </c:catAx>
      <c:valAx>
        <c:axId val="870531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Avg Lead Time (days)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37907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Lead Time by Customer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'Pivot - LeadTime &amp; Stay'!G16</c:f>
              <c:strCache>
                <c:ptCount val="1"/>
                <c:pt idx="0">
                  <c:v>Avg Lead Time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- LeadTime &amp; Stay'!$A$17:$A$20</c:f>
              <c:strCache>
                <c:ptCount val="4"/>
                <c:pt idx="0">
                  <c:v>Transient</c:v>
                </c:pt>
                <c:pt idx="1">
                  <c:v>Transient-Party</c:v>
                </c:pt>
                <c:pt idx="2">
                  <c:v>Contract</c:v>
                </c:pt>
                <c:pt idx="3">
                  <c:v>Group</c:v>
                </c:pt>
              </c:strCache>
            </c:strRef>
          </c:cat>
          <c:val>
            <c:numRef>
              <c:f>'Pivot - LeadTime &amp; Stay'!$G$17:$G$20</c:f>
              <c:numCache>
                <c:formatCode>0.0</c:formatCode>
                <c:ptCount val="4"/>
                <c:pt idx="0">
                  <c:v>88.060737527115</c:v>
                </c:pt>
                <c:pt idx="1">
                  <c:v>135.952380952381</c:v>
                </c:pt>
                <c:pt idx="2">
                  <c:v>137.785714285714</c:v>
                </c:pt>
                <c:pt idx="3">
                  <c:v>76.4</c:v>
                </c:pt>
              </c:numCache>
            </c:numRef>
          </c:val>
        </c:ser>
        <c:gapWidth val="150"/>
        <c:overlap val="0"/>
        <c:axId val="55289541"/>
        <c:axId val="70731831"/>
      </c:barChart>
      <c:catAx>
        <c:axId val="5528954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731831"/>
        <c:crosses val="autoZero"/>
        <c:auto val="1"/>
        <c:lblAlgn val="ctr"/>
        <c:lblOffset val="100"/>
        <c:noMultiLvlLbl val="0"/>
      </c:catAx>
      <c:valAx>
        <c:axId val="707318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Avg Lead Time (days)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28954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Stay (Nights) by Season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'Pivot - LeadTime &amp; Stay'!H23</c:f>
              <c:strCache>
                <c:ptCount val="1"/>
                <c:pt idx="0">
                  <c:v>Avg Nights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- LeadTime &amp; Stay'!$A$24:$A$27</c:f>
              <c:strCache>
                <c:ptCount val="4"/>
                <c:pt idx="0">
                  <c:v>Winter</c:v>
                </c:pt>
                <c:pt idx="1">
                  <c:v>Spring</c:v>
                </c:pt>
                <c:pt idx="2">
                  <c:v>Summer</c:v>
                </c:pt>
                <c:pt idx="3">
                  <c:v>Autumn</c:v>
                </c:pt>
              </c:strCache>
            </c:strRef>
          </c:cat>
          <c:val>
            <c:numRef>
              <c:f>'Pivot - LeadTime &amp; Stay'!$H$24:$H$27</c:f>
              <c:numCache>
                <c:formatCode>0.00</c:formatCode>
                <c:ptCount val="4"/>
                <c:pt idx="0">
                  <c:v>2.8938679245283</c:v>
                </c:pt>
                <c:pt idx="1">
                  <c:v>3.42813455657492</c:v>
                </c:pt>
                <c:pt idx="2">
                  <c:v>3.77918781725888</c:v>
                </c:pt>
                <c:pt idx="3">
                  <c:v>3.27863247863248</c:v>
                </c:pt>
              </c:numCache>
            </c:numRef>
          </c:val>
        </c:ser>
        <c:gapWidth val="150"/>
        <c:overlap val="0"/>
        <c:axId val="80069899"/>
        <c:axId val="9068324"/>
      </c:barChart>
      <c:catAx>
        <c:axId val="800698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68324"/>
        <c:crosses val="autoZero"/>
        <c:auto val="1"/>
        <c:lblAlgn val="ctr"/>
        <c:lblOffset val="100"/>
        <c:noMultiLvlLbl val="0"/>
      </c:catAx>
      <c:valAx>
        <c:axId val="90683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Avg Nights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06989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Booking Volume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'Pivot - Monthly Trend'!B4</c:f>
              <c:strCache>
                <c:ptCount val="1"/>
                <c:pt idx="0">
                  <c:v>Bookings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- Monthly Trend'!$A$5:$A$16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'Pivot - Monthly Trend'!$B$5:$B$16</c:f>
              <c:numCache>
                <c:formatCode>General</c:formatCode>
                <c:ptCount val="12"/>
                <c:pt idx="0">
                  <c:v>118</c:v>
                </c:pt>
                <c:pt idx="1">
                  <c:v>172</c:v>
                </c:pt>
                <c:pt idx="2">
                  <c:v>196</c:v>
                </c:pt>
                <c:pt idx="3">
                  <c:v>231</c:v>
                </c:pt>
                <c:pt idx="4">
                  <c:v>227</c:v>
                </c:pt>
                <c:pt idx="5">
                  <c:v>219</c:v>
                </c:pt>
                <c:pt idx="6">
                  <c:v>253</c:v>
                </c:pt>
                <c:pt idx="7">
                  <c:v>316</c:v>
                </c:pt>
                <c:pt idx="8">
                  <c:v>213</c:v>
                </c:pt>
                <c:pt idx="9">
                  <c:v>238</c:v>
                </c:pt>
                <c:pt idx="10">
                  <c:v>134</c:v>
                </c:pt>
                <c:pt idx="11">
                  <c:v>134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9896498"/>
        <c:axId val="28668004"/>
      </c:lineChart>
      <c:catAx>
        <c:axId val="8989649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668004"/>
        <c:crosses val="autoZero"/>
        <c:auto val="1"/>
        <c:lblAlgn val="ctr"/>
        <c:lblOffset val="100"/>
        <c:noMultiLvlLbl val="0"/>
      </c:catAx>
      <c:valAx>
        <c:axId val="286680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Bookings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89649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Cancellation Rate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'Pivot - Monthly Trend'!D4</c:f>
              <c:strCache>
                <c:ptCount val="1"/>
                <c:pt idx="0">
                  <c:v>Cancel Rate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- Monthly Trend'!$A$5:$A$16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'Pivot - Monthly Trend'!$D$5:$D$16</c:f>
              <c:numCache>
                <c:formatCode>0.0%</c:formatCode>
                <c:ptCount val="12"/>
                <c:pt idx="0">
                  <c:v>0.271186440677966</c:v>
                </c:pt>
                <c:pt idx="1">
                  <c:v>0.296511627906977</c:v>
                </c:pt>
                <c:pt idx="2">
                  <c:v>0.316326530612245</c:v>
                </c:pt>
                <c:pt idx="3">
                  <c:v>0.372294372294372</c:v>
                </c:pt>
                <c:pt idx="4">
                  <c:v>0.374449339207049</c:v>
                </c:pt>
                <c:pt idx="5">
                  <c:v>0.410958904109589</c:v>
                </c:pt>
                <c:pt idx="6">
                  <c:v>0.387351778656126</c:v>
                </c:pt>
                <c:pt idx="7">
                  <c:v>0.382911392405063</c:v>
                </c:pt>
                <c:pt idx="8">
                  <c:v>0.380281690140845</c:v>
                </c:pt>
                <c:pt idx="9">
                  <c:v>0.399159663865546</c:v>
                </c:pt>
                <c:pt idx="10">
                  <c:v>0.305970149253731</c:v>
                </c:pt>
                <c:pt idx="11">
                  <c:v>0.335820895522388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6402367"/>
        <c:axId val="83444963"/>
      </c:lineChart>
      <c:catAx>
        <c:axId val="4640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444963"/>
        <c:crosses val="autoZero"/>
        <c:auto val="1"/>
        <c:lblAlgn val="ctr"/>
        <c:lblOffset val="100"/>
        <c:noMultiLvlLbl val="0"/>
      </c:catAx>
      <c:valAx>
        <c:axId val="834449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Cancel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40236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Bookings by Customer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'Pivot - Customer Segment'!B4</c:f>
              <c:strCache>
                <c:ptCount val="1"/>
                <c:pt idx="0">
                  <c:v>Bookings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- Customer Segment'!$A$5:$A$8</c:f>
              <c:strCache>
                <c:ptCount val="4"/>
                <c:pt idx="0">
                  <c:v>Transient</c:v>
                </c:pt>
                <c:pt idx="1">
                  <c:v>Transient-Party</c:v>
                </c:pt>
                <c:pt idx="2">
                  <c:v>Contract</c:v>
                </c:pt>
                <c:pt idx="3">
                  <c:v>Group</c:v>
                </c:pt>
              </c:strCache>
            </c:strRef>
          </c:cat>
          <c:val>
            <c:numRef>
              <c:f>'Pivot - Customer Segment'!$B$5:$B$8</c:f>
              <c:numCache>
                <c:formatCode>General</c:formatCode>
                <c:ptCount val="4"/>
                <c:pt idx="0">
                  <c:v>1844</c:v>
                </c:pt>
                <c:pt idx="1">
                  <c:v>504</c:v>
                </c:pt>
                <c:pt idx="2">
                  <c:v>98</c:v>
                </c:pt>
                <c:pt idx="3">
                  <c:v>5</c:v>
                </c:pt>
              </c:numCache>
            </c:numRef>
          </c:val>
        </c:ser>
        <c:gapWidth val="150"/>
        <c:overlap val="0"/>
        <c:axId val="16778067"/>
        <c:axId val="24517643"/>
      </c:barChart>
      <c:catAx>
        <c:axId val="167780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517643"/>
        <c:crosses val="autoZero"/>
        <c:auto val="1"/>
        <c:lblAlgn val="ctr"/>
        <c:lblOffset val="100"/>
        <c:noMultiLvlLbl val="0"/>
      </c:catAx>
      <c:valAx>
        <c:axId val="245176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Bookings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77806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Bookings by Market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'Pivot - Customer Segment'!B11</c:f>
              <c:strCache>
                <c:ptCount val="1"/>
                <c:pt idx="0">
                  <c:v>Bookings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- Customer Segment'!$A$12:$A$18</c:f>
              <c:strCache>
                <c:ptCount val="7"/>
                <c:pt idx="0">
                  <c:v>Online TA</c:v>
                </c:pt>
                <c:pt idx="1">
                  <c:v>Offline TA/TO</c:v>
                </c:pt>
                <c:pt idx="2">
                  <c:v>Groups</c:v>
                </c:pt>
                <c:pt idx="3">
                  <c:v>Direct</c:v>
                </c:pt>
                <c:pt idx="4">
                  <c:v>Corporate</c:v>
                </c:pt>
                <c:pt idx="5">
                  <c:v>Complementary</c:v>
                </c:pt>
                <c:pt idx="6">
                  <c:v>Aviation</c:v>
                </c:pt>
              </c:strCache>
            </c:strRef>
          </c:cat>
          <c:val>
            <c:numRef>
              <c:f>'Pivot - Customer Segment'!$B$12:$B$18</c:f>
              <c:numCache>
                <c:formatCode>General</c:formatCode>
                <c:ptCount val="7"/>
                <c:pt idx="0">
                  <c:v>1205</c:v>
                </c:pt>
                <c:pt idx="1">
                  <c:v>486</c:v>
                </c:pt>
                <c:pt idx="2">
                  <c:v>369</c:v>
                </c:pt>
                <c:pt idx="3">
                  <c:v>267</c:v>
                </c:pt>
                <c:pt idx="4">
                  <c:v>99</c:v>
                </c:pt>
                <c:pt idx="5">
                  <c:v>16</c:v>
                </c:pt>
                <c:pt idx="6">
                  <c:v>9</c:v>
                </c:pt>
              </c:numCache>
            </c:numRef>
          </c:val>
        </c:ser>
        <c:gapWidth val="150"/>
        <c:overlap val="0"/>
        <c:axId val="55462091"/>
        <c:axId val="78602711"/>
      </c:barChart>
      <c:catAx>
        <c:axId val="554620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602711"/>
        <c:crosses val="autoZero"/>
        <c:auto val="1"/>
        <c:lblAlgn val="ctr"/>
        <c:lblOffset val="100"/>
        <c:noMultiLvlLbl val="0"/>
      </c:catAx>
      <c:valAx>
        <c:axId val="786027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Bookings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46209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<Relationship Id="rId4" Type="http://schemas.openxmlformats.org/officeDocument/2006/relationships/chart" Target="../charts/chart6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Relationship Id="rId3" Type="http://schemas.openxmlformats.org/officeDocument/2006/relationships/chart" Target="../charts/chart12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Relationship Id="rId3" Type="http://schemas.openxmlformats.org/officeDocument/2006/relationships/chart" Target="../charts/chart15.xml"/><Relationship Id="rId4" Type="http://schemas.openxmlformats.org/officeDocument/2006/relationships/chart" Target="../charts/chart16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17.xml"/><Relationship Id="rId2" Type="http://schemas.openxmlformats.org/officeDocument/2006/relationships/chart" Target="../charts/chart18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19.xml"/><Relationship Id="rId2" Type="http://schemas.openxmlformats.org/officeDocument/2006/relationships/chart" Target="../charts/chart20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10</xdr:row>
      <xdr:rowOff>11160</xdr:rowOff>
    </xdr:from>
    <xdr:to>
      <xdr:col>10</xdr:col>
      <xdr:colOff>152280</xdr:colOff>
      <xdr:row>25</xdr:row>
      <xdr:rowOff>33480</xdr:rowOff>
    </xdr:to>
    <xdr:graphicFrame>
      <xdr:nvGraphicFramePr>
        <xdr:cNvPr id="0" name="Chart 1"/>
        <xdr:cNvGraphicFramePr/>
      </xdr:nvGraphicFramePr>
      <xdr:xfrm>
        <a:off x="4900320" y="2419200"/>
        <a:ext cx="39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26</xdr:row>
      <xdr:rowOff>11520</xdr:rowOff>
    </xdr:from>
    <xdr:to>
      <xdr:col>10</xdr:col>
      <xdr:colOff>152280</xdr:colOff>
      <xdr:row>41</xdr:row>
      <xdr:rowOff>33480</xdr:rowOff>
    </xdr:to>
    <xdr:graphicFrame>
      <xdr:nvGraphicFramePr>
        <xdr:cNvPr id="1" name="Chart 2"/>
        <xdr:cNvGraphicFramePr/>
      </xdr:nvGraphicFramePr>
      <xdr:xfrm>
        <a:off x="4900320" y="5467320"/>
        <a:ext cx="39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1</xdr:row>
      <xdr:rowOff>160560</xdr:rowOff>
    </xdr:from>
    <xdr:to>
      <xdr:col>18</xdr:col>
      <xdr:colOff>507600</xdr:colOff>
      <xdr:row>18</xdr:row>
      <xdr:rowOff>161640</xdr:rowOff>
    </xdr:to>
    <xdr:graphicFrame>
      <xdr:nvGraphicFramePr>
        <xdr:cNvPr id="2" name="Chart 1"/>
        <xdr:cNvGraphicFramePr/>
      </xdr:nvGraphicFramePr>
      <xdr:xfrm>
        <a:off x="9492480" y="38088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19</xdr:row>
      <xdr:rowOff>160560</xdr:rowOff>
    </xdr:from>
    <xdr:to>
      <xdr:col>18</xdr:col>
      <xdr:colOff>507600</xdr:colOff>
      <xdr:row>36</xdr:row>
      <xdr:rowOff>161640</xdr:rowOff>
    </xdr:to>
    <xdr:graphicFrame>
      <xdr:nvGraphicFramePr>
        <xdr:cNvPr id="3" name="Chart 2"/>
        <xdr:cNvGraphicFramePr/>
      </xdr:nvGraphicFramePr>
      <xdr:xfrm>
        <a:off x="9492480" y="380988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0</xdr:colOff>
      <xdr:row>37</xdr:row>
      <xdr:rowOff>160560</xdr:rowOff>
    </xdr:from>
    <xdr:to>
      <xdr:col>18</xdr:col>
      <xdr:colOff>507600</xdr:colOff>
      <xdr:row>54</xdr:row>
      <xdr:rowOff>161640</xdr:rowOff>
    </xdr:to>
    <xdr:graphicFrame>
      <xdr:nvGraphicFramePr>
        <xdr:cNvPr id="4" name="Chart 3"/>
        <xdr:cNvGraphicFramePr/>
      </xdr:nvGraphicFramePr>
      <xdr:xfrm>
        <a:off x="9492480" y="723888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55</xdr:row>
      <xdr:rowOff>160560</xdr:rowOff>
    </xdr:from>
    <xdr:to>
      <xdr:col>18</xdr:col>
      <xdr:colOff>507600</xdr:colOff>
      <xdr:row>72</xdr:row>
      <xdr:rowOff>161640</xdr:rowOff>
    </xdr:to>
    <xdr:graphicFrame>
      <xdr:nvGraphicFramePr>
        <xdr:cNvPr id="5" name="Chart 4"/>
        <xdr:cNvGraphicFramePr/>
      </xdr:nvGraphicFramePr>
      <xdr:xfrm>
        <a:off x="9492480" y="1066788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1</xdr:row>
      <xdr:rowOff>160560</xdr:rowOff>
    </xdr:from>
    <xdr:to>
      <xdr:col>20</xdr:col>
      <xdr:colOff>364320</xdr:colOff>
      <xdr:row>18</xdr:row>
      <xdr:rowOff>161640</xdr:rowOff>
    </xdr:to>
    <xdr:graphicFrame>
      <xdr:nvGraphicFramePr>
        <xdr:cNvPr id="6" name="Chart 1"/>
        <xdr:cNvGraphicFramePr/>
      </xdr:nvGraphicFramePr>
      <xdr:xfrm>
        <a:off x="9492480" y="3808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19</xdr:row>
      <xdr:rowOff>160560</xdr:rowOff>
    </xdr:from>
    <xdr:to>
      <xdr:col>18</xdr:col>
      <xdr:colOff>507600</xdr:colOff>
      <xdr:row>36</xdr:row>
      <xdr:rowOff>161640</xdr:rowOff>
    </xdr:to>
    <xdr:graphicFrame>
      <xdr:nvGraphicFramePr>
        <xdr:cNvPr id="7" name="Chart 2"/>
        <xdr:cNvGraphicFramePr/>
      </xdr:nvGraphicFramePr>
      <xdr:xfrm>
        <a:off x="9492480" y="380988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0</xdr:colOff>
      <xdr:row>37</xdr:row>
      <xdr:rowOff>160560</xdr:rowOff>
    </xdr:from>
    <xdr:to>
      <xdr:col>18</xdr:col>
      <xdr:colOff>507600</xdr:colOff>
      <xdr:row>54</xdr:row>
      <xdr:rowOff>161640</xdr:rowOff>
    </xdr:to>
    <xdr:graphicFrame>
      <xdr:nvGraphicFramePr>
        <xdr:cNvPr id="8" name="Chart 3"/>
        <xdr:cNvGraphicFramePr/>
      </xdr:nvGraphicFramePr>
      <xdr:xfrm>
        <a:off x="9492480" y="723888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1</xdr:row>
      <xdr:rowOff>160560</xdr:rowOff>
    </xdr:from>
    <xdr:to>
      <xdr:col>18</xdr:col>
      <xdr:colOff>507600</xdr:colOff>
      <xdr:row>18</xdr:row>
      <xdr:rowOff>161640</xdr:rowOff>
    </xdr:to>
    <xdr:graphicFrame>
      <xdr:nvGraphicFramePr>
        <xdr:cNvPr id="9" name="Chart 1"/>
        <xdr:cNvGraphicFramePr/>
      </xdr:nvGraphicFramePr>
      <xdr:xfrm>
        <a:off x="9492480" y="38088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19</xdr:row>
      <xdr:rowOff>160560</xdr:rowOff>
    </xdr:from>
    <xdr:to>
      <xdr:col>18</xdr:col>
      <xdr:colOff>507600</xdr:colOff>
      <xdr:row>36</xdr:row>
      <xdr:rowOff>161640</xdr:rowOff>
    </xdr:to>
    <xdr:graphicFrame>
      <xdr:nvGraphicFramePr>
        <xdr:cNvPr id="10" name="Chart 2"/>
        <xdr:cNvGraphicFramePr/>
      </xdr:nvGraphicFramePr>
      <xdr:xfrm>
        <a:off x="9492480" y="380988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0</xdr:colOff>
      <xdr:row>37</xdr:row>
      <xdr:rowOff>160560</xdr:rowOff>
    </xdr:from>
    <xdr:to>
      <xdr:col>18</xdr:col>
      <xdr:colOff>507600</xdr:colOff>
      <xdr:row>54</xdr:row>
      <xdr:rowOff>161640</xdr:rowOff>
    </xdr:to>
    <xdr:graphicFrame>
      <xdr:nvGraphicFramePr>
        <xdr:cNvPr id="11" name="Chart 3"/>
        <xdr:cNvGraphicFramePr/>
      </xdr:nvGraphicFramePr>
      <xdr:xfrm>
        <a:off x="9492480" y="723888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1</xdr:row>
      <xdr:rowOff>160560</xdr:rowOff>
    </xdr:from>
    <xdr:to>
      <xdr:col>18</xdr:col>
      <xdr:colOff>507600</xdr:colOff>
      <xdr:row>18</xdr:row>
      <xdr:rowOff>161640</xdr:rowOff>
    </xdr:to>
    <xdr:graphicFrame>
      <xdr:nvGraphicFramePr>
        <xdr:cNvPr id="12" name="Chart 1"/>
        <xdr:cNvGraphicFramePr/>
      </xdr:nvGraphicFramePr>
      <xdr:xfrm>
        <a:off x="9492480" y="38088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19</xdr:row>
      <xdr:rowOff>160560</xdr:rowOff>
    </xdr:from>
    <xdr:to>
      <xdr:col>18</xdr:col>
      <xdr:colOff>507600</xdr:colOff>
      <xdr:row>36</xdr:row>
      <xdr:rowOff>161640</xdr:rowOff>
    </xdr:to>
    <xdr:graphicFrame>
      <xdr:nvGraphicFramePr>
        <xdr:cNvPr id="13" name="Chart 2"/>
        <xdr:cNvGraphicFramePr/>
      </xdr:nvGraphicFramePr>
      <xdr:xfrm>
        <a:off x="9492480" y="380988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0</xdr:colOff>
      <xdr:row>37</xdr:row>
      <xdr:rowOff>160560</xdr:rowOff>
    </xdr:from>
    <xdr:to>
      <xdr:col>18</xdr:col>
      <xdr:colOff>507600</xdr:colOff>
      <xdr:row>54</xdr:row>
      <xdr:rowOff>161640</xdr:rowOff>
    </xdr:to>
    <xdr:graphicFrame>
      <xdr:nvGraphicFramePr>
        <xdr:cNvPr id="14" name="Chart 3"/>
        <xdr:cNvGraphicFramePr/>
      </xdr:nvGraphicFramePr>
      <xdr:xfrm>
        <a:off x="9492480" y="723888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55</xdr:row>
      <xdr:rowOff>160560</xdr:rowOff>
    </xdr:from>
    <xdr:to>
      <xdr:col>18</xdr:col>
      <xdr:colOff>507600</xdr:colOff>
      <xdr:row>72</xdr:row>
      <xdr:rowOff>161640</xdr:rowOff>
    </xdr:to>
    <xdr:graphicFrame>
      <xdr:nvGraphicFramePr>
        <xdr:cNvPr id="15" name="Chart 4"/>
        <xdr:cNvGraphicFramePr/>
      </xdr:nvGraphicFramePr>
      <xdr:xfrm>
        <a:off x="9492480" y="1066788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1</xdr:row>
      <xdr:rowOff>160560</xdr:rowOff>
    </xdr:from>
    <xdr:to>
      <xdr:col>20</xdr:col>
      <xdr:colOff>364320</xdr:colOff>
      <xdr:row>18</xdr:row>
      <xdr:rowOff>161640</xdr:rowOff>
    </xdr:to>
    <xdr:graphicFrame>
      <xdr:nvGraphicFramePr>
        <xdr:cNvPr id="16" name="Chart 1"/>
        <xdr:cNvGraphicFramePr/>
      </xdr:nvGraphicFramePr>
      <xdr:xfrm>
        <a:off x="9492480" y="3808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19</xdr:row>
      <xdr:rowOff>160560</xdr:rowOff>
    </xdr:from>
    <xdr:to>
      <xdr:col>20</xdr:col>
      <xdr:colOff>364320</xdr:colOff>
      <xdr:row>36</xdr:row>
      <xdr:rowOff>161640</xdr:rowOff>
    </xdr:to>
    <xdr:graphicFrame>
      <xdr:nvGraphicFramePr>
        <xdr:cNvPr id="17" name="Chart 2"/>
        <xdr:cNvGraphicFramePr/>
      </xdr:nvGraphicFramePr>
      <xdr:xfrm>
        <a:off x="9492480" y="38098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1</xdr:row>
      <xdr:rowOff>160560</xdr:rowOff>
    </xdr:from>
    <xdr:to>
      <xdr:col>18</xdr:col>
      <xdr:colOff>507600</xdr:colOff>
      <xdr:row>18</xdr:row>
      <xdr:rowOff>161640</xdr:rowOff>
    </xdr:to>
    <xdr:graphicFrame>
      <xdr:nvGraphicFramePr>
        <xdr:cNvPr id="18" name="Chart 1"/>
        <xdr:cNvGraphicFramePr/>
      </xdr:nvGraphicFramePr>
      <xdr:xfrm>
        <a:off x="9492480" y="38088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19</xdr:row>
      <xdr:rowOff>160560</xdr:rowOff>
    </xdr:from>
    <xdr:to>
      <xdr:col>18</xdr:col>
      <xdr:colOff>507600</xdr:colOff>
      <xdr:row>36</xdr:row>
      <xdr:rowOff>161640</xdr:rowOff>
    </xdr:to>
    <xdr:graphicFrame>
      <xdr:nvGraphicFramePr>
        <xdr:cNvPr id="19" name="Chart 2"/>
        <xdr:cNvGraphicFramePr/>
      </xdr:nvGraphicFramePr>
      <xdr:xfrm>
        <a:off x="9492480" y="380988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B2:C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95"/>
  </cols>
  <sheetData>
    <row r="2" customFormat="false" ht="30" hidden="false" customHeight="true" outlineLevel="0" collapsed="false">
      <c r="B2" s="1" t="s">
        <v>0</v>
      </c>
      <c r="C2" s="1"/>
    </row>
    <row r="4" customFormat="false" ht="43.5" hidden="false" customHeight="true" outlineLevel="0" collapsed="false">
      <c r="B4" s="2" t="s">
        <v>1</v>
      </c>
      <c r="C4" s="3" t="s">
        <v>2</v>
      </c>
    </row>
    <row r="5" customFormat="false" ht="43.5" hidden="false" customHeight="true" outlineLevel="0" collapsed="false">
      <c r="B5" s="2" t="s">
        <v>3</v>
      </c>
      <c r="C5" s="3" t="s">
        <v>4</v>
      </c>
    </row>
    <row r="6" customFormat="false" ht="43.5" hidden="false" customHeight="true" outlineLevel="0" collapsed="false">
      <c r="B6" s="2" t="s">
        <v>5</v>
      </c>
      <c r="C6" s="3" t="s">
        <v>6</v>
      </c>
    </row>
    <row r="7" customFormat="false" ht="43.5" hidden="false" customHeight="true" outlineLevel="0" collapsed="false">
      <c r="B7" s="2" t="s">
        <v>7</v>
      </c>
      <c r="C7" s="3" t="s">
        <v>8</v>
      </c>
    </row>
    <row r="9" customFormat="false" ht="15" hidden="false" customHeight="false" outlineLevel="0" collapsed="false">
      <c r="B9" s="4" t="s">
        <v>9</v>
      </c>
      <c r="C9" s="4"/>
    </row>
    <row r="10" customFormat="false" ht="27.75" hidden="false" customHeight="true" outlineLevel="0" collapsed="false">
      <c r="B10" s="5" t="s">
        <v>10</v>
      </c>
      <c r="C10" s="6" t="s">
        <v>11</v>
      </c>
    </row>
    <row r="11" customFormat="false" ht="27.75" hidden="false" customHeight="true" outlineLevel="0" collapsed="false">
      <c r="B11" s="5" t="s">
        <v>12</v>
      </c>
      <c r="C11" s="6" t="s">
        <v>13</v>
      </c>
    </row>
    <row r="12" customFormat="false" ht="27.75" hidden="false" customHeight="true" outlineLevel="0" collapsed="false">
      <c r="B12" s="5" t="s">
        <v>14</v>
      </c>
      <c r="C12" s="6" t="s">
        <v>15</v>
      </c>
    </row>
    <row r="13" customFormat="false" ht="27.75" hidden="false" customHeight="true" outlineLevel="0" collapsed="false">
      <c r="B13" s="5" t="s">
        <v>16</v>
      </c>
      <c r="C13" s="6" t="s">
        <v>17</v>
      </c>
    </row>
    <row r="14" customFormat="false" ht="27.75" hidden="false" customHeight="true" outlineLevel="0" collapsed="false">
      <c r="B14" s="5" t="s">
        <v>18</v>
      </c>
      <c r="C14" s="6" t="s">
        <v>19</v>
      </c>
    </row>
    <row r="15" customFormat="false" ht="27.75" hidden="false" customHeight="true" outlineLevel="0" collapsed="false">
      <c r="B15" s="5" t="s">
        <v>20</v>
      </c>
      <c r="C15" s="6" t="s">
        <v>21</v>
      </c>
    </row>
    <row r="16" customFormat="false" ht="27.75" hidden="false" customHeight="true" outlineLevel="0" collapsed="false">
      <c r="B16" s="5" t="s">
        <v>22</v>
      </c>
      <c r="C16" s="6" t="s">
        <v>23</v>
      </c>
    </row>
    <row r="17" customFormat="false" ht="27.75" hidden="false" customHeight="true" outlineLevel="0" collapsed="false">
      <c r="B17" s="5" t="s">
        <v>24</v>
      </c>
      <c r="C17" s="6" t="s">
        <v>25</v>
      </c>
    </row>
    <row r="18" customFormat="false" ht="27.75" hidden="false" customHeight="true" outlineLevel="0" collapsed="false">
      <c r="B18" s="5" t="s">
        <v>26</v>
      </c>
      <c r="C18" s="6" t="s">
        <v>27</v>
      </c>
    </row>
    <row r="19" customFormat="false" ht="27.75" hidden="false" customHeight="true" outlineLevel="0" collapsed="false">
      <c r="B19" s="5" t="s">
        <v>28</v>
      </c>
      <c r="C19" s="6" t="s">
        <v>29</v>
      </c>
    </row>
    <row r="21" customFormat="false" ht="15" hidden="false" customHeight="false" outlineLevel="0" collapsed="false">
      <c r="B21" s="4" t="s">
        <v>30</v>
      </c>
      <c r="C21" s="4"/>
    </row>
    <row r="22" customFormat="false" ht="15" hidden="false" customHeight="false" outlineLevel="0" collapsed="false">
      <c r="B22" s="7" t="s">
        <v>31</v>
      </c>
      <c r="C22" s="7"/>
    </row>
    <row r="23" customFormat="false" ht="15" hidden="false" customHeight="false" outlineLevel="0" collapsed="false">
      <c r="B23" s="7" t="s">
        <v>32</v>
      </c>
      <c r="C23" s="7"/>
    </row>
    <row r="24" customFormat="false" ht="15" hidden="false" customHeight="false" outlineLevel="0" collapsed="false">
      <c r="B24" s="7" t="s">
        <v>33</v>
      </c>
      <c r="C24" s="7"/>
    </row>
    <row r="25" customFormat="false" ht="15" hidden="false" customHeight="false" outlineLevel="0" collapsed="false">
      <c r="B25" s="7" t="s">
        <v>34</v>
      </c>
      <c r="C25" s="7"/>
    </row>
    <row r="26" customFormat="false" ht="15" hidden="false" customHeight="false" outlineLevel="0" collapsed="false">
      <c r="B26" s="7" t="s">
        <v>35</v>
      </c>
      <c r="C26" s="7"/>
    </row>
    <row r="27" customFormat="false" ht="15" hidden="false" customHeight="false" outlineLevel="0" collapsed="false">
      <c r="B27" s="7" t="s">
        <v>36</v>
      </c>
      <c r="C27" s="7"/>
    </row>
    <row r="28" customFormat="false" ht="15" hidden="false" customHeight="false" outlineLevel="0" collapsed="false">
      <c r="B28" s="7" t="s">
        <v>37</v>
      </c>
      <c r="C28" s="7"/>
    </row>
    <row r="29" customFormat="false" ht="15" hidden="false" customHeight="false" outlineLevel="0" collapsed="false">
      <c r="B29" s="7" t="s">
        <v>38</v>
      </c>
      <c r="C29" s="7"/>
    </row>
    <row r="30" customFormat="false" ht="15" hidden="false" customHeight="false" outlineLevel="0" collapsed="false">
      <c r="B30" s="7" t="s">
        <v>39</v>
      </c>
      <c r="C30" s="7"/>
    </row>
  </sheetData>
  <mergeCells count="12">
    <mergeCell ref="B2:C2"/>
    <mergeCell ref="B9:C9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AM26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2" min="1" style="0" width="12"/>
    <col collapsed="false" customWidth="true" hidden="false" outlineLevel="0" max="33" min="33" style="0" width="16"/>
    <col collapsed="false" customWidth="true" hidden="true" outlineLevel="0" max="34" min="34" style="0" width="12"/>
    <col collapsed="false" customWidth="true" hidden="false" outlineLevel="0" max="36" min="35" style="0" width="12"/>
    <col collapsed="false" customWidth="true" hidden="false" outlineLevel="0" max="38" min="38" style="0" width="24"/>
    <col collapsed="false" customWidth="true" hidden="false" outlineLevel="0" max="39" min="39" style="0" width="12"/>
  </cols>
  <sheetData>
    <row r="1" customFormat="false" ht="21.75" hidden="false" customHeight="true" outlineLevel="0" collapsed="false">
      <c r="A1" s="8" t="s">
        <v>40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L1" s="9" t="s">
        <v>41</v>
      </c>
    </row>
    <row r="2" customFormat="false" ht="15" hidden="false" customHeight="false" outlineLevel="0" collapsed="false">
      <c r="AL2" s="10" t="s">
        <v>42</v>
      </c>
      <c r="AM2" s="11" t="n">
        <f aca="false">COUNTA(A4:A2603)</f>
        <v>2600</v>
      </c>
    </row>
    <row r="3" customFormat="false" ht="35.05" hidden="false" customHeight="false" outlineLevel="0" collapsed="false">
      <c r="A3" s="12" t="s">
        <v>43</v>
      </c>
      <c r="B3" s="12" t="s">
        <v>44</v>
      </c>
      <c r="C3" s="12" t="s">
        <v>45</v>
      </c>
      <c r="D3" s="12" t="s">
        <v>46</v>
      </c>
      <c r="E3" s="12" t="s">
        <v>47</v>
      </c>
      <c r="F3" s="12" t="s">
        <v>48</v>
      </c>
      <c r="G3" s="12" t="s">
        <v>49</v>
      </c>
      <c r="H3" s="12" t="s">
        <v>50</v>
      </c>
      <c r="I3" s="12" t="s">
        <v>51</v>
      </c>
      <c r="J3" s="12" t="s">
        <v>52</v>
      </c>
      <c r="K3" s="12" t="s">
        <v>53</v>
      </c>
      <c r="L3" s="12" t="s">
        <v>54</v>
      </c>
      <c r="M3" s="12" t="s">
        <v>55</v>
      </c>
      <c r="N3" s="12" t="s">
        <v>56</v>
      </c>
      <c r="O3" s="12" t="s">
        <v>57</v>
      </c>
      <c r="P3" s="12" t="s">
        <v>58</v>
      </c>
      <c r="Q3" s="12" t="s">
        <v>59</v>
      </c>
      <c r="R3" s="12" t="s">
        <v>60</v>
      </c>
      <c r="S3" s="12" t="s">
        <v>61</v>
      </c>
      <c r="T3" s="12" t="s">
        <v>62</v>
      </c>
      <c r="U3" s="12" t="s">
        <v>63</v>
      </c>
      <c r="V3" s="12" t="s">
        <v>64</v>
      </c>
      <c r="W3" s="12" t="s">
        <v>65</v>
      </c>
      <c r="X3" s="12" t="s">
        <v>66</v>
      </c>
      <c r="Y3" s="12" t="s">
        <v>67</v>
      </c>
      <c r="Z3" s="12" t="s">
        <v>68</v>
      </c>
      <c r="AA3" s="12" t="s">
        <v>69</v>
      </c>
      <c r="AB3" s="12" t="s">
        <v>70</v>
      </c>
      <c r="AC3" s="12" t="s">
        <v>71</v>
      </c>
      <c r="AD3" s="12" t="s">
        <v>72</v>
      </c>
      <c r="AE3" s="12" t="s">
        <v>73</v>
      </c>
      <c r="AF3" s="12" t="s">
        <v>74</v>
      </c>
      <c r="AG3" s="12" t="s">
        <v>75</v>
      </c>
      <c r="AH3" s="12" t="s">
        <v>76</v>
      </c>
      <c r="AI3" s="12" t="s">
        <v>77</v>
      </c>
      <c r="AJ3" s="12" t="s">
        <v>78</v>
      </c>
      <c r="AL3" s="10" t="s">
        <v>79</v>
      </c>
      <c r="AM3" s="11" t="n">
        <f aca="false">COUNTIF(AI4:AI2603,"Duplicate")</f>
        <v>257</v>
      </c>
    </row>
    <row r="4" customFormat="false" ht="15" hidden="false" customHeight="false" outlineLevel="0" collapsed="false">
      <c r="A4" s="0" t="n">
        <v>1</v>
      </c>
      <c r="B4" s="0" t="s">
        <v>80</v>
      </c>
      <c r="C4" s="0" t="n">
        <v>0</v>
      </c>
      <c r="D4" s="0" t="n">
        <v>203</v>
      </c>
      <c r="E4" s="0" t="n">
        <v>2016</v>
      </c>
      <c r="F4" s="0" t="s">
        <v>81</v>
      </c>
      <c r="G4" s="0" t="n">
        <v>49</v>
      </c>
      <c r="H4" s="0" t="n">
        <v>2</v>
      </c>
      <c r="I4" s="0" t="n">
        <v>2</v>
      </c>
      <c r="J4" s="0" t="n">
        <v>5</v>
      </c>
      <c r="K4" s="0" t="n">
        <v>2</v>
      </c>
      <c r="L4" s="0" t="n">
        <v>0</v>
      </c>
      <c r="M4" s="0" t="n">
        <v>0</v>
      </c>
      <c r="N4" s="0" t="s">
        <v>82</v>
      </c>
      <c r="O4" s="0" t="s">
        <v>83</v>
      </c>
      <c r="P4" s="0" t="s">
        <v>84</v>
      </c>
      <c r="Q4" s="0" t="s">
        <v>84</v>
      </c>
      <c r="R4" s="0" t="n">
        <v>0</v>
      </c>
      <c r="S4" s="0" t="n">
        <v>0</v>
      </c>
      <c r="T4" s="0" t="n">
        <v>0</v>
      </c>
      <c r="U4" s="0" t="s">
        <v>85</v>
      </c>
      <c r="V4" s="0" t="s">
        <v>85</v>
      </c>
      <c r="W4" s="0" t="n">
        <v>4</v>
      </c>
      <c r="X4" s="0" t="s">
        <v>86</v>
      </c>
      <c r="Y4" s="0" t="n">
        <v>250</v>
      </c>
      <c r="AA4" s="0" t="n">
        <v>0</v>
      </c>
      <c r="AB4" s="0" t="s">
        <v>87</v>
      </c>
      <c r="AC4" s="0" t="n">
        <v>66.8</v>
      </c>
      <c r="AD4" s="0" t="n">
        <v>0</v>
      </c>
      <c r="AE4" s="0" t="n">
        <v>0</v>
      </c>
      <c r="AF4" s="0" t="s">
        <v>88</v>
      </c>
      <c r="AG4" s="13" t="n">
        <v>42713</v>
      </c>
      <c r="AH4" s="0" t="str">
        <f aca="false">B4&amp;"|"&amp;C4&amp;"|"&amp;D4&amp;"|"&amp;E4&amp;"|"&amp;F4&amp;"|"&amp;G4&amp;"|"&amp;H4&amp;"|"&amp;I4&amp;"|"&amp;J4&amp;"|"&amp;K4&amp;"|"&amp;L4&amp;"|"&amp;M4&amp;"|"&amp;N4&amp;"|"&amp;O4&amp;"|"&amp;P4&amp;"|"&amp;Q4&amp;"|"&amp;R4&amp;"|"&amp;S4&amp;"|"&amp;T4&amp;"|"&amp;U4&amp;"|"&amp;V4&amp;"|"&amp;W4&amp;"|"&amp;X4&amp;"|"&amp;Y4&amp;"|"&amp;Z4&amp;"|"&amp;AA4&amp;"|"&amp;AB4&amp;"|"&amp;AC4&amp;"|"&amp;AD4&amp;"|"&amp;AE4&amp;"|"&amp;AF4&amp;"|"&amp;AG4</f>
        <v>Resort Hotel|0|203|2016|December|49|2|2|5|2|0|0|BB|GBR|Direct|Direct|0|0|0|F|F|4|No Deposit|250||0|Transient|66.8|0|0|Check-Out|42713</v>
      </c>
      <c r="AI4" s="0" t="str">
        <f aca="false">IF(COUNTIF($AH$4:$AH$2603,AH4)&gt;1,"Duplicate","Unique")</f>
        <v>Unique</v>
      </c>
      <c r="AJ4" s="0" t="str">
        <f aca="false">IF(COUNTBLANK(B4:AG4)&gt;0,"Missing ("&amp;COUNTBLANK(B4:AG4)&amp;")","Complete")</f>
        <v>Missing (1)</v>
      </c>
      <c r="AL4" s="10" t="s">
        <v>89</v>
      </c>
      <c r="AM4" s="11" t="n">
        <f aca="false">COUNTIF(AJ4:AJ2603,"Missing*")</f>
        <v>2595</v>
      </c>
    </row>
    <row r="5" customFormat="false" ht="15" hidden="false" customHeight="false" outlineLevel="0" collapsed="false">
      <c r="A5" s="14" t="n">
        <v>2</v>
      </c>
      <c r="B5" s="14" t="s">
        <v>90</v>
      </c>
      <c r="C5" s="14" t="n">
        <v>1</v>
      </c>
      <c r="D5" s="14" t="n">
        <v>82</v>
      </c>
      <c r="E5" s="14" t="n">
        <v>2015</v>
      </c>
      <c r="F5" s="14" t="s">
        <v>91</v>
      </c>
      <c r="G5" s="14" t="n">
        <v>29</v>
      </c>
      <c r="H5" s="14" t="n">
        <v>16</v>
      </c>
      <c r="I5" s="14" t="n">
        <v>0</v>
      </c>
      <c r="J5" s="14" t="n">
        <v>3</v>
      </c>
      <c r="K5" s="14" t="n">
        <v>2</v>
      </c>
      <c r="L5" s="14" t="n">
        <v>0</v>
      </c>
      <c r="M5" s="14" t="n">
        <v>0</v>
      </c>
      <c r="N5" s="14" t="s">
        <v>82</v>
      </c>
      <c r="O5" s="14" t="s">
        <v>92</v>
      </c>
      <c r="P5" s="14" t="s">
        <v>93</v>
      </c>
      <c r="Q5" s="14" t="s">
        <v>94</v>
      </c>
      <c r="R5" s="14" t="n">
        <v>0</v>
      </c>
      <c r="S5" s="14" t="n">
        <v>0</v>
      </c>
      <c r="T5" s="14" t="n">
        <v>0</v>
      </c>
      <c r="U5" s="14" t="s">
        <v>95</v>
      </c>
      <c r="V5" s="14" t="s">
        <v>95</v>
      </c>
      <c r="W5" s="14" t="n">
        <v>0</v>
      </c>
      <c r="X5" s="14" t="s">
        <v>86</v>
      </c>
      <c r="Y5" s="14" t="n">
        <v>9</v>
      </c>
      <c r="Z5" s="14"/>
      <c r="AA5" s="14" t="n">
        <v>0</v>
      </c>
      <c r="AB5" s="14" t="s">
        <v>87</v>
      </c>
      <c r="AC5" s="14" t="n">
        <v>76.5</v>
      </c>
      <c r="AD5" s="14" t="n">
        <v>0</v>
      </c>
      <c r="AE5" s="14" t="n">
        <v>0</v>
      </c>
      <c r="AF5" s="14" t="s">
        <v>96</v>
      </c>
      <c r="AG5" s="15" t="n">
        <v>42201</v>
      </c>
      <c r="AH5" s="14" t="str">
        <f aca="false">B5&amp;"|"&amp;C5&amp;"|"&amp;D5&amp;"|"&amp;E5&amp;"|"&amp;F5&amp;"|"&amp;G5&amp;"|"&amp;H5&amp;"|"&amp;I5&amp;"|"&amp;J5&amp;"|"&amp;K5&amp;"|"&amp;L5&amp;"|"&amp;M5&amp;"|"&amp;N5&amp;"|"&amp;O5&amp;"|"&amp;P5&amp;"|"&amp;Q5&amp;"|"&amp;R5&amp;"|"&amp;S5&amp;"|"&amp;T5&amp;"|"&amp;U5&amp;"|"&amp;V5&amp;"|"&amp;W5&amp;"|"&amp;X5&amp;"|"&amp;Y5&amp;"|"&amp;Z5&amp;"|"&amp;AA5&amp;"|"&amp;AB5&amp;"|"&amp;AC5&amp;"|"&amp;AD5&amp;"|"&amp;AE5&amp;"|"&amp;AF5&amp;"|"&amp;AG5</f>
        <v>City Hotel|1|82|2015|July|29|16|0|3|2|0|0|BB|PRT|Online TA|TA/TO|0|0|0|A|A|0|No Deposit|9||0|Transient|76.5|0|0|Canceled|42201</v>
      </c>
      <c r="AI5" s="14" t="str">
        <f aca="false">IF(COUNTIF($AH$4:$AH$2603,AH5)&gt;1,"Duplicate","Unique")</f>
        <v>Unique</v>
      </c>
      <c r="AJ5" s="14" t="str">
        <f aca="false">IF(COUNTBLANK(B5:AG5)&gt;0,"Missing ("&amp;COUNTBLANK(B5:AG5)&amp;")","Complete")</f>
        <v>Missing (1)</v>
      </c>
      <c r="AL5" s="10" t="s">
        <v>97</v>
      </c>
      <c r="AM5" s="11" t="n">
        <f aca="false">COUNTBLANK(O4:O2603)</f>
        <v>11</v>
      </c>
    </row>
    <row r="6" customFormat="false" ht="15" hidden="false" customHeight="false" outlineLevel="0" collapsed="false">
      <c r="A6" s="0" t="n">
        <v>3</v>
      </c>
      <c r="B6" s="0" t="s">
        <v>90</v>
      </c>
      <c r="C6" s="0" t="n">
        <v>0</v>
      </c>
      <c r="D6" s="0" t="n">
        <v>25</v>
      </c>
      <c r="E6" s="0" t="n">
        <v>2016</v>
      </c>
      <c r="F6" s="0" t="s">
        <v>81</v>
      </c>
      <c r="G6" s="0" t="n">
        <v>53</v>
      </c>
      <c r="H6" s="0" t="n">
        <v>27</v>
      </c>
      <c r="I6" s="0" t="n">
        <v>0</v>
      </c>
      <c r="J6" s="0" t="n">
        <v>3</v>
      </c>
      <c r="K6" s="0" t="n">
        <v>3</v>
      </c>
      <c r="L6" s="0" t="n">
        <v>0</v>
      </c>
      <c r="M6" s="0" t="n">
        <v>0</v>
      </c>
      <c r="N6" s="0" t="s">
        <v>82</v>
      </c>
      <c r="O6" s="0" t="s">
        <v>98</v>
      </c>
      <c r="P6" s="0" t="s">
        <v>99</v>
      </c>
      <c r="Q6" s="0" t="s">
        <v>94</v>
      </c>
      <c r="R6" s="0" t="n">
        <v>0</v>
      </c>
      <c r="S6" s="0" t="n">
        <v>0</v>
      </c>
      <c r="T6" s="0" t="n">
        <v>0</v>
      </c>
      <c r="U6" s="0" t="s">
        <v>95</v>
      </c>
      <c r="V6" s="0" t="s">
        <v>100</v>
      </c>
      <c r="W6" s="0" t="n">
        <v>2</v>
      </c>
      <c r="X6" s="0" t="s">
        <v>86</v>
      </c>
      <c r="Y6" s="0" t="n">
        <v>220</v>
      </c>
      <c r="AA6" s="0" t="n">
        <v>0</v>
      </c>
      <c r="AB6" s="0" t="s">
        <v>101</v>
      </c>
      <c r="AC6" s="0" t="n">
        <v>60</v>
      </c>
      <c r="AD6" s="0" t="n">
        <v>0</v>
      </c>
      <c r="AE6" s="0" t="n">
        <v>1</v>
      </c>
      <c r="AF6" s="0" t="s">
        <v>88</v>
      </c>
      <c r="AG6" s="13" t="n">
        <v>42734</v>
      </c>
      <c r="AH6" s="0" t="str">
        <f aca="false">B6&amp;"|"&amp;C6&amp;"|"&amp;D6&amp;"|"&amp;E6&amp;"|"&amp;F6&amp;"|"&amp;G6&amp;"|"&amp;H6&amp;"|"&amp;I6&amp;"|"&amp;J6&amp;"|"&amp;K6&amp;"|"&amp;L6&amp;"|"&amp;M6&amp;"|"&amp;N6&amp;"|"&amp;O6&amp;"|"&amp;P6&amp;"|"&amp;Q6&amp;"|"&amp;R6&amp;"|"&amp;S6&amp;"|"&amp;T6&amp;"|"&amp;U6&amp;"|"&amp;V6&amp;"|"&amp;W6&amp;"|"&amp;X6&amp;"|"&amp;Y6&amp;"|"&amp;Z6&amp;"|"&amp;AA6&amp;"|"&amp;AB6&amp;"|"&amp;AC6&amp;"|"&amp;AD6&amp;"|"&amp;AE6&amp;"|"&amp;AF6&amp;"|"&amp;AG6</f>
        <v>City Hotel|0|25|2016|December|53|27|0|3|3|0|0|BB|BRA|Offline TA/TO|TA/TO|0|0|0|A|K|2|No Deposit|220||0|Transient-Party|60|0|1|Check-Out|42734</v>
      </c>
      <c r="AI6" s="0" t="str">
        <f aca="false">IF(COUNTIF($AH$4:$AH$2603,AH6)&gt;1,"Duplicate","Unique")</f>
        <v>Unique</v>
      </c>
      <c r="AJ6" s="0" t="str">
        <f aca="false">IF(COUNTBLANK(B6:AG6)&gt;0,"Missing ("&amp;COUNTBLANK(B6:AG6)&amp;")","Complete")</f>
        <v>Missing (1)</v>
      </c>
      <c r="AL6" s="10" t="s">
        <v>102</v>
      </c>
      <c r="AM6" s="11" t="n">
        <f aca="false">COUNTBLANK(Y4:Y2603)</f>
        <v>349</v>
      </c>
    </row>
    <row r="7" customFormat="false" ht="15" hidden="false" customHeight="false" outlineLevel="0" collapsed="false">
      <c r="A7" s="14" t="n">
        <v>4</v>
      </c>
      <c r="B7" s="14" t="s">
        <v>90</v>
      </c>
      <c r="C7" s="14" t="n">
        <v>0</v>
      </c>
      <c r="D7" s="14" t="n">
        <v>1</v>
      </c>
      <c r="E7" s="14" t="n">
        <v>2016</v>
      </c>
      <c r="F7" s="14" t="s">
        <v>103</v>
      </c>
      <c r="G7" s="14" t="n">
        <v>11</v>
      </c>
      <c r="H7" s="14" t="n">
        <v>9</v>
      </c>
      <c r="I7" s="14" t="n">
        <v>0</v>
      </c>
      <c r="J7" s="14" t="n">
        <v>1</v>
      </c>
      <c r="K7" s="14" t="n">
        <v>1</v>
      </c>
      <c r="L7" s="14" t="n">
        <v>0</v>
      </c>
      <c r="M7" s="14" t="n">
        <v>0</v>
      </c>
      <c r="N7" s="14" t="s">
        <v>82</v>
      </c>
      <c r="O7" s="14" t="s">
        <v>104</v>
      </c>
      <c r="P7" s="14" t="s">
        <v>93</v>
      </c>
      <c r="Q7" s="14" t="s">
        <v>94</v>
      </c>
      <c r="R7" s="14" t="n">
        <v>0</v>
      </c>
      <c r="S7" s="14" t="n">
        <v>0</v>
      </c>
      <c r="T7" s="14" t="n">
        <v>0</v>
      </c>
      <c r="U7" s="14" t="s">
        <v>95</v>
      </c>
      <c r="V7" s="14" t="s">
        <v>95</v>
      </c>
      <c r="W7" s="14" t="n">
        <v>0</v>
      </c>
      <c r="X7" s="14" t="s">
        <v>86</v>
      </c>
      <c r="Y7" s="14" t="n">
        <v>9</v>
      </c>
      <c r="Z7" s="14"/>
      <c r="AA7" s="14" t="n">
        <v>0</v>
      </c>
      <c r="AB7" s="14" t="s">
        <v>101</v>
      </c>
      <c r="AC7" s="14" t="n">
        <v>95</v>
      </c>
      <c r="AD7" s="14" t="n">
        <v>0</v>
      </c>
      <c r="AE7" s="14" t="n">
        <v>0</v>
      </c>
      <c r="AF7" s="14" t="s">
        <v>88</v>
      </c>
      <c r="AG7" s="15" t="n">
        <v>42439</v>
      </c>
      <c r="AH7" s="14" t="str">
        <f aca="false">B7&amp;"|"&amp;C7&amp;"|"&amp;D7&amp;"|"&amp;E7&amp;"|"&amp;F7&amp;"|"&amp;G7&amp;"|"&amp;H7&amp;"|"&amp;I7&amp;"|"&amp;J7&amp;"|"&amp;K7&amp;"|"&amp;L7&amp;"|"&amp;M7&amp;"|"&amp;N7&amp;"|"&amp;O7&amp;"|"&amp;P7&amp;"|"&amp;Q7&amp;"|"&amp;R7&amp;"|"&amp;S7&amp;"|"&amp;T7&amp;"|"&amp;U7&amp;"|"&amp;V7&amp;"|"&amp;W7&amp;"|"&amp;X7&amp;"|"&amp;Y7&amp;"|"&amp;Z7&amp;"|"&amp;AA7&amp;"|"&amp;AB7&amp;"|"&amp;AC7&amp;"|"&amp;AD7&amp;"|"&amp;AE7&amp;"|"&amp;AF7&amp;"|"&amp;AG7</f>
        <v>City Hotel|0|1|2016|March|11|9|0|1|1|0|0|BB|SWE|Online TA|TA/TO|0|0|0|A|A|0|No Deposit|9||0|Transient-Party|95|0|0|Check-Out|42439</v>
      </c>
      <c r="AI7" s="14" t="str">
        <f aca="false">IF(COUNTIF($AH$4:$AH$2603,AH7)&gt;1,"Duplicate","Unique")</f>
        <v>Unique</v>
      </c>
      <c r="AJ7" s="14" t="str">
        <f aca="false">IF(COUNTBLANK(B7:AG7)&gt;0,"Missing ("&amp;COUNTBLANK(B7:AG7)&amp;")","Complete")</f>
        <v>Missing (1)</v>
      </c>
      <c r="AL7" s="10" t="s">
        <v>105</v>
      </c>
      <c r="AM7" s="11" t="n">
        <f aca="false">COUNTBLANK(Z4:Z2603)</f>
        <v>2460</v>
      </c>
    </row>
    <row r="8" customFormat="false" ht="15" hidden="false" customHeight="false" outlineLevel="0" collapsed="false">
      <c r="A8" s="0" t="n">
        <v>5</v>
      </c>
      <c r="B8" s="0" t="s">
        <v>90</v>
      </c>
      <c r="C8" s="0" t="n">
        <v>0</v>
      </c>
      <c r="D8" s="0" t="n">
        <v>70</v>
      </c>
      <c r="E8" s="0" t="n">
        <v>2017</v>
      </c>
      <c r="F8" s="0" t="s">
        <v>106</v>
      </c>
      <c r="G8" s="0" t="n">
        <v>16</v>
      </c>
      <c r="H8" s="0" t="n">
        <v>16</v>
      </c>
      <c r="I8" s="0" t="n">
        <v>2</v>
      </c>
      <c r="J8" s="0" t="n">
        <v>2</v>
      </c>
      <c r="K8" s="0" t="n">
        <v>2</v>
      </c>
      <c r="L8" s="0" t="n">
        <v>0</v>
      </c>
      <c r="M8" s="0" t="n">
        <v>0</v>
      </c>
      <c r="N8" s="0" t="s">
        <v>107</v>
      </c>
      <c r="O8" s="0" t="s">
        <v>83</v>
      </c>
      <c r="P8" s="0" t="s">
        <v>93</v>
      </c>
      <c r="Q8" s="0" t="s">
        <v>94</v>
      </c>
      <c r="R8" s="0" t="n">
        <v>0</v>
      </c>
      <c r="S8" s="0" t="n">
        <v>0</v>
      </c>
      <c r="T8" s="0" t="n">
        <v>0</v>
      </c>
      <c r="U8" s="0" t="s">
        <v>95</v>
      </c>
      <c r="V8" s="0" t="s">
        <v>95</v>
      </c>
      <c r="W8" s="0" t="n">
        <v>0</v>
      </c>
      <c r="X8" s="0" t="s">
        <v>86</v>
      </c>
      <c r="Y8" s="0" t="n">
        <v>9</v>
      </c>
      <c r="AA8" s="0" t="n">
        <v>0</v>
      </c>
      <c r="AB8" s="0" t="s">
        <v>87</v>
      </c>
      <c r="AC8" s="0" t="n">
        <v>108</v>
      </c>
      <c r="AD8" s="0" t="n">
        <v>0</v>
      </c>
      <c r="AE8" s="0" t="n">
        <v>0</v>
      </c>
      <c r="AF8" s="0" t="s">
        <v>88</v>
      </c>
      <c r="AG8" s="13" t="n">
        <v>42845</v>
      </c>
      <c r="AH8" s="0" t="str">
        <f aca="false">B8&amp;"|"&amp;C8&amp;"|"&amp;D8&amp;"|"&amp;E8&amp;"|"&amp;F8&amp;"|"&amp;G8&amp;"|"&amp;H8&amp;"|"&amp;I8&amp;"|"&amp;J8&amp;"|"&amp;K8&amp;"|"&amp;L8&amp;"|"&amp;M8&amp;"|"&amp;N8&amp;"|"&amp;O8&amp;"|"&amp;P8&amp;"|"&amp;Q8&amp;"|"&amp;R8&amp;"|"&amp;S8&amp;"|"&amp;T8&amp;"|"&amp;U8&amp;"|"&amp;V8&amp;"|"&amp;W8&amp;"|"&amp;X8&amp;"|"&amp;Y8&amp;"|"&amp;Z8&amp;"|"&amp;AA8&amp;"|"&amp;AB8&amp;"|"&amp;AC8&amp;"|"&amp;AD8&amp;"|"&amp;AE8&amp;"|"&amp;AF8&amp;"|"&amp;AG8</f>
        <v>City Hotel|0|70|2017|April|16|16|2|2|2|0|0|SC|GBR|Online TA|TA/TO|0|0|0|A|A|0|No Deposit|9||0|Transient|108|0|0|Check-Out|42845</v>
      </c>
      <c r="AI8" s="0" t="str">
        <f aca="false">IF(COUNTIF($AH$4:$AH$2603,AH8)&gt;1,"Duplicate","Unique")</f>
        <v>Unique</v>
      </c>
      <c r="AJ8" s="0" t="str">
        <f aca="false">IF(COUNTBLANK(B8:AG8)&gt;0,"Missing ("&amp;COUNTBLANK(B8:AG8)&amp;")","Complete")</f>
        <v>Missing (1)</v>
      </c>
    </row>
    <row r="9" customFormat="false" ht="15" hidden="false" customHeight="false" outlineLevel="0" collapsed="false">
      <c r="A9" s="14" t="n">
        <v>6</v>
      </c>
      <c r="B9" s="14" t="s">
        <v>90</v>
      </c>
      <c r="C9" s="14" t="n">
        <v>0</v>
      </c>
      <c r="D9" s="14" t="n">
        <v>170</v>
      </c>
      <c r="E9" s="14" t="n">
        <v>2017</v>
      </c>
      <c r="F9" s="14" t="s">
        <v>106</v>
      </c>
      <c r="G9" s="14" t="n">
        <v>17</v>
      </c>
      <c r="H9" s="14" t="n">
        <v>27</v>
      </c>
      <c r="I9" s="14" t="n">
        <v>0</v>
      </c>
      <c r="J9" s="14" t="n">
        <v>3</v>
      </c>
      <c r="K9" s="14" t="n">
        <v>2</v>
      </c>
      <c r="L9" s="14" t="n">
        <v>0</v>
      </c>
      <c r="M9" s="14" t="n">
        <v>0</v>
      </c>
      <c r="N9" s="14" t="s">
        <v>82</v>
      </c>
      <c r="O9" s="14" t="s">
        <v>108</v>
      </c>
      <c r="P9" s="14" t="s">
        <v>93</v>
      </c>
      <c r="Q9" s="14" t="s">
        <v>94</v>
      </c>
      <c r="R9" s="14" t="n">
        <v>0</v>
      </c>
      <c r="S9" s="14" t="n">
        <v>0</v>
      </c>
      <c r="T9" s="14" t="n">
        <v>0</v>
      </c>
      <c r="U9" s="14" t="s">
        <v>109</v>
      </c>
      <c r="V9" s="14" t="s">
        <v>109</v>
      </c>
      <c r="W9" s="14" t="n">
        <v>0</v>
      </c>
      <c r="X9" s="14" t="s">
        <v>86</v>
      </c>
      <c r="Y9" s="14" t="n">
        <v>9</v>
      </c>
      <c r="Z9" s="14"/>
      <c r="AA9" s="14" t="n">
        <v>0</v>
      </c>
      <c r="AB9" s="14" t="s">
        <v>87</v>
      </c>
      <c r="AC9" s="14" t="n">
        <v>130.5</v>
      </c>
      <c r="AD9" s="14" t="n">
        <v>0</v>
      </c>
      <c r="AE9" s="14" t="n">
        <v>0</v>
      </c>
      <c r="AF9" s="14" t="s">
        <v>88</v>
      </c>
      <c r="AG9" s="15" t="n">
        <v>42855</v>
      </c>
      <c r="AH9" s="14" t="str">
        <f aca="false">B9&amp;"|"&amp;C9&amp;"|"&amp;D9&amp;"|"&amp;E9&amp;"|"&amp;F9&amp;"|"&amp;G9&amp;"|"&amp;H9&amp;"|"&amp;I9&amp;"|"&amp;J9&amp;"|"&amp;K9&amp;"|"&amp;L9&amp;"|"&amp;M9&amp;"|"&amp;N9&amp;"|"&amp;O9&amp;"|"&amp;P9&amp;"|"&amp;Q9&amp;"|"&amp;R9&amp;"|"&amp;S9&amp;"|"&amp;T9&amp;"|"&amp;U9&amp;"|"&amp;V9&amp;"|"&amp;W9&amp;"|"&amp;X9&amp;"|"&amp;Y9&amp;"|"&amp;Z9&amp;"|"&amp;AA9&amp;"|"&amp;AB9&amp;"|"&amp;AC9&amp;"|"&amp;AD9&amp;"|"&amp;AE9&amp;"|"&amp;AF9&amp;"|"&amp;AG9</f>
        <v>City Hotel|0|170|2017|April|17|27|0|3|2|0|0|BB|DEU|Online TA|TA/TO|0|0|0|D|D|0|No Deposit|9||0|Transient|130.5|0|0|Check-Out|42855</v>
      </c>
      <c r="AI9" s="14" t="str">
        <f aca="false">IF(COUNTIF($AH$4:$AH$2603,AH9)&gt;1,"Duplicate","Unique")</f>
        <v>Unique</v>
      </c>
      <c r="AJ9" s="14" t="str">
        <f aca="false">IF(COUNTBLANK(B9:AG9)&gt;0,"Missing ("&amp;COUNTBLANK(B9:AG9)&amp;")","Complete")</f>
        <v>Missing (1)</v>
      </c>
    </row>
    <row r="10" customFormat="false" ht="15" hidden="false" customHeight="false" outlineLevel="0" collapsed="false">
      <c r="A10" s="0" t="n">
        <v>7</v>
      </c>
      <c r="B10" s="0" t="s">
        <v>90</v>
      </c>
      <c r="C10" s="0" t="n">
        <v>1</v>
      </c>
      <c r="D10" s="0" t="n">
        <v>21</v>
      </c>
      <c r="E10" s="0" t="n">
        <v>2016</v>
      </c>
      <c r="F10" s="0" t="s">
        <v>103</v>
      </c>
      <c r="G10" s="0" t="n">
        <v>10</v>
      </c>
      <c r="H10" s="0" t="n">
        <v>4</v>
      </c>
      <c r="I10" s="0" t="n">
        <v>0</v>
      </c>
      <c r="J10" s="0" t="n">
        <v>1</v>
      </c>
      <c r="K10" s="0" t="n">
        <v>1</v>
      </c>
      <c r="L10" s="0" t="n">
        <v>0</v>
      </c>
      <c r="M10" s="0" t="n">
        <v>0</v>
      </c>
      <c r="N10" s="0" t="s">
        <v>82</v>
      </c>
      <c r="O10" s="0" t="s">
        <v>110</v>
      </c>
      <c r="P10" s="0" t="s">
        <v>93</v>
      </c>
      <c r="Q10" s="0" t="s">
        <v>94</v>
      </c>
      <c r="R10" s="0" t="n">
        <v>0</v>
      </c>
      <c r="S10" s="0" t="n">
        <v>0</v>
      </c>
      <c r="T10" s="0" t="n">
        <v>0</v>
      </c>
      <c r="U10" s="0" t="s">
        <v>95</v>
      </c>
      <c r="V10" s="0" t="s">
        <v>95</v>
      </c>
      <c r="W10" s="0" t="n">
        <v>0</v>
      </c>
      <c r="X10" s="0" t="s">
        <v>86</v>
      </c>
      <c r="Y10" s="0" t="n">
        <v>9</v>
      </c>
      <c r="AA10" s="0" t="n">
        <v>0</v>
      </c>
      <c r="AB10" s="0" t="s">
        <v>101</v>
      </c>
      <c r="AC10" s="0" t="n">
        <v>85</v>
      </c>
      <c r="AD10" s="0" t="n">
        <v>0</v>
      </c>
      <c r="AE10" s="0" t="n">
        <v>0</v>
      </c>
      <c r="AF10" s="0" t="s">
        <v>96</v>
      </c>
      <c r="AG10" s="13" t="n">
        <v>42426</v>
      </c>
      <c r="AH10" s="0" t="str">
        <f aca="false">B10&amp;"|"&amp;C10&amp;"|"&amp;D10&amp;"|"&amp;E10&amp;"|"&amp;F10&amp;"|"&amp;G10&amp;"|"&amp;H10&amp;"|"&amp;I10&amp;"|"&amp;J10&amp;"|"&amp;K10&amp;"|"&amp;L10&amp;"|"&amp;M10&amp;"|"&amp;N10&amp;"|"&amp;O10&amp;"|"&amp;P10&amp;"|"&amp;Q10&amp;"|"&amp;R10&amp;"|"&amp;S10&amp;"|"&amp;T10&amp;"|"&amp;U10&amp;"|"&amp;V10&amp;"|"&amp;W10&amp;"|"&amp;X10&amp;"|"&amp;Y10&amp;"|"&amp;Z10&amp;"|"&amp;AA10&amp;"|"&amp;AB10&amp;"|"&amp;AC10&amp;"|"&amp;AD10&amp;"|"&amp;AE10&amp;"|"&amp;AF10&amp;"|"&amp;AG10</f>
        <v>City Hotel|1|21|2016|March|10|4|0|1|1|0|0|BB|SVN|Online TA|TA/TO|0|0|0|A|A|0|No Deposit|9||0|Transient-Party|85|0|0|Canceled|42426</v>
      </c>
      <c r="AI10" s="0" t="str">
        <f aca="false">IF(COUNTIF($AH$4:$AH$2603,AH10)&gt;1,"Duplicate","Unique")</f>
        <v>Unique</v>
      </c>
      <c r="AJ10" s="0" t="str">
        <f aca="false">IF(COUNTBLANK(B10:AG10)&gt;0,"Missing ("&amp;COUNTBLANK(B10:AG10)&amp;")","Complete")</f>
        <v>Missing (1)</v>
      </c>
    </row>
    <row r="11" customFormat="false" ht="15" hidden="false" customHeight="false" outlineLevel="0" collapsed="false">
      <c r="A11" s="14" t="n">
        <v>8</v>
      </c>
      <c r="B11" s="14" t="s">
        <v>90</v>
      </c>
      <c r="C11" s="14" t="n">
        <v>0</v>
      </c>
      <c r="D11" s="14" t="n">
        <v>102</v>
      </c>
      <c r="E11" s="14" t="n">
        <v>2015</v>
      </c>
      <c r="F11" s="14" t="s">
        <v>111</v>
      </c>
      <c r="G11" s="14" t="n">
        <v>42</v>
      </c>
      <c r="H11" s="14" t="n">
        <v>16</v>
      </c>
      <c r="I11" s="14" t="n">
        <v>0</v>
      </c>
      <c r="J11" s="14" t="n">
        <v>2</v>
      </c>
      <c r="K11" s="14" t="n">
        <v>2</v>
      </c>
      <c r="L11" s="14" t="n">
        <v>0</v>
      </c>
      <c r="M11" s="14" t="n">
        <v>0</v>
      </c>
      <c r="N11" s="14" t="s">
        <v>112</v>
      </c>
      <c r="O11" s="14" t="s">
        <v>108</v>
      </c>
      <c r="P11" s="14" t="s">
        <v>99</v>
      </c>
      <c r="Q11" s="14" t="s">
        <v>94</v>
      </c>
      <c r="R11" s="14" t="n">
        <v>0</v>
      </c>
      <c r="S11" s="14" t="n">
        <v>0</v>
      </c>
      <c r="T11" s="14" t="n">
        <v>0</v>
      </c>
      <c r="U11" s="14" t="s">
        <v>95</v>
      </c>
      <c r="V11" s="14" t="s">
        <v>109</v>
      </c>
      <c r="W11" s="14" t="n">
        <v>0</v>
      </c>
      <c r="X11" s="14" t="s">
        <v>86</v>
      </c>
      <c r="Y11" s="14" t="n">
        <v>6</v>
      </c>
      <c r="Z11" s="14"/>
      <c r="AA11" s="14" t="n">
        <v>0</v>
      </c>
      <c r="AB11" s="14" t="s">
        <v>101</v>
      </c>
      <c r="AC11" s="14" t="n">
        <v>109</v>
      </c>
      <c r="AD11" s="14" t="n">
        <v>0</v>
      </c>
      <c r="AE11" s="14" t="n">
        <v>0</v>
      </c>
      <c r="AF11" s="14" t="s">
        <v>88</v>
      </c>
      <c r="AG11" s="15" t="n">
        <v>42295</v>
      </c>
      <c r="AH11" s="14" t="str">
        <f aca="false">B11&amp;"|"&amp;C11&amp;"|"&amp;D11&amp;"|"&amp;E11&amp;"|"&amp;F11&amp;"|"&amp;G11&amp;"|"&amp;H11&amp;"|"&amp;I11&amp;"|"&amp;J11&amp;"|"&amp;K11&amp;"|"&amp;L11&amp;"|"&amp;M11&amp;"|"&amp;N11&amp;"|"&amp;O11&amp;"|"&amp;P11&amp;"|"&amp;Q11&amp;"|"&amp;R11&amp;"|"&amp;S11&amp;"|"&amp;T11&amp;"|"&amp;U11&amp;"|"&amp;V11&amp;"|"&amp;W11&amp;"|"&amp;X11&amp;"|"&amp;Y11&amp;"|"&amp;Z11&amp;"|"&amp;AA11&amp;"|"&amp;AB11&amp;"|"&amp;AC11&amp;"|"&amp;AD11&amp;"|"&amp;AE11&amp;"|"&amp;AF11&amp;"|"&amp;AG11</f>
        <v>City Hotel|0|102|2015|October|42|16|0|2|2|0|0|HB|DEU|Offline TA/TO|TA/TO|0|0|0|A|D|0|No Deposit|6||0|Transient-Party|109|0|0|Check-Out|42295</v>
      </c>
      <c r="AI11" s="14" t="str">
        <f aca="false">IF(COUNTIF($AH$4:$AH$2603,AH11)&gt;1,"Duplicate","Unique")</f>
        <v>Unique</v>
      </c>
      <c r="AJ11" s="14" t="str">
        <f aca="false">IF(COUNTBLANK(B11:AG11)&gt;0,"Missing ("&amp;COUNTBLANK(B11:AG11)&amp;")","Complete")</f>
        <v>Missing (1)</v>
      </c>
    </row>
    <row r="12" customFormat="false" ht="15" hidden="false" customHeight="false" outlineLevel="0" collapsed="false">
      <c r="A12" s="0" t="n">
        <v>9</v>
      </c>
      <c r="B12" s="0" t="s">
        <v>80</v>
      </c>
      <c r="C12" s="0" t="n">
        <v>0</v>
      </c>
      <c r="D12" s="0" t="n">
        <v>55</v>
      </c>
      <c r="E12" s="0" t="n">
        <v>2016</v>
      </c>
      <c r="F12" s="0" t="s">
        <v>113</v>
      </c>
      <c r="G12" s="0" t="n">
        <v>47</v>
      </c>
      <c r="H12" s="0" t="n">
        <v>19</v>
      </c>
      <c r="I12" s="0" t="n">
        <v>2</v>
      </c>
      <c r="J12" s="0" t="n">
        <v>5</v>
      </c>
      <c r="K12" s="0" t="n">
        <v>2</v>
      </c>
      <c r="L12" s="0" t="n">
        <v>0</v>
      </c>
      <c r="M12" s="0" t="n">
        <v>0</v>
      </c>
      <c r="N12" s="0" t="s">
        <v>112</v>
      </c>
      <c r="O12" s="0" t="s">
        <v>83</v>
      </c>
      <c r="P12" s="0" t="s">
        <v>93</v>
      </c>
      <c r="Q12" s="0" t="s">
        <v>94</v>
      </c>
      <c r="R12" s="0" t="n">
        <v>0</v>
      </c>
      <c r="S12" s="0" t="n">
        <v>0</v>
      </c>
      <c r="T12" s="0" t="n">
        <v>0</v>
      </c>
      <c r="U12" s="0" t="s">
        <v>109</v>
      </c>
      <c r="V12" s="0" t="s">
        <v>109</v>
      </c>
      <c r="W12" s="0" t="n">
        <v>1</v>
      </c>
      <c r="X12" s="0" t="s">
        <v>86</v>
      </c>
      <c r="Y12" s="0" t="n">
        <v>314</v>
      </c>
      <c r="AA12" s="0" t="n">
        <v>0</v>
      </c>
      <c r="AB12" s="0" t="s">
        <v>87</v>
      </c>
      <c r="AC12" s="0" t="n">
        <v>67.44</v>
      </c>
      <c r="AD12" s="0" t="n">
        <v>0</v>
      </c>
      <c r="AE12" s="0" t="n">
        <v>0</v>
      </c>
      <c r="AF12" s="0" t="s">
        <v>88</v>
      </c>
      <c r="AG12" s="13" t="n">
        <v>42700</v>
      </c>
      <c r="AH12" s="0" t="str">
        <f aca="false">B12&amp;"|"&amp;C12&amp;"|"&amp;D12&amp;"|"&amp;E12&amp;"|"&amp;F12&amp;"|"&amp;G12&amp;"|"&amp;H12&amp;"|"&amp;I12&amp;"|"&amp;J12&amp;"|"&amp;K12&amp;"|"&amp;L12&amp;"|"&amp;M12&amp;"|"&amp;N12&amp;"|"&amp;O12&amp;"|"&amp;P12&amp;"|"&amp;Q12&amp;"|"&amp;R12&amp;"|"&amp;S12&amp;"|"&amp;T12&amp;"|"&amp;U12&amp;"|"&amp;V12&amp;"|"&amp;W12&amp;"|"&amp;X12&amp;"|"&amp;Y12&amp;"|"&amp;Z12&amp;"|"&amp;AA12&amp;"|"&amp;AB12&amp;"|"&amp;AC12&amp;"|"&amp;AD12&amp;"|"&amp;AE12&amp;"|"&amp;AF12&amp;"|"&amp;AG12</f>
        <v>Resort Hotel|0|55|2016|November|47|19|2|5|2|0|0|HB|GBR|Online TA|TA/TO|0|0|0|D|D|1|No Deposit|314||0|Transient|67.44|0|0|Check-Out|42700</v>
      </c>
      <c r="AI12" s="0" t="str">
        <f aca="false">IF(COUNTIF($AH$4:$AH$2603,AH12)&gt;1,"Duplicate","Unique")</f>
        <v>Unique</v>
      </c>
      <c r="AJ12" s="0" t="str">
        <f aca="false">IF(COUNTBLANK(B12:AG12)&gt;0,"Missing ("&amp;COUNTBLANK(B12:AG12)&amp;")","Complete")</f>
        <v>Missing (1)</v>
      </c>
    </row>
    <row r="13" customFormat="false" ht="15" hidden="false" customHeight="false" outlineLevel="0" collapsed="false">
      <c r="A13" s="14" t="n">
        <v>10</v>
      </c>
      <c r="B13" s="14" t="s">
        <v>80</v>
      </c>
      <c r="C13" s="14" t="n">
        <v>0</v>
      </c>
      <c r="D13" s="14" t="n">
        <v>222</v>
      </c>
      <c r="E13" s="14" t="n">
        <v>2015</v>
      </c>
      <c r="F13" s="14" t="s">
        <v>114</v>
      </c>
      <c r="G13" s="14" t="n">
        <v>38</v>
      </c>
      <c r="H13" s="14" t="n">
        <v>14</v>
      </c>
      <c r="I13" s="14" t="n">
        <v>1</v>
      </c>
      <c r="J13" s="14" t="n">
        <v>1</v>
      </c>
      <c r="K13" s="14" t="n">
        <v>2</v>
      </c>
      <c r="L13" s="14" t="n">
        <v>0</v>
      </c>
      <c r="M13" s="14" t="n">
        <v>0</v>
      </c>
      <c r="N13" s="14" t="s">
        <v>112</v>
      </c>
      <c r="O13" s="14" t="s">
        <v>115</v>
      </c>
      <c r="P13" s="14" t="s">
        <v>116</v>
      </c>
      <c r="Q13" s="14" t="s">
        <v>94</v>
      </c>
      <c r="R13" s="14" t="n">
        <v>0</v>
      </c>
      <c r="S13" s="14" t="n">
        <v>0</v>
      </c>
      <c r="T13" s="14" t="n">
        <v>0</v>
      </c>
      <c r="U13" s="14" t="s">
        <v>95</v>
      </c>
      <c r="V13" s="14" t="s">
        <v>95</v>
      </c>
      <c r="W13" s="14" t="n">
        <v>0</v>
      </c>
      <c r="X13" s="14" t="s">
        <v>86</v>
      </c>
      <c r="Y13" s="14" t="n">
        <v>68</v>
      </c>
      <c r="Z13" s="14"/>
      <c r="AA13" s="14" t="n">
        <v>0</v>
      </c>
      <c r="AB13" s="14" t="s">
        <v>87</v>
      </c>
      <c r="AC13" s="14" t="n">
        <v>80</v>
      </c>
      <c r="AD13" s="14" t="n">
        <v>0</v>
      </c>
      <c r="AE13" s="14" t="n">
        <v>0</v>
      </c>
      <c r="AF13" s="14" t="s">
        <v>88</v>
      </c>
      <c r="AG13" s="15" t="n">
        <v>42263</v>
      </c>
      <c r="AH13" s="14" t="str">
        <f aca="false">B13&amp;"|"&amp;C13&amp;"|"&amp;D13&amp;"|"&amp;E13&amp;"|"&amp;F13&amp;"|"&amp;G13&amp;"|"&amp;H13&amp;"|"&amp;I13&amp;"|"&amp;J13&amp;"|"&amp;K13&amp;"|"&amp;L13&amp;"|"&amp;M13&amp;"|"&amp;N13&amp;"|"&amp;O13&amp;"|"&amp;P13&amp;"|"&amp;Q13&amp;"|"&amp;R13&amp;"|"&amp;S13&amp;"|"&amp;T13&amp;"|"&amp;U13&amp;"|"&amp;V13&amp;"|"&amp;W13&amp;"|"&amp;X13&amp;"|"&amp;Y13&amp;"|"&amp;Z13&amp;"|"&amp;AA13&amp;"|"&amp;AB13&amp;"|"&amp;AC13&amp;"|"&amp;AD13&amp;"|"&amp;AE13&amp;"|"&amp;AF13&amp;"|"&amp;AG13</f>
        <v>Resort Hotel|0|222|2015|September|38|14|1|1|2|0|0|HB|ESP|Groups|TA/TO|0|0|0|A|A|0|No Deposit|68||0|Transient|80|0|0|Check-Out|42263</v>
      </c>
      <c r="AI13" s="14" t="str">
        <f aca="false">IF(COUNTIF($AH$4:$AH$2603,AH13)&gt;1,"Duplicate","Unique")</f>
        <v>Unique</v>
      </c>
      <c r="AJ13" s="14" t="str">
        <f aca="false">IF(COUNTBLANK(B13:AG13)&gt;0,"Missing ("&amp;COUNTBLANK(B13:AG13)&amp;")","Complete")</f>
        <v>Missing (1)</v>
      </c>
    </row>
    <row r="14" customFormat="false" ht="15" hidden="false" customHeight="false" outlineLevel="0" collapsed="false">
      <c r="A14" s="0" t="n">
        <v>11</v>
      </c>
      <c r="B14" s="0" t="s">
        <v>80</v>
      </c>
      <c r="C14" s="0" t="n">
        <v>0</v>
      </c>
      <c r="D14" s="0" t="n">
        <v>120</v>
      </c>
      <c r="E14" s="0" t="n">
        <v>2016</v>
      </c>
      <c r="F14" s="0" t="s">
        <v>81</v>
      </c>
      <c r="G14" s="0" t="n">
        <v>53</v>
      </c>
      <c r="H14" s="0" t="n">
        <v>26</v>
      </c>
      <c r="I14" s="0" t="n">
        <v>1</v>
      </c>
      <c r="J14" s="0" t="n">
        <v>3</v>
      </c>
      <c r="K14" s="0" t="n">
        <v>2</v>
      </c>
      <c r="L14" s="0" t="n">
        <v>0</v>
      </c>
      <c r="M14" s="0" t="n">
        <v>0</v>
      </c>
      <c r="N14" s="0" t="s">
        <v>82</v>
      </c>
      <c r="O14" s="0" t="s">
        <v>117</v>
      </c>
      <c r="P14" s="0" t="s">
        <v>93</v>
      </c>
      <c r="Q14" s="0" t="s">
        <v>94</v>
      </c>
      <c r="R14" s="0" t="n">
        <v>0</v>
      </c>
      <c r="S14" s="0" t="n">
        <v>0</v>
      </c>
      <c r="T14" s="0" t="n">
        <v>0</v>
      </c>
      <c r="U14" s="0" t="s">
        <v>109</v>
      </c>
      <c r="V14" s="0" t="s">
        <v>109</v>
      </c>
      <c r="W14" s="0" t="n">
        <v>0</v>
      </c>
      <c r="X14" s="0" t="s">
        <v>86</v>
      </c>
      <c r="Y14" s="0" t="n">
        <v>240</v>
      </c>
      <c r="AA14" s="0" t="n">
        <v>0</v>
      </c>
      <c r="AB14" s="0" t="s">
        <v>101</v>
      </c>
      <c r="AC14" s="0" t="n">
        <v>54.8</v>
      </c>
      <c r="AD14" s="0" t="n">
        <v>1</v>
      </c>
      <c r="AE14" s="0" t="n">
        <v>3</v>
      </c>
      <c r="AF14" s="0" t="s">
        <v>88</v>
      </c>
      <c r="AG14" s="13" t="n">
        <v>42734</v>
      </c>
      <c r="AH14" s="0" t="str">
        <f aca="false">B14&amp;"|"&amp;C14&amp;"|"&amp;D14&amp;"|"&amp;E14&amp;"|"&amp;F14&amp;"|"&amp;G14&amp;"|"&amp;H14&amp;"|"&amp;I14&amp;"|"&amp;J14&amp;"|"&amp;K14&amp;"|"&amp;L14&amp;"|"&amp;M14&amp;"|"&amp;N14&amp;"|"&amp;O14&amp;"|"&amp;P14&amp;"|"&amp;Q14&amp;"|"&amp;R14&amp;"|"&amp;S14&amp;"|"&amp;T14&amp;"|"&amp;U14&amp;"|"&amp;V14&amp;"|"&amp;W14&amp;"|"&amp;X14&amp;"|"&amp;Y14&amp;"|"&amp;Z14&amp;"|"&amp;AA14&amp;"|"&amp;AB14&amp;"|"&amp;AC14&amp;"|"&amp;AD14&amp;"|"&amp;AE14&amp;"|"&amp;AF14&amp;"|"&amp;AG14</f>
        <v>Resort Hotel|0|120|2016|December|53|26|1|3|2|0|0|BB|BEL|Online TA|TA/TO|0|0|0|D|D|0|No Deposit|240||0|Transient-Party|54.8|1|3|Check-Out|42734</v>
      </c>
      <c r="AI14" s="0" t="str">
        <f aca="false">IF(COUNTIF($AH$4:$AH$2603,AH14)&gt;1,"Duplicate","Unique")</f>
        <v>Unique</v>
      </c>
      <c r="AJ14" s="0" t="str">
        <f aca="false">IF(COUNTBLANK(B14:AG14)&gt;0,"Missing ("&amp;COUNTBLANK(B14:AG14)&amp;")","Complete")</f>
        <v>Missing (1)</v>
      </c>
    </row>
    <row r="15" customFormat="false" ht="15" hidden="false" customHeight="false" outlineLevel="0" collapsed="false">
      <c r="A15" s="14" t="n">
        <v>12</v>
      </c>
      <c r="B15" s="14" t="s">
        <v>90</v>
      </c>
      <c r="C15" s="14" t="n">
        <v>1</v>
      </c>
      <c r="D15" s="14" t="n">
        <v>88</v>
      </c>
      <c r="E15" s="14" t="n">
        <v>2017</v>
      </c>
      <c r="F15" s="14" t="s">
        <v>118</v>
      </c>
      <c r="G15" s="14" t="n">
        <v>7</v>
      </c>
      <c r="H15" s="14" t="n">
        <v>17</v>
      </c>
      <c r="I15" s="14" t="n">
        <v>0</v>
      </c>
      <c r="J15" s="14" t="n">
        <v>2</v>
      </c>
      <c r="K15" s="14" t="n">
        <v>2</v>
      </c>
      <c r="L15" s="14" t="n">
        <v>0</v>
      </c>
      <c r="M15" s="14" t="n">
        <v>0</v>
      </c>
      <c r="N15" s="14" t="s">
        <v>107</v>
      </c>
      <c r="O15" s="14" t="s">
        <v>108</v>
      </c>
      <c r="P15" s="14" t="s">
        <v>93</v>
      </c>
      <c r="Q15" s="14" t="s">
        <v>94</v>
      </c>
      <c r="R15" s="14" t="n">
        <v>0</v>
      </c>
      <c r="S15" s="14" t="n">
        <v>0</v>
      </c>
      <c r="T15" s="14" t="n">
        <v>0</v>
      </c>
      <c r="U15" s="14" t="s">
        <v>95</v>
      </c>
      <c r="V15" s="14" t="s">
        <v>95</v>
      </c>
      <c r="W15" s="14" t="n">
        <v>0</v>
      </c>
      <c r="X15" s="14" t="s">
        <v>86</v>
      </c>
      <c r="Y15" s="14" t="n">
        <v>9</v>
      </c>
      <c r="Z15" s="14"/>
      <c r="AA15" s="14" t="n">
        <v>0</v>
      </c>
      <c r="AB15" s="14" t="s">
        <v>87</v>
      </c>
      <c r="AC15" s="14" t="n">
        <v>79.2</v>
      </c>
      <c r="AD15" s="14" t="n">
        <v>0</v>
      </c>
      <c r="AE15" s="14" t="n">
        <v>0</v>
      </c>
      <c r="AF15" s="14" t="s">
        <v>96</v>
      </c>
      <c r="AG15" s="15" t="n">
        <v>42699</v>
      </c>
      <c r="AH15" s="14" t="str">
        <f aca="false">B15&amp;"|"&amp;C15&amp;"|"&amp;D15&amp;"|"&amp;E15&amp;"|"&amp;F15&amp;"|"&amp;G15&amp;"|"&amp;H15&amp;"|"&amp;I15&amp;"|"&amp;J15&amp;"|"&amp;K15&amp;"|"&amp;L15&amp;"|"&amp;M15&amp;"|"&amp;N15&amp;"|"&amp;O15&amp;"|"&amp;P15&amp;"|"&amp;Q15&amp;"|"&amp;R15&amp;"|"&amp;S15&amp;"|"&amp;T15&amp;"|"&amp;U15&amp;"|"&amp;V15&amp;"|"&amp;W15&amp;"|"&amp;X15&amp;"|"&amp;Y15&amp;"|"&amp;Z15&amp;"|"&amp;AA15&amp;"|"&amp;AB15&amp;"|"&amp;AC15&amp;"|"&amp;AD15&amp;"|"&amp;AE15&amp;"|"&amp;AF15&amp;"|"&amp;AG15</f>
        <v>City Hotel|1|88|2017|February|7|17|0|2|2|0|0|SC|DEU|Online TA|TA/TO|0|0|0|A|A|0|No Deposit|9||0|Transient|79.2|0|0|Canceled|42699</v>
      </c>
      <c r="AI15" s="14" t="str">
        <f aca="false">IF(COUNTIF($AH$4:$AH$2603,AH15)&gt;1,"Duplicate","Unique")</f>
        <v>Unique</v>
      </c>
      <c r="AJ15" s="14" t="str">
        <f aca="false">IF(COUNTBLANK(B15:AG15)&gt;0,"Missing ("&amp;COUNTBLANK(B15:AG15)&amp;")","Complete")</f>
        <v>Missing (1)</v>
      </c>
    </row>
    <row r="16" customFormat="false" ht="15" hidden="false" customHeight="false" outlineLevel="0" collapsed="false">
      <c r="A16" s="0" t="n">
        <v>13</v>
      </c>
      <c r="B16" s="0" t="s">
        <v>80</v>
      </c>
      <c r="C16" s="0" t="n">
        <v>0</v>
      </c>
      <c r="D16" s="0" t="n">
        <v>79</v>
      </c>
      <c r="E16" s="0" t="n">
        <v>2015</v>
      </c>
      <c r="F16" s="0" t="s">
        <v>81</v>
      </c>
      <c r="G16" s="0" t="n">
        <v>52</v>
      </c>
      <c r="H16" s="0" t="n">
        <v>24</v>
      </c>
      <c r="I16" s="0" t="n">
        <v>2</v>
      </c>
      <c r="J16" s="0" t="n">
        <v>5</v>
      </c>
      <c r="K16" s="0" t="n">
        <v>2</v>
      </c>
      <c r="L16" s="0" t="n">
        <v>0</v>
      </c>
      <c r="M16" s="0" t="n">
        <v>0</v>
      </c>
      <c r="N16" s="0" t="s">
        <v>112</v>
      </c>
      <c r="O16" s="0" t="s">
        <v>83</v>
      </c>
      <c r="P16" s="0" t="s">
        <v>99</v>
      </c>
      <c r="Q16" s="0" t="s">
        <v>94</v>
      </c>
      <c r="R16" s="0" t="n">
        <v>0</v>
      </c>
      <c r="S16" s="0" t="n">
        <v>0</v>
      </c>
      <c r="T16" s="0" t="n">
        <v>0</v>
      </c>
      <c r="U16" s="0" t="s">
        <v>95</v>
      </c>
      <c r="V16" s="0" t="s">
        <v>95</v>
      </c>
      <c r="W16" s="0" t="n">
        <v>0</v>
      </c>
      <c r="X16" s="0" t="s">
        <v>86</v>
      </c>
      <c r="Y16" s="0" t="n">
        <v>156</v>
      </c>
      <c r="AA16" s="0" t="n">
        <v>0</v>
      </c>
      <c r="AB16" s="0" t="s">
        <v>87</v>
      </c>
      <c r="AC16" s="0" t="n">
        <v>57.29</v>
      </c>
      <c r="AD16" s="0" t="n">
        <v>0</v>
      </c>
      <c r="AE16" s="0" t="n">
        <v>2</v>
      </c>
      <c r="AF16" s="0" t="s">
        <v>88</v>
      </c>
      <c r="AG16" s="13" t="n">
        <v>42369</v>
      </c>
      <c r="AH16" s="0" t="str">
        <f aca="false">B16&amp;"|"&amp;C16&amp;"|"&amp;D16&amp;"|"&amp;E16&amp;"|"&amp;F16&amp;"|"&amp;G16&amp;"|"&amp;H16&amp;"|"&amp;I16&amp;"|"&amp;J16&amp;"|"&amp;K16&amp;"|"&amp;L16&amp;"|"&amp;M16&amp;"|"&amp;N16&amp;"|"&amp;O16&amp;"|"&amp;P16&amp;"|"&amp;Q16&amp;"|"&amp;R16&amp;"|"&amp;S16&amp;"|"&amp;T16&amp;"|"&amp;U16&amp;"|"&amp;V16&amp;"|"&amp;W16&amp;"|"&amp;X16&amp;"|"&amp;Y16&amp;"|"&amp;Z16&amp;"|"&amp;AA16&amp;"|"&amp;AB16&amp;"|"&amp;AC16&amp;"|"&amp;AD16&amp;"|"&amp;AE16&amp;"|"&amp;AF16&amp;"|"&amp;AG16</f>
        <v>Resort Hotel|0|79|2015|December|52|24|2|5|2|0|0|HB|GBR|Offline TA/TO|TA/TO|0|0|0|A|A|0|No Deposit|156||0|Transient|57.29|0|2|Check-Out|42369</v>
      </c>
      <c r="AI16" s="0" t="str">
        <f aca="false">IF(COUNTIF($AH$4:$AH$2603,AH16)&gt;1,"Duplicate","Unique")</f>
        <v>Unique</v>
      </c>
      <c r="AJ16" s="0" t="str">
        <f aca="false">IF(COUNTBLANK(B16:AG16)&gt;0,"Missing ("&amp;COUNTBLANK(B16:AG16)&amp;")","Complete")</f>
        <v>Missing (1)</v>
      </c>
    </row>
    <row r="17" customFormat="false" ht="15" hidden="false" customHeight="false" outlineLevel="0" collapsed="false">
      <c r="A17" s="14" t="n">
        <v>14</v>
      </c>
      <c r="B17" s="14" t="s">
        <v>90</v>
      </c>
      <c r="C17" s="14" t="n">
        <v>0</v>
      </c>
      <c r="D17" s="14" t="n">
        <v>41</v>
      </c>
      <c r="E17" s="14" t="n">
        <v>2016</v>
      </c>
      <c r="F17" s="14" t="s">
        <v>119</v>
      </c>
      <c r="G17" s="14" t="n">
        <v>34</v>
      </c>
      <c r="H17" s="14" t="n">
        <v>15</v>
      </c>
      <c r="I17" s="14" t="n">
        <v>1</v>
      </c>
      <c r="J17" s="14" t="n">
        <v>2</v>
      </c>
      <c r="K17" s="14" t="n">
        <v>2</v>
      </c>
      <c r="L17" s="14" t="n">
        <v>0</v>
      </c>
      <c r="M17" s="14" t="n">
        <v>0</v>
      </c>
      <c r="N17" s="14" t="s">
        <v>82</v>
      </c>
      <c r="O17" s="14" t="s">
        <v>92</v>
      </c>
      <c r="P17" s="14" t="s">
        <v>99</v>
      </c>
      <c r="Q17" s="14" t="s">
        <v>94</v>
      </c>
      <c r="R17" s="14" t="n">
        <v>0</v>
      </c>
      <c r="S17" s="14" t="n">
        <v>0</v>
      </c>
      <c r="T17" s="14" t="n">
        <v>0</v>
      </c>
      <c r="U17" s="14" t="s">
        <v>95</v>
      </c>
      <c r="V17" s="14" t="s">
        <v>95</v>
      </c>
      <c r="W17" s="14" t="n">
        <v>0</v>
      </c>
      <c r="X17" s="14" t="s">
        <v>86</v>
      </c>
      <c r="Y17" s="14" t="n">
        <v>28</v>
      </c>
      <c r="Z17" s="14"/>
      <c r="AA17" s="14" t="n">
        <v>0</v>
      </c>
      <c r="AB17" s="14" t="s">
        <v>87</v>
      </c>
      <c r="AC17" s="14" t="n">
        <v>76.5</v>
      </c>
      <c r="AD17" s="14" t="n">
        <v>0</v>
      </c>
      <c r="AE17" s="14" t="n">
        <v>0</v>
      </c>
      <c r="AF17" s="14" t="s">
        <v>88</v>
      </c>
      <c r="AG17" s="15" t="n">
        <v>42600</v>
      </c>
      <c r="AH17" s="14" t="str">
        <f aca="false">B17&amp;"|"&amp;C17&amp;"|"&amp;D17&amp;"|"&amp;E17&amp;"|"&amp;F17&amp;"|"&amp;G17&amp;"|"&amp;H17&amp;"|"&amp;I17&amp;"|"&amp;J17&amp;"|"&amp;K17&amp;"|"&amp;L17&amp;"|"&amp;M17&amp;"|"&amp;N17&amp;"|"&amp;O17&amp;"|"&amp;P17&amp;"|"&amp;Q17&amp;"|"&amp;R17&amp;"|"&amp;S17&amp;"|"&amp;T17&amp;"|"&amp;U17&amp;"|"&amp;V17&amp;"|"&amp;W17&amp;"|"&amp;X17&amp;"|"&amp;Y17&amp;"|"&amp;Z17&amp;"|"&amp;AA17&amp;"|"&amp;AB17&amp;"|"&amp;AC17&amp;"|"&amp;AD17&amp;"|"&amp;AE17&amp;"|"&amp;AF17&amp;"|"&amp;AG17</f>
        <v>City Hotel|0|41|2016|August|34|15|1|2|2|0|0|BB|PRT|Offline TA/TO|TA/TO|0|0|0|A|A|0|No Deposit|28||0|Transient|76.5|0|0|Check-Out|42600</v>
      </c>
      <c r="AI17" s="14" t="str">
        <f aca="false">IF(COUNTIF($AH$4:$AH$2603,AH17)&gt;1,"Duplicate","Unique")</f>
        <v>Unique</v>
      </c>
      <c r="AJ17" s="14" t="str">
        <f aca="false">IF(COUNTBLANK(B17:AG17)&gt;0,"Missing ("&amp;COUNTBLANK(B17:AG17)&amp;")","Complete")</f>
        <v>Missing (1)</v>
      </c>
    </row>
    <row r="18" customFormat="false" ht="15" hidden="false" customHeight="false" outlineLevel="0" collapsed="false">
      <c r="A18" s="0" t="n">
        <v>15</v>
      </c>
      <c r="B18" s="0" t="s">
        <v>90</v>
      </c>
      <c r="C18" s="0" t="n">
        <v>1</v>
      </c>
      <c r="D18" s="0" t="n">
        <v>239</v>
      </c>
      <c r="E18" s="0" t="n">
        <v>2015</v>
      </c>
      <c r="F18" s="0" t="s">
        <v>111</v>
      </c>
      <c r="G18" s="0" t="n">
        <v>42</v>
      </c>
      <c r="H18" s="0" t="n">
        <v>17</v>
      </c>
      <c r="I18" s="0" t="n">
        <v>0</v>
      </c>
      <c r="J18" s="0" t="n">
        <v>1</v>
      </c>
      <c r="K18" s="0" t="n">
        <v>2</v>
      </c>
      <c r="L18" s="0" t="n">
        <v>0</v>
      </c>
      <c r="M18" s="0" t="n">
        <v>0</v>
      </c>
      <c r="N18" s="0" t="s">
        <v>82</v>
      </c>
      <c r="O18" s="0" t="s">
        <v>92</v>
      </c>
      <c r="P18" s="0" t="s">
        <v>116</v>
      </c>
      <c r="Q18" s="0" t="s">
        <v>94</v>
      </c>
      <c r="R18" s="0" t="n">
        <v>0</v>
      </c>
      <c r="S18" s="0" t="n">
        <v>1</v>
      </c>
      <c r="T18" s="0" t="n">
        <v>0</v>
      </c>
      <c r="U18" s="0" t="s">
        <v>95</v>
      </c>
      <c r="V18" s="0" t="s">
        <v>95</v>
      </c>
      <c r="W18" s="0" t="n">
        <v>0</v>
      </c>
      <c r="X18" s="0" t="s">
        <v>120</v>
      </c>
      <c r="Y18" s="0" t="n">
        <v>1</v>
      </c>
      <c r="AA18" s="0" t="n">
        <v>0</v>
      </c>
      <c r="AB18" s="0" t="s">
        <v>87</v>
      </c>
      <c r="AC18" s="0" t="n">
        <v>60</v>
      </c>
      <c r="AD18" s="0" t="n">
        <v>0</v>
      </c>
      <c r="AE18" s="0" t="n">
        <v>0</v>
      </c>
      <c r="AF18" s="0" t="s">
        <v>96</v>
      </c>
      <c r="AG18" s="13" t="n">
        <v>42233</v>
      </c>
      <c r="AH18" s="0" t="str">
        <f aca="false">B18&amp;"|"&amp;C18&amp;"|"&amp;D18&amp;"|"&amp;E18&amp;"|"&amp;F18&amp;"|"&amp;G18&amp;"|"&amp;H18&amp;"|"&amp;I18&amp;"|"&amp;J18&amp;"|"&amp;K18&amp;"|"&amp;L18&amp;"|"&amp;M18&amp;"|"&amp;N18&amp;"|"&amp;O18&amp;"|"&amp;P18&amp;"|"&amp;Q18&amp;"|"&amp;R18&amp;"|"&amp;S18&amp;"|"&amp;T18&amp;"|"&amp;U18&amp;"|"&amp;V18&amp;"|"&amp;W18&amp;"|"&amp;X18&amp;"|"&amp;Y18&amp;"|"&amp;Z18&amp;"|"&amp;AA18&amp;"|"&amp;AB18&amp;"|"&amp;AC18&amp;"|"&amp;AD18&amp;"|"&amp;AE18&amp;"|"&amp;AF18&amp;"|"&amp;AG18</f>
        <v>City Hotel|1|239|2015|October|42|17|0|1|2|0|0|BB|PRT|Groups|TA/TO|0|1|0|A|A|0|Non Refund|1||0|Transient|60|0|0|Canceled|42233</v>
      </c>
      <c r="AI18" s="0" t="str">
        <f aca="false">IF(COUNTIF($AH$4:$AH$2603,AH18)&gt;1,"Duplicate","Unique")</f>
        <v>Unique</v>
      </c>
      <c r="AJ18" s="0" t="str">
        <f aca="false">IF(COUNTBLANK(B18:AG18)&gt;0,"Missing ("&amp;COUNTBLANK(B18:AG18)&amp;")","Complete")</f>
        <v>Missing (1)</v>
      </c>
    </row>
    <row r="19" customFormat="false" ht="15" hidden="false" customHeight="false" outlineLevel="0" collapsed="false">
      <c r="A19" s="14" t="n">
        <v>16</v>
      </c>
      <c r="B19" s="14" t="s">
        <v>80</v>
      </c>
      <c r="C19" s="14" t="n">
        <v>0</v>
      </c>
      <c r="D19" s="14" t="n">
        <v>23</v>
      </c>
      <c r="E19" s="14" t="n">
        <v>2017</v>
      </c>
      <c r="F19" s="14" t="s">
        <v>106</v>
      </c>
      <c r="G19" s="14" t="n">
        <v>16</v>
      </c>
      <c r="H19" s="14" t="n">
        <v>20</v>
      </c>
      <c r="I19" s="14" t="n">
        <v>0</v>
      </c>
      <c r="J19" s="14" t="n">
        <v>2</v>
      </c>
      <c r="K19" s="14" t="n">
        <v>2</v>
      </c>
      <c r="L19" s="14" t="n">
        <v>0</v>
      </c>
      <c r="M19" s="14" t="n">
        <v>0</v>
      </c>
      <c r="N19" s="14" t="s">
        <v>82</v>
      </c>
      <c r="O19" s="14" t="s">
        <v>83</v>
      </c>
      <c r="P19" s="14" t="s">
        <v>116</v>
      </c>
      <c r="Q19" s="14" t="s">
        <v>84</v>
      </c>
      <c r="R19" s="14" t="n">
        <v>0</v>
      </c>
      <c r="S19" s="14" t="n">
        <v>0</v>
      </c>
      <c r="T19" s="14" t="n">
        <v>0</v>
      </c>
      <c r="U19" s="14" t="s">
        <v>95</v>
      </c>
      <c r="V19" s="14" t="s">
        <v>95</v>
      </c>
      <c r="W19" s="14" t="n">
        <v>0</v>
      </c>
      <c r="X19" s="14" t="s">
        <v>86</v>
      </c>
      <c r="Y19" s="14"/>
      <c r="Z19" s="14"/>
      <c r="AA19" s="14" t="n">
        <v>0</v>
      </c>
      <c r="AB19" s="14" t="s">
        <v>101</v>
      </c>
      <c r="AC19" s="14" t="n">
        <v>99</v>
      </c>
      <c r="AD19" s="14" t="n">
        <v>1</v>
      </c>
      <c r="AE19" s="14" t="n">
        <v>0</v>
      </c>
      <c r="AF19" s="14" t="s">
        <v>88</v>
      </c>
      <c r="AG19" s="15" t="n">
        <v>42847</v>
      </c>
      <c r="AH19" s="14" t="str">
        <f aca="false">B19&amp;"|"&amp;C19&amp;"|"&amp;D19&amp;"|"&amp;E19&amp;"|"&amp;F19&amp;"|"&amp;G19&amp;"|"&amp;H19&amp;"|"&amp;I19&amp;"|"&amp;J19&amp;"|"&amp;K19&amp;"|"&amp;L19&amp;"|"&amp;M19&amp;"|"&amp;N19&amp;"|"&amp;O19&amp;"|"&amp;P19&amp;"|"&amp;Q19&amp;"|"&amp;R19&amp;"|"&amp;S19&amp;"|"&amp;T19&amp;"|"&amp;U19&amp;"|"&amp;V19&amp;"|"&amp;W19&amp;"|"&amp;X19&amp;"|"&amp;Y19&amp;"|"&amp;Z19&amp;"|"&amp;AA19&amp;"|"&amp;AB19&amp;"|"&amp;AC19&amp;"|"&amp;AD19&amp;"|"&amp;AE19&amp;"|"&amp;AF19&amp;"|"&amp;AG19</f>
        <v>Resort Hotel|0|23|2017|April|16|20|0|2|2|0|0|BB|GBR|Groups|Direct|0|0|0|A|A|0|No Deposit|||0|Transient-Party|99|1|0|Check-Out|42847</v>
      </c>
      <c r="AI19" s="14" t="str">
        <f aca="false">IF(COUNTIF($AH$4:$AH$2603,AH19)&gt;1,"Duplicate","Unique")</f>
        <v>Unique</v>
      </c>
      <c r="AJ19" s="14" t="str">
        <f aca="false">IF(COUNTBLANK(B19:AG19)&gt;0,"Missing ("&amp;COUNTBLANK(B19:AG19)&amp;")","Complete")</f>
        <v>Missing (2)</v>
      </c>
    </row>
    <row r="20" customFormat="false" ht="15" hidden="false" customHeight="false" outlineLevel="0" collapsed="false">
      <c r="A20" s="0" t="n">
        <v>17</v>
      </c>
      <c r="B20" s="0" t="s">
        <v>80</v>
      </c>
      <c r="C20" s="0" t="n">
        <v>0</v>
      </c>
      <c r="D20" s="0" t="n">
        <v>34</v>
      </c>
      <c r="E20" s="0" t="n">
        <v>2016</v>
      </c>
      <c r="F20" s="0" t="s">
        <v>81</v>
      </c>
      <c r="G20" s="0" t="n">
        <v>50</v>
      </c>
      <c r="H20" s="0" t="n">
        <v>9</v>
      </c>
      <c r="I20" s="0" t="n">
        <v>0</v>
      </c>
      <c r="J20" s="0" t="n">
        <v>1</v>
      </c>
      <c r="K20" s="0" t="n">
        <v>2</v>
      </c>
      <c r="L20" s="0" t="n">
        <v>0</v>
      </c>
      <c r="M20" s="0" t="n">
        <v>0</v>
      </c>
      <c r="N20" s="0" t="s">
        <v>82</v>
      </c>
      <c r="O20" s="0" t="s">
        <v>92</v>
      </c>
      <c r="P20" s="0" t="s">
        <v>93</v>
      </c>
      <c r="Q20" s="0" t="s">
        <v>94</v>
      </c>
      <c r="R20" s="0" t="n">
        <v>0</v>
      </c>
      <c r="S20" s="0" t="n">
        <v>0</v>
      </c>
      <c r="T20" s="0" t="n">
        <v>0</v>
      </c>
      <c r="U20" s="0" t="s">
        <v>95</v>
      </c>
      <c r="V20" s="0" t="s">
        <v>109</v>
      </c>
      <c r="W20" s="0" t="n">
        <v>0</v>
      </c>
      <c r="X20" s="0" t="s">
        <v>86</v>
      </c>
      <c r="Y20" s="0" t="n">
        <v>240</v>
      </c>
      <c r="AA20" s="0" t="n">
        <v>0</v>
      </c>
      <c r="AB20" s="0" t="s">
        <v>87</v>
      </c>
      <c r="AC20" s="0" t="n">
        <v>48</v>
      </c>
      <c r="AD20" s="0" t="n">
        <v>0</v>
      </c>
      <c r="AE20" s="0" t="n">
        <v>1</v>
      </c>
      <c r="AF20" s="0" t="s">
        <v>88</v>
      </c>
      <c r="AG20" s="13" t="n">
        <v>42714</v>
      </c>
      <c r="AH20" s="0" t="str">
        <f aca="false">B20&amp;"|"&amp;C20&amp;"|"&amp;D20&amp;"|"&amp;E20&amp;"|"&amp;F20&amp;"|"&amp;G20&amp;"|"&amp;H20&amp;"|"&amp;I20&amp;"|"&amp;J20&amp;"|"&amp;K20&amp;"|"&amp;L20&amp;"|"&amp;M20&amp;"|"&amp;N20&amp;"|"&amp;O20&amp;"|"&amp;P20&amp;"|"&amp;Q20&amp;"|"&amp;R20&amp;"|"&amp;S20&amp;"|"&amp;T20&amp;"|"&amp;U20&amp;"|"&amp;V20&amp;"|"&amp;W20&amp;"|"&amp;X20&amp;"|"&amp;Y20&amp;"|"&amp;Z20&amp;"|"&amp;AA20&amp;"|"&amp;AB20&amp;"|"&amp;AC20&amp;"|"&amp;AD20&amp;"|"&amp;AE20&amp;"|"&amp;AF20&amp;"|"&amp;AG20</f>
        <v>Resort Hotel|0|34|2016|December|50|9|0|1|2|0|0|BB|PRT|Online TA|TA/TO|0|0|0|A|D|0|No Deposit|240||0|Transient|48|0|1|Check-Out|42714</v>
      </c>
      <c r="AI20" s="0" t="str">
        <f aca="false">IF(COUNTIF($AH$4:$AH$2603,AH20)&gt;1,"Duplicate","Unique")</f>
        <v>Unique</v>
      </c>
      <c r="AJ20" s="0" t="str">
        <f aca="false">IF(COUNTBLANK(B20:AG20)&gt;0,"Missing ("&amp;COUNTBLANK(B20:AG20)&amp;")","Complete")</f>
        <v>Missing (1)</v>
      </c>
    </row>
    <row r="21" customFormat="false" ht="15" hidden="false" customHeight="false" outlineLevel="0" collapsed="false">
      <c r="A21" s="14" t="n">
        <v>18</v>
      </c>
      <c r="B21" s="14" t="s">
        <v>90</v>
      </c>
      <c r="C21" s="14" t="n">
        <v>1</v>
      </c>
      <c r="D21" s="14" t="n">
        <v>38</v>
      </c>
      <c r="E21" s="14" t="n">
        <v>2016</v>
      </c>
      <c r="F21" s="14" t="s">
        <v>121</v>
      </c>
      <c r="G21" s="14" t="n">
        <v>19</v>
      </c>
      <c r="H21" s="14" t="n">
        <v>6</v>
      </c>
      <c r="I21" s="14" t="n">
        <v>2</v>
      </c>
      <c r="J21" s="14" t="n">
        <v>3</v>
      </c>
      <c r="K21" s="14" t="n">
        <v>2</v>
      </c>
      <c r="L21" s="14" t="n">
        <v>1</v>
      </c>
      <c r="M21" s="14" t="n">
        <v>0</v>
      </c>
      <c r="N21" s="14" t="s">
        <v>112</v>
      </c>
      <c r="O21" s="14" t="s">
        <v>122</v>
      </c>
      <c r="P21" s="14" t="s">
        <v>93</v>
      </c>
      <c r="Q21" s="14" t="s">
        <v>94</v>
      </c>
      <c r="R21" s="14" t="n">
        <v>0</v>
      </c>
      <c r="S21" s="14" t="n">
        <v>0</v>
      </c>
      <c r="T21" s="14" t="n">
        <v>0</v>
      </c>
      <c r="U21" s="14" t="s">
        <v>95</v>
      </c>
      <c r="V21" s="14" t="s">
        <v>95</v>
      </c>
      <c r="W21" s="14" t="n">
        <v>0</v>
      </c>
      <c r="X21" s="14" t="s">
        <v>86</v>
      </c>
      <c r="Y21" s="14" t="n">
        <v>9</v>
      </c>
      <c r="Z21" s="14"/>
      <c r="AA21" s="14" t="n">
        <v>0</v>
      </c>
      <c r="AB21" s="14" t="s">
        <v>87</v>
      </c>
      <c r="AC21" s="14" t="n">
        <v>149.68</v>
      </c>
      <c r="AD21" s="14" t="n">
        <v>0</v>
      </c>
      <c r="AE21" s="14" t="n">
        <v>0</v>
      </c>
      <c r="AF21" s="14" t="s">
        <v>96</v>
      </c>
      <c r="AG21" s="15" t="n">
        <v>42491</v>
      </c>
      <c r="AH21" s="14" t="str">
        <f aca="false">B21&amp;"|"&amp;C21&amp;"|"&amp;D21&amp;"|"&amp;E21&amp;"|"&amp;F21&amp;"|"&amp;G21&amp;"|"&amp;H21&amp;"|"&amp;I21&amp;"|"&amp;J21&amp;"|"&amp;K21&amp;"|"&amp;L21&amp;"|"&amp;M21&amp;"|"&amp;N21&amp;"|"&amp;O21&amp;"|"&amp;P21&amp;"|"&amp;Q21&amp;"|"&amp;R21&amp;"|"&amp;S21&amp;"|"&amp;T21&amp;"|"&amp;U21&amp;"|"&amp;V21&amp;"|"&amp;W21&amp;"|"&amp;X21&amp;"|"&amp;Y21&amp;"|"&amp;Z21&amp;"|"&amp;AA21&amp;"|"&amp;AB21&amp;"|"&amp;AC21&amp;"|"&amp;AD21&amp;"|"&amp;AE21&amp;"|"&amp;AF21&amp;"|"&amp;AG21</f>
        <v>City Hotel|1|38|2016|May|19|6|2|3|2|1|0|HB|FRA|Online TA|TA/TO|0|0|0|A|A|0|No Deposit|9||0|Transient|149.68|0|0|Canceled|42491</v>
      </c>
      <c r="AI21" s="14" t="str">
        <f aca="false">IF(COUNTIF($AH$4:$AH$2603,AH21)&gt;1,"Duplicate","Unique")</f>
        <v>Unique</v>
      </c>
      <c r="AJ21" s="14" t="str">
        <f aca="false">IF(COUNTBLANK(B21:AG21)&gt;0,"Missing ("&amp;COUNTBLANK(B21:AG21)&amp;")","Complete")</f>
        <v>Missing (1)</v>
      </c>
    </row>
    <row r="22" customFormat="false" ht="15" hidden="false" customHeight="false" outlineLevel="0" collapsed="false">
      <c r="A22" s="0" t="n">
        <v>19</v>
      </c>
      <c r="B22" s="0" t="s">
        <v>90</v>
      </c>
      <c r="C22" s="0" t="n">
        <v>0</v>
      </c>
      <c r="D22" s="0" t="n">
        <v>160</v>
      </c>
      <c r="E22" s="0" t="n">
        <v>2017</v>
      </c>
      <c r="F22" s="0" t="s">
        <v>91</v>
      </c>
      <c r="G22" s="0" t="n">
        <v>28</v>
      </c>
      <c r="H22" s="0" t="n">
        <v>15</v>
      </c>
      <c r="I22" s="0" t="n">
        <v>2</v>
      </c>
      <c r="J22" s="0" t="n">
        <v>5</v>
      </c>
      <c r="K22" s="0" t="n">
        <v>2</v>
      </c>
      <c r="L22" s="0" t="n">
        <v>0</v>
      </c>
      <c r="M22" s="0" t="n">
        <v>0</v>
      </c>
      <c r="N22" s="0" t="s">
        <v>82</v>
      </c>
      <c r="O22" s="0" t="s">
        <v>122</v>
      </c>
      <c r="P22" s="0" t="s">
        <v>93</v>
      </c>
      <c r="Q22" s="0" t="s">
        <v>94</v>
      </c>
      <c r="R22" s="0" t="n">
        <v>0</v>
      </c>
      <c r="S22" s="0" t="n">
        <v>0</v>
      </c>
      <c r="T22" s="0" t="n">
        <v>0</v>
      </c>
      <c r="U22" s="0" t="s">
        <v>95</v>
      </c>
      <c r="V22" s="0" t="s">
        <v>95</v>
      </c>
      <c r="W22" s="0" t="n">
        <v>0</v>
      </c>
      <c r="X22" s="0" t="s">
        <v>86</v>
      </c>
      <c r="Y22" s="0" t="n">
        <v>7</v>
      </c>
      <c r="AA22" s="0" t="n">
        <v>0</v>
      </c>
      <c r="AB22" s="0" t="s">
        <v>87</v>
      </c>
      <c r="AC22" s="0" t="n">
        <v>78.35</v>
      </c>
      <c r="AD22" s="0" t="n">
        <v>0</v>
      </c>
      <c r="AE22" s="0" t="n">
        <v>1</v>
      </c>
      <c r="AF22" s="0" t="s">
        <v>88</v>
      </c>
      <c r="AG22" s="13" t="n">
        <v>42938</v>
      </c>
      <c r="AH22" s="0" t="str">
        <f aca="false">B22&amp;"|"&amp;C22&amp;"|"&amp;D22&amp;"|"&amp;E22&amp;"|"&amp;F22&amp;"|"&amp;G22&amp;"|"&amp;H22&amp;"|"&amp;I22&amp;"|"&amp;J22&amp;"|"&amp;K22&amp;"|"&amp;L22&amp;"|"&amp;M22&amp;"|"&amp;N22&amp;"|"&amp;O22&amp;"|"&amp;P22&amp;"|"&amp;Q22&amp;"|"&amp;R22&amp;"|"&amp;S22&amp;"|"&amp;T22&amp;"|"&amp;U22&amp;"|"&amp;V22&amp;"|"&amp;W22&amp;"|"&amp;X22&amp;"|"&amp;Y22&amp;"|"&amp;Z22&amp;"|"&amp;AA22&amp;"|"&amp;AB22&amp;"|"&amp;AC22&amp;"|"&amp;AD22&amp;"|"&amp;AE22&amp;"|"&amp;AF22&amp;"|"&amp;AG22</f>
        <v>City Hotel|0|160|2017|July|28|15|2|5|2|0|0|BB|FRA|Online TA|TA/TO|0|0|0|A|A|0|No Deposit|7||0|Transient|78.35|0|1|Check-Out|42938</v>
      </c>
      <c r="AI22" s="0" t="str">
        <f aca="false">IF(COUNTIF($AH$4:$AH$2603,AH22)&gt;1,"Duplicate","Unique")</f>
        <v>Unique</v>
      </c>
      <c r="AJ22" s="0" t="str">
        <f aca="false">IF(COUNTBLANK(B22:AG22)&gt;0,"Missing ("&amp;COUNTBLANK(B22:AG22)&amp;")","Complete")</f>
        <v>Missing (1)</v>
      </c>
    </row>
    <row r="23" customFormat="false" ht="15" hidden="false" customHeight="false" outlineLevel="0" collapsed="false">
      <c r="A23" s="14" t="n">
        <v>20</v>
      </c>
      <c r="B23" s="14" t="s">
        <v>80</v>
      </c>
      <c r="C23" s="14" t="n">
        <v>0</v>
      </c>
      <c r="D23" s="14" t="n">
        <v>32</v>
      </c>
      <c r="E23" s="14" t="n">
        <v>2016</v>
      </c>
      <c r="F23" s="14" t="s">
        <v>111</v>
      </c>
      <c r="G23" s="14" t="n">
        <v>44</v>
      </c>
      <c r="H23" s="14" t="n">
        <v>27</v>
      </c>
      <c r="I23" s="14" t="n">
        <v>2</v>
      </c>
      <c r="J23" s="14" t="n">
        <v>5</v>
      </c>
      <c r="K23" s="14" t="n">
        <v>2</v>
      </c>
      <c r="L23" s="14" t="n">
        <v>0</v>
      </c>
      <c r="M23" s="14" t="n">
        <v>0</v>
      </c>
      <c r="N23" s="14" t="s">
        <v>82</v>
      </c>
      <c r="O23" s="14" t="s">
        <v>122</v>
      </c>
      <c r="P23" s="14" t="s">
        <v>84</v>
      </c>
      <c r="Q23" s="14" t="s">
        <v>84</v>
      </c>
      <c r="R23" s="14" t="n">
        <v>0</v>
      </c>
      <c r="S23" s="14" t="n">
        <v>0</v>
      </c>
      <c r="T23" s="14" t="n">
        <v>0</v>
      </c>
      <c r="U23" s="14" t="s">
        <v>85</v>
      </c>
      <c r="V23" s="14" t="s">
        <v>85</v>
      </c>
      <c r="W23" s="14" t="n">
        <v>0</v>
      </c>
      <c r="X23" s="14" t="s">
        <v>86</v>
      </c>
      <c r="Y23" s="14" t="n">
        <v>250</v>
      </c>
      <c r="Z23" s="14"/>
      <c r="AA23" s="14" t="n">
        <v>0</v>
      </c>
      <c r="AB23" s="14" t="s">
        <v>87</v>
      </c>
      <c r="AC23" s="14" t="n">
        <v>91.85</v>
      </c>
      <c r="AD23" s="14" t="n">
        <v>1</v>
      </c>
      <c r="AE23" s="14" t="n">
        <v>0</v>
      </c>
      <c r="AF23" s="14" t="s">
        <v>88</v>
      </c>
      <c r="AG23" s="15" t="n">
        <v>42677</v>
      </c>
      <c r="AH23" s="14" t="str">
        <f aca="false">B23&amp;"|"&amp;C23&amp;"|"&amp;D23&amp;"|"&amp;E23&amp;"|"&amp;F23&amp;"|"&amp;G23&amp;"|"&amp;H23&amp;"|"&amp;I23&amp;"|"&amp;J23&amp;"|"&amp;K23&amp;"|"&amp;L23&amp;"|"&amp;M23&amp;"|"&amp;N23&amp;"|"&amp;O23&amp;"|"&amp;P23&amp;"|"&amp;Q23&amp;"|"&amp;R23&amp;"|"&amp;S23&amp;"|"&amp;T23&amp;"|"&amp;U23&amp;"|"&amp;V23&amp;"|"&amp;W23&amp;"|"&amp;X23&amp;"|"&amp;Y23&amp;"|"&amp;Z23&amp;"|"&amp;AA23&amp;"|"&amp;AB23&amp;"|"&amp;AC23&amp;"|"&amp;AD23&amp;"|"&amp;AE23&amp;"|"&amp;AF23&amp;"|"&amp;AG23</f>
        <v>Resort Hotel|0|32|2016|October|44|27|2|5|2|0|0|BB|FRA|Direct|Direct|0|0|0|F|F|0|No Deposit|250||0|Transient|91.85|1|0|Check-Out|42677</v>
      </c>
      <c r="AI23" s="14" t="str">
        <f aca="false">IF(COUNTIF($AH$4:$AH$2603,AH23)&gt;1,"Duplicate","Unique")</f>
        <v>Unique</v>
      </c>
      <c r="AJ23" s="14" t="str">
        <f aca="false">IF(COUNTBLANK(B23:AG23)&gt;0,"Missing ("&amp;COUNTBLANK(B23:AG23)&amp;")","Complete")</f>
        <v>Missing (1)</v>
      </c>
    </row>
    <row r="24" customFormat="false" ht="15" hidden="false" customHeight="false" outlineLevel="0" collapsed="false">
      <c r="A24" s="0" t="n">
        <v>21</v>
      </c>
      <c r="B24" s="0" t="s">
        <v>80</v>
      </c>
      <c r="C24" s="0" t="n">
        <v>0</v>
      </c>
      <c r="D24" s="0" t="n">
        <v>56</v>
      </c>
      <c r="E24" s="0" t="n">
        <v>2016</v>
      </c>
      <c r="F24" s="0" t="s">
        <v>103</v>
      </c>
      <c r="G24" s="0" t="n">
        <v>14</v>
      </c>
      <c r="H24" s="0" t="n">
        <v>29</v>
      </c>
      <c r="I24" s="0" t="n">
        <v>0</v>
      </c>
      <c r="J24" s="0" t="n">
        <v>4</v>
      </c>
      <c r="K24" s="0" t="n">
        <v>2</v>
      </c>
      <c r="L24" s="0" t="n">
        <v>0</v>
      </c>
      <c r="M24" s="0" t="n">
        <v>0</v>
      </c>
      <c r="N24" s="0" t="s">
        <v>82</v>
      </c>
      <c r="O24" s="0" t="s">
        <v>92</v>
      </c>
      <c r="P24" s="0" t="s">
        <v>93</v>
      </c>
      <c r="Q24" s="0" t="s">
        <v>94</v>
      </c>
      <c r="R24" s="0" t="n">
        <v>0</v>
      </c>
      <c r="S24" s="0" t="n">
        <v>0</v>
      </c>
      <c r="T24" s="0" t="n">
        <v>0</v>
      </c>
      <c r="U24" s="0" t="s">
        <v>95</v>
      </c>
      <c r="V24" s="0" t="s">
        <v>95</v>
      </c>
      <c r="W24" s="0" t="n">
        <v>0</v>
      </c>
      <c r="X24" s="0" t="s">
        <v>86</v>
      </c>
      <c r="Y24" s="0" t="n">
        <v>240</v>
      </c>
      <c r="AA24" s="0" t="n">
        <v>0</v>
      </c>
      <c r="AB24" s="0" t="s">
        <v>87</v>
      </c>
      <c r="AC24" s="0" t="n">
        <v>58</v>
      </c>
      <c r="AD24" s="0" t="n">
        <v>1</v>
      </c>
      <c r="AE24" s="0" t="n">
        <v>1</v>
      </c>
      <c r="AF24" s="0" t="s">
        <v>88</v>
      </c>
      <c r="AG24" s="13" t="n">
        <v>42462</v>
      </c>
      <c r="AH24" s="0" t="str">
        <f aca="false">B24&amp;"|"&amp;C24&amp;"|"&amp;D24&amp;"|"&amp;E24&amp;"|"&amp;F24&amp;"|"&amp;G24&amp;"|"&amp;H24&amp;"|"&amp;I24&amp;"|"&amp;J24&amp;"|"&amp;K24&amp;"|"&amp;L24&amp;"|"&amp;M24&amp;"|"&amp;N24&amp;"|"&amp;O24&amp;"|"&amp;P24&amp;"|"&amp;Q24&amp;"|"&amp;R24&amp;"|"&amp;S24&amp;"|"&amp;T24&amp;"|"&amp;U24&amp;"|"&amp;V24&amp;"|"&amp;W24&amp;"|"&amp;X24&amp;"|"&amp;Y24&amp;"|"&amp;Z24&amp;"|"&amp;AA24&amp;"|"&amp;AB24&amp;"|"&amp;AC24&amp;"|"&amp;AD24&amp;"|"&amp;AE24&amp;"|"&amp;AF24&amp;"|"&amp;AG24</f>
        <v>Resort Hotel|0|56|2016|March|14|29|0|4|2|0|0|BB|PRT|Online TA|TA/TO|0|0|0|A|A|0|No Deposit|240||0|Transient|58|1|1|Check-Out|42462</v>
      </c>
      <c r="AI24" s="0" t="str">
        <f aca="false">IF(COUNTIF($AH$4:$AH$2603,AH24)&gt;1,"Duplicate","Unique")</f>
        <v>Unique</v>
      </c>
      <c r="AJ24" s="0" t="str">
        <f aca="false">IF(COUNTBLANK(B24:AG24)&gt;0,"Missing ("&amp;COUNTBLANK(B24:AG24)&amp;")","Complete")</f>
        <v>Missing (1)</v>
      </c>
    </row>
    <row r="25" customFormat="false" ht="15" hidden="false" customHeight="false" outlineLevel="0" collapsed="false">
      <c r="A25" s="14" t="n">
        <v>22</v>
      </c>
      <c r="B25" s="14" t="s">
        <v>90</v>
      </c>
      <c r="C25" s="14" t="n">
        <v>1</v>
      </c>
      <c r="D25" s="14" t="n">
        <v>97</v>
      </c>
      <c r="E25" s="14" t="n">
        <v>2015</v>
      </c>
      <c r="F25" s="14" t="s">
        <v>111</v>
      </c>
      <c r="G25" s="14" t="n">
        <v>41</v>
      </c>
      <c r="H25" s="14" t="n">
        <v>5</v>
      </c>
      <c r="I25" s="14" t="n">
        <v>1</v>
      </c>
      <c r="J25" s="14" t="n">
        <v>3</v>
      </c>
      <c r="K25" s="14" t="n">
        <v>1</v>
      </c>
      <c r="L25" s="14" t="n">
        <v>0</v>
      </c>
      <c r="M25" s="14" t="n">
        <v>0</v>
      </c>
      <c r="N25" s="14" t="s">
        <v>82</v>
      </c>
      <c r="O25" s="14" t="s">
        <v>92</v>
      </c>
      <c r="P25" s="14" t="s">
        <v>116</v>
      </c>
      <c r="Q25" s="14" t="s">
        <v>94</v>
      </c>
      <c r="R25" s="14" t="n">
        <v>0</v>
      </c>
      <c r="S25" s="14" t="n">
        <v>0</v>
      </c>
      <c r="T25" s="14" t="n">
        <v>0</v>
      </c>
      <c r="U25" s="14" t="s">
        <v>95</v>
      </c>
      <c r="V25" s="14" t="s">
        <v>95</v>
      </c>
      <c r="W25" s="14" t="n">
        <v>0</v>
      </c>
      <c r="X25" s="14" t="s">
        <v>120</v>
      </c>
      <c r="Y25" s="14" t="n">
        <v>29</v>
      </c>
      <c r="Z25" s="14"/>
      <c r="AA25" s="14" t="n">
        <v>0</v>
      </c>
      <c r="AB25" s="14" t="s">
        <v>87</v>
      </c>
      <c r="AC25" s="14" t="n">
        <v>140</v>
      </c>
      <c r="AD25" s="14" t="n">
        <v>0</v>
      </c>
      <c r="AE25" s="14" t="n">
        <v>0</v>
      </c>
      <c r="AF25" s="14" t="s">
        <v>96</v>
      </c>
      <c r="AG25" s="15" t="n">
        <v>42188</v>
      </c>
      <c r="AH25" s="14" t="str">
        <f aca="false">B25&amp;"|"&amp;C25&amp;"|"&amp;D25&amp;"|"&amp;E25&amp;"|"&amp;F25&amp;"|"&amp;G25&amp;"|"&amp;H25&amp;"|"&amp;I25&amp;"|"&amp;J25&amp;"|"&amp;K25&amp;"|"&amp;L25&amp;"|"&amp;M25&amp;"|"&amp;N25&amp;"|"&amp;O25&amp;"|"&amp;P25&amp;"|"&amp;Q25&amp;"|"&amp;R25&amp;"|"&amp;S25&amp;"|"&amp;T25&amp;"|"&amp;U25&amp;"|"&amp;V25&amp;"|"&amp;W25&amp;"|"&amp;X25&amp;"|"&amp;Y25&amp;"|"&amp;Z25&amp;"|"&amp;AA25&amp;"|"&amp;AB25&amp;"|"&amp;AC25&amp;"|"&amp;AD25&amp;"|"&amp;AE25&amp;"|"&amp;AF25&amp;"|"&amp;AG25</f>
        <v>City Hotel|1|97|2015|October|41|5|1|3|1|0|0|BB|PRT|Groups|TA/TO|0|0|0|A|A|0|Non Refund|29||0|Transient|140|0|0|Canceled|42188</v>
      </c>
      <c r="AI25" s="14" t="str">
        <f aca="false">IF(COUNTIF($AH$4:$AH$2603,AH25)&gt;1,"Duplicate","Unique")</f>
        <v>Duplicate</v>
      </c>
      <c r="AJ25" s="14" t="str">
        <f aca="false">IF(COUNTBLANK(B25:AG25)&gt;0,"Missing ("&amp;COUNTBLANK(B25:AG25)&amp;")","Complete")</f>
        <v>Missing (1)</v>
      </c>
    </row>
    <row r="26" customFormat="false" ht="15" hidden="false" customHeight="false" outlineLevel="0" collapsed="false">
      <c r="A26" s="0" t="n">
        <v>23</v>
      </c>
      <c r="B26" s="0" t="s">
        <v>80</v>
      </c>
      <c r="C26" s="0" t="n">
        <v>0</v>
      </c>
      <c r="D26" s="0" t="n">
        <v>85</v>
      </c>
      <c r="E26" s="0" t="n">
        <v>2017</v>
      </c>
      <c r="F26" s="0" t="s">
        <v>106</v>
      </c>
      <c r="G26" s="0" t="n">
        <v>16</v>
      </c>
      <c r="H26" s="0" t="n">
        <v>19</v>
      </c>
      <c r="I26" s="0" t="n">
        <v>1</v>
      </c>
      <c r="J26" s="0" t="n">
        <v>4</v>
      </c>
      <c r="K26" s="0" t="n">
        <v>2</v>
      </c>
      <c r="L26" s="0" t="n">
        <v>0</v>
      </c>
      <c r="M26" s="0" t="n">
        <v>0</v>
      </c>
      <c r="N26" s="0" t="s">
        <v>82</v>
      </c>
      <c r="O26" s="0" t="s">
        <v>123</v>
      </c>
      <c r="P26" s="0" t="s">
        <v>84</v>
      </c>
      <c r="Q26" s="0" t="s">
        <v>84</v>
      </c>
      <c r="R26" s="0" t="n">
        <v>0</v>
      </c>
      <c r="S26" s="0" t="n">
        <v>0</v>
      </c>
      <c r="T26" s="0" t="n">
        <v>0</v>
      </c>
      <c r="U26" s="0" t="s">
        <v>124</v>
      </c>
      <c r="V26" s="0" t="s">
        <v>124</v>
      </c>
      <c r="W26" s="0" t="n">
        <v>2</v>
      </c>
      <c r="X26" s="0" t="s">
        <v>86</v>
      </c>
      <c r="AA26" s="0" t="n">
        <v>0</v>
      </c>
      <c r="AB26" s="0" t="s">
        <v>101</v>
      </c>
      <c r="AC26" s="0" t="n">
        <v>74.6</v>
      </c>
      <c r="AD26" s="0" t="n">
        <v>0</v>
      </c>
      <c r="AE26" s="0" t="n">
        <v>1</v>
      </c>
      <c r="AF26" s="0" t="s">
        <v>88</v>
      </c>
      <c r="AG26" s="13" t="n">
        <v>42849</v>
      </c>
      <c r="AH26" s="0" t="str">
        <f aca="false">B26&amp;"|"&amp;C26&amp;"|"&amp;D26&amp;"|"&amp;E26&amp;"|"&amp;F26&amp;"|"&amp;G26&amp;"|"&amp;H26&amp;"|"&amp;I26&amp;"|"&amp;J26&amp;"|"&amp;K26&amp;"|"&amp;L26&amp;"|"&amp;M26&amp;"|"&amp;N26&amp;"|"&amp;O26&amp;"|"&amp;P26&amp;"|"&amp;Q26&amp;"|"&amp;R26&amp;"|"&amp;S26&amp;"|"&amp;T26&amp;"|"&amp;U26&amp;"|"&amp;V26&amp;"|"&amp;W26&amp;"|"&amp;X26&amp;"|"&amp;Y26&amp;"|"&amp;Z26&amp;"|"&amp;AA26&amp;"|"&amp;AB26&amp;"|"&amp;AC26&amp;"|"&amp;AD26&amp;"|"&amp;AE26&amp;"|"&amp;AF26&amp;"|"&amp;AG26</f>
        <v>Resort Hotel|0|85|2017|April|16|19|1|4|2|0|0|BB|USA|Direct|Direct|0|0|0|E|E|2|No Deposit|||0|Transient-Party|74.6|0|1|Check-Out|42849</v>
      </c>
      <c r="AI26" s="0" t="str">
        <f aca="false">IF(COUNTIF($AH$4:$AH$2603,AH26)&gt;1,"Duplicate","Unique")</f>
        <v>Unique</v>
      </c>
      <c r="AJ26" s="0" t="str">
        <f aca="false">IF(COUNTBLANK(B26:AG26)&gt;0,"Missing ("&amp;COUNTBLANK(B26:AG26)&amp;")","Complete")</f>
        <v>Missing (2)</v>
      </c>
    </row>
    <row r="27" customFormat="false" ht="15" hidden="false" customHeight="false" outlineLevel="0" collapsed="false">
      <c r="A27" s="14" t="n">
        <v>24</v>
      </c>
      <c r="B27" s="14" t="s">
        <v>90</v>
      </c>
      <c r="C27" s="14" t="n">
        <v>0</v>
      </c>
      <c r="D27" s="14" t="n">
        <v>278</v>
      </c>
      <c r="E27" s="14" t="n">
        <v>2017</v>
      </c>
      <c r="F27" s="14" t="s">
        <v>91</v>
      </c>
      <c r="G27" s="14" t="n">
        <v>30</v>
      </c>
      <c r="H27" s="14" t="n">
        <v>26</v>
      </c>
      <c r="I27" s="14" t="n">
        <v>0</v>
      </c>
      <c r="J27" s="14" t="n">
        <v>4</v>
      </c>
      <c r="K27" s="14" t="n">
        <v>3</v>
      </c>
      <c r="L27" s="14" t="n">
        <v>0</v>
      </c>
      <c r="M27" s="14" t="n">
        <v>0</v>
      </c>
      <c r="N27" s="14" t="s">
        <v>82</v>
      </c>
      <c r="O27" s="14" t="s">
        <v>108</v>
      </c>
      <c r="P27" s="14" t="s">
        <v>93</v>
      </c>
      <c r="Q27" s="14" t="s">
        <v>94</v>
      </c>
      <c r="R27" s="14" t="n">
        <v>0</v>
      </c>
      <c r="S27" s="14" t="n">
        <v>0</v>
      </c>
      <c r="T27" s="14" t="n">
        <v>0</v>
      </c>
      <c r="U27" s="14" t="s">
        <v>109</v>
      </c>
      <c r="V27" s="14" t="s">
        <v>109</v>
      </c>
      <c r="W27" s="14" t="n">
        <v>0</v>
      </c>
      <c r="X27" s="14" t="s">
        <v>86</v>
      </c>
      <c r="Y27" s="14" t="n">
        <v>9</v>
      </c>
      <c r="Z27" s="14"/>
      <c r="AA27" s="14" t="n">
        <v>0</v>
      </c>
      <c r="AB27" s="14" t="s">
        <v>87</v>
      </c>
      <c r="AC27" s="14" t="n">
        <v>165.6</v>
      </c>
      <c r="AD27" s="14" t="n">
        <v>0</v>
      </c>
      <c r="AE27" s="14" t="n">
        <v>2</v>
      </c>
      <c r="AF27" s="14" t="s">
        <v>88</v>
      </c>
      <c r="AG27" s="15" t="n">
        <v>42946</v>
      </c>
      <c r="AH27" s="14" t="str">
        <f aca="false">B27&amp;"|"&amp;C27&amp;"|"&amp;D27&amp;"|"&amp;E27&amp;"|"&amp;F27&amp;"|"&amp;G27&amp;"|"&amp;H27&amp;"|"&amp;I27&amp;"|"&amp;J27&amp;"|"&amp;K27&amp;"|"&amp;L27&amp;"|"&amp;M27&amp;"|"&amp;N27&amp;"|"&amp;O27&amp;"|"&amp;P27&amp;"|"&amp;Q27&amp;"|"&amp;R27&amp;"|"&amp;S27&amp;"|"&amp;T27&amp;"|"&amp;U27&amp;"|"&amp;V27&amp;"|"&amp;W27&amp;"|"&amp;X27&amp;"|"&amp;Y27&amp;"|"&amp;Z27&amp;"|"&amp;AA27&amp;"|"&amp;AB27&amp;"|"&amp;AC27&amp;"|"&amp;AD27&amp;"|"&amp;AE27&amp;"|"&amp;AF27&amp;"|"&amp;AG27</f>
        <v>City Hotel|0|278|2017|July|30|26|0|4|3|0|0|BB|DEU|Online TA|TA/TO|0|0|0|D|D|0|No Deposit|9||0|Transient|165.6|0|2|Check-Out|42946</v>
      </c>
      <c r="AI27" s="14" t="str">
        <f aca="false">IF(COUNTIF($AH$4:$AH$2603,AH27)&gt;1,"Duplicate","Unique")</f>
        <v>Unique</v>
      </c>
      <c r="AJ27" s="14" t="str">
        <f aca="false">IF(COUNTBLANK(B27:AG27)&gt;0,"Missing ("&amp;COUNTBLANK(B27:AG27)&amp;")","Complete")</f>
        <v>Missing (1)</v>
      </c>
    </row>
    <row r="28" customFormat="false" ht="15" hidden="false" customHeight="false" outlineLevel="0" collapsed="false">
      <c r="A28" s="0" t="n">
        <v>25</v>
      </c>
      <c r="B28" s="0" t="s">
        <v>90</v>
      </c>
      <c r="C28" s="0" t="n">
        <v>1</v>
      </c>
      <c r="D28" s="0" t="n">
        <v>175</v>
      </c>
      <c r="E28" s="0" t="n">
        <v>2016</v>
      </c>
      <c r="F28" s="0" t="s">
        <v>119</v>
      </c>
      <c r="G28" s="0" t="n">
        <v>33</v>
      </c>
      <c r="H28" s="0" t="n">
        <v>10</v>
      </c>
      <c r="I28" s="0" t="n">
        <v>0</v>
      </c>
      <c r="J28" s="0" t="n">
        <v>4</v>
      </c>
      <c r="K28" s="0" t="n">
        <v>2</v>
      </c>
      <c r="L28" s="0" t="n">
        <v>0</v>
      </c>
      <c r="M28" s="0" t="n">
        <v>0</v>
      </c>
      <c r="N28" s="0" t="s">
        <v>82</v>
      </c>
      <c r="O28" s="0" t="s">
        <v>83</v>
      </c>
      <c r="P28" s="0" t="s">
        <v>93</v>
      </c>
      <c r="Q28" s="0" t="s">
        <v>94</v>
      </c>
      <c r="R28" s="0" t="n">
        <v>0</v>
      </c>
      <c r="S28" s="0" t="n">
        <v>0</v>
      </c>
      <c r="T28" s="0" t="n">
        <v>0</v>
      </c>
      <c r="U28" s="0" t="s">
        <v>95</v>
      </c>
      <c r="V28" s="0" t="s">
        <v>95</v>
      </c>
      <c r="W28" s="0" t="n">
        <v>0</v>
      </c>
      <c r="X28" s="0" t="s">
        <v>86</v>
      </c>
      <c r="Y28" s="0" t="n">
        <v>9</v>
      </c>
      <c r="AA28" s="0" t="n">
        <v>0</v>
      </c>
      <c r="AB28" s="0" t="s">
        <v>87</v>
      </c>
      <c r="AC28" s="0" t="n">
        <v>99.45</v>
      </c>
      <c r="AD28" s="0" t="n">
        <v>0</v>
      </c>
      <c r="AE28" s="0" t="n">
        <v>0</v>
      </c>
      <c r="AF28" s="0" t="s">
        <v>96</v>
      </c>
      <c r="AG28" s="13" t="n">
        <v>42430</v>
      </c>
      <c r="AH28" s="0" t="str">
        <f aca="false">B28&amp;"|"&amp;C28&amp;"|"&amp;D28&amp;"|"&amp;E28&amp;"|"&amp;F28&amp;"|"&amp;G28&amp;"|"&amp;H28&amp;"|"&amp;I28&amp;"|"&amp;J28&amp;"|"&amp;K28&amp;"|"&amp;L28&amp;"|"&amp;M28&amp;"|"&amp;N28&amp;"|"&amp;O28&amp;"|"&amp;P28&amp;"|"&amp;Q28&amp;"|"&amp;R28&amp;"|"&amp;S28&amp;"|"&amp;T28&amp;"|"&amp;U28&amp;"|"&amp;V28&amp;"|"&amp;W28&amp;"|"&amp;X28&amp;"|"&amp;Y28&amp;"|"&amp;Z28&amp;"|"&amp;AA28&amp;"|"&amp;AB28&amp;"|"&amp;AC28&amp;"|"&amp;AD28&amp;"|"&amp;AE28&amp;"|"&amp;AF28&amp;"|"&amp;AG28</f>
        <v>City Hotel|1|175|2016|August|33|10|0|4|2|0|0|BB|GBR|Online TA|TA/TO|0|0|0|A|A|0|No Deposit|9||0|Transient|99.45|0|0|Canceled|42430</v>
      </c>
      <c r="AI28" s="0" t="str">
        <f aca="false">IF(COUNTIF($AH$4:$AH$2603,AH28)&gt;1,"Duplicate","Unique")</f>
        <v>Unique</v>
      </c>
      <c r="AJ28" s="0" t="str">
        <f aca="false">IF(COUNTBLANK(B28:AG28)&gt;0,"Missing ("&amp;COUNTBLANK(B28:AG28)&amp;")","Complete")</f>
        <v>Missing (1)</v>
      </c>
    </row>
    <row r="29" customFormat="false" ht="15" hidden="false" customHeight="false" outlineLevel="0" collapsed="false">
      <c r="A29" s="14" t="n">
        <v>26</v>
      </c>
      <c r="B29" s="14" t="s">
        <v>90</v>
      </c>
      <c r="C29" s="14" t="n">
        <v>1</v>
      </c>
      <c r="D29" s="14" t="n">
        <v>26</v>
      </c>
      <c r="E29" s="14" t="n">
        <v>2017</v>
      </c>
      <c r="F29" s="14" t="s">
        <v>121</v>
      </c>
      <c r="G29" s="14" t="n">
        <v>21</v>
      </c>
      <c r="H29" s="14" t="n">
        <v>22</v>
      </c>
      <c r="I29" s="14" t="n">
        <v>1</v>
      </c>
      <c r="J29" s="14" t="n">
        <v>1</v>
      </c>
      <c r="K29" s="14" t="n">
        <v>2</v>
      </c>
      <c r="L29" s="14" t="n">
        <v>0</v>
      </c>
      <c r="M29" s="14" t="n">
        <v>0</v>
      </c>
      <c r="N29" s="14" t="s">
        <v>82</v>
      </c>
      <c r="O29" s="14" t="s">
        <v>92</v>
      </c>
      <c r="P29" s="14" t="s">
        <v>99</v>
      </c>
      <c r="Q29" s="14" t="s">
        <v>94</v>
      </c>
      <c r="R29" s="14" t="n">
        <v>0</v>
      </c>
      <c r="S29" s="14" t="n">
        <v>0</v>
      </c>
      <c r="T29" s="14" t="n">
        <v>0</v>
      </c>
      <c r="U29" s="14" t="s">
        <v>95</v>
      </c>
      <c r="V29" s="14" t="s">
        <v>95</v>
      </c>
      <c r="W29" s="14" t="n">
        <v>0</v>
      </c>
      <c r="X29" s="14" t="s">
        <v>120</v>
      </c>
      <c r="Y29" s="14" t="n">
        <v>3</v>
      </c>
      <c r="Z29" s="14"/>
      <c r="AA29" s="14" t="n">
        <v>0</v>
      </c>
      <c r="AB29" s="14" t="s">
        <v>87</v>
      </c>
      <c r="AC29" s="14" t="n">
        <v>128</v>
      </c>
      <c r="AD29" s="14" t="n">
        <v>0</v>
      </c>
      <c r="AE29" s="14" t="n">
        <v>0</v>
      </c>
      <c r="AF29" s="14" t="s">
        <v>96</v>
      </c>
      <c r="AG29" s="15" t="n">
        <v>42851</v>
      </c>
      <c r="AH29" s="14" t="str">
        <f aca="false">B29&amp;"|"&amp;C29&amp;"|"&amp;D29&amp;"|"&amp;E29&amp;"|"&amp;F29&amp;"|"&amp;G29&amp;"|"&amp;H29&amp;"|"&amp;I29&amp;"|"&amp;J29&amp;"|"&amp;K29&amp;"|"&amp;L29&amp;"|"&amp;M29&amp;"|"&amp;N29&amp;"|"&amp;O29&amp;"|"&amp;P29&amp;"|"&amp;Q29&amp;"|"&amp;R29&amp;"|"&amp;S29&amp;"|"&amp;T29&amp;"|"&amp;U29&amp;"|"&amp;V29&amp;"|"&amp;W29&amp;"|"&amp;X29&amp;"|"&amp;Y29&amp;"|"&amp;Z29&amp;"|"&amp;AA29&amp;"|"&amp;AB29&amp;"|"&amp;AC29&amp;"|"&amp;AD29&amp;"|"&amp;AE29&amp;"|"&amp;AF29&amp;"|"&amp;AG29</f>
        <v>City Hotel|1|26|2017|May|21|22|1|1|2|0|0|BB|PRT|Offline TA/TO|TA/TO|0|0|0|A|A|0|Non Refund|3||0|Transient|128|0|0|Canceled|42851</v>
      </c>
      <c r="AI29" s="14" t="str">
        <f aca="false">IF(COUNTIF($AH$4:$AH$2603,AH29)&gt;1,"Duplicate","Unique")</f>
        <v>Unique</v>
      </c>
      <c r="AJ29" s="14" t="str">
        <f aca="false">IF(COUNTBLANK(B29:AG29)&gt;0,"Missing ("&amp;COUNTBLANK(B29:AG29)&amp;")","Complete")</f>
        <v>Missing (1)</v>
      </c>
    </row>
    <row r="30" customFormat="false" ht="15" hidden="false" customHeight="false" outlineLevel="0" collapsed="false">
      <c r="A30" s="0" t="n">
        <v>27</v>
      </c>
      <c r="B30" s="0" t="s">
        <v>90</v>
      </c>
      <c r="C30" s="0" t="n">
        <v>1</v>
      </c>
      <c r="D30" s="0" t="n">
        <v>360</v>
      </c>
      <c r="E30" s="0" t="n">
        <v>2015</v>
      </c>
      <c r="F30" s="0" t="s">
        <v>111</v>
      </c>
      <c r="G30" s="0" t="n">
        <v>42</v>
      </c>
      <c r="H30" s="0" t="n">
        <v>12</v>
      </c>
      <c r="I30" s="0" t="n">
        <v>1</v>
      </c>
      <c r="J30" s="0" t="n">
        <v>1</v>
      </c>
      <c r="K30" s="0" t="n">
        <v>2</v>
      </c>
      <c r="L30" s="0" t="n">
        <v>0</v>
      </c>
      <c r="M30" s="0" t="n">
        <v>0</v>
      </c>
      <c r="N30" s="0" t="s">
        <v>82</v>
      </c>
      <c r="O30" s="0" t="s">
        <v>92</v>
      </c>
      <c r="P30" s="0" t="s">
        <v>116</v>
      </c>
      <c r="Q30" s="0" t="s">
        <v>94</v>
      </c>
      <c r="R30" s="0" t="n">
        <v>0</v>
      </c>
      <c r="S30" s="0" t="n">
        <v>1</v>
      </c>
      <c r="T30" s="0" t="n">
        <v>0</v>
      </c>
      <c r="U30" s="0" t="s">
        <v>95</v>
      </c>
      <c r="V30" s="0" t="s">
        <v>95</v>
      </c>
      <c r="W30" s="0" t="n">
        <v>0</v>
      </c>
      <c r="X30" s="0" t="s">
        <v>120</v>
      </c>
      <c r="Y30" s="0" t="n">
        <v>1</v>
      </c>
      <c r="AA30" s="0" t="n">
        <v>0</v>
      </c>
      <c r="AB30" s="0" t="s">
        <v>125</v>
      </c>
      <c r="AC30" s="0" t="n">
        <v>62</v>
      </c>
      <c r="AD30" s="0" t="n">
        <v>0</v>
      </c>
      <c r="AE30" s="0" t="n">
        <v>0</v>
      </c>
      <c r="AF30" s="0" t="s">
        <v>96</v>
      </c>
      <c r="AG30" s="13" t="n">
        <v>42005</v>
      </c>
      <c r="AH30" s="0" t="str">
        <f aca="false">B30&amp;"|"&amp;C30&amp;"|"&amp;D30&amp;"|"&amp;E30&amp;"|"&amp;F30&amp;"|"&amp;G30&amp;"|"&amp;H30&amp;"|"&amp;I30&amp;"|"&amp;J30&amp;"|"&amp;K30&amp;"|"&amp;L30&amp;"|"&amp;M30&amp;"|"&amp;N30&amp;"|"&amp;O30&amp;"|"&amp;P30&amp;"|"&amp;Q30&amp;"|"&amp;R30&amp;"|"&amp;S30&amp;"|"&amp;T30&amp;"|"&amp;U30&amp;"|"&amp;V30&amp;"|"&amp;W30&amp;"|"&amp;X30&amp;"|"&amp;Y30&amp;"|"&amp;Z30&amp;"|"&amp;AA30&amp;"|"&amp;AB30&amp;"|"&amp;AC30&amp;"|"&amp;AD30&amp;"|"&amp;AE30&amp;"|"&amp;AF30&amp;"|"&amp;AG30</f>
        <v>City Hotel|1|360|2015|October|42|12|1|1|2|0|0|BB|PRT|Groups|TA/TO|0|1|0|A|A|0|Non Refund|1||0|Contract|62|0|0|Canceled|42005</v>
      </c>
      <c r="AI30" s="0" t="str">
        <f aca="false">IF(COUNTIF($AH$4:$AH$2603,AH30)&gt;1,"Duplicate","Unique")</f>
        <v>Unique</v>
      </c>
      <c r="AJ30" s="0" t="str">
        <f aca="false">IF(COUNTBLANK(B30:AG30)&gt;0,"Missing ("&amp;COUNTBLANK(B30:AG30)&amp;")","Complete")</f>
        <v>Missing (1)</v>
      </c>
    </row>
    <row r="31" customFormat="false" ht="15" hidden="false" customHeight="false" outlineLevel="0" collapsed="false">
      <c r="A31" s="14" t="n">
        <v>28</v>
      </c>
      <c r="B31" s="14" t="s">
        <v>80</v>
      </c>
      <c r="C31" s="14" t="n">
        <v>1</v>
      </c>
      <c r="D31" s="14" t="n">
        <v>378</v>
      </c>
      <c r="E31" s="14" t="n">
        <v>2016</v>
      </c>
      <c r="F31" s="14" t="s">
        <v>113</v>
      </c>
      <c r="G31" s="14" t="n">
        <v>45</v>
      </c>
      <c r="H31" s="14" t="n">
        <v>1</v>
      </c>
      <c r="I31" s="14" t="n">
        <v>0</v>
      </c>
      <c r="J31" s="14" t="n">
        <v>2</v>
      </c>
      <c r="K31" s="14" t="n">
        <v>2</v>
      </c>
      <c r="L31" s="14" t="n">
        <v>0</v>
      </c>
      <c r="M31" s="14" t="n">
        <v>0</v>
      </c>
      <c r="N31" s="14" t="s">
        <v>82</v>
      </c>
      <c r="O31" s="14" t="s">
        <v>92</v>
      </c>
      <c r="P31" s="14" t="s">
        <v>116</v>
      </c>
      <c r="Q31" s="14" t="s">
        <v>94</v>
      </c>
      <c r="R31" s="14" t="n">
        <v>0</v>
      </c>
      <c r="S31" s="14" t="n">
        <v>0</v>
      </c>
      <c r="T31" s="14" t="n">
        <v>0</v>
      </c>
      <c r="U31" s="14" t="s">
        <v>95</v>
      </c>
      <c r="V31" s="14" t="s">
        <v>95</v>
      </c>
      <c r="W31" s="14" t="n">
        <v>0</v>
      </c>
      <c r="X31" s="14" t="s">
        <v>120</v>
      </c>
      <c r="Y31" s="14" t="n">
        <v>248</v>
      </c>
      <c r="Z31" s="14"/>
      <c r="AA31" s="14" t="n">
        <v>0</v>
      </c>
      <c r="AB31" s="14" t="s">
        <v>87</v>
      </c>
      <c r="AC31" s="14" t="n">
        <v>46</v>
      </c>
      <c r="AD31" s="14" t="n">
        <v>0</v>
      </c>
      <c r="AE31" s="14" t="n">
        <v>0</v>
      </c>
      <c r="AF31" s="14" t="s">
        <v>96</v>
      </c>
      <c r="AG31" s="15" t="n">
        <v>42661</v>
      </c>
      <c r="AH31" s="14" t="str">
        <f aca="false">B31&amp;"|"&amp;C31&amp;"|"&amp;D31&amp;"|"&amp;E31&amp;"|"&amp;F31&amp;"|"&amp;G31&amp;"|"&amp;H31&amp;"|"&amp;I31&amp;"|"&amp;J31&amp;"|"&amp;K31&amp;"|"&amp;L31&amp;"|"&amp;M31&amp;"|"&amp;N31&amp;"|"&amp;O31&amp;"|"&amp;P31&amp;"|"&amp;Q31&amp;"|"&amp;R31&amp;"|"&amp;S31&amp;"|"&amp;T31&amp;"|"&amp;U31&amp;"|"&amp;V31&amp;"|"&amp;W31&amp;"|"&amp;X31&amp;"|"&amp;Y31&amp;"|"&amp;Z31&amp;"|"&amp;AA31&amp;"|"&amp;AB31&amp;"|"&amp;AC31&amp;"|"&amp;AD31&amp;"|"&amp;AE31&amp;"|"&amp;AF31&amp;"|"&amp;AG31</f>
        <v>Resort Hotel|1|378|2016|November|45|1|0|2|2|0|0|BB|PRT|Groups|TA/TO|0|0|0|A|A|0|Non Refund|248||0|Transient|46|0|0|Canceled|42661</v>
      </c>
      <c r="AI31" s="14" t="str">
        <f aca="false">IF(COUNTIF($AH$4:$AH$2603,AH31)&gt;1,"Duplicate","Unique")</f>
        <v>Unique</v>
      </c>
      <c r="AJ31" s="14" t="str">
        <f aca="false">IF(COUNTBLANK(B31:AG31)&gt;0,"Missing ("&amp;COUNTBLANK(B31:AG31)&amp;")","Complete")</f>
        <v>Missing (1)</v>
      </c>
    </row>
    <row r="32" customFormat="false" ht="15" hidden="false" customHeight="false" outlineLevel="0" collapsed="false">
      <c r="A32" s="0" t="n">
        <v>29</v>
      </c>
      <c r="B32" s="0" t="s">
        <v>90</v>
      </c>
      <c r="C32" s="0" t="n">
        <v>0</v>
      </c>
      <c r="D32" s="0" t="n">
        <v>32</v>
      </c>
      <c r="E32" s="0" t="n">
        <v>2016</v>
      </c>
      <c r="F32" s="0" t="s">
        <v>126</v>
      </c>
      <c r="G32" s="0" t="n">
        <v>5</v>
      </c>
      <c r="H32" s="0" t="n">
        <v>24</v>
      </c>
      <c r="I32" s="0" t="n">
        <v>2</v>
      </c>
      <c r="J32" s="0" t="n">
        <v>1</v>
      </c>
      <c r="K32" s="0" t="n">
        <v>2</v>
      </c>
      <c r="L32" s="0" t="n">
        <v>0</v>
      </c>
      <c r="M32" s="0" t="n">
        <v>0</v>
      </c>
      <c r="N32" s="0" t="s">
        <v>82</v>
      </c>
      <c r="O32" s="0" t="s">
        <v>127</v>
      </c>
      <c r="P32" s="0" t="s">
        <v>128</v>
      </c>
      <c r="Q32" s="0" t="s">
        <v>128</v>
      </c>
      <c r="R32" s="0" t="n">
        <v>0</v>
      </c>
      <c r="S32" s="0" t="n">
        <v>0</v>
      </c>
      <c r="T32" s="0" t="n">
        <v>0</v>
      </c>
      <c r="U32" s="0" t="s">
        <v>95</v>
      </c>
      <c r="V32" s="0" t="s">
        <v>95</v>
      </c>
      <c r="W32" s="0" t="n">
        <v>1</v>
      </c>
      <c r="X32" s="0" t="s">
        <v>86</v>
      </c>
      <c r="Y32" s="0" t="n">
        <v>38</v>
      </c>
      <c r="AA32" s="0" t="n">
        <v>15</v>
      </c>
      <c r="AB32" s="0" t="s">
        <v>101</v>
      </c>
      <c r="AC32" s="0" t="n">
        <v>64</v>
      </c>
      <c r="AD32" s="0" t="n">
        <v>0</v>
      </c>
      <c r="AE32" s="0" t="n">
        <v>0</v>
      </c>
      <c r="AF32" s="0" t="s">
        <v>88</v>
      </c>
      <c r="AG32" s="13" t="n">
        <v>42396</v>
      </c>
      <c r="AH32" s="0" t="str">
        <f aca="false">B32&amp;"|"&amp;C32&amp;"|"&amp;D32&amp;"|"&amp;E32&amp;"|"&amp;F32&amp;"|"&amp;G32&amp;"|"&amp;H32&amp;"|"&amp;I32&amp;"|"&amp;J32&amp;"|"&amp;K32&amp;"|"&amp;L32&amp;"|"&amp;M32&amp;"|"&amp;N32&amp;"|"&amp;O32&amp;"|"&amp;P32&amp;"|"&amp;Q32&amp;"|"&amp;R32&amp;"|"&amp;S32&amp;"|"&amp;T32&amp;"|"&amp;U32&amp;"|"&amp;V32&amp;"|"&amp;W32&amp;"|"&amp;X32&amp;"|"&amp;Y32&amp;"|"&amp;Z32&amp;"|"&amp;AA32&amp;"|"&amp;AB32&amp;"|"&amp;AC32&amp;"|"&amp;AD32&amp;"|"&amp;AE32&amp;"|"&amp;AF32&amp;"|"&amp;AG32</f>
        <v>City Hotel|0|32|2016|January|5|24|2|1|2|0|0|BB|ARG|Corporate|Corporate|0|0|0|A|A|1|No Deposit|38||15|Transient-Party|64|0|0|Check-Out|42396</v>
      </c>
      <c r="AI32" s="0" t="str">
        <f aca="false">IF(COUNTIF($AH$4:$AH$2603,AH32)&gt;1,"Duplicate","Unique")</f>
        <v>Unique</v>
      </c>
      <c r="AJ32" s="0" t="str">
        <f aca="false">IF(COUNTBLANK(B32:AG32)&gt;0,"Missing ("&amp;COUNTBLANK(B32:AG32)&amp;")","Complete")</f>
        <v>Missing (1)</v>
      </c>
    </row>
    <row r="33" customFormat="false" ht="15" hidden="false" customHeight="false" outlineLevel="0" collapsed="false">
      <c r="A33" s="14" t="n">
        <v>30</v>
      </c>
      <c r="B33" s="14" t="s">
        <v>80</v>
      </c>
      <c r="C33" s="14" t="n">
        <v>0</v>
      </c>
      <c r="D33" s="14" t="n">
        <v>165</v>
      </c>
      <c r="E33" s="14" t="n">
        <v>2015</v>
      </c>
      <c r="F33" s="14" t="s">
        <v>81</v>
      </c>
      <c r="G33" s="14" t="n">
        <v>53</v>
      </c>
      <c r="H33" s="14" t="n">
        <v>30</v>
      </c>
      <c r="I33" s="14" t="n">
        <v>0</v>
      </c>
      <c r="J33" s="14" t="n">
        <v>4</v>
      </c>
      <c r="K33" s="14" t="n">
        <v>1</v>
      </c>
      <c r="L33" s="14" t="n">
        <v>0</v>
      </c>
      <c r="M33" s="14" t="n">
        <v>0</v>
      </c>
      <c r="N33" s="14" t="s">
        <v>129</v>
      </c>
      <c r="O33" s="14" t="s">
        <v>92</v>
      </c>
      <c r="P33" s="14" t="s">
        <v>116</v>
      </c>
      <c r="Q33" s="14" t="s">
        <v>94</v>
      </c>
      <c r="R33" s="14" t="n">
        <v>0</v>
      </c>
      <c r="S33" s="14" t="n">
        <v>0</v>
      </c>
      <c r="T33" s="14" t="n">
        <v>0</v>
      </c>
      <c r="U33" s="14" t="s">
        <v>95</v>
      </c>
      <c r="V33" s="14" t="s">
        <v>95</v>
      </c>
      <c r="W33" s="14" t="n">
        <v>0</v>
      </c>
      <c r="X33" s="14" t="s">
        <v>86</v>
      </c>
      <c r="Y33" s="14" t="n">
        <v>308</v>
      </c>
      <c r="Z33" s="14"/>
      <c r="AA33" s="14" t="n">
        <v>122</v>
      </c>
      <c r="AB33" s="14" t="s">
        <v>101</v>
      </c>
      <c r="AC33" s="14" t="n">
        <v>0</v>
      </c>
      <c r="AD33" s="14" t="n">
        <v>0</v>
      </c>
      <c r="AE33" s="14" t="n">
        <v>0</v>
      </c>
      <c r="AF33" s="14" t="s">
        <v>88</v>
      </c>
      <c r="AG33" s="15" t="n">
        <v>42372</v>
      </c>
      <c r="AH33" s="14" t="str">
        <f aca="false">B33&amp;"|"&amp;C33&amp;"|"&amp;D33&amp;"|"&amp;E33&amp;"|"&amp;F33&amp;"|"&amp;G33&amp;"|"&amp;H33&amp;"|"&amp;I33&amp;"|"&amp;J33&amp;"|"&amp;K33&amp;"|"&amp;L33&amp;"|"&amp;M33&amp;"|"&amp;N33&amp;"|"&amp;O33&amp;"|"&amp;P33&amp;"|"&amp;Q33&amp;"|"&amp;R33&amp;"|"&amp;S33&amp;"|"&amp;T33&amp;"|"&amp;U33&amp;"|"&amp;V33&amp;"|"&amp;W33&amp;"|"&amp;X33&amp;"|"&amp;Y33&amp;"|"&amp;Z33&amp;"|"&amp;AA33&amp;"|"&amp;AB33&amp;"|"&amp;AC33&amp;"|"&amp;AD33&amp;"|"&amp;AE33&amp;"|"&amp;AF33&amp;"|"&amp;AG33</f>
        <v>Resort Hotel|0|165|2015|December|53|30|0|4|1|0|0|Undefined|PRT|Groups|TA/TO|0|0|0|A|A|0|No Deposit|308||122|Transient-Party|0|0|0|Check-Out|42372</v>
      </c>
      <c r="AI33" s="14" t="str">
        <f aca="false">IF(COUNTIF($AH$4:$AH$2603,AH33)&gt;1,"Duplicate","Unique")</f>
        <v>Unique</v>
      </c>
      <c r="AJ33" s="14" t="str">
        <f aca="false">IF(COUNTBLANK(B33:AG33)&gt;0,"Missing ("&amp;COUNTBLANK(B33:AG33)&amp;")","Complete")</f>
        <v>Missing (1)</v>
      </c>
    </row>
    <row r="34" customFormat="false" ht="15" hidden="false" customHeight="false" outlineLevel="0" collapsed="false">
      <c r="A34" s="0" t="n">
        <v>31</v>
      </c>
      <c r="B34" s="0" t="s">
        <v>90</v>
      </c>
      <c r="C34" s="0" t="n">
        <v>0</v>
      </c>
      <c r="D34" s="0" t="n">
        <v>4</v>
      </c>
      <c r="E34" s="0" t="n">
        <v>2015</v>
      </c>
      <c r="F34" s="0" t="s">
        <v>119</v>
      </c>
      <c r="G34" s="0" t="n">
        <v>35</v>
      </c>
      <c r="H34" s="0" t="n">
        <v>25</v>
      </c>
      <c r="I34" s="0" t="n">
        <v>0</v>
      </c>
      <c r="J34" s="0" t="n">
        <v>4</v>
      </c>
      <c r="K34" s="0" t="n">
        <v>2</v>
      </c>
      <c r="L34" s="0" t="n">
        <v>0</v>
      </c>
      <c r="M34" s="0" t="n">
        <v>0</v>
      </c>
      <c r="N34" s="0" t="s">
        <v>82</v>
      </c>
      <c r="O34" s="0" t="s">
        <v>92</v>
      </c>
      <c r="P34" s="0" t="s">
        <v>116</v>
      </c>
      <c r="Q34" s="0" t="s">
        <v>94</v>
      </c>
      <c r="R34" s="0" t="n">
        <v>0</v>
      </c>
      <c r="S34" s="0" t="n">
        <v>0</v>
      </c>
      <c r="T34" s="0" t="n">
        <v>0</v>
      </c>
      <c r="U34" s="0" t="s">
        <v>95</v>
      </c>
      <c r="V34" s="0" t="s">
        <v>95</v>
      </c>
      <c r="W34" s="0" t="n">
        <v>0</v>
      </c>
      <c r="X34" s="0" t="s">
        <v>86</v>
      </c>
      <c r="Y34" s="0" t="n">
        <v>1</v>
      </c>
      <c r="AA34" s="0" t="n">
        <v>0</v>
      </c>
      <c r="AB34" s="0" t="s">
        <v>101</v>
      </c>
      <c r="AC34" s="0" t="n">
        <v>62</v>
      </c>
      <c r="AD34" s="0" t="n">
        <v>0</v>
      </c>
      <c r="AE34" s="0" t="n">
        <v>0</v>
      </c>
      <c r="AF34" s="0" t="s">
        <v>88</v>
      </c>
      <c r="AG34" s="13" t="n">
        <v>42245</v>
      </c>
      <c r="AH34" s="0" t="str">
        <f aca="false">B34&amp;"|"&amp;C34&amp;"|"&amp;D34&amp;"|"&amp;E34&amp;"|"&amp;F34&amp;"|"&amp;G34&amp;"|"&amp;H34&amp;"|"&amp;I34&amp;"|"&amp;J34&amp;"|"&amp;K34&amp;"|"&amp;L34&amp;"|"&amp;M34&amp;"|"&amp;N34&amp;"|"&amp;O34&amp;"|"&amp;P34&amp;"|"&amp;Q34&amp;"|"&amp;R34&amp;"|"&amp;S34&amp;"|"&amp;T34&amp;"|"&amp;U34&amp;"|"&amp;V34&amp;"|"&amp;W34&amp;"|"&amp;X34&amp;"|"&amp;Y34&amp;"|"&amp;Z34&amp;"|"&amp;AA34&amp;"|"&amp;AB34&amp;"|"&amp;AC34&amp;"|"&amp;AD34&amp;"|"&amp;AE34&amp;"|"&amp;AF34&amp;"|"&amp;AG34</f>
        <v>City Hotel|0|4|2015|August|35|25|0|4|2|0|0|BB|PRT|Groups|TA/TO|0|0|0|A|A|0|No Deposit|1||0|Transient-Party|62|0|0|Check-Out|42245</v>
      </c>
      <c r="AI34" s="0" t="str">
        <f aca="false">IF(COUNTIF($AH$4:$AH$2603,AH34)&gt;1,"Duplicate","Unique")</f>
        <v>Unique</v>
      </c>
      <c r="AJ34" s="0" t="str">
        <f aca="false">IF(COUNTBLANK(B34:AG34)&gt;0,"Missing ("&amp;COUNTBLANK(B34:AG34)&amp;")","Complete")</f>
        <v>Missing (1)</v>
      </c>
    </row>
    <row r="35" customFormat="false" ht="15" hidden="false" customHeight="false" outlineLevel="0" collapsed="false">
      <c r="A35" s="14" t="n">
        <v>32</v>
      </c>
      <c r="B35" s="14" t="s">
        <v>90</v>
      </c>
      <c r="C35" s="14" t="n">
        <v>1</v>
      </c>
      <c r="D35" s="14" t="n">
        <v>179</v>
      </c>
      <c r="E35" s="14" t="n">
        <v>2016</v>
      </c>
      <c r="F35" s="14" t="s">
        <v>91</v>
      </c>
      <c r="G35" s="14" t="n">
        <v>27</v>
      </c>
      <c r="H35" s="14" t="n">
        <v>1</v>
      </c>
      <c r="I35" s="14" t="n">
        <v>0</v>
      </c>
      <c r="J35" s="14" t="n">
        <v>2</v>
      </c>
      <c r="K35" s="14" t="n">
        <v>2</v>
      </c>
      <c r="L35" s="14" t="n">
        <v>0</v>
      </c>
      <c r="M35" s="14" t="n">
        <v>0</v>
      </c>
      <c r="N35" s="14" t="s">
        <v>82</v>
      </c>
      <c r="O35" s="14" t="s">
        <v>92</v>
      </c>
      <c r="P35" s="14" t="s">
        <v>116</v>
      </c>
      <c r="Q35" s="14" t="s">
        <v>94</v>
      </c>
      <c r="R35" s="14" t="n">
        <v>0</v>
      </c>
      <c r="S35" s="14" t="n">
        <v>0</v>
      </c>
      <c r="T35" s="14" t="n">
        <v>0</v>
      </c>
      <c r="U35" s="14" t="s">
        <v>95</v>
      </c>
      <c r="V35" s="14" t="s">
        <v>95</v>
      </c>
      <c r="W35" s="14" t="n">
        <v>0</v>
      </c>
      <c r="X35" s="14" t="s">
        <v>120</v>
      </c>
      <c r="Y35" s="14" t="n">
        <v>1</v>
      </c>
      <c r="Z35" s="14"/>
      <c r="AA35" s="14" t="n">
        <v>0</v>
      </c>
      <c r="AB35" s="14" t="s">
        <v>87</v>
      </c>
      <c r="AC35" s="14" t="n">
        <v>65</v>
      </c>
      <c r="AD35" s="14" t="n">
        <v>0</v>
      </c>
      <c r="AE35" s="14" t="n">
        <v>0</v>
      </c>
      <c r="AF35" s="14" t="s">
        <v>96</v>
      </c>
      <c r="AG35" s="15" t="n">
        <v>42500</v>
      </c>
      <c r="AH35" s="14" t="str">
        <f aca="false">B35&amp;"|"&amp;C35&amp;"|"&amp;D35&amp;"|"&amp;E35&amp;"|"&amp;F35&amp;"|"&amp;G35&amp;"|"&amp;H35&amp;"|"&amp;I35&amp;"|"&amp;J35&amp;"|"&amp;K35&amp;"|"&amp;L35&amp;"|"&amp;M35&amp;"|"&amp;N35&amp;"|"&amp;O35&amp;"|"&amp;P35&amp;"|"&amp;Q35&amp;"|"&amp;R35&amp;"|"&amp;S35&amp;"|"&amp;T35&amp;"|"&amp;U35&amp;"|"&amp;V35&amp;"|"&amp;W35&amp;"|"&amp;X35&amp;"|"&amp;Y35&amp;"|"&amp;Z35&amp;"|"&amp;AA35&amp;"|"&amp;AB35&amp;"|"&amp;AC35&amp;"|"&amp;AD35&amp;"|"&amp;AE35&amp;"|"&amp;AF35&amp;"|"&amp;AG35</f>
        <v>City Hotel|1|179|2016|July|27|1|0|2|2|0|0|BB|PRT|Groups|TA/TO|0|0|0|A|A|0|Non Refund|1||0|Transient|65|0|0|Canceled|42500</v>
      </c>
      <c r="AI35" s="14" t="str">
        <f aca="false">IF(COUNTIF($AH$4:$AH$2603,AH35)&gt;1,"Duplicate","Unique")</f>
        <v>Unique</v>
      </c>
      <c r="AJ35" s="14" t="str">
        <f aca="false">IF(COUNTBLANK(B35:AG35)&gt;0,"Missing ("&amp;COUNTBLANK(B35:AG35)&amp;")","Complete")</f>
        <v>Missing (1)</v>
      </c>
    </row>
    <row r="36" customFormat="false" ht="15" hidden="false" customHeight="false" outlineLevel="0" collapsed="false">
      <c r="A36" s="0" t="n">
        <v>33</v>
      </c>
      <c r="B36" s="0" t="s">
        <v>90</v>
      </c>
      <c r="C36" s="0" t="n">
        <v>0</v>
      </c>
      <c r="D36" s="0" t="n">
        <v>349</v>
      </c>
      <c r="E36" s="0" t="n">
        <v>2016</v>
      </c>
      <c r="F36" s="0" t="s">
        <v>111</v>
      </c>
      <c r="G36" s="0" t="n">
        <v>41</v>
      </c>
      <c r="H36" s="0" t="n">
        <v>4</v>
      </c>
      <c r="I36" s="0" t="n">
        <v>1</v>
      </c>
      <c r="J36" s="0" t="n">
        <v>5</v>
      </c>
      <c r="K36" s="0" t="n">
        <v>2</v>
      </c>
      <c r="L36" s="0" t="n">
        <v>0</v>
      </c>
      <c r="M36" s="0" t="n">
        <v>0</v>
      </c>
      <c r="N36" s="0" t="s">
        <v>82</v>
      </c>
      <c r="O36" s="0" t="s">
        <v>108</v>
      </c>
      <c r="P36" s="0" t="s">
        <v>99</v>
      </c>
      <c r="Q36" s="0" t="s">
        <v>94</v>
      </c>
      <c r="R36" s="0" t="n">
        <v>0</v>
      </c>
      <c r="S36" s="0" t="n">
        <v>0</v>
      </c>
      <c r="T36" s="0" t="n">
        <v>0</v>
      </c>
      <c r="U36" s="0" t="s">
        <v>95</v>
      </c>
      <c r="V36" s="0" t="s">
        <v>95</v>
      </c>
      <c r="W36" s="0" t="n">
        <v>0</v>
      </c>
      <c r="X36" s="0" t="s">
        <v>86</v>
      </c>
      <c r="Y36" s="0" t="n">
        <v>58</v>
      </c>
      <c r="AA36" s="0" t="n">
        <v>162</v>
      </c>
      <c r="AB36" s="0" t="s">
        <v>101</v>
      </c>
      <c r="AC36" s="0" t="n">
        <v>123.33</v>
      </c>
      <c r="AD36" s="0" t="n">
        <v>0</v>
      </c>
      <c r="AE36" s="0" t="n">
        <v>0</v>
      </c>
      <c r="AF36" s="0" t="s">
        <v>88</v>
      </c>
      <c r="AG36" s="13" t="n">
        <v>42653</v>
      </c>
      <c r="AH36" s="0" t="str">
        <f aca="false">B36&amp;"|"&amp;C36&amp;"|"&amp;D36&amp;"|"&amp;E36&amp;"|"&amp;F36&amp;"|"&amp;G36&amp;"|"&amp;H36&amp;"|"&amp;I36&amp;"|"&amp;J36&amp;"|"&amp;K36&amp;"|"&amp;L36&amp;"|"&amp;M36&amp;"|"&amp;N36&amp;"|"&amp;O36&amp;"|"&amp;P36&amp;"|"&amp;Q36&amp;"|"&amp;R36&amp;"|"&amp;S36&amp;"|"&amp;T36&amp;"|"&amp;U36&amp;"|"&amp;V36&amp;"|"&amp;W36&amp;"|"&amp;X36&amp;"|"&amp;Y36&amp;"|"&amp;Z36&amp;"|"&amp;AA36&amp;"|"&amp;AB36&amp;"|"&amp;AC36&amp;"|"&amp;AD36&amp;"|"&amp;AE36&amp;"|"&amp;AF36&amp;"|"&amp;AG36</f>
        <v>City Hotel|0|349|2016|October|41|4|1|5|2|0|0|BB|DEU|Offline TA/TO|TA/TO|0|0|0|A|A|0|No Deposit|58||162|Transient-Party|123.33|0|0|Check-Out|42653</v>
      </c>
      <c r="AI36" s="0" t="str">
        <f aca="false">IF(COUNTIF($AH$4:$AH$2603,AH36)&gt;1,"Duplicate","Unique")</f>
        <v>Unique</v>
      </c>
      <c r="AJ36" s="0" t="str">
        <f aca="false">IF(COUNTBLANK(B36:AG36)&gt;0,"Missing ("&amp;COUNTBLANK(B36:AG36)&amp;")","Complete")</f>
        <v>Missing (1)</v>
      </c>
    </row>
    <row r="37" customFormat="false" ht="15" hidden="false" customHeight="false" outlineLevel="0" collapsed="false">
      <c r="A37" s="14" t="n">
        <v>34</v>
      </c>
      <c r="B37" s="14" t="s">
        <v>90</v>
      </c>
      <c r="C37" s="14" t="n">
        <v>0</v>
      </c>
      <c r="D37" s="14" t="n">
        <v>47</v>
      </c>
      <c r="E37" s="14" t="n">
        <v>2016</v>
      </c>
      <c r="F37" s="14" t="s">
        <v>118</v>
      </c>
      <c r="G37" s="14" t="n">
        <v>8</v>
      </c>
      <c r="H37" s="14" t="n">
        <v>18</v>
      </c>
      <c r="I37" s="14" t="n">
        <v>0</v>
      </c>
      <c r="J37" s="14" t="n">
        <v>3</v>
      </c>
      <c r="K37" s="14" t="n">
        <v>2</v>
      </c>
      <c r="L37" s="14" t="n">
        <v>0</v>
      </c>
      <c r="M37" s="14" t="n">
        <v>0</v>
      </c>
      <c r="N37" s="14" t="s">
        <v>82</v>
      </c>
      <c r="O37" s="14" t="s">
        <v>130</v>
      </c>
      <c r="P37" s="14" t="s">
        <v>93</v>
      </c>
      <c r="Q37" s="14" t="s">
        <v>94</v>
      </c>
      <c r="R37" s="14" t="n">
        <v>0</v>
      </c>
      <c r="S37" s="14" t="n">
        <v>0</v>
      </c>
      <c r="T37" s="14" t="n">
        <v>0</v>
      </c>
      <c r="U37" s="14" t="s">
        <v>109</v>
      </c>
      <c r="V37" s="14" t="s">
        <v>109</v>
      </c>
      <c r="W37" s="14" t="n">
        <v>0</v>
      </c>
      <c r="X37" s="14" t="s">
        <v>86</v>
      </c>
      <c r="Y37" s="14" t="n">
        <v>9</v>
      </c>
      <c r="Z37" s="14"/>
      <c r="AA37" s="14" t="n">
        <v>0</v>
      </c>
      <c r="AB37" s="14" t="s">
        <v>87</v>
      </c>
      <c r="AC37" s="14" t="n">
        <v>90.3</v>
      </c>
      <c r="AD37" s="14" t="n">
        <v>0</v>
      </c>
      <c r="AE37" s="14" t="n">
        <v>0</v>
      </c>
      <c r="AF37" s="14" t="s">
        <v>88</v>
      </c>
      <c r="AG37" s="15" t="n">
        <v>42421</v>
      </c>
      <c r="AH37" s="14" t="str">
        <f aca="false">B37&amp;"|"&amp;C37&amp;"|"&amp;D37&amp;"|"&amp;E37&amp;"|"&amp;F37&amp;"|"&amp;G37&amp;"|"&amp;H37&amp;"|"&amp;I37&amp;"|"&amp;J37&amp;"|"&amp;K37&amp;"|"&amp;L37&amp;"|"&amp;M37&amp;"|"&amp;N37&amp;"|"&amp;O37&amp;"|"&amp;P37&amp;"|"&amp;Q37&amp;"|"&amp;R37&amp;"|"&amp;S37&amp;"|"&amp;T37&amp;"|"&amp;U37&amp;"|"&amp;V37&amp;"|"&amp;W37&amp;"|"&amp;X37&amp;"|"&amp;Y37&amp;"|"&amp;Z37&amp;"|"&amp;AA37&amp;"|"&amp;AB37&amp;"|"&amp;AC37&amp;"|"&amp;AD37&amp;"|"&amp;AE37&amp;"|"&amp;AF37&amp;"|"&amp;AG37</f>
        <v>City Hotel|0|47|2016|February|8|18|0|3|2|0|0|BB|NLD|Online TA|TA/TO|0|0|0|D|D|0|No Deposit|9||0|Transient|90.3|0|0|Check-Out|42421</v>
      </c>
      <c r="AI37" s="14" t="str">
        <f aca="false">IF(COUNTIF($AH$4:$AH$2603,AH37)&gt;1,"Duplicate","Unique")</f>
        <v>Unique</v>
      </c>
      <c r="AJ37" s="14" t="str">
        <f aca="false">IF(COUNTBLANK(B37:AG37)&gt;0,"Missing ("&amp;COUNTBLANK(B37:AG37)&amp;")","Complete")</f>
        <v>Missing (1)</v>
      </c>
    </row>
    <row r="38" customFormat="false" ht="15" hidden="false" customHeight="false" outlineLevel="0" collapsed="false">
      <c r="A38" s="0" t="n">
        <v>35</v>
      </c>
      <c r="B38" s="0" t="s">
        <v>90</v>
      </c>
      <c r="C38" s="0" t="n">
        <v>0</v>
      </c>
      <c r="D38" s="0" t="n">
        <v>237</v>
      </c>
      <c r="E38" s="0" t="n">
        <v>2015</v>
      </c>
      <c r="F38" s="0" t="s">
        <v>114</v>
      </c>
      <c r="G38" s="0" t="n">
        <v>38</v>
      </c>
      <c r="H38" s="0" t="n">
        <v>14</v>
      </c>
      <c r="I38" s="0" t="n">
        <v>1</v>
      </c>
      <c r="J38" s="0" t="n">
        <v>2</v>
      </c>
      <c r="K38" s="0" t="n">
        <v>1</v>
      </c>
      <c r="L38" s="0" t="n">
        <v>0</v>
      </c>
      <c r="M38" s="0" t="n">
        <v>0</v>
      </c>
      <c r="N38" s="0" t="s">
        <v>82</v>
      </c>
      <c r="O38" s="0" t="s">
        <v>108</v>
      </c>
      <c r="P38" s="0" t="s">
        <v>93</v>
      </c>
      <c r="Q38" s="0" t="s">
        <v>94</v>
      </c>
      <c r="R38" s="0" t="n">
        <v>0</v>
      </c>
      <c r="S38" s="0" t="n">
        <v>0</v>
      </c>
      <c r="T38" s="0" t="n">
        <v>0</v>
      </c>
      <c r="U38" s="0" t="s">
        <v>95</v>
      </c>
      <c r="V38" s="0" t="s">
        <v>95</v>
      </c>
      <c r="W38" s="0" t="n">
        <v>0</v>
      </c>
      <c r="X38" s="0" t="s">
        <v>86</v>
      </c>
      <c r="Y38" s="0" t="n">
        <v>9</v>
      </c>
      <c r="AA38" s="0" t="n">
        <v>0</v>
      </c>
      <c r="AB38" s="0" t="s">
        <v>101</v>
      </c>
      <c r="AC38" s="0" t="n">
        <v>80.75</v>
      </c>
      <c r="AD38" s="0" t="n">
        <v>0</v>
      </c>
      <c r="AE38" s="0" t="n">
        <v>0</v>
      </c>
      <c r="AF38" s="0" t="s">
        <v>88</v>
      </c>
      <c r="AG38" s="13" t="n">
        <v>42264</v>
      </c>
      <c r="AH38" s="0" t="str">
        <f aca="false">B38&amp;"|"&amp;C38&amp;"|"&amp;D38&amp;"|"&amp;E38&amp;"|"&amp;F38&amp;"|"&amp;G38&amp;"|"&amp;H38&amp;"|"&amp;I38&amp;"|"&amp;J38&amp;"|"&amp;K38&amp;"|"&amp;L38&amp;"|"&amp;M38&amp;"|"&amp;N38&amp;"|"&amp;O38&amp;"|"&amp;P38&amp;"|"&amp;Q38&amp;"|"&amp;R38&amp;"|"&amp;S38&amp;"|"&amp;T38&amp;"|"&amp;U38&amp;"|"&amp;V38&amp;"|"&amp;W38&amp;"|"&amp;X38&amp;"|"&amp;Y38&amp;"|"&amp;Z38&amp;"|"&amp;AA38&amp;"|"&amp;AB38&amp;"|"&amp;AC38&amp;"|"&amp;AD38&amp;"|"&amp;AE38&amp;"|"&amp;AF38&amp;"|"&amp;AG38</f>
        <v>City Hotel|0|237|2015|September|38|14|1|2|1|0|0|BB|DEU|Online TA|TA/TO|0|0|0|A|A|0|No Deposit|9||0|Transient-Party|80.75|0|0|Check-Out|42264</v>
      </c>
      <c r="AI38" s="0" t="str">
        <f aca="false">IF(COUNTIF($AH$4:$AH$2603,AH38)&gt;1,"Duplicate","Unique")</f>
        <v>Duplicate</v>
      </c>
      <c r="AJ38" s="0" t="str">
        <f aca="false">IF(COUNTBLANK(B38:AG38)&gt;0,"Missing ("&amp;COUNTBLANK(B38:AG38)&amp;")","Complete")</f>
        <v>Missing (1)</v>
      </c>
    </row>
    <row r="39" customFormat="false" ht="15" hidden="false" customHeight="false" outlineLevel="0" collapsed="false">
      <c r="A39" s="14" t="n">
        <v>36</v>
      </c>
      <c r="B39" s="14" t="s">
        <v>90</v>
      </c>
      <c r="C39" s="14" t="n">
        <v>0</v>
      </c>
      <c r="D39" s="14" t="n">
        <v>31</v>
      </c>
      <c r="E39" s="14" t="n">
        <v>2016</v>
      </c>
      <c r="F39" s="14" t="s">
        <v>114</v>
      </c>
      <c r="G39" s="14" t="n">
        <v>40</v>
      </c>
      <c r="H39" s="14" t="n">
        <v>27</v>
      </c>
      <c r="I39" s="14" t="n">
        <v>0</v>
      </c>
      <c r="J39" s="14" t="n">
        <v>1</v>
      </c>
      <c r="K39" s="14" t="n">
        <v>2</v>
      </c>
      <c r="L39" s="14" t="n">
        <v>0</v>
      </c>
      <c r="M39" s="14" t="n">
        <v>0</v>
      </c>
      <c r="N39" s="14" t="s">
        <v>82</v>
      </c>
      <c r="O39" s="14" t="s">
        <v>131</v>
      </c>
      <c r="P39" s="14" t="s">
        <v>93</v>
      </c>
      <c r="Q39" s="14" t="s">
        <v>94</v>
      </c>
      <c r="R39" s="14" t="n">
        <v>0</v>
      </c>
      <c r="S39" s="14" t="n">
        <v>0</v>
      </c>
      <c r="T39" s="14" t="n">
        <v>0</v>
      </c>
      <c r="U39" s="14" t="s">
        <v>95</v>
      </c>
      <c r="V39" s="14" t="s">
        <v>109</v>
      </c>
      <c r="W39" s="14" t="n">
        <v>0</v>
      </c>
      <c r="X39" s="14" t="s">
        <v>86</v>
      </c>
      <c r="Y39" s="14" t="n">
        <v>9</v>
      </c>
      <c r="Z39" s="14"/>
      <c r="AA39" s="14" t="n">
        <v>0</v>
      </c>
      <c r="AB39" s="14" t="s">
        <v>87</v>
      </c>
      <c r="AC39" s="14" t="n">
        <v>126</v>
      </c>
      <c r="AD39" s="14" t="n">
        <v>0</v>
      </c>
      <c r="AE39" s="14" t="n">
        <v>0</v>
      </c>
      <c r="AF39" s="14" t="s">
        <v>88</v>
      </c>
      <c r="AG39" s="15" t="n">
        <v>42641</v>
      </c>
      <c r="AH39" s="14" t="str">
        <f aca="false">B39&amp;"|"&amp;C39&amp;"|"&amp;D39&amp;"|"&amp;E39&amp;"|"&amp;F39&amp;"|"&amp;G39&amp;"|"&amp;H39&amp;"|"&amp;I39&amp;"|"&amp;J39&amp;"|"&amp;K39&amp;"|"&amp;L39&amp;"|"&amp;M39&amp;"|"&amp;N39&amp;"|"&amp;O39&amp;"|"&amp;P39&amp;"|"&amp;Q39&amp;"|"&amp;R39&amp;"|"&amp;S39&amp;"|"&amp;T39&amp;"|"&amp;U39&amp;"|"&amp;V39&amp;"|"&amp;W39&amp;"|"&amp;X39&amp;"|"&amp;Y39&amp;"|"&amp;Z39&amp;"|"&amp;AA39&amp;"|"&amp;AB39&amp;"|"&amp;AC39&amp;"|"&amp;AD39&amp;"|"&amp;AE39&amp;"|"&amp;AF39&amp;"|"&amp;AG39</f>
        <v>City Hotel|0|31|2016|September|40|27|0|1|2|0|0|BB|UGA|Online TA|TA/TO|0|0|0|A|D|0|No Deposit|9||0|Transient|126|0|0|Check-Out|42641</v>
      </c>
      <c r="AI39" s="14" t="str">
        <f aca="false">IF(COUNTIF($AH$4:$AH$2603,AH39)&gt;1,"Duplicate","Unique")</f>
        <v>Unique</v>
      </c>
      <c r="AJ39" s="14" t="str">
        <f aca="false">IF(COUNTBLANK(B39:AG39)&gt;0,"Missing ("&amp;COUNTBLANK(B39:AG39)&amp;")","Complete")</f>
        <v>Missing (1)</v>
      </c>
    </row>
    <row r="40" customFormat="false" ht="15" hidden="false" customHeight="false" outlineLevel="0" collapsed="false">
      <c r="A40" s="0" t="n">
        <v>37</v>
      </c>
      <c r="B40" s="0" t="s">
        <v>90</v>
      </c>
      <c r="C40" s="0" t="n">
        <v>0</v>
      </c>
      <c r="D40" s="0" t="n">
        <v>158</v>
      </c>
      <c r="E40" s="0" t="n">
        <v>2016</v>
      </c>
      <c r="F40" s="0" t="s">
        <v>91</v>
      </c>
      <c r="G40" s="0" t="n">
        <v>27</v>
      </c>
      <c r="H40" s="0" t="n">
        <v>1</v>
      </c>
      <c r="I40" s="0" t="n">
        <v>1</v>
      </c>
      <c r="J40" s="0" t="n">
        <v>2</v>
      </c>
      <c r="K40" s="0" t="n">
        <v>2</v>
      </c>
      <c r="L40" s="0" t="n">
        <v>2</v>
      </c>
      <c r="M40" s="0" t="n">
        <v>0</v>
      </c>
      <c r="N40" s="0" t="s">
        <v>82</v>
      </c>
      <c r="O40" s="0" t="s">
        <v>117</v>
      </c>
      <c r="P40" s="0" t="s">
        <v>93</v>
      </c>
      <c r="Q40" s="0" t="s">
        <v>94</v>
      </c>
      <c r="R40" s="0" t="n">
        <v>0</v>
      </c>
      <c r="S40" s="0" t="n">
        <v>0</v>
      </c>
      <c r="T40" s="0" t="n">
        <v>0</v>
      </c>
      <c r="U40" s="0" t="s">
        <v>85</v>
      </c>
      <c r="V40" s="0" t="s">
        <v>85</v>
      </c>
      <c r="W40" s="0" t="n">
        <v>0</v>
      </c>
      <c r="X40" s="0" t="s">
        <v>86</v>
      </c>
      <c r="Y40" s="0" t="n">
        <v>9</v>
      </c>
      <c r="AA40" s="0" t="n">
        <v>0</v>
      </c>
      <c r="AB40" s="0" t="s">
        <v>87</v>
      </c>
      <c r="AC40" s="0" t="n">
        <v>168.3</v>
      </c>
      <c r="AD40" s="0" t="n">
        <v>0</v>
      </c>
      <c r="AE40" s="0" t="n">
        <v>1</v>
      </c>
      <c r="AF40" s="0" t="s">
        <v>88</v>
      </c>
      <c r="AG40" s="13" t="n">
        <v>42555</v>
      </c>
      <c r="AH40" s="0" t="str">
        <f aca="false">B40&amp;"|"&amp;C40&amp;"|"&amp;D40&amp;"|"&amp;E40&amp;"|"&amp;F40&amp;"|"&amp;G40&amp;"|"&amp;H40&amp;"|"&amp;I40&amp;"|"&amp;J40&amp;"|"&amp;K40&amp;"|"&amp;L40&amp;"|"&amp;M40&amp;"|"&amp;N40&amp;"|"&amp;O40&amp;"|"&amp;P40&amp;"|"&amp;Q40&amp;"|"&amp;R40&amp;"|"&amp;S40&amp;"|"&amp;T40&amp;"|"&amp;U40&amp;"|"&amp;V40&amp;"|"&amp;W40&amp;"|"&amp;X40&amp;"|"&amp;Y40&amp;"|"&amp;Z40&amp;"|"&amp;AA40&amp;"|"&amp;AB40&amp;"|"&amp;AC40&amp;"|"&amp;AD40&amp;"|"&amp;AE40&amp;"|"&amp;AF40&amp;"|"&amp;AG40</f>
        <v>City Hotel|0|158|2016|July|27|1|1|2|2|2|0|BB|BEL|Online TA|TA/TO|0|0|0|F|F|0|No Deposit|9||0|Transient|168.3|0|1|Check-Out|42555</v>
      </c>
      <c r="AI40" s="0" t="str">
        <f aca="false">IF(COUNTIF($AH$4:$AH$2603,AH40)&gt;1,"Duplicate","Unique")</f>
        <v>Unique</v>
      </c>
      <c r="AJ40" s="0" t="str">
        <f aca="false">IF(COUNTBLANK(B40:AG40)&gt;0,"Missing ("&amp;COUNTBLANK(B40:AG40)&amp;")","Complete")</f>
        <v>Missing (1)</v>
      </c>
    </row>
    <row r="41" customFormat="false" ht="15" hidden="false" customHeight="false" outlineLevel="0" collapsed="false">
      <c r="A41" s="14" t="n">
        <v>38</v>
      </c>
      <c r="B41" s="14" t="s">
        <v>90</v>
      </c>
      <c r="C41" s="14" t="n">
        <v>0</v>
      </c>
      <c r="D41" s="14" t="n">
        <v>25</v>
      </c>
      <c r="E41" s="14" t="n">
        <v>2016</v>
      </c>
      <c r="F41" s="14" t="s">
        <v>81</v>
      </c>
      <c r="G41" s="14" t="n">
        <v>51</v>
      </c>
      <c r="H41" s="14" t="n">
        <v>13</v>
      </c>
      <c r="I41" s="14" t="n">
        <v>0</v>
      </c>
      <c r="J41" s="14" t="n">
        <v>4</v>
      </c>
      <c r="K41" s="14" t="n">
        <v>1</v>
      </c>
      <c r="L41" s="14" t="n">
        <v>0</v>
      </c>
      <c r="M41" s="14" t="n">
        <v>0</v>
      </c>
      <c r="N41" s="14" t="s">
        <v>82</v>
      </c>
      <c r="O41" s="14" t="s">
        <v>132</v>
      </c>
      <c r="P41" s="14" t="s">
        <v>93</v>
      </c>
      <c r="Q41" s="14" t="s">
        <v>94</v>
      </c>
      <c r="R41" s="14" t="n">
        <v>0</v>
      </c>
      <c r="S41" s="14" t="n">
        <v>0</v>
      </c>
      <c r="T41" s="14" t="n">
        <v>0</v>
      </c>
      <c r="U41" s="14" t="s">
        <v>95</v>
      </c>
      <c r="V41" s="14" t="s">
        <v>95</v>
      </c>
      <c r="W41" s="14" t="n">
        <v>0</v>
      </c>
      <c r="X41" s="14" t="s">
        <v>86</v>
      </c>
      <c r="Y41" s="14" t="n">
        <v>8</v>
      </c>
      <c r="Z41" s="14"/>
      <c r="AA41" s="14" t="n">
        <v>0</v>
      </c>
      <c r="AB41" s="14" t="s">
        <v>87</v>
      </c>
      <c r="AC41" s="14" t="n">
        <v>79.9</v>
      </c>
      <c r="AD41" s="14" t="n">
        <v>0</v>
      </c>
      <c r="AE41" s="14" t="n">
        <v>1</v>
      </c>
      <c r="AF41" s="14" t="s">
        <v>88</v>
      </c>
      <c r="AG41" s="15" t="n">
        <v>42721</v>
      </c>
      <c r="AH41" s="14" t="str">
        <f aca="false">B41&amp;"|"&amp;C41&amp;"|"&amp;D41&amp;"|"&amp;E41&amp;"|"&amp;F41&amp;"|"&amp;G41&amp;"|"&amp;H41&amp;"|"&amp;I41&amp;"|"&amp;J41&amp;"|"&amp;K41&amp;"|"&amp;L41&amp;"|"&amp;M41&amp;"|"&amp;N41&amp;"|"&amp;O41&amp;"|"&amp;P41&amp;"|"&amp;Q41&amp;"|"&amp;R41&amp;"|"&amp;S41&amp;"|"&amp;T41&amp;"|"&amp;U41&amp;"|"&amp;V41&amp;"|"&amp;W41&amp;"|"&amp;X41&amp;"|"&amp;Y41&amp;"|"&amp;Z41&amp;"|"&amp;AA41&amp;"|"&amp;AB41&amp;"|"&amp;AC41&amp;"|"&amp;AD41&amp;"|"&amp;AE41&amp;"|"&amp;AF41&amp;"|"&amp;AG41</f>
        <v>City Hotel|0|25|2016|December|51|13|0|4|1|0|0|BB|EST|Online TA|TA/TO|0|0|0|A|A|0|No Deposit|8||0|Transient|79.9|0|1|Check-Out|42721</v>
      </c>
      <c r="AI41" s="14" t="str">
        <f aca="false">IF(COUNTIF($AH$4:$AH$2603,AH41)&gt;1,"Duplicate","Unique")</f>
        <v>Unique</v>
      </c>
      <c r="AJ41" s="14" t="str">
        <f aca="false">IF(COUNTBLANK(B41:AG41)&gt;0,"Missing ("&amp;COUNTBLANK(B41:AG41)&amp;")","Complete")</f>
        <v>Missing (1)</v>
      </c>
    </row>
    <row r="42" customFormat="false" ht="15" hidden="false" customHeight="false" outlineLevel="0" collapsed="false">
      <c r="A42" s="0" t="n">
        <v>39</v>
      </c>
      <c r="B42" s="0" t="s">
        <v>90</v>
      </c>
      <c r="C42" s="0" t="n">
        <v>0</v>
      </c>
      <c r="D42" s="0" t="n">
        <v>386</v>
      </c>
      <c r="E42" s="0" t="n">
        <v>2016</v>
      </c>
      <c r="F42" s="0" t="s">
        <v>111</v>
      </c>
      <c r="G42" s="0" t="n">
        <v>44</v>
      </c>
      <c r="H42" s="0" t="n">
        <v>23</v>
      </c>
      <c r="I42" s="0" t="n">
        <v>2</v>
      </c>
      <c r="J42" s="0" t="n">
        <v>0</v>
      </c>
      <c r="K42" s="0" t="n">
        <v>2</v>
      </c>
      <c r="L42" s="0" t="n">
        <v>0</v>
      </c>
      <c r="M42" s="0" t="n">
        <v>0</v>
      </c>
      <c r="N42" s="0" t="s">
        <v>112</v>
      </c>
      <c r="O42" s="0" t="s">
        <v>108</v>
      </c>
      <c r="P42" s="0" t="s">
        <v>99</v>
      </c>
      <c r="Q42" s="0" t="s">
        <v>94</v>
      </c>
      <c r="R42" s="0" t="n">
        <v>0</v>
      </c>
      <c r="S42" s="0" t="n">
        <v>0</v>
      </c>
      <c r="T42" s="0" t="n">
        <v>0</v>
      </c>
      <c r="U42" s="0" t="s">
        <v>95</v>
      </c>
      <c r="V42" s="0" t="s">
        <v>95</v>
      </c>
      <c r="W42" s="0" t="n">
        <v>0</v>
      </c>
      <c r="X42" s="0" t="s">
        <v>86</v>
      </c>
      <c r="Y42" s="0" t="n">
        <v>6</v>
      </c>
      <c r="AA42" s="0" t="n">
        <v>0</v>
      </c>
      <c r="AB42" s="0" t="s">
        <v>101</v>
      </c>
      <c r="AC42" s="0" t="n">
        <v>115</v>
      </c>
      <c r="AD42" s="0" t="n">
        <v>0</v>
      </c>
      <c r="AE42" s="0" t="n">
        <v>1</v>
      </c>
      <c r="AF42" s="0" t="s">
        <v>88</v>
      </c>
      <c r="AG42" s="13" t="n">
        <v>42668</v>
      </c>
      <c r="AH42" s="0" t="str">
        <f aca="false">B42&amp;"|"&amp;C42&amp;"|"&amp;D42&amp;"|"&amp;E42&amp;"|"&amp;F42&amp;"|"&amp;G42&amp;"|"&amp;H42&amp;"|"&amp;I42&amp;"|"&amp;J42&amp;"|"&amp;K42&amp;"|"&amp;L42&amp;"|"&amp;M42&amp;"|"&amp;N42&amp;"|"&amp;O42&amp;"|"&amp;P42&amp;"|"&amp;Q42&amp;"|"&amp;R42&amp;"|"&amp;S42&amp;"|"&amp;T42&amp;"|"&amp;U42&amp;"|"&amp;V42&amp;"|"&amp;W42&amp;"|"&amp;X42&amp;"|"&amp;Y42&amp;"|"&amp;Z42&amp;"|"&amp;AA42&amp;"|"&amp;AB42&amp;"|"&amp;AC42&amp;"|"&amp;AD42&amp;"|"&amp;AE42&amp;"|"&amp;AF42&amp;"|"&amp;AG42</f>
        <v>City Hotel|0|386|2016|October|44|23|2|0|2|0|0|HB|DEU|Offline TA/TO|TA/TO|0|0|0|A|A|0|No Deposit|6||0|Transient-Party|115|0|1|Check-Out|42668</v>
      </c>
      <c r="AI42" s="0" t="str">
        <f aca="false">IF(COUNTIF($AH$4:$AH$2603,AH42)&gt;1,"Duplicate","Unique")</f>
        <v>Unique</v>
      </c>
      <c r="AJ42" s="0" t="str">
        <f aca="false">IF(COUNTBLANK(B42:AG42)&gt;0,"Missing ("&amp;COUNTBLANK(B42:AG42)&amp;")","Complete")</f>
        <v>Missing (1)</v>
      </c>
    </row>
    <row r="43" customFormat="false" ht="15" hidden="false" customHeight="false" outlineLevel="0" collapsed="false">
      <c r="A43" s="14" t="n">
        <v>40</v>
      </c>
      <c r="B43" s="14" t="s">
        <v>80</v>
      </c>
      <c r="C43" s="14" t="n">
        <v>0</v>
      </c>
      <c r="D43" s="14" t="n">
        <v>10</v>
      </c>
      <c r="E43" s="14" t="n">
        <v>2016</v>
      </c>
      <c r="F43" s="14" t="s">
        <v>114</v>
      </c>
      <c r="G43" s="14" t="n">
        <v>38</v>
      </c>
      <c r="H43" s="14" t="n">
        <v>13</v>
      </c>
      <c r="I43" s="14" t="n">
        <v>0</v>
      </c>
      <c r="J43" s="14" t="n">
        <v>2</v>
      </c>
      <c r="K43" s="14" t="n">
        <v>2</v>
      </c>
      <c r="L43" s="14" t="n">
        <v>0</v>
      </c>
      <c r="M43" s="14" t="n">
        <v>0</v>
      </c>
      <c r="N43" s="14" t="s">
        <v>82</v>
      </c>
      <c r="O43" s="14" t="s">
        <v>133</v>
      </c>
      <c r="P43" s="14" t="s">
        <v>93</v>
      </c>
      <c r="Q43" s="14" t="s">
        <v>94</v>
      </c>
      <c r="R43" s="14" t="n">
        <v>0</v>
      </c>
      <c r="S43" s="14" t="n">
        <v>0</v>
      </c>
      <c r="T43" s="14" t="n">
        <v>0</v>
      </c>
      <c r="U43" s="14" t="s">
        <v>95</v>
      </c>
      <c r="V43" s="14" t="s">
        <v>95</v>
      </c>
      <c r="W43" s="14" t="n">
        <v>0</v>
      </c>
      <c r="X43" s="14" t="s">
        <v>86</v>
      </c>
      <c r="Y43" s="14" t="n">
        <v>240</v>
      </c>
      <c r="Z43" s="14"/>
      <c r="AA43" s="14" t="n">
        <v>0</v>
      </c>
      <c r="AB43" s="14" t="s">
        <v>87</v>
      </c>
      <c r="AC43" s="14" t="n">
        <v>109</v>
      </c>
      <c r="AD43" s="14" t="n">
        <v>0</v>
      </c>
      <c r="AE43" s="14" t="n">
        <v>0</v>
      </c>
      <c r="AF43" s="14" t="s">
        <v>88</v>
      </c>
      <c r="AG43" s="15" t="n">
        <v>42628</v>
      </c>
      <c r="AH43" s="14" t="str">
        <f aca="false">B43&amp;"|"&amp;C43&amp;"|"&amp;D43&amp;"|"&amp;E43&amp;"|"&amp;F43&amp;"|"&amp;G43&amp;"|"&amp;H43&amp;"|"&amp;I43&amp;"|"&amp;J43&amp;"|"&amp;K43&amp;"|"&amp;L43&amp;"|"&amp;M43&amp;"|"&amp;N43&amp;"|"&amp;O43&amp;"|"&amp;P43&amp;"|"&amp;Q43&amp;"|"&amp;R43&amp;"|"&amp;S43&amp;"|"&amp;T43&amp;"|"&amp;U43&amp;"|"&amp;V43&amp;"|"&amp;W43&amp;"|"&amp;X43&amp;"|"&amp;Y43&amp;"|"&amp;Z43&amp;"|"&amp;AA43&amp;"|"&amp;AB43&amp;"|"&amp;AC43&amp;"|"&amp;AD43&amp;"|"&amp;AE43&amp;"|"&amp;AF43&amp;"|"&amp;AG43</f>
        <v>Resort Hotel|0|10|2016|September|38|13|0|2|2|0|0|BB|TUR|Online TA|TA/TO|0|0|0|A|A|0|No Deposit|240||0|Transient|109|0|0|Check-Out|42628</v>
      </c>
      <c r="AI43" s="14" t="str">
        <f aca="false">IF(COUNTIF($AH$4:$AH$2603,AH43)&gt;1,"Duplicate","Unique")</f>
        <v>Unique</v>
      </c>
      <c r="AJ43" s="14" t="str">
        <f aca="false">IF(COUNTBLANK(B43:AG43)&gt;0,"Missing ("&amp;COUNTBLANK(B43:AG43)&amp;")","Complete")</f>
        <v>Missing (1)</v>
      </c>
    </row>
    <row r="44" customFormat="false" ht="15" hidden="false" customHeight="false" outlineLevel="0" collapsed="false">
      <c r="A44" s="0" t="n">
        <v>41</v>
      </c>
      <c r="B44" s="0" t="s">
        <v>90</v>
      </c>
      <c r="C44" s="0" t="n">
        <v>0</v>
      </c>
      <c r="D44" s="0" t="n">
        <v>76</v>
      </c>
      <c r="E44" s="0" t="n">
        <v>2016</v>
      </c>
      <c r="F44" s="0" t="s">
        <v>103</v>
      </c>
      <c r="G44" s="0" t="n">
        <v>13</v>
      </c>
      <c r="H44" s="0" t="n">
        <v>20</v>
      </c>
      <c r="I44" s="0" t="n">
        <v>2</v>
      </c>
      <c r="J44" s="0" t="n">
        <v>3</v>
      </c>
      <c r="K44" s="0" t="n">
        <v>2</v>
      </c>
      <c r="L44" s="0" t="n">
        <v>0</v>
      </c>
      <c r="M44" s="0" t="n">
        <v>0</v>
      </c>
      <c r="N44" s="0" t="s">
        <v>82</v>
      </c>
      <c r="O44" s="0" t="s">
        <v>134</v>
      </c>
      <c r="P44" s="0" t="s">
        <v>93</v>
      </c>
      <c r="Q44" s="0" t="s">
        <v>94</v>
      </c>
      <c r="R44" s="0" t="n">
        <v>0</v>
      </c>
      <c r="S44" s="0" t="n">
        <v>0</v>
      </c>
      <c r="T44" s="0" t="n">
        <v>0</v>
      </c>
      <c r="U44" s="0" t="s">
        <v>109</v>
      </c>
      <c r="V44" s="0" t="s">
        <v>109</v>
      </c>
      <c r="W44" s="0" t="n">
        <v>1</v>
      </c>
      <c r="X44" s="0" t="s">
        <v>86</v>
      </c>
      <c r="Y44" s="0" t="n">
        <v>9</v>
      </c>
      <c r="AA44" s="0" t="n">
        <v>0</v>
      </c>
      <c r="AB44" s="0" t="s">
        <v>87</v>
      </c>
      <c r="AC44" s="0" t="n">
        <v>110.15</v>
      </c>
      <c r="AD44" s="0" t="n">
        <v>0</v>
      </c>
      <c r="AE44" s="0" t="n">
        <v>1</v>
      </c>
      <c r="AF44" s="0" t="s">
        <v>88</v>
      </c>
      <c r="AG44" s="13" t="n">
        <v>42454</v>
      </c>
      <c r="AH44" s="0" t="str">
        <f aca="false">B44&amp;"|"&amp;C44&amp;"|"&amp;D44&amp;"|"&amp;E44&amp;"|"&amp;F44&amp;"|"&amp;G44&amp;"|"&amp;H44&amp;"|"&amp;I44&amp;"|"&amp;J44&amp;"|"&amp;K44&amp;"|"&amp;L44&amp;"|"&amp;M44&amp;"|"&amp;N44&amp;"|"&amp;O44&amp;"|"&amp;P44&amp;"|"&amp;Q44&amp;"|"&amp;R44&amp;"|"&amp;S44&amp;"|"&amp;T44&amp;"|"&amp;U44&amp;"|"&amp;V44&amp;"|"&amp;W44&amp;"|"&amp;X44&amp;"|"&amp;Y44&amp;"|"&amp;Z44&amp;"|"&amp;AA44&amp;"|"&amp;AB44&amp;"|"&amp;AC44&amp;"|"&amp;AD44&amp;"|"&amp;AE44&amp;"|"&amp;AF44&amp;"|"&amp;AG44</f>
        <v>City Hotel|0|76|2016|March|13|20|2|3|2|0|0|BB|AUT|Online TA|TA/TO|0|0|0|D|D|1|No Deposit|9||0|Transient|110.15|0|1|Check-Out|42454</v>
      </c>
      <c r="AI44" s="0" t="str">
        <f aca="false">IF(COUNTIF($AH$4:$AH$2603,AH44)&gt;1,"Duplicate","Unique")</f>
        <v>Unique</v>
      </c>
      <c r="AJ44" s="0" t="str">
        <f aca="false">IF(COUNTBLANK(B44:AG44)&gt;0,"Missing ("&amp;COUNTBLANK(B44:AG44)&amp;")","Complete")</f>
        <v>Missing (1)</v>
      </c>
    </row>
    <row r="45" customFormat="false" ht="15" hidden="false" customHeight="false" outlineLevel="0" collapsed="false">
      <c r="A45" s="14" t="n">
        <v>42</v>
      </c>
      <c r="B45" s="14" t="s">
        <v>90</v>
      </c>
      <c r="C45" s="14" t="n">
        <v>0</v>
      </c>
      <c r="D45" s="14" t="n">
        <v>42</v>
      </c>
      <c r="E45" s="14" t="n">
        <v>2017</v>
      </c>
      <c r="F45" s="14" t="s">
        <v>106</v>
      </c>
      <c r="G45" s="14" t="n">
        <v>16</v>
      </c>
      <c r="H45" s="14" t="n">
        <v>21</v>
      </c>
      <c r="I45" s="14" t="n">
        <v>1</v>
      </c>
      <c r="J45" s="14" t="n">
        <v>2</v>
      </c>
      <c r="K45" s="14" t="n">
        <v>2</v>
      </c>
      <c r="L45" s="14" t="n">
        <v>0</v>
      </c>
      <c r="M45" s="14" t="n">
        <v>0</v>
      </c>
      <c r="N45" s="14" t="s">
        <v>82</v>
      </c>
      <c r="O45" s="14" t="s">
        <v>98</v>
      </c>
      <c r="P45" s="14" t="s">
        <v>93</v>
      </c>
      <c r="Q45" s="14" t="s">
        <v>94</v>
      </c>
      <c r="R45" s="14" t="n">
        <v>0</v>
      </c>
      <c r="S45" s="14" t="n">
        <v>0</v>
      </c>
      <c r="T45" s="14" t="n">
        <v>0</v>
      </c>
      <c r="U45" s="14" t="s">
        <v>109</v>
      </c>
      <c r="V45" s="14" t="s">
        <v>109</v>
      </c>
      <c r="W45" s="14" t="n">
        <v>0</v>
      </c>
      <c r="X45" s="14" t="s">
        <v>86</v>
      </c>
      <c r="Y45" s="14" t="n">
        <v>9</v>
      </c>
      <c r="Z45" s="14"/>
      <c r="AA45" s="14" t="n">
        <v>0</v>
      </c>
      <c r="AB45" s="14" t="s">
        <v>87</v>
      </c>
      <c r="AC45" s="14" t="n">
        <v>156.67</v>
      </c>
      <c r="AD45" s="14" t="n">
        <v>0</v>
      </c>
      <c r="AE45" s="14" t="n">
        <v>2</v>
      </c>
      <c r="AF45" s="14" t="s">
        <v>88</v>
      </c>
      <c r="AG45" s="15" t="n">
        <v>42849</v>
      </c>
      <c r="AH45" s="14" t="str">
        <f aca="false">B45&amp;"|"&amp;C45&amp;"|"&amp;D45&amp;"|"&amp;E45&amp;"|"&amp;F45&amp;"|"&amp;G45&amp;"|"&amp;H45&amp;"|"&amp;I45&amp;"|"&amp;J45&amp;"|"&amp;K45&amp;"|"&amp;L45&amp;"|"&amp;M45&amp;"|"&amp;N45&amp;"|"&amp;O45&amp;"|"&amp;P45&amp;"|"&amp;Q45&amp;"|"&amp;R45&amp;"|"&amp;S45&amp;"|"&amp;T45&amp;"|"&amp;U45&amp;"|"&amp;V45&amp;"|"&amp;W45&amp;"|"&amp;X45&amp;"|"&amp;Y45&amp;"|"&amp;Z45&amp;"|"&amp;AA45&amp;"|"&amp;AB45&amp;"|"&amp;AC45&amp;"|"&amp;AD45&amp;"|"&amp;AE45&amp;"|"&amp;AF45&amp;"|"&amp;AG45</f>
        <v>City Hotel|0|42|2017|April|16|21|1|2|2|0|0|BB|BRA|Online TA|TA/TO|0|0|0|D|D|0|No Deposit|9||0|Transient|156.67|0|2|Check-Out|42849</v>
      </c>
      <c r="AI45" s="14" t="str">
        <f aca="false">IF(COUNTIF($AH$4:$AH$2603,AH45)&gt;1,"Duplicate","Unique")</f>
        <v>Unique</v>
      </c>
      <c r="AJ45" s="14" t="str">
        <f aca="false">IF(COUNTBLANK(B45:AG45)&gt;0,"Missing ("&amp;COUNTBLANK(B45:AG45)&amp;")","Complete")</f>
        <v>Missing (1)</v>
      </c>
    </row>
    <row r="46" customFormat="false" ht="15" hidden="false" customHeight="false" outlineLevel="0" collapsed="false">
      <c r="A46" s="0" t="n">
        <v>43</v>
      </c>
      <c r="B46" s="0" t="s">
        <v>80</v>
      </c>
      <c r="C46" s="0" t="n">
        <v>1</v>
      </c>
      <c r="D46" s="0" t="n">
        <v>210</v>
      </c>
      <c r="E46" s="0" t="n">
        <v>2016</v>
      </c>
      <c r="F46" s="0" t="s">
        <v>119</v>
      </c>
      <c r="G46" s="0" t="n">
        <v>35</v>
      </c>
      <c r="H46" s="0" t="n">
        <v>22</v>
      </c>
      <c r="I46" s="0" t="n">
        <v>3</v>
      </c>
      <c r="J46" s="0" t="n">
        <v>8</v>
      </c>
      <c r="K46" s="0" t="n">
        <v>2</v>
      </c>
      <c r="L46" s="0" t="n">
        <v>0</v>
      </c>
      <c r="M46" s="0" t="n">
        <v>0</v>
      </c>
      <c r="N46" s="0" t="s">
        <v>112</v>
      </c>
      <c r="O46" s="0" t="s">
        <v>92</v>
      </c>
      <c r="P46" s="0" t="s">
        <v>93</v>
      </c>
      <c r="Q46" s="0" t="s">
        <v>94</v>
      </c>
      <c r="R46" s="0" t="n">
        <v>0</v>
      </c>
      <c r="S46" s="0" t="n">
        <v>0</v>
      </c>
      <c r="T46" s="0" t="n">
        <v>0</v>
      </c>
      <c r="U46" s="0" t="s">
        <v>124</v>
      </c>
      <c r="V46" s="0" t="s">
        <v>124</v>
      </c>
      <c r="W46" s="0" t="n">
        <v>0</v>
      </c>
      <c r="X46" s="0" t="s">
        <v>86</v>
      </c>
      <c r="Y46" s="0" t="n">
        <v>240</v>
      </c>
      <c r="AA46" s="0" t="n">
        <v>0</v>
      </c>
      <c r="AB46" s="0" t="s">
        <v>87</v>
      </c>
      <c r="AC46" s="0" t="n">
        <v>192.73</v>
      </c>
      <c r="AD46" s="0" t="n">
        <v>0</v>
      </c>
      <c r="AE46" s="0" t="n">
        <v>2</v>
      </c>
      <c r="AF46" s="0" t="s">
        <v>96</v>
      </c>
      <c r="AG46" s="13" t="n">
        <v>42415</v>
      </c>
      <c r="AH46" s="0" t="str">
        <f aca="false">B46&amp;"|"&amp;C46&amp;"|"&amp;D46&amp;"|"&amp;E46&amp;"|"&amp;F46&amp;"|"&amp;G46&amp;"|"&amp;H46&amp;"|"&amp;I46&amp;"|"&amp;J46&amp;"|"&amp;K46&amp;"|"&amp;L46&amp;"|"&amp;M46&amp;"|"&amp;N46&amp;"|"&amp;O46&amp;"|"&amp;P46&amp;"|"&amp;Q46&amp;"|"&amp;R46&amp;"|"&amp;S46&amp;"|"&amp;T46&amp;"|"&amp;U46&amp;"|"&amp;V46&amp;"|"&amp;W46&amp;"|"&amp;X46&amp;"|"&amp;Y46&amp;"|"&amp;Z46&amp;"|"&amp;AA46&amp;"|"&amp;AB46&amp;"|"&amp;AC46&amp;"|"&amp;AD46&amp;"|"&amp;AE46&amp;"|"&amp;AF46&amp;"|"&amp;AG46</f>
        <v>Resort Hotel|1|210|2016|August|35|22|3|8|2|0|0|HB|PRT|Online TA|TA/TO|0|0|0|E|E|0|No Deposit|240||0|Transient|192.73|0|2|Canceled|42415</v>
      </c>
      <c r="AI46" s="0" t="str">
        <f aca="false">IF(COUNTIF($AH$4:$AH$2603,AH46)&gt;1,"Duplicate","Unique")</f>
        <v>Unique</v>
      </c>
      <c r="AJ46" s="0" t="str">
        <f aca="false">IF(COUNTBLANK(B46:AG46)&gt;0,"Missing ("&amp;COUNTBLANK(B46:AG46)&amp;")","Complete")</f>
        <v>Missing (1)</v>
      </c>
    </row>
    <row r="47" customFormat="false" ht="15" hidden="false" customHeight="false" outlineLevel="0" collapsed="false">
      <c r="A47" s="14" t="n">
        <v>44</v>
      </c>
      <c r="B47" s="14" t="s">
        <v>90</v>
      </c>
      <c r="C47" s="14" t="n">
        <v>0</v>
      </c>
      <c r="D47" s="14" t="n">
        <v>4</v>
      </c>
      <c r="E47" s="14" t="n">
        <v>2016</v>
      </c>
      <c r="F47" s="14" t="s">
        <v>135</v>
      </c>
      <c r="G47" s="14" t="n">
        <v>27</v>
      </c>
      <c r="H47" s="14" t="n">
        <v>26</v>
      </c>
      <c r="I47" s="14" t="n">
        <v>2</v>
      </c>
      <c r="J47" s="14" t="n">
        <v>0</v>
      </c>
      <c r="K47" s="14" t="n">
        <v>1</v>
      </c>
      <c r="L47" s="14" t="n">
        <v>0</v>
      </c>
      <c r="M47" s="14" t="n">
        <v>0</v>
      </c>
      <c r="N47" s="14" t="s">
        <v>107</v>
      </c>
      <c r="O47" s="14" t="s">
        <v>130</v>
      </c>
      <c r="P47" s="14" t="s">
        <v>93</v>
      </c>
      <c r="Q47" s="14" t="s">
        <v>94</v>
      </c>
      <c r="R47" s="14" t="n">
        <v>0</v>
      </c>
      <c r="S47" s="14" t="n">
        <v>0</v>
      </c>
      <c r="T47" s="14" t="n">
        <v>0</v>
      </c>
      <c r="U47" s="14" t="s">
        <v>95</v>
      </c>
      <c r="V47" s="14" t="s">
        <v>95</v>
      </c>
      <c r="W47" s="14" t="n">
        <v>0</v>
      </c>
      <c r="X47" s="14" t="s">
        <v>86</v>
      </c>
      <c r="Y47" s="14" t="n">
        <v>9</v>
      </c>
      <c r="Z47" s="14"/>
      <c r="AA47" s="14" t="n">
        <v>0</v>
      </c>
      <c r="AB47" s="14" t="s">
        <v>87</v>
      </c>
      <c r="AC47" s="14" t="n">
        <v>113</v>
      </c>
      <c r="AD47" s="14" t="n">
        <v>0</v>
      </c>
      <c r="AE47" s="14" t="n">
        <v>1</v>
      </c>
      <c r="AF47" s="14" t="s">
        <v>88</v>
      </c>
      <c r="AG47" s="15" t="n">
        <v>42549</v>
      </c>
      <c r="AH47" s="14" t="str">
        <f aca="false">B47&amp;"|"&amp;C47&amp;"|"&amp;D47&amp;"|"&amp;E47&amp;"|"&amp;F47&amp;"|"&amp;G47&amp;"|"&amp;H47&amp;"|"&amp;I47&amp;"|"&amp;J47&amp;"|"&amp;K47&amp;"|"&amp;L47&amp;"|"&amp;M47&amp;"|"&amp;N47&amp;"|"&amp;O47&amp;"|"&amp;P47&amp;"|"&amp;Q47&amp;"|"&amp;R47&amp;"|"&amp;S47&amp;"|"&amp;T47&amp;"|"&amp;U47&amp;"|"&amp;V47&amp;"|"&amp;W47&amp;"|"&amp;X47&amp;"|"&amp;Y47&amp;"|"&amp;Z47&amp;"|"&amp;AA47&amp;"|"&amp;AB47&amp;"|"&amp;AC47&amp;"|"&amp;AD47&amp;"|"&amp;AE47&amp;"|"&amp;AF47&amp;"|"&amp;AG47</f>
        <v>City Hotel|0|4|2016|June|27|26|2|0|1|0|0|SC|NLD|Online TA|TA/TO|0|0|0|A|A|0|No Deposit|9||0|Transient|113|0|1|Check-Out|42549</v>
      </c>
      <c r="AI47" s="14" t="str">
        <f aca="false">IF(COUNTIF($AH$4:$AH$2603,AH47)&gt;1,"Duplicate","Unique")</f>
        <v>Unique</v>
      </c>
      <c r="AJ47" s="14" t="str">
        <f aca="false">IF(COUNTBLANK(B47:AG47)&gt;0,"Missing ("&amp;COUNTBLANK(B47:AG47)&amp;")","Complete")</f>
        <v>Missing (1)</v>
      </c>
    </row>
    <row r="48" customFormat="false" ht="15" hidden="false" customHeight="false" outlineLevel="0" collapsed="false">
      <c r="A48" s="0" t="n">
        <v>45</v>
      </c>
      <c r="B48" s="0" t="s">
        <v>90</v>
      </c>
      <c r="C48" s="0" t="n">
        <v>0</v>
      </c>
      <c r="D48" s="0" t="n">
        <v>33</v>
      </c>
      <c r="E48" s="0" t="n">
        <v>2016</v>
      </c>
      <c r="F48" s="0" t="s">
        <v>121</v>
      </c>
      <c r="G48" s="0" t="n">
        <v>23</v>
      </c>
      <c r="H48" s="0" t="n">
        <v>29</v>
      </c>
      <c r="I48" s="0" t="n">
        <v>2</v>
      </c>
      <c r="J48" s="0" t="n">
        <v>1</v>
      </c>
      <c r="K48" s="0" t="n">
        <v>2</v>
      </c>
      <c r="L48" s="0" t="n">
        <v>0</v>
      </c>
      <c r="M48" s="0" t="n">
        <v>0</v>
      </c>
      <c r="N48" s="0" t="s">
        <v>82</v>
      </c>
      <c r="O48" s="0" t="s">
        <v>92</v>
      </c>
      <c r="P48" s="0" t="s">
        <v>99</v>
      </c>
      <c r="Q48" s="0" t="s">
        <v>94</v>
      </c>
      <c r="R48" s="0" t="n">
        <v>0</v>
      </c>
      <c r="S48" s="0" t="n">
        <v>0</v>
      </c>
      <c r="T48" s="0" t="n">
        <v>0</v>
      </c>
      <c r="U48" s="0" t="s">
        <v>95</v>
      </c>
      <c r="V48" s="0" t="s">
        <v>95</v>
      </c>
      <c r="W48" s="0" t="n">
        <v>0</v>
      </c>
      <c r="X48" s="0" t="s">
        <v>86</v>
      </c>
      <c r="Y48" s="0" t="n">
        <v>42</v>
      </c>
      <c r="AA48" s="0" t="n">
        <v>0</v>
      </c>
      <c r="AB48" s="0" t="s">
        <v>87</v>
      </c>
      <c r="AC48" s="0" t="n">
        <v>85.5</v>
      </c>
      <c r="AD48" s="0" t="n">
        <v>0</v>
      </c>
      <c r="AE48" s="0" t="n">
        <v>0</v>
      </c>
      <c r="AF48" s="0" t="s">
        <v>88</v>
      </c>
      <c r="AG48" s="13" t="n">
        <v>42522</v>
      </c>
      <c r="AH48" s="0" t="str">
        <f aca="false">B48&amp;"|"&amp;C48&amp;"|"&amp;D48&amp;"|"&amp;E48&amp;"|"&amp;F48&amp;"|"&amp;G48&amp;"|"&amp;H48&amp;"|"&amp;I48&amp;"|"&amp;J48&amp;"|"&amp;K48&amp;"|"&amp;L48&amp;"|"&amp;M48&amp;"|"&amp;N48&amp;"|"&amp;O48&amp;"|"&amp;P48&amp;"|"&amp;Q48&amp;"|"&amp;R48&amp;"|"&amp;S48&amp;"|"&amp;T48&amp;"|"&amp;U48&amp;"|"&amp;V48&amp;"|"&amp;W48&amp;"|"&amp;X48&amp;"|"&amp;Y48&amp;"|"&amp;Z48&amp;"|"&amp;AA48&amp;"|"&amp;AB48&amp;"|"&amp;AC48&amp;"|"&amp;AD48&amp;"|"&amp;AE48&amp;"|"&amp;AF48&amp;"|"&amp;AG48</f>
        <v>City Hotel|0|33|2016|May|23|29|2|1|2|0|0|BB|PRT|Offline TA/TO|TA/TO|0|0|0|A|A|0|No Deposit|42||0|Transient|85.5|0|0|Check-Out|42522</v>
      </c>
      <c r="AI48" s="0" t="str">
        <f aca="false">IF(COUNTIF($AH$4:$AH$2603,AH48)&gt;1,"Duplicate","Unique")</f>
        <v>Unique</v>
      </c>
      <c r="AJ48" s="0" t="str">
        <f aca="false">IF(COUNTBLANK(B48:AG48)&gt;0,"Missing ("&amp;COUNTBLANK(B48:AG48)&amp;")","Complete")</f>
        <v>Missing (1)</v>
      </c>
    </row>
    <row r="49" customFormat="false" ht="15" hidden="false" customHeight="false" outlineLevel="0" collapsed="false">
      <c r="A49" s="14" t="n">
        <v>46</v>
      </c>
      <c r="B49" s="14" t="s">
        <v>90</v>
      </c>
      <c r="C49" s="14" t="n">
        <v>0</v>
      </c>
      <c r="D49" s="14" t="n">
        <v>7</v>
      </c>
      <c r="E49" s="14" t="n">
        <v>2016</v>
      </c>
      <c r="F49" s="14" t="s">
        <v>81</v>
      </c>
      <c r="G49" s="14" t="n">
        <v>51</v>
      </c>
      <c r="H49" s="14" t="n">
        <v>17</v>
      </c>
      <c r="I49" s="14" t="n">
        <v>1</v>
      </c>
      <c r="J49" s="14" t="n">
        <v>1</v>
      </c>
      <c r="K49" s="14" t="n">
        <v>2</v>
      </c>
      <c r="L49" s="14" t="n">
        <v>0</v>
      </c>
      <c r="M49" s="14" t="n">
        <v>0</v>
      </c>
      <c r="N49" s="14" t="s">
        <v>107</v>
      </c>
      <c r="O49" s="14" t="s">
        <v>92</v>
      </c>
      <c r="P49" s="14" t="s">
        <v>93</v>
      </c>
      <c r="Q49" s="14" t="s">
        <v>94</v>
      </c>
      <c r="R49" s="14" t="n">
        <v>0</v>
      </c>
      <c r="S49" s="14" t="n">
        <v>0</v>
      </c>
      <c r="T49" s="14" t="n">
        <v>0</v>
      </c>
      <c r="U49" s="14" t="s">
        <v>95</v>
      </c>
      <c r="V49" s="14" t="s">
        <v>95</v>
      </c>
      <c r="W49" s="14" t="n">
        <v>0</v>
      </c>
      <c r="X49" s="14" t="s">
        <v>86</v>
      </c>
      <c r="Y49" s="14" t="n">
        <v>9</v>
      </c>
      <c r="Z49" s="14"/>
      <c r="AA49" s="14" t="n">
        <v>0</v>
      </c>
      <c r="AB49" s="14" t="s">
        <v>87</v>
      </c>
      <c r="AC49" s="14" t="n">
        <v>78</v>
      </c>
      <c r="AD49" s="14" t="n">
        <v>0</v>
      </c>
      <c r="AE49" s="14" t="n">
        <v>1</v>
      </c>
      <c r="AF49" s="14" t="s">
        <v>88</v>
      </c>
      <c r="AG49" s="15" t="n">
        <v>42723</v>
      </c>
      <c r="AH49" s="14" t="str">
        <f aca="false">B49&amp;"|"&amp;C49&amp;"|"&amp;D49&amp;"|"&amp;E49&amp;"|"&amp;F49&amp;"|"&amp;G49&amp;"|"&amp;H49&amp;"|"&amp;I49&amp;"|"&amp;J49&amp;"|"&amp;K49&amp;"|"&amp;L49&amp;"|"&amp;M49&amp;"|"&amp;N49&amp;"|"&amp;O49&amp;"|"&amp;P49&amp;"|"&amp;Q49&amp;"|"&amp;R49&amp;"|"&amp;S49&amp;"|"&amp;T49&amp;"|"&amp;U49&amp;"|"&amp;V49&amp;"|"&amp;W49&amp;"|"&amp;X49&amp;"|"&amp;Y49&amp;"|"&amp;Z49&amp;"|"&amp;AA49&amp;"|"&amp;AB49&amp;"|"&amp;AC49&amp;"|"&amp;AD49&amp;"|"&amp;AE49&amp;"|"&amp;AF49&amp;"|"&amp;AG49</f>
        <v>City Hotel|0|7|2016|December|51|17|1|1|2|0|0|SC|PRT|Online TA|TA/TO|0|0|0|A|A|0|No Deposit|9||0|Transient|78|0|1|Check-Out|42723</v>
      </c>
      <c r="AI49" s="14" t="str">
        <f aca="false">IF(COUNTIF($AH$4:$AH$2603,AH49)&gt;1,"Duplicate","Unique")</f>
        <v>Unique</v>
      </c>
      <c r="AJ49" s="14" t="str">
        <f aca="false">IF(COUNTBLANK(B49:AG49)&gt;0,"Missing ("&amp;COUNTBLANK(B49:AG49)&amp;")","Complete")</f>
        <v>Missing (1)</v>
      </c>
    </row>
    <row r="50" customFormat="false" ht="15" hidden="false" customHeight="false" outlineLevel="0" collapsed="false">
      <c r="A50" s="0" t="n">
        <v>47</v>
      </c>
      <c r="B50" s="0" t="s">
        <v>90</v>
      </c>
      <c r="C50" s="0" t="n">
        <v>0</v>
      </c>
      <c r="D50" s="0" t="n">
        <v>21</v>
      </c>
      <c r="E50" s="0" t="n">
        <v>2015</v>
      </c>
      <c r="F50" s="0" t="s">
        <v>81</v>
      </c>
      <c r="G50" s="0" t="n">
        <v>51</v>
      </c>
      <c r="H50" s="0" t="n">
        <v>17</v>
      </c>
      <c r="I50" s="0" t="n">
        <v>0</v>
      </c>
      <c r="J50" s="0" t="n">
        <v>2</v>
      </c>
      <c r="K50" s="0" t="n">
        <v>1</v>
      </c>
      <c r="L50" s="0" t="n">
        <v>0</v>
      </c>
      <c r="M50" s="0" t="n">
        <v>0</v>
      </c>
      <c r="N50" s="0" t="s">
        <v>82</v>
      </c>
      <c r="O50" s="0" t="s">
        <v>92</v>
      </c>
      <c r="P50" s="0" t="s">
        <v>128</v>
      </c>
      <c r="Q50" s="0" t="s">
        <v>128</v>
      </c>
      <c r="R50" s="0" t="n">
        <v>0</v>
      </c>
      <c r="S50" s="0" t="n">
        <v>0</v>
      </c>
      <c r="T50" s="0" t="n">
        <v>0</v>
      </c>
      <c r="U50" s="0" t="s">
        <v>95</v>
      </c>
      <c r="V50" s="0" t="s">
        <v>95</v>
      </c>
      <c r="W50" s="0" t="n">
        <v>0</v>
      </c>
      <c r="X50" s="0" t="s">
        <v>86</v>
      </c>
      <c r="Z50" s="0" t="n">
        <v>40</v>
      </c>
      <c r="AA50" s="0" t="n">
        <v>0</v>
      </c>
      <c r="AB50" s="0" t="s">
        <v>101</v>
      </c>
      <c r="AC50" s="0" t="n">
        <v>65</v>
      </c>
      <c r="AD50" s="0" t="n">
        <v>0</v>
      </c>
      <c r="AE50" s="0" t="n">
        <v>0</v>
      </c>
      <c r="AF50" s="0" t="s">
        <v>88</v>
      </c>
      <c r="AG50" s="13" t="n">
        <v>42357</v>
      </c>
      <c r="AH50" s="0" t="str">
        <f aca="false">B50&amp;"|"&amp;C50&amp;"|"&amp;D50&amp;"|"&amp;E50&amp;"|"&amp;F50&amp;"|"&amp;G50&amp;"|"&amp;H50&amp;"|"&amp;I50&amp;"|"&amp;J50&amp;"|"&amp;K50&amp;"|"&amp;L50&amp;"|"&amp;M50&amp;"|"&amp;N50&amp;"|"&amp;O50&amp;"|"&amp;P50&amp;"|"&amp;Q50&amp;"|"&amp;R50&amp;"|"&amp;S50&amp;"|"&amp;T50&amp;"|"&amp;U50&amp;"|"&amp;V50&amp;"|"&amp;W50&amp;"|"&amp;X50&amp;"|"&amp;Y50&amp;"|"&amp;Z50&amp;"|"&amp;AA50&amp;"|"&amp;AB50&amp;"|"&amp;AC50&amp;"|"&amp;AD50&amp;"|"&amp;AE50&amp;"|"&amp;AF50&amp;"|"&amp;AG50</f>
        <v>City Hotel|0|21|2015|December|51|17|0|2|1|0|0|BB|PRT|Corporate|Corporate|0|0|0|A|A|0|No Deposit||40|0|Transient-Party|65|0|0|Check-Out|42357</v>
      </c>
      <c r="AI50" s="0" t="str">
        <f aca="false">IF(COUNTIF($AH$4:$AH$2603,AH50)&gt;1,"Duplicate","Unique")</f>
        <v>Unique</v>
      </c>
      <c r="AJ50" s="0" t="str">
        <f aca="false">IF(COUNTBLANK(B50:AG50)&gt;0,"Missing ("&amp;COUNTBLANK(B50:AG50)&amp;")","Complete")</f>
        <v>Missing (1)</v>
      </c>
    </row>
    <row r="51" customFormat="false" ht="15" hidden="false" customHeight="false" outlineLevel="0" collapsed="false">
      <c r="A51" s="14" t="n">
        <v>48</v>
      </c>
      <c r="B51" s="14" t="s">
        <v>90</v>
      </c>
      <c r="C51" s="14" t="n">
        <v>1</v>
      </c>
      <c r="D51" s="14" t="n">
        <v>160</v>
      </c>
      <c r="E51" s="14" t="n">
        <v>2015</v>
      </c>
      <c r="F51" s="14" t="s">
        <v>81</v>
      </c>
      <c r="G51" s="14" t="n">
        <v>53</v>
      </c>
      <c r="H51" s="14" t="n">
        <v>30</v>
      </c>
      <c r="I51" s="14" t="n">
        <v>0</v>
      </c>
      <c r="J51" s="14" t="n">
        <v>3</v>
      </c>
      <c r="K51" s="14" t="n">
        <v>2</v>
      </c>
      <c r="L51" s="14" t="n">
        <v>0</v>
      </c>
      <c r="M51" s="14" t="n">
        <v>0</v>
      </c>
      <c r="N51" s="14" t="s">
        <v>82</v>
      </c>
      <c r="O51" s="14" t="s">
        <v>92</v>
      </c>
      <c r="P51" s="14" t="s">
        <v>99</v>
      </c>
      <c r="Q51" s="14" t="s">
        <v>94</v>
      </c>
      <c r="R51" s="14" t="n">
        <v>0</v>
      </c>
      <c r="S51" s="14" t="n">
        <v>0</v>
      </c>
      <c r="T51" s="14" t="n">
        <v>0</v>
      </c>
      <c r="U51" s="14" t="s">
        <v>95</v>
      </c>
      <c r="V51" s="14" t="s">
        <v>95</v>
      </c>
      <c r="W51" s="14" t="n">
        <v>0</v>
      </c>
      <c r="X51" s="14" t="s">
        <v>86</v>
      </c>
      <c r="Y51" s="14" t="n">
        <v>3</v>
      </c>
      <c r="Z51" s="14"/>
      <c r="AA51" s="14" t="n">
        <v>111</v>
      </c>
      <c r="AB51" s="14" t="s">
        <v>101</v>
      </c>
      <c r="AC51" s="14" t="n">
        <v>70</v>
      </c>
      <c r="AD51" s="14" t="n">
        <v>0</v>
      </c>
      <c r="AE51" s="14" t="n">
        <v>0</v>
      </c>
      <c r="AF51" s="14" t="s">
        <v>96</v>
      </c>
      <c r="AG51" s="15" t="n">
        <v>42361</v>
      </c>
      <c r="AH51" s="14" t="str">
        <f aca="false">B51&amp;"|"&amp;C51&amp;"|"&amp;D51&amp;"|"&amp;E51&amp;"|"&amp;F51&amp;"|"&amp;G51&amp;"|"&amp;H51&amp;"|"&amp;I51&amp;"|"&amp;J51&amp;"|"&amp;K51&amp;"|"&amp;L51&amp;"|"&amp;M51&amp;"|"&amp;N51&amp;"|"&amp;O51&amp;"|"&amp;P51&amp;"|"&amp;Q51&amp;"|"&amp;R51&amp;"|"&amp;S51&amp;"|"&amp;T51&amp;"|"&amp;U51&amp;"|"&amp;V51&amp;"|"&amp;W51&amp;"|"&amp;X51&amp;"|"&amp;Y51&amp;"|"&amp;Z51&amp;"|"&amp;AA51&amp;"|"&amp;AB51&amp;"|"&amp;AC51&amp;"|"&amp;AD51&amp;"|"&amp;AE51&amp;"|"&amp;AF51&amp;"|"&amp;AG51</f>
        <v>City Hotel|1|160|2015|December|53|30|0|3|2|0|0|BB|PRT|Offline TA/TO|TA/TO|0|0|0|A|A|0|No Deposit|3||111|Transient-Party|70|0|0|Canceled|42361</v>
      </c>
      <c r="AI51" s="14" t="str">
        <f aca="false">IF(COUNTIF($AH$4:$AH$2603,AH51)&gt;1,"Duplicate","Unique")</f>
        <v>Unique</v>
      </c>
      <c r="AJ51" s="14" t="str">
        <f aca="false">IF(COUNTBLANK(B51:AG51)&gt;0,"Missing ("&amp;COUNTBLANK(B51:AG51)&amp;")","Complete")</f>
        <v>Missing (1)</v>
      </c>
    </row>
    <row r="52" customFormat="false" ht="15" hidden="false" customHeight="false" outlineLevel="0" collapsed="false">
      <c r="A52" s="0" t="n">
        <v>49</v>
      </c>
      <c r="B52" s="0" t="s">
        <v>80</v>
      </c>
      <c r="C52" s="0" t="n">
        <v>0</v>
      </c>
      <c r="D52" s="0" t="n">
        <v>28</v>
      </c>
      <c r="E52" s="0" t="n">
        <v>2016</v>
      </c>
      <c r="F52" s="0" t="s">
        <v>121</v>
      </c>
      <c r="G52" s="0" t="n">
        <v>21</v>
      </c>
      <c r="H52" s="0" t="n">
        <v>19</v>
      </c>
      <c r="I52" s="0" t="n">
        <v>2</v>
      </c>
      <c r="J52" s="0" t="n">
        <v>5</v>
      </c>
      <c r="K52" s="0" t="n">
        <v>3</v>
      </c>
      <c r="L52" s="0" t="n">
        <v>0</v>
      </c>
      <c r="M52" s="0" t="n">
        <v>0</v>
      </c>
      <c r="N52" s="0" t="s">
        <v>82</v>
      </c>
      <c r="O52" s="0" t="s">
        <v>122</v>
      </c>
      <c r="P52" s="0" t="s">
        <v>99</v>
      </c>
      <c r="Q52" s="0" t="s">
        <v>94</v>
      </c>
      <c r="R52" s="0" t="n">
        <v>0</v>
      </c>
      <c r="S52" s="0" t="n">
        <v>0</v>
      </c>
      <c r="T52" s="0" t="n">
        <v>0</v>
      </c>
      <c r="U52" s="0" t="s">
        <v>95</v>
      </c>
      <c r="V52" s="0" t="s">
        <v>95</v>
      </c>
      <c r="W52" s="0" t="n">
        <v>0</v>
      </c>
      <c r="X52" s="0" t="s">
        <v>86</v>
      </c>
      <c r="Y52" s="0" t="n">
        <v>8</v>
      </c>
      <c r="AA52" s="0" t="n">
        <v>0</v>
      </c>
      <c r="AB52" s="0" t="s">
        <v>87</v>
      </c>
      <c r="AC52" s="0" t="n">
        <v>79.9</v>
      </c>
      <c r="AD52" s="0" t="n">
        <v>0</v>
      </c>
      <c r="AE52" s="0" t="n">
        <v>2</v>
      </c>
      <c r="AF52" s="0" t="s">
        <v>88</v>
      </c>
      <c r="AG52" s="13" t="n">
        <v>42516</v>
      </c>
      <c r="AH52" s="0" t="str">
        <f aca="false">B52&amp;"|"&amp;C52&amp;"|"&amp;D52&amp;"|"&amp;E52&amp;"|"&amp;F52&amp;"|"&amp;G52&amp;"|"&amp;H52&amp;"|"&amp;I52&amp;"|"&amp;J52&amp;"|"&amp;K52&amp;"|"&amp;L52&amp;"|"&amp;M52&amp;"|"&amp;N52&amp;"|"&amp;O52&amp;"|"&amp;P52&amp;"|"&amp;Q52&amp;"|"&amp;R52&amp;"|"&amp;S52&amp;"|"&amp;T52&amp;"|"&amp;U52&amp;"|"&amp;V52&amp;"|"&amp;W52&amp;"|"&amp;X52&amp;"|"&amp;Y52&amp;"|"&amp;Z52&amp;"|"&amp;AA52&amp;"|"&amp;AB52&amp;"|"&amp;AC52&amp;"|"&amp;AD52&amp;"|"&amp;AE52&amp;"|"&amp;AF52&amp;"|"&amp;AG52</f>
        <v>Resort Hotel|0|28|2016|May|21|19|2|5|3|0|0|BB|FRA|Offline TA/TO|TA/TO|0|0|0|A|A|0|No Deposit|8||0|Transient|79.9|0|2|Check-Out|42516</v>
      </c>
      <c r="AI52" s="0" t="str">
        <f aca="false">IF(COUNTIF($AH$4:$AH$2603,AH52)&gt;1,"Duplicate","Unique")</f>
        <v>Unique</v>
      </c>
      <c r="AJ52" s="0" t="str">
        <f aca="false">IF(COUNTBLANK(B52:AG52)&gt;0,"Missing ("&amp;COUNTBLANK(B52:AG52)&amp;")","Complete")</f>
        <v>Missing (1)</v>
      </c>
    </row>
    <row r="53" customFormat="false" ht="15" hidden="false" customHeight="false" outlineLevel="0" collapsed="false">
      <c r="A53" s="14" t="n">
        <v>50</v>
      </c>
      <c r="B53" s="14" t="s">
        <v>90</v>
      </c>
      <c r="C53" s="14" t="n">
        <v>1</v>
      </c>
      <c r="D53" s="14" t="n">
        <v>274</v>
      </c>
      <c r="E53" s="14" t="n">
        <v>2015</v>
      </c>
      <c r="F53" s="14" t="s">
        <v>91</v>
      </c>
      <c r="G53" s="14" t="n">
        <v>29</v>
      </c>
      <c r="H53" s="14" t="n">
        <v>18</v>
      </c>
      <c r="I53" s="14" t="n">
        <v>2</v>
      </c>
      <c r="J53" s="14" t="n">
        <v>2</v>
      </c>
      <c r="K53" s="14" t="n">
        <v>2</v>
      </c>
      <c r="L53" s="14" t="n">
        <v>0</v>
      </c>
      <c r="M53" s="14" t="n">
        <v>0</v>
      </c>
      <c r="N53" s="14" t="s">
        <v>82</v>
      </c>
      <c r="O53" s="14" t="s">
        <v>92</v>
      </c>
      <c r="P53" s="14" t="s">
        <v>116</v>
      </c>
      <c r="Q53" s="14" t="s">
        <v>94</v>
      </c>
      <c r="R53" s="14" t="n">
        <v>0</v>
      </c>
      <c r="S53" s="14" t="n">
        <v>1</v>
      </c>
      <c r="T53" s="14" t="n">
        <v>0</v>
      </c>
      <c r="U53" s="14" t="s">
        <v>95</v>
      </c>
      <c r="V53" s="14" t="s">
        <v>95</v>
      </c>
      <c r="W53" s="14" t="n">
        <v>0</v>
      </c>
      <c r="X53" s="14" t="s">
        <v>86</v>
      </c>
      <c r="Y53" s="14" t="n">
        <v>1</v>
      </c>
      <c r="Z53" s="14"/>
      <c r="AA53" s="14" t="n">
        <v>0</v>
      </c>
      <c r="AB53" s="14" t="s">
        <v>101</v>
      </c>
      <c r="AC53" s="14" t="n">
        <v>62</v>
      </c>
      <c r="AD53" s="14" t="n">
        <v>0</v>
      </c>
      <c r="AE53" s="14" t="n">
        <v>0</v>
      </c>
      <c r="AF53" s="14" t="s">
        <v>96</v>
      </c>
      <c r="AG53" s="15" t="n">
        <v>42191</v>
      </c>
      <c r="AH53" s="14" t="str">
        <f aca="false">B53&amp;"|"&amp;C53&amp;"|"&amp;D53&amp;"|"&amp;E53&amp;"|"&amp;F53&amp;"|"&amp;G53&amp;"|"&amp;H53&amp;"|"&amp;I53&amp;"|"&amp;J53&amp;"|"&amp;K53&amp;"|"&amp;L53&amp;"|"&amp;M53&amp;"|"&amp;N53&amp;"|"&amp;O53&amp;"|"&amp;P53&amp;"|"&amp;Q53&amp;"|"&amp;R53&amp;"|"&amp;S53&amp;"|"&amp;T53&amp;"|"&amp;U53&amp;"|"&amp;V53&amp;"|"&amp;W53&amp;"|"&amp;X53&amp;"|"&amp;Y53&amp;"|"&amp;Z53&amp;"|"&amp;AA53&amp;"|"&amp;AB53&amp;"|"&amp;AC53&amp;"|"&amp;AD53&amp;"|"&amp;AE53&amp;"|"&amp;AF53&amp;"|"&amp;AG53</f>
        <v>City Hotel|1|274|2015|July|29|18|2|2|2|0|0|BB|PRT|Groups|TA/TO|0|1|0|A|A|0|No Deposit|1||0|Transient-Party|62|0|0|Canceled|42191</v>
      </c>
      <c r="AI53" s="14" t="str">
        <f aca="false">IF(COUNTIF($AH$4:$AH$2603,AH53)&gt;1,"Duplicate","Unique")</f>
        <v>Unique</v>
      </c>
      <c r="AJ53" s="14" t="str">
        <f aca="false">IF(COUNTBLANK(B53:AG53)&gt;0,"Missing ("&amp;COUNTBLANK(B53:AG53)&amp;")","Complete")</f>
        <v>Missing (1)</v>
      </c>
    </row>
    <row r="54" customFormat="false" ht="15" hidden="false" customHeight="false" outlineLevel="0" collapsed="false">
      <c r="A54" s="0" t="n">
        <v>51</v>
      </c>
      <c r="B54" s="0" t="s">
        <v>90</v>
      </c>
      <c r="C54" s="0" t="n">
        <v>1</v>
      </c>
      <c r="D54" s="0" t="n">
        <v>155</v>
      </c>
      <c r="E54" s="0" t="n">
        <v>2017</v>
      </c>
      <c r="F54" s="0" t="s">
        <v>91</v>
      </c>
      <c r="G54" s="0" t="n">
        <v>29</v>
      </c>
      <c r="H54" s="0" t="n">
        <v>17</v>
      </c>
      <c r="I54" s="0" t="n">
        <v>1</v>
      </c>
      <c r="J54" s="0" t="n">
        <v>1</v>
      </c>
      <c r="K54" s="0" t="n">
        <v>2</v>
      </c>
      <c r="L54" s="0" t="n">
        <v>0</v>
      </c>
      <c r="M54" s="0" t="n">
        <v>0</v>
      </c>
      <c r="N54" s="0" t="s">
        <v>107</v>
      </c>
      <c r="O54" s="0" t="s">
        <v>123</v>
      </c>
      <c r="P54" s="0" t="s">
        <v>93</v>
      </c>
      <c r="Q54" s="0" t="s">
        <v>94</v>
      </c>
      <c r="R54" s="0" t="n">
        <v>0</v>
      </c>
      <c r="S54" s="0" t="n">
        <v>0</v>
      </c>
      <c r="T54" s="0" t="n">
        <v>0</v>
      </c>
      <c r="U54" s="0" t="s">
        <v>95</v>
      </c>
      <c r="V54" s="0" t="s">
        <v>95</v>
      </c>
      <c r="W54" s="0" t="n">
        <v>0</v>
      </c>
      <c r="X54" s="0" t="s">
        <v>86</v>
      </c>
      <c r="Y54" s="0" t="n">
        <v>9</v>
      </c>
      <c r="AA54" s="0" t="n">
        <v>0</v>
      </c>
      <c r="AB54" s="0" t="s">
        <v>87</v>
      </c>
      <c r="AC54" s="0" t="n">
        <v>89.1</v>
      </c>
      <c r="AD54" s="0" t="n">
        <v>0</v>
      </c>
      <c r="AE54" s="0" t="n">
        <v>1</v>
      </c>
      <c r="AF54" s="0" t="s">
        <v>96</v>
      </c>
      <c r="AG54" s="13" t="n">
        <v>42802</v>
      </c>
      <c r="AH54" s="0" t="str">
        <f aca="false">B54&amp;"|"&amp;C54&amp;"|"&amp;D54&amp;"|"&amp;E54&amp;"|"&amp;F54&amp;"|"&amp;G54&amp;"|"&amp;H54&amp;"|"&amp;I54&amp;"|"&amp;J54&amp;"|"&amp;K54&amp;"|"&amp;L54&amp;"|"&amp;M54&amp;"|"&amp;N54&amp;"|"&amp;O54&amp;"|"&amp;P54&amp;"|"&amp;Q54&amp;"|"&amp;R54&amp;"|"&amp;S54&amp;"|"&amp;T54&amp;"|"&amp;U54&amp;"|"&amp;V54&amp;"|"&amp;W54&amp;"|"&amp;X54&amp;"|"&amp;Y54&amp;"|"&amp;Z54&amp;"|"&amp;AA54&amp;"|"&amp;AB54&amp;"|"&amp;AC54&amp;"|"&amp;AD54&amp;"|"&amp;AE54&amp;"|"&amp;AF54&amp;"|"&amp;AG54</f>
        <v>City Hotel|1|155|2017|July|29|17|1|1|2|0|0|SC|USA|Online TA|TA/TO|0|0|0|A|A|0|No Deposit|9||0|Transient|89.1|0|1|Canceled|42802</v>
      </c>
      <c r="AI54" s="0" t="str">
        <f aca="false">IF(COUNTIF($AH$4:$AH$2603,AH54)&gt;1,"Duplicate","Unique")</f>
        <v>Unique</v>
      </c>
      <c r="AJ54" s="0" t="str">
        <f aca="false">IF(COUNTBLANK(B54:AG54)&gt;0,"Missing ("&amp;COUNTBLANK(B54:AG54)&amp;")","Complete")</f>
        <v>Missing (1)</v>
      </c>
    </row>
    <row r="55" customFormat="false" ht="15" hidden="false" customHeight="false" outlineLevel="0" collapsed="false">
      <c r="A55" s="14" t="n">
        <v>52</v>
      </c>
      <c r="B55" s="14" t="s">
        <v>80</v>
      </c>
      <c r="C55" s="14" t="n">
        <v>1</v>
      </c>
      <c r="D55" s="14" t="n">
        <v>48</v>
      </c>
      <c r="E55" s="14" t="n">
        <v>2016</v>
      </c>
      <c r="F55" s="14" t="s">
        <v>114</v>
      </c>
      <c r="G55" s="14" t="n">
        <v>40</v>
      </c>
      <c r="H55" s="14" t="n">
        <v>30</v>
      </c>
      <c r="I55" s="14" t="n">
        <v>2</v>
      </c>
      <c r="J55" s="14" t="n">
        <v>3</v>
      </c>
      <c r="K55" s="14" t="n">
        <v>2</v>
      </c>
      <c r="L55" s="14" t="n">
        <v>0</v>
      </c>
      <c r="M55" s="14" t="n">
        <v>0</v>
      </c>
      <c r="N55" s="14" t="s">
        <v>82</v>
      </c>
      <c r="O55" s="14" t="s">
        <v>115</v>
      </c>
      <c r="P55" s="14" t="s">
        <v>93</v>
      </c>
      <c r="Q55" s="14" t="s">
        <v>94</v>
      </c>
      <c r="R55" s="14" t="n">
        <v>0</v>
      </c>
      <c r="S55" s="14" t="n">
        <v>0</v>
      </c>
      <c r="T55" s="14" t="n">
        <v>0</v>
      </c>
      <c r="U55" s="14" t="s">
        <v>124</v>
      </c>
      <c r="V55" s="14" t="s">
        <v>124</v>
      </c>
      <c r="W55" s="14" t="n">
        <v>0</v>
      </c>
      <c r="X55" s="14" t="s">
        <v>86</v>
      </c>
      <c r="Y55" s="14" t="n">
        <v>240</v>
      </c>
      <c r="Z55" s="14"/>
      <c r="AA55" s="14" t="n">
        <v>0</v>
      </c>
      <c r="AB55" s="14" t="s">
        <v>87</v>
      </c>
      <c r="AC55" s="14" t="n">
        <v>107</v>
      </c>
      <c r="AD55" s="14" t="n">
        <v>0</v>
      </c>
      <c r="AE55" s="14" t="n">
        <v>0</v>
      </c>
      <c r="AF55" s="14" t="s">
        <v>96</v>
      </c>
      <c r="AG55" s="15" t="n">
        <v>42596</v>
      </c>
      <c r="AH55" s="14" t="str">
        <f aca="false">B55&amp;"|"&amp;C55&amp;"|"&amp;D55&amp;"|"&amp;E55&amp;"|"&amp;F55&amp;"|"&amp;G55&amp;"|"&amp;H55&amp;"|"&amp;I55&amp;"|"&amp;J55&amp;"|"&amp;K55&amp;"|"&amp;L55&amp;"|"&amp;M55&amp;"|"&amp;N55&amp;"|"&amp;O55&amp;"|"&amp;P55&amp;"|"&amp;Q55&amp;"|"&amp;R55&amp;"|"&amp;S55&amp;"|"&amp;T55&amp;"|"&amp;U55&amp;"|"&amp;V55&amp;"|"&amp;W55&amp;"|"&amp;X55&amp;"|"&amp;Y55&amp;"|"&amp;Z55&amp;"|"&amp;AA55&amp;"|"&amp;AB55&amp;"|"&amp;AC55&amp;"|"&amp;AD55&amp;"|"&amp;AE55&amp;"|"&amp;AF55&amp;"|"&amp;AG55</f>
        <v>Resort Hotel|1|48|2016|September|40|30|2|3|2|0|0|BB|ESP|Online TA|TA/TO|0|0|0|E|E|0|No Deposit|240||0|Transient|107|0|0|Canceled|42596</v>
      </c>
      <c r="AI55" s="14" t="str">
        <f aca="false">IF(COUNTIF($AH$4:$AH$2603,AH55)&gt;1,"Duplicate","Unique")</f>
        <v>Unique</v>
      </c>
      <c r="AJ55" s="14" t="str">
        <f aca="false">IF(COUNTBLANK(B55:AG55)&gt;0,"Missing ("&amp;COUNTBLANK(B55:AG55)&amp;")","Complete")</f>
        <v>Missing (1)</v>
      </c>
    </row>
    <row r="56" customFormat="false" ht="15" hidden="false" customHeight="false" outlineLevel="0" collapsed="false">
      <c r="A56" s="0" t="n">
        <v>53</v>
      </c>
      <c r="B56" s="0" t="s">
        <v>80</v>
      </c>
      <c r="C56" s="0" t="n">
        <v>0</v>
      </c>
      <c r="D56" s="0" t="n">
        <v>25</v>
      </c>
      <c r="E56" s="0" t="n">
        <v>2016</v>
      </c>
      <c r="F56" s="0" t="s">
        <v>126</v>
      </c>
      <c r="G56" s="0" t="n">
        <v>3</v>
      </c>
      <c r="H56" s="0" t="n">
        <v>14</v>
      </c>
      <c r="I56" s="0" t="n">
        <v>0</v>
      </c>
      <c r="J56" s="0" t="n">
        <v>2</v>
      </c>
      <c r="K56" s="0" t="n">
        <v>2</v>
      </c>
      <c r="L56" s="0" t="n">
        <v>2</v>
      </c>
      <c r="M56" s="0" t="n">
        <v>0</v>
      </c>
      <c r="N56" s="0" t="s">
        <v>82</v>
      </c>
      <c r="O56" s="0" t="s">
        <v>115</v>
      </c>
      <c r="P56" s="0" t="s">
        <v>93</v>
      </c>
      <c r="Q56" s="0" t="s">
        <v>94</v>
      </c>
      <c r="R56" s="0" t="n">
        <v>0</v>
      </c>
      <c r="S56" s="0" t="n">
        <v>0</v>
      </c>
      <c r="T56" s="0" t="n">
        <v>0</v>
      </c>
      <c r="U56" s="0" t="s">
        <v>136</v>
      </c>
      <c r="V56" s="0" t="s">
        <v>136</v>
      </c>
      <c r="W56" s="0" t="n">
        <v>0</v>
      </c>
      <c r="X56" s="0" t="s">
        <v>86</v>
      </c>
      <c r="Y56" s="0" t="n">
        <v>240</v>
      </c>
      <c r="AA56" s="0" t="n">
        <v>0</v>
      </c>
      <c r="AB56" s="0" t="s">
        <v>87</v>
      </c>
      <c r="AC56" s="0" t="n">
        <v>79</v>
      </c>
      <c r="AD56" s="0" t="n">
        <v>0</v>
      </c>
      <c r="AE56" s="0" t="n">
        <v>1</v>
      </c>
      <c r="AF56" s="0" t="s">
        <v>88</v>
      </c>
      <c r="AG56" s="13" t="n">
        <v>42385</v>
      </c>
      <c r="AH56" s="0" t="str">
        <f aca="false">B56&amp;"|"&amp;C56&amp;"|"&amp;D56&amp;"|"&amp;E56&amp;"|"&amp;F56&amp;"|"&amp;G56&amp;"|"&amp;H56&amp;"|"&amp;I56&amp;"|"&amp;J56&amp;"|"&amp;K56&amp;"|"&amp;L56&amp;"|"&amp;M56&amp;"|"&amp;N56&amp;"|"&amp;O56&amp;"|"&amp;P56&amp;"|"&amp;Q56&amp;"|"&amp;R56&amp;"|"&amp;S56&amp;"|"&amp;T56&amp;"|"&amp;U56&amp;"|"&amp;V56&amp;"|"&amp;W56&amp;"|"&amp;X56&amp;"|"&amp;Y56&amp;"|"&amp;Z56&amp;"|"&amp;AA56&amp;"|"&amp;AB56&amp;"|"&amp;AC56&amp;"|"&amp;AD56&amp;"|"&amp;AE56&amp;"|"&amp;AF56&amp;"|"&amp;AG56</f>
        <v>Resort Hotel|0|25|2016|January|3|14|0|2|2|2|0|BB|ESP|Online TA|TA/TO|0|0|0|G|G|0|No Deposit|240||0|Transient|79|0|1|Check-Out|42385</v>
      </c>
      <c r="AI56" s="0" t="str">
        <f aca="false">IF(COUNTIF($AH$4:$AH$2603,AH56)&gt;1,"Duplicate","Unique")</f>
        <v>Unique</v>
      </c>
      <c r="AJ56" s="0" t="str">
        <f aca="false">IF(COUNTBLANK(B56:AG56)&gt;0,"Missing ("&amp;COUNTBLANK(B56:AG56)&amp;")","Complete")</f>
        <v>Missing (1)</v>
      </c>
    </row>
    <row r="57" customFormat="false" ht="15" hidden="false" customHeight="false" outlineLevel="0" collapsed="false">
      <c r="A57" s="14" t="n">
        <v>54</v>
      </c>
      <c r="B57" s="14" t="s">
        <v>80</v>
      </c>
      <c r="C57" s="14" t="n">
        <v>0</v>
      </c>
      <c r="D57" s="14" t="n">
        <v>154</v>
      </c>
      <c r="E57" s="14" t="n">
        <v>2016</v>
      </c>
      <c r="F57" s="14" t="s">
        <v>91</v>
      </c>
      <c r="G57" s="14" t="n">
        <v>29</v>
      </c>
      <c r="H57" s="14" t="n">
        <v>11</v>
      </c>
      <c r="I57" s="14" t="n">
        <v>1</v>
      </c>
      <c r="J57" s="14" t="n">
        <v>2</v>
      </c>
      <c r="K57" s="14" t="n">
        <v>2</v>
      </c>
      <c r="L57" s="14" t="n">
        <v>0</v>
      </c>
      <c r="M57" s="14" t="n">
        <v>0</v>
      </c>
      <c r="N57" s="14" t="s">
        <v>82</v>
      </c>
      <c r="O57" s="14" t="s">
        <v>137</v>
      </c>
      <c r="P57" s="14" t="s">
        <v>99</v>
      </c>
      <c r="Q57" s="14" t="s">
        <v>94</v>
      </c>
      <c r="R57" s="14" t="n">
        <v>0</v>
      </c>
      <c r="S57" s="14" t="n">
        <v>0</v>
      </c>
      <c r="T57" s="14" t="n">
        <v>0</v>
      </c>
      <c r="U57" s="14" t="s">
        <v>95</v>
      </c>
      <c r="V57" s="14" t="s">
        <v>138</v>
      </c>
      <c r="W57" s="14" t="n">
        <v>0</v>
      </c>
      <c r="X57" s="14" t="s">
        <v>86</v>
      </c>
      <c r="Y57" s="14" t="n">
        <v>327</v>
      </c>
      <c r="Z57" s="14"/>
      <c r="AA57" s="14" t="n">
        <v>0</v>
      </c>
      <c r="AB57" s="14" t="s">
        <v>87</v>
      </c>
      <c r="AC57" s="14" t="n">
        <v>64.8</v>
      </c>
      <c r="AD57" s="14" t="n">
        <v>0</v>
      </c>
      <c r="AE57" s="14" t="n">
        <v>0</v>
      </c>
      <c r="AF57" s="14" t="s">
        <v>88</v>
      </c>
      <c r="AG57" s="15" t="n">
        <v>42565</v>
      </c>
      <c r="AH57" s="14" t="str">
        <f aca="false">B57&amp;"|"&amp;C57&amp;"|"&amp;D57&amp;"|"&amp;E57&amp;"|"&amp;F57&amp;"|"&amp;G57&amp;"|"&amp;H57&amp;"|"&amp;I57&amp;"|"&amp;J57&amp;"|"&amp;K57&amp;"|"&amp;L57&amp;"|"&amp;M57&amp;"|"&amp;N57&amp;"|"&amp;O57&amp;"|"&amp;P57&amp;"|"&amp;Q57&amp;"|"&amp;R57&amp;"|"&amp;S57&amp;"|"&amp;T57&amp;"|"&amp;U57&amp;"|"&amp;V57&amp;"|"&amp;W57&amp;"|"&amp;X57&amp;"|"&amp;Y57&amp;"|"&amp;Z57&amp;"|"&amp;AA57&amp;"|"&amp;AB57&amp;"|"&amp;AC57&amp;"|"&amp;AD57&amp;"|"&amp;AE57&amp;"|"&amp;AF57&amp;"|"&amp;AG57</f>
        <v>Resort Hotel|0|154|2016|July|29|11|1|2|2|0|0|BB|LUX|Offline TA/TO|TA/TO|0|0|0|A|B|0|No Deposit|327||0|Transient|64.8|0|0|Check-Out|42565</v>
      </c>
      <c r="AI57" s="14" t="str">
        <f aca="false">IF(COUNTIF($AH$4:$AH$2603,AH57)&gt;1,"Duplicate","Unique")</f>
        <v>Unique</v>
      </c>
      <c r="AJ57" s="14" t="str">
        <f aca="false">IF(COUNTBLANK(B57:AG57)&gt;0,"Missing ("&amp;COUNTBLANK(B57:AG57)&amp;")","Complete")</f>
        <v>Missing (1)</v>
      </c>
    </row>
    <row r="58" customFormat="false" ht="15" hidden="false" customHeight="false" outlineLevel="0" collapsed="false">
      <c r="A58" s="0" t="n">
        <v>55</v>
      </c>
      <c r="B58" s="0" t="s">
        <v>90</v>
      </c>
      <c r="C58" s="0" t="n">
        <v>1</v>
      </c>
      <c r="D58" s="0" t="n">
        <v>1</v>
      </c>
      <c r="E58" s="0" t="n">
        <v>2015</v>
      </c>
      <c r="F58" s="0" t="s">
        <v>81</v>
      </c>
      <c r="G58" s="0" t="n">
        <v>53</v>
      </c>
      <c r="H58" s="0" t="n">
        <v>29</v>
      </c>
      <c r="I58" s="0" t="n">
        <v>0</v>
      </c>
      <c r="J58" s="0" t="n">
        <v>4</v>
      </c>
      <c r="K58" s="0" t="n">
        <v>2</v>
      </c>
      <c r="L58" s="0" t="n">
        <v>0</v>
      </c>
      <c r="M58" s="0" t="n">
        <v>1</v>
      </c>
      <c r="N58" s="0" t="s">
        <v>82</v>
      </c>
      <c r="O58" s="0" t="s">
        <v>92</v>
      </c>
      <c r="P58" s="0" t="s">
        <v>116</v>
      </c>
      <c r="Q58" s="0" t="s">
        <v>94</v>
      </c>
      <c r="R58" s="0" t="n">
        <v>0</v>
      </c>
      <c r="S58" s="0" t="n">
        <v>0</v>
      </c>
      <c r="T58" s="0" t="n">
        <v>0</v>
      </c>
      <c r="U58" s="0" t="s">
        <v>138</v>
      </c>
      <c r="V58" s="0" t="s">
        <v>138</v>
      </c>
      <c r="W58" s="0" t="n">
        <v>2</v>
      </c>
      <c r="X58" s="0" t="s">
        <v>86</v>
      </c>
      <c r="Y58" s="0" t="n">
        <v>29</v>
      </c>
      <c r="AA58" s="0" t="n">
        <v>0</v>
      </c>
      <c r="AB58" s="0" t="s">
        <v>87</v>
      </c>
      <c r="AC58" s="0" t="n">
        <v>72.5</v>
      </c>
      <c r="AD58" s="0" t="n">
        <v>0</v>
      </c>
      <c r="AE58" s="0" t="n">
        <v>2</v>
      </c>
      <c r="AF58" s="0" t="s">
        <v>96</v>
      </c>
      <c r="AG58" s="13" t="n">
        <v>42367</v>
      </c>
      <c r="AH58" s="0" t="str">
        <f aca="false">B58&amp;"|"&amp;C58&amp;"|"&amp;D58&amp;"|"&amp;E58&amp;"|"&amp;F58&amp;"|"&amp;G58&amp;"|"&amp;H58&amp;"|"&amp;I58&amp;"|"&amp;J58&amp;"|"&amp;K58&amp;"|"&amp;L58&amp;"|"&amp;M58&amp;"|"&amp;N58&amp;"|"&amp;O58&amp;"|"&amp;P58&amp;"|"&amp;Q58&amp;"|"&amp;R58&amp;"|"&amp;S58&amp;"|"&amp;T58&amp;"|"&amp;U58&amp;"|"&amp;V58&amp;"|"&amp;W58&amp;"|"&amp;X58&amp;"|"&amp;Y58&amp;"|"&amp;Z58&amp;"|"&amp;AA58&amp;"|"&amp;AB58&amp;"|"&amp;AC58&amp;"|"&amp;AD58&amp;"|"&amp;AE58&amp;"|"&amp;AF58&amp;"|"&amp;AG58</f>
        <v>City Hotel|1|1|2015|December|53|29|0|4|2|0|1|BB|PRT|Groups|TA/TO|0|0|0|B|B|2|No Deposit|29||0|Transient|72.5|0|2|Canceled|42367</v>
      </c>
      <c r="AI58" s="0" t="str">
        <f aca="false">IF(COUNTIF($AH$4:$AH$2603,AH58)&gt;1,"Duplicate","Unique")</f>
        <v>Unique</v>
      </c>
      <c r="AJ58" s="0" t="str">
        <f aca="false">IF(COUNTBLANK(B58:AG58)&gt;0,"Missing ("&amp;COUNTBLANK(B58:AG58)&amp;")","Complete")</f>
        <v>Missing (1)</v>
      </c>
    </row>
    <row r="59" customFormat="false" ht="15" hidden="false" customHeight="false" outlineLevel="0" collapsed="false">
      <c r="A59" s="14" t="n">
        <v>56</v>
      </c>
      <c r="B59" s="14" t="s">
        <v>90</v>
      </c>
      <c r="C59" s="14" t="n">
        <v>1</v>
      </c>
      <c r="D59" s="14" t="n">
        <v>364</v>
      </c>
      <c r="E59" s="14" t="n">
        <v>2015</v>
      </c>
      <c r="F59" s="14" t="s">
        <v>111</v>
      </c>
      <c r="G59" s="14" t="n">
        <v>42</v>
      </c>
      <c r="H59" s="14" t="n">
        <v>16</v>
      </c>
      <c r="I59" s="14" t="n">
        <v>0</v>
      </c>
      <c r="J59" s="14" t="n">
        <v>2</v>
      </c>
      <c r="K59" s="14" t="n">
        <v>2</v>
      </c>
      <c r="L59" s="14" t="n">
        <v>0</v>
      </c>
      <c r="M59" s="14" t="n">
        <v>0</v>
      </c>
      <c r="N59" s="14" t="s">
        <v>112</v>
      </c>
      <c r="O59" s="14" t="s">
        <v>92</v>
      </c>
      <c r="P59" s="14" t="s">
        <v>99</v>
      </c>
      <c r="Q59" s="14" t="s">
        <v>94</v>
      </c>
      <c r="R59" s="14" t="n">
        <v>0</v>
      </c>
      <c r="S59" s="14" t="n">
        <v>1</v>
      </c>
      <c r="T59" s="14" t="n">
        <v>0</v>
      </c>
      <c r="U59" s="14" t="s">
        <v>95</v>
      </c>
      <c r="V59" s="14" t="s">
        <v>95</v>
      </c>
      <c r="W59" s="14" t="n">
        <v>0</v>
      </c>
      <c r="X59" s="14" t="s">
        <v>120</v>
      </c>
      <c r="Y59" s="14" t="n">
        <v>6</v>
      </c>
      <c r="Z59" s="14"/>
      <c r="AA59" s="14" t="n">
        <v>0</v>
      </c>
      <c r="AB59" s="14" t="s">
        <v>101</v>
      </c>
      <c r="AC59" s="14" t="n">
        <v>101.5</v>
      </c>
      <c r="AD59" s="14" t="n">
        <v>0</v>
      </c>
      <c r="AE59" s="14" t="n">
        <v>0</v>
      </c>
      <c r="AF59" s="14" t="s">
        <v>96</v>
      </c>
      <c r="AG59" s="15" t="n">
        <v>42191</v>
      </c>
      <c r="AH59" s="14" t="str">
        <f aca="false">B59&amp;"|"&amp;C59&amp;"|"&amp;D59&amp;"|"&amp;E59&amp;"|"&amp;F59&amp;"|"&amp;G59&amp;"|"&amp;H59&amp;"|"&amp;I59&amp;"|"&amp;J59&amp;"|"&amp;K59&amp;"|"&amp;L59&amp;"|"&amp;M59&amp;"|"&amp;N59&amp;"|"&amp;O59&amp;"|"&amp;P59&amp;"|"&amp;Q59&amp;"|"&amp;R59&amp;"|"&amp;S59&amp;"|"&amp;T59&amp;"|"&amp;U59&amp;"|"&amp;V59&amp;"|"&amp;W59&amp;"|"&amp;X59&amp;"|"&amp;Y59&amp;"|"&amp;Z59&amp;"|"&amp;AA59&amp;"|"&amp;AB59&amp;"|"&amp;AC59&amp;"|"&amp;AD59&amp;"|"&amp;AE59&amp;"|"&amp;AF59&amp;"|"&amp;AG59</f>
        <v>City Hotel|1|364|2015|October|42|16|0|2|2|0|0|HB|PRT|Offline TA/TO|TA/TO|0|1|0|A|A|0|Non Refund|6||0|Transient-Party|101.5|0|0|Canceled|42191</v>
      </c>
      <c r="AI59" s="14" t="str">
        <f aca="false">IF(COUNTIF($AH$4:$AH$2603,AH59)&gt;1,"Duplicate","Unique")</f>
        <v>Duplicate</v>
      </c>
      <c r="AJ59" s="14" t="str">
        <f aca="false">IF(COUNTBLANK(B59:AG59)&gt;0,"Missing ("&amp;COUNTBLANK(B59:AG59)&amp;")","Complete")</f>
        <v>Missing (1)</v>
      </c>
    </row>
    <row r="60" customFormat="false" ht="15" hidden="false" customHeight="false" outlineLevel="0" collapsed="false">
      <c r="A60" s="0" t="n">
        <v>57</v>
      </c>
      <c r="B60" s="0" t="s">
        <v>90</v>
      </c>
      <c r="C60" s="0" t="n">
        <v>0</v>
      </c>
      <c r="D60" s="0" t="n">
        <v>18</v>
      </c>
      <c r="E60" s="0" t="n">
        <v>2016</v>
      </c>
      <c r="F60" s="0" t="s">
        <v>81</v>
      </c>
      <c r="G60" s="0" t="n">
        <v>51</v>
      </c>
      <c r="H60" s="0" t="n">
        <v>11</v>
      </c>
      <c r="I60" s="0" t="n">
        <v>1</v>
      </c>
      <c r="J60" s="0" t="n">
        <v>0</v>
      </c>
      <c r="K60" s="0" t="n">
        <v>2</v>
      </c>
      <c r="L60" s="0" t="n">
        <v>0</v>
      </c>
      <c r="M60" s="0" t="n">
        <v>0</v>
      </c>
      <c r="N60" s="0" t="s">
        <v>82</v>
      </c>
      <c r="O60" s="0" t="s">
        <v>92</v>
      </c>
      <c r="P60" s="0" t="s">
        <v>99</v>
      </c>
      <c r="Q60" s="0" t="s">
        <v>94</v>
      </c>
      <c r="R60" s="0" t="n">
        <v>0</v>
      </c>
      <c r="S60" s="0" t="n">
        <v>0</v>
      </c>
      <c r="T60" s="0" t="n">
        <v>0</v>
      </c>
      <c r="U60" s="0" t="s">
        <v>95</v>
      </c>
      <c r="V60" s="0" t="s">
        <v>95</v>
      </c>
      <c r="W60" s="0" t="n">
        <v>0</v>
      </c>
      <c r="X60" s="0" t="s">
        <v>86</v>
      </c>
      <c r="Y60" s="0" t="n">
        <v>378</v>
      </c>
      <c r="AA60" s="0" t="n">
        <v>0</v>
      </c>
      <c r="AB60" s="0" t="s">
        <v>101</v>
      </c>
      <c r="AC60" s="0" t="n">
        <v>80</v>
      </c>
      <c r="AD60" s="0" t="n">
        <v>0</v>
      </c>
      <c r="AE60" s="0" t="n">
        <v>0</v>
      </c>
      <c r="AF60" s="0" t="s">
        <v>88</v>
      </c>
      <c r="AG60" s="13" t="n">
        <v>42716</v>
      </c>
      <c r="AH60" s="0" t="str">
        <f aca="false">B60&amp;"|"&amp;C60&amp;"|"&amp;D60&amp;"|"&amp;E60&amp;"|"&amp;F60&amp;"|"&amp;G60&amp;"|"&amp;H60&amp;"|"&amp;I60&amp;"|"&amp;J60&amp;"|"&amp;K60&amp;"|"&amp;L60&amp;"|"&amp;M60&amp;"|"&amp;N60&amp;"|"&amp;O60&amp;"|"&amp;P60&amp;"|"&amp;Q60&amp;"|"&amp;R60&amp;"|"&amp;S60&amp;"|"&amp;T60&amp;"|"&amp;U60&amp;"|"&amp;V60&amp;"|"&amp;W60&amp;"|"&amp;X60&amp;"|"&amp;Y60&amp;"|"&amp;Z60&amp;"|"&amp;AA60&amp;"|"&amp;AB60&amp;"|"&amp;AC60&amp;"|"&amp;AD60&amp;"|"&amp;AE60&amp;"|"&amp;AF60&amp;"|"&amp;AG60</f>
        <v>City Hotel|0|18|2016|December|51|11|1|0|2|0|0|BB|PRT|Offline TA/TO|TA/TO|0|0|0|A|A|0|No Deposit|378||0|Transient-Party|80|0|0|Check-Out|42716</v>
      </c>
      <c r="AI60" s="0" t="str">
        <f aca="false">IF(COUNTIF($AH$4:$AH$2603,AH60)&gt;1,"Duplicate","Unique")</f>
        <v>Unique</v>
      </c>
      <c r="AJ60" s="0" t="str">
        <f aca="false">IF(COUNTBLANK(B60:AG60)&gt;0,"Missing ("&amp;COUNTBLANK(B60:AG60)&amp;")","Complete")</f>
        <v>Missing (1)</v>
      </c>
    </row>
    <row r="61" customFormat="false" ht="15" hidden="false" customHeight="false" outlineLevel="0" collapsed="false">
      <c r="A61" s="14" t="n">
        <v>58</v>
      </c>
      <c r="B61" s="14" t="s">
        <v>90</v>
      </c>
      <c r="C61" s="14" t="n">
        <v>1</v>
      </c>
      <c r="D61" s="14" t="n">
        <v>21</v>
      </c>
      <c r="E61" s="14" t="n">
        <v>2017</v>
      </c>
      <c r="F61" s="14" t="s">
        <v>126</v>
      </c>
      <c r="G61" s="14" t="n">
        <v>1</v>
      </c>
      <c r="H61" s="14" t="n">
        <v>2</v>
      </c>
      <c r="I61" s="14" t="n">
        <v>1</v>
      </c>
      <c r="J61" s="14" t="n">
        <v>3</v>
      </c>
      <c r="K61" s="14" t="n">
        <v>2</v>
      </c>
      <c r="L61" s="14" t="n">
        <v>0</v>
      </c>
      <c r="M61" s="14" t="n">
        <v>0</v>
      </c>
      <c r="N61" s="14" t="s">
        <v>82</v>
      </c>
      <c r="O61" s="14" t="s">
        <v>139</v>
      </c>
      <c r="P61" s="14" t="s">
        <v>93</v>
      </c>
      <c r="Q61" s="14" t="s">
        <v>94</v>
      </c>
      <c r="R61" s="14" t="n">
        <v>0</v>
      </c>
      <c r="S61" s="14" t="n">
        <v>0</v>
      </c>
      <c r="T61" s="14" t="n">
        <v>0</v>
      </c>
      <c r="U61" s="14" t="s">
        <v>95</v>
      </c>
      <c r="V61" s="14" t="s">
        <v>95</v>
      </c>
      <c r="W61" s="14" t="n">
        <v>0</v>
      </c>
      <c r="X61" s="14" t="s">
        <v>86</v>
      </c>
      <c r="Y61" s="14" t="n">
        <v>9</v>
      </c>
      <c r="Z61" s="14"/>
      <c r="AA61" s="14" t="n">
        <v>0</v>
      </c>
      <c r="AB61" s="14" t="s">
        <v>87</v>
      </c>
      <c r="AC61" s="14" t="n">
        <v>90.1</v>
      </c>
      <c r="AD61" s="14" t="n">
        <v>0</v>
      </c>
      <c r="AE61" s="14" t="n">
        <v>2</v>
      </c>
      <c r="AF61" s="14" t="s">
        <v>96</v>
      </c>
      <c r="AG61" s="15" t="n">
        <v>42720</v>
      </c>
      <c r="AH61" s="14" t="str">
        <f aca="false">B61&amp;"|"&amp;C61&amp;"|"&amp;D61&amp;"|"&amp;E61&amp;"|"&amp;F61&amp;"|"&amp;G61&amp;"|"&amp;H61&amp;"|"&amp;I61&amp;"|"&amp;J61&amp;"|"&amp;K61&amp;"|"&amp;L61&amp;"|"&amp;M61&amp;"|"&amp;N61&amp;"|"&amp;O61&amp;"|"&amp;P61&amp;"|"&amp;Q61&amp;"|"&amp;R61&amp;"|"&amp;S61&amp;"|"&amp;T61&amp;"|"&amp;U61&amp;"|"&amp;V61&amp;"|"&amp;W61&amp;"|"&amp;X61&amp;"|"&amp;Y61&amp;"|"&amp;Z61&amp;"|"&amp;AA61&amp;"|"&amp;AB61&amp;"|"&amp;AC61&amp;"|"&amp;AD61&amp;"|"&amp;AE61&amp;"|"&amp;AF61&amp;"|"&amp;AG61</f>
        <v>City Hotel|1|21|2017|January|1|2|1|3|2|0|0|BB|KOR|Online TA|TA/TO|0|0|0|A|A|0|No Deposit|9||0|Transient|90.1|0|2|Canceled|42720</v>
      </c>
      <c r="AI61" s="14" t="str">
        <f aca="false">IF(COUNTIF($AH$4:$AH$2603,AH61)&gt;1,"Duplicate","Unique")</f>
        <v>Unique</v>
      </c>
      <c r="AJ61" s="14" t="str">
        <f aca="false">IF(COUNTBLANK(B61:AG61)&gt;0,"Missing ("&amp;COUNTBLANK(B61:AG61)&amp;")","Complete")</f>
        <v>Missing (1)</v>
      </c>
    </row>
    <row r="62" customFormat="false" ht="15" hidden="false" customHeight="false" outlineLevel="0" collapsed="false">
      <c r="A62" s="0" t="n">
        <v>59</v>
      </c>
      <c r="B62" s="0" t="s">
        <v>90</v>
      </c>
      <c r="C62" s="0" t="n">
        <v>1</v>
      </c>
      <c r="D62" s="0" t="n">
        <v>15</v>
      </c>
      <c r="E62" s="0" t="n">
        <v>2017</v>
      </c>
      <c r="F62" s="0" t="s">
        <v>118</v>
      </c>
      <c r="G62" s="0" t="n">
        <v>7</v>
      </c>
      <c r="H62" s="0" t="n">
        <v>17</v>
      </c>
      <c r="I62" s="0" t="n">
        <v>0</v>
      </c>
      <c r="J62" s="0" t="n">
        <v>2</v>
      </c>
      <c r="K62" s="0" t="n">
        <v>2</v>
      </c>
      <c r="L62" s="0" t="n">
        <v>0</v>
      </c>
      <c r="M62" s="0" t="n">
        <v>0</v>
      </c>
      <c r="N62" s="0" t="s">
        <v>82</v>
      </c>
      <c r="O62" s="0" t="s">
        <v>92</v>
      </c>
      <c r="P62" s="0" t="s">
        <v>99</v>
      </c>
      <c r="Q62" s="0" t="s">
        <v>94</v>
      </c>
      <c r="R62" s="0" t="n">
        <v>0</v>
      </c>
      <c r="S62" s="0" t="n">
        <v>0</v>
      </c>
      <c r="T62" s="0" t="n">
        <v>0</v>
      </c>
      <c r="U62" s="0" t="s">
        <v>95</v>
      </c>
      <c r="V62" s="0" t="s">
        <v>95</v>
      </c>
      <c r="W62" s="0" t="n">
        <v>0</v>
      </c>
      <c r="X62" s="0" t="s">
        <v>120</v>
      </c>
      <c r="Y62" s="0" t="n">
        <v>19</v>
      </c>
      <c r="AA62" s="0" t="n">
        <v>0</v>
      </c>
      <c r="AB62" s="0" t="s">
        <v>87</v>
      </c>
      <c r="AC62" s="0" t="n">
        <v>95</v>
      </c>
      <c r="AD62" s="0" t="n">
        <v>0</v>
      </c>
      <c r="AE62" s="0" t="n">
        <v>0</v>
      </c>
      <c r="AF62" s="0" t="s">
        <v>96</v>
      </c>
      <c r="AG62" s="13" t="n">
        <v>42768</v>
      </c>
      <c r="AH62" s="0" t="str">
        <f aca="false">B62&amp;"|"&amp;C62&amp;"|"&amp;D62&amp;"|"&amp;E62&amp;"|"&amp;F62&amp;"|"&amp;G62&amp;"|"&amp;H62&amp;"|"&amp;I62&amp;"|"&amp;J62&amp;"|"&amp;K62&amp;"|"&amp;L62&amp;"|"&amp;M62&amp;"|"&amp;N62&amp;"|"&amp;O62&amp;"|"&amp;P62&amp;"|"&amp;Q62&amp;"|"&amp;R62&amp;"|"&amp;S62&amp;"|"&amp;T62&amp;"|"&amp;U62&amp;"|"&amp;V62&amp;"|"&amp;W62&amp;"|"&amp;X62&amp;"|"&amp;Y62&amp;"|"&amp;Z62&amp;"|"&amp;AA62&amp;"|"&amp;AB62&amp;"|"&amp;AC62&amp;"|"&amp;AD62&amp;"|"&amp;AE62&amp;"|"&amp;AF62&amp;"|"&amp;AG62</f>
        <v>City Hotel|1|15|2017|February|7|17|0|2|2|0|0|BB|PRT|Offline TA/TO|TA/TO|0|0|0|A|A|0|Non Refund|19||0|Transient|95|0|0|Canceled|42768</v>
      </c>
      <c r="AI62" s="0" t="str">
        <f aca="false">IF(COUNTIF($AH$4:$AH$2603,AH62)&gt;1,"Duplicate","Unique")</f>
        <v>Unique</v>
      </c>
      <c r="AJ62" s="0" t="str">
        <f aca="false">IF(COUNTBLANK(B62:AG62)&gt;0,"Missing ("&amp;COUNTBLANK(B62:AG62)&amp;")","Complete")</f>
        <v>Missing (1)</v>
      </c>
    </row>
    <row r="63" customFormat="false" ht="15" hidden="false" customHeight="false" outlineLevel="0" collapsed="false">
      <c r="A63" s="14" t="n">
        <v>60</v>
      </c>
      <c r="B63" s="14" t="s">
        <v>90</v>
      </c>
      <c r="C63" s="14" t="n">
        <v>0</v>
      </c>
      <c r="D63" s="14" t="n">
        <v>22</v>
      </c>
      <c r="E63" s="14" t="n">
        <v>2017</v>
      </c>
      <c r="F63" s="14" t="s">
        <v>103</v>
      </c>
      <c r="G63" s="14" t="n">
        <v>11</v>
      </c>
      <c r="H63" s="14" t="n">
        <v>16</v>
      </c>
      <c r="I63" s="14" t="n">
        <v>2</v>
      </c>
      <c r="J63" s="14" t="n">
        <v>5</v>
      </c>
      <c r="K63" s="14" t="n">
        <v>2</v>
      </c>
      <c r="L63" s="14" t="n">
        <v>0</v>
      </c>
      <c r="M63" s="14" t="n">
        <v>0</v>
      </c>
      <c r="N63" s="14" t="s">
        <v>82</v>
      </c>
      <c r="O63" s="14" t="s">
        <v>83</v>
      </c>
      <c r="P63" s="14" t="s">
        <v>99</v>
      </c>
      <c r="Q63" s="14" t="s">
        <v>94</v>
      </c>
      <c r="R63" s="14" t="n">
        <v>0</v>
      </c>
      <c r="S63" s="14" t="n">
        <v>0</v>
      </c>
      <c r="T63" s="14" t="n">
        <v>0</v>
      </c>
      <c r="U63" s="14" t="s">
        <v>95</v>
      </c>
      <c r="V63" s="14" t="s">
        <v>95</v>
      </c>
      <c r="W63" s="14" t="n">
        <v>0</v>
      </c>
      <c r="X63" s="14" t="s">
        <v>86</v>
      </c>
      <c r="Y63" s="14" t="n">
        <v>85</v>
      </c>
      <c r="Z63" s="14"/>
      <c r="AA63" s="14" t="n">
        <v>0</v>
      </c>
      <c r="AB63" s="14" t="s">
        <v>87</v>
      </c>
      <c r="AC63" s="14" t="n">
        <v>68</v>
      </c>
      <c r="AD63" s="14" t="n">
        <v>0</v>
      </c>
      <c r="AE63" s="14" t="n">
        <v>1</v>
      </c>
      <c r="AF63" s="14" t="s">
        <v>88</v>
      </c>
      <c r="AG63" s="15" t="n">
        <v>42817</v>
      </c>
      <c r="AH63" s="14" t="str">
        <f aca="false">B63&amp;"|"&amp;C63&amp;"|"&amp;D63&amp;"|"&amp;E63&amp;"|"&amp;F63&amp;"|"&amp;G63&amp;"|"&amp;H63&amp;"|"&amp;I63&amp;"|"&amp;J63&amp;"|"&amp;K63&amp;"|"&amp;L63&amp;"|"&amp;M63&amp;"|"&amp;N63&amp;"|"&amp;O63&amp;"|"&amp;P63&amp;"|"&amp;Q63&amp;"|"&amp;R63&amp;"|"&amp;S63&amp;"|"&amp;T63&amp;"|"&amp;U63&amp;"|"&amp;V63&amp;"|"&amp;W63&amp;"|"&amp;X63&amp;"|"&amp;Y63&amp;"|"&amp;Z63&amp;"|"&amp;AA63&amp;"|"&amp;AB63&amp;"|"&amp;AC63&amp;"|"&amp;AD63&amp;"|"&amp;AE63&amp;"|"&amp;AF63&amp;"|"&amp;AG63</f>
        <v>City Hotel|0|22|2017|March|11|16|2|5|2|0|0|BB|GBR|Offline TA/TO|TA/TO|0|0|0|A|A|0|No Deposit|85||0|Transient|68|0|1|Check-Out|42817</v>
      </c>
      <c r="AI63" s="14" t="str">
        <f aca="false">IF(COUNTIF($AH$4:$AH$2603,AH63)&gt;1,"Duplicate","Unique")</f>
        <v>Unique</v>
      </c>
      <c r="AJ63" s="14" t="str">
        <f aca="false">IF(COUNTBLANK(B63:AG63)&gt;0,"Missing ("&amp;COUNTBLANK(B63:AG63)&amp;")","Complete")</f>
        <v>Missing (1)</v>
      </c>
    </row>
    <row r="64" customFormat="false" ht="15" hidden="false" customHeight="false" outlineLevel="0" collapsed="false">
      <c r="A64" s="0" t="n">
        <v>61</v>
      </c>
      <c r="B64" s="0" t="s">
        <v>80</v>
      </c>
      <c r="C64" s="0" t="n">
        <v>1</v>
      </c>
      <c r="D64" s="0" t="n">
        <v>80</v>
      </c>
      <c r="E64" s="0" t="n">
        <v>2017</v>
      </c>
      <c r="F64" s="0" t="s">
        <v>119</v>
      </c>
      <c r="G64" s="0" t="n">
        <v>34</v>
      </c>
      <c r="H64" s="0" t="n">
        <v>26</v>
      </c>
      <c r="I64" s="0" t="n">
        <v>2</v>
      </c>
      <c r="J64" s="0" t="n">
        <v>2</v>
      </c>
      <c r="K64" s="0" t="n">
        <v>2</v>
      </c>
      <c r="L64" s="0" t="n">
        <v>0</v>
      </c>
      <c r="M64" s="0" t="n">
        <v>0</v>
      </c>
      <c r="N64" s="0" t="s">
        <v>82</v>
      </c>
      <c r="O64" s="0" t="s">
        <v>92</v>
      </c>
      <c r="P64" s="0" t="s">
        <v>99</v>
      </c>
      <c r="Q64" s="0" t="s">
        <v>94</v>
      </c>
      <c r="R64" s="0" t="n">
        <v>0</v>
      </c>
      <c r="S64" s="0" t="n">
        <v>0</v>
      </c>
      <c r="T64" s="0" t="n">
        <v>0</v>
      </c>
      <c r="U64" s="0" t="s">
        <v>109</v>
      </c>
      <c r="V64" s="0" t="s">
        <v>109</v>
      </c>
      <c r="W64" s="0" t="n">
        <v>0</v>
      </c>
      <c r="X64" s="0" t="s">
        <v>86</v>
      </c>
      <c r="Y64" s="0" t="n">
        <v>40</v>
      </c>
      <c r="AA64" s="0" t="n">
        <v>0</v>
      </c>
      <c r="AB64" s="0" t="s">
        <v>125</v>
      </c>
      <c r="AC64" s="0" t="n">
        <v>135</v>
      </c>
      <c r="AD64" s="0" t="n">
        <v>0</v>
      </c>
      <c r="AE64" s="0" t="n">
        <v>1</v>
      </c>
      <c r="AF64" s="0" t="s">
        <v>96</v>
      </c>
      <c r="AG64" s="13" t="n">
        <v>42931</v>
      </c>
      <c r="AH64" s="0" t="str">
        <f aca="false">B64&amp;"|"&amp;C64&amp;"|"&amp;D64&amp;"|"&amp;E64&amp;"|"&amp;F64&amp;"|"&amp;G64&amp;"|"&amp;H64&amp;"|"&amp;I64&amp;"|"&amp;J64&amp;"|"&amp;K64&amp;"|"&amp;L64&amp;"|"&amp;M64&amp;"|"&amp;N64&amp;"|"&amp;O64&amp;"|"&amp;P64&amp;"|"&amp;Q64&amp;"|"&amp;R64&amp;"|"&amp;S64&amp;"|"&amp;T64&amp;"|"&amp;U64&amp;"|"&amp;V64&amp;"|"&amp;W64&amp;"|"&amp;X64&amp;"|"&amp;Y64&amp;"|"&amp;Z64&amp;"|"&amp;AA64&amp;"|"&amp;AB64&amp;"|"&amp;AC64&amp;"|"&amp;AD64&amp;"|"&amp;AE64&amp;"|"&amp;AF64&amp;"|"&amp;AG64</f>
        <v>Resort Hotel|1|80|2017|August|34|26|2|2|2|0|0|BB|PRT|Offline TA/TO|TA/TO|0|0|0|D|D|0|No Deposit|40||0|Contract|135|0|1|Canceled|42931</v>
      </c>
      <c r="AI64" s="0" t="str">
        <f aca="false">IF(COUNTIF($AH$4:$AH$2603,AH64)&gt;1,"Duplicate","Unique")</f>
        <v>Unique</v>
      </c>
      <c r="AJ64" s="0" t="str">
        <f aca="false">IF(COUNTBLANK(B64:AG64)&gt;0,"Missing ("&amp;COUNTBLANK(B64:AG64)&amp;")","Complete")</f>
        <v>Missing (1)</v>
      </c>
    </row>
    <row r="65" customFormat="false" ht="15" hidden="false" customHeight="false" outlineLevel="0" collapsed="false">
      <c r="A65" s="14" t="n">
        <v>62</v>
      </c>
      <c r="B65" s="14" t="s">
        <v>90</v>
      </c>
      <c r="C65" s="14" t="n">
        <v>1</v>
      </c>
      <c r="D65" s="14" t="n">
        <v>25</v>
      </c>
      <c r="E65" s="14" t="n">
        <v>2015</v>
      </c>
      <c r="F65" s="14" t="s">
        <v>81</v>
      </c>
      <c r="G65" s="14" t="n">
        <v>50</v>
      </c>
      <c r="H65" s="14" t="n">
        <v>8</v>
      </c>
      <c r="I65" s="14" t="n">
        <v>0</v>
      </c>
      <c r="J65" s="14" t="n">
        <v>2</v>
      </c>
      <c r="K65" s="14" t="n">
        <v>1</v>
      </c>
      <c r="L65" s="14" t="n">
        <v>0</v>
      </c>
      <c r="M65" s="14" t="n">
        <v>0</v>
      </c>
      <c r="N65" s="14" t="s">
        <v>82</v>
      </c>
      <c r="O65" s="14" t="s">
        <v>92</v>
      </c>
      <c r="P65" s="14" t="s">
        <v>99</v>
      </c>
      <c r="Q65" s="14" t="s">
        <v>94</v>
      </c>
      <c r="R65" s="14" t="n">
        <v>0</v>
      </c>
      <c r="S65" s="14" t="n">
        <v>1</v>
      </c>
      <c r="T65" s="14" t="n">
        <v>0</v>
      </c>
      <c r="U65" s="14" t="s">
        <v>95</v>
      </c>
      <c r="V65" s="14" t="s">
        <v>95</v>
      </c>
      <c r="W65" s="14" t="n">
        <v>0</v>
      </c>
      <c r="X65" s="14" t="s">
        <v>120</v>
      </c>
      <c r="Y65" s="14" t="n">
        <v>19</v>
      </c>
      <c r="Z65" s="14"/>
      <c r="AA65" s="14" t="n">
        <v>0</v>
      </c>
      <c r="AB65" s="14" t="s">
        <v>87</v>
      </c>
      <c r="AC65" s="14" t="n">
        <v>90</v>
      </c>
      <c r="AD65" s="14" t="n">
        <v>0</v>
      </c>
      <c r="AE65" s="14" t="n">
        <v>0</v>
      </c>
      <c r="AF65" s="14" t="s">
        <v>96</v>
      </c>
      <c r="AG65" s="15" t="n">
        <v>42325</v>
      </c>
      <c r="AH65" s="14" t="str">
        <f aca="false">B65&amp;"|"&amp;C65&amp;"|"&amp;D65&amp;"|"&amp;E65&amp;"|"&amp;F65&amp;"|"&amp;G65&amp;"|"&amp;H65&amp;"|"&amp;I65&amp;"|"&amp;J65&amp;"|"&amp;K65&amp;"|"&amp;L65&amp;"|"&amp;M65&amp;"|"&amp;N65&amp;"|"&amp;O65&amp;"|"&amp;P65&amp;"|"&amp;Q65&amp;"|"&amp;R65&amp;"|"&amp;S65&amp;"|"&amp;T65&amp;"|"&amp;U65&amp;"|"&amp;V65&amp;"|"&amp;W65&amp;"|"&amp;X65&amp;"|"&amp;Y65&amp;"|"&amp;Z65&amp;"|"&amp;AA65&amp;"|"&amp;AB65&amp;"|"&amp;AC65&amp;"|"&amp;AD65&amp;"|"&amp;AE65&amp;"|"&amp;AF65&amp;"|"&amp;AG65</f>
        <v>City Hotel|1|25|2015|December|50|8|0|2|1|0|0|BB|PRT|Offline TA/TO|TA/TO|0|1|0|A|A|0|Non Refund|19||0|Transient|90|0|0|Canceled|42325</v>
      </c>
      <c r="AI65" s="14" t="str">
        <f aca="false">IF(COUNTIF($AH$4:$AH$2603,AH65)&gt;1,"Duplicate","Unique")</f>
        <v>Unique</v>
      </c>
      <c r="AJ65" s="14" t="str">
        <f aca="false">IF(COUNTBLANK(B65:AG65)&gt;0,"Missing ("&amp;COUNTBLANK(B65:AG65)&amp;")","Complete")</f>
        <v>Missing (1)</v>
      </c>
    </row>
    <row r="66" customFormat="false" ht="15" hidden="false" customHeight="false" outlineLevel="0" collapsed="false">
      <c r="A66" s="0" t="n">
        <v>63</v>
      </c>
      <c r="B66" s="0" t="s">
        <v>80</v>
      </c>
      <c r="C66" s="0" t="n">
        <v>0</v>
      </c>
      <c r="D66" s="0" t="n">
        <v>164</v>
      </c>
      <c r="E66" s="0" t="n">
        <v>2015</v>
      </c>
      <c r="F66" s="0" t="s">
        <v>113</v>
      </c>
      <c r="G66" s="0" t="n">
        <v>46</v>
      </c>
      <c r="H66" s="0" t="n">
        <v>9</v>
      </c>
      <c r="I66" s="0" t="n">
        <v>2</v>
      </c>
      <c r="J66" s="0" t="n">
        <v>5</v>
      </c>
      <c r="K66" s="0" t="n">
        <v>2</v>
      </c>
      <c r="L66" s="0" t="n">
        <v>0</v>
      </c>
      <c r="M66" s="0" t="n">
        <v>0</v>
      </c>
      <c r="N66" s="0" t="s">
        <v>112</v>
      </c>
      <c r="O66" s="0" t="s">
        <v>122</v>
      </c>
      <c r="P66" s="0" t="s">
        <v>93</v>
      </c>
      <c r="Q66" s="0" t="s">
        <v>94</v>
      </c>
      <c r="R66" s="0" t="n">
        <v>0</v>
      </c>
      <c r="S66" s="0" t="n">
        <v>0</v>
      </c>
      <c r="T66" s="0" t="n">
        <v>0</v>
      </c>
      <c r="U66" s="0" t="s">
        <v>95</v>
      </c>
      <c r="V66" s="0" t="s">
        <v>109</v>
      </c>
      <c r="W66" s="0" t="n">
        <v>0</v>
      </c>
      <c r="X66" s="0" t="s">
        <v>86</v>
      </c>
      <c r="Y66" s="0" t="n">
        <v>240</v>
      </c>
      <c r="AA66" s="0" t="n">
        <v>0</v>
      </c>
      <c r="AB66" s="0" t="s">
        <v>87</v>
      </c>
      <c r="AC66" s="0" t="n">
        <v>61.2</v>
      </c>
      <c r="AD66" s="0" t="n">
        <v>1</v>
      </c>
      <c r="AE66" s="0" t="n">
        <v>0</v>
      </c>
      <c r="AF66" s="0" t="s">
        <v>88</v>
      </c>
      <c r="AG66" s="13" t="n">
        <v>42324</v>
      </c>
      <c r="AH66" s="0" t="str">
        <f aca="false">B66&amp;"|"&amp;C66&amp;"|"&amp;D66&amp;"|"&amp;E66&amp;"|"&amp;F66&amp;"|"&amp;G66&amp;"|"&amp;H66&amp;"|"&amp;I66&amp;"|"&amp;J66&amp;"|"&amp;K66&amp;"|"&amp;L66&amp;"|"&amp;M66&amp;"|"&amp;N66&amp;"|"&amp;O66&amp;"|"&amp;P66&amp;"|"&amp;Q66&amp;"|"&amp;R66&amp;"|"&amp;S66&amp;"|"&amp;T66&amp;"|"&amp;U66&amp;"|"&amp;V66&amp;"|"&amp;W66&amp;"|"&amp;X66&amp;"|"&amp;Y66&amp;"|"&amp;Z66&amp;"|"&amp;AA66&amp;"|"&amp;AB66&amp;"|"&amp;AC66&amp;"|"&amp;AD66&amp;"|"&amp;AE66&amp;"|"&amp;AF66&amp;"|"&amp;AG66</f>
        <v>Resort Hotel|0|164|2015|November|46|9|2|5|2|0|0|HB|FRA|Online TA|TA/TO|0|0|0|A|D|0|No Deposit|240||0|Transient|61.2|1|0|Check-Out|42324</v>
      </c>
      <c r="AI66" s="0" t="str">
        <f aca="false">IF(COUNTIF($AH$4:$AH$2603,AH66)&gt;1,"Duplicate","Unique")</f>
        <v>Unique</v>
      </c>
      <c r="AJ66" s="0" t="str">
        <f aca="false">IF(COUNTBLANK(B66:AG66)&gt;0,"Missing ("&amp;COUNTBLANK(B66:AG66)&amp;")","Complete")</f>
        <v>Missing (1)</v>
      </c>
    </row>
    <row r="67" customFormat="false" ht="15" hidden="false" customHeight="false" outlineLevel="0" collapsed="false">
      <c r="A67" s="14" t="n">
        <v>64</v>
      </c>
      <c r="B67" s="14" t="s">
        <v>90</v>
      </c>
      <c r="C67" s="14" t="n">
        <v>0</v>
      </c>
      <c r="D67" s="14" t="n">
        <v>69</v>
      </c>
      <c r="E67" s="14" t="n">
        <v>2016</v>
      </c>
      <c r="F67" s="14" t="s">
        <v>121</v>
      </c>
      <c r="G67" s="14" t="n">
        <v>20</v>
      </c>
      <c r="H67" s="14" t="n">
        <v>14</v>
      </c>
      <c r="I67" s="14" t="n">
        <v>2</v>
      </c>
      <c r="J67" s="14" t="n">
        <v>1</v>
      </c>
      <c r="K67" s="14" t="n">
        <v>3</v>
      </c>
      <c r="L67" s="14" t="n">
        <v>0</v>
      </c>
      <c r="M67" s="14" t="n">
        <v>0</v>
      </c>
      <c r="N67" s="14" t="s">
        <v>82</v>
      </c>
      <c r="O67" s="14" t="s">
        <v>108</v>
      </c>
      <c r="P67" s="14" t="s">
        <v>93</v>
      </c>
      <c r="Q67" s="14" t="s">
        <v>94</v>
      </c>
      <c r="R67" s="14" t="n">
        <v>0</v>
      </c>
      <c r="S67" s="14" t="n">
        <v>0</v>
      </c>
      <c r="T67" s="14" t="n">
        <v>0</v>
      </c>
      <c r="U67" s="14" t="s">
        <v>95</v>
      </c>
      <c r="V67" s="14" t="s">
        <v>109</v>
      </c>
      <c r="W67" s="14" t="n">
        <v>0</v>
      </c>
      <c r="X67" s="14" t="s">
        <v>86</v>
      </c>
      <c r="Y67" s="14" t="n">
        <v>9</v>
      </c>
      <c r="Z67" s="14"/>
      <c r="AA67" s="14" t="n">
        <v>0</v>
      </c>
      <c r="AB67" s="14" t="s">
        <v>87</v>
      </c>
      <c r="AC67" s="14" t="n">
        <v>159.3</v>
      </c>
      <c r="AD67" s="14" t="n">
        <v>0</v>
      </c>
      <c r="AE67" s="14" t="n">
        <v>1</v>
      </c>
      <c r="AF67" s="14" t="s">
        <v>88</v>
      </c>
      <c r="AG67" s="15" t="n">
        <v>42507</v>
      </c>
      <c r="AH67" s="14" t="str">
        <f aca="false">B67&amp;"|"&amp;C67&amp;"|"&amp;D67&amp;"|"&amp;E67&amp;"|"&amp;F67&amp;"|"&amp;G67&amp;"|"&amp;H67&amp;"|"&amp;I67&amp;"|"&amp;J67&amp;"|"&amp;K67&amp;"|"&amp;L67&amp;"|"&amp;M67&amp;"|"&amp;N67&amp;"|"&amp;O67&amp;"|"&amp;P67&amp;"|"&amp;Q67&amp;"|"&amp;R67&amp;"|"&amp;S67&amp;"|"&amp;T67&amp;"|"&amp;U67&amp;"|"&amp;V67&amp;"|"&amp;W67&amp;"|"&amp;X67&amp;"|"&amp;Y67&amp;"|"&amp;Z67&amp;"|"&amp;AA67&amp;"|"&amp;AB67&amp;"|"&amp;AC67&amp;"|"&amp;AD67&amp;"|"&amp;AE67&amp;"|"&amp;AF67&amp;"|"&amp;AG67</f>
        <v>City Hotel|0|69|2016|May|20|14|2|1|3|0|0|BB|DEU|Online TA|TA/TO|0|0|0|A|D|0|No Deposit|9||0|Transient|159.3|0|1|Check-Out|42507</v>
      </c>
      <c r="AI67" s="14" t="str">
        <f aca="false">IF(COUNTIF($AH$4:$AH$2603,AH67)&gt;1,"Duplicate","Unique")</f>
        <v>Unique</v>
      </c>
      <c r="AJ67" s="14" t="str">
        <f aca="false">IF(COUNTBLANK(B67:AG67)&gt;0,"Missing ("&amp;COUNTBLANK(B67:AG67)&amp;")","Complete")</f>
        <v>Missing (1)</v>
      </c>
    </row>
    <row r="68" customFormat="false" ht="15" hidden="false" customHeight="false" outlineLevel="0" collapsed="false">
      <c r="A68" s="0" t="n">
        <v>65</v>
      </c>
      <c r="B68" s="0" t="s">
        <v>80</v>
      </c>
      <c r="C68" s="0" t="n">
        <v>0</v>
      </c>
      <c r="D68" s="0" t="n">
        <v>3</v>
      </c>
      <c r="E68" s="0" t="n">
        <v>2016</v>
      </c>
      <c r="F68" s="0" t="s">
        <v>121</v>
      </c>
      <c r="G68" s="0" t="n">
        <v>21</v>
      </c>
      <c r="H68" s="0" t="n">
        <v>20</v>
      </c>
      <c r="I68" s="0" t="n">
        <v>0</v>
      </c>
      <c r="J68" s="0" t="n">
        <v>2</v>
      </c>
      <c r="K68" s="0" t="n">
        <v>2</v>
      </c>
      <c r="L68" s="0" t="n">
        <v>0</v>
      </c>
      <c r="M68" s="0" t="n">
        <v>0</v>
      </c>
      <c r="N68" s="0" t="s">
        <v>82</v>
      </c>
      <c r="O68" s="0" t="s">
        <v>115</v>
      </c>
      <c r="P68" s="0" t="s">
        <v>93</v>
      </c>
      <c r="Q68" s="0" t="s">
        <v>94</v>
      </c>
      <c r="R68" s="0" t="n">
        <v>0</v>
      </c>
      <c r="S68" s="0" t="n">
        <v>0</v>
      </c>
      <c r="T68" s="0" t="n">
        <v>0</v>
      </c>
      <c r="U68" s="0" t="s">
        <v>95</v>
      </c>
      <c r="V68" s="0" t="s">
        <v>85</v>
      </c>
      <c r="W68" s="0" t="n">
        <v>0</v>
      </c>
      <c r="X68" s="0" t="s">
        <v>86</v>
      </c>
      <c r="Y68" s="0" t="n">
        <v>240</v>
      </c>
      <c r="AA68" s="0" t="n">
        <v>0</v>
      </c>
      <c r="AB68" s="0" t="s">
        <v>87</v>
      </c>
      <c r="AC68" s="0" t="n">
        <v>89</v>
      </c>
      <c r="AD68" s="0" t="n">
        <v>0</v>
      </c>
      <c r="AE68" s="0" t="n">
        <v>0</v>
      </c>
      <c r="AF68" s="0" t="s">
        <v>88</v>
      </c>
      <c r="AG68" s="13" t="n">
        <v>42512</v>
      </c>
      <c r="AH68" s="0" t="str">
        <f aca="false">B68&amp;"|"&amp;C68&amp;"|"&amp;D68&amp;"|"&amp;E68&amp;"|"&amp;F68&amp;"|"&amp;G68&amp;"|"&amp;H68&amp;"|"&amp;I68&amp;"|"&amp;J68&amp;"|"&amp;K68&amp;"|"&amp;L68&amp;"|"&amp;M68&amp;"|"&amp;N68&amp;"|"&amp;O68&amp;"|"&amp;P68&amp;"|"&amp;Q68&amp;"|"&amp;R68&amp;"|"&amp;S68&amp;"|"&amp;T68&amp;"|"&amp;U68&amp;"|"&amp;V68&amp;"|"&amp;W68&amp;"|"&amp;X68&amp;"|"&amp;Y68&amp;"|"&amp;Z68&amp;"|"&amp;AA68&amp;"|"&amp;AB68&amp;"|"&amp;AC68&amp;"|"&amp;AD68&amp;"|"&amp;AE68&amp;"|"&amp;AF68&amp;"|"&amp;AG68</f>
        <v>Resort Hotel|0|3|2016|May|21|20|0|2|2|0|0|BB|ESP|Online TA|TA/TO|0|0|0|A|F|0|No Deposit|240||0|Transient|89|0|0|Check-Out|42512</v>
      </c>
      <c r="AI68" s="0" t="str">
        <f aca="false">IF(COUNTIF($AH$4:$AH$2603,AH68)&gt;1,"Duplicate","Unique")</f>
        <v>Unique</v>
      </c>
      <c r="AJ68" s="0" t="str">
        <f aca="false">IF(COUNTBLANK(B68:AG68)&gt;0,"Missing ("&amp;COUNTBLANK(B68:AG68)&amp;")","Complete")</f>
        <v>Missing (1)</v>
      </c>
    </row>
    <row r="69" customFormat="false" ht="15" hidden="false" customHeight="false" outlineLevel="0" collapsed="false">
      <c r="A69" s="14" t="n">
        <v>66</v>
      </c>
      <c r="B69" s="14" t="s">
        <v>80</v>
      </c>
      <c r="C69" s="14" t="n">
        <v>1</v>
      </c>
      <c r="D69" s="14" t="n">
        <v>206</v>
      </c>
      <c r="E69" s="14" t="n">
        <v>2016</v>
      </c>
      <c r="F69" s="14" t="s">
        <v>103</v>
      </c>
      <c r="G69" s="14" t="n">
        <v>13</v>
      </c>
      <c r="H69" s="14" t="n">
        <v>21</v>
      </c>
      <c r="I69" s="14" t="n">
        <v>2</v>
      </c>
      <c r="J69" s="14" t="n">
        <v>5</v>
      </c>
      <c r="K69" s="14" t="n">
        <v>2</v>
      </c>
      <c r="L69" s="14" t="n">
        <v>0</v>
      </c>
      <c r="M69" s="14" t="n">
        <v>0</v>
      </c>
      <c r="N69" s="14" t="s">
        <v>82</v>
      </c>
      <c r="O69" s="14" t="s">
        <v>92</v>
      </c>
      <c r="P69" s="14" t="s">
        <v>93</v>
      </c>
      <c r="Q69" s="14" t="s">
        <v>94</v>
      </c>
      <c r="R69" s="14" t="n">
        <v>0</v>
      </c>
      <c r="S69" s="14" t="n">
        <v>0</v>
      </c>
      <c r="T69" s="14" t="n">
        <v>0</v>
      </c>
      <c r="U69" s="14" t="s">
        <v>95</v>
      </c>
      <c r="V69" s="14" t="s">
        <v>95</v>
      </c>
      <c r="W69" s="14" t="n">
        <v>0</v>
      </c>
      <c r="X69" s="14" t="s">
        <v>86</v>
      </c>
      <c r="Y69" s="14" t="n">
        <v>240</v>
      </c>
      <c r="Z69" s="14"/>
      <c r="AA69" s="14" t="n">
        <v>0</v>
      </c>
      <c r="AB69" s="14" t="s">
        <v>87</v>
      </c>
      <c r="AC69" s="14" t="n">
        <v>42.69</v>
      </c>
      <c r="AD69" s="14" t="n">
        <v>0</v>
      </c>
      <c r="AE69" s="14" t="n">
        <v>1</v>
      </c>
      <c r="AF69" s="14" t="s">
        <v>96</v>
      </c>
      <c r="AG69" s="15" t="n">
        <v>42247</v>
      </c>
      <c r="AH69" s="14" t="str">
        <f aca="false">B69&amp;"|"&amp;C69&amp;"|"&amp;D69&amp;"|"&amp;E69&amp;"|"&amp;F69&amp;"|"&amp;G69&amp;"|"&amp;H69&amp;"|"&amp;I69&amp;"|"&amp;J69&amp;"|"&amp;K69&amp;"|"&amp;L69&amp;"|"&amp;M69&amp;"|"&amp;N69&amp;"|"&amp;O69&amp;"|"&amp;P69&amp;"|"&amp;Q69&amp;"|"&amp;R69&amp;"|"&amp;S69&amp;"|"&amp;T69&amp;"|"&amp;U69&amp;"|"&amp;V69&amp;"|"&amp;W69&amp;"|"&amp;X69&amp;"|"&amp;Y69&amp;"|"&amp;Z69&amp;"|"&amp;AA69&amp;"|"&amp;AB69&amp;"|"&amp;AC69&amp;"|"&amp;AD69&amp;"|"&amp;AE69&amp;"|"&amp;AF69&amp;"|"&amp;AG69</f>
        <v>Resort Hotel|1|206|2016|March|13|21|2|5|2|0|0|BB|PRT|Online TA|TA/TO|0|0|0|A|A|0|No Deposit|240||0|Transient|42.69|0|1|Canceled|42247</v>
      </c>
      <c r="AI69" s="14" t="str">
        <f aca="false">IF(COUNTIF($AH$4:$AH$2603,AH69)&gt;1,"Duplicate","Unique")</f>
        <v>Unique</v>
      </c>
      <c r="AJ69" s="14" t="str">
        <f aca="false">IF(COUNTBLANK(B69:AG69)&gt;0,"Missing ("&amp;COUNTBLANK(B69:AG69)&amp;")","Complete")</f>
        <v>Missing (1)</v>
      </c>
    </row>
    <row r="70" customFormat="false" ht="15" hidden="false" customHeight="false" outlineLevel="0" collapsed="false">
      <c r="A70" s="0" t="n">
        <v>67</v>
      </c>
      <c r="B70" s="0" t="s">
        <v>90</v>
      </c>
      <c r="C70" s="0" t="n">
        <v>1</v>
      </c>
      <c r="D70" s="0" t="n">
        <v>157</v>
      </c>
      <c r="E70" s="0" t="n">
        <v>2017</v>
      </c>
      <c r="F70" s="0" t="s">
        <v>121</v>
      </c>
      <c r="G70" s="0" t="n">
        <v>18</v>
      </c>
      <c r="H70" s="0" t="n">
        <v>1</v>
      </c>
      <c r="I70" s="0" t="n">
        <v>1</v>
      </c>
      <c r="J70" s="0" t="n">
        <v>3</v>
      </c>
      <c r="K70" s="0" t="n">
        <v>2</v>
      </c>
      <c r="L70" s="0" t="n">
        <v>0</v>
      </c>
      <c r="M70" s="0" t="n">
        <v>0</v>
      </c>
      <c r="N70" s="0" t="s">
        <v>82</v>
      </c>
      <c r="O70" s="0" t="s">
        <v>92</v>
      </c>
      <c r="P70" s="0" t="s">
        <v>116</v>
      </c>
      <c r="Q70" s="0" t="s">
        <v>94</v>
      </c>
      <c r="R70" s="0" t="n">
        <v>0</v>
      </c>
      <c r="S70" s="0" t="n">
        <v>0</v>
      </c>
      <c r="T70" s="0" t="n">
        <v>0</v>
      </c>
      <c r="U70" s="0" t="s">
        <v>95</v>
      </c>
      <c r="V70" s="0" t="s">
        <v>95</v>
      </c>
      <c r="W70" s="0" t="n">
        <v>0</v>
      </c>
      <c r="X70" s="0" t="s">
        <v>120</v>
      </c>
      <c r="Y70" s="0" t="n">
        <v>3</v>
      </c>
      <c r="AA70" s="0" t="n">
        <v>0</v>
      </c>
      <c r="AB70" s="0" t="s">
        <v>87</v>
      </c>
      <c r="AC70" s="0" t="n">
        <v>130</v>
      </c>
      <c r="AD70" s="0" t="n">
        <v>0</v>
      </c>
      <c r="AE70" s="0" t="n">
        <v>0</v>
      </c>
      <c r="AF70" s="0" t="s">
        <v>96</v>
      </c>
      <c r="AG70" s="13" t="n">
        <v>42699</v>
      </c>
      <c r="AH70" s="0" t="str">
        <f aca="false">B70&amp;"|"&amp;C70&amp;"|"&amp;D70&amp;"|"&amp;E70&amp;"|"&amp;F70&amp;"|"&amp;G70&amp;"|"&amp;H70&amp;"|"&amp;I70&amp;"|"&amp;J70&amp;"|"&amp;K70&amp;"|"&amp;L70&amp;"|"&amp;M70&amp;"|"&amp;N70&amp;"|"&amp;O70&amp;"|"&amp;P70&amp;"|"&amp;Q70&amp;"|"&amp;R70&amp;"|"&amp;S70&amp;"|"&amp;T70&amp;"|"&amp;U70&amp;"|"&amp;V70&amp;"|"&amp;W70&amp;"|"&amp;X70&amp;"|"&amp;Y70&amp;"|"&amp;Z70&amp;"|"&amp;AA70&amp;"|"&amp;AB70&amp;"|"&amp;AC70&amp;"|"&amp;AD70&amp;"|"&amp;AE70&amp;"|"&amp;AF70&amp;"|"&amp;AG70</f>
        <v>City Hotel|1|157|2017|May|18|1|1|3|2|0|0|BB|PRT|Groups|TA/TO|0|0|0|A|A|0|Non Refund|3||0|Transient|130|0|0|Canceled|42699</v>
      </c>
      <c r="AI70" s="0" t="str">
        <f aca="false">IF(COUNTIF($AH$4:$AH$2603,AH70)&gt;1,"Duplicate","Unique")</f>
        <v>Unique</v>
      </c>
      <c r="AJ70" s="0" t="str">
        <f aca="false">IF(COUNTBLANK(B70:AG70)&gt;0,"Missing ("&amp;COUNTBLANK(B70:AG70)&amp;")","Complete")</f>
        <v>Missing (1)</v>
      </c>
    </row>
    <row r="71" customFormat="false" ht="15" hidden="false" customHeight="false" outlineLevel="0" collapsed="false">
      <c r="A71" s="14" t="n">
        <v>68</v>
      </c>
      <c r="B71" s="14" t="s">
        <v>90</v>
      </c>
      <c r="C71" s="14" t="n">
        <v>0</v>
      </c>
      <c r="D71" s="14" t="n">
        <v>30</v>
      </c>
      <c r="E71" s="14" t="n">
        <v>2016</v>
      </c>
      <c r="F71" s="14" t="s">
        <v>121</v>
      </c>
      <c r="G71" s="14" t="n">
        <v>21</v>
      </c>
      <c r="H71" s="14" t="n">
        <v>21</v>
      </c>
      <c r="I71" s="14" t="n">
        <v>2</v>
      </c>
      <c r="J71" s="14" t="n">
        <v>2</v>
      </c>
      <c r="K71" s="14" t="n">
        <v>2</v>
      </c>
      <c r="L71" s="14" t="n">
        <v>1</v>
      </c>
      <c r="M71" s="14" t="n">
        <v>0</v>
      </c>
      <c r="N71" s="14" t="s">
        <v>82</v>
      </c>
      <c r="O71" s="14" t="s">
        <v>98</v>
      </c>
      <c r="P71" s="14" t="s">
        <v>93</v>
      </c>
      <c r="Q71" s="14" t="s">
        <v>94</v>
      </c>
      <c r="R71" s="14" t="n">
        <v>0</v>
      </c>
      <c r="S71" s="14" t="n">
        <v>0</v>
      </c>
      <c r="T71" s="14" t="n">
        <v>0</v>
      </c>
      <c r="U71" s="14" t="s">
        <v>95</v>
      </c>
      <c r="V71" s="14" t="s">
        <v>138</v>
      </c>
      <c r="W71" s="14" t="n">
        <v>0</v>
      </c>
      <c r="X71" s="14" t="s">
        <v>86</v>
      </c>
      <c r="Y71" s="14" t="n">
        <v>9</v>
      </c>
      <c r="Z71" s="14"/>
      <c r="AA71" s="14" t="n">
        <v>0</v>
      </c>
      <c r="AB71" s="14" t="s">
        <v>87</v>
      </c>
      <c r="AC71" s="14" t="n">
        <v>133.58</v>
      </c>
      <c r="AD71" s="14" t="n">
        <v>0</v>
      </c>
      <c r="AE71" s="14" t="n">
        <v>0</v>
      </c>
      <c r="AF71" s="14" t="s">
        <v>88</v>
      </c>
      <c r="AG71" s="15" t="n">
        <v>42515</v>
      </c>
      <c r="AH71" s="14" t="str">
        <f aca="false">B71&amp;"|"&amp;C71&amp;"|"&amp;D71&amp;"|"&amp;E71&amp;"|"&amp;F71&amp;"|"&amp;G71&amp;"|"&amp;H71&amp;"|"&amp;I71&amp;"|"&amp;J71&amp;"|"&amp;K71&amp;"|"&amp;L71&amp;"|"&amp;M71&amp;"|"&amp;N71&amp;"|"&amp;O71&amp;"|"&amp;P71&amp;"|"&amp;Q71&amp;"|"&amp;R71&amp;"|"&amp;S71&amp;"|"&amp;T71&amp;"|"&amp;U71&amp;"|"&amp;V71&amp;"|"&amp;W71&amp;"|"&amp;X71&amp;"|"&amp;Y71&amp;"|"&amp;Z71&amp;"|"&amp;AA71&amp;"|"&amp;AB71&amp;"|"&amp;AC71&amp;"|"&amp;AD71&amp;"|"&amp;AE71&amp;"|"&amp;AF71&amp;"|"&amp;AG71</f>
        <v>City Hotel|0|30|2016|May|21|21|2|2|2|1|0|BB|BRA|Online TA|TA/TO|0|0|0|A|B|0|No Deposit|9||0|Transient|133.58|0|0|Check-Out|42515</v>
      </c>
      <c r="AI71" s="14" t="str">
        <f aca="false">IF(COUNTIF($AH$4:$AH$2603,AH71)&gt;1,"Duplicate","Unique")</f>
        <v>Unique</v>
      </c>
      <c r="AJ71" s="14" t="str">
        <f aca="false">IF(COUNTBLANK(B71:AG71)&gt;0,"Missing ("&amp;COUNTBLANK(B71:AG71)&amp;")","Complete")</f>
        <v>Missing (1)</v>
      </c>
    </row>
    <row r="72" customFormat="false" ht="15" hidden="false" customHeight="false" outlineLevel="0" collapsed="false">
      <c r="A72" s="0" t="n">
        <v>69</v>
      </c>
      <c r="B72" s="0" t="s">
        <v>90</v>
      </c>
      <c r="C72" s="0" t="n">
        <v>0</v>
      </c>
      <c r="D72" s="0" t="n">
        <v>1</v>
      </c>
      <c r="E72" s="0" t="n">
        <v>2017</v>
      </c>
      <c r="F72" s="0" t="s">
        <v>121</v>
      </c>
      <c r="G72" s="0" t="n">
        <v>19</v>
      </c>
      <c r="H72" s="0" t="n">
        <v>9</v>
      </c>
      <c r="I72" s="0" t="n">
        <v>0</v>
      </c>
      <c r="J72" s="0" t="n">
        <v>1</v>
      </c>
      <c r="K72" s="0" t="n">
        <v>1</v>
      </c>
      <c r="L72" s="0" t="n">
        <v>0</v>
      </c>
      <c r="M72" s="0" t="n">
        <v>0</v>
      </c>
      <c r="N72" s="0" t="s">
        <v>107</v>
      </c>
      <c r="O72" s="0" t="s">
        <v>115</v>
      </c>
      <c r="P72" s="0" t="s">
        <v>93</v>
      </c>
      <c r="Q72" s="0" t="s">
        <v>94</v>
      </c>
      <c r="R72" s="0" t="n">
        <v>0</v>
      </c>
      <c r="S72" s="0" t="n">
        <v>0</v>
      </c>
      <c r="T72" s="0" t="n">
        <v>0</v>
      </c>
      <c r="U72" s="0" t="s">
        <v>95</v>
      </c>
      <c r="V72" s="0" t="s">
        <v>95</v>
      </c>
      <c r="W72" s="0" t="n">
        <v>0</v>
      </c>
      <c r="X72" s="0" t="s">
        <v>86</v>
      </c>
      <c r="Y72" s="0" t="n">
        <v>10</v>
      </c>
      <c r="AA72" s="0" t="n">
        <v>0</v>
      </c>
      <c r="AB72" s="0" t="s">
        <v>87</v>
      </c>
      <c r="AC72" s="0" t="n">
        <v>95</v>
      </c>
      <c r="AD72" s="0" t="n">
        <v>0</v>
      </c>
      <c r="AE72" s="0" t="n">
        <v>0</v>
      </c>
      <c r="AF72" s="0" t="s">
        <v>88</v>
      </c>
      <c r="AG72" s="13" t="n">
        <v>42865</v>
      </c>
      <c r="AH72" s="0" t="str">
        <f aca="false">B72&amp;"|"&amp;C72&amp;"|"&amp;D72&amp;"|"&amp;E72&amp;"|"&amp;F72&amp;"|"&amp;G72&amp;"|"&amp;H72&amp;"|"&amp;I72&amp;"|"&amp;J72&amp;"|"&amp;K72&amp;"|"&amp;L72&amp;"|"&amp;M72&amp;"|"&amp;N72&amp;"|"&amp;O72&amp;"|"&amp;P72&amp;"|"&amp;Q72&amp;"|"&amp;R72&amp;"|"&amp;S72&amp;"|"&amp;T72&amp;"|"&amp;U72&amp;"|"&amp;V72&amp;"|"&amp;W72&amp;"|"&amp;X72&amp;"|"&amp;Y72&amp;"|"&amp;Z72&amp;"|"&amp;AA72&amp;"|"&amp;AB72&amp;"|"&amp;AC72&amp;"|"&amp;AD72&amp;"|"&amp;AE72&amp;"|"&amp;AF72&amp;"|"&amp;AG72</f>
        <v>City Hotel|0|1|2017|May|19|9|0|1|1|0|0|SC|ESP|Online TA|TA/TO|0|0|0|A|A|0|No Deposit|10||0|Transient|95|0|0|Check-Out|42865</v>
      </c>
      <c r="AI72" s="0" t="str">
        <f aca="false">IF(COUNTIF($AH$4:$AH$2603,AH72)&gt;1,"Duplicate","Unique")</f>
        <v>Unique</v>
      </c>
      <c r="AJ72" s="0" t="str">
        <f aca="false">IF(COUNTBLANK(B72:AG72)&gt;0,"Missing ("&amp;COUNTBLANK(B72:AG72)&amp;")","Complete")</f>
        <v>Missing (1)</v>
      </c>
    </row>
    <row r="73" customFormat="false" ht="15" hidden="false" customHeight="false" outlineLevel="0" collapsed="false">
      <c r="A73" s="14" t="n">
        <v>70</v>
      </c>
      <c r="B73" s="14" t="s">
        <v>80</v>
      </c>
      <c r="C73" s="14" t="n">
        <v>0</v>
      </c>
      <c r="D73" s="14" t="n">
        <v>32</v>
      </c>
      <c r="E73" s="14" t="n">
        <v>2016</v>
      </c>
      <c r="F73" s="14" t="s">
        <v>106</v>
      </c>
      <c r="G73" s="14" t="n">
        <v>17</v>
      </c>
      <c r="H73" s="14" t="n">
        <v>19</v>
      </c>
      <c r="I73" s="14" t="n">
        <v>2</v>
      </c>
      <c r="J73" s="14" t="n">
        <v>5</v>
      </c>
      <c r="K73" s="14" t="n">
        <v>2</v>
      </c>
      <c r="L73" s="14" t="n">
        <v>0</v>
      </c>
      <c r="M73" s="14" t="n">
        <v>0</v>
      </c>
      <c r="N73" s="14" t="s">
        <v>112</v>
      </c>
      <c r="O73" s="14" t="s">
        <v>83</v>
      </c>
      <c r="P73" s="14" t="s">
        <v>116</v>
      </c>
      <c r="Q73" s="14" t="s">
        <v>84</v>
      </c>
      <c r="R73" s="14" t="n">
        <v>0</v>
      </c>
      <c r="S73" s="14" t="n">
        <v>0</v>
      </c>
      <c r="T73" s="14" t="n">
        <v>0</v>
      </c>
      <c r="U73" s="14" t="s">
        <v>109</v>
      </c>
      <c r="V73" s="14" t="s">
        <v>109</v>
      </c>
      <c r="W73" s="14" t="n">
        <v>0</v>
      </c>
      <c r="X73" s="14" t="s">
        <v>86</v>
      </c>
      <c r="Y73" s="14" t="n">
        <v>273</v>
      </c>
      <c r="Z73" s="14"/>
      <c r="AA73" s="14" t="n">
        <v>0</v>
      </c>
      <c r="AB73" s="14" t="s">
        <v>101</v>
      </c>
      <c r="AC73" s="14" t="n">
        <v>38.22</v>
      </c>
      <c r="AD73" s="14" t="n">
        <v>0</v>
      </c>
      <c r="AE73" s="14" t="n">
        <v>0</v>
      </c>
      <c r="AF73" s="14" t="s">
        <v>88</v>
      </c>
      <c r="AG73" s="15" t="n">
        <v>42486</v>
      </c>
      <c r="AH73" s="14" t="str">
        <f aca="false">B73&amp;"|"&amp;C73&amp;"|"&amp;D73&amp;"|"&amp;E73&amp;"|"&amp;F73&amp;"|"&amp;G73&amp;"|"&amp;H73&amp;"|"&amp;I73&amp;"|"&amp;J73&amp;"|"&amp;K73&amp;"|"&amp;L73&amp;"|"&amp;M73&amp;"|"&amp;N73&amp;"|"&amp;O73&amp;"|"&amp;P73&amp;"|"&amp;Q73&amp;"|"&amp;R73&amp;"|"&amp;S73&amp;"|"&amp;T73&amp;"|"&amp;U73&amp;"|"&amp;V73&amp;"|"&amp;W73&amp;"|"&amp;X73&amp;"|"&amp;Y73&amp;"|"&amp;Z73&amp;"|"&amp;AA73&amp;"|"&amp;AB73&amp;"|"&amp;AC73&amp;"|"&amp;AD73&amp;"|"&amp;AE73&amp;"|"&amp;AF73&amp;"|"&amp;AG73</f>
        <v>Resort Hotel|0|32|2016|April|17|19|2|5|2|0|0|HB|GBR|Groups|Direct|0|0|0|D|D|0|No Deposit|273||0|Transient-Party|38.22|0|0|Check-Out|42486</v>
      </c>
      <c r="AI73" s="14" t="str">
        <f aca="false">IF(COUNTIF($AH$4:$AH$2603,AH73)&gt;1,"Duplicate","Unique")</f>
        <v>Unique</v>
      </c>
      <c r="AJ73" s="14" t="str">
        <f aca="false">IF(COUNTBLANK(B73:AG73)&gt;0,"Missing ("&amp;COUNTBLANK(B73:AG73)&amp;")","Complete")</f>
        <v>Missing (1)</v>
      </c>
    </row>
    <row r="74" customFormat="false" ht="15" hidden="false" customHeight="false" outlineLevel="0" collapsed="false">
      <c r="A74" s="0" t="n">
        <v>71</v>
      </c>
      <c r="B74" s="0" t="s">
        <v>80</v>
      </c>
      <c r="C74" s="0" t="n">
        <v>0</v>
      </c>
      <c r="D74" s="0" t="n">
        <v>53</v>
      </c>
      <c r="E74" s="0" t="n">
        <v>2016</v>
      </c>
      <c r="F74" s="0" t="s">
        <v>135</v>
      </c>
      <c r="G74" s="0" t="n">
        <v>24</v>
      </c>
      <c r="H74" s="0" t="n">
        <v>7</v>
      </c>
      <c r="I74" s="0" t="n">
        <v>0</v>
      </c>
      <c r="J74" s="0" t="n">
        <v>2</v>
      </c>
      <c r="K74" s="0" t="n">
        <v>2</v>
      </c>
      <c r="L74" s="0" t="n">
        <v>0</v>
      </c>
      <c r="M74" s="0" t="n">
        <v>0</v>
      </c>
      <c r="N74" s="0" t="s">
        <v>82</v>
      </c>
      <c r="O74" s="0" t="s">
        <v>140</v>
      </c>
      <c r="P74" s="0" t="s">
        <v>93</v>
      </c>
      <c r="Q74" s="0" t="s">
        <v>94</v>
      </c>
      <c r="R74" s="0" t="n">
        <v>0</v>
      </c>
      <c r="S74" s="0" t="n">
        <v>0</v>
      </c>
      <c r="T74" s="0" t="n">
        <v>0</v>
      </c>
      <c r="U74" s="0" t="s">
        <v>95</v>
      </c>
      <c r="V74" s="0" t="s">
        <v>95</v>
      </c>
      <c r="W74" s="0" t="n">
        <v>0</v>
      </c>
      <c r="X74" s="0" t="s">
        <v>86</v>
      </c>
      <c r="Y74" s="0" t="n">
        <v>240</v>
      </c>
      <c r="AA74" s="0" t="n">
        <v>0</v>
      </c>
      <c r="AB74" s="0" t="s">
        <v>87</v>
      </c>
      <c r="AC74" s="0" t="n">
        <v>129</v>
      </c>
      <c r="AD74" s="0" t="n">
        <v>0</v>
      </c>
      <c r="AE74" s="0" t="n">
        <v>1</v>
      </c>
      <c r="AF74" s="0" t="s">
        <v>88</v>
      </c>
      <c r="AG74" s="13" t="n">
        <v>42530</v>
      </c>
      <c r="AH74" s="0" t="str">
        <f aca="false">B74&amp;"|"&amp;C74&amp;"|"&amp;D74&amp;"|"&amp;E74&amp;"|"&amp;F74&amp;"|"&amp;G74&amp;"|"&amp;H74&amp;"|"&amp;I74&amp;"|"&amp;J74&amp;"|"&amp;K74&amp;"|"&amp;L74&amp;"|"&amp;M74&amp;"|"&amp;N74&amp;"|"&amp;O74&amp;"|"&amp;P74&amp;"|"&amp;Q74&amp;"|"&amp;R74&amp;"|"&amp;S74&amp;"|"&amp;T74&amp;"|"&amp;U74&amp;"|"&amp;V74&amp;"|"&amp;W74&amp;"|"&amp;X74&amp;"|"&amp;Y74&amp;"|"&amp;Z74&amp;"|"&amp;AA74&amp;"|"&amp;AB74&amp;"|"&amp;AC74&amp;"|"&amp;AD74&amp;"|"&amp;AE74&amp;"|"&amp;AF74&amp;"|"&amp;AG74</f>
        <v>Resort Hotel|0|53|2016|June|24|7|0|2|2|0|0|BB|CHN|Online TA|TA/TO|0|0|0|A|A|0|No Deposit|240||0|Transient|129|0|1|Check-Out|42530</v>
      </c>
      <c r="AI74" s="0" t="str">
        <f aca="false">IF(COUNTIF($AH$4:$AH$2603,AH74)&gt;1,"Duplicate","Unique")</f>
        <v>Unique</v>
      </c>
      <c r="AJ74" s="0" t="str">
        <f aca="false">IF(COUNTBLANK(B74:AG74)&gt;0,"Missing ("&amp;COUNTBLANK(B74:AG74)&amp;")","Complete")</f>
        <v>Missing (1)</v>
      </c>
    </row>
    <row r="75" customFormat="false" ht="15" hidden="false" customHeight="false" outlineLevel="0" collapsed="false">
      <c r="A75" s="14" t="n">
        <v>72</v>
      </c>
      <c r="B75" s="14" t="s">
        <v>80</v>
      </c>
      <c r="C75" s="14" t="n">
        <v>1</v>
      </c>
      <c r="D75" s="14" t="n">
        <v>246</v>
      </c>
      <c r="E75" s="14" t="n">
        <v>2015</v>
      </c>
      <c r="F75" s="14" t="s">
        <v>114</v>
      </c>
      <c r="G75" s="14" t="n">
        <v>36</v>
      </c>
      <c r="H75" s="14" t="n">
        <v>5</v>
      </c>
      <c r="I75" s="14" t="n">
        <v>2</v>
      </c>
      <c r="J75" s="14" t="n">
        <v>5</v>
      </c>
      <c r="K75" s="14" t="n">
        <v>2</v>
      </c>
      <c r="L75" s="14" t="n">
        <v>0</v>
      </c>
      <c r="M75" s="14" t="n">
        <v>0</v>
      </c>
      <c r="N75" s="14" t="s">
        <v>82</v>
      </c>
      <c r="O75" s="14"/>
      <c r="P75" s="14" t="s">
        <v>99</v>
      </c>
      <c r="Q75" s="14" t="s">
        <v>94</v>
      </c>
      <c r="R75" s="14" t="n">
        <v>0</v>
      </c>
      <c r="S75" s="14" t="n">
        <v>1</v>
      </c>
      <c r="T75" s="14" t="n">
        <v>0</v>
      </c>
      <c r="U75" s="14" t="s">
        <v>95</v>
      </c>
      <c r="V75" s="14" t="s">
        <v>95</v>
      </c>
      <c r="W75" s="14" t="n">
        <v>0</v>
      </c>
      <c r="X75" s="14" t="s">
        <v>86</v>
      </c>
      <c r="Y75" s="14" t="n">
        <v>96</v>
      </c>
      <c r="Z75" s="14"/>
      <c r="AA75" s="14" t="n">
        <v>0</v>
      </c>
      <c r="AB75" s="14" t="s">
        <v>101</v>
      </c>
      <c r="AC75" s="14" t="n">
        <v>58.95</v>
      </c>
      <c r="AD75" s="14" t="n">
        <v>0</v>
      </c>
      <c r="AE75" s="14" t="n">
        <v>0</v>
      </c>
      <c r="AF75" s="14" t="s">
        <v>96</v>
      </c>
      <c r="AG75" s="15" t="n">
        <v>42172</v>
      </c>
      <c r="AH75" s="14" t="str">
        <f aca="false">B75&amp;"|"&amp;C75&amp;"|"&amp;D75&amp;"|"&amp;E75&amp;"|"&amp;F75&amp;"|"&amp;G75&amp;"|"&amp;H75&amp;"|"&amp;I75&amp;"|"&amp;J75&amp;"|"&amp;K75&amp;"|"&amp;L75&amp;"|"&amp;M75&amp;"|"&amp;N75&amp;"|"&amp;O75&amp;"|"&amp;P75&amp;"|"&amp;Q75&amp;"|"&amp;R75&amp;"|"&amp;S75&amp;"|"&amp;T75&amp;"|"&amp;U75&amp;"|"&amp;V75&amp;"|"&amp;W75&amp;"|"&amp;X75&amp;"|"&amp;Y75&amp;"|"&amp;Z75&amp;"|"&amp;AA75&amp;"|"&amp;AB75&amp;"|"&amp;AC75&amp;"|"&amp;AD75&amp;"|"&amp;AE75&amp;"|"&amp;AF75&amp;"|"&amp;AG75</f>
        <v>Resort Hotel|1|246|2015|September|36|5|2|5|2|0|0|BB||Offline TA/TO|TA/TO|0|1|0|A|A|0|No Deposit|96||0|Transient-Party|58.95|0|0|Canceled|42172</v>
      </c>
      <c r="AI75" s="14" t="str">
        <f aca="false">IF(COUNTIF($AH$4:$AH$2603,AH75)&gt;1,"Duplicate","Unique")</f>
        <v>Unique</v>
      </c>
      <c r="AJ75" s="14" t="str">
        <f aca="false">IF(COUNTBLANK(B75:AG75)&gt;0,"Missing ("&amp;COUNTBLANK(B75:AG75)&amp;")","Complete")</f>
        <v>Missing (2)</v>
      </c>
    </row>
    <row r="76" customFormat="false" ht="15" hidden="false" customHeight="false" outlineLevel="0" collapsed="false">
      <c r="A76" s="0" t="n">
        <v>73</v>
      </c>
      <c r="B76" s="0" t="s">
        <v>90</v>
      </c>
      <c r="C76" s="0" t="n">
        <v>1</v>
      </c>
      <c r="D76" s="0" t="n">
        <v>304</v>
      </c>
      <c r="E76" s="0" t="n">
        <v>2016</v>
      </c>
      <c r="F76" s="0" t="s">
        <v>113</v>
      </c>
      <c r="G76" s="0" t="n">
        <v>45</v>
      </c>
      <c r="H76" s="0" t="n">
        <v>3</v>
      </c>
      <c r="I76" s="0" t="n">
        <v>0</v>
      </c>
      <c r="J76" s="0" t="n">
        <v>3</v>
      </c>
      <c r="K76" s="0" t="n">
        <v>2</v>
      </c>
      <c r="L76" s="0" t="n">
        <v>0</v>
      </c>
      <c r="M76" s="0" t="n">
        <v>0</v>
      </c>
      <c r="N76" s="0" t="s">
        <v>82</v>
      </c>
      <c r="O76" s="0" t="s">
        <v>92</v>
      </c>
      <c r="P76" s="0" t="s">
        <v>99</v>
      </c>
      <c r="Q76" s="0" t="s">
        <v>94</v>
      </c>
      <c r="R76" s="0" t="n">
        <v>0</v>
      </c>
      <c r="S76" s="0" t="n">
        <v>0</v>
      </c>
      <c r="T76" s="0" t="n">
        <v>0</v>
      </c>
      <c r="U76" s="0" t="s">
        <v>95</v>
      </c>
      <c r="V76" s="0" t="s">
        <v>95</v>
      </c>
      <c r="W76" s="0" t="n">
        <v>0</v>
      </c>
      <c r="X76" s="0" t="s">
        <v>120</v>
      </c>
      <c r="Y76" s="0" t="n">
        <v>21</v>
      </c>
      <c r="AA76" s="0" t="n">
        <v>0</v>
      </c>
      <c r="AB76" s="0" t="s">
        <v>87</v>
      </c>
      <c r="AC76" s="0" t="n">
        <v>89</v>
      </c>
      <c r="AD76" s="0" t="n">
        <v>0</v>
      </c>
      <c r="AE76" s="0" t="n">
        <v>0</v>
      </c>
      <c r="AF76" s="0" t="s">
        <v>96</v>
      </c>
      <c r="AG76" s="13" t="n">
        <v>42401</v>
      </c>
      <c r="AH76" s="0" t="str">
        <f aca="false">B76&amp;"|"&amp;C76&amp;"|"&amp;D76&amp;"|"&amp;E76&amp;"|"&amp;F76&amp;"|"&amp;G76&amp;"|"&amp;H76&amp;"|"&amp;I76&amp;"|"&amp;J76&amp;"|"&amp;K76&amp;"|"&amp;L76&amp;"|"&amp;M76&amp;"|"&amp;N76&amp;"|"&amp;O76&amp;"|"&amp;P76&amp;"|"&amp;Q76&amp;"|"&amp;R76&amp;"|"&amp;S76&amp;"|"&amp;T76&amp;"|"&amp;U76&amp;"|"&amp;V76&amp;"|"&amp;W76&amp;"|"&amp;X76&amp;"|"&amp;Y76&amp;"|"&amp;Z76&amp;"|"&amp;AA76&amp;"|"&amp;AB76&amp;"|"&amp;AC76&amp;"|"&amp;AD76&amp;"|"&amp;AE76&amp;"|"&amp;AF76&amp;"|"&amp;AG76</f>
        <v>City Hotel|1|304|2016|November|45|3|0|3|2|0|0|BB|PRT|Offline TA/TO|TA/TO|0|0|0|A|A|0|Non Refund|21||0|Transient|89|0|0|Canceled|42401</v>
      </c>
      <c r="AI76" s="0" t="str">
        <f aca="false">IF(COUNTIF($AH$4:$AH$2603,AH76)&gt;1,"Duplicate","Unique")</f>
        <v>Duplicate</v>
      </c>
      <c r="AJ76" s="0" t="str">
        <f aca="false">IF(COUNTBLANK(B76:AG76)&gt;0,"Missing ("&amp;COUNTBLANK(B76:AG76)&amp;")","Complete")</f>
        <v>Missing (1)</v>
      </c>
    </row>
    <row r="77" customFormat="false" ht="15" hidden="false" customHeight="false" outlineLevel="0" collapsed="false">
      <c r="A77" s="14" t="n">
        <v>74</v>
      </c>
      <c r="B77" s="14" t="s">
        <v>90</v>
      </c>
      <c r="C77" s="14" t="n">
        <v>0</v>
      </c>
      <c r="D77" s="14" t="n">
        <v>127</v>
      </c>
      <c r="E77" s="14" t="n">
        <v>2017</v>
      </c>
      <c r="F77" s="14" t="s">
        <v>91</v>
      </c>
      <c r="G77" s="14" t="n">
        <v>30</v>
      </c>
      <c r="H77" s="14" t="n">
        <v>25</v>
      </c>
      <c r="I77" s="14" t="n">
        <v>0</v>
      </c>
      <c r="J77" s="14" t="n">
        <v>3</v>
      </c>
      <c r="K77" s="14" t="n">
        <v>2</v>
      </c>
      <c r="L77" s="14" t="n">
        <v>0</v>
      </c>
      <c r="M77" s="14" t="n">
        <v>0</v>
      </c>
      <c r="N77" s="14" t="s">
        <v>82</v>
      </c>
      <c r="O77" s="14" t="s">
        <v>134</v>
      </c>
      <c r="P77" s="14" t="s">
        <v>99</v>
      </c>
      <c r="Q77" s="14" t="s">
        <v>94</v>
      </c>
      <c r="R77" s="14" t="n">
        <v>0</v>
      </c>
      <c r="S77" s="14" t="n">
        <v>0</v>
      </c>
      <c r="T77" s="14" t="n">
        <v>0</v>
      </c>
      <c r="U77" s="14" t="s">
        <v>109</v>
      </c>
      <c r="V77" s="14" t="s">
        <v>109</v>
      </c>
      <c r="W77" s="14" t="n">
        <v>0</v>
      </c>
      <c r="X77" s="14" t="s">
        <v>86</v>
      </c>
      <c r="Y77" s="14" t="n">
        <v>16</v>
      </c>
      <c r="Z77" s="14"/>
      <c r="AA77" s="14" t="n">
        <v>0</v>
      </c>
      <c r="AB77" s="14" t="s">
        <v>87</v>
      </c>
      <c r="AC77" s="14" t="n">
        <v>98.1</v>
      </c>
      <c r="AD77" s="14" t="n">
        <v>0</v>
      </c>
      <c r="AE77" s="14" t="n">
        <v>0</v>
      </c>
      <c r="AF77" s="14" t="s">
        <v>88</v>
      </c>
      <c r="AG77" s="15" t="n">
        <v>42944</v>
      </c>
      <c r="AH77" s="14" t="str">
        <f aca="false">B77&amp;"|"&amp;C77&amp;"|"&amp;D77&amp;"|"&amp;E77&amp;"|"&amp;F77&amp;"|"&amp;G77&amp;"|"&amp;H77&amp;"|"&amp;I77&amp;"|"&amp;J77&amp;"|"&amp;K77&amp;"|"&amp;L77&amp;"|"&amp;M77&amp;"|"&amp;N77&amp;"|"&amp;O77&amp;"|"&amp;P77&amp;"|"&amp;Q77&amp;"|"&amp;R77&amp;"|"&amp;S77&amp;"|"&amp;T77&amp;"|"&amp;U77&amp;"|"&amp;V77&amp;"|"&amp;W77&amp;"|"&amp;X77&amp;"|"&amp;Y77&amp;"|"&amp;Z77&amp;"|"&amp;AA77&amp;"|"&amp;AB77&amp;"|"&amp;AC77&amp;"|"&amp;AD77&amp;"|"&amp;AE77&amp;"|"&amp;AF77&amp;"|"&amp;AG77</f>
        <v>City Hotel|0|127|2017|July|30|25|0|3|2|0|0|BB|AUT|Offline TA/TO|TA/TO|0|0|0|D|D|0|No Deposit|16||0|Transient|98.1|0|0|Check-Out|42944</v>
      </c>
      <c r="AI77" s="14" t="str">
        <f aca="false">IF(COUNTIF($AH$4:$AH$2603,AH77)&gt;1,"Duplicate","Unique")</f>
        <v>Unique</v>
      </c>
      <c r="AJ77" s="14" t="str">
        <f aca="false">IF(COUNTBLANK(B77:AG77)&gt;0,"Missing ("&amp;COUNTBLANK(B77:AG77)&amp;")","Complete")</f>
        <v>Missing (1)</v>
      </c>
    </row>
    <row r="78" customFormat="false" ht="15" hidden="false" customHeight="false" outlineLevel="0" collapsed="false">
      <c r="A78" s="0" t="n">
        <v>75</v>
      </c>
      <c r="B78" s="0" t="s">
        <v>80</v>
      </c>
      <c r="C78" s="0" t="n">
        <v>0</v>
      </c>
      <c r="D78" s="0" t="n">
        <v>0</v>
      </c>
      <c r="E78" s="0" t="n">
        <v>2017</v>
      </c>
      <c r="F78" s="0" t="s">
        <v>126</v>
      </c>
      <c r="G78" s="0" t="n">
        <v>3</v>
      </c>
      <c r="H78" s="0" t="n">
        <v>17</v>
      </c>
      <c r="I78" s="0" t="n">
        <v>0</v>
      </c>
      <c r="J78" s="0" t="n">
        <v>1</v>
      </c>
      <c r="K78" s="0" t="n">
        <v>1</v>
      </c>
      <c r="L78" s="0" t="n">
        <v>0</v>
      </c>
      <c r="M78" s="0" t="n">
        <v>0</v>
      </c>
      <c r="N78" s="0" t="s">
        <v>82</v>
      </c>
      <c r="O78" s="0" t="s">
        <v>115</v>
      </c>
      <c r="P78" s="0" t="s">
        <v>84</v>
      </c>
      <c r="Q78" s="0" t="s">
        <v>84</v>
      </c>
      <c r="R78" s="0" t="n">
        <v>1</v>
      </c>
      <c r="S78" s="0" t="n">
        <v>0</v>
      </c>
      <c r="T78" s="0" t="n">
        <v>1</v>
      </c>
      <c r="U78" s="0" t="s">
        <v>95</v>
      </c>
      <c r="V78" s="0" t="s">
        <v>95</v>
      </c>
      <c r="W78" s="0" t="n">
        <v>0</v>
      </c>
      <c r="X78" s="0" t="s">
        <v>86</v>
      </c>
      <c r="AA78" s="0" t="n">
        <v>0</v>
      </c>
      <c r="AB78" s="0" t="s">
        <v>87</v>
      </c>
      <c r="AC78" s="0" t="n">
        <v>57</v>
      </c>
      <c r="AD78" s="0" t="n">
        <v>0</v>
      </c>
      <c r="AE78" s="0" t="n">
        <v>0</v>
      </c>
      <c r="AF78" s="0" t="s">
        <v>88</v>
      </c>
      <c r="AG78" s="13" t="n">
        <v>42753</v>
      </c>
      <c r="AH78" s="0" t="str">
        <f aca="false">B78&amp;"|"&amp;C78&amp;"|"&amp;D78&amp;"|"&amp;E78&amp;"|"&amp;F78&amp;"|"&amp;G78&amp;"|"&amp;H78&amp;"|"&amp;I78&amp;"|"&amp;J78&amp;"|"&amp;K78&amp;"|"&amp;L78&amp;"|"&amp;M78&amp;"|"&amp;N78&amp;"|"&amp;O78&amp;"|"&amp;P78&amp;"|"&amp;Q78&amp;"|"&amp;R78&amp;"|"&amp;S78&amp;"|"&amp;T78&amp;"|"&amp;U78&amp;"|"&amp;V78&amp;"|"&amp;W78&amp;"|"&amp;X78&amp;"|"&amp;Y78&amp;"|"&amp;Z78&amp;"|"&amp;AA78&amp;"|"&amp;AB78&amp;"|"&amp;AC78&amp;"|"&amp;AD78&amp;"|"&amp;AE78&amp;"|"&amp;AF78&amp;"|"&amp;AG78</f>
        <v>Resort Hotel|0|0|2017|January|3|17|0|1|1|0|0|BB|ESP|Direct|Direct|1|0|1|A|A|0|No Deposit|||0|Transient|57|0|0|Check-Out|42753</v>
      </c>
      <c r="AI78" s="0" t="str">
        <f aca="false">IF(COUNTIF($AH$4:$AH$2603,AH78)&gt;1,"Duplicate","Unique")</f>
        <v>Unique</v>
      </c>
      <c r="AJ78" s="0" t="str">
        <f aca="false">IF(COUNTBLANK(B78:AG78)&gt;0,"Missing ("&amp;COUNTBLANK(B78:AG78)&amp;")","Complete")</f>
        <v>Missing (2)</v>
      </c>
    </row>
    <row r="79" customFormat="false" ht="15" hidden="false" customHeight="false" outlineLevel="0" collapsed="false">
      <c r="A79" s="14" t="n">
        <v>76</v>
      </c>
      <c r="B79" s="14" t="s">
        <v>90</v>
      </c>
      <c r="C79" s="14" t="n">
        <v>1</v>
      </c>
      <c r="D79" s="14" t="n">
        <v>113</v>
      </c>
      <c r="E79" s="14" t="n">
        <v>2016</v>
      </c>
      <c r="F79" s="14" t="s">
        <v>114</v>
      </c>
      <c r="G79" s="14" t="n">
        <v>37</v>
      </c>
      <c r="H79" s="14" t="n">
        <v>7</v>
      </c>
      <c r="I79" s="14" t="n">
        <v>1</v>
      </c>
      <c r="J79" s="14" t="n">
        <v>4</v>
      </c>
      <c r="K79" s="14" t="n">
        <v>2</v>
      </c>
      <c r="L79" s="14" t="n">
        <v>0</v>
      </c>
      <c r="M79" s="14" t="n">
        <v>0</v>
      </c>
      <c r="N79" s="14" t="s">
        <v>82</v>
      </c>
      <c r="O79" s="14" t="s">
        <v>92</v>
      </c>
      <c r="P79" s="14" t="s">
        <v>99</v>
      </c>
      <c r="Q79" s="14" t="s">
        <v>94</v>
      </c>
      <c r="R79" s="14" t="n">
        <v>0</v>
      </c>
      <c r="S79" s="14" t="n">
        <v>0</v>
      </c>
      <c r="T79" s="14" t="n">
        <v>0</v>
      </c>
      <c r="U79" s="14" t="s">
        <v>95</v>
      </c>
      <c r="V79" s="14" t="s">
        <v>95</v>
      </c>
      <c r="W79" s="14" t="n">
        <v>0</v>
      </c>
      <c r="X79" s="14" t="s">
        <v>86</v>
      </c>
      <c r="Y79" s="14" t="n">
        <v>6</v>
      </c>
      <c r="Z79" s="14"/>
      <c r="AA79" s="14" t="n">
        <v>0</v>
      </c>
      <c r="AB79" s="14" t="s">
        <v>87</v>
      </c>
      <c r="AC79" s="14" t="n">
        <v>118.8</v>
      </c>
      <c r="AD79" s="14" t="n">
        <v>0</v>
      </c>
      <c r="AE79" s="14" t="n">
        <v>0</v>
      </c>
      <c r="AF79" s="14" t="s">
        <v>96</v>
      </c>
      <c r="AG79" s="15" t="n">
        <v>42513</v>
      </c>
      <c r="AH79" s="14" t="str">
        <f aca="false">B79&amp;"|"&amp;C79&amp;"|"&amp;D79&amp;"|"&amp;E79&amp;"|"&amp;F79&amp;"|"&amp;G79&amp;"|"&amp;H79&amp;"|"&amp;I79&amp;"|"&amp;J79&amp;"|"&amp;K79&amp;"|"&amp;L79&amp;"|"&amp;M79&amp;"|"&amp;N79&amp;"|"&amp;O79&amp;"|"&amp;P79&amp;"|"&amp;Q79&amp;"|"&amp;R79&amp;"|"&amp;S79&amp;"|"&amp;T79&amp;"|"&amp;U79&amp;"|"&amp;V79&amp;"|"&amp;W79&amp;"|"&amp;X79&amp;"|"&amp;Y79&amp;"|"&amp;Z79&amp;"|"&amp;AA79&amp;"|"&amp;AB79&amp;"|"&amp;AC79&amp;"|"&amp;AD79&amp;"|"&amp;AE79&amp;"|"&amp;AF79&amp;"|"&amp;AG79</f>
        <v>City Hotel|1|113|2016|September|37|7|1|4|2|0|0|BB|PRT|Offline TA/TO|TA/TO|0|0|0|A|A|0|No Deposit|6||0|Transient|118.8|0|0|Canceled|42513</v>
      </c>
      <c r="AI79" s="14" t="str">
        <f aca="false">IF(COUNTIF($AH$4:$AH$2603,AH79)&gt;1,"Duplicate","Unique")</f>
        <v>Unique</v>
      </c>
      <c r="AJ79" s="14" t="str">
        <f aca="false">IF(COUNTBLANK(B79:AG79)&gt;0,"Missing ("&amp;COUNTBLANK(B79:AG79)&amp;")","Complete")</f>
        <v>Missing (1)</v>
      </c>
    </row>
    <row r="80" customFormat="false" ht="15" hidden="false" customHeight="false" outlineLevel="0" collapsed="false">
      <c r="A80" s="0" t="n">
        <v>77</v>
      </c>
      <c r="B80" s="0" t="s">
        <v>90</v>
      </c>
      <c r="C80" s="0" t="n">
        <v>0</v>
      </c>
      <c r="D80" s="0" t="n">
        <v>272</v>
      </c>
      <c r="E80" s="0" t="n">
        <v>2017</v>
      </c>
      <c r="F80" s="0" t="s">
        <v>91</v>
      </c>
      <c r="G80" s="0" t="n">
        <v>28</v>
      </c>
      <c r="H80" s="0" t="n">
        <v>12</v>
      </c>
      <c r="I80" s="0" t="n">
        <v>0</v>
      </c>
      <c r="J80" s="0" t="n">
        <v>3</v>
      </c>
      <c r="K80" s="0" t="n">
        <v>2</v>
      </c>
      <c r="L80" s="0" t="n">
        <v>2</v>
      </c>
      <c r="M80" s="0" t="n">
        <v>0</v>
      </c>
      <c r="N80" s="0" t="s">
        <v>82</v>
      </c>
      <c r="O80" s="0" t="s">
        <v>134</v>
      </c>
      <c r="P80" s="0" t="s">
        <v>93</v>
      </c>
      <c r="Q80" s="0" t="s">
        <v>94</v>
      </c>
      <c r="R80" s="0" t="n">
        <v>0</v>
      </c>
      <c r="S80" s="0" t="n">
        <v>0</v>
      </c>
      <c r="T80" s="0" t="n">
        <v>0</v>
      </c>
      <c r="U80" s="0" t="s">
        <v>85</v>
      </c>
      <c r="V80" s="0" t="s">
        <v>85</v>
      </c>
      <c r="W80" s="0" t="n">
        <v>3</v>
      </c>
      <c r="X80" s="0" t="s">
        <v>86</v>
      </c>
      <c r="Y80" s="0" t="n">
        <v>9</v>
      </c>
      <c r="AA80" s="0" t="n">
        <v>0</v>
      </c>
      <c r="AB80" s="0" t="s">
        <v>101</v>
      </c>
      <c r="AC80" s="0" t="n">
        <v>179.1</v>
      </c>
      <c r="AD80" s="0" t="n">
        <v>0</v>
      </c>
      <c r="AE80" s="0" t="n">
        <v>2</v>
      </c>
      <c r="AF80" s="0" t="s">
        <v>88</v>
      </c>
      <c r="AG80" s="13" t="n">
        <v>42931</v>
      </c>
      <c r="AH80" s="0" t="str">
        <f aca="false">B80&amp;"|"&amp;C80&amp;"|"&amp;D80&amp;"|"&amp;E80&amp;"|"&amp;F80&amp;"|"&amp;G80&amp;"|"&amp;H80&amp;"|"&amp;I80&amp;"|"&amp;J80&amp;"|"&amp;K80&amp;"|"&amp;L80&amp;"|"&amp;M80&amp;"|"&amp;N80&amp;"|"&amp;O80&amp;"|"&amp;P80&amp;"|"&amp;Q80&amp;"|"&amp;R80&amp;"|"&amp;S80&amp;"|"&amp;T80&amp;"|"&amp;U80&amp;"|"&amp;V80&amp;"|"&amp;W80&amp;"|"&amp;X80&amp;"|"&amp;Y80&amp;"|"&amp;Z80&amp;"|"&amp;AA80&amp;"|"&amp;AB80&amp;"|"&amp;AC80&amp;"|"&amp;AD80&amp;"|"&amp;AE80&amp;"|"&amp;AF80&amp;"|"&amp;AG80</f>
        <v>City Hotel|0|272|2017|July|28|12|0|3|2|2|0|BB|AUT|Online TA|TA/TO|0|0|0|F|F|3|No Deposit|9||0|Transient-Party|179.1|0|2|Check-Out|42931</v>
      </c>
      <c r="AI80" s="0" t="str">
        <f aca="false">IF(COUNTIF($AH$4:$AH$2603,AH80)&gt;1,"Duplicate","Unique")</f>
        <v>Unique</v>
      </c>
      <c r="AJ80" s="0" t="str">
        <f aca="false">IF(COUNTBLANK(B80:AG80)&gt;0,"Missing ("&amp;COUNTBLANK(B80:AG80)&amp;")","Complete")</f>
        <v>Missing (1)</v>
      </c>
    </row>
    <row r="81" customFormat="false" ht="15" hidden="false" customHeight="false" outlineLevel="0" collapsed="false">
      <c r="A81" s="14" t="n">
        <v>78</v>
      </c>
      <c r="B81" s="14" t="s">
        <v>90</v>
      </c>
      <c r="C81" s="14" t="n">
        <v>1</v>
      </c>
      <c r="D81" s="14" t="n">
        <v>11</v>
      </c>
      <c r="E81" s="14" t="n">
        <v>2016</v>
      </c>
      <c r="F81" s="14" t="s">
        <v>113</v>
      </c>
      <c r="G81" s="14" t="n">
        <v>45</v>
      </c>
      <c r="H81" s="14" t="n">
        <v>5</v>
      </c>
      <c r="I81" s="14" t="n">
        <v>0</v>
      </c>
      <c r="J81" s="14" t="n">
        <v>1</v>
      </c>
      <c r="K81" s="14" t="n">
        <v>2</v>
      </c>
      <c r="L81" s="14" t="n">
        <v>1</v>
      </c>
      <c r="M81" s="14" t="n">
        <v>0</v>
      </c>
      <c r="N81" s="14" t="s">
        <v>82</v>
      </c>
      <c r="O81" s="14" t="s">
        <v>83</v>
      </c>
      <c r="P81" s="14" t="s">
        <v>93</v>
      </c>
      <c r="Q81" s="14" t="s">
        <v>94</v>
      </c>
      <c r="R81" s="14" t="n">
        <v>0</v>
      </c>
      <c r="S81" s="14" t="n">
        <v>0</v>
      </c>
      <c r="T81" s="14" t="n">
        <v>0</v>
      </c>
      <c r="U81" s="14" t="s">
        <v>95</v>
      </c>
      <c r="V81" s="14" t="s">
        <v>95</v>
      </c>
      <c r="W81" s="14" t="n">
        <v>0</v>
      </c>
      <c r="X81" s="14" t="s">
        <v>86</v>
      </c>
      <c r="Y81" s="14" t="n">
        <v>9</v>
      </c>
      <c r="Z81" s="14"/>
      <c r="AA81" s="14" t="n">
        <v>0</v>
      </c>
      <c r="AB81" s="14" t="s">
        <v>87</v>
      </c>
      <c r="AC81" s="14" t="n">
        <v>150</v>
      </c>
      <c r="AD81" s="14" t="n">
        <v>0</v>
      </c>
      <c r="AE81" s="14" t="n">
        <v>1</v>
      </c>
      <c r="AF81" s="14" t="s">
        <v>96</v>
      </c>
      <c r="AG81" s="15" t="n">
        <v>42671</v>
      </c>
      <c r="AH81" s="14" t="str">
        <f aca="false">B81&amp;"|"&amp;C81&amp;"|"&amp;D81&amp;"|"&amp;E81&amp;"|"&amp;F81&amp;"|"&amp;G81&amp;"|"&amp;H81&amp;"|"&amp;I81&amp;"|"&amp;J81&amp;"|"&amp;K81&amp;"|"&amp;L81&amp;"|"&amp;M81&amp;"|"&amp;N81&amp;"|"&amp;O81&amp;"|"&amp;P81&amp;"|"&amp;Q81&amp;"|"&amp;R81&amp;"|"&amp;S81&amp;"|"&amp;T81&amp;"|"&amp;U81&amp;"|"&amp;V81&amp;"|"&amp;W81&amp;"|"&amp;X81&amp;"|"&amp;Y81&amp;"|"&amp;Z81&amp;"|"&amp;AA81&amp;"|"&amp;AB81&amp;"|"&amp;AC81&amp;"|"&amp;AD81&amp;"|"&amp;AE81&amp;"|"&amp;AF81&amp;"|"&amp;AG81</f>
        <v>City Hotel|1|11|2016|November|45|5|0|1|2|1|0|BB|GBR|Online TA|TA/TO|0|0|0|A|A|0|No Deposit|9||0|Transient|150|0|1|Canceled|42671</v>
      </c>
      <c r="AI81" s="14" t="str">
        <f aca="false">IF(COUNTIF($AH$4:$AH$2603,AH81)&gt;1,"Duplicate","Unique")</f>
        <v>Unique</v>
      </c>
      <c r="AJ81" s="14" t="str">
        <f aca="false">IF(COUNTBLANK(B81:AG81)&gt;0,"Missing ("&amp;COUNTBLANK(B81:AG81)&amp;")","Complete")</f>
        <v>Missing (1)</v>
      </c>
    </row>
    <row r="82" customFormat="false" ht="15" hidden="false" customHeight="false" outlineLevel="0" collapsed="false">
      <c r="A82" s="0" t="n">
        <v>79</v>
      </c>
      <c r="B82" s="0" t="s">
        <v>90</v>
      </c>
      <c r="C82" s="0" t="n">
        <v>1</v>
      </c>
      <c r="D82" s="0" t="n">
        <v>98</v>
      </c>
      <c r="E82" s="0" t="n">
        <v>2015</v>
      </c>
      <c r="F82" s="0" t="s">
        <v>113</v>
      </c>
      <c r="G82" s="0" t="n">
        <v>48</v>
      </c>
      <c r="H82" s="0" t="n">
        <v>23</v>
      </c>
      <c r="I82" s="0" t="n">
        <v>1</v>
      </c>
      <c r="J82" s="0" t="n">
        <v>2</v>
      </c>
      <c r="K82" s="0" t="n">
        <v>1</v>
      </c>
      <c r="L82" s="0" t="n">
        <v>0</v>
      </c>
      <c r="M82" s="0" t="n">
        <v>0</v>
      </c>
      <c r="N82" s="0" t="s">
        <v>82</v>
      </c>
      <c r="O82" s="0" t="s">
        <v>92</v>
      </c>
      <c r="P82" s="0" t="s">
        <v>116</v>
      </c>
      <c r="Q82" s="0" t="s">
        <v>94</v>
      </c>
      <c r="R82" s="0" t="n">
        <v>0</v>
      </c>
      <c r="S82" s="0" t="n">
        <v>0</v>
      </c>
      <c r="T82" s="0" t="n">
        <v>0</v>
      </c>
      <c r="U82" s="0" t="s">
        <v>95</v>
      </c>
      <c r="V82" s="0" t="s">
        <v>95</v>
      </c>
      <c r="W82" s="0" t="n">
        <v>0</v>
      </c>
      <c r="X82" s="0" t="s">
        <v>86</v>
      </c>
      <c r="Y82" s="0" t="n">
        <v>37</v>
      </c>
      <c r="AA82" s="0" t="n">
        <v>0</v>
      </c>
      <c r="AB82" s="0" t="s">
        <v>101</v>
      </c>
      <c r="AC82" s="0" t="n">
        <v>70</v>
      </c>
      <c r="AD82" s="0" t="n">
        <v>0</v>
      </c>
      <c r="AE82" s="0" t="n">
        <v>0</v>
      </c>
      <c r="AF82" s="0" t="s">
        <v>141</v>
      </c>
      <c r="AG82" s="13" t="n">
        <v>42331</v>
      </c>
      <c r="AH82" s="0" t="str">
        <f aca="false">B82&amp;"|"&amp;C82&amp;"|"&amp;D82&amp;"|"&amp;E82&amp;"|"&amp;F82&amp;"|"&amp;G82&amp;"|"&amp;H82&amp;"|"&amp;I82&amp;"|"&amp;J82&amp;"|"&amp;K82&amp;"|"&amp;L82&amp;"|"&amp;M82&amp;"|"&amp;N82&amp;"|"&amp;O82&amp;"|"&amp;P82&amp;"|"&amp;Q82&amp;"|"&amp;R82&amp;"|"&amp;S82&amp;"|"&amp;T82&amp;"|"&amp;U82&amp;"|"&amp;V82&amp;"|"&amp;W82&amp;"|"&amp;X82&amp;"|"&amp;Y82&amp;"|"&amp;Z82&amp;"|"&amp;AA82&amp;"|"&amp;AB82&amp;"|"&amp;AC82&amp;"|"&amp;AD82&amp;"|"&amp;AE82&amp;"|"&amp;AF82&amp;"|"&amp;AG82</f>
        <v>City Hotel|1|98|2015|November|48|23|1|2|1|0|0|BB|PRT|Groups|TA/TO|0|0|0|A|A|0|No Deposit|37||0|Transient-Party|70|0|0|No-Show|42331</v>
      </c>
      <c r="AI82" s="0" t="str">
        <f aca="false">IF(COUNTIF($AH$4:$AH$2603,AH82)&gt;1,"Duplicate","Unique")</f>
        <v>Unique</v>
      </c>
      <c r="AJ82" s="0" t="str">
        <f aca="false">IF(COUNTBLANK(B82:AG82)&gt;0,"Missing ("&amp;COUNTBLANK(B82:AG82)&amp;")","Complete")</f>
        <v>Missing (1)</v>
      </c>
    </row>
    <row r="83" customFormat="false" ht="15" hidden="false" customHeight="false" outlineLevel="0" collapsed="false">
      <c r="A83" s="14" t="n">
        <v>80</v>
      </c>
      <c r="B83" s="14" t="s">
        <v>90</v>
      </c>
      <c r="C83" s="14" t="n">
        <v>1</v>
      </c>
      <c r="D83" s="14" t="n">
        <v>292</v>
      </c>
      <c r="E83" s="14" t="n">
        <v>2015</v>
      </c>
      <c r="F83" s="14" t="s">
        <v>119</v>
      </c>
      <c r="G83" s="14" t="n">
        <v>32</v>
      </c>
      <c r="H83" s="14" t="n">
        <v>5</v>
      </c>
      <c r="I83" s="14" t="n">
        <v>0</v>
      </c>
      <c r="J83" s="14" t="n">
        <v>2</v>
      </c>
      <c r="K83" s="14" t="n">
        <v>2</v>
      </c>
      <c r="L83" s="14" t="n">
        <v>0</v>
      </c>
      <c r="M83" s="14" t="n">
        <v>0</v>
      </c>
      <c r="N83" s="14" t="s">
        <v>82</v>
      </c>
      <c r="O83" s="14" t="s">
        <v>92</v>
      </c>
      <c r="P83" s="14" t="s">
        <v>116</v>
      </c>
      <c r="Q83" s="14" t="s">
        <v>94</v>
      </c>
      <c r="R83" s="14" t="n">
        <v>0</v>
      </c>
      <c r="S83" s="14" t="n">
        <v>1</v>
      </c>
      <c r="T83" s="14" t="n">
        <v>0</v>
      </c>
      <c r="U83" s="14" t="s">
        <v>95</v>
      </c>
      <c r="V83" s="14" t="s">
        <v>95</v>
      </c>
      <c r="W83" s="14" t="n">
        <v>0</v>
      </c>
      <c r="X83" s="14" t="s">
        <v>120</v>
      </c>
      <c r="Y83" s="14" t="n">
        <v>1</v>
      </c>
      <c r="Z83" s="14"/>
      <c r="AA83" s="14" t="n">
        <v>0</v>
      </c>
      <c r="AB83" s="14" t="s">
        <v>101</v>
      </c>
      <c r="AC83" s="14" t="n">
        <v>62</v>
      </c>
      <c r="AD83" s="14" t="n">
        <v>0</v>
      </c>
      <c r="AE83" s="14" t="n">
        <v>0</v>
      </c>
      <c r="AF83" s="14" t="s">
        <v>96</v>
      </c>
      <c r="AG83" s="15" t="n">
        <v>42187</v>
      </c>
      <c r="AH83" s="14" t="str">
        <f aca="false">B83&amp;"|"&amp;C83&amp;"|"&amp;D83&amp;"|"&amp;E83&amp;"|"&amp;F83&amp;"|"&amp;G83&amp;"|"&amp;H83&amp;"|"&amp;I83&amp;"|"&amp;J83&amp;"|"&amp;K83&amp;"|"&amp;L83&amp;"|"&amp;M83&amp;"|"&amp;N83&amp;"|"&amp;O83&amp;"|"&amp;P83&amp;"|"&amp;Q83&amp;"|"&amp;R83&amp;"|"&amp;S83&amp;"|"&amp;T83&amp;"|"&amp;U83&amp;"|"&amp;V83&amp;"|"&amp;W83&amp;"|"&amp;X83&amp;"|"&amp;Y83&amp;"|"&amp;Z83&amp;"|"&amp;AA83&amp;"|"&amp;AB83&amp;"|"&amp;AC83&amp;"|"&amp;AD83&amp;"|"&amp;AE83&amp;"|"&amp;AF83&amp;"|"&amp;AG83</f>
        <v>City Hotel|1|292|2015|August|32|5|0|2|2|0|0|BB|PRT|Groups|TA/TO|0|1|0|A|A|0|Non Refund|1||0|Transient-Party|62|0|0|Canceled|42187</v>
      </c>
      <c r="AI83" s="14" t="str">
        <f aca="false">IF(COUNTIF($AH$4:$AH$2603,AH83)&gt;1,"Duplicate","Unique")</f>
        <v>Unique</v>
      </c>
      <c r="AJ83" s="14" t="str">
        <f aca="false">IF(COUNTBLANK(B83:AG83)&gt;0,"Missing ("&amp;COUNTBLANK(B83:AG83)&amp;")","Complete")</f>
        <v>Missing (1)</v>
      </c>
    </row>
    <row r="84" customFormat="false" ht="15" hidden="false" customHeight="false" outlineLevel="0" collapsed="false">
      <c r="A84" s="0" t="n">
        <v>81</v>
      </c>
      <c r="B84" s="0" t="s">
        <v>90</v>
      </c>
      <c r="C84" s="0" t="n">
        <v>0</v>
      </c>
      <c r="D84" s="0" t="n">
        <v>16</v>
      </c>
      <c r="E84" s="0" t="n">
        <v>2016</v>
      </c>
      <c r="F84" s="0" t="s">
        <v>81</v>
      </c>
      <c r="G84" s="0" t="n">
        <v>50</v>
      </c>
      <c r="H84" s="0" t="n">
        <v>4</v>
      </c>
      <c r="I84" s="0" t="n">
        <v>2</v>
      </c>
      <c r="J84" s="0" t="n">
        <v>0</v>
      </c>
      <c r="K84" s="0" t="n">
        <v>2</v>
      </c>
      <c r="L84" s="0" t="n">
        <v>1</v>
      </c>
      <c r="M84" s="0" t="n">
        <v>0</v>
      </c>
      <c r="N84" s="0" t="s">
        <v>82</v>
      </c>
      <c r="O84" s="0" t="s">
        <v>115</v>
      </c>
      <c r="P84" s="0" t="s">
        <v>93</v>
      </c>
      <c r="Q84" s="0" t="s">
        <v>94</v>
      </c>
      <c r="R84" s="0" t="n">
        <v>0</v>
      </c>
      <c r="S84" s="0" t="n">
        <v>0</v>
      </c>
      <c r="T84" s="0" t="n">
        <v>0</v>
      </c>
      <c r="U84" s="0" t="s">
        <v>95</v>
      </c>
      <c r="V84" s="0" t="s">
        <v>95</v>
      </c>
      <c r="W84" s="0" t="n">
        <v>0</v>
      </c>
      <c r="X84" s="0" t="s">
        <v>86</v>
      </c>
      <c r="Y84" s="0" t="n">
        <v>9</v>
      </c>
      <c r="AA84" s="0" t="n">
        <v>0</v>
      </c>
      <c r="AB84" s="0" t="s">
        <v>87</v>
      </c>
      <c r="AC84" s="0" t="n">
        <v>118.8</v>
      </c>
      <c r="AD84" s="0" t="n">
        <v>0</v>
      </c>
      <c r="AE84" s="0" t="n">
        <v>1</v>
      </c>
      <c r="AF84" s="0" t="s">
        <v>88</v>
      </c>
      <c r="AG84" s="13" t="n">
        <v>42710</v>
      </c>
      <c r="AH84" s="0" t="str">
        <f aca="false">B84&amp;"|"&amp;C84&amp;"|"&amp;D84&amp;"|"&amp;E84&amp;"|"&amp;F84&amp;"|"&amp;G84&amp;"|"&amp;H84&amp;"|"&amp;I84&amp;"|"&amp;J84&amp;"|"&amp;K84&amp;"|"&amp;L84&amp;"|"&amp;M84&amp;"|"&amp;N84&amp;"|"&amp;O84&amp;"|"&amp;P84&amp;"|"&amp;Q84&amp;"|"&amp;R84&amp;"|"&amp;S84&amp;"|"&amp;T84&amp;"|"&amp;U84&amp;"|"&amp;V84&amp;"|"&amp;W84&amp;"|"&amp;X84&amp;"|"&amp;Y84&amp;"|"&amp;Z84&amp;"|"&amp;AA84&amp;"|"&amp;AB84&amp;"|"&amp;AC84&amp;"|"&amp;AD84&amp;"|"&amp;AE84&amp;"|"&amp;AF84&amp;"|"&amp;AG84</f>
        <v>City Hotel|0|16|2016|December|50|4|2|0|2|1|0|BB|ESP|Online TA|TA/TO|0|0|0|A|A|0|No Deposit|9||0|Transient|118.8|0|1|Check-Out|42710</v>
      </c>
      <c r="AI84" s="0" t="str">
        <f aca="false">IF(COUNTIF($AH$4:$AH$2603,AH84)&gt;1,"Duplicate","Unique")</f>
        <v>Unique</v>
      </c>
      <c r="AJ84" s="0" t="str">
        <f aca="false">IF(COUNTBLANK(B84:AG84)&gt;0,"Missing ("&amp;COUNTBLANK(B84:AG84)&amp;")","Complete")</f>
        <v>Missing (1)</v>
      </c>
    </row>
    <row r="85" customFormat="false" ht="15" hidden="false" customHeight="false" outlineLevel="0" collapsed="false">
      <c r="A85" s="14" t="n">
        <v>82</v>
      </c>
      <c r="B85" s="14" t="s">
        <v>90</v>
      </c>
      <c r="C85" s="14" t="n">
        <v>0</v>
      </c>
      <c r="D85" s="14" t="n">
        <v>70</v>
      </c>
      <c r="E85" s="14" t="n">
        <v>2016</v>
      </c>
      <c r="F85" s="14" t="s">
        <v>106</v>
      </c>
      <c r="G85" s="14" t="n">
        <v>17</v>
      </c>
      <c r="H85" s="14" t="n">
        <v>22</v>
      </c>
      <c r="I85" s="14" t="n">
        <v>2</v>
      </c>
      <c r="J85" s="14" t="n">
        <v>2</v>
      </c>
      <c r="K85" s="14" t="n">
        <v>2</v>
      </c>
      <c r="L85" s="14" t="n">
        <v>0</v>
      </c>
      <c r="M85" s="14" t="n">
        <v>0</v>
      </c>
      <c r="N85" s="14" t="s">
        <v>82</v>
      </c>
      <c r="O85" s="14" t="s">
        <v>130</v>
      </c>
      <c r="P85" s="14" t="s">
        <v>93</v>
      </c>
      <c r="Q85" s="14" t="s">
        <v>94</v>
      </c>
      <c r="R85" s="14" t="n">
        <v>0</v>
      </c>
      <c r="S85" s="14" t="n">
        <v>0</v>
      </c>
      <c r="T85" s="14" t="n">
        <v>0</v>
      </c>
      <c r="U85" s="14" t="s">
        <v>95</v>
      </c>
      <c r="V85" s="14" t="s">
        <v>95</v>
      </c>
      <c r="W85" s="14" t="n">
        <v>0</v>
      </c>
      <c r="X85" s="14" t="s">
        <v>86</v>
      </c>
      <c r="Y85" s="14" t="n">
        <v>9</v>
      </c>
      <c r="Z85" s="14"/>
      <c r="AA85" s="14" t="n">
        <v>0</v>
      </c>
      <c r="AB85" s="14" t="s">
        <v>87</v>
      </c>
      <c r="AC85" s="14" t="n">
        <v>97.33</v>
      </c>
      <c r="AD85" s="14" t="n">
        <v>0</v>
      </c>
      <c r="AE85" s="14" t="n">
        <v>0</v>
      </c>
      <c r="AF85" s="14" t="s">
        <v>88</v>
      </c>
      <c r="AG85" s="15" t="n">
        <v>42486</v>
      </c>
      <c r="AH85" s="14" t="str">
        <f aca="false">B85&amp;"|"&amp;C85&amp;"|"&amp;D85&amp;"|"&amp;E85&amp;"|"&amp;F85&amp;"|"&amp;G85&amp;"|"&amp;H85&amp;"|"&amp;I85&amp;"|"&amp;J85&amp;"|"&amp;K85&amp;"|"&amp;L85&amp;"|"&amp;M85&amp;"|"&amp;N85&amp;"|"&amp;O85&amp;"|"&amp;P85&amp;"|"&amp;Q85&amp;"|"&amp;R85&amp;"|"&amp;S85&amp;"|"&amp;T85&amp;"|"&amp;U85&amp;"|"&amp;V85&amp;"|"&amp;W85&amp;"|"&amp;X85&amp;"|"&amp;Y85&amp;"|"&amp;Z85&amp;"|"&amp;AA85&amp;"|"&amp;AB85&amp;"|"&amp;AC85&amp;"|"&amp;AD85&amp;"|"&amp;AE85&amp;"|"&amp;AF85&amp;"|"&amp;AG85</f>
        <v>City Hotel|0|70|2016|April|17|22|2|2|2|0|0|BB|NLD|Online TA|TA/TO|0|0|0|A|A|0|No Deposit|9||0|Transient|97.33|0|0|Check-Out|42486</v>
      </c>
      <c r="AI85" s="14" t="str">
        <f aca="false">IF(COUNTIF($AH$4:$AH$2603,AH85)&gt;1,"Duplicate","Unique")</f>
        <v>Unique</v>
      </c>
      <c r="AJ85" s="14" t="str">
        <f aca="false">IF(COUNTBLANK(B85:AG85)&gt;0,"Missing ("&amp;COUNTBLANK(B85:AG85)&amp;")","Complete")</f>
        <v>Missing (1)</v>
      </c>
    </row>
    <row r="86" customFormat="false" ht="15" hidden="false" customHeight="false" outlineLevel="0" collapsed="false">
      <c r="A86" s="0" t="n">
        <v>83</v>
      </c>
      <c r="B86" s="0" t="s">
        <v>80</v>
      </c>
      <c r="C86" s="0" t="n">
        <v>1</v>
      </c>
      <c r="D86" s="0" t="n">
        <v>49</v>
      </c>
      <c r="E86" s="0" t="n">
        <v>2015</v>
      </c>
      <c r="F86" s="0" t="s">
        <v>91</v>
      </c>
      <c r="G86" s="0" t="n">
        <v>30</v>
      </c>
      <c r="H86" s="0" t="n">
        <v>20</v>
      </c>
      <c r="I86" s="0" t="n">
        <v>3</v>
      </c>
      <c r="J86" s="0" t="n">
        <v>6</v>
      </c>
      <c r="K86" s="0" t="n">
        <v>2</v>
      </c>
      <c r="L86" s="0" t="n">
        <v>0</v>
      </c>
      <c r="M86" s="0" t="n">
        <v>0</v>
      </c>
      <c r="N86" s="0" t="s">
        <v>142</v>
      </c>
      <c r="O86" s="0" t="s">
        <v>92</v>
      </c>
      <c r="P86" s="0" t="s">
        <v>99</v>
      </c>
      <c r="Q86" s="0" t="s">
        <v>94</v>
      </c>
      <c r="R86" s="0" t="n">
        <v>0</v>
      </c>
      <c r="S86" s="0" t="n">
        <v>0</v>
      </c>
      <c r="T86" s="0" t="n">
        <v>0</v>
      </c>
      <c r="U86" s="0" t="s">
        <v>109</v>
      </c>
      <c r="V86" s="0" t="s">
        <v>109</v>
      </c>
      <c r="W86" s="0" t="n">
        <v>0</v>
      </c>
      <c r="X86" s="0" t="s">
        <v>86</v>
      </c>
      <c r="Y86" s="0" t="n">
        <v>15</v>
      </c>
      <c r="AA86" s="0" t="n">
        <v>0</v>
      </c>
      <c r="AB86" s="0" t="s">
        <v>87</v>
      </c>
      <c r="AC86" s="0" t="n">
        <v>111.2</v>
      </c>
      <c r="AD86" s="0" t="n">
        <v>0</v>
      </c>
      <c r="AE86" s="0" t="n">
        <v>0</v>
      </c>
      <c r="AF86" s="0" t="s">
        <v>96</v>
      </c>
      <c r="AG86" s="13" t="n">
        <v>42156</v>
      </c>
      <c r="AH86" s="0" t="str">
        <f aca="false">B86&amp;"|"&amp;C86&amp;"|"&amp;D86&amp;"|"&amp;E86&amp;"|"&amp;F86&amp;"|"&amp;G86&amp;"|"&amp;H86&amp;"|"&amp;I86&amp;"|"&amp;J86&amp;"|"&amp;K86&amp;"|"&amp;L86&amp;"|"&amp;M86&amp;"|"&amp;N86&amp;"|"&amp;O86&amp;"|"&amp;P86&amp;"|"&amp;Q86&amp;"|"&amp;R86&amp;"|"&amp;S86&amp;"|"&amp;T86&amp;"|"&amp;U86&amp;"|"&amp;V86&amp;"|"&amp;W86&amp;"|"&amp;X86&amp;"|"&amp;Y86&amp;"|"&amp;Z86&amp;"|"&amp;AA86&amp;"|"&amp;AB86&amp;"|"&amp;AC86&amp;"|"&amp;AD86&amp;"|"&amp;AE86&amp;"|"&amp;AF86&amp;"|"&amp;AG86</f>
        <v>Resort Hotel|1|49|2015|July|30|20|3|6|2|0|0|FB|PRT|Offline TA/TO|TA/TO|0|0|0|D|D|0|No Deposit|15||0|Transient|111.2|0|0|Canceled|42156</v>
      </c>
      <c r="AI86" s="0" t="str">
        <f aca="false">IF(COUNTIF($AH$4:$AH$2603,AH86)&gt;1,"Duplicate","Unique")</f>
        <v>Unique</v>
      </c>
      <c r="AJ86" s="0" t="str">
        <f aca="false">IF(COUNTBLANK(B86:AG86)&gt;0,"Missing ("&amp;COUNTBLANK(B86:AG86)&amp;")","Complete")</f>
        <v>Missing (1)</v>
      </c>
    </row>
    <row r="87" customFormat="false" ht="15" hidden="false" customHeight="false" outlineLevel="0" collapsed="false">
      <c r="A87" s="14" t="n">
        <v>84</v>
      </c>
      <c r="B87" s="14" t="s">
        <v>90</v>
      </c>
      <c r="C87" s="14" t="n">
        <v>1</v>
      </c>
      <c r="D87" s="14" t="n">
        <v>379</v>
      </c>
      <c r="E87" s="14" t="n">
        <v>2015</v>
      </c>
      <c r="F87" s="14" t="s">
        <v>111</v>
      </c>
      <c r="G87" s="14" t="n">
        <v>44</v>
      </c>
      <c r="H87" s="14" t="n">
        <v>31</v>
      </c>
      <c r="I87" s="14" t="n">
        <v>1</v>
      </c>
      <c r="J87" s="14" t="n">
        <v>1</v>
      </c>
      <c r="K87" s="14" t="n">
        <v>2</v>
      </c>
      <c r="L87" s="14" t="n">
        <v>0</v>
      </c>
      <c r="M87" s="14" t="n">
        <v>0</v>
      </c>
      <c r="N87" s="14" t="s">
        <v>82</v>
      </c>
      <c r="O87" s="14" t="s">
        <v>92</v>
      </c>
      <c r="P87" s="14" t="s">
        <v>116</v>
      </c>
      <c r="Q87" s="14" t="s">
        <v>94</v>
      </c>
      <c r="R87" s="14" t="n">
        <v>0</v>
      </c>
      <c r="S87" s="14" t="n">
        <v>1</v>
      </c>
      <c r="T87" s="14" t="n">
        <v>0</v>
      </c>
      <c r="U87" s="14" t="s">
        <v>95</v>
      </c>
      <c r="V87" s="14" t="s">
        <v>95</v>
      </c>
      <c r="W87" s="14" t="n">
        <v>0</v>
      </c>
      <c r="X87" s="14" t="s">
        <v>120</v>
      </c>
      <c r="Y87" s="14" t="n">
        <v>1</v>
      </c>
      <c r="Z87" s="14"/>
      <c r="AA87" s="14" t="n">
        <v>0</v>
      </c>
      <c r="AB87" s="14" t="s">
        <v>87</v>
      </c>
      <c r="AC87" s="14" t="n">
        <v>62</v>
      </c>
      <c r="AD87" s="14" t="n">
        <v>0</v>
      </c>
      <c r="AE87" s="14" t="n">
        <v>0</v>
      </c>
      <c r="AF87" s="14" t="s">
        <v>96</v>
      </c>
      <c r="AG87" s="15" t="n">
        <v>42208</v>
      </c>
      <c r="AH87" s="14" t="str">
        <f aca="false">B87&amp;"|"&amp;C87&amp;"|"&amp;D87&amp;"|"&amp;E87&amp;"|"&amp;F87&amp;"|"&amp;G87&amp;"|"&amp;H87&amp;"|"&amp;I87&amp;"|"&amp;J87&amp;"|"&amp;K87&amp;"|"&amp;L87&amp;"|"&amp;M87&amp;"|"&amp;N87&amp;"|"&amp;O87&amp;"|"&amp;P87&amp;"|"&amp;Q87&amp;"|"&amp;R87&amp;"|"&amp;S87&amp;"|"&amp;T87&amp;"|"&amp;U87&amp;"|"&amp;V87&amp;"|"&amp;W87&amp;"|"&amp;X87&amp;"|"&amp;Y87&amp;"|"&amp;Z87&amp;"|"&amp;AA87&amp;"|"&amp;AB87&amp;"|"&amp;AC87&amp;"|"&amp;AD87&amp;"|"&amp;AE87&amp;"|"&amp;AF87&amp;"|"&amp;AG87</f>
        <v>City Hotel|1|379|2015|October|44|31|1|1|2|0|0|BB|PRT|Groups|TA/TO|0|1|0|A|A|0|Non Refund|1||0|Transient|62|0|0|Canceled|42208</v>
      </c>
      <c r="AI87" s="14" t="str">
        <f aca="false">IF(COUNTIF($AH$4:$AH$2603,AH87)&gt;1,"Duplicate","Unique")</f>
        <v>Unique</v>
      </c>
      <c r="AJ87" s="14" t="str">
        <f aca="false">IF(COUNTBLANK(B87:AG87)&gt;0,"Missing ("&amp;COUNTBLANK(B87:AG87)&amp;")","Complete")</f>
        <v>Missing (1)</v>
      </c>
    </row>
    <row r="88" customFormat="false" ht="15" hidden="false" customHeight="false" outlineLevel="0" collapsed="false">
      <c r="A88" s="0" t="n">
        <v>85</v>
      </c>
      <c r="B88" s="0" t="s">
        <v>80</v>
      </c>
      <c r="C88" s="0" t="n">
        <v>1</v>
      </c>
      <c r="D88" s="0" t="n">
        <v>289</v>
      </c>
      <c r="E88" s="0" t="n">
        <v>2017</v>
      </c>
      <c r="F88" s="0" t="s">
        <v>91</v>
      </c>
      <c r="G88" s="0" t="n">
        <v>30</v>
      </c>
      <c r="H88" s="0" t="n">
        <v>25</v>
      </c>
      <c r="I88" s="0" t="n">
        <v>0</v>
      </c>
      <c r="J88" s="0" t="n">
        <v>4</v>
      </c>
      <c r="K88" s="0" t="n">
        <v>2</v>
      </c>
      <c r="L88" s="0" t="n">
        <v>1</v>
      </c>
      <c r="M88" s="0" t="n">
        <v>0</v>
      </c>
      <c r="N88" s="0" t="s">
        <v>82</v>
      </c>
      <c r="O88" s="0" t="s">
        <v>143</v>
      </c>
      <c r="P88" s="0" t="s">
        <v>93</v>
      </c>
      <c r="Q88" s="0" t="s">
        <v>94</v>
      </c>
      <c r="R88" s="0" t="n">
        <v>0</v>
      </c>
      <c r="S88" s="0" t="n">
        <v>0</v>
      </c>
      <c r="T88" s="0" t="n">
        <v>0</v>
      </c>
      <c r="U88" s="0" t="s">
        <v>124</v>
      </c>
      <c r="V88" s="0" t="s">
        <v>124</v>
      </c>
      <c r="W88" s="0" t="n">
        <v>0</v>
      </c>
      <c r="X88" s="0" t="s">
        <v>86</v>
      </c>
      <c r="Y88" s="0" t="n">
        <v>240</v>
      </c>
      <c r="AA88" s="0" t="n">
        <v>0</v>
      </c>
      <c r="AB88" s="0" t="s">
        <v>87</v>
      </c>
      <c r="AC88" s="0" t="n">
        <v>172.8</v>
      </c>
      <c r="AD88" s="0" t="n">
        <v>0</v>
      </c>
      <c r="AE88" s="0" t="n">
        <v>0</v>
      </c>
      <c r="AF88" s="0" t="s">
        <v>96</v>
      </c>
      <c r="AG88" s="13" t="n">
        <v>42844</v>
      </c>
      <c r="AH88" s="0" t="str">
        <f aca="false">B88&amp;"|"&amp;C88&amp;"|"&amp;D88&amp;"|"&amp;E88&amp;"|"&amp;F88&amp;"|"&amp;G88&amp;"|"&amp;H88&amp;"|"&amp;I88&amp;"|"&amp;J88&amp;"|"&amp;K88&amp;"|"&amp;L88&amp;"|"&amp;M88&amp;"|"&amp;N88&amp;"|"&amp;O88&amp;"|"&amp;P88&amp;"|"&amp;Q88&amp;"|"&amp;R88&amp;"|"&amp;S88&amp;"|"&amp;T88&amp;"|"&amp;U88&amp;"|"&amp;V88&amp;"|"&amp;W88&amp;"|"&amp;X88&amp;"|"&amp;Y88&amp;"|"&amp;Z88&amp;"|"&amp;AA88&amp;"|"&amp;AB88&amp;"|"&amp;AC88&amp;"|"&amp;AD88&amp;"|"&amp;AE88&amp;"|"&amp;AF88&amp;"|"&amp;AG88</f>
        <v>Resort Hotel|1|289|2017|July|30|25|0|4|2|1|0|BB|AUS|Online TA|TA/TO|0|0|0|E|E|0|No Deposit|240||0|Transient|172.8|0|0|Canceled|42844</v>
      </c>
      <c r="AI88" s="0" t="str">
        <f aca="false">IF(COUNTIF($AH$4:$AH$2603,AH88)&gt;1,"Duplicate","Unique")</f>
        <v>Unique</v>
      </c>
      <c r="AJ88" s="0" t="str">
        <f aca="false">IF(COUNTBLANK(B88:AG88)&gt;0,"Missing ("&amp;COUNTBLANK(B88:AG88)&amp;")","Complete")</f>
        <v>Missing (1)</v>
      </c>
    </row>
    <row r="89" customFormat="false" ht="15" hidden="false" customHeight="false" outlineLevel="0" collapsed="false">
      <c r="A89" s="14" t="n">
        <v>86</v>
      </c>
      <c r="B89" s="14" t="s">
        <v>80</v>
      </c>
      <c r="C89" s="14" t="n">
        <v>1</v>
      </c>
      <c r="D89" s="14" t="n">
        <v>108</v>
      </c>
      <c r="E89" s="14" t="n">
        <v>2016</v>
      </c>
      <c r="F89" s="14" t="s">
        <v>106</v>
      </c>
      <c r="G89" s="14" t="n">
        <v>18</v>
      </c>
      <c r="H89" s="14" t="n">
        <v>29</v>
      </c>
      <c r="I89" s="14" t="n">
        <v>2</v>
      </c>
      <c r="J89" s="14" t="n">
        <v>2</v>
      </c>
      <c r="K89" s="14" t="n">
        <v>2</v>
      </c>
      <c r="L89" s="14" t="n">
        <v>0</v>
      </c>
      <c r="M89" s="14" t="n">
        <v>0</v>
      </c>
      <c r="N89" s="14" t="s">
        <v>112</v>
      </c>
      <c r="O89" s="14" t="s">
        <v>92</v>
      </c>
      <c r="P89" s="14" t="s">
        <v>116</v>
      </c>
      <c r="Q89" s="14" t="s">
        <v>94</v>
      </c>
      <c r="R89" s="14" t="n">
        <v>0</v>
      </c>
      <c r="S89" s="14" t="n">
        <v>0</v>
      </c>
      <c r="T89" s="14" t="n">
        <v>0</v>
      </c>
      <c r="U89" s="14" t="s">
        <v>95</v>
      </c>
      <c r="V89" s="14" t="s">
        <v>95</v>
      </c>
      <c r="W89" s="14" t="n">
        <v>0</v>
      </c>
      <c r="X89" s="14" t="s">
        <v>120</v>
      </c>
      <c r="Y89" s="14"/>
      <c r="Z89" s="14"/>
      <c r="AA89" s="14" t="n">
        <v>0</v>
      </c>
      <c r="AB89" s="14" t="s">
        <v>87</v>
      </c>
      <c r="AC89" s="14" t="n">
        <v>84</v>
      </c>
      <c r="AD89" s="14" t="n">
        <v>0</v>
      </c>
      <c r="AE89" s="14" t="n">
        <v>0</v>
      </c>
      <c r="AF89" s="14" t="s">
        <v>96</v>
      </c>
      <c r="AG89" s="15" t="n">
        <v>42412</v>
      </c>
      <c r="AH89" s="14" t="str">
        <f aca="false">B89&amp;"|"&amp;C89&amp;"|"&amp;D89&amp;"|"&amp;E89&amp;"|"&amp;F89&amp;"|"&amp;G89&amp;"|"&amp;H89&amp;"|"&amp;I89&amp;"|"&amp;J89&amp;"|"&amp;K89&amp;"|"&amp;L89&amp;"|"&amp;M89&amp;"|"&amp;N89&amp;"|"&amp;O89&amp;"|"&amp;P89&amp;"|"&amp;Q89&amp;"|"&amp;R89&amp;"|"&amp;S89&amp;"|"&amp;T89&amp;"|"&amp;U89&amp;"|"&amp;V89&amp;"|"&amp;W89&amp;"|"&amp;X89&amp;"|"&amp;Y89&amp;"|"&amp;Z89&amp;"|"&amp;AA89&amp;"|"&amp;AB89&amp;"|"&amp;AC89&amp;"|"&amp;AD89&amp;"|"&amp;AE89&amp;"|"&amp;AF89&amp;"|"&amp;AG89</f>
        <v>Resort Hotel|1|108|2016|April|18|29|2|2|2|0|0|HB|PRT|Groups|TA/TO|0|0|0|A|A|0|Non Refund|||0|Transient|84|0|0|Canceled|42412</v>
      </c>
      <c r="AI89" s="14" t="str">
        <f aca="false">IF(COUNTIF($AH$4:$AH$2603,AH89)&gt;1,"Duplicate","Unique")</f>
        <v>Unique</v>
      </c>
      <c r="AJ89" s="14" t="str">
        <f aca="false">IF(COUNTBLANK(B89:AG89)&gt;0,"Missing ("&amp;COUNTBLANK(B89:AG89)&amp;")","Complete")</f>
        <v>Missing (2)</v>
      </c>
    </row>
    <row r="90" customFormat="false" ht="15" hidden="false" customHeight="false" outlineLevel="0" collapsed="false">
      <c r="A90" s="0" t="n">
        <v>87</v>
      </c>
      <c r="B90" s="0" t="s">
        <v>80</v>
      </c>
      <c r="C90" s="0" t="n">
        <v>0</v>
      </c>
      <c r="D90" s="0" t="n">
        <v>128</v>
      </c>
      <c r="E90" s="0" t="n">
        <v>2016</v>
      </c>
      <c r="F90" s="0" t="s">
        <v>81</v>
      </c>
      <c r="G90" s="0" t="n">
        <v>50</v>
      </c>
      <c r="H90" s="0" t="n">
        <v>8</v>
      </c>
      <c r="I90" s="0" t="n">
        <v>0</v>
      </c>
      <c r="J90" s="0" t="n">
        <v>3</v>
      </c>
      <c r="K90" s="0" t="n">
        <v>2</v>
      </c>
      <c r="L90" s="0" t="n">
        <v>0</v>
      </c>
      <c r="M90" s="0" t="n">
        <v>0</v>
      </c>
      <c r="N90" s="0" t="s">
        <v>82</v>
      </c>
      <c r="O90" s="0" t="s">
        <v>83</v>
      </c>
      <c r="P90" s="0" t="s">
        <v>93</v>
      </c>
      <c r="Q90" s="0" t="s">
        <v>94</v>
      </c>
      <c r="R90" s="0" t="n">
        <v>0</v>
      </c>
      <c r="S90" s="0" t="n">
        <v>0</v>
      </c>
      <c r="T90" s="0" t="n">
        <v>0</v>
      </c>
      <c r="U90" s="0" t="s">
        <v>109</v>
      </c>
      <c r="V90" s="0" t="s">
        <v>109</v>
      </c>
      <c r="W90" s="0" t="n">
        <v>0</v>
      </c>
      <c r="X90" s="0" t="s">
        <v>86</v>
      </c>
      <c r="Y90" s="0" t="n">
        <v>241</v>
      </c>
      <c r="AA90" s="0" t="n">
        <v>0</v>
      </c>
      <c r="AB90" s="0" t="s">
        <v>87</v>
      </c>
      <c r="AC90" s="0" t="n">
        <v>36.04</v>
      </c>
      <c r="AD90" s="0" t="n">
        <v>0</v>
      </c>
      <c r="AE90" s="0" t="n">
        <v>2</v>
      </c>
      <c r="AF90" s="0" t="s">
        <v>88</v>
      </c>
      <c r="AG90" s="13" t="n">
        <v>42715</v>
      </c>
      <c r="AH90" s="0" t="str">
        <f aca="false">B90&amp;"|"&amp;C90&amp;"|"&amp;D90&amp;"|"&amp;E90&amp;"|"&amp;F90&amp;"|"&amp;G90&amp;"|"&amp;H90&amp;"|"&amp;I90&amp;"|"&amp;J90&amp;"|"&amp;K90&amp;"|"&amp;L90&amp;"|"&amp;M90&amp;"|"&amp;N90&amp;"|"&amp;O90&amp;"|"&amp;P90&amp;"|"&amp;Q90&amp;"|"&amp;R90&amp;"|"&amp;S90&amp;"|"&amp;T90&amp;"|"&amp;U90&amp;"|"&amp;V90&amp;"|"&amp;W90&amp;"|"&amp;X90&amp;"|"&amp;Y90&amp;"|"&amp;Z90&amp;"|"&amp;AA90&amp;"|"&amp;AB90&amp;"|"&amp;AC90&amp;"|"&amp;AD90&amp;"|"&amp;AE90&amp;"|"&amp;AF90&amp;"|"&amp;AG90</f>
        <v>Resort Hotel|0|128|2016|December|50|8|0|3|2|0|0|BB|GBR|Online TA|TA/TO|0|0|0|D|D|0|No Deposit|241||0|Transient|36.04|0|2|Check-Out|42715</v>
      </c>
      <c r="AI90" s="0" t="str">
        <f aca="false">IF(COUNTIF($AH$4:$AH$2603,AH90)&gt;1,"Duplicate","Unique")</f>
        <v>Unique</v>
      </c>
      <c r="AJ90" s="0" t="str">
        <f aca="false">IF(COUNTBLANK(B90:AG90)&gt;0,"Missing ("&amp;COUNTBLANK(B90:AG90)&amp;")","Complete")</f>
        <v>Missing (1)</v>
      </c>
    </row>
    <row r="91" customFormat="false" ht="15" hidden="false" customHeight="false" outlineLevel="0" collapsed="false">
      <c r="A91" s="14" t="n">
        <v>88</v>
      </c>
      <c r="B91" s="14" t="s">
        <v>80</v>
      </c>
      <c r="C91" s="14" t="n">
        <v>0</v>
      </c>
      <c r="D91" s="14" t="n">
        <v>18</v>
      </c>
      <c r="E91" s="14" t="n">
        <v>2016</v>
      </c>
      <c r="F91" s="14" t="s">
        <v>106</v>
      </c>
      <c r="G91" s="14" t="n">
        <v>15</v>
      </c>
      <c r="H91" s="14" t="n">
        <v>9</v>
      </c>
      <c r="I91" s="14" t="n">
        <v>2</v>
      </c>
      <c r="J91" s="14" t="n">
        <v>3</v>
      </c>
      <c r="K91" s="14" t="n">
        <v>1</v>
      </c>
      <c r="L91" s="14" t="n">
        <v>0</v>
      </c>
      <c r="M91" s="14" t="n">
        <v>0</v>
      </c>
      <c r="N91" s="14" t="s">
        <v>82</v>
      </c>
      <c r="O91" s="14" t="s">
        <v>83</v>
      </c>
      <c r="P91" s="14" t="s">
        <v>99</v>
      </c>
      <c r="Q91" s="14" t="s">
        <v>94</v>
      </c>
      <c r="R91" s="14" t="n">
        <v>0</v>
      </c>
      <c r="S91" s="14" t="n">
        <v>0</v>
      </c>
      <c r="T91" s="14" t="n">
        <v>0</v>
      </c>
      <c r="U91" s="14" t="s">
        <v>95</v>
      </c>
      <c r="V91" s="14" t="s">
        <v>95</v>
      </c>
      <c r="W91" s="14" t="n">
        <v>0</v>
      </c>
      <c r="X91" s="14" t="s">
        <v>86</v>
      </c>
      <c r="Y91" s="14" t="n">
        <v>40</v>
      </c>
      <c r="Z91" s="14"/>
      <c r="AA91" s="14" t="n">
        <v>0</v>
      </c>
      <c r="AB91" s="14" t="s">
        <v>125</v>
      </c>
      <c r="AC91" s="14" t="n">
        <v>33.3</v>
      </c>
      <c r="AD91" s="14" t="n">
        <v>0</v>
      </c>
      <c r="AE91" s="14" t="n">
        <v>0</v>
      </c>
      <c r="AF91" s="14" t="s">
        <v>88</v>
      </c>
      <c r="AG91" s="15" t="n">
        <v>42474</v>
      </c>
      <c r="AH91" s="14" t="str">
        <f aca="false">B91&amp;"|"&amp;C91&amp;"|"&amp;D91&amp;"|"&amp;E91&amp;"|"&amp;F91&amp;"|"&amp;G91&amp;"|"&amp;H91&amp;"|"&amp;I91&amp;"|"&amp;J91&amp;"|"&amp;K91&amp;"|"&amp;L91&amp;"|"&amp;M91&amp;"|"&amp;N91&amp;"|"&amp;O91&amp;"|"&amp;P91&amp;"|"&amp;Q91&amp;"|"&amp;R91&amp;"|"&amp;S91&amp;"|"&amp;T91&amp;"|"&amp;U91&amp;"|"&amp;V91&amp;"|"&amp;W91&amp;"|"&amp;X91&amp;"|"&amp;Y91&amp;"|"&amp;Z91&amp;"|"&amp;AA91&amp;"|"&amp;AB91&amp;"|"&amp;AC91&amp;"|"&amp;AD91&amp;"|"&amp;AE91&amp;"|"&amp;AF91&amp;"|"&amp;AG91</f>
        <v>Resort Hotel|0|18|2016|April|15|9|2|3|1|0|0|BB|GBR|Offline TA/TO|TA/TO|0|0|0|A|A|0|No Deposit|40||0|Contract|33.3|0|0|Check-Out|42474</v>
      </c>
      <c r="AI91" s="14" t="str">
        <f aca="false">IF(COUNTIF($AH$4:$AH$2603,AH91)&gt;1,"Duplicate","Unique")</f>
        <v>Unique</v>
      </c>
      <c r="AJ91" s="14" t="str">
        <f aca="false">IF(COUNTBLANK(B91:AG91)&gt;0,"Missing ("&amp;COUNTBLANK(B91:AG91)&amp;")","Complete")</f>
        <v>Missing (1)</v>
      </c>
    </row>
    <row r="92" customFormat="false" ht="15" hidden="false" customHeight="false" outlineLevel="0" collapsed="false">
      <c r="A92" s="0" t="n">
        <v>89</v>
      </c>
      <c r="B92" s="0" t="s">
        <v>80</v>
      </c>
      <c r="C92" s="0" t="n">
        <v>1</v>
      </c>
      <c r="D92" s="0" t="n">
        <v>46</v>
      </c>
      <c r="E92" s="0" t="n">
        <v>2017</v>
      </c>
      <c r="F92" s="0" t="s">
        <v>119</v>
      </c>
      <c r="G92" s="0" t="n">
        <v>32</v>
      </c>
      <c r="H92" s="0" t="n">
        <v>12</v>
      </c>
      <c r="I92" s="0" t="n">
        <v>2</v>
      </c>
      <c r="J92" s="0" t="n">
        <v>5</v>
      </c>
      <c r="K92" s="0" t="n">
        <v>2</v>
      </c>
      <c r="L92" s="0" t="n">
        <v>0</v>
      </c>
      <c r="M92" s="0" t="n">
        <v>0</v>
      </c>
      <c r="N92" s="0" t="s">
        <v>82</v>
      </c>
      <c r="O92" s="0" t="s">
        <v>92</v>
      </c>
      <c r="P92" s="0" t="s">
        <v>99</v>
      </c>
      <c r="Q92" s="0" t="s">
        <v>94</v>
      </c>
      <c r="R92" s="0" t="n">
        <v>0</v>
      </c>
      <c r="S92" s="0" t="n">
        <v>0</v>
      </c>
      <c r="T92" s="0" t="n">
        <v>0</v>
      </c>
      <c r="U92" s="0" t="s">
        <v>95</v>
      </c>
      <c r="V92" s="0" t="s">
        <v>95</v>
      </c>
      <c r="W92" s="0" t="n">
        <v>0</v>
      </c>
      <c r="X92" s="0" t="s">
        <v>86</v>
      </c>
      <c r="Y92" s="0" t="n">
        <v>261</v>
      </c>
      <c r="AA92" s="0" t="n">
        <v>0</v>
      </c>
      <c r="AB92" s="0" t="s">
        <v>87</v>
      </c>
      <c r="AC92" s="0" t="n">
        <v>212</v>
      </c>
      <c r="AD92" s="0" t="n">
        <v>0</v>
      </c>
      <c r="AE92" s="0" t="n">
        <v>0</v>
      </c>
      <c r="AF92" s="0" t="s">
        <v>96</v>
      </c>
      <c r="AG92" s="13" t="n">
        <v>42928</v>
      </c>
      <c r="AH92" s="0" t="str">
        <f aca="false">B92&amp;"|"&amp;C92&amp;"|"&amp;D92&amp;"|"&amp;E92&amp;"|"&amp;F92&amp;"|"&amp;G92&amp;"|"&amp;H92&amp;"|"&amp;I92&amp;"|"&amp;J92&amp;"|"&amp;K92&amp;"|"&amp;L92&amp;"|"&amp;M92&amp;"|"&amp;N92&amp;"|"&amp;O92&amp;"|"&amp;P92&amp;"|"&amp;Q92&amp;"|"&amp;R92&amp;"|"&amp;S92&amp;"|"&amp;T92&amp;"|"&amp;U92&amp;"|"&amp;V92&amp;"|"&amp;W92&amp;"|"&amp;X92&amp;"|"&amp;Y92&amp;"|"&amp;Z92&amp;"|"&amp;AA92&amp;"|"&amp;AB92&amp;"|"&amp;AC92&amp;"|"&amp;AD92&amp;"|"&amp;AE92&amp;"|"&amp;AF92&amp;"|"&amp;AG92</f>
        <v>Resort Hotel|1|46|2017|August|32|12|2|5|2|0|0|BB|PRT|Offline TA/TO|TA/TO|0|0|0|A|A|0|No Deposit|261||0|Transient|212|0|0|Canceled|42928</v>
      </c>
      <c r="AI92" s="0" t="str">
        <f aca="false">IF(COUNTIF($AH$4:$AH$2603,AH92)&gt;1,"Duplicate","Unique")</f>
        <v>Unique</v>
      </c>
      <c r="AJ92" s="0" t="str">
        <f aca="false">IF(COUNTBLANK(B92:AG92)&gt;0,"Missing ("&amp;COUNTBLANK(B92:AG92)&amp;")","Complete")</f>
        <v>Missing (1)</v>
      </c>
    </row>
    <row r="93" customFormat="false" ht="15" hidden="false" customHeight="false" outlineLevel="0" collapsed="false">
      <c r="A93" s="14" t="n">
        <v>90</v>
      </c>
      <c r="B93" s="14" t="s">
        <v>90</v>
      </c>
      <c r="C93" s="14" t="n">
        <v>0</v>
      </c>
      <c r="D93" s="14" t="n">
        <v>4</v>
      </c>
      <c r="E93" s="14" t="n">
        <v>2015</v>
      </c>
      <c r="F93" s="14" t="s">
        <v>119</v>
      </c>
      <c r="G93" s="14" t="n">
        <v>33</v>
      </c>
      <c r="H93" s="14" t="n">
        <v>11</v>
      </c>
      <c r="I93" s="14" t="n">
        <v>0</v>
      </c>
      <c r="J93" s="14" t="n">
        <v>5</v>
      </c>
      <c r="K93" s="14" t="n">
        <v>2</v>
      </c>
      <c r="L93" s="14" t="n">
        <v>0</v>
      </c>
      <c r="M93" s="14" t="n">
        <v>0</v>
      </c>
      <c r="N93" s="14" t="s">
        <v>82</v>
      </c>
      <c r="O93" s="14" t="s">
        <v>122</v>
      </c>
      <c r="P93" s="14" t="s">
        <v>93</v>
      </c>
      <c r="Q93" s="14" t="s">
        <v>94</v>
      </c>
      <c r="R93" s="14" t="n">
        <v>0</v>
      </c>
      <c r="S93" s="14" t="n">
        <v>0</v>
      </c>
      <c r="T93" s="14" t="n">
        <v>0</v>
      </c>
      <c r="U93" s="14" t="s">
        <v>95</v>
      </c>
      <c r="V93" s="14" t="s">
        <v>95</v>
      </c>
      <c r="W93" s="14" t="n">
        <v>0</v>
      </c>
      <c r="X93" s="14" t="s">
        <v>86</v>
      </c>
      <c r="Y93" s="14" t="n">
        <v>9</v>
      </c>
      <c r="Z93" s="14"/>
      <c r="AA93" s="14" t="n">
        <v>0</v>
      </c>
      <c r="AB93" s="14" t="s">
        <v>125</v>
      </c>
      <c r="AC93" s="14" t="n">
        <v>90</v>
      </c>
      <c r="AD93" s="14" t="n">
        <v>0</v>
      </c>
      <c r="AE93" s="14" t="n">
        <v>2</v>
      </c>
      <c r="AF93" s="14" t="s">
        <v>88</v>
      </c>
      <c r="AG93" s="15" t="n">
        <v>42232</v>
      </c>
      <c r="AH93" s="14" t="str">
        <f aca="false">B93&amp;"|"&amp;C93&amp;"|"&amp;D93&amp;"|"&amp;E93&amp;"|"&amp;F93&amp;"|"&amp;G93&amp;"|"&amp;H93&amp;"|"&amp;I93&amp;"|"&amp;J93&amp;"|"&amp;K93&amp;"|"&amp;L93&amp;"|"&amp;M93&amp;"|"&amp;N93&amp;"|"&amp;O93&amp;"|"&amp;P93&amp;"|"&amp;Q93&amp;"|"&amp;R93&amp;"|"&amp;S93&amp;"|"&amp;T93&amp;"|"&amp;U93&amp;"|"&amp;V93&amp;"|"&amp;W93&amp;"|"&amp;X93&amp;"|"&amp;Y93&amp;"|"&amp;Z93&amp;"|"&amp;AA93&amp;"|"&amp;AB93&amp;"|"&amp;AC93&amp;"|"&amp;AD93&amp;"|"&amp;AE93&amp;"|"&amp;AF93&amp;"|"&amp;AG93</f>
        <v>City Hotel|0|4|2015|August|33|11|0|5|2|0|0|BB|FRA|Online TA|TA/TO|0|0|0|A|A|0|No Deposit|9||0|Contract|90|0|2|Check-Out|42232</v>
      </c>
      <c r="AI93" s="14" t="str">
        <f aca="false">IF(COUNTIF($AH$4:$AH$2603,AH93)&gt;1,"Duplicate","Unique")</f>
        <v>Unique</v>
      </c>
      <c r="AJ93" s="14" t="str">
        <f aca="false">IF(COUNTBLANK(B93:AG93)&gt;0,"Missing ("&amp;COUNTBLANK(B93:AG93)&amp;")","Complete")</f>
        <v>Missing (1)</v>
      </c>
    </row>
    <row r="94" customFormat="false" ht="15" hidden="false" customHeight="false" outlineLevel="0" collapsed="false">
      <c r="A94" s="0" t="n">
        <v>91</v>
      </c>
      <c r="B94" s="0" t="s">
        <v>90</v>
      </c>
      <c r="C94" s="0" t="n">
        <v>1</v>
      </c>
      <c r="D94" s="0" t="n">
        <v>332</v>
      </c>
      <c r="E94" s="0" t="n">
        <v>2017</v>
      </c>
      <c r="F94" s="0" t="s">
        <v>106</v>
      </c>
      <c r="G94" s="0" t="n">
        <v>16</v>
      </c>
      <c r="H94" s="0" t="n">
        <v>22</v>
      </c>
      <c r="I94" s="0" t="n">
        <v>1</v>
      </c>
      <c r="J94" s="0" t="n">
        <v>1</v>
      </c>
      <c r="K94" s="0" t="n">
        <v>2</v>
      </c>
      <c r="L94" s="0" t="n">
        <v>1</v>
      </c>
      <c r="M94" s="0" t="n">
        <v>0</v>
      </c>
      <c r="N94" s="0" t="s">
        <v>82</v>
      </c>
      <c r="O94" s="0" t="s">
        <v>117</v>
      </c>
      <c r="P94" s="0" t="s">
        <v>93</v>
      </c>
      <c r="Q94" s="0" t="s">
        <v>94</v>
      </c>
      <c r="R94" s="0" t="n">
        <v>0</v>
      </c>
      <c r="S94" s="0" t="n">
        <v>0</v>
      </c>
      <c r="T94" s="0" t="n">
        <v>0</v>
      </c>
      <c r="U94" s="0" t="s">
        <v>95</v>
      </c>
      <c r="V94" s="0" t="s">
        <v>95</v>
      </c>
      <c r="W94" s="0" t="n">
        <v>0</v>
      </c>
      <c r="X94" s="0" t="s">
        <v>86</v>
      </c>
      <c r="Y94" s="0" t="n">
        <v>9</v>
      </c>
      <c r="AA94" s="0" t="n">
        <v>0</v>
      </c>
      <c r="AB94" s="0" t="s">
        <v>87</v>
      </c>
      <c r="AC94" s="0" t="n">
        <v>125.1</v>
      </c>
      <c r="AD94" s="0" t="n">
        <v>0</v>
      </c>
      <c r="AE94" s="0" t="n">
        <v>0</v>
      </c>
      <c r="AF94" s="0" t="s">
        <v>96</v>
      </c>
      <c r="AG94" s="13" t="n">
        <v>42528</v>
      </c>
      <c r="AH94" s="0" t="str">
        <f aca="false">B94&amp;"|"&amp;C94&amp;"|"&amp;D94&amp;"|"&amp;E94&amp;"|"&amp;F94&amp;"|"&amp;G94&amp;"|"&amp;H94&amp;"|"&amp;I94&amp;"|"&amp;J94&amp;"|"&amp;K94&amp;"|"&amp;L94&amp;"|"&amp;M94&amp;"|"&amp;N94&amp;"|"&amp;O94&amp;"|"&amp;P94&amp;"|"&amp;Q94&amp;"|"&amp;R94&amp;"|"&amp;S94&amp;"|"&amp;T94&amp;"|"&amp;U94&amp;"|"&amp;V94&amp;"|"&amp;W94&amp;"|"&amp;X94&amp;"|"&amp;Y94&amp;"|"&amp;Z94&amp;"|"&amp;AA94&amp;"|"&amp;AB94&amp;"|"&amp;AC94&amp;"|"&amp;AD94&amp;"|"&amp;AE94&amp;"|"&amp;AF94&amp;"|"&amp;AG94</f>
        <v>City Hotel|1|332|2017|April|16|22|1|1|2|1|0|BB|BEL|Online TA|TA/TO|0|0|0|A|A|0|No Deposit|9||0|Transient|125.1|0|0|Canceled|42528</v>
      </c>
      <c r="AI94" s="0" t="str">
        <f aca="false">IF(COUNTIF($AH$4:$AH$2603,AH94)&gt;1,"Duplicate","Unique")</f>
        <v>Unique</v>
      </c>
      <c r="AJ94" s="0" t="str">
        <f aca="false">IF(COUNTBLANK(B94:AG94)&gt;0,"Missing ("&amp;COUNTBLANK(B94:AG94)&amp;")","Complete")</f>
        <v>Missing (1)</v>
      </c>
    </row>
    <row r="95" customFormat="false" ht="15" hidden="false" customHeight="false" outlineLevel="0" collapsed="false">
      <c r="A95" s="14" t="n">
        <v>92</v>
      </c>
      <c r="B95" s="14" t="s">
        <v>90</v>
      </c>
      <c r="C95" s="14" t="n">
        <v>0</v>
      </c>
      <c r="D95" s="14" t="n">
        <v>28</v>
      </c>
      <c r="E95" s="14" t="n">
        <v>2017</v>
      </c>
      <c r="F95" s="14" t="s">
        <v>118</v>
      </c>
      <c r="G95" s="14" t="n">
        <v>7</v>
      </c>
      <c r="H95" s="14" t="n">
        <v>13</v>
      </c>
      <c r="I95" s="14" t="n">
        <v>1</v>
      </c>
      <c r="J95" s="14" t="n">
        <v>2</v>
      </c>
      <c r="K95" s="14" t="n">
        <v>2</v>
      </c>
      <c r="L95" s="14" t="n">
        <v>0</v>
      </c>
      <c r="M95" s="14" t="n">
        <v>0</v>
      </c>
      <c r="N95" s="14" t="s">
        <v>82</v>
      </c>
      <c r="O95" s="14" t="s">
        <v>122</v>
      </c>
      <c r="P95" s="14" t="s">
        <v>99</v>
      </c>
      <c r="Q95" s="14" t="s">
        <v>94</v>
      </c>
      <c r="R95" s="14" t="n">
        <v>0</v>
      </c>
      <c r="S95" s="14" t="n">
        <v>0</v>
      </c>
      <c r="T95" s="14" t="n">
        <v>0</v>
      </c>
      <c r="U95" s="14" t="s">
        <v>95</v>
      </c>
      <c r="V95" s="14" t="s">
        <v>109</v>
      </c>
      <c r="W95" s="14" t="n">
        <v>0</v>
      </c>
      <c r="X95" s="14" t="s">
        <v>86</v>
      </c>
      <c r="Y95" s="14" t="n">
        <v>28</v>
      </c>
      <c r="Z95" s="14"/>
      <c r="AA95" s="14" t="n">
        <v>0</v>
      </c>
      <c r="AB95" s="14" t="s">
        <v>87</v>
      </c>
      <c r="AC95" s="14" t="n">
        <v>75</v>
      </c>
      <c r="AD95" s="14" t="n">
        <v>0</v>
      </c>
      <c r="AE95" s="14" t="n">
        <v>0</v>
      </c>
      <c r="AF95" s="14" t="s">
        <v>88</v>
      </c>
      <c r="AG95" s="15" t="n">
        <v>42782</v>
      </c>
      <c r="AH95" s="14" t="str">
        <f aca="false">B95&amp;"|"&amp;C95&amp;"|"&amp;D95&amp;"|"&amp;E95&amp;"|"&amp;F95&amp;"|"&amp;G95&amp;"|"&amp;H95&amp;"|"&amp;I95&amp;"|"&amp;J95&amp;"|"&amp;K95&amp;"|"&amp;L95&amp;"|"&amp;M95&amp;"|"&amp;N95&amp;"|"&amp;O95&amp;"|"&amp;P95&amp;"|"&amp;Q95&amp;"|"&amp;R95&amp;"|"&amp;S95&amp;"|"&amp;T95&amp;"|"&amp;U95&amp;"|"&amp;V95&amp;"|"&amp;W95&amp;"|"&amp;X95&amp;"|"&amp;Y95&amp;"|"&amp;Z95&amp;"|"&amp;AA95&amp;"|"&amp;AB95&amp;"|"&amp;AC95&amp;"|"&amp;AD95&amp;"|"&amp;AE95&amp;"|"&amp;AF95&amp;"|"&amp;AG95</f>
        <v>City Hotel|0|28|2017|February|7|13|1|2|2|0|0|BB|FRA|Offline TA/TO|TA/TO|0|0|0|A|D|0|No Deposit|28||0|Transient|75|0|0|Check-Out|42782</v>
      </c>
      <c r="AI95" s="14" t="str">
        <f aca="false">IF(COUNTIF($AH$4:$AH$2603,AH95)&gt;1,"Duplicate","Unique")</f>
        <v>Unique</v>
      </c>
      <c r="AJ95" s="14" t="str">
        <f aca="false">IF(COUNTBLANK(B95:AG95)&gt;0,"Missing ("&amp;COUNTBLANK(B95:AG95)&amp;")","Complete")</f>
        <v>Missing (1)</v>
      </c>
    </row>
    <row r="96" customFormat="false" ht="15" hidden="false" customHeight="false" outlineLevel="0" collapsed="false">
      <c r="A96" s="0" t="n">
        <v>93</v>
      </c>
      <c r="B96" s="0" t="s">
        <v>80</v>
      </c>
      <c r="C96" s="0" t="n">
        <v>0</v>
      </c>
      <c r="D96" s="0" t="n">
        <v>1</v>
      </c>
      <c r="E96" s="0" t="n">
        <v>2015</v>
      </c>
      <c r="F96" s="0" t="s">
        <v>111</v>
      </c>
      <c r="G96" s="0" t="n">
        <v>42</v>
      </c>
      <c r="H96" s="0" t="n">
        <v>13</v>
      </c>
      <c r="I96" s="0" t="n">
        <v>0</v>
      </c>
      <c r="J96" s="0" t="n">
        <v>1</v>
      </c>
      <c r="K96" s="0" t="n">
        <v>2</v>
      </c>
      <c r="L96" s="0" t="n">
        <v>0</v>
      </c>
      <c r="M96" s="0" t="n">
        <v>0</v>
      </c>
      <c r="N96" s="0" t="s">
        <v>82</v>
      </c>
      <c r="O96" s="0" t="s">
        <v>123</v>
      </c>
      <c r="P96" s="0" t="s">
        <v>93</v>
      </c>
      <c r="Q96" s="0" t="s">
        <v>94</v>
      </c>
      <c r="R96" s="0" t="n">
        <v>0</v>
      </c>
      <c r="S96" s="0" t="n">
        <v>0</v>
      </c>
      <c r="T96" s="0" t="n">
        <v>0</v>
      </c>
      <c r="U96" s="0" t="s">
        <v>109</v>
      </c>
      <c r="V96" s="0" t="s">
        <v>109</v>
      </c>
      <c r="W96" s="0" t="n">
        <v>1</v>
      </c>
      <c r="X96" s="0" t="s">
        <v>86</v>
      </c>
      <c r="Y96" s="0" t="n">
        <v>240</v>
      </c>
      <c r="AA96" s="0" t="n">
        <v>0</v>
      </c>
      <c r="AB96" s="0" t="s">
        <v>87</v>
      </c>
      <c r="AC96" s="0" t="n">
        <v>66</v>
      </c>
      <c r="AD96" s="0" t="n">
        <v>0</v>
      </c>
      <c r="AE96" s="0" t="n">
        <v>1</v>
      </c>
      <c r="AF96" s="0" t="s">
        <v>88</v>
      </c>
      <c r="AG96" s="13" t="n">
        <v>42291</v>
      </c>
      <c r="AH96" s="0" t="str">
        <f aca="false">B96&amp;"|"&amp;C96&amp;"|"&amp;D96&amp;"|"&amp;E96&amp;"|"&amp;F96&amp;"|"&amp;G96&amp;"|"&amp;H96&amp;"|"&amp;I96&amp;"|"&amp;J96&amp;"|"&amp;K96&amp;"|"&amp;L96&amp;"|"&amp;M96&amp;"|"&amp;N96&amp;"|"&amp;O96&amp;"|"&amp;P96&amp;"|"&amp;Q96&amp;"|"&amp;R96&amp;"|"&amp;S96&amp;"|"&amp;T96&amp;"|"&amp;U96&amp;"|"&amp;V96&amp;"|"&amp;W96&amp;"|"&amp;X96&amp;"|"&amp;Y96&amp;"|"&amp;Z96&amp;"|"&amp;AA96&amp;"|"&amp;AB96&amp;"|"&amp;AC96&amp;"|"&amp;AD96&amp;"|"&amp;AE96&amp;"|"&amp;AF96&amp;"|"&amp;AG96</f>
        <v>Resort Hotel|0|1|2015|October|42|13|0|1|2|0|0|BB|USA|Online TA|TA/TO|0|0|0|D|D|1|No Deposit|240||0|Transient|66|0|1|Check-Out|42291</v>
      </c>
      <c r="AI96" s="0" t="str">
        <f aca="false">IF(COUNTIF($AH$4:$AH$2603,AH96)&gt;1,"Duplicate","Unique")</f>
        <v>Unique</v>
      </c>
      <c r="AJ96" s="0" t="str">
        <f aca="false">IF(COUNTBLANK(B96:AG96)&gt;0,"Missing ("&amp;COUNTBLANK(B96:AG96)&amp;")","Complete")</f>
        <v>Missing (1)</v>
      </c>
    </row>
    <row r="97" customFormat="false" ht="15" hidden="false" customHeight="false" outlineLevel="0" collapsed="false">
      <c r="A97" s="14" t="n">
        <v>94</v>
      </c>
      <c r="B97" s="14" t="s">
        <v>90</v>
      </c>
      <c r="C97" s="14" t="n">
        <v>0</v>
      </c>
      <c r="D97" s="14" t="n">
        <v>53</v>
      </c>
      <c r="E97" s="14" t="n">
        <v>2015</v>
      </c>
      <c r="F97" s="14" t="s">
        <v>111</v>
      </c>
      <c r="G97" s="14" t="n">
        <v>41</v>
      </c>
      <c r="H97" s="14" t="n">
        <v>9</v>
      </c>
      <c r="I97" s="14" t="n">
        <v>1</v>
      </c>
      <c r="J97" s="14" t="n">
        <v>2</v>
      </c>
      <c r="K97" s="14" t="n">
        <v>2</v>
      </c>
      <c r="L97" s="14" t="n">
        <v>0</v>
      </c>
      <c r="M97" s="14" t="n">
        <v>0</v>
      </c>
      <c r="N97" s="14" t="s">
        <v>82</v>
      </c>
      <c r="O97" s="14" t="s">
        <v>83</v>
      </c>
      <c r="P97" s="14" t="s">
        <v>93</v>
      </c>
      <c r="Q97" s="14" t="s">
        <v>94</v>
      </c>
      <c r="R97" s="14" t="n">
        <v>0</v>
      </c>
      <c r="S97" s="14" t="n">
        <v>0</v>
      </c>
      <c r="T97" s="14" t="n">
        <v>0</v>
      </c>
      <c r="U97" s="14" t="s">
        <v>95</v>
      </c>
      <c r="V97" s="14" t="s">
        <v>95</v>
      </c>
      <c r="W97" s="14" t="n">
        <v>0</v>
      </c>
      <c r="X97" s="14" t="s">
        <v>86</v>
      </c>
      <c r="Y97" s="14" t="n">
        <v>9</v>
      </c>
      <c r="Z97" s="14"/>
      <c r="AA97" s="14" t="n">
        <v>0</v>
      </c>
      <c r="AB97" s="14" t="s">
        <v>125</v>
      </c>
      <c r="AC97" s="14" t="n">
        <v>94.5</v>
      </c>
      <c r="AD97" s="14" t="n">
        <v>0</v>
      </c>
      <c r="AE97" s="14" t="n">
        <v>0</v>
      </c>
      <c r="AF97" s="14" t="s">
        <v>88</v>
      </c>
      <c r="AG97" s="15" t="n">
        <v>42289</v>
      </c>
      <c r="AH97" s="14" t="str">
        <f aca="false">B97&amp;"|"&amp;C97&amp;"|"&amp;D97&amp;"|"&amp;E97&amp;"|"&amp;F97&amp;"|"&amp;G97&amp;"|"&amp;H97&amp;"|"&amp;I97&amp;"|"&amp;J97&amp;"|"&amp;K97&amp;"|"&amp;L97&amp;"|"&amp;M97&amp;"|"&amp;N97&amp;"|"&amp;O97&amp;"|"&amp;P97&amp;"|"&amp;Q97&amp;"|"&amp;R97&amp;"|"&amp;S97&amp;"|"&amp;T97&amp;"|"&amp;U97&amp;"|"&amp;V97&amp;"|"&amp;W97&amp;"|"&amp;X97&amp;"|"&amp;Y97&amp;"|"&amp;Z97&amp;"|"&amp;AA97&amp;"|"&amp;AB97&amp;"|"&amp;AC97&amp;"|"&amp;AD97&amp;"|"&amp;AE97&amp;"|"&amp;AF97&amp;"|"&amp;AG97</f>
        <v>City Hotel|0|53|2015|October|41|9|1|2|2|0|0|BB|GBR|Online TA|TA/TO|0|0|0|A|A|0|No Deposit|9||0|Contract|94.5|0|0|Check-Out|42289</v>
      </c>
      <c r="AI97" s="14" t="str">
        <f aca="false">IF(COUNTIF($AH$4:$AH$2603,AH97)&gt;1,"Duplicate","Unique")</f>
        <v>Unique</v>
      </c>
      <c r="AJ97" s="14" t="str">
        <f aca="false">IF(COUNTBLANK(B97:AG97)&gt;0,"Missing ("&amp;COUNTBLANK(B97:AG97)&amp;")","Complete")</f>
        <v>Missing (1)</v>
      </c>
    </row>
    <row r="98" customFormat="false" ht="15" hidden="false" customHeight="false" outlineLevel="0" collapsed="false">
      <c r="A98" s="0" t="n">
        <v>95</v>
      </c>
      <c r="B98" s="0" t="s">
        <v>80</v>
      </c>
      <c r="C98" s="0" t="n">
        <v>1</v>
      </c>
      <c r="D98" s="0" t="n">
        <v>260</v>
      </c>
      <c r="E98" s="0" t="n">
        <v>2015</v>
      </c>
      <c r="F98" s="0" t="s">
        <v>81</v>
      </c>
      <c r="G98" s="0" t="n">
        <v>52</v>
      </c>
      <c r="H98" s="0" t="n">
        <v>20</v>
      </c>
      <c r="I98" s="0" t="n">
        <v>4</v>
      </c>
      <c r="J98" s="0" t="n">
        <v>9</v>
      </c>
      <c r="K98" s="0" t="n">
        <v>1</v>
      </c>
      <c r="L98" s="0" t="n">
        <v>0</v>
      </c>
      <c r="M98" s="0" t="n">
        <v>0</v>
      </c>
      <c r="N98" s="0" t="s">
        <v>82</v>
      </c>
      <c r="O98" s="0" t="s">
        <v>92</v>
      </c>
      <c r="P98" s="0" t="s">
        <v>93</v>
      </c>
      <c r="Q98" s="0" t="s">
        <v>94</v>
      </c>
      <c r="R98" s="0" t="n">
        <v>0</v>
      </c>
      <c r="S98" s="0" t="n">
        <v>0</v>
      </c>
      <c r="T98" s="0" t="n">
        <v>0</v>
      </c>
      <c r="U98" s="0" t="s">
        <v>109</v>
      </c>
      <c r="V98" s="0" t="s">
        <v>109</v>
      </c>
      <c r="W98" s="0" t="n">
        <v>0</v>
      </c>
      <c r="X98" s="0" t="s">
        <v>86</v>
      </c>
      <c r="Y98" s="0" t="n">
        <v>240</v>
      </c>
      <c r="AA98" s="0" t="n">
        <v>0</v>
      </c>
      <c r="AB98" s="0" t="s">
        <v>87</v>
      </c>
      <c r="AC98" s="0" t="n">
        <v>47.54</v>
      </c>
      <c r="AD98" s="0" t="n">
        <v>0</v>
      </c>
      <c r="AE98" s="0" t="n">
        <v>1</v>
      </c>
      <c r="AF98" s="0" t="s">
        <v>96</v>
      </c>
      <c r="AG98" s="13" t="n">
        <v>42240</v>
      </c>
      <c r="AH98" s="0" t="str">
        <f aca="false">B98&amp;"|"&amp;C98&amp;"|"&amp;D98&amp;"|"&amp;E98&amp;"|"&amp;F98&amp;"|"&amp;G98&amp;"|"&amp;H98&amp;"|"&amp;I98&amp;"|"&amp;J98&amp;"|"&amp;K98&amp;"|"&amp;L98&amp;"|"&amp;M98&amp;"|"&amp;N98&amp;"|"&amp;O98&amp;"|"&amp;P98&amp;"|"&amp;Q98&amp;"|"&amp;R98&amp;"|"&amp;S98&amp;"|"&amp;T98&amp;"|"&amp;U98&amp;"|"&amp;V98&amp;"|"&amp;W98&amp;"|"&amp;X98&amp;"|"&amp;Y98&amp;"|"&amp;Z98&amp;"|"&amp;AA98&amp;"|"&amp;AB98&amp;"|"&amp;AC98&amp;"|"&amp;AD98&amp;"|"&amp;AE98&amp;"|"&amp;AF98&amp;"|"&amp;AG98</f>
        <v>Resort Hotel|1|260|2015|December|52|20|4|9|1|0|0|BB|PRT|Online TA|TA/TO|0|0|0|D|D|0|No Deposit|240||0|Transient|47.54|0|1|Canceled|42240</v>
      </c>
      <c r="AI98" s="0" t="str">
        <f aca="false">IF(COUNTIF($AH$4:$AH$2603,AH98)&gt;1,"Duplicate","Unique")</f>
        <v>Unique</v>
      </c>
      <c r="AJ98" s="0" t="str">
        <f aca="false">IF(COUNTBLANK(B98:AG98)&gt;0,"Missing ("&amp;COUNTBLANK(B98:AG98)&amp;")","Complete")</f>
        <v>Missing (1)</v>
      </c>
    </row>
    <row r="99" customFormat="false" ht="15" hidden="false" customHeight="false" outlineLevel="0" collapsed="false">
      <c r="A99" s="14" t="n">
        <v>96</v>
      </c>
      <c r="B99" s="14" t="s">
        <v>80</v>
      </c>
      <c r="C99" s="14" t="n">
        <v>0</v>
      </c>
      <c r="D99" s="14" t="n">
        <v>166</v>
      </c>
      <c r="E99" s="14" t="n">
        <v>2016</v>
      </c>
      <c r="F99" s="14" t="s">
        <v>119</v>
      </c>
      <c r="G99" s="14" t="n">
        <v>35</v>
      </c>
      <c r="H99" s="14" t="n">
        <v>27</v>
      </c>
      <c r="I99" s="14" t="n">
        <v>2</v>
      </c>
      <c r="J99" s="14" t="n">
        <v>2</v>
      </c>
      <c r="K99" s="14" t="n">
        <v>1</v>
      </c>
      <c r="L99" s="14" t="n">
        <v>0</v>
      </c>
      <c r="M99" s="14" t="n">
        <v>0</v>
      </c>
      <c r="N99" s="14" t="s">
        <v>82</v>
      </c>
      <c r="O99" s="14" t="s">
        <v>83</v>
      </c>
      <c r="P99" s="14" t="s">
        <v>99</v>
      </c>
      <c r="Q99" s="14" t="s">
        <v>94</v>
      </c>
      <c r="R99" s="14" t="n">
        <v>0</v>
      </c>
      <c r="S99" s="14" t="n">
        <v>0</v>
      </c>
      <c r="T99" s="14" t="n">
        <v>0</v>
      </c>
      <c r="U99" s="14" t="s">
        <v>95</v>
      </c>
      <c r="V99" s="14" t="s">
        <v>95</v>
      </c>
      <c r="W99" s="14" t="n">
        <v>0</v>
      </c>
      <c r="X99" s="14" t="s">
        <v>86</v>
      </c>
      <c r="Y99" s="14" t="n">
        <v>171</v>
      </c>
      <c r="Z99" s="14"/>
      <c r="AA99" s="14" t="n">
        <v>0</v>
      </c>
      <c r="AB99" s="14" t="s">
        <v>101</v>
      </c>
      <c r="AC99" s="14" t="n">
        <v>100.8</v>
      </c>
      <c r="AD99" s="14" t="n">
        <v>0</v>
      </c>
      <c r="AE99" s="14" t="n">
        <v>0</v>
      </c>
      <c r="AF99" s="14" t="s">
        <v>88</v>
      </c>
      <c r="AG99" s="15" t="n">
        <v>42613</v>
      </c>
      <c r="AH99" s="14" t="str">
        <f aca="false">B99&amp;"|"&amp;C99&amp;"|"&amp;D99&amp;"|"&amp;E99&amp;"|"&amp;F99&amp;"|"&amp;G99&amp;"|"&amp;H99&amp;"|"&amp;I99&amp;"|"&amp;J99&amp;"|"&amp;K99&amp;"|"&amp;L99&amp;"|"&amp;M99&amp;"|"&amp;N99&amp;"|"&amp;O99&amp;"|"&amp;P99&amp;"|"&amp;Q99&amp;"|"&amp;R99&amp;"|"&amp;S99&amp;"|"&amp;T99&amp;"|"&amp;U99&amp;"|"&amp;V99&amp;"|"&amp;W99&amp;"|"&amp;X99&amp;"|"&amp;Y99&amp;"|"&amp;Z99&amp;"|"&amp;AA99&amp;"|"&amp;AB99&amp;"|"&amp;AC99&amp;"|"&amp;AD99&amp;"|"&amp;AE99&amp;"|"&amp;AF99&amp;"|"&amp;AG99</f>
        <v>Resort Hotel|0|166|2016|August|35|27|2|2|1|0|0|BB|GBR|Offline TA/TO|TA/TO|0|0|0|A|A|0|No Deposit|171||0|Transient-Party|100.8|0|0|Check-Out|42613</v>
      </c>
      <c r="AI99" s="14" t="str">
        <f aca="false">IF(COUNTIF($AH$4:$AH$2603,AH99)&gt;1,"Duplicate","Unique")</f>
        <v>Unique</v>
      </c>
      <c r="AJ99" s="14" t="str">
        <f aca="false">IF(COUNTBLANK(B99:AG99)&gt;0,"Missing ("&amp;COUNTBLANK(B99:AG99)&amp;")","Complete")</f>
        <v>Missing (1)</v>
      </c>
    </row>
    <row r="100" customFormat="false" ht="15" hidden="false" customHeight="false" outlineLevel="0" collapsed="false">
      <c r="A100" s="0" t="n">
        <v>97</v>
      </c>
      <c r="B100" s="0" t="s">
        <v>90</v>
      </c>
      <c r="C100" s="0" t="n">
        <v>0</v>
      </c>
      <c r="D100" s="0" t="n">
        <v>76</v>
      </c>
      <c r="E100" s="0" t="n">
        <v>2017</v>
      </c>
      <c r="F100" s="0" t="s">
        <v>91</v>
      </c>
      <c r="G100" s="0" t="n">
        <v>29</v>
      </c>
      <c r="H100" s="0" t="n">
        <v>16</v>
      </c>
      <c r="I100" s="0" t="n">
        <v>2</v>
      </c>
      <c r="J100" s="0" t="n">
        <v>3</v>
      </c>
      <c r="K100" s="0" t="n">
        <v>2</v>
      </c>
      <c r="L100" s="0" t="n">
        <v>0</v>
      </c>
      <c r="M100" s="0" t="n">
        <v>0</v>
      </c>
      <c r="N100" s="0" t="s">
        <v>82</v>
      </c>
      <c r="O100" s="0" t="s">
        <v>108</v>
      </c>
      <c r="P100" s="0" t="s">
        <v>84</v>
      </c>
      <c r="Q100" s="0" t="s">
        <v>84</v>
      </c>
      <c r="R100" s="0" t="n">
        <v>0</v>
      </c>
      <c r="S100" s="0" t="n">
        <v>0</v>
      </c>
      <c r="T100" s="0" t="n">
        <v>0</v>
      </c>
      <c r="U100" s="0" t="s">
        <v>95</v>
      </c>
      <c r="V100" s="0" t="s">
        <v>95</v>
      </c>
      <c r="W100" s="0" t="n">
        <v>0</v>
      </c>
      <c r="X100" s="0" t="s">
        <v>86</v>
      </c>
      <c r="Y100" s="0" t="n">
        <v>14</v>
      </c>
      <c r="AA100" s="0" t="n">
        <v>0</v>
      </c>
      <c r="AB100" s="0" t="s">
        <v>87</v>
      </c>
      <c r="AC100" s="0" t="n">
        <v>108</v>
      </c>
      <c r="AD100" s="0" t="n">
        <v>0</v>
      </c>
      <c r="AE100" s="0" t="n">
        <v>0</v>
      </c>
      <c r="AF100" s="0" t="s">
        <v>88</v>
      </c>
      <c r="AG100" s="13" t="n">
        <v>42937</v>
      </c>
      <c r="AH100" s="0" t="str">
        <f aca="false">B100&amp;"|"&amp;C100&amp;"|"&amp;D100&amp;"|"&amp;E100&amp;"|"&amp;F100&amp;"|"&amp;G100&amp;"|"&amp;H100&amp;"|"&amp;I100&amp;"|"&amp;J100&amp;"|"&amp;K100&amp;"|"&amp;L100&amp;"|"&amp;M100&amp;"|"&amp;N100&amp;"|"&amp;O100&amp;"|"&amp;P100&amp;"|"&amp;Q100&amp;"|"&amp;R100&amp;"|"&amp;S100&amp;"|"&amp;T100&amp;"|"&amp;U100&amp;"|"&amp;V100&amp;"|"&amp;W100&amp;"|"&amp;X100&amp;"|"&amp;Y100&amp;"|"&amp;Z100&amp;"|"&amp;AA100&amp;"|"&amp;AB100&amp;"|"&amp;AC100&amp;"|"&amp;AD100&amp;"|"&amp;AE100&amp;"|"&amp;AF100&amp;"|"&amp;AG100</f>
        <v>City Hotel|0|76|2017|July|29|16|2|3|2|0|0|BB|DEU|Direct|Direct|0|0|0|A|A|0|No Deposit|14||0|Transient|108|0|0|Check-Out|42937</v>
      </c>
      <c r="AI100" s="0" t="str">
        <f aca="false">IF(COUNTIF($AH$4:$AH$2603,AH100)&gt;1,"Duplicate","Unique")</f>
        <v>Unique</v>
      </c>
      <c r="AJ100" s="0" t="str">
        <f aca="false">IF(COUNTBLANK(B100:AG100)&gt;0,"Missing ("&amp;COUNTBLANK(B100:AG100)&amp;")","Complete")</f>
        <v>Missing (1)</v>
      </c>
    </row>
    <row r="101" customFormat="false" ht="15" hidden="false" customHeight="false" outlineLevel="0" collapsed="false">
      <c r="A101" s="14" t="n">
        <v>98</v>
      </c>
      <c r="B101" s="14" t="s">
        <v>90</v>
      </c>
      <c r="C101" s="14" t="n">
        <v>0</v>
      </c>
      <c r="D101" s="14" t="n">
        <v>1</v>
      </c>
      <c r="E101" s="14" t="n">
        <v>2015</v>
      </c>
      <c r="F101" s="14" t="s">
        <v>119</v>
      </c>
      <c r="G101" s="14" t="n">
        <v>33</v>
      </c>
      <c r="H101" s="14" t="n">
        <v>9</v>
      </c>
      <c r="I101" s="14" t="n">
        <v>1</v>
      </c>
      <c r="J101" s="14" t="n">
        <v>0</v>
      </c>
      <c r="K101" s="14" t="n">
        <v>2</v>
      </c>
      <c r="L101" s="14" t="n">
        <v>2</v>
      </c>
      <c r="M101" s="14" t="n">
        <v>0</v>
      </c>
      <c r="N101" s="14" t="s">
        <v>82</v>
      </c>
      <c r="O101" s="14" t="s">
        <v>92</v>
      </c>
      <c r="P101" s="14" t="s">
        <v>93</v>
      </c>
      <c r="Q101" s="14" t="s">
        <v>94</v>
      </c>
      <c r="R101" s="14" t="n">
        <v>0</v>
      </c>
      <c r="S101" s="14" t="n">
        <v>0</v>
      </c>
      <c r="T101" s="14" t="n">
        <v>0</v>
      </c>
      <c r="U101" s="14" t="s">
        <v>85</v>
      </c>
      <c r="V101" s="14" t="s">
        <v>85</v>
      </c>
      <c r="W101" s="14" t="n">
        <v>0</v>
      </c>
      <c r="X101" s="14" t="s">
        <v>86</v>
      </c>
      <c r="Y101" s="14" t="n">
        <v>9</v>
      </c>
      <c r="Z101" s="14"/>
      <c r="AA101" s="14" t="n">
        <v>0</v>
      </c>
      <c r="AB101" s="14" t="s">
        <v>87</v>
      </c>
      <c r="AC101" s="14" t="n">
        <v>153</v>
      </c>
      <c r="AD101" s="14" t="n">
        <v>0</v>
      </c>
      <c r="AE101" s="14" t="n">
        <v>2</v>
      </c>
      <c r="AF101" s="14" t="s">
        <v>88</v>
      </c>
      <c r="AG101" s="15" t="n">
        <v>42226</v>
      </c>
      <c r="AH101" s="14" t="str">
        <f aca="false">B101&amp;"|"&amp;C101&amp;"|"&amp;D101&amp;"|"&amp;E101&amp;"|"&amp;F101&amp;"|"&amp;G101&amp;"|"&amp;H101&amp;"|"&amp;I101&amp;"|"&amp;J101&amp;"|"&amp;K101&amp;"|"&amp;L101&amp;"|"&amp;M101&amp;"|"&amp;N101&amp;"|"&amp;O101&amp;"|"&amp;P101&amp;"|"&amp;Q101&amp;"|"&amp;R101&amp;"|"&amp;S101&amp;"|"&amp;T101&amp;"|"&amp;U101&amp;"|"&amp;V101&amp;"|"&amp;W101&amp;"|"&amp;X101&amp;"|"&amp;Y101&amp;"|"&amp;Z101&amp;"|"&amp;AA101&amp;"|"&amp;AB101&amp;"|"&amp;AC101&amp;"|"&amp;AD101&amp;"|"&amp;AE101&amp;"|"&amp;AF101&amp;"|"&amp;AG101</f>
        <v>City Hotel|0|1|2015|August|33|9|1|0|2|2|0|BB|PRT|Online TA|TA/TO|0|0|0|F|F|0|No Deposit|9||0|Transient|153|0|2|Check-Out|42226</v>
      </c>
      <c r="AI101" s="14" t="str">
        <f aca="false">IF(COUNTIF($AH$4:$AH$2603,AH101)&gt;1,"Duplicate","Unique")</f>
        <v>Unique</v>
      </c>
      <c r="AJ101" s="14" t="str">
        <f aca="false">IF(COUNTBLANK(B101:AG101)&gt;0,"Missing ("&amp;COUNTBLANK(B101:AG101)&amp;")","Complete")</f>
        <v>Missing (1)</v>
      </c>
    </row>
    <row r="102" customFormat="false" ht="15" hidden="false" customHeight="false" outlineLevel="0" collapsed="false">
      <c r="A102" s="0" t="n">
        <v>99</v>
      </c>
      <c r="B102" s="0" t="s">
        <v>90</v>
      </c>
      <c r="C102" s="0" t="n">
        <v>0</v>
      </c>
      <c r="D102" s="0" t="n">
        <v>172</v>
      </c>
      <c r="E102" s="0" t="n">
        <v>2017</v>
      </c>
      <c r="F102" s="0" t="s">
        <v>106</v>
      </c>
      <c r="G102" s="0" t="n">
        <v>15</v>
      </c>
      <c r="H102" s="0" t="n">
        <v>13</v>
      </c>
      <c r="I102" s="0" t="n">
        <v>0</v>
      </c>
      <c r="J102" s="0" t="n">
        <v>3</v>
      </c>
      <c r="K102" s="0" t="n">
        <v>2</v>
      </c>
      <c r="L102" s="0" t="n">
        <v>1</v>
      </c>
      <c r="M102" s="0" t="n">
        <v>0</v>
      </c>
      <c r="N102" s="0" t="s">
        <v>82</v>
      </c>
      <c r="O102" s="0" t="s">
        <v>115</v>
      </c>
      <c r="P102" s="0" t="s">
        <v>93</v>
      </c>
      <c r="Q102" s="0" t="s">
        <v>94</v>
      </c>
      <c r="R102" s="0" t="n">
        <v>0</v>
      </c>
      <c r="S102" s="0" t="n">
        <v>0</v>
      </c>
      <c r="T102" s="0" t="n">
        <v>0</v>
      </c>
      <c r="U102" s="0" t="s">
        <v>95</v>
      </c>
      <c r="V102" s="0" t="s">
        <v>95</v>
      </c>
      <c r="W102" s="0" t="n">
        <v>0</v>
      </c>
      <c r="X102" s="0" t="s">
        <v>86</v>
      </c>
      <c r="Y102" s="0" t="n">
        <v>9</v>
      </c>
      <c r="AA102" s="0" t="n">
        <v>0</v>
      </c>
      <c r="AB102" s="0" t="s">
        <v>87</v>
      </c>
      <c r="AC102" s="0" t="n">
        <v>153</v>
      </c>
      <c r="AD102" s="0" t="n">
        <v>0</v>
      </c>
      <c r="AE102" s="0" t="n">
        <v>2</v>
      </c>
      <c r="AF102" s="0" t="s">
        <v>88</v>
      </c>
      <c r="AG102" s="13" t="n">
        <v>42841</v>
      </c>
      <c r="AH102" s="0" t="str">
        <f aca="false">B102&amp;"|"&amp;C102&amp;"|"&amp;D102&amp;"|"&amp;E102&amp;"|"&amp;F102&amp;"|"&amp;G102&amp;"|"&amp;H102&amp;"|"&amp;I102&amp;"|"&amp;J102&amp;"|"&amp;K102&amp;"|"&amp;L102&amp;"|"&amp;M102&amp;"|"&amp;N102&amp;"|"&amp;O102&amp;"|"&amp;P102&amp;"|"&amp;Q102&amp;"|"&amp;R102&amp;"|"&amp;S102&amp;"|"&amp;T102&amp;"|"&amp;U102&amp;"|"&amp;V102&amp;"|"&amp;W102&amp;"|"&amp;X102&amp;"|"&amp;Y102&amp;"|"&amp;Z102&amp;"|"&amp;AA102&amp;"|"&amp;AB102&amp;"|"&amp;AC102&amp;"|"&amp;AD102&amp;"|"&amp;AE102&amp;"|"&amp;AF102&amp;"|"&amp;AG102</f>
        <v>City Hotel|0|172|2017|April|15|13|0|3|2|1|0|BB|ESP|Online TA|TA/TO|0|0|0|A|A|0|No Deposit|9||0|Transient|153|0|2|Check-Out|42841</v>
      </c>
      <c r="AI102" s="0" t="str">
        <f aca="false">IF(COUNTIF($AH$4:$AH$2603,AH102)&gt;1,"Duplicate","Unique")</f>
        <v>Unique</v>
      </c>
      <c r="AJ102" s="0" t="str">
        <f aca="false">IF(COUNTBLANK(B102:AG102)&gt;0,"Missing ("&amp;COUNTBLANK(B102:AG102)&amp;")","Complete")</f>
        <v>Missing (1)</v>
      </c>
    </row>
    <row r="103" customFormat="false" ht="15" hidden="false" customHeight="false" outlineLevel="0" collapsed="false">
      <c r="A103" s="14" t="n">
        <v>100</v>
      </c>
      <c r="B103" s="14" t="s">
        <v>90</v>
      </c>
      <c r="C103" s="14" t="n">
        <v>0</v>
      </c>
      <c r="D103" s="14" t="n">
        <v>2</v>
      </c>
      <c r="E103" s="14" t="n">
        <v>2016</v>
      </c>
      <c r="F103" s="14" t="s">
        <v>103</v>
      </c>
      <c r="G103" s="14" t="n">
        <v>13</v>
      </c>
      <c r="H103" s="14" t="n">
        <v>20</v>
      </c>
      <c r="I103" s="14" t="n">
        <v>2</v>
      </c>
      <c r="J103" s="14" t="n">
        <v>4</v>
      </c>
      <c r="K103" s="14" t="n">
        <v>2</v>
      </c>
      <c r="L103" s="14" t="n">
        <v>0</v>
      </c>
      <c r="M103" s="14" t="n">
        <v>0</v>
      </c>
      <c r="N103" s="14" t="s">
        <v>82</v>
      </c>
      <c r="O103" s="14" t="s">
        <v>92</v>
      </c>
      <c r="P103" s="14" t="s">
        <v>99</v>
      </c>
      <c r="Q103" s="14" t="s">
        <v>94</v>
      </c>
      <c r="R103" s="14" t="n">
        <v>0</v>
      </c>
      <c r="S103" s="14" t="n">
        <v>0</v>
      </c>
      <c r="T103" s="14" t="n">
        <v>0</v>
      </c>
      <c r="U103" s="14" t="s">
        <v>95</v>
      </c>
      <c r="V103" s="14" t="s">
        <v>95</v>
      </c>
      <c r="W103" s="14" t="n">
        <v>0</v>
      </c>
      <c r="X103" s="14" t="s">
        <v>86</v>
      </c>
      <c r="Y103" s="14" t="n">
        <v>220</v>
      </c>
      <c r="Z103" s="14"/>
      <c r="AA103" s="14" t="n">
        <v>0</v>
      </c>
      <c r="AB103" s="14" t="s">
        <v>101</v>
      </c>
      <c r="AC103" s="14" t="n">
        <v>85</v>
      </c>
      <c r="AD103" s="14" t="n">
        <v>0</v>
      </c>
      <c r="AE103" s="14" t="n">
        <v>0</v>
      </c>
      <c r="AF103" s="14" t="s">
        <v>88</v>
      </c>
      <c r="AG103" s="15" t="n">
        <v>42455</v>
      </c>
      <c r="AH103" s="14" t="str">
        <f aca="false">B103&amp;"|"&amp;C103&amp;"|"&amp;D103&amp;"|"&amp;E103&amp;"|"&amp;F103&amp;"|"&amp;G103&amp;"|"&amp;H103&amp;"|"&amp;I103&amp;"|"&amp;J103&amp;"|"&amp;K103&amp;"|"&amp;L103&amp;"|"&amp;M103&amp;"|"&amp;N103&amp;"|"&amp;O103&amp;"|"&amp;P103&amp;"|"&amp;Q103&amp;"|"&amp;R103&amp;"|"&amp;S103&amp;"|"&amp;T103&amp;"|"&amp;U103&amp;"|"&amp;V103&amp;"|"&amp;W103&amp;"|"&amp;X103&amp;"|"&amp;Y103&amp;"|"&amp;Z103&amp;"|"&amp;AA103&amp;"|"&amp;AB103&amp;"|"&amp;AC103&amp;"|"&amp;AD103&amp;"|"&amp;AE103&amp;"|"&amp;AF103&amp;"|"&amp;AG103</f>
        <v>City Hotel|0|2|2016|March|13|20|2|4|2|0|0|BB|PRT|Offline TA/TO|TA/TO|0|0|0|A|A|0|No Deposit|220||0|Transient-Party|85|0|0|Check-Out|42455</v>
      </c>
      <c r="AI103" s="14" t="str">
        <f aca="false">IF(COUNTIF($AH$4:$AH$2603,AH103)&gt;1,"Duplicate","Unique")</f>
        <v>Unique</v>
      </c>
      <c r="AJ103" s="14" t="str">
        <f aca="false">IF(COUNTBLANK(B103:AG103)&gt;0,"Missing ("&amp;COUNTBLANK(B103:AG103)&amp;")","Complete")</f>
        <v>Missing (1)</v>
      </c>
    </row>
    <row r="104" customFormat="false" ht="15" hidden="false" customHeight="false" outlineLevel="0" collapsed="false">
      <c r="A104" s="0" t="n">
        <v>101</v>
      </c>
      <c r="B104" s="0" t="s">
        <v>80</v>
      </c>
      <c r="C104" s="0" t="n">
        <v>0</v>
      </c>
      <c r="D104" s="0" t="n">
        <v>4</v>
      </c>
      <c r="E104" s="0" t="n">
        <v>2017</v>
      </c>
      <c r="F104" s="0" t="s">
        <v>135</v>
      </c>
      <c r="G104" s="0" t="n">
        <v>23</v>
      </c>
      <c r="H104" s="0" t="n">
        <v>6</v>
      </c>
      <c r="I104" s="0" t="n">
        <v>0</v>
      </c>
      <c r="J104" s="0" t="n">
        <v>3</v>
      </c>
      <c r="K104" s="0" t="n">
        <v>1</v>
      </c>
      <c r="L104" s="0" t="n">
        <v>0</v>
      </c>
      <c r="M104" s="0" t="n">
        <v>0</v>
      </c>
      <c r="N104" s="0" t="s">
        <v>82</v>
      </c>
      <c r="O104" s="0" t="s">
        <v>92</v>
      </c>
      <c r="P104" s="0" t="s">
        <v>99</v>
      </c>
      <c r="Q104" s="0" t="s">
        <v>94</v>
      </c>
      <c r="R104" s="0" t="n">
        <v>1</v>
      </c>
      <c r="S104" s="0" t="n">
        <v>0</v>
      </c>
      <c r="T104" s="0" t="n">
        <v>3</v>
      </c>
      <c r="U104" s="0" t="s">
        <v>95</v>
      </c>
      <c r="V104" s="0" t="s">
        <v>95</v>
      </c>
      <c r="W104" s="0" t="n">
        <v>0</v>
      </c>
      <c r="X104" s="0" t="s">
        <v>86</v>
      </c>
      <c r="Y104" s="0" t="n">
        <v>146</v>
      </c>
      <c r="AA104" s="0" t="n">
        <v>0</v>
      </c>
      <c r="AB104" s="0" t="s">
        <v>87</v>
      </c>
      <c r="AC104" s="0" t="n">
        <v>108</v>
      </c>
      <c r="AD104" s="0" t="n">
        <v>0</v>
      </c>
      <c r="AE104" s="0" t="n">
        <v>2</v>
      </c>
      <c r="AF104" s="0" t="s">
        <v>88</v>
      </c>
      <c r="AG104" s="13" t="n">
        <v>42895</v>
      </c>
      <c r="AH104" s="0" t="str">
        <f aca="false">B104&amp;"|"&amp;C104&amp;"|"&amp;D104&amp;"|"&amp;E104&amp;"|"&amp;F104&amp;"|"&amp;G104&amp;"|"&amp;H104&amp;"|"&amp;I104&amp;"|"&amp;J104&amp;"|"&amp;K104&amp;"|"&amp;L104&amp;"|"&amp;M104&amp;"|"&amp;N104&amp;"|"&amp;O104&amp;"|"&amp;P104&amp;"|"&amp;Q104&amp;"|"&amp;R104&amp;"|"&amp;S104&amp;"|"&amp;T104&amp;"|"&amp;U104&amp;"|"&amp;V104&amp;"|"&amp;W104&amp;"|"&amp;X104&amp;"|"&amp;Y104&amp;"|"&amp;Z104&amp;"|"&amp;AA104&amp;"|"&amp;AB104&amp;"|"&amp;AC104&amp;"|"&amp;AD104&amp;"|"&amp;AE104&amp;"|"&amp;AF104&amp;"|"&amp;AG104</f>
        <v>Resort Hotel|0|4|2017|June|23|6|0|3|1|0|0|BB|PRT|Offline TA/TO|TA/TO|1|0|3|A|A|0|No Deposit|146||0|Transient|108|0|2|Check-Out|42895</v>
      </c>
      <c r="AI104" s="0" t="str">
        <f aca="false">IF(COUNTIF($AH$4:$AH$2603,AH104)&gt;1,"Duplicate","Unique")</f>
        <v>Unique</v>
      </c>
      <c r="AJ104" s="0" t="str">
        <f aca="false">IF(COUNTBLANK(B104:AG104)&gt;0,"Missing ("&amp;COUNTBLANK(B104:AG104)&amp;")","Complete")</f>
        <v>Missing (1)</v>
      </c>
    </row>
    <row r="105" customFormat="false" ht="15" hidden="false" customHeight="false" outlineLevel="0" collapsed="false">
      <c r="A105" s="14" t="n">
        <v>102</v>
      </c>
      <c r="B105" s="14" t="s">
        <v>90</v>
      </c>
      <c r="C105" s="14" t="n">
        <v>0</v>
      </c>
      <c r="D105" s="14" t="n">
        <v>175</v>
      </c>
      <c r="E105" s="14" t="n">
        <v>2017</v>
      </c>
      <c r="F105" s="14" t="s">
        <v>119</v>
      </c>
      <c r="G105" s="14" t="n">
        <v>35</v>
      </c>
      <c r="H105" s="14" t="n">
        <v>31</v>
      </c>
      <c r="I105" s="14" t="n">
        <v>1</v>
      </c>
      <c r="J105" s="14" t="n">
        <v>3</v>
      </c>
      <c r="K105" s="14" t="n">
        <v>2</v>
      </c>
      <c r="L105" s="14" t="n">
        <v>0</v>
      </c>
      <c r="M105" s="14" t="n">
        <v>0</v>
      </c>
      <c r="N105" s="14" t="s">
        <v>82</v>
      </c>
      <c r="O105" s="14" t="s">
        <v>130</v>
      </c>
      <c r="P105" s="14" t="s">
        <v>99</v>
      </c>
      <c r="Q105" s="14" t="s">
        <v>94</v>
      </c>
      <c r="R105" s="14" t="n">
        <v>0</v>
      </c>
      <c r="S105" s="14" t="n">
        <v>0</v>
      </c>
      <c r="T105" s="14" t="n">
        <v>0</v>
      </c>
      <c r="U105" s="14" t="s">
        <v>95</v>
      </c>
      <c r="V105" s="14" t="s">
        <v>95</v>
      </c>
      <c r="W105" s="14" t="n">
        <v>1</v>
      </c>
      <c r="X105" s="14" t="s">
        <v>86</v>
      </c>
      <c r="Y105" s="14" t="n">
        <v>42</v>
      </c>
      <c r="Z105" s="14"/>
      <c r="AA105" s="14" t="n">
        <v>0</v>
      </c>
      <c r="AB105" s="14" t="s">
        <v>87</v>
      </c>
      <c r="AC105" s="14" t="n">
        <v>86.85</v>
      </c>
      <c r="AD105" s="14" t="n">
        <v>0</v>
      </c>
      <c r="AE105" s="14" t="n">
        <v>2</v>
      </c>
      <c r="AF105" s="14" t="s">
        <v>88</v>
      </c>
      <c r="AG105" s="15" t="n">
        <v>42982</v>
      </c>
      <c r="AH105" s="14" t="str">
        <f aca="false">B105&amp;"|"&amp;C105&amp;"|"&amp;D105&amp;"|"&amp;E105&amp;"|"&amp;F105&amp;"|"&amp;G105&amp;"|"&amp;H105&amp;"|"&amp;I105&amp;"|"&amp;J105&amp;"|"&amp;K105&amp;"|"&amp;L105&amp;"|"&amp;M105&amp;"|"&amp;N105&amp;"|"&amp;O105&amp;"|"&amp;P105&amp;"|"&amp;Q105&amp;"|"&amp;R105&amp;"|"&amp;S105&amp;"|"&amp;T105&amp;"|"&amp;U105&amp;"|"&amp;V105&amp;"|"&amp;W105&amp;"|"&amp;X105&amp;"|"&amp;Y105&amp;"|"&amp;Z105&amp;"|"&amp;AA105&amp;"|"&amp;AB105&amp;"|"&amp;AC105&amp;"|"&amp;AD105&amp;"|"&amp;AE105&amp;"|"&amp;AF105&amp;"|"&amp;AG105</f>
        <v>City Hotel|0|175|2017|August|35|31|1|3|2|0|0|BB|NLD|Offline TA/TO|TA/TO|0|0|0|A|A|1|No Deposit|42||0|Transient|86.85|0|2|Check-Out|42982</v>
      </c>
      <c r="AI105" s="14" t="str">
        <f aca="false">IF(COUNTIF($AH$4:$AH$2603,AH105)&gt;1,"Duplicate","Unique")</f>
        <v>Unique</v>
      </c>
      <c r="AJ105" s="14" t="str">
        <f aca="false">IF(COUNTBLANK(B105:AG105)&gt;0,"Missing ("&amp;COUNTBLANK(B105:AG105)&amp;")","Complete")</f>
        <v>Missing (1)</v>
      </c>
    </row>
    <row r="106" customFormat="false" ht="15" hidden="false" customHeight="false" outlineLevel="0" collapsed="false">
      <c r="A106" s="0" t="n">
        <v>103</v>
      </c>
      <c r="B106" s="0" t="s">
        <v>90</v>
      </c>
      <c r="C106" s="0" t="n">
        <v>1</v>
      </c>
      <c r="D106" s="0" t="n">
        <v>97</v>
      </c>
      <c r="E106" s="0" t="n">
        <v>2015</v>
      </c>
      <c r="F106" s="0" t="s">
        <v>111</v>
      </c>
      <c r="G106" s="0" t="n">
        <v>41</v>
      </c>
      <c r="H106" s="0" t="n">
        <v>5</v>
      </c>
      <c r="I106" s="0" t="n">
        <v>1</v>
      </c>
      <c r="J106" s="0" t="n">
        <v>3</v>
      </c>
      <c r="K106" s="0" t="n">
        <v>1</v>
      </c>
      <c r="L106" s="0" t="n">
        <v>0</v>
      </c>
      <c r="M106" s="0" t="n">
        <v>0</v>
      </c>
      <c r="N106" s="0" t="s">
        <v>82</v>
      </c>
      <c r="O106" s="0" t="s">
        <v>92</v>
      </c>
      <c r="P106" s="0" t="s">
        <v>116</v>
      </c>
      <c r="Q106" s="0" t="s">
        <v>94</v>
      </c>
      <c r="R106" s="0" t="n">
        <v>0</v>
      </c>
      <c r="S106" s="0" t="n">
        <v>0</v>
      </c>
      <c r="T106" s="0" t="n">
        <v>0</v>
      </c>
      <c r="U106" s="0" t="s">
        <v>95</v>
      </c>
      <c r="V106" s="0" t="s">
        <v>95</v>
      </c>
      <c r="W106" s="0" t="n">
        <v>0</v>
      </c>
      <c r="X106" s="0" t="s">
        <v>120</v>
      </c>
      <c r="Y106" s="0" t="n">
        <v>29</v>
      </c>
      <c r="AA106" s="0" t="n">
        <v>0</v>
      </c>
      <c r="AB106" s="0" t="s">
        <v>87</v>
      </c>
      <c r="AC106" s="0" t="n">
        <v>140</v>
      </c>
      <c r="AD106" s="0" t="n">
        <v>0</v>
      </c>
      <c r="AE106" s="0" t="n">
        <v>0</v>
      </c>
      <c r="AF106" s="0" t="s">
        <v>96</v>
      </c>
      <c r="AG106" s="13" t="n">
        <v>42188</v>
      </c>
      <c r="AH106" s="0" t="str">
        <f aca="false">B106&amp;"|"&amp;C106&amp;"|"&amp;D106&amp;"|"&amp;E106&amp;"|"&amp;F106&amp;"|"&amp;G106&amp;"|"&amp;H106&amp;"|"&amp;I106&amp;"|"&amp;J106&amp;"|"&amp;K106&amp;"|"&amp;L106&amp;"|"&amp;M106&amp;"|"&amp;N106&amp;"|"&amp;O106&amp;"|"&amp;P106&amp;"|"&amp;Q106&amp;"|"&amp;R106&amp;"|"&amp;S106&amp;"|"&amp;T106&amp;"|"&amp;U106&amp;"|"&amp;V106&amp;"|"&amp;W106&amp;"|"&amp;X106&amp;"|"&amp;Y106&amp;"|"&amp;Z106&amp;"|"&amp;AA106&amp;"|"&amp;AB106&amp;"|"&amp;AC106&amp;"|"&amp;AD106&amp;"|"&amp;AE106&amp;"|"&amp;AF106&amp;"|"&amp;AG106</f>
        <v>City Hotel|1|97|2015|October|41|5|1|3|1|0|0|BB|PRT|Groups|TA/TO|0|0|0|A|A|0|Non Refund|29||0|Transient|140|0|0|Canceled|42188</v>
      </c>
      <c r="AI106" s="0" t="str">
        <f aca="false">IF(COUNTIF($AH$4:$AH$2603,AH106)&gt;1,"Duplicate","Unique")</f>
        <v>Duplicate</v>
      </c>
      <c r="AJ106" s="0" t="str">
        <f aca="false">IF(COUNTBLANK(B106:AG106)&gt;0,"Missing ("&amp;COUNTBLANK(B106:AG106)&amp;")","Complete")</f>
        <v>Missing (1)</v>
      </c>
    </row>
    <row r="107" customFormat="false" ht="15" hidden="false" customHeight="false" outlineLevel="0" collapsed="false">
      <c r="A107" s="14" t="n">
        <v>104</v>
      </c>
      <c r="B107" s="14" t="s">
        <v>80</v>
      </c>
      <c r="C107" s="14" t="n">
        <v>0</v>
      </c>
      <c r="D107" s="14" t="n">
        <v>2</v>
      </c>
      <c r="E107" s="14" t="n">
        <v>2015</v>
      </c>
      <c r="F107" s="14" t="s">
        <v>111</v>
      </c>
      <c r="G107" s="14" t="n">
        <v>41</v>
      </c>
      <c r="H107" s="14" t="n">
        <v>9</v>
      </c>
      <c r="I107" s="14" t="n">
        <v>0</v>
      </c>
      <c r="J107" s="14" t="n">
        <v>1</v>
      </c>
      <c r="K107" s="14" t="n">
        <v>1</v>
      </c>
      <c r="L107" s="14" t="n">
        <v>0</v>
      </c>
      <c r="M107" s="14" t="n">
        <v>0</v>
      </c>
      <c r="N107" s="14" t="s">
        <v>82</v>
      </c>
      <c r="O107" s="14" t="s">
        <v>92</v>
      </c>
      <c r="P107" s="14" t="s">
        <v>116</v>
      </c>
      <c r="Q107" s="14" t="s">
        <v>128</v>
      </c>
      <c r="R107" s="14" t="n">
        <v>0</v>
      </c>
      <c r="S107" s="14" t="n">
        <v>0</v>
      </c>
      <c r="T107" s="14" t="n">
        <v>1</v>
      </c>
      <c r="U107" s="14" t="s">
        <v>95</v>
      </c>
      <c r="V107" s="14" t="s">
        <v>109</v>
      </c>
      <c r="W107" s="14" t="n">
        <v>0</v>
      </c>
      <c r="X107" s="14" t="s">
        <v>86</v>
      </c>
      <c r="Y107" s="14"/>
      <c r="Z107" s="14" t="n">
        <v>86</v>
      </c>
      <c r="AA107" s="14" t="n">
        <v>0</v>
      </c>
      <c r="AB107" s="14" t="s">
        <v>87</v>
      </c>
      <c r="AC107" s="14" t="n">
        <v>48</v>
      </c>
      <c r="AD107" s="14" t="n">
        <v>0</v>
      </c>
      <c r="AE107" s="14" t="n">
        <v>0</v>
      </c>
      <c r="AF107" s="14" t="s">
        <v>88</v>
      </c>
      <c r="AG107" s="15" t="n">
        <v>42287</v>
      </c>
      <c r="AH107" s="14" t="str">
        <f aca="false">B107&amp;"|"&amp;C107&amp;"|"&amp;D107&amp;"|"&amp;E107&amp;"|"&amp;F107&amp;"|"&amp;G107&amp;"|"&amp;H107&amp;"|"&amp;I107&amp;"|"&amp;J107&amp;"|"&amp;K107&amp;"|"&amp;L107&amp;"|"&amp;M107&amp;"|"&amp;N107&amp;"|"&amp;O107&amp;"|"&amp;P107&amp;"|"&amp;Q107&amp;"|"&amp;R107&amp;"|"&amp;S107&amp;"|"&amp;T107&amp;"|"&amp;U107&amp;"|"&amp;V107&amp;"|"&amp;W107&amp;"|"&amp;X107&amp;"|"&amp;Y107&amp;"|"&amp;Z107&amp;"|"&amp;AA107&amp;"|"&amp;AB107&amp;"|"&amp;AC107&amp;"|"&amp;AD107&amp;"|"&amp;AE107&amp;"|"&amp;AF107&amp;"|"&amp;AG107</f>
        <v>Resort Hotel|0|2|2015|October|41|9|0|1|1|0|0|BB|PRT|Groups|Corporate|0|0|1|A|D|0|No Deposit||86|0|Transient|48|0|0|Check-Out|42287</v>
      </c>
      <c r="AI107" s="14" t="str">
        <f aca="false">IF(COUNTIF($AH$4:$AH$2603,AH107)&gt;1,"Duplicate","Unique")</f>
        <v>Unique</v>
      </c>
      <c r="AJ107" s="14" t="str">
        <f aca="false">IF(COUNTBLANK(B107:AG107)&gt;0,"Missing ("&amp;COUNTBLANK(B107:AG107)&amp;")","Complete")</f>
        <v>Missing (1)</v>
      </c>
    </row>
    <row r="108" customFormat="false" ht="15" hidden="false" customHeight="false" outlineLevel="0" collapsed="false">
      <c r="A108" s="0" t="n">
        <v>105</v>
      </c>
      <c r="B108" s="0" t="s">
        <v>80</v>
      </c>
      <c r="C108" s="0" t="n">
        <v>0</v>
      </c>
      <c r="D108" s="0" t="n">
        <v>8</v>
      </c>
      <c r="E108" s="0" t="n">
        <v>2015</v>
      </c>
      <c r="F108" s="0" t="s">
        <v>91</v>
      </c>
      <c r="G108" s="0" t="n">
        <v>28</v>
      </c>
      <c r="H108" s="0" t="n">
        <v>7</v>
      </c>
      <c r="I108" s="0" t="n">
        <v>0</v>
      </c>
      <c r="J108" s="0" t="n">
        <v>4</v>
      </c>
      <c r="K108" s="0" t="n">
        <v>3</v>
      </c>
      <c r="L108" s="0" t="n">
        <v>2</v>
      </c>
      <c r="M108" s="0" t="n">
        <v>0</v>
      </c>
      <c r="N108" s="0" t="s">
        <v>82</v>
      </c>
      <c r="O108" s="0" t="s">
        <v>115</v>
      </c>
      <c r="P108" s="0" t="s">
        <v>93</v>
      </c>
      <c r="Q108" s="0" t="s">
        <v>94</v>
      </c>
      <c r="R108" s="0" t="n">
        <v>0</v>
      </c>
      <c r="S108" s="0" t="n">
        <v>0</v>
      </c>
      <c r="T108" s="0" t="n">
        <v>0</v>
      </c>
      <c r="U108" s="0" t="s">
        <v>144</v>
      </c>
      <c r="V108" s="0" t="s">
        <v>144</v>
      </c>
      <c r="W108" s="0" t="n">
        <v>2</v>
      </c>
      <c r="X108" s="0" t="s">
        <v>86</v>
      </c>
      <c r="Y108" s="0" t="n">
        <v>240</v>
      </c>
      <c r="AA108" s="0" t="n">
        <v>0</v>
      </c>
      <c r="AB108" s="0" t="s">
        <v>87</v>
      </c>
      <c r="AC108" s="0" t="n">
        <v>193</v>
      </c>
      <c r="AD108" s="0" t="n">
        <v>0</v>
      </c>
      <c r="AE108" s="0" t="n">
        <v>1</v>
      </c>
      <c r="AF108" s="0" t="s">
        <v>88</v>
      </c>
      <c r="AG108" s="13" t="n">
        <v>42196</v>
      </c>
      <c r="AH108" s="0" t="str">
        <f aca="false">B108&amp;"|"&amp;C108&amp;"|"&amp;D108&amp;"|"&amp;E108&amp;"|"&amp;F108&amp;"|"&amp;G108&amp;"|"&amp;H108&amp;"|"&amp;I108&amp;"|"&amp;J108&amp;"|"&amp;K108&amp;"|"&amp;L108&amp;"|"&amp;M108&amp;"|"&amp;N108&amp;"|"&amp;O108&amp;"|"&amp;P108&amp;"|"&amp;Q108&amp;"|"&amp;R108&amp;"|"&amp;S108&amp;"|"&amp;T108&amp;"|"&amp;U108&amp;"|"&amp;V108&amp;"|"&amp;W108&amp;"|"&amp;X108&amp;"|"&amp;Y108&amp;"|"&amp;Z108&amp;"|"&amp;AA108&amp;"|"&amp;AB108&amp;"|"&amp;AC108&amp;"|"&amp;AD108&amp;"|"&amp;AE108&amp;"|"&amp;AF108&amp;"|"&amp;AG108</f>
        <v>Resort Hotel|0|8|2015|July|28|7|0|4|3|2|0|BB|ESP|Online TA|TA/TO|0|0|0|H|H|2|No Deposit|240||0|Transient|193|0|1|Check-Out|42196</v>
      </c>
      <c r="AI108" s="0" t="str">
        <f aca="false">IF(COUNTIF($AH$4:$AH$2603,AH108)&gt;1,"Duplicate","Unique")</f>
        <v>Unique</v>
      </c>
      <c r="AJ108" s="0" t="str">
        <f aca="false">IF(COUNTBLANK(B108:AG108)&gt;0,"Missing ("&amp;COUNTBLANK(B108:AG108)&amp;")","Complete")</f>
        <v>Missing (1)</v>
      </c>
    </row>
    <row r="109" customFormat="false" ht="15" hidden="false" customHeight="false" outlineLevel="0" collapsed="false">
      <c r="A109" s="14" t="n">
        <v>106</v>
      </c>
      <c r="B109" s="14" t="s">
        <v>80</v>
      </c>
      <c r="C109" s="14" t="n">
        <v>1</v>
      </c>
      <c r="D109" s="14" t="n">
        <v>468</v>
      </c>
      <c r="E109" s="14" t="n">
        <v>2016</v>
      </c>
      <c r="F109" s="14" t="s">
        <v>121</v>
      </c>
      <c r="G109" s="14" t="n">
        <v>20</v>
      </c>
      <c r="H109" s="14" t="n">
        <v>12</v>
      </c>
      <c r="I109" s="14" t="n">
        <v>0</v>
      </c>
      <c r="J109" s="14" t="n">
        <v>2</v>
      </c>
      <c r="K109" s="14" t="n">
        <v>2</v>
      </c>
      <c r="L109" s="14" t="n">
        <v>0</v>
      </c>
      <c r="M109" s="14" t="n">
        <v>0</v>
      </c>
      <c r="N109" s="14" t="s">
        <v>112</v>
      </c>
      <c r="O109" s="14" t="s">
        <v>92</v>
      </c>
      <c r="P109" s="14" t="s">
        <v>116</v>
      </c>
      <c r="Q109" s="14" t="s">
        <v>94</v>
      </c>
      <c r="R109" s="14" t="n">
        <v>0</v>
      </c>
      <c r="S109" s="14" t="n">
        <v>1</v>
      </c>
      <c r="T109" s="14" t="n">
        <v>0</v>
      </c>
      <c r="U109" s="14" t="s">
        <v>95</v>
      </c>
      <c r="V109" s="14" t="s">
        <v>95</v>
      </c>
      <c r="W109" s="14" t="n">
        <v>0</v>
      </c>
      <c r="X109" s="14" t="s">
        <v>86</v>
      </c>
      <c r="Y109" s="14" t="n">
        <v>249</v>
      </c>
      <c r="Z109" s="14"/>
      <c r="AA109" s="14" t="n">
        <v>0</v>
      </c>
      <c r="AB109" s="14" t="s">
        <v>101</v>
      </c>
      <c r="AC109" s="14" t="n">
        <v>67</v>
      </c>
      <c r="AD109" s="14" t="n">
        <v>0</v>
      </c>
      <c r="AE109" s="14" t="n">
        <v>0</v>
      </c>
      <c r="AF109" s="14" t="s">
        <v>96</v>
      </c>
      <c r="AG109" s="15" t="n">
        <v>42215</v>
      </c>
      <c r="AH109" s="14" t="str">
        <f aca="false">B109&amp;"|"&amp;C109&amp;"|"&amp;D109&amp;"|"&amp;E109&amp;"|"&amp;F109&amp;"|"&amp;G109&amp;"|"&amp;H109&amp;"|"&amp;I109&amp;"|"&amp;J109&amp;"|"&amp;K109&amp;"|"&amp;L109&amp;"|"&amp;M109&amp;"|"&amp;N109&amp;"|"&amp;O109&amp;"|"&amp;P109&amp;"|"&amp;Q109&amp;"|"&amp;R109&amp;"|"&amp;S109&amp;"|"&amp;T109&amp;"|"&amp;U109&amp;"|"&amp;V109&amp;"|"&amp;W109&amp;"|"&amp;X109&amp;"|"&amp;Y109&amp;"|"&amp;Z109&amp;"|"&amp;AA109&amp;"|"&amp;AB109&amp;"|"&amp;AC109&amp;"|"&amp;AD109&amp;"|"&amp;AE109&amp;"|"&amp;AF109&amp;"|"&amp;AG109</f>
        <v>Resort Hotel|1|468|2016|May|20|12|0|2|2|0|0|HB|PRT|Groups|TA/TO|0|1|0|A|A|0|No Deposit|249||0|Transient-Party|67|0|0|Canceled|42215</v>
      </c>
      <c r="AI109" s="14" t="str">
        <f aca="false">IF(COUNTIF($AH$4:$AH$2603,AH109)&gt;1,"Duplicate","Unique")</f>
        <v>Unique</v>
      </c>
      <c r="AJ109" s="14" t="str">
        <f aca="false">IF(COUNTBLANK(B109:AG109)&gt;0,"Missing ("&amp;COUNTBLANK(B109:AG109)&amp;")","Complete")</f>
        <v>Missing (1)</v>
      </c>
    </row>
    <row r="110" customFormat="false" ht="15" hidden="false" customHeight="false" outlineLevel="0" collapsed="false">
      <c r="A110" s="0" t="n">
        <v>107</v>
      </c>
      <c r="B110" s="0" t="s">
        <v>80</v>
      </c>
      <c r="C110" s="0" t="n">
        <v>0</v>
      </c>
      <c r="D110" s="0" t="n">
        <v>36</v>
      </c>
      <c r="E110" s="0" t="n">
        <v>2016</v>
      </c>
      <c r="F110" s="0" t="s">
        <v>135</v>
      </c>
      <c r="G110" s="0" t="n">
        <v>24</v>
      </c>
      <c r="H110" s="0" t="n">
        <v>9</v>
      </c>
      <c r="I110" s="0" t="n">
        <v>0</v>
      </c>
      <c r="J110" s="0" t="n">
        <v>3</v>
      </c>
      <c r="K110" s="0" t="n">
        <v>2</v>
      </c>
      <c r="L110" s="0" t="n">
        <v>1</v>
      </c>
      <c r="M110" s="0" t="n">
        <v>0</v>
      </c>
      <c r="N110" s="0" t="s">
        <v>82</v>
      </c>
      <c r="O110" s="0" t="s">
        <v>115</v>
      </c>
      <c r="P110" s="0" t="s">
        <v>93</v>
      </c>
      <c r="Q110" s="0" t="s">
        <v>94</v>
      </c>
      <c r="R110" s="0" t="n">
        <v>0</v>
      </c>
      <c r="S110" s="0" t="n">
        <v>0</v>
      </c>
      <c r="T110" s="0" t="n">
        <v>0</v>
      </c>
      <c r="U110" s="0" t="s">
        <v>85</v>
      </c>
      <c r="V110" s="0" t="s">
        <v>136</v>
      </c>
      <c r="W110" s="0" t="n">
        <v>0</v>
      </c>
      <c r="X110" s="0" t="s">
        <v>86</v>
      </c>
      <c r="Y110" s="0" t="n">
        <v>241</v>
      </c>
      <c r="AA110" s="0" t="n">
        <v>0</v>
      </c>
      <c r="AB110" s="0" t="s">
        <v>87</v>
      </c>
      <c r="AC110" s="0" t="n">
        <v>153.03</v>
      </c>
      <c r="AD110" s="0" t="n">
        <v>1</v>
      </c>
      <c r="AE110" s="0" t="n">
        <v>1</v>
      </c>
      <c r="AF110" s="0" t="s">
        <v>88</v>
      </c>
      <c r="AG110" s="13" t="n">
        <v>42533</v>
      </c>
      <c r="AH110" s="0" t="str">
        <f aca="false">B110&amp;"|"&amp;C110&amp;"|"&amp;D110&amp;"|"&amp;E110&amp;"|"&amp;F110&amp;"|"&amp;G110&amp;"|"&amp;H110&amp;"|"&amp;I110&amp;"|"&amp;J110&amp;"|"&amp;K110&amp;"|"&amp;L110&amp;"|"&amp;M110&amp;"|"&amp;N110&amp;"|"&amp;O110&amp;"|"&amp;P110&amp;"|"&amp;Q110&amp;"|"&amp;R110&amp;"|"&amp;S110&amp;"|"&amp;T110&amp;"|"&amp;U110&amp;"|"&amp;V110&amp;"|"&amp;W110&amp;"|"&amp;X110&amp;"|"&amp;Y110&amp;"|"&amp;Z110&amp;"|"&amp;AA110&amp;"|"&amp;AB110&amp;"|"&amp;AC110&amp;"|"&amp;AD110&amp;"|"&amp;AE110&amp;"|"&amp;AF110&amp;"|"&amp;AG110</f>
        <v>Resort Hotel|0|36|2016|June|24|9|0|3|2|1|0|BB|ESP|Online TA|TA/TO|0|0|0|F|G|0|No Deposit|241||0|Transient|153.03|1|1|Check-Out|42533</v>
      </c>
      <c r="AI110" s="0" t="str">
        <f aca="false">IF(COUNTIF($AH$4:$AH$2603,AH110)&gt;1,"Duplicate","Unique")</f>
        <v>Unique</v>
      </c>
      <c r="AJ110" s="0" t="str">
        <f aca="false">IF(COUNTBLANK(B110:AG110)&gt;0,"Missing ("&amp;COUNTBLANK(B110:AG110)&amp;")","Complete")</f>
        <v>Missing (1)</v>
      </c>
    </row>
    <row r="111" customFormat="false" ht="15" hidden="false" customHeight="false" outlineLevel="0" collapsed="false">
      <c r="A111" s="14" t="n">
        <v>108</v>
      </c>
      <c r="B111" s="14" t="s">
        <v>90</v>
      </c>
      <c r="C111" s="14" t="n">
        <v>1</v>
      </c>
      <c r="D111" s="14" t="n">
        <v>262</v>
      </c>
      <c r="E111" s="14" t="n">
        <v>2015</v>
      </c>
      <c r="F111" s="14" t="s">
        <v>113</v>
      </c>
      <c r="G111" s="14" t="n">
        <v>46</v>
      </c>
      <c r="H111" s="14" t="n">
        <v>9</v>
      </c>
      <c r="I111" s="14" t="n">
        <v>1</v>
      </c>
      <c r="J111" s="14" t="n">
        <v>2</v>
      </c>
      <c r="K111" s="14" t="n">
        <v>2</v>
      </c>
      <c r="L111" s="14" t="n">
        <v>0</v>
      </c>
      <c r="M111" s="14" t="n">
        <v>0</v>
      </c>
      <c r="N111" s="14" t="s">
        <v>82</v>
      </c>
      <c r="O111" s="14" t="s">
        <v>92</v>
      </c>
      <c r="P111" s="14" t="s">
        <v>116</v>
      </c>
      <c r="Q111" s="14" t="s">
        <v>94</v>
      </c>
      <c r="R111" s="14" t="n">
        <v>0</v>
      </c>
      <c r="S111" s="14" t="n">
        <v>1</v>
      </c>
      <c r="T111" s="14" t="n">
        <v>0</v>
      </c>
      <c r="U111" s="14" t="s">
        <v>95</v>
      </c>
      <c r="V111" s="14" t="s">
        <v>95</v>
      </c>
      <c r="W111" s="14" t="n">
        <v>0</v>
      </c>
      <c r="X111" s="14" t="s">
        <v>120</v>
      </c>
      <c r="Y111" s="14" t="n">
        <v>1</v>
      </c>
      <c r="Z111" s="14"/>
      <c r="AA111" s="14" t="n">
        <v>0</v>
      </c>
      <c r="AB111" s="14" t="s">
        <v>87</v>
      </c>
      <c r="AC111" s="14" t="n">
        <v>62.8</v>
      </c>
      <c r="AD111" s="14" t="n">
        <v>0</v>
      </c>
      <c r="AE111" s="14" t="n">
        <v>0</v>
      </c>
      <c r="AF111" s="14" t="s">
        <v>96</v>
      </c>
      <c r="AG111" s="15" t="n">
        <v>42251</v>
      </c>
      <c r="AH111" s="14" t="str">
        <f aca="false">B111&amp;"|"&amp;C111&amp;"|"&amp;D111&amp;"|"&amp;E111&amp;"|"&amp;F111&amp;"|"&amp;G111&amp;"|"&amp;H111&amp;"|"&amp;I111&amp;"|"&amp;J111&amp;"|"&amp;K111&amp;"|"&amp;L111&amp;"|"&amp;M111&amp;"|"&amp;N111&amp;"|"&amp;O111&amp;"|"&amp;P111&amp;"|"&amp;Q111&amp;"|"&amp;R111&amp;"|"&amp;S111&amp;"|"&amp;T111&amp;"|"&amp;U111&amp;"|"&amp;V111&amp;"|"&amp;W111&amp;"|"&amp;X111&amp;"|"&amp;Y111&amp;"|"&amp;Z111&amp;"|"&amp;AA111&amp;"|"&amp;AB111&amp;"|"&amp;AC111&amp;"|"&amp;AD111&amp;"|"&amp;AE111&amp;"|"&amp;AF111&amp;"|"&amp;AG111</f>
        <v>City Hotel|1|262|2015|November|46|9|1|2|2|0|0|BB|PRT|Groups|TA/TO|0|1|0|A|A|0|Non Refund|1||0|Transient|62.8|0|0|Canceled|42251</v>
      </c>
      <c r="AI111" s="14" t="str">
        <f aca="false">IF(COUNTIF($AH$4:$AH$2603,AH111)&gt;1,"Duplicate","Unique")</f>
        <v>Unique</v>
      </c>
      <c r="AJ111" s="14" t="str">
        <f aca="false">IF(COUNTBLANK(B111:AG111)&gt;0,"Missing ("&amp;COUNTBLANK(B111:AG111)&amp;")","Complete")</f>
        <v>Missing (1)</v>
      </c>
    </row>
    <row r="112" customFormat="false" ht="15" hidden="false" customHeight="false" outlineLevel="0" collapsed="false">
      <c r="A112" s="0" t="n">
        <v>109</v>
      </c>
      <c r="B112" s="0" t="s">
        <v>90</v>
      </c>
      <c r="C112" s="0" t="n">
        <v>1</v>
      </c>
      <c r="D112" s="0" t="n">
        <v>91</v>
      </c>
      <c r="E112" s="0" t="n">
        <v>2016</v>
      </c>
      <c r="F112" s="0" t="s">
        <v>103</v>
      </c>
      <c r="G112" s="0" t="n">
        <v>12</v>
      </c>
      <c r="H112" s="0" t="n">
        <v>18</v>
      </c>
      <c r="I112" s="0" t="n">
        <v>0</v>
      </c>
      <c r="J112" s="0" t="n">
        <v>2</v>
      </c>
      <c r="K112" s="0" t="n">
        <v>1</v>
      </c>
      <c r="L112" s="0" t="n">
        <v>0</v>
      </c>
      <c r="M112" s="0" t="n">
        <v>0</v>
      </c>
      <c r="N112" s="0" t="s">
        <v>82</v>
      </c>
      <c r="O112" s="0" t="s">
        <v>92</v>
      </c>
      <c r="P112" s="0" t="s">
        <v>116</v>
      </c>
      <c r="Q112" s="0" t="s">
        <v>94</v>
      </c>
      <c r="R112" s="0" t="n">
        <v>0</v>
      </c>
      <c r="S112" s="0" t="n">
        <v>0</v>
      </c>
      <c r="T112" s="0" t="n">
        <v>0</v>
      </c>
      <c r="U112" s="0" t="s">
        <v>95</v>
      </c>
      <c r="V112" s="0" t="s">
        <v>95</v>
      </c>
      <c r="W112" s="0" t="n">
        <v>0</v>
      </c>
      <c r="X112" s="0" t="s">
        <v>120</v>
      </c>
      <c r="Y112" s="0" t="n">
        <v>29</v>
      </c>
      <c r="AA112" s="0" t="n">
        <v>20</v>
      </c>
      <c r="AB112" s="0" t="s">
        <v>87</v>
      </c>
      <c r="AC112" s="0" t="n">
        <v>75</v>
      </c>
      <c r="AD112" s="0" t="n">
        <v>0</v>
      </c>
      <c r="AE112" s="0" t="n">
        <v>0</v>
      </c>
      <c r="AF112" s="0" t="s">
        <v>96</v>
      </c>
      <c r="AG112" s="13" t="n">
        <v>42403</v>
      </c>
      <c r="AH112" s="0" t="str">
        <f aca="false">B112&amp;"|"&amp;C112&amp;"|"&amp;D112&amp;"|"&amp;E112&amp;"|"&amp;F112&amp;"|"&amp;G112&amp;"|"&amp;H112&amp;"|"&amp;I112&amp;"|"&amp;J112&amp;"|"&amp;K112&amp;"|"&amp;L112&amp;"|"&amp;M112&amp;"|"&amp;N112&amp;"|"&amp;O112&amp;"|"&amp;P112&amp;"|"&amp;Q112&amp;"|"&amp;R112&amp;"|"&amp;S112&amp;"|"&amp;T112&amp;"|"&amp;U112&amp;"|"&amp;V112&amp;"|"&amp;W112&amp;"|"&amp;X112&amp;"|"&amp;Y112&amp;"|"&amp;Z112&amp;"|"&amp;AA112&amp;"|"&amp;AB112&amp;"|"&amp;AC112&amp;"|"&amp;AD112&amp;"|"&amp;AE112&amp;"|"&amp;AF112&amp;"|"&amp;AG112</f>
        <v>City Hotel|1|91|2016|March|12|18|0|2|1|0|0|BB|PRT|Groups|TA/TO|0|0|0|A|A|0|Non Refund|29||20|Transient|75|0|0|Canceled|42403</v>
      </c>
      <c r="AI112" s="0" t="str">
        <f aca="false">IF(COUNTIF($AH$4:$AH$2603,AH112)&gt;1,"Duplicate","Unique")</f>
        <v>Duplicate</v>
      </c>
      <c r="AJ112" s="0" t="str">
        <f aca="false">IF(COUNTBLANK(B112:AG112)&gt;0,"Missing ("&amp;COUNTBLANK(B112:AG112)&amp;")","Complete")</f>
        <v>Missing (1)</v>
      </c>
    </row>
    <row r="113" customFormat="false" ht="15" hidden="false" customHeight="false" outlineLevel="0" collapsed="false">
      <c r="A113" s="14" t="n">
        <v>110</v>
      </c>
      <c r="B113" s="14" t="s">
        <v>90</v>
      </c>
      <c r="C113" s="14" t="n">
        <v>0</v>
      </c>
      <c r="D113" s="14" t="n">
        <v>50</v>
      </c>
      <c r="E113" s="14" t="n">
        <v>2016</v>
      </c>
      <c r="F113" s="14" t="s">
        <v>106</v>
      </c>
      <c r="G113" s="14" t="n">
        <v>16</v>
      </c>
      <c r="H113" s="14" t="n">
        <v>12</v>
      </c>
      <c r="I113" s="14" t="n">
        <v>0</v>
      </c>
      <c r="J113" s="14" t="n">
        <v>3</v>
      </c>
      <c r="K113" s="14" t="n">
        <v>2</v>
      </c>
      <c r="L113" s="14" t="n">
        <v>1</v>
      </c>
      <c r="M113" s="14" t="n">
        <v>0</v>
      </c>
      <c r="N113" s="14" t="s">
        <v>112</v>
      </c>
      <c r="O113" s="14" t="s">
        <v>122</v>
      </c>
      <c r="P113" s="14" t="s">
        <v>93</v>
      </c>
      <c r="Q113" s="14" t="s">
        <v>94</v>
      </c>
      <c r="R113" s="14" t="n">
        <v>0</v>
      </c>
      <c r="S113" s="14" t="n">
        <v>0</v>
      </c>
      <c r="T113" s="14" t="n">
        <v>0</v>
      </c>
      <c r="U113" s="14" t="s">
        <v>95</v>
      </c>
      <c r="V113" s="14" t="s">
        <v>109</v>
      </c>
      <c r="W113" s="14" t="n">
        <v>0</v>
      </c>
      <c r="X113" s="14" t="s">
        <v>86</v>
      </c>
      <c r="Y113" s="14" t="n">
        <v>9</v>
      </c>
      <c r="Z113" s="14"/>
      <c r="AA113" s="14" t="n">
        <v>0</v>
      </c>
      <c r="AB113" s="14" t="s">
        <v>87</v>
      </c>
      <c r="AC113" s="14" t="n">
        <v>164.25</v>
      </c>
      <c r="AD113" s="14" t="n">
        <v>0</v>
      </c>
      <c r="AE113" s="14" t="n">
        <v>2</v>
      </c>
      <c r="AF113" s="14" t="s">
        <v>88</v>
      </c>
      <c r="AG113" s="15" t="n">
        <v>42475</v>
      </c>
      <c r="AH113" s="14" t="str">
        <f aca="false">B113&amp;"|"&amp;C113&amp;"|"&amp;D113&amp;"|"&amp;E113&amp;"|"&amp;F113&amp;"|"&amp;G113&amp;"|"&amp;H113&amp;"|"&amp;I113&amp;"|"&amp;J113&amp;"|"&amp;K113&amp;"|"&amp;L113&amp;"|"&amp;M113&amp;"|"&amp;N113&amp;"|"&amp;O113&amp;"|"&amp;P113&amp;"|"&amp;Q113&amp;"|"&amp;R113&amp;"|"&amp;S113&amp;"|"&amp;T113&amp;"|"&amp;U113&amp;"|"&amp;V113&amp;"|"&amp;W113&amp;"|"&amp;X113&amp;"|"&amp;Y113&amp;"|"&amp;Z113&amp;"|"&amp;AA113&amp;"|"&amp;AB113&amp;"|"&amp;AC113&amp;"|"&amp;AD113&amp;"|"&amp;AE113&amp;"|"&amp;AF113&amp;"|"&amp;AG113</f>
        <v>City Hotel|0|50|2016|April|16|12|0|3|2|1|0|HB|FRA|Online TA|TA/TO|0|0|0|A|D|0|No Deposit|9||0|Transient|164.25|0|2|Check-Out|42475</v>
      </c>
      <c r="AI113" s="14" t="str">
        <f aca="false">IF(COUNTIF($AH$4:$AH$2603,AH113)&gt;1,"Duplicate","Unique")</f>
        <v>Unique</v>
      </c>
      <c r="AJ113" s="14" t="str">
        <f aca="false">IF(COUNTBLANK(B113:AG113)&gt;0,"Missing ("&amp;COUNTBLANK(B113:AG113)&amp;")","Complete")</f>
        <v>Missing (1)</v>
      </c>
    </row>
    <row r="114" customFormat="false" ht="15" hidden="false" customHeight="false" outlineLevel="0" collapsed="false">
      <c r="A114" s="0" t="n">
        <v>111</v>
      </c>
      <c r="B114" s="0" t="s">
        <v>90</v>
      </c>
      <c r="C114" s="0" t="n">
        <v>0</v>
      </c>
      <c r="D114" s="0" t="n">
        <v>32</v>
      </c>
      <c r="E114" s="0" t="n">
        <v>2016</v>
      </c>
      <c r="F114" s="0" t="s">
        <v>111</v>
      </c>
      <c r="G114" s="0" t="n">
        <v>43</v>
      </c>
      <c r="H114" s="0" t="n">
        <v>22</v>
      </c>
      <c r="I114" s="0" t="n">
        <v>2</v>
      </c>
      <c r="J114" s="0" t="n">
        <v>5</v>
      </c>
      <c r="K114" s="0" t="n">
        <v>2</v>
      </c>
      <c r="L114" s="0" t="n">
        <v>0</v>
      </c>
      <c r="M114" s="0" t="n">
        <v>0</v>
      </c>
      <c r="N114" s="0" t="s">
        <v>82</v>
      </c>
      <c r="O114" s="0" t="s">
        <v>122</v>
      </c>
      <c r="P114" s="0" t="s">
        <v>84</v>
      </c>
      <c r="Q114" s="0" t="s">
        <v>84</v>
      </c>
      <c r="R114" s="0" t="n">
        <v>0</v>
      </c>
      <c r="S114" s="0" t="n">
        <v>0</v>
      </c>
      <c r="T114" s="0" t="n">
        <v>0</v>
      </c>
      <c r="U114" s="0" t="s">
        <v>95</v>
      </c>
      <c r="V114" s="0" t="s">
        <v>95</v>
      </c>
      <c r="W114" s="0" t="n">
        <v>0</v>
      </c>
      <c r="X114" s="0" t="s">
        <v>86</v>
      </c>
      <c r="AA114" s="0" t="n">
        <v>0</v>
      </c>
      <c r="AB114" s="0" t="s">
        <v>87</v>
      </c>
      <c r="AC114" s="0" t="n">
        <v>118</v>
      </c>
      <c r="AD114" s="0" t="n">
        <v>0</v>
      </c>
      <c r="AE114" s="0" t="n">
        <v>2</v>
      </c>
      <c r="AF114" s="0" t="s">
        <v>88</v>
      </c>
      <c r="AG114" s="13" t="n">
        <v>42672</v>
      </c>
      <c r="AH114" s="0" t="str">
        <f aca="false">B114&amp;"|"&amp;C114&amp;"|"&amp;D114&amp;"|"&amp;E114&amp;"|"&amp;F114&amp;"|"&amp;G114&amp;"|"&amp;H114&amp;"|"&amp;I114&amp;"|"&amp;J114&amp;"|"&amp;K114&amp;"|"&amp;L114&amp;"|"&amp;M114&amp;"|"&amp;N114&amp;"|"&amp;O114&amp;"|"&amp;P114&amp;"|"&amp;Q114&amp;"|"&amp;R114&amp;"|"&amp;S114&amp;"|"&amp;T114&amp;"|"&amp;U114&amp;"|"&amp;V114&amp;"|"&amp;W114&amp;"|"&amp;X114&amp;"|"&amp;Y114&amp;"|"&amp;Z114&amp;"|"&amp;AA114&amp;"|"&amp;AB114&amp;"|"&amp;AC114&amp;"|"&amp;AD114&amp;"|"&amp;AE114&amp;"|"&amp;AF114&amp;"|"&amp;AG114</f>
        <v>City Hotel|0|32|2016|October|43|22|2|5|2|0|0|BB|FRA|Direct|Direct|0|0|0|A|A|0|No Deposit|||0|Transient|118|0|2|Check-Out|42672</v>
      </c>
      <c r="AI114" s="0" t="str">
        <f aca="false">IF(COUNTIF($AH$4:$AH$2603,AH114)&gt;1,"Duplicate","Unique")</f>
        <v>Unique</v>
      </c>
      <c r="AJ114" s="0" t="str">
        <f aca="false">IF(COUNTBLANK(B114:AG114)&gt;0,"Missing ("&amp;COUNTBLANK(B114:AG114)&amp;")","Complete")</f>
        <v>Missing (2)</v>
      </c>
    </row>
    <row r="115" customFormat="false" ht="15" hidden="false" customHeight="false" outlineLevel="0" collapsed="false">
      <c r="A115" s="14" t="n">
        <v>112</v>
      </c>
      <c r="B115" s="14" t="s">
        <v>90</v>
      </c>
      <c r="C115" s="14" t="n">
        <v>1</v>
      </c>
      <c r="D115" s="14" t="n">
        <v>19</v>
      </c>
      <c r="E115" s="14" t="n">
        <v>2015</v>
      </c>
      <c r="F115" s="14" t="s">
        <v>111</v>
      </c>
      <c r="G115" s="14" t="n">
        <v>41</v>
      </c>
      <c r="H115" s="14" t="n">
        <v>6</v>
      </c>
      <c r="I115" s="14" t="n">
        <v>0</v>
      </c>
      <c r="J115" s="14" t="n">
        <v>3</v>
      </c>
      <c r="K115" s="14" t="n">
        <v>1</v>
      </c>
      <c r="L115" s="14" t="n">
        <v>0</v>
      </c>
      <c r="M115" s="14" t="n">
        <v>0</v>
      </c>
      <c r="N115" s="14" t="s">
        <v>82</v>
      </c>
      <c r="O115" s="14" t="s">
        <v>92</v>
      </c>
      <c r="P115" s="14" t="s">
        <v>99</v>
      </c>
      <c r="Q115" s="14" t="s">
        <v>94</v>
      </c>
      <c r="R115" s="14" t="n">
        <v>1</v>
      </c>
      <c r="S115" s="14" t="n">
        <v>1</v>
      </c>
      <c r="T115" s="14" t="n">
        <v>0</v>
      </c>
      <c r="U115" s="14" t="s">
        <v>95</v>
      </c>
      <c r="V115" s="14" t="s">
        <v>95</v>
      </c>
      <c r="W115" s="14" t="n">
        <v>0</v>
      </c>
      <c r="X115" s="14" t="s">
        <v>120</v>
      </c>
      <c r="Y115" s="14" t="n">
        <v>82</v>
      </c>
      <c r="Z115" s="14"/>
      <c r="AA115" s="14" t="n">
        <v>0</v>
      </c>
      <c r="AB115" s="14" t="s">
        <v>87</v>
      </c>
      <c r="AC115" s="14" t="n">
        <v>80</v>
      </c>
      <c r="AD115" s="14" t="n">
        <v>0</v>
      </c>
      <c r="AE115" s="14" t="n">
        <v>0</v>
      </c>
      <c r="AF115" s="14" t="s">
        <v>96</v>
      </c>
      <c r="AG115" s="15" t="n">
        <v>42264</v>
      </c>
      <c r="AH115" s="14" t="str">
        <f aca="false">B115&amp;"|"&amp;C115&amp;"|"&amp;D115&amp;"|"&amp;E115&amp;"|"&amp;F115&amp;"|"&amp;G115&amp;"|"&amp;H115&amp;"|"&amp;I115&amp;"|"&amp;J115&amp;"|"&amp;K115&amp;"|"&amp;L115&amp;"|"&amp;M115&amp;"|"&amp;N115&amp;"|"&amp;O115&amp;"|"&amp;P115&amp;"|"&amp;Q115&amp;"|"&amp;R115&amp;"|"&amp;S115&amp;"|"&amp;T115&amp;"|"&amp;U115&amp;"|"&amp;V115&amp;"|"&amp;W115&amp;"|"&amp;X115&amp;"|"&amp;Y115&amp;"|"&amp;Z115&amp;"|"&amp;AA115&amp;"|"&amp;AB115&amp;"|"&amp;AC115&amp;"|"&amp;AD115&amp;"|"&amp;AE115&amp;"|"&amp;AF115&amp;"|"&amp;AG115</f>
        <v>City Hotel|1|19|2015|October|41|6|0|3|1|0|0|BB|PRT|Offline TA/TO|TA/TO|1|1|0|A|A|0|Non Refund|82||0|Transient|80|0|0|Canceled|42264</v>
      </c>
      <c r="AI115" s="14" t="str">
        <f aca="false">IF(COUNTIF($AH$4:$AH$2603,AH115)&gt;1,"Duplicate","Unique")</f>
        <v>Unique</v>
      </c>
      <c r="AJ115" s="14" t="str">
        <f aca="false">IF(COUNTBLANK(B115:AG115)&gt;0,"Missing ("&amp;COUNTBLANK(B115:AG115)&amp;")","Complete")</f>
        <v>Missing (1)</v>
      </c>
    </row>
    <row r="116" customFormat="false" ht="15" hidden="false" customHeight="false" outlineLevel="0" collapsed="false">
      <c r="A116" s="0" t="n">
        <v>113</v>
      </c>
      <c r="B116" s="0" t="s">
        <v>90</v>
      </c>
      <c r="C116" s="0" t="n">
        <v>0</v>
      </c>
      <c r="D116" s="0" t="n">
        <v>61</v>
      </c>
      <c r="E116" s="0" t="n">
        <v>2016</v>
      </c>
      <c r="F116" s="0" t="s">
        <v>106</v>
      </c>
      <c r="G116" s="0" t="n">
        <v>18</v>
      </c>
      <c r="H116" s="0" t="n">
        <v>30</v>
      </c>
      <c r="I116" s="0" t="n">
        <v>1</v>
      </c>
      <c r="J116" s="0" t="n">
        <v>1</v>
      </c>
      <c r="K116" s="0" t="n">
        <v>2</v>
      </c>
      <c r="L116" s="0" t="n">
        <v>0</v>
      </c>
      <c r="M116" s="0" t="n">
        <v>0</v>
      </c>
      <c r="N116" s="0" t="s">
        <v>82</v>
      </c>
      <c r="O116" s="0" t="s">
        <v>115</v>
      </c>
      <c r="P116" s="0" t="s">
        <v>99</v>
      </c>
      <c r="Q116" s="0" t="s">
        <v>94</v>
      </c>
      <c r="R116" s="0" t="n">
        <v>0</v>
      </c>
      <c r="S116" s="0" t="n">
        <v>0</v>
      </c>
      <c r="T116" s="0" t="n">
        <v>0</v>
      </c>
      <c r="U116" s="0" t="s">
        <v>95</v>
      </c>
      <c r="V116" s="0" t="s">
        <v>138</v>
      </c>
      <c r="W116" s="0" t="n">
        <v>1</v>
      </c>
      <c r="X116" s="0" t="s">
        <v>86</v>
      </c>
      <c r="Y116" s="0" t="n">
        <v>85</v>
      </c>
      <c r="AA116" s="0" t="n">
        <v>0</v>
      </c>
      <c r="AB116" s="0" t="s">
        <v>87</v>
      </c>
      <c r="AC116" s="0" t="n">
        <v>89.75</v>
      </c>
      <c r="AD116" s="0" t="n">
        <v>0</v>
      </c>
      <c r="AE116" s="0" t="n">
        <v>1</v>
      </c>
      <c r="AF116" s="0" t="s">
        <v>88</v>
      </c>
      <c r="AG116" s="13" t="n">
        <v>42492</v>
      </c>
      <c r="AH116" s="0" t="str">
        <f aca="false">B116&amp;"|"&amp;C116&amp;"|"&amp;D116&amp;"|"&amp;E116&amp;"|"&amp;F116&amp;"|"&amp;G116&amp;"|"&amp;H116&amp;"|"&amp;I116&amp;"|"&amp;J116&amp;"|"&amp;K116&amp;"|"&amp;L116&amp;"|"&amp;M116&amp;"|"&amp;N116&amp;"|"&amp;O116&amp;"|"&amp;P116&amp;"|"&amp;Q116&amp;"|"&amp;R116&amp;"|"&amp;S116&amp;"|"&amp;T116&amp;"|"&amp;U116&amp;"|"&amp;V116&amp;"|"&amp;W116&amp;"|"&amp;X116&amp;"|"&amp;Y116&amp;"|"&amp;Z116&amp;"|"&amp;AA116&amp;"|"&amp;AB116&amp;"|"&amp;AC116&amp;"|"&amp;AD116&amp;"|"&amp;AE116&amp;"|"&amp;AF116&amp;"|"&amp;AG116</f>
        <v>City Hotel|0|61|2016|April|18|30|1|1|2|0|0|BB|ESP|Offline TA/TO|TA/TO|0|0|0|A|B|1|No Deposit|85||0|Transient|89.75|0|1|Check-Out|42492</v>
      </c>
      <c r="AI116" s="0" t="str">
        <f aca="false">IF(COUNTIF($AH$4:$AH$2603,AH116)&gt;1,"Duplicate","Unique")</f>
        <v>Unique</v>
      </c>
      <c r="AJ116" s="0" t="str">
        <f aca="false">IF(COUNTBLANK(B116:AG116)&gt;0,"Missing ("&amp;COUNTBLANK(B116:AG116)&amp;")","Complete")</f>
        <v>Missing (1)</v>
      </c>
    </row>
    <row r="117" customFormat="false" ht="15" hidden="false" customHeight="false" outlineLevel="0" collapsed="false">
      <c r="A117" s="14" t="n">
        <v>114</v>
      </c>
      <c r="B117" s="14" t="s">
        <v>90</v>
      </c>
      <c r="C117" s="14" t="n">
        <v>0</v>
      </c>
      <c r="D117" s="14" t="n">
        <v>297</v>
      </c>
      <c r="E117" s="14" t="n">
        <v>2017</v>
      </c>
      <c r="F117" s="14" t="s">
        <v>91</v>
      </c>
      <c r="G117" s="14" t="n">
        <v>29</v>
      </c>
      <c r="H117" s="14" t="n">
        <v>21</v>
      </c>
      <c r="I117" s="14" t="n">
        <v>2</v>
      </c>
      <c r="J117" s="14" t="n">
        <v>2</v>
      </c>
      <c r="K117" s="14" t="n">
        <v>2</v>
      </c>
      <c r="L117" s="14" t="n">
        <v>1</v>
      </c>
      <c r="M117" s="14" t="n">
        <v>0</v>
      </c>
      <c r="N117" s="14" t="s">
        <v>82</v>
      </c>
      <c r="O117" s="14" t="s">
        <v>108</v>
      </c>
      <c r="P117" s="14" t="s">
        <v>84</v>
      </c>
      <c r="Q117" s="14" t="s">
        <v>84</v>
      </c>
      <c r="R117" s="14" t="n">
        <v>0</v>
      </c>
      <c r="S117" s="14" t="n">
        <v>0</v>
      </c>
      <c r="T117" s="14" t="n">
        <v>0</v>
      </c>
      <c r="U117" s="14" t="s">
        <v>95</v>
      </c>
      <c r="V117" s="14" t="s">
        <v>95</v>
      </c>
      <c r="W117" s="14" t="n">
        <v>1</v>
      </c>
      <c r="X117" s="14" t="s">
        <v>86</v>
      </c>
      <c r="Y117" s="14" t="n">
        <v>14</v>
      </c>
      <c r="Z117" s="14"/>
      <c r="AA117" s="14" t="n">
        <v>0</v>
      </c>
      <c r="AB117" s="14" t="s">
        <v>87</v>
      </c>
      <c r="AC117" s="14" t="n">
        <v>102.1</v>
      </c>
      <c r="AD117" s="14" t="n">
        <v>0</v>
      </c>
      <c r="AE117" s="14" t="n">
        <v>0</v>
      </c>
      <c r="AF117" s="14" t="s">
        <v>88</v>
      </c>
      <c r="AG117" s="15" t="n">
        <v>42941</v>
      </c>
      <c r="AH117" s="14" t="str">
        <f aca="false">B117&amp;"|"&amp;C117&amp;"|"&amp;D117&amp;"|"&amp;E117&amp;"|"&amp;F117&amp;"|"&amp;G117&amp;"|"&amp;H117&amp;"|"&amp;I117&amp;"|"&amp;J117&amp;"|"&amp;K117&amp;"|"&amp;L117&amp;"|"&amp;M117&amp;"|"&amp;N117&amp;"|"&amp;O117&amp;"|"&amp;P117&amp;"|"&amp;Q117&amp;"|"&amp;R117&amp;"|"&amp;S117&amp;"|"&amp;T117&amp;"|"&amp;U117&amp;"|"&amp;V117&amp;"|"&amp;W117&amp;"|"&amp;X117&amp;"|"&amp;Y117&amp;"|"&amp;Z117&amp;"|"&amp;AA117&amp;"|"&amp;AB117&amp;"|"&amp;AC117&amp;"|"&amp;AD117&amp;"|"&amp;AE117&amp;"|"&amp;AF117&amp;"|"&amp;AG117</f>
        <v>City Hotel|0|297|2017|July|29|21|2|2|2|1|0|BB|DEU|Direct|Direct|0|0|0|A|A|1|No Deposit|14||0|Transient|102.1|0|0|Check-Out|42941</v>
      </c>
      <c r="AI117" s="14" t="str">
        <f aca="false">IF(COUNTIF($AH$4:$AH$2603,AH117)&gt;1,"Duplicate","Unique")</f>
        <v>Unique</v>
      </c>
      <c r="AJ117" s="14" t="str">
        <f aca="false">IF(COUNTBLANK(B117:AG117)&gt;0,"Missing ("&amp;COUNTBLANK(B117:AG117)&amp;")","Complete")</f>
        <v>Missing (1)</v>
      </c>
    </row>
    <row r="118" customFormat="false" ht="15" hidden="false" customHeight="false" outlineLevel="0" collapsed="false">
      <c r="A118" s="0" t="n">
        <v>115</v>
      </c>
      <c r="B118" s="0" t="s">
        <v>90</v>
      </c>
      <c r="C118" s="0" t="n">
        <v>0</v>
      </c>
      <c r="D118" s="0" t="n">
        <v>131</v>
      </c>
      <c r="E118" s="0" t="n">
        <v>2017</v>
      </c>
      <c r="F118" s="0" t="s">
        <v>135</v>
      </c>
      <c r="G118" s="0" t="n">
        <v>23</v>
      </c>
      <c r="H118" s="0" t="n">
        <v>8</v>
      </c>
      <c r="I118" s="0" t="n">
        <v>0</v>
      </c>
      <c r="J118" s="0" t="n">
        <v>3</v>
      </c>
      <c r="K118" s="0" t="n">
        <v>2</v>
      </c>
      <c r="L118" s="0" t="n">
        <v>0</v>
      </c>
      <c r="M118" s="0" t="n">
        <v>0</v>
      </c>
      <c r="N118" s="0" t="s">
        <v>82</v>
      </c>
      <c r="O118" s="0" t="s">
        <v>123</v>
      </c>
      <c r="P118" s="0" t="s">
        <v>93</v>
      </c>
      <c r="Q118" s="0" t="s">
        <v>94</v>
      </c>
      <c r="R118" s="0" t="n">
        <v>0</v>
      </c>
      <c r="S118" s="0" t="n">
        <v>0</v>
      </c>
      <c r="T118" s="0" t="n">
        <v>0</v>
      </c>
      <c r="U118" s="0" t="s">
        <v>95</v>
      </c>
      <c r="V118" s="0" t="s">
        <v>95</v>
      </c>
      <c r="W118" s="0" t="n">
        <v>0</v>
      </c>
      <c r="X118" s="0" t="s">
        <v>86</v>
      </c>
      <c r="Y118" s="0" t="n">
        <v>9</v>
      </c>
      <c r="AA118" s="0" t="n">
        <v>0</v>
      </c>
      <c r="AB118" s="0" t="s">
        <v>87</v>
      </c>
      <c r="AC118" s="0" t="n">
        <v>144</v>
      </c>
      <c r="AD118" s="0" t="n">
        <v>0</v>
      </c>
      <c r="AE118" s="0" t="n">
        <v>1</v>
      </c>
      <c r="AF118" s="0" t="s">
        <v>88</v>
      </c>
      <c r="AG118" s="13" t="n">
        <v>42897</v>
      </c>
      <c r="AH118" s="0" t="str">
        <f aca="false">B118&amp;"|"&amp;C118&amp;"|"&amp;D118&amp;"|"&amp;E118&amp;"|"&amp;F118&amp;"|"&amp;G118&amp;"|"&amp;H118&amp;"|"&amp;I118&amp;"|"&amp;J118&amp;"|"&amp;K118&amp;"|"&amp;L118&amp;"|"&amp;M118&amp;"|"&amp;N118&amp;"|"&amp;O118&amp;"|"&amp;P118&amp;"|"&amp;Q118&amp;"|"&amp;R118&amp;"|"&amp;S118&amp;"|"&amp;T118&amp;"|"&amp;U118&amp;"|"&amp;V118&amp;"|"&amp;W118&amp;"|"&amp;X118&amp;"|"&amp;Y118&amp;"|"&amp;Z118&amp;"|"&amp;AA118&amp;"|"&amp;AB118&amp;"|"&amp;AC118&amp;"|"&amp;AD118&amp;"|"&amp;AE118&amp;"|"&amp;AF118&amp;"|"&amp;AG118</f>
        <v>City Hotel|0|131|2017|June|23|8|0|3|2|0|0|BB|USA|Online TA|TA/TO|0|0|0|A|A|0|No Deposit|9||0|Transient|144|0|1|Check-Out|42897</v>
      </c>
      <c r="AI118" s="0" t="str">
        <f aca="false">IF(COUNTIF($AH$4:$AH$2603,AH118)&gt;1,"Duplicate","Unique")</f>
        <v>Unique</v>
      </c>
      <c r="AJ118" s="0" t="str">
        <f aca="false">IF(COUNTBLANK(B118:AG118)&gt;0,"Missing ("&amp;COUNTBLANK(B118:AG118)&amp;")","Complete")</f>
        <v>Missing (1)</v>
      </c>
    </row>
    <row r="119" customFormat="false" ht="15" hidden="false" customHeight="false" outlineLevel="0" collapsed="false">
      <c r="A119" s="14" t="n">
        <v>116</v>
      </c>
      <c r="B119" s="14" t="s">
        <v>80</v>
      </c>
      <c r="C119" s="14" t="n">
        <v>0</v>
      </c>
      <c r="D119" s="14" t="n">
        <v>228</v>
      </c>
      <c r="E119" s="14" t="n">
        <v>2016</v>
      </c>
      <c r="F119" s="14" t="s">
        <v>114</v>
      </c>
      <c r="G119" s="14" t="n">
        <v>37</v>
      </c>
      <c r="H119" s="14" t="n">
        <v>5</v>
      </c>
      <c r="I119" s="14" t="n">
        <v>6</v>
      </c>
      <c r="J119" s="14" t="n">
        <v>15</v>
      </c>
      <c r="K119" s="14" t="n">
        <v>2</v>
      </c>
      <c r="L119" s="14" t="n">
        <v>0</v>
      </c>
      <c r="M119" s="14" t="n">
        <v>0</v>
      </c>
      <c r="N119" s="14" t="s">
        <v>112</v>
      </c>
      <c r="O119" s="14" t="s">
        <v>108</v>
      </c>
      <c r="P119" s="14" t="s">
        <v>84</v>
      </c>
      <c r="Q119" s="14" t="s">
        <v>84</v>
      </c>
      <c r="R119" s="14" t="n">
        <v>0</v>
      </c>
      <c r="S119" s="14" t="n">
        <v>0</v>
      </c>
      <c r="T119" s="14" t="n">
        <v>1</v>
      </c>
      <c r="U119" s="14" t="s">
        <v>109</v>
      </c>
      <c r="V119" s="14" t="s">
        <v>109</v>
      </c>
      <c r="W119" s="14" t="n">
        <v>0</v>
      </c>
      <c r="X119" s="14" t="s">
        <v>86</v>
      </c>
      <c r="Y119" s="14"/>
      <c r="Z119" s="14"/>
      <c r="AA119" s="14" t="n">
        <v>0</v>
      </c>
      <c r="AB119" s="14" t="s">
        <v>87</v>
      </c>
      <c r="AC119" s="14" t="n">
        <v>88</v>
      </c>
      <c r="AD119" s="14" t="n">
        <v>0</v>
      </c>
      <c r="AE119" s="14" t="n">
        <v>1</v>
      </c>
      <c r="AF119" s="14" t="s">
        <v>88</v>
      </c>
      <c r="AG119" s="15" t="n">
        <v>42639</v>
      </c>
      <c r="AH119" s="14" t="str">
        <f aca="false">B119&amp;"|"&amp;C119&amp;"|"&amp;D119&amp;"|"&amp;E119&amp;"|"&amp;F119&amp;"|"&amp;G119&amp;"|"&amp;H119&amp;"|"&amp;I119&amp;"|"&amp;J119&amp;"|"&amp;K119&amp;"|"&amp;L119&amp;"|"&amp;M119&amp;"|"&amp;N119&amp;"|"&amp;O119&amp;"|"&amp;P119&amp;"|"&amp;Q119&amp;"|"&amp;R119&amp;"|"&amp;S119&amp;"|"&amp;T119&amp;"|"&amp;U119&amp;"|"&amp;V119&amp;"|"&amp;W119&amp;"|"&amp;X119&amp;"|"&amp;Y119&amp;"|"&amp;Z119&amp;"|"&amp;AA119&amp;"|"&amp;AB119&amp;"|"&amp;AC119&amp;"|"&amp;AD119&amp;"|"&amp;AE119&amp;"|"&amp;AF119&amp;"|"&amp;AG119</f>
        <v>Resort Hotel|0|228|2016|September|37|5|6|15|2|0|0|HB|DEU|Direct|Direct|0|0|1|D|D|0|No Deposit|||0|Transient|88|0|1|Check-Out|42639</v>
      </c>
      <c r="AI119" s="14" t="str">
        <f aca="false">IF(COUNTIF($AH$4:$AH$2603,AH119)&gt;1,"Duplicate","Unique")</f>
        <v>Unique</v>
      </c>
      <c r="AJ119" s="14" t="str">
        <f aca="false">IF(COUNTBLANK(B119:AG119)&gt;0,"Missing ("&amp;COUNTBLANK(B119:AG119)&amp;")","Complete")</f>
        <v>Missing (2)</v>
      </c>
    </row>
    <row r="120" customFormat="false" ht="15" hidden="false" customHeight="false" outlineLevel="0" collapsed="false">
      <c r="A120" s="0" t="n">
        <v>117</v>
      </c>
      <c r="B120" s="0" t="s">
        <v>90</v>
      </c>
      <c r="C120" s="0" t="n">
        <v>1</v>
      </c>
      <c r="D120" s="0" t="n">
        <v>330</v>
      </c>
      <c r="E120" s="0" t="n">
        <v>2016</v>
      </c>
      <c r="F120" s="0" t="s">
        <v>135</v>
      </c>
      <c r="G120" s="0" t="n">
        <v>23</v>
      </c>
      <c r="H120" s="0" t="n">
        <v>2</v>
      </c>
      <c r="I120" s="0" t="n">
        <v>0</v>
      </c>
      <c r="J120" s="0" t="n">
        <v>2</v>
      </c>
      <c r="K120" s="0" t="n">
        <v>2</v>
      </c>
      <c r="L120" s="0" t="n">
        <v>0</v>
      </c>
      <c r="M120" s="0" t="n">
        <v>0</v>
      </c>
      <c r="N120" s="0" t="s">
        <v>82</v>
      </c>
      <c r="O120" s="0" t="s">
        <v>92</v>
      </c>
      <c r="P120" s="0" t="s">
        <v>116</v>
      </c>
      <c r="Q120" s="0" t="s">
        <v>94</v>
      </c>
      <c r="R120" s="0" t="n">
        <v>0</v>
      </c>
      <c r="S120" s="0" t="n">
        <v>0</v>
      </c>
      <c r="T120" s="0" t="n">
        <v>0</v>
      </c>
      <c r="U120" s="0" t="s">
        <v>95</v>
      </c>
      <c r="V120" s="0" t="s">
        <v>95</v>
      </c>
      <c r="W120" s="0" t="n">
        <v>0</v>
      </c>
      <c r="X120" s="0" t="s">
        <v>120</v>
      </c>
      <c r="Y120" s="0" t="n">
        <v>1</v>
      </c>
      <c r="AA120" s="0" t="n">
        <v>0</v>
      </c>
      <c r="AB120" s="0" t="s">
        <v>87</v>
      </c>
      <c r="AC120" s="0" t="n">
        <v>62</v>
      </c>
      <c r="AD120" s="0" t="n">
        <v>0</v>
      </c>
      <c r="AE120" s="0" t="n">
        <v>0</v>
      </c>
      <c r="AF120" s="0" t="s">
        <v>96</v>
      </c>
      <c r="AG120" s="13" t="n">
        <v>42298</v>
      </c>
      <c r="AH120" s="0" t="str">
        <f aca="false">B120&amp;"|"&amp;C120&amp;"|"&amp;D120&amp;"|"&amp;E120&amp;"|"&amp;F120&amp;"|"&amp;G120&amp;"|"&amp;H120&amp;"|"&amp;I120&amp;"|"&amp;J120&amp;"|"&amp;K120&amp;"|"&amp;L120&amp;"|"&amp;M120&amp;"|"&amp;N120&amp;"|"&amp;O120&amp;"|"&amp;P120&amp;"|"&amp;Q120&amp;"|"&amp;R120&amp;"|"&amp;S120&amp;"|"&amp;T120&amp;"|"&amp;U120&amp;"|"&amp;V120&amp;"|"&amp;W120&amp;"|"&amp;X120&amp;"|"&amp;Y120&amp;"|"&amp;Z120&amp;"|"&amp;AA120&amp;"|"&amp;AB120&amp;"|"&amp;AC120&amp;"|"&amp;AD120&amp;"|"&amp;AE120&amp;"|"&amp;AF120&amp;"|"&amp;AG120</f>
        <v>City Hotel|1|330|2016|June|23|2|0|2|2|0|0|BB|PRT|Groups|TA/TO|0|0|0|A|A|0|Non Refund|1||0|Transient|62|0|0|Canceled|42298</v>
      </c>
      <c r="AI120" s="0" t="str">
        <f aca="false">IF(COUNTIF($AH$4:$AH$2603,AH120)&gt;1,"Duplicate","Unique")</f>
        <v>Unique</v>
      </c>
      <c r="AJ120" s="0" t="str">
        <f aca="false">IF(COUNTBLANK(B120:AG120)&gt;0,"Missing ("&amp;COUNTBLANK(B120:AG120)&amp;")","Complete")</f>
        <v>Missing (1)</v>
      </c>
    </row>
    <row r="121" customFormat="false" ht="15" hidden="false" customHeight="false" outlineLevel="0" collapsed="false">
      <c r="A121" s="14" t="n">
        <v>118</v>
      </c>
      <c r="B121" s="14" t="s">
        <v>90</v>
      </c>
      <c r="C121" s="14" t="n">
        <v>1</v>
      </c>
      <c r="D121" s="14" t="n">
        <v>53</v>
      </c>
      <c r="E121" s="14" t="n">
        <v>2016</v>
      </c>
      <c r="F121" s="14" t="s">
        <v>121</v>
      </c>
      <c r="G121" s="14" t="n">
        <v>21</v>
      </c>
      <c r="H121" s="14" t="n">
        <v>18</v>
      </c>
      <c r="I121" s="14" t="n">
        <v>0</v>
      </c>
      <c r="J121" s="14" t="n">
        <v>2</v>
      </c>
      <c r="K121" s="14" t="n">
        <v>2</v>
      </c>
      <c r="L121" s="14" t="n">
        <v>0</v>
      </c>
      <c r="M121" s="14" t="n">
        <v>0</v>
      </c>
      <c r="N121" s="14" t="s">
        <v>82</v>
      </c>
      <c r="O121" s="14" t="s">
        <v>98</v>
      </c>
      <c r="P121" s="14" t="s">
        <v>93</v>
      </c>
      <c r="Q121" s="14" t="s">
        <v>94</v>
      </c>
      <c r="R121" s="14" t="n">
        <v>0</v>
      </c>
      <c r="S121" s="14" t="n">
        <v>0</v>
      </c>
      <c r="T121" s="14" t="n">
        <v>0</v>
      </c>
      <c r="U121" s="14" t="s">
        <v>95</v>
      </c>
      <c r="V121" s="14" t="s">
        <v>95</v>
      </c>
      <c r="W121" s="14" t="n">
        <v>0</v>
      </c>
      <c r="X121" s="14" t="s">
        <v>86</v>
      </c>
      <c r="Y121" s="14" t="n">
        <v>9</v>
      </c>
      <c r="Z121" s="14"/>
      <c r="AA121" s="14" t="n">
        <v>0</v>
      </c>
      <c r="AB121" s="14" t="s">
        <v>87</v>
      </c>
      <c r="AC121" s="14" t="n">
        <v>126.9</v>
      </c>
      <c r="AD121" s="14" t="n">
        <v>0</v>
      </c>
      <c r="AE121" s="14" t="n">
        <v>0</v>
      </c>
      <c r="AF121" s="14" t="s">
        <v>96</v>
      </c>
      <c r="AG121" s="15" t="n">
        <v>42457</v>
      </c>
      <c r="AH121" s="14" t="str">
        <f aca="false">B121&amp;"|"&amp;C121&amp;"|"&amp;D121&amp;"|"&amp;E121&amp;"|"&amp;F121&amp;"|"&amp;G121&amp;"|"&amp;H121&amp;"|"&amp;I121&amp;"|"&amp;J121&amp;"|"&amp;K121&amp;"|"&amp;L121&amp;"|"&amp;M121&amp;"|"&amp;N121&amp;"|"&amp;O121&amp;"|"&amp;P121&amp;"|"&amp;Q121&amp;"|"&amp;R121&amp;"|"&amp;S121&amp;"|"&amp;T121&amp;"|"&amp;U121&amp;"|"&amp;V121&amp;"|"&amp;W121&amp;"|"&amp;X121&amp;"|"&amp;Y121&amp;"|"&amp;Z121&amp;"|"&amp;AA121&amp;"|"&amp;AB121&amp;"|"&amp;AC121&amp;"|"&amp;AD121&amp;"|"&amp;AE121&amp;"|"&amp;AF121&amp;"|"&amp;AG121</f>
        <v>City Hotel|1|53|2016|May|21|18|0|2|2|0|0|BB|BRA|Online TA|TA/TO|0|0|0|A|A|0|No Deposit|9||0|Transient|126.9|0|0|Canceled|42457</v>
      </c>
      <c r="AI121" s="14" t="str">
        <f aca="false">IF(COUNTIF($AH$4:$AH$2603,AH121)&gt;1,"Duplicate","Unique")</f>
        <v>Unique</v>
      </c>
      <c r="AJ121" s="14" t="str">
        <f aca="false">IF(COUNTBLANK(B121:AG121)&gt;0,"Missing ("&amp;COUNTBLANK(B121:AG121)&amp;")","Complete")</f>
        <v>Missing (1)</v>
      </c>
    </row>
    <row r="122" customFormat="false" ht="15" hidden="false" customHeight="false" outlineLevel="0" collapsed="false">
      <c r="A122" s="0" t="n">
        <v>119</v>
      </c>
      <c r="B122" s="0" t="s">
        <v>90</v>
      </c>
      <c r="C122" s="0" t="n">
        <v>0</v>
      </c>
      <c r="D122" s="0" t="n">
        <v>144</v>
      </c>
      <c r="E122" s="0" t="n">
        <v>2016</v>
      </c>
      <c r="F122" s="0" t="s">
        <v>135</v>
      </c>
      <c r="G122" s="0" t="n">
        <v>27</v>
      </c>
      <c r="H122" s="0" t="n">
        <v>26</v>
      </c>
      <c r="I122" s="0" t="n">
        <v>2</v>
      </c>
      <c r="J122" s="0" t="n">
        <v>0</v>
      </c>
      <c r="K122" s="0" t="n">
        <v>2</v>
      </c>
      <c r="L122" s="0" t="n">
        <v>0</v>
      </c>
      <c r="M122" s="0" t="n">
        <v>0</v>
      </c>
      <c r="N122" s="0" t="s">
        <v>107</v>
      </c>
      <c r="O122" s="0" t="s">
        <v>83</v>
      </c>
      <c r="P122" s="0" t="s">
        <v>93</v>
      </c>
      <c r="Q122" s="0" t="s">
        <v>94</v>
      </c>
      <c r="R122" s="0" t="n">
        <v>0</v>
      </c>
      <c r="S122" s="0" t="n">
        <v>0</v>
      </c>
      <c r="T122" s="0" t="n">
        <v>0</v>
      </c>
      <c r="U122" s="0" t="s">
        <v>95</v>
      </c>
      <c r="V122" s="0" t="s">
        <v>95</v>
      </c>
      <c r="W122" s="0" t="n">
        <v>0</v>
      </c>
      <c r="X122" s="0" t="s">
        <v>86</v>
      </c>
      <c r="Y122" s="0" t="n">
        <v>9</v>
      </c>
      <c r="AA122" s="0" t="n">
        <v>0</v>
      </c>
      <c r="AB122" s="0" t="s">
        <v>101</v>
      </c>
      <c r="AC122" s="0" t="n">
        <v>85.5</v>
      </c>
      <c r="AD122" s="0" t="n">
        <v>0</v>
      </c>
      <c r="AE122" s="0" t="n">
        <v>1</v>
      </c>
      <c r="AF122" s="0" t="s">
        <v>88</v>
      </c>
      <c r="AG122" s="13" t="n">
        <v>42549</v>
      </c>
      <c r="AH122" s="0" t="str">
        <f aca="false">B122&amp;"|"&amp;C122&amp;"|"&amp;D122&amp;"|"&amp;E122&amp;"|"&amp;F122&amp;"|"&amp;G122&amp;"|"&amp;H122&amp;"|"&amp;I122&amp;"|"&amp;J122&amp;"|"&amp;K122&amp;"|"&amp;L122&amp;"|"&amp;M122&amp;"|"&amp;N122&amp;"|"&amp;O122&amp;"|"&amp;P122&amp;"|"&amp;Q122&amp;"|"&amp;R122&amp;"|"&amp;S122&amp;"|"&amp;T122&amp;"|"&amp;U122&amp;"|"&amp;V122&amp;"|"&amp;W122&amp;"|"&amp;X122&amp;"|"&amp;Y122&amp;"|"&amp;Z122&amp;"|"&amp;AA122&amp;"|"&amp;AB122&amp;"|"&amp;AC122&amp;"|"&amp;AD122&amp;"|"&amp;AE122&amp;"|"&amp;AF122&amp;"|"&amp;AG122</f>
        <v>City Hotel|0|144|2016|June|27|26|2|0|2|0|0|SC|GBR|Online TA|TA/TO|0|0|0|A|A|0|No Deposit|9||0|Transient-Party|85.5|0|1|Check-Out|42549</v>
      </c>
      <c r="AI122" s="0" t="str">
        <f aca="false">IF(COUNTIF($AH$4:$AH$2603,AH122)&gt;1,"Duplicate","Unique")</f>
        <v>Unique</v>
      </c>
      <c r="AJ122" s="0" t="str">
        <f aca="false">IF(COUNTBLANK(B122:AG122)&gt;0,"Missing ("&amp;COUNTBLANK(B122:AG122)&amp;")","Complete")</f>
        <v>Missing (1)</v>
      </c>
    </row>
    <row r="123" customFormat="false" ht="15" hidden="false" customHeight="false" outlineLevel="0" collapsed="false">
      <c r="A123" s="14" t="n">
        <v>120</v>
      </c>
      <c r="B123" s="14" t="s">
        <v>80</v>
      </c>
      <c r="C123" s="14" t="n">
        <v>0</v>
      </c>
      <c r="D123" s="14" t="n">
        <v>36</v>
      </c>
      <c r="E123" s="14" t="n">
        <v>2015</v>
      </c>
      <c r="F123" s="14" t="s">
        <v>81</v>
      </c>
      <c r="G123" s="14" t="n">
        <v>53</v>
      </c>
      <c r="H123" s="14" t="n">
        <v>27</v>
      </c>
      <c r="I123" s="14" t="n">
        <v>2</v>
      </c>
      <c r="J123" s="14" t="n">
        <v>0</v>
      </c>
      <c r="K123" s="14" t="n">
        <v>2</v>
      </c>
      <c r="L123" s="14" t="n">
        <v>0</v>
      </c>
      <c r="M123" s="14" t="n">
        <v>0</v>
      </c>
      <c r="N123" s="14" t="s">
        <v>112</v>
      </c>
      <c r="O123" s="14" t="s">
        <v>115</v>
      </c>
      <c r="P123" s="14" t="s">
        <v>99</v>
      </c>
      <c r="Q123" s="14" t="s">
        <v>94</v>
      </c>
      <c r="R123" s="14" t="n">
        <v>0</v>
      </c>
      <c r="S123" s="14" t="n">
        <v>0</v>
      </c>
      <c r="T123" s="14" t="n">
        <v>0</v>
      </c>
      <c r="U123" s="14" t="s">
        <v>95</v>
      </c>
      <c r="V123" s="14" t="s">
        <v>109</v>
      </c>
      <c r="W123" s="14" t="n">
        <v>1</v>
      </c>
      <c r="X123" s="14" t="s">
        <v>86</v>
      </c>
      <c r="Y123" s="14" t="n">
        <v>6</v>
      </c>
      <c r="Z123" s="14"/>
      <c r="AA123" s="14" t="n">
        <v>0</v>
      </c>
      <c r="AB123" s="14" t="s">
        <v>87</v>
      </c>
      <c r="AC123" s="14" t="n">
        <v>55.4</v>
      </c>
      <c r="AD123" s="14" t="n">
        <v>1</v>
      </c>
      <c r="AE123" s="14" t="n">
        <v>0</v>
      </c>
      <c r="AF123" s="14" t="s">
        <v>88</v>
      </c>
      <c r="AG123" s="15" t="n">
        <v>42367</v>
      </c>
      <c r="AH123" s="14" t="str">
        <f aca="false">B123&amp;"|"&amp;C123&amp;"|"&amp;D123&amp;"|"&amp;E123&amp;"|"&amp;F123&amp;"|"&amp;G123&amp;"|"&amp;H123&amp;"|"&amp;I123&amp;"|"&amp;J123&amp;"|"&amp;K123&amp;"|"&amp;L123&amp;"|"&amp;M123&amp;"|"&amp;N123&amp;"|"&amp;O123&amp;"|"&amp;P123&amp;"|"&amp;Q123&amp;"|"&amp;R123&amp;"|"&amp;S123&amp;"|"&amp;T123&amp;"|"&amp;U123&amp;"|"&amp;V123&amp;"|"&amp;W123&amp;"|"&amp;X123&amp;"|"&amp;Y123&amp;"|"&amp;Z123&amp;"|"&amp;AA123&amp;"|"&amp;AB123&amp;"|"&amp;AC123&amp;"|"&amp;AD123&amp;"|"&amp;AE123&amp;"|"&amp;AF123&amp;"|"&amp;AG123</f>
        <v>Resort Hotel|0|36|2015|December|53|27|2|0|2|0|0|HB|ESP|Offline TA/TO|TA/TO|0|0|0|A|D|1|No Deposit|6||0|Transient|55.4|1|0|Check-Out|42367</v>
      </c>
      <c r="AI123" s="14" t="str">
        <f aca="false">IF(COUNTIF($AH$4:$AH$2603,AH123)&gt;1,"Duplicate","Unique")</f>
        <v>Unique</v>
      </c>
      <c r="AJ123" s="14" t="str">
        <f aca="false">IF(COUNTBLANK(B123:AG123)&gt;0,"Missing ("&amp;COUNTBLANK(B123:AG123)&amp;")","Complete")</f>
        <v>Missing (1)</v>
      </c>
    </row>
    <row r="124" customFormat="false" ht="15" hidden="false" customHeight="false" outlineLevel="0" collapsed="false">
      <c r="A124" s="0" t="n">
        <v>121</v>
      </c>
      <c r="B124" s="0" t="s">
        <v>90</v>
      </c>
      <c r="C124" s="0" t="n">
        <v>1</v>
      </c>
      <c r="D124" s="0" t="n">
        <v>313</v>
      </c>
      <c r="E124" s="0" t="n">
        <v>2017</v>
      </c>
      <c r="F124" s="0" t="s">
        <v>106</v>
      </c>
      <c r="G124" s="0" t="n">
        <v>17</v>
      </c>
      <c r="H124" s="0" t="n">
        <v>29</v>
      </c>
      <c r="I124" s="0" t="n">
        <v>2</v>
      </c>
      <c r="J124" s="0" t="n">
        <v>1</v>
      </c>
      <c r="K124" s="0" t="n">
        <v>2</v>
      </c>
      <c r="L124" s="0" t="n">
        <v>0</v>
      </c>
      <c r="M124" s="0" t="n">
        <v>0</v>
      </c>
      <c r="N124" s="0" t="s">
        <v>82</v>
      </c>
      <c r="O124" s="0" t="s">
        <v>92</v>
      </c>
      <c r="P124" s="0" t="s">
        <v>99</v>
      </c>
      <c r="Q124" s="0" t="s">
        <v>94</v>
      </c>
      <c r="R124" s="0" t="n">
        <v>0</v>
      </c>
      <c r="S124" s="0" t="n">
        <v>0</v>
      </c>
      <c r="T124" s="0" t="n">
        <v>0</v>
      </c>
      <c r="U124" s="0" t="s">
        <v>95</v>
      </c>
      <c r="V124" s="0" t="s">
        <v>95</v>
      </c>
      <c r="W124" s="0" t="n">
        <v>0</v>
      </c>
      <c r="X124" s="0" t="s">
        <v>120</v>
      </c>
      <c r="Y124" s="0" t="n">
        <v>6</v>
      </c>
      <c r="AA124" s="0" t="n">
        <v>0</v>
      </c>
      <c r="AB124" s="0" t="s">
        <v>87</v>
      </c>
      <c r="AC124" s="0" t="n">
        <v>90</v>
      </c>
      <c r="AD124" s="0" t="n">
        <v>0</v>
      </c>
      <c r="AE124" s="0" t="n">
        <v>0</v>
      </c>
      <c r="AF124" s="0" t="s">
        <v>96</v>
      </c>
      <c r="AG124" s="13" t="n">
        <v>42789</v>
      </c>
      <c r="AH124" s="0" t="str">
        <f aca="false">B124&amp;"|"&amp;C124&amp;"|"&amp;D124&amp;"|"&amp;E124&amp;"|"&amp;F124&amp;"|"&amp;G124&amp;"|"&amp;H124&amp;"|"&amp;I124&amp;"|"&amp;J124&amp;"|"&amp;K124&amp;"|"&amp;L124&amp;"|"&amp;M124&amp;"|"&amp;N124&amp;"|"&amp;O124&amp;"|"&amp;P124&amp;"|"&amp;Q124&amp;"|"&amp;R124&amp;"|"&amp;S124&amp;"|"&amp;T124&amp;"|"&amp;U124&amp;"|"&amp;V124&amp;"|"&amp;W124&amp;"|"&amp;X124&amp;"|"&amp;Y124&amp;"|"&amp;Z124&amp;"|"&amp;AA124&amp;"|"&amp;AB124&amp;"|"&amp;AC124&amp;"|"&amp;AD124&amp;"|"&amp;AE124&amp;"|"&amp;AF124&amp;"|"&amp;AG124</f>
        <v>City Hotel|1|313|2017|April|17|29|2|1|2|0|0|BB|PRT|Offline TA/TO|TA/TO|0|0|0|A|A|0|Non Refund|6||0|Transient|90|0|0|Canceled|42789</v>
      </c>
      <c r="AI124" s="0" t="str">
        <f aca="false">IF(COUNTIF($AH$4:$AH$2603,AH124)&gt;1,"Duplicate","Unique")</f>
        <v>Duplicate</v>
      </c>
      <c r="AJ124" s="0" t="str">
        <f aca="false">IF(COUNTBLANK(B124:AG124)&gt;0,"Missing ("&amp;COUNTBLANK(B124:AG124)&amp;")","Complete")</f>
        <v>Missing (1)</v>
      </c>
    </row>
    <row r="125" customFormat="false" ht="15" hidden="false" customHeight="false" outlineLevel="0" collapsed="false">
      <c r="A125" s="14" t="n">
        <v>122</v>
      </c>
      <c r="B125" s="14" t="s">
        <v>80</v>
      </c>
      <c r="C125" s="14" t="n">
        <v>1</v>
      </c>
      <c r="D125" s="14" t="n">
        <v>32</v>
      </c>
      <c r="E125" s="14" t="n">
        <v>2016</v>
      </c>
      <c r="F125" s="14" t="s">
        <v>106</v>
      </c>
      <c r="G125" s="14" t="n">
        <v>17</v>
      </c>
      <c r="H125" s="14" t="n">
        <v>19</v>
      </c>
      <c r="I125" s="14" t="n">
        <v>2</v>
      </c>
      <c r="J125" s="14" t="n">
        <v>5</v>
      </c>
      <c r="K125" s="14" t="n">
        <v>2</v>
      </c>
      <c r="L125" s="14" t="n">
        <v>0</v>
      </c>
      <c r="M125" s="14" t="n">
        <v>0</v>
      </c>
      <c r="N125" s="14" t="s">
        <v>112</v>
      </c>
      <c r="O125" s="14" t="s">
        <v>92</v>
      </c>
      <c r="P125" s="14" t="s">
        <v>116</v>
      </c>
      <c r="Q125" s="14" t="s">
        <v>84</v>
      </c>
      <c r="R125" s="14" t="n">
        <v>0</v>
      </c>
      <c r="S125" s="14" t="n">
        <v>0</v>
      </c>
      <c r="T125" s="14" t="n">
        <v>0</v>
      </c>
      <c r="U125" s="14" t="s">
        <v>109</v>
      </c>
      <c r="V125" s="14" t="s">
        <v>109</v>
      </c>
      <c r="W125" s="14" t="n">
        <v>0</v>
      </c>
      <c r="X125" s="14" t="s">
        <v>86</v>
      </c>
      <c r="Y125" s="14" t="n">
        <v>273</v>
      </c>
      <c r="Z125" s="14"/>
      <c r="AA125" s="14" t="n">
        <v>0</v>
      </c>
      <c r="AB125" s="14" t="s">
        <v>101</v>
      </c>
      <c r="AC125" s="14" t="n">
        <v>69.36</v>
      </c>
      <c r="AD125" s="14" t="n">
        <v>0</v>
      </c>
      <c r="AE125" s="14" t="n">
        <v>0</v>
      </c>
      <c r="AF125" s="14" t="s">
        <v>96</v>
      </c>
      <c r="AG125" s="15" t="n">
        <v>42447</v>
      </c>
      <c r="AH125" s="14" t="str">
        <f aca="false">B125&amp;"|"&amp;C125&amp;"|"&amp;D125&amp;"|"&amp;E125&amp;"|"&amp;F125&amp;"|"&amp;G125&amp;"|"&amp;H125&amp;"|"&amp;I125&amp;"|"&amp;J125&amp;"|"&amp;K125&amp;"|"&amp;L125&amp;"|"&amp;M125&amp;"|"&amp;N125&amp;"|"&amp;O125&amp;"|"&amp;P125&amp;"|"&amp;Q125&amp;"|"&amp;R125&amp;"|"&amp;S125&amp;"|"&amp;T125&amp;"|"&amp;U125&amp;"|"&amp;V125&amp;"|"&amp;W125&amp;"|"&amp;X125&amp;"|"&amp;Y125&amp;"|"&amp;Z125&amp;"|"&amp;AA125&amp;"|"&amp;AB125&amp;"|"&amp;AC125&amp;"|"&amp;AD125&amp;"|"&amp;AE125&amp;"|"&amp;AF125&amp;"|"&amp;AG125</f>
        <v>Resort Hotel|1|32|2016|April|17|19|2|5|2|0|0|HB|PRT|Groups|Direct|0|0|0|D|D|0|No Deposit|273||0|Transient-Party|69.36|0|0|Canceled|42447</v>
      </c>
      <c r="AI125" s="14" t="str">
        <f aca="false">IF(COUNTIF($AH$4:$AH$2603,AH125)&gt;1,"Duplicate","Unique")</f>
        <v>Duplicate</v>
      </c>
      <c r="AJ125" s="14" t="str">
        <f aca="false">IF(COUNTBLANK(B125:AG125)&gt;0,"Missing ("&amp;COUNTBLANK(B125:AG125)&amp;")","Complete")</f>
        <v>Missing (1)</v>
      </c>
    </row>
    <row r="126" customFormat="false" ht="15" hidden="false" customHeight="false" outlineLevel="0" collapsed="false">
      <c r="A126" s="0" t="n">
        <v>123</v>
      </c>
      <c r="B126" s="0" t="s">
        <v>90</v>
      </c>
      <c r="C126" s="0" t="n">
        <v>1</v>
      </c>
      <c r="D126" s="0" t="n">
        <v>524</v>
      </c>
      <c r="E126" s="0" t="n">
        <v>2016</v>
      </c>
      <c r="F126" s="0" t="s">
        <v>81</v>
      </c>
      <c r="G126" s="0" t="n">
        <v>51</v>
      </c>
      <c r="H126" s="0" t="n">
        <v>15</v>
      </c>
      <c r="I126" s="0" t="n">
        <v>0</v>
      </c>
      <c r="J126" s="0" t="n">
        <v>2</v>
      </c>
      <c r="K126" s="0" t="n">
        <v>2</v>
      </c>
      <c r="L126" s="0" t="n">
        <v>0</v>
      </c>
      <c r="M126" s="0" t="n">
        <v>0</v>
      </c>
      <c r="N126" s="0" t="s">
        <v>82</v>
      </c>
      <c r="O126" s="0" t="s">
        <v>92</v>
      </c>
      <c r="P126" s="0" t="s">
        <v>116</v>
      </c>
      <c r="Q126" s="0" t="s">
        <v>94</v>
      </c>
      <c r="R126" s="0" t="n">
        <v>0</v>
      </c>
      <c r="S126" s="0" t="n">
        <v>0</v>
      </c>
      <c r="T126" s="0" t="n">
        <v>0</v>
      </c>
      <c r="U126" s="0" t="s">
        <v>95</v>
      </c>
      <c r="V126" s="0" t="s">
        <v>95</v>
      </c>
      <c r="W126" s="0" t="n">
        <v>0</v>
      </c>
      <c r="X126" s="0" t="s">
        <v>120</v>
      </c>
      <c r="Y126" s="0" t="n">
        <v>1</v>
      </c>
      <c r="AA126" s="0" t="n">
        <v>0</v>
      </c>
      <c r="AB126" s="0" t="s">
        <v>87</v>
      </c>
      <c r="AC126" s="0" t="n">
        <v>62.8</v>
      </c>
      <c r="AD126" s="0" t="n">
        <v>0</v>
      </c>
      <c r="AE126" s="0" t="n">
        <v>0</v>
      </c>
      <c r="AF126" s="0" t="s">
        <v>96</v>
      </c>
      <c r="AG126" s="13" t="n">
        <v>42298</v>
      </c>
      <c r="AH126" s="0" t="str">
        <f aca="false">B126&amp;"|"&amp;C126&amp;"|"&amp;D126&amp;"|"&amp;E126&amp;"|"&amp;F126&amp;"|"&amp;G126&amp;"|"&amp;H126&amp;"|"&amp;I126&amp;"|"&amp;J126&amp;"|"&amp;K126&amp;"|"&amp;L126&amp;"|"&amp;M126&amp;"|"&amp;N126&amp;"|"&amp;O126&amp;"|"&amp;P126&amp;"|"&amp;Q126&amp;"|"&amp;R126&amp;"|"&amp;S126&amp;"|"&amp;T126&amp;"|"&amp;U126&amp;"|"&amp;V126&amp;"|"&amp;W126&amp;"|"&amp;X126&amp;"|"&amp;Y126&amp;"|"&amp;Z126&amp;"|"&amp;AA126&amp;"|"&amp;AB126&amp;"|"&amp;AC126&amp;"|"&amp;AD126&amp;"|"&amp;AE126&amp;"|"&amp;AF126&amp;"|"&amp;AG126</f>
        <v>City Hotel|1|524|2016|December|51|15|0|2|2|0|0|BB|PRT|Groups|TA/TO|0|0|0|A|A|0|Non Refund|1||0|Transient|62.8|0|0|Canceled|42298</v>
      </c>
      <c r="AI126" s="0" t="str">
        <f aca="false">IF(COUNTIF($AH$4:$AH$2603,AH126)&gt;1,"Duplicate","Unique")</f>
        <v>Unique</v>
      </c>
      <c r="AJ126" s="0" t="str">
        <f aca="false">IF(COUNTBLANK(B126:AG126)&gt;0,"Missing ("&amp;COUNTBLANK(B126:AG126)&amp;")","Complete")</f>
        <v>Missing (1)</v>
      </c>
    </row>
    <row r="127" customFormat="false" ht="15" hidden="false" customHeight="false" outlineLevel="0" collapsed="false">
      <c r="A127" s="14" t="n">
        <v>124</v>
      </c>
      <c r="B127" s="14" t="s">
        <v>90</v>
      </c>
      <c r="C127" s="14" t="n">
        <v>1</v>
      </c>
      <c r="D127" s="14" t="n">
        <v>56</v>
      </c>
      <c r="E127" s="14" t="n">
        <v>2017</v>
      </c>
      <c r="F127" s="14" t="s">
        <v>103</v>
      </c>
      <c r="G127" s="14" t="n">
        <v>12</v>
      </c>
      <c r="H127" s="14" t="n">
        <v>21</v>
      </c>
      <c r="I127" s="14" t="n">
        <v>0</v>
      </c>
      <c r="J127" s="14" t="n">
        <v>3</v>
      </c>
      <c r="K127" s="14" t="n">
        <v>2</v>
      </c>
      <c r="L127" s="14" t="n">
        <v>0</v>
      </c>
      <c r="M127" s="14" t="n">
        <v>0</v>
      </c>
      <c r="N127" s="14" t="s">
        <v>82</v>
      </c>
      <c r="O127" s="14" t="s">
        <v>92</v>
      </c>
      <c r="P127" s="14" t="s">
        <v>99</v>
      </c>
      <c r="Q127" s="14" t="s">
        <v>94</v>
      </c>
      <c r="R127" s="14" t="n">
        <v>0</v>
      </c>
      <c r="S127" s="14" t="n">
        <v>0</v>
      </c>
      <c r="T127" s="14" t="n">
        <v>0</v>
      </c>
      <c r="U127" s="14" t="s">
        <v>95</v>
      </c>
      <c r="V127" s="14" t="s">
        <v>95</v>
      </c>
      <c r="W127" s="14" t="n">
        <v>0</v>
      </c>
      <c r="X127" s="14" t="s">
        <v>120</v>
      </c>
      <c r="Y127" s="14" t="n">
        <v>86</v>
      </c>
      <c r="Z127" s="14"/>
      <c r="AA127" s="14" t="n">
        <v>0</v>
      </c>
      <c r="AB127" s="14" t="s">
        <v>87</v>
      </c>
      <c r="AC127" s="14" t="n">
        <v>85</v>
      </c>
      <c r="AD127" s="14" t="n">
        <v>0</v>
      </c>
      <c r="AE127" s="14" t="n">
        <v>0</v>
      </c>
      <c r="AF127" s="14" t="s">
        <v>96</v>
      </c>
      <c r="AG127" s="15" t="n">
        <v>42759</v>
      </c>
      <c r="AH127" s="14" t="str">
        <f aca="false">B127&amp;"|"&amp;C127&amp;"|"&amp;D127&amp;"|"&amp;E127&amp;"|"&amp;F127&amp;"|"&amp;G127&amp;"|"&amp;H127&amp;"|"&amp;I127&amp;"|"&amp;J127&amp;"|"&amp;K127&amp;"|"&amp;L127&amp;"|"&amp;M127&amp;"|"&amp;N127&amp;"|"&amp;O127&amp;"|"&amp;P127&amp;"|"&amp;Q127&amp;"|"&amp;R127&amp;"|"&amp;S127&amp;"|"&amp;T127&amp;"|"&amp;U127&amp;"|"&amp;V127&amp;"|"&amp;W127&amp;"|"&amp;X127&amp;"|"&amp;Y127&amp;"|"&amp;Z127&amp;"|"&amp;AA127&amp;"|"&amp;AB127&amp;"|"&amp;AC127&amp;"|"&amp;AD127&amp;"|"&amp;AE127&amp;"|"&amp;AF127&amp;"|"&amp;AG127</f>
        <v>City Hotel|1|56|2017|March|12|21|0|3|2|0|0|BB|PRT|Offline TA/TO|TA/TO|0|0|0|A|A|0|Non Refund|86||0|Transient|85|0|0|Canceled|42759</v>
      </c>
      <c r="AI127" s="14" t="str">
        <f aca="false">IF(COUNTIF($AH$4:$AH$2603,AH127)&gt;1,"Duplicate","Unique")</f>
        <v>Duplicate</v>
      </c>
      <c r="AJ127" s="14" t="str">
        <f aca="false">IF(COUNTBLANK(B127:AG127)&gt;0,"Missing ("&amp;COUNTBLANK(B127:AG127)&amp;")","Complete")</f>
        <v>Missing (1)</v>
      </c>
    </row>
    <row r="128" customFormat="false" ht="15" hidden="false" customHeight="false" outlineLevel="0" collapsed="false">
      <c r="A128" s="0" t="n">
        <v>125</v>
      </c>
      <c r="B128" s="0" t="s">
        <v>90</v>
      </c>
      <c r="C128" s="0" t="n">
        <v>1</v>
      </c>
      <c r="D128" s="0" t="n">
        <v>138</v>
      </c>
      <c r="E128" s="0" t="n">
        <v>2016</v>
      </c>
      <c r="F128" s="0" t="s">
        <v>119</v>
      </c>
      <c r="G128" s="0" t="n">
        <v>34</v>
      </c>
      <c r="H128" s="0" t="n">
        <v>18</v>
      </c>
      <c r="I128" s="0" t="n">
        <v>0</v>
      </c>
      <c r="J128" s="0" t="n">
        <v>2</v>
      </c>
      <c r="K128" s="0" t="n">
        <v>3</v>
      </c>
      <c r="L128" s="0" t="n">
        <v>0</v>
      </c>
      <c r="M128" s="0" t="n">
        <v>0</v>
      </c>
      <c r="N128" s="0" t="s">
        <v>82</v>
      </c>
      <c r="O128" s="0" t="s">
        <v>145</v>
      </c>
      <c r="P128" s="0" t="s">
        <v>93</v>
      </c>
      <c r="Q128" s="0" t="s">
        <v>94</v>
      </c>
      <c r="R128" s="0" t="n">
        <v>0</v>
      </c>
      <c r="S128" s="0" t="n">
        <v>0</v>
      </c>
      <c r="T128" s="0" t="n">
        <v>0</v>
      </c>
      <c r="U128" s="0" t="s">
        <v>109</v>
      </c>
      <c r="V128" s="0" t="s">
        <v>109</v>
      </c>
      <c r="W128" s="0" t="n">
        <v>0</v>
      </c>
      <c r="X128" s="0" t="s">
        <v>86</v>
      </c>
      <c r="Y128" s="0" t="n">
        <v>9</v>
      </c>
      <c r="AA128" s="0" t="n">
        <v>0</v>
      </c>
      <c r="AB128" s="0" t="s">
        <v>87</v>
      </c>
      <c r="AC128" s="0" t="n">
        <v>142.2</v>
      </c>
      <c r="AD128" s="0" t="n">
        <v>0</v>
      </c>
      <c r="AE128" s="0" t="n">
        <v>0</v>
      </c>
      <c r="AF128" s="0" t="s">
        <v>96</v>
      </c>
      <c r="AG128" s="13" t="n">
        <v>42600</v>
      </c>
      <c r="AH128" s="0" t="str">
        <f aca="false">B128&amp;"|"&amp;C128&amp;"|"&amp;D128&amp;"|"&amp;E128&amp;"|"&amp;F128&amp;"|"&amp;G128&amp;"|"&amp;H128&amp;"|"&amp;I128&amp;"|"&amp;J128&amp;"|"&amp;K128&amp;"|"&amp;L128&amp;"|"&amp;M128&amp;"|"&amp;N128&amp;"|"&amp;O128&amp;"|"&amp;P128&amp;"|"&amp;Q128&amp;"|"&amp;R128&amp;"|"&amp;S128&amp;"|"&amp;T128&amp;"|"&amp;U128&amp;"|"&amp;V128&amp;"|"&amp;W128&amp;"|"&amp;X128&amp;"|"&amp;Y128&amp;"|"&amp;Z128&amp;"|"&amp;AA128&amp;"|"&amp;AB128&amp;"|"&amp;AC128&amp;"|"&amp;AD128&amp;"|"&amp;AE128&amp;"|"&amp;AF128&amp;"|"&amp;AG128</f>
        <v>City Hotel|1|138|2016|August|34|18|0|2|3|0|0|BB|ARE|Online TA|TA/TO|0|0|0|D|D|0|No Deposit|9||0|Transient|142.2|0|0|Canceled|42600</v>
      </c>
      <c r="AI128" s="0" t="str">
        <f aca="false">IF(COUNTIF($AH$4:$AH$2603,AH128)&gt;1,"Duplicate","Unique")</f>
        <v>Unique</v>
      </c>
      <c r="AJ128" s="0" t="str">
        <f aca="false">IF(COUNTBLANK(B128:AG128)&gt;0,"Missing ("&amp;COUNTBLANK(B128:AG128)&amp;")","Complete")</f>
        <v>Missing (1)</v>
      </c>
    </row>
    <row r="129" customFormat="false" ht="15" hidden="false" customHeight="false" outlineLevel="0" collapsed="false">
      <c r="A129" s="14" t="n">
        <v>126</v>
      </c>
      <c r="B129" s="14" t="s">
        <v>90</v>
      </c>
      <c r="C129" s="14" t="n">
        <v>0</v>
      </c>
      <c r="D129" s="14" t="n">
        <v>156</v>
      </c>
      <c r="E129" s="14" t="n">
        <v>2016</v>
      </c>
      <c r="F129" s="14" t="s">
        <v>119</v>
      </c>
      <c r="G129" s="14" t="n">
        <v>35</v>
      </c>
      <c r="H129" s="14" t="n">
        <v>21</v>
      </c>
      <c r="I129" s="14" t="n">
        <v>2</v>
      </c>
      <c r="J129" s="14" t="n">
        <v>1</v>
      </c>
      <c r="K129" s="14" t="n">
        <v>2</v>
      </c>
      <c r="L129" s="14" t="n">
        <v>0</v>
      </c>
      <c r="M129" s="14" t="n">
        <v>0</v>
      </c>
      <c r="N129" s="14" t="s">
        <v>107</v>
      </c>
      <c r="O129" s="14" t="s">
        <v>122</v>
      </c>
      <c r="P129" s="14" t="s">
        <v>93</v>
      </c>
      <c r="Q129" s="14" t="s">
        <v>94</v>
      </c>
      <c r="R129" s="14" t="n">
        <v>0</v>
      </c>
      <c r="S129" s="14" t="n">
        <v>0</v>
      </c>
      <c r="T129" s="14" t="n">
        <v>0</v>
      </c>
      <c r="U129" s="14" t="s">
        <v>95</v>
      </c>
      <c r="V129" s="14" t="s">
        <v>95</v>
      </c>
      <c r="W129" s="14" t="n">
        <v>0</v>
      </c>
      <c r="X129" s="14" t="s">
        <v>86</v>
      </c>
      <c r="Y129" s="14" t="n">
        <v>9</v>
      </c>
      <c r="Z129" s="14"/>
      <c r="AA129" s="14" t="n">
        <v>0</v>
      </c>
      <c r="AB129" s="14" t="s">
        <v>87</v>
      </c>
      <c r="AC129" s="14" t="n">
        <v>103.5</v>
      </c>
      <c r="AD129" s="14" t="n">
        <v>1</v>
      </c>
      <c r="AE129" s="14" t="n">
        <v>0</v>
      </c>
      <c r="AF129" s="14" t="s">
        <v>88</v>
      </c>
      <c r="AG129" s="15" t="n">
        <v>42606</v>
      </c>
      <c r="AH129" s="14" t="str">
        <f aca="false">B129&amp;"|"&amp;C129&amp;"|"&amp;D129&amp;"|"&amp;E129&amp;"|"&amp;F129&amp;"|"&amp;G129&amp;"|"&amp;H129&amp;"|"&amp;I129&amp;"|"&amp;J129&amp;"|"&amp;K129&amp;"|"&amp;L129&amp;"|"&amp;M129&amp;"|"&amp;N129&amp;"|"&amp;O129&amp;"|"&amp;P129&amp;"|"&amp;Q129&amp;"|"&amp;R129&amp;"|"&amp;S129&amp;"|"&amp;T129&amp;"|"&amp;U129&amp;"|"&amp;V129&amp;"|"&amp;W129&amp;"|"&amp;X129&amp;"|"&amp;Y129&amp;"|"&amp;Z129&amp;"|"&amp;AA129&amp;"|"&amp;AB129&amp;"|"&amp;AC129&amp;"|"&amp;AD129&amp;"|"&amp;AE129&amp;"|"&amp;AF129&amp;"|"&amp;AG129</f>
        <v>City Hotel|0|156|2016|August|35|21|2|1|2|0|0|SC|FRA|Online TA|TA/TO|0|0|0|A|A|0|No Deposit|9||0|Transient|103.5|1|0|Check-Out|42606</v>
      </c>
      <c r="AI129" s="14" t="str">
        <f aca="false">IF(COUNTIF($AH$4:$AH$2603,AH129)&gt;1,"Duplicate","Unique")</f>
        <v>Unique</v>
      </c>
      <c r="AJ129" s="14" t="str">
        <f aca="false">IF(COUNTBLANK(B129:AG129)&gt;0,"Missing ("&amp;COUNTBLANK(B129:AG129)&amp;")","Complete")</f>
        <v>Missing (1)</v>
      </c>
    </row>
    <row r="130" customFormat="false" ht="15" hidden="false" customHeight="false" outlineLevel="0" collapsed="false">
      <c r="A130" s="0" t="n">
        <v>127</v>
      </c>
      <c r="B130" s="0" t="s">
        <v>90</v>
      </c>
      <c r="C130" s="0" t="n">
        <v>0</v>
      </c>
      <c r="D130" s="0" t="n">
        <v>164</v>
      </c>
      <c r="E130" s="0" t="n">
        <v>2015</v>
      </c>
      <c r="F130" s="0" t="s">
        <v>111</v>
      </c>
      <c r="G130" s="0" t="n">
        <v>40</v>
      </c>
      <c r="H130" s="0" t="n">
        <v>2</v>
      </c>
      <c r="I130" s="0" t="n">
        <v>0</v>
      </c>
      <c r="J130" s="0" t="n">
        <v>2</v>
      </c>
      <c r="K130" s="0" t="n">
        <v>1</v>
      </c>
      <c r="L130" s="0" t="n">
        <v>0</v>
      </c>
      <c r="M130" s="0" t="n">
        <v>0</v>
      </c>
      <c r="N130" s="0" t="s">
        <v>82</v>
      </c>
      <c r="O130" s="0" t="s">
        <v>92</v>
      </c>
      <c r="P130" s="0" t="s">
        <v>99</v>
      </c>
      <c r="Q130" s="0" t="s">
        <v>94</v>
      </c>
      <c r="R130" s="0" t="n">
        <v>0</v>
      </c>
      <c r="S130" s="0" t="n">
        <v>0</v>
      </c>
      <c r="T130" s="0" t="n">
        <v>0</v>
      </c>
      <c r="U130" s="0" t="s">
        <v>95</v>
      </c>
      <c r="V130" s="0" t="s">
        <v>95</v>
      </c>
      <c r="W130" s="0" t="n">
        <v>0</v>
      </c>
      <c r="X130" s="0" t="s">
        <v>86</v>
      </c>
      <c r="Y130" s="0" t="n">
        <v>19</v>
      </c>
      <c r="AA130" s="0" t="n">
        <v>0</v>
      </c>
      <c r="AB130" s="0" t="s">
        <v>101</v>
      </c>
      <c r="AC130" s="0" t="n">
        <v>100</v>
      </c>
      <c r="AD130" s="0" t="n">
        <v>0</v>
      </c>
      <c r="AE130" s="0" t="n">
        <v>0</v>
      </c>
      <c r="AF130" s="0" t="s">
        <v>88</v>
      </c>
      <c r="AG130" s="13" t="n">
        <v>42281</v>
      </c>
      <c r="AH130" s="0" t="str">
        <f aca="false">B130&amp;"|"&amp;C130&amp;"|"&amp;D130&amp;"|"&amp;E130&amp;"|"&amp;F130&amp;"|"&amp;G130&amp;"|"&amp;H130&amp;"|"&amp;I130&amp;"|"&amp;J130&amp;"|"&amp;K130&amp;"|"&amp;L130&amp;"|"&amp;M130&amp;"|"&amp;N130&amp;"|"&amp;O130&amp;"|"&amp;P130&amp;"|"&amp;Q130&amp;"|"&amp;R130&amp;"|"&amp;S130&amp;"|"&amp;T130&amp;"|"&amp;U130&amp;"|"&amp;V130&amp;"|"&amp;W130&amp;"|"&amp;X130&amp;"|"&amp;Y130&amp;"|"&amp;Z130&amp;"|"&amp;AA130&amp;"|"&amp;AB130&amp;"|"&amp;AC130&amp;"|"&amp;AD130&amp;"|"&amp;AE130&amp;"|"&amp;AF130&amp;"|"&amp;AG130</f>
        <v>City Hotel|0|164|2015|October|40|2|0|2|1|0|0|BB|PRT|Offline TA/TO|TA/TO|0|0|0|A|A|0|No Deposit|19||0|Transient-Party|100|0|0|Check-Out|42281</v>
      </c>
      <c r="AI130" s="0" t="str">
        <f aca="false">IF(COUNTIF($AH$4:$AH$2603,AH130)&gt;1,"Duplicate","Unique")</f>
        <v>Duplicate</v>
      </c>
      <c r="AJ130" s="0" t="str">
        <f aca="false">IF(COUNTBLANK(B130:AG130)&gt;0,"Missing ("&amp;COUNTBLANK(B130:AG130)&amp;")","Complete")</f>
        <v>Missing (1)</v>
      </c>
    </row>
    <row r="131" customFormat="false" ht="15" hidden="false" customHeight="false" outlineLevel="0" collapsed="false">
      <c r="A131" s="14" t="n">
        <v>128</v>
      </c>
      <c r="B131" s="14" t="s">
        <v>80</v>
      </c>
      <c r="C131" s="14" t="n">
        <v>0</v>
      </c>
      <c r="D131" s="14" t="n">
        <v>8</v>
      </c>
      <c r="E131" s="14" t="n">
        <v>2015</v>
      </c>
      <c r="F131" s="14" t="s">
        <v>113</v>
      </c>
      <c r="G131" s="14" t="n">
        <v>48</v>
      </c>
      <c r="H131" s="14" t="n">
        <v>25</v>
      </c>
      <c r="I131" s="14" t="n">
        <v>0</v>
      </c>
      <c r="J131" s="14" t="n">
        <v>1</v>
      </c>
      <c r="K131" s="14" t="n">
        <v>1</v>
      </c>
      <c r="L131" s="14" t="n">
        <v>0</v>
      </c>
      <c r="M131" s="14" t="n">
        <v>0</v>
      </c>
      <c r="N131" s="14" t="s">
        <v>82</v>
      </c>
      <c r="O131" s="14"/>
      <c r="P131" s="14" t="s">
        <v>128</v>
      </c>
      <c r="Q131" s="14" t="s">
        <v>128</v>
      </c>
      <c r="R131" s="14" t="n">
        <v>0</v>
      </c>
      <c r="S131" s="14" t="n">
        <v>0</v>
      </c>
      <c r="T131" s="14" t="n">
        <v>7</v>
      </c>
      <c r="U131" s="14" t="s">
        <v>95</v>
      </c>
      <c r="V131" s="14" t="s">
        <v>109</v>
      </c>
      <c r="W131" s="14" t="n">
        <v>0</v>
      </c>
      <c r="X131" s="14" t="s">
        <v>86</v>
      </c>
      <c r="Y131" s="14"/>
      <c r="Z131" s="14" t="n">
        <v>204</v>
      </c>
      <c r="AA131" s="14" t="n">
        <v>0</v>
      </c>
      <c r="AB131" s="14" t="s">
        <v>87</v>
      </c>
      <c r="AC131" s="14" t="n">
        <v>35</v>
      </c>
      <c r="AD131" s="14" t="n">
        <v>0</v>
      </c>
      <c r="AE131" s="14" t="n">
        <v>1</v>
      </c>
      <c r="AF131" s="14" t="s">
        <v>88</v>
      </c>
      <c r="AG131" s="15" t="n">
        <v>42334</v>
      </c>
      <c r="AH131" s="14" t="str">
        <f aca="false">B131&amp;"|"&amp;C131&amp;"|"&amp;D131&amp;"|"&amp;E131&amp;"|"&amp;F131&amp;"|"&amp;G131&amp;"|"&amp;H131&amp;"|"&amp;I131&amp;"|"&amp;J131&amp;"|"&amp;K131&amp;"|"&amp;L131&amp;"|"&amp;M131&amp;"|"&amp;N131&amp;"|"&amp;O131&amp;"|"&amp;P131&amp;"|"&amp;Q131&amp;"|"&amp;R131&amp;"|"&amp;S131&amp;"|"&amp;T131&amp;"|"&amp;U131&amp;"|"&amp;V131&amp;"|"&amp;W131&amp;"|"&amp;X131&amp;"|"&amp;Y131&amp;"|"&amp;Z131&amp;"|"&amp;AA131&amp;"|"&amp;AB131&amp;"|"&amp;AC131&amp;"|"&amp;AD131&amp;"|"&amp;AE131&amp;"|"&amp;AF131&amp;"|"&amp;AG131</f>
        <v>Resort Hotel|0|8|2015|November|48|25|0|1|1|0|0|BB||Corporate|Corporate|0|0|7|A|D|0|No Deposit||204|0|Transient|35|0|1|Check-Out|42334</v>
      </c>
      <c r="AI131" s="14" t="str">
        <f aca="false">IF(COUNTIF($AH$4:$AH$2603,AH131)&gt;1,"Duplicate","Unique")</f>
        <v>Unique</v>
      </c>
      <c r="AJ131" s="14" t="str">
        <f aca="false">IF(COUNTBLANK(B131:AG131)&gt;0,"Missing ("&amp;COUNTBLANK(B131:AG131)&amp;")","Complete")</f>
        <v>Missing (2)</v>
      </c>
    </row>
    <row r="132" customFormat="false" ht="15" hidden="false" customHeight="false" outlineLevel="0" collapsed="false">
      <c r="A132" s="0" t="n">
        <v>129</v>
      </c>
      <c r="B132" s="0" t="s">
        <v>80</v>
      </c>
      <c r="C132" s="0" t="n">
        <v>0</v>
      </c>
      <c r="D132" s="0" t="n">
        <v>2</v>
      </c>
      <c r="E132" s="0" t="n">
        <v>2016</v>
      </c>
      <c r="F132" s="0" t="s">
        <v>113</v>
      </c>
      <c r="G132" s="0" t="n">
        <v>47</v>
      </c>
      <c r="H132" s="0" t="n">
        <v>18</v>
      </c>
      <c r="I132" s="0" t="n">
        <v>0</v>
      </c>
      <c r="J132" s="0" t="n">
        <v>2</v>
      </c>
      <c r="K132" s="0" t="n">
        <v>2</v>
      </c>
      <c r="L132" s="0" t="n">
        <v>0</v>
      </c>
      <c r="M132" s="0" t="n">
        <v>0</v>
      </c>
      <c r="N132" s="0" t="s">
        <v>112</v>
      </c>
      <c r="O132" s="0" t="s">
        <v>108</v>
      </c>
      <c r="P132" s="0" t="s">
        <v>84</v>
      </c>
      <c r="Q132" s="0" t="s">
        <v>94</v>
      </c>
      <c r="R132" s="0" t="n">
        <v>0</v>
      </c>
      <c r="S132" s="0" t="n">
        <v>0</v>
      </c>
      <c r="T132" s="0" t="n">
        <v>0</v>
      </c>
      <c r="U132" s="0" t="s">
        <v>95</v>
      </c>
      <c r="V132" s="0" t="s">
        <v>109</v>
      </c>
      <c r="W132" s="0" t="n">
        <v>0</v>
      </c>
      <c r="X132" s="0" t="s">
        <v>86</v>
      </c>
      <c r="AA132" s="0" t="n">
        <v>0</v>
      </c>
      <c r="AB132" s="0" t="s">
        <v>87</v>
      </c>
      <c r="AC132" s="0" t="n">
        <v>73.8</v>
      </c>
      <c r="AD132" s="0" t="n">
        <v>0</v>
      </c>
      <c r="AE132" s="0" t="n">
        <v>2</v>
      </c>
      <c r="AF132" s="0" t="s">
        <v>88</v>
      </c>
      <c r="AG132" s="13" t="n">
        <v>42694</v>
      </c>
      <c r="AH132" s="0" t="str">
        <f aca="false">B132&amp;"|"&amp;C132&amp;"|"&amp;D132&amp;"|"&amp;E132&amp;"|"&amp;F132&amp;"|"&amp;G132&amp;"|"&amp;H132&amp;"|"&amp;I132&amp;"|"&amp;J132&amp;"|"&amp;K132&amp;"|"&amp;L132&amp;"|"&amp;M132&amp;"|"&amp;N132&amp;"|"&amp;O132&amp;"|"&amp;P132&amp;"|"&amp;Q132&amp;"|"&amp;R132&amp;"|"&amp;S132&amp;"|"&amp;T132&amp;"|"&amp;U132&amp;"|"&amp;V132&amp;"|"&amp;W132&amp;"|"&amp;X132&amp;"|"&amp;Y132&amp;"|"&amp;Z132&amp;"|"&amp;AA132&amp;"|"&amp;AB132&amp;"|"&amp;AC132&amp;"|"&amp;AD132&amp;"|"&amp;AE132&amp;"|"&amp;AF132&amp;"|"&amp;AG132</f>
        <v>Resort Hotel|0|2|2016|November|47|18|0|2|2|0|0|HB|DEU|Direct|TA/TO|0|0|0|A|D|0|No Deposit|||0|Transient|73.8|0|2|Check-Out|42694</v>
      </c>
      <c r="AI132" s="0" t="str">
        <f aca="false">IF(COUNTIF($AH$4:$AH$2603,AH132)&gt;1,"Duplicate","Unique")</f>
        <v>Unique</v>
      </c>
      <c r="AJ132" s="0" t="str">
        <f aca="false">IF(COUNTBLANK(B132:AG132)&gt;0,"Missing ("&amp;COUNTBLANK(B132:AG132)&amp;")","Complete")</f>
        <v>Missing (2)</v>
      </c>
    </row>
    <row r="133" customFormat="false" ht="15" hidden="false" customHeight="false" outlineLevel="0" collapsed="false">
      <c r="A133" s="14" t="n">
        <v>130</v>
      </c>
      <c r="B133" s="14" t="s">
        <v>90</v>
      </c>
      <c r="C133" s="14" t="n">
        <v>1</v>
      </c>
      <c r="D133" s="14" t="n">
        <v>391</v>
      </c>
      <c r="E133" s="14" t="n">
        <v>2016</v>
      </c>
      <c r="F133" s="14" t="s">
        <v>91</v>
      </c>
      <c r="G133" s="14" t="n">
        <v>31</v>
      </c>
      <c r="H133" s="14" t="n">
        <v>27</v>
      </c>
      <c r="I133" s="14" t="n">
        <v>0</v>
      </c>
      <c r="J133" s="14" t="n">
        <v>2</v>
      </c>
      <c r="K133" s="14" t="n">
        <v>2</v>
      </c>
      <c r="L133" s="14" t="n">
        <v>0</v>
      </c>
      <c r="M133" s="14" t="n">
        <v>0</v>
      </c>
      <c r="N133" s="14" t="s">
        <v>82</v>
      </c>
      <c r="O133" s="14" t="s">
        <v>92</v>
      </c>
      <c r="P133" s="14" t="s">
        <v>116</v>
      </c>
      <c r="Q133" s="14" t="s">
        <v>94</v>
      </c>
      <c r="R133" s="14" t="n">
        <v>0</v>
      </c>
      <c r="S133" s="14" t="n">
        <v>0</v>
      </c>
      <c r="T133" s="14" t="n">
        <v>0</v>
      </c>
      <c r="U133" s="14" t="s">
        <v>95</v>
      </c>
      <c r="V133" s="14" t="s">
        <v>95</v>
      </c>
      <c r="W133" s="14" t="n">
        <v>0</v>
      </c>
      <c r="X133" s="14" t="s">
        <v>120</v>
      </c>
      <c r="Y133" s="14" t="n">
        <v>1</v>
      </c>
      <c r="Z133" s="14"/>
      <c r="AA133" s="14" t="n">
        <v>0</v>
      </c>
      <c r="AB133" s="14" t="s">
        <v>87</v>
      </c>
      <c r="AC133" s="14" t="n">
        <v>65</v>
      </c>
      <c r="AD133" s="14" t="n">
        <v>0</v>
      </c>
      <c r="AE133" s="14" t="n">
        <v>0</v>
      </c>
      <c r="AF133" s="14" t="s">
        <v>96</v>
      </c>
      <c r="AG133" s="15" t="n">
        <v>42347</v>
      </c>
      <c r="AH133" s="14" t="str">
        <f aca="false">B133&amp;"|"&amp;C133&amp;"|"&amp;D133&amp;"|"&amp;E133&amp;"|"&amp;F133&amp;"|"&amp;G133&amp;"|"&amp;H133&amp;"|"&amp;I133&amp;"|"&amp;J133&amp;"|"&amp;K133&amp;"|"&amp;L133&amp;"|"&amp;M133&amp;"|"&amp;N133&amp;"|"&amp;O133&amp;"|"&amp;P133&amp;"|"&amp;Q133&amp;"|"&amp;R133&amp;"|"&amp;S133&amp;"|"&amp;T133&amp;"|"&amp;U133&amp;"|"&amp;V133&amp;"|"&amp;W133&amp;"|"&amp;X133&amp;"|"&amp;Y133&amp;"|"&amp;Z133&amp;"|"&amp;AA133&amp;"|"&amp;AB133&amp;"|"&amp;AC133&amp;"|"&amp;AD133&amp;"|"&amp;AE133&amp;"|"&amp;AF133&amp;"|"&amp;AG133</f>
        <v>City Hotel|1|391|2016|July|31|27|0|2|2|0|0|BB|PRT|Groups|TA/TO|0|0|0|A|A|0|Non Refund|1||0|Transient|65|0|0|Canceled|42347</v>
      </c>
      <c r="AI133" s="14" t="str">
        <f aca="false">IF(COUNTIF($AH$4:$AH$2603,AH133)&gt;1,"Duplicate","Unique")</f>
        <v>Unique</v>
      </c>
      <c r="AJ133" s="14" t="str">
        <f aca="false">IF(COUNTBLANK(B133:AG133)&gt;0,"Missing ("&amp;COUNTBLANK(B133:AG133)&amp;")","Complete")</f>
        <v>Missing (1)</v>
      </c>
    </row>
    <row r="134" customFormat="false" ht="15" hidden="false" customHeight="false" outlineLevel="0" collapsed="false">
      <c r="A134" s="0" t="n">
        <v>131</v>
      </c>
      <c r="B134" s="0" t="s">
        <v>90</v>
      </c>
      <c r="C134" s="0" t="n">
        <v>0</v>
      </c>
      <c r="D134" s="0" t="n">
        <v>66</v>
      </c>
      <c r="E134" s="0" t="n">
        <v>2016</v>
      </c>
      <c r="F134" s="0" t="s">
        <v>113</v>
      </c>
      <c r="G134" s="0" t="n">
        <v>48</v>
      </c>
      <c r="H134" s="0" t="n">
        <v>24</v>
      </c>
      <c r="I134" s="0" t="n">
        <v>0</v>
      </c>
      <c r="J134" s="0" t="n">
        <v>3</v>
      </c>
      <c r="K134" s="0" t="n">
        <v>2</v>
      </c>
      <c r="L134" s="0" t="n">
        <v>0</v>
      </c>
      <c r="M134" s="0" t="n">
        <v>0</v>
      </c>
      <c r="N134" s="0" t="s">
        <v>82</v>
      </c>
      <c r="O134" s="0" t="s">
        <v>122</v>
      </c>
      <c r="P134" s="0" t="s">
        <v>99</v>
      </c>
      <c r="Q134" s="0" t="s">
        <v>94</v>
      </c>
      <c r="R134" s="0" t="n">
        <v>0</v>
      </c>
      <c r="S134" s="0" t="n">
        <v>0</v>
      </c>
      <c r="T134" s="0" t="n">
        <v>0</v>
      </c>
      <c r="U134" s="0" t="s">
        <v>95</v>
      </c>
      <c r="V134" s="0" t="s">
        <v>109</v>
      </c>
      <c r="W134" s="0" t="n">
        <v>0</v>
      </c>
      <c r="X134" s="0" t="s">
        <v>86</v>
      </c>
      <c r="Y134" s="0" t="n">
        <v>28</v>
      </c>
      <c r="AA134" s="0" t="n">
        <v>0</v>
      </c>
      <c r="AB134" s="0" t="s">
        <v>87</v>
      </c>
      <c r="AC134" s="0" t="n">
        <v>75</v>
      </c>
      <c r="AD134" s="0" t="n">
        <v>0</v>
      </c>
      <c r="AE134" s="0" t="n">
        <v>0</v>
      </c>
      <c r="AF134" s="0" t="s">
        <v>88</v>
      </c>
      <c r="AG134" s="13" t="n">
        <v>42701</v>
      </c>
      <c r="AH134" s="0" t="str">
        <f aca="false">B134&amp;"|"&amp;C134&amp;"|"&amp;D134&amp;"|"&amp;E134&amp;"|"&amp;F134&amp;"|"&amp;G134&amp;"|"&amp;H134&amp;"|"&amp;I134&amp;"|"&amp;J134&amp;"|"&amp;K134&amp;"|"&amp;L134&amp;"|"&amp;M134&amp;"|"&amp;N134&amp;"|"&amp;O134&amp;"|"&amp;P134&amp;"|"&amp;Q134&amp;"|"&amp;R134&amp;"|"&amp;S134&amp;"|"&amp;T134&amp;"|"&amp;U134&amp;"|"&amp;V134&amp;"|"&amp;W134&amp;"|"&amp;X134&amp;"|"&amp;Y134&amp;"|"&amp;Z134&amp;"|"&amp;AA134&amp;"|"&amp;AB134&amp;"|"&amp;AC134&amp;"|"&amp;AD134&amp;"|"&amp;AE134&amp;"|"&amp;AF134&amp;"|"&amp;AG134</f>
        <v>City Hotel|0|66|2016|November|48|24|0|3|2|0|0|BB|FRA|Offline TA/TO|TA/TO|0|0|0|A|D|0|No Deposit|28||0|Transient|75|0|0|Check-Out|42701</v>
      </c>
      <c r="AI134" s="0" t="str">
        <f aca="false">IF(COUNTIF($AH$4:$AH$2603,AH134)&gt;1,"Duplicate","Unique")</f>
        <v>Unique</v>
      </c>
      <c r="AJ134" s="0" t="str">
        <f aca="false">IF(COUNTBLANK(B134:AG134)&gt;0,"Missing ("&amp;COUNTBLANK(B134:AG134)&amp;")","Complete")</f>
        <v>Missing (1)</v>
      </c>
    </row>
    <row r="135" customFormat="false" ht="15" hidden="false" customHeight="false" outlineLevel="0" collapsed="false">
      <c r="A135" s="14" t="n">
        <v>132</v>
      </c>
      <c r="B135" s="14" t="s">
        <v>90</v>
      </c>
      <c r="C135" s="14" t="n">
        <v>0</v>
      </c>
      <c r="D135" s="14" t="n">
        <v>256</v>
      </c>
      <c r="E135" s="14" t="n">
        <v>2016</v>
      </c>
      <c r="F135" s="14" t="s">
        <v>119</v>
      </c>
      <c r="G135" s="14" t="n">
        <v>36</v>
      </c>
      <c r="H135" s="14" t="n">
        <v>31</v>
      </c>
      <c r="I135" s="14" t="n">
        <v>0</v>
      </c>
      <c r="J135" s="14" t="n">
        <v>4</v>
      </c>
      <c r="K135" s="14" t="n">
        <v>2</v>
      </c>
      <c r="L135" s="14" t="n">
        <v>0</v>
      </c>
      <c r="M135" s="14" t="n">
        <v>0</v>
      </c>
      <c r="N135" s="14" t="s">
        <v>82</v>
      </c>
      <c r="O135" s="14" t="s">
        <v>108</v>
      </c>
      <c r="P135" s="14" t="s">
        <v>93</v>
      </c>
      <c r="Q135" s="14" t="s">
        <v>94</v>
      </c>
      <c r="R135" s="14" t="n">
        <v>0</v>
      </c>
      <c r="S135" s="14" t="n">
        <v>0</v>
      </c>
      <c r="T135" s="14" t="n">
        <v>0</v>
      </c>
      <c r="U135" s="14" t="s">
        <v>95</v>
      </c>
      <c r="V135" s="14" t="s">
        <v>95</v>
      </c>
      <c r="W135" s="14" t="n">
        <v>0</v>
      </c>
      <c r="X135" s="14" t="s">
        <v>86</v>
      </c>
      <c r="Y135" s="14" t="n">
        <v>9</v>
      </c>
      <c r="Z135" s="14"/>
      <c r="AA135" s="14" t="n">
        <v>0</v>
      </c>
      <c r="AB135" s="14" t="s">
        <v>101</v>
      </c>
      <c r="AC135" s="14" t="n">
        <v>90.95</v>
      </c>
      <c r="AD135" s="14" t="n">
        <v>0</v>
      </c>
      <c r="AE135" s="14" t="n">
        <v>0</v>
      </c>
      <c r="AF135" s="14" t="s">
        <v>88</v>
      </c>
      <c r="AG135" s="15" t="n">
        <v>42617</v>
      </c>
      <c r="AH135" s="14" t="str">
        <f aca="false">B135&amp;"|"&amp;C135&amp;"|"&amp;D135&amp;"|"&amp;E135&amp;"|"&amp;F135&amp;"|"&amp;G135&amp;"|"&amp;H135&amp;"|"&amp;I135&amp;"|"&amp;J135&amp;"|"&amp;K135&amp;"|"&amp;L135&amp;"|"&amp;M135&amp;"|"&amp;N135&amp;"|"&amp;O135&amp;"|"&amp;P135&amp;"|"&amp;Q135&amp;"|"&amp;R135&amp;"|"&amp;S135&amp;"|"&amp;T135&amp;"|"&amp;U135&amp;"|"&amp;V135&amp;"|"&amp;W135&amp;"|"&amp;X135&amp;"|"&amp;Y135&amp;"|"&amp;Z135&amp;"|"&amp;AA135&amp;"|"&amp;AB135&amp;"|"&amp;AC135&amp;"|"&amp;AD135&amp;"|"&amp;AE135&amp;"|"&amp;AF135&amp;"|"&amp;AG135</f>
        <v>City Hotel|0|256|2016|August|36|31|0|4|2|0|0|BB|DEU|Online TA|TA/TO|0|0|0|A|A|0|No Deposit|9||0|Transient-Party|90.95|0|0|Check-Out|42617</v>
      </c>
      <c r="AI135" s="14" t="str">
        <f aca="false">IF(COUNTIF($AH$4:$AH$2603,AH135)&gt;1,"Duplicate","Unique")</f>
        <v>Unique</v>
      </c>
      <c r="AJ135" s="14" t="str">
        <f aca="false">IF(COUNTBLANK(B135:AG135)&gt;0,"Missing ("&amp;COUNTBLANK(B135:AG135)&amp;")","Complete")</f>
        <v>Missing (1)</v>
      </c>
    </row>
    <row r="136" customFormat="false" ht="15" hidden="false" customHeight="false" outlineLevel="0" collapsed="false">
      <c r="A136" s="0" t="n">
        <v>133</v>
      </c>
      <c r="B136" s="0" t="s">
        <v>90</v>
      </c>
      <c r="C136" s="0" t="n">
        <v>1</v>
      </c>
      <c r="D136" s="0" t="n">
        <v>94</v>
      </c>
      <c r="E136" s="0" t="n">
        <v>2016</v>
      </c>
      <c r="F136" s="0" t="s">
        <v>119</v>
      </c>
      <c r="G136" s="0" t="n">
        <v>35</v>
      </c>
      <c r="H136" s="0" t="n">
        <v>23</v>
      </c>
      <c r="I136" s="0" t="n">
        <v>0</v>
      </c>
      <c r="J136" s="0" t="n">
        <v>2</v>
      </c>
      <c r="K136" s="0" t="n">
        <v>2</v>
      </c>
      <c r="L136" s="0" t="n">
        <v>0</v>
      </c>
      <c r="M136" s="0" t="n">
        <v>0</v>
      </c>
      <c r="N136" s="0" t="s">
        <v>82</v>
      </c>
      <c r="O136" s="0" t="s">
        <v>83</v>
      </c>
      <c r="P136" s="0" t="s">
        <v>93</v>
      </c>
      <c r="Q136" s="0" t="s">
        <v>94</v>
      </c>
      <c r="R136" s="0" t="n">
        <v>0</v>
      </c>
      <c r="S136" s="0" t="n">
        <v>0</v>
      </c>
      <c r="T136" s="0" t="n">
        <v>0</v>
      </c>
      <c r="U136" s="0" t="s">
        <v>95</v>
      </c>
      <c r="V136" s="0" t="s">
        <v>95</v>
      </c>
      <c r="W136" s="0" t="n">
        <v>0</v>
      </c>
      <c r="X136" s="0" t="s">
        <v>86</v>
      </c>
      <c r="Y136" s="0" t="n">
        <v>9</v>
      </c>
      <c r="AA136" s="0" t="n">
        <v>0</v>
      </c>
      <c r="AB136" s="0" t="s">
        <v>87</v>
      </c>
      <c r="AC136" s="0" t="n">
        <v>117.9</v>
      </c>
      <c r="AD136" s="0" t="n">
        <v>0</v>
      </c>
      <c r="AE136" s="0" t="n">
        <v>0</v>
      </c>
      <c r="AF136" s="0" t="s">
        <v>96</v>
      </c>
      <c r="AG136" s="13" t="n">
        <v>42512</v>
      </c>
      <c r="AH136" s="0" t="str">
        <f aca="false">B136&amp;"|"&amp;C136&amp;"|"&amp;D136&amp;"|"&amp;E136&amp;"|"&amp;F136&amp;"|"&amp;G136&amp;"|"&amp;H136&amp;"|"&amp;I136&amp;"|"&amp;J136&amp;"|"&amp;K136&amp;"|"&amp;L136&amp;"|"&amp;M136&amp;"|"&amp;N136&amp;"|"&amp;O136&amp;"|"&amp;P136&amp;"|"&amp;Q136&amp;"|"&amp;R136&amp;"|"&amp;S136&amp;"|"&amp;T136&amp;"|"&amp;U136&amp;"|"&amp;V136&amp;"|"&amp;W136&amp;"|"&amp;X136&amp;"|"&amp;Y136&amp;"|"&amp;Z136&amp;"|"&amp;AA136&amp;"|"&amp;AB136&amp;"|"&amp;AC136&amp;"|"&amp;AD136&amp;"|"&amp;AE136&amp;"|"&amp;AF136&amp;"|"&amp;AG136</f>
        <v>City Hotel|1|94|2016|August|35|23|0|2|2|0|0|BB|GBR|Online TA|TA/TO|0|0|0|A|A|0|No Deposit|9||0|Transient|117.9|0|0|Canceled|42512</v>
      </c>
      <c r="AI136" s="0" t="str">
        <f aca="false">IF(COUNTIF($AH$4:$AH$2603,AH136)&gt;1,"Duplicate","Unique")</f>
        <v>Unique</v>
      </c>
      <c r="AJ136" s="0" t="str">
        <f aca="false">IF(COUNTBLANK(B136:AG136)&gt;0,"Missing ("&amp;COUNTBLANK(B136:AG136)&amp;")","Complete")</f>
        <v>Missing (1)</v>
      </c>
    </row>
    <row r="137" customFormat="false" ht="15" hidden="false" customHeight="false" outlineLevel="0" collapsed="false">
      <c r="A137" s="14" t="n">
        <v>134</v>
      </c>
      <c r="B137" s="14" t="s">
        <v>80</v>
      </c>
      <c r="C137" s="14" t="n">
        <v>0</v>
      </c>
      <c r="D137" s="14" t="n">
        <v>94</v>
      </c>
      <c r="E137" s="14" t="n">
        <v>2017</v>
      </c>
      <c r="F137" s="14" t="s">
        <v>118</v>
      </c>
      <c r="G137" s="14" t="n">
        <v>7</v>
      </c>
      <c r="H137" s="14" t="n">
        <v>13</v>
      </c>
      <c r="I137" s="14" t="n">
        <v>1</v>
      </c>
      <c r="J137" s="14" t="n">
        <v>3</v>
      </c>
      <c r="K137" s="14" t="n">
        <v>3</v>
      </c>
      <c r="L137" s="14" t="n">
        <v>0</v>
      </c>
      <c r="M137" s="14" t="n">
        <v>0</v>
      </c>
      <c r="N137" s="14" t="s">
        <v>112</v>
      </c>
      <c r="O137" s="14" t="s">
        <v>146</v>
      </c>
      <c r="P137" s="14" t="s">
        <v>116</v>
      </c>
      <c r="Q137" s="14" t="s">
        <v>94</v>
      </c>
      <c r="R137" s="14" t="n">
        <v>0</v>
      </c>
      <c r="S137" s="14" t="n">
        <v>0</v>
      </c>
      <c r="T137" s="14" t="n">
        <v>0</v>
      </c>
      <c r="U137" s="14" t="s">
        <v>95</v>
      </c>
      <c r="V137" s="14" t="s">
        <v>95</v>
      </c>
      <c r="W137" s="14" t="n">
        <v>1</v>
      </c>
      <c r="X137" s="14" t="s">
        <v>86</v>
      </c>
      <c r="Y137" s="14" t="n">
        <v>152</v>
      </c>
      <c r="Z137" s="14"/>
      <c r="AA137" s="14" t="n">
        <v>0</v>
      </c>
      <c r="AB137" s="14" t="s">
        <v>101</v>
      </c>
      <c r="AC137" s="14" t="n">
        <v>88</v>
      </c>
      <c r="AD137" s="14" t="n">
        <v>0</v>
      </c>
      <c r="AE137" s="14" t="n">
        <v>0</v>
      </c>
      <c r="AF137" s="14" t="s">
        <v>88</v>
      </c>
      <c r="AG137" s="15" t="n">
        <v>42783</v>
      </c>
      <c r="AH137" s="14" t="str">
        <f aca="false">B137&amp;"|"&amp;C137&amp;"|"&amp;D137&amp;"|"&amp;E137&amp;"|"&amp;F137&amp;"|"&amp;G137&amp;"|"&amp;H137&amp;"|"&amp;I137&amp;"|"&amp;J137&amp;"|"&amp;K137&amp;"|"&amp;L137&amp;"|"&amp;M137&amp;"|"&amp;N137&amp;"|"&amp;O137&amp;"|"&amp;P137&amp;"|"&amp;Q137&amp;"|"&amp;R137&amp;"|"&amp;S137&amp;"|"&amp;T137&amp;"|"&amp;U137&amp;"|"&amp;V137&amp;"|"&amp;W137&amp;"|"&amp;X137&amp;"|"&amp;Y137&amp;"|"&amp;Z137&amp;"|"&amp;AA137&amp;"|"&amp;AB137&amp;"|"&amp;AC137&amp;"|"&amp;AD137&amp;"|"&amp;AE137&amp;"|"&amp;AF137&amp;"|"&amp;AG137</f>
        <v>Resort Hotel|0|94|2017|February|7|13|1|3|3|0|0|HB|JAM|Groups|TA/TO|0|0|0|A|A|1|No Deposit|152||0|Transient-Party|88|0|0|Check-Out|42783</v>
      </c>
      <c r="AI137" s="14" t="str">
        <f aca="false">IF(COUNTIF($AH$4:$AH$2603,AH137)&gt;1,"Duplicate","Unique")</f>
        <v>Unique</v>
      </c>
      <c r="AJ137" s="14" t="str">
        <f aca="false">IF(COUNTBLANK(B137:AG137)&gt;0,"Missing ("&amp;COUNTBLANK(B137:AG137)&amp;")","Complete")</f>
        <v>Missing (1)</v>
      </c>
    </row>
    <row r="138" customFormat="false" ht="15" hidden="false" customHeight="false" outlineLevel="0" collapsed="false">
      <c r="A138" s="0" t="n">
        <v>135</v>
      </c>
      <c r="B138" s="0" t="s">
        <v>90</v>
      </c>
      <c r="C138" s="0" t="n">
        <v>1</v>
      </c>
      <c r="D138" s="0" t="n">
        <v>97</v>
      </c>
      <c r="E138" s="0" t="n">
        <v>2015</v>
      </c>
      <c r="F138" s="0" t="s">
        <v>111</v>
      </c>
      <c r="G138" s="0" t="n">
        <v>41</v>
      </c>
      <c r="H138" s="0" t="n">
        <v>5</v>
      </c>
      <c r="I138" s="0" t="n">
        <v>1</v>
      </c>
      <c r="J138" s="0" t="n">
        <v>3</v>
      </c>
      <c r="K138" s="0" t="n">
        <v>1</v>
      </c>
      <c r="L138" s="0" t="n">
        <v>0</v>
      </c>
      <c r="M138" s="0" t="n">
        <v>0</v>
      </c>
      <c r="N138" s="0" t="s">
        <v>82</v>
      </c>
      <c r="O138" s="0" t="s">
        <v>92</v>
      </c>
      <c r="P138" s="0" t="s">
        <v>116</v>
      </c>
      <c r="Q138" s="0" t="s">
        <v>94</v>
      </c>
      <c r="R138" s="0" t="n">
        <v>0</v>
      </c>
      <c r="S138" s="0" t="n">
        <v>0</v>
      </c>
      <c r="T138" s="0" t="n">
        <v>0</v>
      </c>
      <c r="U138" s="0" t="s">
        <v>95</v>
      </c>
      <c r="V138" s="0" t="s">
        <v>95</v>
      </c>
      <c r="W138" s="0" t="n">
        <v>0</v>
      </c>
      <c r="X138" s="0" t="s">
        <v>120</v>
      </c>
      <c r="Y138" s="0" t="n">
        <v>29</v>
      </c>
      <c r="AA138" s="0" t="n">
        <v>0</v>
      </c>
      <c r="AB138" s="0" t="s">
        <v>87</v>
      </c>
      <c r="AC138" s="0" t="n">
        <v>140</v>
      </c>
      <c r="AD138" s="0" t="n">
        <v>0</v>
      </c>
      <c r="AE138" s="0" t="n">
        <v>0</v>
      </c>
      <c r="AF138" s="0" t="s">
        <v>96</v>
      </c>
      <c r="AG138" s="13" t="n">
        <v>42188</v>
      </c>
      <c r="AH138" s="0" t="str">
        <f aca="false">B138&amp;"|"&amp;C138&amp;"|"&amp;D138&amp;"|"&amp;E138&amp;"|"&amp;F138&amp;"|"&amp;G138&amp;"|"&amp;H138&amp;"|"&amp;I138&amp;"|"&amp;J138&amp;"|"&amp;K138&amp;"|"&amp;L138&amp;"|"&amp;M138&amp;"|"&amp;N138&amp;"|"&amp;O138&amp;"|"&amp;P138&amp;"|"&amp;Q138&amp;"|"&amp;R138&amp;"|"&amp;S138&amp;"|"&amp;T138&amp;"|"&amp;U138&amp;"|"&amp;V138&amp;"|"&amp;W138&amp;"|"&amp;X138&amp;"|"&amp;Y138&amp;"|"&amp;Z138&amp;"|"&amp;AA138&amp;"|"&amp;AB138&amp;"|"&amp;AC138&amp;"|"&amp;AD138&amp;"|"&amp;AE138&amp;"|"&amp;AF138&amp;"|"&amp;AG138</f>
        <v>City Hotel|1|97|2015|October|41|5|1|3|1|0|0|BB|PRT|Groups|TA/TO|0|0|0|A|A|0|Non Refund|29||0|Transient|140|0|0|Canceled|42188</v>
      </c>
      <c r="AI138" s="0" t="str">
        <f aca="false">IF(COUNTIF($AH$4:$AH$2603,AH138)&gt;1,"Duplicate","Unique")</f>
        <v>Duplicate</v>
      </c>
      <c r="AJ138" s="0" t="str">
        <f aca="false">IF(COUNTBLANK(B138:AG138)&gt;0,"Missing ("&amp;COUNTBLANK(B138:AG138)&amp;")","Complete")</f>
        <v>Missing (1)</v>
      </c>
    </row>
    <row r="139" customFormat="false" ht="15" hidden="false" customHeight="false" outlineLevel="0" collapsed="false">
      <c r="A139" s="14" t="n">
        <v>136</v>
      </c>
      <c r="B139" s="14" t="s">
        <v>90</v>
      </c>
      <c r="C139" s="14" t="n">
        <v>0</v>
      </c>
      <c r="D139" s="14" t="n">
        <v>56</v>
      </c>
      <c r="E139" s="14" t="n">
        <v>2016</v>
      </c>
      <c r="F139" s="14" t="s">
        <v>103</v>
      </c>
      <c r="G139" s="14" t="n">
        <v>10</v>
      </c>
      <c r="H139" s="14" t="n">
        <v>3</v>
      </c>
      <c r="I139" s="14" t="n">
        <v>1</v>
      </c>
      <c r="J139" s="14" t="n">
        <v>3</v>
      </c>
      <c r="K139" s="14" t="n">
        <v>2</v>
      </c>
      <c r="L139" s="14" t="n">
        <v>0</v>
      </c>
      <c r="M139" s="14" t="n">
        <v>0</v>
      </c>
      <c r="N139" s="14" t="s">
        <v>82</v>
      </c>
      <c r="O139" s="14" t="s">
        <v>115</v>
      </c>
      <c r="P139" s="14" t="s">
        <v>116</v>
      </c>
      <c r="Q139" s="14" t="s">
        <v>128</v>
      </c>
      <c r="R139" s="14" t="n">
        <v>0</v>
      </c>
      <c r="S139" s="14" t="n">
        <v>0</v>
      </c>
      <c r="T139" s="14" t="n">
        <v>0</v>
      </c>
      <c r="U139" s="14" t="s">
        <v>95</v>
      </c>
      <c r="V139" s="14" t="s">
        <v>95</v>
      </c>
      <c r="W139" s="14" t="n">
        <v>0</v>
      </c>
      <c r="X139" s="14" t="s">
        <v>86</v>
      </c>
      <c r="Y139" s="14"/>
      <c r="Z139" s="14"/>
      <c r="AA139" s="14" t="n">
        <v>0</v>
      </c>
      <c r="AB139" s="14" t="s">
        <v>101</v>
      </c>
      <c r="AC139" s="14" t="n">
        <v>72</v>
      </c>
      <c r="AD139" s="14" t="n">
        <v>0</v>
      </c>
      <c r="AE139" s="14" t="n">
        <v>0</v>
      </c>
      <c r="AF139" s="14" t="s">
        <v>88</v>
      </c>
      <c r="AG139" s="15" t="n">
        <v>42436</v>
      </c>
      <c r="AH139" s="14" t="str">
        <f aca="false">B139&amp;"|"&amp;C139&amp;"|"&amp;D139&amp;"|"&amp;E139&amp;"|"&amp;F139&amp;"|"&amp;G139&amp;"|"&amp;H139&amp;"|"&amp;I139&amp;"|"&amp;J139&amp;"|"&amp;K139&amp;"|"&amp;L139&amp;"|"&amp;M139&amp;"|"&amp;N139&amp;"|"&amp;O139&amp;"|"&amp;P139&amp;"|"&amp;Q139&amp;"|"&amp;R139&amp;"|"&amp;S139&amp;"|"&amp;T139&amp;"|"&amp;U139&amp;"|"&amp;V139&amp;"|"&amp;W139&amp;"|"&amp;X139&amp;"|"&amp;Y139&amp;"|"&amp;Z139&amp;"|"&amp;AA139&amp;"|"&amp;AB139&amp;"|"&amp;AC139&amp;"|"&amp;AD139&amp;"|"&amp;AE139&amp;"|"&amp;AF139&amp;"|"&amp;AG139</f>
        <v>City Hotel|0|56|2016|March|10|3|1|3|2|0|0|BB|ESP|Groups|Corporate|0|0|0|A|A|0|No Deposit|||0|Transient-Party|72|0|0|Check-Out|42436</v>
      </c>
      <c r="AI139" s="14" t="str">
        <f aca="false">IF(COUNTIF($AH$4:$AH$2603,AH139)&gt;1,"Duplicate","Unique")</f>
        <v>Unique</v>
      </c>
      <c r="AJ139" s="14" t="str">
        <f aca="false">IF(COUNTBLANK(B139:AG139)&gt;0,"Missing ("&amp;COUNTBLANK(B139:AG139)&amp;")","Complete")</f>
        <v>Missing (2)</v>
      </c>
    </row>
    <row r="140" customFormat="false" ht="15" hidden="false" customHeight="false" outlineLevel="0" collapsed="false">
      <c r="A140" s="0" t="n">
        <v>137</v>
      </c>
      <c r="B140" s="0" t="s">
        <v>90</v>
      </c>
      <c r="C140" s="0" t="n">
        <v>1</v>
      </c>
      <c r="D140" s="0" t="n">
        <v>191</v>
      </c>
      <c r="E140" s="0" t="n">
        <v>2017</v>
      </c>
      <c r="F140" s="0" t="s">
        <v>106</v>
      </c>
      <c r="G140" s="0" t="n">
        <v>14</v>
      </c>
      <c r="H140" s="0" t="n">
        <v>6</v>
      </c>
      <c r="I140" s="0" t="n">
        <v>2</v>
      </c>
      <c r="J140" s="0" t="n">
        <v>3</v>
      </c>
      <c r="K140" s="0" t="n">
        <v>2</v>
      </c>
      <c r="L140" s="0" t="n">
        <v>0</v>
      </c>
      <c r="M140" s="0" t="n">
        <v>0</v>
      </c>
      <c r="N140" s="0" t="s">
        <v>82</v>
      </c>
      <c r="O140" s="0" t="s">
        <v>92</v>
      </c>
      <c r="P140" s="0" t="s">
        <v>93</v>
      </c>
      <c r="Q140" s="0" t="s">
        <v>94</v>
      </c>
      <c r="R140" s="0" t="n">
        <v>0</v>
      </c>
      <c r="S140" s="0" t="n">
        <v>0</v>
      </c>
      <c r="T140" s="0" t="n">
        <v>0</v>
      </c>
      <c r="U140" s="0" t="s">
        <v>95</v>
      </c>
      <c r="V140" s="0" t="s">
        <v>95</v>
      </c>
      <c r="W140" s="0" t="n">
        <v>0</v>
      </c>
      <c r="X140" s="0" t="s">
        <v>86</v>
      </c>
      <c r="Y140" s="0" t="n">
        <v>83</v>
      </c>
      <c r="AA140" s="0" t="n">
        <v>0</v>
      </c>
      <c r="AB140" s="0" t="s">
        <v>87</v>
      </c>
      <c r="AC140" s="0" t="n">
        <v>88.4</v>
      </c>
      <c r="AD140" s="0" t="n">
        <v>0</v>
      </c>
      <c r="AE140" s="0" t="n">
        <v>0</v>
      </c>
      <c r="AF140" s="0" t="s">
        <v>96</v>
      </c>
      <c r="AG140" s="13" t="n">
        <v>42641</v>
      </c>
      <c r="AH140" s="0" t="str">
        <f aca="false">B140&amp;"|"&amp;C140&amp;"|"&amp;D140&amp;"|"&amp;E140&amp;"|"&amp;F140&amp;"|"&amp;G140&amp;"|"&amp;H140&amp;"|"&amp;I140&amp;"|"&amp;J140&amp;"|"&amp;K140&amp;"|"&amp;L140&amp;"|"&amp;M140&amp;"|"&amp;N140&amp;"|"&amp;O140&amp;"|"&amp;P140&amp;"|"&amp;Q140&amp;"|"&amp;R140&amp;"|"&amp;S140&amp;"|"&amp;T140&amp;"|"&amp;U140&amp;"|"&amp;V140&amp;"|"&amp;W140&amp;"|"&amp;X140&amp;"|"&amp;Y140&amp;"|"&amp;Z140&amp;"|"&amp;AA140&amp;"|"&amp;AB140&amp;"|"&amp;AC140&amp;"|"&amp;AD140&amp;"|"&amp;AE140&amp;"|"&amp;AF140&amp;"|"&amp;AG140</f>
        <v>City Hotel|1|191|2017|April|14|6|2|3|2|0|0|BB|PRT|Online TA|TA/TO|0|0|0|A|A|0|No Deposit|83||0|Transient|88.4|0|0|Canceled|42641</v>
      </c>
      <c r="AI140" s="0" t="str">
        <f aca="false">IF(COUNTIF($AH$4:$AH$2603,AH140)&gt;1,"Duplicate","Unique")</f>
        <v>Unique</v>
      </c>
      <c r="AJ140" s="0" t="str">
        <f aca="false">IF(COUNTBLANK(B140:AG140)&gt;0,"Missing ("&amp;COUNTBLANK(B140:AG140)&amp;")","Complete")</f>
        <v>Missing (1)</v>
      </c>
    </row>
    <row r="141" customFormat="false" ht="15" hidden="false" customHeight="false" outlineLevel="0" collapsed="false">
      <c r="A141" s="14" t="n">
        <v>138</v>
      </c>
      <c r="B141" s="14" t="s">
        <v>80</v>
      </c>
      <c r="C141" s="14" t="n">
        <v>1</v>
      </c>
      <c r="D141" s="14" t="n">
        <v>9</v>
      </c>
      <c r="E141" s="14" t="n">
        <v>2016</v>
      </c>
      <c r="F141" s="14" t="s">
        <v>91</v>
      </c>
      <c r="G141" s="14" t="n">
        <v>27</v>
      </c>
      <c r="H141" s="14" t="n">
        <v>1</v>
      </c>
      <c r="I141" s="14" t="n">
        <v>0</v>
      </c>
      <c r="J141" s="14" t="n">
        <v>2</v>
      </c>
      <c r="K141" s="14" t="n">
        <v>2</v>
      </c>
      <c r="L141" s="14" t="n">
        <v>0</v>
      </c>
      <c r="M141" s="14" t="n">
        <v>0</v>
      </c>
      <c r="N141" s="14" t="s">
        <v>82</v>
      </c>
      <c r="O141" s="14" t="s">
        <v>92</v>
      </c>
      <c r="P141" s="14" t="s">
        <v>93</v>
      </c>
      <c r="Q141" s="14" t="s">
        <v>94</v>
      </c>
      <c r="R141" s="14" t="n">
        <v>0</v>
      </c>
      <c r="S141" s="14" t="n">
        <v>0</v>
      </c>
      <c r="T141" s="14" t="n">
        <v>0</v>
      </c>
      <c r="U141" s="14" t="s">
        <v>85</v>
      </c>
      <c r="V141" s="14" t="s">
        <v>85</v>
      </c>
      <c r="W141" s="14" t="n">
        <v>0</v>
      </c>
      <c r="X141" s="14" t="s">
        <v>86</v>
      </c>
      <c r="Y141" s="14" t="n">
        <v>242</v>
      </c>
      <c r="Z141" s="14"/>
      <c r="AA141" s="14" t="n">
        <v>0</v>
      </c>
      <c r="AB141" s="14" t="s">
        <v>87</v>
      </c>
      <c r="AC141" s="14" t="n">
        <v>169</v>
      </c>
      <c r="AD141" s="14" t="n">
        <v>0</v>
      </c>
      <c r="AE141" s="14" t="n">
        <v>1</v>
      </c>
      <c r="AF141" s="14" t="s">
        <v>141</v>
      </c>
      <c r="AG141" s="15" t="n">
        <v>42552</v>
      </c>
      <c r="AH141" s="14" t="str">
        <f aca="false">B141&amp;"|"&amp;C141&amp;"|"&amp;D141&amp;"|"&amp;E141&amp;"|"&amp;F141&amp;"|"&amp;G141&amp;"|"&amp;H141&amp;"|"&amp;I141&amp;"|"&amp;J141&amp;"|"&amp;K141&amp;"|"&amp;L141&amp;"|"&amp;M141&amp;"|"&amp;N141&amp;"|"&amp;O141&amp;"|"&amp;P141&amp;"|"&amp;Q141&amp;"|"&amp;R141&amp;"|"&amp;S141&amp;"|"&amp;T141&amp;"|"&amp;U141&amp;"|"&amp;V141&amp;"|"&amp;W141&amp;"|"&amp;X141&amp;"|"&amp;Y141&amp;"|"&amp;Z141&amp;"|"&amp;AA141&amp;"|"&amp;AB141&amp;"|"&amp;AC141&amp;"|"&amp;AD141&amp;"|"&amp;AE141&amp;"|"&amp;AF141&amp;"|"&amp;AG141</f>
        <v>Resort Hotel|1|9|2016|July|27|1|0|2|2|0|0|BB|PRT|Online TA|TA/TO|0|0|0|F|F|0|No Deposit|242||0|Transient|169|0|1|No-Show|42552</v>
      </c>
      <c r="AI141" s="14" t="str">
        <f aca="false">IF(COUNTIF($AH$4:$AH$2603,AH141)&gt;1,"Duplicate","Unique")</f>
        <v>Unique</v>
      </c>
      <c r="AJ141" s="14" t="str">
        <f aca="false">IF(COUNTBLANK(B141:AG141)&gt;0,"Missing ("&amp;COUNTBLANK(B141:AG141)&amp;")","Complete")</f>
        <v>Missing (1)</v>
      </c>
    </row>
    <row r="142" customFormat="false" ht="15" hidden="false" customHeight="false" outlineLevel="0" collapsed="false">
      <c r="A142" s="0" t="n">
        <v>139</v>
      </c>
      <c r="B142" s="0" t="s">
        <v>90</v>
      </c>
      <c r="C142" s="0" t="n">
        <v>0</v>
      </c>
      <c r="D142" s="0" t="n">
        <v>81</v>
      </c>
      <c r="E142" s="0" t="n">
        <v>2016</v>
      </c>
      <c r="F142" s="0" t="s">
        <v>111</v>
      </c>
      <c r="G142" s="0" t="n">
        <v>45</v>
      </c>
      <c r="H142" s="0" t="n">
        <v>30</v>
      </c>
      <c r="I142" s="0" t="n">
        <v>2</v>
      </c>
      <c r="J142" s="0" t="n">
        <v>1</v>
      </c>
      <c r="K142" s="0" t="n">
        <v>2</v>
      </c>
      <c r="L142" s="0" t="n">
        <v>0</v>
      </c>
      <c r="M142" s="0" t="n">
        <v>0</v>
      </c>
      <c r="N142" s="0" t="s">
        <v>82</v>
      </c>
      <c r="O142" s="0" t="s">
        <v>147</v>
      </c>
      <c r="P142" s="0" t="s">
        <v>84</v>
      </c>
      <c r="Q142" s="0" t="s">
        <v>84</v>
      </c>
      <c r="R142" s="0" t="n">
        <v>0</v>
      </c>
      <c r="S142" s="0" t="n">
        <v>0</v>
      </c>
      <c r="T142" s="0" t="n">
        <v>0</v>
      </c>
      <c r="U142" s="0" t="s">
        <v>95</v>
      </c>
      <c r="V142" s="0" t="s">
        <v>95</v>
      </c>
      <c r="W142" s="0" t="n">
        <v>0</v>
      </c>
      <c r="X142" s="0" t="s">
        <v>86</v>
      </c>
      <c r="Y142" s="0" t="n">
        <v>14</v>
      </c>
      <c r="AA142" s="0" t="n">
        <v>0</v>
      </c>
      <c r="AB142" s="0" t="s">
        <v>87</v>
      </c>
      <c r="AC142" s="0" t="n">
        <v>79.8</v>
      </c>
      <c r="AD142" s="0" t="n">
        <v>0</v>
      </c>
      <c r="AE142" s="0" t="n">
        <v>0</v>
      </c>
      <c r="AF142" s="0" t="s">
        <v>88</v>
      </c>
      <c r="AG142" s="13" t="n">
        <v>42676</v>
      </c>
      <c r="AH142" s="0" t="str">
        <f aca="false">B142&amp;"|"&amp;C142&amp;"|"&amp;D142&amp;"|"&amp;E142&amp;"|"&amp;F142&amp;"|"&amp;G142&amp;"|"&amp;H142&amp;"|"&amp;I142&amp;"|"&amp;J142&amp;"|"&amp;K142&amp;"|"&amp;L142&amp;"|"&amp;M142&amp;"|"&amp;N142&amp;"|"&amp;O142&amp;"|"&amp;P142&amp;"|"&amp;Q142&amp;"|"&amp;R142&amp;"|"&amp;S142&amp;"|"&amp;T142&amp;"|"&amp;U142&amp;"|"&amp;V142&amp;"|"&amp;W142&amp;"|"&amp;X142&amp;"|"&amp;Y142&amp;"|"&amp;Z142&amp;"|"&amp;AA142&amp;"|"&amp;AB142&amp;"|"&amp;AC142&amp;"|"&amp;AD142&amp;"|"&amp;AE142&amp;"|"&amp;AF142&amp;"|"&amp;AG142</f>
        <v>City Hotel|0|81|2016|October|45|30|2|1|2|0|0|BB|IRL|Direct|Direct|0|0|0|A|A|0|No Deposit|14||0|Transient|79.8|0|0|Check-Out|42676</v>
      </c>
      <c r="AI142" s="0" t="str">
        <f aca="false">IF(COUNTIF($AH$4:$AH$2603,AH142)&gt;1,"Duplicate","Unique")</f>
        <v>Unique</v>
      </c>
      <c r="AJ142" s="0" t="str">
        <f aca="false">IF(COUNTBLANK(B142:AG142)&gt;0,"Missing ("&amp;COUNTBLANK(B142:AG142)&amp;")","Complete")</f>
        <v>Missing (1)</v>
      </c>
    </row>
    <row r="143" customFormat="false" ht="15" hidden="false" customHeight="false" outlineLevel="0" collapsed="false">
      <c r="A143" s="14" t="n">
        <v>140</v>
      </c>
      <c r="B143" s="14" t="s">
        <v>90</v>
      </c>
      <c r="C143" s="14" t="n">
        <v>1</v>
      </c>
      <c r="D143" s="14" t="n">
        <v>150</v>
      </c>
      <c r="E143" s="14" t="n">
        <v>2016</v>
      </c>
      <c r="F143" s="14" t="s">
        <v>126</v>
      </c>
      <c r="G143" s="14" t="n">
        <v>4</v>
      </c>
      <c r="H143" s="14" t="n">
        <v>18</v>
      </c>
      <c r="I143" s="14" t="n">
        <v>1</v>
      </c>
      <c r="J143" s="14" t="n">
        <v>4</v>
      </c>
      <c r="K143" s="14" t="n">
        <v>1</v>
      </c>
      <c r="L143" s="14" t="n">
        <v>0</v>
      </c>
      <c r="M143" s="14" t="n">
        <v>0</v>
      </c>
      <c r="N143" s="14" t="s">
        <v>82</v>
      </c>
      <c r="O143" s="14" t="s">
        <v>92</v>
      </c>
      <c r="P143" s="14" t="s">
        <v>99</v>
      </c>
      <c r="Q143" s="14" t="s">
        <v>94</v>
      </c>
      <c r="R143" s="14" t="n">
        <v>0</v>
      </c>
      <c r="S143" s="14" t="n">
        <v>0</v>
      </c>
      <c r="T143" s="14" t="n">
        <v>0</v>
      </c>
      <c r="U143" s="14" t="s">
        <v>95</v>
      </c>
      <c r="V143" s="14" t="s">
        <v>95</v>
      </c>
      <c r="W143" s="14" t="n">
        <v>1</v>
      </c>
      <c r="X143" s="14" t="s">
        <v>86</v>
      </c>
      <c r="Y143" s="14" t="n">
        <v>19</v>
      </c>
      <c r="Z143" s="14"/>
      <c r="AA143" s="14" t="n">
        <v>63</v>
      </c>
      <c r="AB143" s="14" t="s">
        <v>101</v>
      </c>
      <c r="AC143" s="14" t="n">
        <v>80</v>
      </c>
      <c r="AD143" s="14" t="n">
        <v>0</v>
      </c>
      <c r="AE143" s="14" t="n">
        <v>0</v>
      </c>
      <c r="AF143" s="14" t="s">
        <v>96</v>
      </c>
      <c r="AG143" s="15" t="n">
        <v>42352</v>
      </c>
      <c r="AH143" s="14" t="str">
        <f aca="false">B143&amp;"|"&amp;C143&amp;"|"&amp;D143&amp;"|"&amp;E143&amp;"|"&amp;F143&amp;"|"&amp;G143&amp;"|"&amp;H143&amp;"|"&amp;I143&amp;"|"&amp;J143&amp;"|"&amp;K143&amp;"|"&amp;L143&amp;"|"&amp;M143&amp;"|"&amp;N143&amp;"|"&amp;O143&amp;"|"&amp;P143&amp;"|"&amp;Q143&amp;"|"&amp;R143&amp;"|"&amp;S143&amp;"|"&amp;T143&amp;"|"&amp;U143&amp;"|"&amp;V143&amp;"|"&amp;W143&amp;"|"&amp;X143&amp;"|"&amp;Y143&amp;"|"&amp;Z143&amp;"|"&amp;AA143&amp;"|"&amp;AB143&amp;"|"&amp;AC143&amp;"|"&amp;AD143&amp;"|"&amp;AE143&amp;"|"&amp;AF143&amp;"|"&amp;AG143</f>
        <v>City Hotel|1|150|2016|January|4|18|1|4|1|0|0|BB|PRT|Offline TA/TO|TA/TO|0|0|0|A|A|1|No Deposit|19||63|Transient-Party|80|0|0|Canceled|42352</v>
      </c>
      <c r="AI143" s="14" t="str">
        <f aca="false">IF(COUNTIF($AH$4:$AH$2603,AH143)&gt;1,"Duplicate","Unique")</f>
        <v>Unique</v>
      </c>
      <c r="AJ143" s="14" t="str">
        <f aca="false">IF(COUNTBLANK(B143:AG143)&gt;0,"Missing ("&amp;COUNTBLANK(B143:AG143)&amp;")","Complete")</f>
        <v>Missing (1)</v>
      </c>
    </row>
    <row r="144" customFormat="false" ht="15" hidden="false" customHeight="false" outlineLevel="0" collapsed="false">
      <c r="A144" s="0" t="n">
        <v>141</v>
      </c>
      <c r="B144" s="0" t="s">
        <v>80</v>
      </c>
      <c r="C144" s="0" t="n">
        <v>0</v>
      </c>
      <c r="D144" s="0" t="n">
        <v>210</v>
      </c>
      <c r="E144" s="0" t="n">
        <v>2017</v>
      </c>
      <c r="F144" s="0" t="s">
        <v>119</v>
      </c>
      <c r="G144" s="0" t="n">
        <v>33</v>
      </c>
      <c r="H144" s="0" t="n">
        <v>19</v>
      </c>
      <c r="I144" s="0" t="n">
        <v>2</v>
      </c>
      <c r="J144" s="0" t="n">
        <v>5</v>
      </c>
      <c r="K144" s="0" t="n">
        <v>3</v>
      </c>
      <c r="L144" s="0" t="n">
        <v>0</v>
      </c>
      <c r="M144" s="0" t="n">
        <v>0</v>
      </c>
      <c r="N144" s="0" t="s">
        <v>112</v>
      </c>
      <c r="O144" s="0" t="s">
        <v>92</v>
      </c>
      <c r="P144" s="0" t="s">
        <v>99</v>
      </c>
      <c r="Q144" s="0" t="s">
        <v>94</v>
      </c>
      <c r="R144" s="0" t="n">
        <v>0</v>
      </c>
      <c r="S144" s="0" t="n">
        <v>0</v>
      </c>
      <c r="T144" s="0" t="n">
        <v>0</v>
      </c>
      <c r="U144" s="0" t="s">
        <v>95</v>
      </c>
      <c r="V144" s="0" t="s">
        <v>95</v>
      </c>
      <c r="W144" s="0" t="n">
        <v>0</v>
      </c>
      <c r="X144" s="0" t="s">
        <v>86</v>
      </c>
      <c r="Y144" s="0" t="n">
        <v>261</v>
      </c>
      <c r="AA144" s="0" t="n">
        <v>0</v>
      </c>
      <c r="AB144" s="0" t="s">
        <v>87</v>
      </c>
      <c r="AC144" s="0" t="n">
        <v>187.24</v>
      </c>
      <c r="AD144" s="0" t="n">
        <v>0</v>
      </c>
      <c r="AE144" s="0" t="n">
        <v>0</v>
      </c>
      <c r="AF144" s="0" t="s">
        <v>88</v>
      </c>
      <c r="AG144" s="13" t="n">
        <v>42973</v>
      </c>
      <c r="AH144" s="0" t="str">
        <f aca="false">B144&amp;"|"&amp;C144&amp;"|"&amp;D144&amp;"|"&amp;E144&amp;"|"&amp;F144&amp;"|"&amp;G144&amp;"|"&amp;H144&amp;"|"&amp;I144&amp;"|"&amp;J144&amp;"|"&amp;K144&amp;"|"&amp;L144&amp;"|"&amp;M144&amp;"|"&amp;N144&amp;"|"&amp;O144&amp;"|"&amp;P144&amp;"|"&amp;Q144&amp;"|"&amp;R144&amp;"|"&amp;S144&amp;"|"&amp;T144&amp;"|"&amp;U144&amp;"|"&amp;V144&amp;"|"&amp;W144&amp;"|"&amp;X144&amp;"|"&amp;Y144&amp;"|"&amp;Z144&amp;"|"&amp;AA144&amp;"|"&amp;AB144&amp;"|"&amp;AC144&amp;"|"&amp;AD144&amp;"|"&amp;AE144&amp;"|"&amp;AF144&amp;"|"&amp;AG144</f>
        <v>Resort Hotel|0|210|2017|August|33|19|2|5|3|0|0|HB|PRT|Offline TA/TO|TA/TO|0|0|0|A|A|0|No Deposit|261||0|Transient|187.24|0|0|Check-Out|42973</v>
      </c>
      <c r="AI144" s="0" t="str">
        <f aca="false">IF(COUNTIF($AH$4:$AH$2603,AH144)&gt;1,"Duplicate","Unique")</f>
        <v>Unique</v>
      </c>
      <c r="AJ144" s="0" t="str">
        <f aca="false">IF(COUNTBLANK(B144:AG144)&gt;0,"Missing ("&amp;COUNTBLANK(B144:AG144)&amp;")","Complete")</f>
        <v>Missing (1)</v>
      </c>
    </row>
    <row r="145" customFormat="false" ht="15" hidden="false" customHeight="false" outlineLevel="0" collapsed="false">
      <c r="A145" s="14" t="n">
        <v>142</v>
      </c>
      <c r="B145" s="14" t="s">
        <v>90</v>
      </c>
      <c r="C145" s="14" t="n">
        <v>0</v>
      </c>
      <c r="D145" s="14" t="n">
        <v>448</v>
      </c>
      <c r="E145" s="14" t="n">
        <v>2017</v>
      </c>
      <c r="F145" s="14" t="s">
        <v>135</v>
      </c>
      <c r="G145" s="14" t="n">
        <v>24</v>
      </c>
      <c r="H145" s="14" t="n">
        <v>17</v>
      </c>
      <c r="I145" s="14" t="n">
        <v>2</v>
      </c>
      <c r="J145" s="14" t="n">
        <v>1</v>
      </c>
      <c r="K145" s="14" t="n">
        <v>2</v>
      </c>
      <c r="L145" s="14" t="n">
        <v>0</v>
      </c>
      <c r="M145" s="14" t="n">
        <v>0</v>
      </c>
      <c r="N145" s="14" t="s">
        <v>82</v>
      </c>
      <c r="O145" s="14" t="s">
        <v>83</v>
      </c>
      <c r="P145" s="14" t="s">
        <v>116</v>
      </c>
      <c r="Q145" s="14" t="s">
        <v>94</v>
      </c>
      <c r="R145" s="14" t="n">
        <v>0</v>
      </c>
      <c r="S145" s="14" t="n">
        <v>0</v>
      </c>
      <c r="T145" s="14" t="n">
        <v>0</v>
      </c>
      <c r="U145" s="14" t="s">
        <v>95</v>
      </c>
      <c r="V145" s="14" t="s">
        <v>95</v>
      </c>
      <c r="W145" s="14" t="n">
        <v>0</v>
      </c>
      <c r="X145" s="14" t="s">
        <v>86</v>
      </c>
      <c r="Y145" s="14" t="n">
        <v>229</v>
      </c>
      <c r="Z145" s="14"/>
      <c r="AA145" s="14" t="n">
        <v>0</v>
      </c>
      <c r="AB145" s="14" t="s">
        <v>101</v>
      </c>
      <c r="AC145" s="14" t="n">
        <v>112.67</v>
      </c>
      <c r="AD145" s="14" t="n">
        <v>0</v>
      </c>
      <c r="AE145" s="14" t="n">
        <v>1</v>
      </c>
      <c r="AF145" s="14" t="s">
        <v>88</v>
      </c>
      <c r="AG145" s="15" t="n">
        <v>42906</v>
      </c>
      <c r="AH145" s="14" t="str">
        <f aca="false">B145&amp;"|"&amp;C145&amp;"|"&amp;D145&amp;"|"&amp;E145&amp;"|"&amp;F145&amp;"|"&amp;G145&amp;"|"&amp;H145&amp;"|"&amp;I145&amp;"|"&amp;J145&amp;"|"&amp;K145&amp;"|"&amp;L145&amp;"|"&amp;M145&amp;"|"&amp;N145&amp;"|"&amp;O145&amp;"|"&amp;P145&amp;"|"&amp;Q145&amp;"|"&amp;R145&amp;"|"&amp;S145&amp;"|"&amp;T145&amp;"|"&amp;U145&amp;"|"&amp;V145&amp;"|"&amp;W145&amp;"|"&amp;X145&amp;"|"&amp;Y145&amp;"|"&amp;Z145&amp;"|"&amp;AA145&amp;"|"&amp;AB145&amp;"|"&amp;AC145&amp;"|"&amp;AD145&amp;"|"&amp;AE145&amp;"|"&amp;AF145&amp;"|"&amp;AG145</f>
        <v>City Hotel|0|448|2017|June|24|17|2|1|2|0|0|BB|GBR|Groups|TA/TO|0|0|0|A|A|0|No Deposit|229||0|Transient-Party|112.67|0|1|Check-Out|42906</v>
      </c>
      <c r="AI145" s="14" t="str">
        <f aca="false">IF(COUNTIF($AH$4:$AH$2603,AH145)&gt;1,"Duplicate","Unique")</f>
        <v>Unique</v>
      </c>
      <c r="AJ145" s="14" t="str">
        <f aca="false">IF(COUNTBLANK(B145:AG145)&gt;0,"Missing ("&amp;COUNTBLANK(B145:AG145)&amp;")","Complete")</f>
        <v>Missing (1)</v>
      </c>
    </row>
    <row r="146" customFormat="false" ht="15" hidden="false" customHeight="false" outlineLevel="0" collapsed="false">
      <c r="A146" s="0" t="n">
        <v>143</v>
      </c>
      <c r="B146" s="0" t="s">
        <v>90</v>
      </c>
      <c r="C146" s="0" t="n">
        <v>0</v>
      </c>
      <c r="D146" s="0" t="n">
        <v>152</v>
      </c>
      <c r="E146" s="0" t="n">
        <v>2016</v>
      </c>
      <c r="F146" s="0" t="s">
        <v>91</v>
      </c>
      <c r="G146" s="0" t="n">
        <v>29</v>
      </c>
      <c r="H146" s="0" t="n">
        <v>10</v>
      </c>
      <c r="I146" s="0" t="n">
        <v>2</v>
      </c>
      <c r="J146" s="0" t="n">
        <v>2</v>
      </c>
      <c r="K146" s="0" t="n">
        <v>2</v>
      </c>
      <c r="L146" s="0" t="n">
        <v>0</v>
      </c>
      <c r="M146" s="0" t="n">
        <v>0</v>
      </c>
      <c r="N146" s="0" t="s">
        <v>82</v>
      </c>
      <c r="O146" s="0" t="s">
        <v>92</v>
      </c>
      <c r="P146" s="0" t="s">
        <v>93</v>
      </c>
      <c r="Q146" s="0" t="s">
        <v>94</v>
      </c>
      <c r="R146" s="0" t="n">
        <v>0</v>
      </c>
      <c r="S146" s="0" t="n">
        <v>0</v>
      </c>
      <c r="T146" s="0" t="n">
        <v>0</v>
      </c>
      <c r="U146" s="0" t="s">
        <v>109</v>
      </c>
      <c r="V146" s="0" t="s">
        <v>109</v>
      </c>
      <c r="W146" s="0" t="n">
        <v>3</v>
      </c>
      <c r="X146" s="0" t="s">
        <v>86</v>
      </c>
      <c r="Y146" s="0" t="n">
        <v>9</v>
      </c>
      <c r="AA146" s="0" t="n">
        <v>0</v>
      </c>
      <c r="AB146" s="0" t="s">
        <v>87</v>
      </c>
      <c r="AC146" s="0" t="n">
        <v>134.3</v>
      </c>
      <c r="AD146" s="0" t="n">
        <v>0</v>
      </c>
      <c r="AE146" s="0" t="n">
        <v>3</v>
      </c>
      <c r="AF146" s="0" t="s">
        <v>88</v>
      </c>
      <c r="AG146" s="13" t="n">
        <v>42565</v>
      </c>
      <c r="AH146" s="0" t="str">
        <f aca="false">B146&amp;"|"&amp;C146&amp;"|"&amp;D146&amp;"|"&amp;E146&amp;"|"&amp;F146&amp;"|"&amp;G146&amp;"|"&amp;H146&amp;"|"&amp;I146&amp;"|"&amp;J146&amp;"|"&amp;K146&amp;"|"&amp;L146&amp;"|"&amp;M146&amp;"|"&amp;N146&amp;"|"&amp;O146&amp;"|"&amp;P146&amp;"|"&amp;Q146&amp;"|"&amp;R146&amp;"|"&amp;S146&amp;"|"&amp;T146&amp;"|"&amp;U146&amp;"|"&amp;V146&amp;"|"&amp;W146&amp;"|"&amp;X146&amp;"|"&amp;Y146&amp;"|"&amp;Z146&amp;"|"&amp;AA146&amp;"|"&amp;AB146&amp;"|"&amp;AC146&amp;"|"&amp;AD146&amp;"|"&amp;AE146&amp;"|"&amp;AF146&amp;"|"&amp;AG146</f>
        <v>City Hotel|0|152|2016|July|29|10|2|2|2|0|0|BB|PRT|Online TA|TA/TO|0|0|0|D|D|3|No Deposit|9||0|Transient|134.3|0|3|Check-Out|42565</v>
      </c>
      <c r="AI146" s="0" t="str">
        <f aca="false">IF(COUNTIF($AH$4:$AH$2603,AH146)&gt;1,"Duplicate","Unique")</f>
        <v>Unique</v>
      </c>
      <c r="AJ146" s="0" t="str">
        <f aca="false">IF(COUNTBLANK(B146:AG146)&gt;0,"Missing ("&amp;COUNTBLANK(B146:AG146)&amp;")","Complete")</f>
        <v>Missing (1)</v>
      </c>
    </row>
    <row r="147" customFormat="false" ht="15" hidden="false" customHeight="false" outlineLevel="0" collapsed="false">
      <c r="A147" s="14" t="n">
        <v>144</v>
      </c>
      <c r="B147" s="14" t="s">
        <v>90</v>
      </c>
      <c r="C147" s="14" t="n">
        <v>0</v>
      </c>
      <c r="D147" s="14" t="n">
        <v>14</v>
      </c>
      <c r="E147" s="14" t="n">
        <v>2015</v>
      </c>
      <c r="F147" s="14" t="s">
        <v>114</v>
      </c>
      <c r="G147" s="14" t="n">
        <v>36</v>
      </c>
      <c r="H147" s="14" t="n">
        <v>4</v>
      </c>
      <c r="I147" s="14" t="n">
        <v>2</v>
      </c>
      <c r="J147" s="14" t="n">
        <v>2</v>
      </c>
      <c r="K147" s="14" t="n">
        <v>2</v>
      </c>
      <c r="L147" s="14" t="n">
        <v>0</v>
      </c>
      <c r="M147" s="14" t="n">
        <v>0</v>
      </c>
      <c r="N147" s="14" t="s">
        <v>112</v>
      </c>
      <c r="O147" s="14" t="s">
        <v>115</v>
      </c>
      <c r="P147" s="14" t="s">
        <v>93</v>
      </c>
      <c r="Q147" s="14" t="s">
        <v>94</v>
      </c>
      <c r="R147" s="14" t="n">
        <v>0</v>
      </c>
      <c r="S147" s="14" t="n">
        <v>0</v>
      </c>
      <c r="T147" s="14" t="n">
        <v>0</v>
      </c>
      <c r="U147" s="14" t="s">
        <v>95</v>
      </c>
      <c r="V147" s="14" t="s">
        <v>138</v>
      </c>
      <c r="W147" s="14" t="n">
        <v>0</v>
      </c>
      <c r="X147" s="14" t="s">
        <v>86</v>
      </c>
      <c r="Y147" s="14" t="n">
        <v>15</v>
      </c>
      <c r="Z147" s="14"/>
      <c r="AA147" s="14" t="n">
        <v>0</v>
      </c>
      <c r="AB147" s="14" t="s">
        <v>87</v>
      </c>
      <c r="AC147" s="14" t="n">
        <v>113</v>
      </c>
      <c r="AD147" s="14" t="n">
        <v>1</v>
      </c>
      <c r="AE147" s="14" t="n">
        <v>3</v>
      </c>
      <c r="AF147" s="14" t="s">
        <v>88</v>
      </c>
      <c r="AG147" s="15" t="n">
        <v>42255</v>
      </c>
      <c r="AH147" s="14" t="str">
        <f aca="false">B147&amp;"|"&amp;C147&amp;"|"&amp;D147&amp;"|"&amp;E147&amp;"|"&amp;F147&amp;"|"&amp;G147&amp;"|"&amp;H147&amp;"|"&amp;I147&amp;"|"&amp;J147&amp;"|"&amp;K147&amp;"|"&amp;L147&amp;"|"&amp;M147&amp;"|"&amp;N147&amp;"|"&amp;O147&amp;"|"&amp;P147&amp;"|"&amp;Q147&amp;"|"&amp;R147&amp;"|"&amp;S147&amp;"|"&amp;T147&amp;"|"&amp;U147&amp;"|"&amp;V147&amp;"|"&amp;W147&amp;"|"&amp;X147&amp;"|"&amp;Y147&amp;"|"&amp;Z147&amp;"|"&amp;AA147&amp;"|"&amp;AB147&amp;"|"&amp;AC147&amp;"|"&amp;AD147&amp;"|"&amp;AE147&amp;"|"&amp;AF147&amp;"|"&amp;AG147</f>
        <v>City Hotel|0|14|2015|September|36|4|2|2|2|0|0|HB|ESP|Online TA|TA/TO|0|0|0|A|B|0|No Deposit|15||0|Transient|113|1|3|Check-Out|42255</v>
      </c>
      <c r="AI147" s="14" t="str">
        <f aca="false">IF(COUNTIF($AH$4:$AH$2603,AH147)&gt;1,"Duplicate","Unique")</f>
        <v>Unique</v>
      </c>
      <c r="AJ147" s="14" t="str">
        <f aca="false">IF(COUNTBLANK(B147:AG147)&gt;0,"Missing ("&amp;COUNTBLANK(B147:AG147)&amp;")","Complete")</f>
        <v>Missing (1)</v>
      </c>
    </row>
    <row r="148" customFormat="false" ht="15" hidden="false" customHeight="false" outlineLevel="0" collapsed="false">
      <c r="A148" s="0" t="n">
        <v>145</v>
      </c>
      <c r="B148" s="0" t="s">
        <v>90</v>
      </c>
      <c r="C148" s="0" t="n">
        <v>1</v>
      </c>
      <c r="D148" s="0" t="n">
        <v>135</v>
      </c>
      <c r="E148" s="0" t="n">
        <v>2017</v>
      </c>
      <c r="F148" s="0" t="s">
        <v>106</v>
      </c>
      <c r="G148" s="0" t="n">
        <v>16</v>
      </c>
      <c r="H148" s="0" t="n">
        <v>21</v>
      </c>
      <c r="I148" s="0" t="n">
        <v>1</v>
      </c>
      <c r="J148" s="0" t="n">
        <v>2</v>
      </c>
      <c r="K148" s="0" t="n">
        <v>2</v>
      </c>
      <c r="L148" s="0" t="n">
        <v>0</v>
      </c>
      <c r="M148" s="0" t="n">
        <v>0</v>
      </c>
      <c r="N148" s="0" t="s">
        <v>82</v>
      </c>
      <c r="O148" s="0" t="s">
        <v>92</v>
      </c>
      <c r="P148" s="0" t="s">
        <v>116</v>
      </c>
      <c r="Q148" s="0" t="s">
        <v>94</v>
      </c>
      <c r="R148" s="0" t="n">
        <v>0</v>
      </c>
      <c r="S148" s="0" t="n">
        <v>0</v>
      </c>
      <c r="T148" s="0" t="n">
        <v>0</v>
      </c>
      <c r="U148" s="0" t="s">
        <v>95</v>
      </c>
      <c r="V148" s="0" t="s">
        <v>95</v>
      </c>
      <c r="W148" s="0" t="n">
        <v>0</v>
      </c>
      <c r="X148" s="0" t="s">
        <v>120</v>
      </c>
      <c r="Y148" s="0" t="n">
        <v>3</v>
      </c>
      <c r="AA148" s="0" t="n">
        <v>0</v>
      </c>
      <c r="AB148" s="0" t="s">
        <v>87</v>
      </c>
      <c r="AC148" s="0" t="n">
        <v>90</v>
      </c>
      <c r="AD148" s="0" t="n">
        <v>0</v>
      </c>
      <c r="AE148" s="0" t="n">
        <v>0</v>
      </c>
      <c r="AF148" s="0" t="s">
        <v>96</v>
      </c>
      <c r="AG148" s="13" t="n">
        <v>42711</v>
      </c>
      <c r="AH148" s="0" t="str">
        <f aca="false">B148&amp;"|"&amp;C148&amp;"|"&amp;D148&amp;"|"&amp;E148&amp;"|"&amp;F148&amp;"|"&amp;G148&amp;"|"&amp;H148&amp;"|"&amp;I148&amp;"|"&amp;J148&amp;"|"&amp;K148&amp;"|"&amp;L148&amp;"|"&amp;M148&amp;"|"&amp;N148&amp;"|"&amp;O148&amp;"|"&amp;P148&amp;"|"&amp;Q148&amp;"|"&amp;R148&amp;"|"&amp;S148&amp;"|"&amp;T148&amp;"|"&amp;U148&amp;"|"&amp;V148&amp;"|"&amp;W148&amp;"|"&amp;X148&amp;"|"&amp;Y148&amp;"|"&amp;Z148&amp;"|"&amp;AA148&amp;"|"&amp;AB148&amp;"|"&amp;AC148&amp;"|"&amp;AD148&amp;"|"&amp;AE148&amp;"|"&amp;AF148&amp;"|"&amp;AG148</f>
        <v>City Hotel|1|135|2017|April|16|21|1|2|2|0|0|BB|PRT|Groups|TA/TO|0|0|0|A|A|0|Non Refund|3||0|Transient|90|0|0|Canceled|42711</v>
      </c>
      <c r="AI148" s="0" t="str">
        <f aca="false">IF(COUNTIF($AH$4:$AH$2603,AH148)&gt;1,"Duplicate","Unique")</f>
        <v>Duplicate</v>
      </c>
      <c r="AJ148" s="0" t="str">
        <f aca="false">IF(COUNTBLANK(B148:AG148)&gt;0,"Missing ("&amp;COUNTBLANK(B148:AG148)&amp;")","Complete")</f>
        <v>Missing (1)</v>
      </c>
    </row>
    <row r="149" customFormat="false" ht="15" hidden="false" customHeight="false" outlineLevel="0" collapsed="false">
      <c r="A149" s="14" t="n">
        <v>146</v>
      </c>
      <c r="B149" s="14" t="s">
        <v>90</v>
      </c>
      <c r="C149" s="14" t="n">
        <v>0</v>
      </c>
      <c r="D149" s="14" t="n">
        <v>36</v>
      </c>
      <c r="E149" s="14" t="n">
        <v>2016</v>
      </c>
      <c r="F149" s="14" t="s">
        <v>114</v>
      </c>
      <c r="G149" s="14" t="n">
        <v>40</v>
      </c>
      <c r="H149" s="14" t="n">
        <v>28</v>
      </c>
      <c r="I149" s="14" t="n">
        <v>0</v>
      </c>
      <c r="J149" s="14" t="n">
        <v>3</v>
      </c>
      <c r="K149" s="14" t="n">
        <v>2</v>
      </c>
      <c r="L149" s="14" t="n">
        <v>0</v>
      </c>
      <c r="M149" s="14" t="n">
        <v>0</v>
      </c>
      <c r="N149" s="14" t="s">
        <v>82</v>
      </c>
      <c r="O149" s="14" t="s">
        <v>108</v>
      </c>
      <c r="P149" s="14" t="s">
        <v>116</v>
      </c>
      <c r="Q149" s="14" t="s">
        <v>94</v>
      </c>
      <c r="R149" s="14" t="n">
        <v>0</v>
      </c>
      <c r="S149" s="14" t="n">
        <v>0</v>
      </c>
      <c r="T149" s="14" t="n">
        <v>0</v>
      </c>
      <c r="U149" s="14" t="s">
        <v>95</v>
      </c>
      <c r="V149" s="14" t="s">
        <v>138</v>
      </c>
      <c r="W149" s="14" t="n">
        <v>0</v>
      </c>
      <c r="X149" s="14" t="s">
        <v>86</v>
      </c>
      <c r="Y149" s="14" t="n">
        <v>21</v>
      </c>
      <c r="Z149" s="14"/>
      <c r="AA149" s="14" t="n">
        <v>0</v>
      </c>
      <c r="AB149" s="14" t="s">
        <v>101</v>
      </c>
      <c r="AC149" s="14" t="n">
        <v>87</v>
      </c>
      <c r="AD149" s="14" t="n">
        <v>0</v>
      </c>
      <c r="AE149" s="14" t="n">
        <v>0</v>
      </c>
      <c r="AF149" s="14" t="s">
        <v>88</v>
      </c>
      <c r="AG149" s="15" t="n">
        <v>42644</v>
      </c>
      <c r="AH149" s="14" t="str">
        <f aca="false">B149&amp;"|"&amp;C149&amp;"|"&amp;D149&amp;"|"&amp;E149&amp;"|"&amp;F149&amp;"|"&amp;G149&amp;"|"&amp;H149&amp;"|"&amp;I149&amp;"|"&amp;J149&amp;"|"&amp;K149&amp;"|"&amp;L149&amp;"|"&amp;M149&amp;"|"&amp;N149&amp;"|"&amp;O149&amp;"|"&amp;P149&amp;"|"&amp;Q149&amp;"|"&amp;R149&amp;"|"&amp;S149&amp;"|"&amp;T149&amp;"|"&amp;U149&amp;"|"&amp;V149&amp;"|"&amp;W149&amp;"|"&amp;X149&amp;"|"&amp;Y149&amp;"|"&amp;Z149&amp;"|"&amp;AA149&amp;"|"&amp;AB149&amp;"|"&amp;AC149&amp;"|"&amp;AD149&amp;"|"&amp;AE149&amp;"|"&amp;AF149&amp;"|"&amp;AG149</f>
        <v>City Hotel|0|36|2016|September|40|28|0|3|2|0|0|BB|DEU|Groups|TA/TO|0|0|0|A|B|0|No Deposit|21||0|Transient-Party|87|0|0|Check-Out|42644</v>
      </c>
      <c r="AI149" s="14" t="str">
        <f aca="false">IF(COUNTIF($AH$4:$AH$2603,AH149)&gt;1,"Duplicate","Unique")</f>
        <v>Unique</v>
      </c>
      <c r="AJ149" s="14" t="str">
        <f aca="false">IF(COUNTBLANK(B149:AG149)&gt;0,"Missing ("&amp;COUNTBLANK(B149:AG149)&amp;")","Complete")</f>
        <v>Missing (1)</v>
      </c>
    </row>
    <row r="150" customFormat="false" ht="15" hidden="false" customHeight="false" outlineLevel="0" collapsed="false">
      <c r="A150" s="0" t="n">
        <v>147</v>
      </c>
      <c r="B150" s="0" t="s">
        <v>90</v>
      </c>
      <c r="C150" s="0" t="n">
        <v>0</v>
      </c>
      <c r="D150" s="0" t="n">
        <v>70</v>
      </c>
      <c r="E150" s="0" t="n">
        <v>2016</v>
      </c>
      <c r="F150" s="0" t="s">
        <v>126</v>
      </c>
      <c r="G150" s="0" t="n">
        <v>5</v>
      </c>
      <c r="H150" s="0" t="n">
        <v>27</v>
      </c>
      <c r="I150" s="0" t="n">
        <v>2</v>
      </c>
      <c r="J150" s="0" t="n">
        <v>5</v>
      </c>
      <c r="K150" s="0" t="n">
        <v>2</v>
      </c>
      <c r="L150" s="0" t="n">
        <v>0</v>
      </c>
      <c r="M150" s="0" t="n">
        <v>0</v>
      </c>
      <c r="N150" s="0" t="s">
        <v>82</v>
      </c>
      <c r="O150" s="0" t="s">
        <v>108</v>
      </c>
      <c r="P150" s="0" t="s">
        <v>99</v>
      </c>
      <c r="Q150" s="0" t="s">
        <v>94</v>
      </c>
      <c r="R150" s="0" t="n">
        <v>0</v>
      </c>
      <c r="S150" s="0" t="n">
        <v>0</v>
      </c>
      <c r="T150" s="0" t="n">
        <v>0</v>
      </c>
      <c r="U150" s="0" t="s">
        <v>109</v>
      </c>
      <c r="V150" s="0" t="s">
        <v>109</v>
      </c>
      <c r="W150" s="0" t="n">
        <v>0</v>
      </c>
      <c r="X150" s="0" t="s">
        <v>86</v>
      </c>
      <c r="Y150" s="0" t="n">
        <v>27</v>
      </c>
      <c r="AA150" s="0" t="n">
        <v>0</v>
      </c>
      <c r="AB150" s="0" t="s">
        <v>87</v>
      </c>
      <c r="AC150" s="0" t="n">
        <v>52</v>
      </c>
      <c r="AD150" s="0" t="n">
        <v>0</v>
      </c>
      <c r="AE150" s="0" t="n">
        <v>0</v>
      </c>
      <c r="AF150" s="0" t="s">
        <v>88</v>
      </c>
      <c r="AG150" s="13" t="n">
        <v>42403</v>
      </c>
      <c r="AH150" s="0" t="str">
        <f aca="false">B150&amp;"|"&amp;C150&amp;"|"&amp;D150&amp;"|"&amp;E150&amp;"|"&amp;F150&amp;"|"&amp;G150&amp;"|"&amp;H150&amp;"|"&amp;I150&amp;"|"&amp;J150&amp;"|"&amp;K150&amp;"|"&amp;L150&amp;"|"&amp;M150&amp;"|"&amp;N150&amp;"|"&amp;O150&amp;"|"&amp;P150&amp;"|"&amp;Q150&amp;"|"&amp;R150&amp;"|"&amp;S150&amp;"|"&amp;T150&amp;"|"&amp;U150&amp;"|"&amp;V150&amp;"|"&amp;W150&amp;"|"&amp;X150&amp;"|"&amp;Y150&amp;"|"&amp;Z150&amp;"|"&amp;AA150&amp;"|"&amp;AB150&amp;"|"&amp;AC150&amp;"|"&amp;AD150&amp;"|"&amp;AE150&amp;"|"&amp;AF150&amp;"|"&amp;AG150</f>
        <v>City Hotel|0|70|2016|January|5|27|2|5|2|0|0|BB|DEU|Offline TA/TO|TA/TO|0|0|0|D|D|0|No Deposit|27||0|Transient|52|0|0|Check-Out|42403</v>
      </c>
      <c r="AI150" s="0" t="str">
        <f aca="false">IF(COUNTIF($AH$4:$AH$2603,AH150)&gt;1,"Duplicate","Unique")</f>
        <v>Unique</v>
      </c>
      <c r="AJ150" s="0" t="str">
        <f aca="false">IF(COUNTBLANK(B150:AG150)&gt;0,"Missing ("&amp;COUNTBLANK(B150:AG150)&amp;")","Complete")</f>
        <v>Missing (1)</v>
      </c>
    </row>
    <row r="151" customFormat="false" ht="15" hidden="false" customHeight="false" outlineLevel="0" collapsed="false">
      <c r="A151" s="14" t="n">
        <v>148</v>
      </c>
      <c r="B151" s="14" t="s">
        <v>80</v>
      </c>
      <c r="C151" s="14" t="n">
        <v>0</v>
      </c>
      <c r="D151" s="14" t="n">
        <v>236</v>
      </c>
      <c r="E151" s="14" t="n">
        <v>2016</v>
      </c>
      <c r="F151" s="14" t="s">
        <v>121</v>
      </c>
      <c r="G151" s="14" t="n">
        <v>20</v>
      </c>
      <c r="H151" s="14" t="n">
        <v>12</v>
      </c>
      <c r="I151" s="14" t="n">
        <v>0</v>
      </c>
      <c r="J151" s="14" t="n">
        <v>3</v>
      </c>
      <c r="K151" s="14" t="n">
        <v>2</v>
      </c>
      <c r="L151" s="14" t="n">
        <v>0</v>
      </c>
      <c r="M151" s="14" t="n">
        <v>0</v>
      </c>
      <c r="N151" s="14" t="s">
        <v>82</v>
      </c>
      <c r="O151" s="14" t="s">
        <v>83</v>
      </c>
      <c r="P151" s="14" t="s">
        <v>116</v>
      </c>
      <c r="Q151" s="14" t="s">
        <v>94</v>
      </c>
      <c r="R151" s="14" t="n">
        <v>0</v>
      </c>
      <c r="S151" s="14" t="n">
        <v>0</v>
      </c>
      <c r="T151" s="14" t="n">
        <v>0</v>
      </c>
      <c r="U151" s="14" t="s">
        <v>95</v>
      </c>
      <c r="V151" s="14" t="s">
        <v>148</v>
      </c>
      <c r="W151" s="14" t="n">
        <v>0</v>
      </c>
      <c r="X151" s="14" t="s">
        <v>86</v>
      </c>
      <c r="Y151" s="14" t="n">
        <v>315</v>
      </c>
      <c r="Z151" s="14"/>
      <c r="AA151" s="14" t="n">
        <v>0</v>
      </c>
      <c r="AB151" s="14" t="s">
        <v>101</v>
      </c>
      <c r="AC151" s="14" t="n">
        <v>54</v>
      </c>
      <c r="AD151" s="14" t="n">
        <v>1</v>
      </c>
      <c r="AE151" s="14" t="n">
        <v>0</v>
      </c>
      <c r="AF151" s="14" t="s">
        <v>88</v>
      </c>
      <c r="AG151" s="15" t="n">
        <v>42505</v>
      </c>
      <c r="AH151" s="14" t="str">
        <f aca="false">B151&amp;"|"&amp;C151&amp;"|"&amp;D151&amp;"|"&amp;E151&amp;"|"&amp;F151&amp;"|"&amp;G151&amp;"|"&amp;H151&amp;"|"&amp;I151&amp;"|"&amp;J151&amp;"|"&amp;K151&amp;"|"&amp;L151&amp;"|"&amp;M151&amp;"|"&amp;N151&amp;"|"&amp;O151&amp;"|"&amp;P151&amp;"|"&amp;Q151&amp;"|"&amp;R151&amp;"|"&amp;S151&amp;"|"&amp;T151&amp;"|"&amp;U151&amp;"|"&amp;V151&amp;"|"&amp;W151&amp;"|"&amp;X151&amp;"|"&amp;Y151&amp;"|"&amp;Z151&amp;"|"&amp;AA151&amp;"|"&amp;AB151&amp;"|"&amp;AC151&amp;"|"&amp;AD151&amp;"|"&amp;AE151&amp;"|"&amp;AF151&amp;"|"&amp;AG151</f>
        <v>Resort Hotel|0|236|2016|May|20|12|0|3|2|0|0|BB|GBR|Groups|TA/TO|0|0|0|A|I|0|No Deposit|315||0|Transient-Party|54|1|0|Check-Out|42505</v>
      </c>
      <c r="AI151" s="14" t="str">
        <f aca="false">IF(COUNTIF($AH$4:$AH$2603,AH151)&gt;1,"Duplicate","Unique")</f>
        <v>Unique</v>
      </c>
      <c r="AJ151" s="14" t="str">
        <f aca="false">IF(COUNTBLANK(B151:AG151)&gt;0,"Missing ("&amp;COUNTBLANK(B151:AG151)&amp;")","Complete")</f>
        <v>Missing (1)</v>
      </c>
    </row>
    <row r="152" customFormat="false" ht="15" hidden="false" customHeight="false" outlineLevel="0" collapsed="false">
      <c r="A152" s="0" t="n">
        <v>149</v>
      </c>
      <c r="B152" s="0" t="s">
        <v>90</v>
      </c>
      <c r="C152" s="0" t="n">
        <v>0</v>
      </c>
      <c r="D152" s="0" t="n">
        <v>1</v>
      </c>
      <c r="E152" s="0" t="n">
        <v>2017</v>
      </c>
      <c r="F152" s="0" t="s">
        <v>118</v>
      </c>
      <c r="G152" s="0" t="n">
        <v>5</v>
      </c>
      <c r="H152" s="0" t="n">
        <v>3</v>
      </c>
      <c r="I152" s="0" t="n">
        <v>1</v>
      </c>
      <c r="J152" s="0" t="n">
        <v>2</v>
      </c>
      <c r="K152" s="0" t="n">
        <v>2</v>
      </c>
      <c r="L152" s="0" t="n">
        <v>0</v>
      </c>
      <c r="M152" s="0" t="n">
        <v>0</v>
      </c>
      <c r="N152" s="0" t="s">
        <v>82</v>
      </c>
      <c r="O152" s="0" t="s">
        <v>115</v>
      </c>
      <c r="P152" s="0" t="s">
        <v>93</v>
      </c>
      <c r="Q152" s="0" t="s">
        <v>94</v>
      </c>
      <c r="R152" s="0" t="n">
        <v>0</v>
      </c>
      <c r="S152" s="0" t="n">
        <v>0</v>
      </c>
      <c r="T152" s="0" t="n">
        <v>0</v>
      </c>
      <c r="U152" s="0" t="s">
        <v>95</v>
      </c>
      <c r="V152" s="0" t="s">
        <v>95</v>
      </c>
      <c r="W152" s="0" t="n">
        <v>0</v>
      </c>
      <c r="X152" s="0" t="s">
        <v>86</v>
      </c>
      <c r="Y152" s="0" t="n">
        <v>9</v>
      </c>
      <c r="AA152" s="0" t="n">
        <v>0</v>
      </c>
      <c r="AB152" s="0" t="s">
        <v>87</v>
      </c>
      <c r="AC152" s="0" t="n">
        <v>117</v>
      </c>
      <c r="AD152" s="0" t="n">
        <v>0</v>
      </c>
      <c r="AE152" s="0" t="n">
        <v>1</v>
      </c>
      <c r="AF152" s="0" t="s">
        <v>88</v>
      </c>
      <c r="AG152" s="13" t="n">
        <v>42772</v>
      </c>
      <c r="AH152" s="0" t="str">
        <f aca="false">B152&amp;"|"&amp;C152&amp;"|"&amp;D152&amp;"|"&amp;E152&amp;"|"&amp;F152&amp;"|"&amp;G152&amp;"|"&amp;H152&amp;"|"&amp;I152&amp;"|"&amp;J152&amp;"|"&amp;K152&amp;"|"&amp;L152&amp;"|"&amp;M152&amp;"|"&amp;N152&amp;"|"&amp;O152&amp;"|"&amp;P152&amp;"|"&amp;Q152&amp;"|"&amp;R152&amp;"|"&amp;S152&amp;"|"&amp;T152&amp;"|"&amp;U152&amp;"|"&amp;V152&amp;"|"&amp;W152&amp;"|"&amp;X152&amp;"|"&amp;Y152&amp;"|"&amp;Z152&amp;"|"&amp;AA152&amp;"|"&amp;AB152&amp;"|"&amp;AC152&amp;"|"&amp;AD152&amp;"|"&amp;AE152&amp;"|"&amp;AF152&amp;"|"&amp;AG152</f>
        <v>City Hotel|0|1|2017|February|5|3|1|2|2|0|0|BB|ESP|Online TA|TA/TO|0|0|0|A|A|0|No Deposit|9||0|Transient|117|0|1|Check-Out|42772</v>
      </c>
      <c r="AI152" s="0" t="str">
        <f aca="false">IF(COUNTIF($AH$4:$AH$2603,AH152)&gt;1,"Duplicate","Unique")</f>
        <v>Unique</v>
      </c>
      <c r="AJ152" s="0" t="str">
        <f aca="false">IF(COUNTBLANK(B152:AG152)&gt;0,"Missing ("&amp;COUNTBLANK(B152:AG152)&amp;")","Complete")</f>
        <v>Missing (1)</v>
      </c>
    </row>
    <row r="153" customFormat="false" ht="15" hidden="false" customHeight="false" outlineLevel="0" collapsed="false">
      <c r="A153" s="14" t="n">
        <v>150</v>
      </c>
      <c r="B153" s="14" t="s">
        <v>90</v>
      </c>
      <c r="C153" s="14" t="n">
        <v>1</v>
      </c>
      <c r="D153" s="14" t="n">
        <v>316</v>
      </c>
      <c r="E153" s="14" t="n">
        <v>2017</v>
      </c>
      <c r="F153" s="14" t="s">
        <v>121</v>
      </c>
      <c r="G153" s="14" t="n">
        <v>19</v>
      </c>
      <c r="H153" s="14" t="n">
        <v>10</v>
      </c>
      <c r="I153" s="14" t="n">
        <v>0</v>
      </c>
      <c r="J153" s="14" t="n">
        <v>2</v>
      </c>
      <c r="K153" s="14" t="n">
        <v>2</v>
      </c>
      <c r="L153" s="14" t="n">
        <v>0</v>
      </c>
      <c r="M153" s="14" t="n">
        <v>0</v>
      </c>
      <c r="N153" s="14" t="s">
        <v>82</v>
      </c>
      <c r="O153" s="14" t="s">
        <v>92</v>
      </c>
      <c r="P153" s="14" t="s">
        <v>93</v>
      </c>
      <c r="Q153" s="14" t="s">
        <v>94</v>
      </c>
      <c r="R153" s="14" t="n">
        <v>0</v>
      </c>
      <c r="S153" s="14" t="n">
        <v>0</v>
      </c>
      <c r="T153" s="14" t="n">
        <v>0</v>
      </c>
      <c r="U153" s="14" t="s">
        <v>109</v>
      </c>
      <c r="V153" s="14" t="s">
        <v>109</v>
      </c>
      <c r="W153" s="14" t="n">
        <v>0</v>
      </c>
      <c r="X153" s="14" t="s">
        <v>86</v>
      </c>
      <c r="Y153" s="14" t="n">
        <v>9</v>
      </c>
      <c r="Z153" s="14"/>
      <c r="AA153" s="14" t="n">
        <v>0</v>
      </c>
      <c r="AB153" s="14" t="s">
        <v>87</v>
      </c>
      <c r="AC153" s="14" t="n">
        <v>123.3</v>
      </c>
      <c r="AD153" s="14" t="n">
        <v>0</v>
      </c>
      <c r="AE153" s="14" t="n">
        <v>1</v>
      </c>
      <c r="AF153" s="14" t="s">
        <v>96</v>
      </c>
      <c r="AG153" s="15" t="n">
        <v>42744</v>
      </c>
      <c r="AH153" s="14" t="str">
        <f aca="false">B153&amp;"|"&amp;C153&amp;"|"&amp;D153&amp;"|"&amp;E153&amp;"|"&amp;F153&amp;"|"&amp;G153&amp;"|"&amp;H153&amp;"|"&amp;I153&amp;"|"&amp;J153&amp;"|"&amp;K153&amp;"|"&amp;L153&amp;"|"&amp;M153&amp;"|"&amp;N153&amp;"|"&amp;O153&amp;"|"&amp;P153&amp;"|"&amp;Q153&amp;"|"&amp;R153&amp;"|"&amp;S153&amp;"|"&amp;T153&amp;"|"&amp;U153&amp;"|"&amp;V153&amp;"|"&amp;W153&amp;"|"&amp;X153&amp;"|"&amp;Y153&amp;"|"&amp;Z153&amp;"|"&amp;AA153&amp;"|"&amp;AB153&amp;"|"&amp;AC153&amp;"|"&amp;AD153&amp;"|"&amp;AE153&amp;"|"&amp;AF153&amp;"|"&amp;AG153</f>
        <v>City Hotel|1|316|2017|May|19|10|0|2|2|0|0|BB|PRT|Online TA|TA/TO|0|0|0|D|D|0|No Deposit|9||0|Transient|123.3|0|1|Canceled|42744</v>
      </c>
      <c r="AI153" s="14" t="str">
        <f aca="false">IF(COUNTIF($AH$4:$AH$2603,AH153)&gt;1,"Duplicate","Unique")</f>
        <v>Unique</v>
      </c>
      <c r="AJ153" s="14" t="str">
        <f aca="false">IF(COUNTBLANK(B153:AG153)&gt;0,"Missing ("&amp;COUNTBLANK(B153:AG153)&amp;")","Complete")</f>
        <v>Missing (1)</v>
      </c>
    </row>
    <row r="154" customFormat="false" ht="15" hidden="false" customHeight="false" outlineLevel="0" collapsed="false">
      <c r="A154" s="0" t="n">
        <v>151</v>
      </c>
      <c r="B154" s="0" t="s">
        <v>90</v>
      </c>
      <c r="C154" s="0" t="n">
        <v>0</v>
      </c>
      <c r="D154" s="0" t="n">
        <v>200</v>
      </c>
      <c r="E154" s="0" t="n">
        <v>2015</v>
      </c>
      <c r="F154" s="0" t="s">
        <v>111</v>
      </c>
      <c r="G154" s="0" t="n">
        <v>40</v>
      </c>
      <c r="H154" s="0" t="n">
        <v>2</v>
      </c>
      <c r="I154" s="0" t="n">
        <v>1</v>
      </c>
      <c r="J154" s="0" t="n">
        <v>2</v>
      </c>
      <c r="K154" s="0" t="n">
        <v>2</v>
      </c>
      <c r="L154" s="0" t="n">
        <v>0</v>
      </c>
      <c r="M154" s="0" t="n">
        <v>0</v>
      </c>
      <c r="N154" s="0" t="s">
        <v>82</v>
      </c>
      <c r="O154" s="0" t="s">
        <v>147</v>
      </c>
      <c r="P154" s="0" t="s">
        <v>93</v>
      </c>
      <c r="Q154" s="0" t="s">
        <v>94</v>
      </c>
      <c r="R154" s="0" t="n">
        <v>0</v>
      </c>
      <c r="S154" s="0" t="n">
        <v>0</v>
      </c>
      <c r="T154" s="0" t="n">
        <v>0</v>
      </c>
      <c r="U154" s="0" t="s">
        <v>95</v>
      </c>
      <c r="V154" s="0" t="s">
        <v>95</v>
      </c>
      <c r="W154" s="0" t="n">
        <v>0</v>
      </c>
      <c r="X154" s="0" t="s">
        <v>86</v>
      </c>
      <c r="Y154" s="0" t="n">
        <v>8</v>
      </c>
      <c r="AA154" s="0" t="n">
        <v>0</v>
      </c>
      <c r="AB154" s="0" t="s">
        <v>87</v>
      </c>
      <c r="AC154" s="0" t="n">
        <v>89.25</v>
      </c>
      <c r="AD154" s="0" t="n">
        <v>0</v>
      </c>
      <c r="AE154" s="0" t="n">
        <v>1</v>
      </c>
      <c r="AF154" s="0" t="s">
        <v>88</v>
      </c>
      <c r="AG154" s="13" t="n">
        <v>42282</v>
      </c>
      <c r="AH154" s="0" t="str">
        <f aca="false">B154&amp;"|"&amp;C154&amp;"|"&amp;D154&amp;"|"&amp;E154&amp;"|"&amp;F154&amp;"|"&amp;G154&amp;"|"&amp;H154&amp;"|"&amp;I154&amp;"|"&amp;J154&amp;"|"&amp;K154&amp;"|"&amp;L154&amp;"|"&amp;M154&amp;"|"&amp;N154&amp;"|"&amp;O154&amp;"|"&amp;P154&amp;"|"&amp;Q154&amp;"|"&amp;R154&amp;"|"&amp;S154&amp;"|"&amp;T154&amp;"|"&amp;U154&amp;"|"&amp;V154&amp;"|"&amp;W154&amp;"|"&amp;X154&amp;"|"&amp;Y154&amp;"|"&amp;Z154&amp;"|"&amp;AA154&amp;"|"&amp;AB154&amp;"|"&amp;AC154&amp;"|"&amp;AD154&amp;"|"&amp;AE154&amp;"|"&amp;AF154&amp;"|"&amp;AG154</f>
        <v>City Hotel|0|200|2015|October|40|2|1|2|2|0|0|BB|IRL|Online TA|TA/TO|0|0|0|A|A|0|No Deposit|8||0|Transient|89.25|0|1|Check-Out|42282</v>
      </c>
      <c r="AI154" s="0" t="str">
        <f aca="false">IF(COUNTIF($AH$4:$AH$2603,AH154)&gt;1,"Duplicate","Unique")</f>
        <v>Unique</v>
      </c>
      <c r="AJ154" s="0" t="str">
        <f aca="false">IF(COUNTBLANK(B154:AG154)&gt;0,"Missing ("&amp;COUNTBLANK(B154:AG154)&amp;")","Complete")</f>
        <v>Missing (1)</v>
      </c>
    </row>
    <row r="155" customFormat="false" ht="15" hidden="false" customHeight="false" outlineLevel="0" collapsed="false">
      <c r="A155" s="14" t="n">
        <v>152</v>
      </c>
      <c r="B155" s="14" t="s">
        <v>90</v>
      </c>
      <c r="C155" s="14" t="n">
        <v>1</v>
      </c>
      <c r="D155" s="14" t="n">
        <v>277</v>
      </c>
      <c r="E155" s="14" t="n">
        <v>2016</v>
      </c>
      <c r="F155" s="14" t="s">
        <v>113</v>
      </c>
      <c r="G155" s="14" t="n">
        <v>46</v>
      </c>
      <c r="H155" s="14" t="n">
        <v>7</v>
      </c>
      <c r="I155" s="14" t="n">
        <v>1</v>
      </c>
      <c r="J155" s="14" t="n">
        <v>2</v>
      </c>
      <c r="K155" s="14" t="n">
        <v>2</v>
      </c>
      <c r="L155" s="14" t="n">
        <v>0</v>
      </c>
      <c r="M155" s="14" t="n">
        <v>0</v>
      </c>
      <c r="N155" s="14" t="s">
        <v>82</v>
      </c>
      <c r="O155" s="14" t="s">
        <v>92</v>
      </c>
      <c r="P155" s="14" t="s">
        <v>116</v>
      </c>
      <c r="Q155" s="14" t="s">
        <v>94</v>
      </c>
      <c r="R155" s="14" t="n">
        <v>0</v>
      </c>
      <c r="S155" s="14" t="n">
        <v>0</v>
      </c>
      <c r="T155" s="14" t="n">
        <v>0</v>
      </c>
      <c r="U155" s="14" t="s">
        <v>95</v>
      </c>
      <c r="V155" s="14" t="s">
        <v>95</v>
      </c>
      <c r="W155" s="14" t="n">
        <v>0</v>
      </c>
      <c r="X155" s="14" t="s">
        <v>120</v>
      </c>
      <c r="Y155" s="14"/>
      <c r="Z155" s="14"/>
      <c r="AA155" s="14" t="n">
        <v>0</v>
      </c>
      <c r="AB155" s="14" t="s">
        <v>87</v>
      </c>
      <c r="AC155" s="14" t="n">
        <v>100</v>
      </c>
      <c r="AD155" s="14" t="n">
        <v>0</v>
      </c>
      <c r="AE155" s="14" t="n">
        <v>0</v>
      </c>
      <c r="AF155" s="14" t="s">
        <v>96</v>
      </c>
      <c r="AG155" s="15" t="n">
        <v>42464</v>
      </c>
      <c r="AH155" s="14" t="str">
        <f aca="false">B155&amp;"|"&amp;C155&amp;"|"&amp;D155&amp;"|"&amp;E155&amp;"|"&amp;F155&amp;"|"&amp;G155&amp;"|"&amp;H155&amp;"|"&amp;I155&amp;"|"&amp;J155&amp;"|"&amp;K155&amp;"|"&amp;L155&amp;"|"&amp;M155&amp;"|"&amp;N155&amp;"|"&amp;O155&amp;"|"&amp;P155&amp;"|"&amp;Q155&amp;"|"&amp;R155&amp;"|"&amp;S155&amp;"|"&amp;T155&amp;"|"&amp;U155&amp;"|"&amp;V155&amp;"|"&amp;W155&amp;"|"&amp;X155&amp;"|"&amp;Y155&amp;"|"&amp;Z155&amp;"|"&amp;AA155&amp;"|"&amp;AB155&amp;"|"&amp;AC155&amp;"|"&amp;AD155&amp;"|"&amp;AE155&amp;"|"&amp;AF155&amp;"|"&amp;AG155</f>
        <v>City Hotel|1|277|2016|November|46|7|1|2|2|0|0|BB|PRT|Groups|TA/TO|0|0|0|A|A|0|Non Refund|||0|Transient|100|0|0|Canceled|42464</v>
      </c>
      <c r="AI155" s="14" t="str">
        <f aca="false">IF(COUNTIF($AH$4:$AH$2603,AH155)&gt;1,"Duplicate","Unique")</f>
        <v>Duplicate</v>
      </c>
      <c r="AJ155" s="14" t="str">
        <f aca="false">IF(COUNTBLANK(B155:AG155)&gt;0,"Missing ("&amp;COUNTBLANK(B155:AG155)&amp;")","Complete")</f>
        <v>Missing (2)</v>
      </c>
    </row>
    <row r="156" customFormat="false" ht="15" hidden="false" customHeight="false" outlineLevel="0" collapsed="false">
      <c r="A156" s="0" t="n">
        <v>153</v>
      </c>
      <c r="B156" s="0" t="s">
        <v>90</v>
      </c>
      <c r="C156" s="0" t="n">
        <v>0</v>
      </c>
      <c r="D156" s="0" t="n">
        <v>2</v>
      </c>
      <c r="E156" s="0" t="n">
        <v>2015</v>
      </c>
      <c r="F156" s="0" t="s">
        <v>119</v>
      </c>
      <c r="G156" s="0" t="n">
        <v>33</v>
      </c>
      <c r="H156" s="0" t="n">
        <v>9</v>
      </c>
      <c r="I156" s="0" t="n">
        <v>1</v>
      </c>
      <c r="J156" s="0" t="n">
        <v>0</v>
      </c>
      <c r="K156" s="0" t="n">
        <v>2</v>
      </c>
      <c r="L156" s="0" t="n">
        <v>0</v>
      </c>
      <c r="M156" s="0" t="n">
        <v>0</v>
      </c>
      <c r="N156" s="0" t="s">
        <v>82</v>
      </c>
      <c r="O156" s="0" t="s">
        <v>92</v>
      </c>
      <c r="P156" s="0" t="s">
        <v>84</v>
      </c>
      <c r="Q156" s="0" t="s">
        <v>84</v>
      </c>
      <c r="R156" s="0" t="n">
        <v>0</v>
      </c>
      <c r="S156" s="0" t="n">
        <v>0</v>
      </c>
      <c r="T156" s="0" t="n">
        <v>0</v>
      </c>
      <c r="U156" s="0" t="s">
        <v>124</v>
      </c>
      <c r="V156" s="0" t="s">
        <v>124</v>
      </c>
      <c r="W156" s="0" t="n">
        <v>0</v>
      </c>
      <c r="X156" s="0" t="s">
        <v>86</v>
      </c>
      <c r="AA156" s="0" t="n">
        <v>0</v>
      </c>
      <c r="AB156" s="0" t="s">
        <v>87</v>
      </c>
      <c r="AC156" s="0" t="n">
        <v>67.5</v>
      </c>
      <c r="AD156" s="0" t="n">
        <v>0</v>
      </c>
      <c r="AE156" s="0" t="n">
        <v>2</v>
      </c>
      <c r="AF156" s="0" t="s">
        <v>88</v>
      </c>
      <c r="AG156" s="13" t="n">
        <v>42226</v>
      </c>
      <c r="AH156" s="0" t="str">
        <f aca="false">B156&amp;"|"&amp;C156&amp;"|"&amp;D156&amp;"|"&amp;E156&amp;"|"&amp;F156&amp;"|"&amp;G156&amp;"|"&amp;H156&amp;"|"&amp;I156&amp;"|"&amp;J156&amp;"|"&amp;K156&amp;"|"&amp;L156&amp;"|"&amp;M156&amp;"|"&amp;N156&amp;"|"&amp;O156&amp;"|"&amp;P156&amp;"|"&amp;Q156&amp;"|"&amp;R156&amp;"|"&amp;S156&amp;"|"&amp;T156&amp;"|"&amp;U156&amp;"|"&amp;V156&amp;"|"&amp;W156&amp;"|"&amp;X156&amp;"|"&amp;Y156&amp;"|"&amp;Z156&amp;"|"&amp;AA156&amp;"|"&amp;AB156&amp;"|"&amp;AC156&amp;"|"&amp;AD156&amp;"|"&amp;AE156&amp;"|"&amp;AF156&amp;"|"&amp;AG156</f>
        <v>City Hotel|0|2|2015|August|33|9|1|0|2|0|0|BB|PRT|Direct|Direct|0|0|0|E|E|0|No Deposit|||0|Transient|67.5|0|2|Check-Out|42226</v>
      </c>
      <c r="AI156" s="0" t="str">
        <f aca="false">IF(COUNTIF($AH$4:$AH$2603,AH156)&gt;1,"Duplicate","Unique")</f>
        <v>Unique</v>
      </c>
      <c r="AJ156" s="0" t="str">
        <f aca="false">IF(COUNTBLANK(B156:AG156)&gt;0,"Missing ("&amp;COUNTBLANK(B156:AG156)&amp;")","Complete")</f>
        <v>Missing (2)</v>
      </c>
    </row>
    <row r="157" customFormat="false" ht="15" hidden="false" customHeight="false" outlineLevel="0" collapsed="false">
      <c r="A157" s="14" t="n">
        <v>154</v>
      </c>
      <c r="B157" s="14" t="s">
        <v>80</v>
      </c>
      <c r="C157" s="14" t="n">
        <v>0</v>
      </c>
      <c r="D157" s="14" t="n">
        <v>242</v>
      </c>
      <c r="E157" s="14" t="n">
        <v>2017</v>
      </c>
      <c r="F157" s="14" t="s">
        <v>121</v>
      </c>
      <c r="G157" s="14" t="n">
        <v>18</v>
      </c>
      <c r="H157" s="14" t="n">
        <v>1</v>
      </c>
      <c r="I157" s="14" t="n">
        <v>4</v>
      </c>
      <c r="J157" s="14" t="n">
        <v>10</v>
      </c>
      <c r="K157" s="14" t="n">
        <v>2</v>
      </c>
      <c r="L157" s="14" t="n">
        <v>0</v>
      </c>
      <c r="M157" s="14" t="n">
        <v>0</v>
      </c>
      <c r="N157" s="14" t="s">
        <v>112</v>
      </c>
      <c r="O157" s="14" t="s">
        <v>108</v>
      </c>
      <c r="P157" s="14" t="s">
        <v>99</v>
      </c>
      <c r="Q157" s="14" t="s">
        <v>94</v>
      </c>
      <c r="R157" s="14" t="n">
        <v>0</v>
      </c>
      <c r="S157" s="14" t="n">
        <v>0</v>
      </c>
      <c r="T157" s="14" t="n">
        <v>0</v>
      </c>
      <c r="U157" s="14" t="s">
        <v>124</v>
      </c>
      <c r="V157" s="14" t="s">
        <v>124</v>
      </c>
      <c r="W157" s="14" t="n">
        <v>0</v>
      </c>
      <c r="X157" s="14" t="s">
        <v>86</v>
      </c>
      <c r="Y157" s="14" t="n">
        <v>75</v>
      </c>
      <c r="Z157" s="14"/>
      <c r="AA157" s="14" t="n">
        <v>0</v>
      </c>
      <c r="AB157" s="14" t="s">
        <v>87</v>
      </c>
      <c r="AC157" s="14" t="n">
        <v>84.15</v>
      </c>
      <c r="AD157" s="14" t="n">
        <v>0</v>
      </c>
      <c r="AE157" s="14" t="n">
        <v>1</v>
      </c>
      <c r="AF157" s="14" t="s">
        <v>88</v>
      </c>
      <c r="AG157" s="15" t="n">
        <v>42870</v>
      </c>
      <c r="AH157" s="14" t="str">
        <f aca="false">B157&amp;"|"&amp;C157&amp;"|"&amp;D157&amp;"|"&amp;E157&amp;"|"&amp;F157&amp;"|"&amp;G157&amp;"|"&amp;H157&amp;"|"&amp;I157&amp;"|"&amp;J157&amp;"|"&amp;K157&amp;"|"&amp;L157&amp;"|"&amp;M157&amp;"|"&amp;N157&amp;"|"&amp;O157&amp;"|"&amp;P157&amp;"|"&amp;Q157&amp;"|"&amp;R157&amp;"|"&amp;S157&amp;"|"&amp;T157&amp;"|"&amp;U157&amp;"|"&amp;V157&amp;"|"&amp;W157&amp;"|"&amp;X157&amp;"|"&amp;Y157&amp;"|"&amp;Z157&amp;"|"&amp;AA157&amp;"|"&amp;AB157&amp;"|"&amp;AC157&amp;"|"&amp;AD157&amp;"|"&amp;AE157&amp;"|"&amp;AF157&amp;"|"&amp;AG157</f>
        <v>Resort Hotel|0|242|2017|May|18|1|4|10|2|0|0|HB|DEU|Offline TA/TO|TA/TO|0|0|0|E|E|0|No Deposit|75||0|Transient|84.15|0|1|Check-Out|42870</v>
      </c>
      <c r="AI157" s="14" t="str">
        <f aca="false">IF(COUNTIF($AH$4:$AH$2603,AH157)&gt;1,"Duplicate","Unique")</f>
        <v>Unique</v>
      </c>
      <c r="AJ157" s="14" t="str">
        <f aca="false">IF(COUNTBLANK(B157:AG157)&gt;0,"Missing ("&amp;COUNTBLANK(B157:AG157)&amp;")","Complete")</f>
        <v>Missing (1)</v>
      </c>
    </row>
    <row r="158" customFormat="false" ht="15" hidden="false" customHeight="false" outlineLevel="0" collapsed="false">
      <c r="A158" s="0" t="n">
        <v>155</v>
      </c>
      <c r="B158" s="0" t="s">
        <v>90</v>
      </c>
      <c r="C158" s="0" t="n">
        <v>0</v>
      </c>
      <c r="D158" s="0" t="n">
        <v>4</v>
      </c>
      <c r="E158" s="0" t="n">
        <v>2016</v>
      </c>
      <c r="F158" s="0" t="s">
        <v>118</v>
      </c>
      <c r="G158" s="0" t="n">
        <v>7</v>
      </c>
      <c r="H158" s="0" t="n">
        <v>7</v>
      </c>
      <c r="I158" s="0" t="n">
        <v>2</v>
      </c>
      <c r="J158" s="0" t="n">
        <v>2</v>
      </c>
      <c r="K158" s="0" t="n">
        <v>1</v>
      </c>
      <c r="L158" s="0" t="n">
        <v>0</v>
      </c>
      <c r="M158" s="0" t="n">
        <v>0</v>
      </c>
      <c r="N158" s="0" t="s">
        <v>82</v>
      </c>
      <c r="O158" s="0" t="s">
        <v>122</v>
      </c>
      <c r="P158" s="0" t="s">
        <v>93</v>
      </c>
      <c r="Q158" s="0" t="s">
        <v>94</v>
      </c>
      <c r="R158" s="0" t="n">
        <v>0</v>
      </c>
      <c r="S158" s="0" t="n">
        <v>0</v>
      </c>
      <c r="T158" s="0" t="n">
        <v>0</v>
      </c>
      <c r="U158" s="0" t="s">
        <v>95</v>
      </c>
      <c r="V158" s="0" t="s">
        <v>95</v>
      </c>
      <c r="W158" s="0" t="n">
        <v>0</v>
      </c>
      <c r="X158" s="0" t="s">
        <v>86</v>
      </c>
      <c r="Y158" s="0" t="n">
        <v>7</v>
      </c>
      <c r="AA158" s="0" t="n">
        <v>0</v>
      </c>
      <c r="AB158" s="0" t="s">
        <v>87</v>
      </c>
      <c r="AC158" s="0" t="n">
        <v>76.22</v>
      </c>
      <c r="AD158" s="0" t="n">
        <v>1</v>
      </c>
      <c r="AE158" s="0" t="n">
        <v>1</v>
      </c>
      <c r="AF158" s="0" t="s">
        <v>88</v>
      </c>
      <c r="AG158" s="13" t="n">
        <v>42411</v>
      </c>
      <c r="AH158" s="0" t="str">
        <f aca="false">B158&amp;"|"&amp;C158&amp;"|"&amp;D158&amp;"|"&amp;E158&amp;"|"&amp;F158&amp;"|"&amp;G158&amp;"|"&amp;H158&amp;"|"&amp;I158&amp;"|"&amp;J158&amp;"|"&amp;K158&amp;"|"&amp;L158&amp;"|"&amp;M158&amp;"|"&amp;N158&amp;"|"&amp;O158&amp;"|"&amp;P158&amp;"|"&amp;Q158&amp;"|"&amp;R158&amp;"|"&amp;S158&amp;"|"&amp;T158&amp;"|"&amp;U158&amp;"|"&amp;V158&amp;"|"&amp;W158&amp;"|"&amp;X158&amp;"|"&amp;Y158&amp;"|"&amp;Z158&amp;"|"&amp;AA158&amp;"|"&amp;AB158&amp;"|"&amp;AC158&amp;"|"&amp;AD158&amp;"|"&amp;AE158&amp;"|"&amp;AF158&amp;"|"&amp;AG158</f>
        <v>City Hotel|0|4|2016|February|7|7|2|2|1|0|0|BB|FRA|Online TA|TA/TO|0|0|0|A|A|0|No Deposit|7||0|Transient|76.22|1|1|Check-Out|42411</v>
      </c>
      <c r="AI158" s="0" t="str">
        <f aca="false">IF(COUNTIF($AH$4:$AH$2603,AH158)&gt;1,"Duplicate","Unique")</f>
        <v>Unique</v>
      </c>
      <c r="AJ158" s="0" t="str">
        <f aca="false">IF(COUNTBLANK(B158:AG158)&gt;0,"Missing ("&amp;COUNTBLANK(B158:AG158)&amp;")","Complete")</f>
        <v>Missing (1)</v>
      </c>
    </row>
    <row r="159" customFormat="false" ht="15" hidden="false" customHeight="false" outlineLevel="0" collapsed="false">
      <c r="A159" s="14" t="n">
        <v>156</v>
      </c>
      <c r="B159" s="14" t="s">
        <v>90</v>
      </c>
      <c r="C159" s="14" t="n">
        <v>1</v>
      </c>
      <c r="D159" s="14" t="n">
        <v>56</v>
      </c>
      <c r="E159" s="14" t="n">
        <v>2016</v>
      </c>
      <c r="F159" s="14" t="s">
        <v>135</v>
      </c>
      <c r="G159" s="14" t="n">
        <v>24</v>
      </c>
      <c r="H159" s="14" t="n">
        <v>8</v>
      </c>
      <c r="I159" s="14" t="n">
        <v>0</v>
      </c>
      <c r="J159" s="14" t="n">
        <v>1</v>
      </c>
      <c r="K159" s="14" t="n">
        <v>2</v>
      </c>
      <c r="L159" s="14" t="n">
        <v>0</v>
      </c>
      <c r="M159" s="14" t="n">
        <v>0</v>
      </c>
      <c r="N159" s="14" t="s">
        <v>82</v>
      </c>
      <c r="O159" s="14" t="s">
        <v>92</v>
      </c>
      <c r="P159" s="14" t="s">
        <v>99</v>
      </c>
      <c r="Q159" s="14" t="s">
        <v>128</v>
      </c>
      <c r="R159" s="14" t="n">
        <v>0</v>
      </c>
      <c r="S159" s="14" t="n">
        <v>0</v>
      </c>
      <c r="T159" s="14" t="n">
        <v>0</v>
      </c>
      <c r="U159" s="14" t="s">
        <v>95</v>
      </c>
      <c r="V159" s="14" t="s">
        <v>95</v>
      </c>
      <c r="W159" s="14" t="n">
        <v>0</v>
      </c>
      <c r="X159" s="14" t="s">
        <v>86</v>
      </c>
      <c r="Y159" s="14" t="n">
        <v>191</v>
      </c>
      <c r="Z159" s="14"/>
      <c r="AA159" s="14" t="n">
        <v>0</v>
      </c>
      <c r="AB159" s="14" t="s">
        <v>101</v>
      </c>
      <c r="AC159" s="14" t="n">
        <v>120</v>
      </c>
      <c r="AD159" s="14" t="n">
        <v>0</v>
      </c>
      <c r="AE159" s="14" t="n">
        <v>0</v>
      </c>
      <c r="AF159" s="14" t="s">
        <v>96</v>
      </c>
      <c r="AG159" s="15" t="n">
        <v>42523</v>
      </c>
      <c r="AH159" s="14" t="str">
        <f aca="false">B159&amp;"|"&amp;C159&amp;"|"&amp;D159&amp;"|"&amp;E159&amp;"|"&amp;F159&amp;"|"&amp;G159&amp;"|"&amp;H159&amp;"|"&amp;I159&amp;"|"&amp;J159&amp;"|"&amp;K159&amp;"|"&amp;L159&amp;"|"&amp;M159&amp;"|"&amp;N159&amp;"|"&amp;O159&amp;"|"&amp;P159&amp;"|"&amp;Q159&amp;"|"&amp;R159&amp;"|"&amp;S159&amp;"|"&amp;T159&amp;"|"&amp;U159&amp;"|"&amp;V159&amp;"|"&amp;W159&amp;"|"&amp;X159&amp;"|"&amp;Y159&amp;"|"&amp;Z159&amp;"|"&amp;AA159&amp;"|"&amp;AB159&amp;"|"&amp;AC159&amp;"|"&amp;AD159&amp;"|"&amp;AE159&amp;"|"&amp;AF159&amp;"|"&amp;AG159</f>
        <v>City Hotel|1|56|2016|June|24|8|0|1|2|0|0|BB|PRT|Offline TA/TO|Corporate|0|0|0|A|A|0|No Deposit|191||0|Transient-Party|120|0|0|Canceled|42523</v>
      </c>
      <c r="AI159" s="14" t="str">
        <f aca="false">IF(COUNTIF($AH$4:$AH$2603,AH159)&gt;1,"Duplicate","Unique")</f>
        <v>Unique</v>
      </c>
      <c r="AJ159" s="14" t="str">
        <f aca="false">IF(COUNTBLANK(B159:AG159)&gt;0,"Missing ("&amp;COUNTBLANK(B159:AG159)&amp;")","Complete")</f>
        <v>Missing (1)</v>
      </c>
    </row>
    <row r="160" customFormat="false" ht="15" hidden="false" customHeight="false" outlineLevel="0" collapsed="false">
      <c r="A160" s="0" t="n">
        <v>157</v>
      </c>
      <c r="B160" s="0" t="s">
        <v>90</v>
      </c>
      <c r="C160" s="0" t="n">
        <v>1</v>
      </c>
      <c r="D160" s="0" t="n">
        <v>253</v>
      </c>
      <c r="E160" s="0" t="n">
        <v>2016</v>
      </c>
      <c r="F160" s="0" t="s">
        <v>114</v>
      </c>
      <c r="G160" s="0" t="n">
        <v>40</v>
      </c>
      <c r="H160" s="0" t="n">
        <v>26</v>
      </c>
      <c r="I160" s="0" t="n">
        <v>1</v>
      </c>
      <c r="J160" s="0" t="n">
        <v>2</v>
      </c>
      <c r="K160" s="0" t="n">
        <v>1</v>
      </c>
      <c r="L160" s="0" t="n">
        <v>0</v>
      </c>
      <c r="M160" s="0" t="n">
        <v>0</v>
      </c>
      <c r="N160" s="0" t="s">
        <v>82</v>
      </c>
      <c r="O160" s="0" t="s">
        <v>123</v>
      </c>
      <c r="P160" s="0" t="s">
        <v>93</v>
      </c>
      <c r="Q160" s="0" t="s">
        <v>94</v>
      </c>
      <c r="R160" s="0" t="n">
        <v>0</v>
      </c>
      <c r="S160" s="0" t="n">
        <v>0</v>
      </c>
      <c r="T160" s="0" t="n">
        <v>0</v>
      </c>
      <c r="U160" s="0" t="s">
        <v>95</v>
      </c>
      <c r="V160" s="0" t="s">
        <v>95</v>
      </c>
      <c r="W160" s="0" t="n">
        <v>1</v>
      </c>
      <c r="X160" s="0" t="s">
        <v>86</v>
      </c>
      <c r="Y160" s="0" t="n">
        <v>9</v>
      </c>
      <c r="AA160" s="0" t="n">
        <v>0</v>
      </c>
      <c r="AB160" s="0" t="s">
        <v>87</v>
      </c>
      <c r="AC160" s="0" t="n">
        <v>2</v>
      </c>
      <c r="AD160" s="0" t="n">
        <v>0</v>
      </c>
      <c r="AE160" s="0" t="n">
        <v>0</v>
      </c>
      <c r="AF160" s="0" t="s">
        <v>96</v>
      </c>
      <c r="AG160" s="13" t="n">
        <v>42387</v>
      </c>
      <c r="AH160" s="0" t="str">
        <f aca="false">B160&amp;"|"&amp;C160&amp;"|"&amp;D160&amp;"|"&amp;E160&amp;"|"&amp;F160&amp;"|"&amp;G160&amp;"|"&amp;H160&amp;"|"&amp;I160&amp;"|"&amp;J160&amp;"|"&amp;K160&amp;"|"&amp;L160&amp;"|"&amp;M160&amp;"|"&amp;N160&amp;"|"&amp;O160&amp;"|"&amp;P160&amp;"|"&amp;Q160&amp;"|"&amp;R160&amp;"|"&amp;S160&amp;"|"&amp;T160&amp;"|"&amp;U160&amp;"|"&amp;V160&amp;"|"&amp;W160&amp;"|"&amp;X160&amp;"|"&amp;Y160&amp;"|"&amp;Z160&amp;"|"&amp;AA160&amp;"|"&amp;AB160&amp;"|"&amp;AC160&amp;"|"&amp;AD160&amp;"|"&amp;AE160&amp;"|"&amp;AF160&amp;"|"&amp;AG160</f>
        <v>City Hotel|1|253|2016|September|40|26|1|2|1|0|0|BB|USA|Online TA|TA/TO|0|0|0|A|A|1|No Deposit|9||0|Transient|2|0|0|Canceled|42387</v>
      </c>
      <c r="AI160" s="0" t="str">
        <f aca="false">IF(COUNTIF($AH$4:$AH$2603,AH160)&gt;1,"Duplicate","Unique")</f>
        <v>Unique</v>
      </c>
      <c r="AJ160" s="0" t="str">
        <f aca="false">IF(COUNTBLANK(B160:AG160)&gt;0,"Missing ("&amp;COUNTBLANK(B160:AG160)&amp;")","Complete")</f>
        <v>Missing (1)</v>
      </c>
    </row>
    <row r="161" customFormat="false" ht="15" hidden="false" customHeight="false" outlineLevel="0" collapsed="false">
      <c r="A161" s="14" t="n">
        <v>158</v>
      </c>
      <c r="B161" s="14" t="s">
        <v>90</v>
      </c>
      <c r="C161" s="14" t="n">
        <v>1</v>
      </c>
      <c r="D161" s="14" t="n">
        <v>357</v>
      </c>
      <c r="E161" s="14" t="n">
        <v>2017</v>
      </c>
      <c r="F161" s="14" t="s">
        <v>121</v>
      </c>
      <c r="G161" s="14" t="n">
        <v>21</v>
      </c>
      <c r="H161" s="14" t="n">
        <v>24</v>
      </c>
      <c r="I161" s="14" t="n">
        <v>0</v>
      </c>
      <c r="J161" s="14" t="n">
        <v>2</v>
      </c>
      <c r="K161" s="14" t="n">
        <v>2</v>
      </c>
      <c r="L161" s="14" t="n">
        <v>0</v>
      </c>
      <c r="M161" s="14" t="n">
        <v>0</v>
      </c>
      <c r="N161" s="14" t="s">
        <v>82</v>
      </c>
      <c r="O161" s="14" t="s">
        <v>83</v>
      </c>
      <c r="P161" s="14" t="s">
        <v>93</v>
      </c>
      <c r="Q161" s="14" t="s">
        <v>94</v>
      </c>
      <c r="R161" s="14" t="n">
        <v>0</v>
      </c>
      <c r="S161" s="14" t="n">
        <v>0</v>
      </c>
      <c r="T161" s="14" t="n">
        <v>0</v>
      </c>
      <c r="U161" s="14" t="s">
        <v>95</v>
      </c>
      <c r="V161" s="14" t="s">
        <v>95</v>
      </c>
      <c r="W161" s="14" t="n">
        <v>0</v>
      </c>
      <c r="X161" s="14" t="s">
        <v>86</v>
      </c>
      <c r="Y161" s="14" t="n">
        <v>9</v>
      </c>
      <c r="Z161" s="14"/>
      <c r="AA161" s="14" t="n">
        <v>0</v>
      </c>
      <c r="AB161" s="14" t="s">
        <v>87</v>
      </c>
      <c r="AC161" s="14" t="n">
        <v>109.8</v>
      </c>
      <c r="AD161" s="14" t="n">
        <v>0</v>
      </c>
      <c r="AE161" s="14" t="n">
        <v>1</v>
      </c>
      <c r="AF161" s="14" t="s">
        <v>96</v>
      </c>
      <c r="AG161" s="15" t="n">
        <v>42865</v>
      </c>
      <c r="AH161" s="14" t="str">
        <f aca="false">B161&amp;"|"&amp;C161&amp;"|"&amp;D161&amp;"|"&amp;E161&amp;"|"&amp;F161&amp;"|"&amp;G161&amp;"|"&amp;H161&amp;"|"&amp;I161&amp;"|"&amp;J161&amp;"|"&amp;K161&amp;"|"&amp;L161&amp;"|"&amp;M161&amp;"|"&amp;N161&amp;"|"&amp;O161&amp;"|"&amp;P161&amp;"|"&amp;Q161&amp;"|"&amp;R161&amp;"|"&amp;S161&amp;"|"&amp;T161&amp;"|"&amp;U161&amp;"|"&amp;V161&amp;"|"&amp;W161&amp;"|"&amp;X161&amp;"|"&amp;Y161&amp;"|"&amp;Z161&amp;"|"&amp;AA161&amp;"|"&amp;AB161&amp;"|"&amp;AC161&amp;"|"&amp;AD161&amp;"|"&amp;AE161&amp;"|"&amp;AF161&amp;"|"&amp;AG161</f>
        <v>City Hotel|1|357|2017|May|21|24|0|2|2|0|0|BB|GBR|Online TA|TA/TO|0|0|0|A|A|0|No Deposit|9||0|Transient|109.8|0|1|Canceled|42865</v>
      </c>
      <c r="AI161" s="14" t="str">
        <f aca="false">IF(COUNTIF($AH$4:$AH$2603,AH161)&gt;1,"Duplicate","Unique")</f>
        <v>Unique</v>
      </c>
      <c r="AJ161" s="14" t="str">
        <f aca="false">IF(COUNTBLANK(B161:AG161)&gt;0,"Missing ("&amp;COUNTBLANK(B161:AG161)&amp;")","Complete")</f>
        <v>Missing (1)</v>
      </c>
    </row>
    <row r="162" customFormat="false" ht="15" hidden="false" customHeight="false" outlineLevel="0" collapsed="false">
      <c r="A162" s="0" t="n">
        <v>159</v>
      </c>
      <c r="B162" s="0" t="s">
        <v>90</v>
      </c>
      <c r="C162" s="0" t="n">
        <v>1</v>
      </c>
      <c r="D162" s="0" t="n">
        <v>118</v>
      </c>
      <c r="E162" s="0" t="n">
        <v>2017</v>
      </c>
      <c r="F162" s="0" t="s">
        <v>135</v>
      </c>
      <c r="G162" s="0" t="n">
        <v>23</v>
      </c>
      <c r="H162" s="0" t="n">
        <v>10</v>
      </c>
      <c r="I162" s="0" t="n">
        <v>0</v>
      </c>
      <c r="J162" s="0" t="n">
        <v>1</v>
      </c>
      <c r="K162" s="0" t="n">
        <v>2</v>
      </c>
      <c r="L162" s="0" t="n">
        <v>0</v>
      </c>
      <c r="M162" s="0" t="n">
        <v>0</v>
      </c>
      <c r="N162" s="0" t="s">
        <v>82</v>
      </c>
      <c r="O162" s="0" t="s">
        <v>104</v>
      </c>
      <c r="P162" s="0" t="s">
        <v>93</v>
      </c>
      <c r="Q162" s="0" t="s">
        <v>94</v>
      </c>
      <c r="R162" s="0" t="n">
        <v>0</v>
      </c>
      <c r="S162" s="0" t="n">
        <v>0</v>
      </c>
      <c r="T162" s="0" t="n">
        <v>0</v>
      </c>
      <c r="U162" s="0" t="s">
        <v>95</v>
      </c>
      <c r="V162" s="0" t="s">
        <v>95</v>
      </c>
      <c r="W162" s="0" t="n">
        <v>0</v>
      </c>
      <c r="X162" s="0" t="s">
        <v>86</v>
      </c>
      <c r="Y162" s="0" t="n">
        <v>9</v>
      </c>
      <c r="AA162" s="0" t="n">
        <v>0</v>
      </c>
      <c r="AB162" s="0" t="s">
        <v>87</v>
      </c>
      <c r="AC162" s="0" t="n">
        <v>160</v>
      </c>
      <c r="AD162" s="0" t="n">
        <v>0</v>
      </c>
      <c r="AE162" s="0" t="n">
        <v>0</v>
      </c>
      <c r="AF162" s="0" t="s">
        <v>96</v>
      </c>
      <c r="AG162" s="13" t="n">
        <v>42851</v>
      </c>
      <c r="AH162" s="0" t="str">
        <f aca="false">B162&amp;"|"&amp;C162&amp;"|"&amp;D162&amp;"|"&amp;E162&amp;"|"&amp;F162&amp;"|"&amp;G162&amp;"|"&amp;H162&amp;"|"&amp;I162&amp;"|"&amp;J162&amp;"|"&amp;K162&amp;"|"&amp;L162&amp;"|"&amp;M162&amp;"|"&amp;N162&amp;"|"&amp;O162&amp;"|"&amp;P162&amp;"|"&amp;Q162&amp;"|"&amp;R162&amp;"|"&amp;S162&amp;"|"&amp;T162&amp;"|"&amp;U162&amp;"|"&amp;V162&amp;"|"&amp;W162&amp;"|"&amp;X162&amp;"|"&amp;Y162&amp;"|"&amp;Z162&amp;"|"&amp;AA162&amp;"|"&amp;AB162&amp;"|"&amp;AC162&amp;"|"&amp;AD162&amp;"|"&amp;AE162&amp;"|"&amp;AF162&amp;"|"&amp;AG162</f>
        <v>City Hotel|1|118|2017|June|23|10|0|1|2|0|0|BB|SWE|Online TA|TA/TO|0|0|0|A|A|0|No Deposit|9||0|Transient|160|0|0|Canceled|42851</v>
      </c>
      <c r="AI162" s="0" t="str">
        <f aca="false">IF(COUNTIF($AH$4:$AH$2603,AH162)&gt;1,"Duplicate","Unique")</f>
        <v>Unique</v>
      </c>
      <c r="AJ162" s="0" t="str">
        <f aca="false">IF(COUNTBLANK(B162:AG162)&gt;0,"Missing ("&amp;COUNTBLANK(B162:AG162)&amp;")","Complete")</f>
        <v>Missing (1)</v>
      </c>
    </row>
    <row r="163" customFormat="false" ht="15" hidden="false" customHeight="false" outlineLevel="0" collapsed="false">
      <c r="A163" s="14" t="n">
        <v>160</v>
      </c>
      <c r="B163" s="14" t="s">
        <v>80</v>
      </c>
      <c r="C163" s="14" t="n">
        <v>0</v>
      </c>
      <c r="D163" s="14" t="n">
        <v>170</v>
      </c>
      <c r="E163" s="14" t="n">
        <v>2017</v>
      </c>
      <c r="F163" s="14" t="s">
        <v>91</v>
      </c>
      <c r="G163" s="14" t="n">
        <v>29</v>
      </c>
      <c r="H163" s="14" t="n">
        <v>16</v>
      </c>
      <c r="I163" s="14" t="n">
        <v>5</v>
      </c>
      <c r="J163" s="14" t="n">
        <v>10</v>
      </c>
      <c r="K163" s="14" t="n">
        <v>2</v>
      </c>
      <c r="L163" s="14" t="n">
        <v>0</v>
      </c>
      <c r="M163" s="14" t="n">
        <v>0</v>
      </c>
      <c r="N163" s="14" t="s">
        <v>112</v>
      </c>
      <c r="O163" s="14" t="s">
        <v>122</v>
      </c>
      <c r="P163" s="14" t="s">
        <v>99</v>
      </c>
      <c r="Q163" s="14" t="s">
        <v>94</v>
      </c>
      <c r="R163" s="14" t="n">
        <v>0</v>
      </c>
      <c r="S163" s="14" t="n">
        <v>0</v>
      </c>
      <c r="T163" s="14" t="n">
        <v>0</v>
      </c>
      <c r="U163" s="14" t="s">
        <v>124</v>
      </c>
      <c r="V163" s="14" t="s">
        <v>124</v>
      </c>
      <c r="W163" s="14" t="n">
        <v>0</v>
      </c>
      <c r="X163" s="14" t="s">
        <v>86</v>
      </c>
      <c r="Y163" s="14" t="n">
        <v>6</v>
      </c>
      <c r="Z163" s="14"/>
      <c r="AA163" s="14" t="n">
        <v>0</v>
      </c>
      <c r="AB163" s="14" t="s">
        <v>87</v>
      </c>
      <c r="AC163" s="14" t="n">
        <v>163.8</v>
      </c>
      <c r="AD163" s="14" t="n">
        <v>0</v>
      </c>
      <c r="AE163" s="14" t="n">
        <v>0</v>
      </c>
      <c r="AF163" s="14" t="s">
        <v>88</v>
      </c>
      <c r="AG163" s="15" t="n">
        <v>42947</v>
      </c>
      <c r="AH163" s="14" t="str">
        <f aca="false">B163&amp;"|"&amp;C163&amp;"|"&amp;D163&amp;"|"&amp;E163&amp;"|"&amp;F163&amp;"|"&amp;G163&amp;"|"&amp;H163&amp;"|"&amp;I163&amp;"|"&amp;J163&amp;"|"&amp;K163&amp;"|"&amp;L163&amp;"|"&amp;M163&amp;"|"&amp;N163&amp;"|"&amp;O163&amp;"|"&amp;P163&amp;"|"&amp;Q163&amp;"|"&amp;R163&amp;"|"&amp;S163&amp;"|"&amp;T163&amp;"|"&amp;U163&amp;"|"&amp;V163&amp;"|"&amp;W163&amp;"|"&amp;X163&amp;"|"&amp;Y163&amp;"|"&amp;Z163&amp;"|"&amp;AA163&amp;"|"&amp;AB163&amp;"|"&amp;AC163&amp;"|"&amp;AD163&amp;"|"&amp;AE163&amp;"|"&amp;AF163&amp;"|"&amp;AG163</f>
        <v>Resort Hotel|0|170|2017|July|29|16|5|10|2|0|0|HB|FRA|Offline TA/TO|TA/TO|0|0|0|E|E|0|No Deposit|6||0|Transient|163.8|0|0|Check-Out|42947</v>
      </c>
      <c r="AI163" s="14" t="str">
        <f aca="false">IF(COUNTIF($AH$4:$AH$2603,AH163)&gt;1,"Duplicate","Unique")</f>
        <v>Unique</v>
      </c>
      <c r="AJ163" s="14" t="str">
        <f aca="false">IF(COUNTBLANK(B163:AG163)&gt;0,"Missing ("&amp;COUNTBLANK(B163:AG163)&amp;")","Complete")</f>
        <v>Missing (1)</v>
      </c>
    </row>
    <row r="164" customFormat="false" ht="15" hidden="false" customHeight="false" outlineLevel="0" collapsed="false">
      <c r="A164" s="0" t="n">
        <v>161</v>
      </c>
      <c r="B164" s="0" t="s">
        <v>80</v>
      </c>
      <c r="C164" s="0" t="n">
        <v>0</v>
      </c>
      <c r="D164" s="0" t="n">
        <v>207</v>
      </c>
      <c r="E164" s="0" t="n">
        <v>2016</v>
      </c>
      <c r="F164" s="0" t="s">
        <v>111</v>
      </c>
      <c r="G164" s="0" t="n">
        <v>41</v>
      </c>
      <c r="H164" s="0" t="n">
        <v>4</v>
      </c>
      <c r="I164" s="0" t="n">
        <v>1</v>
      </c>
      <c r="J164" s="0" t="n">
        <v>5</v>
      </c>
      <c r="K164" s="0" t="n">
        <v>2</v>
      </c>
      <c r="L164" s="0" t="n">
        <v>0</v>
      </c>
      <c r="M164" s="0" t="n">
        <v>0</v>
      </c>
      <c r="N164" s="0" t="s">
        <v>112</v>
      </c>
      <c r="O164" s="0" t="s">
        <v>83</v>
      </c>
      <c r="P164" s="0" t="s">
        <v>99</v>
      </c>
      <c r="Q164" s="0" t="s">
        <v>94</v>
      </c>
      <c r="R164" s="0" t="n">
        <v>0</v>
      </c>
      <c r="S164" s="0" t="n">
        <v>0</v>
      </c>
      <c r="T164" s="0" t="n">
        <v>0</v>
      </c>
      <c r="U164" s="0" t="s">
        <v>95</v>
      </c>
      <c r="V164" s="0" t="s">
        <v>95</v>
      </c>
      <c r="W164" s="0" t="n">
        <v>1</v>
      </c>
      <c r="X164" s="0" t="s">
        <v>86</v>
      </c>
      <c r="Y164" s="0" t="n">
        <v>243</v>
      </c>
      <c r="AA164" s="0" t="n">
        <v>0</v>
      </c>
      <c r="AB164" s="0" t="s">
        <v>87</v>
      </c>
      <c r="AC164" s="0" t="n">
        <v>70</v>
      </c>
      <c r="AD164" s="0" t="n">
        <v>0</v>
      </c>
      <c r="AE164" s="0" t="n">
        <v>0</v>
      </c>
      <c r="AF164" s="0" t="s">
        <v>88</v>
      </c>
      <c r="AG164" s="13" t="n">
        <v>42653</v>
      </c>
      <c r="AH164" s="0" t="str">
        <f aca="false">B164&amp;"|"&amp;C164&amp;"|"&amp;D164&amp;"|"&amp;E164&amp;"|"&amp;F164&amp;"|"&amp;G164&amp;"|"&amp;H164&amp;"|"&amp;I164&amp;"|"&amp;J164&amp;"|"&amp;K164&amp;"|"&amp;L164&amp;"|"&amp;M164&amp;"|"&amp;N164&amp;"|"&amp;O164&amp;"|"&amp;P164&amp;"|"&amp;Q164&amp;"|"&amp;R164&amp;"|"&amp;S164&amp;"|"&amp;T164&amp;"|"&amp;U164&amp;"|"&amp;V164&amp;"|"&amp;W164&amp;"|"&amp;X164&amp;"|"&amp;Y164&amp;"|"&amp;Z164&amp;"|"&amp;AA164&amp;"|"&amp;AB164&amp;"|"&amp;AC164&amp;"|"&amp;AD164&amp;"|"&amp;AE164&amp;"|"&amp;AF164&amp;"|"&amp;AG164</f>
        <v>Resort Hotel|0|207|2016|October|41|4|1|5|2|0|0|HB|GBR|Offline TA/TO|TA/TO|0|0|0|A|A|1|No Deposit|243||0|Transient|70|0|0|Check-Out|42653</v>
      </c>
      <c r="AI164" s="0" t="str">
        <f aca="false">IF(COUNTIF($AH$4:$AH$2603,AH164)&gt;1,"Duplicate","Unique")</f>
        <v>Unique</v>
      </c>
      <c r="AJ164" s="0" t="str">
        <f aca="false">IF(COUNTBLANK(B164:AG164)&gt;0,"Missing ("&amp;COUNTBLANK(B164:AG164)&amp;")","Complete")</f>
        <v>Missing (1)</v>
      </c>
    </row>
    <row r="165" customFormat="false" ht="15" hidden="false" customHeight="false" outlineLevel="0" collapsed="false">
      <c r="A165" s="14" t="n">
        <v>162</v>
      </c>
      <c r="B165" s="14" t="s">
        <v>90</v>
      </c>
      <c r="C165" s="14" t="n">
        <v>1</v>
      </c>
      <c r="D165" s="14" t="n">
        <v>87</v>
      </c>
      <c r="E165" s="14" t="n">
        <v>2017</v>
      </c>
      <c r="F165" s="14" t="s">
        <v>106</v>
      </c>
      <c r="G165" s="14" t="n">
        <v>15</v>
      </c>
      <c r="H165" s="14" t="n">
        <v>15</v>
      </c>
      <c r="I165" s="14" t="n">
        <v>2</v>
      </c>
      <c r="J165" s="14" t="n">
        <v>2</v>
      </c>
      <c r="K165" s="14" t="n">
        <v>2</v>
      </c>
      <c r="L165" s="14" t="n">
        <v>0</v>
      </c>
      <c r="M165" s="14" t="n">
        <v>0</v>
      </c>
      <c r="N165" s="14" t="s">
        <v>82</v>
      </c>
      <c r="O165" s="14" t="s">
        <v>92</v>
      </c>
      <c r="P165" s="14" t="s">
        <v>116</v>
      </c>
      <c r="Q165" s="14" t="s">
        <v>94</v>
      </c>
      <c r="R165" s="14" t="n">
        <v>0</v>
      </c>
      <c r="S165" s="14" t="n">
        <v>0</v>
      </c>
      <c r="T165" s="14" t="n">
        <v>0</v>
      </c>
      <c r="U165" s="14" t="s">
        <v>95</v>
      </c>
      <c r="V165" s="14" t="s">
        <v>95</v>
      </c>
      <c r="W165" s="14" t="n">
        <v>0</v>
      </c>
      <c r="X165" s="14" t="s">
        <v>120</v>
      </c>
      <c r="Y165" s="14" t="n">
        <v>1</v>
      </c>
      <c r="Z165" s="14"/>
      <c r="AA165" s="14" t="n">
        <v>0</v>
      </c>
      <c r="AB165" s="14" t="s">
        <v>87</v>
      </c>
      <c r="AC165" s="14" t="n">
        <v>95</v>
      </c>
      <c r="AD165" s="14" t="n">
        <v>0</v>
      </c>
      <c r="AE165" s="14" t="n">
        <v>0</v>
      </c>
      <c r="AF165" s="14" t="s">
        <v>96</v>
      </c>
      <c r="AG165" s="15" t="n">
        <v>42753</v>
      </c>
      <c r="AH165" s="14" t="str">
        <f aca="false">B165&amp;"|"&amp;C165&amp;"|"&amp;D165&amp;"|"&amp;E165&amp;"|"&amp;F165&amp;"|"&amp;G165&amp;"|"&amp;H165&amp;"|"&amp;I165&amp;"|"&amp;J165&amp;"|"&amp;K165&amp;"|"&amp;L165&amp;"|"&amp;M165&amp;"|"&amp;N165&amp;"|"&amp;O165&amp;"|"&amp;P165&amp;"|"&amp;Q165&amp;"|"&amp;R165&amp;"|"&amp;S165&amp;"|"&amp;T165&amp;"|"&amp;U165&amp;"|"&amp;V165&amp;"|"&amp;W165&amp;"|"&amp;X165&amp;"|"&amp;Y165&amp;"|"&amp;Z165&amp;"|"&amp;AA165&amp;"|"&amp;AB165&amp;"|"&amp;AC165&amp;"|"&amp;AD165&amp;"|"&amp;AE165&amp;"|"&amp;AF165&amp;"|"&amp;AG165</f>
        <v>City Hotel|1|87|2017|April|15|15|2|2|2|0|0|BB|PRT|Groups|TA/TO|0|0|0|A|A|0|Non Refund|1||0|Transient|95|0|0|Canceled|42753</v>
      </c>
      <c r="AI165" s="14" t="str">
        <f aca="false">IF(COUNTIF($AH$4:$AH$2603,AH165)&gt;1,"Duplicate","Unique")</f>
        <v>Duplicate</v>
      </c>
      <c r="AJ165" s="14" t="str">
        <f aca="false">IF(COUNTBLANK(B165:AG165)&gt;0,"Missing ("&amp;COUNTBLANK(B165:AG165)&amp;")","Complete")</f>
        <v>Missing (1)</v>
      </c>
    </row>
    <row r="166" customFormat="false" ht="15" hidden="false" customHeight="false" outlineLevel="0" collapsed="false">
      <c r="A166" s="0" t="n">
        <v>163</v>
      </c>
      <c r="B166" s="0" t="s">
        <v>90</v>
      </c>
      <c r="C166" s="0" t="n">
        <v>1</v>
      </c>
      <c r="D166" s="0" t="n">
        <v>37</v>
      </c>
      <c r="E166" s="0" t="n">
        <v>2017</v>
      </c>
      <c r="F166" s="0" t="s">
        <v>103</v>
      </c>
      <c r="G166" s="0" t="n">
        <v>11</v>
      </c>
      <c r="H166" s="0" t="n">
        <v>15</v>
      </c>
      <c r="I166" s="0" t="n">
        <v>0</v>
      </c>
      <c r="J166" s="0" t="n">
        <v>2</v>
      </c>
      <c r="K166" s="0" t="n">
        <v>2</v>
      </c>
      <c r="L166" s="0" t="n">
        <v>0</v>
      </c>
      <c r="M166" s="0" t="n">
        <v>0</v>
      </c>
      <c r="N166" s="0" t="s">
        <v>82</v>
      </c>
      <c r="O166" s="0" t="s">
        <v>92</v>
      </c>
      <c r="P166" s="0" t="s">
        <v>116</v>
      </c>
      <c r="Q166" s="0" t="s">
        <v>94</v>
      </c>
      <c r="R166" s="0" t="n">
        <v>0</v>
      </c>
      <c r="S166" s="0" t="n">
        <v>0</v>
      </c>
      <c r="T166" s="0" t="n">
        <v>0</v>
      </c>
      <c r="U166" s="0" t="s">
        <v>95</v>
      </c>
      <c r="V166" s="0" t="s">
        <v>95</v>
      </c>
      <c r="W166" s="0" t="n">
        <v>0</v>
      </c>
      <c r="X166" s="0" t="s">
        <v>120</v>
      </c>
      <c r="Y166" s="0" t="n">
        <v>378</v>
      </c>
      <c r="AA166" s="0" t="n">
        <v>0</v>
      </c>
      <c r="AB166" s="0" t="s">
        <v>87</v>
      </c>
      <c r="AC166" s="0" t="n">
        <v>110</v>
      </c>
      <c r="AD166" s="0" t="n">
        <v>0</v>
      </c>
      <c r="AE166" s="0" t="n">
        <v>0</v>
      </c>
      <c r="AF166" s="0" t="s">
        <v>96</v>
      </c>
      <c r="AG166" s="13" t="n">
        <v>42772</v>
      </c>
      <c r="AH166" s="0" t="str">
        <f aca="false">B166&amp;"|"&amp;C166&amp;"|"&amp;D166&amp;"|"&amp;E166&amp;"|"&amp;F166&amp;"|"&amp;G166&amp;"|"&amp;H166&amp;"|"&amp;I166&amp;"|"&amp;J166&amp;"|"&amp;K166&amp;"|"&amp;L166&amp;"|"&amp;M166&amp;"|"&amp;N166&amp;"|"&amp;O166&amp;"|"&amp;P166&amp;"|"&amp;Q166&amp;"|"&amp;R166&amp;"|"&amp;S166&amp;"|"&amp;T166&amp;"|"&amp;U166&amp;"|"&amp;V166&amp;"|"&amp;W166&amp;"|"&amp;X166&amp;"|"&amp;Y166&amp;"|"&amp;Z166&amp;"|"&amp;AA166&amp;"|"&amp;AB166&amp;"|"&amp;AC166&amp;"|"&amp;AD166&amp;"|"&amp;AE166&amp;"|"&amp;AF166&amp;"|"&amp;AG166</f>
        <v>City Hotel|1|37|2017|March|11|15|0|2|2|0|0|BB|PRT|Groups|TA/TO|0|0|0|A|A|0|Non Refund|378||0|Transient|110|0|0|Canceled|42772</v>
      </c>
      <c r="AI166" s="0" t="str">
        <f aca="false">IF(COUNTIF($AH$4:$AH$2603,AH166)&gt;1,"Duplicate","Unique")</f>
        <v>Duplicate</v>
      </c>
      <c r="AJ166" s="0" t="str">
        <f aca="false">IF(COUNTBLANK(B166:AG166)&gt;0,"Missing ("&amp;COUNTBLANK(B166:AG166)&amp;")","Complete")</f>
        <v>Missing (1)</v>
      </c>
    </row>
    <row r="167" customFormat="false" ht="15" hidden="false" customHeight="false" outlineLevel="0" collapsed="false">
      <c r="A167" s="14" t="n">
        <v>164</v>
      </c>
      <c r="B167" s="14" t="s">
        <v>90</v>
      </c>
      <c r="C167" s="14" t="n">
        <v>0</v>
      </c>
      <c r="D167" s="14" t="n">
        <v>110</v>
      </c>
      <c r="E167" s="14" t="n">
        <v>2017</v>
      </c>
      <c r="F167" s="14" t="s">
        <v>106</v>
      </c>
      <c r="G167" s="14" t="n">
        <v>15</v>
      </c>
      <c r="H167" s="14" t="n">
        <v>10</v>
      </c>
      <c r="I167" s="14" t="n">
        <v>1</v>
      </c>
      <c r="J167" s="14" t="n">
        <v>2</v>
      </c>
      <c r="K167" s="14" t="n">
        <v>2</v>
      </c>
      <c r="L167" s="14" t="n">
        <v>0</v>
      </c>
      <c r="M167" s="14" t="n">
        <v>0</v>
      </c>
      <c r="N167" s="14" t="s">
        <v>107</v>
      </c>
      <c r="O167" s="14" t="s">
        <v>147</v>
      </c>
      <c r="P167" s="14" t="s">
        <v>93</v>
      </c>
      <c r="Q167" s="14" t="s">
        <v>94</v>
      </c>
      <c r="R167" s="14" t="n">
        <v>0</v>
      </c>
      <c r="S167" s="14" t="n">
        <v>0</v>
      </c>
      <c r="T167" s="14" t="n">
        <v>0</v>
      </c>
      <c r="U167" s="14" t="s">
        <v>95</v>
      </c>
      <c r="V167" s="14" t="s">
        <v>95</v>
      </c>
      <c r="W167" s="14" t="n">
        <v>0</v>
      </c>
      <c r="X167" s="14" t="s">
        <v>86</v>
      </c>
      <c r="Y167" s="14" t="n">
        <v>9</v>
      </c>
      <c r="Z167" s="14"/>
      <c r="AA167" s="14" t="n">
        <v>0</v>
      </c>
      <c r="AB167" s="14" t="s">
        <v>87</v>
      </c>
      <c r="AC167" s="14" t="n">
        <v>99</v>
      </c>
      <c r="AD167" s="14" t="n">
        <v>0</v>
      </c>
      <c r="AE167" s="14" t="n">
        <v>1</v>
      </c>
      <c r="AF167" s="14" t="s">
        <v>88</v>
      </c>
      <c r="AG167" s="15" t="n">
        <v>42838</v>
      </c>
      <c r="AH167" s="14" t="str">
        <f aca="false">B167&amp;"|"&amp;C167&amp;"|"&amp;D167&amp;"|"&amp;E167&amp;"|"&amp;F167&amp;"|"&amp;G167&amp;"|"&amp;H167&amp;"|"&amp;I167&amp;"|"&amp;J167&amp;"|"&amp;K167&amp;"|"&amp;L167&amp;"|"&amp;M167&amp;"|"&amp;N167&amp;"|"&amp;O167&amp;"|"&amp;P167&amp;"|"&amp;Q167&amp;"|"&amp;R167&amp;"|"&amp;S167&amp;"|"&amp;T167&amp;"|"&amp;U167&amp;"|"&amp;V167&amp;"|"&amp;W167&amp;"|"&amp;X167&amp;"|"&amp;Y167&amp;"|"&amp;Z167&amp;"|"&amp;AA167&amp;"|"&amp;AB167&amp;"|"&amp;AC167&amp;"|"&amp;AD167&amp;"|"&amp;AE167&amp;"|"&amp;AF167&amp;"|"&amp;AG167</f>
        <v>City Hotel|0|110|2017|April|15|10|1|2|2|0|0|SC|IRL|Online TA|TA/TO|0|0|0|A|A|0|No Deposit|9||0|Transient|99|0|1|Check-Out|42838</v>
      </c>
      <c r="AI167" s="14" t="str">
        <f aca="false">IF(COUNTIF($AH$4:$AH$2603,AH167)&gt;1,"Duplicate","Unique")</f>
        <v>Unique</v>
      </c>
      <c r="AJ167" s="14" t="str">
        <f aca="false">IF(COUNTBLANK(B167:AG167)&gt;0,"Missing ("&amp;COUNTBLANK(B167:AG167)&amp;")","Complete")</f>
        <v>Missing (1)</v>
      </c>
    </row>
    <row r="168" customFormat="false" ht="15" hidden="false" customHeight="false" outlineLevel="0" collapsed="false">
      <c r="A168" s="0" t="n">
        <v>165</v>
      </c>
      <c r="B168" s="0" t="s">
        <v>80</v>
      </c>
      <c r="C168" s="0" t="n">
        <v>0</v>
      </c>
      <c r="D168" s="0" t="n">
        <v>0</v>
      </c>
      <c r="E168" s="0" t="n">
        <v>2015</v>
      </c>
      <c r="F168" s="0" t="s">
        <v>113</v>
      </c>
      <c r="G168" s="0" t="n">
        <v>45</v>
      </c>
      <c r="H168" s="0" t="n">
        <v>4</v>
      </c>
      <c r="I168" s="0" t="n">
        <v>0</v>
      </c>
      <c r="J168" s="0" t="n">
        <v>2</v>
      </c>
      <c r="K168" s="0" t="n">
        <v>1</v>
      </c>
      <c r="L168" s="0" t="n">
        <v>0</v>
      </c>
      <c r="M168" s="0" t="n">
        <v>0</v>
      </c>
      <c r="N168" s="0" t="s">
        <v>82</v>
      </c>
      <c r="O168" s="0" t="s">
        <v>92</v>
      </c>
      <c r="P168" s="0" t="s">
        <v>93</v>
      </c>
      <c r="Q168" s="0" t="s">
        <v>94</v>
      </c>
      <c r="R168" s="0" t="n">
        <v>0</v>
      </c>
      <c r="S168" s="0" t="n">
        <v>0</v>
      </c>
      <c r="T168" s="0" t="n">
        <v>0</v>
      </c>
      <c r="U168" s="0" t="s">
        <v>95</v>
      </c>
      <c r="V168" s="0" t="s">
        <v>95</v>
      </c>
      <c r="W168" s="0" t="n">
        <v>1</v>
      </c>
      <c r="X168" s="0" t="s">
        <v>86</v>
      </c>
      <c r="Y168" s="0" t="n">
        <v>240</v>
      </c>
      <c r="AA168" s="0" t="n">
        <v>0</v>
      </c>
      <c r="AB168" s="0" t="s">
        <v>87</v>
      </c>
      <c r="AC168" s="0" t="n">
        <v>44.1</v>
      </c>
      <c r="AD168" s="0" t="n">
        <v>0</v>
      </c>
      <c r="AE168" s="0" t="n">
        <v>1</v>
      </c>
      <c r="AF168" s="0" t="s">
        <v>88</v>
      </c>
      <c r="AG168" s="13" t="n">
        <v>42314</v>
      </c>
      <c r="AH168" s="0" t="str">
        <f aca="false">B168&amp;"|"&amp;C168&amp;"|"&amp;D168&amp;"|"&amp;E168&amp;"|"&amp;F168&amp;"|"&amp;G168&amp;"|"&amp;H168&amp;"|"&amp;I168&amp;"|"&amp;J168&amp;"|"&amp;K168&amp;"|"&amp;L168&amp;"|"&amp;M168&amp;"|"&amp;N168&amp;"|"&amp;O168&amp;"|"&amp;P168&amp;"|"&amp;Q168&amp;"|"&amp;R168&amp;"|"&amp;S168&amp;"|"&amp;T168&amp;"|"&amp;U168&amp;"|"&amp;V168&amp;"|"&amp;W168&amp;"|"&amp;X168&amp;"|"&amp;Y168&amp;"|"&amp;Z168&amp;"|"&amp;AA168&amp;"|"&amp;AB168&amp;"|"&amp;AC168&amp;"|"&amp;AD168&amp;"|"&amp;AE168&amp;"|"&amp;AF168&amp;"|"&amp;AG168</f>
        <v>Resort Hotel|0|0|2015|November|45|4|0|2|1|0|0|BB|PRT|Online TA|TA/TO|0|0|0|A|A|1|No Deposit|240||0|Transient|44.1|0|1|Check-Out|42314</v>
      </c>
      <c r="AI168" s="0" t="str">
        <f aca="false">IF(COUNTIF($AH$4:$AH$2603,AH168)&gt;1,"Duplicate","Unique")</f>
        <v>Unique</v>
      </c>
      <c r="AJ168" s="0" t="str">
        <f aca="false">IF(COUNTBLANK(B168:AG168)&gt;0,"Missing ("&amp;COUNTBLANK(B168:AG168)&amp;")","Complete")</f>
        <v>Missing (1)</v>
      </c>
    </row>
    <row r="169" customFormat="false" ht="15" hidden="false" customHeight="false" outlineLevel="0" collapsed="false">
      <c r="A169" s="14" t="n">
        <v>166</v>
      </c>
      <c r="B169" s="14" t="s">
        <v>90</v>
      </c>
      <c r="C169" s="14" t="n">
        <v>1</v>
      </c>
      <c r="D169" s="14" t="n">
        <v>74</v>
      </c>
      <c r="E169" s="14" t="n">
        <v>2015</v>
      </c>
      <c r="F169" s="14" t="s">
        <v>114</v>
      </c>
      <c r="G169" s="14" t="n">
        <v>38</v>
      </c>
      <c r="H169" s="14" t="n">
        <v>18</v>
      </c>
      <c r="I169" s="14" t="n">
        <v>0</v>
      </c>
      <c r="J169" s="14" t="n">
        <v>2</v>
      </c>
      <c r="K169" s="14" t="n">
        <v>2</v>
      </c>
      <c r="L169" s="14" t="n">
        <v>0</v>
      </c>
      <c r="M169" s="14" t="n">
        <v>0</v>
      </c>
      <c r="N169" s="14" t="s">
        <v>112</v>
      </c>
      <c r="O169" s="14" t="s">
        <v>92</v>
      </c>
      <c r="P169" s="14" t="s">
        <v>99</v>
      </c>
      <c r="Q169" s="14" t="s">
        <v>94</v>
      </c>
      <c r="R169" s="14" t="n">
        <v>0</v>
      </c>
      <c r="S169" s="14" t="n">
        <v>0</v>
      </c>
      <c r="T169" s="14" t="n">
        <v>0</v>
      </c>
      <c r="U169" s="14" t="s">
        <v>95</v>
      </c>
      <c r="V169" s="14" t="s">
        <v>95</v>
      </c>
      <c r="W169" s="14" t="n">
        <v>0</v>
      </c>
      <c r="X169" s="14" t="s">
        <v>120</v>
      </c>
      <c r="Y169" s="14" t="n">
        <v>6</v>
      </c>
      <c r="Z169" s="14"/>
      <c r="AA169" s="14" t="n">
        <v>0</v>
      </c>
      <c r="AB169" s="14" t="s">
        <v>101</v>
      </c>
      <c r="AC169" s="14" t="n">
        <v>101.5</v>
      </c>
      <c r="AD169" s="14" t="n">
        <v>0</v>
      </c>
      <c r="AE169" s="14" t="n">
        <v>0</v>
      </c>
      <c r="AF169" s="14" t="s">
        <v>96</v>
      </c>
      <c r="AG169" s="15" t="n">
        <v>42191</v>
      </c>
      <c r="AH169" s="14" t="str">
        <f aca="false">B169&amp;"|"&amp;C169&amp;"|"&amp;D169&amp;"|"&amp;E169&amp;"|"&amp;F169&amp;"|"&amp;G169&amp;"|"&amp;H169&amp;"|"&amp;I169&amp;"|"&amp;J169&amp;"|"&amp;K169&amp;"|"&amp;L169&amp;"|"&amp;M169&amp;"|"&amp;N169&amp;"|"&amp;O169&amp;"|"&amp;P169&amp;"|"&amp;Q169&amp;"|"&amp;R169&amp;"|"&amp;S169&amp;"|"&amp;T169&amp;"|"&amp;U169&amp;"|"&amp;V169&amp;"|"&amp;W169&amp;"|"&amp;X169&amp;"|"&amp;Y169&amp;"|"&amp;Z169&amp;"|"&amp;AA169&amp;"|"&amp;AB169&amp;"|"&amp;AC169&amp;"|"&amp;AD169&amp;"|"&amp;AE169&amp;"|"&amp;AF169&amp;"|"&amp;AG169</f>
        <v>City Hotel|1|74|2015|September|38|18|0|2|2|0|0|HB|PRT|Offline TA/TO|TA/TO|0|0|0|A|A|0|Non Refund|6||0|Transient-Party|101.5|0|0|Canceled|42191</v>
      </c>
      <c r="AI169" s="14" t="str">
        <f aca="false">IF(COUNTIF($AH$4:$AH$2603,AH169)&gt;1,"Duplicate","Unique")</f>
        <v>Unique</v>
      </c>
      <c r="AJ169" s="14" t="str">
        <f aca="false">IF(COUNTBLANK(B169:AG169)&gt;0,"Missing ("&amp;COUNTBLANK(B169:AG169)&amp;")","Complete")</f>
        <v>Missing (1)</v>
      </c>
    </row>
    <row r="170" customFormat="false" ht="15" hidden="false" customHeight="false" outlineLevel="0" collapsed="false">
      <c r="A170" s="0" t="n">
        <v>167</v>
      </c>
      <c r="B170" s="0" t="s">
        <v>80</v>
      </c>
      <c r="C170" s="0" t="n">
        <v>0</v>
      </c>
      <c r="D170" s="0" t="n">
        <v>143</v>
      </c>
      <c r="E170" s="0" t="n">
        <v>2017</v>
      </c>
      <c r="F170" s="0" t="s">
        <v>103</v>
      </c>
      <c r="G170" s="0" t="n">
        <v>10</v>
      </c>
      <c r="H170" s="0" t="n">
        <v>5</v>
      </c>
      <c r="I170" s="0" t="n">
        <v>2</v>
      </c>
      <c r="J170" s="0" t="n">
        <v>5</v>
      </c>
      <c r="K170" s="0" t="n">
        <v>2</v>
      </c>
      <c r="L170" s="0" t="n">
        <v>0</v>
      </c>
      <c r="M170" s="0" t="n">
        <v>0</v>
      </c>
      <c r="N170" s="0" t="s">
        <v>112</v>
      </c>
      <c r="O170" s="0" t="s">
        <v>108</v>
      </c>
      <c r="P170" s="0" t="s">
        <v>99</v>
      </c>
      <c r="Q170" s="0" t="s">
        <v>94</v>
      </c>
      <c r="R170" s="0" t="n">
        <v>0</v>
      </c>
      <c r="S170" s="0" t="n">
        <v>0</v>
      </c>
      <c r="T170" s="0" t="n">
        <v>0</v>
      </c>
      <c r="U170" s="0" t="s">
        <v>109</v>
      </c>
      <c r="V170" s="0" t="s">
        <v>124</v>
      </c>
      <c r="W170" s="0" t="n">
        <v>0</v>
      </c>
      <c r="X170" s="0" t="s">
        <v>86</v>
      </c>
      <c r="Y170" s="0" t="n">
        <v>177</v>
      </c>
      <c r="AA170" s="0" t="n">
        <v>0</v>
      </c>
      <c r="AB170" s="0" t="s">
        <v>87</v>
      </c>
      <c r="AC170" s="0" t="n">
        <v>52.4</v>
      </c>
      <c r="AD170" s="0" t="n">
        <v>0</v>
      </c>
      <c r="AE170" s="0" t="n">
        <v>0</v>
      </c>
      <c r="AF170" s="0" t="s">
        <v>88</v>
      </c>
      <c r="AG170" s="13" t="n">
        <v>42806</v>
      </c>
      <c r="AH170" s="0" t="str">
        <f aca="false">B170&amp;"|"&amp;C170&amp;"|"&amp;D170&amp;"|"&amp;E170&amp;"|"&amp;F170&amp;"|"&amp;G170&amp;"|"&amp;H170&amp;"|"&amp;I170&amp;"|"&amp;J170&amp;"|"&amp;K170&amp;"|"&amp;L170&amp;"|"&amp;M170&amp;"|"&amp;N170&amp;"|"&amp;O170&amp;"|"&amp;P170&amp;"|"&amp;Q170&amp;"|"&amp;R170&amp;"|"&amp;S170&amp;"|"&amp;T170&amp;"|"&amp;U170&amp;"|"&amp;V170&amp;"|"&amp;W170&amp;"|"&amp;X170&amp;"|"&amp;Y170&amp;"|"&amp;Z170&amp;"|"&amp;AA170&amp;"|"&amp;AB170&amp;"|"&amp;AC170&amp;"|"&amp;AD170&amp;"|"&amp;AE170&amp;"|"&amp;AF170&amp;"|"&amp;AG170</f>
        <v>Resort Hotel|0|143|2017|March|10|5|2|5|2|0|0|HB|DEU|Offline TA/TO|TA/TO|0|0|0|D|E|0|No Deposit|177||0|Transient|52.4|0|0|Check-Out|42806</v>
      </c>
      <c r="AI170" s="0" t="str">
        <f aca="false">IF(COUNTIF($AH$4:$AH$2603,AH170)&gt;1,"Duplicate","Unique")</f>
        <v>Unique</v>
      </c>
      <c r="AJ170" s="0" t="str">
        <f aca="false">IF(COUNTBLANK(B170:AG170)&gt;0,"Missing ("&amp;COUNTBLANK(B170:AG170)&amp;")","Complete")</f>
        <v>Missing (1)</v>
      </c>
    </row>
    <row r="171" customFormat="false" ht="15" hidden="false" customHeight="false" outlineLevel="0" collapsed="false">
      <c r="A171" s="14" t="n">
        <v>168</v>
      </c>
      <c r="B171" s="14" t="s">
        <v>90</v>
      </c>
      <c r="C171" s="14" t="n">
        <v>0</v>
      </c>
      <c r="D171" s="14" t="n">
        <v>2</v>
      </c>
      <c r="E171" s="14" t="n">
        <v>2015</v>
      </c>
      <c r="F171" s="14" t="s">
        <v>81</v>
      </c>
      <c r="G171" s="14" t="n">
        <v>50</v>
      </c>
      <c r="H171" s="14" t="n">
        <v>11</v>
      </c>
      <c r="I171" s="14" t="n">
        <v>0</v>
      </c>
      <c r="J171" s="14" t="n">
        <v>1</v>
      </c>
      <c r="K171" s="14" t="n">
        <v>2</v>
      </c>
      <c r="L171" s="14" t="n">
        <v>0</v>
      </c>
      <c r="M171" s="14" t="n">
        <v>0</v>
      </c>
      <c r="N171" s="14" t="s">
        <v>107</v>
      </c>
      <c r="O171" s="14" t="s">
        <v>92</v>
      </c>
      <c r="P171" s="14" t="s">
        <v>93</v>
      </c>
      <c r="Q171" s="14" t="s">
        <v>94</v>
      </c>
      <c r="R171" s="14" t="n">
        <v>0</v>
      </c>
      <c r="S171" s="14" t="n">
        <v>0</v>
      </c>
      <c r="T171" s="14" t="n">
        <v>0</v>
      </c>
      <c r="U171" s="14" t="s">
        <v>95</v>
      </c>
      <c r="V171" s="14" t="s">
        <v>95</v>
      </c>
      <c r="W171" s="14" t="n">
        <v>0</v>
      </c>
      <c r="X171" s="14" t="s">
        <v>86</v>
      </c>
      <c r="Y171" s="14" t="n">
        <v>9</v>
      </c>
      <c r="Z171" s="14"/>
      <c r="AA171" s="14" t="n">
        <v>0</v>
      </c>
      <c r="AB171" s="14" t="s">
        <v>87</v>
      </c>
      <c r="AC171" s="14" t="n">
        <v>94</v>
      </c>
      <c r="AD171" s="14" t="n">
        <v>1</v>
      </c>
      <c r="AE171" s="14" t="n">
        <v>0</v>
      </c>
      <c r="AF171" s="14" t="s">
        <v>88</v>
      </c>
      <c r="AG171" s="15" t="n">
        <v>42350</v>
      </c>
      <c r="AH171" s="14" t="str">
        <f aca="false">B171&amp;"|"&amp;C171&amp;"|"&amp;D171&amp;"|"&amp;E171&amp;"|"&amp;F171&amp;"|"&amp;G171&amp;"|"&amp;H171&amp;"|"&amp;I171&amp;"|"&amp;J171&amp;"|"&amp;K171&amp;"|"&amp;L171&amp;"|"&amp;M171&amp;"|"&amp;N171&amp;"|"&amp;O171&amp;"|"&amp;P171&amp;"|"&amp;Q171&amp;"|"&amp;R171&amp;"|"&amp;S171&amp;"|"&amp;T171&amp;"|"&amp;U171&amp;"|"&amp;V171&amp;"|"&amp;W171&amp;"|"&amp;X171&amp;"|"&amp;Y171&amp;"|"&amp;Z171&amp;"|"&amp;AA171&amp;"|"&amp;AB171&amp;"|"&amp;AC171&amp;"|"&amp;AD171&amp;"|"&amp;AE171&amp;"|"&amp;AF171&amp;"|"&amp;AG171</f>
        <v>City Hotel|0|2|2015|December|50|11|0|1|2|0|0|SC|PRT|Online TA|TA/TO|0|0|0|A|A|0|No Deposit|9||0|Transient|94|1|0|Check-Out|42350</v>
      </c>
      <c r="AI171" s="14" t="str">
        <f aca="false">IF(COUNTIF($AH$4:$AH$2603,AH171)&gt;1,"Duplicate","Unique")</f>
        <v>Unique</v>
      </c>
      <c r="AJ171" s="14" t="str">
        <f aca="false">IF(COUNTBLANK(B171:AG171)&gt;0,"Missing ("&amp;COUNTBLANK(B171:AG171)&amp;")","Complete")</f>
        <v>Missing (1)</v>
      </c>
    </row>
    <row r="172" customFormat="false" ht="15" hidden="false" customHeight="false" outlineLevel="0" collapsed="false">
      <c r="A172" s="0" t="n">
        <v>169</v>
      </c>
      <c r="B172" s="0" t="s">
        <v>90</v>
      </c>
      <c r="C172" s="0" t="n">
        <v>1</v>
      </c>
      <c r="D172" s="0" t="n">
        <v>344</v>
      </c>
      <c r="E172" s="0" t="n">
        <v>2016</v>
      </c>
      <c r="F172" s="0" t="s">
        <v>135</v>
      </c>
      <c r="G172" s="0" t="n">
        <v>25</v>
      </c>
      <c r="H172" s="0" t="n">
        <v>16</v>
      </c>
      <c r="I172" s="0" t="n">
        <v>0</v>
      </c>
      <c r="J172" s="0" t="n">
        <v>2</v>
      </c>
      <c r="K172" s="0" t="n">
        <v>2</v>
      </c>
      <c r="L172" s="0" t="n">
        <v>0</v>
      </c>
      <c r="M172" s="0" t="n">
        <v>0</v>
      </c>
      <c r="N172" s="0" t="s">
        <v>82</v>
      </c>
      <c r="O172" s="0" t="s">
        <v>92</v>
      </c>
      <c r="P172" s="0" t="s">
        <v>116</v>
      </c>
      <c r="Q172" s="0" t="s">
        <v>94</v>
      </c>
      <c r="R172" s="0" t="n">
        <v>0</v>
      </c>
      <c r="S172" s="0" t="n">
        <v>0</v>
      </c>
      <c r="T172" s="0" t="n">
        <v>0</v>
      </c>
      <c r="U172" s="0" t="s">
        <v>95</v>
      </c>
      <c r="V172" s="0" t="s">
        <v>95</v>
      </c>
      <c r="W172" s="0" t="n">
        <v>0</v>
      </c>
      <c r="X172" s="0" t="s">
        <v>120</v>
      </c>
      <c r="Y172" s="0" t="n">
        <v>1</v>
      </c>
      <c r="AA172" s="0" t="n">
        <v>0</v>
      </c>
      <c r="AB172" s="0" t="s">
        <v>87</v>
      </c>
      <c r="AC172" s="0" t="n">
        <v>62</v>
      </c>
      <c r="AD172" s="0" t="n">
        <v>0</v>
      </c>
      <c r="AE172" s="0" t="n">
        <v>0</v>
      </c>
      <c r="AF172" s="0" t="s">
        <v>96</v>
      </c>
      <c r="AG172" s="13" t="n">
        <v>42298</v>
      </c>
      <c r="AH172" s="0" t="str">
        <f aca="false">B172&amp;"|"&amp;C172&amp;"|"&amp;D172&amp;"|"&amp;E172&amp;"|"&amp;F172&amp;"|"&amp;G172&amp;"|"&amp;H172&amp;"|"&amp;I172&amp;"|"&amp;J172&amp;"|"&amp;K172&amp;"|"&amp;L172&amp;"|"&amp;M172&amp;"|"&amp;N172&amp;"|"&amp;O172&amp;"|"&amp;P172&amp;"|"&amp;Q172&amp;"|"&amp;R172&amp;"|"&amp;S172&amp;"|"&amp;T172&amp;"|"&amp;U172&amp;"|"&amp;V172&amp;"|"&amp;W172&amp;"|"&amp;X172&amp;"|"&amp;Y172&amp;"|"&amp;Z172&amp;"|"&amp;AA172&amp;"|"&amp;AB172&amp;"|"&amp;AC172&amp;"|"&amp;AD172&amp;"|"&amp;AE172&amp;"|"&amp;AF172&amp;"|"&amp;AG172</f>
        <v>City Hotel|1|344|2016|June|25|16|0|2|2|0|0|BB|PRT|Groups|TA/TO|0|0|0|A|A|0|Non Refund|1||0|Transient|62|0|0|Canceled|42298</v>
      </c>
      <c r="AI172" s="0" t="str">
        <f aca="false">IF(COUNTIF($AH$4:$AH$2603,AH172)&gt;1,"Duplicate","Unique")</f>
        <v>Duplicate</v>
      </c>
      <c r="AJ172" s="0" t="str">
        <f aca="false">IF(COUNTBLANK(B172:AG172)&gt;0,"Missing ("&amp;COUNTBLANK(B172:AG172)&amp;")","Complete")</f>
        <v>Missing (1)</v>
      </c>
    </row>
    <row r="173" customFormat="false" ht="15" hidden="false" customHeight="false" outlineLevel="0" collapsed="false">
      <c r="A173" s="14" t="n">
        <v>170</v>
      </c>
      <c r="B173" s="14" t="s">
        <v>90</v>
      </c>
      <c r="C173" s="14" t="n">
        <v>1</v>
      </c>
      <c r="D173" s="14" t="n">
        <v>43</v>
      </c>
      <c r="E173" s="14" t="n">
        <v>2016</v>
      </c>
      <c r="F173" s="14" t="s">
        <v>113</v>
      </c>
      <c r="G173" s="14" t="n">
        <v>49</v>
      </c>
      <c r="H173" s="14" t="n">
        <v>29</v>
      </c>
      <c r="I173" s="14" t="n">
        <v>4</v>
      </c>
      <c r="J173" s="14" t="n">
        <v>11</v>
      </c>
      <c r="K173" s="14" t="n">
        <v>1</v>
      </c>
      <c r="L173" s="14" t="n">
        <v>0</v>
      </c>
      <c r="M173" s="14" t="n">
        <v>0</v>
      </c>
      <c r="N173" s="14" t="s">
        <v>82</v>
      </c>
      <c r="O173" s="14" t="s">
        <v>149</v>
      </c>
      <c r="P173" s="14" t="s">
        <v>93</v>
      </c>
      <c r="Q173" s="14" t="s">
        <v>94</v>
      </c>
      <c r="R173" s="14" t="n">
        <v>0</v>
      </c>
      <c r="S173" s="14" t="n">
        <v>0</v>
      </c>
      <c r="T173" s="14" t="n">
        <v>0</v>
      </c>
      <c r="U173" s="14" t="s">
        <v>95</v>
      </c>
      <c r="V173" s="14" t="s">
        <v>95</v>
      </c>
      <c r="W173" s="14" t="n">
        <v>0</v>
      </c>
      <c r="X173" s="14" t="s">
        <v>86</v>
      </c>
      <c r="Y173" s="14" t="n">
        <v>9</v>
      </c>
      <c r="Z173" s="14"/>
      <c r="AA173" s="14" t="n">
        <v>0</v>
      </c>
      <c r="AB173" s="14" t="s">
        <v>87</v>
      </c>
      <c r="AC173" s="14" t="n">
        <v>74.8</v>
      </c>
      <c r="AD173" s="14" t="n">
        <v>0</v>
      </c>
      <c r="AE173" s="14" t="n">
        <v>1</v>
      </c>
      <c r="AF173" s="14" t="s">
        <v>96</v>
      </c>
      <c r="AG173" s="15" t="n">
        <v>42688</v>
      </c>
      <c r="AH173" s="14" t="str">
        <f aca="false">B173&amp;"|"&amp;C173&amp;"|"&amp;D173&amp;"|"&amp;E173&amp;"|"&amp;F173&amp;"|"&amp;G173&amp;"|"&amp;H173&amp;"|"&amp;I173&amp;"|"&amp;J173&amp;"|"&amp;K173&amp;"|"&amp;L173&amp;"|"&amp;M173&amp;"|"&amp;N173&amp;"|"&amp;O173&amp;"|"&amp;P173&amp;"|"&amp;Q173&amp;"|"&amp;R173&amp;"|"&amp;S173&amp;"|"&amp;T173&amp;"|"&amp;U173&amp;"|"&amp;V173&amp;"|"&amp;W173&amp;"|"&amp;X173&amp;"|"&amp;Y173&amp;"|"&amp;Z173&amp;"|"&amp;AA173&amp;"|"&amp;AB173&amp;"|"&amp;AC173&amp;"|"&amp;AD173&amp;"|"&amp;AE173&amp;"|"&amp;AF173&amp;"|"&amp;AG173</f>
        <v>City Hotel|1|43|2016|November|49|29|4|11|1|0|0|BB|AGO|Online TA|TA/TO|0|0|0|A|A|0|No Deposit|9||0|Transient|74.8|0|1|Canceled|42688</v>
      </c>
      <c r="AI173" s="14" t="str">
        <f aca="false">IF(COUNTIF($AH$4:$AH$2603,AH173)&gt;1,"Duplicate","Unique")</f>
        <v>Unique</v>
      </c>
      <c r="AJ173" s="14" t="str">
        <f aca="false">IF(COUNTBLANK(B173:AG173)&gt;0,"Missing ("&amp;COUNTBLANK(B173:AG173)&amp;")","Complete")</f>
        <v>Missing (1)</v>
      </c>
    </row>
    <row r="174" customFormat="false" ht="15" hidden="false" customHeight="false" outlineLevel="0" collapsed="false">
      <c r="A174" s="0" t="n">
        <v>171</v>
      </c>
      <c r="B174" s="0" t="s">
        <v>90</v>
      </c>
      <c r="C174" s="0" t="n">
        <v>0</v>
      </c>
      <c r="D174" s="0" t="n">
        <v>100</v>
      </c>
      <c r="E174" s="0" t="n">
        <v>2017</v>
      </c>
      <c r="F174" s="0" t="s">
        <v>119</v>
      </c>
      <c r="G174" s="0" t="n">
        <v>31</v>
      </c>
      <c r="H174" s="0" t="n">
        <v>1</v>
      </c>
      <c r="I174" s="0" t="n">
        <v>2</v>
      </c>
      <c r="J174" s="0" t="n">
        <v>5</v>
      </c>
      <c r="K174" s="0" t="n">
        <v>2</v>
      </c>
      <c r="L174" s="0" t="n">
        <v>0</v>
      </c>
      <c r="M174" s="0" t="n">
        <v>0</v>
      </c>
      <c r="N174" s="0" t="s">
        <v>107</v>
      </c>
      <c r="O174" s="0" t="s">
        <v>150</v>
      </c>
      <c r="P174" s="0" t="s">
        <v>93</v>
      </c>
      <c r="Q174" s="0" t="s">
        <v>94</v>
      </c>
      <c r="R174" s="0" t="n">
        <v>0</v>
      </c>
      <c r="S174" s="0" t="n">
        <v>0</v>
      </c>
      <c r="T174" s="0" t="n">
        <v>0</v>
      </c>
      <c r="U174" s="0" t="s">
        <v>95</v>
      </c>
      <c r="V174" s="0" t="s">
        <v>95</v>
      </c>
      <c r="W174" s="0" t="n">
        <v>0</v>
      </c>
      <c r="X174" s="0" t="s">
        <v>86</v>
      </c>
      <c r="Y174" s="0" t="n">
        <v>9</v>
      </c>
      <c r="AA174" s="0" t="n">
        <v>0</v>
      </c>
      <c r="AB174" s="0" t="s">
        <v>101</v>
      </c>
      <c r="AC174" s="0" t="n">
        <v>125</v>
      </c>
      <c r="AD174" s="0" t="n">
        <v>0</v>
      </c>
      <c r="AE174" s="0" t="n">
        <v>0</v>
      </c>
      <c r="AF174" s="0" t="s">
        <v>88</v>
      </c>
      <c r="AG174" s="13" t="n">
        <v>42955</v>
      </c>
      <c r="AH174" s="0" t="str">
        <f aca="false">B174&amp;"|"&amp;C174&amp;"|"&amp;D174&amp;"|"&amp;E174&amp;"|"&amp;F174&amp;"|"&amp;G174&amp;"|"&amp;H174&amp;"|"&amp;I174&amp;"|"&amp;J174&amp;"|"&amp;K174&amp;"|"&amp;L174&amp;"|"&amp;M174&amp;"|"&amp;N174&amp;"|"&amp;O174&amp;"|"&amp;P174&amp;"|"&amp;Q174&amp;"|"&amp;R174&amp;"|"&amp;S174&amp;"|"&amp;T174&amp;"|"&amp;U174&amp;"|"&amp;V174&amp;"|"&amp;W174&amp;"|"&amp;X174&amp;"|"&amp;Y174&amp;"|"&amp;Z174&amp;"|"&amp;AA174&amp;"|"&amp;AB174&amp;"|"&amp;AC174&amp;"|"&amp;AD174&amp;"|"&amp;AE174&amp;"|"&amp;AF174&amp;"|"&amp;AG174</f>
        <v>City Hotel|0|100|2017|August|31|1|2|5|2|0|0|SC|NOR|Online TA|TA/TO|0|0|0|A|A|0|No Deposit|9||0|Transient-Party|125|0|0|Check-Out|42955</v>
      </c>
      <c r="AI174" s="0" t="str">
        <f aca="false">IF(COUNTIF($AH$4:$AH$2603,AH174)&gt;1,"Duplicate","Unique")</f>
        <v>Unique</v>
      </c>
      <c r="AJ174" s="0" t="str">
        <f aca="false">IF(COUNTBLANK(B174:AG174)&gt;0,"Missing ("&amp;COUNTBLANK(B174:AG174)&amp;")","Complete")</f>
        <v>Missing (1)</v>
      </c>
    </row>
    <row r="175" customFormat="false" ht="15" hidden="false" customHeight="false" outlineLevel="0" collapsed="false">
      <c r="A175" s="14" t="n">
        <v>172</v>
      </c>
      <c r="B175" s="14" t="s">
        <v>90</v>
      </c>
      <c r="C175" s="14" t="n">
        <v>1</v>
      </c>
      <c r="D175" s="14" t="n">
        <v>92</v>
      </c>
      <c r="E175" s="14" t="n">
        <v>2015</v>
      </c>
      <c r="F175" s="14" t="s">
        <v>91</v>
      </c>
      <c r="G175" s="14" t="n">
        <v>27</v>
      </c>
      <c r="H175" s="14" t="n">
        <v>1</v>
      </c>
      <c r="I175" s="14" t="n">
        <v>2</v>
      </c>
      <c r="J175" s="14" t="n">
        <v>4</v>
      </c>
      <c r="K175" s="14" t="n">
        <v>2</v>
      </c>
      <c r="L175" s="14" t="n">
        <v>0</v>
      </c>
      <c r="M175" s="14" t="n">
        <v>0</v>
      </c>
      <c r="N175" s="14" t="s">
        <v>82</v>
      </c>
      <c r="O175" s="14" t="s">
        <v>92</v>
      </c>
      <c r="P175" s="14" t="s">
        <v>93</v>
      </c>
      <c r="Q175" s="14" t="s">
        <v>94</v>
      </c>
      <c r="R175" s="14" t="n">
        <v>0</v>
      </c>
      <c r="S175" s="14" t="n">
        <v>0</v>
      </c>
      <c r="T175" s="14" t="n">
        <v>0</v>
      </c>
      <c r="U175" s="14" t="s">
        <v>95</v>
      </c>
      <c r="V175" s="14" t="s">
        <v>95</v>
      </c>
      <c r="W175" s="14" t="n">
        <v>0</v>
      </c>
      <c r="X175" s="14" t="s">
        <v>86</v>
      </c>
      <c r="Y175" s="14" t="n">
        <v>9</v>
      </c>
      <c r="Z175" s="14"/>
      <c r="AA175" s="14" t="n">
        <v>0</v>
      </c>
      <c r="AB175" s="14" t="s">
        <v>87</v>
      </c>
      <c r="AC175" s="14" t="n">
        <v>76.5</v>
      </c>
      <c r="AD175" s="14" t="n">
        <v>0</v>
      </c>
      <c r="AE175" s="14" t="n">
        <v>2</v>
      </c>
      <c r="AF175" s="14" t="s">
        <v>96</v>
      </c>
      <c r="AG175" s="15" t="n">
        <v>42178</v>
      </c>
      <c r="AH175" s="14" t="str">
        <f aca="false">B175&amp;"|"&amp;C175&amp;"|"&amp;D175&amp;"|"&amp;E175&amp;"|"&amp;F175&amp;"|"&amp;G175&amp;"|"&amp;H175&amp;"|"&amp;I175&amp;"|"&amp;J175&amp;"|"&amp;K175&amp;"|"&amp;L175&amp;"|"&amp;M175&amp;"|"&amp;N175&amp;"|"&amp;O175&amp;"|"&amp;P175&amp;"|"&amp;Q175&amp;"|"&amp;R175&amp;"|"&amp;S175&amp;"|"&amp;T175&amp;"|"&amp;U175&amp;"|"&amp;V175&amp;"|"&amp;W175&amp;"|"&amp;X175&amp;"|"&amp;Y175&amp;"|"&amp;Z175&amp;"|"&amp;AA175&amp;"|"&amp;AB175&amp;"|"&amp;AC175&amp;"|"&amp;AD175&amp;"|"&amp;AE175&amp;"|"&amp;AF175&amp;"|"&amp;AG175</f>
        <v>City Hotel|1|92|2015|July|27|1|2|4|2|0|0|BB|PRT|Online TA|TA/TO|0|0|0|A|A|0|No Deposit|9||0|Transient|76.5|0|2|Canceled|42178</v>
      </c>
      <c r="AI175" s="14" t="str">
        <f aca="false">IF(COUNTIF($AH$4:$AH$2603,AH175)&gt;1,"Duplicate","Unique")</f>
        <v>Unique</v>
      </c>
      <c r="AJ175" s="14" t="str">
        <f aca="false">IF(COUNTBLANK(B175:AG175)&gt;0,"Missing ("&amp;COUNTBLANK(B175:AG175)&amp;")","Complete")</f>
        <v>Missing (1)</v>
      </c>
    </row>
    <row r="176" customFormat="false" ht="15" hidden="false" customHeight="false" outlineLevel="0" collapsed="false">
      <c r="A176" s="0" t="n">
        <v>173</v>
      </c>
      <c r="B176" s="0" t="s">
        <v>90</v>
      </c>
      <c r="C176" s="0" t="n">
        <v>1</v>
      </c>
      <c r="D176" s="0" t="n">
        <v>215</v>
      </c>
      <c r="E176" s="0" t="n">
        <v>2017</v>
      </c>
      <c r="F176" s="0" t="s">
        <v>106</v>
      </c>
      <c r="G176" s="0" t="n">
        <v>15</v>
      </c>
      <c r="H176" s="0" t="n">
        <v>14</v>
      </c>
      <c r="I176" s="0" t="n">
        <v>2</v>
      </c>
      <c r="J176" s="0" t="n">
        <v>2</v>
      </c>
      <c r="K176" s="0" t="n">
        <v>2</v>
      </c>
      <c r="L176" s="0" t="n">
        <v>0</v>
      </c>
      <c r="M176" s="0" t="n">
        <v>0</v>
      </c>
      <c r="N176" s="0" t="s">
        <v>107</v>
      </c>
      <c r="O176" s="0" t="s">
        <v>151</v>
      </c>
      <c r="P176" s="0" t="s">
        <v>93</v>
      </c>
      <c r="Q176" s="0" t="s">
        <v>94</v>
      </c>
      <c r="R176" s="0" t="n">
        <v>0</v>
      </c>
      <c r="S176" s="0" t="n">
        <v>0</v>
      </c>
      <c r="T176" s="0" t="n">
        <v>0</v>
      </c>
      <c r="U176" s="0" t="s">
        <v>95</v>
      </c>
      <c r="V176" s="0" t="s">
        <v>95</v>
      </c>
      <c r="W176" s="0" t="n">
        <v>0</v>
      </c>
      <c r="X176" s="0" t="s">
        <v>86</v>
      </c>
      <c r="Y176" s="0" t="n">
        <v>9</v>
      </c>
      <c r="AA176" s="0" t="n">
        <v>0</v>
      </c>
      <c r="AB176" s="0" t="s">
        <v>87</v>
      </c>
      <c r="AC176" s="0" t="n">
        <v>110</v>
      </c>
      <c r="AD176" s="0" t="n">
        <v>0</v>
      </c>
      <c r="AE176" s="0" t="n">
        <v>1</v>
      </c>
      <c r="AF176" s="0" t="s">
        <v>96</v>
      </c>
      <c r="AG176" s="13" t="n">
        <v>42674</v>
      </c>
      <c r="AH176" s="0" t="str">
        <f aca="false">B176&amp;"|"&amp;C176&amp;"|"&amp;D176&amp;"|"&amp;E176&amp;"|"&amp;F176&amp;"|"&amp;G176&amp;"|"&amp;H176&amp;"|"&amp;I176&amp;"|"&amp;J176&amp;"|"&amp;K176&amp;"|"&amp;L176&amp;"|"&amp;M176&amp;"|"&amp;N176&amp;"|"&amp;O176&amp;"|"&amp;P176&amp;"|"&amp;Q176&amp;"|"&amp;R176&amp;"|"&amp;S176&amp;"|"&amp;T176&amp;"|"&amp;U176&amp;"|"&amp;V176&amp;"|"&amp;W176&amp;"|"&amp;X176&amp;"|"&amp;Y176&amp;"|"&amp;Z176&amp;"|"&amp;AA176&amp;"|"&amp;AB176&amp;"|"&amp;AC176&amp;"|"&amp;AD176&amp;"|"&amp;AE176&amp;"|"&amp;AF176&amp;"|"&amp;AG176</f>
        <v>City Hotel|1|215|2017|April|15|14|2|2|2|0|0|SC|CN|Online TA|TA/TO|0|0|0|A|A|0|No Deposit|9||0|Transient|110|0|1|Canceled|42674</v>
      </c>
      <c r="AI176" s="0" t="str">
        <f aca="false">IF(COUNTIF($AH$4:$AH$2603,AH176)&gt;1,"Duplicate","Unique")</f>
        <v>Unique</v>
      </c>
      <c r="AJ176" s="0" t="str">
        <f aca="false">IF(COUNTBLANK(B176:AG176)&gt;0,"Missing ("&amp;COUNTBLANK(B176:AG176)&amp;")","Complete")</f>
        <v>Missing (1)</v>
      </c>
    </row>
    <row r="177" customFormat="false" ht="15" hidden="false" customHeight="false" outlineLevel="0" collapsed="false">
      <c r="A177" s="14" t="n">
        <v>174</v>
      </c>
      <c r="B177" s="14" t="s">
        <v>80</v>
      </c>
      <c r="C177" s="14" t="n">
        <v>1</v>
      </c>
      <c r="D177" s="14" t="n">
        <v>208</v>
      </c>
      <c r="E177" s="14" t="n">
        <v>2016</v>
      </c>
      <c r="F177" s="14" t="s">
        <v>106</v>
      </c>
      <c r="G177" s="14" t="n">
        <v>17</v>
      </c>
      <c r="H177" s="14" t="n">
        <v>19</v>
      </c>
      <c r="I177" s="14" t="n">
        <v>2</v>
      </c>
      <c r="J177" s="14" t="n">
        <v>5</v>
      </c>
      <c r="K177" s="14" t="n">
        <v>2</v>
      </c>
      <c r="L177" s="14" t="n">
        <v>0</v>
      </c>
      <c r="M177" s="14" t="n">
        <v>0</v>
      </c>
      <c r="N177" s="14" t="s">
        <v>112</v>
      </c>
      <c r="O177" s="14" t="s">
        <v>92</v>
      </c>
      <c r="P177" s="14" t="s">
        <v>116</v>
      </c>
      <c r="Q177" s="14" t="s">
        <v>84</v>
      </c>
      <c r="R177" s="14" t="n">
        <v>0</v>
      </c>
      <c r="S177" s="14" t="n">
        <v>0</v>
      </c>
      <c r="T177" s="14" t="n">
        <v>0</v>
      </c>
      <c r="U177" s="14" t="s">
        <v>124</v>
      </c>
      <c r="V177" s="14" t="s">
        <v>124</v>
      </c>
      <c r="W177" s="14" t="n">
        <v>0</v>
      </c>
      <c r="X177" s="14" t="s">
        <v>120</v>
      </c>
      <c r="Y177" s="14" t="n">
        <v>273</v>
      </c>
      <c r="Z177" s="14"/>
      <c r="AA177" s="14" t="n">
        <v>0</v>
      </c>
      <c r="AB177" s="14" t="s">
        <v>87</v>
      </c>
      <c r="AC177" s="14" t="n">
        <v>60.3</v>
      </c>
      <c r="AD177" s="14" t="n">
        <v>0</v>
      </c>
      <c r="AE177" s="14" t="n">
        <v>0</v>
      </c>
      <c r="AF177" s="14" t="s">
        <v>96</v>
      </c>
      <c r="AG177" s="15" t="n">
        <v>42447</v>
      </c>
      <c r="AH177" s="14" t="str">
        <f aca="false">B177&amp;"|"&amp;C177&amp;"|"&amp;D177&amp;"|"&amp;E177&amp;"|"&amp;F177&amp;"|"&amp;G177&amp;"|"&amp;H177&amp;"|"&amp;I177&amp;"|"&amp;J177&amp;"|"&amp;K177&amp;"|"&amp;L177&amp;"|"&amp;M177&amp;"|"&amp;N177&amp;"|"&amp;O177&amp;"|"&amp;P177&amp;"|"&amp;Q177&amp;"|"&amp;R177&amp;"|"&amp;S177&amp;"|"&amp;T177&amp;"|"&amp;U177&amp;"|"&amp;V177&amp;"|"&amp;W177&amp;"|"&amp;X177&amp;"|"&amp;Y177&amp;"|"&amp;Z177&amp;"|"&amp;AA177&amp;"|"&amp;AB177&amp;"|"&amp;AC177&amp;"|"&amp;AD177&amp;"|"&amp;AE177&amp;"|"&amp;AF177&amp;"|"&amp;AG177</f>
        <v>Resort Hotel|1|208|2016|April|17|19|2|5|2|0|0|HB|PRT|Groups|Direct|0|0|0|E|E|0|Non Refund|273||0|Transient|60.3|0|0|Canceled|42447</v>
      </c>
      <c r="AI177" s="14" t="str">
        <f aca="false">IF(COUNTIF($AH$4:$AH$2603,AH177)&gt;1,"Duplicate","Unique")</f>
        <v>Unique</v>
      </c>
      <c r="AJ177" s="14" t="str">
        <f aca="false">IF(COUNTBLANK(B177:AG177)&gt;0,"Missing ("&amp;COUNTBLANK(B177:AG177)&amp;")","Complete")</f>
        <v>Missing (1)</v>
      </c>
    </row>
    <row r="178" customFormat="false" ht="15" hidden="false" customHeight="false" outlineLevel="0" collapsed="false">
      <c r="A178" s="0" t="n">
        <v>175</v>
      </c>
      <c r="B178" s="0" t="s">
        <v>90</v>
      </c>
      <c r="C178" s="0" t="n">
        <v>0</v>
      </c>
      <c r="D178" s="0" t="n">
        <v>158</v>
      </c>
      <c r="E178" s="0" t="n">
        <v>2017</v>
      </c>
      <c r="F178" s="0" t="s">
        <v>103</v>
      </c>
      <c r="G178" s="0" t="n">
        <v>13</v>
      </c>
      <c r="H178" s="0" t="n">
        <v>27</v>
      </c>
      <c r="I178" s="0" t="n">
        <v>1</v>
      </c>
      <c r="J178" s="0" t="n">
        <v>1</v>
      </c>
      <c r="K178" s="0" t="n">
        <v>2</v>
      </c>
      <c r="L178" s="0" t="n">
        <v>0</v>
      </c>
      <c r="M178" s="0" t="n">
        <v>0</v>
      </c>
      <c r="N178" s="0" t="s">
        <v>82</v>
      </c>
      <c r="O178" s="0" t="s">
        <v>152</v>
      </c>
      <c r="P178" s="0" t="s">
        <v>116</v>
      </c>
      <c r="Q178" s="0" t="s">
        <v>94</v>
      </c>
      <c r="R178" s="0" t="n">
        <v>0</v>
      </c>
      <c r="S178" s="0" t="n">
        <v>0</v>
      </c>
      <c r="T178" s="0" t="n">
        <v>0</v>
      </c>
      <c r="U178" s="0" t="s">
        <v>95</v>
      </c>
      <c r="V178" s="0" t="s">
        <v>109</v>
      </c>
      <c r="W178" s="0" t="n">
        <v>0</v>
      </c>
      <c r="X178" s="0" t="s">
        <v>86</v>
      </c>
      <c r="Y178" s="0" t="n">
        <v>37</v>
      </c>
      <c r="AA178" s="0" t="n">
        <v>0</v>
      </c>
      <c r="AB178" s="0" t="s">
        <v>101</v>
      </c>
      <c r="AC178" s="0" t="n">
        <v>95</v>
      </c>
      <c r="AD178" s="0" t="n">
        <v>0</v>
      </c>
      <c r="AE178" s="0" t="n">
        <v>1</v>
      </c>
      <c r="AF178" s="0" t="s">
        <v>88</v>
      </c>
      <c r="AG178" s="13" t="n">
        <v>42823</v>
      </c>
      <c r="AH178" s="0" t="str">
        <f aca="false">B178&amp;"|"&amp;C178&amp;"|"&amp;D178&amp;"|"&amp;E178&amp;"|"&amp;F178&amp;"|"&amp;G178&amp;"|"&amp;H178&amp;"|"&amp;I178&amp;"|"&amp;J178&amp;"|"&amp;K178&amp;"|"&amp;L178&amp;"|"&amp;M178&amp;"|"&amp;N178&amp;"|"&amp;O178&amp;"|"&amp;P178&amp;"|"&amp;Q178&amp;"|"&amp;R178&amp;"|"&amp;S178&amp;"|"&amp;T178&amp;"|"&amp;U178&amp;"|"&amp;V178&amp;"|"&amp;W178&amp;"|"&amp;X178&amp;"|"&amp;Y178&amp;"|"&amp;Z178&amp;"|"&amp;AA178&amp;"|"&amp;AB178&amp;"|"&amp;AC178&amp;"|"&amp;AD178&amp;"|"&amp;AE178&amp;"|"&amp;AF178&amp;"|"&amp;AG178</f>
        <v>City Hotel|0|158|2017|March|13|27|1|1|2|0|0|BB|ISR|Groups|TA/TO|0|0|0|A|D|0|No Deposit|37||0|Transient-Party|95|0|1|Check-Out|42823</v>
      </c>
      <c r="AI178" s="0" t="str">
        <f aca="false">IF(COUNTIF($AH$4:$AH$2603,AH178)&gt;1,"Duplicate","Unique")</f>
        <v>Unique</v>
      </c>
      <c r="AJ178" s="0" t="str">
        <f aca="false">IF(COUNTBLANK(B178:AG178)&gt;0,"Missing ("&amp;COUNTBLANK(B178:AG178)&amp;")","Complete")</f>
        <v>Missing (1)</v>
      </c>
    </row>
    <row r="179" customFormat="false" ht="15" hidden="false" customHeight="false" outlineLevel="0" collapsed="false">
      <c r="A179" s="14" t="n">
        <v>176</v>
      </c>
      <c r="B179" s="14" t="s">
        <v>80</v>
      </c>
      <c r="C179" s="14" t="n">
        <v>1</v>
      </c>
      <c r="D179" s="14" t="n">
        <v>78</v>
      </c>
      <c r="E179" s="14" t="n">
        <v>2015</v>
      </c>
      <c r="F179" s="14" t="s">
        <v>111</v>
      </c>
      <c r="G179" s="14" t="n">
        <v>41</v>
      </c>
      <c r="H179" s="14" t="n">
        <v>9</v>
      </c>
      <c r="I179" s="14" t="n">
        <v>1</v>
      </c>
      <c r="J179" s="14" t="n">
        <v>2</v>
      </c>
      <c r="K179" s="14" t="n">
        <v>2</v>
      </c>
      <c r="L179" s="14" t="n">
        <v>0</v>
      </c>
      <c r="M179" s="14" t="n">
        <v>0</v>
      </c>
      <c r="N179" s="14" t="s">
        <v>142</v>
      </c>
      <c r="O179" s="14" t="s">
        <v>115</v>
      </c>
      <c r="P179" s="14" t="s">
        <v>116</v>
      </c>
      <c r="Q179" s="14" t="s">
        <v>94</v>
      </c>
      <c r="R179" s="14" t="n">
        <v>0</v>
      </c>
      <c r="S179" s="14" t="n">
        <v>0</v>
      </c>
      <c r="T179" s="14" t="n">
        <v>0</v>
      </c>
      <c r="U179" s="14" t="s">
        <v>95</v>
      </c>
      <c r="V179" s="14" t="s">
        <v>95</v>
      </c>
      <c r="W179" s="14" t="n">
        <v>0</v>
      </c>
      <c r="X179" s="14" t="s">
        <v>120</v>
      </c>
      <c r="Y179" s="14" t="n">
        <v>134</v>
      </c>
      <c r="Z179" s="14"/>
      <c r="AA179" s="14" t="n">
        <v>0</v>
      </c>
      <c r="AB179" s="14" t="s">
        <v>87</v>
      </c>
      <c r="AC179" s="14" t="n">
        <v>92</v>
      </c>
      <c r="AD179" s="14" t="n">
        <v>0</v>
      </c>
      <c r="AE179" s="14" t="n">
        <v>0</v>
      </c>
      <c r="AF179" s="14" t="s">
        <v>96</v>
      </c>
      <c r="AG179" s="15" t="n">
        <v>42230</v>
      </c>
      <c r="AH179" s="14" t="str">
        <f aca="false">B179&amp;"|"&amp;C179&amp;"|"&amp;D179&amp;"|"&amp;E179&amp;"|"&amp;F179&amp;"|"&amp;G179&amp;"|"&amp;H179&amp;"|"&amp;I179&amp;"|"&amp;J179&amp;"|"&amp;K179&amp;"|"&amp;L179&amp;"|"&amp;M179&amp;"|"&amp;N179&amp;"|"&amp;O179&amp;"|"&amp;P179&amp;"|"&amp;Q179&amp;"|"&amp;R179&amp;"|"&amp;S179&amp;"|"&amp;T179&amp;"|"&amp;U179&amp;"|"&amp;V179&amp;"|"&amp;W179&amp;"|"&amp;X179&amp;"|"&amp;Y179&amp;"|"&amp;Z179&amp;"|"&amp;AA179&amp;"|"&amp;AB179&amp;"|"&amp;AC179&amp;"|"&amp;AD179&amp;"|"&amp;AE179&amp;"|"&amp;AF179&amp;"|"&amp;AG179</f>
        <v>Resort Hotel|1|78|2015|October|41|9|1|2|2|0|0|FB|ESP|Groups|TA/TO|0|0|0|A|A|0|Non Refund|134||0|Transient|92|0|0|Canceled|42230</v>
      </c>
      <c r="AI179" s="14" t="str">
        <f aca="false">IF(COUNTIF($AH$4:$AH$2603,AH179)&gt;1,"Duplicate","Unique")</f>
        <v>Unique</v>
      </c>
      <c r="AJ179" s="14" t="str">
        <f aca="false">IF(COUNTBLANK(B179:AG179)&gt;0,"Missing ("&amp;COUNTBLANK(B179:AG179)&amp;")","Complete")</f>
        <v>Missing (1)</v>
      </c>
    </row>
    <row r="180" customFormat="false" ht="15" hidden="false" customHeight="false" outlineLevel="0" collapsed="false">
      <c r="A180" s="0" t="n">
        <v>177</v>
      </c>
      <c r="B180" s="0" t="s">
        <v>80</v>
      </c>
      <c r="C180" s="0" t="n">
        <v>0</v>
      </c>
      <c r="D180" s="0" t="n">
        <v>49</v>
      </c>
      <c r="E180" s="0" t="n">
        <v>2015</v>
      </c>
      <c r="F180" s="0" t="s">
        <v>91</v>
      </c>
      <c r="G180" s="0" t="n">
        <v>31</v>
      </c>
      <c r="H180" s="0" t="n">
        <v>27</v>
      </c>
      <c r="I180" s="0" t="n">
        <v>1</v>
      </c>
      <c r="J180" s="0" t="n">
        <v>5</v>
      </c>
      <c r="K180" s="0" t="n">
        <v>2</v>
      </c>
      <c r="L180" s="0" t="n">
        <v>0</v>
      </c>
      <c r="M180" s="0" t="n">
        <v>0</v>
      </c>
      <c r="N180" s="0" t="s">
        <v>82</v>
      </c>
      <c r="O180" s="0" t="s">
        <v>92</v>
      </c>
      <c r="P180" s="0" t="s">
        <v>93</v>
      </c>
      <c r="Q180" s="0" t="s">
        <v>94</v>
      </c>
      <c r="R180" s="0" t="n">
        <v>0</v>
      </c>
      <c r="S180" s="0" t="n">
        <v>0</v>
      </c>
      <c r="T180" s="0" t="n">
        <v>0</v>
      </c>
      <c r="U180" s="0" t="s">
        <v>95</v>
      </c>
      <c r="V180" s="0" t="s">
        <v>95</v>
      </c>
      <c r="W180" s="0" t="n">
        <v>0</v>
      </c>
      <c r="X180" s="0" t="s">
        <v>86</v>
      </c>
      <c r="Y180" s="0" t="n">
        <v>240</v>
      </c>
      <c r="AA180" s="0" t="n">
        <v>0</v>
      </c>
      <c r="AB180" s="0" t="s">
        <v>87</v>
      </c>
      <c r="AC180" s="0" t="n">
        <v>118.17</v>
      </c>
      <c r="AD180" s="0" t="n">
        <v>0</v>
      </c>
      <c r="AE180" s="0" t="n">
        <v>0</v>
      </c>
      <c r="AF180" s="0" t="s">
        <v>88</v>
      </c>
      <c r="AG180" s="13" t="n">
        <v>42218</v>
      </c>
      <c r="AH180" s="0" t="str">
        <f aca="false">B180&amp;"|"&amp;C180&amp;"|"&amp;D180&amp;"|"&amp;E180&amp;"|"&amp;F180&amp;"|"&amp;G180&amp;"|"&amp;H180&amp;"|"&amp;I180&amp;"|"&amp;J180&amp;"|"&amp;K180&amp;"|"&amp;L180&amp;"|"&amp;M180&amp;"|"&amp;N180&amp;"|"&amp;O180&amp;"|"&amp;P180&amp;"|"&amp;Q180&amp;"|"&amp;R180&amp;"|"&amp;S180&amp;"|"&amp;T180&amp;"|"&amp;U180&amp;"|"&amp;V180&amp;"|"&amp;W180&amp;"|"&amp;X180&amp;"|"&amp;Y180&amp;"|"&amp;Z180&amp;"|"&amp;AA180&amp;"|"&amp;AB180&amp;"|"&amp;AC180&amp;"|"&amp;AD180&amp;"|"&amp;AE180&amp;"|"&amp;AF180&amp;"|"&amp;AG180</f>
        <v>Resort Hotel|0|49|2015|July|31|27|1|5|2|0|0|BB|PRT|Online TA|TA/TO|0|0|0|A|A|0|No Deposit|240||0|Transient|118.17|0|0|Check-Out|42218</v>
      </c>
      <c r="AI180" s="0" t="str">
        <f aca="false">IF(COUNTIF($AH$4:$AH$2603,AH180)&gt;1,"Duplicate","Unique")</f>
        <v>Unique</v>
      </c>
      <c r="AJ180" s="0" t="str">
        <f aca="false">IF(COUNTBLANK(B180:AG180)&gt;0,"Missing ("&amp;COUNTBLANK(B180:AG180)&amp;")","Complete")</f>
        <v>Missing (1)</v>
      </c>
    </row>
    <row r="181" customFormat="false" ht="15" hidden="false" customHeight="false" outlineLevel="0" collapsed="false">
      <c r="A181" s="14" t="n">
        <v>178</v>
      </c>
      <c r="B181" s="14" t="s">
        <v>80</v>
      </c>
      <c r="C181" s="14" t="n">
        <v>0</v>
      </c>
      <c r="D181" s="14" t="n">
        <v>0</v>
      </c>
      <c r="E181" s="14" t="n">
        <v>2017</v>
      </c>
      <c r="F181" s="14" t="s">
        <v>118</v>
      </c>
      <c r="G181" s="14" t="n">
        <v>7</v>
      </c>
      <c r="H181" s="14" t="n">
        <v>17</v>
      </c>
      <c r="I181" s="14" t="n">
        <v>1</v>
      </c>
      <c r="J181" s="14" t="n">
        <v>2</v>
      </c>
      <c r="K181" s="14" t="n">
        <v>2</v>
      </c>
      <c r="L181" s="14" t="n">
        <v>0</v>
      </c>
      <c r="M181" s="14" t="n">
        <v>0</v>
      </c>
      <c r="N181" s="14" t="s">
        <v>82</v>
      </c>
      <c r="O181" s="14" t="s">
        <v>108</v>
      </c>
      <c r="P181" s="14" t="s">
        <v>84</v>
      </c>
      <c r="Q181" s="14" t="s">
        <v>84</v>
      </c>
      <c r="R181" s="14" t="n">
        <v>0</v>
      </c>
      <c r="S181" s="14" t="n">
        <v>0</v>
      </c>
      <c r="T181" s="14" t="n">
        <v>0</v>
      </c>
      <c r="U181" s="14" t="s">
        <v>124</v>
      </c>
      <c r="V181" s="14" t="s">
        <v>124</v>
      </c>
      <c r="W181" s="14" t="n">
        <v>0</v>
      </c>
      <c r="X181" s="14" t="s">
        <v>86</v>
      </c>
      <c r="Y181" s="14"/>
      <c r="Z181" s="14"/>
      <c r="AA181" s="14" t="n">
        <v>0</v>
      </c>
      <c r="AB181" s="14" t="s">
        <v>87</v>
      </c>
      <c r="AC181" s="14" t="n">
        <v>76</v>
      </c>
      <c r="AD181" s="14" t="n">
        <v>0</v>
      </c>
      <c r="AE181" s="14" t="n">
        <v>0</v>
      </c>
      <c r="AF181" s="14" t="s">
        <v>88</v>
      </c>
      <c r="AG181" s="15" t="n">
        <v>42786</v>
      </c>
      <c r="AH181" s="14" t="str">
        <f aca="false">B181&amp;"|"&amp;C181&amp;"|"&amp;D181&amp;"|"&amp;E181&amp;"|"&amp;F181&amp;"|"&amp;G181&amp;"|"&amp;H181&amp;"|"&amp;I181&amp;"|"&amp;J181&amp;"|"&amp;K181&amp;"|"&amp;L181&amp;"|"&amp;M181&amp;"|"&amp;N181&amp;"|"&amp;O181&amp;"|"&amp;P181&amp;"|"&amp;Q181&amp;"|"&amp;R181&amp;"|"&amp;S181&amp;"|"&amp;T181&amp;"|"&amp;U181&amp;"|"&amp;V181&amp;"|"&amp;W181&amp;"|"&amp;X181&amp;"|"&amp;Y181&amp;"|"&amp;Z181&amp;"|"&amp;AA181&amp;"|"&amp;AB181&amp;"|"&amp;AC181&amp;"|"&amp;AD181&amp;"|"&amp;AE181&amp;"|"&amp;AF181&amp;"|"&amp;AG181</f>
        <v>Resort Hotel|0|0|2017|February|7|17|1|2|2|0|0|BB|DEU|Direct|Direct|0|0|0|E|E|0|No Deposit|||0|Transient|76|0|0|Check-Out|42786</v>
      </c>
      <c r="AI181" s="14" t="str">
        <f aca="false">IF(COUNTIF($AH$4:$AH$2603,AH181)&gt;1,"Duplicate","Unique")</f>
        <v>Unique</v>
      </c>
      <c r="AJ181" s="14" t="str">
        <f aca="false">IF(COUNTBLANK(B181:AG181)&gt;0,"Missing ("&amp;COUNTBLANK(B181:AG181)&amp;")","Complete")</f>
        <v>Missing (2)</v>
      </c>
    </row>
    <row r="182" customFormat="false" ht="15" hidden="false" customHeight="false" outlineLevel="0" collapsed="false">
      <c r="A182" s="0" t="n">
        <v>179</v>
      </c>
      <c r="B182" s="0" t="s">
        <v>90</v>
      </c>
      <c r="C182" s="0" t="n">
        <v>0</v>
      </c>
      <c r="D182" s="0" t="n">
        <v>133</v>
      </c>
      <c r="E182" s="0" t="n">
        <v>2017</v>
      </c>
      <c r="F182" s="0" t="s">
        <v>91</v>
      </c>
      <c r="G182" s="0" t="n">
        <v>27</v>
      </c>
      <c r="H182" s="0" t="n">
        <v>7</v>
      </c>
      <c r="I182" s="0" t="n">
        <v>1</v>
      </c>
      <c r="J182" s="0" t="n">
        <v>2</v>
      </c>
      <c r="K182" s="0" t="n">
        <v>2</v>
      </c>
      <c r="L182" s="0" t="n">
        <v>0</v>
      </c>
      <c r="M182" s="0" t="n">
        <v>0</v>
      </c>
      <c r="N182" s="0" t="s">
        <v>82</v>
      </c>
      <c r="O182" s="0" t="s">
        <v>108</v>
      </c>
      <c r="P182" s="0" t="s">
        <v>93</v>
      </c>
      <c r="Q182" s="0" t="s">
        <v>94</v>
      </c>
      <c r="R182" s="0" t="n">
        <v>0</v>
      </c>
      <c r="S182" s="0" t="n">
        <v>0</v>
      </c>
      <c r="T182" s="0" t="n">
        <v>0</v>
      </c>
      <c r="U182" s="0" t="s">
        <v>95</v>
      </c>
      <c r="V182" s="0" t="s">
        <v>95</v>
      </c>
      <c r="W182" s="0" t="n">
        <v>0</v>
      </c>
      <c r="X182" s="0" t="s">
        <v>86</v>
      </c>
      <c r="Y182" s="0" t="n">
        <v>9</v>
      </c>
      <c r="AA182" s="0" t="n">
        <v>0</v>
      </c>
      <c r="AB182" s="0" t="s">
        <v>87</v>
      </c>
      <c r="AC182" s="0" t="n">
        <v>107.1</v>
      </c>
      <c r="AD182" s="0" t="n">
        <v>0</v>
      </c>
      <c r="AE182" s="0" t="n">
        <v>2</v>
      </c>
      <c r="AF182" s="0" t="s">
        <v>88</v>
      </c>
      <c r="AG182" s="13" t="n">
        <v>42926</v>
      </c>
      <c r="AH182" s="0" t="str">
        <f aca="false">B182&amp;"|"&amp;C182&amp;"|"&amp;D182&amp;"|"&amp;E182&amp;"|"&amp;F182&amp;"|"&amp;G182&amp;"|"&amp;H182&amp;"|"&amp;I182&amp;"|"&amp;J182&amp;"|"&amp;K182&amp;"|"&amp;L182&amp;"|"&amp;M182&amp;"|"&amp;N182&amp;"|"&amp;O182&amp;"|"&amp;P182&amp;"|"&amp;Q182&amp;"|"&amp;R182&amp;"|"&amp;S182&amp;"|"&amp;T182&amp;"|"&amp;U182&amp;"|"&amp;V182&amp;"|"&amp;W182&amp;"|"&amp;X182&amp;"|"&amp;Y182&amp;"|"&amp;Z182&amp;"|"&amp;AA182&amp;"|"&amp;AB182&amp;"|"&amp;AC182&amp;"|"&amp;AD182&amp;"|"&amp;AE182&amp;"|"&amp;AF182&amp;"|"&amp;AG182</f>
        <v>City Hotel|0|133|2017|July|27|7|1|2|2|0|0|BB|DEU|Online TA|TA/TO|0|0|0|A|A|0|No Deposit|9||0|Transient|107.1|0|2|Check-Out|42926</v>
      </c>
      <c r="AI182" s="0" t="str">
        <f aca="false">IF(COUNTIF($AH$4:$AH$2603,AH182)&gt;1,"Duplicate","Unique")</f>
        <v>Unique</v>
      </c>
      <c r="AJ182" s="0" t="str">
        <f aca="false">IF(COUNTBLANK(B182:AG182)&gt;0,"Missing ("&amp;COUNTBLANK(B182:AG182)&amp;")","Complete")</f>
        <v>Missing (1)</v>
      </c>
    </row>
    <row r="183" customFormat="false" ht="15" hidden="false" customHeight="false" outlineLevel="0" collapsed="false">
      <c r="A183" s="14" t="n">
        <v>180</v>
      </c>
      <c r="B183" s="14" t="s">
        <v>90</v>
      </c>
      <c r="C183" s="14" t="n">
        <v>1</v>
      </c>
      <c r="D183" s="14" t="n">
        <v>80</v>
      </c>
      <c r="E183" s="14" t="n">
        <v>2017</v>
      </c>
      <c r="F183" s="14" t="s">
        <v>126</v>
      </c>
      <c r="G183" s="14" t="n">
        <v>3</v>
      </c>
      <c r="H183" s="14" t="n">
        <v>20</v>
      </c>
      <c r="I183" s="14" t="n">
        <v>0</v>
      </c>
      <c r="J183" s="14" t="n">
        <v>2</v>
      </c>
      <c r="K183" s="14" t="n">
        <v>2</v>
      </c>
      <c r="L183" s="14" t="n">
        <v>0</v>
      </c>
      <c r="M183" s="14" t="n">
        <v>0</v>
      </c>
      <c r="N183" s="14" t="s">
        <v>82</v>
      </c>
      <c r="O183" s="14" t="s">
        <v>115</v>
      </c>
      <c r="P183" s="14" t="s">
        <v>93</v>
      </c>
      <c r="Q183" s="14" t="s">
        <v>94</v>
      </c>
      <c r="R183" s="14" t="n">
        <v>0</v>
      </c>
      <c r="S183" s="14" t="n">
        <v>0</v>
      </c>
      <c r="T183" s="14" t="n">
        <v>0</v>
      </c>
      <c r="U183" s="14" t="s">
        <v>95</v>
      </c>
      <c r="V183" s="14" t="s">
        <v>95</v>
      </c>
      <c r="W183" s="14" t="n">
        <v>0</v>
      </c>
      <c r="X183" s="14" t="s">
        <v>86</v>
      </c>
      <c r="Y183" s="14" t="n">
        <v>9</v>
      </c>
      <c r="Z183" s="14"/>
      <c r="AA183" s="14" t="n">
        <v>0</v>
      </c>
      <c r="AB183" s="14" t="s">
        <v>87</v>
      </c>
      <c r="AC183" s="14" t="n">
        <v>93.6</v>
      </c>
      <c r="AD183" s="14" t="n">
        <v>0</v>
      </c>
      <c r="AE183" s="14" t="n">
        <v>0</v>
      </c>
      <c r="AF183" s="14" t="s">
        <v>96</v>
      </c>
      <c r="AG183" s="15" t="n">
        <v>42739</v>
      </c>
      <c r="AH183" s="14" t="str">
        <f aca="false">B183&amp;"|"&amp;C183&amp;"|"&amp;D183&amp;"|"&amp;E183&amp;"|"&amp;F183&amp;"|"&amp;G183&amp;"|"&amp;H183&amp;"|"&amp;I183&amp;"|"&amp;J183&amp;"|"&amp;K183&amp;"|"&amp;L183&amp;"|"&amp;M183&amp;"|"&amp;N183&amp;"|"&amp;O183&amp;"|"&amp;P183&amp;"|"&amp;Q183&amp;"|"&amp;R183&amp;"|"&amp;S183&amp;"|"&amp;T183&amp;"|"&amp;U183&amp;"|"&amp;V183&amp;"|"&amp;W183&amp;"|"&amp;X183&amp;"|"&amp;Y183&amp;"|"&amp;Z183&amp;"|"&amp;AA183&amp;"|"&amp;AB183&amp;"|"&amp;AC183&amp;"|"&amp;AD183&amp;"|"&amp;AE183&amp;"|"&amp;AF183&amp;"|"&amp;AG183</f>
        <v>City Hotel|1|80|2017|January|3|20|0|2|2|0|0|BB|ESP|Online TA|TA/TO|0|0|0|A|A|0|No Deposit|9||0|Transient|93.6|0|0|Canceled|42739</v>
      </c>
      <c r="AI183" s="14" t="str">
        <f aca="false">IF(COUNTIF($AH$4:$AH$2603,AH183)&gt;1,"Duplicate","Unique")</f>
        <v>Unique</v>
      </c>
      <c r="AJ183" s="14" t="str">
        <f aca="false">IF(COUNTBLANK(B183:AG183)&gt;0,"Missing ("&amp;COUNTBLANK(B183:AG183)&amp;")","Complete")</f>
        <v>Missing (1)</v>
      </c>
    </row>
    <row r="184" customFormat="false" ht="15" hidden="false" customHeight="false" outlineLevel="0" collapsed="false">
      <c r="A184" s="0" t="n">
        <v>181</v>
      </c>
      <c r="B184" s="0" t="s">
        <v>80</v>
      </c>
      <c r="C184" s="0" t="n">
        <v>1</v>
      </c>
      <c r="D184" s="0" t="n">
        <v>199</v>
      </c>
      <c r="E184" s="0" t="n">
        <v>2016</v>
      </c>
      <c r="F184" s="0" t="s">
        <v>121</v>
      </c>
      <c r="G184" s="0" t="n">
        <v>19</v>
      </c>
      <c r="H184" s="0" t="n">
        <v>2</v>
      </c>
      <c r="I184" s="0" t="n">
        <v>1</v>
      </c>
      <c r="J184" s="0" t="n">
        <v>1</v>
      </c>
      <c r="K184" s="0" t="n">
        <v>2</v>
      </c>
      <c r="L184" s="0" t="n">
        <v>0</v>
      </c>
      <c r="M184" s="0" t="n">
        <v>0</v>
      </c>
      <c r="N184" s="0" t="s">
        <v>112</v>
      </c>
      <c r="O184" s="0" t="s">
        <v>92</v>
      </c>
      <c r="P184" s="0" t="s">
        <v>116</v>
      </c>
      <c r="Q184" s="0" t="s">
        <v>94</v>
      </c>
      <c r="R184" s="0" t="n">
        <v>0</v>
      </c>
      <c r="S184" s="0" t="n">
        <v>0</v>
      </c>
      <c r="T184" s="0" t="n">
        <v>0</v>
      </c>
      <c r="U184" s="0" t="s">
        <v>95</v>
      </c>
      <c r="V184" s="0" t="s">
        <v>95</v>
      </c>
      <c r="W184" s="0" t="n">
        <v>0</v>
      </c>
      <c r="X184" s="0" t="s">
        <v>86</v>
      </c>
      <c r="Y184" s="0" t="n">
        <v>298</v>
      </c>
      <c r="AA184" s="0" t="n">
        <v>0</v>
      </c>
      <c r="AB184" s="0" t="s">
        <v>101</v>
      </c>
      <c r="AC184" s="0" t="n">
        <v>85</v>
      </c>
      <c r="AD184" s="0" t="n">
        <v>0</v>
      </c>
      <c r="AE184" s="0" t="n">
        <v>0</v>
      </c>
      <c r="AF184" s="0" t="s">
        <v>96</v>
      </c>
      <c r="AG184" s="13" t="n">
        <v>42478</v>
      </c>
      <c r="AH184" s="0" t="str">
        <f aca="false">B184&amp;"|"&amp;C184&amp;"|"&amp;D184&amp;"|"&amp;E184&amp;"|"&amp;F184&amp;"|"&amp;G184&amp;"|"&amp;H184&amp;"|"&amp;I184&amp;"|"&amp;J184&amp;"|"&amp;K184&amp;"|"&amp;L184&amp;"|"&amp;M184&amp;"|"&amp;N184&amp;"|"&amp;O184&amp;"|"&amp;P184&amp;"|"&amp;Q184&amp;"|"&amp;R184&amp;"|"&amp;S184&amp;"|"&amp;T184&amp;"|"&amp;U184&amp;"|"&amp;V184&amp;"|"&amp;W184&amp;"|"&amp;X184&amp;"|"&amp;Y184&amp;"|"&amp;Z184&amp;"|"&amp;AA184&amp;"|"&amp;AB184&amp;"|"&amp;AC184&amp;"|"&amp;AD184&amp;"|"&amp;AE184&amp;"|"&amp;AF184&amp;"|"&amp;AG184</f>
        <v>Resort Hotel|1|199|2016|May|19|2|1|1|2|0|0|HB|PRT|Groups|TA/TO|0|0|0|A|A|0|No Deposit|298||0|Transient-Party|85|0|0|Canceled|42478</v>
      </c>
      <c r="AI184" s="0" t="str">
        <f aca="false">IF(COUNTIF($AH$4:$AH$2603,AH184)&gt;1,"Duplicate","Unique")</f>
        <v>Unique</v>
      </c>
      <c r="AJ184" s="0" t="str">
        <f aca="false">IF(COUNTBLANK(B184:AG184)&gt;0,"Missing ("&amp;COUNTBLANK(B184:AG184)&amp;")","Complete")</f>
        <v>Missing (1)</v>
      </c>
    </row>
    <row r="185" customFormat="false" ht="15" hidden="false" customHeight="false" outlineLevel="0" collapsed="false">
      <c r="A185" s="14" t="n">
        <v>182</v>
      </c>
      <c r="B185" s="14" t="s">
        <v>80</v>
      </c>
      <c r="C185" s="14" t="n">
        <v>1</v>
      </c>
      <c r="D185" s="14" t="n">
        <v>40</v>
      </c>
      <c r="E185" s="14" t="n">
        <v>2016</v>
      </c>
      <c r="F185" s="14" t="s">
        <v>91</v>
      </c>
      <c r="G185" s="14" t="n">
        <v>30</v>
      </c>
      <c r="H185" s="14" t="n">
        <v>22</v>
      </c>
      <c r="I185" s="14" t="n">
        <v>2</v>
      </c>
      <c r="J185" s="14" t="n">
        <v>4</v>
      </c>
      <c r="K185" s="14" t="n">
        <v>2</v>
      </c>
      <c r="L185" s="14" t="n">
        <v>0</v>
      </c>
      <c r="M185" s="14" t="n">
        <v>0</v>
      </c>
      <c r="N185" s="14" t="s">
        <v>82</v>
      </c>
      <c r="O185" s="14" t="s">
        <v>153</v>
      </c>
      <c r="P185" s="14" t="s">
        <v>93</v>
      </c>
      <c r="Q185" s="14" t="s">
        <v>94</v>
      </c>
      <c r="R185" s="14" t="n">
        <v>0</v>
      </c>
      <c r="S185" s="14" t="n">
        <v>0</v>
      </c>
      <c r="T185" s="14" t="n">
        <v>0</v>
      </c>
      <c r="U185" s="14" t="s">
        <v>109</v>
      </c>
      <c r="V185" s="14" t="s">
        <v>109</v>
      </c>
      <c r="W185" s="14" t="n">
        <v>0</v>
      </c>
      <c r="X185" s="14" t="s">
        <v>86</v>
      </c>
      <c r="Y185" s="14" t="n">
        <v>240</v>
      </c>
      <c r="Z185" s="14"/>
      <c r="AA185" s="14" t="n">
        <v>0</v>
      </c>
      <c r="AB185" s="14" t="s">
        <v>87</v>
      </c>
      <c r="AC185" s="14" t="n">
        <v>194</v>
      </c>
      <c r="AD185" s="14" t="n">
        <v>0</v>
      </c>
      <c r="AE185" s="14" t="n">
        <v>0</v>
      </c>
      <c r="AF185" s="14" t="s">
        <v>96</v>
      </c>
      <c r="AG185" s="15" t="n">
        <v>42533</v>
      </c>
      <c r="AH185" s="14" t="str">
        <f aca="false">B185&amp;"|"&amp;C185&amp;"|"&amp;D185&amp;"|"&amp;E185&amp;"|"&amp;F185&amp;"|"&amp;G185&amp;"|"&amp;H185&amp;"|"&amp;I185&amp;"|"&amp;J185&amp;"|"&amp;K185&amp;"|"&amp;L185&amp;"|"&amp;M185&amp;"|"&amp;N185&amp;"|"&amp;O185&amp;"|"&amp;P185&amp;"|"&amp;Q185&amp;"|"&amp;R185&amp;"|"&amp;S185&amp;"|"&amp;T185&amp;"|"&amp;U185&amp;"|"&amp;V185&amp;"|"&amp;W185&amp;"|"&amp;X185&amp;"|"&amp;Y185&amp;"|"&amp;Z185&amp;"|"&amp;AA185&amp;"|"&amp;AB185&amp;"|"&amp;AC185&amp;"|"&amp;AD185&amp;"|"&amp;AE185&amp;"|"&amp;AF185&amp;"|"&amp;AG185</f>
        <v>Resort Hotel|1|40|2016|July|30|22|2|4|2|0|0|BB|DZA|Online TA|TA/TO|0|0|0|D|D|0|No Deposit|240||0|Transient|194|0|0|Canceled|42533</v>
      </c>
      <c r="AI185" s="14" t="str">
        <f aca="false">IF(COUNTIF($AH$4:$AH$2603,AH185)&gt;1,"Duplicate","Unique")</f>
        <v>Unique</v>
      </c>
      <c r="AJ185" s="14" t="str">
        <f aca="false">IF(COUNTBLANK(B185:AG185)&gt;0,"Missing ("&amp;COUNTBLANK(B185:AG185)&amp;")","Complete")</f>
        <v>Missing (1)</v>
      </c>
    </row>
    <row r="186" customFormat="false" ht="15" hidden="false" customHeight="false" outlineLevel="0" collapsed="false">
      <c r="A186" s="0" t="n">
        <v>183</v>
      </c>
      <c r="B186" s="0" t="s">
        <v>90</v>
      </c>
      <c r="C186" s="0" t="n">
        <v>1</v>
      </c>
      <c r="D186" s="0" t="n">
        <v>2</v>
      </c>
      <c r="E186" s="0" t="n">
        <v>2016</v>
      </c>
      <c r="F186" s="0" t="s">
        <v>113</v>
      </c>
      <c r="G186" s="0" t="n">
        <v>45</v>
      </c>
      <c r="H186" s="0" t="n">
        <v>2</v>
      </c>
      <c r="I186" s="0" t="n">
        <v>0</v>
      </c>
      <c r="J186" s="0" t="n">
        <v>2</v>
      </c>
      <c r="K186" s="0" t="n">
        <v>1</v>
      </c>
      <c r="L186" s="0" t="n">
        <v>0</v>
      </c>
      <c r="M186" s="0" t="n">
        <v>0</v>
      </c>
      <c r="N186" s="0" t="s">
        <v>82</v>
      </c>
      <c r="O186" s="0" t="s">
        <v>92</v>
      </c>
      <c r="P186" s="0" t="s">
        <v>154</v>
      </c>
      <c r="Q186" s="0" t="s">
        <v>128</v>
      </c>
      <c r="R186" s="0" t="n">
        <v>0</v>
      </c>
      <c r="S186" s="0" t="n">
        <v>0</v>
      </c>
      <c r="T186" s="0" t="n">
        <v>0</v>
      </c>
      <c r="U186" s="0" t="s">
        <v>109</v>
      </c>
      <c r="V186" s="0" t="s">
        <v>109</v>
      </c>
      <c r="W186" s="0" t="n">
        <v>0</v>
      </c>
      <c r="X186" s="0" t="s">
        <v>86</v>
      </c>
      <c r="Z186" s="0" t="n">
        <v>153</v>
      </c>
      <c r="AA186" s="0" t="n">
        <v>0</v>
      </c>
      <c r="AB186" s="0" t="s">
        <v>87</v>
      </c>
      <c r="AC186" s="0" t="n">
        <v>94</v>
      </c>
      <c r="AD186" s="0" t="n">
        <v>0</v>
      </c>
      <c r="AE186" s="0" t="n">
        <v>0</v>
      </c>
      <c r="AF186" s="0" t="s">
        <v>96</v>
      </c>
      <c r="AG186" s="13" t="n">
        <v>42676</v>
      </c>
      <c r="AH186" s="0" t="str">
        <f aca="false">B186&amp;"|"&amp;C186&amp;"|"&amp;D186&amp;"|"&amp;E186&amp;"|"&amp;F186&amp;"|"&amp;G186&amp;"|"&amp;H186&amp;"|"&amp;I186&amp;"|"&amp;J186&amp;"|"&amp;K186&amp;"|"&amp;L186&amp;"|"&amp;M186&amp;"|"&amp;N186&amp;"|"&amp;O186&amp;"|"&amp;P186&amp;"|"&amp;Q186&amp;"|"&amp;R186&amp;"|"&amp;S186&amp;"|"&amp;T186&amp;"|"&amp;U186&amp;"|"&amp;V186&amp;"|"&amp;W186&amp;"|"&amp;X186&amp;"|"&amp;Y186&amp;"|"&amp;Z186&amp;"|"&amp;AA186&amp;"|"&amp;AB186&amp;"|"&amp;AC186&amp;"|"&amp;AD186&amp;"|"&amp;AE186&amp;"|"&amp;AF186&amp;"|"&amp;AG186</f>
        <v>City Hotel|1|2|2016|November|45|2|0|2|1|0|0|BB|PRT|Aviation|Corporate|0|0|0|D|D|0|No Deposit||153|0|Transient|94|0|0|Canceled|42676</v>
      </c>
      <c r="AI186" s="0" t="str">
        <f aca="false">IF(COUNTIF($AH$4:$AH$2603,AH186)&gt;1,"Duplicate","Unique")</f>
        <v>Unique</v>
      </c>
      <c r="AJ186" s="0" t="str">
        <f aca="false">IF(COUNTBLANK(B186:AG186)&gt;0,"Missing ("&amp;COUNTBLANK(B186:AG186)&amp;")","Complete")</f>
        <v>Missing (1)</v>
      </c>
    </row>
    <row r="187" customFormat="false" ht="15" hidden="false" customHeight="false" outlineLevel="0" collapsed="false">
      <c r="A187" s="14" t="n">
        <v>184</v>
      </c>
      <c r="B187" s="14" t="s">
        <v>90</v>
      </c>
      <c r="C187" s="14" t="n">
        <v>0</v>
      </c>
      <c r="D187" s="14" t="n">
        <v>13</v>
      </c>
      <c r="E187" s="14" t="n">
        <v>2016</v>
      </c>
      <c r="F187" s="14" t="s">
        <v>103</v>
      </c>
      <c r="G187" s="14" t="n">
        <v>14</v>
      </c>
      <c r="H187" s="14" t="n">
        <v>27</v>
      </c>
      <c r="I187" s="14" t="n">
        <v>2</v>
      </c>
      <c r="J187" s="14" t="n">
        <v>2</v>
      </c>
      <c r="K187" s="14" t="n">
        <v>2</v>
      </c>
      <c r="L187" s="14" t="n">
        <v>0</v>
      </c>
      <c r="M187" s="14" t="n">
        <v>0</v>
      </c>
      <c r="N187" s="14" t="s">
        <v>82</v>
      </c>
      <c r="O187" s="14" t="s">
        <v>108</v>
      </c>
      <c r="P187" s="14" t="s">
        <v>99</v>
      </c>
      <c r="Q187" s="14" t="s">
        <v>94</v>
      </c>
      <c r="R187" s="14" t="n">
        <v>0</v>
      </c>
      <c r="S187" s="14" t="n">
        <v>0</v>
      </c>
      <c r="T187" s="14" t="n">
        <v>0</v>
      </c>
      <c r="U187" s="14" t="s">
        <v>95</v>
      </c>
      <c r="V187" s="14" t="s">
        <v>95</v>
      </c>
      <c r="W187" s="14" t="n">
        <v>0</v>
      </c>
      <c r="X187" s="14" t="s">
        <v>86</v>
      </c>
      <c r="Y187" s="14" t="n">
        <v>138</v>
      </c>
      <c r="Z187" s="14"/>
      <c r="AA187" s="14" t="n">
        <v>0</v>
      </c>
      <c r="AB187" s="14" t="s">
        <v>87</v>
      </c>
      <c r="AC187" s="14" t="n">
        <v>79.15</v>
      </c>
      <c r="AD187" s="14" t="n">
        <v>0</v>
      </c>
      <c r="AE187" s="14" t="n">
        <v>0</v>
      </c>
      <c r="AF187" s="14" t="s">
        <v>88</v>
      </c>
      <c r="AG187" s="15" t="n">
        <v>42460</v>
      </c>
      <c r="AH187" s="14" t="str">
        <f aca="false">B187&amp;"|"&amp;C187&amp;"|"&amp;D187&amp;"|"&amp;E187&amp;"|"&amp;F187&amp;"|"&amp;G187&amp;"|"&amp;H187&amp;"|"&amp;I187&amp;"|"&amp;J187&amp;"|"&amp;K187&amp;"|"&amp;L187&amp;"|"&amp;M187&amp;"|"&amp;N187&amp;"|"&amp;O187&amp;"|"&amp;P187&amp;"|"&amp;Q187&amp;"|"&amp;R187&amp;"|"&amp;S187&amp;"|"&amp;T187&amp;"|"&amp;U187&amp;"|"&amp;V187&amp;"|"&amp;W187&amp;"|"&amp;X187&amp;"|"&amp;Y187&amp;"|"&amp;Z187&amp;"|"&amp;AA187&amp;"|"&amp;AB187&amp;"|"&amp;AC187&amp;"|"&amp;AD187&amp;"|"&amp;AE187&amp;"|"&amp;AF187&amp;"|"&amp;AG187</f>
        <v>City Hotel|0|13|2016|March|14|27|2|2|2|0|0|BB|DEU|Offline TA/TO|TA/TO|0|0|0|A|A|0|No Deposit|138||0|Transient|79.15|0|0|Check-Out|42460</v>
      </c>
      <c r="AI187" s="14" t="str">
        <f aca="false">IF(COUNTIF($AH$4:$AH$2603,AH187)&gt;1,"Duplicate","Unique")</f>
        <v>Unique</v>
      </c>
      <c r="AJ187" s="14" t="str">
        <f aca="false">IF(COUNTBLANK(B187:AG187)&gt;0,"Missing ("&amp;COUNTBLANK(B187:AG187)&amp;")","Complete")</f>
        <v>Missing (1)</v>
      </c>
    </row>
    <row r="188" customFormat="false" ht="15" hidden="false" customHeight="false" outlineLevel="0" collapsed="false">
      <c r="A188" s="0" t="n">
        <v>185</v>
      </c>
      <c r="B188" s="0" t="s">
        <v>90</v>
      </c>
      <c r="C188" s="0" t="n">
        <v>0</v>
      </c>
      <c r="D188" s="0" t="n">
        <v>5</v>
      </c>
      <c r="E188" s="0" t="n">
        <v>2016</v>
      </c>
      <c r="F188" s="0" t="s">
        <v>113</v>
      </c>
      <c r="G188" s="0" t="n">
        <v>46</v>
      </c>
      <c r="H188" s="0" t="n">
        <v>6</v>
      </c>
      <c r="I188" s="0" t="n">
        <v>2</v>
      </c>
      <c r="J188" s="0" t="n">
        <v>3</v>
      </c>
      <c r="K188" s="0" t="n">
        <v>2</v>
      </c>
      <c r="L188" s="0" t="n">
        <v>0</v>
      </c>
      <c r="M188" s="0" t="n">
        <v>0</v>
      </c>
      <c r="N188" s="0" t="s">
        <v>107</v>
      </c>
      <c r="O188" s="0" t="s">
        <v>123</v>
      </c>
      <c r="P188" s="0" t="s">
        <v>93</v>
      </c>
      <c r="Q188" s="0" t="s">
        <v>94</v>
      </c>
      <c r="R188" s="0" t="n">
        <v>0</v>
      </c>
      <c r="S188" s="0" t="n">
        <v>0</v>
      </c>
      <c r="T188" s="0" t="n">
        <v>0</v>
      </c>
      <c r="U188" s="0" t="s">
        <v>95</v>
      </c>
      <c r="V188" s="0" t="s">
        <v>95</v>
      </c>
      <c r="W188" s="0" t="n">
        <v>0</v>
      </c>
      <c r="X188" s="0" t="s">
        <v>86</v>
      </c>
      <c r="Y188" s="0" t="n">
        <v>7</v>
      </c>
      <c r="AA188" s="0" t="n">
        <v>0</v>
      </c>
      <c r="AB188" s="0" t="s">
        <v>87</v>
      </c>
      <c r="AC188" s="0" t="n">
        <v>106.68</v>
      </c>
      <c r="AD188" s="0" t="n">
        <v>0</v>
      </c>
      <c r="AE188" s="0" t="n">
        <v>1</v>
      </c>
      <c r="AF188" s="0" t="s">
        <v>88</v>
      </c>
      <c r="AG188" s="13" t="n">
        <v>42685</v>
      </c>
      <c r="AH188" s="0" t="str">
        <f aca="false">B188&amp;"|"&amp;C188&amp;"|"&amp;D188&amp;"|"&amp;E188&amp;"|"&amp;F188&amp;"|"&amp;G188&amp;"|"&amp;H188&amp;"|"&amp;I188&amp;"|"&amp;J188&amp;"|"&amp;K188&amp;"|"&amp;L188&amp;"|"&amp;M188&amp;"|"&amp;N188&amp;"|"&amp;O188&amp;"|"&amp;P188&amp;"|"&amp;Q188&amp;"|"&amp;R188&amp;"|"&amp;S188&amp;"|"&amp;T188&amp;"|"&amp;U188&amp;"|"&amp;V188&amp;"|"&amp;W188&amp;"|"&amp;X188&amp;"|"&amp;Y188&amp;"|"&amp;Z188&amp;"|"&amp;AA188&amp;"|"&amp;AB188&amp;"|"&amp;AC188&amp;"|"&amp;AD188&amp;"|"&amp;AE188&amp;"|"&amp;AF188&amp;"|"&amp;AG188</f>
        <v>City Hotel|0|5|2016|November|46|6|2|3|2|0|0|SC|USA|Online TA|TA/TO|0|0|0|A|A|0|No Deposit|7||0|Transient|106.68|0|1|Check-Out|42685</v>
      </c>
      <c r="AI188" s="0" t="str">
        <f aca="false">IF(COUNTIF($AH$4:$AH$2603,AH188)&gt;1,"Duplicate","Unique")</f>
        <v>Unique</v>
      </c>
      <c r="AJ188" s="0" t="str">
        <f aca="false">IF(COUNTBLANK(B188:AG188)&gt;0,"Missing ("&amp;COUNTBLANK(B188:AG188)&amp;")","Complete")</f>
        <v>Missing (1)</v>
      </c>
    </row>
    <row r="189" customFormat="false" ht="15" hidden="false" customHeight="false" outlineLevel="0" collapsed="false">
      <c r="A189" s="14" t="n">
        <v>186</v>
      </c>
      <c r="B189" s="14" t="s">
        <v>90</v>
      </c>
      <c r="C189" s="14" t="n">
        <v>1</v>
      </c>
      <c r="D189" s="14" t="n">
        <v>153</v>
      </c>
      <c r="E189" s="14" t="n">
        <v>2015</v>
      </c>
      <c r="F189" s="14" t="s">
        <v>119</v>
      </c>
      <c r="G189" s="14" t="n">
        <v>32</v>
      </c>
      <c r="H189" s="14" t="n">
        <v>3</v>
      </c>
      <c r="I189" s="14" t="n">
        <v>1</v>
      </c>
      <c r="J189" s="14" t="n">
        <v>2</v>
      </c>
      <c r="K189" s="14" t="n">
        <v>2</v>
      </c>
      <c r="L189" s="14" t="n">
        <v>0</v>
      </c>
      <c r="M189" s="14" t="n">
        <v>0</v>
      </c>
      <c r="N189" s="14" t="s">
        <v>82</v>
      </c>
      <c r="O189" s="14" t="s">
        <v>92</v>
      </c>
      <c r="P189" s="14" t="s">
        <v>116</v>
      </c>
      <c r="Q189" s="14" t="s">
        <v>94</v>
      </c>
      <c r="R189" s="14" t="n">
        <v>0</v>
      </c>
      <c r="S189" s="14" t="n">
        <v>1</v>
      </c>
      <c r="T189" s="14" t="n">
        <v>0</v>
      </c>
      <c r="U189" s="14" t="s">
        <v>95</v>
      </c>
      <c r="V189" s="14" t="s">
        <v>95</v>
      </c>
      <c r="W189" s="14" t="n">
        <v>0</v>
      </c>
      <c r="X189" s="14" t="s">
        <v>120</v>
      </c>
      <c r="Y189" s="14" t="n">
        <v>1</v>
      </c>
      <c r="Z189" s="14"/>
      <c r="AA189" s="14" t="n">
        <v>0</v>
      </c>
      <c r="AB189" s="14" t="s">
        <v>87</v>
      </c>
      <c r="AC189" s="14" t="n">
        <v>60</v>
      </c>
      <c r="AD189" s="14" t="n">
        <v>0</v>
      </c>
      <c r="AE189" s="14" t="n">
        <v>0</v>
      </c>
      <c r="AF189" s="14" t="s">
        <v>96</v>
      </c>
      <c r="AG189" s="15" t="n">
        <v>42143</v>
      </c>
      <c r="AH189" s="14" t="str">
        <f aca="false">B189&amp;"|"&amp;C189&amp;"|"&amp;D189&amp;"|"&amp;E189&amp;"|"&amp;F189&amp;"|"&amp;G189&amp;"|"&amp;H189&amp;"|"&amp;I189&amp;"|"&amp;J189&amp;"|"&amp;K189&amp;"|"&amp;L189&amp;"|"&amp;M189&amp;"|"&amp;N189&amp;"|"&amp;O189&amp;"|"&amp;P189&amp;"|"&amp;Q189&amp;"|"&amp;R189&amp;"|"&amp;S189&amp;"|"&amp;T189&amp;"|"&amp;U189&amp;"|"&amp;V189&amp;"|"&amp;W189&amp;"|"&amp;X189&amp;"|"&amp;Y189&amp;"|"&amp;Z189&amp;"|"&amp;AA189&amp;"|"&amp;AB189&amp;"|"&amp;AC189&amp;"|"&amp;AD189&amp;"|"&amp;AE189&amp;"|"&amp;AF189&amp;"|"&amp;AG189</f>
        <v>City Hotel|1|153|2015|August|32|3|1|2|2|0|0|BB|PRT|Groups|TA/TO|0|1|0|A|A|0|Non Refund|1||0|Transient|60|0|0|Canceled|42143</v>
      </c>
      <c r="AI189" s="14" t="str">
        <f aca="false">IF(COUNTIF($AH$4:$AH$2603,AH189)&gt;1,"Duplicate","Unique")</f>
        <v>Duplicate</v>
      </c>
      <c r="AJ189" s="14" t="str">
        <f aca="false">IF(COUNTBLANK(B189:AG189)&gt;0,"Missing ("&amp;COUNTBLANK(B189:AG189)&amp;")","Complete")</f>
        <v>Missing (1)</v>
      </c>
    </row>
    <row r="190" customFormat="false" ht="15" hidden="false" customHeight="false" outlineLevel="0" collapsed="false">
      <c r="A190" s="0" t="n">
        <v>187</v>
      </c>
      <c r="B190" s="0" t="s">
        <v>90</v>
      </c>
      <c r="C190" s="0" t="n">
        <v>0</v>
      </c>
      <c r="D190" s="0" t="n">
        <v>54</v>
      </c>
      <c r="E190" s="0" t="n">
        <v>2016</v>
      </c>
      <c r="F190" s="0" t="s">
        <v>118</v>
      </c>
      <c r="G190" s="0" t="n">
        <v>7</v>
      </c>
      <c r="H190" s="0" t="n">
        <v>8</v>
      </c>
      <c r="I190" s="0" t="n">
        <v>1</v>
      </c>
      <c r="J190" s="0" t="n">
        <v>4</v>
      </c>
      <c r="K190" s="0" t="n">
        <v>2</v>
      </c>
      <c r="L190" s="0" t="n">
        <v>0</v>
      </c>
      <c r="M190" s="0" t="n">
        <v>0</v>
      </c>
      <c r="N190" s="0" t="s">
        <v>82</v>
      </c>
      <c r="O190" s="0" t="s">
        <v>108</v>
      </c>
      <c r="P190" s="0" t="s">
        <v>93</v>
      </c>
      <c r="Q190" s="0" t="s">
        <v>94</v>
      </c>
      <c r="R190" s="0" t="n">
        <v>0</v>
      </c>
      <c r="S190" s="0" t="n">
        <v>0</v>
      </c>
      <c r="T190" s="0" t="n">
        <v>0</v>
      </c>
      <c r="U190" s="0" t="s">
        <v>95</v>
      </c>
      <c r="V190" s="0" t="s">
        <v>95</v>
      </c>
      <c r="W190" s="0" t="n">
        <v>0</v>
      </c>
      <c r="X190" s="0" t="s">
        <v>86</v>
      </c>
      <c r="Y190" s="0" t="n">
        <v>9</v>
      </c>
      <c r="AA190" s="0" t="n">
        <v>0</v>
      </c>
      <c r="AB190" s="0" t="s">
        <v>87</v>
      </c>
      <c r="AC190" s="0" t="n">
        <v>75.95</v>
      </c>
      <c r="AD190" s="0" t="n">
        <v>0</v>
      </c>
      <c r="AE190" s="0" t="n">
        <v>1</v>
      </c>
      <c r="AF190" s="0" t="s">
        <v>88</v>
      </c>
      <c r="AG190" s="13" t="n">
        <v>42413</v>
      </c>
      <c r="AH190" s="0" t="str">
        <f aca="false">B190&amp;"|"&amp;C190&amp;"|"&amp;D190&amp;"|"&amp;E190&amp;"|"&amp;F190&amp;"|"&amp;G190&amp;"|"&amp;H190&amp;"|"&amp;I190&amp;"|"&amp;J190&amp;"|"&amp;K190&amp;"|"&amp;L190&amp;"|"&amp;M190&amp;"|"&amp;N190&amp;"|"&amp;O190&amp;"|"&amp;P190&amp;"|"&amp;Q190&amp;"|"&amp;R190&amp;"|"&amp;S190&amp;"|"&amp;T190&amp;"|"&amp;U190&amp;"|"&amp;V190&amp;"|"&amp;W190&amp;"|"&amp;X190&amp;"|"&amp;Y190&amp;"|"&amp;Z190&amp;"|"&amp;AA190&amp;"|"&amp;AB190&amp;"|"&amp;AC190&amp;"|"&amp;AD190&amp;"|"&amp;AE190&amp;"|"&amp;AF190&amp;"|"&amp;AG190</f>
        <v>City Hotel|0|54|2016|February|7|8|1|4|2|0|0|BB|DEU|Online TA|TA/TO|0|0|0|A|A|0|No Deposit|9||0|Transient|75.95|0|1|Check-Out|42413</v>
      </c>
      <c r="AI190" s="0" t="str">
        <f aca="false">IF(COUNTIF($AH$4:$AH$2603,AH190)&gt;1,"Duplicate","Unique")</f>
        <v>Unique</v>
      </c>
      <c r="AJ190" s="0" t="str">
        <f aca="false">IF(COUNTBLANK(B190:AG190)&gt;0,"Missing ("&amp;COUNTBLANK(B190:AG190)&amp;")","Complete")</f>
        <v>Missing (1)</v>
      </c>
    </row>
    <row r="191" customFormat="false" ht="15" hidden="false" customHeight="false" outlineLevel="0" collapsed="false">
      <c r="A191" s="14" t="n">
        <v>188</v>
      </c>
      <c r="B191" s="14" t="s">
        <v>80</v>
      </c>
      <c r="C191" s="14" t="n">
        <v>0</v>
      </c>
      <c r="D191" s="14" t="n">
        <v>10</v>
      </c>
      <c r="E191" s="14" t="n">
        <v>2017</v>
      </c>
      <c r="F191" s="14" t="s">
        <v>118</v>
      </c>
      <c r="G191" s="14" t="n">
        <v>7</v>
      </c>
      <c r="H191" s="14" t="n">
        <v>12</v>
      </c>
      <c r="I191" s="14" t="n">
        <v>1</v>
      </c>
      <c r="J191" s="14" t="n">
        <v>0</v>
      </c>
      <c r="K191" s="14" t="n">
        <v>2</v>
      </c>
      <c r="L191" s="14" t="n">
        <v>0</v>
      </c>
      <c r="M191" s="14" t="n">
        <v>0</v>
      </c>
      <c r="N191" s="14" t="s">
        <v>82</v>
      </c>
      <c r="O191" s="14" t="s">
        <v>92</v>
      </c>
      <c r="P191" s="14" t="s">
        <v>93</v>
      </c>
      <c r="Q191" s="14" t="s">
        <v>94</v>
      </c>
      <c r="R191" s="14" t="n">
        <v>0</v>
      </c>
      <c r="S191" s="14" t="n">
        <v>0</v>
      </c>
      <c r="T191" s="14" t="n">
        <v>0</v>
      </c>
      <c r="U191" s="14" t="s">
        <v>95</v>
      </c>
      <c r="V191" s="14" t="s">
        <v>95</v>
      </c>
      <c r="W191" s="14" t="n">
        <v>0</v>
      </c>
      <c r="X191" s="14" t="s">
        <v>86</v>
      </c>
      <c r="Y191" s="14" t="n">
        <v>240</v>
      </c>
      <c r="Z191" s="14"/>
      <c r="AA191" s="14" t="n">
        <v>0</v>
      </c>
      <c r="AB191" s="14" t="s">
        <v>87</v>
      </c>
      <c r="AC191" s="14" t="n">
        <v>48</v>
      </c>
      <c r="AD191" s="14" t="n">
        <v>0</v>
      </c>
      <c r="AE191" s="14" t="n">
        <v>1</v>
      </c>
      <c r="AF191" s="14" t="s">
        <v>88</v>
      </c>
      <c r="AG191" s="15" t="n">
        <v>42779</v>
      </c>
      <c r="AH191" s="14" t="str">
        <f aca="false">B191&amp;"|"&amp;C191&amp;"|"&amp;D191&amp;"|"&amp;E191&amp;"|"&amp;F191&amp;"|"&amp;G191&amp;"|"&amp;H191&amp;"|"&amp;I191&amp;"|"&amp;J191&amp;"|"&amp;K191&amp;"|"&amp;L191&amp;"|"&amp;M191&amp;"|"&amp;N191&amp;"|"&amp;O191&amp;"|"&amp;P191&amp;"|"&amp;Q191&amp;"|"&amp;R191&amp;"|"&amp;S191&amp;"|"&amp;T191&amp;"|"&amp;U191&amp;"|"&amp;V191&amp;"|"&amp;W191&amp;"|"&amp;X191&amp;"|"&amp;Y191&amp;"|"&amp;Z191&amp;"|"&amp;AA191&amp;"|"&amp;AB191&amp;"|"&amp;AC191&amp;"|"&amp;AD191&amp;"|"&amp;AE191&amp;"|"&amp;AF191&amp;"|"&amp;AG191</f>
        <v>Resort Hotel|0|10|2017|February|7|12|1|0|2|0|0|BB|PRT|Online TA|TA/TO|0|0|0|A|A|0|No Deposit|240||0|Transient|48|0|1|Check-Out|42779</v>
      </c>
      <c r="AI191" s="14" t="str">
        <f aca="false">IF(COUNTIF($AH$4:$AH$2603,AH191)&gt;1,"Duplicate","Unique")</f>
        <v>Unique</v>
      </c>
      <c r="AJ191" s="14" t="str">
        <f aca="false">IF(COUNTBLANK(B191:AG191)&gt;0,"Missing ("&amp;COUNTBLANK(B191:AG191)&amp;")","Complete")</f>
        <v>Missing (1)</v>
      </c>
    </row>
    <row r="192" customFormat="false" ht="15" hidden="false" customHeight="false" outlineLevel="0" collapsed="false">
      <c r="A192" s="0" t="n">
        <v>189</v>
      </c>
      <c r="B192" s="0" t="s">
        <v>80</v>
      </c>
      <c r="C192" s="0" t="n">
        <v>1</v>
      </c>
      <c r="D192" s="0" t="n">
        <v>23</v>
      </c>
      <c r="E192" s="0" t="n">
        <v>2016</v>
      </c>
      <c r="F192" s="0" t="s">
        <v>119</v>
      </c>
      <c r="G192" s="0" t="n">
        <v>32</v>
      </c>
      <c r="H192" s="0" t="n">
        <v>4</v>
      </c>
      <c r="I192" s="0" t="n">
        <v>0</v>
      </c>
      <c r="J192" s="0" t="n">
        <v>3</v>
      </c>
      <c r="K192" s="0" t="n">
        <v>2</v>
      </c>
      <c r="L192" s="0" t="n">
        <v>1</v>
      </c>
      <c r="M192" s="0" t="n">
        <v>0</v>
      </c>
      <c r="N192" s="0" t="s">
        <v>112</v>
      </c>
      <c r="O192" s="0" t="s">
        <v>92</v>
      </c>
      <c r="P192" s="0" t="s">
        <v>93</v>
      </c>
      <c r="Q192" s="0" t="s">
        <v>94</v>
      </c>
      <c r="R192" s="0" t="n">
        <v>0</v>
      </c>
      <c r="S192" s="0" t="n">
        <v>0</v>
      </c>
      <c r="T192" s="0" t="n">
        <v>0</v>
      </c>
      <c r="U192" s="0" t="s">
        <v>95</v>
      </c>
      <c r="V192" s="0" t="s">
        <v>95</v>
      </c>
      <c r="W192" s="0" t="n">
        <v>0</v>
      </c>
      <c r="X192" s="0" t="s">
        <v>86</v>
      </c>
      <c r="Y192" s="0" t="n">
        <v>242</v>
      </c>
      <c r="AA192" s="0" t="n">
        <v>0</v>
      </c>
      <c r="AB192" s="0" t="s">
        <v>87</v>
      </c>
      <c r="AC192" s="0" t="n">
        <v>272.7</v>
      </c>
      <c r="AD192" s="0" t="n">
        <v>0</v>
      </c>
      <c r="AE192" s="0" t="n">
        <v>0</v>
      </c>
      <c r="AF192" s="0" t="s">
        <v>96</v>
      </c>
      <c r="AG192" s="13" t="n">
        <v>42581</v>
      </c>
      <c r="AH192" s="0" t="str">
        <f aca="false">B192&amp;"|"&amp;C192&amp;"|"&amp;D192&amp;"|"&amp;E192&amp;"|"&amp;F192&amp;"|"&amp;G192&amp;"|"&amp;H192&amp;"|"&amp;I192&amp;"|"&amp;J192&amp;"|"&amp;K192&amp;"|"&amp;L192&amp;"|"&amp;M192&amp;"|"&amp;N192&amp;"|"&amp;O192&amp;"|"&amp;P192&amp;"|"&amp;Q192&amp;"|"&amp;R192&amp;"|"&amp;S192&amp;"|"&amp;T192&amp;"|"&amp;U192&amp;"|"&amp;V192&amp;"|"&amp;W192&amp;"|"&amp;X192&amp;"|"&amp;Y192&amp;"|"&amp;Z192&amp;"|"&amp;AA192&amp;"|"&amp;AB192&amp;"|"&amp;AC192&amp;"|"&amp;AD192&amp;"|"&amp;AE192&amp;"|"&amp;AF192&amp;"|"&amp;AG192</f>
        <v>Resort Hotel|1|23|2016|August|32|4|0|3|2|1|0|HB|PRT|Online TA|TA/TO|0|0|0|A|A|0|No Deposit|242||0|Transient|272.7|0|0|Canceled|42581</v>
      </c>
      <c r="AI192" s="0" t="str">
        <f aca="false">IF(COUNTIF($AH$4:$AH$2603,AH192)&gt;1,"Duplicate","Unique")</f>
        <v>Unique</v>
      </c>
      <c r="AJ192" s="0" t="str">
        <f aca="false">IF(COUNTBLANK(B192:AG192)&gt;0,"Missing ("&amp;COUNTBLANK(B192:AG192)&amp;")","Complete")</f>
        <v>Missing (1)</v>
      </c>
    </row>
    <row r="193" customFormat="false" ht="15" hidden="false" customHeight="false" outlineLevel="0" collapsed="false">
      <c r="A193" s="14" t="n">
        <v>190</v>
      </c>
      <c r="B193" s="14" t="s">
        <v>90</v>
      </c>
      <c r="C193" s="14" t="n">
        <v>0</v>
      </c>
      <c r="D193" s="14" t="n">
        <v>235</v>
      </c>
      <c r="E193" s="14" t="n">
        <v>2016</v>
      </c>
      <c r="F193" s="14" t="s">
        <v>119</v>
      </c>
      <c r="G193" s="14" t="n">
        <v>32</v>
      </c>
      <c r="H193" s="14" t="n">
        <v>6</v>
      </c>
      <c r="I193" s="14" t="n">
        <v>1</v>
      </c>
      <c r="J193" s="14" t="n">
        <v>1</v>
      </c>
      <c r="K193" s="14" t="n">
        <v>2</v>
      </c>
      <c r="L193" s="14" t="n">
        <v>0</v>
      </c>
      <c r="M193" s="14" t="n">
        <v>0</v>
      </c>
      <c r="N193" s="14" t="s">
        <v>82</v>
      </c>
      <c r="O193" s="14" t="s">
        <v>92</v>
      </c>
      <c r="P193" s="14" t="s">
        <v>93</v>
      </c>
      <c r="Q193" s="14" t="s">
        <v>94</v>
      </c>
      <c r="R193" s="14" t="n">
        <v>0</v>
      </c>
      <c r="S193" s="14" t="n">
        <v>0</v>
      </c>
      <c r="T193" s="14" t="n">
        <v>0</v>
      </c>
      <c r="U193" s="14" t="s">
        <v>95</v>
      </c>
      <c r="V193" s="14" t="s">
        <v>95</v>
      </c>
      <c r="W193" s="14" t="n">
        <v>0</v>
      </c>
      <c r="X193" s="14" t="s">
        <v>86</v>
      </c>
      <c r="Y193" s="14" t="n">
        <v>9</v>
      </c>
      <c r="Z193" s="14"/>
      <c r="AA193" s="14" t="n">
        <v>0</v>
      </c>
      <c r="AB193" s="14" t="s">
        <v>101</v>
      </c>
      <c r="AC193" s="14" t="n">
        <v>105.3</v>
      </c>
      <c r="AD193" s="14" t="n">
        <v>1</v>
      </c>
      <c r="AE193" s="14" t="n">
        <v>2</v>
      </c>
      <c r="AF193" s="14" t="s">
        <v>88</v>
      </c>
      <c r="AG193" s="15" t="n">
        <v>42590</v>
      </c>
      <c r="AH193" s="14" t="str">
        <f aca="false">B193&amp;"|"&amp;C193&amp;"|"&amp;D193&amp;"|"&amp;E193&amp;"|"&amp;F193&amp;"|"&amp;G193&amp;"|"&amp;H193&amp;"|"&amp;I193&amp;"|"&amp;J193&amp;"|"&amp;K193&amp;"|"&amp;L193&amp;"|"&amp;M193&amp;"|"&amp;N193&amp;"|"&amp;O193&amp;"|"&amp;P193&amp;"|"&amp;Q193&amp;"|"&amp;R193&amp;"|"&amp;S193&amp;"|"&amp;T193&amp;"|"&amp;U193&amp;"|"&amp;V193&amp;"|"&amp;W193&amp;"|"&amp;X193&amp;"|"&amp;Y193&amp;"|"&amp;Z193&amp;"|"&amp;AA193&amp;"|"&amp;AB193&amp;"|"&amp;AC193&amp;"|"&amp;AD193&amp;"|"&amp;AE193&amp;"|"&amp;AF193&amp;"|"&amp;AG193</f>
        <v>City Hotel|0|235|2016|August|32|6|1|1|2|0|0|BB|PRT|Online TA|TA/TO|0|0|0|A|A|0|No Deposit|9||0|Transient-Party|105.3|1|2|Check-Out|42590</v>
      </c>
      <c r="AI193" s="14" t="str">
        <f aca="false">IF(COUNTIF($AH$4:$AH$2603,AH193)&gt;1,"Duplicate","Unique")</f>
        <v>Unique</v>
      </c>
      <c r="AJ193" s="14" t="str">
        <f aca="false">IF(COUNTBLANK(B193:AG193)&gt;0,"Missing ("&amp;COUNTBLANK(B193:AG193)&amp;")","Complete")</f>
        <v>Missing (1)</v>
      </c>
    </row>
    <row r="194" customFormat="false" ht="15" hidden="false" customHeight="false" outlineLevel="0" collapsed="false">
      <c r="A194" s="0" t="n">
        <v>191</v>
      </c>
      <c r="B194" s="0" t="s">
        <v>90</v>
      </c>
      <c r="C194" s="0" t="n">
        <v>0</v>
      </c>
      <c r="D194" s="0" t="n">
        <v>242</v>
      </c>
      <c r="E194" s="0" t="n">
        <v>2016</v>
      </c>
      <c r="F194" s="0" t="s">
        <v>111</v>
      </c>
      <c r="G194" s="0" t="n">
        <v>44</v>
      </c>
      <c r="H194" s="0" t="n">
        <v>28</v>
      </c>
      <c r="I194" s="0" t="n">
        <v>2</v>
      </c>
      <c r="J194" s="0" t="n">
        <v>2</v>
      </c>
      <c r="K194" s="0" t="n">
        <v>2</v>
      </c>
      <c r="L194" s="0" t="n">
        <v>1</v>
      </c>
      <c r="M194" s="0" t="n">
        <v>0</v>
      </c>
      <c r="N194" s="0" t="s">
        <v>82</v>
      </c>
      <c r="O194" s="0" t="s">
        <v>122</v>
      </c>
      <c r="P194" s="0" t="s">
        <v>93</v>
      </c>
      <c r="Q194" s="0" t="s">
        <v>94</v>
      </c>
      <c r="R194" s="0" t="n">
        <v>0</v>
      </c>
      <c r="S194" s="0" t="n">
        <v>0</v>
      </c>
      <c r="T194" s="0" t="n">
        <v>0</v>
      </c>
      <c r="U194" s="0" t="s">
        <v>109</v>
      </c>
      <c r="V194" s="0" t="s">
        <v>109</v>
      </c>
      <c r="W194" s="0" t="n">
        <v>0</v>
      </c>
      <c r="X194" s="0" t="s">
        <v>86</v>
      </c>
      <c r="Y194" s="0" t="n">
        <v>7</v>
      </c>
      <c r="AA194" s="0" t="n">
        <v>0</v>
      </c>
      <c r="AB194" s="0" t="s">
        <v>87</v>
      </c>
      <c r="AC194" s="0" t="n">
        <v>95.13</v>
      </c>
      <c r="AD194" s="0" t="n">
        <v>0</v>
      </c>
      <c r="AE194" s="0" t="n">
        <v>1</v>
      </c>
      <c r="AF194" s="0" t="s">
        <v>88</v>
      </c>
      <c r="AG194" s="13" t="n">
        <v>42675</v>
      </c>
      <c r="AH194" s="0" t="str">
        <f aca="false">B194&amp;"|"&amp;C194&amp;"|"&amp;D194&amp;"|"&amp;E194&amp;"|"&amp;F194&amp;"|"&amp;G194&amp;"|"&amp;H194&amp;"|"&amp;I194&amp;"|"&amp;J194&amp;"|"&amp;K194&amp;"|"&amp;L194&amp;"|"&amp;M194&amp;"|"&amp;N194&amp;"|"&amp;O194&amp;"|"&amp;P194&amp;"|"&amp;Q194&amp;"|"&amp;R194&amp;"|"&amp;S194&amp;"|"&amp;T194&amp;"|"&amp;U194&amp;"|"&amp;V194&amp;"|"&amp;W194&amp;"|"&amp;X194&amp;"|"&amp;Y194&amp;"|"&amp;Z194&amp;"|"&amp;AA194&amp;"|"&amp;AB194&amp;"|"&amp;AC194&amp;"|"&amp;AD194&amp;"|"&amp;AE194&amp;"|"&amp;AF194&amp;"|"&amp;AG194</f>
        <v>City Hotel|0|242|2016|October|44|28|2|2|2|1|0|BB|FRA|Online TA|TA/TO|0|0|0|D|D|0|No Deposit|7||0|Transient|95.13|0|1|Check-Out|42675</v>
      </c>
      <c r="AI194" s="0" t="str">
        <f aca="false">IF(COUNTIF($AH$4:$AH$2603,AH194)&gt;1,"Duplicate","Unique")</f>
        <v>Unique</v>
      </c>
      <c r="AJ194" s="0" t="str">
        <f aca="false">IF(COUNTBLANK(B194:AG194)&gt;0,"Missing ("&amp;COUNTBLANK(B194:AG194)&amp;")","Complete")</f>
        <v>Missing (1)</v>
      </c>
    </row>
    <row r="195" customFormat="false" ht="15" hidden="false" customHeight="false" outlineLevel="0" collapsed="false">
      <c r="A195" s="14" t="n">
        <v>192</v>
      </c>
      <c r="B195" s="14" t="s">
        <v>90</v>
      </c>
      <c r="C195" s="14" t="n">
        <v>1</v>
      </c>
      <c r="D195" s="14" t="n">
        <v>185</v>
      </c>
      <c r="E195" s="14" t="n">
        <v>2017</v>
      </c>
      <c r="F195" s="14" t="s">
        <v>121</v>
      </c>
      <c r="G195" s="14" t="n">
        <v>19</v>
      </c>
      <c r="H195" s="14" t="n">
        <v>12</v>
      </c>
      <c r="I195" s="14" t="n">
        <v>2</v>
      </c>
      <c r="J195" s="14" t="n">
        <v>3</v>
      </c>
      <c r="K195" s="14" t="n">
        <v>2</v>
      </c>
      <c r="L195" s="14" t="n">
        <v>0</v>
      </c>
      <c r="M195" s="14" t="n">
        <v>0</v>
      </c>
      <c r="N195" s="14" t="s">
        <v>107</v>
      </c>
      <c r="O195" s="14" t="s">
        <v>134</v>
      </c>
      <c r="P195" s="14" t="s">
        <v>93</v>
      </c>
      <c r="Q195" s="14" t="s">
        <v>94</v>
      </c>
      <c r="R195" s="14" t="n">
        <v>0</v>
      </c>
      <c r="S195" s="14" t="n">
        <v>0</v>
      </c>
      <c r="T195" s="14" t="n">
        <v>0</v>
      </c>
      <c r="U195" s="14" t="s">
        <v>95</v>
      </c>
      <c r="V195" s="14" t="s">
        <v>95</v>
      </c>
      <c r="W195" s="14" t="n">
        <v>0</v>
      </c>
      <c r="X195" s="14" t="s">
        <v>86</v>
      </c>
      <c r="Y195" s="14" t="n">
        <v>9</v>
      </c>
      <c r="Z195" s="14"/>
      <c r="AA195" s="14" t="n">
        <v>0</v>
      </c>
      <c r="AB195" s="14" t="s">
        <v>87</v>
      </c>
      <c r="AC195" s="14" t="n">
        <v>114.3</v>
      </c>
      <c r="AD195" s="14" t="n">
        <v>0</v>
      </c>
      <c r="AE195" s="14" t="n">
        <v>0</v>
      </c>
      <c r="AF195" s="14" t="s">
        <v>96</v>
      </c>
      <c r="AG195" s="15" t="n">
        <v>42682</v>
      </c>
      <c r="AH195" s="14" t="str">
        <f aca="false">B195&amp;"|"&amp;C195&amp;"|"&amp;D195&amp;"|"&amp;E195&amp;"|"&amp;F195&amp;"|"&amp;G195&amp;"|"&amp;H195&amp;"|"&amp;I195&amp;"|"&amp;J195&amp;"|"&amp;K195&amp;"|"&amp;L195&amp;"|"&amp;M195&amp;"|"&amp;N195&amp;"|"&amp;O195&amp;"|"&amp;P195&amp;"|"&amp;Q195&amp;"|"&amp;R195&amp;"|"&amp;S195&amp;"|"&amp;T195&amp;"|"&amp;U195&amp;"|"&amp;V195&amp;"|"&amp;W195&amp;"|"&amp;X195&amp;"|"&amp;Y195&amp;"|"&amp;Z195&amp;"|"&amp;AA195&amp;"|"&amp;AB195&amp;"|"&amp;AC195&amp;"|"&amp;AD195&amp;"|"&amp;AE195&amp;"|"&amp;AF195&amp;"|"&amp;AG195</f>
        <v>City Hotel|1|185|2017|May|19|12|2|3|2|0|0|SC|AUT|Online TA|TA/TO|0|0|0|A|A|0|No Deposit|9||0|Transient|114.3|0|0|Canceled|42682</v>
      </c>
      <c r="AI195" s="14" t="str">
        <f aca="false">IF(COUNTIF($AH$4:$AH$2603,AH195)&gt;1,"Duplicate","Unique")</f>
        <v>Unique</v>
      </c>
      <c r="AJ195" s="14" t="str">
        <f aca="false">IF(COUNTBLANK(B195:AG195)&gt;0,"Missing ("&amp;COUNTBLANK(B195:AG195)&amp;")","Complete")</f>
        <v>Missing (1)</v>
      </c>
    </row>
    <row r="196" customFormat="false" ht="15" hidden="false" customHeight="false" outlineLevel="0" collapsed="false">
      <c r="A196" s="0" t="n">
        <v>193</v>
      </c>
      <c r="B196" s="0" t="s">
        <v>90</v>
      </c>
      <c r="C196" s="0" t="n">
        <v>1</v>
      </c>
      <c r="D196" s="0" t="n">
        <v>16</v>
      </c>
      <c r="E196" s="0" t="n">
        <v>2016</v>
      </c>
      <c r="F196" s="0" t="s">
        <v>111</v>
      </c>
      <c r="G196" s="0" t="n">
        <v>44</v>
      </c>
      <c r="H196" s="0" t="n">
        <v>29</v>
      </c>
      <c r="I196" s="0" t="n">
        <v>2</v>
      </c>
      <c r="J196" s="0" t="n">
        <v>1</v>
      </c>
      <c r="K196" s="0" t="n">
        <v>2</v>
      </c>
      <c r="L196" s="0" t="n">
        <v>0</v>
      </c>
      <c r="M196" s="0" t="n">
        <v>0</v>
      </c>
      <c r="N196" s="0" t="s">
        <v>82</v>
      </c>
      <c r="O196" s="0" t="s">
        <v>115</v>
      </c>
      <c r="P196" s="0" t="s">
        <v>93</v>
      </c>
      <c r="Q196" s="0" t="s">
        <v>94</v>
      </c>
      <c r="R196" s="0" t="n">
        <v>0</v>
      </c>
      <c r="S196" s="0" t="n">
        <v>0</v>
      </c>
      <c r="T196" s="0" t="n">
        <v>0</v>
      </c>
      <c r="U196" s="0" t="s">
        <v>95</v>
      </c>
      <c r="V196" s="0" t="s">
        <v>95</v>
      </c>
      <c r="W196" s="0" t="n">
        <v>0</v>
      </c>
      <c r="X196" s="0" t="s">
        <v>86</v>
      </c>
      <c r="Y196" s="0" t="n">
        <v>9</v>
      </c>
      <c r="AA196" s="0" t="n">
        <v>0</v>
      </c>
      <c r="AB196" s="0" t="s">
        <v>87</v>
      </c>
      <c r="AC196" s="0" t="n">
        <v>140</v>
      </c>
      <c r="AD196" s="0" t="n">
        <v>0</v>
      </c>
      <c r="AE196" s="0" t="n">
        <v>2</v>
      </c>
      <c r="AF196" s="0" t="s">
        <v>96</v>
      </c>
      <c r="AG196" s="13" t="n">
        <v>42667</v>
      </c>
      <c r="AH196" s="0" t="str">
        <f aca="false">B196&amp;"|"&amp;C196&amp;"|"&amp;D196&amp;"|"&amp;E196&amp;"|"&amp;F196&amp;"|"&amp;G196&amp;"|"&amp;H196&amp;"|"&amp;I196&amp;"|"&amp;J196&amp;"|"&amp;K196&amp;"|"&amp;L196&amp;"|"&amp;M196&amp;"|"&amp;N196&amp;"|"&amp;O196&amp;"|"&amp;P196&amp;"|"&amp;Q196&amp;"|"&amp;R196&amp;"|"&amp;S196&amp;"|"&amp;T196&amp;"|"&amp;U196&amp;"|"&amp;V196&amp;"|"&amp;W196&amp;"|"&amp;X196&amp;"|"&amp;Y196&amp;"|"&amp;Z196&amp;"|"&amp;AA196&amp;"|"&amp;AB196&amp;"|"&amp;AC196&amp;"|"&amp;AD196&amp;"|"&amp;AE196&amp;"|"&amp;AF196&amp;"|"&amp;AG196</f>
        <v>City Hotel|1|16|2016|October|44|29|2|1|2|0|0|BB|ESP|Online TA|TA/TO|0|0|0|A|A|0|No Deposit|9||0|Transient|140|0|2|Canceled|42667</v>
      </c>
      <c r="AI196" s="0" t="str">
        <f aca="false">IF(COUNTIF($AH$4:$AH$2603,AH196)&gt;1,"Duplicate","Unique")</f>
        <v>Unique</v>
      </c>
      <c r="AJ196" s="0" t="str">
        <f aca="false">IF(COUNTBLANK(B196:AG196)&gt;0,"Missing ("&amp;COUNTBLANK(B196:AG196)&amp;")","Complete")</f>
        <v>Missing (1)</v>
      </c>
    </row>
    <row r="197" customFormat="false" ht="15" hidden="false" customHeight="false" outlineLevel="0" collapsed="false">
      <c r="A197" s="14" t="n">
        <v>194</v>
      </c>
      <c r="B197" s="14" t="s">
        <v>90</v>
      </c>
      <c r="C197" s="14" t="n">
        <v>1</v>
      </c>
      <c r="D197" s="14" t="n">
        <v>229</v>
      </c>
      <c r="E197" s="14" t="n">
        <v>2017</v>
      </c>
      <c r="F197" s="14" t="s">
        <v>91</v>
      </c>
      <c r="G197" s="14" t="n">
        <v>28</v>
      </c>
      <c r="H197" s="14" t="n">
        <v>12</v>
      </c>
      <c r="I197" s="14" t="n">
        <v>1</v>
      </c>
      <c r="J197" s="14" t="n">
        <v>4</v>
      </c>
      <c r="K197" s="14" t="n">
        <v>2</v>
      </c>
      <c r="L197" s="14" t="n">
        <v>0</v>
      </c>
      <c r="M197" s="14" t="n">
        <v>0</v>
      </c>
      <c r="N197" s="14" t="s">
        <v>82</v>
      </c>
      <c r="O197" s="14" t="s">
        <v>92</v>
      </c>
      <c r="P197" s="14" t="s">
        <v>116</v>
      </c>
      <c r="Q197" s="14" t="s">
        <v>94</v>
      </c>
      <c r="R197" s="14" t="n">
        <v>0</v>
      </c>
      <c r="S197" s="14" t="n">
        <v>0</v>
      </c>
      <c r="T197" s="14" t="n">
        <v>0</v>
      </c>
      <c r="U197" s="14" t="s">
        <v>95</v>
      </c>
      <c r="V197" s="14" t="s">
        <v>95</v>
      </c>
      <c r="W197" s="14" t="n">
        <v>0</v>
      </c>
      <c r="X197" s="14" t="s">
        <v>120</v>
      </c>
      <c r="Y197" s="14"/>
      <c r="Z197" s="14"/>
      <c r="AA197" s="14" t="n">
        <v>0</v>
      </c>
      <c r="AB197" s="14" t="s">
        <v>87</v>
      </c>
      <c r="AC197" s="14" t="n">
        <v>110</v>
      </c>
      <c r="AD197" s="14" t="n">
        <v>0</v>
      </c>
      <c r="AE197" s="14" t="n">
        <v>0</v>
      </c>
      <c r="AF197" s="14" t="s">
        <v>96</v>
      </c>
      <c r="AG197" s="15" t="n">
        <v>42699</v>
      </c>
      <c r="AH197" s="14" t="str">
        <f aca="false">B197&amp;"|"&amp;C197&amp;"|"&amp;D197&amp;"|"&amp;E197&amp;"|"&amp;F197&amp;"|"&amp;G197&amp;"|"&amp;H197&amp;"|"&amp;I197&amp;"|"&amp;J197&amp;"|"&amp;K197&amp;"|"&amp;L197&amp;"|"&amp;M197&amp;"|"&amp;N197&amp;"|"&amp;O197&amp;"|"&amp;P197&amp;"|"&amp;Q197&amp;"|"&amp;R197&amp;"|"&amp;S197&amp;"|"&amp;T197&amp;"|"&amp;U197&amp;"|"&amp;V197&amp;"|"&amp;W197&amp;"|"&amp;X197&amp;"|"&amp;Y197&amp;"|"&amp;Z197&amp;"|"&amp;AA197&amp;"|"&amp;AB197&amp;"|"&amp;AC197&amp;"|"&amp;AD197&amp;"|"&amp;AE197&amp;"|"&amp;AF197&amp;"|"&amp;AG197</f>
        <v>City Hotel|1|229|2017|July|28|12|1|4|2|0|0|BB|PRT|Groups|TA/TO|0|0|0|A|A|0|Non Refund|||0|Transient|110|0|0|Canceled|42699</v>
      </c>
      <c r="AI197" s="14" t="str">
        <f aca="false">IF(COUNTIF($AH$4:$AH$2603,AH197)&gt;1,"Duplicate","Unique")</f>
        <v>Duplicate</v>
      </c>
      <c r="AJ197" s="14" t="str">
        <f aca="false">IF(COUNTBLANK(B197:AG197)&gt;0,"Missing ("&amp;COUNTBLANK(B197:AG197)&amp;")","Complete")</f>
        <v>Missing (2)</v>
      </c>
    </row>
    <row r="198" customFormat="false" ht="15" hidden="false" customHeight="false" outlineLevel="0" collapsed="false">
      <c r="A198" s="0" t="n">
        <v>195</v>
      </c>
      <c r="B198" s="0" t="s">
        <v>90</v>
      </c>
      <c r="C198" s="0" t="n">
        <v>1</v>
      </c>
      <c r="D198" s="0" t="n">
        <v>158</v>
      </c>
      <c r="E198" s="0" t="n">
        <v>2016</v>
      </c>
      <c r="F198" s="0" t="s">
        <v>121</v>
      </c>
      <c r="G198" s="0" t="n">
        <v>22</v>
      </c>
      <c r="H198" s="0" t="n">
        <v>24</v>
      </c>
      <c r="I198" s="0" t="n">
        <v>0</v>
      </c>
      <c r="J198" s="0" t="n">
        <v>2</v>
      </c>
      <c r="K198" s="0" t="n">
        <v>1</v>
      </c>
      <c r="L198" s="0" t="n">
        <v>0</v>
      </c>
      <c r="M198" s="0" t="n">
        <v>0</v>
      </c>
      <c r="N198" s="0" t="s">
        <v>82</v>
      </c>
      <c r="O198" s="0" t="s">
        <v>92</v>
      </c>
      <c r="P198" s="0" t="s">
        <v>116</v>
      </c>
      <c r="Q198" s="0" t="s">
        <v>94</v>
      </c>
      <c r="R198" s="0" t="n">
        <v>0</v>
      </c>
      <c r="S198" s="0" t="n">
        <v>0</v>
      </c>
      <c r="T198" s="0" t="n">
        <v>0</v>
      </c>
      <c r="U198" s="0" t="s">
        <v>95</v>
      </c>
      <c r="V198" s="0" t="s">
        <v>95</v>
      </c>
      <c r="W198" s="0" t="n">
        <v>0</v>
      </c>
      <c r="X198" s="0" t="s">
        <v>120</v>
      </c>
      <c r="Y198" s="0" t="n">
        <v>37</v>
      </c>
      <c r="AA198" s="0" t="n">
        <v>31</v>
      </c>
      <c r="AB198" s="0" t="s">
        <v>87</v>
      </c>
      <c r="AC198" s="0" t="n">
        <v>130</v>
      </c>
      <c r="AD198" s="0" t="n">
        <v>0</v>
      </c>
      <c r="AE198" s="0" t="n">
        <v>0</v>
      </c>
      <c r="AF198" s="0" t="s">
        <v>96</v>
      </c>
      <c r="AG198" s="13" t="n">
        <v>42387</v>
      </c>
      <c r="AH198" s="0" t="str">
        <f aca="false">B198&amp;"|"&amp;C198&amp;"|"&amp;D198&amp;"|"&amp;E198&amp;"|"&amp;F198&amp;"|"&amp;G198&amp;"|"&amp;H198&amp;"|"&amp;I198&amp;"|"&amp;J198&amp;"|"&amp;K198&amp;"|"&amp;L198&amp;"|"&amp;M198&amp;"|"&amp;N198&amp;"|"&amp;O198&amp;"|"&amp;P198&amp;"|"&amp;Q198&amp;"|"&amp;R198&amp;"|"&amp;S198&amp;"|"&amp;T198&amp;"|"&amp;U198&amp;"|"&amp;V198&amp;"|"&amp;W198&amp;"|"&amp;X198&amp;"|"&amp;Y198&amp;"|"&amp;Z198&amp;"|"&amp;AA198&amp;"|"&amp;AB198&amp;"|"&amp;AC198&amp;"|"&amp;AD198&amp;"|"&amp;AE198&amp;"|"&amp;AF198&amp;"|"&amp;AG198</f>
        <v>City Hotel|1|158|2016|May|22|24|0|2|1|0|0|BB|PRT|Groups|TA/TO|0|0|0|A|A|0|Non Refund|37||31|Transient|130|0|0|Canceled|42387</v>
      </c>
      <c r="AI198" s="0" t="str">
        <f aca="false">IF(COUNTIF($AH$4:$AH$2603,AH198)&gt;1,"Duplicate","Unique")</f>
        <v>Duplicate</v>
      </c>
      <c r="AJ198" s="0" t="str">
        <f aca="false">IF(COUNTBLANK(B198:AG198)&gt;0,"Missing ("&amp;COUNTBLANK(B198:AG198)&amp;")","Complete")</f>
        <v>Missing (1)</v>
      </c>
    </row>
    <row r="199" customFormat="false" ht="15" hidden="false" customHeight="false" outlineLevel="0" collapsed="false">
      <c r="A199" s="14" t="n">
        <v>196</v>
      </c>
      <c r="B199" s="14" t="s">
        <v>90</v>
      </c>
      <c r="C199" s="14" t="n">
        <v>0</v>
      </c>
      <c r="D199" s="14" t="n">
        <v>17</v>
      </c>
      <c r="E199" s="14" t="n">
        <v>2015</v>
      </c>
      <c r="F199" s="14" t="s">
        <v>114</v>
      </c>
      <c r="G199" s="14" t="n">
        <v>39</v>
      </c>
      <c r="H199" s="14" t="n">
        <v>26</v>
      </c>
      <c r="I199" s="14" t="n">
        <v>2</v>
      </c>
      <c r="J199" s="14" t="n">
        <v>2</v>
      </c>
      <c r="K199" s="14" t="n">
        <v>1</v>
      </c>
      <c r="L199" s="14" t="n">
        <v>0</v>
      </c>
      <c r="M199" s="14" t="n">
        <v>0</v>
      </c>
      <c r="N199" s="14" t="s">
        <v>82</v>
      </c>
      <c r="O199" s="14" t="s">
        <v>123</v>
      </c>
      <c r="P199" s="14" t="s">
        <v>116</v>
      </c>
      <c r="Q199" s="14" t="s">
        <v>94</v>
      </c>
      <c r="R199" s="14" t="n">
        <v>0</v>
      </c>
      <c r="S199" s="14" t="n">
        <v>0</v>
      </c>
      <c r="T199" s="14" t="n">
        <v>0</v>
      </c>
      <c r="U199" s="14" t="s">
        <v>95</v>
      </c>
      <c r="V199" s="14" t="s">
        <v>95</v>
      </c>
      <c r="W199" s="14" t="n">
        <v>1</v>
      </c>
      <c r="X199" s="14" t="s">
        <v>86</v>
      </c>
      <c r="Y199" s="14" t="n">
        <v>1</v>
      </c>
      <c r="Z199" s="14"/>
      <c r="AA199" s="14" t="n">
        <v>0</v>
      </c>
      <c r="AB199" s="14" t="s">
        <v>101</v>
      </c>
      <c r="AC199" s="14" t="n">
        <v>170</v>
      </c>
      <c r="AD199" s="14" t="n">
        <v>0</v>
      </c>
      <c r="AE199" s="14" t="n">
        <v>0</v>
      </c>
      <c r="AF199" s="14" t="s">
        <v>88</v>
      </c>
      <c r="AG199" s="15" t="n">
        <v>42277</v>
      </c>
      <c r="AH199" s="14" t="str">
        <f aca="false">B199&amp;"|"&amp;C199&amp;"|"&amp;D199&amp;"|"&amp;E199&amp;"|"&amp;F199&amp;"|"&amp;G199&amp;"|"&amp;H199&amp;"|"&amp;I199&amp;"|"&amp;J199&amp;"|"&amp;K199&amp;"|"&amp;L199&amp;"|"&amp;M199&amp;"|"&amp;N199&amp;"|"&amp;O199&amp;"|"&amp;P199&amp;"|"&amp;Q199&amp;"|"&amp;R199&amp;"|"&amp;S199&amp;"|"&amp;T199&amp;"|"&amp;U199&amp;"|"&amp;V199&amp;"|"&amp;W199&amp;"|"&amp;X199&amp;"|"&amp;Y199&amp;"|"&amp;Z199&amp;"|"&amp;AA199&amp;"|"&amp;AB199&amp;"|"&amp;AC199&amp;"|"&amp;AD199&amp;"|"&amp;AE199&amp;"|"&amp;AF199&amp;"|"&amp;AG199</f>
        <v>City Hotel|0|17|2015|September|39|26|2|2|1|0|0|BB|USA|Groups|TA/TO|0|0|0|A|A|1|No Deposit|1||0|Transient-Party|170|0|0|Check-Out|42277</v>
      </c>
      <c r="AI199" s="14" t="str">
        <f aca="false">IF(COUNTIF($AH$4:$AH$2603,AH199)&gt;1,"Duplicate","Unique")</f>
        <v>Unique</v>
      </c>
      <c r="AJ199" s="14" t="str">
        <f aca="false">IF(COUNTBLANK(B199:AG199)&gt;0,"Missing ("&amp;COUNTBLANK(B199:AG199)&amp;")","Complete")</f>
        <v>Missing (1)</v>
      </c>
    </row>
    <row r="200" customFormat="false" ht="15" hidden="false" customHeight="false" outlineLevel="0" collapsed="false">
      <c r="A200" s="0" t="n">
        <v>197</v>
      </c>
      <c r="B200" s="0" t="s">
        <v>80</v>
      </c>
      <c r="C200" s="0" t="n">
        <v>0</v>
      </c>
      <c r="D200" s="0" t="n">
        <v>149</v>
      </c>
      <c r="E200" s="0" t="n">
        <v>2017</v>
      </c>
      <c r="F200" s="0" t="s">
        <v>91</v>
      </c>
      <c r="G200" s="0" t="n">
        <v>30</v>
      </c>
      <c r="H200" s="0" t="n">
        <v>26</v>
      </c>
      <c r="I200" s="0" t="n">
        <v>0</v>
      </c>
      <c r="J200" s="0" t="n">
        <v>4</v>
      </c>
      <c r="K200" s="0" t="n">
        <v>2</v>
      </c>
      <c r="L200" s="0" t="n">
        <v>2</v>
      </c>
      <c r="M200" s="0" t="n">
        <v>0</v>
      </c>
      <c r="N200" s="0" t="s">
        <v>82</v>
      </c>
      <c r="O200" s="0" t="s">
        <v>155</v>
      </c>
      <c r="P200" s="0" t="s">
        <v>84</v>
      </c>
      <c r="Q200" s="0" t="s">
        <v>84</v>
      </c>
      <c r="R200" s="0" t="n">
        <v>0</v>
      </c>
      <c r="S200" s="0" t="n">
        <v>0</v>
      </c>
      <c r="T200" s="0" t="n">
        <v>0</v>
      </c>
      <c r="U200" s="0" t="s">
        <v>156</v>
      </c>
      <c r="V200" s="0" t="s">
        <v>156</v>
      </c>
      <c r="W200" s="0" t="n">
        <v>0</v>
      </c>
      <c r="X200" s="0" t="s">
        <v>86</v>
      </c>
      <c r="Y200" s="0" t="n">
        <v>250</v>
      </c>
      <c r="AA200" s="0" t="n">
        <v>0</v>
      </c>
      <c r="AB200" s="0" t="s">
        <v>87</v>
      </c>
      <c r="AC200" s="0" t="n">
        <v>211.25</v>
      </c>
      <c r="AD200" s="0" t="n">
        <v>0</v>
      </c>
      <c r="AE200" s="0" t="n">
        <v>0</v>
      </c>
      <c r="AF200" s="0" t="s">
        <v>88</v>
      </c>
      <c r="AG200" s="13" t="n">
        <v>42946</v>
      </c>
      <c r="AH200" s="0" t="str">
        <f aca="false">B200&amp;"|"&amp;C200&amp;"|"&amp;D200&amp;"|"&amp;E200&amp;"|"&amp;F200&amp;"|"&amp;G200&amp;"|"&amp;H200&amp;"|"&amp;I200&amp;"|"&amp;J200&amp;"|"&amp;K200&amp;"|"&amp;L200&amp;"|"&amp;M200&amp;"|"&amp;N200&amp;"|"&amp;O200&amp;"|"&amp;P200&amp;"|"&amp;Q200&amp;"|"&amp;R200&amp;"|"&amp;S200&amp;"|"&amp;T200&amp;"|"&amp;U200&amp;"|"&amp;V200&amp;"|"&amp;W200&amp;"|"&amp;X200&amp;"|"&amp;Y200&amp;"|"&amp;Z200&amp;"|"&amp;AA200&amp;"|"&amp;AB200&amp;"|"&amp;AC200&amp;"|"&amp;AD200&amp;"|"&amp;AE200&amp;"|"&amp;AF200&amp;"|"&amp;AG200</f>
        <v>Resort Hotel|0|149|2017|July|30|26|0|4|2|2|0|BB|CHE|Direct|Direct|0|0|0|C|C|0|No Deposit|250||0|Transient|211.25|0|0|Check-Out|42946</v>
      </c>
      <c r="AI200" s="0" t="str">
        <f aca="false">IF(COUNTIF($AH$4:$AH$2603,AH200)&gt;1,"Duplicate","Unique")</f>
        <v>Unique</v>
      </c>
      <c r="AJ200" s="0" t="str">
        <f aca="false">IF(COUNTBLANK(B200:AG200)&gt;0,"Missing ("&amp;COUNTBLANK(B200:AG200)&amp;")","Complete")</f>
        <v>Missing (1)</v>
      </c>
    </row>
    <row r="201" customFormat="false" ht="15" hidden="false" customHeight="false" outlineLevel="0" collapsed="false">
      <c r="A201" s="14" t="n">
        <v>198</v>
      </c>
      <c r="B201" s="14" t="s">
        <v>80</v>
      </c>
      <c r="C201" s="14" t="n">
        <v>0</v>
      </c>
      <c r="D201" s="14" t="n">
        <v>163</v>
      </c>
      <c r="E201" s="14" t="n">
        <v>2015</v>
      </c>
      <c r="F201" s="14" t="s">
        <v>111</v>
      </c>
      <c r="G201" s="14" t="n">
        <v>43</v>
      </c>
      <c r="H201" s="14" t="n">
        <v>23</v>
      </c>
      <c r="I201" s="14" t="n">
        <v>1</v>
      </c>
      <c r="J201" s="14" t="n">
        <v>2</v>
      </c>
      <c r="K201" s="14" t="n">
        <v>1</v>
      </c>
      <c r="L201" s="14" t="n">
        <v>0</v>
      </c>
      <c r="M201" s="14" t="n">
        <v>0</v>
      </c>
      <c r="N201" s="14" t="s">
        <v>82</v>
      </c>
      <c r="O201" s="14" t="s">
        <v>83</v>
      </c>
      <c r="P201" s="14" t="s">
        <v>93</v>
      </c>
      <c r="Q201" s="14" t="s">
        <v>94</v>
      </c>
      <c r="R201" s="14" t="n">
        <v>0</v>
      </c>
      <c r="S201" s="14" t="n">
        <v>0</v>
      </c>
      <c r="T201" s="14" t="n">
        <v>0</v>
      </c>
      <c r="U201" s="14" t="s">
        <v>95</v>
      </c>
      <c r="V201" s="14" t="s">
        <v>156</v>
      </c>
      <c r="W201" s="14" t="n">
        <v>0</v>
      </c>
      <c r="X201" s="14" t="s">
        <v>86</v>
      </c>
      <c r="Y201" s="14" t="n">
        <v>240</v>
      </c>
      <c r="Z201" s="14"/>
      <c r="AA201" s="14" t="n">
        <v>0</v>
      </c>
      <c r="AB201" s="14" t="s">
        <v>101</v>
      </c>
      <c r="AC201" s="14" t="n">
        <v>47</v>
      </c>
      <c r="AD201" s="14" t="n">
        <v>0</v>
      </c>
      <c r="AE201" s="14" t="n">
        <v>1</v>
      </c>
      <c r="AF201" s="14" t="s">
        <v>88</v>
      </c>
      <c r="AG201" s="15" t="n">
        <v>42303</v>
      </c>
      <c r="AH201" s="14" t="str">
        <f aca="false">B201&amp;"|"&amp;C201&amp;"|"&amp;D201&amp;"|"&amp;E201&amp;"|"&amp;F201&amp;"|"&amp;G201&amp;"|"&amp;H201&amp;"|"&amp;I201&amp;"|"&amp;J201&amp;"|"&amp;K201&amp;"|"&amp;L201&amp;"|"&amp;M201&amp;"|"&amp;N201&amp;"|"&amp;O201&amp;"|"&amp;P201&amp;"|"&amp;Q201&amp;"|"&amp;R201&amp;"|"&amp;S201&amp;"|"&amp;T201&amp;"|"&amp;U201&amp;"|"&amp;V201&amp;"|"&amp;W201&amp;"|"&amp;X201&amp;"|"&amp;Y201&amp;"|"&amp;Z201&amp;"|"&amp;AA201&amp;"|"&amp;AB201&amp;"|"&amp;AC201&amp;"|"&amp;AD201&amp;"|"&amp;AE201&amp;"|"&amp;AF201&amp;"|"&amp;AG201</f>
        <v>Resort Hotel|0|163|2015|October|43|23|1|2|1|0|0|BB|GBR|Online TA|TA/TO|0|0|0|A|C|0|No Deposit|240||0|Transient-Party|47|0|1|Check-Out|42303</v>
      </c>
      <c r="AI201" s="14" t="str">
        <f aca="false">IF(COUNTIF($AH$4:$AH$2603,AH201)&gt;1,"Duplicate","Unique")</f>
        <v>Unique</v>
      </c>
      <c r="AJ201" s="14" t="str">
        <f aca="false">IF(COUNTBLANK(B201:AG201)&gt;0,"Missing ("&amp;COUNTBLANK(B201:AG201)&amp;")","Complete")</f>
        <v>Missing (1)</v>
      </c>
    </row>
    <row r="202" customFormat="false" ht="15" hidden="false" customHeight="false" outlineLevel="0" collapsed="false">
      <c r="A202" s="0" t="n">
        <v>199</v>
      </c>
      <c r="B202" s="0" t="s">
        <v>80</v>
      </c>
      <c r="C202" s="0" t="n">
        <v>0</v>
      </c>
      <c r="D202" s="0" t="n">
        <v>1</v>
      </c>
      <c r="E202" s="0" t="n">
        <v>2016</v>
      </c>
      <c r="F202" s="0" t="s">
        <v>119</v>
      </c>
      <c r="G202" s="0" t="n">
        <v>33</v>
      </c>
      <c r="H202" s="0" t="n">
        <v>11</v>
      </c>
      <c r="I202" s="0" t="n">
        <v>0</v>
      </c>
      <c r="J202" s="0" t="n">
        <v>1</v>
      </c>
      <c r="K202" s="0" t="n">
        <v>1</v>
      </c>
      <c r="L202" s="0" t="n">
        <v>0</v>
      </c>
      <c r="M202" s="0" t="n">
        <v>0</v>
      </c>
      <c r="N202" s="0" t="s">
        <v>82</v>
      </c>
      <c r="O202" s="0" t="s">
        <v>92</v>
      </c>
      <c r="P202" s="0" t="s">
        <v>84</v>
      </c>
      <c r="Q202" s="0" t="s">
        <v>84</v>
      </c>
      <c r="R202" s="0" t="n">
        <v>0</v>
      </c>
      <c r="S202" s="0" t="n">
        <v>0</v>
      </c>
      <c r="T202" s="0" t="n">
        <v>0</v>
      </c>
      <c r="U202" s="0" t="s">
        <v>95</v>
      </c>
      <c r="V202" s="0" t="s">
        <v>95</v>
      </c>
      <c r="W202" s="0" t="n">
        <v>0</v>
      </c>
      <c r="X202" s="0" t="s">
        <v>86</v>
      </c>
      <c r="Y202" s="0" t="n">
        <v>250</v>
      </c>
      <c r="AA202" s="0" t="n">
        <v>0</v>
      </c>
      <c r="AB202" s="0" t="s">
        <v>87</v>
      </c>
      <c r="AC202" s="0" t="n">
        <v>149</v>
      </c>
      <c r="AD202" s="0" t="n">
        <v>0</v>
      </c>
      <c r="AE202" s="0" t="n">
        <v>0</v>
      </c>
      <c r="AF202" s="0" t="s">
        <v>88</v>
      </c>
      <c r="AG202" s="13" t="n">
        <v>42594</v>
      </c>
      <c r="AH202" s="0" t="str">
        <f aca="false">B202&amp;"|"&amp;C202&amp;"|"&amp;D202&amp;"|"&amp;E202&amp;"|"&amp;F202&amp;"|"&amp;G202&amp;"|"&amp;H202&amp;"|"&amp;I202&amp;"|"&amp;J202&amp;"|"&amp;K202&amp;"|"&amp;L202&amp;"|"&amp;M202&amp;"|"&amp;N202&amp;"|"&amp;O202&amp;"|"&amp;P202&amp;"|"&amp;Q202&amp;"|"&amp;R202&amp;"|"&amp;S202&amp;"|"&amp;T202&amp;"|"&amp;U202&amp;"|"&amp;V202&amp;"|"&amp;W202&amp;"|"&amp;X202&amp;"|"&amp;Y202&amp;"|"&amp;Z202&amp;"|"&amp;AA202&amp;"|"&amp;AB202&amp;"|"&amp;AC202&amp;"|"&amp;AD202&amp;"|"&amp;AE202&amp;"|"&amp;AF202&amp;"|"&amp;AG202</f>
        <v>Resort Hotel|0|1|2016|August|33|11|0|1|1|0|0|BB|PRT|Direct|Direct|0|0|0|A|A|0|No Deposit|250||0|Transient|149|0|0|Check-Out|42594</v>
      </c>
      <c r="AI202" s="0" t="str">
        <f aca="false">IF(COUNTIF($AH$4:$AH$2603,AH202)&gt;1,"Duplicate","Unique")</f>
        <v>Unique</v>
      </c>
      <c r="AJ202" s="0" t="str">
        <f aca="false">IF(COUNTBLANK(B202:AG202)&gt;0,"Missing ("&amp;COUNTBLANK(B202:AG202)&amp;")","Complete")</f>
        <v>Missing (1)</v>
      </c>
    </row>
    <row r="203" customFormat="false" ht="15" hidden="false" customHeight="false" outlineLevel="0" collapsed="false">
      <c r="A203" s="14" t="n">
        <v>200</v>
      </c>
      <c r="B203" s="14" t="s">
        <v>80</v>
      </c>
      <c r="C203" s="14" t="n">
        <v>0</v>
      </c>
      <c r="D203" s="14" t="n">
        <v>81</v>
      </c>
      <c r="E203" s="14" t="n">
        <v>2016</v>
      </c>
      <c r="F203" s="14" t="s">
        <v>106</v>
      </c>
      <c r="G203" s="14" t="n">
        <v>15</v>
      </c>
      <c r="H203" s="14" t="n">
        <v>3</v>
      </c>
      <c r="I203" s="14" t="n">
        <v>2</v>
      </c>
      <c r="J203" s="14" t="n">
        <v>3</v>
      </c>
      <c r="K203" s="14" t="n">
        <v>2</v>
      </c>
      <c r="L203" s="14" t="n">
        <v>0</v>
      </c>
      <c r="M203" s="14" t="n">
        <v>0</v>
      </c>
      <c r="N203" s="14" t="s">
        <v>82</v>
      </c>
      <c r="O203" s="14" t="s">
        <v>92</v>
      </c>
      <c r="P203" s="14" t="s">
        <v>93</v>
      </c>
      <c r="Q203" s="14" t="s">
        <v>94</v>
      </c>
      <c r="R203" s="14" t="n">
        <v>0</v>
      </c>
      <c r="S203" s="14" t="n">
        <v>0</v>
      </c>
      <c r="T203" s="14" t="n">
        <v>0</v>
      </c>
      <c r="U203" s="14" t="s">
        <v>95</v>
      </c>
      <c r="V203" s="14" t="s">
        <v>95</v>
      </c>
      <c r="W203" s="14" t="n">
        <v>0</v>
      </c>
      <c r="X203" s="14" t="s">
        <v>86</v>
      </c>
      <c r="Y203" s="14" t="n">
        <v>240</v>
      </c>
      <c r="Z203" s="14"/>
      <c r="AA203" s="14" t="n">
        <v>0</v>
      </c>
      <c r="AB203" s="14" t="s">
        <v>87</v>
      </c>
      <c r="AC203" s="14" t="n">
        <v>52.2</v>
      </c>
      <c r="AD203" s="14" t="n">
        <v>0</v>
      </c>
      <c r="AE203" s="14" t="n">
        <v>1</v>
      </c>
      <c r="AF203" s="14" t="s">
        <v>88</v>
      </c>
      <c r="AG203" s="15" t="n">
        <v>42468</v>
      </c>
      <c r="AH203" s="14" t="str">
        <f aca="false">B203&amp;"|"&amp;C203&amp;"|"&amp;D203&amp;"|"&amp;E203&amp;"|"&amp;F203&amp;"|"&amp;G203&amp;"|"&amp;H203&amp;"|"&amp;I203&amp;"|"&amp;J203&amp;"|"&amp;K203&amp;"|"&amp;L203&amp;"|"&amp;M203&amp;"|"&amp;N203&amp;"|"&amp;O203&amp;"|"&amp;P203&amp;"|"&amp;Q203&amp;"|"&amp;R203&amp;"|"&amp;S203&amp;"|"&amp;T203&amp;"|"&amp;U203&amp;"|"&amp;V203&amp;"|"&amp;W203&amp;"|"&amp;X203&amp;"|"&amp;Y203&amp;"|"&amp;Z203&amp;"|"&amp;AA203&amp;"|"&amp;AB203&amp;"|"&amp;AC203&amp;"|"&amp;AD203&amp;"|"&amp;AE203&amp;"|"&amp;AF203&amp;"|"&amp;AG203</f>
        <v>Resort Hotel|0|81|2016|April|15|3|2|3|2|0|0|BB|PRT|Online TA|TA/TO|0|0|0|A|A|0|No Deposit|240||0|Transient|52.2|0|1|Check-Out|42468</v>
      </c>
      <c r="AI203" s="14" t="str">
        <f aca="false">IF(COUNTIF($AH$4:$AH$2603,AH203)&gt;1,"Duplicate","Unique")</f>
        <v>Unique</v>
      </c>
      <c r="AJ203" s="14" t="str">
        <f aca="false">IF(COUNTBLANK(B203:AG203)&gt;0,"Missing ("&amp;COUNTBLANK(B203:AG203)&amp;")","Complete")</f>
        <v>Missing (1)</v>
      </c>
    </row>
    <row r="204" customFormat="false" ht="15" hidden="false" customHeight="false" outlineLevel="0" collapsed="false">
      <c r="A204" s="0" t="n">
        <v>201</v>
      </c>
      <c r="B204" s="0" t="s">
        <v>90</v>
      </c>
      <c r="C204" s="0" t="n">
        <v>0</v>
      </c>
      <c r="D204" s="0" t="n">
        <v>91</v>
      </c>
      <c r="E204" s="0" t="n">
        <v>2017</v>
      </c>
      <c r="F204" s="0" t="s">
        <v>106</v>
      </c>
      <c r="G204" s="0" t="n">
        <v>14</v>
      </c>
      <c r="H204" s="0" t="n">
        <v>2</v>
      </c>
      <c r="I204" s="0" t="n">
        <v>2</v>
      </c>
      <c r="J204" s="0" t="n">
        <v>2</v>
      </c>
      <c r="K204" s="0" t="n">
        <v>2</v>
      </c>
      <c r="L204" s="0" t="n">
        <v>0</v>
      </c>
      <c r="M204" s="0" t="n">
        <v>0</v>
      </c>
      <c r="N204" s="0" t="s">
        <v>82</v>
      </c>
      <c r="O204" s="0" t="s">
        <v>108</v>
      </c>
      <c r="P204" s="0" t="s">
        <v>93</v>
      </c>
      <c r="Q204" s="0" t="s">
        <v>94</v>
      </c>
      <c r="R204" s="0" t="n">
        <v>0</v>
      </c>
      <c r="S204" s="0" t="n">
        <v>0</v>
      </c>
      <c r="T204" s="0" t="n">
        <v>0</v>
      </c>
      <c r="U204" s="0" t="s">
        <v>95</v>
      </c>
      <c r="V204" s="0" t="s">
        <v>95</v>
      </c>
      <c r="W204" s="0" t="n">
        <v>2</v>
      </c>
      <c r="X204" s="0" t="s">
        <v>86</v>
      </c>
      <c r="Y204" s="0" t="n">
        <v>9</v>
      </c>
      <c r="AA204" s="0" t="n">
        <v>0</v>
      </c>
      <c r="AB204" s="0" t="s">
        <v>87</v>
      </c>
      <c r="AC204" s="0" t="n">
        <v>117</v>
      </c>
      <c r="AD204" s="0" t="n">
        <v>0</v>
      </c>
      <c r="AE204" s="0" t="n">
        <v>4</v>
      </c>
      <c r="AF204" s="0" t="s">
        <v>88</v>
      </c>
      <c r="AG204" s="13" t="n">
        <v>42831</v>
      </c>
      <c r="AH204" s="0" t="str">
        <f aca="false">B204&amp;"|"&amp;C204&amp;"|"&amp;D204&amp;"|"&amp;E204&amp;"|"&amp;F204&amp;"|"&amp;G204&amp;"|"&amp;H204&amp;"|"&amp;I204&amp;"|"&amp;J204&amp;"|"&amp;K204&amp;"|"&amp;L204&amp;"|"&amp;M204&amp;"|"&amp;N204&amp;"|"&amp;O204&amp;"|"&amp;P204&amp;"|"&amp;Q204&amp;"|"&amp;R204&amp;"|"&amp;S204&amp;"|"&amp;T204&amp;"|"&amp;U204&amp;"|"&amp;V204&amp;"|"&amp;W204&amp;"|"&amp;X204&amp;"|"&amp;Y204&amp;"|"&amp;Z204&amp;"|"&amp;AA204&amp;"|"&amp;AB204&amp;"|"&amp;AC204&amp;"|"&amp;AD204&amp;"|"&amp;AE204&amp;"|"&amp;AF204&amp;"|"&amp;AG204</f>
        <v>City Hotel|0|91|2017|April|14|2|2|2|2|0|0|BB|DEU|Online TA|TA/TO|0|0|0|A|A|2|No Deposit|9||0|Transient|117|0|4|Check-Out|42831</v>
      </c>
      <c r="AI204" s="0" t="str">
        <f aca="false">IF(COUNTIF($AH$4:$AH$2603,AH204)&gt;1,"Duplicate","Unique")</f>
        <v>Unique</v>
      </c>
      <c r="AJ204" s="0" t="str">
        <f aca="false">IF(COUNTBLANK(B204:AG204)&gt;0,"Missing ("&amp;COUNTBLANK(B204:AG204)&amp;")","Complete")</f>
        <v>Missing (1)</v>
      </c>
    </row>
    <row r="205" customFormat="false" ht="15" hidden="false" customHeight="false" outlineLevel="0" collapsed="false">
      <c r="A205" s="14" t="n">
        <v>202</v>
      </c>
      <c r="B205" s="14" t="s">
        <v>90</v>
      </c>
      <c r="C205" s="14" t="n">
        <v>0</v>
      </c>
      <c r="D205" s="14" t="n">
        <v>122</v>
      </c>
      <c r="E205" s="14" t="n">
        <v>2016</v>
      </c>
      <c r="F205" s="14" t="s">
        <v>106</v>
      </c>
      <c r="G205" s="14" t="n">
        <v>16</v>
      </c>
      <c r="H205" s="14" t="n">
        <v>15</v>
      </c>
      <c r="I205" s="14" t="n">
        <v>0</v>
      </c>
      <c r="J205" s="14" t="n">
        <v>2</v>
      </c>
      <c r="K205" s="14" t="n">
        <v>2</v>
      </c>
      <c r="L205" s="14" t="n">
        <v>0</v>
      </c>
      <c r="M205" s="14" t="n">
        <v>0</v>
      </c>
      <c r="N205" s="14" t="s">
        <v>82</v>
      </c>
      <c r="O205" s="14" t="s">
        <v>92</v>
      </c>
      <c r="P205" s="14" t="s">
        <v>99</v>
      </c>
      <c r="Q205" s="14" t="s">
        <v>94</v>
      </c>
      <c r="R205" s="14" t="n">
        <v>0</v>
      </c>
      <c r="S205" s="14" t="n">
        <v>0</v>
      </c>
      <c r="T205" s="14" t="n">
        <v>0</v>
      </c>
      <c r="U205" s="14" t="s">
        <v>95</v>
      </c>
      <c r="V205" s="14" t="s">
        <v>95</v>
      </c>
      <c r="W205" s="14" t="n">
        <v>0</v>
      </c>
      <c r="X205" s="14" t="s">
        <v>86</v>
      </c>
      <c r="Y205" s="14" t="n">
        <v>151</v>
      </c>
      <c r="Z205" s="14"/>
      <c r="AA205" s="14" t="n">
        <v>56</v>
      </c>
      <c r="AB205" s="14" t="s">
        <v>101</v>
      </c>
      <c r="AC205" s="14" t="n">
        <v>85</v>
      </c>
      <c r="AD205" s="14" t="n">
        <v>0</v>
      </c>
      <c r="AE205" s="14" t="n">
        <v>0</v>
      </c>
      <c r="AF205" s="14" t="s">
        <v>88</v>
      </c>
      <c r="AG205" s="15" t="n">
        <v>42477</v>
      </c>
      <c r="AH205" s="14" t="str">
        <f aca="false">B205&amp;"|"&amp;C205&amp;"|"&amp;D205&amp;"|"&amp;E205&amp;"|"&amp;F205&amp;"|"&amp;G205&amp;"|"&amp;H205&amp;"|"&amp;I205&amp;"|"&amp;J205&amp;"|"&amp;K205&amp;"|"&amp;L205&amp;"|"&amp;M205&amp;"|"&amp;N205&amp;"|"&amp;O205&amp;"|"&amp;P205&amp;"|"&amp;Q205&amp;"|"&amp;R205&amp;"|"&amp;S205&amp;"|"&amp;T205&amp;"|"&amp;U205&amp;"|"&amp;V205&amp;"|"&amp;W205&amp;"|"&amp;X205&amp;"|"&amp;Y205&amp;"|"&amp;Z205&amp;"|"&amp;AA205&amp;"|"&amp;AB205&amp;"|"&amp;AC205&amp;"|"&amp;AD205&amp;"|"&amp;AE205&amp;"|"&amp;AF205&amp;"|"&amp;AG205</f>
        <v>City Hotel|0|122|2016|April|16|15|0|2|2|0|0|BB|PRT|Offline TA/TO|TA/TO|0|0|0|A|A|0|No Deposit|151||56|Transient-Party|85|0|0|Check-Out|42477</v>
      </c>
      <c r="AI205" s="14" t="str">
        <f aca="false">IF(COUNTIF($AH$4:$AH$2603,AH205)&gt;1,"Duplicate","Unique")</f>
        <v>Unique</v>
      </c>
      <c r="AJ205" s="14" t="str">
        <f aca="false">IF(COUNTBLANK(B205:AG205)&gt;0,"Missing ("&amp;COUNTBLANK(B205:AG205)&amp;")","Complete")</f>
        <v>Missing (1)</v>
      </c>
    </row>
    <row r="206" customFormat="false" ht="15" hidden="false" customHeight="false" outlineLevel="0" collapsed="false">
      <c r="A206" s="0" t="n">
        <v>203</v>
      </c>
      <c r="B206" s="0" t="s">
        <v>90</v>
      </c>
      <c r="C206" s="0" t="n">
        <v>1</v>
      </c>
      <c r="D206" s="0" t="n">
        <v>143</v>
      </c>
      <c r="E206" s="0" t="n">
        <v>2016</v>
      </c>
      <c r="F206" s="0" t="s">
        <v>113</v>
      </c>
      <c r="G206" s="0" t="n">
        <v>47</v>
      </c>
      <c r="H206" s="0" t="n">
        <v>17</v>
      </c>
      <c r="I206" s="0" t="n">
        <v>0</v>
      </c>
      <c r="J206" s="0" t="n">
        <v>1</v>
      </c>
      <c r="K206" s="0" t="n">
        <v>1</v>
      </c>
      <c r="L206" s="0" t="n">
        <v>0</v>
      </c>
      <c r="M206" s="0" t="n">
        <v>0</v>
      </c>
      <c r="N206" s="0" t="s">
        <v>82</v>
      </c>
      <c r="O206" s="0" t="s">
        <v>98</v>
      </c>
      <c r="P206" s="0" t="s">
        <v>93</v>
      </c>
      <c r="Q206" s="0" t="s">
        <v>94</v>
      </c>
      <c r="R206" s="0" t="n">
        <v>0</v>
      </c>
      <c r="S206" s="0" t="n">
        <v>0</v>
      </c>
      <c r="T206" s="0" t="n">
        <v>0</v>
      </c>
      <c r="U206" s="0" t="s">
        <v>95</v>
      </c>
      <c r="V206" s="0" t="s">
        <v>95</v>
      </c>
      <c r="W206" s="0" t="n">
        <v>0</v>
      </c>
      <c r="X206" s="0" t="s">
        <v>86</v>
      </c>
      <c r="Y206" s="0" t="n">
        <v>9</v>
      </c>
      <c r="AA206" s="0" t="n">
        <v>0</v>
      </c>
      <c r="AB206" s="0" t="s">
        <v>87</v>
      </c>
      <c r="AC206" s="0" t="n">
        <v>84.6</v>
      </c>
      <c r="AD206" s="0" t="n">
        <v>0</v>
      </c>
      <c r="AE206" s="0" t="n">
        <v>1</v>
      </c>
      <c r="AF206" s="0" t="s">
        <v>96</v>
      </c>
      <c r="AG206" s="13" t="n">
        <v>42597</v>
      </c>
      <c r="AH206" s="0" t="str">
        <f aca="false">B206&amp;"|"&amp;C206&amp;"|"&amp;D206&amp;"|"&amp;E206&amp;"|"&amp;F206&amp;"|"&amp;G206&amp;"|"&amp;H206&amp;"|"&amp;I206&amp;"|"&amp;J206&amp;"|"&amp;K206&amp;"|"&amp;L206&amp;"|"&amp;M206&amp;"|"&amp;N206&amp;"|"&amp;O206&amp;"|"&amp;P206&amp;"|"&amp;Q206&amp;"|"&amp;R206&amp;"|"&amp;S206&amp;"|"&amp;T206&amp;"|"&amp;U206&amp;"|"&amp;V206&amp;"|"&amp;W206&amp;"|"&amp;X206&amp;"|"&amp;Y206&amp;"|"&amp;Z206&amp;"|"&amp;AA206&amp;"|"&amp;AB206&amp;"|"&amp;AC206&amp;"|"&amp;AD206&amp;"|"&amp;AE206&amp;"|"&amp;AF206&amp;"|"&amp;AG206</f>
        <v>City Hotel|1|143|2016|November|47|17|0|1|1|0|0|BB|BRA|Online TA|TA/TO|0|0|0|A|A|0|No Deposit|9||0|Transient|84.6|0|1|Canceled|42597</v>
      </c>
      <c r="AI206" s="0" t="str">
        <f aca="false">IF(COUNTIF($AH$4:$AH$2603,AH206)&gt;1,"Duplicate","Unique")</f>
        <v>Unique</v>
      </c>
      <c r="AJ206" s="0" t="str">
        <f aca="false">IF(COUNTBLANK(B206:AG206)&gt;0,"Missing ("&amp;COUNTBLANK(B206:AG206)&amp;")","Complete")</f>
        <v>Missing (1)</v>
      </c>
    </row>
    <row r="207" customFormat="false" ht="15" hidden="false" customHeight="false" outlineLevel="0" collapsed="false">
      <c r="A207" s="14" t="n">
        <v>204</v>
      </c>
      <c r="B207" s="14" t="s">
        <v>80</v>
      </c>
      <c r="C207" s="14" t="n">
        <v>0</v>
      </c>
      <c r="D207" s="14" t="n">
        <v>120</v>
      </c>
      <c r="E207" s="14" t="n">
        <v>2015</v>
      </c>
      <c r="F207" s="14" t="s">
        <v>119</v>
      </c>
      <c r="G207" s="14" t="n">
        <v>32</v>
      </c>
      <c r="H207" s="14" t="n">
        <v>4</v>
      </c>
      <c r="I207" s="14" t="n">
        <v>2</v>
      </c>
      <c r="J207" s="14" t="n">
        <v>5</v>
      </c>
      <c r="K207" s="14" t="n">
        <v>2</v>
      </c>
      <c r="L207" s="14" t="n">
        <v>0</v>
      </c>
      <c r="M207" s="14" t="n">
        <v>0</v>
      </c>
      <c r="N207" s="14" t="s">
        <v>82</v>
      </c>
      <c r="O207" s="14" t="s">
        <v>122</v>
      </c>
      <c r="P207" s="14" t="s">
        <v>99</v>
      </c>
      <c r="Q207" s="14" t="s">
        <v>94</v>
      </c>
      <c r="R207" s="14" t="n">
        <v>0</v>
      </c>
      <c r="S207" s="14" t="n">
        <v>0</v>
      </c>
      <c r="T207" s="14" t="n">
        <v>0</v>
      </c>
      <c r="U207" s="14" t="s">
        <v>95</v>
      </c>
      <c r="V207" s="14" t="s">
        <v>109</v>
      </c>
      <c r="W207" s="14" t="n">
        <v>0</v>
      </c>
      <c r="X207" s="14" t="s">
        <v>86</v>
      </c>
      <c r="Y207" s="14" t="n">
        <v>6</v>
      </c>
      <c r="Z207" s="14"/>
      <c r="AA207" s="14" t="n">
        <v>0</v>
      </c>
      <c r="AB207" s="14" t="s">
        <v>101</v>
      </c>
      <c r="AC207" s="14" t="n">
        <v>90.95</v>
      </c>
      <c r="AD207" s="14" t="n">
        <v>0</v>
      </c>
      <c r="AE207" s="14" t="n">
        <v>1</v>
      </c>
      <c r="AF207" s="14" t="s">
        <v>88</v>
      </c>
      <c r="AG207" s="15" t="n">
        <v>42227</v>
      </c>
      <c r="AH207" s="14" t="str">
        <f aca="false">B207&amp;"|"&amp;C207&amp;"|"&amp;D207&amp;"|"&amp;E207&amp;"|"&amp;F207&amp;"|"&amp;G207&amp;"|"&amp;H207&amp;"|"&amp;I207&amp;"|"&amp;J207&amp;"|"&amp;K207&amp;"|"&amp;L207&amp;"|"&amp;M207&amp;"|"&amp;N207&amp;"|"&amp;O207&amp;"|"&amp;P207&amp;"|"&amp;Q207&amp;"|"&amp;R207&amp;"|"&amp;S207&amp;"|"&amp;T207&amp;"|"&amp;U207&amp;"|"&amp;V207&amp;"|"&amp;W207&amp;"|"&amp;X207&amp;"|"&amp;Y207&amp;"|"&amp;Z207&amp;"|"&amp;AA207&amp;"|"&amp;AB207&amp;"|"&amp;AC207&amp;"|"&amp;AD207&amp;"|"&amp;AE207&amp;"|"&amp;AF207&amp;"|"&amp;AG207</f>
        <v>Resort Hotel|0|120|2015|August|32|4|2|5|2|0|0|BB|FRA|Offline TA/TO|TA/TO|0|0|0|A|D|0|No Deposit|6||0|Transient-Party|90.95|0|1|Check-Out|42227</v>
      </c>
      <c r="AI207" s="14" t="str">
        <f aca="false">IF(COUNTIF($AH$4:$AH$2603,AH207)&gt;1,"Duplicate","Unique")</f>
        <v>Unique</v>
      </c>
      <c r="AJ207" s="14" t="str">
        <f aca="false">IF(COUNTBLANK(B207:AG207)&gt;0,"Missing ("&amp;COUNTBLANK(B207:AG207)&amp;")","Complete")</f>
        <v>Missing (1)</v>
      </c>
    </row>
    <row r="208" customFormat="false" ht="15" hidden="false" customHeight="false" outlineLevel="0" collapsed="false">
      <c r="A208" s="0" t="n">
        <v>205</v>
      </c>
      <c r="B208" s="0" t="s">
        <v>90</v>
      </c>
      <c r="C208" s="0" t="n">
        <v>1</v>
      </c>
      <c r="D208" s="0" t="n">
        <v>113</v>
      </c>
      <c r="E208" s="0" t="n">
        <v>2016</v>
      </c>
      <c r="F208" s="0" t="s">
        <v>118</v>
      </c>
      <c r="G208" s="0" t="n">
        <v>9</v>
      </c>
      <c r="H208" s="0" t="n">
        <v>25</v>
      </c>
      <c r="I208" s="0" t="n">
        <v>0</v>
      </c>
      <c r="J208" s="0" t="n">
        <v>3</v>
      </c>
      <c r="K208" s="0" t="n">
        <v>2</v>
      </c>
      <c r="L208" s="0" t="n">
        <v>0</v>
      </c>
      <c r="M208" s="0" t="n">
        <v>0</v>
      </c>
      <c r="N208" s="0" t="s">
        <v>82</v>
      </c>
      <c r="O208" s="0" t="s">
        <v>92</v>
      </c>
      <c r="P208" s="0" t="s">
        <v>99</v>
      </c>
      <c r="Q208" s="0" t="s">
        <v>94</v>
      </c>
      <c r="R208" s="0" t="n">
        <v>0</v>
      </c>
      <c r="S208" s="0" t="n">
        <v>1</v>
      </c>
      <c r="T208" s="0" t="n">
        <v>0</v>
      </c>
      <c r="U208" s="0" t="s">
        <v>95</v>
      </c>
      <c r="V208" s="0" t="s">
        <v>95</v>
      </c>
      <c r="W208" s="0" t="n">
        <v>0</v>
      </c>
      <c r="X208" s="0" t="s">
        <v>120</v>
      </c>
      <c r="Y208" s="0" t="n">
        <v>19</v>
      </c>
      <c r="AA208" s="0" t="n">
        <v>44</v>
      </c>
      <c r="AB208" s="0" t="s">
        <v>87</v>
      </c>
      <c r="AC208" s="0" t="n">
        <v>75</v>
      </c>
      <c r="AD208" s="0" t="n">
        <v>0</v>
      </c>
      <c r="AE208" s="0" t="n">
        <v>0</v>
      </c>
      <c r="AF208" s="0" t="s">
        <v>96</v>
      </c>
      <c r="AG208" s="13" t="n">
        <v>42356</v>
      </c>
      <c r="AH208" s="0" t="str">
        <f aca="false">B208&amp;"|"&amp;C208&amp;"|"&amp;D208&amp;"|"&amp;E208&amp;"|"&amp;F208&amp;"|"&amp;G208&amp;"|"&amp;H208&amp;"|"&amp;I208&amp;"|"&amp;J208&amp;"|"&amp;K208&amp;"|"&amp;L208&amp;"|"&amp;M208&amp;"|"&amp;N208&amp;"|"&amp;O208&amp;"|"&amp;P208&amp;"|"&amp;Q208&amp;"|"&amp;R208&amp;"|"&amp;S208&amp;"|"&amp;T208&amp;"|"&amp;U208&amp;"|"&amp;V208&amp;"|"&amp;W208&amp;"|"&amp;X208&amp;"|"&amp;Y208&amp;"|"&amp;Z208&amp;"|"&amp;AA208&amp;"|"&amp;AB208&amp;"|"&amp;AC208&amp;"|"&amp;AD208&amp;"|"&amp;AE208&amp;"|"&amp;AF208&amp;"|"&amp;AG208</f>
        <v>City Hotel|1|113|2016|February|9|25|0|3|2|0|0|BB|PRT|Offline TA/TO|TA/TO|0|1|0|A|A|0|Non Refund|19||44|Transient|75|0|0|Canceled|42356</v>
      </c>
      <c r="AI208" s="0" t="str">
        <f aca="false">IF(COUNTIF($AH$4:$AH$2603,AH208)&gt;1,"Duplicate","Unique")</f>
        <v>Unique</v>
      </c>
      <c r="AJ208" s="0" t="str">
        <f aca="false">IF(COUNTBLANK(B208:AG208)&gt;0,"Missing ("&amp;COUNTBLANK(B208:AG208)&amp;")","Complete")</f>
        <v>Missing (1)</v>
      </c>
    </row>
    <row r="209" customFormat="false" ht="15" hidden="false" customHeight="false" outlineLevel="0" collapsed="false">
      <c r="A209" s="14" t="n">
        <v>206</v>
      </c>
      <c r="B209" s="14" t="s">
        <v>90</v>
      </c>
      <c r="C209" s="14" t="n">
        <v>1</v>
      </c>
      <c r="D209" s="14" t="n">
        <v>395</v>
      </c>
      <c r="E209" s="14" t="n">
        <v>2016</v>
      </c>
      <c r="F209" s="14" t="s">
        <v>103</v>
      </c>
      <c r="G209" s="14" t="n">
        <v>13</v>
      </c>
      <c r="H209" s="14" t="n">
        <v>21</v>
      </c>
      <c r="I209" s="14" t="n">
        <v>1</v>
      </c>
      <c r="J209" s="14" t="n">
        <v>2</v>
      </c>
      <c r="K209" s="14" t="n">
        <v>2</v>
      </c>
      <c r="L209" s="14" t="n">
        <v>0</v>
      </c>
      <c r="M209" s="14" t="n">
        <v>0</v>
      </c>
      <c r="N209" s="14" t="s">
        <v>82</v>
      </c>
      <c r="O209" s="14" t="s">
        <v>92</v>
      </c>
      <c r="P209" s="14" t="s">
        <v>116</v>
      </c>
      <c r="Q209" s="14" t="s">
        <v>94</v>
      </c>
      <c r="R209" s="14" t="n">
        <v>0</v>
      </c>
      <c r="S209" s="14" t="n">
        <v>1</v>
      </c>
      <c r="T209" s="14" t="n">
        <v>0</v>
      </c>
      <c r="U209" s="14" t="s">
        <v>95</v>
      </c>
      <c r="V209" s="14" t="s">
        <v>95</v>
      </c>
      <c r="W209" s="14" t="n">
        <v>0</v>
      </c>
      <c r="X209" s="14" t="s">
        <v>120</v>
      </c>
      <c r="Y209" s="14" t="n">
        <v>1</v>
      </c>
      <c r="Z209" s="14"/>
      <c r="AA209" s="14" t="n">
        <v>0</v>
      </c>
      <c r="AB209" s="14" t="s">
        <v>87</v>
      </c>
      <c r="AC209" s="14" t="n">
        <v>62.8</v>
      </c>
      <c r="AD209" s="14" t="n">
        <v>0</v>
      </c>
      <c r="AE209" s="14" t="n">
        <v>0</v>
      </c>
      <c r="AF209" s="14" t="s">
        <v>96</v>
      </c>
      <c r="AG209" s="15" t="n">
        <v>42226</v>
      </c>
      <c r="AH209" s="14" t="str">
        <f aca="false">B209&amp;"|"&amp;C209&amp;"|"&amp;D209&amp;"|"&amp;E209&amp;"|"&amp;F209&amp;"|"&amp;G209&amp;"|"&amp;H209&amp;"|"&amp;I209&amp;"|"&amp;J209&amp;"|"&amp;K209&amp;"|"&amp;L209&amp;"|"&amp;M209&amp;"|"&amp;N209&amp;"|"&amp;O209&amp;"|"&amp;P209&amp;"|"&amp;Q209&amp;"|"&amp;R209&amp;"|"&amp;S209&amp;"|"&amp;T209&amp;"|"&amp;U209&amp;"|"&amp;V209&amp;"|"&amp;W209&amp;"|"&amp;X209&amp;"|"&amp;Y209&amp;"|"&amp;Z209&amp;"|"&amp;AA209&amp;"|"&amp;AB209&amp;"|"&amp;AC209&amp;"|"&amp;AD209&amp;"|"&amp;AE209&amp;"|"&amp;AF209&amp;"|"&amp;AG209</f>
        <v>City Hotel|1|395|2016|March|13|21|1|2|2|0|0|BB|PRT|Groups|TA/TO|0|1|0|A|A|0|Non Refund|1||0|Transient|62.8|0|0|Canceled|42226</v>
      </c>
      <c r="AI209" s="14" t="str">
        <f aca="false">IF(COUNTIF($AH$4:$AH$2603,AH209)&gt;1,"Duplicate","Unique")</f>
        <v>Duplicate</v>
      </c>
      <c r="AJ209" s="14" t="str">
        <f aca="false">IF(COUNTBLANK(B209:AG209)&gt;0,"Missing ("&amp;COUNTBLANK(B209:AG209)&amp;")","Complete")</f>
        <v>Missing (1)</v>
      </c>
    </row>
    <row r="210" customFormat="false" ht="15" hidden="false" customHeight="false" outlineLevel="0" collapsed="false">
      <c r="A210" s="0" t="n">
        <v>207</v>
      </c>
      <c r="B210" s="0" t="s">
        <v>90</v>
      </c>
      <c r="C210" s="0" t="n">
        <v>1</v>
      </c>
      <c r="D210" s="0" t="n">
        <v>391</v>
      </c>
      <c r="E210" s="0" t="n">
        <v>2016</v>
      </c>
      <c r="F210" s="0" t="s">
        <v>119</v>
      </c>
      <c r="G210" s="0" t="n">
        <v>32</v>
      </c>
      <c r="H210" s="0" t="n">
        <v>4</v>
      </c>
      <c r="I210" s="0" t="n">
        <v>0</v>
      </c>
      <c r="J210" s="0" t="n">
        <v>1</v>
      </c>
      <c r="K210" s="0" t="n">
        <v>1</v>
      </c>
      <c r="L210" s="0" t="n">
        <v>0</v>
      </c>
      <c r="M210" s="0" t="n">
        <v>0</v>
      </c>
      <c r="N210" s="0" t="s">
        <v>82</v>
      </c>
      <c r="O210" s="0" t="s">
        <v>92</v>
      </c>
      <c r="P210" s="0" t="s">
        <v>116</v>
      </c>
      <c r="Q210" s="0" t="s">
        <v>94</v>
      </c>
      <c r="R210" s="0" t="n">
        <v>0</v>
      </c>
      <c r="S210" s="0" t="n">
        <v>0</v>
      </c>
      <c r="T210" s="0" t="n">
        <v>0</v>
      </c>
      <c r="U210" s="0" t="s">
        <v>95</v>
      </c>
      <c r="V210" s="0" t="s">
        <v>95</v>
      </c>
      <c r="W210" s="0" t="n">
        <v>0</v>
      </c>
      <c r="X210" s="0" t="s">
        <v>120</v>
      </c>
      <c r="Y210" s="0" t="n">
        <v>1</v>
      </c>
      <c r="AA210" s="0" t="n">
        <v>0</v>
      </c>
      <c r="AB210" s="0" t="s">
        <v>87</v>
      </c>
      <c r="AC210" s="0" t="n">
        <v>59</v>
      </c>
      <c r="AD210" s="0" t="n">
        <v>0</v>
      </c>
      <c r="AE210" s="0" t="n">
        <v>0</v>
      </c>
      <c r="AF210" s="0" t="s">
        <v>96</v>
      </c>
      <c r="AG210" s="13" t="n">
        <v>42298</v>
      </c>
      <c r="AH210" s="0" t="str">
        <f aca="false">B210&amp;"|"&amp;C210&amp;"|"&amp;D210&amp;"|"&amp;E210&amp;"|"&amp;F210&amp;"|"&amp;G210&amp;"|"&amp;H210&amp;"|"&amp;I210&amp;"|"&amp;J210&amp;"|"&amp;K210&amp;"|"&amp;L210&amp;"|"&amp;M210&amp;"|"&amp;N210&amp;"|"&amp;O210&amp;"|"&amp;P210&amp;"|"&amp;Q210&amp;"|"&amp;R210&amp;"|"&amp;S210&amp;"|"&amp;T210&amp;"|"&amp;U210&amp;"|"&amp;V210&amp;"|"&amp;W210&amp;"|"&amp;X210&amp;"|"&amp;Y210&amp;"|"&amp;Z210&amp;"|"&amp;AA210&amp;"|"&amp;AB210&amp;"|"&amp;AC210&amp;"|"&amp;AD210&amp;"|"&amp;AE210&amp;"|"&amp;AF210&amp;"|"&amp;AG210</f>
        <v>City Hotel|1|391|2016|August|32|4|0|1|1|0|0|BB|PRT|Groups|TA/TO|0|0|0|A|A|0|Non Refund|1||0|Transient|59|0|0|Canceled|42298</v>
      </c>
      <c r="AI210" s="0" t="str">
        <f aca="false">IF(COUNTIF($AH$4:$AH$2603,AH210)&gt;1,"Duplicate","Unique")</f>
        <v>Unique</v>
      </c>
      <c r="AJ210" s="0" t="str">
        <f aca="false">IF(COUNTBLANK(B210:AG210)&gt;0,"Missing ("&amp;COUNTBLANK(B210:AG210)&amp;")","Complete")</f>
        <v>Missing (1)</v>
      </c>
    </row>
    <row r="211" customFormat="false" ht="15" hidden="false" customHeight="false" outlineLevel="0" collapsed="false">
      <c r="A211" s="14" t="n">
        <v>208</v>
      </c>
      <c r="B211" s="14" t="s">
        <v>90</v>
      </c>
      <c r="C211" s="14" t="n">
        <v>0</v>
      </c>
      <c r="D211" s="14" t="n">
        <v>71</v>
      </c>
      <c r="E211" s="14" t="n">
        <v>2017</v>
      </c>
      <c r="F211" s="14" t="s">
        <v>91</v>
      </c>
      <c r="G211" s="14" t="n">
        <v>27</v>
      </c>
      <c r="H211" s="14" t="n">
        <v>7</v>
      </c>
      <c r="I211" s="14" t="n">
        <v>1</v>
      </c>
      <c r="J211" s="14" t="n">
        <v>2</v>
      </c>
      <c r="K211" s="14" t="n">
        <v>2</v>
      </c>
      <c r="L211" s="14" t="n">
        <v>0</v>
      </c>
      <c r="M211" s="14" t="n">
        <v>0</v>
      </c>
      <c r="N211" s="14" t="s">
        <v>82</v>
      </c>
      <c r="O211" s="14" t="s">
        <v>150</v>
      </c>
      <c r="P211" s="14" t="s">
        <v>93</v>
      </c>
      <c r="Q211" s="14" t="s">
        <v>94</v>
      </c>
      <c r="R211" s="14" t="n">
        <v>0</v>
      </c>
      <c r="S211" s="14" t="n">
        <v>0</v>
      </c>
      <c r="T211" s="14" t="n">
        <v>0</v>
      </c>
      <c r="U211" s="14" t="s">
        <v>109</v>
      </c>
      <c r="V211" s="14" t="s">
        <v>109</v>
      </c>
      <c r="W211" s="14" t="n">
        <v>0</v>
      </c>
      <c r="X211" s="14" t="s">
        <v>86</v>
      </c>
      <c r="Y211" s="14" t="n">
        <v>9</v>
      </c>
      <c r="Z211" s="14"/>
      <c r="AA211" s="14" t="n">
        <v>0</v>
      </c>
      <c r="AB211" s="14" t="s">
        <v>87</v>
      </c>
      <c r="AC211" s="14" t="n">
        <v>150</v>
      </c>
      <c r="AD211" s="14" t="n">
        <v>0</v>
      </c>
      <c r="AE211" s="14" t="n">
        <v>1</v>
      </c>
      <c r="AF211" s="14" t="s">
        <v>88</v>
      </c>
      <c r="AG211" s="15" t="n">
        <v>42926</v>
      </c>
      <c r="AH211" s="14" t="str">
        <f aca="false">B211&amp;"|"&amp;C211&amp;"|"&amp;D211&amp;"|"&amp;E211&amp;"|"&amp;F211&amp;"|"&amp;G211&amp;"|"&amp;H211&amp;"|"&amp;I211&amp;"|"&amp;J211&amp;"|"&amp;K211&amp;"|"&amp;L211&amp;"|"&amp;M211&amp;"|"&amp;N211&amp;"|"&amp;O211&amp;"|"&amp;P211&amp;"|"&amp;Q211&amp;"|"&amp;R211&amp;"|"&amp;S211&amp;"|"&amp;T211&amp;"|"&amp;U211&amp;"|"&amp;V211&amp;"|"&amp;W211&amp;"|"&amp;X211&amp;"|"&amp;Y211&amp;"|"&amp;Z211&amp;"|"&amp;AA211&amp;"|"&amp;AB211&amp;"|"&amp;AC211&amp;"|"&amp;AD211&amp;"|"&amp;AE211&amp;"|"&amp;AF211&amp;"|"&amp;AG211</f>
        <v>City Hotel|0|71|2017|July|27|7|1|2|2|0|0|BB|NOR|Online TA|TA/TO|0|0|0|D|D|0|No Deposit|9||0|Transient|150|0|1|Check-Out|42926</v>
      </c>
      <c r="AI211" s="14" t="str">
        <f aca="false">IF(COUNTIF($AH$4:$AH$2603,AH211)&gt;1,"Duplicate","Unique")</f>
        <v>Unique</v>
      </c>
      <c r="AJ211" s="14" t="str">
        <f aca="false">IF(COUNTBLANK(B211:AG211)&gt;0,"Missing ("&amp;COUNTBLANK(B211:AG211)&amp;")","Complete")</f>
        <v>Missing (1)</v>
      </c>
    </row>
    <row r="212" customFormat="false" ht="15" hidden="false" customHeight="false" outlineLevel="0" collapsed="false">
      <c r="A212" s="0" t="n">
        <v>209</v>
      </c>
      <c r="B212" s="0" t="s">
        <v>80</v>
      </c>
      <c r="C212" s="0" t="n">
        <v>0</v>
      </c>
      <c r="D212" s="0" t="n">
        <v>7</v>
      </c>
      <c r="E212" s="0" t="n">
        <v>2017</v>
      </c>
      <c r="F212" s="0" t="s">
        <v>103</v>
      </c>
      <c r="G212" s="0" t="n">
        <v>9</v>
      </c>
      <c r="H212" s="0" t="n">
        <v>2</v>
      </c>
      <c r="I212" s="0" t="n">
        <v>1</v>
      </c>
      <c r="J212" s="0" t="n">
        <v>3</v>
      </c>
      <c r="K212" s="0" t="n">
        <v>1</v>
      </c>
      <c r="L212" s="0" t="n">
        <v>0</v>
      </c>
      <c r="M212" s="0" t="n">
        <v>0</v>
      </c>
      <c r="N212" s="0" t="s">
        <v>82</v>
      </c>
      <c r="O212" s="0" t="s">
        <v>83</v>
      </c>
      <c r="P212" s="0" t="s">
        <v>116</v>
      </c>
      <c r="Q212" s="0" t="s">
        <v>128</v>
      </c>
      <c r="R212" s="0" t="n">
        <v>0</v>
      </c>
      <c r="S212" s="0" t="n">
        <v>0</v>
      </c>
      <c r="T212" s="0" t="n">
        <v>0</v>
      </c>
      <c r="U212" s="0" t="s">
        <v>95</v>
      </c>
      <c r="V212" s="0" t="s">
        <v>95</v>
      </c>
      <c r="W212" s="0" t="n">
        <v>1</v>
      </c>
      <c r="X212" s="0" t="s">
        <v>86</v>
      </c>
      <c r="Z212" s="0" t="n">
        <v>223</v>
      </c>
      <c r="AA212" s="0" t="n">
        <v>0</v>
      </c>
      <c r="AB212" s="0" t="s">
        <v>101</v>
      </c>
      <c r="AC212" s="0" t="n">
        <v>29</v>
      </c>
      <c r="AD212" s="0" t="n">
        <v>0</v>
      </c>
      <c r="AE212" s="0" t="n">
        <v>0</v>
      </c>
      <c r="AF212" s="0" t="s">
        <v>88</v>
      </c>
      <c r="AG212" s="13" t="n">
        <v>42800</v>
      </c>
      <c r="AH212" s="0" t="str">
        <f aca="false">B212&amp;"|"&amp;C212&amp;"|"&amp;D212&amp;"|"&amp;E212&amp;"|"&amp;F212&amp;"|"&amp;G212&amp;"|"&amp;H212&amp;"|"&amp;I212&amp;"|"&amp;J212&amp;"|"&amp;K212&amp;"|"&amp;L212&amp;"|"&amp;M212&amp;"|"&amp;N212&amp;"|"&amp;O212&amp;"|"&amp;P212&amp;"|"&amp;Q212&amp;"|"&amp;R212&amp;"|"&amp;S212&amp;"|"&amp;T212&amp;"|"&amp;U212&amp;"|"&amp;V212&amp;"|"&amp;W212&amp;"|"&amp;X212&amp;"|"&amp;Y212&amp;"|"&amp;Z212&amp;"|"&amp;AA212&amp;"|"&amp;AB212&amp;"|"&amp;AC212&amp;"|"&amp;AD212&amp;"|"&amp;AE212&amp;"|"&amp;AF212&amp;"|"&amp;AG212</f>
        <v>Resort Hotel|0|7|2017|March|9|2|1|3|1|0|0|BB|GBR|Groups|Corporate|0|0|0|A|A|1|No Deposit||223|0|Transient-Party|29|0|0|Check-Out|42800</v>
      </c>
      <c r="AI212" s="0" t="str">
        <f aca="false">IF(COUNTIF($AH$4:$AH$2603,AH212)&gt;1,"Duplicate","Unique")</f>
        <v>Unique</v>
      </c>
      <c r="AJ212" s="0" t="str">
        <f aca="false">IF(COUNTBLANK(B212:AG212)&gt;0,"Missing ("&amp;COUNTBLANK(B212:AG212)&amp;")","Complete")</f>
        <v>Missing (1)</v>
      </c>
    </row>
    <row r="213" customFormat="false" ht="15" hidden="false" customHeight="false" outlineLevel="0" collapsed="false">
      <c r="A213" s="14" t="n">
        <v>210</v>
      </c>
      <c r="B213" s="14" t="s">
        <v>90</v>
      </c>
      <c r="C213" s="14" t="n">
        <v>1</v>
      </c>
      <c r="D213" s="14" t="n">
        <v>151</v>
      </c>
      <c r="E213" s="14" t="n">
        <v>2015</v>
      </c>
      <c r="F213" s="14" t="s">
        <v>91</v>
      </c>
      <c r="G213" s="14" t="n">
        <v>30</v>
      </c>
      <c r="H213" s="14" t="n">
        <v>25</v>
      </c>
      <c r="I213" s="14" t="n">
        <v>2</v>
      </c>
      <c r="J213" s="14" t="n">
        <v>1</v>
      </c>
      <c r="K213" s="14" t="n">
        <v>2</v>
      </c>
      <c r="L213" s="14" t="n">
        <v>0</v>
      </c>
      <c r="M213" s="14" t="n">
        <v>0</v>
      </c>
      <c r="N213" s="14" t="s">
        <v>112</v>
      </c>
      <c r="O213" s="14" t="s">
        <v>92</v>
      </c>
      <c r="P213" s="14" t="s">
        <v>116</v>
      </c>
      <c r="Q213" s="14" t="s">
        <v>94</v>
      </c>
      <c r="R213" s="14" t="n">
        <v>0</v>
      </c>
      <c r="S213" s="14" t="n">
        <v>1</v>
      </c>
      <c r="T213" s="14" t="n">
        <v>0</v>
      </c>
      <c r="U213" s="14" t="s">
        <v>95</v>
      </c>
      <c r="V213" s="14" t="s">
        <v>95</v>
      </c>
      <c r="W213" s="14" t="n">
        <v>0</v>
      </c>
      <c r="X213" s="14" t="s">
        <v>120</v>
      </c>
      <c r="Y213" s="14" t="n">
        <v>1</v>
      </c>
      <c r="Z213" s="14"/>
      <c r="AA213" s="14" t="n">
        <v>0</v>
      </c>
      <c r="AB213" s="14" t="s">
        <v>101</v>
      </c>
      <c r="AC213" s="14" t="n">
        <v>86</v>
      </c>
      <c r="AD213" s="14" t="n">
        <v>0</v>
      </c>
      <c r="AE213" s="14" t="n">
        <v>0</v>
      </c>
      <c r="AF213" s="14" t="s">
        <v>96</v>
      </c>
      <c r="AG213" s="15" t="n">
        <v>42194</v>
      </c>
      <c r="AH213" s="14" t="str">
        <f aca="false">B213&amp;"|"&amp;C213&amp;"|"&amp;D213&amp;"|"&amp;E213&amp;"|"&amp;F213&amp;"|"&amp;G213&amp;"|"&amp;H213&amp;"|"&amp;I213&amp;"|"&amp;J213&amp;"|"&amp;K213&amp;"|"&amp;L213&amp;"|"&amp;M213&amp;"|"&amp;N213&amp;"|"&amp;O213&amp;"|"&amp;P213&amp;"|"&amp;Q213&amp;"|"&amp;R213&amp;"|"&amp;S213&amp;"|"&amp;T213&amp;"|"&amp;U213&amp;"|"&amp;V213&amp;"|"&amp;W213&amp;"|"&amp;X213&amp;"|"&amp;Y213&amp;"|"&amp;Z213&amp;"|"&amp;AA213&amp;"|"&amp;AB213&amp;"|"&amp;AC213&amp;"|"&amp;AD213&amp;"|"&amp;AE213&amp;"|"&amp;AF213&amp;"|"&amp;AG213</f>
        <v>City Hotel|1|151|2015|July|30|25|2|1|2|0|0|HB|PRT|Groups|TA/TO|0|1|0|A|A|0|Non Refund|1||0|Transient-Party|86|0|0|Canceled|42194</v>
      </c>
      <c r="AI213" s="14" t="str">
        <f aca="false">IF(COUNTIF($AH$4:$AH$2603,AH213)&gt;1,"Duplicate","Unique")</f>
        <v>Unique</v>
      </c>
      <c r="AJ213" s="14" t="str">
        <f aca="false">IF(COUNTBLANK(B213:AG213)&gt;0,"Missing ("&amp;COUNTBLANK(B213:AG213)&amp;")","Complete")</f>
        <v>Missing (1)</v>
      </c>
    </row>
    <row r="214" customFormat="false" ht="15" hidden="false" customHeight="false" outlineLevel="0" collapsed="false">
      <c r="A214" s="0" t="n">
        <v>211</v>
      </c>
      <c r="B214" s="0" t="s">
        <v>90</v>
      </c>
      <c r="C214" s="0" t="n">
        <v>1</v>
      </c>
      <c r="D214" s="0" t="n">
        <v>277</v>
      </c>
      <c r="E214" s="0" t="n">
        <v>2016</v>
      </c>
      <c r="F214" s="0" t="s">
        <v>113</v>
      </c>
      <c r="G214" s="0" t="n">
        <v>46</v>
      </c>
      <c r="H214" s="0" t="n">
        <v>7</v>
      </c>
      <c r="I214" s="0" t="n">
        <v>1</v>
      </c>
      <c r="J214" s="0" t="n">
        <v>2</v>
      </c>
      <c r="K214" s="0" t="n">
        <v>2</v>
      </c>
      <c r="L214" s="0" t="n">
        <v>0</v>
      </c>
      <c r="M214" s="0" t="n">
        <v>0</v>
      </c>
      <c r="N214" s="0" t="s">
        <v>82</v>
      </c>
      <c r="O214" s="0" t="s">
        <v>92</v>
      </c>
      <c r="P214" s="0" t="s">
        <v>116</v>
      </c>
      <c r="Q214" s="0" t="s">
        <v>94</v>
      </c>
      <c r="R214" s="0" t="n">
        <v>0</v>
      </c>
      <c r="S214" s="0" t="n">
        <v>0</v>
      </c>
      <c r="T214" s="0" t="n">
        <v>0</v>
      </c>
      <c r="U214" s="0" t="s">
        <v>95</v>
      </c>
      <c r="V214" s="0" t="s">
        <v>95</v>
      </c>
      <c r="W214" s="0" t="n">
        <v>0</v>
      </c>
      <c r="X214" s="0" t="s">
        <v>120</v>
      </c>
      <c r="AA214" s="0" t="n">
        <v>0</v>
      </c>
      <c r="AB214" s="0" t="s">
        <v>87</v>
      </c>
      <c r="AC214" s="0" t="n">
        <v>100</v>
      </c>
      <c r="AD214" s="0" t="n">
        <v>0</v>
      </c>
      <c r="AE214" s="0" t="n">
        <v>0</v>
      </c>
      <c r="AF214" s="0" t="s">
        <v>96</v>
      </c>
      <c r="AG214" s="13" t="n">
        <v>42464</v>
      </c>
      <c r="AH214" s="0" t="str">
        <f aca="false">B214&amp;"|"&amp;C214&amp;"|"&amp;D214&amp;"|"&amp;E214&amp;"|"&amp;F214&amp;"|"&amp;G214&amp;"|"&amp;H214&amp;"|"&amp;I214&amp;"|"&amp;J214&amp;"|"&amp;K214&amp;"|"&amp;L214&amp;"|"&amp;M214&amp;"|"&amp;N214&amp;"|"&amp;O214&amp;"|"&amp;P214&amp;"|"&amp;Q214&amp;"|"&amp;R214&amp;"|"&amp;S214&amp;"|"&amp;T214&amp;"|"&amp;U214&amp;"|"&amp;V214&amp;"|"&amp;W214&amp;"|"&amp;X214&amp;"|"&amp;Y214&amp;"|"&amp;Z214&amp;"|"&amp;AA214&amp;"|"&amp;AB214&amp;"|"&amp;AC214&amp;"|"&amp;AD214&amp;"|"&amp;AE214&amp;"|"&amp;AF214&amp;"|"&amp;AG214</f>
        <v>City Hotel|1|277|2016|November|46|7|1|2|2|0|0|BB|PRT|Groups|TA/TO|0|0|0|A|A|0|Non Refund|||0|Transient|100|0|0|Canceled|42464</v>
      </c>
      <c r="AI214" s="0" t="str">
        <f aca="false">IF(COUNTIF($AH$4:$AH$2603,AH214)&gt;1,"Duplicate","Unique")</f>
        <v>Duplicate</v>
      </c>
      <c r="AJ214" s="0" t="str">
        <f aca="false">IF(COUNTBLANK(B214:AG214)&gt;0,"Missing ("&amp;COUNTBLANK(B214:AG214)&amp;")","Complete")</f>
        <v>Missing (2)</v>
      </c>
    </row>
    <row r="215" customFormat="false" ht="15" hidden="false" customHeight="false" outlineLevel="0" collapsed="false">
      <c r="A215" s="14" t="n">
        <v>212</v>
      </c>
      <c r="B215" s="14" t="s">
        <v>90</v>
      </c>
      <c r="C215" s="14" t="n">
        <v>1</v>
      </c>
      <c r="D215" s="14" t="n">
        <v>169</v>
      </c>
      <c r="E215" s="14" t="n">
        <v>2017</v>
      </c>
      <c r="F215" s="14" t="s">
        <v>135</v>
      </c>
      <c r="G215" s="14" t="n">
        <v>23</v>
      </c>
      <c r="H215" s="14" t="n">
        <v>8</v>
      </c>
      <c r="I215" s="14" t="n">
        <v>0</v>
      </c>
      <c r="J215" s="14" t="n">
        <v>3</v>
      </c>
      <c r="K215" s="14" t="n">
        <v>2</v>
      </c>
      <c r="L215" s="14" t="n">
        <v>0</v>
      </c>
      <c r="M215" s="14" t="n">
        <v>0</v>
      </c>
      <c r="N215" s="14" t="s">
        <v>82</v>
      </c>
      <c r="O215" s="14" t="s">
        <v>92</v>
      </c>
      <c r="P215" s="14" t="s">
        <v>99</v>
      </c>
      <c r="Q215" s="14" t="s">
        <v>94</v>
      </c>
      <c r="R215" s="14" t="n">
        <v>0</v>
      </c>
      <c r="S215" s="14" t="n">
        <v>0</v>
      </c>
      <c r="T215" s="14" t="n">
        <v>0</v>
      </c>
      <c r="U215" s="14" t="s">
        <v>95</v>
      </c>
      <c r="V215" s="14" t="s">
        <v>95</v>
      </c>
      <c r="W215" s="14" t="n">
        <v>0</v>
      </c>
      <c r="X215" s="14" t="s">
        <v>120</v>
      </c>
      <c r="Y215" s="14" t="n">
        <v>19</v>
      </c>
      <c r="Z215" s="14"/>
      <c r="AA215" s="14" t="n">
        <v>0</v>
      </c>
      <c r="AB215" s="14" t="s">
        <v>87</v>
      </c>
      <c r="AC215" s="14" t="n">
        <v>170</v>
      </c>
      <c r="AD215" s="14" t="n">
        <v>0</v>
      </c>
      <c r="AE215" s="14" t="n">
        <v>0</v>
      </c>
      <c r="AF215" s="14" t="s">
        <v>96</v>
      </c>
      <c r="AG215" s="15" t="n">
        <v>42725</v>
      </c>
      <c r="AH215" s="14" t="str">
        <f aca="false">B215&amp;"|"&amp;C215&amp;"|"&amp;D215&amp;"|"&amp;E215&amp;"|"&amp;F215&amp;"|"&amp;G215&amp;"|"&amp;H215&amp;"|"&amp;I215&amp;"|"&amp;J215&amp;"|"&amp;K215&amp;"|"&amp;L215&amp;"|"&amp;M215&amp;"|"&amp;N215&amp;"|"&amp;O215&amp;"|"&amp;P215&amp;"|"&amp;Q215&amp;"|"&amp;R215&amp;"|"&amp;S215&amp;"|"&amp;T215&amp;"|"&amp;U215&amp;"|"&amp;V215&amp;"|"&amp;W215&amp;"|"&amp;X215&amp;"|"&amp;Y215&amp;"|"&amp;Z215&amp;"|"&amp;AA215&amp;"|"&amp;AB215&amp;"|"&amp;AC215&amp;"|"&amp;AD215&amp;"|"&amp;AE215&amp;"|"&amp;AF215&amp;"|"&amp;AG215</f>
        <v>City Hotel|1|169|2017|June|23|8|0|3|2|0|0|BB|PRT|Offline TA/TO|TA/TO|0|0|0|A|A|0|Non Refund|19||0|Transient|170|0|0|Canceled|42725</v>
      </c>
      <c r="AI215" s="14" t="str">
        <f aca="false">IF(COUNTIF($AH$4:$AH$2603,AH215)&gt;1,"Duplicate","Unique")</f>
        <v>Duplicate</v>
      </c>
      <c r="AJ215" s="14" t="str">
        <f aca="false">IF(COUNTBLANK(B215:AG215)&gt;0,"Missing ("&amp;COUNTBLANK(B215:AG215)&amp;")","Complete")</f>
        <v>Missing (1)</v>
      </c>
    </row>
    <row r="216" customFormat="false" ht="15" hidden="false" customHeight="false" outlineLevel="0" collapsed="false">
      <c r="A216" s="0" t="n">
        <v>213</v>
      </c>
      <c r="B216" s="0" t="s">
        <v>90</v>
      </c>
      <c r="C216" s="0" t="n">
        <v>0</v>
      </c>
      <c r="D216" s="0" t="n">
        <v>158</v>
      </c>
      <c r="E216" s="0" t="n">
        <v>2016</v>
      </c>
      <c r="F216" s="0" t="s">
        <v>121</v>
      </c>
      <c r="G216" s="0" t="n">
        <v>22</v>
      </c>
      <c r="H216" s="0" t="n">
        <v>25</v>
      </c>
      <c r="I216" s="0" t="n">
        <v>0</v>
      </c>
      <c r="J216" s="0" t="n">
        <v>4</v>
      </c>
      <c r="K216" s="0" t="n">
        <v>2</v>
      </c>
      <c r="L216" s="0" t="n">
        <v>1</v>
      </c>
      <c r="M216" s="0" t="n">
        <v>0</v>
      </c>
      <c r="N216" s="0" t="s">
        <v>82</v>
      </c>
      <c r="O216" s="0" t="s">
        <v>134</v>
      </c>
      <c r="P216" s="0" t="s">
        <v>93</v>
      </c>
      <c r="Q216" s="0" t="s">
        <v>94</v>
      </c>
      <c r="R216" s="0" t="n">
        <v>0</v>
      </c>
      <c r="S216" s="0" t="n">
        <v>0</v>
      </c>
      <c r="T216" s="0" t="n">
        <v>0</v>
      </c>
      <c r="U216" s="0" t="s">
        <v>95</v>
      </c>
      <c r="V216" s="0" t="s">
        <v>109</v>
      </c>
      <c r="W216" s="0" t="n">
        <v>13</v>
      </c>
      <c r="X216" s="0" t="s">
        <v>86</v>
      </c>
      <c r="Y216" s="0" t="n">
        <v>9</v>
      </c>
      <c r="AA216" s="0" t="n">
        <v>0</v>
      </c>
      <c r="AB216" s="0" t="s">
        <v>87</v>
      </c>
      <c r="AC216" s="0" t="n">
        <v>114.75</v>
      </c>
      <c r="AD216" s="0" t="n">
        <v>0</v>
      </c>
      <c r="AE216" s="0" t="n">
        <v>1</v>
      </c>
      <c r="AF216" s="0" t="s">
        <v>88</v>
      </c>
      <c r="AG216" s="13" t="n">
        <v>42519</v>
      </c>
      <c r="AH216" s="0" t="str">
        <f aca="false">B216&amp;"|"&amp;C216&amp;"|"&amp;D216&amp;"|"&amp;E216&amp;"|"&amp;F216&amp;"|"&amp;G216&amp;"|"&amp;H216&amp;"|"&amp;I216&amp;"|"&amp;J216&amp;"|"&amp;K216&amp;"|"&amp;L216&amp;"|"&amp;M216&amp;"|"&amp;N216&amp;"|"&amp;O216&amp;"|"&amp;P216&amp;"|"&amp;Q216&amp;"|"&amp;R216&amp;"|"&amp;S216&amp;"|"&amp;T216&amp;"|"&amp;U216&amp;"|"&amp;V216&amp;"|"&amp;W216&amp;"|"&amp;X216&amp;"|"&amp;Y216&amp;"|"&amp;Z216&amp;"|"&amp;AA216&amp;"|"&amp;AB216&amp;"|"&amp;AC216&amp;"|"&amp;AD216&amp;"|"&amp;AE216&amp;"|"&amp;AF216&amp;"|"&amp;AG216</f>
        <v>City Hotel|0|158|2016|May|22|25|0|4|2|1|0|BB|AUT|Online TA|TA/TO|0|0|0|A|D|13|No Deposit|9||0|Transient|114.75|0|1|Check-Out|42519</v>
      </c>
      <c r="AI216" s="0" t="str">
        <f aca="false">IF(COUNTIF($AH$4:$AH$2603,AH216)&gt;1,"Duplicate","Unique")</f>
        <v>Unique</v>
      </c>
      <c r="AJ216" s="0" t="str">
        <f aca="false">IF(COUNTBLANK(B216:AG216)&gt;0,"Missing ("&amp;COUNTBLANK(B216:AG216)&amp;")","Complete")</f>
        <v>Missing (1)</v>
      </c>
    </row>
    <row r="217" customFormat="false" ht="15" hidden="false" customHeight="false" outlineLevel="0" collapsed="false">
      <c r="A217" s="14" t="n">
        <v>214</v>
      </c>
      <c r="B217" s="14" t="s">
        <v>80</v>
      </c>
      <c r="C217" s="14" t="n">
        <v>1</v>
      </c>
      <c r="D217" s="14" t="n">
        <v>50</v>
      </c>
      <c r="E217" s="14" t="n">
        <v>2016</v>
      </c>
      <c r="F217" s="14" t="s">
        <v>111</v>
      </c>
      <c r="G217" s="14" t="n">
        <v>44</v>
      </c>
      <c r="H217" s="14" t="n">
        <v>29</v>
      </c>
      <c r="I217" s="14" t="n">
        <v>0</v>
      </c>
      <c r="J217" s="14" t="n">
        <v>1</v>
      </c>
      <c r="K217" s="14" t="n">
        <v>2</v>
      </c>
      <c r="L217" s="14" t="n">
        <v>0</v>
      </c>
      <c r="M217" s="14" t="n">
        <v>0</v>
      </c>
      <c r="N217" s="14" t="s">
        <v>82</v>
      </c>
      <c r="O217" s="14" t="s">
        <v>115</v>
      </c>
      <c r="P217" s="14" t="s">
        <v>93</v>
      </c>
      <c r="Q217" s="14" t="s">
        <v>94</v>
      </c>
      <c r="R217" s="14" t="n">
        <v>0</v>
      </c>
      <c r="S217" s="14" t="n">
        <v>0</v>
      </c>
      <c r="T217" s="14" t="n">
        <v>0</v>
      </c>
      <c r="U217" s="14" t="s">
        <v>124</v>
      </c>
      <c r="V217" s="14" t="s">
        <v>124</v>
      </c>
      <c r="W217" s="14" t="n">
        <v>0</v>
      </c>
      <c r="X217" s="14" t="s">
        <v>86</v>
      </c>
      <c r="Y217" s="14" t="n">
        <v>240</v>
      </c>
      <c r="Z217" s="14"/>
      <c r="AA217" s="14" t="n">
        <v>0</v>
      </c>
      <c r="AB217" s="14" t="s">
        <v>87</v>
      </c>
      <c r="AC217" s="14" t="n">
        <v>88</v>
      </c>
      <c r="AD217" s="14" t="n">
        <v>0</v>
      </c>
      <c r="AE217" s="14" t="n">
        <v>1</v>
      </c>
      <c r="AF217" s="14" t="s">
        <v>96</v>
      </c>
      <c r="AG217" s="15" t="n">
        <v>42662</v>
      </c>
      <c r="AH217" s="14" t="str">
        <f aca="false">B217&amp;"|"&amp;C217&amp;"|"&amp;D217&amp;"|"&amp;E217&amp;"|"&amp;F217&amp;"|"&amp;G217&amp;"|"&amp;H217&amp;"|"&amp;I217&amp;"|"&amp;J217&amp;"|"&amp;K217&amp;"|"&amp;L217&amp;"|"&amp;M217&amp;"|"&amp;N217&amp;"|"&amp;O217&amp;"|"&amp;P217&amp;"|"&amp;Q217&amp;"|"&amp;R217&amp;"|"&amp;S217&amp;"|"&amp;T217&amp;"|"&amp;U217&amp;"|"&amp;V217&amp;"|"&amp;W217&amp;"|"&amp;X217&amp;"|"&amp;Y217&amp;"|"&amp;Z217&amp;"|"&amp;AA217&amp;"|"&amp;AB217&amp;"|"&amp;AC217&amp;"|"&amp;AD217&amp;"|"&amp;AE217&amp;"|"&amp;AF217&amp;"|"&amp;AG217</f>
        <v>Resort Hotel|1|50|2016|October|44|29|0|1|2|0|0|BB|ESP|Online TA|TA/TO|0|0|0|E|E|0|No Deposit|240||0|Transient|88|0|1|Canceled|42662</v>
      </c>
      <c r="AI217" s="14" t="str">
        <f aca="false">IF(COUNTIF($AH$4:$AH$2603,AH217)&gt;1,"Duplicate","Unique")</f>
        <v>Unique</v>
      </c>
      <c r="AJ217" s="14" t="str">
        <f aca="false">IF(COUNTBLANK(B217:AG217)&gt;0,"Missing ("&amp;COUNTBLANK(B217:AG217)&amp;")","Complete")</f>
        <v>Missing (1)</v>
      </c>
    </row>
    <row r="218" customFormat="false" ht="15" hidden="false" customHeight="false" outlineLevel="0" collapsed="false">
      <c r="A218" s="0" t="n">
        <v>215</v>
      </c>
      <c r="B218" s="0" t="s">
        <v>90</v>
      </c>
      <c r="C218" s="0" t="n">
        <v>0</v>
      </c>
      <c r="D218" s="0" t="n">
        <v>0</v>
      </c>
      <c r="E218" s="0" t="n">
        <v>2017</v>
      </c>
      <c r="F218" s="0" t="s">
        <v>91</v>
      </c>
      <c r="G218" s="0" t="n">
        <v>27</v>
      </c>
      <c r="H218" s="0" t="n">
        <v>2</v>
      </c>
      <c r="I218" s="0" t="n">
        <v>1</v>
      </c>
      <c r="J218" s="0" t="n">
        <v>0</v>
      </c>
      <c r="K218" s="0" t="n">
        <v>2</v>
      </c>
      <c r="L218" s="0" t="n">
        <v>0</v>
      </c>
      <c r="M218" s="0" t="n">
        <v>0</v>
      </c>
      <c r="N218" s="0" t="s">
        <v>107</v>
      </c>
      <c r="O218" s="0" t="s">
        <v>92</v>
      </c>
      <c r="P218" s="0" t="s">
        <v>84</v>
      </c>
      <c r="Q218" s="0" t="s">
        <v>84</v>
      </c>
      <c r="R218" s="0" t="n">
        <v>0</v>
      </c>
      <c r="S218" s="0" t="n">
        <v>0</v>
      </c>
      <c r="T218" s="0" t="n">
        <v>0</v>
      </c>
      <c r="U218" s="0" t="s">
        <v>138</v>
      </c>
      <c r="V218" s="0" t="s">
        <v>138</v>
      </c>
      <c r="W218" s="0" t="n">
        <v>1</v>
      </c>
      <c r="X218" s="0" t="s">
        <v>86</v>
      </c>
      <c r="AA218" s="0" t="n">
        <v>0</v>
      </c>
      <c r="AB218" s="0" t="s">
        <v>87</v>
      </c>
      <c r="AC218" s="0" t="n">
        <v>98</v>
      </c>
      <c r="AD218" s="0" t="n">
        <v>0</v>
      </c>
      <c r="AE218" s="0" t="n">
        <v>0</v>
      </c>
      <c r="AF218" s="0" t="s">
        <v>88</v>
      </c>
      <c r="AG218" s="13" t="n">
        <v>42919</v>
      </c>
      <c r="AH218" s="0" t="str">
        <f aca="false">B218&amp;"|"&amp;C218&amp;"|"&amp;D218&amp;"|"&amp;E218&amp;"|"&amp;F218&amp;"|"&amp;G218&amp;"|"&amp;H218&amp;"|"&amp;I218&amp;"|"&amp;J218&amp;"|"&amp;K218&amp;"|"&amp;L218&amp;"|"&amp;M218&amp;"|"&amp;N218&amp;"|"&amp;O218&amp;"|"&amp;P218&amp;"|"&amp;Q218&amp;"|"&amp;R218&amp;"|"&amp;S218&amp;"|"&amp;T218&amp;"|"&amp;U218&amp;"|"&amp;V218&amp;"|"&amp;W218&amp;"|"&amp;X218&amp;"|"&amp;Y218&amp;"|"&amp;Z218&amp;"|"&amp;AA218&amp;"|"&amp;AB218&amp;"|"&amp;AC218&amp;"|"&amp;AD218&amp;"|"&amp;AE218&amp;"|"&amp;AF218&amp;"|"&amp;AG218</f>
        <v>City Hotel|0|0|2017|July|27|2|1|0|2|0|0|SC|PRT|Direct|Direct|0|0|0|B|B|1|No Deposit|||0|Transient|98|0|0|Check-Out|42919</v>
      </c>
      <c r="AI218" s="0" t="str">
        <f aca="false">IF(COUNTIF($AH$4:$AH$2603,AH218)&gt;1,"Duplicate","Unique")</f>
        <v>Unique</v>
      </c>
      <c r="AJ218" s="0" t="str">
        <f aca="false">IF(COUNTBLANK(B218:AG218)&gt;0,"Missing ("&amp;COUNTBLANK(B218:AG218)&amp;")","Complete")</f>
        <v>Missing (2)</v>
      </c>
    </row>
    <row r="219" customFormat="false" ht="15" hidden="false" customHeight="false" outlineLevel="0" collapsed="false">
      <c r="A219" s="14" t="n">
        <v>216</v>
      </c>
      <c r="B219" s="14" t="s">
        <v>90</v>
      </c>
      <c r="C219" s="14" t="n">
        <v>0</v>
      </c>
      <c r="D219" s="14" t="n">
        <v>73</v>
      </c>
      <c r="E219" s="14" t="n">
        <v>2017</v>
      </c>
      <c r="F219" s="14" t="s">
        <v>91</v>
      </c>
      <c r="G219" s="14" t="n">
        <v>30</v>
      </c>
      <c r="H219" s="14" t="n">
        <v>24</v>
      </c>
      <c r="I219" s="14" t="n">
        <v>1</v>
      </c>
      <c r="J219" s="14" t="n">
        <v>3</v>
      </c>
      <c r="K219" s="14" t="n">
        <v>2</v>
      </c>
      <c r="L219" s="14" t="n">
        <v>0</v>
      </c>
      <c r="M219" s="14" t="n">
        <v>0</v>
      </c>
      <c r="N219" s="14" t="s">
        <v>82</v>
      </c>
      <c r="O219" s="14" t="s">
        <v>130</v>
      </c>
      <c r="P219" s="14" t="s">
        <v>93</v>
      </c>
      <c r="Q219" s="14" t="s">
        <v>94</v>
      </c>
      <c r="R219" s="14" t="n">
        <v>0</v>
      </c>
      <c r="S219" s="14" t="n">
        <v>0</v>
      </c>
      <c r="T219" s="14" t="n">
        <v>0</v>
      </c>
      <c r="U219" s="14" t="s">
        <v>95</v>
      </c>
      <c r="V219" s="14" t="s">
        <v>95</v>
      </c>
      <c r="W219" s="14" t="n">
        <v>0</v>
      </c>
      <c r="X219" s="14" t="s">
        <v>86</v>
      </c>
      <c r="Y219" s="14" t="n">
        <v>159</v>
      </c>
      <c r="Z219" s="14"/>
      <c r="AA219" s="14" t="n">
        <v>0</v>
      </c>
      <c r="AB219" s="14" t="s">
        <v>87</v>
      </c>
      <c r="AC219" s="14" t="n">
        <v>147.5</v>
      </c>
      <c r="AD219" s="14" t="n">
        <v>0</v>
      </c>
      <c r="AE219" s="14" t="n">
        <v>0</v>
      </c>
      <c r="AF219" s="14" t="s">
        <v>88</v>
      </c>
      <c r="AG219" s="15" t="n">
        <v>42944</v>
      </c>
      <c r="AH219" s="14" t="str">
        <f aca="false">B219&amp;"|"&amp;C219&amp;"|"&amp;D219&amp;"|"&amp;E219&amp;"|"&amp;F219&amp;"|"&amp;G219&amp;"|"&amp;H219&amp;"|"&amp;I219&amp;"|"&amp;J219&amp;"|"&amp;K219&amp;"|"&amp;L219&amp;"|"&amp;M219&amp;"|"&amp;N219&amp;"|"&amp;O219&amp;"|"&amp;P219&amp;"|"&amp;Q219&amp;"|"&amp;R219&amp;"|"&amp;S219&amp;"|"&amp;T219&amp;"|"&amp;U219&amp;"|"&amp;V219&amp;"|"&amp;W219&amp;"|"&amp;X219&amp;"|"&amp;Y219&amp;"|"&amp;Z219&amp;"|"&amp;AA219&amp;"|"&amp;AB219&amp;"|"&amp;AC219&amp;"|"&amp;AD219&amp;"|"&amp;AE219&amp;"|"&amp;AF219&amp;"|"&amp;AG219</f>
        <v>City Hotel|0|73|2017|July|30|24|1|3|2|0|0|BB|NLD|Online TA|TA/TO|0|0|0|A|A|0|No Deposit|159||0|Transient|147.5|0|0|Check-Out|42944</v>
      </c>
      <c r="AI219" s="14" t="str">
        <f aca="false">IF(COUNTIF($AH$4:$AH$2603,AH219)&gt;1,"Duplicate","Unique")</f>
        <v>Unique</v>
      </c>
      <c r="AJ219" s="14" t="str">
        <f aca="false">IF(COUNTBLANK(B219:AG219)&gt;0,"Missing ("&amp;COUNTBLANK(B219:AG219)&amp;")","Complete")</f>
        <v>Missing (1)</v>
      </c>
    </row>
    <row r="220" customFormat="false" ht="15" hidden="false" customHeight="false" outlineLevel="0" collapsed="false">
      <c r="A220" s="0" t="n">
        <v>217</v>
      </c>
      <c r="B220" s="0" t="s">
        <v>90</v>
      </c>
      <c r="C220" s="0" t="n">
        <v>0</v>
      </c>
      <c r="D220" s="0" t="n">
        <v>0</v>
      </c>
      <c r="E220" s="0" t="n">
        <v>2016</v>
      </c>
      <c r="F220" s="0" t="s">
        <v>106</v>
      </c>
      <c r="G220" s="0" t="n">
        <v>18</v>
      </c>
      <c r="H220" s="0" t="n">
        <v>28</v>
      </c>
      <c r="I220" s="0" t="n">
        <v>0</v>
      </c>
      <c r="J220" s="0" t="n">
        <v>1</v>
      </c>
      <c r="K220" s="0" t="n">
        <v>1</v>
      </c>
      <c r="L220" s="0" t="n">
        <v>0</v>
      </c>
      <c r="M220" s="0" t="n">
        <v>0</v>
      </c>
      <c r="N220" s="0" t="s">
        <v>82</v>
      </c>
      <c r="O220" s="0" t="s">
        <v>83</v>
      </c>
      <c r="P220" s="0" t="s">
        <v>99</v>
      </c>
      <c r="Q220" s="0" t="s">
        <v>94</v>
      </c>
      <c r="R220" s="0" t="n">
        <v>0</v>
      </c>
      <c r="S220" s="0" t="n">
        <v>0</v>
      </c>
      <c r="T220" s="0" t="n">
        <v>0</v>
      </c>
      <c r="U220" s="0" t="s">
        <v>95</v>
      </c>
      <c r="V220" s="0" t="s">
        <v>124</v>
      </c>
      <c r="W220" s="0" t="n">
        <v>0</v>
      </c>
      <c r="X220" s="0" t="s">
        <v>86</v>
      </c>
      <c r="Y220" s="0" t="n">
        <v>94</v>
      </c>
      <c r="AA220" s="0" t="n">
        <v>0</v>
      </c>
      <c r="AB220" s="0" t="s">
        <v>101</v>
      </c>
      <c r="AC220" s="0" t="n">
        <v>45</v>
      </c>
      <c r="AD220" s="0" t="n">
        <v>0</v>
      </c>
      <c r="AE220" s="0" t="n">
        <v>2</v>
      </c>
      <c r="AF220" s="0" t="s">
        <v>88</v>
      </c>
      <c r="AG220" s="13" t="n">
        <v>42489</v>
      </c>
      <c r="AH220" s="0" t="str">
        <f aca="false">B220&amp;"|"&amp;C220&amp;"|"&amp;D220&amp;"|"&amp;E220&amp;"|"&amp;F220&amp;"|"&amp;G220&amp;"|"&amp;H220&amp;"|"&amp;I220&amp;"|"&amp;J220&amp;"|"&amp;K220&amp;"|"&amp;L220&amp;"|"&amp;M220&amp;"|"&amp;N220&amp;"|"&amp;O220&amp;"|"&amp;P220&amp;"|"&amp;Q220&amp;"|"&amp;R220&amp;"|"&amp;S220&amp;"|"&amp;T220&amp;"|"&amp;U220&amp;"|"&amp;V220&amp;"|"&amp;W220&amp;"|"&amp;X220&amp;"|"&amp;Y220&amp;"|"&amp;Z220&amp;"|"&amp;AA220&amp;"|"&amp;AB220&amp;"|"&amp;AC220&amp;"|"&amp;AD220&amp;"|"&amp;AE220&amp;"|"&amp;AF220&amp;"|"&amp;AG220</f>
        <v>City Hotel|0|0|2016|April|18|28|0|1|1|0|0|BB|GBR|Offline TA/TO|TA/TO|0|0|0|A|E|0|No Deposit|94||0|Transient-Party|45|0|2|Check-Out|42489</v>
      </c>
      <c r="AI220" s="0" t="str">
        <f aca="false">IF(COUNTIF($AH$4:$AH$2603,AH220)&gt;1,"Duplicate","Unique")</f>
        <v>Unique</v>
      </c>
      <c r="AJ220" s="0" t="str">
        <f aca="false">IF(COUNTBLANK(B220:AG220)&gt;0,"Missing ("&amp;COUNTBLANK(B220:AG220)&amp;")","Complete")</f>
        <v>Missing (1)</v>
      </c>
    </row>
    <row r="221" customFormat="false" ht="15" hidden="false" customHeight="false" outlineLevel="0" collapsed="false">
      <c r="A221" s="14" t="n">
        <v>218</v>
      </c>
      <c r="B221" s="14" t="s">
        <v>80</v>
      </c>
      <c r="C221" s="14" t="n">
        <v>0</v>
      </c>
      <c r="D221" s="14" t="n">
        <v>0</v>
      </c>
      <c r="E221" s="14" t="n">
        <v>2017</v>
      </c>
      <c r="F221" s="14" t="s">
        <v>121</v>
      </c>
      <c r="G221" s="14" t="n">
        <v>18</v>
      </c>
      <c r="H221" s="14" t="n">
        <v>5</v>
      </c>
      <c r="I221" s="14" t="n">
        <v>0</v>
      </c>
      <c r="J221" s="14" t="n">
        <v>2</v>
      </c>
      <c r="K221" s="14" t="n">
        <v>2</v>
      </c>
      <c r="L221" s="14" t="n">
        <v>0</v>
      </c>
      <c r="M221" s="14" t="n">
        <v>0</v>
      </c>
      <c r="N221" s="14" t="s">
        <v>82</v>
      </c>
      <c r="O221" s="14" t="s">
        <v>92</v>
      </c>
      <c r="P221" s="14" t="s">
        <v>93</v>
      </c>
      <c r="Q221" s="14" t="s">
        <v>94</v>
      </c>
      <c r="R221" s="14" t="n">
        <v>0</v>
      </c>
      <c r="S221" s="14" t="n">
        <v>0</v>
      </c>
      <c r="T221" s="14" t="n">
        <v>0</v>
      </c>
      <c r="U221" s="14" t="s">
        <v>95</v>
      </c>
      <c r="V221" s="14" t="s">
        <v>95</v>
      </c>
      <c r="W221" s="14" t="n">
        <v>0</v>
      </c>
      <c r="X221" s="14" t="s">
        <v>86</v>
      </c>
      <c r="Y221" s="14" t="n">
        <v>240</v>
      </c>
      <c r="Z221" s="14"/>
      <c r="AA221" s="14" t="n">
        <v>0</v>
      </c>
      <c r="AB221" s="14" t="s">
        <v>87</v>
      </c>
      <c r="AC221" s="14" t="n">
        <v>80</v>
      </c>
      <c r="AD221" s="14" t="n">
        <v>0</v>
      </c>
      <c r="AE221" s="14" t="n">
        <v>0</v>
      </c>
      <c r="AF221" s="14" t="s">
        <v>88</v>
      </c>
      <c r="AG221" s="15" t="n">
        <v>42862</v>
      </c>
      <c r="AH221" s="14" t="str">
        <f aca="false">B221&amp;"|"&amp;C221&amp;"|"&amp;D221&amp;"|"&amp;E221&amp;"|"&amp;F221&amp;"|"&amp;G221&amp;"|"&amp;H221&amp;"|"&amp;I221&amp;"|"&amp;J221&amp;"|"&amp;K221&amp;"|"&amp;L221&amp;"|"&amp;M221&amp;"|"&amp;N221&amp;"|"&amp;O221&amp;"|"&amp;P221&amp;"|"&amp;Q221&amp;"|"&amp;R221&amp;"|"&amp;S221&amp;"|"&amp;T221&amp;"|"&amp;U221&amp;"|"&amp;V221&amp;"|"&amp;W221&amp;"|"&amp;X221&amp;"|"&amp;Y221&amp;"|"&amp;Z221&amp;"|"&amp;AA221&amp;"|"&amp;AB221&amp;"|"&amp;AC221&amp;"|"&amp;AD221&amp;"|"&amp;AE221&amp;"|"&amp;AF221&amp;"|"&amp;AG221</f>
        <v>Resort Hotel|0|0|2017|May|18|5|0|2|2|0|0|BB|PRT|Online TA|TA/TO|0|0|0|A|A|0|No Deposit|240||0|Transient|80|0|0|Check-Out|42862</v>
      </c>
      <c r="AI221" s="14" t="str">
        <f aca="false">IF(COUNTIF($AH$4:$AH$2603,AH221)&gt;1,"Duplicate","Unique")</f>
        <v>Unique</v>
      </c>
      <c r="AJ221" s="14" t="str">
        <f aca="false">IF(COUNTBLANK(B221:AG221)&gt;0,"Missing ("&amp;COUNTBLANK(B221:AG221)&amp;")","Complete")</f>
        <v>Missing (1)</v>
      </c>
    </row>
    <row r="222" customFormat="false" ht="15" hidden="false" customHeight="false" outlineLevel="0" collapsed="false">
      <c r="A222" s="0" t="n">
        <v>219</v>
      </c>
      <c r="B222" s="0" t="s">
        <v>90</v>
      </c>
      <c r="C222" s="0" t="n">
        <v>1</v>
      </c>
      <c r="D222" s="0" t="n">
        <v>316</v>
      </c>
      <c r="E222" s="0" t="n">
        <v>2016</v>
      </c>
      <c r="F222" s="0" t="s">
        <v>121</v>
      </c>
      <c r="G222" s="0" t="n">
        <v>21</v>
      </c>
      <c r="H222" s="0" t="n">
        <v>19</v>
      </c>
      <c r="I222" s="0" t="n">
        <v>0</v>
      </c>
      <c r="J222" s="0" t="n">
        <v>2</v>
      </c>
      <c r="K222" s="0" t="n">
        <v>2</v>
      </c>
      <c r="L222" s="0" t="n">
        <v>0</v>
      </c>
      <c r="M222" s="0" t="n">
        <v>0</v>
      </c>
      <c r="N222" s="0" t="s">
        <v>82</v>
      </c>
      <c r="O222" s="0" t="s">
        <v>92</v>
      </c>
      <c r="P222" s="0" t="s">
        <v>116</v>
      </c>
      <c r="Q222" s="0" t="s">
        <v>94</v>
      </c>
      <c r="R222" s="0" t="n">
        <v>0</v>
      </c>
      <c r="S222" s="0" t="n">
        <v>0</v>
      </c>
      <c r="T222" s="0" t="n">
        <v>0</v>
      </c>
      <c r="U222" s="0" t="s">
        <v>95</v>
      </c>
      <c r="V222" s="0" t="s">
        <v>95</v>
      </c>
      <c r="W222" s="0" t="n">
        <v>0</v>
      </c>
      <c r="X222" s="0" t="s">
        <v>120</v>
      </c>
      <c r="Y222" s="0" t="n">
        <v>1</v>
      </c>
      <c r="AA222" s="0" t="n">
        <v>0</v>
      </c>
      <c r="AB222" s="0" t="s">
        <v>87</v>
      </c>
      <c r="AC222" s="0" t="n">
        <v>62</v>
      </c>
      <c r="AD222" s="0" t="n">
        <v>0</v>
      </c>
      <c r="AE222" s="0" t="n">
        <v>0</v>
      </c>
      <c r="AF222" s="0" t="s">
        <v>96</v>
      </c>
      <c r="AG222" s="13" t="n">
        <v>42299</v>
      </c>
      <c r="AH222" s="0" t="str">
        <f aca="false">B222&amp;"|"&amp;C222&amp;"|"&amp;D222&amp;"|"&amp;E222&amp;"|"&amp;F222&amp;"|"&amp;G222&amp;"|"&amp;H222&amp;"|"&amp;I222&amp;"|"&amp;J222&amp;"|"&amp;K222&amp;"|"&amp;L222&amp;"|"&amp;M222&amp;"|"&amp;N222&amp;"|"&amp;O222&amp;"|"&amp;P222&amp;"|"&amp;Q222&amp;"|"&amp;R222&amp;"|"&amp;S222&amp;"|"&amp;T222&amp;"|"&amp;U222&amp;"|"&amp;V222&amp;"|"&amp;W222&amp;"|"&amp;X222&amp;"|"&amp;Y222&amp;"|"&amp;Z222&amp;"|"&amp;AA222&amp;"|"&amp;AB222&amp;"|"&amp;AC222&amp;"|"&amp;AD222&amp;"|"&amp;AE222&amp;"|"&amp;AF222&amp;"|"&amp;AG222</f>
        <v>City Hotel|1|316|2016|May|21|19|0|2|2|0|0|BB|PRT|Groups|TA/TO|0|0|0|A|A|0|Non Refund|1||0|Transient|62|0|0|Canceled|42299</v>
      </c>
      <c r="AI222" s="0" t="str">
        <f aca="false">IF(COUNTIF($AH$4:$AH$2603,AH222)&gt;1,"Duplicate","Unique")</f>
        <v>Duplicate</v>
      </c>
      <c r="AJ222" s="0" t="str">
        <f aca="false">IF(COUNTBLANK(B222:AG222)&gt;0,"Missing ("&amp;COUNTBLANK(B222:AG222)&amp;")","Complete")</f>
        <v>Missing (1)</v>
      </c>
    </row>
    <row r="223" customFormat="false" ht="15" hidden="false" customHeight="false" outlineLevel="0" collapsed="false">
      <c r="A223" s="14" t="n">
        <v>220</v>
      </c>
      <c r="B223" s="14" t="s">
        <v>90</v>
      </c>
      <c r="C223" s="14" t="n">
        <v>0</v>
      </c>
      <c r="D223" s="14" t="n">
        <v>158</v>
      </c>
      <c r="E223" s="14" t="n">
        <v>2017</v>
      </c>
      <c r="F223" s="14" t="s">
        <v>103</v>
      </c>
      <c r="G223" s="14" t="n">
        <v>13</v>
      </c>
      <c r="H223" s="14" t="n">
        <v>27</v>
      </c>
      <c r="I223" s="14" t="n">
        <v>1</v>
      </c>
      <c r="J223" s="14" t="n">
        <v>1</v>
      </c>
      <c r="K223" s="14" t="n">
        <v>2</v>
      </c>
      <c r="L223" s="14" t="n">
        <v>0</v>
      </c>
      <c r="M223" s="14" t="n">
        <v>0</v>
      </c>
      <c r="N223" s="14" t="s">
        <v>82</v>
      </c>
      <c r="O223" s="14" t="s">
        <v>152</v>
      </c>
      <c r="P223" s="14" t="s">
        <v>116</v>
      </c>
      <c r="Q223" s="14" t="s">
        <v>94</v>
      </c>
      <c r="R223" s="14" t="n">
        <v>0</v>
      </c>
      <c r="S223" s="14" t="n">
        <v>0</v>
      </c>
      <c r="T223" s="14" t="n">
        <v>0</v>
      </c>
      <c r="U223" s="14" t="s">
        <v>95</v>
      </c>
      <c r="V223" s="14" t="s">
        <v>95</v>
      </c>
      <c r="W223" s="14" t="n">
        <v>0</v>
      </c>
      <c r="X223" s="14" t="s">
        <v>86</v>
      </c>
      <c r="Y223" s="14" t="n">
        <v>37</v>
      </c>
      <c r="Z223" s="14"/>
      <c r="AA223" s="14" t="n">
        <v>0</v>
      </c>
      <c r="AB223" s="14" t="s">
        <v>101</v>
      </c>
      <c r="AC223" s="14" t="n">
        <v>95</v>
      </c>
      <c r="AD223" s="14" t="n">
        <v>0</v>
      </c>
      <c r="AE223" s="14" t="n">
        <v>0</v>
      </c>
      <c r="AF223" s="14" t="s">
        <v>88</v>
      </c>
      <c r="AG223" s="15" t="n">
        <v>42823</v>
      </c>
      <c r="AH223" s="14" t="str">
        <f aca="false">B223&amp;"|"&amp;C223&amp;"|"&amp;D223&amp;"|"&amp;E223&amp;"|"&amp;F223&amp;"|"&amp;G223&amp;"|"&amp;H223&amp;"|"&amp;I223&amp;"|"&amp;J223&amp;"|"&amp;K223&amp;"|"&amp;L223&amp;"|"&amp;M223&amp;"|"&amp;N223&amp;"|"&amp;O223&amp;"|"&amp;P223&amp;"|"&amp;Q223&amp;"|"&amp;R223&amp;"|"&amp;S223&amp;"|"&amp;T223&amp;"|"&amp;U223&amp;"|"&amp;V223&amp;"|"&amp;W223&amp;"|"&amp;X223&amp;"|"&amp;Y223&amp;"|"&amp;Z223&amp;"|"&amp;AA223&amp;"|"&amp;AB223&amp;"|"&amp;AC223&amp;"|"&amp;AD223&amp;"|"&amp;AE223&amp;"|"&amp;AF223&amp;"|"&amp;AG223</f>
        <v>City Hotel|0|158|2017|March|13|27|1|1|2|0|0|BB|ISR|Groups|TA/TO|0|0|0|A|A|0|No Deposit|37||0|Transient-Party|95|0|0|Check-Out|42823</v>
      </c>
      <c r="AI223" s="14" t="str">
        <f aca="false">IF(COUNTIF($AH$4:$AH$2603,AH223)&gt;1,"Duplicate","Unique")</f>
        <v>Unique</v>
      </c>
      <c r="AJ223" s="14" t="str">
        <f aca="false">IF(COUNTBLANK(B223:AG223)&gt;0,"Missing ("&amp;COUNTBLANK(B223:AG223)&amp;")","Complete")</f>
        <v>Missing (1)</v>
      </c>
    </row>
    <row r="224" customFormat="false" ht="15" hidden="false" customHeight="false" outlineLevel="0" collapsed="false">
      <c r="A224" s="0" t="n">
        <v>221</v>
      </c>
      <c r="B224" s="0" t="s">
        <v>80</v>
      </c>
      <c r="C224" s="0" t="n">
        <v>1</v>
      </c>
      <c r="D224" s="0" t="n">
        <v>43</v>
      </c>
      <c r="E224" s="0" t="n">
        <v>2017</v>
      </c>
      <c r="F224" s="0" t="s">
        <v>126</v>
      </c>
      <c r="G224" s="0" t="n">
        <v>4</v>
      </c>
      <c r="H224" s="0" t="n">
        <v>27</v>
      </c>
      <c r="I224" s="0" t="n">
        <v>1</v>
      </c>
      <c r="J224" s="0" t="n">
        <v>2</v>
      </c>
      <c r="K224" s="0" t="n">
        <v>2</v>
      </c>
      <c r="L224" s="0" t="n">
        <v>0</v>
      </c>
      <c r="M224" s="0" t="n">
        <v>0</v>
      </c>
      <c r="N224" s="0" t="s">
        <v>82</v>
      </c>
      <c r="O224" s="0" t="s">
        <v>83</v>
      </c>
      <c r="P224" s="0" t="s">
        <v>93</v>
      </c>
      <c r="Q224" s="0" t="s">
        <v>94</v>
      </c>
      <c r="R224" s="0" t="n">
        <v>0</v>
      </c>
      <c r="S224" s="0" t="n">
        <v>0</v>
      </c>
      <c r="T224" s="0" t="n">
        <v>0</v>
      </c>
      <c r="U224" s="0" t="s">
        <v>95</v>
      </c>
      <c r="V224" s="0" t="s">
        <v>95</v>
      </c>
      <c r="W224" s="0" t="n">
        <v>0</v>
      </c>
      <c r="X224" s="0" t="s">
        <v>86</v>
      </c>
      <c r="Y224" s="0" t="n">
        <v>240</v>
      </c>
      <c r="AA224" s="0" t="n">
        <v>0</v>
      </c>
      <c r="AB224" s="0" t="s">
        <v>101</v>
      </c>
      <c r="AC224" s="0" t="n">
        <v>48</v>
      </c>
      <c r="AD224" s="0" t="n">
        <v>0</v>
      </c>
      <c r="AE224" s="0" t="n">
        <v>0</v>
      </c>
      <c r="AF224" s="0" t="s">
        <v>96</v>
      </c>
      <c r="AG224" s="13" t="n">
        <v>42740</v>
      </c>
      <c r="AH224" s="0" t="str">
        <f aca="false">B224&amp;"|"&amp;C224&amp;"|"&amp;D224&amp;"|"&amp;E224&amp;"|"&amp;F224&amp;"|"&amp;G224&amp;"|"&amp;H224&amp;"|"&amp;I224&amp;"|"&amp;J224&amp;"|"&amp;K224&amp;"|"&amp;L224&amp;"|"&amp;M224&amp;"|"&amp;N224&amp;"|"&amp;O224&amp;"|"&amp;P224&amp;"|"&amp;Q224&amp;"|"&amp;R224&amp;"|"&amp;S224&amp;"|"&amp;T224&amp;"|"&amp;U224&amp;"|"&amp;V224&amp;"|"&amp;W224&amp;"|"&amp;X224&amp;"|"&amp;Y224&amp;"|"&amp;Z224&amp;"|"&amp;AA224&amp;"|"&amp;AB224&amp;"|"&amp;AC224&amp;"|"&amp;AD224&amp;"|"&amp;AE224&amp;"|"&amp;AF224&amp;"|"&amp;AG224</f>
        <v>Resort Hotel|1|43|2017|January|4|27|1|2|2|0|0|BB|GBR|Online TA|TA/TO|0|0|0|A|A|0|No Deposit|240||0|Transient-Party|48|0|0|Canceled|42740</v>
      </c>
      <c r="AI224" s="0" t="str">
        <f aca="false">IF(COUNTIF($AH$4:$AH$2603,AH224)&gt;1,"Duplicate","Unique")</f>
        <v>Unique</v>
      </c>
      <c r="AJ224" s="0" t="str">
        <f aca="false">IF(COUNTBLANK(B224:AG224)&gt;0,"Missing ("&amp;COUNTBLANK(B224:AG224)&amp;")","Complete")</f>
        <v>Missing (1)</v>
      </c>
    </row>
    <row r="225" customFormat="false" ht="15" hidden="false" customHeight="false" outlineLevel="0" collapsed="false">
      <c r="A225" s="14" t="n">
        <v>222</v>
      </c>
      <c r="B225" s="14" t="s">
        <v>90</v>
      </c>
      <c r="C225" s="14" t="n">
        <v>1</v>
      </c>
      <c r="D225" s="14" t="n">
        <v>364</v>
      </c>
      <c r="E225" s="14" t="n">
        <v>2015</v>
      </c>
      <c r="F225" s="14" t="s">
        <v>111</v>
      </c>
      <c r="G225" s="14" t="n">
        <v>42</v>
      </c>
      <c r="H225" s="14" t="n">
        <v>16</v>
      </c>
      <c r="I225" s="14" t="n">
        <v>0</v>
      </c>
      <c r="J225" s="14" t="n">
        <v>2</v>
      </c>
      <c r="K225" s="14" t="n">
        <v>2</v>
      </c>
      <c r="L225" s="14" t="n">
        <v>0</v>
      </c>
      <c r="M225" s="14" t="n">
        <v>0</v>
      </c>
      <c r="N225" s="14" t="s">
        <v>112</v>
      </c>
      <c r="O225" s="14" t="s">
        <v>92</v>
      </c>
      <c r="P225" s="14" t="s">
        <v>99</v>
      </c>
      <c r="Q225" s="14" t="s">
        <v>94</v>
      </c>
      <c r="R225" s="14" t="n">
        <v>0</v>
      </c>
      <c r="S225" s="14" t="n">
        <v>1</v>
      </c>
      <c r="T225" s="14" t="n">
        <v>0</v>
      </c>
      <c r="U225" s="14" t="s">
        <v>95</v>
      </c>
      <c r="V225" s="14" t="s">
        <v>95</v>
      </c>
      <c r="W225" s="14" t="n">
        <v>0</v>
      </c>
      <c r="X225" s="14" t="s">
        <v>120</v>
      </c>
      <c r="Y225" s="14" t="n">
        <v>6</v>
      </c>
      <c r="Z225" s="14"/>
      <c r="AA225" s="14" t="n">
        <v>0</v>
      </c>
      <c r="AB225" s="14" t="s">
        <v>101</v>
      </c>
      <c r="AC225" s="14" t="n">
        <v>101.5</v>
      </c>
      <c r="AD225" s="14" t="n">
        <v>0</v>
      </c>
      <c r="AE225" s="14" t="n">
        <v>0</v>
      </c>
      <c r="AF225" s="14" t="s">
        <v>96</v>
      </c>
      <c r="AG225" s="15" t="n">
        <v>42191</v>
      </c>
      <c r="AH225" s="14" t="str">
        <f aca="false">B225&amp;"|"&amp;C225&amp;"|"&amp;D225&amp;"|"&amp;E225&amp;"|"&amp;F225&amp;"|"&amp;G225&amp;"|"&amp;H225&amp;"|"&amp;I225&amp;"|"&amp;J225&amp;"|"&amp;K225&amp;"|"&amp;L225&amp;"|"&amp;M225&amp;"|"&amp;N225&amp;"|"&amp;O225&amp;"|"&amp;P225&amp;"|"&amp;Q225&amp;"|"&amp;R225&amp;"|"&amp;S225&amp;"|"&amp;T225&amp;"|"&amp;U225&amp;"|"&amp;V225&amp;"|"&amp;W225&amp;"|"&amp;X225&amp;"|"&amp;Y225&amp;"|"&amp;Z225&amp;"|"&amp;AA225&amp;"|"&amp;AB225&amp;"|"&amp;AC225&amp;"|"&amp;AD225&amp;"|"&amp;AE225&amp;"|"&amp;AF225&amp;"|"&amp;AG225</f>
        <v>City Hotel|1|364|2015|October|42|16|0|2|2|0|0|HB|PRT|Offline TA/TO|TA/TO|0|1|0|A|A|0|Non Refund|6||0|Transient-Party|101.5|0|0|Canceled|42191</v>
      </c>
      <c r="AI225" s="14" t="str">
        <f aca="false">IF(COUNTIF($AH$4:$AH$2603,AH225)&gt;1,"Duplicate","Unique")</f>
        <v>Duplicate</v>
      </c>
      <c r="AJ225" s="14" t="str">
        <f aca="false">IF(COUNTBLANK(B225:AG225)&gt;0,"Missing ("&amp;COUNTBLANK(B225:AG225)&amp;")","Complete")</f>
        <v>Missing (1)</v>
      </c>
    </row>
    <row r="226" customFormat="false" ht="15" hidden="false" customHeight="false" outlineLevel="0" collapsed="false">
      <c r="A226" s="0" t="n">
        <v>223</v>
      </c>
      <c r="B226" s="0" t="s">
        <v>80</v>
      </c>
      <c r="C226" s="0" t="n">
        <v>1</v>
      </c>
      <c r="D226" s="0" t="n">
        <v>219</v>
      </c>
      <c r="E226" s="0" t="n">
        <v>2016</v>
      </c>
      <c r="F226" s="0" t="s">
        <v>103</v>
      </c>
      <c r="G226" s="0" t="n">
        <v>10</v>
      </c>
      <c r="H226" s="0" t="n">
        <v>2</v>
      </c>
      <c r="I226" s="0" t="n">
        <v>2</v>
      </c>
      <c r="J226" s="0" t="n">
        <v>5</v>
      </c>
      <c r="K226" s="0" t="n">
        <v>2</v>
      </c>
      <c r="L226" s="0" t="n">
        <v>0</v>
      </c>
      <c r="M226" s="0" t="n">
        <v>0</v>
      </c>
      <c r="N226" s="0" t="s">
        <v>112</v>
      </c>
      <c r="O226" s="0" t="s">
        <v>92</v>
      </c>
      <c r="P226" s="0" t="s">
        <v>99</v>
      </c>
      <c r="Q226" s="0" t="s">
        <v>94</v>
      </c>
      <c r="R226" s="0" t="n">
        <v>0</v>
      </c>
      <c r="S226" s="0" t="n">
        <v>0</v>
      </c>
      <c r="T226" s="0" t="n">
        <v>0</v>
      </c>
      <c r="U226" s="0" t="s">
        <v>95</v>
      </c>
      <c r="V226" s="0" t="s">
        <v>95</v>
      </c>
      <c r="W226" s="0" t="n">
        <v>0</v>
      </c>
      <c r="X226" s="0" t="s">
        <v>120</v>
      </c>
      <c r="Y226" s="0" t="n">
        <v>310</v>
      </c>
      <c r="AA226" s="0" t="n">
        <v>0</v>
      </c>
      <c r="AB226" s="0" t="s">
        <v>87</v>
      </c>
      <c r="AC226" s="0" t="n">
        <v>52</v>
      </c>
      <c r="AD226" s="0" t="n">
        <v>0</v>
      </c>
      <c r="AE226" s="0" t="n">
        <v>0</v>
      </c>
      <c r="AF226" s="0" t="s">
        <v>96</v>
      </c>
      <c r="AG226" s="13" t="n">
        <v>42328</v>
      </c>
      <c r="AH226" s="0" t="str">
        <f aca="false">B226&amp;"|"&amp;C226&amp;"|"&amp;D226&amp;"|"&amp;E226&amp;"|"&amp;F226&amp;"|"&amp;G226&amp;"|"&amp;H226&amp;"|"&amp;I226&amp;"|"&amp;J226&amp;"|"&amp;K226&amp;"|"&amp;L226&amp;"|"&amp;M226&amp;"|"&amp;N226&amp;"|"&amp;O226&amp;"|"&amp;P226&amp;"|"&amp;Q226&amp;"|"&amp;R226&amp;"|"&amp;S226&amp;"|"&amp;T226&amp;"|"&amp;U226&amp;"|"&amp;V226&amp;"|"&amp;W226&amp;"|"&amp;X226&amp;"|"&amp;Y226&amp;"|"&amp;Z226&amp;"|"&amp;AA226&amp;"|"&amp;AB226&amp;"|"&amp;AC226&amp;"|"&amp;AD226&amp;"|"&amp;AE226&amp;"|"&amp;AF226&amp;"|"&amp;AG226</f>
        <v>Resort Hotel|1|219|2016|March|10|2|2|5|2|0|0|HB|PRT|Offline TA/TO|TA/TO|0|0|0|A|A|0|Non Refund|310||0|Transient|52|0|0|Canceled|42328</v>
      </c>
      <c r="AI226" s="0" t="str">
        <f aca="false">IF(COUNTIF($AH$4:$AH$2603,AH226)&gt;1,"Duplicate","Unique")</f>
        <v>Duplicate</v>
      </c>
      <c r="AJ226" s="0" t="str">
        <f aca="false">IF(COUNTBLANK(B226:AG226)&gt;0,"Missing ("&amp;COUNTBLANK(B226:AG226)&amp;")","Complete")</f>
        <v>Missing (1)</v>
      </c>
    </row>
    <row r="227" customFormat="false" ht="15" hidden="false" customHeight="false" outlineLevel="0" collapsed="false">
      <c r="A227" s="14" t="n">
        <v>224</v>
      </c>
      <c r="B227" s="14" t="s">
        <v>90</v>
      </c>
      <c r="C227" s="14" t="n">
        <v>1</v>
      </c>
      <c r="D227" s="14" t="n">
        <v>288</v>
      </c>
      <c r="E227" s="14" t="n">
        <v>2016</v>
      </c>
      <c r="F227" s="14" t="s">
        <v>121</v>
      </c>
      <c r="G227" s="14" t="n">
        <v>19</v>
      </c>
      <c r="H227" s="14" t="n">
        <v>5</v>
      </c>
      <c r="I227" s="14" t="n">
        <v>0</v>
      </c>
      <c r="J227" s="14" t="n">
        <v>3</v>
      </c>
      <c r="K227" s="14" t="n">
        <v>2</v>
      </c>
      <c r="L227" s="14" t="n">
        <v>0</v>
      </c>
      <c r="M227" s="14" t="n">
        <v>0</v>
      </c>
      <c r="N227" s="14" t="s">
        <v>82</v>
      </c>
      <c r="O227" s="14" t="s">
        <v>92</v>
      </c>
      <c r="P227" s="14" t="s">
        <v>116</v>
      </c>
      <c r="Q227" s="14" t="s">
        <v>94</v>
      </c>
      <c r="R227" s="14" t="n">
        <v>0</v>
      </c>
      <c r="S227" s="14" t="n">
        <v>0</v>
      </c>
      <c r="T227" s="14" t="n">
        <v>0</v>
      </c>
      <c r="U227" s="14" t="s">
        <v>95</v>
      </c>
      <c r="V227" s="14" t="s">
        <v>95</v>
      </c>
      <c r="W227" s="14" t="n">
        <v>0</v>
      </c>
      <c r="X227" s="14" t="s">
        <v>86</v>
      </c>
      <c r="Y227" s="14" t="n">
        <v>1</v>
      </c>
      <c r="Z227" s="14"/>
      <c r="AA227" s="14" t="n">
        <v>236</v>
      </c>
      <c r="AB227" s="14" t="s">
        <v>101</v>
      </c>
      <c r="AC227" s="14" t="n">
        <v>65</v>
      </c>
      <c r="AD227" s="14" t="n">
        <v>0</v>
      </c>
      <c r="AE227" s="14" t="n">
        <v>0</v>
      </c>
      <c r="AF227" s="14" t="s">
        <v>96</v>
      </c>
      <c r="AG227" s="15" t="n">
        <v>42443</v>
      </c>
      <c r="AH227" s="14" t="str">
        <f aca="false">B227&amp;"|"&amp;C227&amp;"|"&amp;D227&amp;"|"&amp;E227&amp;"|"&amp;F227&amp;"|"&amp;G227&amp;"|"&amp;H227&amp;"|"&amp;I227&amp;"|"&amp;J227&amp;"|"&amp;K227&amp;"|"&amp;L227&amp;"|"&amp;M227&amp;"|"&amp;N227&amp;"|"&amp;O227&amp;"|"&amp;P227&amp;"|"&amp;Q227&amp;"|"&amp;R227&amp;"|"&amp;S227&amp;"|"&amp;T227&amp;"|"&amp;U227&amp;"|"&amp;V227&amp;"|"&amp;W227&amp;"|"&amp;X227&amp;"|"&amp;Y227&amp;"|"&amp;Z227&amp;"|"&amp;AA227&amp;"|"&amp;AB227&amp;"|"&amp;AC227&amp;"|"&amp;AD227&amp;"|"&amp;AE227&amp;"|"&amp;AF227&amp;"|"&amp;AG227</f>
        <v>City Hotel|1|288|2016|May|19|5|0|3|2|0|0|BB|PRT|Groups|TA/TO|0|0|0|A|A|0|No Deposit|1||236|Transient-Party|65|0|0|Canceled|42443</v>
      </c>
      <c r="AI227" s="14" t="str">
        <f aca="false">IF(COUNTIF($AH$4:$AH$2603,AH227)&gt;1,"Duplicate","Unique")</f>
        <v>Duplicate</v>
      </c>
      <c r="AJ227" s="14" t="str">
        <f aca="false">IF(COUNTBLANK(B227:AG227)&gt;0,"Missing ("&amp;COUNTBLANK(B227:AG227)&amp;")","Complete")</f>
        <v>Missing (1)</v>
      </c>
    </row>
    <row r="228" customFormat="false" ht="15" hidden="false" customHeight="false" outlineLevel="0" collapsed="false">
      <c r="A228" s="0" t="n">
        <v>225</v>
      </c>
      <c r="B228" s="0" t="s">
        <v>80</v>
      </c>
      <c r="C228" s="0" t="n">
        <v>0</v>
      </c>
      <c r="D228" s="0" t="n">
        <v>162</v>
      </c>
      <c r="E228" s="0" t="n">
        <v>2016</v>
      </c>
      <c r="F228" s="0" t="s">
        <v>103</v>
      </c>
      <c r="G228" s="0" t="n">
        <v>13</v>
      </c>
      <c r="H228" s="0" t="n">
        <v>24</v>
      </c>
      <c r="I228" s="0" t="n">
        <v>0</v>
      </c>
      <c r="J228" s="0" t="n">
        <v>3</v>
      </c>
      <c r="K228" s="0" t="n">
        <v>2</v>
      </c>
      <c r="L228" s="0" t="n">
        <v>0</v>
      </c>
      <c r="M228" s="0" t="n">
        <v>0</v>
      </c>
      <c r="N228" s="0" t="s">
        <v>129</v>
      </c>
      <c r="O228" s="0" t="s">
        <v>115</v>
      </c>
      <c r="P228" s="0" t="s">
        <v>116</v>
      </c>
      <c r="Q228" s="0" t="s">
        <v>94</v>
      </c>
      <c r="R228" s="0" t="n">
        <v>0</v>
      </c>
      <c r="S228" s="0" t="n">
        <v>0</v>
      </c>
      <c r="T228" s="0" t="n">
        <v>0</v>
      </c>
      <c r="U228" s="0" t="s">
        <v>95</v>
      </c>
      <c r="V228" s="0" t="s">
        <v>95</v>
      </c>
      <c r="W228" s="0" t="n">
        <v>0</v>
      </c>
      <c r="X228" s="0" t="s">
        <v>86</v>
      </c>
      <c r="AA228" s="0" t="n">
        <v>0</v>
      </c>
      <c r="AB228" s="0" t="s">
        <v>101</v>
      </c>
      <c r="AC228" s="0" t="n">
        <v>84</v>
      </c>
      <c r="AD228" s="0" t="n">
        <v>0</v>
      </c>
      <c r="AE228" s="0" t="n">
        <v>0</v>
      </c>
      <c r="AF228" s="0" t="s">
        <v>88</v>
      </c>
      <c r="AG228" s="13" t="n">
        <v>42456</v>
      </c>
      <c r="AH228" s="0" t="str">
        <f aca="false">B228&amp;"|"&amp;C228&amp;"|"&amp;D228&amp;"|"&amp;E228&amp;"|"&amp;F228&amp;"|"&amp;G228&amp;"|"&amp;H228&amp;"|"&amp;I228&amp;"|"&amp;J228&amp;"|"&amp;K228&amp;"|"&amp;L228&amp;"|"&amp;M228&amp;"|"&amp;N228&amp;"|"&amp;O228&amp;"|"&amp;P228&amp;"|"&amp;Q228&amp;"|"&amp;R228&amp;"|"&amp;S228&amp;"|"&amp;T228&amp;"|"&amp;U228&amp;"|"&amp;V228&amp;"|"&amp;W228&amp;"|"&amp;X228&amp;"|"&amp;Y228&amp;"|"&amp;Z228&amp;"|"&amp;AA228&amp;"|"&amp;AB228&amp;"|"&amp;AC228&amp;"|"&amp;AD228&amp;"|"&amp;AE228&amp;"|"&amp;AF228&amp;"|"&amp;AG228</f>
        <v>Resort Hotel|0|162|2016|March|13|24|0|3|2|0|0|Undefined|ESP|Groups|TA/TO|0|0|0|A|A|0|No Deposit|||0|Transient-Party|84|0|0|Check-Out|42456</v>
      </c>
      <c r="AI228" s="0" t="str">
        <f aca="false">IF(COUNTIF($AH$4:$AH$2603,AH228)&gt;1,"Duplicate","Unique")</f>
        <v>Unique</v>
      </c>
      <c r="AJ228" s="0" t="str">
        <f aca="false">IF(COUNTBLANK(B228:AG228)&gt;0,"Missing ("&amp;COUNTBLANK(B228:AG228)&amp;")","Complete")</f>
        <v>Missing (2)</v>
      </c>
    </row>
    <row r="229" customFormat="false" ht="15" hidden="false" customHeight="false" outlineLevel="0" collapsed="false">
      <c r="A229" s="14" t="n">
        <v>226</v>
      </c>
      <c r="B229" s="14" t="s">
        <v>90</v>
      </c>
      <c r="C229" s="14" t="n">
        <v>0</v>
      </c>
      <c r="D229" s="14" t="n">
        <v>97</v>
      </c>
      <c r="E229" s="14" t="n">
        <v>2016</v>
      </c>
      <c r="F229" s="14" t="s">
        <v>119</v>
      </c>
      <c r="G229" s="14" t="n">
        <v>32</v>
      </c>
      <c r="H229" s="14" t="n">
        <v>5</v>
      </c>
      <c r="I229" s="14" t="n">
        <v>1</v>
      </c>
      <c r="J229" s="14" t="n">
        <v>2</v>
      </c>
      <c r="K229" s="14" t="n">
        <v>3</v>
      </c>
      <c r="L229" s="14" t="n">
        <v>0</v>
      </c>
      <c r="M229" s="14" t="n">
        <v>0</v>
      </c>
      <c r="N229" s="14" t="s">
        <v>82</v>
      </c>
      <c r="O229" s="14" t="s">
        <v>147</v>
      </c>
      <c r="P229" s="14" t="s">
        <v>93</v>
      </c>
      <c r="Q229" s="14" t="s">
        <v>94</v>
      </c>
      <c r="R229" s="14" t="n">
        <v>0</v>
      </c>
      <c r="S229" s="14" t="n">
        <v>0</v>
      </c>
      <c r="T229" s="14" t="n">
        <v>0</v>
      </c>
      <c r="U229" s="14" t="s">
        <v>109</v>
      </c>
      <c r="V229" s="14" t="s">
        <v>109</v>
      </c>
      <c r="W229" s="14" t="n">
        <v>0</v>
      </c>
      <c r="X229" s="14" t="s">
        <v>86</v>
      </c>
      <c r="Y229" s="14" t="n">
        <v>9</v>
      </c>
      <c r="Z229" s="14"/>
      <c r="AA229" s="14" t="n">
        <v>0</v>
      </c>
      <c r="AB229" s="14" t="s">
        <v>87</v>
      </c>
      <c r="AC229" s="14" t="n">
        <v>150.3</v>
      </c>
      <c r="AD229" s="14" t="n">
        <v>0</v>
      </c>
      <c r="AE229" s="14" t="n">
        <v>1</v>
      </c>
      <c r="AF229" s="14" t="s">
        <v>88</v>
      </c>
      <c r="AG229" s="15" t="n">
        <v>42590</v>
      </c>
      <c r="AH229" s="14" t="str">
        <f aca="false">B229&amp;"|"&amp;C229&amp;"|"&amp;D229&amp;"|"&amp;E229&amp;"|"&amp;F229&amp;"|"&amp;G229&amp;"|"&amp;H229&amp;"|"&amp;I229&amp;"|"&amp;J229&amp;"|"&amp;K229&amp;"|"&amp;L229&amp;"|"&amp;M229&amp;"|"&amp;N229&amp;"|"&amp;O229&amp;"|"&amp;P229&amp;"|"&amp;Q229&amp;"|"&amp;R229&amp;"|"&amp;S229&amp;"|"&amp;T229&amp;"|"&amp;U229&amp;"|"&amp;V229&amp;"|"&amp;W229&amp;"|"&amp;X229&amp;"|"&amp;Y229&amp;"|"&amp;Z229&amp;"|"&amp;AA229&amp;"|"&amp;AB229&amp;"|"&amp;AC229&amp;"|"&amp;AD229&amp;"|"&amp;AE229&amp;"|"&amp;AF229&amp;"|"&amp;AG229</f>
        <v>City Hotel|0|97|2016|August|32|5|1|2|3|0|0|BB|IRL|Online TA|TA/TO|0|0|0|D|D|0|No Deposit|9||0|Transient|150.3|0|1|Check-Out|42590</v>
      </c>
      <c r="AI229" s="14" t="str">
        <f aca="false">IF(COUNTIF($AH$4:$AH$2603,AH229)&gt;1,"Duplicate","Unique")</f>
        <v>Unique</v>
      </c>
      <c r="AJ229" s="14" t="str">
        <f aca="false">IF(COUNTBLANK(B229:AG229)&gt;0,"Missing ("&amp;COUNTBLANK(B229:AG229)&amp;")","Complete")</f>
        <v>Missing (1)</v>
      </c>
    </row>
    <row r="230" customFormat="false" ht="15" hidden="false" customHeight="false" outlineLevel="0" collapsed="false">
      <c r="A230" s="0" t="n">
        <v>227</v>
      </c>
      <c r="B230" s="0" t="s">
        <v>80</v>
      </c>
      <c r="C230" s="0" t="n">
        <v>1</v>
      </c>
      <c r="D230" s="0" t="n">
        <v>21</v>
      </c>
      <c r="E230" s="0" t="n">
        <v>2017</v>
      </c>
      <c r="F230" s="0" t="s">
        <v>91</v>
      </c>
      <c r="G230" s="0" t="n">
        <v>29</v>
      </c>
      <c r="H230" s="0" t="n">
        <v>17</v>
      </c>
      <c r="I230" s="0" t="n">
        <v>1</v>
      </c>
      <c r="J230" s="0" t="n">
        <v>3</v>
      </c>
      <c r="K230" s="0" t="n">
        <v>2</v>
      </c>
      <c r="L230" s="0" t="n">
        <v>0</v>
      </c>
      <c r="M230" s="0" t="n">
        <v>0</v>
      </c>
      <c r="N230" s="0" t="s">
        <v>82</v>
      </c>
      <c r="O230" s="0" t="s">
        <v>157</v>
      </c>
      <c r="P230" s="0" t="s">
        <v>93</v>
      </c>
      <c r="Q230" s="0" t="s">
        <v>94</v>
      </c>
      <c r="R230" s="0" t="n">
        <v>0</v>
      </c>
      <c r="S230" s="0" t="n">
        <v>0</v>
      </c>
      <c r="T230" s="0" t="n">
        <v>0</v>
      </c>
      <c r="U230" s="0" t="s">
        <v>124</v>
      </c>
      <c r="V230" s="0" t="s">
        <v>124</v>
      </c>
      <c r="W230" s="0" t="n">
        <v>0</v>
      </c>
      <c r="X230" s="0" t="s">
        <v>86</v>
      </c>
      <c r="Y230" s="0" t="n">
        <v>240</v>
      </c>
      <c r="AA230" s="0" t="n">
        <v>0</v>
      </c>
      <c r="AB230" s="0" t="s">
        <v>87</v>
      </c>
      <c r="AC230" s="0" t="n">
        <v>230</v>
      </c>
      <c r="AD230" s="0" t="n">
        <v>0</v>
      </c>
      <c r="AE230" s="0" t="n">
        <v>1</v>
      </c>
      <c r="AF230" s="0" t="s">
        <v>96</v>
      </c>
      <c r="AG230" s="13" t="n">
        <v>42915</v>
      </c>
      <c r="AH230" s="0" t="str">
        <f aca="false">B230&amp;"|"&amp;C230&amp;"|"&amp;D230&amp;"|"&amp;E230&amp;"|"&amp;F230&amp;"|"&amp;G230&amp;"|"&amp;H230&amp;"|"&amp;I230&amp;"|"&amp;J230&amp;"|"&amp;K230&amp;"|"&amp;L230&amp;"|"&amp;M230&amp;"|"&amp;N230&amp;"|"&amp;O230&amp;"|"&amp;P230&amp;"|"&amp;Q230&amp;"|"&amp;R230&amp;"|"&amp;S230&amp;"|"&amp;T230&amp;"|"&amp;U230&amp;"|"&amp;V230&amp;"|"&amp;W230&amp;"|"&amp;X230&amp;"|"&amp;Y230&amp;"|"&amp;Z230&amp;"|"&amp;AA230&amp;"|"&amp;AB230&amp;"|"&amp;AC230&amp;"|"&amp;AD230&amp;"|"&amp;AE230&amp;"|"&amp;AF230&amp;"|"&amp;AG230</f>
        <v>Resort Hotel|1|21|2017|July|29|17|1|3|2|0|0|BB|MAR|Online TA|TA/TO|0|0|0|E|E|0|No Deposit|240||0|Transient|230|0|1|Canceled|42915</v>
      </c>
      <c r="AI230" s="0" t="str">
        <f aca="false">IF(COUNTIF($AH$4:$AH$2603,AH230)&gt;1,"Duplicate","Unique")</f>
        <v>Unique</v>
      </c>
      <c r="AJ230" s="0" t="str">
        <f aca="false">IF(COUNTBLANK(B230:AG230)&gt;0,"Missing ("&amp;COUNTBLANK(B230:AG230)&amp;")","Complete")</f>
        <v>Missing (1)</v>
      </c>
    </row>
    <row r="231" customFormat="false" ht="15" hidden="false" customHeight="false" outlineLevel="0" collapsed="false">
      <c r="A231" s="14" t="n">
        <v>228</v>
      </c>
      <c r="B231" s="14" t="s">
        <v>90</v>
      </c>
      <c r="C231" s="14" t="n">
        <v>0</v>
      </c>
      <c r="D231" s="14" t="n">
        <v>214</v>
      </c>
      <c r="E231" s="14" t="n">
        <v>2016</v>
      </c>
      <c r="F231" s="14" t="s">
        <v>113</v>
      </c>
      <c r="G231" s="14" t="n">
        <v>48</v>
      </c>
      <c r="H231" s="14" t="n">
        <v>20</v>
      </c>
      <c r="I231" s="14" t="n">
        <v>2</v>
      </c>
      <c r="J231" s="14" t="n">
        <v>1</v>
      </c>
      <c r="K231" s="14" t="n">
        <v>1</v>
      </c>
      <c r="L231" s="14" t="n">
        <v>0</v>
      </c>
      <c r="M231" s="14" t="n">
        <v>0</v>
      </c>
      <c r="N231" s="14" t="s">
        <v>82</v>
      </c>
      <c r="O231" s="14" t="s">
        <v>115</v>
      </c>
      <c r="P231" s="14" t="s">
        <v>116</v>
      </c>
      <c r="Q231" s="14" t="s">
        <v>128</v>
      </c>
      <c r="R231" s="14" t="n">
        <v>0</v>
      </c>
      <c r="S231" s="14" t="n">
        <v>0</v>
      </c>
      <c r="T231" s="14" t="n">
        <v>0</v>
      </c>
      <c r="U231" s="14" t="s">
        <v>95</v>
      </c>
      <c r="V231" s="14" t="s">
        <v>109</v>
      </c>
      <c r="W231" s="14" t="n">
        <v>2</v>
      </c>
      <c r="X231" s="14" t="s">
        <v>86</v>
      </c>
      <c r="Y231" s="14"/>
      <c r="Z231" s="14" t="n">
        <v>233</v>
      </c>
      <c r="AA231" s="14" t="n">
        <v>0</v>
      </c>
      <c r="AB231" s="14" t="s">
        <v>87</v>
      </c>
      <c r="AC231" s="14" t="n">
        <v>75</v>
      </c>
      <c r="AD231" s="14" t="n">
        <v>0</v>
      </c>
      <c r="AE231" s="14" t="n">
        <v>0</v>
      </c>
      <c r="AF231" s="14" t="s">
        <v>88</v>
      </c>
      <c r="AG231" s="15" t="n">
        <v>42697</v>
      </c>
      <c r="AH231" s="14" t="str">
        <f aca="false">B231&amp;"|"&amp;C231&amp;"|"&amp;D231&amp;"|"&amp;E231&amp;"|"&amp;F231&amp;"|"&amp;G231&amp;"|"&amp;H231&amp;"|"&amp;I231&amp;"|"&amp;J231&amp;"|"&amp;K231&amp;"|"&amp;L231&amp;"|"&amp;M231&amp;"|"&amp;N231&amp;"|"&amp;O231&amp;"|"&amp;P231&amp;"|"&amp;Q231&amp;"|"&amp;R231&amp;"|"&amp;S231&amp;"|"&amp;T231&amp;"|"&amp;U231&amp;"|"&amp;V231&amp;"|"&amp;W231&amp;"|"&amp;X231&amp;"|"&amp;Y231&amp;"|"&amp;Z231&amp;"|"&amp;AA231&amp;"|"&amp;AB231&amp;"|"&amp;AC231&amp;"|"&amp;AD231&amp;"|"&amp;AE231&amp;"|"&amp;AF231&amp;"|"&amp;AG231</f>
        <v>City Hotel|0|214|2016|November|48|20|2|1|1|0|0|BB|ESP|Groups|Corporate|0|0|0|A|D|2|No Deposit||233|0|Transient|75|0|0|Check-Out|42697</v>
      </c>
      <c r="AI231" s="14" t="str">
        <f aca="false">IF(COUNTIF($AH$4:$AH$2603,AH231)&gt;1,"Duplicate","Unique")</f>
        <v>Unique</v>
      </c>
      <c r="AJ231" s="14" t="str">
        <f aca="false">IF(COUNTBLANK(B231:AG231)&gt;0,"Missing ("&amp;COUNTBLANK(B231:AG231)&amp;")","Complete")</f>
        <v>Missing (1)</v>
      </c>
    </row>
    <row r="232" customFormat="false" ht="15" hidden="false" customHeight="false" outlineLevel="0" collapsed="false">
      <c r="A232" s="0" t="n">
        <v>229</v>
      </c>
      <c r="B232" s="0" t="s">
        <v>90</v>
      </c>
      <c r="C232" s="0" t="n">
        <v>0</v>
      </c>
      <c r="D232" s="0" t="n">
        <v>1</v>
      </c>
      <c r="E232" s="0" t="n">
        <v>2016</v>
      </c>
      <c r="F232" s="0" t="s">
        <v>81</v>
      </c>
      <c r="G232" s="0" t="n">
        <v>53</v>
      </c>
      <c r="H232" s="0" t="n">
        <v>29</v>
      </c>
      <c r="I232" s="0" t="n">
        <v>0</v>
      </c>
      <c r="J232" s="0" t="n">
        <v>2</v>
      </c>
      <c r="K232" s="0" t="n">
        <v>2</v>
      </c>
      <c r="L232" s="0" t="n">
        <v>0</v>
      </c>
      <c r="M232" s="0" t="n">
        <v>0</v>
      </c>
      <c r="N232" s="0" t="s">
        <v>107</v>
      </c>
      <c r="O232" s="0" t="s">
        <v>123</v>
      </c>
      <c r="P232" s="0" t="s">
        <v>93</v>
      </c>
      <c r="Q232" s="0" t="s">
        <v>94</v>
      </c>
      <c r="R232" s="0" t="n">
        <v>0</v>
      </c>
      <c r="S232" s="0" t="n">
        <v>0</v>
      </c>
      <c r="T232" s="0" t="n">
        <v>0</v>
      </c>
      <c r="U232" s="0" t="s">
        <v>95</v>
      </c>
      <c r="V232" s="0" t="s">
        <v>95</v>
      </c>
      <c r="W232" s="0" t="n">
        <v>1</v>
      </c>
      <c r="X232" s="0" t="s">
        <v>86</v>
      </c>
      <c r="Y232" s="0" t="n">
        <v>9</v>
      </c>
      <c r="AA232" s="0" t="n">
        <v>0</v>
      </c>
      <c r="AB232" s="0" t="s">
        <v>87</v>
      </c>
      <c r="AC232" s="0" t="n">
        <v>120</v>
      </c>
      <c r="AD232" s="0" t="n">
        <v>0</v>
      </c>
      <c r="AE232" s="0" t="n">
        <v>1</v>
      </c>
      <c r="AF232" s="0" t="s">
        <v>88</v>
      </c>
      <c r="AG232" s="13" t="n">
        <v>42735</v>
      </c>
      <c r="AH232" s="0" t="str">
        <f aca="false">B232&amp;"|"&amp;C232&amp;"|"&amp;D232&amp;"|"&amp;E232&amp;"|"&amp;F232&amp;"|"&amp;G232&amp;"|"&amp;H232&amp;"|"&amp;I232&amp;"|"&amp;J232&amp;"|"&amp;K232&amp;"|"&amp;L232&amp;"|"&amp;M232&amp;"|"&amp;N232&amp;"|"&amp;O232&amp;"|"&amp;P232&amp;"|"&amp;Q232&amp;"|"&amp;R232&amp;"|"&amp;S232&amp;"|"&amp;T232&amp;"|"&amp;U232&amp;"|"&amp;V232&amp;"|"&amp;W232&amp;"|"&amp;X232&amp;"|"&amp;Y232&amp;"|"&amp;Z232&amp;"|"&amp;AA232&amp;"|"&amp;AB232&amp;"|"&amp;AC232&amp;"|"&amp;AD232&amp;"|"&amp;AE232&amp;"|"&amp;AF232&amp;"|"&amp;AG232</f>
        <v>City Hotel|0|1|2016|December|53|29|0|2|2|0|0|SC|USA|Online TA|TA/TO|0|0|0|A|A|1|No Deposit|9||0|Transient|120|0|1|Check-Out|42735</v>
      </c>
      <c r="AI232" s="0" t="str">
        <f aca="false">IF(COUNTIF($AH$4:$AH$2603,AH232)&gt;1,"Duplicate","Unique")</f>
        <v>Unique</v>
      </c>
      <c r="AJ232" s="0" t="str">
        <f aca="false">IF(COUNTBLANK(B232:AG232)&gt;0,"Missing ("&amp;COUNTBLANK(B232:AG232)&amp;")","Complete")</f>
        <v>Missing (1)</v>
      </c>
    </row>
    <row r="233" customFormat="false" ht="15" hidden="false" customHeight="false" outlineLevel="0" collapsed="false">
      <c r="A233" s="14" t="n">
        <v>230</v>
      </c>
      <c r="B233" s="14" t="s">
        <v>90</v>
      </c>
      <c r="C233" s="14" t="n">
        <v>0</v>
      </c>
      <c r="D233" s="14" t="n">
        <v>18</v>
      </c>
      <c r="E233" s="14" t="n">
        <v>2017</v>
      </c>
      <c r="F233" s="14" t="s">
        <v>118</v>
      </c>
      <c r="G233" s="14" t="n">
        <v>7</v>
      </c>
      <c r="H233" s="14" t="n">
        <v>17</v>
      </c>
      <c r="I233" s="14" t="n">
        <v>0</v>
      </c>
      <c r="J233" s="14" t="n">
        <v>2</v>
      </c>
      <c r="K233" s="14" t="n">
        <v>2</v>
      </c>
      <c r="L233" s="14" t="n">
        <v>0</v>
      </c>
      <c r="M233" s="14" t="n">
        <v>0</v>
      </c>
      <c r="N233" s="14" t="s">
        <v>82</v>
      </c>
      <c r="O233" s="14" t="s">
        <v>115</v>
      </c>
      <c r="P233" s="14" t="s">
        <v>84</v>
      </c>
      <c r="Q233" s="14" t="s">
        <v>84</v>
      </c>
      <c r="R233" s="14" t="n">
        <v>0</v>
      </c>
      <c r="S233" s="14" t="n">
        <v>0</v>
      </c>
      <c r="T233" s="14" t="n">
        <v>0</v>
      </c>
      <c r="U233" s="14" t="s">
        <v>109</v>
      </c>
      <c r="V233" s="14" t="s">
        <v>109</v>
      </c>
      <c r="W233" s="14" t="n">
        <v>0</v>
      </c>
      <c r="X233" s="14" t="s">
        <v>86</v>
      </c>
      <c r="Y233" s="14" t="n">
        <v>14</v>
      </c>
      <c r="Z233" s="14"/>
      <c r="AA233" s="14" t="n">
        <v>0</v>
      </c>
      <c r="AB233" s="14" t="s">
        <v>87</v>
      </c>
      <c r="AC233" s="14" t="n">
        <v>98.88</v>
      </c>
      <c r="AD233" s="14" t="n">
        <v>0</v>
      </c>
      <c r="AE233" s="14" t="n">
        <v>0</v>
      </c>
      <c r="AF233" s="14" t="s">
        <v>88</v>
      </c>
      <c r="AG233" s="15" t="n">
        <v>42785</v>
      </c>
      <c r="AH233" s="14" t="str">
        <f aca="false">B233&amp;"|"&amp;C233&amp;"|"&amp;D233&amp;"|"&amp;E233&amp;"|"&amp;F233&amp;"|"&amp;G233&amp;"|"&amp;H233&amp;"|"&amp;I233&amp;"|"&amp;J233&amp;"|"&amp;K233&amp;"|"&amp;L233&amp;"|"&amp;M233&amp;"|"&amp;N233&amp;"|"&amp;O233&amp;"|"&amp;P233&amp;"|"&amp;Q233&amp;"|"&amp;R233&amp;"|"&amp;S233&amp;"|"&amp;T233&amp;"|"&amp;U233&amp;"|"&amp;V233&amp;"|"&amp;W233&amp;"|"&amp;X233&amp;"|"&amp;Y233&amp;"|"&amp;Z233&amp;"|"&amp;AA233&amp;"|"&amp;AB233&amp;"|"&amp;AC233&amp;"|"&amp;AD233&amp;"|"&amp;AE233&amp;"|"&amp;AF233&amp;"|"&amp;AG233</f>
        <v>City Hotel|0|18|2017|February|7|17|0|2|2|0|0|BB|ESP|Direct|Direct|0|0|0|D|D|0|No Deposit|14||0|Transient|98.88|0|0|Check-Out|42785</v>
      </c>
      <c r="AI233" s="14" t="str">
        <f aca="false">IF(COUNTIF($AH$4:$AH$2603,AH233)&gt;1,"Duplicate","Unique")</f>
        <v>Unique</v>
      </c>
      <c r="AJ233" s="14" t="str">
        <f aca="false">IF(COUNTBLANK(B233:AG233)&gt;0,"Missing ("&amp;COUNTBLANK(B233:AG233)&amp;")","Complete")</f>
        <v>Missing (1)</v>
      </c>
    </row>
    <row r="234" customFormat="false" ht="15" hidden="false" customHeight="false" outlineLevel="0" collapsed="false">
      <c r="A234" s="0" t="n">
        <v>231</v>
      </c>
      <c r="B234" s="0" t="s">
        <v>90</v>
      </c>
      <c r="C234" s="0" t="n">
        <v>0</v>
      </c>
      <c r="D234" s="0" t="n">
        <v>142</v>
      </c>
      <c r="E234" s="0" t="n">
        <v>2016</v>
      </c>
      <c r="F234" s="0" t="s">
        <v>121</v>
      </c>
      <c r="G234" s="0" t="n">
        <v>19</v>
      </c>
      <c r="H234" s="0" t="n">
        <v>6</v>
      </c>
      <c r="I234" s="0" t="n">
        <v>1</v>
      </c>
      <c r="J234" s="0" t="n">
        <v>2</v>
      </c>
      <c r="K234" s="0" t="n">
        <v>2</v>
      </c>
      <c r="L234" s="0" t="n">
        <v>0</v>
      </c>
      <c r="M234" s="0" t="n">
        <v>0</v>
      </c>
      <c r="N234" s="0" t="s">
        <v>82</v>
      </c>
      <c r="O234" s="0" t="s">
        <v>122</v>
      </c>
      <c r="P234" s="0" t="s">
        <v>93</v>
      </c>
      <c r="Q234" s="0" t="s">
        <v>94</v>
      </c>
      <c r="R234" s="0" t="n">
        <v>0</v>
      </c>
      <c r="S234" s="0" t="n">
        <v>0</v>
      </c>
      <c r="T234" s="0" t="n">
        <v>0</v>
      </c>
      <c r="U234" s="0" t="s">
        <v>109</v>
      </c>
      <c r="V234" s="0" t="s">
        <v>109</v>
      </c>
      <c r="W234" s="0" t="n">
        <v>0</v>
      </c>
      <c r="X234" s="0" t="s">
        <v>86</v>
      </c>
      <c r="Y234" s="0" t="n">
        <v>9</v>
      </c>
      <c r="AA234" s="0" t="n">
        <v>0</v>
      </c>
      <c r="AB234" s="0" t="s">
        <v>87</v>
      </c>
      <c r="AC234" s="0" t="n">
        <v>114.3</v>
      </c>
      <c r="AD234" s="0" t="n">
        <v>0</v>
      </c>
      <c r="AE234" s="0" t="n">
        <v>0</v>
      </c>
      <c r="AF234" s="0" t="s">
        <v>88</v>
      </c>
      <c r="AG234" s="13" t="n">
        <v>42499</v>
      </c>
      <c r="AH234" s="0" t="str">
        <f aca="false">B234&amp;"|"&amp;C234&amp;"|"&amp;D234&amp;"|"&amp;E234&amp;"|"&amp;F234&amp;"|"&amp;G234&amp;"|"&amp;H234&amp;"|"&amp;I234&amp;"|"&amp;J234&amp;"|"&amp;K234&amp;"|"&amp;L234&amp;"|"&amp;M234&amp;"|"&amp;N234&amp;"|"&amp;O234&amp;"|"&amp;P234&amp;"|"&amp;Q234&amp;"|"&amp;R234&amp;"|"&amp;S234&amp;"|"&amp;T234&amp;"|"&amp;U234&amp;"|"&amp;V234&amp;"|"&amp;W234&amp;"|"&amp;X234&amp;"|"&amp;Y234&amp;"|"&amp;Z234&amp;"|"&amp;AA234&amp;"|"&amp;AB234&amp;"|"&amp;AC234&amp;"|"&amp;AD234&amp;"|"&amp;AE234&amp;"|"&amp;AF234&amp;"|"&amp;AG234</f>
        <v>City Hotel|0|142|2016|May|19|6|1|2|2|0|0|BB|FRA|Online TA|TA/TO|0|0|0|D|D|0|No Deposit|9||0|Transient|114.3|0|0|Check-Out|42499</v>
      </c>
      <c r="AI234" s="0" t="str">
        <f aca="false">IF(COUNTIF($AH$4:$AH$2603,AH234)&gt;1,"Duplicate","Unique")</f>
        <v>Unique</v>
      </c>
      <c r="AJ234" s="0" t="str">
        <f aca="false">IF(COUNTBLANK(B234:AG234)&gt;0,"Missing ("&amp;COUNTBLANK(B234:AG234)&amp;")","Complete")</f>
        <v>Missing (1)</v>
      </c>
    </row>
    <row r="235" customFormat="false" ht="15" hidden="false" customHeight="false" outlineLevel="0" collapsed="false">
      <c r="A235" s="14" t="n">
        <v>232</v>
      </c>
      <c r="B235" s="14" t="s">
        <v>90</v>
      </c>
      <c r="C235" s="14" t="n">
        <v>0</v>
      </c>
      <c r="D235" s="14" t="n">
        <v>99</v>
      </c>
      <c r="E235" s="14" t="n">
        <v>2017</v>
      </c>
      <c r="F235" s="14" t="s">
        <v>121</v>
      </c>
      <c r="G235" s="14" t="n">
        <v>22</v>
      </c>
      <c r="H235" s="14" t="n">
        <v>30</v>
      </c>
      <c r="I235" s="14" t="n">
        <v>0</v>
      </c>
      <c r="J235" s="14" t="n">
        <v>4</v>
      </c>
      <c r="K235" s="14" t="n">
        <v>2</v>
      </c>
      <c r="L235" s="14" t="n">
        <v>0</v>
      </c>
      <c r="M235" s="14" t="n">
        <v>0</v>
      </c>
      <c r="N235" s="14" t="s">
        <v>112</v>
      </c>
      <c r="O235" s="14" t="s">
        <v>117</v>
      </c>
      <c r="P235" s="14" t="s">
        <v>93</v>
      </c>
      <c r="Q235" s="14" t="s">
        <v>94</v>
      </c>
      <c r="R235" s="14" t="n">
        <v>0</v>
      </c>
      <c r="S235" s="14" t="n">
        <v>0</v>
      </c>
      <c r="T235" s="14" t="n">
        <v>0</v>
      </c>
      <c r="U235" s="14" t="s">
        <v>95</v>
      </c>
      <c r="V235" s="14" t="s">
        <v>95</v>
      </c>
      <c r="W235" s="14" t="n">
        <v>1</v>
      </c>
      <c r="X235" s="14" t="s">
        <v>86</v>
      </c>
      <c r="Y235" s="14" t="n">
        <v>9</v>
      </c>
      <c r="Z235" s="14"/>
      <c r="AA235" s="14" t="n">
        <v>0</v>
      </c>
      <c r="AB235" s="14" t="s">
        <v>87</v>
      </c>
      <c r="AC235" s="14" t="n">
        <v>169.2</v>
      </c>
      <c r="AD235" s="14" t="n">
        <v>0</v>
      </c>
      <c r="AE235" s="14" t="n">
        <v>2</v>
      </c>
      <c r="AF235" s="14" t="s">
        <v>88</v>
      </c>
      <c r="AG235" s="15" t="n">
        <v>42889</v>
      </c>
      <c r="AH235" s="14" t="str">
        <f aca="false">B235&amp;"|"&amp;C235&amp;"|"&amp;D235&amp;"|"&amp;E235&amp;"|"&amp;F235&amp;"|"&amp;G235&amp;"|"&amp;H235&amp;"|"&amp;I235&amp;"|"&amp;J235&amp;"|"&amp;K235&amp;"|"&amp;L235&amp;"|"&amp;M235&amp;"|"&amp;N235&amp;"|"&amp;O235&amp;"|"&amp;P235&amp;"|"&amp;Q235&amp;"|"&amp;R235&amp;"|"&amp;S235&amp;"|"&amp;T235&amp;"|"&amp;U235&amp;"|"&amp;V235&amp;"|"&amp;W235&amp;"|"&amp;X235&amp;"|"&amp;Y235&amp;"|"&amp;Z235&amp;"|"&amp;AA235&amp;"|"&amp;AB235&amp;"|"&amp;AC235&amp;"|"&amp;AD235&amp;"|"&amp;AE235&amp;"|"&amp;AF235&amp;"|"&amp;AG235</f>
        <v>City Hotel|0|99|2017|May|22|30|0|4|2|0|0|HB|BEL|Online TA|TA/TO|0|0|0|A|A|1|No Deposit|9||0|Transient|169.2|0|2|Check-Out|42889</v>
      </c>
      <c r="AI235" s="14" t="str">
        <f aca="false">IF(COUNTIF($AH$4:$AH$2603,AH235)&gt;1,"Duplicate","Unique")</f>
        <v>Unique</v>
      </c>
      <c r="AJ235" s="14" t="str">
        <f aca="false">IF(COUNTBLANK(B235:AG235)&gt;0,"Missing ("&amp;COUNTBLANK(B235:AG235)&amp;")","Complete")</f>
        <v>Missing (1)</v>
      </c>
    </row>
    <row r="236" customFormat="false" ht="15" hidden="false" customHeight="false" outlineLevel="0" collapsed="false">
      <c r="A236" s="0" t="n">
        <v>233</v>
      </c>
      <c r="B236" s="0" t="s">
        <v>80</v>
      </c>
      <c r="C236" s="0" t="n">
        <v>1</v>
      </c>
      <c r="D236" s="0" t="n">
        <v>320</v>
      </c>
      <c r="E236" s="0" t="n">
        <v>2017</v>
      </c>
      <c r="F236" s="0" t="s">
        <v>91</v>
      </c>
      <c r="G236" s="0" t="n">
        <v>27</v>
      </c>
      <c r="H236" s="0" t="n">
        <v>4</v>
      </c>
      <c r="I236" s="0" t="n">
        <v>0</v>
      </c>
      <c r="J236" s="0" t="n">
        <v>3</v>
      </c>
      <c r="K236" s="0" t="n">
        <v>2</v>
      </c>
      <c r="L236" s="0" t="n">
        <v>0</v>
      </c>
      <c r="M236" s="0" t="n">
        <v>0</v>
      </c>
      <c r="N236" s="0" t="s">
        <v>82</v>
      </c>
      <c r="O236" s="0" t="s">
        <v>122</v>
      </c>
      <c r="P236" s="0" t="s">
        <v>93</v>
      </c>
      <c r="Q236" s="0" t="s">
        <v>94</v>
      </c>
      <c r="R236" s="0" t="n">
        <v>0</v>
      </c>
      <c r="S236" s="0" t="n">
        <v>0</v>
      </c>
      <c r="T236" s="0" t="n">
        <v>0</v>
      </c>
      <c r="U236" s="0" t="s">
        <v>95</v>
      </c>
      <c r="V236" s="0" t="s">
        <v>95</v>
      </c>
      <c r="W236" s="0" t="n">
        <v>0</v>
      </c>
      <c r="X236" s="0" t="s">
        <v>86</v>
      </c>
      <c r="Y236" s="0" t="n">
        <v>240</v>
      </c>
      <c r="AA236" s="0" t="n">
        <v>0</v>
      </c>
      <c r="AB236" s="0" t="s">
        <v>87</v>
      </c>
      <c r="AC236" s="0" t="n">
        <v>93.38</v>
      </c>
      <c r="AD236" s="0" t="n">
        <v>0</v>
      </c>
      <c r="AE236" s="0" t="n">
        <v>0</v>
      </c>
      <c r="AF236" s="0" t="s">
        <v>96</v>
      </c>
      <c r="AG236" s="13" t="n">
        <v>42600</v>
      </c>
      <c r="AH236" s="0" t="str">
        <f aca="false">B236&amp;"|"&amp;C236&amp;"|"&amp;D236&amp;"|"&amp;E236&amp;"|"&amp;F236&amp;"|"&amp;G236&amp;"|"&amp;H236&amp;"|"&amp;I236&amp;"|"&amp;J236&amp;"|"&amp;K236&amp;"|"&amp;L236&amp;"|"&amp;M236&amp;"|"&amp;N236&amp;"|"&amp;O236&amp;"|"&amp;P236&amp;"|"&amp;Q236&amp;"|"&amp;R236&amp;"|"&amp;S236&amp;"|"&amp;T236&amp;"|"&amp;U236&amp;"|"&amp;V236&amp;"|"&amp;W236&amp;"|"&amp;X236&amp;"|"&amp;Y236&amp;"|"&amp;Z236&amp;"|"&amp;AA236&amp;"|"&amp;AB236&amp;"|"&amp;AC236&amp;"|"&amp;AD236&amp;"|"&amp;AE236&amp;"|"&amp;AF236&amp;"|"&amp;AG236</f>
        <v>Resort Hotel|1|320|2017|July|27|4|0|3|2|0|0|BB|FRA|Online TA|TA/TO|0|0|0|A|A|0|No Deposit|240||0|Transient|93.38|0|0|Canceled|42600</v>
      </c>
      <c r="AI236" s="0" t="str">
        <f aca="false">IF(COUNTIF($AH$4:$AH$2603,AH236)&gt;1,"Duplicate","Unique")</f>
        <v>Unique</v>
      </c>
      <c r="AJ236" s="0" t="str">
        <f aca="false">IF(COUNTBLANK(B236:AG236)&gt;0,"Missing ("&amp;COUNTBLANK(B236:AG236)&amp;")","Complete")</f>
        <v>Missing (1)</v>
      </c>
    </row>
    <row r="237" customFormat="false" ht="15" hidden="false" customHeight="false" outlineLevel="0" collapsed="false">
      <c r="A237" s="14" t="n">
        <v>234</v>
      </c>
      <c r="B237" s="14" t="s">
        <v>90</v>
      </c>
      <c r="C237" s="14" t="n">
        <v>1</v>
      </c>
      <c r="D237" s="14" t="n">
        <v>211</v>
      </c>
      <c r="E237" s="14" t="n">
        <v>2016</v>
      </c>
      <c r="F237" s="14" t="s">
        <v>121</v>
      </c>
      <c r="G237" s="14" t="n">
        <v>21</v>
      </c>
      <c r="H237" s="14" t="n">
        <v>20</v>
      </c>
      <c r="I237" s="14" t="n">
        <v>0</v>
      </c>
      <c r="J237" s="14" t="n">
        <v>2</v>
      </c>
      <c r="K237" s="14" t="n">
        <v>2</v>
      </c>
      <c r="L237" s="14" t="n">
        <v>0</v>
      </c>
      <c r="M237" s="14" t="n">
        <v>0</v>
      </c>
      <c r="N237" s="14" t="s">
        <v>82</v>
      </c>
      <c r="O237" s="14" t="s">
        <v>92</v>
      </c>
      <c r="P237" s="14" t="s">
        <v>99</v>
      </c>
      <c r="Q237" s="14" t="s">
        <v>94</v>
      </c>
      <c r="R237" s="14" t="n">
        <v>0</v>
      </c>
      <c r="S237" s="14" t="n">
        <v>0</v>
      </c>
      <c r="T237" s="14" t="n">
        <v>0</v>
      </c>
      <c r="U237" s="14" t="s">
        <v>95</v>
      </c>
      <c r="V237" s="14" t="s">
        <v>95</v>
      </c>
      <c r="W237" s="14" t="n">
        <v>0</v>
      </c>
      <c r="X237" s="14" t="s">
        <v>120</v>
      </c>
      <c r="Y237" s="14" t="n">
        <v>6</v>
      </c>
      <c r="Z237" s="14"/>
      <c r="AA237" s="14" t="n">
        <v>111</v>
      </c>
      <c r="AB237" s="14" t="s">
        <v>87</v>
      </c>
      <c r="AC237" s="14" t="n">
        <v>100</v>
      </c>
      <c r="AD237" s="14" t="n">
        <v>0</v>
      </c>
      <c r="AE237" s="14" t="n">
        <v>0</v>
      </c>
      <c r="AF237" s="14" t="s">
        <v>96</v>
      </c>
      <c r="AG237" s="15" t="n">
        <v>42447</v>
      </c>
      <c r="AH237" s="14" t="str">
        <f aca="false">B237&amp;"|"&amp;C237&amp;"|"&amp;D237&amp;"|"&amp;E237&amp;"|"&amp;F237&amp;"|"&amp;G237&amp;"|"&amp;H237&amp;"|"&amp;I237&amp;"|"&amp;J237&amp;"|"&amp;K237&amp;"|"&amp;L237&amp;"|"&amp;M237&amp;"|"&amp;N237&amp;"|"&amp;O237&amp;"|"&amp;P237&amp;"|"&amp;Q237&amp;"|"&amp;R237&amp;"|"&amp;S237&amp;"|"&amp;T237&amp;"|"&amp;U237&amp;"|"&amp;V237&amp;"|"&amp;W237&amp;"|"&amp;X237&amp;"|"&amp;Y237&amp;"|"&amp;Z237&amp;"|"&amp;AA237&amp;"|"&amp;AB237&amp;"|"&amp;AC237&amp;"|"&amp;AD237&amp;"|"&amp;AE237&amp;"|"&amp;AF237&amp;"|"&amp;AG237</f>
        <v>City Hotel|1|211|2016|May|21|20|0|2|2|0|0|BB|PRT|Offline TA/TO|TA/TO|0|0|0|A|A|0|Non Refund|6||111|Transient|100|0|0|Canceled|42447</v>
      </c>
      <c r="AI237" s="14" t="str">
        <f aca="false">IF(COUNTIF($AH$4:$AH$2603,AH237)&gt;1,"Duplicate","Unique")</f>
        <v>Duplicate</v>
      </c>
      <c r="AJ237" s="14" t="str">
        <f aca="false">IF(COUNTBLANK(B237:AG237)&gt;0,"Missing ("&amp;COUNTBLANK(B237:AG237)&amp;")","Complete")</f>
        <v>Missing (1)</v>
      </c>
    </row>
    <row r="238" customFormat="false" ht="15" hidden="false" customHeight="false" outlineLevel="0" collapsed="false">
      <c r="A238" s="0" t="n">
        <v>235</v>
      </c>
      <c r="B238" s="0" t="s">
        <v>80</v>
      </c>
      <c r="C238" s="0" t="n">
        <v>1</v>
      </c>
      <c r="D238" s="0" t="n">
        <v>198</v>
      </c>
      <c r="E238" s="0" t="n">
        <v>2016</v>
      </c>
      <c r="F238" s="0" t="s">
        <v>111</v>
      </c>
      <c r="G238" s="0" t="n">
        <v>42</v>
      </c>
      <c r="H238" s="0" t="n">
        <v>15</v>
      </c>
      <c r="I238" s="0" t="n">
        <v>2</v>
      </c>
      <c r="J238" s="0" t="n">
        <v>5</v>
      </c>
      <c r="K238" s="0" t="n">
        <v>2</v>
      </c>
      <c r="L238" s="0" t="n">
        <v>0</v>
      </c>
      <c r="M238" s="0" t="n">
        <v>0</v>
      </c>
      <c r="N238" s="0" t="s">
        <v>82</v>
      </c>
      <c r="O238" s="0" t="s">
        <v>134</v>
      </c>
      <c r="P238" s="0" t="s">
        <v>93</v>
      </c>
      <c r="Q238" s="0" t="s">
        <v>94</v>
      </c>
      <c r="R238" s="0" t="n">
        <v>0</v>
      </c>
      <c r="S238" s="0" t="n">
        <v>0</v>
      </c>
      <c r="T238" s="0" t="n">
        <v>0</v>
      </c>
      <c r="U238" s="0" t="s">
        <v>109</v>
      </c>
      <c r="V238" s="0" t="s">
        <v>109</v>
      </c>
      <c r="W238" s="0" t="n">
        <v>1</v>
      </c>
      <c r="X238" s="0" t="s">
        <v>86</v>
      </c>
      <c r="Y238" s="0" t="n">
        <v>240</v>
      </c>
      <c r="AA238" s="0" t="n">
        <v>0</v>
      </c>
      <c r="AB238" s="0" t="s">
        <v>101</v>
      </c>
      <c r="AC238" s="0" t="n">
        <v>68</v>
      </c>
      <c r="AD238" s="0" t="n">
        <v>0</v>
      </c>
      <c r="AE238" s="0" t="n">
        <v>0</v>
      </c>
      <c r="AF238" s="0" t="s">
        <v>96</v>
      </c>
      <c r="AG238" s="13" t="n">
        <v>42584</v>
      </c>
      <c r="AH238" s="0" t="str">
        <f aca="false">B238&amp;"|"&amp;C238&amp;"|"&amp;D238&amp;"|"&amp;E238&amp;"|"&amp;F238&amp;"|"&amp;G238&amp;"|"&amp;H238&amp;"|"&amp;I238&amp;"|"&amp;J238&amp;"|"&amp;K238&amp;"|"&amp;L238&amp;"|"&amp;M238&amp;"|"&amp;N238&amp;"|"&amp;O238&amp;"|"&amp;P238&amp;"|"&amp;Q238&amp;"|"&amp;R238&amp;"|"&amp;S238&amp;"|"&amp;T238&amp;"|"&amp;U238&amp;"|"&amp;V238&amp;"|"&amp;W238&amp;"|"&amp;X238&amp;"|"&amp;Y238&amp;"|"&amp;Z238&amp;"|"&amp;AA238&amp;"|"&amp;AB238&amp;"|"&amp;AC238&amp;"|"&amp;AD238&amp;"|"&amp;AE238&amp;"|"&amp;AF238&amp;"|"&amp;AG238</f>
        <v>Resort Hotel|1|198|2016|October|42|15|2|5|2|0|0|BB|AUT|Online TA|TA/TO|0|0|0|D|D|1|No Deposit|240||0|Transient-Party|68|0|0|Canceled|42584</v>
      </c>
      <c r="AI238" s="0" t="str">
        <f aca="false">IF(COUNTIF($AH$4:$AH$2603,AH238)&gt;1,"Duplicate","Unique")</f>
        <v>Unique</v>
      </c>
      <c r="AJ238" s="0" t="str">
        <f aca="false">IF(COUNTBLANK(B238:AG238)&gt;0,"Missing ("&amp;COUNTBLANK(B238:AG238)&amp;")","Complete")</f>
        <v>Missing (1)</v>
      </c>
    </row>
    <row r="239" customFormat="false" ht="15" hidden="false" customHeight="false" outlineLevel="0" collapsed="false">
      <c r="A239" s="14" t="n">
        <v>236</v>
      </c>
      <c r="B239" s="14" t="s">
        <v>90</v>
      </c>
      <c r="C239" s="14" t="n">
        <v>0</v>
      </c>
      <c r="D239" s="14" t="n">
        <v>37</v>
      </c>
      <c r="E239" s="14" t="n">
        <v>2016</v>
      </c>
      <c r="F239" s="14" t="s">
        <v>135</v>
      </c>
      <c r="G239" s="14" t="n">
        <v>27</v>
      </c>
      <c r="H239" s="14" t="n">
        <v>29</v>
      </c>
      <c r="I239" s="14" t="n">
        <v>0</v>
      </c>
      <c r="J239" s="14" t="n">
        <v>1</v>
      </c>
      <c r="K239" s="14" t="n">
        <v>3</v>
      </c>
      <c r="L239" s="14" t="n">
        <v>0</v>
      </c>
      <c r="M239" s="14" t="n">
        <v>0</v>
      </c>
      <c r="N239" s="14" t="s">
        <v>82</v>
      </c>
      <c r="O239" s="14" t="s">
        <v>83</v>
      </c>
      <c r="P239" s="14" t="s">
        <v>99</v>
      </c>
      <c r="Q239" s="14" t="s">
        <v>94</v>
      </c>
      <c r="R239" s="14" t="n">
        <v>0</v>
      </c>
      <c r="S239" s="14" t="n">
        <v>0</v>
      </c>
      <c r="T239" s="14" t="n">
        <v>0</v>
      </c>
      <c r="U239" s="14" t="s">
        <v>95</v>
      </c>
      <c r="V239" s="14" t="s">
        <v>136</v>
      </c>
      <c r="W239" s="14" t="n">
        <v>0</v>
      </c>
      <c r="X239" s="14" t="s">
        <v>86</v>
      </c>
      <c r="Y239" s="14" t="n">
        <v>22</v>
      </c>
      <c r="Z239" s="14"/>
      <c r="AA239" s="14" t="n">
        <v>0</v>
      </c>
      <c r="AB239" s="14" t="s">
        <v>87</v>
      </c>
      <c r="AC239" s="14" t="n">
        <v>111.6</v>
      </c>
      <c r="AD239" s="14" t="n">
        <v>0</v>
      </c>
      <c r="AE239" s="14" t="n">
        <v>1</v>
      </c>
      <c r="AF239" s="14" t="s">
        <v>88</v>
      </c>
      <c r="AG239" s="15" t="n">
        <v>42551</v>
      </c>
      <c r="AH239" s="14" t="str">
        <f aca="false">B239&amp;"|"&amp;C239&amp;"|"&amp;D239&amp;"|"&amp;E239&amp;"|"&amp;F239&amp;"|"&amp;G239&amp;"|"&amp;H239&amp;"|"&amp;I239&amp;"|"&amp;J239&amp;"|"&amp;K239&amp;"|"&amp;L239&amp;"|"&amp;M239&amp;"|"&amp;N239&amp;"|"&amp;O239&amp;"|"&amp;P239&amp;"|"&amp;Q239&amp;"|"&amp;R239&amp;"|"&amp;S239&amp;"|"&amp;T239&amp;"|"&amp;U239&amp;"|"&amp;V239&amp;"|"&amp;W239&amp;"|"&amp;X239&amp;"|"&amp;Y239&amp;"|"&amp;Z239&amp;"|"&amp;AA239&amp;"|"&amp;AB239&amp;"|"&amp;AC239&amp;"|"&amp;AD239&amp;"|"&amp;AE239&amp;"|"&amp;AF239&amp;"|"&amp;AG239</f>
        <v>City Hotel|0|37|2016|June|27|29|0|1|3|0|0|BB|GBR|Offline TA/TO|TA/TO|0|0|0|A|G|0|No Deposit|22||0|Transient|111.6|0|1|Check-Out|42551</v>
      </c>
      <c r="AI239" s="14" t="str">
        <f aca="false">IF(COUNTIF($AH$4:$AH$2603,AH239)&gt;1,"Duplicate","Unique")</f>
        <v>Unique</v>
      </c>
      <c r="AJ239" s="14" t="str">
        <f aca="false">IF(COUNTBLANK(B239:AG239)&gt;0,"Missing ("&amp;COUNTBLANK(B239:AG239)&amp;")","Complete")</f>
        <v>Missing (1)</v>
      </c>
    </row>
    <row r="240" customFormat="false" ht="15" hidden="false" customHeight="false" outlineLevel="0" collapsed="false">
      <c r="A240" s="0" t="n">
        <v>237</v>
      </c>
      <c r="B240" s="0" t="s">
        <v>90</v>
      </c>
      <c r="C240" s="0" t="n">
        <v>1</v>
      </c>
      <c r="D240" s="0" t="n">
        <v>408</v>
      </c>
      <c r="E240" s="0" t="n">
        <v>2017</v>
      </c>
      <c r="F240" s="0" t="s">
        <v>121</v>
      </c>
      <c r="G240" s="0" t="n">
        <v>22</v>
      </c>
      <c r="H240" s="0" t="n">
        <v>30</v>
      </c>
      <c r="I240" s="0" t="n">
        <v>0</v>
      </c>
      <c r="J240" s="0" t="n">
        <v>1</v>
      </c>
      <c r="K240" s="0" t="n">
        <v>2</v>
      </c>
      <c r="L240" s="0" t="n">
        <v>0</v>
      </c>
      <c r="M240" s="0" t="n">
        <v>0</v>
      </c>
      <c r="N240" s="0" t="s">
        <v>82</v>
      </c>
      <c r="O240" s="0" t="s">
        <v>92</v>
      </c>
      <c r="P240" s="0" t="s">
        <v>116</v>
      </c>
      <c r="Q240" s="0" t="s">
        <v>94</v>
      </c>
      <c r="R240" s="0" t="n">
        <v>0</v>
      </c>
      <c r="S240" s="0" t="n">
        <v>0</v>
      </c>
      <c r="T240" s="0" t="n">
        <v>0</v>
      </c>
      <c r="U240" s="0" t="s">
        <v>95</v>
      </c>
      <c r="V240" s="0" t="s">
        <v>95</v>
      </c>
      <c r="W240" s="0" t="n">
        <v>0</v>
      </c>
      <c r="X240" s="0" t="s">
        <v>120</v>
      </c>
      <c r="Y240" s="0" t="n">
        <v>229</v>
      </c>
      <c r="AA240" s="0" t="n">
        <v>0</v>
      </c>
      <c r="AB240" s="0" t="s">
        <v>87</v>
      </c>
      <c r="AC240" s="0" t="n">
        <v>90</v>
      </c>
      <c r="AD240" s="0" t="n">
        <v>0</v>
      </c>
      <c r="AE240" s="0" t="n">
        <v>0</v>
      </c>
      <c r="AF240" s="0" t="s">
        <v>96</v>
      </c>
      <c r="AG240" s="13" t="n">
        <v>42860</v>
      </c>
      <c r="AH240" s="0" t="str">
        <f aca="false">B240&amp;"|"&amp;C240&amp;"|"&amp;D240&amp;"|"&amp;E240&amp;"|"&amp;F240&amp;"|"&amp;G240&amp;"|"&amp;H240&amp;"|"&amp;I240&amp;"|"&amp;J240&amp;"|"&amp;K240&amp;"|"&amp;L240&amp;"|"&amp;M240&amp;"|"&amp;N240&amp;"|"&amp;O240&amp;"|"&amp;P240&amp;"|"&amp;Q240&amp;"|"&amp;R240&amp;"|"&amp;S240&amp;"|"&amp;T240&amp;"|"&amp;U240&amp;"|"&amp;V240&amp;"|"&amp;W240&amp;"|"&amp;X240&amp;"|"&amp;Y240&amp;"|"&amp;Z240&amp;"|"&amp;AA240&amp;"|"&amp;AB240&amp;"|"&amp;AC240&amp;"|"&amp;AD240&amp;"|"&amp;AE240&amp;"|"&amp;AF240&amp;"|"&amp;AG240</f>
        <v>City Hotel|1|408|2017|May|22|30|0|1|2|0|0|BB|PRT|Groups|TA/TO|0|0|0|A|A|0|Non Refund|229||0|Transient|90|0|0|Canceled|42860</v>
      </c>
      <c r="AI240" s="0" t="str">
        <f aca="false">IF(COUNTIF($AH$4:$AH$2603,AH240)&gt;1,"Duplicate","Unique")</f>
        <v>Unique</v>
      </c>
      <c r="AJ240" s="0" t="str">
        <f aca="false">IF(COUNTBLANK(B240:AG240)&gt;0,"Missing ("&amp;COUNTBLANK(B240:AG240)&amp;")","Complete")</f>
        <v>Missing (1)</v>
      </c>
    </row>
    <row r="241" customFormat="false" ht="15" hidden="false" customHeight="false" outlineLevel="0" collapsed="false">
      <c r="A241" s="14" t="n">
        <v>238</v>
      </c>
      <c r="B241" s="14" t="s">
        <v>90</v>
      </c>
      <c r="C241" s="14" t="n">
        <v>1</v>
      </c>
      <c r="D241" s="14" t="n">
        <v>27</v>
      </c>
      <c r="E241" s="14" t="n">
        <v>2017</v>
      </c>
      <c r="F241" s="14" t="s">
        <v>118</v>
      </c>
      <c r="G241" s="14" t="n">
        <v>8</v>
      </c>
      <c r="H241" s="14" t="n">
        <v>23</v>
      </c>
      <c r="I241" s="14" t="n">
        <v>0</v>
      </c>
      <c r="J241" s="14" t="n">
        <v>3</v>
      </c>
      <c r="K241" s="14" t="n">
        <v>2</v>
      </c>
      <c r="L241" s="14" t="n">
        <v>0</v>
      </c>
      <c r="M241" s="14" t="n">
        <v>0</v>
      </c>
      <c r="N241" s="14" t="s">
        <v>82</v>
      </c>
      <c r="O241" s="14" t="s">
        <v>158</v>
      </c>
      <c r="P241" s="14" t="s">
        <v>93</v>
      </c>
      <c r="Q241" s="14" t="s">
        <v>94</v>
      </c>
      <c r="R241" s="14" t="n">
        <v>0</v>
      </c>
      <c r="S241" s="14" t="n">
        <v>0</v>
      </c>
      <c r="T241" s="14" t="n">
        <v>0</v>
      </c>
      <c r="U241" s="14" t="s">
        <v>109</v>
      </c>
      <c r="V241" s="14" t="s">
        <v>109</v>
      </c>
      <c r="W241" s="14" t="n">
        <v>0</v>
      </c>
      <c r="X241" s="14" t="s">
        <v>86</v>
      </c>
      <c r="Y241" s="14" t="n">
        <v>9</v>
      </c>
      <c r="Z241" s="14"/>
      <c r="AA241" s="14" t="n">
        <v>0</v>
      </c>
      <c r="AB241" s="14" t="s">
        <v>87</v>
      </c>
      <c r="AC241" s="14" t="n">
        <v>118</v>
      </c>
      <c r="AD241" s="14" t="n">
        <v>0</v>
      </c>
      <c r="AE241" s="14" t="n">
        <v>0</v>
      </c>
      <c r="AF241" s="14" t="s">
        <v>96</v>
      </c>
      <c r="AG241" s="15" t="n">
        <v>42764</v>
      </c>
      <c r="AH241" s="14" t="str">
        <f aca="false">B241&amp;"|"&amp;C241&amp;"|"&amp;D241&amp;"|"&amp;E241&amp;"|"&amp;F241&amp;"|"&amp;G241&amp;"|"&amp;H241&amp;"|"&amp;I241&amp;"|"&amp;J241&amp;"|"&amp;K241&amp;"|"&amp;L241&amp;"|"&amp;M241&amp;"|"&amp;N241&amp;"|"&amp;O241&amp;"|"&amp;P241&amp;"|"&amp;Q241&amp;"|"&amp;R241&amp;"|"&amp;S241&amp;"|"&amp;T241&amp;"|"&amp;U241&amp;"|"&amp;V241&amp;"|"&amp;W241&amp;"|"&amp;X241&amp;"|"&amp;Y241&amp;"|"&amp;Z241&amp;"|"&amp;AA241&amp;"|"&amp;AB241&amp;"|"&amp;AC241&amp;"|"&amp;AD241&amp;"|"&amp;AE241&amp;"|"&amp;AF241&amp;"|"&amp;AG241</f>
        <v>City Hotel|1|27|2017|February|8|23|0|3|2|0|0|BB|ITA|Online TA|TA/TO|0|0|0|D|D|0|No Deposit|9||0|Transient|118|0|0|Canceled|42764</v>
      </c>
      <c r="AI241" s="14" t="str">
        <f aca="false">IF(COUNTIF($AH$4:$AH$2603,AH241)&gt;1,"Duplicate","Unique")</f>
        <v>Unique</v>
      </c>
      <c r="AJ241" s="14" t="str">
        <f aca="false">IF(COUNTBLANK(B241:AG241)&gt;0,"Missing ("&amp;COUNTBLANK(B241:AG241)&amp;")","Complete")</f>
        <v>Missing (1)</v>
      </c>
    </row>
    <row r="242" customFormat="false" ht="15" hidden="false" customHeight="false" outlineLevel="0" collapsed="false">
      <c r="A242" s="0" t="n">
        <v>239</v>
      </c>
      <c r="B242" s="0" t="s">
        <v>90</v>
      </c>
      <c r="C242" s="0" t="n">
        <v>1</v>
      </c>
      <c r="D242" s="0" t="n">
        <v>110</v>
      </c>
      <c r="E242" s="0" t="n">
        <v>2015</v>
      </c>
      <c r="F242" s="0" t="s">
        <v>91</v>
      </c>
      <c r="G242" s="0" t="n">
        <v>30</v>
      </c>
      <c r="H242" s="0" t="n">
        <v>25</v>
      </c>
      <c r="I242" s="0" t="n">
        <v>2</v>
      </c>
      <c r="J242" s="0" t="n">
        <v>1</v>
      </c>
      <c r="K242" s="0" t="n">
        <v>2</v>
      </c>
      <c r="L242" s="0" t="n">
        <v>0</v>
      </c>
      <c r="M242" s="0" t="n">
        <v>0</v>
      </c>
      <c r="N242" s="0" t="s">
        <v>112</v>
      </c>
      <c r="O242" s="0" t="s">
        <v>158</v>
      </c>
      <c r="P242" s="0" t="s">
        <v>99</v>
      </c>
      <c r="Q242" s="0" t="s">
        <v>94</v>
      </c>
      <c r="R242" s="0" t="n">
        <v>0</v>
      </c>
      <c r="S242" s="0" t="n">
        <v>0</v>
      </c>
      <c r="T242" s="0" t="n">
        <v>0</v>
      </c>
      <c r="U242" s="0" t="s">
        <v>95</v>
      </c>
      <c r="V242" s="0" t="s">
        <v>95</v>
      </c>
      <c r="W242" s="0" t="n">
        <v>0</v>
      </c>
      <c r="X242" s="0" t="s">
        <v>86</v>
      </c>
      <c r="Y242" s="0" t="n">
        <v>17</v>
      </c>
      <c r="AA242" s="0" t="n">
        <v>0</v>
      </c>
      <c r="AB242" s="0" t="s">
        <v>101</v>
      </c>
      <c r="AC242" s="0" t="n">
        <v>94.5</v>
      </c>
      <c r="AD242" s="0" t="n">
        <v>0</v>
      </c>
      <c r="AE242" s="0" t="n">
        <v>0</v>
      </c>
      <c r="AF242" s="0" t="s">
        <v>96</v>
      </c>
      <c r="AG242" s="13" t="n">
        <v>42201</v>
      </c>
      <c r="AH242" s="0" t="str">
        <f aca="false">B242&amp;"|"&amp;C242&amp;"|"&amp;D242&amp;"|"&amp;E242&amp;"|"&amp;F242&amp;"|"&amp;G242&amp;"|"&amp;H242&amp;"|"&amp;I242&amp;"|"&amp;J242&amp;"|"&amp;K242&amp;"|"&amp;L242&amp;"|"&amp;M242&amp;"|"&amp;N242&amp;"|"&amp;O242&amp;"|"&amp;P242&amp;"|"&amp;Q242&amp;"|"&amp;R242&amp;"|"&amp;S242&amp;"|"&amp;T242&amp;"|"&amp;U242&amp;"|"&amp;V242&amp;"|"&amp;W242&amp;"|"&amp;X242&amp;"|"&amp;Y242&amp;"|"&amp;Z242&amp;"|"&amp;AA242&amp;"|"&amp;AB242&amp;"|"&amp;AC242&amp;"|"&amp;AD242&amp;"|"&amp;AE242&amp;"|"&amp;AF242&amp;"|"&amp;AG242</f>
        <v>City Hotel|1|110|2015|July|30|25|2|1|2|0|0|HB|ITA|Offline TA/TO|TA/TO|0|0|0|A|A|0|No Deposit|17||0|Transient-Party|94.5|0|0|Canceled|42201</v>
      </c>
      <c r="AI242" s="0" t="str">
        <f aca="false">IF(COUNTIF($AH$4:$AH$2603,AH242)&gt;1,"Duplicate","Unique")</f>
        <v>Unique</v>
      </c>
      <c r="AJ242" s="0" t="str">
        <f aca="false">IF(COUNTBLANK(B242:AG242)&gt;0,"Missing ("&amp;COUNTBLANK(B242:AG242)&amp;")","Complete")</f>
        <v>Missing (1)</v>
      </c>
    </row>
    <row r="243" customFormat="false" ht="15" hidden="false" customHeight="false" outlineLevel="0" collapsed="false">
      <c r="A243" s="14" t="n">
        <v>240</v>
      </c>
      <c r="B243" s="14" t="s">
        <v>90</v>
      </c>
      <c r="C243" s="14" t="n">
        <v>1</v>
      </c>
      <c r="D243" s="14" t="n">
        <v>129</v>
      </c>
      <c r="E243" s="14" t="n">
        <v>2017</v>
      </c>
      <c r="F243" s="14" t="s">
        <v>135</v>
      </c>
      <c r="G243" s="14" t="n">
        <v>22</v>
      </c>
      <c r="H243" s="14" t="n">
        <v>2</v>
      </c>
      <c r="I243" s="14" t="n">
        <v>1</v>
      </c>
      <c r="J243" s="14" t="n">
        <v>2</v>
      </c>
      <c r="K243" s="14" t="n">
        <v>2</v>
      </c>
      <c r="L243" s="14" t="n">
        <v>0</v>
      </c>
      <c r="M243" s="14" t="n">
        <v>0</v>
      </c>
      <c r="N243" s="14" t="s">
        <v>82</v>
      </c>
      <c r="O243" s="14" t="s">
        <v>92</v>
      </c>
      <c r="P243" s="14" t="s">
        <v>116</v>
      </c>
      <c r="Q243" s="14" t="s">
        <v>94</v>
      </c>
      <c r="R243" s="14" t="n">
        <v>0</v>
      </c>
      <c r="S243" s="14" t="n">
        <v>0</v>
      </c>
      <c r="T243" s="14" t="n">
        <v>0</v>
      </c>
      <c r="U243" s="14" t="s">
        <v>95</v>
      </c>
      <c r="V243" s="14" t="s">
        <v>95</v>
      </c>
      <c r="W243" s="14" t="n">
        <v>0</v>
      </c>
      <c r="X243" s="14" t="s">
        <v>120</v>
      </c>
      <c r="Y243" s="14" t="n">
        <v>154</v>
      </c>
      <c r="Z243" s="14"/>
      <c r="AA243" s="14" t="n">
        <v>0</v>
      </c>
      <c r="AB243" s="14" t="s">
        <v>87</v>
      </c>
      <c r="AC243" s="14" t="n">
        <v>130</v>
      </c>
      <c r="AD243" s="14" t="n">
        <v>0</v>
      </c>
      <c r="AE243" s="14" t="n">
        <v>0</v>
      </c>
      <c r="AF243" s="14" t="s">
        <v>96</v>
      </c>
      <c r="AG243" s="15" t="n">
        <v>42759</v>
      </c>
      <c r="AH243" s="14" t="str">
        <f aca="false">B243&amp;"|"&amp;C243&amp;"|"&amp;D243&amp;"|"&amp;E243&amp;"|"&amp;F243&amp;"|"&amp;G243&amp;"|"&amp;H243&amp;"|"&amp;I243&amp;"|"&amp;J243&amp;"|"&amp;K243&amp;"|"&amp;L243&amp;"|"&amp;M243&amp;"|"&amp;N243&amp;"|"&amp;O243&amp;"|"&amp;P243&amp;"|"&amp;Q243&amp;"|"&amp;R243&amp;"|"&amp;S243&amp;"|"&amp;T243&amp;"|"&amp;U243&amp;"|"&amp;V243&amp;"|"&amp;W243&amp;"|"&amp;X243&amp;"|"&amp;Y243&amp;"|"&amp;Z243&amp;"|"&amp;AA243&amp;"|"&amp;AB243&amp;"|"&amp;AC243&amp;"|"&amp;AD243&amp;"|"&amp;AE243&amp;"|"&amp;AF243&amp;"|"&amp;AG243</f>
        <v>City Hotel|1|129|2017|June|22|2|1|2|2|0|0|BB|PRT|Groups|TA/TO|0|0|0|A|A|0|Non Refund|154||0|Transient|130|0|0|Canceled|42759</v>
      </c>
      <c r="AI243" s="14" t="str">
        <f aca="false">IF(COUNTIF($AH$4:$AH$2603,AH243)&gt;1,"Duplicate","Unique")</f>
        <v>Duplicate</v>
      </c>
      <c r="AJ243" s="14" t="str">
        <f aca="false">IF(COUNTBLANK(B243:AG243)&gt;0,"Missing ("&amp;COUNTBLANK(B243:AG243)&amp;")","Complete")</f>
        <v>Missing (1)</v>
      </c>
    </row>
    <row r="244" customFormat="false" ht="15" hidden="false" customHeight="false" outlineLevel="0" collapsed="false">
      <c r="A244" s="0" t="n">
        <v>241</v>
      </c>
      <c r="B244" s="0" t="s">
        <v>80</v>
      </c>
      <c r="C244" s="0" t="n">
        <v>1</v>
      </c>
      <c r="D244" s="0" t="n">
        <v>275</v>
      </c>
      <c r="E244" s="0" t="n">
        <v>2015</v>
      </c>
      <c r="F244" s="0" t="s">
        <v>111</v>
      </c>
      <c r="G244" s="0" t="n">
        <v>41</v>
      </c>
      <c r="H244" s="0" t="n">
        <v>4</v>
      </c>
      <c r="I244" s="0" t="n">
        <v>2</v>
      </c>
      <c r="J244" s="0" t="n">
        <v>0</v>
      </c>
      <c r="K244" s="0" t="n">
        <v>2</v>
      </c>
      <c r="L244" s="0" t="n">
        <v>0</v>
      </c>
      <c r="M244" s="0" t="n">
        <v>0</v>
      </c>
      <c r="N244" s="0" t="s">
        <v>112</v>
      </c>
      <c r="O244" s="0" t="s">
        <v>92</v>
      </c>
      <c r="P244" s="0" t="s">
        <v>99</v>
      </c>
      <c r="Q244" s="0" t="s">
        <v>94</v>
      </c>
      <c r="R244" s="0" t="n">
        <v>0</v>
      </c>
      <c r="S244" s="0" t="n">
        <v>26</v>
      </c>
      <c r="T244" s="0" t="n">
        <v>0</v>
      </c>
      <c r="U244" s="0" t="s">
        <v>95</v>
      </c>
      <c r="V244" s="0" t="s">
        <v>95</v>
      </c>
      <c r="W244" s="0" t="n">
        <v>0</v>
      </c>
      <c r="X244" s="0" t="s">
        <v>120</v>
      </c>
      <c r="Y244" s="0" t="n">
        <v>208</v>
      </c>
      <c r="AA244" s="0" t="n">
        <v>0</v>
      </c>
      <c r="AB244" s="0" t="s">
        <v>87</v>
      </c>
      <c r="AC244" s="0" t="n">
        <v>50</v>
      </c>
      <c r="AD244" s="0" t="n">
        <v>0</v>
      </c>
      <c r="AE244" s="0" t="n">
        <v>0</v>
      </c>
      <c r="AF244" s="0" t="s">
        <v>96</v>
      </c>
      <c r="AG244" s="13" t="n">
        <v>42034</v>
      </c>
      <c r="AH244" s="0" t="str">
        <f aca="false">B244&amp;"|"&amp;C244&amp;"|"&amp;D244&amp;"|"&amp;E244&amp;"|"&amp;F244&amp;"|"&amp;G244&amp;"|"&amp;H244&amp;"|"&amp;I244&amp;"|"&amp;J244&amp;"|"&amp;K244&amp;"|"&amp;L244&amp;"|"&amp;M244&amp;"|"&amp;N244&amp;"|"&amp;O244&amp;"|"&amp;P244&amp;"|"&amp;Q244&amp;"|"&amp;R244&amp;"|"&amp;S244&amp;"|"&amp;T244&amp;"|"&amp;U244&amp;"|"&amp;V244&amp;"|"&amp;W244&amp;"|"&amp;X244&amp;"|"&amp;Y244&amp;"|"&amp;Z244&amp;"|"&amp;AA244&amp;"|"&amp;AB244&amp;"|"&amp;AC244&amp;"|"&amp;AD244&amp;"|"&amp;AE244&amp;"|"&amp;AF244&amp;"|"&amp;AG244</f>
        <v>Resort Hotel|1|275|2015|October|41|4|2|0|2|0|0|HB|PRT|Offline TA/TO|TA/TO|0|26|0|A|A|0|Non Refund|208||0|Transient|50|0|0|Canceled|42034</v>
      </c>
      <c r="AI244" s="0" t="str">
        <f aca="false">IF(COUNTIF($AH$4:$AH$2603,AH244)&gt;1,"Duplicate","Unique")</f>
        <v>Duplicate</v>
      </c>
      <c r="AJ244" s="0" t="str">
        <f aca="false">IF(COUNTBLANK(B244:AG244)&gt;0,"Missing ("&amp;COUNTBLANK(B244:AG244)&amp;")","Complete")</f>
        <v>Missing (1)</v>
      </c>
    </row>
    <row r="245" customFormat="false" ht="15" hidden="false" customHeight="false" outlineLevel="0" collapsed="false">
      <c r="A245" s="14" t="n">
        <v>242</v>
      </c>
      <c r="B245" s="14" t="s">
        <v>90</v>
      </c>
      <c r="C245" s="14" t="n">
        <v>0</v>
      </c>
      <c r="D245" s="14" t="n">
        <v>152</v>
      </c>
      <c r="E245" s="14" t="n">
        <v>2016</v>
      </c>
      <c r="F245" s="14" t="s">
        <v>91</v>
      </c>
      <c r="G245" s="14" t="n">
        <v>29</v>
      </c>
      <c r="H245" s="14" t="n">
        <v>11</v>
      </c>
      <c r="I245" s="14" t="n">
        <v>1</v>
      </c>
      <c r="J245" s="14" t="n">
        <v>1</v>
      </c>
      <c r="K245" s="14" t="n">
        <v>2</v>
      </c>
      <c r="L245" s="14" t="n">
        <v>0</v>
      </c>
      <c r="M245" s="14" t="n">
        <v>0</v>
      </c>
      <c r="N245" s="14" t="s">
        <v>82</v>
      </c>
      <c r="O245" s="14" t="s">
        <v>92</v>
      </c>
      <c r="P245" s="14" t="s">
        <v>93</v>
      </c>
      <c r="Q245" s="14" t="s">
        <v>94</v>
      </c>
      <c r="R245" s="14" t="n">
        <v>0</v>
      </c>
      <c r="S245" s="14" t="n">
        <v>0</v>
      </c>
      <c r="T245" s="14" t="n">
        <v>0</v>
      </c>
      <c r="U245" s="14" t="s">
        <v>95</v>
      </c>
      <c r="V245" s="14" t="s">
        <v>95</v>
      </c>
      <c r="W245" s="14" t="n">
        <v>2</v>
      </c>
      <c r="X245" s="14" t="s">
        <v>86</v>
      </c>
      <c r="Y245" s="14" t="n">
        <v>9</v>
      </c>
      <c r="Z245" s="14"/>
      <c r="AA245" s="14" t="n">
        <v>0</v>
      </c>
      <c r="AB245" s="14" t="s">
        <v>101</v>
      </c>
      <c r="AC245" s="14" t="n">
        <v>99</v>
      </c>
      <c r="AD245" s="14" t="n">
        <v>0</v>
      </c>
      <c r="AE245" s="14" t="n">
        <v>2</v>
      </c>
      <c r="AF245" s="14" t="s">
        <v>88</v>
      </c>
      <c r="AG245" s="15" t="n">
        <v>42564</v>
      </c>
      <c r="AH245" s="14" t="str">
        <f aca="false">B245&amp;"|"&amp;C245&amp;"|"&amp;D245&amp;"|"&amp;E245&amp;"|"&amp;F245&amp;"|"&amp;G245&amp;"|"&amp;H245&amp;"|"&amp;I245&amp;"|"&amp;J245&amp;"|"&amp;K245&amp;"|"&amp;L245&amp;"|"&amp;M245&amp;"|"&amp;N245&amp;"|"&amp;O245&amp;"|"&amp;P245&amp;"|"&amp;Q245&amp;"|"&amp;R245&amp;"|"&amp;S245&amp;"|"&amp;T245&amp;"|"&amp;U245&amp;"|"&amp;V245&amp;"|"&amp;W245&amp;"|"&amp;X245&amp;"|"&amp;Y245&amp;"|"&amp;Z245&amp;"|"&amp;AA245&amp;"|"&amp;AB245&amp;"|"&amp;AC245&amp;"|"&amp;AD245&amp;"|"&amp;AE245&amp;"|"&amp;AF245&amp;"|"&amp;AG245</f>
        <v>City Hotel|0|152|2016|July|29|11|1|1|2|0|0|BB|PRT|Online TA|TA/TO|0|0|0|A|A|2|No Deposit|9||0|Transient-Party|99|0|2|Check-Out|42564</v>
      </c>
      <c r="AI245" s="14" t="str">
        <f aca="false">IF(COUNTIF($AH$4:$AH$2603,AH245)&gt;1,"Duplicate","Unique")</f>
        <v>Unique</v>
      </c>
      <c r="AJ245" s="14" t="str">
        <f aca="false">IF(COUNTBLANK(B245:AG245)&gt;0,"Missing ("&amp;COUNTBLANK(B245:AG245)&amp;")","Complete")</f>
        <v>Missing (1)</v>
      </c>
    </row>
    <row r="246" customFormat="false" ht="15" hidden="false" customHeight="false" outlineLevel="0" collapsed="false">
      <c r="A246" s="0" t="n">
        <v>243</v>
      </c>
      <c r="B246" s="0" t="s">
        <v>80</v>
      </c>
      <c r="C246" s="0" t="n">
        <v>0</v>
      </c>
      <c r="D246" s="0" t="n">
        <v>43</v>
      </c>
      <c r="E246" s="0" t="n">
        <v>2017</v>
      </c>
      <c r="F246" s="0" t="s">
        <v>135</v>
      </c>
      <c r="G246" s="0" t="n">
        <v>24</v>
      </c>
      <c r="H246" s="0" t="n">
        <v>11</v>
      </c>
      <c r="I246" s="0" t="n">
        <v>2</v>
      </c>
      <c r="J246" s="0" t="n">
        <v>5</v>
      </c>
      <c r="K246" s="0" t="n">
        <v>2</v>
      </c>
      <c r="L246" s="0" t="n">
        <v>0</v>
      </c>
      <c r="M246" s="0" t="n">
        <v>0</v>
      </c>
      <c r="N246" s="0" t="s">
        <v>82</v>
      </c>
      <c r="O246" s="0" t="s">
        <v>122</v>
      </c>
      <c r="P246" s="0" t="s">
        <v>93</v>
      </c>
      <c r="Q246" s="0" t="s">
        <v>94</v>
      </c>
      <c r="R246" s="0" t="n">
        <v>0</v>
      </c>
      <c r="S246" s="0" t="n">
        <v>0</v>
      </c>
      <c r="T246" s="0" t="n">
        <v>0</v>
      </c>
      <c r="U246" s="0" t="s">
        <v>95</v>
      </c>
      <c r="V246" s="0" t="s">
        <v>95</v>
      </c>
      <c r="W246" s="0" t="n">
        <v>0</v>
      </c>
      <c r="X246" s="0" t="s">
        <v>86</v>
      </c>
      <c r="Y246" s="0" t="n">
        <v>240</v>
      </c>
      <c r="AA246" s="0" t="n">
        <v>0</v>
      </c>
      <c r="AB246" s="0" t="s">
        <v>87</v>
      </c>
      <c r="AC246" s="0" t="n">
        <v>140</v>
      </c>
      <c r="AD246" s="0" t="n">
        <v>0</v>
      </c>
      <c r="AE246" s="0" t="n">
        <v>1</v>
      </c>
      <c r="AF246" s="0" t="s">
        <v>88</v>
      </c>
      <c r="AG246" s="13" t="n">
        <v>42904</v>
      </c>
      <c r="AH246" s="0" t="str">
        <f aca="false">B246&amp;"|"&amp;C246&amp;"|"&amp;D246&amp;"|"&amp;E246&amp;"|"&amp;F246&amp;"|"&amp;G246&amp;"|"&amp;H246&amp;"|"&amp;I246&amp;"|"&amp;J246&amp;"|"&amp;K246&amp;"|"&amp;L246&amp;"|"&amp;M246&amp;"|"&amp;N246&amp;"|"&amp;O246&amp;"|"&amp;P246&amp;"|"&amp;Q246&amp;"|"&amp;R246&amp;"|"&amp;S246&amp;"|"&amp;T246&amp;"|"&amp;U246&amp;"|"&amp;V246&amp;"|"&amp;W246&amp;"|"&amp;X246&amp;"|"&amp;Y246&amp;"|"&amp;Z246&amp;"|"&amp;AA246&amp;"|"&amp;AB246&amp;"|"&amp;AC246&amp;"|"&amp;AD246&amp;"|"&amp;AE246&amp;"|"&amp;AF246&amp;"|"&amp;AG246</f>
        <v>Resort Hotel|0|43|2017|June|24|11|2|5|2|0|0|BB|FRA|Online TA|TA/TO|0|0|0|A|A|0|No Deposit|240||0|Transient|140|0|1|Check-Out|42904</v>
      </c>
      <c r="AI246" s="0" t="str">
        <f aca="false">IF(COUNTIF($AH$4:$AH$2603,AH246)&gt;1,"Duplicate","Unique")</f>
        <v>Unique</v>
      </c>
      <c r="AJ246" s="0" t="str">
        <f aca="false">IF(COUNTBLANK(B246:AG246)&gt;0,"Missing ("&amp;COUNTBLANK(B246:AG246)&amp;")","Complete")</f>
        <v>Missing (1)</v>
      </c>
    </row>
    <row r="247" customFormat="false" ht="15" hidden="false" customHeight="false" outlineLevel="0" collapsed="false">
      <c r="A247" s="14" t="n">
        <v>244</v>
      </c>
      <c r="B247" s="14" t="s">
        <v>90</v>
      </c>
      <c r="C247" s="14" t="n">
        <v>0</v>
      </c>
      <c r="D247" s="14" t="n">
        <v>19</v>
      </c>
      <c r="E247" s="14" t="n">
        <v>2016</v>
      </c>
      <c r="F247" s="14" t="s">
        <v>118</v>
      </c>
      <c r="G247" s="14" t="n">
        <v>7</v>
      </c>
      <c r="H247" s="14" t="n">
        <v>13</v>
      </c>
      <c r="I247" s="14" t="n">
        <v>0</v>
      </c>
      <c r="J247" s="14" t="n">
        <v>1</v>
      </c>
      <c r="K247" s="14" t="n">
        <v>2</v>
      </c>
      <c r="L247" s="14" t="n">
        <v>0</v>
      </c>
      <c r="M247" s="14" t="n">
        <v>0</v>
      </c>
      <c r="N247" s="14" t="s">
        <v>82</v>
      </c>
      <c r="O247" s="14" t="s">
        <v>92</v>
      </c>
      <c r="P247" s="14" t="s">
        <v>84</v>
      </c>
      <c r="Q247" s="14" t="s">
        <v>84</v>
      </c>
      <c r="R247" s="14" t="n">
        <v>0</v>
      </c>
      <c r="S247" s="14" t="n">
        <v>0</v>
      </c>
      <c r="T247" s="14" t="n">
        <v>0</v>
      </c>
      <c r="U247" s="14" t="s">
        <v>109</v>
      </c>
      <c r="V247" s="14" t="s">
        <v>109</v>
      </c>
      <c r="W247" s="14" t="n">
        <v>0</v>
      </c>
      <c r="X247" s="14" t="s">
        <v>86</v>
      </c>
      <c r="Y247" s="14"/>
      <c r="Z247" s="14"/>
      <c r="AA247" s="14" t="n">
        <v>0</v>
      </c>
      <c r="AB247" s="14" t="s">
        <v>87</v>
      </c>
      <c r="AC247" s="14" t="n">
        <v>100.5</v>
      </c>
      <c r="AD247" s="14" t="n">
        <v>0</v>
      </c>
      <c r="AE247" s="14" t="n">
        <v>2</v>
      </c>
      <c r="AF247" s="14" t="s">
        <v>88</v>
      </c>
      <c r="AG247" s="15" t="n">
        <v>42414</v>
      </c>
      <c r="AH247" s="14" t="str">
        <f aca="false">B247&amp;"|"&amp;C247&amp;"|"&amp;D247&amp;"|"&amp;E247&amp;"|"&amp;F247&amp;"|"&amp;G247&amp;"|"&amp;H247&amp;"|"&amp;I247&amp;"|"&amp;J247&amp;"|"&amp;K247&amp;"|"&amp;L247&amp;"|"&amp;M247&amp;"|"&amp;N247&amp;"|"&amp;O247&amp;"|"&amp;P247&amp;"|"&amp;Q247&amp;"|"&amp;R247&amp;"|"&amp;S247&amp;"|"&amp;T247&amp;"|"&amp;U247&amp;"|"&amp;V247&amp;"|"&amp;W247&amp;"|"&amp;X247&amp;"|"&amp;Y247&amp;"|"&amp;Z247&amp;"|"&amp;AA247&amp;"|"&amp;AB247&amp;"|"&amp;AC247&amp;"|"&amp;AD247&amp;"|"&amp;AE247&amp;"|"&amp;AF247&amp;"|"&amp;AG247</f>
        <v>City Hotel|0|19|2016|February|7|13|0|1|2|0|0|BB|PRT|Direct|Direct|0|0|0|D|D|0|No Deposit|||0|Transient|100.5|0|2|Check-Out|42414</v>
      </c>
      <c r="AI247" s="14" t="str">
        <f aca="false">IF(COUNTIF($AH$4:$AH$2603,AH247)&gt;1,"Duplicate","Unique")</f>
        <v>Unique</v>
      </c>
      <c r="AJ247" s="14" t="str">
        <f aca="false">IF(COUNTBLANK(B247:AG247)&gt;0,"Missing ("&amp;COUNTBLANK(B247:AG247)&amp;")","Complete")</f>
        <v>Missing (2)</v>
      </c>
    </row>
    <row r="248" customFormat="false" ht="15" hidden="false" customHeight="false" outlineLevel="0" collapsed="false">
      <c r="A248" s="0" t="n">
        <v>245</v>
      </c>
      <c r="B248" s="0" t="s">
        <v>90</v>
      </c>
      <c r="C248" s="0" t="n">
        <v>0</v>
      </c>
      <c r="D248" s="0" t="n">
        <v>107</v>
      </c>
      <c r="E248" s="0" t="n">
        <v>2016</v>
      </c>
      <c r="F248" s="0" t="s">
        <v>135</v>
      </c>
      <c r="G248" s="0" t="n">
        <v>24</v>
      </c>
      <c r="H248" s="0" t="n">
        <v>10</v>
      </c>
      <c r="I248" s="0" t="n">
        <v>0</v>
      </c>
      <c r="J248" s="0" t="n">
        <v>2</v>
      </c>
      <c r="K248" s="0" t="n">
        <v>1</v>
      </c>
      <c r="L248" s="0" t="n">
        <v>0</v>
      </c>
      <c r="M248" s="0" t="n">
        <v>0</v>
      </c>
      <c r="N248" s="0" t="s">
        <v>82</v>
      </c>
      <c r="O248" s="0" t="s">
        <v>115</v>
      </c>
      <c r="P248" s="0" t="s">
        <v>99</v>
      </c>
      <c r="Q248" s="0" t="s">
        <v>94</v>
      </c>
      <c r="R248" s="0" t="n">
        <v>0</v>
      </c>
      <c r="S248" s="0" t="n">
        <v>0</v>
      </c>
      <c r="T248" s="0" t="n">
        <v>0</v>
      </c>
      <c r="U248" s="0" t="s">
        <v>95</v>
      </c>
      <c r="V248" s="0" t="s">
        <v>95</v>
      </c>
      <c r="W248" s="0" t="n">
        <v>1</v>
      </c>
      <c r="X248" s="0" t="s">
        <v>86</v>
      </c>
      <c r="Y248" s="0" t="n">
        <v>187</v>
      </c>
      <c r="AA248" s="0" t="n">
        <v>0</v>
      </c>
      <c r="AB248" s="0" t="s">
        <v>101</v>
      </c>
      <c r="AC248" s="0" t="n">
        <v>120</v>
      </c>
      <c r="AD248" s="0" t="n">
        <v>0</v>
      </c>
      <c r="AE248" s="0" t="n">
        <v>0</v>
      </c>
      <c r="AF248" s="0" t="s">
        <v>88</v>
      </c>
      <c r="AG248" s="13" t="n">
        <v>42533</v>
      </c>
      <c r="AH248" s="0" t="str">
        <f aca="false">B248&amp;"|"&amp;C248&amp;"|"&amp;D248&amp;"|"&amp;E248&amp;"|"&amp;F248&amp;"|"&amp;G248&amp;"|"&amp;H248&amp;"|"&amp;I248&amp;"|"&amp;J248&amp;"|"&amp;K248&amp;"|"&amp;L248&amp;"|"&amp;M248&amp;"|"&amp;N248&amp;"|"&amp;O248&amp;"|"&amp;P248&amp;"|"&amp;Q248&amp;"|"&amp;R248&amp;"|"&amp;S248&amp;"|"&amp;T248&amp;"|"&amp;U248&amp;"|"&amp;V248&amp;"|"&amp;W248&amp;"|"&amp;X248&amp;"|"&amp;Y248&amp;"|"&amp;Z248&amp;"|"&amp;AA248&amp;"|"&amp;AB248&amp;"|"&amp;AC248&amp;"|"&amp;AD248&amp;"|"&amp;AE248&amp;"|"&amp;AF248&amp;"|"&amp;AG248</f>
        <v>City Hotel|0|107|2016|June|24|10|0|2|1|0|0|BB|ESP|Offline TA/TO|TA/TO|0|0|0|A|A|1|No Deposit|187||0|Transient-Party|120|0|0|Check-Out|42533</v>
      </c>
      <c r="AI248" s="0" t="str">
        <f aca="false">IF(COUNTIF($AH$4:$AH$2603,AH248)&gt;1,"Duplicate","Unique")</f>
        <v>Unique</v>
      </c>
      <c r="AJ248" s="0" t="str">
        <f aca="false">IF(COUNTBLANK(B248:AG248)&gt;0,"Missing ("&amp;COUNTBLANK(B248:AG248)&amp;")","Complete")</f>
        <v>Missing (1)</v>
      </c>
    </row>
    <row r="249" customFormat="false" ht="15" hidden="false" customHeight="false" outlineLevel="0" collapsed="false">
      <c r="A249" s="14" t="n">
        <v>246</v>
      </c>
      <c r="B249" s="14" t="s">
        <v>90</v>
      </c>
      <c r="C249" s="14" t="n">
        <v>1</v>
      </c>
      <c r="D249" s="14" t="n">
        <v>16</v>
      </c>
      <c r="E249" s="14" t="n">
        <v>2016</v>
      </c>
      <c r="F249" s="14" t="s">
        <v>118</v>
      </c>
      <c r="G249" s="14" t="n">
        <v>9</v>
      </c>
      <c r="H249" s="14" t="n">
        <v>27</v>
      </c>
      <c r="I249" s="14" t="n">
        <v>2</v>
      </c>
      <c r="J249" s="14" t="n">
        <v>5</v>
      </c>
      <c r="K249" s="14" t="n">
        <v>1</v>
      </c>
      <c r="L249" s="14" t="n">
        <v>0</v>
      </c>
      <c r="M249" s="14" t="n">
        <v>0</v>
      </c>
      <c r="N249" s="14" t="s">
        <v>82</v>
      </c>
      <c r="O249" s="14" t="s">
        <v>159</v>
      </c>
      <c r="P249" s="14" t="s">
        <v>84</v>
      </c>
      <c r="Q249" s="14" t="s">
        <v>84</v>
      </c>
      <c r="R249" s="14" t="n">
        <v>0</v>
      </c>
      <c r="S249" s="14" t="n">
        <v>0</v>
      </c>
      <c r="T249" s="14" t="n">
        <v>0</v>
      </c>
      <c r="U249" s="14" t="s">
        <v>109</v>
      </c>
      <c r="V249" s="14" t="s">
        <v>109</v>
      </c>
      <c r="W249" s="14" t="n">
        <v>0</v>
      </c>
      <c r="X249" s="14" t="s">
        <v>86</v>
      </c>
      <c r="Y249" s="14" t="n">
        <v>14</v>
      </c>
      <c r="Z249" s="14"/>
      <c r="AA249" s="14" t="n">
        <v>0</v>
      </c>
      <c r="AB249" s="14" t="s">
        <v>87</v>
      </c>
      <c r="AC249" s="14" t="n">
        <v>101</v>
      </c>
      <c r="AD249" s="14" t="n">
        <v>0</v>
      </c>
      <c r="AE249" s="14" t="n">
        <v>0</v>
      </c>
      <c r="AF249" s="14" t="s">
        <v>141</v>
      </c>
      <c r="AG249" s="15" t="n">
        <v>42427</v>
      </c>
      <c r="AH249" s="14" t="str">
        <f aca="false">B249&amp;"|"&amp;C249&amp;"|"&amp;D249&amp;"|"&amp;E249&amp;"|"&amp;F249&amp;"|"&amp;G249&amp;"|"&amp;H249&amp;"|"&amp;I249&amp;"|"&amp;J249&amp;"|"&amp;K249&amp;"|"&amp;L249&amp;"|"&amp;M249&amp;"|"&amp;N249&amp;"|"&amp;O249&amp;"|"&amp;P249&amp;"|"&amp;Q249&amp;"|"&amp;R249&amp;"|"&amp;S249&amp;"|"&amp;T249&amp;"|"&amp;U249&amp;"|"&amp;V249&amp;"|"&amp;W249&amp;"|"&amp;X249&amp;"|"&amp;Y249&amp;"|"&amp;Z249&amp;"|"&amp;AA249&amp;"|"&amp;AB249&amp;"|"&amp;AC249&amp;"|"&amp;AD249&amp;"|"&amp;AE249&amp;"|"&amp;AF249&amp;"|"&amp;AG249</f>
        <v>City Hotel|1|16|2016|February|9|27|2|5|1|0|0|BB|NGA|Direct|Direct|0|0|0|D|D|0|No Deposit|14||0|Transient|101|0|0|No-Show|42427</v>
      </c>
      <c r="AI249" s="14" t="str">
        <f aca="false">IF(COUNTIF($AH$4:$AH$2603,AH249)&gt;1,"Duplicate","Unique")</f>
        <v>Unique</v>
      </c>
      <c r="AJ249" s="14" t="str">
        <f aca="false">IF(COUNTBLANK(B249:AG249)&gt;0,"Missing ("&amp;COUNTBLANK(B249:AG249)&amp;")","Complete")</f>
        <v>Missing (1)</v>
      </c>
    </row>
    <row r="250" customFormat="false" ht="15" hidden="false" customHeight="false" outlineLevel="0" collapsed="false">
      <c r="A250" s="0" t="n">
        <v>247</v>
      </c>
      <c r="B250" s="0" t="s">
        <v>90</v>
      </c>
      <c r="C250" s="0" t="n">
        <v>1</v>
      </c>
      <c r="D250" s="0" t="n">
        <v>281</v>
      </c>
      <c r="E250" s="0" t="n">
        <v>2016</v>
      </c>
      <c r="F250" s="0" t="s">
        <v>106</v>
      </c>
      <c r="G250" s="0" t="n">
        <v>16</v>
      </c>
      <c r="H250" s="0" t="n">
        <v>14</v>
      </c>
      <c r="I250" s="0" t="n">
        <v>0</v>
      </c>
      <c r="J250" s="0" t="n">
        <v>2</v>
      </c>
      <c r="K250" s="0" t="n">
        <v>2</v>
      </c>
      <c r="L250" s="0" t="n">
        <v>0</v>
      </c>
      <c r="M250" s="0" t="n">
        <v>0</v>
      </c>
      <c r="N250" s="0" t="s">
        <v>82</v>
      </c>
      <c r="O250" s="0" t="s">
        <v>92</v>
      </c>
      <c r="P250" s="0" t="s">
        <v>116</v>
      </c>
      <c r="Q250" s="0" t="s">
        <v>94</v>
      </c>
      <c r="R250" s="0" t="n">
        <v>0</v>
      </c>
      <c r="S250" s="0" t="n">
        <v>0</v>
      </c>
      <c r="T250" s="0" t="n">
        <v>0</v>
      </c>
      <c r="U250" s="0" t="s">
        <v>95</v>
      </c>
      <c r="V250" s="0" t="s">
        <v>95</v>
      </c>
      <c r="W250" s="0" t="n">
        <v>0</v>
      </c>
      <c r="X250" s="0" t="s">
        <v>120</v>
      </c>
      <c r="Y250" s="0" t="n">
        <v>1</v>
      </c>
      <c r="AA250" s="0" t="n">
        <v>0</v>
      </c>
      <c r="AB250" s="0" t="s">
        <v>87</v>
      </c>
      <c r="AC250" s="0" t="n">
        <v>62</v>
      </c>
      <c r="AD250" s="0" t="n">
        <v>0</v>
      </c>
      <c r="AE250" s="0" t="n">
        <v>0</v>
      </c>
      <c r="AF250" s="0" t="s">
        <v>96</v>
      </c>
      <c r="AG250" s="13" t="n">
        <v>42298</v>
      </c>
      <c r="AH250" s="0" t="str">
        <f aca="false">B250&amp;"|"&amp;C250&amp;"|"&amp;D250&amp;"|"&amp;E250&amp;"|"&amp;F250&amp;"|"&amp;G250&amp;"|"&amp;H250&amp;"|"&amp;I250&amp;"|"&amp;J250&amp;"|"&amp;K250&amp;"|"&amp;L250&amp;"|"&amp;M250&amp;"|"&amp;N250&amp;"|"&amp;O250&amp;"|"&amp;P250&amp;"|"&amp;Q250&amp;"|"&amp;R250&amp;"|"&amp;S250&amp;"|"&amp;T250&amp;"|"&amp;U250&amp;"|"&amp;V250&amp;"|"&amp;W250&amp;"|"&amp;X250&amp;"|"&amp;Y250&amp;"|"&amp;Z250&amp;"|"&amp;AA250&amp;"|"&amp;AB250&amp;"|"&amp;AC250&amp;"|"&amp;AD250&amp;"|"&amp;AE250&amp;"|"&amp;AF250&amp;"|"&amp;AG250</f>
        <v>City Hotel|1|281|2016|April|16|14|0|2|2|0|0|BB|PRT|Groups|TA/TO|0|0|0|A|A|0|Non Refund|1||0|Transient|62|0|0|Canceled|42298</v>
      </c>
      <c r="AI250" s="0" t="str">
        <f aca="false">IF(COUNTIF($AH$4:$AH$2603,AH250)&gt;1,"Duplicate","Unique")</f>
        <v>Unique</v>
      </c>
      <c r="AJ250" s="0" t="str">
        <f aca="false">IF(COUNTBLANK(B250:AG250)&gt;0,"Missing ("&amp;COUNTBLANK(B250:AG250)&amp;")","Complete")</f>
        <v>Missing (1)</v>
      </c>
    </row>
    <row r="251" customFormat="false" ht="15" hidden="false" customHeight="false" outlineLevel="0" collapsed="false">
      <c r="A251" s="14" t="n">
        <v>248</v>
      </c>
      <c r="B251" s="14" t="s">
        <v>90</v>
      </c>
      <c r="C251" s="14" t="n">
        <v>0</v>
      </c>
      <c r="D251" s="14" t="n">
        <v>1</v>
      </c>
      <c r="E251" s="14" t="n">
        <v>2017</v>
      </c>
      <c r="F251" s="14" t="s">
        <v>119</v>
      </c>
      <c r="G251" s="14" t="n">
        <v>35</v>
      </c>
      <c r="H251" s="14" t="n">
        <v>27</v>
      </c>
      <c r="I251" s="14" t="n">
        <v>1</v>
      </c>
      <c r="J251" s="14" t="n">
        <v>0</v>
      </c>
      <c r="K251" s="14" t="n">
        <v>1</v>
      </c>
      <c r="L251" s="14" t="n">
        <v>0</v>
      </c>
      <c r="M251" s="14" t="n">
        <v>0</v>
      </c>
      <c r="N251" s="14" t="s">
        <v>107</v>
      </c>
      <c r="O251" s="14" t="s">
        <v>115</v>
      </c>
      <c r="P251" s="14" t="s">
        <v>93</v>
      </c>
      <c r="Q251" s="14" t="s">
        <v>94</v>
      </c>
      <c r="R251" s="14" t="n">
        <v>0</v>
      </c>
      <c r="S251" s="14" t="n">
        <v>0</v>
      </c>
      <c r="T251" s="14" t="n">
        <v>0</v>
      </c>
      <c r="U251" s="14" t="s">
        <v>95</v>
      </c>
      <c r="V251" s="14" t="s">
        <v>95</v>
      </c>
      <c r="W251" s="14" t="n">
        <v>1</v>
      </c>
      <c r="X251" s="14" t="s">
        <v>86</v>
      </c>
      <c r="Y251" s="14" t="n">
        <v>9</v>
      </c>
      <c r="Z251" s="14"/>
      <c r="AA251" s="14" t="n">
        <v>0</v>
      </c>
      <c r="AB251" s="14" t="s">
        <v>87</v>
      </c>
      <c r="AC251" s="14" t="n">
        <v>80.1</v>
      </c>
      <c r="AD251" s="14" t="n">
        <v>0</v>
      </c>
      <c r="AE251" s="14" t="n">
        <v>0</v>
      </c>
      <c r="AF251" s="14" t="s">
        <v>88</v>
      </c>
      <c r="AG251" s="15" t="n">
        <v>42975</v>
      </c>
      <c r="AH251" s="14" t="str">
        <f aca="false">B251&amp;"|"&amp;C251&amp;"|"&amp;D251&amp;"|"&amp;E251&amp;"|"&amp;F251&amp;"|"&amp;G251&amp;"|"&amp;H251&amp;"|"&amp;I251&amp;"|"&amp;J251&amp;"|"&amp;K251&amp;"|"&amp;L251&amp;"|"&amp;M251&amp;"|"&amp;N251&amp;"|"&amp;O251&amp;"|"&amp;P251&amp;"|"&amp;Q251&amp;"|"&amp;R251&amp;"|"&amp;S251&amp;"|"&amp;T251&amp;"|"&amp;U251&amp;"|"&amp;V251&amp;"|"&amp;W251&amp;"|"&amp;X251&amp;"|"&amp;Y251&amp;"|"&amp;Z251&amp;"|"&amp;AA251&amp;"|"&amp;AB251&amp;"|"&amp;AC251&amp;"|"&amp;AD251&amp;"|"&amp;AE251&amp;"|"&amp;AF251&amp;"|"&amp;AG251</f>
        <v>City Hotel|0|1|2017|August|35|27|1|0|1|0|0|SC|ESP|Online TA|TA/TO|0|0|0|A|A|1|No Deposit|9||0|Transient|80.1|0|0|Check-Out|42975</v>
      </c>
      <c r="AI251" s="14" t="str">
        <f aca="false">IF(COUNTIF($AH$4:$AH$2603,AH251)&gt;1,"Duplicate","Unique")</f>
        <v>Unique</v>
      </c>
      <c r="AJ251" s="14" t="str">
        <f aca="false">IF(COUNTBLANK(B251:AG251)&gt;0,"Missing ("&amp;COUNTBLANK(B251:AG251)&amp;")","Complete")</f>
        <v>Missing (1)</v>
      </c>
    </row>
    <row r="252" customFormat="false" ht="15" hidden="false" customHeight="false" outlineLevel="0" collapsed="false">
      <c r="A252" s="0" t="n">
        <v>249</v>
      </c>
      <c r="B252" s="0" t="s">
        <v>90</v>
      </c>
      <c r="C252" s="0" t="n">
        <v>1</v>
      </c>
      <c r="D252" s="0" t="n">
        <v>88</v>
      </c>
      <c r="E252" s="0" t="n">
        <v>2017</v>
      </c>
      <c r="F252" s="0" t="s">
        <v>135</v>
      </c>
      <c r="G252" s="0" t="n">
        <v>24</v>
      </c>
      <c r="H252" s="0" t="n">
        <v>17</v>
      </c>
      <c r="I252" s="0" t="n">
        <v>0</v>
      </c>
      <c r="J252" s="0" t="n">
        <v>1</v>
      </c>
      <c r="K252" s="0" t="n">
        <v>2</v>
      </c>
      <c r="L252" s="0" t="n">
        <v>1</v>
      </c>
      <c r="M252" s="0" t="n">
        <v>0</v>
      </c>
      <c r="N252" s="0" t="s">
        <v>112</v>
      </c>
      <c r="O252" s="0" t="s">
        <v>115</v>
      </c>
      <c r="P252" s="0" t="s">
        <v>93</v>
      </c>
      <c r="Q252" s="0" t="s">
        <v>94</v>
      </c>
      <c r="R252" s="0" t="n">
        <v>0</v>
      </c>
      <c r="S252" s="0" t="n">
        <v>0</v>
      </c>
      <c r="T252" s="0" t="n">
        <v>0</v>
      </c>
      <c r="U252" s="0" t="s">
        <v>95</v>
      </c>
      <c r="V252" s="0" t="s">
        <v>95</v>
      </c>
      <c r="W252" s="0" t="n">
        <v>0</v>
      </c>
      <c r="X252" s="0" t="s">
        <v>86</v>
      </c>
      <c r="Y252" s="0" t="n">
        <v>9</v>
      </c>
      <c r="AA252" s="0" t="n">
        <v>0</v>
      </c>
      <c r="AB252" s="0" t="s">
        <v>87</v>
      </c>
      <c r="AC252" s="0" t="n">
        <v>204.3</v>
      </c>
      <c r="AD252" s="0" t="n">
        <v>0</v>
      </c>
      <c r="AE252" s="0" t="n">
        <v>0</v>
      </c>
      <c r="AF252" s="0" t="s">
        <v>96</v>
      </c>
      <c r="AG252" s="13" t="n">
        <v>42822</v>
      </c>
      <c r="AH252" s="0" t="str">
        <f aca="false">B252&amp;"|"&amp;C252&amp;"|"&amp;D252&amp;"|"&amp;E252&amp;"|"&amp;F252&amp;"|"&amp;G252&amp;"|"&amp;H252&amp;"|"&amp;I252&amp;"|"&amp;J252&amp;"|"&amp;K252&amp;"|"&amp;L252&amp;"|"&amp;M252&amp;"|"&amp;N252&amp;"|"&amp;O252&amp;"|"&amp;P252&amp;"|"&amp;Q252&amp;"|"&amp;R252&amp;"|"&amp;S252&amp;"|"&amp;T252&amp;"|"&amp;U252&amp;"|"&amp;V252&amp;"|"&amp;W252&amp;"|"&amp;X252&amp;"|"&amp;Y252&amp;"|"&amp;Z252&amp;"|"&amp;AA252&amp;"|"&amp;AB252&amp;"|"&amp;AC252&amp;"|"&amp;AD252&amp;"|"&amp;AE252&amp;"|"&amp;AF252&amp;"|"&amp;AG252</f>
        <v>City Hotel|1|88|2017|June|24|17|0|1|2|1|0|HB|ESP|Online TA|TA/TO|0|0|0|A|A|0|No Deposit|9||0|Transient|204.3|0|0|Canceled|42822</v>
      </c>
      <c r="AI252" s="0" t="str">
        <f aca="false">IF(COUNTIF($AH$4:$AH$2603,AH252)&gt;1,"Duplicate","Unique")</f>
        <v>Unique</v>
      </c>
      <c r="AJ252" s="0" t="str">
        <f aca="false">IF(COUNTBLANK(B252:AG252)&gt;0,"Missing ("&amp;COUNTBLANK(B252:AG252)&amp;")","Complete")</f>
        <v>Missing (1)</v>
      </c>
    </row>
    <row r="253" customFormat="false" ht="15" hidden="false" customHeight="false" outlineLevel="0" collapsed="false">
      <c r="A253" s="14" t="n">
        <v>250</v>
      </c>
      <c r="B253" s="14" t="s">
        <v>80</v>
      </c>
      <c r="C253" s="14" t="n">
        <v>0</v>
      </c>
      <c r="D253" s="14" t="n">
        <v>4</v>
      </c>
      <c r="E253" s="14" t="n">
        <v>2016</v>
      </c>
      <c r="F253" s="14" t="s">
        <v>119</v>
      </c>
      <c r="G253" s="14" t="n">
        <v>35</v>
      </c>
      <c r="H253" s="14" t="n">
        <v>23</v>
      </c>
      <c r="I253" s="14" t="n">
        <v>0</v>
      </c>
      <c r="J253" s="14" t="n">
        <v>1</v>
      </c>
      <c r="K253" s="14" t="n">
        <v>1</v>
      </c>
      <c r="L253" s="14" t="n">
        <v>0</v>
      </c>
      <c r="M253" s="14" t="n">
        <v>0</v>
      </c>
      <c r="N253" s="14" t="s">
        <v>82</v>
      </c>
      <c r="O253" s="14" t="s">
        <v>92</v>
      </c>
      <c r="P253" s="14" t="s">
        <v>128</v>
      </c>
      <c r="Q253" s="14" t="s">
        <v>128</v>
      </c>
      <c r="R253" s="14" t="n">
        <v>0</v>
      </c>
      <c r="S253" s="14" t="n">
        <v>0</v>
      </c>
      <c r="T253" s="14" t="n">
        <v>0</v>
      </c>
      <c r="U253" s="14" t="s">
        <v>95</v>
      </c>
      <c r="V253" s="14" t="s">
        <v>109</v>
      </c>
      <c r="W253" s="14" t="n">
        <v>0</v>
      </c>
      <c r="X253" s="14" t="s">
        <v>86</v>
      </c>
      <c r="Y253" s="14"/>
      <c r="Z253" s="14" t="n">
        <v>42</v>
      </c>
      <c r="AA253" s="14" t="n">
        <v>0</v>
      </c>
      <c r="AB253" s="14" t="s">
        <v>87</v>
      </c>
      <c r="AC253" s="14" t="n">
        <v>138</v>
      </c>
      <c r="AD253" s="14" t="n">
        <v>1</v>
      </c>
      <c r="AE253" s="14" t="n">
        <v>0</v>
      </c>
      <c r="AF253" s="14" t="s">
        <v>88</v>
      </c>
      <c r="AG253" s="15" t="n">
        <v>42606</v>
      </c>
      <c r="AH253" s="14" t="str">
        <f aca="false">B253&amp;"|"&amp;C253&amp;"|"&amp;D253&amp;"|"&amp;E253&amp;"|"&amp;F253&amp;"|"&amp;G253&amp;"|"&amp;H253&amp;"|"&amp;I253&amp;"|"&amp;J253&amp;"|"&amp;K253&amp;"|"&amp;L253&amp;"|"&amp;M253&amp;"|"&amp;N253&amp;"|"&amp;O253&amp;"|"&amp;P253&amp;"|"&amp;Q253&amp;"|"&amp;R253&amp;"|"&amp;S253&amp;"|"&amp;T253&amp;"|"&amp;U253&amp;"|"&amp;V253&amp;"|"&amp;W253&amp;"|"&amp;X253&amp;"|"&amp;Y253&amp;"|"&amp;Z253&amp;"|"&amp;AA253&amp;"|"&amp;AB253&amp;"|"&amp;AC253&amp;"|"&amp;AD253&amp;"|"&amp;AE253&amp;"|"&amp;AF253&amp;"|"&amp;AG253</f>
        <v>Resort Hotel|0|4|2016|August|35|23|0|1|1|0|0|BB|PRT|Corporate|Corporate|0|0|0|A|D|0|No Deposit||42|0|Transient|138|1|0|Check-Out|42606</v>
      </c>
      <c r="AI253" s="14" t="str">
        <f aca="false">IF(COUNTIF($AH$4:$AH$2603,AH253)&gt;1,"Duplicate","Unique")</f>
        <v>Unique</v>
      </c>
      <c r="AJ253" s="14" t="str">
        <f aca="false">IF(COUNTBLANK(B253:AG253)&gt;0,"Missing ("&amp;COUNTBLANK(B253:AG253)&amp;")","Complete")</f>
        <v>Missing (1)</v>
      </c>
    </row>
    <row r="254" customFormat="false" ht="15" hidden="false" customHeight="false" outlineLevel="0" collapsed="false">
      <c r="A254" s="0" t="n">
        <v>251</v>
      </c>
      <c r="B254" s="0" t="s">
        <v>90</v>
      </c>
      <c r="C254" s="0" t="n">
        <v>0</v>
      </c>
      <c r="D254" s="0" t="n">
        <v>111</v>
      </c>
      <c r="E254" s="0" t="n">
        <v>2017</v>
      </c>
      <c r="F254" s="0" t="s">
        <v>121</v>
      </c>
      <c r="G254" s="0" t="n">
        <v>20</v>
      </c>
      <c r="H254" s="0" t="n">
        <v>14</v>
      </c>
      <c r="I254" s="0" t="n">
        <v>2</v>
      </c>
      <c r="J254" s="0" t="n">
        <v>1</v>
      </c>
      <c r="K254" s="0" t="n">
        <v>2</v>
      </c>
      <c r="L254" s="0" t="n">
        <v>0</v>
      </c>
      <c r="M254" s="0" t="n">
        <v>0</v>
      </c>
      <c r="N254" s="0" t="s">
        <v>82</v>
      </c>
      <c r="O254" s="0" t="s">
        <v>134</v>
      </c>
      <c r="P254" s="0" t="s">
        <v>93</v>
      </c>
      <c r="Q254" s="0" t="s">
        <v>94</v>
      </c>
      <c r="R254" s="0" t="n">
        <v>0</v>
      </c>
      <c r="S254" s="0" t="n">
        <v>0</v>
      </c>
      <c r="T254" s="0" t="n">
        <v>0</v>
      </c>
      <c r="U254" s="0" t="s">
        <v>109</v>
      </c>
      <c r="V254" s="0" t="s">
        <v>109</v>
      </c>
      <c r="W254" s="0" t="n">
        <v>0</v>
      </c>
      <c r="X254" s="0" t="s">
        <v>86</v>
      </c>
      <c r="Y254" s="0" t="n">
        <v>83</v>
      </c>
      <c r="AA254" s="0" t="n">
        <v>0</v>
      </c>
      <c r="AB254" s="0" t="s">
        <v>87</v>
      </c>
      <c r="AC254" s="0" t="n">
        <v>117.6</v>
      </c>
      <c r="AD254" s="0" t="n">
        <v>0</v>
      </c>
      <c r="AE254" s="0" t="n">
        <v>0</v>
      </c>
      <c r="AF254" s="0" t="s">
        <v>88</v>
      </c>
      <c r="AG254" s="13" t="n">
        <v>42872</v>
      </c>
      <c r="AH254" s="0" t="str">
        <f aca="false">B254&amp;"|"&amp;C254&amp;"|"&amp;D254&amp;"|"&amp;E254&amp;"|"&amp;F254&amp;"|"&amp;G254&amp;"|"&amp;H254&amp;"|"&amp;I254&amp;"|"&amp;J254&amp;"|"&amp;K254&amp;"|"&amp;L254&amp;"|"&amp;M254&amp;"|"&amp;N254&amp;"|"&amp;O254&amp;"|"&amp;P254&amp;"|"&amp;Q254&amp;"|"&amp;R254&amp;"|"&amp;S254&amp;"|"&amp;T254&amp;"|"&amp;U254&amp;"|"&amp;V254&amp;"|"&amp;W254&amp;"|"&amp;X254&amp;"|"&amp;Y254&amp;"|"&amp;Z254&amp;"|"&amp;AA254&amp;"|"&amp;AB254&amp;"|"&amp;AC254&amp;"|"&amp;AD254&amp;"|"&amp;AE254&amp;"|"&amp;AF254&amp;"|"&amp;AG254</f>
        <v>City Hotel|0|111|2017|May|20|14|2|1|2|0|0|BB|AUT|Online TA|TA/TO|0|0|0|D|D|0|No Deposit|83||0|Transient|117.6|0|0|Check-Out|42872</v>
      </c>
      <c r="AI254" s="0" t="str">
        <f aca="false">IF(COUNTIF($AH$4:$AH$2603,AH254)&gt;1,"Duplicate","Unique")</f>
        <v>Unique</v>
      </c>
      <c r="AJ254" s="0" t="str">
        <f aca="false">IF(COUNTBLANK(B254:AG254)&gt;0,"Missing ("&amp;COUNTBLANK(B254:AG254)&amp;")","Complete")</f>
        <v>Missing (1)</v>
      </c>
    </row>
    <row r="255" customFormat="false" ht="15" hidden="false" customHeight="false" outlineLevel="0" collapsed="false">
      <c r="A255" s="14" t="n">
        <v>252</v>
      </c>
      <c r="B255" s="14" t="s">
        <v>90</v>
      </c>
      <c r="C255" s="14" t="n">
        <v>0</v>
      </c>
      <c r="D255" s="14" t="n">
        <v>74</v>
      </c>
      <c r="E255" s="14" t="n">
        <v>2015</v>
      </c>
      <c r="F255" s="14" t="s">
        <v>114</v>
      </c>
      <c r="G255" s="14" t="n">
        <v>38</v>
      </c>
      <c r="H255" s="14" t="n">
        <v>18</v>
      </c>
      <c r="I255" s="14" t="n">
        <v>0</v>
      </c>
      <c r="J255" s="14" t="n">
        <v>2</v>
      </c>
      <c r="K255" s="14" t="n">
        <v>2</v>
      </c>
      <c r="L255" s="14" t="n">
        <v>0</v>
      </c>
      <c r="M255" s="14" t="n">
        <v>0</v>
      </c>
      <c r="N255" s="14" t="s">
        <v>112</v>
      </c>
      <c r="O255" s="14" t="s">
        <v>92</v>
      </c>
      <c r="P255" s="14" t="s">
        <v>99</v>
      </c>
      <c r="Q255" s="14" t="s">
        <v>94</v>
      </c>
      <c r="R255" s="14" t="n">
        <v>0</v>
      </c>
      <c r="S255" s="14" t="n">
        <v>0</v>
      </c>
      <c r="T255" s="14" t="n">
        <v>0</v>
      </c>
      <c r="U255" s="14" t="s">
        <v>95</v>
      </c>
      <c r="V255" s="14" t="s">
        <v>95</v>
      </c>
      <c r="W255" s="14" t="n">
        <v>0</v>
      </c>
      <c r="X255" s="14" t="s">
        <v>86</v>
      </c>
      <c r="Y255" s="14" t="n">
        <v>6</v>
      </c>
      <c r="Z255" s="14"/>
      <c r="AA255" s="14" t="n">
        <v>0</v>
      </c>
      <c r="AB255" s="14" t="s">
        <v>101</v>
      </c>
      <c r="AC255" s="14" t="n">
        <v>109</v>
      </c>
      <c r="AD255" s="14" t="n">
        <v>0</v>
      </c>
      <c r="AE255" s="14" t="n">
        <v>0</v>
      </c>
      <c r="AF255" s="14" t="s">
        <v>88</v>
      </c>
      <c r="AG255" s="15" t="n">
        <v>42267</v>
      </c>
      <c r="AH255" s="14" t="str">
        <f aca="false">B255&amp;"|"&amp;C255&amp;"|"&amp;D255&amp;"|"&amp;E255&amp;"|"&amp;F255&amp;"|"&amp;G255&amp;"|"&amp;H255&amp;"|"&amp;I255&amp;"|"&amp;J255&amp;"|"&amp;K255&amp;"|"&amp;L255&amp;"|"&amp;M255&amp;"|"&amp;N255&amp;"|"&amp;O255&amp;"|"&amp;P255&amp;"|"&amp;Q255&amp;"|"&amp;R255&amp;"|"&amp;S255&amp;"|"&amp;T255&amp;"|"&amp;U255&amp;"|"&amp;V255&amp;"|"&amp;W255&amp;"|"&amp;X255&amp;"|"&amp;Y255&amp;"|"&amp;Z255&amp;"|"&amp;AA255&amp;"|"&amp;AB255&amp;"|"&amp;AC255&amp;"|"&amp;AD255&amp;"|"&amp;AE255&amp;"|"&amp;AF255&amp;"|"&amp;AG255</f>
        <v>City Hotel|0|74|2015|September|38|18|0|2|2|0|0|HB|PRT|Offline TA/TO|TA/TO|0|0|0|A|A|0|No Deposit|6||0|Transient-Party|109|0|0|Check-Out|42267</v>
      </c>
      <c r="AI255" s="14" t="str">
        <f aca="false">IF(COUNTIF($AH$4:$AH$2603,AH255)&gt;1,"Duplicate","Unique")</f>
        <v>Duplicate</v>
      </c>
      <c r="AJ255" s="14" t="str">
        <f aca="false">IF(COUNTBLANK(B255:AG255)&gt;0,"Missing ("&amp;COUNTBLANK(B255:AG255)&amp;")","Complete")</f>
        <v>Missing (1)</v>
      </c>
    </row>
    <row r="256" customFormat="false" ht="15" hidden="false" customHeight="false" outlineLevel="0" collapsed="false">
      <c r="A256" s="0" t="n">
        <v>253</v>
      </c>
      <c r="B256" s="0" t="s">
        <v>80</v>
      </c>
      <c r="C256" s="0" t="n">
        <v>1</v>
      </c>
      <c r="D256" s="0" t="n">
        <v>190</v>
      </c>
      <c r="E256" s="0" t="n">
        <v>2017</v>
      </c>
      <c r="F256" s="0" t="s">
        <v>91</v>
      </c>
      <c r="G256" s="0" t="n">
        <v>29</v>
      </c>
      <c r="H256" s="0" t="n">
        <v>17</v>
      </c>
      <c r="I256" s="0" t="n">
        <v>2</v>
      </c>
      <c r="J256" s="0" t="n">
        <v>5</v>
      </c>
      <c r="K256" s="0" t="n">
        <v>3</v>
      </c>
      <c r="L256" s="0" t="n">
        <v>0</v>
      </c>
      <c r="M256" s="0" t="n">
        <v>0</v>
      </c>
      <c r="N256" s="0" t="s">
        <v>129</v>
      </c>
      <c r="O256" s="0" t="s">
        <v>155</v>
      </c>
      <c r="P256" s="0" t="s">
        <v>84</v>
      </c>
      <c r="Q256" s="0" t="s">
        <v>84</v>
      </c>
      <c r="R256" s="0" t="n">
        <v>0</v>
      </c>
      <c r="S256" s="0" t="n">
        <v>0</v>
      </c>
      <c r="T256" s="0" t="n">
        <v>0</v>
      </c>
      <c r="U256" s="0" t="s">
        <v>109</v>
      </c>
      <c r="V256" s="0" t="s">
        <v>109</v>
      </c>
      <c r="W256" s="0" t="n">
        <v>3</v>
      </c>
      <c r="X256" s="0" t="s">
        <v>86</v>
      </c>
      <c r="Y256" s="0" t="n">
        <v>250</v>
      </c>
      <c r="AA256" s="0" t="n">
        <v>0</v>
      </c>
      <c r="AB256" s="0" t="s">
        <v>87</v>
      </c>
      <c r="AC256" s="0" t="n">
        <v>274.45</v>
      </c>
      <c r="AD256" s="0" t="n">
        <v>0</v>
      </c>
      <c r="AE256" s="0" t="n">
        <v>0</v>
      </c>
      <c r="AF256" s="0" t="s">
        <v>96</v>
      </c>
      <c r="AG256" s="13" t="n">
        <v>42919</v>
      </c>
      <c r="AH256" s="0" t="str">
        <f aca="false">B256&amp;"|"&amp;C256&amp;"|"&amp;D256&amp;"|"&amp;E256&amp;"|"&amp;F256&amp;"|"&amp;G256&amp;"|"&amp;H256&amp;"|"&amp;I256&amp;"|"&amp;J256&amp;"|"&amp;K256&amp;"|"&amp;L256&amp;"|"&amp;M256&amp;"|"&amp;N256&amp;"|"&amp;O256&amp;"|"&amp;P256&amp;"|"&amp;Q256&amp;"|"&amp;R256&amp;"|"&amp;S256&amp;"|"&amp;T256&amp;"|"&amp;U256&amp;"|"&amp;V256&amp;"|"&amp;W256&amp;"|"&amp;X256&amp;"|"&amp;Y256&amp;"|"&amp;Z256&amp;"|"&amp;AA256&amp;"|"&amp;AB256&amp;"|"&amp;AC256&amp;"|"&amp;AD256&amp;"|"&amp;AE256&amp;"|"&amp;AF256&amp;"|"&amp;AG256</f>
        <v>Resort Hotel|1|190|2017|July|29|17|2|5|3|0|0|Undefined|CHE|Direct|Direct|0|0|0|D|D|3|No Deposit|250||0|Transient|274.45|0|0|Canceled|42919</v>
      </c>
      <c r="AI256" s="0" t="str">
        <f aca="false">IF(COUNTIF($AH$4:$AH$2603,AH256)&gt;1,"Duplicate","Unique")</f>
        <v>Unique</v>
      </c>
      <c r="AJ256" s="0" t="str">
        <f aca="false">IF(COUNTBLANK(B256:AG256)&gt;0,"Missing ("&amp;COUNTBLANK(B256:AG256)&amp;")","Complete")</f>
        <v>Missing (1)</v>
      </c>
    </row>
    <row r="257" customFormat="false" ht="15" hidden="false" customHeight="false" outlineLevel="0" collapsed="false">
      <c r="A257" s="14" t="n">
        <v>254</v>
      </c>
      <c r="B257" s="14" t="s">
        <v>80</v>
      </c>
      <c r="C257" s="14" t="n">
        <v>0</v>
      </c>
      <c r="D257" s="14" t="n">
        <v>11</v>
      </c>
      <c r="E257" s="14" t="n">
        <v>2015</v>
      </c>
      <c r="F257" s="14" t="s">
        <v>81</v>
      </c>
      <c r="G257" s="14" t="n">
        <v>50</v>
      </c>
      <c r="H257" s="14" t="n">
        <v>6</v>
      </c>
      <c r="I257" s="14" t="n">
        <v>2</v>
      </c>
      <c r="J257" s="14" t="n">
        <v>0</v>
      </c>
      <c r="K257" s="14" t="n">
        <v>2</v>
      </c>
      <c r="L257" s="14" t="n">
        <v>0</v>
      </c>
      <c r="M257" s="14" t="n">
        <v>0</v>
      </c>
      <c r="N257" s="14" t="s">
        <v>82</v>
      </c>
      <c r="O257" s="14" t="s">
        <v>115</v>
      </c>
      <c r="P257" s="14" t="s">
        <v>99</v>
      </c>
      <c r="Q257" s="14" t="s">
        <v>94</v>
      </c>
      <c r="R257" s="14" t="n">
        <v>0</v>
      </c>
      <c r="S257" s="14" t="n">
        <v>0</v>
      </c>
      <c r="T257" s="14" t="n">
        <v>0</v>
      </c>
      <c r="U257" s="14" t="s">
        <v>109</v>
      </c>
      <c r="V257" s="14" t="s">
        <v>109</v>
      </c>
      <c r="W257" s="14" t="n">
        <v>0</v>
      </c>
      <c r="X257" s="14" t="s">
        <v>86</v>
      </c>
      <c r="Y257" s="14" t="n">
        <v>5</v>
      </c>
      <c r="Z257" s="14"/>
      <c r="AA257" s="14" t="n">
        <v>0</v>
      </c>
      <c r="AB257" s="14" t="s">
        <v>87</v>
      </c>
      <c r="AC257" s="14" t="n">
        <v>37</v>
      </c>
      <c r="AD257" s="14" t="n">
        <v>0</v>
      </c>
      <c r="AE257" s="14" t="n">
        <v>0</v>
      </c>
      <c r="AF257" s="14" t="s">
        <v>88</v>
      </c>
      <c r="AG257" s="15" t="n">
        <v>42346</v>
      </c>
      <c r="AH257" s="14" t="str">
        <f aca="false">B257&amp;"|"&amp;C257&amp;"|"&amp;D257&amp;"|"&amp;E257&amp;"|"&amp;F257&amp;"|"&amp;G257&amp;"|"&amp;H257&amp;"|"&amp;I257&amp;"|"&amp;J257&amp;"|"&amp;K257&amp;"|"&amp;L257&amp;"|"&amp;M257&amp;"|"&amp;N257&amp;"|"&amp;O257&amp;"|"&amp;P257&amp;"|"&amp;Q257&amp;"|"&amp;R257&amp;"|"&amp;S257&amp;"|"&amp;T257&amp;"|"&amp;U257&amp;"|"&amp;V257&amp;"|"&amp;W257&amp;"|"&amp;X257&amp;"|"&amp;Y257&amp;"|"&amp;Z257&amp;"|"&amp;AA257&amp;"|"&amp;AB257&amp;"|"&amp;AC257&amp;"|"&amp;AD257&amp;"|"&amp;AE257&amp;"|"&amp;AF257&amp;"|"&amp;AG257</f>
        <v>Resort Hotel|0|11|2015|December|50|6|2|0|2|0|0|BB|ESP|Offline TA/TO|TA/TO|0|0|0|D|D|0|No Deposit|5||0|Transient|37|0|0|Check-Out|42346</v>
      </c>
      <c r="AI257" s="14" t="str">
        <f aca="false">IF(COUNTIF($AH$4:$AH$2603,AH257)&gt;1,"Duplicate","Unique")</f>
        <v>Unique</v>
      </c>
      <c r="AJ257" s="14" t="str">
        <f aca="false">IF(COUNTBLANK(B257:AG257)&gt;0,"Missing ("&amp;COUNTBLANK(B257:AG257)&amp;")","Complete")</f>
        <v>Missing (1)</v>
      </c>
    </row>
    <row r="258" customFormat="false" ht="15" hidden="false" customHeight="false" outlineLevel="0" collapsed="false">
      <c r="A258" s="0" t="n">
        <v>255</v>
      </c>
      <c r="B258" s="0" t="s">
        <v>90</v>
      </c>
      <c r="C258" s="0" t="n">
        <v>1</v>
      </c>
      <c r="D258" s="0" t="n">
        <v>46</v>
      </c>
      <c r="E258" s="0" t="n">
        <v>2017</v>
      </c>
      <c r="F258" s="0" t="s">
        <v>103</v>
      </c>
      <c r="G258" s="0" t="n">
        <v>10</v>
      </c>
      <c r="H258" s="0" t="n">
        <v>6</v>
      </c>
      <c r="I258" s="0" t="n">
        <v>2</v>
      </c>
      <c r="J258" s="0" t="n">
        <v>5</v>
      </c>
      <c r="K258" s="0" t="n">
        <v>2</v>
      </c>
      <c r="L258" s="0" t="n">
        <v>0</v>
      </c>
      <c r="M258" s="0" t="n">
        <v>0</v>
      </c>
      <c r="N258" s="0" t="s">
        <v>82</v>
      </c>
      <c r="O258" s="0" t="s">
        <v>92</v>
      </c>
      <c r="P258" s="0" t="s">
        <v>93</v>
      </c>
      <c r="Q258" s="0" t="s">
        <v>94</v>
      </c>
      <c r="R258" s="0" t="n">
        <v>0</v>
      </c>
      <c r="S258" s="0" t="n">
        <v>0</v>
      </c>
      <c r="T258" s="0" t="n">
        <v>0</v>
      </c>
      <c r="U258" s="0" t="s">
        <v>109</v>
      </c>
      <c r="V258" s="0" t="s">
        <v>109</v>
      </c>
      <c r="W258" s="0" t="n">
        <v>2</v>
      </c>
      <c r="X258" s="0" t="s">
        <v>86</v>
      </c>
      <c r="Y258" s="0" t="n">
        <v>8</v>
      </c>
      <c r="AA258" s="0" t="n">
        <v>0</v>
      </c>
      <c r="AB258" s="0" t="s">
        <v>87</v>
      </c>
      <c r="AC258" s="0" t="n">
        <v>100.3</v>
      </c>
      <c r="AD258" s="0" t="n">
        <v>0</v>
      </c>
      <c r="AE258" s="0" t="n">
        <v>0</v>
      </c>
      <c r="AF258" s="0" t="s">
        <v>96</v>
      </c>
      <c r="AG258" s="13" t="n">
        <v>42764</v>
      </c>
      <c r="AH258" s="0" t="str">
        <f aca="false">B258&amp;"|"&amp;C258&amp;"|"&amp;D258&amp;"|"&amp;E258&amp;"|"&amp;F258&amp;"|"&amp;G258&amp;"|"&amp;H258&amp;"|"&amp;I258&amp;"|"&amp;J258&amp;"|"&amp;K258&amp;"|"&amp;L258&amp;"|"&amp;M258&amp;"|"&amp;N258&amp;"|"&amp;O258&amp;"|"&amp;P258&amp;"|"&amp;Q258&amp;"|"&amp;R258&amp;"|"&amp;S258&amp;"|"&amp;T258&amp;"|"&amp;U258&amp;"|"&amp;V258&amp;"|"&amp;W258&amp;"|"&amp;X258&amp;"|"&amp;Y258&amp;"|"&amp;Z258&amp;"|"&amp;AA258&amp;"|"&amp;AB258&amp;"|"&amp;AC258&amp;"|"&amp;AD258&amp;"|"&amp;AE258&amp;"|"&amp;AF258&amp;"|"&amp;AG258</f>
        <v>City Hotel|1|46|2017|March|10|6|2|5|2|0|0|BB|PRT|Online TA|TA/TO|0|0|0|D|D|2|No Deposit|8||0|Transient|100.3|0|0|Canceled|42764</v>
      </c>
      <c r="AI258" s="0" t="str">
        <f aca="false">IF(COUNTIF($AH$4:$AH$2603,AH258)&gt;1,"Duplicate","Unique")</f>
        <v>Unique</v>
      </c>
      <c r="AJ258" s="0" t="str">
        <f aca="false">IF(COUNTBLANK(B258:AG258)&gt;0,"Missing ("&amp;COUNTBLANK(B258:AG258)&amp;")","Complete")</f>
        <v>Missing (1)</v>
      </c>
    </row>
    <row r="259" customFormat="false" ht="15" hidden="false" customHeight="false" outlineLevel="0" collapsed="false">
      <c r="A259" s="14" t="n">
        <v>256</v>
      </c>
      <c r="B259" s="14" t="s">
        <v>80</v>
      </c>
      <c r="C259" s="14" t="n">
        <v>0</v>
      </c>
      <c r="D259" s="14" t="n">
        <v>240</v>
      </c>
      <c r="E259" s="14" t="n">
        <v>2016</v>
      </c>
      <c r="F259" s="14" t="s">
        <v>111</v>
      </c>
      <c r="G259" s="14" t="n">
        <v>43</v>
      </c>
      <c r="H259" s="14" t="n">
        <v>21</v>
      </c>
      <c r="I259" s="14" t="n">
        <v>2</v>
      </c>
      <c r="J259" s="14" t="n">
        <v>5</v>
      </c>
      <c r="K259" s="14" t="n">
        <v>2</v>
      </c>
      <c r="L259" s="14" t="n">
        <v>0</v>
      </c>
      <c r="M259" s="14" t="n">
        <v>0</v>
      </c>
      <c r="N259" s="14" t="s">
        <v>112</v>
      </c>
      <c r="O259" s="14" t="s">
        <v>83</v>
      </c>
      <c r="P259" s="14" t="s">
        <v>99</v>
      </c>
      <c r="Q259" s="14" t="s">
        <v>94</v>
      </c>
      <c r="R259" s="14" t="n">
        <v>0</v>
      </c>
      <c r="S259" s="14" t="n">
        <v>0</v>
      </c>
      <c r="T259" s="14" t="n">
        <v>0</v>
      </c>
      <c r="U259" s="14" t="s">
        <v>124</v>
      </c>
      <c r="V259" s="14" t="s">
        <v>124</v>
      </c>
      <c r="W259" s="14" t="n">
        <v>0</v>
      </c>
      <c r="X259" s="14" t="s">
        <v>86</v>
      </c>
      <c r="Y259" s="14" t="n">
        <v>2</v>
      </c>
      <c r="Z259" s="14"/>
      <c r="AA259" s="14" t="n">
        <v>0</v>
      </c>
      <c r="AB259" s="14" t="s">
        <v>125</v>
      </c>
      <c r="AC259" s="14" t="n">
        <v>84.95</v>
      </c>
      <c r="AD259" s="14" t="n">
        <v>1</v>
      </c>
      <c r="AE259" s="14" t="n">
        <v>2</v>
      </c>
      <c r="AF259" s="14" t="s">
        <v>88</v>
      </c>
      <c r="AG259" s="15" t="n">
        <v>42671</v>
      </c>
      <c r="AH259" s="14" t="str">
        <f aca="false">B259&amp;"|"&amp;C259&amp;"|"&amp;D259&amp;"|"&amp;E259&amp;"|"&amp;F259&amp;"|"&amp;G259&amp;"|"&amp;H259&amp;"|"&amp;I259&amp;"|"&amp;J259&amp;"|"&amp;K259&amp;"|"&amp;L259&amp;"|"&amp;M259&amp;"|"&amp;N259&amp;"|"&amp;O259&amp;"|"&amp;P259&amp;"|"&amp;Q259&amp;"|"&amp;R259&amp;"|"&amp;S259&amp;"|"&amp;T259&amp;"|"&amp;U259&amp;"|"&amp;V259&amp;"|"&amp;W259&amp;"|"&amp;X259&amp;"|"&amp;Y259&amp;"|"&amp;Z259&amp;"|"&amp;AA259&amp;"|"&amp;AB259&amp;"|"&amp;AC259&amp;"|"&amp;AD259&amp;"|"&amp;AE259&amp;"|"&amp;AF259&amp;"|"&amp;AG259</f>
        <v>Resort Hotel|0|240|2016|October|43|21|2|5|2|0|0|HB|GBR|Offline TA/TO|TA/TO|0|0|0|E|E|0|No Deposit|2||0|Contract|84.95|1|2|Check-Out|42671</v>
      </c>
      <c r="AI259" s="14" t="str">
        <f aca="false">IF(COUNTIF($AH$4:$AH$2603,AH259)&gt;1,"Duplicate","Unique")</f>
        <v>Unique</v>
      </c>
      <c r="AJ259" s="14" t="str">
        <f aca="false">IF(COUNTBLANK(B259:AG259)&gt;0,"Missing ("&amp;COUNTBLANK(B259:AG259)&amp;")","Complete")</f>
        <v>Missing (1)</v>
      </c>
    </row>
    <row r="260" customFormat="false" ht="15" hidden="false" customHeight="false" outlineLevel="0" collapsed="false">
      <c r="A260" s="0" t="n">
        <v>257</v>
      </c>
      <c r="B260" s="0" t="s">
        <v>90</v>
      </c>
      <c r="C260" s="0" t="n">
        <v>1</v>
      </c>
      <c r="D260" s="0" t="n">
        <v>279</v>
      </c>
      <c r="E260" s="0" t="n">
        <v>2015</v>
      </c>
      <c r="F260" s="0" t="s">
        <v>91</v>
      </c>
      <c r="G260" s="0" t="n">
        <v>30</v>
      </c>
      <c r="H260" s="0" t="n">
        <v>23</v>
      </c>
      <c r="I260" s="0" t="n">
        <v>0</v>
      </c>
      <c r="J260" s="0" t="n">
        <v>2</v>
      </c>
      <c r="K260" s="0" t="n">
        <v>2</v>
      </c>
      <c r="L260" s="0" t="n">
        <v>0</v>
      </c>
      <c r="M260" s="0" t="n">
        <v>0</v>
      </c>
      <c r="N260" s="0" t="s">
        <v>82</v>
      </c>
      <c r="O260" s="0" t="s">
        <v>92</v>
      </c>
      <c r="P260" s="0" t="s">
        <v>116</v>
      </c>
      <c r="Q260" s="0" t="s">
        <v>94</v>
      </c>
      <c r="R260" s="0" t="n">
        <v>0</v>
      </c>
      <c r="S260" s="0" t="n">
        <v>1</v>
      </c>
      <c r="T260" s="0" t="n">
        <v>0</v>
      </c>
      <c r="U260" s="0" t="s">
        <v>95</v>
      </c>
      <c r="V260" s="0" t="s">
        <v>95</v>
      </c>
      <c r="W260" s="0" t="n">
        <v>0</v>
      </c>
      <c r="X260" s="0" t="s">
        <v>86</v>
      </c>
      <c r="Y260" s="0" t="n">
        <v>1</v>
      </c>
      <c r="AA260" s="0" t="n">
        <v>0</v>
      </c>
      <c r="AB260" s="0" t="s">
        <v>125</v>
      </c>
      <c r="AC260" s="0" t="n">
        <v>62</v>
      </c>
      <c r="AD260" s="0" t="n">
        <v>0</v>
      </c>
      <c r="AE260" s="0" t="n">
        <v>0</v>
      </c>
      <c r="AF260" s="0" t="s">
        <v>96</v>
      </c>
      <c r="AG260" s="13" t="n">
        <v>42005</v>
      </c>
      <c r="AH260" s="0" t="str">
        <f aca="false">B260&amp;"|"&amp;C260&amp;"|"&amp;D260&amp;"|"&amp;E260&amp;"|"&amp;F260&amp;"|"&amp;G260&amp;"|"&amp;H260&amp;"|"&amp;I260&amp;"|"&amp;J260&amp;"|"&amp;K260&amp;"|"&amp;L260&amp;"|"&amp;M260&amp;"|"&amp;N260&amp;"|"&amp;O260&amp;"|"&amp;P260&amp;"|"&amp;Q260&amp;"|"&amp;R260&amp;"|"&amp;S260&amp;"|"&amp;T260&amp;"|"&amp;U260&amp;"|"&amp;V260&amp;"|"&amp;W260&amp;"|"&amp;X260&amp;"|"&amp;Y260&amp;"|"&amp;Z260&amp;"|"&amp;AA260&amp;"|"&amp;AB260&amp;"|"&amp;AC260&amp;"|"&amp;AD260&amp;"|"&amp;AE260&amp;"|"&amp;AF260&amp;"|"&amp;AG260</f>
        <v>City Hotel|1|279|2015|July|30|23|0|2|2|0|0|BB|PRT|Groups|TA/TO|0|1|0|A|A|0|No Deposit|1||0|Contract|62|0|0|Canceled|42005</v>
      </c>
      <c r="AI260" s="0" t="str">
        <f aca="false">IF(COUNTIF($AH$4:$AH$2603,AH260)&gt;1,"Duplicate","Unique")</f>
        <v>Unique</v>
      </c>
      <c r="AJ260" s="0" t="str">
        <f aca="false">IF(COUNTBLANK(B260:AG260)&gt;0,"Missing ("&amp;COUNTBLANK(B260:AG260)&amp;")","Complete")</f>
        <v>Missing (1)</v>
      </c>
    </row>
    <row r="261" customFormat="false" ht="15" hidden="false" customHeight="false" outlineLevel="0" collapsed="false">
      <c r="A261" s="14" t="n">
        <v>258</v>
      </c>
      <c r="B261" s="14" t="s">
        <v>90</v>
      </c>
      <c r="C261" s="14" t="n">
        <v>1</v>
      </c>
      <c r="D261" s="14" t="n">
        <v>2</v>
      </c>
      <c r="E261" s="14" t="n">
        <v>2015</v>
      </c>
      <c r="F261" s="14" t="s">
        <v>113</v>
      </c>
      <c r="G261" s="14" t="n">
        <v>46</v>
      </c>
      <c r="H261" s="14" t="n">
        <v>9</v>
      </c>
      <c r="I261" s="14" t="n">
        <v>3</v>
      </c>
      <c r="J261" s="14" t="n">
        <v>8</v>
      </c>
      <c r="K261" s="14" t="n">
        <v>2</v>
      </c>
      <c r="L261" s="14" t="n">
        <v>0</v>
      </c>
      <c r="M261" s="14" t="n">
        <v>0</v>
      </c>
      <c r="N261" s="14" t="s">
        <v>82</v>
      </c>
      <c r="O261" s="14" t="s">
        <v>92</v>
      </c>
      <c r="P261" s="14" t="s">
        <v>84</v>
      </c>
      <c r="Q261" s="14" t="s">
        <v>84</v>
      </c>
      <c r="R261" s="14" t="n">
        <v>0</v>
      </c>
      <c r="S261" s="14" t="n">
        <v>0</v>
      </c>
      <c r="T261" s="14" t="n">
        <v>0</v>
      </c>
      <c r="U261" s="14" t="s">
        <v>95</v>
      </c>
      <c r="V261" s="14" t="s">
        <v>95</v>
      </c>
      <c r="W261" s="14" t="n">
        <v>0</v>
      </c>
      <c r="X261" s="14" t="s">
        <v>86</v>
      </c>
      <c r="Y261" s="14" t="n">
        <v>14</v>
      </c>
      <c r="Z261" s="14"/>
      <c r="AA261" s="14" t="n">
        <v>0</v>
      </c>
      <c r="AB261" s="14" t="s">
        <v>87</v>
      </c>
      <c r="AC261" s="14" t="n">
        <v>95.81</v>
      </c>
      <c r="AD261" s="14" t="n">
        <v>0</v>
      </c>
      <c r="AE261" s="14" t="n">
        <v>0</v>
      </c>
      <c r="AF261" s="14" t="s">
        <v>96</v>
      </c>
      <c r="AG261" s="15" t="n">
        <v>42317</v>
      </c>
      <c r="AH261" s="14" t="str">
        <f aca="false">B261&amp;"|"&amp;C261&amp;"|"&amp;D261&amp;"|"&amp;E261&amp;"|"&amp;F261&amp;"|"&amp;G261&amp;"|"&amp;H261&amp;"|"&amp;I261&amp;"|"&amp;J261&amp;"|"&amp;K261&amp;"|"&amp;L261&amp;"|"&amp;M261&amp;"|"&amp;N261&amp;"|"&amp;O261&amp;"|"&amp;P261&amp;"|"&amp;Q261&amp;"|"&amp;R261&amp;"|"&amp;S261&amp;"|"&amp;T261&amp;"|"&amp;U261&amp;"|"&amp;V261&amp;"|"&amp;W261&amp;"|"&amp;X261&amp;"|"&amp;Y261&amp;"|"&amp;Z261&amp;"|"&amp;AA261&amp;"|"&amp;AB261&amp;"|"&amp;AC261&amp;"|"&amp;AD261&amp;"|"&amp;AE261&amp;"|"&amp;AF261&amp;"|"&amp;AG261</f>
        <v>City Hotel|1|2|2015|November|46|9|3|8|2|0|0|BB|PRT|Direct|Direct|0|0|0|A|A|0|No Deposit|14||0|Transient|95.81|0|0|Canceled|42317</v>
      </c>
      <c r="AI261" s="14" t="str">
        <f aca="false">IF(COUNTIF($AH$4:$AH$2603,AH261)&gt;1,"Duplicate","Unique")</f>
        <v>Unique</v>
      </c>
      <c r="AJ261" s="14" t="str">
        <f aca="false">IF(COUNTBLANK(B261:AG261)&gt;0,"Missing ("&amp;COUNTBLANK(B261:AG261)&amp;")","Complete")</f>
        <v>Missing (1)</v>
      </c>
    </row>
    <row r="262" customFormat="false" ht="15" hidden="false" customHeight="false" outlineLevel="0" collapsed="false">
      <c r="A262" s="0" t="n">
        <v>259</v>
      </c>
      <c r="B262" s="0" t="s">
        <v>80</v>
      </c>
      <c r="C262" s="0" t="n">
        <v>0</v>
      </c>
      <c r="D262" s="0" t="n">
        <v>54</v>
      </c>
      <c r="E262" s="0" t="n">
        <v>2015</v>
      </c>
      <c r="F262" s="0" t="s">
        <v>119</v>
      </c>
      <c r="G262" s="0" t="n">
        <v>34</v>
      </c>
      <c r="H262" s="0" t="n">
        <v>18</v>
      </c>
      <c r="I262" s="0" t="n">
        <v>0</v>
      </c>
      <c r="J262" s="0" t="n">
        <v>5</v>
      </c>
      <c r="K262" s="0" t="n">
        <v>2</v>
      </c>
      <c r="L262" s="0" t="n">
        <v>0</v>
      </c>
      <c r="M262" s="0" t="n">
        <v>0</v>
      </c>
      <c r="N262" s="0" t="s">
        <v>112</v>
      </c>
      <c r="O262" s="0" t="s">
        <v>115</v>
      </c>
      <c r="P262" s="0" t="s">
        <v>93</v>
      </c>
      <c r="Q262" s="0" t="s">
        <v>94</v>
      </c>
      <c r="R262" s="0" t="n">
        <v>0</v>
      </c>
      <c r="S262" s="0" t="n">
        <v>0</v>
      </c>
      <c r="T262" s="0" t="n">
        <v>0</v>
      </c>
      <c r="U262" s="0" t="s">
        <v>95</v>
      </c>
      <c r="V262" s="0" t="s">
        <v>95</v>
      </c>
      <c r="W262" s="0" t="n">
        <v>0</v>
      </c>
      <c r="X262" s="0" t="s">
        <v>86</v>
      </c>
      <c r="Y262" s="0" t="n">
        <v>241</v>
      </c>
      <c r="AA262" s="0" t="n">
        <v>0</v>
      </c>
      <c r="AB262" s="0" t="s">
        <v>87</v>
      </c>
      <c r="AC262" s="0" t="n">
        <v>151.23</v>
      </c>
      <c r="AD262" s="0" t="n">
        <v>0</v>
      </c>
      <c r="AE262" s="0" t="n">
        <v>1</v>
      </c>
      <c r="AF262" s="0" t="s">
        <v>88</v>
      </c>
      <c r="AG262" s="13" t="n">
        <v>42239</v>
      </c>
      <c r="AH262" s="0" t="str">
        <f aca="false">B262&amp;"|"&amp;C262&amp;"|"&amp;D262&amp;"|"&amp;E262&amp;"|"&amp;F262&amp;"|"&amp;G262&amp;"|"&amp;H262&amp;"|"&amp;I262&amp;"|"&amp;J262&amp;"|"&amp;K262&amp;"|"&amp;L262&amp;"|"&amp;M262&amp;"|"&amp;N262&amp;"|"&amp;O262&amp;"|"&amp;P262&amp;"|"&amp;Q262&amp;"|"&amp;R262&amp;"|"&amp;S262&amp;"|"&amp;T262&amp;"|"&amp;U262&amp;"|"&amp;V262&amp;"|"&amp;W262&amp;"|"&amp;X262&amp;"|"&amp;Y262&amp;"|"&amp;Z262&amp;"|"&amp;AA262&amp;"|"&amp;AB262&amp;"|"&amp;AC262&amp;"|"&amp;AD262&amp;"|"&amp;AE262&amp;"|"&amp;AF262&amp;"|"&amp;AG262</f>
        <v>Resort Hotel|0|54|2015|August|34|18|0|5|2|0|0|HB|ESP|Online TA|TA/TO|0|0|0|A|A|0|No Deposit|241||0|Transient|151.23|0|1|Check-Out|42239</v>
      </c>
      <c r="AI262" s="0" t="str">
        <f aca="false">IF(COUNTIF($AH$4:$AH$2603,AH262)&gt;1,"Duplicate","Unique")</f>
        <v>Unique</v>
      </c>
      <c r="AJ262" s="0" t="str">
        <f aca="false">IF(COUNTBLANK(B262:AG262)&gt;0,"Missing ("&amp;COUNTBLANK(B262:AG262)&amp;")","Complete")</f>
        <v>Missing (1)</v>
      </c>
    </row>
    <row r="263" customFormat="false" ht="15" hidden="false" customHeight="false" outlineLevel="0" collapsed="false">
      <c r="A263" s="14" t="n">
        <v>260</v>
      </c>
      <c r="B263" s="14" t="s">
        <v>90</v>
      </c>
      <c r="C263" s="14" t="n">
        <v>0</v>
      </c>
      <c r="D263" s="14" t="n">
        <v>9</v>
      </c>
      <c r="E263" s="14" t="n">
        <v>2017</v>
      </c>
      <c r="F263" s="14" t="s">
        <v>118</v>
      </c>
      <c r="G263" s="14" t="n">
        <v>6</v>
      </c>
      <c r="H263" s="14" t="n">
        <v>8</v>
      </c>
      <c r="I263" s="14" t="n">
        <v>0</v>
      </c>
      <c r="J263" s="14" t="n">
        <v>4</v>
      </c>
      <c r="K263" s="14" t="n">
        <v>2</v>
      </c>
      <c r="L263" s="14" t="n">
        <v>0</v>
      </c>
      <c r="M263" s="14" t="n">
        <v>0</v>
      </c>
      <c r="N263" s="14" t="s">
        <v>82</v>
      </c>
      <c r="O263" s="14" t="s">
        <v>122</v>
      </c>
      <c r="P263" s="14" t="s">
        <v>84</v>
      </c>
      <c r="Q263" s="14" t="s">
        <v>84</v>
      </c>
      <c r="R263" s="14" t="n">
        <v>0</v>
      </c>
      <c r="S263" s="14" t="n">
        <v>0</v>
      </c>
      <c r="T263" s="14" t="n">
        <v>0</v>
      </c>
      <c r="U263" s="14" t="s">
        <v>138</v>
      </c>
      <c r="V263" s="14" t="s">
        <v>95</v>
      </c>
      <c r="W263" s="14" t="n">
        <v>1</v>
      </c>
      <c r="X263" s="14" t="s">
        <v>86</v>
      </c>
      <c r="Y263" s="14" t="n">
        <v>14</v>
      </c>
      <c r="Z263" s="14"/>
      <c r="AA263" s="14" t="n">
        <v>0</v>
      </c>
      <c r="AB263" s="14" t="s">
        <v>87</v>
      </c>
      <c r="AC263" s="14" t="n">
        <v>91.1</v>
      </c>
      <c r="AD263" s="14" t="n">
        <v>0</v>
      </c>
      <c r="AE263" s="14" t="n">
        <v>0</v>
      </c>
      <c r="AF263" s="14" t="s">
        <v>88</v>
      </c>
      <c r="AG263" s="15" t="n">
        <v>42778</v>
      </c>
      <c r="AH263" s="14" t="str">
        <f aca="false">B263&amp;"|"&amp;C263&amp;"|"&amp;D263&amp;"|"&amp;E263&amp;"|"&amp;F263&amp;"|"&amp;G263&amp;"|"&amp;H263&amp;"|"&amp;I263&amp;"|"&amp;J263&amp;"|"&amp;K263&amp;"|"&amp;L263&amp;"|"&amp;M263&amp;"|"&amp;N263&amp;"|"&amp;O263&amp;"|"&amp;P263&amp;"|"&amp;Q263&amp;"|"&amp;R263&amp;"|"&amp;S263&amp;"|"&amp;T263&amp;"|"&amp;U263&amp;"|"&amp;V263&amp;"|"&amp;W263&amp;"|"&amp;X263&amp;"|"&amp;Y263&amp;"|"&amp;Z263&amp;"|"&amp;AA263&amp;"|"&amp;AB263&amp;"|"&amp;AC263&amp;"|"&amp;AD263&amp;"|"&amp;AE263&amp;"|"&amp;AF263&amp;"|"&amp;AG263</f>
        <v>City Hotel|0|9|2017|February|6|8|0|4|2|0|0|BB|FRA|Direct|Direct|0|0|0|B|A|1|No Deposit|14||0|Transient|91.1|0|0|Check-Out|42778</v>
      </c>
      <c r="AI263" s="14" t="str">
        <f aca="false">IF(COUNTIF($AH$4:$AH$2603,AH263)&gt;1,"Duplicate","Unique")</f>
        <v>Unique</v>
      </c>
      <c r="AJ263" s="14" t="str">
        <f aca="false">IF(COUNTBLANK(B263:AG263)&gt;0,"Missing ("&amp;COUNTBLANK(B263:AG263)&amp;")","Complete")</f>
        <v>Missing (1)</v>
      </c>
    </row>
    <row r="264" customFormat="false" ht="15" hidden="false" customHeight="false" outlineLevel="0" collapsed="false">
      <c r="A264" s="0" t="n">
        <v>261</v>
      </c>
      <c r="B264" s="0" t="s">
        <v>90</v>
      </c>
      <c r="C264" s="0" t="n">
        <v>0</v>
      </c>
      <c r="D264" s="0" t="n">
        <v>64</v>
      </c>
      <c r="E264" s="0" t="n">
        <v>2016</v>
      </c>
      <c r="F264" s="0" t="s">
        <v>111</v>
      </c>
      <c r="G264" s="0" t="n">
        <v>45</v>
      </c>
      <c r="H264" s="0" t="n">
        <v>31</v>
      </c>
      <c r="I264" s="0" t="n">
        <v>1</v>
      </c>
      <c r="J264" s="0" t="n">
        <v>2</v>
      </c>
      <c r="K264" s="0" t="n">
        <v>2</v>
      </c>
      <c r="L264" s="0" t="n">
        <v>0</v>
      </c>
      <c r="M264" s="0" t="n">
        <v>0</v>
      </c>
      <c r="N264" s="0" t="s">
        <v>82</v>
      </c>
      <c r="O264" s="0" t="s">
        <v>117</v>
      </c>
      <c r="P264" s="0" t="s">
        <v>93</v>
      </c>
      <c r="Q264" s="0" t="s">
        <v>94</v>
      </c>
      <c r="R264" s="0" t="n">
        <v>0</v>
      </c>
      <c r="S264" s="0" t="n">
        <v>0</v>
      </c>
      <c r="T264" s="0" t="n">
        <v>0</v>
      </c>
      <c r="U264" s="0" t="s">
        <v>109</v>
      </c>
      <c r="V264" s="0" t="s">
        <v>109</v>
      </c>
      <c r="W264" s="0" t="n">
        <v>0</v>
      </c>
      <c r="X264" s="0" t="s">
        <v>86</v>
      </c>
      <c r="Y264" s="0" t="n">
        <v>9</v>
      </c>
      <c r="AA264" s="0" t="n">
        <v>0</v>
      </c>
      <c r="AB264" s="0" t="s">
        <v>87</v>
      </c>
      <c r="AC264" s="0" t="n">
        <v>105.6</v>
      </c>
      <c r="AD264" s="0" t="n">
        <v>0</v>
      </c>
      <c r="AE264" s="0" t="n">
        <v>4</v>
      </c>
      <c r="AF264" s="0" t="s">
        <v>88</v>
      </c>
      <c r="AG264" s="13" t="n">
        <v>42677</v>
      </c>
      <c r="AH264" s="0" t="str">
        <f aca="false">B264&amp;"|"&amp;C264&amp;"|"&amp;D264&amp;"|"&amp;E264&amp;"|"&amp;F264&amp;"|"&amp;G264&amp;"|"&amp;H264&amp;"|"&amp;I264&amp;"|"&amp;J264&amp;"|"&amp;K264&amp;"|"&amp;L264&amp;"|"&amp;M264&amp;"|"&amp;N264&amp;"|"&amp;O264&amp;"|"&amp;P264&amp;"|"&amp;Q264&amp;"|"&amp;R264&amp;"|"&amp;S264&amp;"|"&amp;T264&amp;"|"&amp;U264&amp;"|"&amp;V264&amp;"|"&amp;W264&amp;"|"&amp;X264&amp;"|"&amp;Y264&amp;"|"&amp;Z264&amp;"|"&amp;AA264&amp;"|"&amp;AB264&amp;"|"&amp;AC264&amp;"|"&amp;AD264&amp;"|"&amp;AE264&amp;"|"&amp;AF264&amp;"|"&amp;AG264</f>
        <v>City Hotel|0|64|2016|October|45|31|1|2|2|0|0|BB|BEL|Online TA|TA/TO|0|0|0|D|D|0|No Deposit|9||0|Transient|105.6|0|4|Check-Out|42677</v>
      </c>
      <c r="AI264" s="0" t="str">
        <f aca="false">IF(COUNTIF($AH$4:$AH$2603,AH264)&gt;1,"Duplicate","Unique")</f>
        <v>Unique</v>
      </c>
      <c r="AJ264" s="0" t="str">
        <f aca="false">IF(COUNTBLANK(B264:AG264)&gt;0,"Missing ("&amp;COUNTBLANK(B264:AG264)&amp;")","Complete")</f>
        <v>Missing (1)</v>
      </c>
    </row>
    <row r="265" customFormat="false" ht="15" hidden="false" customHeight="false" outlineLevel="0" collapsed="false">
      <c r="A265" s="14" t="n">
        <v>262</v>
      </c>
      <c r="B265" s="14" t="s">
        <v>90</v>
      </c>
      <c r="C265" s="14" t="n">
        <v>1</v>
      </c>
      <c r="D265" s="14" t="n">
        <v>594</v>
      </c>
      <c r="E265" s="14" t="n">
        <v>2017</v>
      </c>
      <c r="F265" s="14" t="s">
        <v>118</v>
      </c>
      <c r="G265" s="14" t="n">
        <v>8</v>
      </c>
      <c r="H265" s="14" t="n">
        <v>23</v>
      </c>
      <c r="I265" s="14" t="n">
        <v>0</v>
      </c>
      <c r="J265" s="14" t="n">
        <v>2</v>
      </c>
      <c r="K265" s="14" t="n">
        <v>2</v>
      </c>
      <c r="L265" s="14" t="n">
        <v>0</v>
      </c>
      <c r="M265" s="14" t="n">
        <v>0</v>
      </c>
      <c r="N265" s="14" t="s">
        <v>82</v>
      </c>
      <c r="O265" s="14" t="s">
        <v>92</v>
      </c>
      <c r="P265" s="14" t="s">
        <v>116</v>
      </c>
      <c r="Q265" s="14" t="s">
        <v>94</v>
      </c>
      <c r="R265" s="14" t="n">
        <v>0</v>
      </c>
      <c r="S265" s="14" t="n">
        <v>0</v>
      </c>
      <c r="T265" s="14" t="n">
        <v>0</v>
      </c>
      <c r="U265" s="14" t="s">
        <v>95</v>
      </c>
      <c r="V265" s="14" t="s">
        <v>95</v>
      </c>
      <c r="W265" s="14" t="n">
        <v>0</v>
      </c>
      <c r="X265" s="14" t="s">
        <v>120</v>
      </c>
      <c r="Y265" s="14" t="n">
        <v>1</v>
      </c>
      <c r="Z265" s="14"/>
      <c r="AA265" s="14" t="n">
        <v>0</v>
      </c>
      <c r="AB265" s="14" t="s">
        <v>87</v>
      </c>
      <c r="AC265" s="14" t="n">
        <v>62</v>
      </c>
      <c r="AD265" s="14" t="n">
        <v>0</v>
      </c>
      <c r="AE265" s="14" t="n">
        <v>0</v>
      </c>
      <c r="AF265" s="14" t="s">
        <v>96</v>
      </c>
      <c r="AG265" s="15" t="n">
        <v>42298</v>
      </c>
      <c r="AH265" s="14" t="str">
        <f aca="false">B265&amp;"|"&amp;C265&amp;"|"&amp;D265&amp;"|"&amp;E265&amp;"|"&amp;F265&amp;"|"&amp;G265&amp;"|"&amp;H265&amp;"|"&amp;I265&amp;"|"&amp;J265&amp;"|"&amp;K265&amp;"|"&amp;L265&amp;"|"&amp;M265&amp;"|"&amp;N265&amp;"|"&amp;O265&amp;"|"&amp;P265&amp;"|"&amp;Q265&amp;"|"&amp;R265&amp;"|"&amp;S265&amp;"|"&amp;T265&amp;"|"&amp;U265&amp;"|"&amp;V265&amp;"|"&amp;W265&amp;"|"&amp;X265&amp;"|"&amp;Y265&amp;"|"&amp;Z265&amp;"|"&amp;AA265&amp;"|"&amp;AB265&amp;"|"&amp;AC265&amp;"|"&amp;AD265&amp;"|"&amp;AE265&amp;"|"&amp;AF265&amp;"|"&amp;AG265</f>
        <v>City Hotel|1|594|2017|February|8|23|0|2|2|0|0|BB|PRT|Groups|TA/TO|0|0|0|A|A|0|Non Refund|1||0|Transient|62|0|0|Canceled|42298</v>
      </c>
      <c r="AI265" s="14" t="str">
        <f aca="false">IF(COUNTIF($AH$4:$AH$2603,AH265)&gt;1,"Duplicate","Unique")</f>
        <v>Duplicate</v>
      </c>
      <c r="AJ265" s="14" t="str">
        <f aca="false">IF(COUNTBLANK(B265:AG265)&gt;0,"Missing ("&amp;COUNTBLANK(B265:AG265)&amp;")","Complete")</f>
        <v>Missing (1)</v>
      </c>
    </row>
    <row r="266" customFormat="false" ht="15" hidden="false" customHeight="false" outlineLevel="0" collapsed="false">
      <c r="A266" s="0" t="n">
        <v>263</v>
      </c>
      <c r="B266" s="0" t="s">
        <v>90</v>
      </c>
      <c r="C266" s="0" t="n">
        <v>1</v>
      </c>
      <c r="D266" s="0" t="n">
        <v>23</v>
      </c>
      <c r="E266" s="0" t="n">
        <v>2016</v>
      </c>
      <c r="F266" s="0" t="s">
        <v>118</v>
      </c>
      <c r="G266" s="0" t="n">
        <v>7</v>
      </c>
      <c r="H266" s="0" t="n">
        <v>12</v>
      </c>
      <c r="I266" s="0" t="n">
        <v>1</v>
      </c>
      <c r="J266" s="0" t="n">
        <v>2</v>
      </c>
      <c r="K266" s="0" t="n">
        <v>2</v>
      </c>
      <c r="L266" s="0" t="n">
        <v>0</v>
      </c>
      <c r="M266" s="0" t="n">
        <v>0</v>
      </c>
      <c r="N266" s="0" t="s">
        <v>82</v>
      </c>
      <c r="O266" s="0" t="s">
        <v>130</v>
      </c>
      <c r="P266" s="0" t="s">
        <v>93</v>
      </c>
      <c r="Q266" s="0" t="s">
        <v>94</v>
      </c>
      <c r="R266" s="0" t="n">
        <v>0</v>
      </c>
      <c r="S266" s="0" t="n">
        <v>0</v>
      </c>
      <c r="T266" s="0" t="n">
        <v>0</v>
      </c>
      <c r="U266" s="0" t="s">
        <v>95</v>
      </c>
      <c r="V266" s="0" t="s">
        <v>95</v>
      </c>
      <c r="W266" s="0" t="n">
        <v>0</v>
      </c>
      <c r="X266" s="0" t="s">
        <v>86</v>
      </c>
      <c r="Y266" s="0" t="n">
        <v>9</v>
      </c>
      <c r="AA266" s="0" t="n">
        <v>0</v>
      </c>
      <c r="AB266" s="0" t="s">
        <v>87</v>
      </c>
      <c r="AC266" s="0" t="n">
        <v>72.8</v>
      </c>
      <c r="AD266" s="0" t="n">
        <v>0</v>
      </c>
      <c r="AE266" s="0" t="n">
        <v>0</v>
      </c>
      <c r="AF266" s="0" t="s">
        <v>96</v>
      </c>
      <c r="AG266" s="13" t="n">
        <v>42393</v>
      </c>
      <c r="AH266" s="0" t="str">
        <f aca="false">B266&amp;"|"&amp;C266&amp;"|"&amp;D266&amp;"|"&amp;E266&amp;"|"&amp;F266&amp;"|"&amp;G266&amp;"|"&amp;H266&amp;"|"&amp;I266&amp;"|"&amp;J266&amp;"|"&amp;K266&amp;"|"&amp;L266&amp;"|"&amp;M266&amp;"|"&amp;N266&amp;"|"&amp;O266&amp;"|"&amp;P266&amp;"|"&amp;Q266&amp;"|"&amp;R266&amp;"|"&amp;S266&amp;"|"&amp;T266&amp;"|"&amp;U266&amp;"|"&amp;V266&amp;"|"&amp;W266&amp;"|"&amp;X266&amp;"|"&amp;Y266&amp;"|"&amp;Z266&amp;"|"&amp;AA266&amp;"|"&amp;AB266&amp;"|"&amp;AC266&amp;"|"&amp;AD266&amp;"|"&amp;AE266&amp;"|"&amp;AF266&amp;"|"&amp;AG266</f>
        <v>City Hotel|1|23|2016|February|7|12|1|2|2|0|0|BB|NLD|Online TA|TA/TO|0|0|0|A|A|0|No Deposit|9||0|Transient|72.8|0|0|Canceled|42393</v>
      </c>
      <c r="AI266" s="0" t="str">
        <f aca="false">IF(COUNTIF($AH$4:$AH$2603,AH266)&gt;1,"Duplicate","Unique")</f>
        <v>Unique</v>
      </c>
      <c r="AJ266" s="0" t="str">
        <f aca="false">IF(COUNTBLANK(B266:AG266)&gt;0,"Missing ("&amp;COUNTBLANK(B266:AG266)&amp;")","Complete")</f>
        <v>Missing (1)</v>
      </c>
    </row>
    <row r="267" customFormat="false" ht="15" hidden="false" customHeight="false" outlineLevel="0" collapsed="false">
      <c r="A267" s="14" t="n">
        <v>264</v>
      </c>
      <c r="B267" s="14" t="s">
        <v>80</v>
      </c>
      <c r="C267" s="14" t="n">
        <v>0</v>
      </c>
      <c r="D267" s="14" t="n">
        <v>30</v>
      </c>
      <c r="E267" s="14" t="n">
        <v>2015</v>
      </c>
      <c r="F267" s="14" t="s">
        <v>119</v>
      </c>
      <c r="G267" s="14" t="n">
        <v>35</v>
      </c>
      <c r="H267" s="14" t="n">
        <v>28</v>
      </c>
      <c r="I267" s="14" t="n">
        <v>0</v>
      </c>
      <c r="J267" s="14" t="n">
        <v>1</v>
      </c>
      <c r="K267" s="14" t="n">
        <v>2</v>
      </c>
      <c r="L267" s="14" t="n">
        <v>0</v>
      </c>
      <c r="M267" s="14" t="n">
        <v>0</v>
      </c>
      <c r="N267" s="14" t="s">
        <v>82</v>
      </c>
      <c r="O267" s="14" t="s">
        <v>115</v>
      </c>
      <c r="P267" s="14" t="s">
        <v>84</v>
      </c>
      <c r="Q267" s="14" t="s">
        <v>84</v>
      </c>
      <c r="R267" s="14" t="n">
        <v>0</v>
      </c>
      <c r="S267" s="14" t="n">
        <v>0</v>
      </c>
      <c r="T267" s="14" t="n">
        <v>0</v>
      </c>
      <c r="U267" s="14" t="s">
        <v>95</v>
      </c>
      <c r="V267" s="14" t="s">
        <v>136</v>
      </c>
      <c r="W267" s="14" t="n">
        <v>0</v>
      </c>
      <c r="X267" s="14" t="s">
        <v>86</v>
      </c>
      <c r="Y267" s="14" t="n">
        <v>250</v>
      </c>
      <c r="Z267" s="14"/>
      <c r="AA267" s="14" t="n">
        <v>0</v>
      </c>
      <c r="AB267" s="14" t="s">
        <v>87</v>
      </c>
      <c r="AC267" s="14" t="n">
        <v>115</v>
      </c>
      <c r="AD267" s="14" t="n">
        <v>0</v>
      </c>
      <c r="AE267" s="14" t="n">
        <v>3</v>
      </c>
      <c r="AF267" s="14" t="s">
        <v>88</v>
      </c>
      <c r="AG267" s="15" t="n">
        <v>42245</v>
      </c>
      <c r="AH267" s="14" t="str">
        <f aca="false">B267&amp;"|"&amp;C267&amp;"|"&amp;D267&amp;"|"&amp;E267&amp;"|"&amp;F267&amp;"|"&amp;G267&amp;"|"&amp;H267&amp;"|"&amp;I267&amp;"|"&amp;J267&amp;"|"&amp;K267&amp;"|"&amp;L267&amp;"|"&amp;M267&amp;"|"&amp;N267&amp;"|"&amp;O267&amp;"|"&amp;P267&amp;"|"&amp;Q267&amp;"|"&amp;R267&amp;"|"&amp;S267&amp;"|"&amp;T267&amp;"|"&amp;U267&amp;"|"&amp;V267&amp;"|"&amp;W267&amp;"|"&amp;X267&amp;"|"&amp;Y267&amp;"|"&amp;Z267&amp;"|"&amp;AA267&amp;"|"&amp;AB267&amp;"|"&amp;AC267&amp;"|"&amp;AD267&amp;"|"&amp;AE267&amp;"|"&amp;AF267&amp;"|"&amp;AG267</f>
        <v>Resort Hotel|0|30|2015|August|35|28|0|1|2|0|0|BB|ESP|Direct|Direct|0|0|0|A|G|0|No Deposit|250||0|Transient|115|0|3|Check-Out|42245</v>
      </c>
      <c r="AI267" s="14" t="str">
        <f aca="false">IF(COUNTIF($AH$4:$AH$2603,AH267)&gt;1,"Duplicate","Unique")</f>
        <v>Unique</v>
      </c>
      <c r="AJ267" s="14" t="str">
        <f aca="false">IF(COUNTBLANK(B267:AG267)&gt;0,"Missing ("&amp;COUNTBLANK(B267:AG267)&amp;")","Complete")</f>
        <v>Missing (1)</v>
      </c>
    </row>
    <row r="268" customFormat="false" ht="15" hidden="false" customHeight="false" outlineLevel="0" collapsed="false">
      <c r="A268" s="0" t="n">
        <v>265</v>
      </c>
      <c r="B268" s="0" t="s">
        <v>90</v>
      </c>
      <c r="C268" s="0" t="n">
        <v>0</v>
      </c>
      <c r="D268" s="0" t="n">
        <v>4</v>
      </c>
      <c r="E268" s="0" t="n">
        <v>2017</v>
      </c>
      <c r="F268" s="0" t="s">
        <v>106</v>
      </c>
      <c r="G268" s="0" t="n">
        <v>15</v>
      </c>
      <c r="H268" s="0" t="n">
        <v>12</v>
      </c>
      <c r="I268" s="0" t="n">
        <v>0</v>
      </c>
      <c r="J268" s="0" t="n">
        <v>3</v>
      </c>
      <c r="K268" s="0" t="n">
        <v>2</v>
      </c>
      <c r="L268" s="0" t="n">
        <v>0</v>
      </c>
      <c r="M268" s="0" t="n">
        <v>0</v>
      </c>
      <c r="N268" s="0" t="s">
        <v>107</v>
      </c>
      <c r="O268" s="0" t="s">
        <v>160</v>
      </c>
      <c r="P268" s="0" t="s">
        <v>93</v>
      </c>
      <c r="Q268" s="0" t="s">
        <v>94</v>
      </c>
      <c r="R268" s="0" t="n">
        <v>0</v>
      </c>
      <c r="S268" s="0" t="n">
        <v>0</v>
      </c>
      <c r="T268" s="0" t="n">
        <v>0</v>
      </c>
      <c r="U268" s="0" t="s">
        <v>95</v>
      </c>
      <c r="V268" s="0" t="s">
        <v>95</v>
      </c>
      <c r="W268" s="0" t="n">
        <v>0</v>
      </c>
      <c r="X268" s="0" t="s">
        <v>86</v>
      </c>
      <c r="Y268" s="0" t="n">
        <v>9</v>
      </c>
      <c r="AA268" s="0" t="n">
        <v>0</v>
      </c>
      <c r="AB268" s="0" t="s">
        <v>87</v>
      </c>
      <c r="AC268" s="0" t="n">
        <v>156.67</v>
      </c>
      <c r="AD268" s="0" t="n">
        <v>0</v>
      </c>
      <c r="AE268" s="0" t="n">
        <v>2</v>
      </c>
      <c r="AF268" s="0" t="s">
        <v>88</v>
      </c>
      <c r="AG268" s="13" t="n">
        <v>42840</v>
      </c>
      <c r="AH268" s="0" t="str">
        <f aca="false">B268&amp;"|"&amp;C268&amp;"|"&amp;D268&amp;"|"&amp;E268&amp;"|"&amp;F268&amp;"|"&amp;G268&amp;"|"&amp;H268&amp;"|"&amp;I268&amp;"|"&amp;J268&amp;"|"&amp;K268&amp;"|"&amp;L268&amp;"|"&amp;M268&amp;"|"&amp;N268&amp;"|"&amp;O268&amp;"|"&amp;P268&amp;"|"&amp;Q268&amp;"|"&amp;R268&amp;"|"&amp;S268&amp;"|"&amp;T268&amp;"|"&amp;U268&amp;"|"&amp;V268&amp;"|"&amp;W268&amp;"|"&amp;X268&amp;"|"&amp;Y268&amp;"|"&amp;Z268&amp;"|"&amp;AA268&amp;"|"&amp;AB268&amp;"|"&amp;AC268&amp;"|"&amp;AD268&amp;"|"&amp;AE268&amp;"|"&amp;AF268&amp;"|"&amp;AG268</f>
        <v>City Hotel|0|4|2017|April|15|12|0|3|2|0|0|SC|CZE|Online TA|TA/TO|0|0|0|A|A|0|No Deposit|9||0|Transient|156.67|0|2|Check-Out|42840</v>
      </c>
      <c r="AI268" s="0" t="str">
        <f aca="false">IF(COUNTIF($AH$4:$AH$2603,AH268)&gt;1,"Duplicate","Unique")</f>
        <v>Unique</v>
      </c>
      <c r="AJ268" s="0" t="str">
        <f aca="false">IF(COUNTBLANK(B268:AG268)&gt;0,"Missing ("&amp;COUNTBLANK(B268:AG268)&amp;")","Complete")</f>
        <v>Missing (1)</v>
      </c>
    </row>
    <row r="269" customFormat="false" ht="15" hidden="false" customHeight="false" outlineLevel="0" collapsed="false">
      <c r="A269" s="14" t="n">
        <v>266</v>
      </c>
      <c r="B269" s="14" t="s">
        <v>90</v>
      </c>
      <c r="C269" s="14" t="n">
        <v>1</v>
      </c>
      <c r="D269" s="14" t="n">
        <v>84</v>
      </c>
      <c r="E269" s="14" t="n">
        <v>2017</v>
      </c>
      <c r="F269" s="14" t="s">
        <v>121</v>
      </c>
      <c r="G269" s="14" t="n">
        <v>19</v>
      </c>
      <c r="H269" s="14" t="n">
        <v>12</v>
      </c>
      <c r="I269" s="14" t="n">
        <v>0</v>
      </c>
      <c r="J269" s="14" t="n">
        <v>2</v>
      </c>
      <c r="K269" s="14" t="n">
        <v>3</v>
      </c>
      <c r="L269" s="14" t="n">
        <v>0</v>
      </c>
      <c r="M269" s="14" t="n">
        <v>0</v>
      </c>
      <c r="N269" s="14" t="s">
        <v>82</v>
      </c>
      <c r="O269" s="14" t="s">
        <v>158</v>
      </c>
      <c r="P269" s="14" t="s">
        <v>93</v>
      </c>
      <c r="Q269" s="14" t="s">
        <v>94</v>
      </c>
      <c r="R269" s="14" t="n">
        <v>0</v>
      </c>
      <c r="S269" s="14" t="n">
        <v>0</v>
      </c>
      <c r="T269" s="14" t="n">
        <v>0</v>
      </c>
      <c r="U269" s="14" t="s">
        <v>109</v>
      </c>
      <c r="V269" s="14" t="s">
        <v>109</v>
      </c>
      <c r="W269" s="14" t="n">
        <v>0</v>
      </c>
      <c r="X269" s="14" t="s">
        <v>86</v>
      </c>
      <c r="Y269" s="14" t="n">
        <v>9</v>
      </c>
      <c r="Z269" s="14"/>
      <c r="AA269" s="14" t="n">
        <v>0</v>
      </c>
      <c r="AB269" s="14" t="s">
        <v>87</v>
      </c>
      <c r="AC269" s="14" t="n">
        <v>189</v>
      </c>
      <c r="AD269" s="14" t="n">
        <v>0</v>
      </c>
      <c r="AE269" s="14" t="n">
        <v>0</v>
      </c>
      <c r="AF269" s="14" t="s">
        <v>96</v>
      </c>
      <c r="AG269" s="15" t="n">
        <v>42849</v>
      </c>
      <c r="AH269" s="14" t="str">
        <f aca="false">B269&amp;"|"&amp;C269&amp;"|"&amp;D269&amp;"|"&amp;E269&amp;"|"&amp;F269&amp;"|"&amp;G269&amp;"|"&amp;H269&amp;"|"&amp;I269&amp;"|"&amp;J269&amp;"|"&amp;K269&amp;"|"&amp;L269&amp;"|"&amp;M269&amp;"|"&amp;N269&amp;"|"&amp;O269&amp;"|"&amp;P269&amp;"|"&amp;Q269&amp;"|"&amp;R269&amp;"|"&amp;S269&amp;"|"&amp;T269&amp;"|"&amp;U269&amp;"|"&amp;V269&amp;"|"&amp;W269&amp;"|"&amp;X269&amp;"|"&amp;Y269&amp;"|"&amp;Z269&amp;"|"&amp;AA269&amp;"|"&amp;AB269&amp;"|"&amp;AC269&amp;"|"&amp;AD269&amp;"|"&amp;AE269&amp;"|"&amp;AF269&amp;"|"&amp;AG269</f>
        <v>City Hotel|1|84|2017|May|19|12|0|2|3|0|0|BB|ITA|Online TA|TA/TO|0|0|0|D|D|0|No Deposit|9||0|Transient|189|0|0|Canceled|42849</v>
      </c>
      <c r="AI269" s="14" t="str">
        <f aca="false">IF(COUNTIF($AH$4:$AH$2603,AH269)&gt;1,"Duplicate","Unique")</f>
        <v>Unique</v>
      </c>
      <c r="AJ269" s="14" t="str">
        <f aca="false">IF(COUNTBLANK(B269:AG269)&gt;0,"Missing ("&amp;COUNTBLANK(B269:AG269)&amp;")","Complete")</f>
        <v>Missing (1)</v>
      </c>
    </row>
    <row r="270" customFormat="false" ht="15" hidden="false" customHeight="false" outlineLevel="0" collapsed="false">
      <c r="A270" s="0" t="n">
        <v>267</v>
      </c>
      <c r="B270" s="0" t="s">
        <v>90</v>
      </c>
      <c r="C270" s="0" t="n">
        <v>1</v>
      </c>
      <c r="D270" s="0" t="n">
        <v>92</v>
      </c>
      <c r="E270" s="0" t="n">
        <v>2016</v>
      </c>
      <c r="F270" s="0" t="s">
        <v>113</v>
      </c>
      <c r="G270" s="0" t="n">
        <v>49</v>
      </c>
      <c r="H270" s="0" t="n">
        <v>29</v>
      </c>
      <c r="I270" s="0" t="n">
        <v>0</v>
      </c>
      <c r="J270" s="0" t="n">
        <v>3</v>
      </c>
      <c r="K270" s="0" t="n">
        <v>2</v>
      </c>
      <c r="L270" s="0" t="n">
        <v>0</v>
      </c>
      <c r="M270" s="0" t="n">
        <v>0</v>
      </c>
      <c r="N270" s="0" t="s">
        <v>82</v>
      </c>
      <c r="O270" s="0" t="s">
        <v>92</v>
      </c>
      <c r="P270" s="0" t="s">
        <v>116</v>
      </c>
      <c r="Q270" s="0" t="s">
        <v>94</v>
      </c>
      <c r="R270" s="0" t="n">
        <v>0</v>
      </c>
      <c r="S270" s="0" t="n">
        <v>0</v>
      </c>
      <c r="T270" s="0" t="n">
        <v>0</v>
      </c>
      <c r="U270" s="0" t="s">
        <v>95</v>
      </c>
      <c r="V270" s="0" t="s">
        <v>95</v>
      </c>
      <c r="W270" s="0" t="n">
        <v>0</v>
      </c>
      <c r="X270" s="0" t="s">
        <v>120</v>
      </c>
      <c r="Z270" s="0" t="n">
        <v>348</v>
      </c>
      <c r="AA270" s="0" t="n">
        <v>50</v>
      </c>
      <c r="AB270" s="0" t="s">
        <v>87</v>
      </c>
      <c r="AC270" s="0" t="n">
        <v>90</v>
      </c>
      <c r="AD270" s="0" t="n">
        <v>0</v>
      </c>
      <c r="AE270" s="0" t="n">
        <v>0</v>
      </c>
      <c r="AF270" s="0" t="s">
        <v>96</v>
      </c>
      <c r="AG270" s="13" t="n">
        <v>42689</v>
      </c>
      <c r="AH270" s="0" t="str">
        <f aca="false">B270&amp;"|"&amp;C270&amp;"|"&amp;D270&amp;"|"&amp;E270&amp;"|"&amp;F270&amp;"|"&amp;G270&amp;"|"&amp;H270&amp;"|"&amp;I270&amp;"|"&amp;J270&amp;"|"&amp;K270&amp;"|"&amp;L270&amp;"|"&amp;M270&amp;"|"&amp;N270&amp;"|"&amp;O270&amp;"|"&amp;P270&amp;"|"&amp;Q270&amp;"|"&amp;R270&amp;"|"&amp;S270&amp;"|"&amp;T270&amp;"|"&amp;U270&amp;"|"&amp;V270&amp;"|"&amp;W270&amp;"|"&amp;X270&amp;"|"&amp;Y270&amp;"|"&amp;Z270&amp;"|"&amp;AA270&amp;"|"&amp;AB270&amp;"|"&amp;AC270&amp;"|"&amp;AD270&amp;"|"&amp;AE270&amp;"|"&amp;AF270&amp;"|"&amp;AG270</f>
        <v>City Hotel|1|92|2016|November|49|29|0|3|2|0|0|BB|PRT|Groups|TA/TO|0|0|0|A|A|0|Non Refund||348|50|Transient|90|0|0|Canceled|42689</v>
      </c>
      <c r="AI270" s="0" t="str">
        <f aca="false">IF(COUNTIF($AH$4:$AH$2603,AH270)&gt;1,"Duplicate","Unique")</f>
        <v>Unique</v>
      </c>
      <c r="AJ270" s="0" t="str">
        <f aca="false">IF(COUNTBLANK(B270:AG270)&gt;0,"Missing ("&amp;COUNTBLANK(B270:AG270)&amp;")","Complete")</f>
        <v>Missing (1)</v>
      </c>
    </row>
    <row r="271" customFormat="false" ht="15" hidden="false" customHeight="false" outlineLevel="0" collapsed="false">
      <c r="A271" s="14" t="n">
        <v>268</v>
      </c>
      <c r="B271" s="14" t="s">
        <v>90</v>
      </c>
      <c r="C271" s="14" t="n">
        <v>0</v>
      </c>
      <c r="D271" s="14" t="n">
        <v>4</v>
      </c>
      <c r="E271" s="14" t="n">
        <v>2016</v>
      </c>
      <c r="F271" s="14" t="s">
        <v>114</v>
      </c>
      <c r="G271" s="14" t="n">
        <v>38</v>
      </c>
      <c r="H271" s="14" t="n">
        <v>13</v>
      </c>
      <c r="I271" s="14" t="n">
        <v>0</v>
      </c>
      <c r="J271" s="14" t="n">
        <v>3</v>
      </c>
      <c r="K271" s="14" t="n">
        <v>2</v>
      </c>
      <c r="L271" s="14" t="n">
        <v>0</v>
      </c>
      <c r="M271" s="14" t="n">
        <v>0</v>
      </c>
      <c r="N271" s="14" t="s">
        <v>82</v>
      </c>
      <c r="O271" s="14" t="s">
        <v>122</v>
      </c>
      <c r="P271" s="14" t="s">
        <v>93</v>
      </c>
      <c r="Q271" s="14" t="s">
        <v>94</v>
      </c>
      <c r="R271" s="14" t="n">
        <v>0</v>
      </c>
      <c r="S271" s="14" t="n">
        <v>0</v>
      </c>
      <c r="T271" s="14" t="n">
        <v>0</v>
      </c>
      <c r="U271" s="14" t="s">
        <v>109</v>
      </c>
      <c r="V271" s="14" t="s">
        <v>109</v>
      </c>
      <c r="W271" s="14" t="n">
        <v>0</v>
      </c>
      <c r="X271" s="14" t="s">
        <v>86</v>
      </c>
      <c r="Y271" s="14" t="n">
        <v>9</v>
      </c>
      <c r="Z271" s="14"/>
      <c r="AA271" s="14" t="n">
        <v>0</v>
      </c>
      <c r="AB271" s="14" t="s">
        <v>87</v>
      </c>
      <c r="AC271" s="14" t="n">
        <v>174.67</v>
      </c>
      <c r="AD271" s="14" t="n">
        <v>0</v>
      </c>
      <c r="AE271" s="14" t="n">
        <v>1</v>
      </c>
      <c r="AF271" s="14" t="s">
        <v>88</v>
      </c>
      <c r="AG271" s="15" t="n">
        <v>42629</v>
      </c>
      <c r="AH271" s="14" t="str">
        <f aca="false">B271&amp;"|"&amp;C271&amp;"|"&amp;D271&amp;"|"&amp;E271&amp;"|"&amp;F271&amp;"|"&amp;G271&amp;"|"&amp;H271&amp;"|"&amp;I271&amp;"|"&amp;J271&amp;"|"&amp;K271&amp;"|"&amp;L271&amp;"|"&amp;M271&amp;"|"&amp;N271&amp;"|"&amp;O271&amp;"|"&amp;P271&amp;"|"&amp;Q271&amp;"|"&amp;R271&amp;"|"&amp;S271&amp;"|"&amp;T271&amp;"|"&amp;U271&amp;"|"&amp;V271&amp;"|"&amp;W271&amp;"|"&amp;X271&amp;"|"&amp;Y271&amp;"|"&amp;Z271&amp;"|"&amp;AA271&amp;"|"&amp;AB271&amp;"|"&amp;AC271&amp;"|"&amp;AD271&amp;"|"&amp;AE271&amp;"|"&amp;AF271&amp;"|"&amp;AG271</f>
        <v>City Hotel|0|4|2016|September|38|13|0|3|2|0|0|BB|FRA|Online TA|TA/TO|0|0|0|D|D|0|No Deposit|9||0|Transient|174.67|0|1|Check-Out|42629</v>
      </c>
      <c r="AI271" s="14" t="str">
        <f aca="false">IF(COUNTIF($AH$4:$AH$2603,AH271)&gt;1,"Duplicate","Unique")</f>
        <v>Unique</v>
      </c>
      <c r="AJ271" s="14" t="str">
        <f aca="false">IF(COUNTBLANK(B271:AG271)&gt;0,"Missing ("&amp;COUNTBLANK(B271:AG271)&amp;")","Complete")</f>
        <v>Missing (1)</v>
      </c>
    </row>
    <row r="272" customFormat="false" ht="15" hidden="false" customHeight="false" outlineLevel="0" collapsed="false">
      <c r="A272" s="0" t="n">
        <v>269</v>
      </c>
      <c r="B272" s="0" t="s">
        <v>90</v>
      </c>
      <c r="C272" s="0" t="n">
        <v>1</v>
      </c>
      <c r="D272" s="0" t="n">
        <v>32</v>
      </c>
      <c r="E272" s="0" t="n">
        <v>2016</v>
      </c>
      <c r="F272" s="0" t="s">
        <v>113</v>
      </c>
      <c r="G272" s="0" t="n">
        <v>46</v>
      </c>
      <c r="H272" s="0" t="n">
        <v>11</v>
      </c>
      <c r="I272" s="0" t="n">
        <v>0</v>
      </c>
      <c r="J272" s="0" t="n">
        <v>2</v>
      </c>
      <c r="K272" s="0" t="n">
        <v>2</v>
      </c>
      <c r="L272" s="0" t="n">
        <v>0</v>
      </c>
      <c r="M272" s="0" t="n">
        <v>0</v>
      </c>
      <c r="N272" s="0" t="s">
        <v>82</v>
      </c>
      <c r="O272" s="0" t="s">
        <v>122</v>
      </c>
      <c r="P272" s="0" t="s">
        <v>93</v>
      </c>
      <c r="Q272" s="0" t="s">
        <v>94</v>
      </c>
      <c r="R272" s="0" t="n">
        <v>0</v>
      </c>
      <c r="S272" s="0" t="n">
        <v>0</v>
      </c>
      <c r="T272" s="0" t="n">
        <v>0</v>
      </c>
      <c r="U272" s="0" t="s">
        <v>95</v>
      </c>
      <c r="V272" s="0" t="s">
        <v>95</v>
      </c>
      <c r="W272" s="0" t="n">
        <v>0</v>
      </c>
      <c r="X272" s="0" t="s">
        <v>86</v>
      </c>
      <c r="Y272" s="0" t="n">
        <v>9</v>
      </c>
      <c r="AA272" s="0" t="n">
        <v>0</v>
      </c>
      <c r="AB272" s="0" t="s">
        <v>87</v>
      </c>
      <c r="AC272" s="0" t="n">
        <v>130</v>
      </c>
      <c r="AD272" s="0" t="n">
        <v>0</v>
      </c>
      <c r="AE272" s="0" t="n">
        <v>1</v>
      </c>
      <c r="AF272" s="0" t="s">
        <v>96</v>
      </c>
      <c r="AG272" s="13" t="n">
        <v>42660</v>
      </c>
      <c r="AH272" s="0" t="str">
        <f aca="false">B272&amp;"|"&amp;C272&amp;"|"&amp;D272&amp;"|"&amp;E272&amp;"|"&amp;F272&amp;"|"&amp;G272&amp;"|"&amp;H272&amp;"|"&amp;I272&amp;"|"&amp;J272&amp;"|"&amp;K272&amp;"|"&amp;L272&amp;"|"&amp;M272&amp;"|"&amp;N272&amp;"|"&amp;O272&amp;"|"&amp;P272&amp;"|"&amp;Q272&amp;"|"&amp;R272&amp;"|"&amp;S272&amp;"|"&amp;T272&amp;"|"&amp;U272&amp;"|"&amp;V272&amp;"|"&amp;W272&amp;"|"&amp;X272&amp;"|"&amp;Y272&amp;"|"&amp;Z272&amp;"|"&amp;AA272&amp;"|"&amp;AB272&amp;"|"&amp;AC272&amp;"|"&amp;AD272&amp;"|"&amp;AE272&amp;"|"&amp;AF272&amp;"|"&amp;AG272</f>
        <v>City Hotel|1|32|2016|November|46|11|0|2|2|0|0|BB|FRA|Online TA|TA/TO|0|0|0|A|A|0|No Deposit|9||0|Transient|130|0|1|Canceled|42660</v>
      </c>
      <c r="AI272" s="0" t="str">
        <f aca="false">IF(COUNTIF($AH$4:$AH$2603,AH272)&gt;1,"Duplicate","Unique")</f>
        <v>Unique</v>
      </c>
      <c r="AJ272" s="0" t="str">
        <f aca="false">IF(COUNTBLANK(B272:AG272)&gt;0,"Missing ("&amp;COUNTBLANK(B272:AG272)&amp;")","Complete")</f>
        <v>Missing (1)</v>
      </c>
    </row>
    <row r="273" customFormat="false" ht="15" hidden="false" customHeight="false" outlineLevel="0" collapsed="false">
      <c r="A273" s="14" t="n">
        <v>270</v>
      </c>
      <c r="B273" s="14" t="s">
        <v>80</v>
      </c>
      <c r="C273" s="14" t="n">
        <v>0</v>
      </c>
      <c r="D273" s="14" t="n">
        <v>0</v>
      </c>
      <c r="E273" s="14" t="n">
        <v>2017</v>
      </c>
      <c r="F273" s="14" t="s">
        <v>118</v>
      </c>
      <c r="G273" s="14" t="n">
        <v>8</v>
      </c>
      <c r="H273" s="14" t="n">
        <v>22</v>
      </c>
      <c r="I273" s="14" t="n">
        <v>0</v>
      </c>
      <c r="J273" s="14" t="n">
        <v>1</v>
      </c>
      <c r="K273" s="14" t="n">
        <v>2</v>
      </c>
      <c r="L273" s="14" t="n">
        <v>0</v>
      </c>
      <c r="M273" s="14" t="n">
        <v>0</v>
      </c>
      <c r="N273" s="14" t="s">
        <v>82</v>
      </c>
      <c r="O273" s="14" t="s">
        <v>161</v>
      </c>
      <c r="P273" s="14" t="s">
        <v>84</v>
      </c>
      <c r="Q273" s="14" t="s">
        <v>84</v>
      </c>
      <c r="R273" s="14" t="n">
        <v>0</v>
      </c>
      <c r="S273" s="14" t="n">
        <v>0</v>
      </c>
      <c r="T273" s="14" t="n">
        <v>0</v>
      </c>
      <c r="U273" s="14" t="s">
        <v>124</v>
      </c>
      <c r="V273" s="14" t="s">
        <v>124</v>
      </c>
      <c r="W273" s="14" t="n">
        <v>0</v>
      </c>
      <c r="X273" s="14" t="s">
        <v>86</v>
      </c>
      <c r="Y273" s="14"/>
      <c r="Z273" s="14"/>
      <c r="AA273" s="14" t="n">
        <v>0</v>
      </c>
      <c r="AB273" s="14" t="s">
        <v>87</v>
      </c>
      <c r="AC273" s="14" t="n">
        <v>80</v>
      </c>
      <c r="AD273" s="14" t="n">
        <v>0</v>
      </c>
      <c r="AE273" s="14" t="n">
        <v>0</v>
      </c>
      <c r="AF273" s="14" t="s">
        <v>88</v>
      </c>
      <c r="AG273" s="15" t="n">
        <v>42789</v>
      </c>
      <c r="AH273" s="14" t="str">
        <f aca="false">B273&amp;"|"&amp;C273&amp;"|"&amp;D273&amp;"|"&amp;E273&amp;"|"&amp;F273&amp;"|"&amp;G273&amp;"|"&amp;H273&amp;"|"&amp;I273&amp;"|"&amp;J273&amp;"|"&amp;K273&amp;"|"&amp;L273&amp;"|"&amp;M273&amp;"|"&amp;N273&amp;"|"&amp;O273&amp;"|"&amp;P273&amp;"|"&amp;Q273&amp;"|"&amp;R273&amp;"|"&amp;S273&amp;"|"&amp;T273&amp;"|"&amp;U273&amp;"|"&amp;V273&amp;"|"&amp;W273&amp;"|"&amp;X273&amp;"|"&amp;Y273&amp;"|"&amp;Z273&amp;"|"&amp;AA273&amp;"|"&amp;AB273&amp;"|"&amp;AC273&amp;"|"&amp;AD273&amp;"|"&amp;AE273&amp;"|"&amp;AF273&amp;"|"&amp;AG273</f>
        <v>Resort Hotel|0|0|2017|February|8|22|0|1|2|0|0|BB|FIN|Direct|Direct|0|0|0|E|E|0|No Deposit|||0|Transient|80|0|0|Check-Out|42789</v>
      </c>
      <c r="AI273" s="14" t="str">
        <f aca="false">IF(COUNTIF($AH$4:$AH$2603,AH273)&gt;1,"Duplicate","Unique")</f>
        <v>Unique</v>
      </c>
      <c r="AJ273" s="14" t="str">
        <f aca="false">IF(COUNTBLANK(B273:AG273)&gt;0,"Missing ("&amp;COUNTBLANK(B273:AG273)&amp;")","Complete")</f>
        <v>Missing (2)</v>
      </c>
    </row>
    <row r="274" customFormat="false" ht="15" hidden="false" customHeight="false" outlineLevel="0" collapsed="false">
      <c r="A274" s="0" t="n">
        <v>271</v>
      </c>
      <c r="B274" s="0" t="s">
        <v>90</v>
      </c>
      <c r="C274" s="0" t="n">
        <v>0</v>
      </c>
      <c r="D274" s="0" t="n">
        <v>8</v>
      </c>
      <c r="E274" s="0" t="n">
        <v>2017</v>
      </c>
      <c r="F274" s="0" t="s">
        <v>106</v>
      </c>
      <c r="G274" s="0" t="n">
        <v>15</v>
      </c>
      <c r="H274" s="0" t="n">
        <v>13</v>
      </c>
      <c r="I274" s="0" t="n">
        <v>1</v>
      </c>
      <c r="J274" s="0" t="n">
        <v>3</v>
      </c>
      <c r="K274" s="0" t="n">
        <v>2</v>
      </c>
      <c r="L274" s="0" t="n">
        <v>0</v>
      </c>
      <c r="M274" s="0" t="n">
        <v>0</v>
      </c>
      <c r="N274" s="0" t="s">
        <v>107</v>
      </c>
      <c r="O274" s="0" t="s">
        <v>115</v>
      </c>
      <c r="P274" s="0" t="s">
        <v>93</v>
      </c>
      <c r="Q274" s="0" t="s">
        <v>94</v>
      </c>
      <c r="R274" s="0" t="n">
        <v>0</v>
      </c>
      <c r="S274" s="0" t="n">
        <v>0</v>
      </c>
      <c r="T274" s="0" t="n">
        <v>0</v>
      </c>
      <c r="U274" s="0" t="s">
        <v>95</v>
      </c>
      <c r="V274" s="0" t="s">
        <v>95</v>
      </c>
      <c r="W274" s="0" t="n">
        <v>0</v>
      </c>
      <c r="X274" s="0" t="s">
        <v>86</v>
      </c>
      <c r="Y274" s="0" t="n">
        <v>9</v>
      </c>
      <c r="AA274" s="0" t="n">
        <v>0</v>
      </c>
      <c r="AB274" s="0" t="s">
        <v>87</v>
      </c>
      <c r="AC274" s="0" t="n">
        <v>185.25</v>
      </c>
      <c r="AD274" s="0" t="n">
        <v>0</v>
      </c>
      <c r="AE274" s="0" t="n">
        <v>1</v>
      </c>
      <c r="AF274" s="0" t="s">
        <v>88</v>
      </c>
      <c r="AG274" s="13" t="n">
        <v>42842</v>
      </c>
      <c r="AH274" s="0" t="str">
        <f aca="false">B274&amp;"|"&amp;C274&amp;"|"&amp;D274&amp;"|"&amp;E274&amp;"|"&amp;F274&amp;"|"&amp;G274&amp;"|"&amp;H274&amp;"|"&amp;I274&amp;"|"&amp;J274&amp;"|"&amp;K274&amp;"|"&amp;L274&amp;"|"&amp;M274&amp;"|"&amp;N274&amp;"|"&amp;O274&amp;"|"&amp;P274&amp;"|"&amp;Q274&amp;"|"&amp;R274&amp;"|"&amp;S274&amp;"|"&amp;T274&amp;"|"&amp;U274&amp;"|"&amp;V274&amp;"|"&amp;W274&amp;"|"&amp;X274&amp;"|"&amp;Y274&amp;"|"&amp;Z274&amp;"|"&amp;AA274&amp;"|"&amp;AB274&amp;"|"&amp;AC274&amp;"|"&amp;AD274&amp;"|"&amp;AE274&amp;"|"&amp;AF274&amp;"|"&amp;AG274</f>
        <v>City Hotel|0|8|2017|April|15|13|1|3|2|0|0|SC|ESP|Online TA|TA/TO|0|0|0|A|A|0|No Deposit|9||0|Transient|185.25|0|1|Check-Out|42842</v>
      </c>
      <c r="AI274" s="0" t="str">
        <f aca="false">IF(COUNTIF($AH$4:$AH$2603,AH274)&gt;1,"Duplicate","Unique")</f>
        <v>Unique</v>
      </c>
      <c r="AJ274" s="0" t="str">
        <f aca="false">IF(COUNTBLANK(B274:AG274)&gt;0,"Missing ("&amp;COUNTBLANK(B274:AG274)&amp;")","Complete")</f>
        <v>Missing (1)</v>
      </c>
    </row>
    <row r="275" customFormat="false" ht="15" hidden="false" customHeight="false" outlineLevel="0" collapsed="false">
      <c r="A275" s="14" t="n">
        <v>272</v>
      </c>
      <c r="B275" s="14" t="s">
        <v>90</v>
      </c>
      <c r="C275" s="14" t="n">
        <v>0</v>
      </c>
      <c r="D275" s="14" t="n">
        <v>73</v>
      </c>
      <c r="E275" s="14" t="n">
        <v>2016</v>
      </c>
      <c r="F275" s="14" t="s">
        <v>91</v>
      </c>
      <c r="G275" s="14" t="n">
        <v>29</v>
      </c>
      <c r="H275" s="14" t="n">
        <v>12</v>
      </c>
      <c r="I275" s="14" t="n">
        <v>0</v>
      </c>
      <c r="J275" s="14" t="n">
        <v>1</v>
      </c>
      <c r="K275" s="14" t="n">
        <v>2</v>
      </c>
      <c r="L275" s="14" t="n">
        <v>0</v>
      </c>
      <c r="M275" s="14" t="n">
        <v>0</v>
      </c>
      <c r="N275" s="14" t="s">
        <v>107</v>
      </c>
      <c r="O275" s="14" t="s">
        <v>151</v>
      </c>
      <c r="P275" s="14" t="s">
        <v>84</v>
      </c>
      <c r="Q275" s="14" t="s">
        <v>84</v>
      </c>
      <c r="R275" s="14" t="n">
        <v>0</v>
      </c>
      <c r="S275" s="14" t="n">
        <v>0</v>
      </c>
      <c r="T275" s="14" t="n">
        <v>0</v>
      </c>
      <c r="U275" s="14" t="s">
        <v>95</v>
      </c>
      <c r="V275" s="14" t="s">
        <v>95</v>
      </c>
      <c r="W275" s="14" t="n">
        <v>0</v>
      </c>
      <c r="X275" s="14" t="s">
        <v>86</v>
      </c>
      <c r="Y275" s="14" t="n">
        <v>14</v>
      </c>
      <c r="Z275" s="14"/>
      <c r="AA275" s="14" t="n">
        <v>0</v>
      </c>
      <c r="AB275" s="14" t="s">
        <v>87</v>
      </c>
      <c r="AC275" s="14" t="n">
        <v>105</v>
      </c>
      <c r="AD275" s="14" t="n">
        <v>0</v>
      </c>
      <c r="AE275" s="14" t="n">
        <v>1</v>
      </c>
      <c r="AF275" s="14" t="s">
        <v>88</v>
      </c>
      <c r="AG275" s="15" t="n">
        <v>42564</v>
      </c>
      <c r="AH275" s="14" t="str">
        <f aca="false">B275&amp;"|"&amp;C275&amp;"|"&amp;D275&amp;"|"&amp;E275&amp;"|"&amp;F275&amp;"|"&amp;G275&amp;"|"&amp;H275&amp;"|"&amp;I275&amp;"|"&amp;J275&amp;"|"&amp;K275&amp;"|"&amp;L275&amp;"|"&amp;M275&amp;"|"&amp;N275&amp;"|"&amp;O275&amp;"|"&amp;P275&amp;"|"&amp;Q275&amp;"|"&amp;R275&amp;"|"&amp;S275&amp;"|"&amp;T275&amp;"|"&amp;U275&amp;"|"&amp;V275&amp;"|"&amp;W275&amp;"|"&amp;X275&amp;"|"&amp;Y275&amp;"|"&amp;Z275&amp;"|"&amp;AA275&amp;"|"&amp;AB275&amp;"|"&amp;AC275&amp;"|"&amp;AD275&amp;"|"&amp;AE275&amp;"|"&amp;AF275&amp;"|"&amp;AG275</f>
        <v>City Hotel|0|73|2016|July|29|12|0|1|2|0|0|SC|CN|Direct|Direct|0|0|0|A|A|0|No Deposit|14||0|Transient|105|0|1|Check-Out|42564</v>
      </c>
      <c r="AI275" s="14" t="str">
        <f aca="false">IF(COUNTIF($AH$4:$AH$2603,AH275)&gt;1,"Duplicate","Unique")</f>
        <v>Unique</v>
      </c>
      <c r="AJ275" s="14" t="str">
        <f aca="false">IF(COUNTBLANK(B275:AG275)&gt;0,"Missing ("&amp;COUNTBLANK(B275:AG275)&amp;")","Complete")</f>
        <v>Missing (1)</v>
      </c>
    </row>
    <row r="276" customFormat="false" ht="15" hidden="false" customHeight="false" outlineLevel="0" collapsed="false">
      <c r="A276" s="0" t="n">
        <v>273</v>
      </c>
      <c r="B276" s="0" t="s">
        <v>90</v>
      </c>
      <c r="C276" s="0" t="n">
        <v>1</v>
      </c>
      <c r="D276" s="0" t="n">
        <v>184</v>
      </c>
      <c r="E276" s="0" t="n">
        <v>2017</v>
      </c>
      <c r="F276" s="0" t="s">
        <v>121</v>
      </c>
      <c r="G276" s="0" t="n">
        <v>22</v>
      </c>
      <c r="H276" s="0" t="n">
        <v>28</v>
      </c>
      <c r="I276" s="0" t="n">
        <v>2</v>
      </c>
      <c r="J276" s="0" t="n">
        <v>3</v>
      </c>
      <c r="K276" s="0" t="n">
        <v>2</v>
      </c>
      <c r="L276" s="0" t="n">
        <v>0</v>
      </c>
      <c r="M276" s="0" t="n">
        <v>0</v>
      </c>
      <c r="N276" s="0" t="s">
        <v>82</v>
      </c>
      <c r="O276" s="0" t="s">
        <v>92</v>
      </c>
      <c r="P276" s="0" t="s">
        <v>116</v>
      </c>
      <c r="Q276" s="0" t="s">
        <v>94</v>
      </c>
      <c r="R276" s="0" t="n">
        <v>0</v>
      </c>
      <c r="S276" s="0" t="n">
        <v>0</v>
      </c>
      <c r="T276" s="0" t="n">
        <v>0</v>
      </c>
      <c r="U276" s="0" t="s">
        <v>95</v>
      </c>
      <c r="V276" s="0" t="s">
        <v>95</v>
      </c>
      <c r="W276" s="0" t="n">
        <v>0</v>
      </c>
      <c r="X276" s="0" t="s">
        <v>120</v>
      </c>
      <c r="Y276" s="0" t="n">
        <v>19</v>
      </c>
      <c r="AA276" s="0" t="n">
        <v>0</v>
      </c>
      <c r="AB276" s="0" t="s">
        <v>87</v>
      </c>
      <c r="AC276" s="0" t="n">
        <v>130</v>
      </c>
      <c r="AD276" s="0" t="n">
        <v>0</v>
      </c>
      <c r="AE276" s="0" t="n">
        <v>0</v>
      </c>
      <c r="AF276" s="0" t="s">
        <v>96</v>
      </c>
      <c r="AG276" s="13" t="n">
        <v>42699</v>
      </c>
      <c r="AH276" s="0" t="str">
        <f aca="false">B276&amp;"|"&amp;C276&amp;"|"&amp;D276&amp;"|"&amp;E276&amp;"|"&amp;F276&amp;"|"&amp;G276&amp;"|"&amp;H276&amp;"|"&amp;I276&amp;"|"&amp;J276&amp;"|"&amp;K276&amp;"|"&amp;L276&amp;"|"&amp;M276&amp;"|"&amp;N276&amp;"|"&amp;O276&amp;"|"&amp;P276&amp;"|"&amp;Q276&amp;"|"&amp;R276&amp;"|"&amp;S276&amp;"|"&amp;T276&amp;"|"&amp;U276&amp;"|"&amp;V276&amp;"|"&amp;W276&amp;"|"&amp;X276&amp;"|"&amp;Y276&amp;"|"&amp;Z276&amp;"|"&amp;AA276&amp;"|"&amp;AB276&amp;"|"&amp;AC276&amp;"|"&amp;AD276&amp;"|"&amp;AE276&amp;"|"&amp;AF276&amp;"|"&amp;AG276</f>
        <v>City Hotel|1|184|2017|May|22|28|2|3|2|0|0|BB|PRT|Groups|TA/TO|0|0|0|A|A|0|Non Refund|19||0|Transient|130|0|0|Canceled|42699</v>
      </c>
      <c r="AI276" s="0" t="str">
        <f aca="false">IF(COUNTIF($AH$4:$AH$2603,AH276)&gt;1,"Duplicate","Unique")</f>
        <v>Unique</v>
      </c>
      <c r="AJ276" s="0" t="str">
        <f aca="false">IF(COUNTBLANK(B276:AG276)&gt;0,"Missing ("&amp;COUNTBLANK(B276:AG276)&amp;")","Complete")</f>
        <v>Missing (1)</v>
      </c>
    </row>
    <row r="277" customFormat="false" ht="15" hidden="false" customHeight="false" outlineLevel="0" collapsed="false">
      <c r="A277" s="14" t="n">
        <v>274</v>
      </c>
      <c r="B277" s="14" t="s">
        <v>90</v>
      </c>
      <c r="C277" s="14" t="n">
        <v>1</v>
      </c>
      <c r="D277" s="14" t="n">
        <v>85</v>
      </c>
      <c r="E277" s="14" t="n">
        <v>2015</v>
      </c>
      <c r="F277" s="14" t="s">
        <v>91</v>
      </c>
      <c r="G277" s="14" t="n">
        <v>30</v>
      </c>
      <c r="H277" s="14" t="n">
        <v>24</v>
      </c>
      <c r="I277" s="14" t="n">
        <v>2</v>
      </c>
      <c r="J277" s="14" t="n">
        <v>3</v>
      </c>
      <c r="K277" s="14" t="n">
        <v>2</v>
      </c>
      <c r="L277" s="14" t="n">
        <v>0</v>
      </c>
      <c r="M277" s="14" t="n">
        <v>0</v>
      </c>
      <c r="N277" s="14" t="s">
        <v>82</v>
      </c>
      <c r="O277" s="14" t="s">
        <v>92</v>
      </c>
      <c r="P277" s="14" t="s">
        <v>93</v>
      </c>
      <c r="Q277" s="14" t="s">
        <v>94</v>
      </c>
      <c r="R277" s="14" t="n">
        <v>0</v>
      </c>
      <c r="S277" s="14" t="n">
        <v>0</v>
      </c>
      <c r="T277" s="14" t="n">
        <v>0</v>
      </c>
      <c r="U277" s="14" t="s">
        <v>95</v>
      </c>
      <c r="V277" s="14" t="s">
        <v>95</v>
      </c>
      <c r="W277" s="14" t="n">
        <v>0</v>
      </c>
      <c r="X277" s="14" t="s">
        <v>86</v>
      </c>
      <c r="Y277" s="14" t="n">
        <v>9</v>
      </c>
      <c r="Z277" s="14"/>
      <c r="AA277" s="14" t="n">
        <v>0</v>
      </c>
      <c r="AB277" s="14" t="s">
        <v>87</v>
      </c>
      <c r="AC277" s="14" t="n">
        <v>76.5</v>
      </c>
      <c r="AD277" s="14" t="n">
        <v>0</v>
      </c>
      <c r="AE277" s="14" t="n">
        <v>0</v>
      </c>
      <c r="AF277" s="14" t="s">
        <v>96</v>
      </c>
      <c r="AG277" s="15" t="n">
        <v>42144</v>
      </c>
      <c r="AH277" s="14" t="str">
        <f aca="false">B277&amp;"|"&amp;C277&amp;"|"&amp;D277&amp;"|"&amp;E277&amp;"|"&amp;F277&amp;"|"&amp;G277&amp;"|"&amp;H277&amp;"|"&amp;I277&amp;"|"&amp;J277&amp;"|"&amp;K277&amp;"|"&amp;L277&amp;"|"&amp;M277&amp;"|"&amp;N277&amp;"|"&amp;O277&amp;"|"&amp;P277&amp;"|"&amp;Q277&amp;"|"&amp;R277&amp;"|"&amp;S277&amp;"|"&amp;T277&amp;"|"&amp;U277&amp;"|"&amp;V277&amp;"|"&amp;W277&amp;"|"&amp;X277&amp;"|"&amp;Y277&amp;"|"&amp;Z277&amp;"|"&amp;AA277&amp;"|"&amp;AB277&amp;"|"&amp;AC277&amp;"|"&amp;AD277&amp;"|"&amp;AE277&amp;"|"&amp;AF277&amp;"|"&amp;AG277</f>
        <v>City Hotel|1|85|2015|July|30|24|2|3|2|0|0|BB|PRT|Online TA|TA/TO|0|0|0|A|A|0|No Deposit|9||0|Transient|76.5|0|0|Canceled|42144</v>
      </c>
      <c r="AI277" s="14" t="str">
        <f aca="false">IF(COUNTIF($AH$4:$AH$2603,AH277)&gt;1,"Duplicate","Unique")</f>
        <v>Unique</v>
      </c>
      <c r="AJ277" s="14" t="str">
        <f aca="false">IF(COUNTBLANK(B277:AG277)&gt;0,"Missing ("&amp;COUNTBLANK(B277:AG277)&amp;")","Complete")</f>
        <v>Missing (1)</v>
      </c>
    </row>
    <row r="278" customFormat="false" ht="15" hidden="false" customHeight="false" outlineLevel="0" collapsed="false">
      <c r="A278" s="0" t="n">
        <v>275</v>
      </c>
      <c r="B278" s="0" t="s">
        <v>80</v>
      </c>
      <c r="C278" s="0" t="n">
        <v>0</v>
      </c>
      <c r="D278" s="0" t="n">
        <v>11</v>
      </c>
      <c r="E278" s="0" t="n">
        <v>2016</v>
      </c>
      <c r="F278" s="0" t="s">
        <v>126</v>
      </c>
      <c r="G278" s="0" t="n">
        <v>3</v>
      </c>
      <c r="H278" s="0" t="n">
        <v>15</v>
      </c>
      <c r="I278" s="0" t="n">
        <v>0</v>
      </c>
      <c r="J278" s="0" t="n">
        <v>2</v>
      </c>
      <c r="K278" s="0" t="n">
        <v>3</v>
      </c>
      <c r="L278" s="0" t="n">
        <v>1</v>
      </c>
      <c r="M278" s="0" t="n">
        <v>0</v>
      </c>
      <c r="N278" s="0" t="s">
        <v>82</v>
      </c>
      <c r="O278" s="0" t="s">
        <v>92</v>
      </c>
      <c r="P278" s="0" t="s">
        <v>93</v>
      </c>
      <c r="Q278" s="0" t="s">
        <v>94</v>
      </c>
      <c r="R278" s="0" t="n">
        <v>0</v>
      </c>
      <c r="S278" s="0" t="n">
        <v>0</v>
      </c>
      <c r="T278" s="0" t="n">
        <v>0</v>
      </c>
      <c r="U278" s="0" t="s">
        <v>144</v>
      </c>
      <c r="V278" s="0" t="s">
        <v>144</v>
      </c>
      <c r="W278" s="0" t="n">
        <v>0</v>
      </c>
      <c r="X278" s="0" t="s">
        <v>86</v>
      </c>
      <c r="Y278" s="0" t="n">
        <v>240</v>
      </c>
      <c r="AA278" s="0" t="n">
        <v>0</v>
      </c>
      <c r="AB278" s="0" t="s">
        <v>87</v>
      </c>
      <c r="AC278" s="0" t="n">
        <v>71.2</v>
      </c>
      <c r="AD278" s="0" t="n">
        <v>0</v>
      </c>
      <c r="AE278" s="0" t="n">
        <v>0</v>
      </c>
      <c r="AF278" s="0" t="s">
        <v>88</v>
      </c>
      <c r="AG278" s="13" t="n">
        <v>42386</v>
      </c>
      <c r="AH278" s="0" t="str">
        <f aca="false">B278&amp;"|"&amp;C278&amp;"|"&amp;D278&amp;"|"&amp;E278&amp;"|"&amp;F278&amp;"|"&amp;G278&amp;"|"&amp;H278&amp;"|"&amp;I278&amp;"|"&amp;J278&amp;"|"&amp;K278&amp;"|"&amp;L278&amp;"|"&amp;M278&amp;"|"&amp;N278&amp;"|"&amp;O278&amp;"|"&amp;P278&amp;"|"&amp;Q278&amp;"|"&amp;R278&amp;"|"&amp;S278&amp;"|"&amp;T278&amp;"|"&amp;U278&amp;"|"&amp;V278&amp;"|"&amp;W278&amp;"|"&amp;X278&amp;"|"&amp;Y278&amp;"|"&amp;Z278&amp;"|"&amp;AA278&amp;"|"&amp;AB278&amp;"|"&amp;AC278&amp;"|"&amp;AD278&amp;"|"&amp;AE278&amp;"|"&amp;AF278&amp;"|"&amp;AG278</f>
        <v>Resort Hotel|0|11|2016|January|3|15|0|2|3|1|0|BB|PRT|Online TA|TA/TO|0|0|0|H|H|0|No Deposit|240||0|Transient|71.2|0|0|Check-Out|42386</v>
      </c>
      <c r="AI278" s="0" t="str">
        <f aca="false">IF(COUNTIF($AH$4:$AH$2603,AH278)&gt;1,"Duplicate","Unique")</f>
        <v>Unique</v>
      </c>
      <c r="AJ278" s="0" t="str">
        <f aca="false">IF(COUNTBLANK(B278:AG278)&gt;0,"Missing ("&amp;COUNTBLANK(B278:AG278)&amp;")","Complete")</f>
        <v>Missing (1)</v>
      </c>
    </row>
    <row r="279" customFormat="false" ht="15" hidden="false" customHeight="false" outlineLevel="0" collapsed="false">
      <c r="A279" s="14" t="n">
        <v>276</v>
      </c>
      <c r="B279" s="14" t="s">
        <v>90</v>
      </c>
      <c r="C279" s="14" t="n">
        <v>0</v>
      </c>
      <c r="D279" s="14" t="n">
        <v>4</v>
      </c>
      <c r="E279" s="14" t="n">
        <v>2016</v>
      </c>
      <c r="F279" s="14" t="s">
        <v>91</v>
      </c>
      <c r="G279" s="14" t="n">
        <v>31</v>
      </c>
      <c r="H279" s="14" t="n">
        <v>27</v>
      </c>
      <c r="I279" s="14" t="n">
        <v>0</v>
      </c>
      <c r="J279" s="14" t="n">
        <v>3</v>
      </c>
      <c r="K279" s="14" t="n">
        <v>3</v>
      </c>
      <c r="L279" s="14" t="n">
        <v>0</v>
      </c>
      <c r="M279" s="14" t="n">
        <v>0</v>
      </c>
      <c r="N279" s="14" t="s">
        <v>82</v>
      </c>
      <c r="O279" s="14" t="s">
        <v>162</v>
      </c>
      <c r="P279" s="14" t="s">
        <v>93</v>
      </c>
      <c r="Q279" s="14" t="s">
        <v>94</v>
      </c>
      <c r="R279" s="14" t="n">
        <v>0</v>
      </c>
      <c r="S279" s="14" t="n">
        <v>0</v>
      </c>
      <c r="T279" s="14" t="n">
        <v>0</v>
      </c>
      <c r="U279" s="14" t="s">
        <v>109</v>
      </c>
      <c r="V279" s="14" t="s">
        <v>109</v>
      </c>
      <c r="W279" s="14" t="n">
        <v>0</v>
      </c>
      <c r="X279" s="14" t="s">
        <v>86</v>
      </c>
      <c r="Y279" s="14" t="n">
        <v>9</v>
      </c>
      <c r="Z279" s="14"/>
      <c r="AA279" s="14" t="n">
        <v>0</v>
      </c>
      <c r="AB279" s="14" t="s">
        <v>87</v>
      </c>
      <c r="AC279" s="14" t="n">
        <v>177</v>
      </c>
      <c r="AD279" s="14" t="n">
        <v>1</v>
      </c>
      <c r="AE279" s="14" t="n">
        <v>1</v>
      </c>
      <c r="AF279" s="14" t="s">
        <v>88</v>
      </c>
      <c r="AG279" s="15" t="n">
        <v>42581</v>
      </c>
      <c r="AH279" s="14" t="str">
        <f aca="false">B279&amp;"|"&amp;C279&amp;"|"&amp;D279&amp;"|"&amp;E279&amp;"|"&amp;F279&amp;"|"&amp;G279&amp;"|"&amp;H279&amp;"|"&amp;I279&amp;"|"&amp;J279&amp;"|"&amp;K279&amp;"|"&amp;L279&amp;"|"&amp;M279&amp;"|"&amp;N279&amp;"|"&amp;O279&amp;"|"&amp;P279&amp;"|"&amp;Q279&amp;"|"&amp;R279&amp;"|"&amp;S279&amp;"|"&amp;T279&amp;"|"&amp;U279&amp;"|"&amp;V279&amp;"|"&amp;W279&amp;"|"&amp;X279&amp;"|"&amp;Y279&amp;"|"&amp;Z279&amp;"|"&amp;AA279&amp;"|"&amp;AB279&amp;"|"&amp;AC279&amp;"|"&amp;AD279&amp;"|"&amp;AE279&amp;"|"&amp;AF279&amp;"|"&amp;AG279</f>
        <v>City Hotel|0|4|2016|July|31|27|0|3|3|0|0|BB|JPN|Online TA|TA/TO|0|0|0|D|D|0|No Deposit|9||0|Transient|177|1|1|Check-Out|42581</v>
      </c>
      <c r="AI279" s="14" t="str">
        <f aca="false">IF(COUNTIF($AH$4:$AH$2603,AH279)&gt;1,"Duplicate","Unique")</f>
        <v>Unique</v>
      </c>
      <c r="AJ279" s="14" t="str">
        <f aca="false">IF(COUNTBLANK(B279:AG279)&gt;0,"Missing ("&amp;COUNTBLANK(B279:AG279)&amp;")","Complete")</f>
        <v>Missing (1)</v>
      </c>
    </row>
    <row r="280" customFormat="false" ht="15" hidden="false" customHeight="false" outlineLevel="0" collapsed="false">
      <c r="A280" s="0" t="n">
        <v>277</v>
      </c>
      <c r="B280" s="0" t="s">
        <v>90</v>
      </c>
      <c r="C280" s="0" t="n">
        <v>0</v>
      </c>
      <c r="D280" s="0" t="n">
        <v>26</v>
      </c>
      <c r="E280" s="0" t="n">
        <v>2015</v>
      </c>
      <c r="F280" s="0" t="s">
        <v>111</v>
      </c>
      <c r="G280" s="0" t="n">
        <v>44</v>
      </c>
      <c r="H280" s="0" t="n">
        <v>31</v>
      </c>
      <c r="I280" s="0" t="n">
        <v>2</v>
      </c>
      <c r="J280" s="0" t="n">
        <v>5</v>
      </c>
      <c r="K280" s="0" t="n">
        <v>2</v>
      </c>
      <c r="L280" s="0" t="n">
        <v>0</v>
      </c>
      <c r="M280" s="0" t="n">
        <v>0</v>
      </c>
      <c r="N280" s="0" t="s">
        <v>82</v>
      </c>
      <c r="O280" s="0" t="s">
        <v>158</v>
      </c>
      <c r="P280" s="0" t="s">
        <v>93</v>
      </c>
      <c r="Q280" s="0" t="s">
        <v>94</v>
      </c>
      <c r="R280" s="0" t="n">
        <v>0</v>
      </c>
      <c r="S280" s="0" t="n">
        <v>0</v>
      </c>
      <c r="T280" s="0" t="n">
        <v>0</v>
      </c>
      <c r="U280" s="0" t="s">
        <v>95</v>
      </c>
      <c r="V280" s="0" t="s">
        <v>95</v>
      </c>
      <c r="W280" s="0" t="n">
        <v>0</v>
      </c>
      <c r="X280" s="0" t="s">
        <v>86</v>
      </c>
      <c r="Y280" s="0" t="n">
        <v>9</v>
      </c>
      <c r="AA280" s="0" t="n">
        <v>0</v>
      </c>
      <c r="AB280" s="0" t="s">
        <v>125</v>
      </c>
      <c r="AC280" s="0" t="n">
        <v>95.96</v>
      </c>
      <c r="AD280" s="0" t="n">
        <v>0</v>
      </c>
      <c r="AE280" s="0" t="n">
        <v>1</v>
      </c>
      <c r="AF280" s="0" t="s">
        <v>88</v>
      </c>
      <c r="AG280" s="13" t="n">
        <v>42315</v>
      </c>
      <c r="AH280" s="0" t="str">
        <f aca="false">B280&amp;"|"&amp;C280&amp;"|"&amp;D280&amp;"|"&amp;E280&amp;"|"&amp;F280&amp;"|"&amp;G280&amp;"|"&amp;H280&amp;"|"&amp;I280&amp;"|"&amp;J280&amp;"|"&amp;K280&amp;"|"&amp;L280&amp;"|"&amp;M280&amp;"|"&amp;N280&amp;"|"&amp;O280&amp;"|"&amp;P280&amp;"|"&amp;Q280&amp;"|"&amp;R280&amp;"|"&amp;S280&amp;"|"&amp;T280&amp;"|"&amp;U280&amp;"|"&amp;V280&amp;"|"&amp;W280&amp;"|"&amp;X280&amp;"|"&amp;Y280&amp;"|"&amp;Z280&amp;"|"&amp;AA280&amp;"|"&amp;AB280&amp;"|"&amp;AC280&amp;"|"&amp;AD280&amp;"|"&amp;AE280&amp;"|"&amp;AF280&amp;"|"&amp;AG280</f>
        <v>City Hotel|0|26|2015|October|44|31|2|5|2|0|0|BB|ITA|Online TA|TA/TO|0|0|0|A|A|0|No Deposit|9||0|Contract|95.96|0|1|Check-Out|42315</v>
      </c>
      <c r="AI280" s="0" t="str">
        <f aca="false">IF(COUNTIF($AH$4:$AH$2603,AH280)&gt;1,"Duplicate","Unique")</f>
        <v>Unique</v>
      </c>
      <c r="AJ280" s="0" t="str">
        <f aca="false">IF(COUNTBLANK(B280:AG280)&gt;0,"Missing ("&amp;COUNTBLANK(B280:AG280)&amp;")","Complete")</f>
        <v>Missing (1)</v>
      </c>
    </row>
    <row r="281" customFormat="false" ht="15" hidden="false" customHeight="false" outlineLevel="0" collapsed="false">
      <c r="A281" s="14" t="n">
        <v>278</v>
      </c>
      <c r="B281" s="14" t="s">
        <v>90</v>
      </c>
      <c r="C281" s="14" t="n">
        <v>0</v>
      </c>
      <c r="D281" s="14" t="n">
        <v>36</v>
      </c>
      <c r="E281" s="14" t="n">
        <v>2017</v>
      </c>
      <c r="F281" s="14" t="s">
        <v>103</v>
      </c>
      <c r="G281" s="14" t="n">
        <v>11</v>
      </c>
      <c r="H281" s="14" t="n">
        <v>14</v>
      </c>
      <c r="I281" s="14" t="n">
        <v>0</v>
      </c>
      <c r="J281" s="14" t="n">
        <v>4</v>
      </c>
      <c r="K281" s="14" t="n">
        <v>2</v>
      </c>
      <c r="L281" s="14" t="n">
        <v>0</v>
      </c>
      <c r="M281" s="14" t="n">
        <v>0</v>
      </c>
      <c r="N281" s="14" t="s">
        <v>82</v>
      </c>
      <c r="O281" s="14" t="s">
        <v>122</v>
      </c>
      <c r="P281" s="14" t="s">
        <v>93</v>
      </c>
      <c r="Q281" s="14" t="s">
        <v>94</v>
      </c>
      <c r="R281" s="14" t="n">
        <v>0</v>
      </c>
      <c r="S281" s="14" t="n">
        <v>0</v>
      </c>
      <c r="T281" s="14" t="n">
        <v>0</v>
      </c>
      <c r="U281" s="14" t="s">
        <v>109</v>
      </c>
      <c r="V281" s="14" t="s">
        <v>109</v>
      </c>
      <c r="W281" s="14" t="n">
        <v>0</v>
      </c>
      <c r="X281" s="14" t="s">
        <v>86</v>
      </c>
      <c r="Y281" s="14" t="n">
        <v>9</v>
      </c>
      <c r="Z281" s="14"/>
      <c r="AA281" s="14" t="n">
        <v>0</v>
      </c>
      <c r="AB281" s="14" t="s">
        <v>87</v>
      </c>
      <c r="AC281" s="14" t="n">
        <v>106.68</v>
      </c>
      <c r="AD281" s="14" t="n">
        <v>0</v>
      </c>
      <c r="AE281" s="14" t="n">
        <v>0</v>
      </c>
      <c r="AF281" s="14" t="s">
        <v>88</v>
      </c>
      <c r="AG281" s="15" t="n">
        <v>42812</v>
      </c>
      <c r="AH281" s="14" t="str">
        <f aca="false">B281&amp;"|"&amp;C281&amp;"|"&amp;D281&amp;"|"&amp;E281&amp;"|"&amp;F281&amp;"|"&amp;G281&amp;"|"&amp;H281&amp;"|"&amp;I281&amp;"|"&amp;J281&amp;"|"&amp;K281&amp;"|"&amp;L281&amp;"|"&amp;M281&amp;"|"&amp;N281&amp;"|"&amp;O281&amp;"|"&amp;P281&amp;"|"&amp;Q281&amp;"|"&amp;R281&amp;"|"&amp;S281&amp;"|"&amp;T281&amp;"|"&amp;U281&amp;"|"&amp;V281&amp;"|"&amp;W281&amp;"|"&amp;X281&amp;"|"&amp;Y281&amp;"|"&amp;Z281&amp;"|"&amp;AA281&amp;"|"&amp;AB281&amp;"|"&amp;AC281&amp;"|"&amp;AD281&amp;"|"&amp;AE281&amp;"|"&amp;AF281&amp;"|"&amp;AG281</f>
        <v>City Hotel|0|36|2017|March|11|14|0|4|2|0|0|BB|FRA|Online TA|TA/TO|0|0|0|D|D|0|No Deposit|9||0|Transient|106.68|0|0|Check-Out|42812</v>
      </c>
      <c r="AI281" s="14" t="str">
        <f aca="false">IF(COUNTIF($AH$4:$AH$2603,AH281)&gt;1,"Duplicate","Unique")</f>
        <v>Unique</v>
      </c>
      <c r="AJ281" s="14" t="str">
        <f aca="false">IF(COUNTBLANK(B281:AG281)&gt;0,"Missing ("&amp;COUNTBLANK(B281:AG281)&amp;")","Complete")</f>
        <v>Missing (1)</v>
      </c>
    </row>
    <row r="282" customFormat="false" ht="15" hidden="false" customHeight="false" outlineLevel="0" collapsed="false">
      <c r="A282" s="0" t="n">
        <v>279</v>
      </c>
      <c r="B282" s="0" t="s">
        <v>80</v>
      </c>
      <c r="C282" s="0" t="n">
        <v>1</v>
      </c>
      <c r="D282" s="0" t="n">
        <v>55</v>
      </c>
      <c r="E282" s="0" t="n">
        <v>2016</v>
      </c>
      <c r="F282" s="0" t="s">
        <v>111</v>
      </c>
      <c r="G282" s="0" t="n">
        <v>41</v>
      </c>
      <c r="H282" s="0" t="n">
        <v>3</v>
      </c>
      <c r="I282" s="0" t="n">
        <v>3</v>
      </c>
      <c r="J282" s="0" t="n">
        <v>6</v>
      </c>
      <c r="K282" s="0" t="n">
        <v>1</v>
      </c>
      <c r="L282" s="0" t="n">
        <v>0</v>
      </c>
      <c r="M282" s="0" t="n">
        <v>0</v>
      </c>
      <c r="N282" s="0" t="s">
        <v>82</v>
      </c>
      <c r="O282" s="0" t="s">
        <v>108</v>
      </c>
      <c r="P282" s="0" t="s">
        <v>93</v>
      </c>
      <c r="Q282" s="0" t="s">
        <v>94</v>
      </c>
      <c r="R282" s="0" t="n">
        <v>0</v>
      </c>
      <c r="S282" s="0" t="n">
        <v>0</v>
      </c>
      <c r="T282" s="0" t="n">
        <v>0</v>
      </c>
      <c r="U282" s="0" t="s">
        <v>109</v>
      </c>
      <c r="V282" s="0" t="s">
        <v>109</v>
      </c>
      <c r="W282" s="0" t="n">
        <v>0</v>
      </c>
      <c r="X282" s="0" t="s">
        <v>86</v>
      </c>
      <c r="Y282" s="0" t="n">
        <v>240</v>
      </c>
      <c r="AA282" s="0" t="n">
        <v>0</v>
      </c>
      <c r="AB282" s="0" t="s">
        <v>87</v>
      </c>
      <c r="AC282" s="0" t="n">
        <v>89</v>
      </c>
      <c r="AD282" s="0" t="n">
        <v>0</v>
      </c>
      <c r="AE282" s="0" t="n">
        <v>2</v>
      </c>
      <c r="AF282" s="0" t="s">
        <v>96</v>
      </c>
      <c r="AG282" s="13" t="n">
        <v>42630</v>
      </c>
      <c r="AH282" s="0" t="str">
        <f aca="false">B282&amp;"|"&amp;C282&amp;"|"&amp;D282&amp;"|"&amp;E282&amp;"|"&amp;F282&amp;"|"&amp;G282&amp;"|"&amp;H282&amp;"|"&amp;I282&amp;"|"&amp;J282&amp;"|"&amp;K282&amp;"|"&amp;L282&amp;"|"&amp;M282&amp;"|"&amp;N282&amp;"|"&amp;O282&amp;"|"&amp;P282&amp;"|"&amp;Q282&amp;"|"&amp;R282&amp;"|"&amp;S282&amp;"|"&amp;T282&amp;"|"&amp;U282&amp;"|"&amp;V282&amp;"|"&amp;W282&amp;"|"&amp;X282&amp;"|"&amp;Y282&amp;"|"&amp;Z282&amp;"|"&amp;AA282&amp;"|"&amp;AB282&amp;"|"&amp;AC282&amp;"|"&amp;AD282&amp;"|"&amp;AE282&amp;"|"&amp;AF282&amp;"|"&amp;AG282</f>
        <v>Resort Hotel|1|55|2016|October|41|3|3|6|1|0|0|BB|DEU|Online TA|TA/TO|0|0|0|D|D|0|No Deposit|240||0|Transient|89|0|2|Canceled|42630</v>
      </c>
      <c r="AI282" s="0" t="str">
        <f aca="false">IF(COUNTIF($AH$4:$AH$2603,AH282)&gt;1,"Duplicate","Unique")</f>
        <v>Unique</v>
      </c>
      <c r="AJ282" s="0" t="str">
        <f aca="false">IF(COUNTBLANK(B282:AG282)&gt;0,"Missing ("&amp;COUNTBLANK(B282:AG282)&amp;")","Complete")</f>
        <v>Missing (1)</v>
      </c>
    </row>
    <row r="283" customFormat="false" ht="15" hidden="false" customHeight="false" outlineLevel="0" collapsed="false">
      <c r="A283" s="14" t="n">
        <v>280</v>
      </c>
      <c r="B283" s="14" t="s">
        <v>90</v>
      </c>
      <c r="C283" s="14" t="n">
        <v>1</v>
      </c>
      <c r="D283" s="14" t="n">
        <v>135</v>
      </c>
      <c r="E283" s="14" t="n">
        <v>2017</v>
      </c>
      <c r="F283" s="14" t="s">
        <v>135</v>
      </c>
      <c r="G283" s="14" t="n">
        <v>26</v>
      </c>
      <c r="H283" s="14" t="n">
        <v>30</v>
      </c>
      <c r="I283" s="14" t="n">
        <v>0</v>
      </c>
      <c r="J283" s="14" t="n">
        <v>1</v>
      </c>
      <c r="K283" s="14" t="n">
        <v>2</v>
      </c>
      <c r="L283" s="14" t="n">
        <v>0</v>
      </c>
      <c r="M283" s="14" t="n">
        <v>0</v>
      </c>
      <c r="N283" s="14" t="s">
        <v>82</v>
      </c>
      <c r="O283" s="14" t="s">
        <v>92</v>
      </c>
      <c r="P283" s="14" t="s">
        <v>116</v>
      </c>
      <c r="Q283" s="14" t="s">
        <v>94</v>
      </c>
      <c r="R283" s="14" t="n">
        <v>0</v>
      </c>
      <c r="S283" s="14" t="n">
        <v>0</v>
      </c>
      <c r="T283" s="14" t="n">
        <v>0</v>
      </c>
      <c r="U283" s="14" t="s">
        <v>95</v>
      </c>
      <c r="V283" s="14" t="s">
        <v>95</v>
      </c>
      <c r="W283" s="14" t="n">
        <v>0</v>
      </c>
      <c r="X283" s="14" t="s">
        <v>120</v>
      </c>
      <c r="Y283" s="14" t="n">
        <v>30</v>
      </c>
      <c r="Z283" s="14"/>
      <c r="AA283" s="14" t="n">
        <v>0</v>
      </c>
      <c r="AB283" s="14" t="s">
        <v>87</v>
      </c>
      <c r="AC283" s="14" t="n">
        <v>130</v>
      </c>
      <c r="AD283" s="14" t="n">
        <v>0</v>
      </c>
      <c r="AE283" s="14" t="n">
        <v>0</v>
      </c>
      <c r="AF283" s="14" t="s">
        <v>96</v>
      </c>
      <c r="AG283" s="15" t="n">
        <v>42781</v>
      </c>
      <c r="AH283" s="14" t="str">
        <f aca="false">B283&amp;"|"&amp;C283&amp;"|"&amp;D283&amp;"|"&amp;E283&amp;"|"&amp;F283&amp;"|"&amp;G283&amp;"|"&amp;H283&amp;"|"&amp;I283&amp;"|"&amp;J283&amp;"|"&amp;K283&amp;"|"&amp;L283&amp;"|"&amp;M283&amp;"|"&amp;N283&amp;"|"&amp;O283&amp;"|"&amp;P283&amp;"|"&amp;Q283&amp;"|"&amp;R283&amp;"|"&amp;S283&amp;"|"&amp;T283&amp;"|"&amp;U283&amp;"|"&amp;V283&amp;"|"&amp;W283&amp;"|"&amp;X283&amp;"|"&amp;Y283&amp;"|"&amp;Z283&amp;"|"&amp;AA283&amp;"|"&amp;AB283&amp;"|"&amp;AC283&amp;"|"&amp;AD283&amp;"|"&amp;AE283&amp;"|"&amp;AF283&amp;"|"&amp;AG283</f>
        <v>City Hotel|1|135|2017|June|26|30|0|1|2|0|0|BB|PRT|Groups|TA/TO|0|0|0|A|A|0|Non Refund|30||0|Transient|130|0|0|Canceled|42781</v>
      </c>
      <c r="AI283" s="14" t="str">
        <f aca="false">IF(COUNTIF($AH$4:$AH$2603,AH283)&gt;1,"Duplicate","Unique")</f>
        <v>Unique</v>
      </c>
      <c r="AJ283" s="14" t="str">
        <f aca="false">IF(COUNTBLANK(B283:AG283)&gt;0,"Missing ("&amp;COUNTBLANK(B283:AG283)&amp;")","Complete")</f>
        <v>Missing (1)</v>
      </c>
    </row>
    <row r="284" customFormat="false" ht="15" hidden="false" customHeight="false" outlineLevel="0" collapsed="false">
      <c r="A284" s="0" t="n">
        <v>281</v>
      </c>
      <c r="B284" s="0" t="s">
        <v>90</v>
      </c>
      <c r="C284" s="0" t="n">
        <v>0</v>
      </c>
      <c r="D284" s="0" t="n">
        <v>130</v>
      </c>
      <c r="E284" s="0" t="n">
        <v>2016</v>
      </c>
      <c r="F284" s="0" t="s">
        <v>114</v>
      </c>
      <c r="G284" s="0" t="n">
        <v>36</v>
      </c>
      <c r="H284" s="0" t="n">
        <v>3</v>
      </c>
      <c r="I284" s="0" t="n">
        <v>2</v>
      </c>
      <c r="J284" s="0" t="n">
        <v>1</v>
      </c>
      <c r="K284" s="0" t="n">
        <v>2</v>
      </c>
      <c r="L284" s="0" t="n">
        <v>0</v>
      </c>
      <c r="M284" s="0" t="n">
        <v>0</v>
      </c>
      <c r="N284" s="0" t="s">
        <v>82</v>
      </c>
      <c r="O284" s="0" t="s">
        <v>83</v>
      </c>
      <c r="P284" s="0" t="s">
        <v>99</v>
      </c>
      <c r="Q284" s="0" t="s">
        <v>94</v>
      </c>
      <c r="R284" s="0" t="n">
        <v>0</v>
      </c>
      <c r="S284" s="0" t="n">
        <v>0</v>
      </c>
      <c r="T284" s="0" t="n">
        <v>0</v>
      </c>
      <c r="U284" s="0" t="s">
        <v>95</v>
      </c>
      <c r="V284" s="0" t="s">
        <v>95</v>
      </c>
      <c r="W284" s="0" t="n">
        <v>0</v>
      </c>
      <c r="X284" s="0" t="s">
        <v>86</v>
      </c>
      <c r="Y284" s="0" t="n">
        <v>42</v>
      </c>
      <c r="AA284" s="0" t="n">
        <v>0</v>
      </c>
      <c r="AB284" s="0" t="s">
        <v>87</v>
      </c>
      <c r="AC284" s="0" t="n">
        <v>80.75</v>
      </c>
      <c r="AD284" s="0" t="n">
        <v>0</v>
      </c>
      <c r="AE284" s="0" t="n">
        <v>0</v>
      </c>
      <c r="AF284" s="0" t="s">
        <v>88</v>
      </c>
      <c r="AG284" s="13" t="n">
        <v>42619</v>
      </c>
      <c r="AH284" s="0" t="str">
        <f aca="false">B284&amp;"|"&amp;C284&amp;"|"&amp;D284&amp;"|"&amp;E284&amp;"|"&amp;F284&amp;"|"&amp;G284&amp;"|"&amp;H284&amp;"|"&amp;I284&amp;"|"&amp;J284&amp;"|"&amp;K284&amp;"|"&amp;L284&amp;"|"&amp;M284&amp;"|"&amp;N284&amp;"|"&amp;O284&amp;"|"&amp;P284&amp;"|"&amp;Q284&amp;"|"&amp;R284&amp;"|"&amp;S284&amp;"|"&amp;T284&amp;"|"&amp;U284&amp;"|"&amp;V284&amp;"|"&amp;W284&amp;"|"&amp;X284&amp;"|"&amp;Y284&amp;"|"&amp;Z284&amp;"|"&amp;AA284&amp;"|"&amp;AB284&amp;"|"&amp;AC284&amp;"|"&amp;AD284&amp;"|"&amp;AE284&amp;"|"&amp;AF284&amp;"|"&amp;AG284</f>
        <v>City Hotel|0|130|2016|September|36|3|2|1|2|0|0|BB|GBR|Offline TA/TO|TA/TO|0|0|0|A|A|0|No Deposit|42||0|Transient|80.75|0|0|Check-Out|42619</v>
      </c>
      <c r="AI284" s="0" t="str">
        <f aca="false">IF(COUNTIF($AH$4:$AH$2603,AH284)&gt;1,"Duplicate","Unique")</f>
        <v>Unique</v>
      </c>
      <c r="AJ284" s="0" t="str">
        <f aca="false">IF(COUNTBLANK(B284:AG284)&gt;0,"Missing ("&amp;COUNTBLANK(B284:AG284)&amp;")","Complete")</f>
        <v>Missing (1)</v>
      </c>
    </row>
    <row r="285" customFormat="false" ht="15" hidden="false" customHeight="false" outlineLevel="0" collapsed="false">
      <c r="A285" s="14" t="n">
        <v>282</v>
      </c>
      <c r="B285" s="14" t="s">
        <v>90</v>
      </c>
      <c r="C285" s="14" t="n">
        <v>0</v>
      </c>
      <c r="D285" s="14" t="n">
        <v>25</v>
      </c>
      <c r="E285" s="14" t="n">
        <v>2017</v>
      </c>
      <c r="F285" s="14" t="s">
        <v>126</v>
      </c>
      <c r="G285" s="14" t="n">
        <v>1</v>
      </c>
      <c r="H285" s="14" t="n">
        <v>6</v>
      </c>
      <c r="I285" s="14" t="n">
        <v>0</v>
      </c>
      <c r="J285" s="14" t="n">
        <v>2</v>
      </c>
      <c r="K285" s="14" t="n">
        <v>2</v>
      </c>
      <c r="L285" s="14" t="n">
        <v>0</v>
      </c>
      <c r="M285" s="14" t="n">
        <v>0</v>
      </c>
      <c r="N285" s="14" t="s">
        <v>82</v>
      </c>
      <c r="O285" s="14" t="s">
        <v>83</v>
      </c>
      <c r="P285" s="14" t="s">
        <v>84</v>
      </c>
      <c r="Q285" s="14" t="s">
        <v>84</v>
      </c>
      <c r="R285" s="14" t="n">
        <v>0</v>
      </c>
      <c r="S285" s="14" t="n">
        <v>0</v>
      </c>
      <c r="T285" s="14" t="n">
        <v>0</v>
      </c>
      <c r="U285" s="14" t="s">
        <v>136</v>
      </c>
      <c r="V285" s="14" t="s">
        <v>136</v>
      </c>
      <c r="W285" s="14" t="n">
        <v>0</v>
      </c>
      <c r="X285" s="14" t="s">
        <v>86</v>
      </c>
      <c r="Y285" s="14" t="n">
        <v>14</v>
      </c>
      <c r="Z285" s="14"/>
      <c r="AA285" s="14" t="n">
        <v>0</v>
      </c>
      <c r="AB285" s="14" t="s">
        <v>87</v>
      </c>
      <c r="AC285" s="14" t="n">
        <v>198</v>
      </c>
      <c r="AD285" s="14" t="n">
        <v>0</v>
      </c>
      <c r="AE285" s="14" t="n">
        <v>0</v>
      </c>
      <c r="AF285" s="14" t="s">
        <v>88</v>
      </c>
      <c r="AG285" s="15" t="n">
        <v>42743</v>
      </c>
      <c r="AH285" s="14" t="str">
        <f aca="false">B285&amp;"|"&amp;C285&amp;"|"&amp;D285&amp;"|"&amp;E285&amp;"|"&amp;F285&amp;"|"&amp;G285&amp;"|"&amp;H285&amp;"|"&amp;I285&amp;"|"&amp;J285&amp;"|"&amp;K285&amp;"|"&amp;L285&amp;"|"&amp;M285&amp;"|"&amp;N285&amp;"|"&amp;O285&amp;"|"&amp;P285&amp;"|"&amp;Q285&amp;"|"&amp;R285&amp;"|"&amp;S285&amp;"|"&amp;T285&amp;"|"&amp;U285&amp;"|"&amp;V285&amp;"|"&amp;W285&amp;"|"&amp;X285&amp;"|"&amp;Y285&amp;"|"&amp;Z285&amp;"|"&amp;AA285&amp;"|"&amp;AB285&amp;"|"&amp;AC285&amp;"|"&amp;AD285&amp;"|"&amp;AE285&amp;"|"&amp;AF285&amp;"|"&amp;AG285</f>
        <v>City Hotel|0|25|2017|January|1|6|0|2|2|0|0|BB|GBR|Direct|Direct|0|0|0|G|G|0|No Deposit|14||0|Transient|198|0|0|Check-Out|42743</v>
      </c>
      <c r="AI285" s="14" t="str">
        <f aca="false">IF(COUNTIF($AH$4:$AH$2603,AH285)&gt;1,"Duplicate","Unique")</f>
        <v>Unique</v>
      </c>
      <c r="AJ285" s="14" t="str">
        <f aca="false">IF(COUNTBLANK(B285:AG285)&gt;0,"Missing ("&amp;COUNTBLANK(B285:AG285)&amp;")","Complete")</f>
        <v>Missing (1)</v>
      </c>
    </row>
    <row r="286" customFormat="false" ht="15" hidden="false" customHeight="false" outlineLevel="0" collapsed="false">
      <c r="A286" s="0" t="n">
        <v>283</v>
      </c>
      <c r="B286" s="0" t="s">
        <v>90</v>
      </c>
      <c r="C286" s="0" t="n">
        <v>0</v>
      </c>
      <c r="D286" s="0" t="n">
        <v>248</v>
      </c>
      <c r="E286" s="0" t="n">
        <v>2017</v>
      </c>
      <c r="F286" s="0" t="s">
        <v>106</v>
      </c>
      <c r="G286" s="0" t="n">
        <v>15</v>
      </c>
      <c r="H286" s="0" t="n">
        <v>9</v>
      </c>
      <c r="I286" s="0" t="n">
        <v>2</v>
      </c>
      <c r="J286" s="0" t="n">
        <v>0</v>
      </c>
      <c r="K286" s="0" t="n">
        <v>2</v>
      </c>
      <c r="L286" s="0" t="n">
        <v>0</v>
      </c>
      <c r="M286" s="0" t="n">
        <v>0</v>
      </c>
      <c r="N286" s="0" t="s">
        <v>82</v>
      </c>
      <c r="O286" s="0" t="s">
        <v>108</v>
      </c>
      <c r="P286" s="0" t="s">
        <v>116</v>
      </c>
      <c r="Q286" s="0" t="s">
        <v>94</v>
      </c>
      <c r="R286" s="0" t="n">
        <v>0</v>
      </c>
      <c r="S286" s="0" t="n">
        <v>0</v>
      </c>
      <c r="T286" s="0" t="n">
        <v>0</v>
      </c>
      <c r="U286" s="0" t="s">
        <v>95</v>
      </c>
      <c r="V286" s="0" t="s">
        <v>95</v>
      </c>
      <c r="W286" s="0" t="n">
        <v>0</v>
      </c>
      <c r="X286" s="0" t="s">
        <v>86</v>
      </c>
      <c r="Y286" s="0" t="n">
        <v>58</v>
      </c>
      <c r="AA286" s="0" t="n">
        <v>0</v>
      </c>
      <c r="AB286" s="0" t="s">
        <v>101</v>
      </c>
      <c r="AC286" s="0" t="n">
        <v>80</v>
      </c>
      <c r="AD286" s="0" t="n">
        <v>0</v>
      </c>
      <c r="AE286" s="0" t="n">
        <v>1</v>
      </c>
      <c r="AF286" s="0" t="s">
        <v>88</v>
      </c>
      <c r="AG286" s="13" t="n">
        <v>42836</v>
      </c>
      <c r="AH286" s="0" t="str">
        <f aca="false">B286&amp;"|"&amp;C286&amp;"|"&amp;D286&amp;"|"&amp;E286&amp;"|"&amp;F286&amp;"|"&amp;G286&amp;"|"&amp;H286&amp;"|"&amp;I286&amp;"|"&amp;J286&amp;"|"&amp;K286&amp;"|"&amp;L286&amp;"|"&amp;M286&amp;"|"&amp;N286&amp;"|"&amp;O286&amp;"|"&amp;P286&amp;"|"&amp;Q286&amp;"|"&amp;R286&amp;"|"&amp;S286&amp;"|"&amp;T286&amp;"|"&amp;U286&amp;"|"&amp;V286&amp;"|"&amp;W286&amp;"|"&amp;X286&amp;"|"&amp;Y286&amp;"|"&amp;Z286&amp;"|"&amp;AA286&amp;"|"&amp;AB286&amp;"|"&amp;AC286&amp;"|"&amp;AD286&amp;"|"&amp;AE286&amp;"|"&amp;AF286&amp;"|"&amp;AG286</f>
        <v>City Hotel|0|248|2017|April|15|9|2|0|2|0|0|BB|DEU|Groups|TA/TO|0|0|0|A|A|0|No Deposit|58||0|Transient-Party|80|0|1|Check-Out|42836</v>
      </c>
      <c r="AI286" s="0" t="str">
        <f aca="false">IF(COUNTIF($AH$4:$AH$2603,AH286)&gt;1,"Duplicate","Unique")</f>
        <v>Unique</v>
      </c>
      <c r="AJ286" s="0" t="str">
        <f aca="false">IF(COUNTBLANK(B286:AG286)&gt;0,"Missing ("&amp;COUNTBLANK(B286:AG286)&amp;")","Complete")</f>
        <v>Missing (1)</v>
      </c>
    </row>
    <row r="287" customFormat="false" ht="15" hidden="false" customHeight="false" outlineLevel="0" collapsed="false">
      <c r="A287" s="14" t="n">
        <v>284</v>
      </c>
      <c r="B287" s="14" t="s">
        <v>80</v>
      </c>
      <c r="C287" s="14" t="n">
        <v>1</v>
      </c>
      <c r="D287" s="14" t="n">
        <v>92</v>
      </c>
      <c r="E287" s="14" t="n">
        <v>2016</v>
      </c>
      <c r="F287" s="14" t="s">
        <v>118</v>
      </c>
      <c r="G287" s="14" t="n">
        <v>9</v>
      </c>
      <c r="H287" s="14" t="n">
        <v>26</v>
      </c>
      <c r="I287" s="14" t="n">
        <v>1</v>
      </c>
      <c r="J287" s="14" t="n">
        <v>2</v>
      </c>
      <c r="K287" s="14" t="n">
        <v>2</v>
      </c>
      <c r="L287" s="14" t="n">
        <v>0</v>
      </c>
      <c r="M287" s="14" t="n">
        <v>0</v>
      </c>
      <c r="N287" s="14" t="s">
        <v>129</v>
      </c>
      <c r="O287" s="14" t="s">
        <v>92</v>
      </c>
      <c r="P287" s="14" t="s">
        <v>116</v>
      </c>
      <c r="Q287" s="14" t="s">
        <v>94</v>
      </c>
      <c r="R287" s="14" t="n">
        <v>0</v>
      </c>
      <c r="S287" s="14" t="n">
        <v>1</v>
      </c>
      <c r="T287" s="14" t="n">
        <v>0</v>
      </c>
      <c r="U287" s="14" t="s">
        <v>95</v>
      </c>
      <c r="V287" s="14" t="s">
        <v>95</v>
      </c>
      <c r="W287" s="14" t="n">
        <v>0</v>
      </c>
      <c r="X287" s="14" t="s">
        <v>120</v>
      </c>
      <c r="Y287" s="14" t="n">
        <v>134</v>
      </c>
      <c r="Z287" s="14"/>
      <c r="AA287" s="14" t="n">
        <v>0</v>
      </c>
      <c r="AB287" s="14" t="s">
        <v>87</v>
      </c>
      <c r="AC287" s="14" t="n">
        <v>79</v>
      </c>
      <c r="AD287" s="14" t="n">
        <v>0</v>
      </c>
      <c r="AE287" s="14" t="n">
        <v>0</v>
      </c>
      <c r="AF287" s="14" t="s">
        <v>96</v>
      </c>
      <c r="AG287" s="15" t="n">
        <v>42348</v>
      </c>
      <c r="AH287" s="14" t="str">
        <f aca="false">B287&amp;"|"&amp;C287&amp;"|"&amp;D287&amp;"|"&amp;E287&amp;"|"&amp;F287&amp;"|"&amp;G287&amp;"|"&amp;H287&amp;"|"&amp;I287&amp;"|"&amp;J287&amp;"|"&amp;K287&amp;"|"&amp;L287&amp;"|"&amp;M287&amp;"|"&amp;N287&amp;"|"&amp;O287&amp;"|"&amp;P287&amp;"|"&amp;Q287&amp;"|"&amp;R287&amp;"|"&amp;S287&amp;"|"&amp;T287&amp;"|"&amp;U287&amp;"|"&amp;V287&amp;"|"&amp;W287&amp;"|"&amp;X287&amp;"|"&amp;Y287&amp;"|"&amp;Z287&amp;"|"&amp;AA287&amp;"|"&amp;AB287&amp;"|"&amp;AC287&amp;"|"&amp;AD287&amp;"|"&amp;AE287&amp;"|"&amp;AF287&amp;"|"&amp;AG287</f>
        <v>Resort Hotel|1|92|2016|February|9|26|1|2|2|0|0|Undefined|PRT|Groups|TA/TO|0|1|0|A|A|0|Non Refund|134||0|Transient|79|0|0|Canceled|42348</v>
      </c>
      <c r="AI287" s="14" t="str">
        <f aca="false">IF(COUNTIF($AH$4:$AH$2603,AH287)&gt;1,"Duplicate","Unique")</f>
        <v>Duplicate</v>
      </c>
      <c r="AJ287" s="14" t="str">
        <f aca="false">IF(COUNTBLANK(B287:AG287)&gt;0,"Missing ("&amp;COUNTBLANK(B287:AG287)&amp;")","Complete")</f>
        <v>Missing (1)</v>
      </c>
    </row>
    <row r="288" customFormat="false" ht="15" hidden="false" customHeight="false" outlineLevel="0" collapsed="false">
      <c r="A288" s="0" t="n">
        <v>285</v>
      </c>
      <c r="B288" s="0" t="s">
        <v>90</v>
      </c>
      <c r="C288" s="0" t="n">
        <v>1</v>
      </c>
      <c r="D288" s="0" t="n">
        <v>233</v>
      </c>
      <c r="E288" s="0" t="n">
        <v>2015</v>
      </c>
      <c r="F288" s="0" t="s">
        <v>113</v>
      </c>
      <c r="G288" s="0" t="n">
        <v>45</v>
      </c>
      <c r="H288" s="0" t="n">
        <v>7</v>
      </c>
      <c r="I288" s="0" t="n">
        <v>1</v>
      </c>
      <c r="J288" s="0" t="n">
        <v>1</v>
      </c>
      <c r="K288" s="0" t="n">
        <v>2</v>
      </c>
      <c r="L288" s="0" t="n">
        <v>0</v>
      </c>
      <c r="M288" s="0" t="n">
        <v>0</v>
      </c>
      <c r="N288" s="0" t="s">
        <v>82</v>
      </c>
      <c r="O288" s="0" t="s">
        <v>92</v>
      </c>
      <c r="P288" s="0" t="s">
        <v>116</v>
      </c>
      <c r="Q288" s="0" t="s">
        <v>94</v>
      </c>
      <c r="R288" s="0" t="n">
        <v>0</v>
      </c>
      <c r="S288" s="0" t="n">
        <v>0</v>
      </c>
      <c r="T288" s="0" t="n">
        <v>0</v>
      </c>
      <c r="U288" s="0" t="s">
        <v>95</v>
      </c>
      <c r="V288" s="0" t="s">
        <v>95</v>
      </c>
      <c r="W288" s="0" t="n">
        <v>0</v>
      </c>
      <c r="X288" s="0" t="s">
        <v>86</v>
      </c>
      <c r="Y288" s="0" t="n">
        <v>1</v>
      </c>
      <c r="AA288" s="0" t="n">
        <v>0</v>
      </c>
      <c r="AB288" s="0" t="s">
        <v>101</v>
      </c>
      <c r="AC288" s="0" t="n">
        <v>60</v>
      </c>
      <c r="AD288" s="0" t="n">
        <v>0</v>
      </c>
      <c r="AE288" s="0" t="n">
        <v>0</v>
      </c>
      <c r="AF288" s="0" t="s">
        <v>96</v>
      </c>
      <c r="AG288" s="13" t="n">
        <v>42298</v>
      </c>
      <c r="AH288" s="0" t="str">
        <f aca="false">B288&amp;"|"&amp;C288&amp;"|"&amp;D288&amp;"|"&amp;E288&amp;"|"&amp;F288&amp;"|"&amp;G288&amp;"|"&amp;H288&amp;"|"&amp;I288&amp;"|"&amp;J288&amp;"|"&amp;K288&amp;"|"&amp;L288&amp;"|"&amp;M288&amp;"|"&amp;N288&amp;"|"&amp;O288&amp;"|"&amp;P288&amp;"|"&amp;Q288&amp;"|"&amp;R288&amp;"|"&amp;S288&amp;"|"&amp;T288&amp;"|"&amp;U288&amp;"|"&amp;V288&amp;"|"&amp;W288&amp;"|"&amp;X288&amp;"|"&amp;Y288&amp;"|"&amp;Z288&amp;"|"&amp;AA288&amp;"|"&amp;AB288&amp;"|"&amp;AC288&amp;"|"&amp;AD288&amp;"|"&amp;AE288&amp;"|"&amp;AF288&amp;"|"&amp;AG288</f>
        <v>City Hotel|1|233|2015|November|45|7|1|1|2|0|0|BB|PRT|Groups|TA/TO|0|0|0|A|A|0|No Deposit|1||0|Transient-Party|60|0|0|Canceled|42298</v>
      </c>
      <c r="AI288" s="0" t="str">
        <f aca="false">IF(COUNTIF($AH$4:$AH$2603,AH288)&gt;1,"Duplicate","Unique")</f>
        <v>Unique</v>
      </c>
      <c r="AJ288" s="0" t="str">
        <f aca="false">IF(COUNTBLANK(B288:AG288)&gt;0,"Missing ("&amp;COUNTBLANK(B288:AG288)&amp;")","Complete")</f>
        <v>Missing (1)</v>
      </c>
    </row>
    <row r="289" customFormat="false" ht="15" hidden="false" customHeight="false" outlineLevel="0" collapsed="false">
      <c r="A289" s="14" t="n">
        <v>286</v>
      </c>
      <c r="B289" s="14" t="s">
        <v>90</v>
      </c>
      <c r="C289" s="14" t="n">
        <v>1</v>
      </c>
      <c r="D289" s="14" t="n">
        <v>131</v>
      </c>
      <c r="E289" s="14" t="n">
        <v>2016</v>
      </c>
      <c r="F289" s="14" t="s">
        <v>119</v>
      </c>
      <c r="G289" s="14" t="n">
        <v>35</v>
      </c>
      <c r="H289" s="14" t="n">
        <v>22</v>
      </c>
      <c r="I289" s="14" t="n">
        <v>1</v>
      </c>
      <c r="J289" s="14" t="n">
        <v>3</v>
      </c>
      <c r="K289" s="14" t="n">
        <v>2</v>
      </c>
      <c r="L289" s="14" t="n">
        <v>0</v>
      </c>
      <c r="M289" s="14" t="n">
        <v>0</v>
      </c>
      <c r="N289" s="14" t="s">
        <v>107</v>
      </c>
      <c r="O289" s="14" t="s">
        <v>92</v>
      </c>
      <c r="P289" s="14" t="s">
        <v>93</v>
      </c>
      <c r="Q289" s="14" t="s">
        <v>94</v>
      </c>
      <c r="R289" s="14" t="n">
        <v>0</v>
      </c>
      <c r="S289" s="14" t="n">
        <v>0</v>
      </c>
      <c r="T289" s="14" t="n">
        <v>0</v>
      </c>
      <c r="U289" s="14" t="s">
        <v>95</v>
      </c>
      <c r="V289" s="14" t="s">
        <v>95</v>
      </c>
      <c r="W289" s="14" t="n">
        <v>0</v>
      </c>
      <c r="X289" s="14" t="s">
        <v>86</v>
      </c>
      <c r="Y289" s="14" t="n">
        <v>8</v>
      </c>
      <c r="Z289" s="14"/>
      <c r="AA289" s="14" t="n">
        <v>0</v>
      </c>
      <c r="AB289" s="14" t="s">
        <v>87</v>
      </c>
      <c r="AC289" s="14" t="n">
        <v>92.25</v>
      </c>
      <c r="AD289" s="14" t="n">
        <v>0</v>
      </c>
      <c r="AE289" s="14" t="n">
        <v>0</v>
      </c>
      <c r="AF289" s="14" t="s">
        <v>96</v>
      </c>
      <c r="AG289" s="15" t="n">
        <v>42534</v>
      </c>
      <c r="AH289" s="14" t="str">
        <f aca="false">B289&amp;"|"&amp;C289&amp;"|"&amp;D289&amp;"|"&amp;E289&amp;"|"&amp;F289&amp;"|"&amp;G289&amp;"|"&amp;H289&amp;"|"&amp;I289&amp;"|"&amp;J289&amp;"|"&amp;K289&amp;"|"&amp;L289&amp;"|"&amp;M289&amp;"|"&amp;N289&amp;"|"&amp;O289&amp;"|"&amp;P289&amp;"|"&amp;Q289&amp;"|"&amp;R289&amp;"|"&amp;S289&amp;"|"&amp;T289&amp;"|"&amp;U289&amp;"|"&amp;V289&amp;"|"&amp;W289&amp;"|"&amp;X289&amp;"|"&amp;Y289&amp;"|"&amp;Z289&amp;"|"&amp;AA289&amp;"|"&amp;AB289&amp;"|"&amp;AC289&amp;"|"&amp;AD289&amp;"|"&amp;AE289&amp;"|"&amp;AF289&amp;"|"&amp;AG289</f>
        <v>City Hotel|1|131|2016|August|35|22|1|3|2|0|0|SC|PRT|Online TA|TA/TO|0|0|0|A|A|0|No Deposit|8||0|Transient|92.25|0|0|Canceled|42534</v>
      </c>
      <c r="AI289" s="14" t="str">
        <f aca="false">IF(COUNTIF($AH$4:$AH$2603,AH289)&gt;1,"Duplicate","Unique")</f>
        <v>Unique</v>
      </c>
      <c r="AJ289" s="14" t="str">
        <f aca="false">IF(COUNTBLANK(B289:AG289)&gt;0,"Missing ("&amp;COUNTBLANK(B289:AG289)&amp;")","Complete")</f>
        <v>Missing (1)</v>
      </c>
    </row>
    <row r="290" customFormat="false" ht="15" hidden="false" customHeight="false" outlineLevel="0" collapsed="false">
      <c r="A290" s="0" t="n">
        <v>287</v>
      </c>
      <c r="B290" s="0" t="s">
        <v>90</v>
      </c>
      <c r="C290" s="0" t="n">
        <v>0</v>
      </c>
      <c r="D290" s="0" t="n">
        <v>183</v>
      </c>
      <c r="E290" s="0" t="n">
        <v>2016</v>
      </c>
      <c r="F290" s="0" t="s">
        <v>114</v>
      </c>
      <c r="G290" s="0" t="n">
        <v>37</v>
      </c>
      <c r="H290" s="0" t="n">
        <v>8</v>
      </c>
      <c r="I290" s="0" t="n">
        <v>0</v>
      </c>
      <c r="J290" s="0" t="n">
        <v>3</v>
      </c>
      <c r="K290" s="0" t="n">
        <v>2</v>
      </c>
      <c r="L290" s="0" t="n">
        <v>0</v>
      </c>
      <c r="M290" s="0" t="n">
        <v>0</v>
      </c>
      <c r="N290" s="0" t="s">
        <v>82</v>
      </c>
      <c r="O290" s="0" t="s">
        <v>122</v>
      </c>
      <c r="P290" s="0" t="s">
        <v>99</v>
      </c>
      <c r="Q290" s="0" t="s">
        <v>94</v>
      </c>
      <c r="R290" s="0" t="n">
        <v>0</v>
      </c>
      <c r="S290" s="0" t="n">
        <v>0</v>
      </c>
      <c r="T290" s="0" t="n">
        <v>0</v>
      </c>
      <c r="U290" s="0" t="s">
        <v>95</v>
      </c>
      <c r="V290" s="0" t="s">
        <v>95</v>
      </c>
      <c r="W290" s="0" t="n">
        <v>0</v>
      </c>
      <c r="X290" s="0" t="s">
        <v>86</v>
      </c>
      <c r="Y290" s="0" t="n">
        <v>44</v>
      </c>
      <c r="AA290" s="0" t="n">
        <v>0</v>
      </c>
      <c r="AB290" s="0" t="s">
        <v>101</v>
      </c>
      <c r="AC290" s="0" t="n">
        <v>110</v>
      </c>
      <c r="AD290" s="0" t="n">
        <v>0</v>
      </c>
      <c r="AE290" s="0" t="n">
        <v>1</v>
      </c>
      <c r="AF290" s="0" t="s">
        <v>88</v>
      </c>
      <c r="AG290" s="13" t="n">
        <v>42624</v>
      </c>
      <c r="AH290" s="0" t="str">
        <f aca="false">B290&amp;"|"&amp;C290&amp;"|"&amp;D290&amp;"|"&amp;E290&amp;"|"&amp;F290&amp;"|"&amp;G290&amp;"|"&amp;H290&amp;"|"&amp;I290&amp;"|"&amp;J290&amp;"|"&amp;K290&amp;"|"&amp;L290&amp;"|"&amp;M290&amp;"|"&amp;N290&amp;"|"&amp;O290&amp;"|"&amp;P290&amp;"|"&amp;Q290&amp;"|"&amp;R290&amp;"|"&amp;S290&amp;"|"&amp;T290&amp;"|"&amp;U290&amp;"|"&amp;V290&amp;"|"&amp;W290&amp;"|"&amp;X290&amp;"|"&amp;Y290&amp;"|"&amp;Z290&amp;"|"&amp;AA290&amp;"|"&amp;AB290&amp;"|"&amp;AC290&amp;"|"&amp;AD290&amp;"|"&amp;AE290&amp;"|"&amp;AF290&amp;"|"&amp;AG290</f>
        <v>City Hotel|0|183|2016|September|37|8|0|3|2|0|0|BB|FRA|Offline TA/TO|TA/TO|0|0|0|A|A|0|No Deposit|44||0|Transient-Party|110|0|1|Check-Out|42624</v>
      </c>
      <c r="AI290" s="0" t="str">
        <f aca="false">IF(COUNTIF($AH$4:$AH$2603,AH290)&gt;1,"Duplicate","Unique")</f>
        <v>Duplicate</v>
      </c>
      <c r="AJ290" s="0" t="str">
        <f aca="false">IF(COUNTBLANK(B290:AG290)&gt;0,"Missing ("&amp;COUNTBLANK(B290:AG290)&amp;")","Complete")</f>
        <v>Missing (1)</v>
      </c>
    </row>
    <row r="291" customFormat="false" ht="15" hidden="false" customHeight="false" outlineLevel="0" collapsed="false">
      <c r="A291" s="14" t="n">
        <v>288</v>
      </c>
      <c r="B291" s="14" t="s">
        <v>90</v>
      </c>
      <c r="C291" s="14" t="n">
        <v>1</v>
      </c>
      <c r="D291" s="14" t="n">
        <v>355</v>
      </c>
      <c r="E291" s="14" t="n">
        <v>2015</v>
      </c>
      <c r="F291" s="14" t="s">
        <v>111</v>
      </c>
      <c r="G291" s="14" t="n">
        <v>41</v>
      </c>
      <c r="H291" s="14" t="n">
        <v>7</v>
      </c>
      <c r="I291" s="14" t="n">
        <v>0</v>
      </c>
      <c r="J291" s="14" t="n">
        <v>2</v>
      </c>
      <c r="K291" s="14" t="n">
        <v>2</v>
      </c>
      <c r="L291" s="14" t="n">
        <v>0</v>
      </c>
      <c r="M291" s="14" t="n">
        <v>0</v>
      </c>
      <c r="N291" s="14" t="s">
        <v>82</v>
      </c>
      <c r="O291" s="14" t="s">
        <v>92</v>
      </c>
      <c r="P291" s="14" t="s">
        <v>116</v>
      </c>
      <c r="Q291" s="14" t="s">
        <v>94</v>
      </c>
      <c r="R291" s="14" t="n">
        <v>0</v>
      </c>
      <c r="S291" s="14" t="n">
        <v>1</v>
      </c>
      <c r="T291" s="14" t="n">
        <v>0</v>
      </c>
      <c r="U291" s="14" t="s">
        <v>95</v>
      </c>
      <c r="V291" s="14" t="s">
        <v>95</v>
      </c>
      <c r="W291" s="14" t="n">
        <v>0</v>
      </c>
      <c r="X291" s="14" t="s">
        <v>120</v>
      </c>
      <c r="Y291" s="14" t="n">
        <v>1</v>
      </c>
      <c r="Z291" s="14"/>
      <c r="AA291" s="14" t="n">
        <v>0</v>
      </c>
      <c r="AB291" s="14" t="s">
        <v>101</v>
      </c>
      <c r="AC291" s="14" t="n">
        <v>62</v>
      </c>
      <c r="AD291" s="14" t="n">
        <v>0</v>
      </c>
      <c r="AE291" s="14" t="n">
        <v>0</v>
      </c>
      <c r="AF291" s="14" t="s">
        <v>96</v>
      </c>
      <c r="AG291" s="15" t="n">
        <v>42187</v>
      </c>
      <c r="AH291" s="14" t="str">
        <f aca="false">B291&amp;"|"&amp;C291&amp;"|"&amp;D291&amp;"|"&amp;E291&amp;"|"&amp;F291&amp;"|"&amp;G291&amp;"|"&amp;H291&amp;"|"&amp;I291&amp;"|"&amp;J291&amp;"|"&amp;K291&amp;"|"&amp;L291&amp;"|"&amp;M291&amp;"|"&amp;N291&amp;"|"&amp;O291&amp;"|"&amp;P291&amp;"|"&amp;Q291&amp;"|"&amp;R291&amp;"|"&amp;S291&amp;"|"&amp;T291&amp;"|"&amp;U291&amp;"|"&amp;V291&amp;"|"&amp;W291&amp;"|"&amp;X291&amp;"|"&amp;Y291&amp;"|"&amp;Z291&amp;"|"&amp;AA291&amp;"|"&amp;AB291&amp;"|"&amp;AC291&amp;"|"&amp;AD291&amp;"|"&amp;AE291&amp;"|"&amp;AF291&amp;"|"&amp;AG291</f>
        <v>City Hotel|1|355|2015|October|41|7|0|2|2|0|0|BB|PRT|Groups|TA/TO|0|1|0|A|A|0|Non Refund|1||0|Transient-Party|62|0|0|Canceled|42187</v>
      </c>
      <c r="AI291" s="14" t="str">
        <f aca="false">IF(COUNTIF($AH$4:$AH$2603,AH291)&gt;1,"Duplicate","Unique")</f>
        <v>Unique</v>
      </c>
      <c r="AJ291" s="14" t="str">
        <f aca="false">IF(COUNTBLANK(B291:AG291)&gt;0,"Missing ("&amp;COUNTBLANK(B291:AG291)&amp;")","Complete")</f>
        <v>Missing (1)</v>
      </c>
    </row>
    <row r="292" customFormat="false" ht="15" hidden="false" customHeight="false" outlineLevel="0" collapsed="false">
      <c r="A292" s="0" t="n">
        <v>289</v>
      </c>
      <c r="B292" s="0" t="s">
        <v>90</v>
      </c>
      <c r="C292" s="0" t="n">
        <v>0</v>
      </c>
      <c r="D292" s="0" t="n">
        <v>0</v>
      </c>
      <c r="E292" s="0" t="n">
        <v>2017</v>
      </c>
      <c r="F292" s="0" t="s">
        <v>103</v>
      </c>
      <c r="G292" s="0" t="n">
        <v>12</v>
      </c>
      <c r="H292" s="0" t="n">
        <v>24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</v>
      </c>
      <c r="N292" s="0" t="s">
        <v>82</v>
      </c>
      <c r="O292" s="0" t="s">
        <v>92</v>
      </c>
      <c r="P292" s="0" t="s">
        <v>93</v>
      </c>
      <c r="Q292" s="0" t="s">
        <v>94</v>
      </c>
      <c r="R292" s="0" t="n">
        <v>1</v>
      </c>
      <c r="S292" s="0" t="n">
        <v>0</v>
      </c>
      <c r="T292" s="0" t="n">
        <v>0</v>
      </c>
      <c r="U292" s="0" t="s">
        <v>95</v>
      </c>
      <c r="V292" s="0" t="s">
        <v>136</v>
      </c>
      <c r="W292" s="0" t="n">
        <v>0</v>
      </c>
      <c r="X292" s="0" t="s">
        <v>86</v>
      </c>
      <c r="Y292" s="0" t="n">
        <v>86</v>
      </c>
      <c r="AA292" s="0" t="n">
        <v>0</v>
      </c>
      <c r="AB292" s="0" t="s">
        <v>87</v>
      </c>
      <c r="AC292" s="0" t="n">
        <v>0</v>
      </c>
      <c r="AD292" s="0" t="n">
        <v>0</v>
      </c>
      <c r="AE292" s="0" t="n">
        <v>0</v>
      </c>
      <c r="AF292" s="0" t="s">
        <v>88</v>
      </c>
      <c r="AG292" s="13" t="n">
        <v>42818</v>
      </c>
      <c r="AH292" s="0" t="str">
        <f aca="false">B292&amp;"|"&amp;C292&amp;"|"&amp;D292&amp;"|"&amp;E292&amp;"|"&amp;F292&amp;"|"&amp;G292&amp;"|"&amp;H292&amp;"|"&amp;I292&amp;"|"&amp;J292&amp;"|"&amp;K292&amp;"|"&amp;L292&amp;"|"&amp;M292&amp;"|"&amp;N292&amp;"|"&amp;O292&amp;"|"&amp;P292&amp;"|"&amp;Q292&amp;"|"&amp;R292&amp;"|"&amp;S292&amp;"|"&amp;T292&amp;"|"&amp;U292&amp;"|"&amp;V292&amp;"|"&amp;W292&amp;"|"&amp;X292&amp;"|"&amp;Y292&amp;"|"&amp;Z292&amp;"|"&amp;AA292&amp;"|"&amp;AB292&amp;"|"&amp;AC292&amp;"|"&amp;AD292&amp;"|"&amp;AE292&amp;"|"&amp;AF292&amp;"|"&amp;AG292</f>
        <v>City Hotel|0|0|2017|March|12|24|0|0|0|0|0|BB|PRT|Online TA|TA/TO|1|0|0|A|G|0|No Deposit|86||0|Transient|0|0|0|Check-Out|42818</v>
      </c>
      <c r="AI292" s="0" t="str">
        <f aca="false">IF(COUNTIF($AH$4:$AH$2603,AH292)&gt;1,"Duplicate","Unique")</f>
        <v>Unique</v>
      </c>
      <c r="AJ292" s="0" t="str">
        <f aca="false">IF(COUNTBLANK(B292:AG292)&gt;0,"Missing ("&amp;COUNTBLANK(B292:AG292)&amp;")","Complete")</f>
        <v>Missing (1)</v>
      </c>
    </row>
    <row r="293" customFormat="false" ht="15" hidden="false" customHeight="false" outlineLevel="0" collapsed="false">
      <c r="A293" s="14" t="n">
        <v>290</v>
      </c>
      <c r="B293" s="14" t="s">
        <v>90</v>
      </c>
      <c r="C293" s="14" t="n">
        <v>0</v>
      </c>
      <c r="D293" s="14" t="n">
        <v>61</v>
      </c>
      <c r="E293" s="14" t="n">
        <v>2017</v>
      </c>
      <c r="F293" s="14" t="s">
        <v>126</v>
      </c>
      <c r="G293" s="14" t="n">
        <v>2</v>
      </c>
      <c r="H293" s="14" t="n">
        <v>8</v>
      </c>
      <c r="I293" s="14" t="n">
        <v>2</v>
      </c>
      <c r="J293" s="14" t="n">
        <v>3</v>
      </c>
      <c r="K293" s="14" t="n">
        <v>2</v>
      </c>
      <c r="L293" s="14" t="n">
        <v>0</v>
      </c>
      <c r="M293" s="14" t="n">
        <v>0</v>
      </c>
      <c r="N293" s="14" t="s">
        <v>82</v>
      </c>
      <c r="O293" s="14" t="s">
        <v>108</v>
      </c>
      <c r="P293" s="14" t="s">
        <v>99</v>
      </c>
      <c r="Q293" s="14" t="s">
        <v>94</v>
      </c>
      <c r="R293" s="14" t="n">
        <v>0</v>
      </c>
      <c r="S293" s="14" t="n">
        <v>0</v>
      </c>
      <c r="T293" s="14" t="n">
        <v>0</v>
      </c>
      <c r="U293" s="14" t="s">
        <v>95</v>
      </c>
      <c r="V293" s="14" t="s">
        <v>95</v>
      </c>
      <c r="W293" s="14" t="n">
        <v>0</v>
      </c>
      <c r="X293" s="14" t="s">
        <v>86</v>
      </c>
      <c r="Y293" s="14" t="n">
        <v>27</v>
      </c>
      <c r="Z293" s="14"/>
      <c r="AA293" s="14" t="n">
        <v>0</v>
      </c>
      <c r="AB293" s="14" t="s">
        <v>87</v>
      </c>
      <c r="AC293" s="14" t="n">
        <v>72</v>
      </c>
      <c r="AD293" s="14" t="n">
        <v>0</v>
      </c>
      <c r="AE293" s="14" t="n">
        <v>0</v>
      </c>
      <c r="AF293" s="14" t="s">
        <v>88</v>
      </c>
      <c r="AG293" s="15" t="n">
        <v>42748</v>
      </c>
      <c r="AH293" s="14" t="str">
        <f aca="false">B293&amp;"|"&amp;C293&amp;"|"&amp;D293&amp;"|"&amp;E293&amp;"|"&amp;F293&amp;"|"&amp;G293&amp;"|"&amp;H293&amp;"|"&amp;I293&amp;"|"&amp;J293&amp;"|"&amp;K293&amp;"|"&amp;L293&amp;"|"&amp;M293&amp;"|"&amp;N293&amp;"|"&amp;O293&amp;"|"&amp;P293&amp;"|"&amp;Q293&amp;"|"&amp;R293&amp;"|"&amp;S293&amp;"|"&amp;T293&amp;"|"&amp;U293&amp;"|"&amp;V293&amp;"|"&amp;W293&amp;"|"&amp;X293&amp;"|"&amp;Y293&amp;"|"&amp;Z293&amp;"|"&amp;AA293&amp;"|"&amp;AB293&amp;"|"&amp;AC293&amp;"|"&amp;AD293&amp;"|"&amp;AE293&amp;"|"&amp;AF293&amp;"|"&amp;AG293</f>
        <v>City Hotel|0|61|2017|January|2|8|2|3|2|0|0|BB|DEU|Offline TA/TO|TA/TO|0|0|0|A|A|0|No Deposit|27||0|Transient|72|0|0|Check-Out|42748</v>
      </c>
      <c r="AI293" s="14" t="str">
        <f aca="false">IF(COUNTIF($AH$4:$AH$2603,AH293)&gt;1,"Duplicate","Unique")</f>
        <v>Unique</v>
      </c>
      <c r="AJ293" s="14" t="str">
        <f aca="false">IF(COUNTBLANK(B293:AG293)&gt;0,"Missing ("&amp;COUNTBLANK(B293:AG293)&amp;")","Complete")</f>
        <v>Missing (1)</v>
      </c>
    </row>
    <row r="294" customFormat="false" ht="15" hidden="false" customHeight="false" outlineLevel="0" collapsed="false">
      <c r="A294" s="0" t="n">
        <v>291</v>
      </c>
      <c r="B294" s="0" t="s">
        <v>90</v>
      </c>
      <c r="C294" s="0" t="n">
        <v>1</v>
      </c>
      <c r="D294" s="0" t="n">
        <v>96</v>
      </c>
      <c r="E294" s="0" t="n">
        <v>2017</v>
      </c>
      <c r="F294" s="0" t="s">
        <v>106</v>
      </c>
      <c r="G294" s="0" t="n">
        <v>17</v>
      </c>
      <c r="H294" s="0" t="n">
        <v>26</v>
      </c>
      <c r="I294" s="0" t="n">
        <v>0</v>
      </c>
      <c r="J294" s="0" t="n">
        <v>2</v>
      </c>
      <c r="K294" s="0" t="n">
        <v>2</v>
      </c>
      <c r="L294" s="0" t="n">
        <v>0</v>
      </c>
      <c r="M294" s="0" t="n">
        <v>0</v>
      </c>
      <c r="N294" s="0" t="s">
        <v>82</v>
      </c>
      <c r="O294" s="0" t="s">
        <v>92</v>
      </c>
      <c r="P294" s="0" t="s">
        <v>116</v>
      </c>
      <c r="Q294" s="0" t="s">
        <v>94</v>
      </c>
      <c r="R294" s="0" t="n">
        <v>0</v>
      </c>
      <c r="S294" s="0" t="n">
        <v>0</v>
      </c>
      <c r="T294" s="0" t="n">
        <v>0</v>
      </c>
      <c r="U294" s="0" t="s">
        <v>95</v>
      </c>
      <c r="V294" s="0" t="s">
        <v>95</v>
      </c>
      <c r="W294" s="0" t="n">
        <v>0</v>
      </c>
      <c r="X294" s="0" t="s">
        <v>120</v>
      </c>
      <c r="Y294" s="0" t="n">
        <v>29</v>
      </c>
      <c r="AA294" s="0" t="n">
        <v>0</v>
      </c>
      <c r="AB294" s="0" t="s">
        <v>87</v>
      </c>
      <c r="AC294" s="0" t="n">
        <v>130</v>
      </c>
      <c r="AD294" s="0" t="n">
        <v>0</v>
      </c>
      <c r="AE294" s="0" t="n">
        <v>0</v>
      </c>
      <c r="AF294" s="0" t="s">
        <v>96</v>
      </c>
      <c r="AG294" s="13" t="n">
        <v>42755</v>
      </c>
      <c r="AH294" s="0" t="str">
        <f aca="false">B294&amp;"|"&amp;C294&amp;"|"&amp;D294&amp;"|"&amp;E294&amp;"|"&amp;F294&amp;"|"&amp;G294&amp;"|"&amp;H294&amp;"|"&amp;I294&amp;"|"&amp;J294&amp;"|"&amp;K294&amp;"|"&amp;L294&amp;"|"&amp;M294&amp;"|"&amp;N294&amp;"|"&amp;O294&amp;"|"&amp;P294&amp;"|"&amp;Q294&amp;"|"&amp;R294&amp;"|"&amp;S294&amp;"|"&amp;T294&amp;"|"&amp;U294&amp;"|"&amp;V294&amp;"|"&amp;W294&amp;"|"&amp;X294&amp;"|"&amp;Y294&amp;"|"&amp;Z294&amp;"|"&amp;AA294&amp;"|"&amp;AB294&amp;"|"&amp;AC294&amp;"|"&amp;AD294&amp;"|"&amp;AE294&amp;"|"&amp;AF294&amp;"|"&amp;AG294</f>
        <v>City Hotel|1|96|2017|April|17|26|0|2|2|0|0|BB|PRT|Groups|TA/TO|0|0|0|A|A|0|Non Refund|29||0|Transient|130|0|0|Canceled|42755</v>
      </c>
      <c r="AI294" s="0" t="str">
        <f aca="false">IF(COUNTIF($AH$4:$AH$2603,AH294)&gt;1,"Duplicate","Unique")</f>
        <v>Unique</v>
      </c>
      <c r="AJ294" s="0" t="str">
        <f aca="false">IF(COUNTBLANK(B294:AG294)&gt;0,"Missing ("&amp;COUNTBLANK(B294:AG294)&amp;")","Complete")</f>
        <v>Missing (1)</v>
      </c>
    </row>
    <row r="295" customFormat="false" ht="15" hidden="false" customHeight="false" outlineLevel="0" collapsed="false">
      <c r="A295" s="14" t="n">
        <v>292</v>
      </c>
      <c r="B295" s="14" t="s">
        <v>90</v>
      </c>
      <c r="C295" s="14" t="n">
        <v>0</v>
      </c>
      <c r="D295" s="14" t="n">
        <v>150</v>
      </c>
      <c r="E295" s="14" t="n">
        <v>2016</v>
      </c>
      <c r="F295" s="14" t="s">
        <v>135</v>
      </c>
      <c r="G295" s="14" t="n">
        <v>25</v>
      </c>
      <c r="H295" s="14" t="n">
        <v>14</v>
      </c>
      <c r="I295" s="14" t="n">
        <v>1</v>
      </c>
      <c r="J295" s="14" t="n">
        <v>5</v>
      </c>
      <c r="K295" s="14" t="n">
        <v>2</v>
      </c>
      <c r="L295" s="14" t="n">
        <v>0</v>
      </c>
      <c r="M295" s="14" t="n">
        <v>0</v>
      </c>
      <c r="N295" s="14" t="s">
        <v>82</v>
      </c>
      <c r="O295" s="14" t="s">
        <v>130</v>
      </c>
      <c r="P295" s="14" t="s">
        <v>93</v>
      </c>
      <c r="Q295" s="14" t="s">
        <v>94</v>
      </c>
      <c r="R295" s="14" t="n">
        <v>0</v>
      </c>
      <c r="S295" s="14" t="n">
        <v>0</v>
      </c>
      <c r="T295" s="14" t="n">
        <v>0</v>
      </c>
      <c r="U295" s="14" t="s">
        <v>109</v>
      </c>
      <c r="V295" s="14" t="s">
        <v>109</v>
      </c>
      <c r="W295" s="14" t="n">
        <v>0</v>
      </c>
      <c r="X295" s="14" t="s">
        <v>86</v>
      </c>
      <c r="Y295" s="14" t="n">
        <v>9</v>
      </c>
      <c r="Z295" s="14"/>
      <c r="AA295" s="14" t="n">
        <v>0</v>
      </c>
      <c r="AB295" s="14" t="s">
        <v>87</v>
      </c>
      <c r="AC295" s="14" t="n">
        <v>121.83</v>
      </c>
      <c r="AD295" s="14" t="n">
        <v>0</v>
      </c>
      <c r="AE295" s="14" t="n">
        <v>2</v>
      </c>
      <c r="AF295" s="14" t="s">
        <v>88</v>
      </c>
      <c r="AG295" s="15" t="n">
        <v>42541</v>
      </c>
      <c r="AH295" s="14" t="str">
        <f aca="false">B295&amp;"|"&amp;C295&amp;"|"&amp;D295&amp;"|"&amp;E295&amp;"|"&amp;F295&amp;"|"&amp;G295&amp;"|"&amp;H295&amp;"|"&amp;I295&amp;"|"&amp;J295&amp;"|"&amp;K295&amp;"|"&amp;L295&amp;"|"&amp;M295&amp;"|"&amp;N295&amp;"|"&amp;O295&amp;"|"&amp;P295&amp;"|"&amp;Q295&amp;"|"&amp;R295&amp;"|"&amp;S295&amp;"|"&amp;T295&amp;"|"&amp;U295&amp;"|"&amp;V295&amp;"|"&amp;W295&amp;"|"&amp;X295&amp;"|"&amp;Y295&amp;"|"&amp;Z295&amp;"|"&amp;AA295&amp;"|"&amp;AB295&amp;"|"&amp;AC295&amp;"|"&amp;AD295&amp;"|"&amp;AE295&amp;"|"&amp;AF295&amp;"|"&amp;AG295</f>
        <v>City Hotel|0|150|2016|June|25|14|1|5|2|0|0|BB|NLD|Online TA|TA/TO|0|0|0|D|D|0|No Deposit|9||0|Transient|121.83|0|2|Check-Out|42541</v>
      </c>
      <c r="AI295" s="14" t="str">
        <f aca="false">IF(COUNTIF($AH$4:$AH$2603,AH295)&gt;1,"Duplicate","Unique")</f>
        <v>Unique</v>
      </c>
      <c r="AJ295" s="14" t="str">
        <f aca="false">IF(COUNTBLANK(B295:AG295)&gt;0,"Missing ("&amp;COUNTBLANK(B295:AG295)&amp;")","Complete")</f>
        <v>Missing (1)</v>
      </c>
    </row>
    <row r="296" customFormat="false" ht="15" hidden="false" customHeight="false" outlineLevel="0" collapsed="false">
      <c r="A296" s="0" t="n">
        <v>293</v>
      </c>
      <c r="B296" s="0" t="s">
        <v>90</v>
      </c>
      <c r="C296" s="0" t="n">
        <v>0</v>
      </c>
      <c r="D296" s="0" t="n">
        <v>181</v>
      </c>
      <c r="E296" s="0" t="n">
        <v>2016</v>
      </c>
      <c r="F296" s="0" t="s">
        <v>111</v>
      </c>
      <c r="G296" s="0" t="n">
        <v>42</v>
      </c>
      <c r="H296" s="0" t="n">
        <v>11</v>
      </c>
      <c r="I296" s="0" t="n">
        <v>0</v>
      </c>
      <c r="J296" s="0" t="n">
        <v>2</v>
      </c>
      <c r="K296" s="0" t="n">
        <v>1</v>
      </c>
      <c r="L296" s="0" t="n">
        <v>0</v>
      </c>
      <c r="M296" s="0" t="n">
        <v>0</v>
      </c>
      <c r="N296" s="0" t="s">
        <v>82</v>
      </c>
      <c r="O296" s="0" t="s">
        <v>122</v>
      </c>
      <c r="P296" s="0" t="s">
        <v>99</v>
      </c>
      <c r="Q296" s="0" t="s">
        <v>94</v>
      </c>
      <c r="R296" s="0" t="n">
        <v>0</v>
      </c>
      <c r="S296" s="0" t="n">
        <v>0</v>
      </c>
      <c r="T296" s="0" t="n">
        <v>0</v>
      </c>
      <c r="U296" s="0" t="s">
        <v>95</v>
      </c>
      <c r="V296" s="0" t="s">
        <v>95</v>
      </c>
      <c r="W296" s="0" t="n">
        <v>0</v>
      </c>
      <c r="X296" s="0" t="s">
        <v>86</v>
      </c>
      <c r="Y296" s="0" t="n">
        <v>234</v>
      </c>
      <c r="AA296" s="0" t="n">
        <v>0</v>
      </c>
      <c r="AB296" s="0" t="s">
        <v>101</v>
      </c>
      <c r="AC296" s="0" t="n">
        <v>120</v>
      </c>
      <c r="AD296" s="0" t="n">
        <v>0</v>
      </c>
      <c r="AE296" s="0" t="n">
        <v>0</v>
      </c>
      <c r="AF296" s="0" t="s">
        <v>88</v>
      </c>
      <c r="AG296" s="13" t="n">
        <v>42656</v>
      </c>
      <c r="AH296" s="0" t="str">
        <f aca="false">B296&amp;"|"&amp;C296&amp;"|"&amp;D296&amp;"|"&amp;E296&amp;"|"&amp;F296&amp;"|"&amp;G296&amp;"|"&amp;H296&amp;"|"&amp;I296&amp;"|"&amp;J296&amp;"|"&amp;K296&amp;"|"&amp;L296&amp;"|"&amp;M296&amp;"|"&amp;N296&amp;"|"&amp;O296&amp;"|"&amp;P296&amp;"|"&amp;Q296&amp;"|"&amp;R296&amp;"|"&amp;S296&amp;"|"&amp;T296&amp;"|"&amp;U296&amp;"|"&amp;V296&amp;"|"&amp;W296&amp;"|"&amp;X296&amp;"|"&amp;Y296&amp;"|"&amp;Z296&amp;"|"&amp;AA296&amp;"|"&amp;AB296&amp;"|"&amp;AC296&amp;"|"&amp;AD296&amp;"|"&amp;AE296&amp;"|"&amp;AF296&amp;"|"&amp;AG296</f>
        <v>City Hotel|0|181|2016|October|42|11|0|2|1|0|0|BB|FRA|Offline TA/TO|TA/TO|0|0|0|A|A|0|No Deposit|234||0|Transient-Party|120|0|0|Check-Out|42656</v>
      </c>
      <c r="AI296" s="0" t="str">
        <f aca="false">IF(COUNTIF($AH$4:$AH$2603,AH296)&gt;1,"Duplicate","Unique")</f>
        <v>Unique</v>
      </c>
      <c r="AJ296" s="0" t="str">
        <f aca="false">IF(COUNTBLANK(B296:AG296)&gt;0,"Missing ("&amp;COUNTBLANK(B296:AG296)&amp;")","Complete")</f>
        <v>Missing (1)</v>
      </c>
    </row>
    <row r="297" customFormat="false" ht="15" hidden="false" customHeight="false" outlineLevel="0" collapsed="false">
      <c r="A297" s="14" t="n">
        <v>294</v>
      </c>
      <c r="B297" s="14" t="s">
        <v>90</v>
      </c>
      <c r="C297" s="14" t="n">
        <v>0</v>
      </c>
      <c r="D297" s="14" t="n">
        <v>6</v>
      </c>
      <c r="E297" s="14" t="n">
        <v>2015</v>
      </c>
      <c r="F297" s="14" t="s">
        <v>81</v>
      </c>
      <c r="G297" s="14" t="n">
        <v>53</v>
      </c>
      <c r="H297" s="14" t="n">
        <v>31</v>
      </c>
      <c r="I297" s="14" t="n">
        <v>0</v>
      </c>
      <c r="J297" s="14" t="n">
        <v>2</v>
      </c>
      <c r="K297" s="14" t="n">
        <v>2</v>
      </c>
      <c r="L297" s="14" t="n">
        <v>0</v>
      </c>
      <c r="M297" s="14" t="n">
        <v>0</v>
      </c>
      <c r="N297" s="14" t="s">
        <v>82</v>
      </c>
      <c r="O297" s="14" t="s">
        <v>163</v>
      </c>
      <c r="P297" s="14" t="s">
        <v>93</v>
      </c>
      <c r="Q297" s="14" t="s">
        <v>94</v>
      </c>
      <c r="R297" s="14" t="n">
        <v>0</v>
      </c>
      <c r="S297" s="14" t="n">
        <v>0</v>
      </c>
      <c r="T297" s="14" t="n">
        <v>0</v>
      </c>
      <c r="U297" s="14" t="s">
        <v>109</v>
      </c>
      <c r="V297" s="14" t="s">
        <v>109</v>
      </c>
      <c r="W297" s="14" t="n">
        <v>0</v>
      </c>
      <c r="X297" s="14" t="s">
        <v>86</v>
      </c>
      <c r="Y297" s="14" t="n">
        <v>9</v>
      </c>
      <c r="Z297" s="14"/>
      <c r="AA297" s="14" t="n">
        <v>0</v>
      </c>
      <c r="AB297" s="14" t="s">
        <v>87</v>
      </c>
      <c r="AC297" s="14" t="n">
        <v>137</v>
      </c>
      <c r="AD297" s="14" t="n">
        <v>0</v>
      </c>
      <c r="AE297" s="14" t="n">
        <v>1</v>
      </c>
      <c r="AF297" s="14" t="s">
        <v>88</v>
      </c>
      <c r="AG297" s="15" t="n">
        <v>42371</v>
      </c>
      <c r="AH297" s="14" t="str">
        <f aca="false">B297&amp;"|"&amp;C297&amp;"|"&amp;D297&amp;"|"&amp;E297&amp;"|"&amp;F297&amp;"|"&amp;G297&amp;"|"&amp;H297&amp;"|"&amp;I297&amp;"|"&amp;J297&amp;"|"&amp;K297&amp;"|"&amp;L297&amp;"|"&amp;M297&amp;"|"&amp;N297&amp;"|"&amp;O297&amp;"|"&amp;P297&amp;"|"&amp;Q297&amp;"|"&amp;R297&amp;"|"&amp;S297&amp;"|"&amp;T297&amp;"|"&amp;U297&amp;"|"&amp;V297&amp;"|"&amp;W297&amp;"|"&amp;X297&amp;"|"&amp;Y297&amp;"|"&amp;Z297&amp;"|"&amp;AA297&amp;"|"&amp;AB297&amp;"|"&amp;AC297&amp;"|"&amp;AD297&amp;"|"&amp;AE297&amp;"|"&amp;AF297&amp;"|"&amp;AG297</f>
        <v>City Hotel|0|6|2015|December|53|31|0|2|2|0|0|BB|RUS|Online TA|TA/TO|0|0|0|D|D|0|No Deposit|9||0|Transient|137|0|1|Check-Out|42371</v>
      </c>
      <c r="AI297" s="14" t="str">
        <f aca="false">IF(COUNTIF($AH$4:$AH$2603,AH297)&gt;1,"Duplicate","Unique")</f>
        <v>Unique</v>
      </c>
      <c r="AJ297" s="14" t="str">
        <f aca="false">IF(COUNTBLANK(B297:AG297)&gt;0,"Missing ("&amp;COUNTBLANK(B297:AG297)&amp;")","Complete")</f>
        <v>Missing (1)</v>
      </c>
    </row>
    <row r="298" customFormat="false" ht="15" hidden="false" customHeight="false" outlineLevel="0" collapsed="false">
      <c r="A298" s="0" t="n">
        <v>295</v>
      </c>
      <c r="B298" s="0" t="s">
        <v>90</v>
      </c>
      <c r="C298" s="0" t="n">
        <v>0</v>
      </c>
      <c r="D298" s="0" t="n">
        <v>39</v>
      </c>
      <c r="E298" s="0" t="n">
        <v>2015</v>
      </c>
      <c r="F298" s="0" t="s">
        <v>119</v>
      </c>
      <c r="G298" s="0" t="n">
        <v>33</v>
      </c>
      <c r="H298" s="0" t="n">
        <v>14</v>
      </c>
      <c r="I298" s="0" t="n">
        <v>0</v>
      </c>
      <c r="J298" s="0" t="n">
        <v>2</v>
      </c>
      <c r="K298" s="0" t="n">
        <v>2</v>
      </c>
      <c r="L298" s="0" t="n">
        <v>0</v>
      </c>
      <c r="M298" s="0" t="n">
        <v>0</v>
      </c>
      <c r="N298" s="0" t="s">
        <v>112</v>
      </c>
      <c r="O298" s="0" t="s">
        <v>108</v>
      </c>
      <c r="P298" s="0" t="s">
        <v>99</v>
      </c>
      <c r="Q298" s="0" t="s">
        <v>94</v>
      </c>
      <c r="R298" s="0" t="n">
        <v>0</v>
      </c>
      <c r="S298" s="0" t="n">
        <v>0</v>
      </c>
      <c r="T298" s="0" t="n">
        <v>0</v>
      </c>
      <c r="U298" s="0" t="s">
        <v>95</v>
      </c>
      <c r="V298" s="0" t="s">
        <v>109</v>
      </c>
      <c r="W298" s="0" t="n">
        <v>0</v>
      </c>
      <c r="X298" s="0" t="s">
        <v>86</v>
      </c>
      <c r="Y298" s="0" t="n">
        <v>6</v>
      </c>
      <c r="AA298" s="0" t="n">
        <v>0</v>
      </c>
      <c r="AB298" s="0" t="s">
        <v>101</v>
      </c>
      <c r="AC298" s="0" t="n">
        <v>109</v>
      </c>
      <c r="AD298" s="0" t="n">
        <v>0</v>
      </c>
      <c r="AE298" s="0" t="n">
        <v>0</v>
      </c>
      <c r="AF298" s="0" t="s">
        <v>88</v>
      </c>
      <c r="AG298" s="13" t="n">
        <v>42232</v>
      </c>
      <c r="AH298" s="0" t="str">
        <f aca="false">B298&amp;"|"&amp;C298&amp;"|"&amp;D298&amp;"|"&amp;E298&amp;"|"&amp;F298&amp;"|"&amp;G298&amp;"|"&amp;H298&amp;"|"&amp;I298&amp;"|"&amp;J298&amp;"|"&amp;K298&amp;"|"&amp;L298&amp;"|"&amp;M298&amp;"|"&amp;N298&amp;"|"&amp;O298&amp;"|"&amp;P298&amp;"|"&amp;Q298&amp;"|"&amp;R298&amp;"|"&amp;S298&amp;"|"&amp;T298&amp;"|"&amp;U298&amp;"|"&amp;V298&amp;"|"&amp;W298&amp;"|"&amp;X298&amp;"|"&amp;Y298&amp;"|"&amp;Z298&amp;"|"&amp;AA298&amp;"|"&amp;AB298&amp;"|"&amp;AC298&amp;"|"&amp;AD298&amp;"|"&amp;AE298&amp;"|"&amp;AF298&amp;"|"&amp;AG298</f>
        <v>City Hotel|0|39|2015|August|33|14|0|2|2|0|0|HB|DEU|Offline TA/TO|TA/TO|0|0|0|A|D|0|No Deposit|6||0|Transient-Party|109|0|0|Check-Out|42232</v>
      </c>
      <c r="AI298" s="0" t="str">
        <f aca="false">IF(COUNTIF($AH$4:$AH$2603,AH298)&gt;1,"Duplicate","Unique")</f>
        <v>Duplicate</v>
      </c>
      <c r="AJ298" s="0" t="str">
        <f aca="false">IF(COUNTBLANK(B298:AG298)&gt;0,"Missing ("&amp;COUNTBLANK(B298:AG298)&amp;")","Complete")</f>
        <v>Missing (1)</v>
      </c>
    </row>
    <row r="299" customFormat="false" ht="15" hidden="false" customHeight="false" outlineLevel="0" collapsed="false">
      <c r="A299" s="14" t="n">
        <v>296</v>
      </c>
      <c r="B299" s="14" t="s">
        <v>90</v>
      </c>
      <c r="C299" s="14" t="n">
        <v>0</v>
      </c>
      <c r="D299" s="14" t="n">
        <v>19</v>
      </c>
      <c r="E299" s="14" t="n">
        <v>2017</v>
      </c>
      <c r="F299" s="14" t="s">
        <v>121</v>
      </c>
      <c r="G299" s="14" t="n">
        <v>19</v>
      </c>
      <c r="H299" s="14" t="n">
        <v>12</v>
      </c>
      <c r="I299" s="14" t="n">
        <v>2</v>
      </c>
      <c r="J299" s="14" t="n">
        <v>5</v>
      </c>
      <c r="K299" s="14" t="n">
        <v>2</v>
      </c>
      <c r="L299" s="14" t="n">
        <v>0</v>
      </c>
      <c r="M299" s="14" t="n">
        <v>0</v>
      </c>
      <c r="N299" s="14" t="s">
        <v>82</v>
      </c>
      <c r="O299" s="14" t="s">
        <v>108</v>
      </c>
      <c r="P299" s="14" t="s">
        <v>93</v>
      </c>
      <c r="Q299" s="14" t="s">
        <v>94</v>
      </c>
      <c r="R299" s="14" t="n">
        <v>0</v>
      </c>
      <c r="S299" s="14" t="n">
        <v>0</v>
      </c>
      <c r="T299" s="14" t="n">
        <v>0</v>
      </c>
      <c r="U299" s="14" t="s">
        <v>109</v>
      </c>
      <c r="V299" s="14" t="s">
        <v>109</v>
      </c>
      <c r="W299" s="14" t="n">
        <v>0</v>
      </c>
      <c r="X299" s="14" t="s">
        <v>86</v>
      </c>
      <c r="Y299" s="14" t="n">
        <v>9</v>
      </c>
      <c r="Z299" s="14"/>
      <c r="AA299" s="14" t="n">
        <v>0</v>
      </c>
      <c r="AB299" s="14" t="s">
        <v>87</v>
      </c>
      <c r="AC299" s="14" t="n">
        <v>184.29</v>
      </c>
      <c r="AD299" s="14" t="n">
        <v>0</v>
      </c>
      <c r="AE299" s="14" t="n">
        <v>1</v>
      </c>
      <c r="AF299" s="14" t="s">
        <v>88</v>
      </c>
      <c r="AG299" s="15" t="n">
        <v>42874</v>
      </c>
      <c r="AH299" s="14" t="str">
        <f aca="false">B299&amp;"|"&amp;C299&amp;"|"&amp;D299&amp;"|"&amp;E299&amp;"|"&amp;F299&amp;"|"&amp;G299&amp;"|"&amp;H299&amp;"|"&amp;I299&amp;"|"&amp;J299&amp;"|"&amp;K299&amp;"|"&amp;L299&amp;"|"&amp;M299&amp;"|"&amp;N299&amp;"|"&amp;O299&amp;"|"&amp;P299&amp;"|"&amp;Q299&amp;"|"&amp;R299&amp;"|"&amp;S299&amp;"|"&amp;T299&amp;"|"&amp;U299&amp;"|"&amp;V299&amp;"|"&amp;W299&amp;"|"&amp;X299&amp;"|"&amp;Y299&amp;"|"&amp;Z299&amp;"|"&amp;AA299&amp;"|"&amp;AB299&amp;"|"&amp;AC299&amp;"|"&amp;AD299&amp;"|"&amp;AE299&amp;"|"&amp;AF299&amp;"|"&amp;AG299</f>
        <v>City Hotel|0|19|2017|May|19|12|2|5|2|0|0|BB|DEU|Online TA|TA/TO|0|0|0|D|D|0|No Deposit|9||0|Transient|184.29|0|1|Check-Out|42874</v>
      </c>
      <c r="AI299" s="14" t="str">
        <f aca="false">IF(COUNTIF($AH$4:$AH$2603,AH299)&gt;1,"Duplicate","Unique")</f>
        <v>Unique</v>
      </c>
      <c r="AJ299" s="14" t="str">
        <f aca="false">IF(COUNTBLANK(B299:AG299)&gt;0,"Missing ("&amp;COUNTBLANK(B299:AG299)&amp;")","Complete")</f>
        <v>Missing (1)</v>
      </c>
    </row>
    <row r="300" customFormat="false" ht="15" hidden="false" customHeight="false" outlineLevel="0" collapsed="false">
      <c r="A300" s="0" t="n">
        <v>297</v>
      </c>
      <c r="B300" s="0" t="s">
        <v>90</v>
      </c>
      <c r="C300" s="0" t="n">
        <v>1</v>
      </c>
      <c r="D300" s="0" t="n">
        <v>286</v>
      </c>
      <c r="E300" s="0" t="n">
        <v>2015</v>
      </c>
      <c r="F300" s="0" t="s">
        <v>91</v>
      </c>
      <c r="G300" s="0" t="n">
        <v>31</v>
      </c>
      <c r="H300" s="0" t="n">
        <v>30</v>
      </c>
      <c r="I300" s="0" t="n">
        <v>0</v>
      </c>
      <c r="J300" s="0" t="n">
        <v>2</v>
      </c>
      <c r="K300" s="0" t="n">
        <v>2</v>
      </c>
      <c r="L300" s="0" t="n">
        <v>0</v>
      </c>
      <c r="M300" s="0" t="n">
        <v>0</v>
      </c>
      <c r="N300" s="0" t="s">
        <v>82</v>
      </c>
      <c r="O300" s="0" t="s">
        <v>92</v>
      </c>
      <c r="P300" s="0" t="s">
        <v>116</v>
      </c>
      <c r="Q300" s="0" t="s">
        <v>94</v>
      </c>
      <c r="R300" s="0" t="n">
        <v>0</v>
      </c>
      <c r="S300" s="0" t="n">
        <v>1</v>
      </c>
      <c r="T300" s="0" t="n">
        <v>0</v>
      </c>
      <c r="U300" s="0" t="s">
        <v>95</v>
      </c>
      <c r="V300" s="0" t="s">
        <v>95</v>
      </c>
      <c r="W300" s="0" t="n">
        <v>0</v>
      </c>
      <c r="X300" s="0" t="s">
        <v>120</v>
      </c>
      <c r="Y300" s="0" t="n">
        <v>1</v>
      </c>
      <c r="AA300" s="0" t="n">
        <v>0</v>
      </c>
      <c r="AB300" s="0" t="s">
        <v>125</v>
      </c>
      <c r="AC300" s="0" t="n">
        <v>62</v>
      </c>
      <c r="AD300" s="0" t="n">
        <v>0</v>
      </c>
      <c r="AE300" s="0" t="n">
        <v>0</v>
      </c>
      <c r="AF300" s="0" t="s">
        <v>96</v>
      </c>
      <c r="AG300" s="13" t="n">
        <v>42005</v>
      </c>
      <c r="AH300" s="0" t="str">
        <f aca="false">B300&amp;"|"&amp;C300&amp;"|"&amp;D300&amp;"|"&amp;E300&amp;"|"&amp;F300&amp;"|"&amp;G300&amp;"|"&amp;H300&amp;"|"&amp;I300&amp;"|"&amp;J300&amp;"|"&amp;K300&amp;"|"&amp;L300&amp;"|"&amp;M300&amp;"|"&amp;N300&amp;"|"&amp;O300&amp;"|"&amp;P300&amp;"|"&amp;Q300&amp;"|"&amp;R300&amp;"|"&amp;S300&amp;"|"&amp;T300&amp;"|"&amp;U300&amp;"|"&amp;V300&amp;"|"&amp;W300&amp;"|"&amp;X300&amp;"|"&amp;Y300&amp;"|"&amp;Z300&amp;"|"&amp;AA300&amp;"|"&amp;AB300&amp;"|"&amp;AC300&amp;"|"&amp;AD300&amp;"|"&amp;AE300&amp;"|"&amp;AF300&amp;"|"&amp;AG300</f>
        <v>City Hotel|1|286|2015|July|31|30|0|2|2|0|0|BB|PRT|Groups|TA/TO|0|1|0|A|A|0|Non Refund|1||0|Contract|62|0|0|Canceled|42005</v>
      </c>
      <c r="AI300" s="0" t="str">
        <f aca="false">IF(COUNTIF($AH$4:$AH$2603,AH300)&gt;1,"Duplicate","Unique")</f>
        <v>Unique</v>
      </c>
      <c r="AJ300" s="0" t="str">
        <f aca="false">IF(COUNTBLANK(B300:AG300)&gt;0,"Missing ("&amp;COUNTBLANK(B300:AG300)&amp;")","Complete")</f>
        <v>Missing (1)</v>
      </c>
    </row>
    <row r="301" customFormat="false" ht="15" hidden="false" customHeight="false" outlineLevel="0" collapsed="false">
      <c r="A301" s="14" t="n">
        <v>298</v>
      </c>
      <c r="B301" s="14" t="s">
        <v>90</v>
      </c>
      <c r="C301" s="14" t="n">
        <v>1</v>
      </c>
      <c r="D301" s="14" t="n">
        <v>37</v>
      </c>
      <c r="E301" s="14" t="n">
        <v>2016</v>
      </c>
      <c r="F301" s="14" t="s">
        <v>111</v>
      </c>
      <c r="G301" s="14" t="n">
        <v>42</v>
      </c>
      <c r="H301" s="14" t="n">
        <v>13</v>
      </c>
      <c r="I301" s="14" t="n">
        <v>0</v>
      </c>
      <c r="J301" s="14" t="n">
        <v>3</v>
      </c>
      <c r="K301" s="14" t="n">
        <v>2</v>
      </c>
      <c r="L301" s="14" t="n">
        <v>0</v>
      </c>
      <c r="M301" s="14" t="n">
        <v>0</v>
      </c>
      <c r="N301" s="14" t="s">
        <v>82</v>
      </c>
      <c r="O301" s="14" t="s">
        <v>92</v>
      </c>
      <c r="P301" s="14" t="s">
        <v>99</v>
      </c>
      <c r="Q301" s="14" t="s">
        <v>94</v>
      </c>
      <c r="R301" s="14" t="n">
        <v>0</v>
      </c>
      <c r="S301" s="14" t="n">
        <v>0</v>
      </c>
      <c r="T301" s="14" t="n">
        <v>0</v>
      </c>
      <c r="U301" s="14" t="s">
        <v>95</v>
      </c>
      <c r="V301" s="14" t="s">
        <v>95</v>
      </c>
      <c r="W301" s="14" t="n">
        <v>0</v>
      </c>
      <c r="X301" s="14" t="s">
        <v>86</v>
      </c>
      <c r="Y301" s="14" t="n">
        <v>56</v>
      </c>
      <c r="Z301" s="14"/>
      <c r="AA301" s="14" t="n">
        <v>0</v>
      </c>
      <c r="AB301" s="14" t="s">
        <v>101</v>
      </c>
      <c r="AC301" s="14" t="n">
        <v>105</v>
      </c>
      <c r="AD301" s="14" t="n">
        <v>0</v>
      </c>
      <c r="AE301" s="14" t="n">
        <v>0</v>
      </c>
      <c r="AF301" s="14" t="s">
        <v>96</v>
      </c>
      <c r="AG301" s="15" t="n">
        <v>42619</v>
      </c>
      <c r="AH301" s="14" t="str">
        <f aca="false">B301&amp;"|"&amp;C301&amp;"|"&amp;D301&amp;"|"&amp;E301&amp;"|"&amp;F301&amp;"|"&amp;G301&amp;"|"&amp;H301&amp;"|"&amp;I301&amp;"|"&amp;J301&amp;"|"&amp;K301&amp;"|"&amp;L301&amp;"|"&amp;M301&amp;"|"&amp;N301&amp;"|"&amp;O301&amp;"|"&amp;P301&amp;"|"&amp;Q301&amp;"|"&amp;R301&amp;"|"&amp;S301&amp;"|"&amp;T301&amp;"|"&amp;U301&amp;"|"&amp;V301&amp;"|"&amp;W301&amp;"|"&amp;X301&amp;"|"&amp;Y301&amp;"|"&amp;Z301&amp;"|"&amp;AA301&amp;"|"&amp;AB301&amp;"|"&amp;AC301&amp;"|"&amp;AD301&amp;"|"&amp;AE301&amp;"|"&amp;AF301&amp;"|"&amp;AG301</f>
        <v>City Hotel|1|37|2016|October|42|13|0|3|2|0|0|BB|PRT|Offline TA/TO|TA/TO|0|0|0|A|A|0|No Deposit|56||0|Transient-Party|105|0|0|Canceled|42619</v>
      </c>
      <c r="AI301" s="14" t="str">
        <f aca="false">IF(COUNTIF($AH$4:$AH$2603,AH301)&gt;1,"Duplicate","Unique")</f>
        <v>Duplicate</v>
      </c>
      <c r="AJ301" s="14" t="str">
        <f aca="false">IF(COUNTBLANK(B301:AG301)&gt;0,"Missing ("&amp;COUNTBLANK(B301:AG301)&amp;")","Complete")</f>
        <v>Missing (1)</v>
      </c>
    </row>
    <row r="302" customFormat="false" ht="15" hidden="false" customHeight="false" outlineLevel="0" collapsed="false">
      <c r="A302" s="0" t="n">
        <v>299</v>
      </c>
      <c r="B302" s="0" t="s">
        <v>90</v>
      </c>
      <c r="C302" s="0" t="n">
        <v>0</v>
      </c>
      <c r="D302" s="0" t="n">
        <v>102</v>
      </c>
      <c r="E302" s="0" t="n">
        <v>2015</v>
      </c>
      <c r="F302" s="0" t="s">
        <v>111</v>
      </c>
      <c r="G302" s="0" t="n">
        <v>42</v>
      </c>
      <c r="H302" s="0" t="n">
        <v>16</v>
      </c>
      <c r="I302" s="0" t="n">
        <v>0</v>
      </c>
      <c r="J302" s="0" t="n">
        <v>2</v>
      </c>
      <c r="K302" s="0" t="n">
        <v>2</v>
      </c>
      <c r="L302" s="0" t="n">
        <v>0</v>
      </c>
      <c r="M302" s="0" t="n">
        <v>0</v>
      </c>
      <c r="N302" s="0" t="s">
        <v>112</v>
      </c>
      <c r="O302" s="0" t="s">
        <v>108</v>
      </c>
      <c r="P302" s="0" t="s">
        <v>99</v>
      </c>
      <c r="Q302" s="0" t="s">
        <v>94</v>
      </c>
      <c r="R302" s="0" t="n">
        <v>0</v>
      </c>
      <c r="S302" s="0" t="n">
        <v>0</v>
      </c>
      <c r="T302" s="0" t="n">
        <v>0</v>
      </c>
      <c r="U302" s="0" t="s">
        <v>95</v>
      </c>
      <c r="V302" s="0" t="s">
        <v>95</v>
      </c>
      <c r="W302" s="0" t="n">
        <v>0</v>
      </c>
      <c r="X302" s="0" t="s">
        <v>86</v>
      </c>
      <c r="Y302" s="0" t="n">
        <v>6</v>
      </c>
      <c r="AA302" s="0" t="n">
        <v>0</v>
      </c>
      <c r="AB302" s="0" t="s">
        <v>101</v>
      </c>
      <c r="AC302" s="0" t="n">
        <v>109</v>
      </c>
      <c r="AD302" s="0" t="n">
        <v>0</v>
      </c>
      <c r="AE302" s="0" t="n">
        <v>0</v>
      </c>
      <c r="AF302" s="0" t="s">
        <v>88</v>
      </c>
      <c r="AG302" s="13" t="n">
        <v>42295</v>
      </c>
      <c r="AH302" s="0" t="str">
        <f aca="false">B302&amp;"|"&amp;C302&amp;"|"&amp;D302&amp;"|"&amp;E302&amp;"|"&amp;F302&amp;"|"&amp;G302&amp;"|"&amp;H302&amp;"|"&amp;I302&amp;"|"&amp;J302&amp;"|"&amp;K302&amp;"|"&amp;L302&amp;"|"&amp;M302&amp;"|"&amp;N302&amp;"|"&amp;O302&amp;"|"&amp;P302&amp;"|"&amp;Q302&amp;"|"&amp;R302&amp;"|"&amp;S302&amp;"|"&amp;T302&amp;"|"&amp;U302&amp;"|"&amp;V302&amp;"|"&amp;W302&amp;"|"&amp;X302&amp;"|"&amp;Y302&amp;"|"&amp;Z302&amp;"|"&amp;AA302&amp;"|"&amp;AB302&amp;"|"&amp;AC302&amp;"|"&amp;AD302&amp;"|"&amp;AE302&amp;"|"&amp;AF302&amp;"|"&amp;AG302</f>
        <v>City Hotel|0|102|2015|October|42|16|0|2|2|0|0|HB|DEU|Offline TA/TO|TA/TO|0|0|0|A|A|0|No Deposit|6||0|Transient-Party|109|0|0|Check-Out|42295</v>
      </c>
      <c r="AI302" s="0" t="str">
        <f aca="false">IF(COUNTIF($AH$4:$AH$2603,AH302)&gt;1,"Duplicate","Unique")</f>
        <v>Unique</v>
      </c>
      <c r="AJ302" s="0" t="str">
        <f aca="false">IF(COUNTBLANK(B302:AG302)&gt;0,"Missing ("&amp;COUNTBLANK(B302:AG302)&amp;")","Complete")</f>
        <v>Missing (1)</v>
      </c>
    </row>
    <row r="303" customFormat="false" ht="15" hidden="false" customHeight="false" outlineLevel="0" collapsed="false">
      <c r="A303" s="14" t="n">
        <v>300</v>
      </c>
      <c r="B303" s="14" t="s">
        <v>90</v>
      </c>
      <c r="C303" s="14" t="n">
        <v>1</v>
      </c>
      <c r="D303" s="14" t="n">
        <v>280</v>
      </c>
      <c r="E303" s="14" t="n">
        <v>2016</v>
      </c>
      <c r="F303" s="14" t="s">
        <v>114</v>
      </c>
      <c r="G303" s="14" t="n">
        <v>39</v>
      </c>
      <c r="H303" s="14" t="n">
        <v>19</v>
      </c>
      <c r="I303" s="14" t="n">
        <v>1</v>
      </c>
      <c r="J303" s="14" t="n">
        <v>2</v>
      </c>
      <c r="K303" s="14" t="n">
        <v>2</v>
      </c>
      <c r="L303" s="14" t="n">
        <v>0</v>
      </c>
      <c r="M303" s="14" t="n">
        <v>0</v>
      </c>
      <c r="N303" s="14" t="s">
        <v>82</v>
      </c>
      <c r="O303" s="14" t="s">
        <v>92</v>
      </c>
      <c r="P303" s="14" t="s">
        <v>99</v>
      </c>
      <c r="Q303" s="14" t="s">
        <v>94</v>
      </c>
      <c r="R303" s="14" t="n">
        <v>0</v>
      </c>
      <c r="S303" s="14" t="n">
        <v>0</v>
      </c>
      <c r="T303" s="14" t="n">
        <v>0</v>
      </c>
      <c r="U303" s="14" t="s">
        <v>95</v>
      </c>
      <c r="V303" s="14" t="s">
        <v>95</v>
      </c>
      <c r="W303" s="14" t="n">
        <v>0</v>
      </c>
      <c r="X303" s="14" t="s">
        <v>120</v>
      </c>
      <c r="Y303" s="14" t="n">
        <v>6</v>
      </c>
      <c r="Z303" s="14"/>
      <c r="AA303" s="14" t="n">
        <v>35</v>
      </c>
      <c r="AB303" s="14" t="s">
        <v>87</v>
      </c>
      <c r="AC303" s="14" t="n">
        <v>110</v>
      </c>
      <c r="AD303" s="14" t="n">
        <v>0</v>
      </c>
      <c r="AE303" s="14" t="n">
        <v>0</v>
      </c>
      <c r="AF303" s="14" t="s">
        <v>96</v>
      </c>
      <c r="AG303" s="15" t="n">
        <v>42387</v>
      </c>
      <c r="AH303" s="14" t="str">
        <f aca="false">B303&amp;"|"&amp;C303&amp;"|"&amp;D303&amp;"|"&amp;E303&amp;"|"&amp;F303&amp;"|"&amp;G303&amp;"|"&amp;H303&amp;"|"&amp;I303&amp;"|"&amp;J303&amp;"|"&amp;K303&amp;"|"&amp;L303&amp;"|"&amp;M303&amp;"|"&amp;N303&amp;"|"&amp;O303&amp;"|"&amp;P303&amp;"|"&amp;Q303&amp;"|"&amp;R303&amp;"|"&amp;S303&amp;"|"&amp;T303&amp;"|"&amp;U303&amp;"|"&amp;V303&amp;"|"&amp;W303&amp;"|"&amp;X303&amp;"|"&amp;Y303&amp;"|"&amp;Z303&amp;"|"&amp;AA303&amp;"|"&amp;AB303&amp;"|"&amp;AC303&amp;"|"&amp;AD303&amp;"|"&amp;AE303&amp;"|"&amp;AF303&amp;"|"&amp;AG303</f>
        <v>City Hotel|1|280|2016|September|39|19|1|2|2|0|0|BB|PRT|Offline TA/TO|TA/TO|0|0|0|A|A|0|Non Refund|6||35|Transient|110|0|0|Canceled|42387</v>
      </c>
      <c r="AI303" s="14" t="str">
        <f aca="false">IF(COUNTIF($AH$4:$AH$2603,AH303)&gt;1,"Duplicate","Unique")</f>
        <v>Unique</v>
      </c>
      <c r="AJ303" s="14" t="str">
        <f aca="false">IF(COUNTBLANK(B303:AG303)&gt;0,"Missing ("&amp;COUNTBLANK(B303:AG303)&amp;")","Complete")</f>
        <v>Missing (1)</v>
      </c>
    </row>
    <row r="304" customFormat="false" ht="15" hidden="false" customHeight="false" outlineLevel="0" collapsed="false">
      <c r="A304" s="0" t="n">
        <v>301</v>
      </c>
      <c r="B304" s="0" t="s">
        <v>90</v>
      </c>
      <c r="C304" s="0" t="n">
        <v>0</v>
      </c>
      <c r="D304" s="0" t="n">
        <v>1</v>
      </c>
      <c r="E304" s="0" t="n">
        <v>2017</v>
      </c>
      <c r="F304" s="0" t="s">
        <v>118</v>
      </c>
      <c r="G304" s="0" t="n">
        <v>9</v>
      </c>
      <c r="H304" s="0" t="n">
        <v>26</v>
      </c>
      <c r="I304" s="0" t="n">
        <v>2</v>
      </c>
      <c r="J304" s="0" t="n">
        <v>0</v>
      </c>
      <c r="K304" s="0" t="n">
        <v>2</v>
      </c>
      <c r="L304" s="0" t="n">
        <v>1</v>
      </c>
      <c r="M304" s="0" t="n">
        <v>0</v>
      </c>
      <c r="N304" s="0" t="s">
        <v>82</v>
      </c>
      <c r="O304" s="0" t="s">
        <v>115</v>
      </c>
      <c r="P304" s="0" t="s">
        <v>84</v>
      </c>
      <c r="Q304" s="0" t="s">
        <v>84</v>
      </c>
      <c r="R304" s="0" t="n">
        <v>0</v>
      </c>
      <c r="S304" s="0" t="n">
        <v>0</v>
      </c>
      <c r="T304" s="0" t="n">
        <v>0</v>
      </c>
      <c r="U304" s="0" t="s">
        <v>95</v>
      </c>
      <c r="V304" s="0" t="s">
        <v>95</v>
      </c>
      <c r="W304" s="0" t="n">
        <v>1</v>
      </c>
      <c r="X304" s="0" t="s">
        <v>86</v>
      </c>
      <c r="Y304" s="0" t="n">
        <v>14</v>
      </c>
      <c r="AA304" s="0" t="n">
        <v>0</v>
      </c>
      <c r="AB304" s="0" t="s">
        <v>87</v>
      </c>
      <c r="AC304" s="0" t="n">
        <v>123</v>
      </c>
      <c r="AD304" s="0" t="n">
        <v>0</v>
      </c>
      <c r="AE304" s="0" t="n">
        <v>1</v>
      </c>
      <c r="AF304" s="0" t="s">
        <v>88</v>
      </c>
      <c r="AG304" s="13" t="n">
        <v>42794</v>
      </c>
      <c r="AH304" s="0" t="str">
        <f aca="false">B304&amp;"|"&amp;C304&amp;"|"&amp;D304&amp;"|"&amp;E304&amp;"|"&amp;F304&amp;"|"&amp;G304&amp;"|"&amp;H304&amp;"|"&amp;I304&amp;"|"&amp;J304&amp;"|"&amp;K304&amp;"|"&amp;L304&amp;"|"&amp;M304&amp;"|"&amp;N304&amp;"|"&amp;O304&amp;"|"&amp;P304&amp;"|"&amp;Q304&amp;"|"&amp;R304&amp;"|"&amp;S304&amp;"|"&amp;T304&amp;"|"&amp;U304&amp;"|"&amp;V304&amp;"|"&amp;W304&amp;"|"&amp;X304&amp;"|"&amp;Y304&amp;"|"&amp;Z304&amp;"|"&amp;AA304&amp;"|"&amp;AB304&amp;"|"&amp;AC304&amp;"|"&amp;AD304&amp;"|"&amp;AE304&amp;"|"&amp;AF304&amp;"|"&amp;AG304</f>
        <v>City Hotel|0|1|2017|February|9|26|2|0|2|1|0|BB|ESP|Direct|Direct|0|0|0|A|A|1|No Deposit|14||0|Transient|123|0|1|Check-Out|42794</v>
      </c>
      <c r="AI304" s="0" t="str">
        <f aca="false">IF(COUNTIF($AH$4:$AH$2603,AH304)&gt;1,"Duplicate","Unique")</f>
        <v>Unique</v>
      </c>
      <c r="AJ304" s="0" t="str">
        <f aca="false">IF(COUNTBLANK(B304:AG304)&gt;0,"Missing ("&amp;COUNTBLANK(B304:AG304)&amp;")","Complete")</f>
        <v>Missing (1)</v>
      </c>
    </row>
    <row r="305" customFormat="false" ht="15" hidden="false" customHeight="false" outlineLevel="0" collapsed="false">
      <c r="A305" s="14" t="n">
        <v>302</v>
      </c>
      <c r="B305" s="14" t="s">
        <v>90</v>
      </c>
      <c r="C305" s="14" t="n">
        <v>1</v>
      </c>
      <c r="D305" s="14" t="n">
        <v>59</v>
      </c>
      <c r="E305" s="14" t="n">
        <v>2017</v>
      </c>
      <c r="F305" s="14" t="s">
        <v>126</v>
      </c>
      <c r="G305" s="14" t="n">
        <v>4</v>
      </c>
      <c r="H305" s="14" t="n">
        <v>23</v>
      </c>
      <c r="I305" s="14" t="n">
        <v>1</v>
      </c>
      <c r="J305" s="14" t="n">
        <v>1</v>
      </c>
      <c r="K305" s="14" t="n">
        <v>2</v>
      </c>
      <c r="L305" s="14" t="n">
        <v>0</v>
      </c>
      <c r="M305" s="14" t="n">
        <v>0</v>
      </c>
      <c r="N305" s="14" t="s">
        <v>82</v>
      </c>
      <c r="O305" s="14" t="s">
        <v>92</v>
      </c>
      <c r="P305" s="14" t="s">
        <v>116</v>
      </c>
      <c r="Q305" s="14" t="s">
        <v>94</v>
      </c>
      <c r="R305" s="14" t="n">
        <v>0</v>
      </c>
      <c r="S305" s="14" t="n">
        <v>0</v>
      </c>
      <c r="T305" s="14" t="n">
        <v>0</v>
      </c>
      <c r="U305" s="14" t="s">
        <v>95</v>
      </c>
      <c r="V305" s="14" t="s">
        <v>95</v>
      </c>
      <c r="W305" s="14" t="n">
        <v>0</v>
      </c>
      <c r="X305" s="14" t="s">
        <v>120</v>
      </c>
      <c r="Y305" s="14" t="n">
        <v>326</v>
      </c>
      <c r="Z305" s="14"/>
      <c r="AA305" s="14" t="n">
        <v>0</v>
      </c>
      <c r="AB305" s="14" t="s">
        <v>87</v>
      </c>
      <c r="AC305" s="14" t="n">
        <v>80</v>
      </c>
      <c r="AD305" s="14" t="n">
        <v>0</v>
      </c>
      <c r="AE305" s="14" t="n">
        <v>0</v>
      </c>
      <c r="AF305" s="14" t="s">
        <v>96</v>
      </c>
      <c r="AG305" s="15" t="n">
        <v>42699</v>
      </c>
      <c r="AH305" s="14" t="str">
        <f aca="false">B305&amp;"|"&amp;C305&amp;"|"&amp;D305&amp;"|"&amp;E305&amp;"|"&amp;F305&amp;"|"&amp;G305&amp;"|"&amp;H305&amp;"|"&amp;I305&amp;"|"&amp;J305&amp;"|"&amp;K305&amp;"|"&amp;L305&amp;"|"&amp;M305&amp;"|"&amp;N305&amp;"|"&amp;O305&amp;"|"&amp;P305&amp;"|"&amp;Q305&amp;"|"&amp;R305&amp;"|"&amp;S305&amp;"|"&amp;T305&amp;"|"&amp;U305&amp;"|"&amp;V305&amp;"|"&amp;W305&amp;"|"&amp;X305&amp;"|"&amp;Y305&amp;"|"&amp;Z305&amp;"|"&amp;AA305&amp;"|"&amp;AB305&amp;"|"&amp;AC305&amp;"|"&amp;AD305&amp;"|"&amp;AE305&amp;"|"&amp;AF305&amp;"|"&amp;AG305</f>
        <v>City Hotel|1|59|2017|January|4|23|1|1|2|0|0|BB|PRT|Groups|TA/TO|0|0|0|A|A|0|Non Refund|326||0|Transient|80|0|0|Canceled|42699</v>
      </c>
      <c r="AI305" s="14" t="str">
        <f aca="false">IF(COUNTIF($AH$4:$AH$2603,AH305)&gt;1,"Duplicate","Unique")</f>
        <v>Duplicate</v>
      </c>
      <c r="AJ305" s="14" t="str">
        <f aca="false">IF(COUNTBLANK(B305:AG305)&gt;0,"Missing ("&amp;COUNTBLANK(B305:AG305)&amp;")","Complete")</f>
        <v>Missing (1)</v>
      </c>
    </row>
    <row r="306" customFormat="false" ht="15" hidden="false" customHeight="false" outlineLevel="0" collapsed="false">
      <c r="A306" s="0" t="n">
        <v>303</v>
      </c>
      <c r="B306" s="0" t="s">
        <v>80</v>
      </c>
      <c r="C306" s="0" t="n">
        <v>0</v>
      </c>
      <c r="D306" s="0" t="n">
        <v>50</v>
      </c>
      <c r="E306" s="0" t="n">
        <v>2017</v>
      </c>
      <c r="F306" s="0" t="s">
        <v>118</v>
      </c>
      <c r="G306" s="0" t="n">
        <v>8</v>
      </c>
      <c r="H306" s="0" t="n">
        <v>25</v>
      </c>
      <c r="I306" s="0" t="n">
        <v>2</v>
      </c>
      <c r="J306" s="0" t="n">
        <v>1</v>
      </c>
      <c r="K306" s="0" t="n">
        <v>2</v>
      </c>
      <c r="L306" s="0" t="n">
        <v>0</v>
      </c>
      <c r="M306" s="0" t="n">
        <v>1</v>
      </c>
      <c r="N306" s="0" t="s">
        <v>82</v>
      </c>
      <c r="O306" s="0" t="s">
        <v>92</v>
      </c>
      <c r="P306" s="0" t="s">
        <v>84</v>
      </c>
      <c r="Q306" s="0" t="s">
        <v>84</v>
      </c>
      <c r="R306" s="0" t="n">
        <v>0</v>
      </c>
      <c r="S306" s="0" t="n">
        <v>0</v>
      </c>
      <c r="T306" s="0" t="n">
        <v>0</v>
      </c>
      <c r="U306" s="0" t="s">
        <v>95</v>
      </c>
      <c r="V306" s="0" t="s">
        <v>95</v>
      </c>
      <c r="W306" s="0" t="n">
        <v>2</v>
      </c>
      <c r="X306" s="0" t="s">
        <v>86</v>
      </c>
      <c r="Y306" s="0" t="n">
        <v>250</v>
      </c>
      <c r="AA306" s="0" t="n">
        <v>0</v>
      </c>
      <c r="AB306" s="0" t="s">
        <v>87</v>
      </c>
      <c r="AC306" s="0" t="n">
        <v>39.6</v>
      </c>
      <c r="AD306" s="0" t="n">
        <v>0</v>
      </c>
      <c r="AE306" s="0" t="n">
        <v>1</v>
      </c>
      <c r="AF306" s="0" t="s">
        <v>88</v>
      </c>
      <c r="AG306" s="13" t="n">
        <v>42794</v>
      </c>
      <c r="AH306" s="0" t="str">
        <f aca="false">B306&amp;"|"&amp;C306&amp;"|"&amp;D306&amp;"|"&amp;E306&amp;"|"&amp;F306&amp;"|"&amp;G306&amp;"|"&amp;H306&amp;"|"&amp;I306&amp;"|"&amp;J306&amp;"|"&amp;K306&amp;"|"&amp;L306&amp;"|"&amp;M306&amp;"|"&amp;N306&amp;"|"&amp;O306&amp;"|"&amp;P306&amp;"|"&amp;Q306&amp;"|"&amp;R306&amp;"|"&amp;S306&amp;"|"&amp;T306&amp;"|"&amp;U306&amp;"|"&amp;V306&amp;"|"&amp;W306&amp;"|"&amp;X306&amp;"|"&amp;Y306&amp;"|"&amp;Z306&amp;"|"&amp;AA306&amp;"|"&amp;AB306&amp;"|"&amp;AC306&amp;"|"&amp;AD306&amp;"|"&amp;AE306&amp;"|"&amp;AF306&amp;"|"&amp;AG306</f>
        <v>Resort Hotel|0|50|2017|February|8|25|2|1|2|0|1|BB|PRT|Direct|Direct|0|0|0|A|A|2|No Deposit|250||0|Transient|39.6|0|1|Check-Out|42794</v>
      </c>
      <c r="AI306" s="0" t="str">
        <f aca="false">IF(COUNTIF($AH$4:$AH$2603,AH306)&gt;1,"Duplicate","Unique")</f>
        <v>Unique</v>
      </c>
      <c r="AJ306" s="0" t="str">
        <f aca="false">IF(COUNTBLANK(B306:AG306)&gt;0,"Missing ("&amp;COUNTBLANK(B306:AG306)&amp;")","Complete")</f>
        <v>Missing (1)</v>
      </c>
    </row>
    <row r="307" customFormat="false" ht="15" hidden="false" customHeight="false" outlineLevel="0" collapsed="false">
      <c r="A307" s="14" t="n">
        <v>304</v>
      </c>
      <c r="B307" s="14" t="s">
        <v>90</v>
      </c>
      <c r="C307" s="14" t="n">
        <v>1</v>
      </c>
      <c r="D307" s="14" t="n">
        <v>37</v>
      </c>
      <c r="E307" s="14" t="n">
        <v>2016</v>
      </c>
      <c r="F307" s="14" t="s">
        <v>91</v>
      </c>
      <c r="G307" s="14" t="n">
        <v>27</v>
      </c>
      <c r="H307" s="14" t="n">
        <v>1</v>
      </c>
      <c r="I307" s="14" t="n">
        <v>0</v>
      </c>
      <c r="J307" s="14" t="n">
        <v>1</v>
      </c>
      <c r="K307" s="14" t="n">
        <v>2</v>
      </c>
      <c r="L307" s="14" t="n">
        <v>0</v>
      </c>
      <c r="M307" s="14" t="n">
        <v>0</v>
      </c>
      <c r="N307" s="14" t="s">
        <v>82</v>
      </c>
      <c r="O307" s="14" t="s">
        <v>158</v>
      </c>
      <c r="P307" s="14" t="s">
        <v>93</v>
      </c>
      <c r="Q307" s="14" t="s">
        <v>94</v>
      </c>
      <c r="R307" s="14" t="n">
        <v>0</v>
      </c>
      <c r="S307" s="14" t="n">
        <v>0</v>
      </c>
      <c r="T307" s="14" t="n">
        <v>0</v>
      </c>
      <c r="U307" s="14" t="s">
        <v>109</v>
      </c>
      <c r="V307" s="14" t="s">
        <v>109</v>
      </c>
      <c r="W307" s="14" t="n">
        <v>0</v>
      </c>
      <c r="X307" s="14" t="s">
        <v>86</v>
      </c>
      <c r="Y307" s="14" t="n">
        <v>9</v>
      </c>
      <c r="Z307" s="14"/>
      <c r="AA307" s="14" t="n">
        <v>0</v>
      </c>
      <c r="AB307" s="14" t="s">
        <v>87</v>
      </c>
      <c r="AC307" s="14" t="n">
        <v>131.4</v>
      </c>
      <c r="AD307" s="14" t="n">
        <v>0</v>
      </c>
      <c r="AE307" s="14" t="n">
        <v>0</v>
      </c>
      <c r="AF307" s="14" t="s">
        <v>96</v>
      </c>
      <c r="AG307" s="15" t="n">
        <v>42517</v>
      </c>
      <c r="AH307" s="14" t="str">
        <f aca="false">B307&amp;"|"&amp;C307&amp;"|"&amp;D307&amp;"|"&amp;E307&amp;"|"&amp;F307&amp;"|"&amp;G307&amp;"|"&amp;H307&amp;"|"&amp;I307&amp;"|"&amp;J307&amp;"|"&amp;K307&amp;"|"&amp;L307&amp;"|"&amp;M307&amp;"|"&amp;N307&amp;"|"&amp;O307&amp;"|"&amp;P307&amp;"|"&amp;Q307&amp;"|"&amp;R307&amp;"|"&amp;S307&amp;"|"&amp;T307&amp;"|"&amp;U307&amp;"|"&amp;V307&amp;"|"&amp;W307&amp;"|"&amp;X307&amp;"|"&amp;Y307&amp;"|"&amp;Z307&amp;"|"&amp;AA307&amp;"|"&amp;AB307&amp;"|"&amp;AC307&amp;"|"&amp;AD307&amp;"|"&amp;AE307&amp;"|"&amp;AF307&amp;"|"&amp;AG307</f>
        <v>City Hotel|1|37|2016|July|27|1|0|1|2|0|0|BB|ITA|Online TA|TA/TO|0|0|0|D|D|0|No Deposit|9||0|Transient|131.4|0|0|Canceled|42517</v>
      </c>
      <c r="AI307" s="14" t="str">
        <f aca="false">IF(COUNTIF($AH$4:$AH$2603,AH307)&gt;1,"Duplicate","Unique")</f>
        <v>Unique</v>
      </c>
      <c r="AJ307" s="14" t="str">
        <f aca="false">IF(COUNTBLANK(B307:AG307)&gt;0,"Missing ("&amp;COUNTBLANK(B307:AG307)&amp;")","Complete")</f>
        <v>Missing (1)</v>
      </c>
    </row>
    <row r="308" customFormat="false" ht="15" hidden="false" customHeight="false" outlineLevel="0" collapsed="false">
      <c r="A308" s="0" t="n">
        <v>305</v>
      </c>
      <c r="B308" s="0" t="s">
        <v>90</v>
      </c>
      <c r="C308" s="0" t="n">
        <v>1</v>
      </c>
      <c r="D308" s="0" t="n">
        <v>330</v>
      </c>
      <c r="E308" s="0" t="n">
        <v>2015</v>
      </c>
      <c r="F308" s="0" t="s">
        <v>114</v>
      </c>
      <c r="G308" s="0" t="n">
        <v>37</v>
      </c>
      <c r="H308" s="0" t="n">
        <v>12</v>
      </c>
      <c r="I308" s="0" t="n">
        <v>2</v>
      </c>
      <c r="J308" s="0" t="n">
        <v>1</v>
      </c>
      <c r="K308" s="0" t="n">
        <v>2</v>
      </c>
      <c r="L308" s="0" t="n">
        <v>0</v>
      </c>
      <c r="M308" s="0" t="n">
        <v>0</v>
      </c>
      <c r="N308" s="0" t="s">
        <v>82</v>
      </c>
      <c r="O308" s="0" t="s">
        <v>92</v>
      </c>
      <c r="P308" s="0" t="s">
        <v>116</v>
      </c>
      <c r="Q308" s="0" t="s">
        <v>94</v>
      </c>
      <c r="R308" s="0" t="n">
        <v>0</v>
      </c>
      <c r="S308" s="0" t="n">
        <v>1</v>
      </c>
      <c r="T308" s="0" t="n">
        <v>0</v>
      </c>
      <c r="U308" s="0" t="s">
        <v>95</v>
      </c>
      <c r="V308" s="0" t="s">
        <v>95</v>
      </c>
      <c r="W308" s="0" t="n">
        <v>0</v>
      </c>
      <c r="X308" s="0" t="s">
        <v>86</v>
      </c>
      <c r="Y308" s="0" t="n">
        <v>1</v>
      </c>
      <c r="AA308" s="0" t="n">
        <v>0</v>
      </c>
      <c r="AB308" s="0" t="s">
        <v>101</v>
      </c>
      <c r="AC308" s="0" t="n">
        <v>62.8</v>
      </c>
      <c r="AD308" s="0" t="n">
        <v>0</v>
      </c>
      <c r="AE308" s="0" t="n">
        <v>0</v>
      </c>
      <c r="AF308" s="0" t="s">
        <v>96</v>
      </c>
      <c r="AG308" s="13" t="n">
        <v>42005</v>
      </c>
      <c r="AH308" s="0" t="str">
        <f aca="false">B308&amp;"|"&amp;C308&amp;"|"&amp;D308&amp;"|"&amp;E308&amp;"|"&amp;F308&amp;"|"&amp;G308&amp;"|"&amp;H308&amp;"|"&amp;I308&amp;"|"&amp;J308&amp;"|"&amp;K308&amp;"|"&amp;L308&amp;"|"&amp;M308&amp;"|"&amp;N308&amp;"|"&amp;O308&amp;"|"&amp;P308&amp;"|"&amp;Q308&amp;"|"&amp;R308&amp;"|"&amp;S308&amp;"|"&amp;T308&amp;"|"&amp;U308&amp;"|"&amp;V308&amp;"|"&amp;W308&amp;"|"&amp;X308&amp;"|"&amp;Y308&amp;"|"&amp;Z308&amp;"|"&amp;AA308&amp;"|"&amp;AB308&amp;"|"&amp;AC308&amp;"|"&amp;AD308&amp;"|"&amp;AE308&amp;"|"&amp;AF308&amp;"|"&amp;AG308</f>
        <v>City Hotel|1|330|2015|September|37|12|2|1|2|0|0|BB|PRT|Groups|TA/TO|0|1|0|A|A|0|No Deposit|1||0|Transient-Party|62.8|0|0|Canceled|42005</v>
      </c>
      <c r="AI308" s="0" t="str">
        <f aca="false">IF(COUNTIF($AH$4:$AH$2603,AH308)&gt;1,"Duplicate","Unique")</f>
        <v>Unique</v>
      </c>
      <c r="AJ308" s="0" t="str">
        <f aca="false">IF(COUNTBLANK(B308:AG308)&gt;0,"Missing ("&amp;COUNTBLANK(B308:AG308)&amp;")","Complete")</f>
        <v>Missing (1)</v>
      </c>
    </row>
    <row r="309" customFormat="false" ht="15" hidden="false" customHeight="false" outlineLevel="0" collapsed="false">
      <c r="A309" s="14" t="n">
        <v>306</v>
      </c>
      <c r="B309" s="14" t="s">
        <v>90</v>
      </c>
      <c r="C309" s="14" t="n">
        <v>1</v>
      </c>
      <c r="D309" s="14" t="n">
        <v>50</v>
      </c>
      <c r="E309" s="14" t="n">
        <v>2015</v>
      </c>
      <c r="F309" s="14" t="s">
        <v>111</v>
      </c>
      <c r="G309" s="14" t="n">
        <v>43</v>
      </c>
      <c r="H309" s="14" t="n">
        <v>24</v>
      </c>
      <c r="I309" s="14" t="n">
        <v>1</v>
      </c>
      <c r="J309" s="14" t="n">
        <v>1</v>
      </c>
      <c r="K309" s="14" t="n">
        <v>2</v>
      </c>
      <c r="L309" s="14" t="n">
        <v>0</v>
      </c>
      <c r="M309" s="14" t="n">
        <v>0</v>
      </c>
      <c r="N309" s="14" t="s">
        <v>82</v>
      </c>
      <c r="O309" s="14" t="s">
        <v>92</v>
      </c>
      <c r="P309" s="14" t="s">
        <v>116</v>
      </c>
      <c r="Q309" s="14" t="s">
        <v>84</v>
      </c>
      <c r="R309" s="14" t="n">
        <v>0</v>
      </c>
      <c r="S309" s="14" t="n">
        <v>0</v>
      </c>
      <c r="T309" s="14" t="n">
        <v>0</v>
      </c>
      <c r="U309" s="14" t="s">
        <v>95</v>
      </c>
      <c r="V309" s="14" t="s">
        <v>95</v>
      </c>
      <c r="W309" s="14" t="n">
        <v>0</v>
      </c>
      <c r="X309" s="14" t="s">
        <v>120</v>
      </c>
      <c r="Y309" s="14"/>
      <c r="Z309" s="14"/>
      <c r="AA309" s="14" t="n">
        <v>0</v>
      </c>
      <c r="AB309" s="14" t="s">
        <v>87</v>
      </c>
      <c r="AC309" s="14" t="n">
        <v>75</v>
      </c>
      <c r="AD309" s="14" t="n">
        <v>0</v>
      </c>
      <c r="AE309" s="14" t="n">
        <v>0</v>
      </c>
      <c r="AF309" s="14" t="s">
        <v>96</v>
      </c>
      <c r="AG309" s="15" t="n">
        <v>42284</v>
      </c>
      <c r="AH309" s="14" t="str">
        <f aca="false">B309&amp;"|"&amp;C309&amp;"|"&amp;D309&amp;"|"&amp;E309&amp;"|"&amp;F309&amp;"|"&amp;G309&amp;"|"&amp;H309&amp;"|"&amp;I309&amp;"|"&amp;J309&amp;"|"&amp;K309&amp;"|"&amp;L309&amp;"|"&amp;M309&amp;"|"&amp;N309&amp;"|"&amp;O309&amp;"|"&amp;P309&amp;"|"&amp;Q309&amp;"|"&amp;R309&amp;"|"&amp;S309&amp;"|"&amp;T309&amp;"|"&amp;U309&amp;"|"&amp;V309&amp;"|"&amp;W309&amp;"|"&amp;X309&amp;"|"&amp;Y309&amp;"|"&amp;Z309&amp;"|"&amp;AA309&amp;"|"&amp;AB309&amp;"|"&amp;AC309&amp;"|"&amp;AD309&amp;"|"&amp;AE309&amp;"|"&amp;AF309&amp;"|"&amp;AG309</f>
        <v>City Hotel|1|50|2015|October|43|24|1|1|2|0|0|BB|PRT|Groups|Direct|0|0|0|A|A|0|Non Refund|||0|Transient|75|0|0|Canceled|42284</v>
      </c>
      <c r="AI309" s="14" t="str">
        <f aca="false">IF(COUNTIF($AH$4:$AH$2603,AH309)&gt;1,"Duplicate","Unique")</f>
        <v>Duplicate</v>
      </c>
      <c r="AJ309" s="14" t="str">
        <f aca="false">IF(COUNTBLANK(B309:AG309)&gt;0,"Missing ("&amp;COUNTBLANK(B309:AG309)&amp;")","Complete")</f>
        <v>Missing (2)</v>
      </c>
    </row>
    <row r="310" customFormat="false" ht="15" hidden="false" customHeight="false" outlineLevel="0" collapsed="false">
      <c r="A310" s="0" t="n">
        <v>307</v>
      </c>
      <c r="B310" s="0" t="s">
        <v>90</v>
      </c>
      <c r="C310" s="0" t="n">
        <v>0</v>
      </c>
      <c r="D310" s="0" t="n">
        <v>25</v>
      </c>
      <c r="E310" s="0" t="n">
        <v>2017</v>
      </c>
      <c r="F310" s="0" t="s">
        <v>119</v>
      </c>
      <c r="G310" s="0" t="n">
        <v>33</v>
      </c>
      <c r="H310" s="0" t="n">
        <v>14</v>
      </c>
      <c r="I310" s="0" t="n">
        <v>1</v>
      </c>
      <c r="J310" s="0" t="n">
        <v>2</v>
      </c>
      <c r="K310" s="0" t="n">
        <v>2</v>
      </c>
      <c r="L310" s="0" t="n">
        <v>0</v>
      </c>
      <c r="M310" s="0" t="n">
        <v>0</v>
      </c>
      <c r="N310" s="0" t="s">
        <v>107</v>
      </c>
      <c r="O310" s="0" t="s">
        <v>122</v>
      </c>
      <c r="P310" s="0" t="s">
        <v>93</v>
      </c>
      <c r="Q310" s="0" t="s">
        <v>94</v>
      </c>
      <c r="R310" s="0" t="n">
        <v>0</v>
      </c>
      <c r="S310" s="0" t="n">
        <v>0</v>
      </c>
      <c r="T310" s="0" t="n">
        <v>0</v>
      </c>
      <c r="U310" s="0" t="s">
        <v>95</v>
      </c>
      <c r="V310" s="0" t="s">
        <v>95</v>
      </c>
      <c r="W310" s="0" t="n">
        <v>0</v>
      </c>
      <c r="X310" s="0" t="s">
        <v>86</v>
      </c>
      <c r="Y310" s="0" t="n">
        <v>9</v>
      </c>
      <c r="AA310" s="0" t="n">
        <v>0</v>
      </c>
      <c r="AB310" s="0" t="s">
        <v>87</v>
      </c>
      <c r="AC310" s="0" t="n">
        <v>169</v>
      </c>
      <c r="AD310" s="0" t="n">
        <v>0</v>
      </c>
      <c r="AE310" s="0" t="n">
        <v>1</v>
      </c>
      <c r="AF310" s="0" t="s">
        <v>88</v>
      </c>
      <c r="AG310" s="13" t="n">
        <v>42964</v>
      </c>
      <c r="AH310" s="0" t="str">
        <f aca="false">B310&amp;"|"&amp;C310&amp;"|"&amp;D310&amp;"|"&amp;E310&amp;"|"&amp;F310&amp;"|"&amp;G310&amp;"|"&amp;H310&amp;"|"&amp;I310&amp;"|"&amp;J310&amp;"|"&amp;K310&amp;"|"&amp;L310&amp;"|"&amp;M310&amp;"|"&amp;N310&amp;"|"&amp;O310&amp;"|"&amp;P310&amp;"|"&amp;Q310&amp;"|"&amp;R310&amp;"|"&amp;S310&amp;"|"&amp;T310&amp;"|"&amp;U310&amp;"|"&amp;V310&amp;"|"&amp;W310&amp;"|"&amp;X310&amp;"|"&amp;Y310&amp;"|"&amp;Z310&amp;"|"&amp;AA310&amp;"|"&amp;AB310&amp;"|"&amp;AC310&amp;"|"&amp;AD310&amp;"|"&amp;AE310&amp;"|"&amp;AF310&amp;"|"&amp;AG310</f>
        <v>City Hotel|0|25|2017|August|33|14|1|2|2|0|0|SC|FRA|Online TA|TA/TO|0|0|0|A|A|0|No Deposit|9||0|Transient|169|0|1|Check-Out|42964</v>
      </c>
      <c r="AI310" s="0" t="str">
        <f aca="false">IF(COUNTIF($AH$4:$AH$2603,AH310)&gt;1,"Duplicate","Unique")</f>
        <v>Unique</v>
      </c>
      <c r="AJ310" s="0" t="str">
        <f aca="false">IF(COUNTBLANK(B310:AG310)&gt;0,"Missing ("&amp;COUNTBLANK(B310:AG310)&amp;")","Complete")</f>
        <v>Missing (1)</v>
      </c>
    </row>
    <row r="311" customFormat="false" ht="15" hidden="false" customHeight="false" outlineLevel="0" collapsed="false">
      <c r="A311" s="14" t="n">
        <v>308</v>
      </c>
      <c r="B311" s="14" t="s">
        <v>90</v>
      </c>
      <c r="C311" s="14" t="n">
        <v>0</v>
      </c>
      <c r="D311" s="14" t="n">
        <v>151</v>
      </c>
      <c r="E311" s="14" t="n">
        <v>2016</v>
      </c>
      <c r="F311" s="14" t="s">
        <v>91</v>
      </c>
      <c r="G311" s="14" t="n">
        <v>28</v>
      </c>
      <c r="H311" s="14" t="n">
        <v>4</v>
      </c>
      <c r="I311" s="14" t="n">
        <v>1</v>
      </c>
      <c r="J311" s="14" t="n">
        <v>0</v>
      </c>
      <c r="K311" s="14" t="n">
        <v>2</v>
      </c>
      <c r="L311" s="14" t="n">
        <v>2</v>
      </c>
      <c r="M311" s="14" t="n">
        <v>0</v>
      </c>
      <c r="N311" s="14" t="s">
        <v>82</v>
      </c>
      <c r="O311" s="14" t="s">
        <v>155</v>
      </c>
      <c r="P311" s="14" t="s">
        <v>84</v>
      </c>
      <c r="Q311" s="14" t="s">
        <v>84</v>
      </c>
      <c r="R311" s="14" t="n">
        <v>0</v>
      </c>
      <c r="S311" s="14" t="n">
        <v>0</v>
      </c>
      <c r="T311" s="14" t="n">
        <v>0</v>
      </c>
      <c r="U311" s="14" t="s">
        <v>85</v>
      </c>
      <c r="V311" s="14" t="s">
        <v>85</v>
      </c>
      <c r="W311" s="14" t="n">
        <v>0</v>
      </c>
      <c r="X311" s="14" t="s">
        <v>86</v>
      </c>
      <c r="Y311" s="14" t="n">
        <v>14</v>
      </c>
      <c r="Z311" s="14"/>
      <c r="AA311" s="14" t="n">
        <v>0</v>
      </c>
      <c r="AB311" s="14" t="s">
        <v>87</v>
      </c>
      <c r="AC311" s="14" t="n">
        <v>171.9</v>
      </c>
      <c r="AD311" s="14" t="n">
        <v>0</v>
      </c>
      <c r="AE311" s="14" t="n">
        <v>0</v>
      </c>
      <c r="AF311" s="14" t="s">
        <v>88</v>
      </c>
      <c r="AG311" s="15" t="n">
        <v>42556</v>
      </c>
      <c r="AH311" s="14" t="str">
        <f aca="false">B311&amp;"|"&amp;C311&amp;"|"&amp;D311&amp;"|"&amp;E311&amp;"|"&amp;F311&amp;"|"&amp;G311&amp;"|"&amp;H311&amp;"|"&amp;I311&amp;"|"&amp;J311&amp;"|"&amp;K311&amp;"|"&amp;L311&amp;"|"&amp;M311&amp;"|"&amp;N311&amp;"|"&amp;O311&amp;"|"&amp;P311&amp;"|"&amp;Q311&amp;"|"&amp;R311&amp;"|"&amp;S311&amp;"|"&amp;T311&amp;"|"&amp;U311&amp;"|"&amp;V311&amp;"|"&amp;W311&amp;"|"&amp;X311&amp;"|"&amp;Y311&amp;"|"&amp;Z311&amp;"|"&amp;AA311&amp;"|"&amp;AB311&amp;"|"&amp;AC311&amp;"|"&amp;AD311&amp;"|"&amp;AE311&amp;"|"&amp;AF311&amp;"|"&amp;AG311</f>
        <v>City Hotel|0|151|2016|July|28|4|1|0|2|2|0|BB|CHE|Direct|Direct|0|0|0|F|F|0|No Deposit|14||0|Transient|171.9|0|0|Check-Out|42556</v>
      </c>
      <c r="AI311" s="14" t="str">
        <f aca="false">IF(COUNTIF($AH$4:$AH$2603,AH311)&gt;1,"Duplicate","Unique")</f>
        <v>Unique</v>
      </c>
      <c r="AJ311" s="14" t="str">
        <f aca="false">IF(COUNTBLANK(B311:AG311)&gt;0,"Missing ("&amp;COUNTBLANK(B311:AG311)&amp;")","Complete")</f>
        <v>Missing (1)</v>
      </c>
    </row>
    <row r="312" customFormat="false" ht="15" hidden="false" customHeight="false" outlineLevel="0" collapsed="false">
      <c r="A312" s="0" t="n">
        <v>309</v>
      </c>
      <c r="B312" s="0" t="s">
        <v>80</v>
      </c>
      <c r="C312" s="0" t="n">
        <v>1</v>
      </c>
      <c r="D312" s="0" t="n">
        <v>6</v>
      </c>
      <c r="E312" s="0" t="n">
        <v>2015</v>
      </c>
      <c r="F312" s="0" t="s">
        <v>81</v>
      </c>
      <c r="G312" s="0" t="n">
        <v>50</v>
      </c>
      <c r="H312" s="0" t="n">
        <v>6</v>
      </c>
      <c r="I312" s="0" t="n">
        <v>2</v>
      </c>
      <c r="J312" s="0" t="n">
        <v>0</v>
      </c>
      <c r="K312" s="0" t="n">
        <v>2</v>
      </c>
      <c r="L312" s="0" t="n">
        <v>0</v>
      </c>
      <c r="M312" s="0" t="n">
        <v>0</v>
      </c>
      <c r="N312" s="0" t="s">
        <v>82</v>
      </c>
      <c r="O312" s="0" t="s">
        <v>92</v>
      </c>
      <c r="P312" s="0" t="s">
        <v>93</v>
      </c>
      <c r="Q312" s="0" t="s">
        <v>94</v>
      </c>
      <c r="R312" s="0" t="n">
        <v>0</v>
      </c>
      <c r="S312" s="0" t="n">
        <v>1</v>
      </c>
      <c r="T312" s="0" t="n">
        <v>0</v>
      </c>
      <c r="U312" s="0" t="s">
        <v>109</v>
      </c>
      <c r="V312" s="0" t="s">
        <v>109</v>
      </c>
      <c r="W312" s="0" t="n">
        <v>0</v>
      </c>
      <c r="X312" s="0" t="s">
        <v>86</v>
      </c>
      <c r="Y312" s="0" t="n">
        <v>240</v>
      </c>
      <c r="AA312" s="0" t="n">
        <v>0</v>
      </c>
      <c r="AB312" s="0" t="s">
        <v>87</v>
      </c>
      <c r="AC312" s="0" t="n">
        <v>54.4</v>
      </c>
      <c r="AD312" s="0" t="n">
        <v>0</v>
      </c>
      <c r="AE312" s="0" t="n">
        <v>0</v>
      </c>
      <c r="AF312" s="0" t="s">
        <v>96</v>
      </c>
      <c r="AG312" s="13" t="n">
        <v>42339</v>
      </c>
      <c r="AH312" s="0" t="str">
        <f aca="false">B312&amp;"|"&amp;C312&amp;"|"&amp;D312&amp;"|"&amp;E312&amp;"|"&amp;F312&amp;"|"&amp;G312&amp;"|"&amp;H312&amp;"|"&amp;I312&amp;"|"&amp;J312&amp;"|"&amp;K312&amp;"|"&amp;L312&amp;"|"&amp;M312&amp;"|"&amp;N312&amp;"|"&amp;O312&amp;"|"&amp;P312&amp;"|"&amp;Q312&amp;"|"&amp;R312&amp;"|"&amp;S312&amp;"|"&amp;T312&amp;"|"&amp;U312&amp;"|"&amp;V312&amp;"|"&amp;W312&amp;"|"&amp;X312&amp;"|"&amp;Y312&amp;"|"&amp;Z312&amp;"|"&amp;AA312&amp;"|"&amp;AB312&amp;"|"&amp;AC312&amp;"|"&amp;AD312&amp;"|"&amp;AE312&amp;"|"&amp;AF312&amp;"|"&amp;AG312</f>
        <v>Resort Hotel|1|6|2015|December|50|6|2|0|2|0|0|BB|PRT|Online TA|TA/TO|0|1|0|D|D|0|No Deposit|240||0|Transient|54.4|0|0|Canceled|42339</v>
      </c>
      <c r="AI312" s="0" t="str">
        <f aca="false">IF(COUNTIF($AH$4:$AH$2603,AH312)&gt;1,"Duplicate","Unique")</f>
        <v>Unique</v>
      </c>
      <c r="AJ312" s="0" t="str">
        <f aca="false">IF(COUNTBLANK(B312:AG312)&gt;0,"Missing ("&amp;COUNTBLANK(B312:AG312)&amp;")","Complete")</f>
        <v>Missing (1)</v>
      </c>
    </row>
    <row r="313" customFormat="false" ht="15" hidden="false" customHeight="false" outlineLevel="0" collapsed="false">
      <c r="A313" s="14" t="n">
        <v>310</v>
      </c>
      <c r="B313" s="14" t="s">
        <v>90</v>
      </c>
      <c r="C313" s="14" t="n">
        <v>1</v>
      </c>
      <c r="D313" s="14" t="n">
        <v>153</v>
      </c>
      <c r="E313" s="14" t="n">
        <v>2017</v>
      </c>
      <c r="F313" s="14" t="s">
        <v>91</v>
      </c>
      <c r="G313" s="14" t="n">
        <v>28</v>
      </c>
      <c r="H313" s="14" t="n">
        <v>9</v>
      </c>
      <c r="I313" s="14" t="n">
        <v>1</v>
      </c>
      <c r="J313" s="14" t="n">
        <v>0</v>
      </c>
      <c r="K313" s="14" t="n">
        <v>2</v>
      </c>
      <c r="L313" s="14" t="n">
        <v>0</v>
      </c>
      <c r="M313" s="14" t="n">
        <v>0</v>
      </c>
      <c r="N313" s="14" t="s">
        <v>107</v>
      </c>
      <c r="O313" s="14" t="s">
        <v>123</v>
      </c>
      <c r="P313" s="14" t="s">
        <v>93</v>
      </c>
      <c r="Q313" s="14" t="s">
        <v>94</v>
      </c>
      <c r="R313" s="14" t="n">
        <v>0</v>
      </c>
      <c r="S313" s="14" t="n">
        <v>0</v>
      </c>
      <c r="T313" s="14" t="n">
        <v>0</v>
      </c>
      <c r="U313" s="14" t="s">
        <v>95</v>
      </c>
      <c r="V313" s="14" t="s">
        <v>95</v>
      </c>
      <c r="W313" s="14" t="n">
        <v>0</v>
      </c>
      <c r="X313" s="14" t="s">
        <v>86</v>
      </c>
      <c r="Y313" s="14" t="n">
        <v>9</v>
      </c>
      <c r="Z313" s="14"/>
      <c r="AA313" s="14" t="n">
        <v>0</v>
      </c>
      <c r="AB313" s="14" t="s">
        <v>87</v>
      </c>
      <c r="AC313" s="14" t="n">
        <v>89.1</v>
      </c>
      <c r="AD313" s="14" t="n">
        <v>0</v>
      </c>
      <c r="AE313" s="14" t="n">
        <v>0</v>
      </c>
      <c r="AF313" s="14" t="s">
        <v>96</v>
      </c>
      <c r="AG313" s="15" t="n">
        <v>42872</v>
      </c>
      <c r="AH313" s="14" t="str">
        <f aca="false">B313&amp;"|"&amp;C313&amp;"|"&amp;D313&amp;"|"&amp;E313&amp;"|"&amp;F313&amp;"|"&amp;G313&amp;"|"&amp;H313&amp;"|"&amp;I313&amp;"|"&amp;J313&amp;"|"&amp;K313&amp;"|"&amp;L313&amp;"|"&amp;M313&amp;"|"&amp;N313&amp;"|"&amp;O313&amp;"|"&amp;P313&amp;"|"&amp;Q313&amp;"|"&amp;R313&amp;"|"&amp;S313&amp;"|"&amp;T313&amp;"|"&amp;U313&amp;"|"&amp;V313&amp;"|"&amp;W313&amp;"|"&amp;X313&amp;"|"&amp;Y313&amp;"|"&amp;Z313&amp;"|"&amp;AA313&amp;"|"&amp;AB313&amp;"|"&amp;AC313&amp;"|"&amp;AD313&amp;"|"&amp;AE313&amp;"|"&amp;AF313&amp;"|"&amp;AG313</f>
        <v>City Hotel|1|153|2017|July|28|9|1|0|2|0|0|SC|USA|Online TA|TA/TO|0|0|0|A|A|0|No Deposit|9||0|Transient|89.1|0|0|Canceled|42872</v>
      </c>
      <c r="AI313" s="14" t="str">
        <f aca="false">IF(COUNTIF($AH$4:$AH$2603,AH313)&gt;1,"Duplicate","Unique")</f>
        <v>Unique</v>
      </c>
      <c r="AJ313" s="14" t="str">
        <f aca="false">IF(COUNTBLANK(B313:AG313)&gt;0,"Missing ("&amp;COUNTBLANK(B313:AG313)&amp;")","Complete")</f>
        <v>Missing (1)</v>
      </c>
    </row>
    <row r="314" customFormat="false" ht="15" hidden="false" customHeight="false" outlineLevel="0" collapsed="false">
      <c r="A314" s="0" t="n">
        <v>311</v>
      </c>
      <c r="B314" s="0" t="s">
        <v>90</v>
      </c>
      <c r="C314" s="0" t="n">
        <v>1</v>
      </c>
      <c r="D314" s="0" t="n">
        <v>70</v>
      </c>
      <c r="E314" s="0" t="n">
        <v>2016</v>
      </c>
      <c r="F314" s="0" t="s">
        <v>114</v>
      </c>
      <c r="G314" s="0" t="n">
        <v>38</v>
      </c>
      <c r="H314" s="0" t="n">
        <v>15</v>
      </c>
      <c r="I314" s="0" t="n">
        <v>0</v>
      </c>
      <c r="J314" s="0" t="n">
        <v>2</v>
      </c>
      <c r="K314" s="0" t="n">
        <v>2</v>
      </c>
      <c r="L314" s="0" t="n">
        <v>0</v>
      </c>
      <c r="M314" s="0" t="n">
        <v>0</v>
      </c>
      <c r="N314" s="0" t="s">
        <v>82</v>
      </c>
      <c r="O314" s="0" t="s">
        <v>92</v>
      </c>
      <c r="P314" s="0" t="s">
        <v>93</v>
      </c>
      <c r="Q314" s="0" t="s">
        <v>94</v>
      </c>
      <c r="R314" s="0" t="n">
        <v>0</v>
      </c>
      <c r="S314" s="0" t="n">
        <v>0</v>
      </c>
      <c r="T314" s="0" t="n">
        <v>0</v>
      </c>
      <c r="U314" s="0" t="s">
        <v>109</v>
      </c>
      <c r="V314" s="0" t="s">
        <v>109</v>
      </c>
      <c r="W314" s="0" t="n">
        <v>0</v>
      </c>
      <c r="X314" s="0" t="s">
        <v>86</v>
      </c>
      <c r="Y314" s="0" t="n">
        <v>7</v>
      </c>
      <c r="AA314" s="0" t="n">
        <v>0</v>
      </c>
      <c r="AB314" s="0" t="s">
        <v>87</v>
      </c>
      <c r="AC314" s="0" t="n">
        <v>149.4</v>
      </c>
      <c r="AD314" s="0" t="n">
        <v>0</v>
      </c>
      <c r="AE314" s="0" t="n">
        <v>0</v>
      </c>
      <c r="AF314" s="0" t="s">
        <v>96</v>
      </c>
      <c r="AG314" s="13" t="n">
        <v>42558</v>
      </c>
      <c r="AH314" s="0" t="str">
        <f aca="false">B314&amp;"|"&amp;C314&amp;"|"&amp;D314&amp;"|"&amp;E314&amp;"|"&amp;F314&amp;"|"&amp;G314&amp;"|"&amp;H314&amp;"|"&amp;I314&amp;"|"&amp;J314&amp;"|"&amp;K314&amp;"|"&amp;L314&amp;"|"&amp;M314&amp;"|"&amp;N314&amp;"|"&amp;O314&amp;"|"&amp;P314&amp;"|"&amp;Q314&amp;"|"&amp;R314&amp;"|"&amp;S314&amp;"|"&amp;T314&amp;"|"&amp;U314&amp;"|"&amp;V314&amp;"|"&amp;W314&amp;"|"&amp;X314&amp;"|"&amp;Y314&amp;"|"&amp;Z314&amp;"|"&amp;AA314&amp;"|"&amp;AB314&amp;"|"&amp;AC314&amp;"|"&amp;AD314&amp;"|"&amp;AE314&amp;"|"&amp;AF314&amp;"|"&amp;AG314</f>
        <v>City Hotel|1|70|2016|September|38|15|0|2|2|0|0|BB|PRT|Online TA|TA/TO|0|0|0|D|D|0|No Deposit|7||0|Transient|149.4|0|0|Canceled|42558</v>
      </c>
      <c r="AI314" s="0" t="str">
        <f aca="false">IF(COUNTIF($AH$4:$AH$2603,AH314)&gt;1,"Duplicate","Unique")</f>
        <v>Unique</v>
      </c>
      <c r="AJ314" s="0" t="str">
        <f aca="false">IF(COUNTBLANK(B314:AG314)&gt;0,"Missing ("&amp;COUNTBLANK(B314:AG314)&amp;")","Complete")</f>
        <v>Missing (1)</v>
      </c>
    </row>
    <row r="315" customFormat="false" ht="15" hidden="false" customHeight="false" outlineLevel="0" collapsed="false">
      <c r="A315" s="14" t="n">
        <v>312</v>
      </c>
      <c r="B315" s="14" t="s">
        <v>90</v>
      </c>
      <c r="C315" s="14" t="n">
        <v>0</v>
      </c>
      <c r="D315" s="14" t="n">
        <v>62</v>
      </c>
      <c r="E315" s="14" t="n">
        <v>2016</v>
      </c>
      <c r="F315" s="14" t="s">
        <v>121</v>
      </c>
      <c r="G315" s="14" t="n">
        <v>21</v>
      </c>
      <c r="H315" s="14" t="n">
        <v>19</v>
      </c>
      <c r="I315" s="14" t="n">
        <v>0</v>
      </c>
      <c r="J315" s="14" t="n">
        <v>1</v>
      </c>
      <c r="K315" s="14" t="n">
        <v>1</v>
      </c>
      <c r="L315" s="14" t="n">
        <v>0</v>
      </c>
      <c r="M315" s="14" t="n">
        <v>0</v>
      </c>
      <c r="N315" s="14" t="s">
        <v>107</v>
      </c>
      <c r="O315" s="14" t="s">
        <v>83</v>
      </c>
      <c r="P315" s="14" t="s">
        <v>93</v>
      </c>
      <c r="Q315" s="14" t="s">
        <v>94</v>
      </c>
      <c r="R315" s="14" t="n">
        <v>0</v>
      </c>
      <c r="S315" s="14" t="n">
        <v>0</v>
      </c>
      <c r="T315" s="14" t="n">
        <v>0</v>
      </c>
      <c r="U315" s="14" t="s">
        <v>95</v>
      </c>
      <c r="V315" s="14" t="s">
        <v>95</v>
      </c>
      <c r="W315" s="14" t="n">
        <v>0</v>
      </c>
      <c r="X315" s="14" t="s">
        <v>86</v>
      </c>
      <c r="Y315" s="14" t="n">
        <v>9</v>
      </c>
      <c r="Z315" s="14"/>
      <c r="AA315" s="14" t="n">
        <v>0</v>
      </c>
      <c r="AB315" s="14" t="s">
        <v>87</v>
      </c>
      <c r="AC315" s="14" t="n">
        <v>116.1</v>
      </c>
      <c r="AD315" s="14" t="n">
        <v>0</v>
      </c>
      <c r="AE315" s="14" t="n">
        <v>0</v>
      </c>
      <c r="AF315" s="14" t="s">
        <v>88</v>
      </c>
      <c r="AG315" s="15" t="n">
        <v>42510</v>
      </c>
      <c r="AH315" s="14" t="str">
        <f aca="false">B315&amp;"|"&amp;C315&amp;"|"&amp;D315&amp;"|"&amp;E315&amp;"|"&amp;F315&amp;"|"&amp;G315&amp;"|"&amp;H315&amp;"|"&amp;I315&amp;"|"&amp;J315&amp;"|"&amp;K315&amp;"|"&amp;L315&amp;"|"&amp;M315&amp;"|"&amp;N315&amp;"|"&amp;O315&amp;"|"&amp;P315&amp;"|"&amp;Q315&amp;"|"&amp;R315&amp;"|"&amp;S315&amp;"|"&amp;T315&amp;"|"&amp;U315&amp;"|"&amp;V315&amp;"|"&amp;W315&amp;"|"&amp;X315&amp;"|"&amp;Y315&amp;"|"&amp;Z315&amp;"|"&amp;AA315&amp;"|"&amp;AB315&amp;"|"&amp;AC315&amp;"|"&amp;AD315&amp;"|"&amp;AE315&amp;"|"&amp;AF315&amp;"|"&amp;AG315</f>
        <v>City Hotel|0|62|2016|May|21|19|0|1|1|0|0|SC|GBR|Online TA|TA/TO|0|0|0|A|A|0|No Deposit|9||0|Transient|116.1|0|0|Check-Out|42510</v>
      </c>
      <c r="AI315" s="14" t="str">
        <f aca="false">IF(COUNTIF($AH$4:$AH$2603,AH315)&gt;1,"Duplicate","Unique")</f>
        <v>Unique</v>
      </c>
      <c r="AJ315" s="14" t="str">
        <f aca="false">IF(COUNTBLANK(B315:AG315)&gt;0,"Missing ("&amp;COUNTBLANK(B315:AG315)&amp;")","Complete")</f>
        <v>Missing (1)</v>
      </c>
    </row>
    <row r="316" customFormat="false" ht="15" hidden="false" customHeight="false" outlineLevel="0" collapsed="false">
      <c r="A316" s="0" t="n">
        <v>313</v>
      </c>
      <c r="B316" s="0" t="s">
        <v>90</v>
      </c>
      <c r="C316" s="0" t="n">
        <v>0</v>
      </c>
      <c r="D316" s="0" t="n">
        <v>104</v>
      </c>
      <c r="E316" s="0" t="n">
        <v>2017</v>
      </c>
      <c r="F316" s="0" t="s">
        <v>103</v>
      </c>
      <c r="G316" s="0" t="n">
        <v>12</v>
      </c>
      <c r="H316" s="0" t="n">
        <v>19</v>
      </c>
      <c r="I316" s="0" t="n">
        <v>2</v>
      </c>
      <c r="J316" s="0" t="n">
        <v>5</v>
      </c>
      <c r="K316" s="0" t="n">
        <v>1</v>
      </c>
      <c r="L316" s="0" t="n">
        <v>0</v>
      </c>
      <c r="M316" s="0" t="n">
        <v>0</v>
      </c>
      <c r="N316" s="0" t="s">
        <v>82</v>
      </c>
      <c r="O316" s="0" t="s">
        <v>122</v>
      </c>
      <c r="P316" s="0" t="s">
        <v>99</v>
      </c>
      <c r="Q316" s="0" t="s">
        <v>94</v>
      </c>
      <c r="R316" s="0" t="n">
        <v>0</v>
      </c>
      <c r="S316" s="0" t="n">
        <v>0</v>
      </c>
      <c r="T316" s="0" t="n">
        <v>0</v>
      </c>
      <c r="U316" s="0" t="s">
        <v>95</v>
      </c>
      <c r="V316" s="0" t="s">
        <v>95</v>
      </c>
      <c r="W316" s="0" t="n">
        <v>1</v>
      </c>
      <c r="X316" s="0" t="s">
        <v>86</v>
      </c>
      <c r="Y316" s="0" t="n">
        <v>20</v>
      </c>
      <c r="AA316" s="0" t="n">
        <v>0</v>
      </c>
      <c r="AB316" s="0" t="s">
        <v>101</v>
      </c>
      <c r="AC316" s="0" t="n">
        <v>65</v>
      </c>
      <c r="AD316" s="0" t="n">
        <v>0</v>
      </c>
      <c r="AE316" s="0" t="n">
        <v>0</v>
      </c>
      <c r="AF316" s="0" t="s">
        <v>88</v>
      </c>
      <c r="AG316" s="13" t="n">
        <v>42820</v>
      </c>
      <c r="AH316" s="0" t="str">
        <f aca="false">B316&amp;"|"&amp;C316&amp;"|"&amp;D316&amp;"|"&amp;E316&amp;"|"&amp;F316&amp;"|"&amp;G316&amp;"|"&amp;H316&amp;"|"&amp;I316&amp;"|"&amp;J316&amp;"|"&amp;K316&amp;"|"&amp;L316&amp;"|"&amp;M316&amp;"|"&amp;N316&amp;"|"&amp;O316&amp;"|"&amp;P316&amp;"|"&amp;Q316&amp;"|"&amp;R316&amp;"|"&amp;S316&amp;"|"&amp;T316&amp;"|"&amp;U316&amp;"|"&amp;V316&amp;"|"&amp;W316&amp;"|"&amp;X316&amp;"|"&amp;Y316&amp;"|"&amp;Z316&amp;"|"&amp;AA316&amp;"|"&amp;AB316&amp;"|"&amp;AC316&amp;"|"&amp;AD316&amp;"|"&amp;AE316&amp;"|"&amp;AF316&amp;"|"&amp;AG316</f>
        <v>City Hotel|0|104|2017|March|12|19|2|5|1|0|0|BB|FRA|Offline TA/TO|TA/TO|0|0|0|A|A|1|No Deposit|20||0|Transient-Party|65|0|0|Check-Out|42820</v>
      </c>
      <c r="AI316" s="0" t="str">
        <f aca="false">IF(COUNTIF($AH$4:$AH$2603,AH316)&gt;1,"Duplicate","Unique")</f>
        <v>Unique</v>
      </c>
      <c r="AJ316" s="0" t="str">
        <f aca="false">IF(COUNTBLANK(B316:AG316)&gt;0,"Missing ("&amp;COUNTBLANK(B316:AG316)&amp;")","Complete")</f>
        <v>Missing (1)</v>
      </c>
    </row>
    <row r="317" customFormat="false" ht="15" hidden="false" customHeight="false" outlineLevel="0" collapsed="false">
      <c r="A317" s="14" t="n">
        <v>314</v>
      </c>
      <c r="B317" s="14" t="s">
        <v>90</v>
      </c>
      <c r="C317" s="14" t="n">
        <v>0</v>
      </c>
      <c r="D317" s="14" t="n">
        <v>83</v>
      </c>
      <c r="E317" s="14" t="n">
        <v>2015</v>
      </c>
      <c r="F317" s="14" t="s">
        <v>114</v>
      </c>
      <c r="G317" s="14" t="n">
        <v>40</v>
      </c>
      <c r="H317" s="14" t="n">
        <v>30</v>
      </c>
      <c r="I317" s="14" t="n">
        <v>0</v>
      </c>
      <c r="J317" s="14" t="n">
        <v>1</v>
      </c>
      <c r="K317" s="14" t="n">
        <v>2</v>
      </c>
      <c r="L317" s="14" t="n">
        <v>0</v>
      </c>
      <c r="M317" s="14" t="n">
        <v>0</v>
      </c>
      <c r="N317" s="14" t="s">
        <v>112</v>
      </c>
      <c r="O317" s="14" t="s">
        <v>92</v>
      </c>
      <c r="P317" s="14" t="s">
        <v>99</v>
      </c>
      <c r="Q317" s="14" t="s">
        <v>94</v>
      </c>
      <c r="R317" s="14" t="n">
        <v>0</v>
      </c>
      <c r="S317" s="14" t="n">
        <v>0</v>
      </c>
      <c r="T317" s="14" t="n">
        <v>0</v>
      </c>
      <c r="U317" s="14" t="s">
        <v>95</v>
      </c>
      <c r="V317" s="14" t="s">
        <v>95</v>
      </c>
      <c r="W317" s="14" t="n">
        <v>0</v>
      </c>
      <c r="X317" s="14" t="s">
        <v>86</v>
      </c>
      <c r="Y317" s="14" t="n">
        <v>26</v>
      </c>
      <c r="Z317" s="14"/>
      <c r="AA317" s="14" t="n">
        <v>77</v>
      </c>
      <c r="AB317" s="14" t="s">
        <v>101</v>
      </c>
      <c r="AC317" s="14" t="n">
        <v>112.2</v>
      </c>
      <c r="AD317" s="14" t="n">
        <v>0</v>
      </c>
      <c r="AE317" s="14" t="n">
        <v>0</v>
      </c>
      <c r="AF317" s="14" t="s">
        <v>88</v>
      </c>
      <c r="AG317" s="15" t="n">
        <v>42278</v>
      </c>
      <c r="AH317" s="14" t="str">
        <f aca="false">B317&amp;"|"&amp;C317&amp;"|"&amp;D317&amp;"|"&amp;E317&amp;"|"&amp;F317&amp;"|"&amp;G317&amp;"|"&amp;H317&amp;"|"&amp;I317&amp;"|"&amp;J317&amp;"|"&amp;K317&amp;"|"&amp;L317&amp;"|"&amp;M317&amp;"|"&amp;N317&amp;"|"&amp;O317&amp;"|"&amp;P317&amp;"|"&amp;Q317&amp;"|"&amp;R317&amp;"|"&amp;S317&amp;"|"&amp;T317&amp;"|"&amp;U317&amp;"|"&amp;V317&amp;"|"&amp;W317&amp;"|"&amp;X317&amp;"|"&amp;Y317&amp;"|"&amp;Z317&amp;"|"&amp;AA317&amp;"|"&amp;AB317&amp;"|"&amp;AC317&amp;"|"&amp;AD317&amp;"|"&amp;AE317&amp;"|"&amp;AF317&amp;"|"&amp;AG317</f>
        <v>City Hotel|0|83|2015|September|40|30|0|1|2|0|0|HB|PRT|Offline TA/TO|TA/TO|0|0|0|A|A|0|No Deposit|26||77|Transient-Party|112.2|0|0|Check-Out|42278</v>
      </c>
      <c r="AI317" s="14" t="str">
        <f aca="false">IF(COUNTIF($AH$4:$AH$2603,AH317)&gt;1,"Duplicate","Unique")</f>
        <v>Unique</v>
      </c>
      <c r="AJ317" s="14" t="str">
        <f aca="false">IF(COUNTBLANK(B317:AG317)&gt;0,"Missing ("&amp;COUNTBLANK(B317:AG317)&amp;")","Complete")</f>
        <v>Missing (1)</v>
      </c>
    </row>
    <row r="318" customFormat="false" ht="15" hidden="false" customHeight="false" outlineLevel="0" collapsed="false">
      <c r="A318" s="0" t="n">
        <v>315</v>
      </c>
      <c r="B318" s="0" t="s">
        <v>90</v>
      </c>
      <c r="C318" s="0" t="n">
        <v>0</v>
      </c>
      <c r="D318" s="0" t="n">
        <v>69</v>
      </c>
      <c r="E318" s="0" t="n">
        <v>2017</v>
      </c>
      <c r="F318" s="0" t="s">
        <v>106</v>
      </c>
      <c r="G318" s="0" t="n">
        <v>14</v>
      </c>
      <c r="H318" s="0" t="n">
        <v>7</v>
      </c>
      <c r="I318" s="0" t="n">
        <v>0</v>
      </c>
      <c r="J318" s="0" t="n">
        <v>2</v>
      </c>
      <c r="K318" s="0" t="n">
        <v>3</v>
      </c>
      <c r="L318" s="0" t="n">
        <v>0</v>
      </c>
      <c r="M318" s="0" t="n">
        <v>0</v>
      </c>
      <c r="N318" s="0" t="s">
        <v>82</v>
      </c>
      <c r="O318" s="0" t="s">
        <v>155</v>
      </c>
      <c r="P318" s="0" t="s">
        <v>93</v>
      </c>
      <c r="Q318" s="0" t="s">
        <v>94</v>
      </c>
      <c r="R318" s="0" t="n">
        <v>0</v>
      </c>
      <c r="S318" s="0" t="n">
        <v>0</v>
      </c>
      <c r="T318" s="0" t="n">
        <v>0</v>
      </c>
      <c r="U318" s="0" t="s">
        <v>109</v>
      </c>
      <c r="V318" s="0" t="s">
        <v>109</v>
      </c>
      <c r="W318" s="0" t="n">
        <v>0</v>
      </c>
      <c r="X318" s="0" t="s">
        <v>86</v>
      </c>
      <c r="Y318" s="0" t="n">
        <v>9</v>
      </c>
      <c r="AA318" s="0" t="n">
        <v>0</v>
      </c>
      <c r="AB318" s="0" t="s">
        <v>87</v>
      </c>
      <c r="AC318" s="0" t="n">
        <v>162</v>
      </c>
      <c r="AD318" s="0" t="n">
        <v>0</v>
      </c>
      <c r="AE318" s="0" t="n">
        <v>1</v>
      </c>
      <c r="AF318" s="0" t="s">
        <v>88</v>
      </c>
      <c r="AG318" s="13" t="n">
        <v>42834</v>
      </c>
      <c r="AH318" s="0" t="str">
        <f aca="false">B318&amp;"|"&amp;C318&amp;"|"&amp;D318&amp;"|"&amp;E318&amp;"|"&amp;F318&amp;"|"&amp;G318&amp;"|"&amp;H318&amp;"|"&amp;I318&amp;"|"&amp;J318&amp;"|"&amp;K318&amp;"|"&amp;L318&amp;"|"&amp;M318&amp;"|"&amp;N318&amp;"|"&amp;O318&amp;"|"&amp;P318&amp;"|"&amp;Q318&amp;"|"&amp;R318&amp;"|"&amp;S318&amp;"|"&amp;T318&amp;"|"&amp;U318&amp;"|"&amp;V318&amp;"|"&amp;W318&amp;"|"&amp;X318&amp;"|"&amp;Y318&amp;"|"&amp;Z318&amp;"|"&amp;AA318&amp;"|"&amp;AB318&amp;"|"&amp;AC318&amp;"|"&amp;AD318&amp;"|"&amp;AE318&amp;"|"&amp;AF318&amp;"|"&amp;AG318</f>
        <v>City Hotel|0|69|2017|April|14|7|0|2|3|0|0|BB|CHE|Online TA|TA/TO|0|0|0|D|D|0|No Deposit|9||0|Transient|162|0|1|Check-Out|42834</v>
      </c>
      <c r="AI318" s="0" t="str">
        <f aca="false">IF(COUNTIF($AH$4:$AH$2603,AH318)&gt;1,"Duplicate","Unique")</f>
        <v>Unique</v>
      </c>
      <c r="AJ318" s="0" t="str">
        <f aca="false">IF(COUNTBLANK(B318:AG318)&gt;0,"Missing ("&amp;COUNTBLANK(B318:AG318)&amp;")","Complete")</f>
        <v>Missing (1)</v>
      </c>
    </row>
    <row r="319" customFormat="false" ht="15" hidden="false" customHeight="false" outlineLevel="0" collapsed="false">
      <c r="A319" s="14" t="n">
        <v>316</v>
      </c>
      <c r="B319" s="14" t="s">
        <v>90</v>
      </c>
      <c r="C319" s="14" t="n">
        <v>0</v>
      </c>
      <c r="D319" s="14" t="n">
        <v>5</v>
      </c>
      <c r="E319" s="14" t="n">
        <v>2016</v>
      </c>
      <c r="F319" s="14" t="s">
        <v>119</v>
      </c>
      <c r="G319" s="14" t="n">
        <v>35</v>
      </c>
      <c r="H319" s="14" t="n">
        <v>26</v>
      </c>
      <c r="I319" s="14" t="n">
        <v>1</v>
      </c>
      <c r="J319" s="14" t="n">
        <v>2</v>
      </c>
      <c r="K319" s="14" t="n">
        <v>2</v>
      </c>
      <c r="L319" s="14" t="n">
        <v>0</v>
      </c>
      <c r="M319" s="14" t="n">
        <v>0</v>
      </c>
      <c r="N319" s="14" t="s">
        <v>107</v>
      </c>
      <c r="O319" s="14" t="s">
        <v>92</v>
      </c>
      <c r="P319" s="14" t="s">
        <v>93</v>
      </c>
      <c r="Q319" s="14" t="s">
        <v>94</v>
      </c>
      <c r="R319" s="14" t="n">
        <v>0</v>
      </c>
      <c r="S319" s="14" t="n">
        <v>0</v>
      </c>
      <c r="T319" s="14" t="n">
        <v>0</v>
      </c>
      <c r="U319" s="14" t="s">
        <v>95</v>
      </c>
      <c r="V319" s="14" t="s">
        <v>95</v>
      </c>
      <c r="W319" s="14" t="n">
        <v>0</v>
      </c>
      <c r="X319" s="14" t="s">
        <v>86</v>
      </c>
      <c r="Y319" s="14" t="n">
        <v>7</v>
      </c>
      <c r="Z319" s="14"/>
      <c r="AA319" s="14" t="n">
        <v>0</v>
      </c>
      <c r="AB319" s="14" t="s">
        <v>87</v>
      </c>
      <c r="AC319" s="14" t="n">
        <v>96.76</v>
      </c>
      <c r="AD319" s="14" t="n">
        <v>0</v>
      </c>
      <c r="AE319" s="14" t="n">
        <v>1</v>
      </c>
      <c r="AF319" s="14" t="s">
        <v>88</v>
      </c>
      <c r="AG319" s="15" t="n">
        <v>42611</v>
      </c>
      <c r="AH319" s="14" t="str">
        <f aca="false">B319&amp;"|"&amp;C319&amp;"|"&amp;D319&amp;"|"&amp;E319&amp;"|"&amp;F319&amp;"|"&amp;G319&amp;"|"&amp;H319&amp;"|"&amp;I319&amp;"|"&amp;J319&amp;"|"&amp;K319&amp;"|"&amp;L319&amp;"|"&amp;M319&amp;"|"&amp;N319&amp;"|"&amp;O319&amp;"|"&amp;P319&amp;"|"&amp;Q319&amp;"|"&amp;R319&amp;"|"&amp;S319&amp;"|"&amp;T319&amp;"|"&amp;U319&amp;"|"&amp;V319&amp;"|"&amp;W319&amp;"|"&amp;X319&amp;"|"&amp;Y319&amp;"|"&amp;Z319&amp;"|"&amp;AA319&amp;"|"&amp;AB319&amp;"|"&amp;AC319&amp;"|"&amp;AD319&amp;"|"&amp;AE319&amp;"|"&amp;AF319&amp;"|"&amp;AG319</f>
        <v>City Hotel|0|5|2016|August|35|26|1|2|2|0|0|SC|PRT|Online TA|TA/TO|0|0|0|A|A|0|No Deposit|7||0|Transient|96.76|0|1|Check-Out|42611</v>
      </c>
      <c r="AI319" s="14" t="str">
        <f aca="false">IF(COUNTIF($AH$4:$AH$2603,AH319)&gt;1,"Duplicate","Unique")</f>
        <v>Unique</v>
      </c>
      <c r="AJ319" s="14" t="str">
        <f aca="false">IF(COUNTBLANK(B319:AG319)&gt;0,"Missing ("&amp;COUNTBLANK(B319:AG319)&amp;")","Complete")</f>
        <v>Missing (1)</v>
      </c>
    </row>
    <row r="320" customFormat="false" ht="15" hidden="false" customHeight="false" outlineLevel="0" collapsed="false">
      <c r="A320" s="0" t="n">
        <v>317</v>
      </c>
      <c r="B320" s="0" t="s">
        <v>90</v>
      </c>
      <c r="C320" s="0" t="n">
        <v>1</v>
      </c>
      <c r="D320" s="0" t="n">
        <v>77</v>
      </c>
      <c r="E320" s="0" t="n">
        <v>2015</v>
      </c>
      <c r="F320" s="0" t="s">
        <v>119</v>
      </c>
      <c r="G320" s="0" t="n">
        <v>32</v>
      </c>
      <c r="H320" s="0" t="n">
        <v>3</v>
      </c>
      <c r="I320" s="0" t="n">
        <v>5</v>
      </c>
      <c r="J320" s="0" t="n">
        <v>12</v>
      </c>
      <c r="K320" s="0" t="n">
        <v>2</v>
      </c>
      <c r="L320" s="0" t="n">
        <v>0</v>
      </c>
      <c r="M320" s="0" t="n">
        <v>0</v>
      </c>
      <c r="N320" s="0" t="s">
        <v>82</v>
      </c>
      <c r="O320" s="0" t="s">
        <v>92</v>
      </c>
      <c r="P320" s="0" t="s">
        <v>93</v>
      </c>
      <c r="Q320" s="0" t="s">
        <v>94</v>
      </c>
      <c r="R320" s="0" t="n">
        <v>0</v>
      </c>
      <c r="S320" s="0" t="n">
        <v>0</v>
      </c>
      <c r="T320" s="0" t="n">
        <v>0</v>
      </c>
      <c r="U320" s="0" t="s">
        <v>95</v>
      </c>
      <c r="V320" s="0" t="s">
        <v>95</v>
      </c>
      <c r="W320" s="0" t="n">
        <v>0</v>
      </c>
      <c r="X320" s="0" t="s">
        <v>86</v>
      </c>
      <c r="Y320" s="0" t="n">
        <v>9</v>
      </c>
      <c r="AA320" s="0" t="n">
        <v>0</v>
      </c>
      <c r="AB320" s="0" t="s">
        <v>87</v>
      </c>
      <c r="AC320" s="0" t="n">
        <v>76.5</v>
      </c>
      <c r="AD320" s="0" t="n">
        <v>0</v>
      </c>
      <c r="AE320" s="0" t="n">
        <v>0</v>
      </c>
      <c r="AF320" s="0" t="s">
        <v>96</v>
      </c>
      <c r="AG320" s="13" t="n">
        <v>42145</v>
      </c>
      <c r="AH320" s="0" t="str">
        <f aca="false">B320&amp;"|"&amp;C320&amp;"|"&amp;D320&amp;"|"&amp;E320&amp;"|"&amp;F320&amp;"|"&amp;G320&amp;"|"&amp;H320&amp;"|"&amp;I320&amp;"|"&amp;J320&amp;"|"&amp;K320&amp;"|"&amp;L320&amp;"|"&amp;M320&amp;"|"&amp;N320&amp;"|"&amp;O320&amp;"|"&amp;P320&amp;"|"&amp;Q320&amp;"|"&amp;R320&amp;"|"&amp;S320&amp;"|"&amp;T320&amp;"|"&amp;U320&amp;"|"&amp;V320&amp;"|"&amp;W320&amp;"|"&amp;X320&amp;"|"&amp;Y320&amp;"|"&amp;Z320&amp;"|"&amp;AA320&amp;"|"&amp;AB320&amp;"|"&amp;AC320&amp;"|"&amp;AD320&amp;"|"&amp;AE320&amp;"|"&amp;AF320&amp;"|"&amp;AG320</f>
        <v>City Hotel|1|77|2015|August|32|3|5|12|2|0|0|BB|PRT|Online TA|TA/TO|0|0|0|A|A|0|No Deposit|9||0|Transient|76.5|0|0|Canceled|42145</v>
      </c>
      <c r="AI320" s="0" t="str">
        <f aca="false">IF(COUNTIF($AH$4:$AH$2603,AH320)&gt;1,"Duplicate","Unique")</f>
        <v>Unique</v>
      </c>
      <c r="AJ320" s="0" t="str">
        <f aca="false">IF(COUNTBLANK(B320:AG320)&gt;0,"Missing ("&amp;COUNTBLANK(B320:AG320)&amp;")","Complete")</f>
        <v>Missing (1)</v>
      </c>
    </row>
    <row r="321" customFormat="false" ht="15" hidden="false" customHeight="false" outlineLevel="0" collapsed="false">
      <c r="A321" s="14" t="n">
        <v>318</v>
      </c>
      <c r="B321" s="14" t="s">
        <v>80</v>
      </c>
      <c r="C321" s="14" t="n">
        <v>0</v>
      </c>
      <c r="D321" s="14" t="n">
        <v>167</v>
      </c>
      <c r="E321" s="14" t="n">
        <v>2015</v>
      </c>
      <c r="F321" s="14" t="s">
        <v>114</v>
      </c>
      <c r="G321" s="14" t="n">
        <v>38</v>
      </c>
      <c r="H321" s="14" t="n">
        <v>17</v>
      </c>
      <c r="I321" s="14" t="n">
        <v>4</v>
      </c>
      <c r="J321" s="14" t="n">
        <v>10</v>
      </c>
      <c r="K321" s="14" t="n">
        <v>2</v>
      </c>
      <c r="L321" s="14" t="n">
        <v>0</v>
      </c>
      <c r="M321" s="14" t="n">
        <v>0</v>
      </c>
      <c r="N321" s="14" t="s">
        <v>112</v>
      </c>
      <c r="O321" s="14" t="s">
        <v>83</v>
      </c>
      <c r="P321" s="14" t="s">
        <v>99</v>
      </c>
      <c r="Q321" s="14" t="s">
        <v>94</v>
      </c>
      <c r="R321" s="14" t="n">
        <v>0</v>
      </c>
      <c r="S321" s="14" t="n">
        <v>0</v>
      </c>
      <c r="T321" s="14" t="n">
        <v>0</v>
      </c>
      <c r="U321" s="14" t="s">
        <v>109</v>
      </c>
      <c r="V321" s="14" t="s">
        <v>109</v>
      </c>
      <c r="W321" s="14" t="n">
        <v>0</v>
      </c>
      <c r="X321" s="14" t="s">
        <v>86</v>
      </c>
      <c r="Y321" s="14" t="n">
        <v>243</v>
      </c>
      <c r="Z321" s="14"/>
      <c r="AA321" s="14" t="n">
        <v>0</v>
      </c>
      <c r="AB321" s="14" t="s">
        <v>125</v>
      </c>
      <c r="AC321" s="14" t="n">
        <v>68</v>
      </c>
      <c r="AD321" s="14" t="n">
        <v>0</v>
      </c>
      <c r="AE321" s="14" t="n">
        <v>3</v>
      </c>
      <c r="AF321" s="14" t="s">
        <v>88</v>
      </c>
      <c r="AG321" s="15" t="n">
        <v>42278</v>
      </c>
      <c r="AH321" s="14" t="str">
        <f aca="false">B321&amp;"|"&amp;C321&amp;"|"&amp;D321&amp;"|"&amp;E321&amp;"|"&amp;F321&amp;"|"&amp;G321&amp;"|"&amp;H321&amp;"|"&amp;I321&amp;"|"&amp;J321&amp;"|"&amp;K321&amp;"|"&amp;L321&amp;"|"&amp;M321&amp;"|"&amp;N321&amp;"|"&amp;O321&amp;"|"&amp;P321&amp;"|"&amp;Q321&amp;"|"&amp;R321&amp;"|"&amp;S321&amp;"|"&amp;T321&amp;"|"&amp;U321&amp;"|"&amp;V321&amp;"|"&amp;W321&amp;"|"&amp;X321&amp;"|"&amp;Y321&amp;"|"&amp;Z321&amp;"|"&amp;AA321&amp;"|"&amp;AB321&amp;"|"&amp;AC321&amp;"|"&amp;AD321&amp;"|"&amp;AE321&amp;"|"&amp;AF321&amp;"|"&amp;AG321</f>
        <v>Resort Hotel|0|167|2015|September|38|17|4|10|2|0|0|HB|GBR|Offline TA/TO|TA/TO|0|0|0|D|D|0|No Deposit|243||0|Contract|68|0|3|Check-Out|42278</v>
      </c>
      <c r="AI321" s="14" t="str">
        <f aca="false">IF(COUNTIF($AH$4:$AH$2603,AH321)&gt;1,"Duplicate","Unique")</f>
        <v>Unique</v>
      </c>
      <c r="AJ321" s="14" t="str">
        <f aca="false">IF(COUNTBLANK(B321:AG321)&gt;0,"Missing ("&amp;COUNTBLANK(B321:AG321)&amp;")","Complete")</f>
        <v>Missing (1)</v>
      </c>
    </row>
    <row r="322" customFormat="false" ht="15" hidden="false" customHeight="false" outlineLevel="0" collapsed="false">
      <c r="A322" s="0" t="n">
        <v>319</v>
      </c>
      <c r="B322" s="0" t="s">
        <v>90</v>
      </c>
      <c r="C322" s="0" t="n">
        <v>0</v>
      </c>
      <c r="D322" s="0" t="n">
        <v>72</v>
      </c>
      <c r="E322" s="0" t="n">
        <v>2016</v>
      </c>
      <c r="F322" s="0" t="s">
        <v>135</v>
      </c>
      <c r="G322" s="0" t="n">
        <v>23</v>
      </c>
      <c r="H322" s="0" t="n">
        <v>1</v>
      </c>
      <c r="I322" s="0" t="n">
        <v>0</v>
      </c>
      <c r="J322" s="0" t="n">
        <v>3</v>
      </c>
      <c r="K322" s="0" t="n">
        <v>2</v>
      </c>
      <c r="L322" s="0" t="n">
        <v>0</v>
      </c>
      <c r="M322" s="0" t="n">
        <v>0</v>
      </c>
      <c r="N322" s="0" t="s">
        <v>82</v>
      </c>
      <c r="O322" s="0" t="s">
        <v>134</v>
      </c>
      <c r="P322" s="0" t="s">
        <v>93</v>
      </c>
      <c r="Q322" s="0" t="s">
        <v>94</v>
      </c>
      <c r="R322" s="0" t="n">
        <v>0</v>
      </c>
      <c r="S322" s="0" t="n">
        <v>0</v>
      </c>
      <c r="T322" s="0" t="n">
        <v>0</v>
      </c>
      <c r="U322" s="0" t="s">
        <v>109</v>
      </c>
      <c r="V322" s="0" t="s">
        <v>109</v>
      </c>
      <c r="W322" s="0" t="n">
        <v>0</v>
      </c>
      <c r="X322" s="0" t="s">
        <v>86</v>
      </c>
      <c r="Y322" s="0" t="n">
        <v>7</v>
      </c>
      <c r="AA322" s="0" t="n">
        <v>0</v>
      </c>
      <c r="AB322" s="0" t="s">
        <v>87</v>
      </c>
      <c r="AC322" s="0" t="n">
        <v>108.11</v>
      </c>
      <c r="AD322" s="0" t="n">
        <v>0</v>
      </c>
      <c r="AE322" s="0" t="n">
        <v>0</v>
      </c>
      <c r="AF322" s="0" t="s">
        <v>88</v>
      </c>
      <c r="AG322" s="13" t="n">
        <v>42525</v>
      </c>
      <c r="AH322" s="0" t="str">
        <f aca="false">B322&amp;"|"&amp;C322&amp;"|"&amp;D322&amp;"|"&amp;E322&amp;"|"&amp;F322&amp;"|"&amp;G322&amp;"|"&amp;H322&amp;"|"&amp;I322&amp;"|"&amp;J322&amp;"|"&amp;K322&amp;"|"&amp;L322&amp;"|"&amp;M322&amp;"|"&amp;N322&amp;"|"&amp;O322&amp;"|"&amp;P322&amp;"|"&amp;Q322&amp;"|"&amp;R322&amp;"|"&amp;S322&amp;"|"&amp;T322&amp;"|"&amp;U322&amp;"|"&amp;V322&amp;"|"&amp;W322&amp;"|"&amp;X322&amp;"|"&amp;Y322&amp;"|"&amp;Z322&amp;"|"&amp;AA322&amp;"|"&amp;AB322&amp;"|"&amp;AC322&amp;"|"&amp;AD322&amp;"|"&amp;AE322&amp;"|"&amp;AF322&amp;"|"&amp;AG322</f>
        <v>City Hotel|0|72|2016|June|23|1|0|3|2|0|0|BB|AUT|Online TA|TA/TO|0|0|0|D|D|0|No Deposit|7||0|Transient|108.11|0|0|Check-Out|42525</v>
      </c>
      <c r="AI322" s="0" t="str">
        <f aca="false">IF(COUNTIF($AH$4:$AH$2603,AH322)&gt;1,"Duplicate","Unique")</f>
        <v>Unique</v>
      </c>
      <c r="AJ322" s="0" t="str">
        <f aca="false">IF(COUNTBLANK(B322:AG322)&gt;0,"Missing ("&amp;COUNTBLANK(B322:AG322)&amp;")","Complete")</f>
        <v>Missing (1)</v>
      </c>
    </row>
    <row r="323" customFormat="false" ht="15" hidden="false" customHeight="false" outlineLevel="0" collapsed="false">
      <c r="A323" s="14" t="n">
        <v>320</v>
      </c>
      <c r="B323" s="14" t="s">
        <v>90</v>
      </c>
      <c r="C323" s="14" t="n">
        <v>0</v>
      </c>
      <c r="D323" s="14" t="n">
        <v>3</v>
      </c>
      <c r="E323" s="14" t="n">
        <v>2017</v>
      </c>
      <c r="F323" s="14" t="s">
        <v>126</v>
      </c>
      <c r="G323" s="14" t="n">
        <v>4</v>
      </c>
      <c r="H323" s="14" t="n">
        <v>24</v>
      </c>
      <c r="I323" s="14" t="n">
        <v>0</v>
      </c>
      <c r="J323" s="14" t="n">
        <v>1</v>
      </c>
      <c r="K323" s="14" t="n">
        <v>1</v>
      </c>
      <c r="L323" s="14" t="n">
        <v>0</v>
      </c>
      <c r="M323" s="14" t="n">
        <v>0</v>
      </c>
      <c r="N323" s="14" t="s">
        <v>107</v>
      </c>
      <c r="O323" s="14" t="s">
        <v>92</v>
      </c>
      <c r="P323" s="14" t="s">
        <v>93</v>
      </c>
      <c r="Q323" s="14" t="s">
        <v>94</v>
      </c>
      <c r="R323" s="14" t="n">
        <v>0</v>
      </c>
      <c r="S323" s="14" t="n">
        <v>0</v>
      </c>
      <c r="T323" s="14" t="n">
        <v>0</v>
      </c>
      <c r="U323" s="14" t="s">
        <v>95</v>
      </c>
      <c r="V323" s="14" t="s">
        <v>95</v>
      </c>
      <c r="W323" s="14" t="n">
        <v>0</v>
      </c>
      <c r="X323" s="14" t="s">
        <v>86</v>
      </c>
      <c r="Y323" s="14" t="n">
        <v>9</v>
      </c>
      <c r="Z323" s="14"/>
      <c r="AA323" s="14" t="n">
        <v>0</v>
      </c>
      <c r="AB323" s="14" t="s">
        <v>87</v>
      </c>
      <c r="AC323" s="14" t="n">
        <v>88</v>
      </c>
      <c r="AD323" s="14" t="n">
        <v>0</v>
      </c>
      <c r="AE323" s="14" t="n">
        <v>0</v>
      </c>
      <c r="AF323" s="14" t="s">
        <v>88</v>
      </c>
      <c r="AG323" s="15" t="n">
        <v>42760</v>
      </c>
      <c r="AH323" s="14" t="str">
        <f aca="false">B323&amp;"|"&amp;C323&amp;"|"&amp;D323&amp;"|"&amp;E323&amp;"|"&amp;F323&amp;"|"&amp;G323&amp;"|"&amp;H323&amp;"|"&amp;I323&amp;"|"&amp;J323&amp;"|"&amp;K323&amp;"|"&amp;L323&amp;"|"&amp;M323&amp;"|"&amp;N323&amp;"|"&amp;O323&amp;"|"&amp;P323&amp;"|"&amp;Q323&amp;"|"&amp;R323&amp;"|"&amp;S323&amp;"|"&amp;T323&amp;"|"&amp;U323&amp;"|"&amp;V323&amp;"|"&amp;W323&amp;"|"&amp;X323&amp;"|"&amp;Y323&amp;"|"&amp;Z323&amp;"|"&amp;AA323&amp;"|"&amp;AB323&amp;"|"&amp;AC323&amp;"|"&amp;AD323&amp;"|"&amp;AE323&amp;"|"&amp;AF323&amp;"|"&amp;AG323</f>
        <v>City Hotel|0|3|2017|January|4|24|0|1|1|0|0|SC|PRT|Online TA|TA/TO|0|0|0|A|A|0|No Deposit|9||0|Transient|88|0|0|Check-Out|42760</v>
      </c>
      <c r="AI323" s="14" t="str">
        <f aca="false">IF(COUNTIF($AH$4:$AH$2603,AH323)&gt;1,"Duplicate","Unique")</f>
        <v>Unique</v>
      </c>
      <c r="AJ323" s="14" t="str">
        <f aca="false">IF(COUNTBLANK(B323:AG323)&gt;0,"Missing ("&amp;COUNTBLANK(B323:AG323)&amp;")","Complete")</f>
        <v>Missing (1)</v>
      </c>
    </row>
    <row r="324" customFormat="false" ht="15" hidden="false" customHeight="false" outlineLevel="0" collapsed="false">
      <c r="A324" s="0" t="n">
        <v>321</v>
      </c>
      <c r="B324" s="0" t="s">
        <v>80</v>
      </c>
      <c r="C324" s="0" t="n">
        <v>1</v>
      </c>
      <c r="D324" s="0" t="n">
        <v>256</v>
      </c>
      <c r="E324" s="0" t="n">
        <v>2015</v>
      </c>
      <c r="F324" s="0" t="s">
        <v>119</v>
      </c>
      <c r="G324" s="0" t="n">
        <v>31</v>
      </c>
      <c r="H324" s="0" t="n">
        <v>1</v>
      </c>
      <c r="I324" s="0" t="n">
        <v>3</v>
      </c>
      <c r="J324" s="0" t="n">
        <v>6</v>
      </c>
      <c r="K324" s="0" t="n">
        <v>2</v>
      </c>
      <c r="L324" s="0" t="n">
        <v>2</v>
      </c>
      <c r="M324" s="0" t="n">
        <v>0</v>
      </c>
      <c r="N324" s="0" t="s">
        <v>82</v>
      </c>
      <c r="O324" s="0" t="s">
        <v>92</v>
      </c>
      <c r="P324" s="0" t="s">
        <v>93</v>
      </c>
      <c r="Q324" s="0" t="s">
        <v>94</v>
      </c>
      <c r="R324" s="0" t="n">
        <v>0</v>
      </c>
      <c r="S324" s="0" t="n">
        <v>1</v>
      </c>
      <c r="T324" s="0" t="n">
        <v>0</v>
      </c>
      <c r="U324" s="0" t="s">
        <v>136</v>
      </c>
      <c r="V324" s="0" t="s">
        <v>136</v>
      </c>
      <c r="W324" s="0" t="n">
        <v>1</v>
      </c>
      <c r="X324" s="0" t="s">
        <v>86</v>
      </c>
      <c r="Y324" s="0" t="n">
        <v>240</v>
      </c>
      <c r="AA324" s="0" t="n">
        <v>0</v>
      </c>
      <c r="AB324" s="0" t="s">
        <v>101</v>
      </c>
      <c r="AC324" s="0" t="n">
        <v>199</v>
      </c>
      <c r="AD324" s="0" t="n">
        <v>0</v>
      </c>
      <c r="AE324" s="0" t="n">
        <v>1</v>
      </c>
      <c r="AF324" s="0" t="s">
        <v>96</v>
      </c>
      <c r="AG324" s="13" t="n">
        <v>42212</v>
      </c>
      <c r="AH324" s="0" t="str">
        <f aca="false">B324&amp;"|"&amp;C324&amp;"|"&amp;D324&amp;"|"&amp;E324&amp;"|"&amp;F324&amp;"|"&amp;G324&amp;"|"&amp;H324&amp;"|"&amp;I324&amp;"|"&amp;J324&amp;"|"&amp;K324&amp;"|"&amp;L324&amp;"|"&amp;M324&amp;"|"&amp;N324&amp;"|"&amp;O324&amp;"|"&amp;P324&amp;"|"&amp;Q324&amp;"|"&amp;R324&amp;"|"&amp;S324&amp;"|"&amp;T324&amp;"|"&amp;U324&amp;"|"&amp;V324&amp;"|"&amp;W324&amp;"|"&amp;X324&amp;"|"&amp;Y324&amp;"|"&amp;Z324&amp;"|"&amp;AA324&amp;"|"&amp;AB324&amp;"|"&amp;AC324&amp;"|"&amp;AD324&amp;"|"&amp;AE324&amp;"|"&amp;AF324&amp;"|"&amp;AG324</f>
        <v>Resort Hotel|1|256|2015|August|31|1|3|6|2|2|0|BB|PRT|Online TA|TA/TO|0|1|0|G|G|1|No Deposit|240||0|Transient-Party|199|0|1|Canceled|42212</v>
      </c>
      <c r="AI324" s="0" t="str">
        <f aca="false">IF(COUNTIF($AH$4:$AH$2603,AH324)&gt;1,"Duplicate","Unique")</f>
        <v>Unique</v>
      </c>
      <c r="AJ324" s="0" t="str">
        <f aca="false">IF(COUNTBLANK(B324:AG324)&gt;0,"Missing ("&amp;COUNTBLANK(B324:AG324)&amp;")","Complete")</f>
        <v>Missing (1)</v>
      </c>
    </row>
    <row r="325" customFormat="false" ht="15" hidden="false" customHeight="false" outlineLevel="0" collapsed="false">
      <c r="A325" s="14" t="n">
        <v>322</v>
      </c>
      <c r="B325" s="14" t="s">
        <v>80</v>
      </c>
      <c r="C325" s="14" t="n">
        <v>0</v>
      </c>
      <c r="D325" s="14" t="n">
        <v>109</v>
      </c>
      <c r="E325" s="14" t="n">
        <v>2015</v>
      </c>
      <c r="F325" s="14" t="s">
        <v>91</v>
      </c>
      <c r="G325" s="14" t="n">
        <v>27</v>
      </c>
      <c r="H325" s="14" t="n">
        <v>4</v>
      </c>
      <c r="I325" s="14" t="n">
        <v>2</v>
      </c>
      <c r="J325" s="14" t="n">
        <v>6</v>
      </c>
      <c r="K325" s="14" t="n">
        <v>2</v>
      </c>
      <c r="L325" s="14" t="n">
        <v>0</v>
      </c>
      <c r="M325" s="14" t="n">
        <v>0</v>
      </c>
      <c r="N325" s="14" t="s">
        <v>82</v>
      </c>
      <c r="O325" s="14" t="s">
        <v>92</v>
      </c>
      <c r="P325" s="14" t="s">
        <v>93</v>
      </c>
      <c r="Q325" s="14" t="s">
        <v>94</v>
      </c>
      <c r="R325" s="14" t="n">
        <v>0</v>
      </c>
      <c r="S325" s="14" t="n">
        <v>0</v>
      </c>
      <c r="T325" s="14" t="n">
        <v>0</v>
      </c>
      <c r="U325" s="14" t="s">
        <v>95</v>
      </c>
      <c r="V325" s="14" t="s">
        <v>95</v>
      </c>
      <c r="W325" s="14" t="n">
        <v>0</v>
      </c>
      <c r="X325" s="14" t="s">
        <v>86</v>
      </c>
      <c r="Y325" s="14" t="n">
        <v>240</v>
      </c>
      <c r="Z325" s="14"/>
      <c r="AA325" s="14" t="n">
        <v>0</v>
      </c>
      <c r="AB325" s="14" t="s">
        <v>87</v>
      </c>
      <c r="AC325" s="14" t="n">
        <v>123</v>
      </c>
      <c r="AD325" s="14" t="n">
        <v>0</v>
      </c>
      <c r="AE325" s="14" t="n">
        <v>1</v>
      </c>
      <c r="AF325" s="14" t="s">
        <v>88</v>
      </c>
      <c r="AG325" s="15" t="n">
        <v>42197</v>
      </c>
      <c r="AH325" s="14" t="str">
        <f aca="false">B325&amp;"|"&amp;C325&amp;"|"&amp;D325&amp;"|"&amp;E325&amp;"|"&amp;F325&amp;"|"&amp;G325&amp;"|"&amp;H325&amp;"|"&amp;I325&amp;"|"&amp;J325&amp;"|"&amp;K325&amp;"|"&amp;L325&amp;"|"&amp;M325&amp;"|"&amp;N325&amp;"|"&amp;O325&amp;"|"&amp;P325&amp;"|"&amp;Q325&amp;"|"&amp;R325&amp;"|"&amp;S325&amp;"|"&amp;T325&amp;"|"&amp;U325&amp;"|"&amp;V325&amp;"|"&amp;W325&amp;"|"&amp;X325&amp;"|"&amp;Y325&amp;"|"&amp;Z325&amp;"|"&amp;AA325&amp;"|"&amp;AB325&amp;"|"&amp;AC325&amp;"|"&amp;AD325&amp;"|"&amp;AE325&amp;"|"&amp;AF325&amp;"|"&amp;AG325</f>
        <v>Resort Hotel|0|109|2015|July|27|4|2|6|2|0|0|BB|PRT|Online TA|TA/TO|0|0|0|A|A|0|No Deposit|240||0|Transient|123|0|1|Check-Out|42197</v>
      </c>
      <c r="AI325" s="14" t="str">
        <f aca="false">IF(COUNTIF($AH$4:$AH$2603,AH325)&gt;1,"Duplicate","Unique")</f>
        <v>Unique</v>
      </c>
      <c r="AJ325" s="14" t="str">
        <f aca="false">IF(COUNTBLANK(B325:AG325)&gt;0,"Missing ("&amp;COUNTBLANK(B325:AG325)&amp;")","Complete")</f>
        <v>Missing (1)</v>
      </c>
    </row>
    <row r="326" customFormat="false" ht="15" hidden="false" customHeight="false" outlineLevel="0" collapsed="false">
      <c r="A326" s="0" t="n">
        <v>323</v>
      </c>
      <c r="B326" s="0" t="s">
        <v>90</v>
      </c>
      <c r="C326" s="0" t="n">
        <v>0</v>
      </c>
      <c r="D326" s="0" t="n">
        <v>4</v>
      </c>
      <c r="E326" s="0" t="n">
        <v>2015</v>
      </c>
      <c r="F326" s="0" t="s">
        <v>119</v>
      </c>
      <c r="G326" s="0" t="n">
        <v>34</v>
      </c>
      <c r="H326" s="0" t="n">
        <v>17</v>
      </c>
      <c r="I326" s="0" t="n">
        <v>1</v>
      </c>
      <c r="J326" s="0" t="n">
        <v>3</v>
      </c>
      <c r="K326" s="0" t="n">
        <v>2</v>
      </c>
      <c r="L326" s="0" t="n">
        <v>0</v>
      </c>
      <c r="M326" s="0" t="n">
        <v>0</v>
      </c>
      <c r="N326" s="0" t="s">
        <v>82</v>
      </c>
      <c r="O326" s="0" t="s">
        <v>115</v>
      </c>
      <c r="P326" s="0" t="s">
        <v>93</v>
      </c>
      <c r="Q326" s="0" t="s">
        <v>94</v>
      </c>
      <c r="R326" s="0" t="n">
        <v>0</v>
      </c>
      <c r="S326" s="0" t="n">
        <v>0</v>
      </c>
      <c r="T326" s="0" t="n">
        <v>0</v>
      </c>
      <c r="U326" s="0" t="s">
        <v>95</v>
      </c>
      <c r="V326" s="0" t="s">
        <v>95</v>
      </c>
      <c r="W326" s="0" t="n">
        <v>0</v>
      </c>
      <c r="X326" s="0" t="s">
        <v>86</v>
      </c>
      <c r="Y326" s="0" t="n">
        <v>9</v>
      </c>
      <c r="AA326" s="0" t="n">
        <v>0</v>
      </c>
      <c r="AB326" s="0" t="s">
        <v>125</v>
      </c>
      <c r="AC326" s="0" t="n">
        <v>122</v>
      </c>
      <c r="AD326" s="0" t="n">
        <v>0</v>
      </c>
      <c r="AE326" s="0" t="n">
        <v>3</v>
      </c>
      <c r="AF326" s="0" t="s">
        <v>88</v>
      </c>
      <c r="AG326" s="13" t="n">
        <v>42237</v>
      </c>
      <c r="AH326" s="0" t="str">
        <f aca="false">B326&amp;"|"&amp;C326&amp;"|"&amp;D326&amp;"|"&amp;E326&amp;"|"&amp;F326&amp;"|"&amp;G326&amp;"|"&amp;H326&amp;"|"&amp;I326&amp;"|"&amp;J326&amp;"|"&amp;K326&amp;"|"&amp;L326&amp;"|"&amp;M326&amp;"|"&amp;N326&amp;"|"&amp;O326&amp;"|"&amp;P326&amp;"|"&amp;Q326&amp;"|"&amp;R326&amp;"|"&amp;S326&amp;"|"&amp;T326&amp;"|"&amp;U326&amp;"|"&amp;V326&amp;"|"&amp;W326&amp;"|"&amp;X326&amp;"|"&amp;Y326&amp;"|"&amp;Z326&amp;"|"&amp;AA326&amp;"|"&amp;AB326&amp;"|"&amp;AC326&amp;"|"&amp;AD326&amp;"|"&amp;AE326&amp;"|"&amp;AF326&amp;"|"&amp;AG326</f>
        <v>City Hotel|0|4|2015|August|34|17|1|3|2|0|0|BB|ESP|Online TA|TA/TO|0|0|0|A|A|0|No Deposit|9||0|Contract|122|0|3|Check-Out|42237</v>
      </c>
      <c r="AI326" s="0" t="str">
        <f aca="false">IF(COUNTIF($AH$4:$AH$2603,AH326)&gt;1,"Duplicate","Unique")</f>
        <v>Unique</v>
      </c>
      <c r="AJ326" s="0" t="str">
        <f aca="false">IF(COUNTBLANK(B326:AG326)&gt;0,"Missing ("&amp;COUNTBLANK(B326:AG326)&amp;")","Complete")</f>
        <v>Missing (1)</v>
      </c>
    </row>
    <row r="327" customFormat="false" ht="15" hidden="false" customHeight="false" outlineLevel="0" collapsed="false">
      <c r="A327" s="14" t="n">
        <v>324</v>
      </c>
      <c r="B327" s="14" t="s">
        <v>90</v>
      </c>
      <c r="C327" s="14" t="n">
        <v>0</v>
      </c>
      <c r="D327" s="14" t="n">
        <v>13</v>
      </c>
      <c r="E327" s="14" t="n">
        <v>2015</v>
      </c>
      <c r="F327" s="14" t="s">
        <v>111</v>
      </c>
      <c r="G327" s="14" t="n">
        <v>41</v>
      </c>
      <c r="H327" s="14" t="n">
        <v>6</v>
      </c>
      <c r="I327" s="14" t="n">
        <v>0</v>
      </c>
      <c r="J327" s="14" t="n">
        <v>3</v>
      </c>
      <c r="K327" s="14" t="n">
        <v>2</v>
      </c>
      <c r="L327" s="14" t="n">
        <v>0</v>
      </c>
      <c r="M327" s="14" t="n">
        <v>0</v>
      </c>
      <c r="N327" s="14" t="s">
        <v>82</v>
      </c>
      <c r="O327" s="14" t="s">
        <v>122</v>
      </c>
      <c r="P327" s="14" t="s">
        <v>99</v>
      </c>
      <c r="Q327" s="14" t="s">
        <v>94</v>
      </c>
      <c r="R327" s="14" t="n">
        <v>0</v>
      </c>
      <c r="S327" s="14" t="n">
        <v>0</v>
      </c>
      <c r="T327" s="14" t="n">
        <v>0</v>
      </c>
      <c r="U327" s="14" t="s">
        <v>109</v>
      </c>
      <c r="V327" s="14" t="s">
        <v>109</v>
      </c>
      <c r="W327" s="14" t="n">
        <v>0</v>
      </c>
      <c r="X327" s="14" t="s">
        <v>86</v>
      </c>
      <c r="Y327" s="14" t="n">
        <v>28</v>
      </c>
      <c r="Z327" s="14"/>
      <c r="AA327" s="14" t="n">
        <v>0</v>
      </c>
      <c r="AB327" s="14" t="s">
        <v>87</v>
      </c>
      <c r="AC327" s="14" t="n">
        <v>75</v>
      </c>
      <c r="AD327" s="14" t="n">
        <v>0</v>
      </c>
      <c r="AE327" s="14" t="n">
        <v>1</v>
      </c>
      <c r="AF327" s="14" t="s">
        <v>88</v>
      </c>
      <c r="AG327" s="15" t="n">
        <v>42286</v>
      </c>
      <c r="AH327" s="14" t="str">
        <f aca="false">B327&amp;"|"&amp;C327&amp;"|"&amp;D327&amp;"|"&amp;E327&amp;"|"&amp;F327&amp;"|"&amp;G327&amp;"|"&amp;H327&amp;"|"&amp;I327&amp;"|"&amp;J327&amp;"|"&amp;K327&amp;"|"&amp;L327&amp;"|"&amp;M327&amp;"|"&amp;N327&amp;"|"&amp;O327&amp;"|"&amp;P327&amp;"|"&amp;Q327&amp;"|"&amp;R327&amp;"|"&amp;S327&amp;"|"&amp;T327&amp;"|"&amp;U327&amp;"|"&amp;V327&amp;"|"&amp;W327&amp;"|"&amp;X327&amp;"|"&amp;Y327&amp;"|"&amp;Z327&amp;"|"&amp;AA327&amp;"|"&amp;AB327&amp;"|"&amp;AC327&amp;"|"&amp;AD327&amp;"|"&amp;AE327&amp;"|"&amp;AF327&amp;"|"&amp;AG327</f>
        <v>City Hotel|0|13|2015|October|41|6|0|3|2|0|0|BB|FRA|Offline TA/TO|TA/TO|0|0|0|D|D|0|No Deposit|28||0|Transient|75|0|1|Check-Out|42286</v>
      </c>
      <c r="AI327" s="14" t="str">
        <f aca="false">IF(COUNTIF($AH$4:$AH$2603,AH327)&gt;1,"Duplicate","Unique")</f>
        <v>Unique</v>
      </c>
      <c r="AJ327" s="14" t="str">
        <f aca="false">IF(COUNTBLANK(B327:AG327)&gt;0,"Missing ("&amp;COUNTBLANK(B327:AG327)&amp;")","Complete")</f>
        <v>Missing (1)</v>
      </c>
    </row>
    <row r="328" customFormat="false" ht="15" hidden="false" customHeight="false" outlineLevel="0" collapsed="false">
      <c r="A328" s="0" t="n">
        <v>325</v>
      </c>
      <c r="B328" s="0" t="s">
        <v>80</v>
      </c>
      <c r="C328" s="0" t="n">
        <v>1</v>
      </c>
      <c r="D328" s="0" t="n">
        <v>2</v>
      </c>
      <c r="E328" s="0" t="n">
        <v>2017</v>
      </c>
      <c r="F328" s="0" t="s">
        <v>118</v>
      </c>
      <c r="G328" s="0" t="n">
        <v>9</v>
      </c>
      <c r="H328" s="0" t="n">
        <v>27</v>
      </c>
      <c r="I328" s="0" t="n">
        <v>1</v>
      </c>
      <c r="J328" s="0" t="n">
        <v>0</v>
      </c>
      <c r="K328" s="0" t="n">
        <v>2</v>
      </c>
      <c r="L328" s="0" t="n">
        <v>0</v>
      </c>
      <c r="M328" s="0" t="n">
        <v>0</v>
      </c>
      <c r="N328" s="0" t="s">
        <v>112</v>
      </c>
      <c r="O328" s="0" t="s">
        <v>115</v>
      </c>
      <c r="P328" s="0" t="s">
        <v>93</v>
      </c>
      <c r="Q328" s="0" t="s">
        <v>94</v>
      </c>
      <c r="R328" s="0" t="n">
        <v>0</v>
      </c>
      <c r="S328" s="0" t="n">
        <v>0</v>
      </c>
      <c r="T328" s="0" t="n">
        <v>0</v>
      </c>
      <c r="U328" s="0" t="s">
        <v>95</v>
      </c>
      <c r="V328" s="0" t="s">
        <v>95</v>
      </c>
      <c r="W328" s="0" t="n">
        <v>0</v>
      </c>
      <c r="X328" s="0" t="s">
        <v>86</v>
      </c>
      <c r="Y328" s="0" t="n">
        <v>240</v>
      </c>
      <c r="AA328" s="0" t="n">
        <v>0</v>
      </c>
      <c r="AB328" s="0" t="s">
        <v>87</v>
      </c>
      <c r="AC328" s="0" t="n">
        <v>92</v>
      </c>
      <c r="AD328" s="0" t="n">
        <v>0</v>
      </c>
      <c r="AE328" s="0" t="n">
        <v>1</v>
      </c>
      <c r="AF328" s="0" t="s">
        <v>96</v>
      </c>
      <c r="AG328" s="13" t="n">
        <v>42792</v>
      </c>
      <c r="AH328" s="0" t="str">
        <f aca="false">B328&amp;"|"&amp;C328&amp;"|"&amp;D328&amp;"|"&amp;E328&amp;"|"&amp;F328&amp;"|"&amp;G328&amp;"|"&amp;H328&amp;"|"&amp;I328&amp;"|"&amp;J328&amp;"|"&amp;K328&amp;"|"&amp;L328&amp;"|"&amp;M328&amp;"|"&amp;N328&amp;"|"&amp;O328&amp;"|"&amp;P328&amp;"|"&amp;Q328&amp;"|"&amp;R328&amp;"|"&amp;S328&amp;"|"&amp;T328&amp;"|"&amp;U328&amp;"|"&amp;V328&amp;"|"&amp;W328&amp;"|"&amp;X328&amp;"|"&amp;Y328&amp;"|"&amp;Z328&amp;"|"&amp;AA328&amp;"|"&amp;AB328&amp;"|"&amp;AC328&amp;"|"&amp;AD328&amp;"|"&amp;AE328&amp;"|"&amp;AF328&amp;"|"&amp;AG328</f>
        <v>Resort Hotel|1|2|2017|February|9|27|1|0|2|0|0|HB|ESP|Online TA|TA/TO|0|0|0|A|A|0|No Deposit|240||0|Transient|92|0|1|Canceled|42792</v>
      </c>
      <c r="AI328" s="0" t="str">
        <f aca="false">IF(COUNTIF($AH$4:$AH$2603,AH328)&gt;1,"Duplicate","Unique")</f>
        <v>Unique</v>
      </c>
      <c r="AJ328" s="0" t="str">
        <f aca="false">IF(COUNTBLANK(B328:AG328)&gt;0,"Missing ("&amp;COUNTBLANK(B328:AG328)&amp;")","Complete")</f>
        <v>Missing (1)</v>
      </c>
    </row>
    <row r="329" customFormat="false" ht="15" hidden="false" customHeight="false" outlineLevel="0" collapsed="false">
      <c r="A329" s="14" t="n">
        <v>326</v>
      </c>
      <c r="B329" s="14" t="s">
        <v>90</v>
      </c>
      <c r="C329" s="14" t="n">
        <v>1</v>
      </c>
      <c r="D329" s="14" t="n">
        <v>265</v>
      </c>
      <c r="E329" s="14" t="n">
        <v>2015</v>
      </c>
      <c r="F329" s="14" t="s">
        <v>91</v>
      </c>
      <c r="G329" s="14" t="n">
        <v>28</v>
      </c>
      <c r="H329" s="14" t="n">
        <v>9</v>
      </c>
      <c r="I329" s="14" t="n">
        <v>0</v>
      </c>
      <c r="J329" s="14" t="n">
        <v>2</v>
      </c>
      <c r="K329" s="14" t="n">
        <v>2</v>
      </c>
      <c r="L329" s="14" t="n">
        <v>0</v>
      </c>
      <c r="M329" s="14" t="n">
        <v>0</v>
      </c>
      <c r="N329" s="14" t="s">
        <v>82</v>
      </c>
      <c r="O329" s="14" t="s">
        <v>92</v>
      </c>
      <c r="P329" s="14" t="s">
        <v>116</v>
      </c>
      <c r="Q329" s="14" t="s">
        <v>94</v>
      </c>
      <c r="R329" s="14" t="n">
        <v>0</v>
      </c>
      <c r="S329" s="14" t="n">
        <v>1</v>
      </c>
      <c r="T329" s="14" t="n">
        <v>0</v>
      </c>
      <c r="U329" s="14" t="s">
        <v>95</v>
      </c>
      <c r="V329" s="14" t="s">
        <v>95</v>
      </c>
      <c r="W329" s="14" t="n">
        <v>0</v>
      </c>
      <c r="X329" s="14" t="s">
        <v>86</v>
      </c>
      <c r="Y329" s="14" t="n">
        <v>1</v>
      </c>
      <c r="Z329" s="14"/>
      <c r="AA329" s="14" t="n">
        <v>0</v>
      </c>
      <c r="AB329" s="14" t="s">
        <v>125</v>
      </c>
      <c r="AC329" s="14" t="n">
        <v>62</v>
      </c>
      <c r="AD329" s="14" t="n">
        <v>0</v>
      </c>
      <c r="AE329" s="14" t="n">
        <v>0</v>
      </c>
      <c r="AF329" s="14" t="s">
        <v>96</v>
      </c>
      <c r="AG329" s="15" t="n">
        <v>42005</v>
      </c>
      <c r="AH329" s="14" t="str">
        <f aca="false">B329&amp;"|"&amp;C329&amp;"|"&amp;D329&amp;"|"&amp;E329&amp;"|"&amp;F329&amp;"|"&amp;G329&amp;"|"&amp;H329&amp;"|"&amp;I329&amp;"|"&amp;J329&amp;"|"&amp;K329&amp;"|"&amp;L329&amp;"|"&amp;M329&amp;"|"&amp;N329&amp;"|"&amp;O329&amp;"|"&amp;P329&amp;"|"&amp;Q329&amp;"|"&amp;R329&amp;"|"&amp;S329&amp;"|"&amp;T329&amp;"|"&amp;U329&amp;"|"&amp;V329&amp;"|"&amp;W329&amp;"|"&amp;X329&amp;"|"&amp;Y329&amp;"|"&amp;Z329&amp;"|"&amp;AA329&amp;"|"&amp;AB329&amp;"|"&amp;AC329&amp;"|"&amp;AD329&amp;"|"&amp;AE329&amp;"|"&amp;AF329&amp;"|"&amp;AG329</f>
        <v>City Hotel|1|265|2015|July|28|9|0|2|2|0|0|BB|PRT|Groups|TA/TO|0|1|0|A|A|0|No Deposit|1||0|Contract|62|0|0|Canceled|42005</v>
      </c>
      <c r="AI329" s="14" t="str">
        <f aca="false">IF(COUNTIF($AH$4:$AH$2603,AH329)&gt;1,"Duplicate","Unique")</f>
        <v>Duplicate</v>
      </c>
      <c r="AJ329" s="14" t="str">
        <f aca="false">IF(COUNTBLANK(B329:AG329)&gt;0,"Missing ("&amp;COUNTBLANK(B329:AG329)&amp;")","Complete")</f>
        <v>Missing (1)</v>
      </c>
    </row>
    <row r="330" customFormat="false" ht="15" hidden="false" customHeight="false" outlineLevel="0" collapsed="false">
      <c r="A330" s="0" t="n">
        <v>327</v>
      </c>
      <c r="B330" s="0" t="s">
        <v>90</v>
      </c>
      <c r="C330" s="0" t="n">
        <v>0</v>
      </c>
      <c r="D330" s="0" t="n">
        <v>3</v>
      </c>
      <c r="E330" s="0" t="n">
        <v>2016</v>
      </c>
      <c r="F330" s="0" t="s">
        <v>114</v>
      </c>
      <c r="G330" s="0" t="n">
        <v>39</v>
      </c>
      <c r="H330" s="0" t="n">
        <v>22</v>
      </c>
      <c r="I330" s="0" t="n">
        <v>0</v>
      </c>
      <c r="J330" s="0" t="n">
        <v>1</v>
      </c>
      <c r="K330" s="0" t="n">
        <v>1</v>
      </c>
      <c r="L330" s="0" t="n">
        <v>0</v>
      </c>
      <c r="M330" s="0" t="n">
        <v>0</v>
      </c>
      <c r="N330" s="0" t="s">
        <v>82</v>
      </c>
      <c r="O330" s="0" t="s">
        <v>92</v>
      </c>
      <c r="P330" s="0" t="s">
        <v>128</v>
      </c>
      <c r="Q330" s="0" t="s">
        <v>128</v>
      </c>
      <c r="R330" s="0" t="n">
        <v>0</v>
      </c>
      <c r="S330" s="0" t="n">
        <v>0</v>
      </c>
      <c r="T330" s="0" t="n">
        <v>0</v>
      </c>
      <c r="U330" s="0" t="s">
        <v>109</v>
      </c>
      <c r="V330" s="0" t="s">
        <v>109</v>
      </c>
      <c r="W330" s="0" t="n">
        <v>0</v>
      </c>
      <c r="X330" s="0" t="s">
        <v>86</v>
      </c>
      <c r="Z330" s="0" t="n">
        <v>308</v>
      </c>
      <c r="AA330" s="0" t="n">
        <v>0</v>
      </c>
      <c r="AB330" s="0" t="s">
        <v>87</v>
      </c>
      <c r="AC330" s="0" t="n">
        <v>166.25</v>
      </c>
      <c r="AD330" s="0" t="n">
        <v>0</v>
      </c>
      <c r="AE330" s="0" t="n">
        <v>0</v>
      </c>
      <c r="AF330" s="0" t="s">
        <v>88</v>
      </c>
      <c r="AG330" s="13" t="n">
        <v>42636</v>
      </c>
      <c r="AH330" s="0" t="str">
        <f aca="false">B330&amp;"|"&amp;C330&amp;"|"&amp;D330&amp;"|"&amp;E330&amp;"|"&amp;F330&amp;"|"&amp;G330&amp;"|"&amp;H330&amp;"|"&amp;I330&amp;"|"&amp;J330&amp;"|"&amp;K330&amp;"|"&amp;L330&amp;"|"&amp;M330&amp;"|"&amp;N330&amp;"|"&amp;O330&amp;"|"&amp;P330&amp;"|"&amp;Q330&amp;"|"&amp;R330&amp;"|"&amp;S330&amp;"|"&amp;T330&amp;"|"&amp;U330&amp;"|"&amp;V330&amp;"|"&amp;W330&amp;"|"&amp;X330&amp;"|"&amp;Y330&amp;"|"&amp;Z330&amp;"|"&amp;AA330&amp;"|"&amp;AB330&amp;"|"&amp;AC330&amp;"|"&amp;AD330&amp;"|"&amp;AE330&amp;"|"&amp;AF330&amp;"|"&amp;AG330</f>
        <v>City Hotel|0|3|2016|September|39|22|0|1|1|0|0|BB|PRT|Corporate|Corporate|0|0|0|D|D|0|No Deposit||308|0|Transient|166.25|0|0|Check-Out|42636</v>
      </c>
      <c r="AI330" s="0" t="str">
        <f aca="false">IF(COUNTIF($AH$4:$AH$2603,AH330)&gt;1,"Duplicate","Unique")</f>
        <v>Unique</v>
      </c>
      <c r="AJ330" s="0" t="str">
        <f aca="false">IF(COUNTBLANK(B330:AG330)&gt;0,"Missing ("&amp;COUNTBLANK(B330:AG330)&amp;")","Complete")</f>
        <v>Missing (1)</v>
      </c>
    </row>
    <row r="331" customFormat="false" ht="15" hidden="false" customHeight="false" outlineLevel="0" collapsed="false">
      <c r="A331" s="14" t="n">
        <v>328</v>
      </c>
      <c r="B331" s="14" t="s">
        <v>90</v>
      </c>
      <c r="C331" s="14" t="n">
        <v>1</v>
      </c>
      <c r="D331" s="14" t="n">
        <v>105</v>
      </c>
      <c r="E331" s="14" t="n">
        <v>2016</v>
      </c>
      <c r="F331" s="14" t="s">
        <v>106</v>
      </c>
      <c r="G331" s="14" t="n">
        <v>15</v>
      </c>
      <c r="H331" s="14" t="n">
        <v>6</v>
      </c>
      <c r="I331" s="14" t="n">
        <v>0</v>
      </c>
      <c r="J331" s="14" t="n">
        <v>1</v>
      </c>
      <c r="K331" s="14" t="n">
        <v>2</v>
      </c>
      <c r="L331" s="14" t="n">
        <v>0</v>
      </c>
      <c r="M331" s="14" t="n">
        <v>0</v>
      </c>
      <c r="N331" s="14" t="s">
        <v>82</v>
      </c>
      <c r="O331" s="14" t="s">
        <v>92</v>
      </c>
      <c r="P331" s="14" t="s">
        <v>99</v>
      </c>
      <c r="Q331" s="14" t="s">
        <v>94</v>
      </c>
      <c r="R331" s="14" t="n">
        <v>0</v>
      </c>
      <c r="S331" s="14" t="n">
        <v>0</v>
      </c>
      <c r="T331" s="14" t="n">
        <v>0</v>
      </c>
      <c r="U331" s="14" t="s">
        <v>95</v>
      </c>
      <c r="V331" s="14" t="s">
        <v>95</v>
      </c>
      <c r="W331" s="14" t="n">
        <v>0</v>
      </c>
      <c r="X331" s="14" t="s">
        <v>120</v>
      </c>
      <c r="Y331" s="14" t="n">
        <v>12</v>
      </c>
      <c r="Z331" s="14"/>
      <c r="AA331" s="14" t="n">
        <v>0</v>
      </c>
      <c r="AB331" s="14" t="s">
        <v>87</v>
      </c>
      <c r="AC331" s="14" t="n">
        <v>75</v>
      </c>
      <c r="AD331" s="14" t="n">
        <v>0</v>
      </c>
      <c r="AE331" s="14" t="n">
        <v>0</v>
      </c>
      <c r="AF331" s="14" t="s">
        <v>96</v>
      </c>
      <c r="AG331" s="15" t="n">
        <v>42387</v>
      </c>
      <c r="AH331" s="14" t="str">
        <f aca="false">B331&amp;"|"&amp;C331&amp;"|"&amp;D331&amp;"|"&amp;E331&amp;"|"&amp;F331&amp;"|"&amp;G331&amp;"|"&amp;H331&amp;"|"&amp;I331&amp;"|"&amp;J331&amp;"|"&amp;K331&amp;"|"&amp;L331&amp;"|"&amp;M331&amp;"|"&amp;N331&amp;"|"&amp;O331&amp;"|"&amp;P331&amp;"|"&amp;Q331&amp;"|"&amp;R331&amp;"|"&amp;S331&amp;"|"&amp;T331&amp;"|"&amp;U331&amp;"|"&amp;V331&amp;"|"&amp;W331&amp;"|"&amp;X331&amp;"|"&amp;Y331&amp;"|"&amp;Z331&amp;"|"&amp;AA331&amp;"|"&amp;AB331&amp;"|"&amp;AC331&amp;"|"&amp;AD331&amp;"|"&amp;AE331&amp;"|"&amp;AF331&amp;"|"&amp;AG331</f>
        <v>City Hotel|1|105|2016|April|15|6|0|1|2|0|0|BB|PRT|Offline TA/TO|TA/TO|0|0|0|A|A|0|Non Refund|12||0|Transient|75|0|0|Canceled|42387</v>
      </c>
      <c r="AI331" s="14" t="str">
        <f aca="false">IF(COUNTIF($AH$4:$AH$2603,AH331)&gt;1,"Duplicate","Unique")</f>
        <v>Duplicate</v>
      </c>
      <c r="AJ331" s="14" t="str">
        <f aca="false">IF(COUNTBLANK(B331:AG331)&gt;0,"Missing ("&amp;COUNTBLANK(B331:AG331)&amp;")","Complete")</f>
        <v>Missing (1)</v>
      </c>
    </row>
    <row r="332" customFormat="false" ht="15" hidden="false" customHeight="false" outlineLevel="0" collapsed="false">
      <c r="A332" s="0" t="n">
        <v>329</v>
      </c>
      <c r="B332" s="0" t="s">
        <v>90</v>
      </c>
      <c r="C332" s="0" t="n">
        <v>0</v>
      </c>
      <c r="D332" s="0" t="n">
        <v>178</v>
      </c>
      <c r="E332" s="0" t="n">
        <v>2017</v>
      </c>
      <c r="F332" s="0" t="s">
        <v>91</v>
      </c>
      <c r="G332" s="0" t="n">
        <v>28</v>
      </c>
      <c r="H332" s="0" t="n">
        <v>13</v>
      </c>
      <c r="I332" s="0" t="n">
        <v>2</v>
      </c>
      <c r="J332" s="0" t="n">
        <v>5</v>
      </c>
      <c r="K332" s="0" t="n">
        <v>2</v>
      </c>
      <c r="L332" s="0" t="n">
        <v>2</v>
      </c>
      <c r="M332" s="0" t="n">
        <v>0</v>
      </c>
      <c r="N332" s="0" t="s">
        <v>112</v>
      </c>
      <c r="O332" s="0" t="s">
        <v>164</v>
      </c>
      <c r="P332" s="0" t="s">
        <v>84</v>
      </c>
      <c r="Q332" s="0" t="s">
        <v>84</v>
      </c>
      <c r="R332" s="0" t="n">
        <v>0</v>
      </c>
      <c r="S332" s="0" t="n">
        <v>0</v>
      </c>
      <c r="T332" s="0" t="n">
        <v>0</v>
      </c>
      <c r="U332" s="0" t="s">
        <v>124</v>
      </c>
      <c r="V332" s="0" t="s">
        <v>124</v>
      </c>
      <c r="W332" s="0" t="n">
        <v>1</v>
      </c>
      <c r="X332" s="0" t="s">
        <v>86</v>
      </c>
      <c r="Y332" s="0" t="n">
        <v>14</v>
      </c>
      <c r="AA332" s="0" t="n">
        <v>0</v>
      </c>
      <c r="AB332" s="0" t="s">
        <v>87</v>
      </c>
      <c r="AC332" s="0" t="n">
        <v>214</v>
      </c>
      <c r="AD332" s="0" t="n">
        <v>0</v>
      </c>
      <c r="AE332" s="0" t="n">
        <v>3</v>
      </c>
      <c r="AF332" s="0" t="s">
        <v>88</v>
      </c>
      <c r="AG332" s="13" t="n">
        <v>42936</v>
      </c>
      <c r="AH332" s="0" t="str">
        <f aca="false">B332&amp;"|"&amp;C332&amp;"|"&amp;D332&amp;"|"&amp;E332&amp;"|"&amp;F332&amp;"|"&amp;G332&amp;"|"&amp;H332&amp;"|"&amp;I332&amp;"|"&amp;J332&amp;"|"&amp;K332&amp;"|"&amp;L332&amp;"|"&amp;M332&amp;"|"&amp;N332&amp;"|"&amp;O332&amp;"|"&amp;P332&amp;"|"&amp;Q332&amp;"|"&amp;R332&amp;"|"&amp;S332&amp;"|"&amp;T332&amp;"|"&amp;U332&amp;"|"&amp;V332&amp;"|"&amp;W332&amp;"|"&amp;X332&amp;"|"&amp;Y332&amp;"|"&amp;Z332&amp;"|"&amp;AA332&amp;"|"&amp;AB332&amp;"|"&amp;AC332&amp;"|"&amp;AD332&amp;"|"&amp;AE332&amp;"|"&amp;AF332&amp;"|"&amp;AG332</f>
        <v>City Hotel|0|178|2017|July|28|13|2|5|2|2|0|HB|DNK|Direct|Direct|0|0|0|E|E|1|No Deposit|14||0|Transient|214|0|3|Check-Out|42936</v>
      </c>
      <c r="AI332" s="0" t="str">
        <f aca="false">IF(COUNTIF($AH$4:$AH$2603,AH332)&gt;1,"Duplicate","Unique")</f>
        <v>Unique</v>
      </c>
      <c r="AJ332" s="0" t="str">
        <f aca="false">IF(COUNTBLANK(B332:AG332)&gt;0,"Missing ("&amp;COUNTBLANK(B332:AG332)&amp;")","Complete")</f>
        <v>Missing (1)</v>
      </c>
    </row>
    <row r="333" customFormat="false" ht="15" hidden="false" customHeight="false" outlineLevel="0" collapsed="false">
      <c r="A333" s="14" t="n">
        <v>330</v>
      </c>
      <c r="B333" s="14" t="s">
        <v>90</v>
      </c>
      <c r="C333" s="14" t="n">
        <v>0</v>
      </c>
      <c r="D333" s="14" t="n">
        <v>29</v>
      </c>
      <c r="E333" s="14" t="n">
        <v>2016</v>
      </c>
      <c r="F333" s="14" t="s">
        <v>81</v>
      </c>
      <c r="G333" s="14" t="n">
        <v>49</v>
      </c>
      <c r="H333" s="14" t="n">
        <v>2</v>
      </c>
      <c r="I333" s="14" t="n">
        <v>0</v>
      </c>
      <c r="J333" s="14" t="n">
        <v>2</v>
      </c>
      <c r="K333" s="14" t="n">
        <v>1</v>
      </c>
      <c r="L333" s="14" t="n">
        <v>0</v>
      </c>
      <c r="M333" s="14" t="n">
        <v>0</v>
      </c>
      <c r="N333" s="14" t="s">
        <v>82</v>
      </c>
      <c r="O333" s="14" t="s">
        <v>108</v>
      </c>
      <c r="P333" s="14" t="s">
        <v>128</v>
      </c>
      <c r="Q333" s="14" t="s">
        <v>94</v>
      </c>
      <c r="R333" s="14" t="n">
        <v>0</v>
      </c>
      <c r="S333" s="14" t="n">
        <v>0</v>
      </c>
      <c r="T333" s="14" t="n">
        <v>0</v>
      </c>
      <c r="U333" s="14" t="s">
        <v>95</v>
      </c>
      <c r="V333" s="14" t="s">
        <v>95</v>
      </c>
      <c r="W333" s="14" t="n">
        <v>4</v>
      </c>
      <c r="X333" s="14" t="s">
        <v>86</v>
      </c>
      <c r="Y333" s="14"/>
      <c r="Z333" s="14"/>
      <c r="AA333" s="14" t="n">
        <v>0</v>
      </c>
      <c r="AB333" s="14" t="s">
        <v>101</v>
      </c>
      <c r="AC333" s="14" t="n">
        <v>66.18</v>
      </c>
      <c r="AD333" s="14" t="n">
        <v>0</v>
      </c>
      <c r="AE333" s="14" t="n">
        <v>1</v>
      </c>
      <c r="AF333" s="14" t="s">
        <v>88</v>
      </c>
      <c r="AG333" s="15" t="n">
        <v>42708</v>
      </c>
      <c r="AH333" s="14" t="str">
        <f aca="false">B333&amp;"|"&amp;C333&amp;"|"&amp;D333&amp;"|"&amp;E333&amp;"|"&amp;F333&amp;"|"&amp;G333&amp;"|"&amp;H333&amp;"|"&amp;I333&amp;"|"&amp;J333&amp;"|"&amp;K333&amp;"|"&amp;L333&amp;"|"&amp;M333&amp;"|"&amp;N333&amp;"|"&amp;O333&amp;"|"&amp;P333&amp;"|"&amp;Q333&amp;"|"&amp;R333&amp;"|"&amp;S333&amp;"|"&amp;T333&amp;"|"&amp;U333&amp;"|"&amp;V333&amp;"|"&amp;W333&amp;"|"&amp;X333&amp;"|"&amp;Y333&amp;"|"&amp;Z333&amp;"|"&amp;AA333&amp;"|"&amp;AB333&amp;"|"&amp;AC333&amp;"|"&amp;AD333&amp;"|"&amp;AE333&amp;"|"&amp;AF333&amp;"|"&amp;AG333</f>
        <v>City Hotel|0|29|2016|December|49|2|0|2|1|0|0|BB|DEU|Corporate|TA/TO|0|0|0|A|A|4|No Deposit|||0|Transient-Party|66.18|0|1|Check-Out|42708</v>
      </c>
      <c r="AI333" s="14" t="str">
        <f aca="false">IF(COUNTIF($AH$4:$AH$2603,AH333)&gt;1,"Duplicate","Unique")</f>
        <v>Unique</v>
      </c>
      <c r="AJ333" s="14" t="str">
        <f aca="false">IF(COUNTBLANK(B333:AG333)&gt;0,"Missing ("&amp;COUNTBLANK(B333:AG333)&amp;")","Complete")</f>
        <v>Missing (2)</v>
      </c>
    </row>
    <row r="334" customFormat="false" ht="15" hidden="false" customHeight="false" outlineLevel="0" collapsed="false">
      <c r="A334" s="0" t="n">
        <v>331</v>
      </c>
      <c r="B334" s="0" t="s">
        <v>80</v>
      </c>
      <c r="C334" s="0" t="n">
        <v>0</v>
      </c>
      <c r="D334" s="0" t="n">
        <v>61</v>
      </c>
      <c r="E334" s="0" t="n">
        <v>2016</v>
      </c>
      <c r="F334" s="0" t="s">
        <v>103</v>
      </c>
      <c r="G334" s="0" t="n">
        <v>12</v>
      </c>
      <c r="H334" s="0" t="n">
        <v>14</v>
      </c>
      <c r="I334" s="0" t="n">
        <v>1</v>
      </c>
      <c r="J334" s="0" t="n">
        <v>3</v>
      </c>
      <c r="K334" s="0" t="n">
        <v>2</v>
      </c>
      <c r="L334" s="0" t="n">
        <v>0</v>
      </c>
      <c r="M334" s="0" t="n">
        <v>0</v>
      </c>
      <c r="N334" s="0" t="s">
        <v>82</v>
      </c>
      <c r="O334" s="0" t="s">
        <v>147</v>
      </c>
      <c r="P334" s="0" t="s">
        <v>99</v>
      </c>
      <c r="Q334" s="0" t="s">
        <v>94</v>
      </c>
      <c r="R334" s="0" t="n">
        <v>0</v>
      </c>
      <c r="S334" s="0" t="n">
        <v>0</v>
      </c>
      <c r="T334" s="0" t="n">
        <v>0</v>
      </c>
      <c r="U334" s="0" t="s">
        <v>109</v>
      </c>
      <c r="V334" s="0" t="s">
        <v>109</v>
      </c>
      <c r="W334" s="0" t="n">
        <v>0</v>
      </c>
      <c r="X334" s="0" t="s">
        <v>86</v>
      </c>
      <c r="Y334" s="0" t="n">
        <v>156</v>
      </c>
      <c r="AA334" s="0" t="n">
        <v>0</v>
      </c>
      <c r="AB334" s="0" t="s">
        <v>87</v>
      </c>
      <c r="AC334" s="0" t="n">
        <v>35.15</v>
      </c>
      <c r="AD334" s="0" t="n">
        <v>0</v>
      </c>
      <c r="AE334" s="0" t="n">
        <v>1</v>
      </c>
      <c r="AF334" s="0" t="s">
        <v>88</v>
      </c>
      <c r="AG334" s="13" t="n">
        <v>42447</v>
      </c>
      <c r="AH334" s="0" t="str">
        <f aca="false">B334&amp;"|"&amp;C334&amp;"|"&amp;D334&amp;"|"&amp;E334&amp;"|"&amp;F334&amp;"|"&amp;G334&amp;"|"&amp;H334&amp;"|"&amp;I334&amp;"|"&amp;J334&amp;"|"&amp;K334&amp;"|"&amp;L334&amp;"|"&amp;M334&amp;"|"&amp;N334&amp;"|"&amp;O334&amp;"|"&amp;P334&amp;"|"&amp;Q334&amp;"|"&amp;R334&amp;"|"&amp;S334&amp;"|"&amp;T334&amp;"|"&amp;U334&amp;"|"&amp;V334&amp;"|"&amp;W334&amp;"|"&amp;X334&amp;"|"&amp;Y334&amp;"|"&amp;Z334&amp;"|"&amp;AA334&amp;"|"&amp;AB334&amp;"|"&amp;AC334&amp;"|"&amp;AD334&amp;"|"&amp;AE334&amp;"|"&amp;AF334&amp;"|"&amp;AG334</f>
        <v>Resort Hotel|0|61|2016|March|12|14|1|3|2|0|0|BB|IRL|Offline TA/TO|TA/TO|0|0|0|D|D|0|No Deposit|156||0|Transient|35.15|0|1|Check-Out|42447</v>
      </c>
      <c r="AI334" s="0" t="str">
        <f aca="false">IF(COUNTIF($AH$4:$AH$2603,AH334)&gt;1,"Duplicate","Unique")</f>
        <v>Unique</v>
      </c>
      <c r="AJ334" s="0" t="str">
        <f aca="false">IF(COUNTBLANK(B334:AG334)&gt;0,"Missing ("&amp;COUNTBLANK(B334:AG334)&amp;")","Complete")</f>
        <v>Missing (1)</v>
      </c>
    </row>
    <row r="335" customFormat="false" ht="15" hidden="false" customHeight="false" outlineLevel="0" collapsed="false">
      <c r="A335" s="14" t="n">
        <v>332</v>
      </c>
      <c r="B335" s="14" t="s">
        <v>90</v>
      </c>
      <c r="C335" s="14" t="n">
        <v>1</v>
      </c>
      <c r="D335" s="14" t="n">
        <v>82</v>
      </c>
      <c r="E335" s="14" t="n">
        <v>2017</v>
      </c>
      <c r="F335" s="14" t="s">
        <v>103</v>
      </c>
      <c r="G335" s="14" t="n">
        <v>10</v>
      </c>
      <c r="H335" s="14" t="n">
        <v>5</v>
      </c>
      <c r="I335" s="14" t="n">
        <v>2</v>
      </c>
      <c r="J335" s="14" t="n">
        <v>4</v>
      </c>
      <c r="K335" s="14" t="n">
        <v>2</v>
      </c>
      <c r="L335" s="14" t="n">
        <v>0</v>
      </c>
      <c r="M335" s="14" t="n">
        <v>0</v>
      </c>
      <c r="N335" s="14" t="s">
        <v>82</v>
      </c>
      <c r="O335" s="14" t="s">
        <v>123</v>
      </c>
      <c r="P335" s="14" t="s">
        <v>93</v>
      </c>
      <c r="Q335" s="14" t="s">
        <v>94</v>
      </c>
      <c r="R335" s="14" t="n">
        <v>0</v>
      </c>
      <c r="S335" s="14" t="n">
        <v>0</v>
      </c>
      <c r="T335" s="14" t="n">
        <v>0</v>
      </c>
      <c r="U335" s="14" t="s">
        <v>95</v>
      </c>
      <c r="V335" s="14" t="s">
        <v>95</v>
      </c>
      <c r="W335" s="14" t="n">
        <v>0</v>
      </c>
      <c r="X335" s="14" t="s">
        <v>86</v>
      </c>
      <c r="Y335" s="14" t="n">
        <v>9</v>
      </c>
      <c r="Z335" s="14"/>
      <c r="AA335" s="14" t="n">
        <v>0</v>
      </c>
      <c r="AB335" s="14" t="s">
        <v>87</v>
      </c>
      <c r="AC335" s="14" t="n">
        <v>91.8</v>
      </c>
      <c r="AD335" s="14" t="n">
        <v>0</v>
      </c>
      <c r="AE335" s="14" t="n">
        <v>0</v>
      </c>
      <c r="AF335" s="14" t="s">
        <v>96</v>
      </c>
      <c r="AG335" s="15" t="n">
        <v>42790</v>
      </c>
      <c r="AH335" s="14" t="str">
        <f aca="false">B335&amp;"|"&amp;C335&amp;"|"&amp;D335&amp;"|"&amp;E335&amp;"|"&amp;F335&amp;"|"&amp;G335&amp;"|"&amp;H335&amp;"|"&amp;I335&amp;"|"&amp;J335&amp;"|"&amp;K335&amp;"|"&amp;L335&amp;"|"&amp;M335&amp;"|"&amp;N335&amp;"|"&amp;O335&amp;"|"&amp;P335&amp;"|"&amp;Q335&amp;"|"&amp;R335&amp;"|"&amp;S335&amp;"|"&amp;T335&amp;"|"&amp;U335&amp;"|"&amp;V335&amp;"|"&amp;W335&amp;"|"&amp;X335&amp;"|"&amp;Y335&amp;"|"&amp;Z335&amp;"|"&amp;AA335&amp;"|"&amp;AB335&amp;"|"&amp;AC335&amp;"|"&amp;AD335&amp;"|"&amp;AE335&amp;"|"&amp;AF335&amp;"|"&amp;AG335</f>
        <v>City Hotel|1|82|2017|March|10|5|2|4|2|0|0|BB|USA|Online TA|TA/TO|0|0|0|A|A|0|No Deposit|9||0|Transient|91.8|0|0|Canceled|42790</v>
      </c>
      <c r="AI335" s="14" t="str">
        <f aca="false">IF(COUNTIF($AH$4:$AH$2603,AH335)&gt;1,"Duplicate","Unique")</f>
        <v>Unique</v>
      </c>
      <c r="AJ335" s="14" t="str">
        <f aca="false">IF(COUNTBLANK(B335:AG335)&gt;0,"Missing ("&amp;COUNTBLANK(B335:AG335)&amp;")","Complete")</f>
        <v>Missing (1)</v>
      </c>
    </row>
    <row r="336" customFormat="false" ht="15" hidden="false" customHeight="false" outlineLevel="0" collapsed="false">
      <c r="A336" s="0" t="n">
        <v>333</v>
      </c>
      <c r="B336" s="0" t="s">
        <v>80</v>
      </c>
      <c r="C336" s="0" t="n">
        <v>1</v>
      </c>
      <c r="D336" s="0" t="n">
        <v>111</v>
      </c>
      <c r="E336" s="0" t="n">
        <v>2015</v>
      </c>
      <c r="F336" s="0" t="s">
        <v>111</v>
      </c>
      <c r="G336" s="0" t="n">
        <v>43</v>
      </c>
      <c r="H336" s="0" t="n">
        <v>23</v>
      </c>
      <c r="I336" s="0" t="n">
        <v>1</v>
      </c>
      <c r="J336" s="0" t="n">
        <v>2</v>
      </c>
      <c r="K336" s="0" t="n">
        <v>2</v>
      </c>
      <c r="L336" s="0" t="n">
        <v>0</v>
      </c>
      <c r="M336" s="0" t="n">
        <v>0</v>
      </c>
      <c r="N336" s="0" t="s">
        <v>82</v>
      </c>
      <c r="O336" s="0" t="s">
        <v>92</v>
      </c>
      <c r="P336" s="0" t="s">
        <v>93</v>
      </c>
      <c r="Q336" s="0" t="s">
        <v>94</v>
      </c>
      <c r="R336" s="0" t="n">
        <v>0</v>
      </c>
      <c r="S336" s="0" t="n">
        <v>0</v>
      </c>
      <c r="T336" s="0" t="n">
        <v>0</v>
      </c>
      <c r="U336" s="0" t="s">
        <v>95</v>
      </c>
      <c r="V336" s="0" t="s">
        <v>95</v>
      </c>
      <c r="W336" s="0" t="n">
        <v>0</v>
      </c>
      <c r="X336" s="0" t="s">
        <v>86</v>
      </c>
      <c r="Y336" s="0" t="n">
        <v>240</v>
      </c>
      <c r="AA336" s="0" t="n">
        <v>0</v>
      </c>
      <c r="AB336" s="0" t="s">
        <v>87</v>
      </c>
      <c r="AC336" s="0" t="n">
        <v>45</v>
      </c>
      <c r="AD336" s="0" t="n">
        <v>0</v>
      </c>
      <c r="AE336" s="0" t="n">
        <v>1</v>
      </c>
      <c r="AF336" s="0" t="s">
        <v>96</v>
      </c>
      <c r="AG336" s="13" t="n">
        <v>42205</v>
      </c>
      <c r="AH336" s="0" t="str">
        <f aca="false">B336&amp;"|"&amp;C336&amp;"|"&amp;D336&amp;"|"&amp;E336&amp;"|"&amp;F336&amp;"|"&amp;G336&amp;"|"&amp;H336&amp;"|"&amp;I336&amp;"|"&amp;J336&amp;"|"&amp;K336&amp;"|"&amp;L336&amp;"|"&amp;M336&amp;"|"&amp;N336&amp;"|"&amp;O336&amp;"|"&amp;P336&amp;"|"&amp;Q336&amp;"|"&amp;R336&amp;"|"&amp;S336&amp;"|"&amp;T336&amp;"|"&amp;U336&amp;"|"&amp;V336&amp;"|"&amp;W336&amp;"|"&amp;X336&amp;"|"&amp;Y336&amp;"|"&amp;Z336&amp;"|"&amp;AA336&amp;"|"&amp;AB336&amp;"|"&amp;AC336&amp;"|"&amp;AD336&amp;"|"&amp;AE336&amp;"|"&amp;AF336&amp;"|"&amp;AG336</f>
        <v>Resort Hotel|1|111|2015|October|43|23|1|2|2|0|0|BB|PRT|Online TA|TA/TO|0|0|0|A|A|0|No Deposit|240||0|Transient|45|0|1|Canceled|42205</v>
      </c>
      <c r="AI336" s="0" t="str">
        <f aca="false">IF(COUNTIF($AH$4:$AH$2603,AH336)&gt;1,"Duplicate","Unique")</f>
        <v>Unique</v>
      </c>
      <c r="AJ336" s="0" t="str">
        <f aca="false">IF(COUNTBLANK(B336:AG336)&gt;0,"Missing ("&amp;COUNTBLANK(B336:AG336)&amp;")","Complete")</f>
        <v>Missing (1)</v>
      </c>
    </row>
    <row r="337" customFormat="false" ht="15" hidden="false" customHeight="false" outlineLevel="0" collapsed="false">
      <c r="A337" s="14" t="n">
        <v>334</v>
      </c>
      <c r="B337" s="14" t="s">
        <v>90</v>
      </c>
      <c r="C337" s="14" t="n">
        <v>0</v>
      </c>
      <c r="D337" s="14" t="n">
        <v>61</v>
      </c>
      <c r="E337" s="14" t="n">
        <v>2016</v>
      </c>
      <c r="F337" s="14" t="s">
        <v>81</v>
      </c>
      <c r="G337" s="14" t="n">
        <v>51</v>
      </c>
      <c r="H337" s="14" t="n">
        <v>16</v>
      </c>
      <c r="I337" s="14" t="n">
        <v>1</v>
      </c>
      <c r="J337" s="14" t="n">
        <v>2</v>
      </c>
      <c r="K337" s="14" t="n">
        <v>2</v>
      </c>
      <c r="L337" s="14" t="n">
        <v>0</v>
      </c>
      <c r="M337" s="14" t="n">
        <v>0</v>
      </c>
      <c r="N337" s="14" t="s">
        <v>82</v>
      </c>
      <c r="O337" s="14" t="s">
        <v>122</v>
      </c>
      <c r="P337" s="14" t="s">
        <v>84</v>
      </c>
      <c r="Q337" s="14" t="s">
        <v>84</v>
      </c>
      <c r="R337" s="14" t="n">
        <v>0</v>
      </c>
      <c r="S337" s="14" t="n">
        <v>0</v>
      </c>
      <c r="T337" s="14" t="n">
        <v>0</v>
      </c>
      <c r="U337" s="14" t="s">
        <v>95</v>
      </c>
      <c r="V337" s="14" t="s">
        <v>95</v>
      </c>
      <c r="W337" s="14" t="n">
        <v>0</v>
      </c>
      <c r="X337" s="14" t="s">
        <v>86</v>
      </c>
      <c r="Y337" s="14" t="n">
        <v>14</v>
      </c>
      <c r="Z337" s="14"/>
      <c r="AA337" s="14" t="n">
        <v>0</v>
      </c>
      <c r="AB337" s="14" t="s">
        <v>87</v>
      </c>
      <c r="AC337" s="14" t="n">
        <v>79.2</v>
      </c>
      <c r="AD337" s="14" t="n">
        <v>0</v>
      </c>
      <c r="AE337" s="14" t="n">
        <v>0</v>
      </c>
      <c r="AF337" s="14" t="s">
        <v>88</v>
      </c>
      <c r="AG337" s="15" t="n">
        <v>42723</v>
      </c>
      <c r="AH337" s="14" t="str">
        <f aca="false">B337&amp;"|"&amp;C337&amp;"|"&amp;D337&amp;"|"&amp;E337&amp;"|"&amp;F337&amp;"|"&amp;G337&amp;"|"&amp;H337&amp;"|"&amp;I337&amp;"|"&amp;J337&amp;"|"&amp;K337&amp;"|"&amp;L337&amp;"|"&amp;M337&amp;"|"&amp;N337&amp;"|"&amp;O337&amp;"|"&amp;P337&amp;"|"&amp;Q337&amp;"|"&amp;R337&amp;"|"&amp;S337&amp;"|"&amp;T337&amp;"|"&amp;U337&amp;"|"&amp;V337&amp;"|"&amp;W337&amp;"|"&amp;X337&amp;"|"&amp;Y337&amp;"|"&amp;Z337&amp;"|"&amp;AA337&amp;"|"&amp;AB337&amp;"|"&amp;AC337&amp;"|"&amp;AD337&amp;"|"&amp;AE337&amp;"|"&amp;AF337&amp;"|"&amp;AG337</f>
        <v>City Hotel|0|61|2016|December|51|16|1|2|2|0|0|BB|FRA|Direct|Direct|0|0|0|A|A|0|No Deposit|14||0|Transient|79.2|0|0|Check-Out|42723</v>
      </c>
      <c r="AI337" s="14" t="str">
        <f aca="false">IF(COUNTIF($AH$4:$AH$2603,AH337)&gt;1,"Duplicate","Unique")</f>
        <v>Unique</v>
      </c>
      <c r="AJ337" s="14" t="str">
        <f aca="false">IF(COUNTBLANK(B337:AG337)&gt;0,"Missing ("&amp;COUNTBLANK(B337:AG337)&amp;")","Complete")</f>
        <v>Missing (1)</v>
      </c>
    </row>
    <row r="338" customFormat="false" ht="15" hidden="false" customHeight="false" outlineLevel="0" collapsed="false">
      <c r="A338" s="0" t="n">
        <v>335</v>
      </c>
      <c r="B338" s="0" t="s">
        <v>90</v>
      </c>
      <c r="C338" s="0" t="n">
        <v>1</v>
      </c>
      <c r="D338" s="0" t="n">
        <v>197</v>
      </c>
      <c r="E338" s="0" t="n">
        <v>2017</v>
      </c>
      <c r="F338" s="0" t="s">
        <v>103</v>
      </c>
      <c r="G338" s="0" t="n">
        <v>11</v>
      </c>
      <c r="H338" s="0" t="n">
        <v>16</v>
      </c>
      <c r="I338" s="0" t="n">
        <v>0</v>
      </c>
      <c r="J338" s="0" t="n">
        <v>3</v>
      </c>
      <c r="K338" s="0" t="n">
        <v>2</v>
      </c>
      <c r="L338" s="0" t="n">
        <v>0</v>
      </c>
      <c r="M338" s="0" t="n">
        <v>0</v>
      </c>
      <c r="N338" s="0" t="s">
        <v>107</v>
      </c>
      <c r="O338" s="0" t="s">
        <v>83</v>
      </c>
      <c r="P338" s="0" t="s">
        <v>93</v>
      </c>
      <c r="Q338" s="0" t="s">
        <v>94</v>
      </c>
      <c r="R338" s="0" t="n">
        <v>0</v>
      </c>
      <c r="S338" s="0" t="n">
        <v>0</v>
      </c>
      <c r="T338" s="0" t="n">
        <v>0</v>
      </c>
      <c r="U338" s="0" t="s">
        <v>95</v>
      </c>
      <c r="V338" s="0" t="s">
        <v>95</v>
      </c>
      <c r="W338" s="0" t="n">
        <v>0</v>
      </c>
      <c r="X338" s="0" t="s">
        <v>86</v>
      </c>
      <c r="Y338" s="0" t="n">
        <v>9</v>
      </c>
      <c r="AA338" s="0" t="n">
        <v>0</v>
      </c>
      <c r="AB338" s="0" t="s">
        <v>87</v>
      </c>
      <c r="AC338" s="0" t="n">
        <v>79.2</v>
      </c>
      <c r="AD338" s="0" t="n">
        <v>0</v>
      </c>
      <c r="AE338" s="0" t="n">
        <v>2</v>
      </c>
      <c r="AF338" s="0" t="s">
        <v>96</v>
      </c>
      <c r="AG338" s="13" t="n">
        <v>42638</v>
      </c>
      <c r="AH338" s="0" t="str">
        <f aca="false">B338&amp;"|"&amp;C338&amp;"|"&amp;D338&amp;"|"&amp;E338&amp;"|"&amp;F338&amp;"|"&amp;G338&amp;"|"&amp;H338&amp;"|"&amp;I338&amp;"|"&amp;J338&amp;"|"&amp;K338&amp;"|"&amp;L338&amp;"|"&amp;M338&amp;"|"&amp;N338&amp;"|"&amp;O338&amp;"|"&amp;P338&amp;"|"&amp;Q338&amp;"|"&amp;R338&amp;"|"&amp;S338&amp;"|"&amp;T338&amp;"|"&amp;U338&amp;"|"&amp;V338&amp;"|"&amp;W338&amp;"|"&amp;X338&amp;"|"&amp;Y338&amp;"|"&amp;Z338&amp;"|"&amp;AA338&amp;"|"&amp;AB338&amp;"|"&amp;AC338&amp;"|"&amp;AD338&amp;"|"&amp;AE338&amp;"|"&amp;AF338&amp;"|"&amp;AG338</f>
        <v>City Hotel|1|197|2017|March|11|16|0|3|2|0|0|SC|GBR|Online TA|TA/TO|0|0|0|A|A|0|No Deposit|9||0|Transient|79.2|0|2|Canceled|42638</v>
      </c>
      <c r="AI338" s="0" t="str">
        <f aca="false">IF(COUNTIF($AH$4:$AH$2603,AH338)&gt;1,"Duplicate","Unique")</f>
        <v>Unique</v>
      </c>
      <c r="AJ338" s="0" t="str">
        <f aca="false">IF(COUNTBLANK(B338:AG338)&gt;0,"Missing ("&amp;COUNTBLANK(B338:AG338)&amp;")","Complete")</f>
        <v>Missing (1)</v>
      </c>
    </row>
    <row r="339" customFormat="false" ht="15" hidden="false" customHeight="false" outlineLevel="0" collapsed="false">
      <c r="A339" s="14" t="n">
        <v>336</v>
      </c>
      <c r="B339" s="14" t="s">
        <v>80</v>
      </c>
      <c r="C339" s="14" t="n">
        <v>1</v>
      </c>
      <c r="D339" s="14" t="n">
        <v>86</v>
      </c>
      <c r="E339" s="14" t="n">
        <v>2017</v>
      </c>
      <c r="F339" s="14" t="s">
        <v>103</v>
      </c>
      <c r="G339" s="14" t="n">
        <v>10</v>
      </c>
      <c r="H339" s="14" t="n">
        <v>9</v>
      </c>
      <c r="I339" s="14" t="n">
        <v>0</v>
      </c>
      <c r="J339" s="14" t="n">
        <v>3</v>
      </c>
      <c r="K339" s="14" t="n">
        <v>2</v>
      </c>
      <c r="L339" s="14" t="n">
        <v>0</v>
      </c>
      <c r="M339" s="14" t="n">
        <v>0</v>
      </c>
      <c r="N339" s="14" t="s">
        <v>129</v>
      </c>
      <c r="O339" s="14" t="s">
        <v>92</v>
      </c>
      <c r="P339" s="14" t="s">
        <v>116</v>
      </c>
      <c r="Q339" s="14" t="s">
        <v>94</v>
      </c>
      <c r="R339" s="14" t="n">
        <v>0</v>
      </c>
      <c r="S339" s="14" t="n">
        <v>0</v>
      </c>
      <c r="T339" s="14" t="n">
        <v>0</v>
      </c>
      <c r="U339" s="14" t="s">
        <v>95</v>
      </c>
      <c r="V339" s="14" t="s">
        <v>95</v>
      </c>
      <c r="W339" s="14" t="n">
        <v>0</v>
      </c>
      <c r="X339" s="14" t="s">
        <v>120</v>
      </c>
      <c r="Y339" s="14" t="n">
        <v>67</v>
      </c>
      <c r="Z339" s="14"/>
      <c r="AA339" s="14" t="n">
        <v>0</v>
      </c>
      <c r="AB339" s="14" t="s">
        <v>87</v>
      </c>
      <c r="AC339" s="14" t="n">
        <v>46</v>
      </c>
      <c r="AD339" s="14" t="n">
        <v>0</v>
      </c>
      <c r="AE339" s="14" t="n">
        <v>0</v>
      </c>
      <c r="AF339" s="14" t="s">
        <v>96</v>
      </c>
      <c r="AG339" s="15" t="n">
        <v>42717</v>
      </c>
      <c r="AH339" s="14" t="str">
        <f aca="false">B339&amp;"|"&amp;C339&amp;"|"&amp;D339&amp;"|"&amp;E339&amp;"|"&amp;F339&amp;"|"&amp;G339&amp;"|"&amp;H339&amp;"|"&amp;I339&amp;"|"&amp;J339&amp;"|"&amp;K339&amp;"|"&amp;L339&amp;"|"&amp;M339&amp;"|"&amp;N339&amp;"|"&amp;O339&amp;"|"&amp;P339&amp;"|"&amp;Q339&amp;"|"&amp;R339&amp;"|"&amp;S339&amp;"|"&amp;T339&amp;"|"&amp;U339&amp;"|"&amp;V339&amp;"|"&amp;W339&amp;"|"&amp;X339&amp;"|"&amp;Y339&amp;"|"&amp;Z339&amp;"|"&amp;AA339&amp;"|"&amp;AB339&amp;"|"&amp;AC339&amp;"|"&amp;AD339&amp;"|"&amp;AE339&amp;"|"&amp;AF339&amp;"|"&amp;AG339</f>
        <v>Resort Hotel|1|86|2017|March|10|9|0|3|2|0|0|Undefined|PRT|Groups|TA/TO|0|0|0|A|A|0|Non Refund|67||0|Transient|46|0|0|Canceled|42717</v>
      </c>
      <c r="AI339" s="14" t="str">
        <f aca="false">IF(COUNTIF($AH$4:$AH$2603,AH339)&gt;1,"Duplicate","Unique")</f>
        <v>Duplicate</v>
      </c>
      <c r="AJ339" s="14" t="str">
        <f aca="false">IF(COUNTBLANK(B339:AG339)&gt;0,"Missing ("&amp;COUNTBLANK(B339:AG339)&amp;")","Complete")</f>
        <v>Missing (1)</v>
      </c>
    </row>
    <row r="340" customFormat="false" ht="15" hidden="false" customHeight="false" outlineLevel="0" collapsed="false">
      <c r="A340" s="0" t="n">
        <v>337</v>
      </c>
      <c r="B340" s="0" t="s">
        <v>90</v>
      </c>
      <c r="C340" s="0" t="n">
        <v>0</v>
      </c>
      <c r="D340" s="0" t="n">
        <v>247</v>
      </c>
      <c r="E340" s="0" t="n">
        <v>2016</v>
      </c>
      <c r="F340" s="0" t="s">
        <v>135</v>
      </c>
      <c r="G340" s="0" t="n">
        <v>24</v>
      </c>
      <c r="H340" s="0" t="n">
        <v>6</v>
      </c>
      <c r="I340" s="0" t="n">
        <v>1</v>
      </c>
      <c r="J340" s="0" t="n">
        <v>1</v>
      </c>
      <c r="K340" s="0" t="n">
        <v>2</v>
      </c>
      <c r="L340" s="0" t="n">
        <v>0</v>
      </c>
      <c r="M340" s="0" t="n">
        <v>0</v>
      </c>
      <c r="N340" s="0" t="s">
        <v>112</v>
      </c>
      <c r="O340" s="0" t="s">
        <v>108</v>
      </c>
      <c r="P340" s="0" t="s">
        <v>99</v>
      </c>
      <c r="Q340" s="0" t="s">
        <v>94</v>
      </c>
      <c r="R340" s="0" t="n">
        <v>0</v>
      </c>
      <c r="S340" s="0" t="n">
        <v>0</v>
      </c>
      <c r="T340" s="0" t="n">
        <v>0</v>
      </c>
      <c r="U340" s="0" t="s">
        <v>95</v>
      </c>
      <c r="V340" s="0" t="s">
        <v>85</v>
      </c>
      <c r="W340" s="0" t="n">
        <v>0</v>
      </c>
      <c r="X340" s="0" t="s">
        <v>86</v>
      </c>
      <c r="Y340" s="0" t="n">
        <v>6</v>
      </c>
      <c r="AA340" s="0" t="n">
        <v>0</v>
      </c>
      <c r="AB340" s="0" t="s">
        <v>101</v>
      </c>
      <c r="AC340" s="0" t="n">
        <v>115</v>
      </c>
      <c r="AD340" s="0" t="n">
        <v>0</v>
      </c>
      <c r="AE340" s="0" t="n">
        <v>1</v>
      </c>
      <c r="AF340" s="0" t="s">
        <v>88</v>
      </c>
      <c r="AG340" s="13" t="n">
        <v>42529</v>
      </c>
      <c r="AH340" s="0" t="str">
        <f aca="false">B340&amp;"|"&amp;C340&amp;"|"&amp;D340&amp;"|"&amp;E340&amp;"|"&amp;F340&amp;"|"&amp;G340&amp;"|"&amp;H340&amp;"|"&amp;I340&amp;"|"&amp;J340&amp;"|"&amp;K340&amp;"|"&amp;L340&amp;"|"&amp;M340&amp;"|"&amp;N340&amp;"|"&amp;O340&amp;"|"&amp;P340&amp;"|"&amp;Q340&amp;"|"&amp;R340&amp;"|"&amp;S340&amp;"|"&amp;T340&amp;"|"&amp;U340&amp;"|"&amp;V340&amp;"|"&amp;W340&amp;"|"&amp;X340&amp;"|"&amp;Y340&amp;"|"&amp;Z340&amp;"|"&amp;AA340&amp;"|"&amp;AB340&amp;"|"&amp;AC340&amp;"|"&amp;AD340&amp;"|"&amp;AE340&amp;"|"&amp;AF340&amp;"|"&amp;AG340</f>
        <v>City Hotel|0|247|2016|June|24|6|1|1|2|0|0|HB|DEU|Offline TA/TO|TA/TO|0|0|0|A|F|0|No Deposit|6||0|Transient-Party|115|0|1|Check-Out|42529</v>
      </c>
      <c r="AI340" s="0" t="str">
        <f aca="false">IF(COUNTIF($AH$4:$AH$2603,AH340)&gt;1,"Duplicate","Unique")</f>
        <v>Unique</v>
      </c>
      <c r="AJ340" s="0" t="str">
        <f aca="false">IF(COUNTBLANK(B340:AG340)&gt;0,"Missing ("&amp;COUNTBLANK(B340:AG340)&amp;")","Complete")</f>
        <v>Missing (1)</v>
      </c>
    </row>
    <row r="341" customFormat="false" ht="15" hidden="false" customHeight="false" outlineLevel="0" collapsed="false">
      <c r="A341" s="14" t="n">
        <v>338</v>
      </c>
      <c r="B341" s="14" t="s">
        <v>90</v>
      </c>
      <c r="C341" s="14" t="n">
        <v>1</v>
      </c>
      <c r="D341" s="14" t="n">
        <v>280</v>
      </c>
      <c r="E341" s="14" t="n">
        <v>2017</v>
      </c>
      <c r="F341" s="14" t="s">
        <v>119</v>
      </c>
      <c r="G341" s="14" t="n">
        <v>33</v>
      </c>
      <c r="H341" s="14" t="n">
        <v>16</v>
      </c>
      <c r="I341" s="14" t="n">
        <v>2</v>
      </c>
      <c r="J341" s="14" t="n">
        <v>4</v>
      </c>
      <c r="K341" s="14" t="n">
        <v>2</v>
      </c>
      <c r="L341" s="14" t="n">
        <v>0</v>
      </c>
      <c r="M341" s="14" t="n">
        <v>0</v>
      </c>
      <c r="N341" s="14" t="s">
        <v>82</v>
      </c>
      <c r="O341" s="14" t="s">
        <v>158</v>
      </c>
      <c r="P341" s="14" t="s">
        <v>93</v>
      </c>
      <c r="Q341" s="14" t="s">
        <v>94</v>
      </c>
      <c r="R341" s="14" t="n">
        <v>0</v>
      </c>
      <c r="S341" s="14" t="n">
        <v>0</v>
      </c>
      <c r="T341" s="14" t="n">
        <v>0</v>
      </c>
      <c r="U341" s="14" t="s">
        <v>95</v>
      </c>
      <c r="V341" s="14" t="s">
        <v>95</v>
      </c>
      <c r="W341" s="14" t="n">
        <v>0</v>
      </c>
      <c r="X341" s="14" t="s">
        <v>86</v>
      </c>
      <c r="Y341" s="14" t="n">
        <v>9</v>
      </c>
      <c r="Z341" s="14"/>
      <c r="AA341" s="14" t="n">
        <v>0</v>
      </c>
      <c r="AB341" s="14" t="s">
        <v>87</v>
      </c>
      <c r="AC341" s="14" t="n">
        <v>113.1</v>
      </c>
      <c r="AD341" s="14" t="n">
        <v>0</v>
      </c>
      <c r="AE341" s="14" t="n">
        <v>0</v>
      </c>
      <c r="AF341" s="14" t="s">
        <v>96</v>
      </c>
      <c r="AG341" s="15" t="n">
        <v>42683</v>
      </c>
      <c r="AH341" s="14" t="str">
        <f aca="false">B341&amp;"|"&amp;C341&amp;"|"&amp;D341&amp;"|"&amp;E341&amp;"|"&amp;F341&amp;"|"&amp;G341&amp;"|"&amp;H341&amp;"|"&amp;I341&amp;"|"&amp;J341&amp;"|"&amp;K341&amp;"|"&amp;L341&amp;"|"&amp;M341&amp;"|"&amp;N341&amp;"|"&amp;O341&amp;"|"&amp;P341&amp;"|"&amp;Q341&amp;"|"&amp;R341&amp;"|"&amp;S341&amp;"|"&amp;T341&amp;"|"&amp;U341&amp;"|"&amp;V341&amp;"|"&amp;W341&amp;"|"&amp;X341&amp;"|"&amp;Y341&amp;"|"&amp;Z341&amp;"|"&amp;AA341&amp;"|"&amp;AB341&amp;"|"&amp;AC341&amp;"|"&amp;AD341&amp;"|"&amp;AE341&amp;"|"&amp;AF341&amp;"|"&amp;AG341</f>
        <v>City Hotel|1|280|2017|August|33|16|2|4|2|0|0|BB|ITA|Online TA|TA/TO|0|0|0|A|A|0|No Deposit|9||0|Transient|113.1|0|0|Canceled|42683</v>
      </c>
      <c r="AI341" s="14" t="str">
        <f aca="false">IF(COUNTIF($AH$4:$AH$2603,AH341)&gt;1,"Duplicate","Unique")</f>
        <v>Unique</v>
      </c>
      <c r="AJ341" s="14" t="str">
        <f aca="false">IF(COUNTBLANK(B341:AG341)&gt;0,"Missing ("&amp;COUNTBLANK(B341:AG341)&amp;")","Complete")</f>
        <v>Missing (1)</v>
      </c>
    </row>
    <row r="342" customFormat="false" ht="15" hidden="false" customHeight="false" outlineLevel="0" collapsed="false">
      <c r="A342" s="0" t="n">
        <v>339</v>
      </c>
      <c r="B342" s="0" t="s">
        <v>90</v>
      </c>
      <c r="C342" s="0" t="n">
        <v>0</v>
      </c>
      <c r="D342" s="0" t="n">
        <v>27</v>
      </c>
      <c r="E342" s="0" t="n">
        <v>2016</v>
      </c>
      <c r="F342" s="0" t="s">
        <v>91</v>
      </c>
      <c r="G342" s="0" t="n">
        <v>30</v>
      </c>
      <c r="H342" s="0" t="n">
        <v>23</v>
      </c>
      <c r="I342" s="0" t="n">
        <v>0</v>
      </c>
      <c r="J342" s="0" t="n">
        <v>1</v>
      </c>
      <c r="K342" s="0" t="n">
        <v>3</v>
      </c>
      <c r="L342" s="0" t="n">
        <v>0</v>
      </c>
      <c r="M342" s="0" t="n">
        <v>0</v>
      </c>
      <c r="N342" s="0" t="s">
        <v>82</v>
      </c>
      <c r="O342" s="0" t="s">
        <v>92</v>
      </c>
      <c r="P342" s="0" t="s">
        <v>93</v>
      </c>
      <c r="Q342" s="0" t="s">
        <v>94</v>
      </c>
      <c r="R342" s="0" t="n">
        <v>0</v>
      </c>
      <c r="S342" s="0" t="n">
        <v>0</v>
      </c>
      <c r="T342" s="0" t="n">
        <v>0</v>
      </c>
      <c r="U342" s="0" t="s">
        <v>109</v>
      </c>
      <c r="V342" s="0" t="s">
        <v>124</v>
      </c>
      <c r="W342" s="0" t="n">
        <v>0</v>
      </c>
      <c r="X342" s="0" t="s">
        <v>86</v>
      </c>
      <c r="Y342" s="0" t="n">
        <v>9</v>
      </c>
      <c r="AA342" s="0" t="n">
        <v>0</v>
      </c>
      <c r="AB342" s="0" t="s">
        <v>87</v>
      </c>
      <c r="AC342" s="0" t="n">
        <v>187</v>
      </c>
      <c r="AD342" s="0" t="n">
        <v>0</v>
      </c>
      <c r="AE342" s="0" t="n">
        <v>2</v>
      </c>
      <c r="AF342" s="0" t="s">
        <v>88</v>
      </c>
      <c r="AG342" s="13" t="n">
        <v>42575</v>
      </c>
      <c r="AH342" s="0" t="str">
        <f aca="false">B342&amp;"|"&amp;C342&amp;"|"&amp;D342&amp;"|"&amp;E342&amp;"|"&amp;F342&amp;"|"&amp;G342&amp;"|"&amp;H342&amp;"|"&amp;I342&amp;"|"&amp;J342&amp;"|"&amp;K342&amp;"|"&amp;L342&amp;"|"&amp;M342&amp;"|"&amp;N342&amp;"|"&amp;O342&amp;"|"&amp;P342&amp;"|"&amp;Q342&amp;"|"&amp;R342&amp;"|"&amp;S342&amp;"|"&amp;T342&amp;"|"&amp;U342&amp;"|"&amp;V342&amp;"|"&amp;W342&amp;"|"&amp;X342&amp;"|"&amp;Y342&amp;"|"&amp;Z342&amp;"|"&amp;AA342&amp;"|"&amp;AB342&amp;"|"&amp;AC342&amp;"|"&amp;AD342&amp;"|"&amp;AE342&amp;"|"&amp;AF342&amp;"|"&amp;AG342</f>
        <v>City Hotel|0|27|2016|July|30|23|0|1|3|0|0|BB|PRT|Online TA|TA/TO|0|0|0|D|E|0|No Deposit|9||0|Transient|187|0|2|Check-Out|42575</v>
      </c>
      <c r="AI342" s="0" t="str">
        <f aca="false">IF(COUNTIF($AH$4:$AH$2603,AH342)&gt;1,"Duplicate","Unique")</f>
        <v>Unique</v>
      </c>
      <c r="AJ342" s="0" t="str">
        <f aca="false">IF(COUNTBLANK(B342:AG342)&gt;0,"Missing ("&amp;COUNTBLANK(B342:AG342)&amp;")","Complete")</f>
        <v>Missing (1)</v>
      </c>
    </row>
    <row r="343" customFormat="false" ht="15" hidden="false" customHeight="false" outlineLevel="0" collapsed="false">
      <c r="A343" s="14" t="n">
        <v>340</v>
      </c>
      <c r="B343" s="14" t="s">
        <v>80</v>
      </c>
      <c r="C343" s="14" t="n">
        <v>1</v>
      </c>
      <c r="D343" s="14" t="n">
        <v>41</v>
      </c>
      <c r="E343" s="14" t="n">
        <v>2016</v>
      </c>
      <c r="F343" s="14" t="s">
        <v>114</v>
      </c>
      <c r="G343" s="14" t="n">
        <v>39</v>
      </c>
      <c r="H343" s="14" t="n">
        <v>23</v>
      </c>
      <c r="I343" s="14" t="n">
        <v>0</v>
      </c>
      <c r="J343" s="14" t="n">
        <v>1</v>
      </c>
      <c r="K343" s="14" t="n">
        <v>1</v>
      </c>
      <c r="L343" s="14" t="n">
        <v>0</v>
      </c>
      <c r="M343" s="14" t="n">
        <v>0</v>
      </c>
      <c r="N343" s="14" t="s">
        <v>82</v>
      </c>
      <c r="O343" s="14" t="s">
        <v>147</v>
      </c>
      <c r="P343" s="14" t="s">
        <v>93</v>
      </c>
      <c r="Q343" s="14" t="s">
        <v>94</v>
      </c>
      <c r="R343" s="14" t="n">
        <v>0</v>
      </c>
      <c r="S343" s="14" t="n">
        <v>0</v>
      </c>
      <c r="T343" s="14" t="n">
        <v>0</v>
      </c>
      <c r="U343" s="14" t="s">
        <v>124</v>
      </c>
      <c r="V343" s="14" t="s">
        <v>124</v>
      </c>
      <c r="W343" s="14" t="n">
        <v>0</v>
      </c>
      <c r="X343" s="14" t="s">
        <v>86</v>
      </c>
      <c r="Y343" s="14" t="n">
        <v>240</v>
      </c>
      <c r="Z343" s="14"/>
      <c r="AA343" s="14" t="n">
        <v>0</v>
      </c>
      <c r="AB343" s="14" t="s">
        <v>87</v>
      </c>
      <c r="AC343" s="14" t="n">
        <v>139</v>
      </c>
      <c r="AD343" s="14" t="n">
        <v>0</v>
      </c>
      <c r="AE343" s="14" t="n">
        <v>1</v>
      </c>
      <c r="AF343" s="14" t="s">
        <v>96</v>
      </c>
      <c r="AG343" s="15" t="n">
        <v>42608</v>
      </c>
      <c r="AH343" s="14" t="str">
        <f aca="false">B343&amp;"|"&amp;C343&amp;"|"&amp;D343&amp;"|"&amp;E343&amp;"|"&amp;F343&amp;"|"&amp;G343&amp;"|"&amp;H343&amp;"|"&amp;I343&amp;"|"&amp;J343&amp;"|"&amp;K343&amp;"|"&amp;L343&amp;"|"&amp;M343&amp;"|"&amp;N343&amp;"|"&amp;O343&amp;"|"&amp;P343&amp;"|"&amp;Q343&amp;"|"&amp;R343&amp;"|"&amp;S343&amp;"|"&amp;T343&amp;"|"&amp;U343&amp;"|"&amp;V343&amp;"|"&amp;W343&amp;"|"&amp;X343&amp;"|"&amp;Y343&amp;"|"&amp;Z343&amp;"|"&amp;AA343&amp;"|"&amp;AB343&amp;"|"&amp;AC343&amp;"|"&amp;AD343&amp;"|"&amp;AE343&amp;"|"&amp;AF343&amp;"|"&amp;AG343</f>
        <v>Resort Hotel|1|41|2016|September|39|23|0|1|1|0|0|BB|IRL|Online TA|TA/TO|0|0|0|E|E|0|No Deposit|240||0|Transient|139|0|1|Canceled|42608</v>
      </c>
      <c r="AI343" s="14" t="str">
        <f aca="false">IF(COUNTIF($AH$4:$AH$2603,AH343)&gt;1,"Duplicate","Unique")</f>
        <v>Unique</v>
      </c>
      <c r="AJ343" s="14" t="str">
        <f aca="false">IF(COUNTBLANK(B343:AG343)&gt;0,"Missing ("&amp;COUNTBLANK(B343:AG343)&amp;")","Complete")</f>
        <v>Missing (1)</v>
      </c>
    </row>
    <row r="344" customFormat="false" ht="15" hidden="false" customHeight="false" outlineLevel="0" collapsed="false">
      <c r="A344" s="0" t="n">
        <v>341</v>
      </c>
      <c r="B344" s="0" t="s">
        <v>90</v>
      </c>
      <c r="C344" s="0" t="n">
        <v>1</v>
      </c>
      <c r="D344" s="0" t="n">
        <v>78</v>
      </c>
      <c r="E344" s="0" t="n">
        <v>2017</v>
      </c>
      <c r="F344" s="0" t="s">
        <v>106</v>
      </c>
      <c r="G344" s="0" t="n">
        <v>17</v>
      </c>
      <c r="H344" s="0" t="n">
        <v>29</v>
      </c>
      <c r="I344" s="0" t="n">
        <v>2</v>
      </c>
      <c r="J344" s="0" t="n">
        <v>1</v>
      </c>
      <c r="K344" s="0" t="n">
        <v>2</v>
      </c>
      <c r="L344" s="0" t="n">
        <v>0</v>
      </c>
      <c r="M344" s="0" t="n">
        <v>0</v>
      </c>
      <c r="N344" s="0" t="s">
        <v>82</v>
      </c>
      <c r="O344" s="0" t="s">
        <v>92</v>
      </c>
      <c r="P344" s="0" t="s">
        <v>116</v>
      </c>
      <c r="Q344" s="0" t="s">
        <v>94</v>
      </c>
      <c r="R344" s="0" t="n">
        <v>0</v>
      </c>
      <c r="S344" s="0" t="n">
        <v>0</v>
      </c>
      <c r="T344" s="0" t="n">
        <v>0</v>
      </c>
      <c r="U344" s="0" t="s">
        <v>95</v>
      </c>
      <c r="V344" s="0" t="s">
        <v>95</v>
      </c>
      <c r="W344" s="0" t="n">
        <v>0</v>
      </c>
      <c r="X344" s="0" t="s">
        <v>120</v>
      </c>
      <c r="Y344" s="0" t="n">
        <v>6</v>
      </c>
      <c r="AA344" s="0" t="n">
        <v>0</v>
      </c>
      <c r="AB344" s="0" t="s">
        <v>87</v>
      </c>
      <c r="AC344" s="0" t="n">
        <v>90</v>
      </c>
      <c r="AD344" s="0" t="n">
        <v>0</v>
      </c>
      <c r="AE344" s="0" t="n">
        <v>0</v>
      </c>
      <c r="AF344" s="0" t="s">
        <v>96</v>
      </c>
      <c r="AG344" s="13" t="n">
        <v>42776</v>
      </c>
      <c r="AH344" s="0" t="str">
        <f aca="false">B344&amp;"|"&amp;C344&amp;"|"&amp;D344&amp;"|"&amp;E344&amp;"|"&amp;F344&amp;"|"&amp;G344&amp;"|"&amp;H344&amp;"|"&amp;I344&amp;"|"&amp;J344&amp;"|"&amp;K344&amp;"|"&amp;L344&amp;"|"&amp;M344&amp;"|"&amp;N344&amp;"|"&amp;O344&amp;"|"&amp;P344&amp;"|"&amp;Q344&amp;"|"&amp;R344&amp;"|"&amp;S344&amp;"|"&amp;T344&amp;"|"&amp;U344&amp;"|"&amp;V344&amp;"|"&amp;W344&amp;"|"&amp;X344&amp;"|"&amp;Y344&amp;"|"&amp;Z344&amp;"|"&amp;AA344&amp;"|"&amp;AB344&amp;"|"&amp;AC344&amp;"|"&amp;AD344&amp;"|"&amp;AE344&amp;"|"&amp;AF344&amp;"|"&amp;AG344</f>
        <v>City Hotel|1|78|2017|April|17|29|2|1|2|0|0|BB|PRT|Groups|TA/TO|0|0|0|A|A|0|Non Refund|6||0|Transient|90|0|0|Canceled|42776</v>
      </c>
      <c r="AI344" s="0" t="str">
        <f aca="false">IF(COUNTIF($AH$4:$AH$2603,AH344)&gt;1,"Duplicate","Unique")</f>
        <v>Unique</v>
      </c>
      <c r="AJ344" s="0" t="str">
        <f aca="false">IF(COUNTBLANK(B344:AG344)&gt;0,"Missing ("&amp;COUNTBLANK(B344:AG344)&amp;")","Complete")</f>
        <v>Missing (1)</v>
      </c>
    </row>
    <row r="345" customFormat="false" ht="15" hidden="false" customHeight="false" outlineLevel="0" collapsed="false">
      <c r="A345" s="14" t="n">
        <v>342</v>
      </c>
      <c r="B345" s="14" t="s">
        <v>80</v>
      </c>
      <c r="C345" s="14" t="n">
        <v>0</v>
      </c>
      <c r="D345" s="14" t="n">
        <v>19</v>
      </c>
      <c r="E345" s="14" t="n">
        <v>2017</v>
      </c>
      <c r="F345" s="14" t="s">
        <v>119</v>
      </c>
      <c r="G345" s="14" t="n">
        <v>35</v>
      </c>
      <c r="H345" s="14" t="n">
        <v>31</v>
      </c>
      <c r="I345" s="14" t="n">
        <v>0</v>
      </c>
      <c r="J345" s="14" t="n">
        <v>3</v>
      </c>
      <c r="K345" s="14" t="n">
        <v>2</v>
      </c>
      <c r="L345" s="14" t="n">
        <v>0</v>
      </c>
      <c r="M345" s="14" t="n">
        <v>0</v>
      </c>
      <c r="N345" s="14" t="s">
        <v>112</v>
      </c>
      <c r="O345" s="14" t="s">
        <v>115</v>
      </c>
      <c r="P345" s="14" t="s">
        <v>93</v>
      </c>
      <c r="Q345" s="14" t="s">
        <v>94</v>
      </c>
      <c r="R345" s="14" t="n">
        <v>0</v>
      </c>
      <c r="S345" s="14" t="n">
        <v>0</v>
      </c>
      <c r="T345" s="14" t="n">
        <v>0</v>
      </c>
      <c r="U345" s="14" t="s">
        <v>95</v>
      </c>
      <c r="V345" s="14" t="s">
        <v>95</v>
      </c>
      <c r="W345" s="14" t="n">
        <v>0</v>
      </c>
      <c r="X345" s="14" t="s">
        <v>86</v>
      </c>
      <c r="Y345" s="14" t="n">
        <v>15</v>
      </c>
      <c r="Z345" s="14"/>
      <c r="AA345" s="14" t="n">
        <v>0</v>
      </c>
      <c r="AB345" s="14" t="s">
        <v>87</v>
      </c>
      <c r="AC345" s="14" t="n">
        <v>165.6</v>
      </c>
      <c r="AD345" s="14" t="n">
        <v>0</v>
      </c>
      <c r="AE345" s="14" t="n">
        <v>0</v>
      </c>
      <c r="AF345" s="14" t="s">
        <v>88</v>
      </c>
      <c r="AG345" s="15" t="n">
        <v>42981</v>
      </c>
      <c r="AH345" s="14" t="str">
        <f aca="false">B345&amp;"|"&amp;C345&amp;"|"&amp;D345&amp;"|"&amp;E345&amp;"|"&amp;F345&amp;"|"&amp;G345&amp;"|"&amp;H345&amp;"|"&amp;I345&amp;"|"&amp;J345&amp;"|"&amp;K345&amp;"|"&amp;L345&amp;"|"&amp;M345&amp;"|"&amp;N345&amp;"|"&amp;O345&amp;"|"&amp;P345&amp;"|"&amp;Q345&amp;"|"&amp;R345&amp;"|"&amp;S345&amp;"|"&amp;T345&amp;"|"&amp;U345&amp;"|"&amp;V345&amp;"|"&amp;W345&amp;"|"&amp;X345&amp;"|"&amp;Y345&amp;"|"&amp;Z345&amp;"|"&amp;AA345&amp;"|"&amp;AB345&amp;"|"&amp;AC345&amp;"|"&amp;AD345&amp;"|"&amp;AE345&amp;"|"&amp;AF345&amp;"|"&amp;AG345</f>
        <v>Resort Hotel|0|19|2017|August|35|31|0|3|2|0|0|HB|ESP|Online TA|TA/TO|0|0|0|A|A|0|No Deposit|15||0|Transient|165.6|0|0|Check-Out|42981</v>
      </c>
      <c r="AI345" s="14" t="str">
        <f aca="false">IF(COUNTIF($AH$4:$AH$2603,AH345)&gt;1,"Duplicate","Unique")</f>
        <v>Unique</v>
      </c>
      <c r="AJ345" s="14" t="str">
        <f aca="false">IF(COUNTBLANK(B345:AG345)&gt;0,"Missing ("&amp;COUNTBLANK(B345:AG345)&amp;")","Complete")</f>
        <v>Missing (1)</v>
      </c>
    </row>
    <row r="346" customFormat="false" ht="15" hidden="false" customHeight="false" outlineLevel="0" collapsed="false">
      <c r="A346" s="0" t="n">
        <v>343</v>
      </c>
      <c r="B346" s="0" t="s">
        <v>90</v>
      </c>
      <c r="C346" s="0" t="n">
        <v>0</v>
      </c>
      <c r="D346" s="0" t="n">
        <v>220</v>
      </c>
      <c r="E346" s="0" t="n">
        <v>2016</v>
      </c>
      <c r="F346" s="0" t="s">
        <v>114</v>
      </c>
      <c r="G346" s="0" t="n">
        <v>38</v>
      </c>
      <c r="H346" s="0" t="n">
        <v>17</v>
      </c>
      <c r="I346" s="0" t="n">
        <v>2</v>
      </c>
      <c r="J346" s="0" t="n">
        <v>1</v>
      </c>
      <c r="K346" s="0" t="n">
        <v>1</v>
      </c>
      <c r="L346" s="0" t="n">
        <v>0</v>
      </c>
      <c r="M346" s="0" t="n">
        <v>0</v>
      </c>
      <c r="N346" s="0" t="s">
        <v>112</v>
      </c>
      <c r="O346" s="0" t="s">
        <v>158</v>
      </c>
      <c r="P346" s="0" t="s">
        <v>99</v>
      </c>
      <c r="Q346" s="0" t="s">
        <v>94</v>
      </c>
      <c r="R346" s="0" t="n">
        <v>0</v>
      </c>
      <c r="S346" s="0" t="n">
        <v>0</v>
      </c>
      <c r="T346" s="0" t="n">
        <v>0</v>
      </c>
      <c r="U346" s="0" t="s">
        <v>95</v>
      </c>
      <c r="V346" s="0" t="s">
        <v>95</v>
      </c>
      <c r="W346" s="0" t="n">
        <v>1</v>
      </c>
      <c r="X346" s="0" t="s">
        <v>86</v>
      </c>
      <c r="Y346" s="0" t="n">
        <v>177</v>
      </c>
      <c r="AA346" s="0" t="n">
        <v>0</v>
      </c>
      <c r="AB346" s="0" t="s">
        <v>101</v>
      </c>
      <c r="AC346" s="0" t="n">
        <v>128</v>
      </c>
      <c r="AD346" s="0" t="n">
        <v>0</v>
      </c>
      <c r="AE346" s="0" t="n">
        <v>0</v>
      </c>
      <c r="AF346" s="0" t="s">
        <v>88</v>
      </c>
      <c r="AG346" s="13" t="n">
        <v>42633</v>
      </c>
      <c r="AH346" s="0" t="str">
        <f aca="false">B346&amp;"|"&amp;C346&amp;"|"&amp;D346&amp;"|"&amp;E346&amp;"|"&amp;F346&amp;"|"&amp;G346&amp;"|"&amp;H346&amp;"|"&amp;I346&amp;"|"&amp;J346&amp;"|"&amp;K346&amp;"|"&amp;L346&amp;"|"&amp;M346&amp;"|"&amp;N346&amp;"|"&amp;O346&amp;"|"&amp;P346&amp;"|"&amp;Q346&amp;"|"&amp;R346&amp;"|"&amp;S346&amp;"|"&amp;T346&amp;"|"&amp;U346&amp;"|"&amp;V346&amp;"|"&amp;W346&amp;"|"&amp;X346&amp;"|"&amp;Y346&amp;"|"&amp;Z346&amp;"|"&amp;AA346&amp;"|"&amp;AB346&amp;"|"&amp;AC346&amp;"|"&amp;AD346&amp;"|"&amp;AE346&amp;"|"&amp;AF346&amp;"|"&amp;AG346</f>
        <v>City Hotel|0|220|2016|September|38|17|2|1|1|0|0|HB|ITA|Offline TA/TO|TA/TO|0|0|0|A|A|1|No Deposit|177||0|Transient-Party|128|0|0|Check-Out|42633</v>
      </c>
      <c r="AI346" s="0" t="str">
        <f aca="false">IF(COUNTIF($AH$4:$AH$2603,AH346)&gt;1,"Duplicate","Unique")</f>
        <v>Unique</v>
      </c>
      <c r="AJ346" s="0" t="str">
        <f aca="false">IF(COUNTBLANK(B346:AG346)&gt;0,"Missing ("&amp;COUNTBLANK(B346:AG346)&amp;")","Complete")</f>
        <v>Missing (1)</v>
      </c>
    </row>
    <row r="347" customFormat="false" ht="15" hidden="false" customHeight="false" outlineLevel="0" collapsed="false">
      <c r="A347" s="14" t="n">
        <v>344</v>
      </c>
      <c r="B347" s="14" t="s">
        <v>90</v>
      </c>
      <c r="C347" s="14" t="n">
        <v>0</v>
      </c>
      <c r="D347" s="14" t="n">
        <v>133</v>
      </c>
      <c r="E347" s="14" t="n">
        <v>2016</v>
      </c>
      <c r="F347" s="14" t="s">
        <v>111</v>
      </c>
      <c r="G347" s="14" t="n">
        <v>44</v>
      </c>
      <c r="H347" s="14" t="n">
        <v>23</v>
      </c>
      <c r="I347" s="14" t="n">
        <v>2</v>
      </c>
      <c r="J347" s="14" t="n">
        <v>2</v>
      </c>
      <c r="K347" s="14" t="n">
        <v>2</v>
      </c>
      <c r="L347" s="14" t="n">
        <v>0</v>
      </c>
      <c r="M347" s="14" t="n">
        <v>0</v>
      </c>
      <c r="N347" s="14" t="s">
        <v>82</v>
      </c>
      <c r="O347" s="14" t="s">
        <v>83</v>
      </c>
      <c r="P347" s="14" t="s">
        <v>84</v>
      </c>
      <c r="Q347" s="14" t="s">
        <v>84</v>
      </c>
      <c r="R347" s="14" t="n">
        <v>0</v>
      </c>
      <c r="S347" s="14" t="n">
        <v>0</v>
      </c>
      <c r="T347" s="14" t="n">
        <v>0</v>
      </c>
      <c r="U347" s="14" t="s">
        <v>109</v>
      </c>
      <c r="V347" s="14" t="s">
        <v>109</v>
      </c>
      <c r="W347" s="14" t="n">
        <v>0</v>
      </c>
      <c r="X347" s="14" t="s">
        <v>86</v>
      </c>
      <c r="Y347" s="14" t="n">
        <v>14</v>
      </c>
      <c r="Z347" s="14"/>
      <c r="AA347" s="14" t="n">
        <v>0</v>
      </c>
      <c r="AB347" s="14" t="s">
        <v>87</v>
      </c>
      <c r="AC347" s="14" t="n">
        <v>108.38</v>
      </c>
      <c r="AD347" s="14" t="n">
        <v>0</v>
      </c>
      <c r="AE347" s="14" t="n">
        <v>0</v>
      </c>
      <c r="AF347" s="14" t="s">
        <v>88</v>
      </c>
      <c r="AG347" s="15" t="n">
        <v>42670</v>
      </c>
      <c r="AH347" s="14" t="str">
        <f aca="false">B347&amp;"|"&amp;C347&amp;"|"&amp;D347&amp;"|"&amp;E347&amp;"|"&amp;F347&amp;"|"&amp;G347&amp;"|"&amp;H347&amp;"|"&amp;I347&amp;"|"&amp;J347&amp;"|"&amp;K347&amp;"|"&amp;L347&amp;"|"&amp;M347&amp;"|"&amp;N347&amp;"|"&amp;O347&amp;"|"&amp;P347&amp;"|"&amp;Q347&amp;"|"&amp;R347&amp;"|"&amp;S347&amp;"|"&amp;T347&amp;"|"&amp;U347&amp;"|"&amp;V347&amp;"|"&amp;W347&amp;"|"&amp;X347&amp;"|"&amp;Y347&amp;"|"&amp;Z347&amp;"|"&amp;AA347&amp;"|"&amp;AB347&amp;"|"&amp;AC347&amp;"|"&amp;AD347&amp;"|"&amp;AE347&amp;"|"&amp;AF347&amp;"|"&amp;AG347</f>
        <v>City Hotel|0|133|2016|October|44|23|2|2|2|0|0|BB|GBR|Direct|Direct|0|0|0|D|D|0|No Deposit|14||0|Transient|108.38|0|0|Check-Out|42670</v>
      </c>
      <c r="AI347" s="14" t="str">
        <f aca="false">IF(COUNTIF($AH$4:$AH$2603,AH347)&gt;1,"Duplicate","Unique")</f>
        <v>Unique</v>
      </c>
      <c r="AJ347" s="14" t="str">
        <f aca="false">IF(COUNTBLANK(B347:AG347)&gt;0,"Missing ("&amp;COUNTBLANK(B347:AG347)&amp;")","Complete")</f>
        <v>Missing (1)</v>
      </c>
    </row>
    <row r="348" customFormat="false" ht="15" hidden="false" customHeight="false" outlineLevel="0" collapsed="false">
      <c r="A348" s="0" t="n">
        <v>345</v>
      </c>
      <c r="B348" s="0" t="s">
        <v>80</v>
      </c>
      <c r="C348" s="0" t="n">
        <v>0</v>
      </c>
      <c r="D348" s="0" t="n">
        <v>213</v>
      </c>
      <c r="E348" s="0" t="n">
        <v>2016</v>
      </c>
      <c r="F348" s="0" t="s">
        <v>121</v>
      </c>
      <c r="G348" s="0" t="n">
        <v>21</v>
      </c>
      <c r="H348" s="0" t="n">
        <v>16</v>
      </c>
      <c r="I348" s="0" t="n">
        <v>1</v>
      </c>
      <c r="J348" s="0" t="n">
        <v>1</v>
      </c>
      <c r="K348" s="0" t="n">
        <v>1</v>
      </c>
      <c r="L348" s="0" t="n">
        <v>0</v>
      </c>
      <c r="M348" s="0" t="n">
        <v>0</v>
      </c>
      <c r="N348" s="0" t="s">
        <v>112</v>
      </c>
      <c r="O348" s="0" t="s">
        <v>108</v>
      </c>
      <c r="P348" s="0" t="s">
        <v>116</v>
      </c>
      <c r="Q348" s="0" t="s">
        <v>94</v>
      </c>
      <c r="R348" s="0" t="n">
        <v>0</v>
      </c>
      <c r="S348" s="0" t="n">
        <v>0</v>
      </c>
      <c r="T348" s="0" t="n">
        <v>0</v>
      </c>
      <c r="U348" s="0" t="s">
        <v>95</v>
      </c>
      <c r="V348" s="0" t="s">
        <v>95</v>
      </c>
      <c r="W348" s="0" t="n">
        <v>1</v>
      </c>
      <c r="X348" s="0" t="s">
        <v>86</v>
      </c>
      <c r="Y348" s="0" t="n">
        <v>298</v>
      </c>
      <c r="AA348" s="0" t="n">
        <v>0</v>
      </c>
      <c r="AB348" s="0" t="s">
        <v>101</v>
      </c>
      <c r="AC348" s="0" t="n">
        <v>54.5</v>
      </c>
      <c r="AD348" s="0" t="n">
        <v>0</v>
      </c>
      <c r="AE348" s="0" t="n">
        <v>0</v>
      </c>
      <c r="AF348" s="0" t="s">
        <v>88</v>
      </c>
      <c r="AG348" s="13" t="n">
        <v>42508</v>
      </c>
      <c r="AH348" s="0" t="str">
        <f aca="false">B348&amp;"|"&amp;C348&amp;"|"&amp;D348&amp;"|"&amp;E348&amp;"|"&amp;F348&amp;"|"&amp;G348&amp;"|"&amp;H348&amp;"|"&amp;I348&amp;"|"&amp;J348&amp;"|"&amp;K348&amp;"|"&amp;L348&amp;"|"&amp;M348&amp;"|"&amp;N348&amp;"|"&amp;O348&amp;"|"&amp;P348&amp;"|"&amp;Q348&amp;"|"&amp;R348&amp;"|"&amp;S348&amp;"|"&amp;T348&amp;"|"&amp;U348&amp;"|"&amp;V348&amp;"|"&amp;W348&amp;"|"&amp;X348&amp;"|"&amp;Y348&amp;"|"&amp;Z348&amp;"|"&amp;AA348&amp;"|"&amp;AB348&amp;"|"&amp;AC348&amp;"|"&amp;AD348&amp;"|"&amp;AE348&amp;"|"&amp;AF348&amp;"|"&amp;AG348</f>
        <v>Resort Hotel|0|213|2016|May|21|16|1|1|1|0|0|HB|DEU|Groups|TA/TO|0|0|0|A|A|1|No Deposit|298||0|Transient-Party|54.5|0|0|Check-Out|42508</v>
      </c>
      <c r="AI348" s="0" t="str">
        <f aca="false">IF(COUNTIF($AH$4:$AH$2603,AH348)&gt;1,"Duplicate","Unique")</f>
        <v>Unique</v>
      </c>
      <c r="AJ348" s="0" t="str">
        <f aca="false">IF(COUNTBLANK(B348:AG348)&gt;0,"Missing ("&amp;COUNTBLANK(B348:AG348)&amp;")","Complete")</f>
        <v>Missing (1)</v>
      </c>
    </row>
    <row r="349" customFormat="false" ht="15" hidden="false" customHeight="false" outlineLevel="0" collapsed="false">
      <c r="A349" s="14" t="n">
        <v>346</v>
      </c>
      <c r="B349" s="14" t="s">
        <v>90</v>
      </c>
      <c r="C349" s="14" t="n">
        <v>0</v>
      </c>
      <c r="D349" s="14" t="n">
        <v>23</v>
      </c>
      <c r="E349" s="14" t="n">
        <v>2016</v>
      </c>
      <c r="F349" s="14" t="s">
        <v>126</v>
      </c>
      <c r="G349" s="14" t="n">
        <v>1</v>
      </c>
      <c r="H349" s="14" t="n">
        <v>2</v>
      </c>
      <c r="I349" s="14" t="n">
        <v>2</v>
      </c>
      <c r="J349" s="14" t="n">
        <v>1</v>
      </c>
      <c r="K349" s="14" t="n">
        <v>2</v>
      </c>
      <c r="L349" s="14" t="n">
        <v>0</v>
      </c>
      <c r="M349" s="14" t="n">
        <v>0</v>
      </c>
      <c r="N349" s="14" t="s">
        <v>112</v>
      </c>
      <c r="O349" s="14" t="s">
        <v>158</v>
      </c>
      <c r="P349" s="14" t="s">
        <v>99</v>
      </c>
      <c r="Q349" s="14" t="s">
        <v>94</v>
      </c>
      <c r="R349" s="14" t="n">
        <v>0</v>
      </c>
      <c r="S349" s="14" t="n">
        <v>0</v>
      </c>
      <c r="T349" s="14" t="n">
        <v>0</v>
      </c>
      <c r="U349" s="14" t="s">
        <v>95</v>
      </c>
      <c r="V349" s="14" t="s">
        <v>95</v>
      </c>
      <c r="W349" s="14" t="n">
        <v>0</v>
      </c>
      <c r="X349" s="14" t="s">
        <v>86</v>
      </c>
      <c r="Y349" s="14" t="n">
        <v>26</v>
      </c>
      <c r="Z349" s="14"/>
      <c r="AA349" s="14" t="n">
        <v>0</v>
      </c>
      <c r="AB349" s="14" t="s">
        <v>101</v>
      </c>
      <c r="AC349" s="14" t="n">
        <v>109</v>
      </c>
      <c r="AD349" s="14" t="n">
        <v>0</v>
      </c>
      <c r="AE349" s="14" t="n">
        <v>0</v>
      </c>
      <c r="AF349" s="14" t="s">
        <v>88</v>
      </c>
      <c r="AG349" s="15" t="n">
        <v>42374</v>
      </c>
      <c r="AH349" s="14" t="str">
        <f aca="false">B349&amp;"|"&amp;C349&amp;"|"&amp;D349&amp;"|"&amp;E349&amp;"|"&amp;F349&amp;"|"&amp;G349&amp;"|"&amp;H349&amp;"|"&amp;I349&amp;"|"&amp;J349&amp;"|"&amp;K349&amp;"|"&amp;L349&amp;"|"&amp;M349&amp;"|"&amp;N349&amp;"|"&amp;O349&amp;"|"&amp;P349&amp;"|"&amp;Q349&amp;"|"&amp;R349&amp;"|"&amp;S349&amp;"|"&amp;T349&amp;"|"&amp;U349&amp;"|"&amp;V349&amp;"|"&amp;W349&amp;"|"&amp;X349&amp;"|"&amp;Y349&amp;"|"&amp;Z349&amp;"|"&amp;AA349&amp;"|"&amp;AB349&amp;"|"&amp;AC349&amp;"|"&amp;AD349&amp;"|"&amp;AE349&amp;"|"&amp;AF349&amp;"|"&amp;AG349</f>
        <v>City Hotel|0|23|2016|January|1|2|2|1|2|0|0|HB|ITA|Offline TA/TO|TA/TO|0|0|0|A|A|0|No Deposit|26||0|Transient-Party|109|0|0|Check-Out|42374</v>
      </c>
      <c r="AI349" s="14" t="str">
        <f aca="false">IF(COUNTIF($AH$4:$AH$2603,AH349)&gt;1,"Duplicate","Unique")</f>
        <v>Unique</v>
      </c>
      <c r="AJ349" s="14" t="str">
        <f aca="false">IF(COUNTBLANK(B349:AG349)&gt;0,"Missing ("&amp;COUNTBLANK(B349:AG349)&amp;")","Complete")</f>
        <v>Missing (1)</v>
      </c>
    </row>
    <row r="350" customFormat="false" ht="15" hidden="false" customHeight="false" outlineLevel="0" collapsed="false">
      <c r="A350" s="0" t="n">
        <v>347</v>
      </c>
      <c r="B350" s="0" t="s">
        <v>80</v>
      </c>
      <c r="C350" s="0" t="n">
        <v>1</v>
      </c>
      <c r="D350" s="0" t="n">
        <v>238</v>
      </c>
      <c r="E350" s="0" t="n">
        <v>2017</v>
      </c>
      <c r="F350" s="0" t="s">
        <v>118</v>
      </c>
      <c r="G350" s="0" t="n">
        <v>6</v>
      </c>
      <c r="H350" s="0" t="n">
        <v>10</v>
      </c>
      <c r="I350" s="0" t="n">
        <v>0</v>
      </c>
      <c r="J350" s="0" t="n">
        <v>2</v>
      </c>
      <c r="K350" s="0" t="n">
        <v>2</v>
      </c>
      <c r="L350" s="0" t="n">
        <v>0</v>
      </c>
      <c r="M350" s="0" t="n">
        <v>0</v>
      </c>
      <c r="N350" s="0" t="s">
        <v>112</v>
      </c>
      <c r="O350" s="0" t="s">
        <v>92</v>
      </c>
      <c r="P350" s="0" t="s">
        <v>116</v>
      </c>
      <c r="Q350" s="0" t="s">
        <v>94</v>
      </c>
      <c r="R350" s="0" t="n">
        <v>0</v>
      </c>
      <c r="S350" s="0" t="n">
        <v>0</v>
      </c>
      <c r="T350" s="0" t="n">
        <v>0</v>
      </c>
      <c r="U350" s="0" t="s">
        <v>95</v>
      </c>
      <c r="V350" s="0" t="s">
        <v>95</v>
      </c>
      <c r="W350" s="0" t="n">
        <v>0</v>
      </c>
      <c r="X350" s="0" t="s">
        <v>120</v>
      </c>
      <c r="Y350" s="0" t="n">
        <v>155</v>
      </c>
      <c r="AA350" s="0" t="n">
        <v>0</v>
      </c>
      <c r="AB350" s="0" t="s">
        <v>87</v>
      </c>
      <c r="AC350" s="0" t="n">
        <v>54</v>
      </c>
      <c r="AD350" s="0" t="n">
        <v>0</v>
      </c>
      <c r="AE350" s="0" t="n">
        <v>0</v>
      </c>
      <c r="AF350" s="0" t="s">
        <v>96</v>
      </c>
      <c r="AG350" s="13" t="n">
        <v>42719</v>
      </c>
      <c r="AH350" s="0" t="str">
        <f aca="false">B350&amp;"|"&amp;C350&amp;"|"&amp;D350&amp;"|"&amp;E350&amp;"|"&amp;F350&amp;"|"&amp;G350&amp;"|"&amp;H350&amp;"|"&amp;I350&amp;"|"&amp;J350&amp;"|"&amp;K350&amp;"|"&amp;L350&amp;"|"&amp;M350&amp;"|"&amp;N350&amp;"|"&amp;O350&amp;"|"&amp;P350&amp;"|"&amp;Q350&amp;"|"&amp;R350&amp;"|"&amp;S350&amp;"|"&amp;T350&amp;"|"&amp;U350&amp;"|"&amp;V350&amp;"|"&amp;W350&amp;"|"&amp;X350&amp;"|"&amp;Y350&amp;"|"&amp;Z350&amp;"|"&amp;AA350&amp;"|"&amp;AB350&amp;"|"&amp;AC350&amp;"|"&amp;AD350&amp;"|"&amp;AE350&amp;"|"&amp;AF350&amp;"|"&amp;AG350</f>
        <v>Resort Hotel|1|238|2017|February|6|10|0|2|2|0|0|HB|PRT|Groups|TA/TO|0|0|0|A|A|0|Non Refund|155||0|Transient|54|0|0|Canceled|42719</v>
      </c>
      <c r="AI350" s="0" t="str">
        <f aca="false">IF(COUNTIF($AH$4:$AH$2603,AH350)&gt;1,"Duplicate","Unique")</f>
        <v>Duplicate</v>
      </c>
      <c r="AJ350" s="0" t="str">
        <f aca="false">IF(COUNTBLANK(B350:AG350)&gt;0,"Missing ("&amp;COUNTBLANK(B350:AG350)&amp;")","Complete")</f>
        <v>Missing (1)</v>
      </c>
    </row>
    <row r="351" customFormat="false" ht="15" hidden="false" customHeight="false" outlineLevel="0" collapsed="false">
      <c r="A351" s="14" t="n">
        <v>348</v>
      </c>
      <c r="B351" s="14" t="s">
        <v>90</v>
      </c>
      <c r="C351" s="14" t="n">
        <v>1</v>
      </c>
      <c r="D351" s="14" t="n">
        <v>39</v>
      </c>
      <c r="E351" s="14" t="n">
        <v>2017</v>
      </c>
      <c r="F351" s="14" t="s">
        <v>91</v>
      </c>
      <c r="G351" s="14" t="n">
        <v>28</v>
      </c>
      <c r="H351" s="14" t="n">
        <v>15</v>
      </c>
      <c r="I351" s="14" t="n">
        <v>0</v>
      </c>
      <c r="J351" s="14" t="n">
        <v>1</v>
      </c>
      <c r="K351" s="14" t="n">
        <v>1</v>
      </c>
      <c r="L351" s="14" t="n">
        <v>0</v>
      </c>
      <c r="M351" s="14" t="n">
        <v>0</v>
      </c>
      <c r="N351" s="14" t="s">
        <v>107</v>
      </c>
      <c r="O351" s="14" t="s">
        <v>83</v>
      </c>
      <c r="P351" s="14" t="s">
        <v>93</v>
      </c>
      <c r="Q351" s="14" t="s">
        <v>94</v>
      </c>
      <c r="R351" s="14" t="n">
        <v>0</v>
      </c>
      <c r="S351" s="14" t="n">
        <v>0</v>
      </c>
      <c r="T351" s="14" t="n">
        <v>0</v>
      </c>
      <c r="U351" s="14" t="s">
        <v>95</v>
      </c>
      <c r="V351" s="14" t="s">
        <v>95</v>
      </c>
      <c r="W351" s="14" t="n">
        <v>0</v>
      </c>
      <c r="X351" s="14" t="s">
        <v>86</v>
      </c>
      <c r="Y351" s="14" t="n">
        <v>9</v>
      </c>
      <c r="Z351" s="14"/>
      <c r="AA351" s="14" t="n">
        <v>0</v>
      </c>
      <c r="AB351" s="14" t="s">
        <v>87</v>
      </c>
      <c r="AC351" s="14" t="n">
        <v>140</v>
      </c>
      <c r="AD351" s="14" t="n">
        <v>0</v>
      </c>
      <c r="AE351" s="14" t="n">
        <v>0</v>
      </c>
      <c r="AF351" s="14" t="s">
        <v>96</v>
      </c>
      <c r="AG351" s="15" t="n">
        <v>42927</v>
      </c>
      <c r="AH351" s="14" t="str">
        <f aca="false">B351&amp;"|"&amp;C351&amp;"|"&amp;D351&amp;"|"&amp;E351&amp;"|"&amp;F351&amp;"|"&amp;G351&amp;"|"&amp;H351&amp;"|"&amp;I351&amp;"|"&amp;J351&amp;"|"&amp;K351&amp;"|"&amp;L351&amp;"|"&amp;M351&amp;"|"&amp;N351&amp;"|"&amp;O351&amp;"|"&amp;P351&amp;"|"&amp;Q351&amp;"|"&amp;R351&amp;"|"&amp;S351&amp;"|"&amp;T351&amp;"|"&amp;U351&amp;"|"&amp;V351&amp;"|"&amp;W351&amp;"|"&amp;X351&amp;"|"&amp;Y351&amp;"|"&amp;Z351&amp;"|"&amp;AA351&amp;"|"&amp;AB351&amp;"|"&amp;AC351&amp;"|"&amp;AD351&amp;"|"&amp;AE351&amp;"|"&amp;AF351&amp;"|"&amp;AG351</f>
        <v>City Hotel|1|39|2017|July|28|15|0|1|1|0|0|SC|GBR|Online TA|TA/TO|0|0|0|A|A|0|No Deposit|9||0|Transient|140|0|0|Canceled|42927</v>
      </c>
      <c r="AI351" s="14" t="str">
        <f aca="false">IF(COUNTIF($AH$4:$AH$2603,AH351)&gt;1,"Duplicate","Unique")</f>
        <v>Unique</v>
      </c>
      <c r="AJ351" s="14" t="str">
        <f aca="false">IF(COUNTBLANK(B351:AG351)&gt;0,"Missing ("&amp;COUNTBLANK(B351:AG351)&amp;")","Complete")</f>
        <v>Missing (1)</v>
      </c>
    </row>
    <row r="352" customFormat="false" ht="15" hidden="false" customHeight="false" outlineLevel="0" collapsed="false">
      <c r="A352" s="0" t="n">
        <v>349</v>
      </c>
      <c r="B352" s="0" t="s">
        <v>90</v>
      </c>
      <c r="C352" s="0" t="n">
        <v>1</v>
      </c>
      <c r="D352" s="0" t="n">
        <v>195</v>
      </c>
      <c r="E352" s="0" t="n">
        <v>2015</v>
      </c>
      <c r="F352" s="0" t="s">
        <v>114</v>
      </c>
      <c r="G352" s="0" t="n">
        <v>38</v>
      </c>
      <c r="H352" s="0" t="n">
        <v>17</v>
      </c>
      <c r="I352" s="0" t="n">
        <v>0</v>
      </c>
      <c r="J352" s="0" t="n">
        <v>2</v>
      </c>
      <c r="K352" s="0" t="n">
        <v>2</v>
      </c>
      <c r="L352" s="0" t="n">
        <v>0</v>
      </c>
      <c r="M352" s="0" t="n">
        <v>0</v>
      </c>
      <c r="N352" s="0" t="s">
        <v>82</v>
      </c>
      <c r="O352" s="0" t="s">
        <v>92</v>
      </c>
      <c r="P352" s="0" t="s">
        <v>99</v>
      </c>
      <c r="Q352" s="0" t="s">
        <v>94</v>
      </c>
      <c r="R352" s="0" t="n">
        <v>0</v>
      </c>
      <c r="S352" s="0" t="n">
        <v>1</v>
      </c>
      <c r="T352" s="0" t="n">
        <v>0</v>
      </c>
      <c r="U352" s="0" t="s">
        <v>95</v>
      </c>
      <c r="V352" s="0" t="s">
        <v>95</v>
      </c>
      <c r="W352" s="0" t="n">
        <v>0</v>
      </c>
      <c r="X352" s="0" t="s">
        <v>86</v>
      </c>
      <c r="Y352" s="0" t="n">
        <v>20</v>
      </c>
      <c r="AA352" s="0" t="n">
        <v>0</v>
      </c>
      <c r="AB352" s="0" t="s">
        <v>87</v>
      </c>
      <c r="AC352" s="0" t="n">
        <v>48</v>
      </c>
      <c r="AD352" s="0" t="n">
        <v>0</v>
      </c>
      <c r="AE352" s="0" t="n">
        <v>0</v>
      </c>
      <c r="AF352" s="0" t="s">
        <v>96</v>
      </c>
      <c r="AG352" s="13" t="n">
        <v>42208</v>
      </c>
      <c r="AH352" s="0" t="str">
        <f aca="false">B352&amp;"|"&amp;C352&amp;"|"&amp;D352&amp;"|"&amp;E352&amp;"|"&amp;F352&amp;"|"&amp;G352&amp;"|"&amp;H352&amp;"|"&amp;I352&amp;"|"&amp;J352&amp;"|"&amp;K352&amp;"|"&amp;L352&amp;"|"&amp;M352&amp;"|"&amp;N352&amp;"|"&amp;O352&amp;"|"&amp;P352&amp;"|"&amp;Q352&amp;"|"&amp;R352&amp;"|"&amp;S352&amp;"|"&amp;T352&amp;"|"&amp;U352&amp;"|"&amp;V352&amp;"|"&amp;W352&amp;"|"&amp;X352&amp;"|"&amp;Y352&amp;"|"&amp;Z352&amp;"|"&amp;AA352&amp;"|"&amp;AB352&amp;"|"&amp;AC352&amp;"|"&amp;AD352&amp;"|"&amp;AE352&amp;"|"&amp;AF352&amp;"|"&amp;AG352</f>
        <v>City Hotel|1|195|2015|September|38|17|0|2|2|0|0|BB|PRT|Offline TA/TO|TA/TO|0|1|0|A|A|0|No Deposit|20||0|Transient|48|0|0|Canceled|42208</v>
      </c>
      <c r="AI352" s="0" t="str">
        <f aca="false">IF(COUNTIF($AH$4:$AH$2603,AH352)&gt;1,"Duplicate","Unique")</f>
        <v>Unique</v>
      </c>
      <c r="AJ352" s="0" t="str">
        <f aca="false">IF(COUNTBLANK(B352:AG352)&gt;0,"Missing ("&amp;COUNTBLANK(B352:AG352)&amp;")","Complete")</f>
        <v>Missing (1)</v>
      </c>
    </row>
    <row r="353" customFormat="false" ht="15" hidden="false" customHeight="false" outlineLevel="0" collapsed="false">
      <c r="A353" s="14" t="n">
        <v>350</v>
      </c>
      <c r="B353" s="14" t="s">
        <v>90</v>
      </c>
      <c r="C353" s="14" t="n">
        <v>1</v>
      </c>
      <c r="D353" s="14" t="n">
        <v>47</v>
      </c>
      <c r="E353" s="14" t="n">
        <v>2016</v>
      </c>
      <c r="F353" s="14" t="s">
        <v>106</v>
      </c>
      <c r="G353" s="14" t="n">
        <v>16</v>
      </c>
      <c r="H353" s="14" t="n">
        <v>12</v>
      </c>
      <c r="I353" s="14" t="n">
        <v>0</v>
      </c>
      <c r="J353" s="14" t="n">
        <v>1</v>
      </c>
      <c r="K353" s="14" t="n">
        <v>1</v>
      </c>
      <c r="L353" s="14" t="n">
        <v>0</v>
      </c>
      <c r="M353" s="14" t="n">
        <v>0</v>
      </c>
      <c r="N353" s="14" t="s">
        <v>82</v>
      </c>
      <c r="O353" s="14" t="s">
        <v>115</v>
      </c>
      <c r="P353" s="14" t="s">
        <v>93</v>
      </c>
      <c r="Q353" s="14" t="s">
        <v>94</v>
      </c>
      <c r="R353" s="14" t="n">
        <v>0</v>
      </c>
      <c r="S353" s="14" t="n">
        <v>0</v>
      </c>
      <c r="T353" s="14" t="n">
        <v>0</v>
      </c>
      <c r="U353" s="14" t="s">
        <v>95</v>
      </c>
      <c r="V353" s="14" t="s">
        <v>95</v>
      </c>
      <c r="W353" s="14" t="n">
        <v>0</v>
      </c>
      <c r="X353" s="14" t="s">
        <v>86</v>
      </c>
      <c r="Y353" s="14" t="n">
        <v>9</v>
      </c>
      <c r="Z353" s="14"/>
      <c r="AA353" s="14" t="n">
        <v>0</v>
      </c>
      <c r="AB353" s="14" t="s">
        <v>87</v>
      </c>
      <c r="AC353" s="14" t="n">
        <v>99.9</v>
      </c>
      <c r="AD353" s="14" t="n">
        <v>0</v>
      </c>
      <c r="AE353" s="14" t="n">
        <v>0</v>
      </c>
      <c r="AF353" s="14" t="s">
        <v>96</v>
      </c>
      <c r="AG353" s="15" t="n">
        <v>42450</v>
      </c>
      <c r="AH353" s="14" t="str">
        <f aca="false">B353&amp;"|"&amp;C353&amp;"|"&amp;D353&amp;"|"&amp;E353&amp;"|"&amp;F353&amp;"|"&amp;G353&amp;"|"&amp;H353&amp;"|"&amp;I353&amp;"|"&amp;J353&amp;"|"&amp;K353&amp;"|"&amp;L353&amp;"|"&amp;M353&amp;"|"&amp;N353&amp;"|"&amp;O353&amp;"|"&amp;P353&amp;"|"&amp;Q353&amp;"|"&amp;R353&amp;"|"&amp;S353&amp;"|"&amp;T353&amp;"|"&amp;U353&amp;"|"&amp;V353&amp;"|"&amp;W353&amp;"|"&amp;X353&amp;"|"&amp;Y353&amp;"|"&amp;Z353&amp;"|"&amp;AA353&amp;"|"&amp;AB353&amp;"|"&amp;AC353&amp;"|"&amp;AD353&amp;"|"&amp;AE353&amp;"|"&amp;AF353&amp;"|"&amp;AG353</f>
        <v>City Hotel|1|47|2016|April|16|12|0|1|1|0|0|BB|ESP|Online TA|TA/TO|0|0|0|A|A|0|No Deposit|9||0|Transient|99.9|0|0|Canceled|42450</v>
      </c>
      <c r="AI353" s="14" t="str">
        <f aca="false">IF(COUNTIF($AH$4:$AH$2603,AH353)&gt;1,"Duplicate","Unique")</f>
        <v>Unique</v>
      </c>
      <c r="AJ353" s="14" t="str">
        <f aca="false">IF(COUNTBLANK(B353:AG353)&gt;0,"Missing ("&amp;COUNTBLANK(B353:AG353)&amp;")","Complete")</f>
        <v>Missing (1)</v>
      </c>
    </row>
    <row r="354" customFormat="false" ht="15" hidden="false" customHeight="false" outlineLevel="0" collapsed="false">
      <c r="A354" s="0" t="n">
        <v>351</v>
      </c>
      <c r="B354" s="0" t="s">
        <v>90</v>
      </c>
      <c r="C354" s="0" t="n">
        <v>1</v>
      </c>
      <c r="D354" s="0" t="n">
        <v>58</v>
      </c>
      <c r="E354" s="0" t="n">
        <v>2016</v>
      </c>
      <c r="F354" s="0" t="s">
        <v>126</v>
      </c>
      <c r="G354" s="0" t="n">
        <v>5</v>
      </c>
      <c r="H354" s="0" t="n">
        <v>27</v>
      </c>
      <c r="I354" s="0" t="n">
        <v>0</v>
      </c>
      <c r="J354" s="0" t="n">
        <v>2</v>
      </c>
      <c r="K354" s="0" t="n">
        <v>1</v>
      </c>
      <c r="L354" s="0" t="n">
        <v>0</v>
      </c>
      <c r="M354" s="0" t="n">
        <v>0</v>
      </c>
      <c r="N354" s="0" t="s">
        <v>82</v>
      </c>
      <c r="O354" s="0" t="s">
        <v>92</v>
      </c>
      <c r="P354" s="0" t="s">
        <v>99</v>
      </c>
      <c r="Q354" s="0" t="s">
        <v>94</v>
      </c>
      <c r="R354" s="0" t="n">
        <v>0</v>
      </c>
      <c r="S354" s="0" t="n">
        <v>1</v>
      </c>
      <c r="T354" s="0" t="n">
        <v>0</v>
      </c>
      <c r="U354" s="0" t="s">
        <v>95</v>
      </c>
      <c r="V354" s="0" t="s">
        <v>95</v>
      </c>
      <c r="W354" s="0" t="n">
        <v>0</v>
      </c>
      <c r="X354" s="0" t="s">
        <v>86</v>
      </c>
      <c r="Y354" s="0" t="n">
        <v>87</v>
      </c>
      <c r="AA354" s="0" t="n">
        <v>0</v>
      </c>
      <c r="AB354" s="0" t="s">
        <v>101</v>
      </c>
      <c r="AC354" s="0" t="n">
        <v>80</v>
      </c>
      <c r="AD354" s="0" t="n">
        <v>0</v>
      </c>
      <c r="AE354" s="0" t="n">
        <v>0</v>
      </c>
      <c r="AF354" s="0" t="s">
        <v>96</v>
      </c>
      <c r="AG354" s="13" t="n">
        <v>42376</v>
      </c>
      <c r="AH354" s="0" t="str">
        <f aca="false">B354&amp;"|"&amp;C354&amp;"|"&amp;D354&amp;"|"&amp;E354&amp;"|"&amp;F354&amp;"|"&amp;G354&amp;"|"&amp;H354&amp;"|"&amp;I354&amp;"|"&amp;J354&amp;"|"&amp;K354&amp;"|"&amp;L354&amp;"|"&amp;M354&amp;"|"&amp;N354&amp;"|"&amp;O354&amp;"|"&amp;P354&amp;"|"&amp;Q354&amp;"|"&amp;R354&amp;"|"&amp;S354&amp;"|"&amp;T354&amp;"|"&amp;U354&amp;"|"&amp;V354&amp;"|"&amp;W354&amp;"|"&amp;X354&amp;"|"&amp;Y354&amp;"|"&amp;Z354&amp;"|"&amp;AA354&amp;"|"&amp;AB354&amp;"|"&amp;AC354&amp;"|"&amp;AD354&amp;"|"&amp;AE354&amp;"|"&amp;AF354&amp;"|"&amp;AG354</f>
        <v>City Hotel|1|58|2016|January|5|27|0|2|1|0|0|BB|PRT|Offline TA/TO|TA/TO|0|1|0|A|A|0|No Deposit|87||0|Transient-Party|80|0|0|Canceled|42376</v>
      </c>
      <c r="AI354" s="0" t="str">
        <f aca="false">IF(COUNTIF($AH$4:$AH$2603,AH354)&gt;1,"Duplicate","Unique")</f>
        <v>Duplicate</v>
      </c>
      <c r="AJ354" s="0" t="str">
        <f aca="false">IF(COUNTBLANK(B354:AG354)&gt;0,"Missing ("&amp;COUNTBLANK(B354:AG354)&amp;")","Complete")</f>
        <v>Missing (1)</v>
      </c>
    </row>
    <row r="355" customFormat="false" ht="15" hidden="false" customHeight="false" outlineLevel="0" collapsed="false">
      <c r="A355" s="14" t="n">
        <v>352</v>
      </c>
      <c r="B355" s="14" t="s">
        <v>90</v>
      </c>
      <c r="C355" s="14" t="n">
        <v>0</v>
      </c>
      <c r="D355" s="14" t="n">
        <v>49</v>
      </c>
      <c r="E355" s="14" t="n">
        <v>2017</v>
      </c>
      <c r="F355" s="14" t="s">
        <v>106</v>
      </c>
      <c r="G355" s="14" t="n">
        <v>16</v>
      </c>
      <c r="H355" s="14" t="n">
        <v>16</v>
      </c>
      <c r="I355" s="14" t="n">
        <v>2</v>
      </c>
      <c r="J355" s="14" t="n">
        <v>0</v>
      </c>
      <c r="K355" s="14" t="n">
        <v>2</v>
      </c>
      <c r="L355" s="14" t="n">
        <v>0</v>
      </c>
      <c r="M355" s="14" t="n">
        <v>0</v>
      </c>
      <c r="N355" s="14" t="s">
        <v>107</v>
      </c>
      <c r="O355" s="14" t="s">
        <v>165</v>
      </c>
      <c r="P355" s="14" t="s">
        <v>93</v>
      </c>
      <c r="Q355" s="14" t="s">
        <v>94</v>
      </c>
      <c r="R355" s="14" t="n">
        <v>0</v>
      </c>
      <c r="S355" s="14" t="n">
        <v>0</v>
      </c>
      <c r="T355" s="14" t="n">
        <v>0</v>
      </c>
      <c r="U355" s="14" t="s">
        <v>95</v>
      </c>
      <c r="V355" s="14" t="s">
        <v>95</v>
      </c>
      <c r="W355" s="14" t="n">
        <v>0</v>
      </c>
      <c r="X355" s="14" t="s">
        <v>86</v>
      </c>
      <c r="Y355" s="14" t="n">
        <v>9</v>
      </c>
      <c r="Z355" s="14"/>
      <c r="AA355" s="14" t="n">
        <v>0</v>
      </c>
      <c r="AB355" s="14" t="s">
        <v>87</v>
      </c>
      <c r="AC355" s="14" t="n">
        <v>108</v>
      </c>
      <c r="AD355" s="14" t="n">
        <v>0</v>
      </c>
      <c r="AE355" s="14" t="n">
        <v>0</v>
      </c>
      <c r="AF355" s="14" t="s">
        <v>88</v>
      </c>
      <c r="AG355" s="15" t="n">
        <v>42843</v>
      </c>
      <c r="AH355" s="14" t="str">
        <f aca="false">B355&amp;"|"&amp;C355&amp;"|"&amp;D355&amp;"|"&amp;E355&amp;"|"&amp;F355&amp;"|"&amp;G355&amp;"|"&amp;H355&amp;"|"&amp;I355&amp;"|"&amp;J355&amp;"|"&amp;K355&amp;"|"&amp;L355&amp;"|"&amp;M355&amp;"|"&amp;N355&amp;"|"&amp;O355&amp;"|"&amp;P355&amp;"|"&amp;Q355&amp;"|"&amp;R355&amp;"|"&amp;S355&amp;"|"&amp;T355&amp;"|"&amp;U355&amp;"|"&amp;V355&amp;"|"&amp;W355&amp;"|"&amp;X355&amp;"|"&amp;Y355&amp;"|"&amp;Z355&amp;"|"&amp;AA355&amp;"|"&amp;AB355&amp;"|"&amp;AC355&amp;"|"&amp;AD355&amp;"|"&amp;AE355&amp;"|"&amp;AF355&amp;"|"&amp;AG355</f>
        <v>City Hotel|0|49|2017|April|16|16|2|0|2|0|0|SC|PRY|Online TA|TA/TO|0|0|0|A|A|0|No Deposit|9||0|Transient|108|0|0|Check-Out|42843</v>
      </c>
      <c r="AI355" s="14" t="str">
        <f aca="false">IF(COUNTIF($AH$4:$AH$2603,AH355)&gt;1,"Duplicate","Unique")</f>
        <v>Unique</v>
      </c>
      <c r="AJ355" s="14" t="str">
        <f aca="false">IF(COUNTBLANK(B355:AG355)&gt;0,"Missing ("&amp;COUNTBLANK(B355:AG355)&amp;")","Complete")</f>
        <v>Missing (1)</v>
      </c>
    </row>
    <row r="356" customFormat="false" ht="15" hidden="false" customHeight="false" outlineLevel="0" collapsed="false">
      <c r="A356" s="0" t="n">
        <v>353</v>
      </c>
      <c r="B356" s="0" t="s">
        <v>80</v>
      </c>
      <c r="C356" s="0" t="n">
        <v>1</v>
      </c>
      <c r="D356" s="0" t="n">
        <v>349</v>
      </c>
      <c r="E356" s="0" t="n">
        <v>2016</v>
      </c>
      <c r="F356" s="0" t="s">
        <v>119</v>
      </c>
      <c r="G356" s="0" t="n">
        <v>32</v>
      </c>
      <c r="H356" s="0" t="n">
        <v>4</v>
      </c>
      <c r="I356" s="0" t="n">
        <v>2</v>
      </c>
      <c r="J356" s="0" t="n">
        <v>3</v>
      </c>
      <c r="K356" s="0" t="n">
        <v>2</v>
      </c>
      <c r="L356" s="0" t="n">
        <v>0</v>
      </c>
      <c r="M356" s="0" t="n">
        <v>0</v>
      </c>
      <c r="N356" s="0" t="s">
        <v>82</v>
      </c>
      <c r="O356" s="0" t="s">
        <v>92</v>
      </c>
      <c r="P356" s="0" t="s">
        <v>93</v>
      </c>
      <c r="Q356" s="0" t="s">
        <v>94</v>
      </c>
      <c r="R356" s="0" t="n">
        <v>0</v>
      </c>
      <c r="S356" s="0" t="n">
        <v>0</v>
      </c>
      <c r="T356" s="0" t="n">
        <v>0</v>
      </c>
      <c r="U356" s="0" t="s">
        <v>95</v>
      </c>
      <c r="V356" s="0" t="s">
        <v>95</v>
      </c>
      <c r="W356" s="0" t="n">
        <v>0</v>
      </c>
      <c r="X356" s="0" t="s">
        <v>86</v>
      </c>
      <c r="Y356" s="0" t="n">
        <v>240</v>
      </c>
      <c r="AA356" s="0" t="n">
        <v>0</v>
      </c>
      <c r="AB356" s="0" t="s">
        <v>87</v>
      </c>
      <c r="AC356" s="0" t="n">
        <v>125.4</v>
      </c>
      <c r="AD356" s="0" t="n">
        <v>0</v>
      </c>
      <c r="AE356" s="0" t="n">
        <v>3</v>
      </c>
      <c r="AF356" s="0" t="s">
        <v>96</v>
      </c>
      <c r="AG356" s="13" t="n">
        <v>42542</v>
      </c>
      <c r="AH356" s="0" t="str">
        <f aca="false">B356&amp;"|"&amp;C356&amp;"|"&amp;D356&amp;"|"&amp;E356&amp;"|"&amp;F356&amp;"|"&amp;G356&amp;"|"&amp;H356&amp;"|"&amp;I356&amp;"|"&amp;J356&amp;"|"&amp;K356&amp;"|"&amp;L356&amp;"|"&amp;M356&amp;"|"&amp;N356&amp;"|"&amp;O356&amp;"|"&amp;P356&amp;"|"&amp;Q356&amp;"|"&amp;R356&amp;"|"&amp;S356&amp;"|"&amp;T356&amp;"|"&amp;U356&amp;"|"&amp;V356&amp;"|"&amp;W356&amp;"|"&amp;X356&amp;"|"&amp;Y356&amp;"|"&amp;Z356&amp;"|"&amp;AA356&amp;"|"&amp;AB356&amp;"|"&amp;AC356&amp;"|"&amp;AD356&amp;"|"&amp;AE356&amp;"|"&amp;AF356&amp;"|"&amp;AG356</f>
        <v>Resort Hotel|1|349|2016|August|32|4|2|3|2|0|0|BB|PRT|Online TA|TA/TO|0|0|0|A|A|0|No Deposit|240||0|Transient|125.4|0|3|Canceled|42542</v>
      </c>
      <c r="AI356" s="0" t="str">
        <f aca="false">IF(COUNTIF($AH$4:$AH$2603,AH356)&gt;1,"Duplicate","Unique")</f>
        <v>Unique</v>
      </c>
      <c r="AJ356" s="0" t="str">
        <f aca="false">IF(COUNTBLANK(B356:AG356)&gt;0,"Missing ("&amp;COUNTBLANK(B356:AG356)&amp;")","Complete")</f>
        <v>Missing (1)</v>
      </c>
    </row>
    <row r="357" customFormat="false" ht="15" hidden="false" customHeight="false" outlineLevel="0" collapsed="false">
      <c r="A357" s="14" t="n">
        <v>354</v>
      </c>
      <c r="B357" s="14" t="s">
        <v>80</v>
      </c>
      <c r="C357" s="14" t="n">
        <v>0</v>
      </c>
      <c r="D357" s="14" t="n">
        <v>0</v>
      </c>
      <c r="E357" s="14" t="n">
        <v>2017</v>
      </c>
      <c r="F357" s="14" t="s">
        <v>106</v>
      </c>
      <c r="G357" s="14" t="n">
        <v>14</v>
      </c>
      <c r="H357" s="14" t="n">
        <v>8</v>
      </c>
      <c r="I357" s="14" t="n">
        <v>0</v>
      </c>
      <c r="J357" s="14" t="n">
        <v>1</v>
      </c>
      <c r="K357" s="14" t="n">
        <v>2</v>
      </c>
      <c r="L357" s="14" t="n">
        <v>0</v>
      </c>
      <c r="M357" s="14" t="n">
        <v>0</v>
      </c>
      <c r="N357" s="14" t="s">
        <v>82</v>
      </c>
      <c r="O357" s="14" t="s">
        <v>92</v>
      </c>
      <c r="P357" s="14" t="s">
        <v>84</v>
      </c>
      <c r="Q357" s="14" t="s">
        <v>84</v>
      </c>
      <c r="R357" s="14" t="n">
        <v>0</v>
      </c>
      <c r="S357" s="14" t="n">
        <v>0</v>
      </c>
      <c r="T357" s="14" t="n">
        <v>0</v>
      </c>
      <c r="U357" s="14" t="s">
        <v>95</v>
      </c>
      <c r="V357" s="14" t="s">
        <v>124</v>
      </c>
      <c r="W357" s="14" t="n">
        <v>0</v>
      </c>
      <c r="X357" s="14" t="s">
        <v>86</v>
      </c>
      <c r="Y357" s="14"/>
      <c r="Z357" s="14"/>
      <c r="AA357" s="14" t="n">
        <v>0</v>
      </c>
      <c r="AB357" s="14" t="s">
        <v>87</v>
      </c>
      <c r="AC357" s="14" t="n">
        <v>110</v>
      </c>
      <c r="AD357" s="14" t="n">
        <v>0</v>
      </c>
      <c r="AE357" s="14" t="n">
        <v>0</v>
      </c>
      <c r="AF357" s="14" t="s">
        <v>88</v>
      </c>
      <c r="AG357" s="15" t="n">
        <v>42834</v>
      </c>
      <c r="AH357" s="14" t="str">
        <f aca="false">B357&amp;"|"&amp;C357&amp;"|"&amp;D357&amp;"|"&amp;E357&amp;"|"&amp;F357&amp;"|"&amp;G357&amp;"|"&amp;H357&amp;"|"&amp;I357&amp;"|"&amp;J357&amp;"|"&amp;K357&amp;"|"&amp;L357&amp;"|"&amp;M357&amp;"|"&amp;N357&amp;"|"&amp;O357&amp;"|"&amp;P357&amp;"|"&amp;Q357&amp;"|"&amp;R357&amp;"|"&amp;S357&amp;"|"&amp;T357&amp;"|"&amp;U357&amp;"|"&amp;V357&amp;"|"&amp;W357&amp;"|"&amp;X357&amp;"|"&amp;Y357&amp;"|"&amp;Z357&amp;"|"&amp;AA357&amp;"|"&amp;AB357&amp;"|"&amp;AC357&amp;"|"&amp;AD357&amp;"|"&amp;AE357&amp;"|"&amp;AF357&amp;"|"&amp;AG357</f>
        <v>Resort Hotel|0|0|2017|April|14|8|0|1|2|0|0|BB|PRT|Direct|Direct|0|0|0|A|E|0|No Deposit|||0|Transient|110|0|0|Check-Out|42834</v>
      </c>
      <c r="AI357" s="14" t="str">
        <f aca="false">IF(COUNTIF($AH$4:$AH$2603,AH357)&gt;1,"Duplicate","Unique")</f>
        <v>Unique</v>
      </c>
      <c r="AJ357" s="14" t="str">
        <f aca="false">IF(COUNTBLANK(B357:AG357)&gt;0,"Missing ("&amp;COUNTBLANK(B357:AG357)&amp;")","Complete")</f>
        <v>Missing (2)</v>
      </c>
    </row>
    <row r="358" customFormat="false" ht="15" hidden="false" customHeight="false" outlineLevel="0" collapsed="false">
      <c r="A358" s="0" t="n">
        <v>355</v>
      </c>
      <c r="B358" s="0" t="s">
        <v>80</v>
      </c>
      <c r="C358" s="0" t="n">
        <v>0</v>
      </c>
      <c r="D358" s="0" t="n">
        <v>3</v>
      </c>
      <c r="E358" s="0" t="n">
        <v>2015</v>
      </c>
      <c r="F358" s="0" t="s">
        <v>111</v>
      </c>
      <c r="G358" s="0" t="n">
        <v>41</v>
      </c>
      <c r="H358" s="0" t="n">
        <v>9</v>
      </c>
      <c r="I358" s="0" t="n">
        <v>1</v>
      </c>
      <c r="J358" s="0" t="n">
        <v>2</v>
      </c>
      <c r="K358" s="0" t="n">
        <v>2</v>
      </c>
      <c r="L358" s="0" t="n">
        <v>0</v>
      </c>
      <c r="M358" s="0" t="n">
        <v>0</v>
      </c>
      <c r="N358" s="0" t="s">
        <v>82</v>
      </c>
      <c r="O358" s="0" t="s">
        <v>108</v>
      </c>
      <c r="P358" s="0" t="s">
        <v>93</v>
      </c>
      <c r="Q358" s="0" t="s">
        <v>94</v>
      </c>
      <c r="R358" s="0" t="n">
        <v>0</v>
      </c>
      <c r="S358" s="0" t="n">
        <v>0</v>
      </c>
      <c r="T358" s="0" t="n">
        <v>0</v>
      </c>
      <c r="U358" s="0" t="s">
        <v>124</v>
      </c>
      <c r="V358" s="0" t="s">
        <v>124</v>
      </c>
      <c r="W358" s="0" t="n">
        <v>0</v>
      </c>
      <c r="X358" s="0" t="s">
        <v>86</v>
      </c>
      <c r="Y358" s="0" t="n">
        <v>240</v>
      </c>
      <c r="AA358" s="0" t="n">
        <v>0</v>
      </c>
      <c r="AB358" s="0" t="s">
        <v>87</v>
      </c>
      <c r="AC358" s="0" t="n">
        <v>83.33</v>
      </c>
      <c r="AD358" s="0" t="n">
        <v>0</v>
      </c>
      <c r="AE358" s="0" t="n">
        <v>2</v>
      </c>
      <c r="AF358" s="0" t="s">
        <v>88</v>
      </c>
      <c r="AG358" s="13" t="n">
        <v>42289</v>
      </c>
      <c r="AH358" s="0" t="str">
        <f aca="false">B358&amp;"|"&amp;C358&amp;"|"&amp;D358&amp;"|"&amp;E358&amp;"|"&amp;F358&amp;"|"&amp;G358&amp;"|"&amp;H358&amp;"|"&amp;I358&amp;"|"&amp;J358&amp;"|"&amp;K358&amp;"|"&amp;L358&amp;"|"&amp;M358&amp;"|"&amp;N358&amp;"|"&amp;O358&amp;"|"&amp;P358&amp;"|"&amp;Q358&amp;"|"&amp;R358&amp;"|"&amp;S358&amp;"|"&amp;T358&amp;"|"&amp;U358&amp;"|"&amp;V358&amp;"|"&amp;W358&amp;"|"&amp;X358&amp;"|"&amp;Y358&amp;"|"&amp;Z358&amp;"|"&amp;AA358&amp;"|"&amp;AB358&amp;"|"&amp;AC358&amp;"|"&amp;AD358&amp;"|"&amp;AE358&amp;"|"&amp;AF358&amp;"|"&amp;AG358</f>
        <v>Resort Hotel|0|3|2015|October|41|9|1|2|2|0|0|BB|DEU|Online TA|TA/TO|0|0|0|E|E|0|No Deposit|240||0|Transient|83.33|0|2|Check-Out|42289</v>
      </c>
      <c r="AI358" s="0" t="str">
        <f aca="false">IF(COUNTIF($AH$4:$AH$2603,AH358)&gt;1,"Duplicate","Unique")</f>
        <v>Unique</v>
      </c>
      <c r="AJ358" s="0" t="str">
        <f aca="false">IF(COUNTBLANK(B358:AG358)&gt;0,"Missing ("&amp;COUNTBLANK(B358:AG358)&amp;")","Complete")</f>
        <v>Missing (1)</v>
      </c>
    </row>
    <row r="359" customFormat="false" ht="15" hidden="false" customHeight="false" outlineLevel="0" collapsed="false">
      <c r="A359" s="14" t="n">
        <v>356</v>
      </c>
      <c r="B359" s="14" t="s">
        <v>80</v>
      </c>
      <c r="C359" s="14" t="n">
        <v>0</v>
      </c>
      <c r="D359" s="14" t="n">
        <v>27</v>
      </c>
      <c r="E359" s="14" t="n">
        <v>2017</v>
      </c>
      <c r="F359" s="14" t="s">
        <v>103</v>
      </c>
      <c r="G359" s="14" t="n">
        <v>11</v>
      </c>
      <c r="H359" s="14" t="n">
        <v>16</v>
      </c>
      <c r="I359" s="14" t="n">
        <v>0</v>
      </c>
      <c r="J359" s="14" t="n">
        <v>1</v>
      </c>
      <c r="K359" s="14" t="n">
        <v>2</v>
      </c>
      <c r="L359" s="14" t="n">
        <v>0</v>
      </c>
      <c r="M359" s="14" t="n">
        <v>0</v>
      </c>
      <c r="N359" s="14" t="s">
        <v>82</v>
      </c>
      <c r="O359" s="14" t="s">
        <v>122</v>
      </c>
      <c r="P359" s="14" t="s">
        <v>93</v>
      </c>
      <c r="Q359" s="14" t="s">
        <v>94</v>
      </c>
      <c r="R359" s="14" t="n">
        <v>0</v>
      </c>
      <c r="S359" s="14" t="n">
        <v>0</v>
      </c>
      <c r="T359" s="14" t="n">
        <v>0</v>
      </c>
      <c r="U359" s="14" t="s">
        <v>109</v>
      </c>
      <c r="V359" s="14" t="s">
        <v>109</v>
      </c>
      <c r="W359" s="14" t="n">
        <v>0</v>
      </c>
      <c r="X359" s="14" t="s">
        <v>86</v>
      </c>
      <c r="Y359" s="14"/>
      <c r="Z359" s="14"/>
      <c r="AA359" s="14" t="n">
        <v>0</v>
      </c>
      <c r="AB359" s="14" t="s">
        <v>87</v>
      </c>
      <c r="AC359" s="14" t="n">
        <v>68</v>
      </c>
      <c r="AD359" s="14" t="n">
        <v>0</v>
      </c>
      <c r="AE359" s="14" t="n">
        <v>1</v>
      </c>
      <c r="AF359" s="14" t="s">
        <v>88</v>
      </c>
      <c r="AG359" s="15" t="n">
        <v>42811</v>
      </c>
      <c r="AH359" s="14" t="str">
        <f aca="false">B359&amp;"|"&amp;C359&amp;"|"&amp;D359&amp;"|"&amp;E359&amp;"|"&amp;F359&amp;"|"&amp;G359&amp;"|"&amp;H359&amp;"|"&amp;I359&amp;"|"&amp;J359&amp;"|"&amp;K359&amp;"|"&amp;L359&amp;"|"&amp;M359&amp;"|"&amp;N359&amp;"|"&amp;O359&amp;"|"&amp;P359&amp;"|"&amp;Q359&amp;"|"&amp;R359&amp;"|"&amp;S359&amp;"|"&amp;T359&amp;"|"&amp;U359&amp;"|"&amp;V359&amp;"|"&amp;W359&amp;"|"&amp;X359&amp;"|"&amp;Y359&amp;"|"&amp;Z359&amp;"|"&amp;AA359&amp;"|"&amp;AB359&amp;"|"&amp;AC359&amp;"|"&amp;AD359&amp;"|"&amp;AE359&amp;"|"&amp;AF359&amp;"|"&amp;AG359</f>
        <v>Resort Hotel|0|27|2017|March|11|16|0|1|2|0|0|BB|FRA|Online TA|TA/TO|0|0|0|D|D|0|No Deposit|||0|Transient|68|0|1|Check-Out|42811</v>
      </c>
      <c r="AI359" s="14" t="str">
        <f aca="false">IF(COUNTIF($AH$4:$AH$2603,AH359)&gt;1,"Duplicate","Unique")</f>
        <v>Unique</v>
      </c>
      <c r="AJ359" s="14" t="str">
        <f aca="false">IF(COUNTBLANK(B359:AG359)&gt;0,"Missing ("&amp;COUNTBLANK(B359:AG359)&amp;")","Complete")</f>
        <v>Missing (2)</v>
      </c>
    </row>
    <row r="360" customFormat="false" ht="15" hidden="false" customHeight="false" outlineLevel="0" collapsed="false">
      <c r="A360" s="0" t="n">
        <v>357</v>
      </c>
      <c r="B360" s="0" t="s">
        <v>90</v>
      </c>
      <c r="C360" s="0" t="n">
        <v>1</v>
      </c>
      <c r="D360" s="0" t="n">
        <v>38</v>
      </c>
      <c r="E360" s="0" t="n">
        <v>2017</v>
      </c>
      <c r="F360" s="0" t="s">
        <v>126</v>
      </c>
      <c r="G360" s="0" t="n">
        <v>2</v>
      </c>
      <c r="H360" s="0" t="n">
        <v>14</v>
      </c>
      <c r="I360" s="0" t="n">
        <v>0</v>
      </c>
      <c r="J360" s="0" t="n">
        <v>1</v>
      </c>
      <c r="K360" s="0" t="n">
        <v>1</v>
      </c>
      <c r="L360" s="0" t="n">
        <v>0</v>
      </c>
      <c r="M360" s="0" t="n">
        <v>0</v>
      </c>
      <c r="N360" s="0" t="s">
        <v>82</v>
      </c>
      <c r="O360" s="0" t="s">
        <v>92</v>
      </c>
      <c r="P360" s="0" t="s">
        <v>128</v>
      </c>
      <c r="Q360" s="0" t="s">
        <v>128</v>
      </c>
      <c r="R360" s="0" t="n">
        <v>0</v>
      </c>
      <c r="S360" s="0" t="n">
        <v>0</v>
      </c>
      <c r="T360" s="0" t="n">
        <v>0</v>
      </c>
      <c r="U360" s="0" t="s">
        <v>95</v>
      </c>
      <c r="V360" s="0" t="s">
        <v>95</v>
      </c>
      <c r="W360" s="0" t="n">
        <v>0</v>
      </c>
      <c r="X360" s="0" t="s">
        <v>120</v>
      </c>
      <c r="Z360" s="0" t="n">
        <v>67</v>
      </c>
      <c r="AA360" s="0" t="n">
        <v>0</v>
      </c>
      <c r="AB360" s="0" t="s">
        <v>87</v>
      </c>
      <c r="AC360" s="0" t="n">
        <v>75</v>
      </c>
      <c r="AD360" s="0" t="n">
        <v>0</v>
      </c>
      <c r="AE360" s="0" t="n">
        <v>0</v>
      </c>
      <c r="AF360" s="0" t="s">
        <v>96</v>
      </c>
      <c r="AG360" s="13" t="n">
        <v>42711</v>
      </c>
      <c r="AH360" s="0" t="str">
        <f aca="false">B360&amp;"|"&amp;C360&amp;"|"&amp;D360&amp;"|"&amp;E360&amp;"|"&amp;F360&amp;"|"&amp;G360&amp;"|"&amp;H360&amp;"|"&amp;I360&amp;"|"&amp;J360&amp;"|"&amp;K360&amp;"|"&amp;L360&amp;"|"&amp;M360&amp;"|"&amp;N360&amp;"|"&amp;O360&amp;"|"&amp;P360&amp;"|"&amp;Q360&amp;"|"&amp;R360&amp;"|"&amp;S360&amp;"|"&amp;T360&amp;"|"&amp;U360&amp;"|"&amp;V360&amp;"|"&amp;W360&amp;"|"&amp;X360&amp;"|"&amp;Y360&amp;"|"&amp;Z360&amp;"|"&amp;AA360&amp;"|"&amp;AB360&amp;"|"&amp;AC360&amp;"|"&amp;AD360&amp;"|"&amp;AE360&amp;"|"&amp;AF360&amp;"|"&amp;AG360</f>
        <v>City Hotel|1|38|2017|January|2|14|0|1|1|0|0|BB|PRT|Corporate|Corporate|0|0|0|A|A|0|Non Refund||67|0|Transient|75|0|0|Canceled|42711</v>
      </c>
      <c r="AI360" s="0" t="str">
        <f aca="false">IF(COUNTIF($AH$4:$AH$2603,AH360)&gt;1,"Duplicate","Unique")</f>
        <v>Duplicate</v>
      </c>
      <c r="AJ360" s="0" t="str">
        <f aca="false">IF(COUNTBLANK(B360:AG360)&gt;0,"Missing ("&amp;COUNTBLANK(B360:AG360)&amp;")","Complete")</f>
        <v>Missing (1)</v>
      </c>
    </row>
    <row r="361" customFormat="false" ht="15" hidden="false" customHeight="false" outlineLevel="0" collapsed="false">
      <c r="A361" s="14" t="n">
        <v>358</v>
      </c>
      <c r="B361" s="14" t="s">
        <v>90</v>
      </c>
      <c r="C361" s="14" t="n">
        <v>1</v>
      </c>
      <c r="D361" s="14" t="n">
        <v>61</v>
      </c>
      <c r="E361" s="14" t="n">
        <v>2017</v>
      </c>
      <c r="F361" s="14" t="s">
        <v>121</v>
      </c>
      <c r="G361" s="14" t="n">
        <v>20</v>
      </c>
      <c r="H361" s="14" t="n">
        <v>17</v>
      </c>
      <c r="I361" s="14" t="n">
        <v>0</v>
      </c>
      <c r="J361" s="14" t="n">
        <v>4</v>
      </c>
      <c r="K361" s="14" t="n">
        <v>2</v>
      </c>
      <c r="L361" s="14" t="n">
        <v>0</v>
      </c>
      <c r="M361" s="14" t="n">
        <v>0</v>
      </c>
      <c r="N361" s="14" t="s">
        <v>82</v>
      </c>
      <c r="O361" s="14" t="s">
        <v>108</v>
      </c>
      <c r="P361" s="14" t="s">
        <v>93</v>
      </c>
      <c r="Q361" s="14" t="s">
        <v>94</v>
      </c>
      <c r="R361" s="14" t="n">
        <v>0</v>
      </c>
      <c r="S361" s="14" t="n">
        <v>0</v>
      </c>
      <c r="T361" s="14" t="n">
        <v>0</v>
      </c>
      <c r="U361" s="14" t="s">
        <v>95</v>
      </c>
      <c r="V361" s="14" t="s">
        <v>95</v>
      </c>
      <c r="W361" s="14" t="n">
        <v>0</v>
      </c>
      <c r="X361" s="14" t="s">
        <v>86</v>
      </c>
      <c r="Y361" s="14" t="n">
        <v>9</v>
      </c>
      <c r="Z361" s="14"/>
      <c r="AA361" s="14" t="n">
        <v>0</v>
      </c>
      <c r="AB361" s="14" t="s">
        <v>87</v>
      </c>
      <c r="AC361" s="14" t="n">
        <v>162</v>
      </c>
      <c r="AD361" s="14" t="n">
        <v>0</v>
      </c>
      <c r="AE361" s="14" t="n">
        <v>1</v>
      </c>
      <c r="AF361" s="14" t="s">
        <v>96</v>
      </c>
      <c r="AG361" s="15" t="n">
        <v>42820</v>
      </c>
      <c r="AH361" s="14" t="str">
        <f aca="false">B361&amp;"|"&amp;C361&amp;"|"&amp;D361&amp;"|"&amp;E361&amp;"|"&amp;F361&amp;"|"&amp;G361&amp;"|"&amp;H361&amp;"|"&amp;I361&amp;"|"&amp;J361&amp;"|"&amp;K361&amp;"|"&amp;L361&amp;"|"&amp;M361&amp;"|"&amp;N361&amp;"|"&amp;O361&amp;"|"&amp;P361&amp;"|"&amp;Q361&amp;"|"&amp;R361&amp;"|"&amp;S361&amp;"|"&amp;T361&amp;"|"&amp;U361&amp;"|"&amp;V361&amp;"|"&amp;W361&amp;"|"&amp;X361&amp;"|"&amp;Y361&amp;"|"&amp;Z361&amp;"|"&amp;AA361&amp;"|"&amp;AB361&amp;"|"&amp;AC361&amp;"|"&amp;AD361&amp;"|"&amp;AE361&amp;"|"&amp;AF361&amp;"|"&amp;AG361</f>
        <v>City Hotel|1|61|2017|May|20|17|0|4|2|0|0|BB|DEU|Online TA|TA/TO|0|0|0|A|A|0|No Deposit|9||0|Transient|162|0|1|Canceled|42820</v>
      </c>
      <c r="AI361" s="14" t="str">
        <f aca="false">IF(COUNTIF($AH$4:$AH$2603,AH361)&gt;1,"Duplicate","Unique")</f>
        <v>Unique</v>
      </c>
      <c r="AJ361" s="14" t="str">
        <f aca="false">IF(COUNTBLANK(B361:AG361)&gt;0,"Missing ("&amp;COUNTBLANK(B361:AG361)&amp;")","Complete")</f>
        <v>Missing (1)</v>
      </c>
    </row>
    <row r="362" customFormat="false" ht="15" hidden="false" customHeight="false" outlineLevel="0" collapsed="false">
      <c r="A362" s="0" t="n">
        <v>359</v>
      </c>
      <c r="B362" s="0" t="s">
        <v>80</v>
      </c>
      <c r="C362" s="0" t="n">
        <v>0</v>
      </c>
      <c r="D362" s="0" t="n">
        <v>154</v>
      </c>
      <c r="E362" s="0" t="n">
        <v>2017</v>
      </c>
      <c r="F362" s="0" t="s">
        <v>119</v>
      </c>
      <c r="G362" s="0" t="n">
        <v>34</v>
      </c>
      <c r="H362" s="0" t="n">
        <v>21</v>
      </c>
      <c r="I362" s="0" t="n">
        <v>2</v>
      </c>
      <c r="J362" s="0" t="n">
        <v>5</v>
      </c>
      <c r="K362" s="0" t="n">
        <v>2</v>
      </c>
      <c r="L362" s="0" t="n">
        <v>0</v>
      </c>
      <c r="M362" s="0" t="n">
        <v>0</v>
      </c>
      <c r="N362" s="0" t="s">
        <v>112</v>
      </c>
      <c r="O362" s="0" t="s">
        <v>83</v>
      </c>
      <c r="P362" s="0" t="s">
        <v>99</v>
      </c>
      <c r="Q362" s="0" t="s">
        <v>94</v>
      </c>
      <c r="R362" s="0" t="n">
        <v>0</v>
      </c>
      <c r="S362" s="0" t="n">
        <v>0</v>
      </c>
      <c r="T362" s="0" t="n">
        <v>0</v>
      </c>
      <c r="U362" s="0" t="s">
        <v>95</v>
      </c>
      <c r="V362" s="0" t="s">
        <v>95</v>
      </c>
      <c r="W362" s="0" t="n">
        <v>1</v>
      </c>
      <c r="X362" s="0" t="s">
        <v>86</v>
      </c>
      <c r="Y362" s="0" t="n">
        <v>40</v>
      </c>
      <c r="AA362" s="0" t="n">
        <v>0</v>
      </c>
      <c r="AB362" s="0" t="s">
        <v>125</v>
      </c>
      <c r="AC362" s="0" t="n">
        <v>132.86</v>
      </c>
      <c r="AD362" s="0" t="n">
        <v>0</v>
      </c>
      <c r="AE362" s="0" t="n">
        <v>1</v>
      </c>
      <c r="AF362" s="0" t="s">
        <v>88</v>
      </c>
      <c r="AG362" s="13" t="n">
        <v>42975</v>
      </c>
      <c r="AH362" s="0" t="str">
        <f aca="false">B362&amp;"|"&amp;C362&amp;"|"&amp;D362&amp;"|"&amp;E362&amp;"|"&amp;F362&amp;"|"&amp;G362&amp;"|"&amp;H362&amp;"|"&amp;I362&amp;"|"&amp;J362&amp;"|"&amp;K362&amp;"|"&amp;L362&amp;"|"&amp;M362&amp;"|"&amp;N362&amp;"|"&amp;O362&amp;"|"&amp;P362&amp;"|"&amp;Q362&amp;"|"&amp;R362&amp;"|"&amp;S362&amp;"|"&amp;T362&amp;"|"&amp;U362&amp;"|"&amp;V362&amp;"|"&amp;W362&amp;"|"&amp;X362&amp;"|"&amp;Y362&amp;"|"&amp;Z362&amp;"|"&amp;AA362&amp;"|"&amp;AB362&amp;"|"&amp;AC362&amp;"|"&amp;AD362&amp;"|"&amp;AE362&amp;"|"&amp;AF362&amp;"|"&amp;AG362</f>
        <v>Resort Hotel|0|154|2017|August|34|21|2|5|2|0|0|HB|GBR|Offline TA/TO|TA/TO|0|0|0|A|A|1|No Deposit|40||0|Contract|132.86|0|1|Check-Out|42975</v>
      </c>
      <c r="AI362" s="0" t="str">
        <f aca="false">IF(COUNTIF($AH$4:$AH$2603,AH362)&gt;1,"Duplicate","Unique")</f>
        <v>Unique</v>
      </c>
      <c r="AJ362" s="0" t="str">
        <f aca="false">IF(COUNTBLANK(B362:AG362)&gt;0,"Missing ("&amp;COUNTBLANK(B362:AG362)&amp;")","Complete")</f>
        <v>Missing (1)</v>
      </c>
    </row>
    <row r="363" customFormat="false" ht="15" hidden="false" customHeight="false" outlineLevel="0" collapsed="false">
      <c r="A363" s="14" t="n">
        <v>360</v>
      </c>
      <c r="B363" s="14" t="s">
        <v>90</v>
      </c>
      <c r="C363" s="14" t="n">
        <v>0</v>
      </c>
      <c r="D363" s="14" t="n">
        <v>183</v>
      </c>
      <c r="E363" s="14" t="n">
        <v>2017</v>
      </c>
      <c r="F363" s="14" t="s">
        <v>126</v>
      </c>
      <c r="G363" s="14" t="n">
        <v>1</v>
      </c>
      <c r="H363" s="14" t="n">
        <v>1</v>
      </c>
      <c r="I363" s="14" t="n">
        <v>2</v>
      </c>
      <c r="J363" s="14" t="n">
        <v>4</v>
      </c>
      <c r="K363" s="14" t="n">
        <v>2</v>
      </c>
      <c r="L363" s="14" t="n">
        <v>2</v>
      </c>
      <c r="M363" s="14" t="n">
        <v>0</v>
      </c>
      <c r="N363" s="14" t="s">
        <v>82</v>
      </c>
      <c r="O363" s="14" t="s">
        <v>163</v>
      </c>
      <c r="P363" s="14" t="s">
        <v>93</v>
      </c>
      <c r="Q363" s="14" t="s">
        <v>94</v>
      </c>
      <c r="R363" s="14" t="n">
        <v>0</v>
      </c>
      <c r="S363" s="14" t="n">
        <v>0</v>
      </c>
      <c r="T363" s="14" t="n">
        <v>0</v>
      </c>
      <c r="U363" s="14" t="s">
        <v>85</v>
      </c>
      <c r="V363" s="14" t="s">
        <v>85</v>
      </c>
      <c r="W363" s="14" t="n">
        <v>0</v>
      </c>
      <c r="X363" s="14" t="s">
        <v>86</v>
      </c>
      <c r="Y363" s="14" t="n">
        <v>9</v>
      </c>
      <c r="Z363" s="14"/>
      <c r="AA363" s="14" t="n">
        <v>0</v>
      </c>
      <c r="AB363" s="14" t="s">
        <v>87</v>
      </c>
      <c r="AC363" s="14" t="n">
        <v>153.5</v>
      </c>
      <c r="AD363" s="14" t="n">
        <v>1</v>
      </c>
      <c r="AE363" s="14" t="n">
        <v>1</v>
      </c>
      <c r="AF363" s="14" t="s">
        <v>88</v>
      </c>
      <c r="AG363" s="15" t="n">
        <v>42742</v>
      </c>
      <c r="AH363" s="14" t="str">
        <f aca="false">B363&amp;"|"&amp;C363&amp;"|"&amp;D363&amp;"|"&amp;E363&amp;"|"&amp;F363&amp;"|"&amp;G363&amp;"|"&amp;H363&amp;"|"&amp;I363&amp;"|"&amp;J363&amp;"|"&amp;K363&amp;"|"&amp;L363&amp;"|"&amp;M363&amp;"|"&amp;N363&amp;"|"&amp;O363&amp;"|"&amp;P363&amp;"|"&amp;Q363&amp;"|"&amp;R363&amp;"|"&amp;S363&amp;"|"&amp;T363&amp;"|"&amp;U363&amp;"|"&amp;V363&amp;"|"&amp;W363&amp;"|"&amp;X363&amp;"|"&amp;Y363&amp;"|"&amp;Z363&amp;"|"&amp;AA363&amp;"|"&amp;AB363&amp;"|"&amp;AC363&amp;"|"&amp;AD363&amp;"|"&amp;AE363&amp;"|"&amp;AF363&amp;"|"&amp;AG363</f>
        <v>City Hotel|0|183|2017|January|1|1|2|4|2|2|0|BB|RUS|Online TA|TA/TO|0|0|0|F|F|0|No Deposit|9||0|Transient|153.5|1|1|Check-Out|42742</v>
      </c>
      <c r="AI363" s="14" t="str">
        <f aca="false">IF(COUNTIF($AH$4:$AH$2603,AH363)&gt;1,"Duplicate","Unique")</f>
        <v>Unique</v>
      </c>
      <c r="AJ363" s="14" t="str">
        <f aca="false">IF(COUNTBLANK(B363:AG363)&gt;0,"Missing ("&amp;COUNTBLANK(B363:AG363)&amp;")","Complete")</f>
        <v>Missing (1)</v>
      </c>
    </row>
    <row r="364" customFormat="false" ht="15" hidden="false" customHeight="false" outlineLevel="0" collapsed="false">
      <c r="A364" s="0" t="n">
        <v>361</v>
      </c>
      <c r="B364" s="0" t="s">
        <v>90</v>
      </c>
      <c r="C364" s="0" t="n">
        <v>0</v>
      </c>
      <c r="D364" s="0" t="n">
        <v>105</v>
      </c>
      <c r="E364" s="0" t="n">
        <v>2017</v>
      </c>
      <c r="F364" s="0" t="s">
        <v>119</v>
      </c>
      <c r="G364" s="0" t="n">
        <v>33</v>
      </c>
      <c r="H364" s="0" t="n">
        <v>13</v>
      </c>
      <c r="I364" s="0" t="n">
        <v>2</v>
      </c>
      <c r="J364" s="0" t="n">
        <v>3</v>
      </c>
      <c r="K364" s="0" t="n">
        <v>2</v>
      </c>
      <c r="L364" s="0" t="n">
        <v>0</v>
      </c>
      <c r="M364" s="0" t="n">
        <v>0</v>
      </c>
      <c r="N364" s="0" t="s">
        <v>107</v>
      </c>
      <c r="O364" s="0" t="s">
        <v>134</v>
      </c>
      <c r="P364" s="0" t="s">
        <v>93</v>
      </c>
      <c r="Q364" s="0" t="s">
        <v>94</v>
      </c>
      <c r="R364" s="0" t="n">
        <v>0</v>
      </c>
      <c r="S364" s="0" t="n">
        <v>0</v>
      </c>
      <c r="T364" s="0" t="n">
        <v>0</v>
      </c>
      <c r="U364" s="0" t="s">
        <v>95</v>
      </c>
      <c r="V364" s="0" t="s">
        <v>95</v>
      </c>
      <c r="W364" s="0" t="n">
        <v>0</v>
      </c>
      <c r="X364" s="0" t="s">
        <v>86</v>
      </c>
      <c r="Y364" s="0" t="n">
        <v>7</v>
      </c>
      <c r="AA364" s="0" t="n">
        <v>0</v>
      </c>
      <c r="AB364" s="0" t="s">
        <v>87</v>
      </c>
      <c r="AC364" s="0" t="n">
        <v>95</v>
      </c>
      <c r="AD364" s="0" t="n">
        <v>0</v>
      </c>
      <c r="AE364" s="0" t="n">
        <v>1</v>
      </c>
      <c r="AF364" s="0" t="s">
        <v>88</v>
      </c>
      <c r="AG364" s="13" t="n">
        <v>42965</v>
      </c>
      <c r="AH364" s="0" t="str">
        <f aca="false">B364&amp;"|"&amp;C364&amp;"|"&amp;D364&amp;"|"&amp;E364&amp;"|"&amp;F364&amp;"|"&amp;G364&amp;"|"&amp;H364&amp;"|"&amp;I364&amp;"|"&amp;J364&amp;"|"&amp;K364&amp;"|"&amp;L364&amp;"|"&amp;M364&amp;"|"&amp;N364&amp;"|"&amp;O364&amp;"|"&amp;P364&amp;"|"&amp;Q364&amp;"|"&amp;R364&amp;"|"&amp;S364&amp;"|"&amp;T364&amp;"|"&amp;U364&amp;"|"&amp;V364&amp;"|"&amp;W364&amp;"|"&amp;X364&amp;"|"&amp;Y364&amp;"|"&amp;Z364&amp;"|"&amp;AA364&amp;"|"&amp;AB364&amp;"|"&amp;AC364&amp;"|"&amp;AD364&amp;"|"&amp;AE364&amp;"|"&amp;AF364&amp;"|"&amp;AG364</f>
        <v>City Hotel|0|105|2017|August|33|13|2|3|2|0|0|SC|AUT|Online TA|TA/TO|0|0|0|A|A|0|No Deposit|7||0|Transient|95|0|1|Check-Out|42965</v>
      </c>
      <c r="AI364" s="0" t="str">
        <f aca="false">IF(COUNTIF($AH$4:$AH$2603,AH364)&gt;1,"Duplicate","Unique")</f>
        <v>Unique</v>
      </c>
      <c r="AJ364" s="0" t="str">
        <f aca="false">IF(COUNTBLANK(B364:AG364)&gt;0,"Missing ("&amp;COUNTBLANK(B364:AG364)&amp;")","Complete")</f>
        <v>Missing (1)</v>
      </c>
    </row>
    <row r="365" customFormat="false" ht="15" hidden="false" customHeight="false" outlineLevel="0" collapsed="false">
      <c r="A365" s="14" t="n">
        <v>362</v>
      </c>
      <c r="B365" s="14" t="s">
        <v>90</v>
      </c>
      <c r="C365" s="14" t="n">
        <v>1</v>
      </c>
      <c r="D365" s="14" t="n">
        <v>194</v>
      </c>
      <c r="E365" s="14" t="n">
        <v>2017</v>
      </c>
      <c r="F365" s="14" t="s">
        <v>106</v>
      </c>
      <c r="G365" s="14" t="n">
        <v>16</v>
      </c>
      <c r="H365" s="14" t="n">
        <v>21</v>
      </c>
      <c r="I365" s="14" t="n">
        <v>2</v>
      </c>
      <c r="J365" s="14" t="n">
        <v>3</v>
      </c>
      <c r="K365" s="14" t="n">
        <v>2</v>
      </c>
      <c r="L365" s="14" t="n">
        <v>0</v>
      </c>
      <c r="M365" s="14" t="n">
        <v>0</v>
      </c>
      <c r="N365" s="14" t="s">
        <v>82</v>
      </c>
      <c r="O365" s="14" t="s">
        <v>122</v>
      </c>
      <c r="P365" s="14" t="s">
        <v>93</v>
      </c>
      <c r="Q365" s="14" t="s">
        <v>94</v>
      </c>
      <c r="R365" s="14" t="n">
        <v>0</v>
      </c>
      <c r="S365" s="14" t="n">
        <v>0</v>
      </c>
      <c r="T365" s="14" t="n">
        <v>0</v>
      </c>
      <c r="U365" s="14" t="s">
        <v>95</v>
      </c>
      <c r="V365" s="14" t="s">
        <v>95</v>
      </c>
      <c r="W365" s="14" t="n">
        <v>0</v>
      </c>
      <c r="X365" s="14" t="s">
        <v>86</v>
      </c>
      <c r="Y365" s="14" t="n">
        <v>9</v>
      </c>
      <c r="Z365" s="14"/>
      <c r="AA365" s="14" t="n">
        <v>0</v>
      </c>
      <c r="AB365" s="14" t="s">
        <v>87</v>
      </c>
      <c r="AC365" s="14" t="n">
        <v>117</v>
      </c>
      <c r="AD365" s="14" t="n">
        <v>0</v>
      </c>
      <c r="AE365" s="14" t="n">
        <v>2</v>
      </c>
      <c r="AF365" s="14" t="s">
        <v>96</v>
      </c>
      <c r="AG365" s="15" t="n">
        <v>42846</v>
      </c>
      <c r="AH365" s="14" t="str">
        <f aca="false">B365&amp;"|"&amp;C365&amp;"|"&amp;D365&amp;"|"&amp;E365&amp;"|"&amp;F365&amp;"|"&amp;G365&amp;"|"&amp;H365&amp;"|"&amp;I365&amp;"|"&amp;J365&amp;"|"&amp;K365&amp;"|"&amp;L365&amp;"|"&amp;M365&amp;"|"&amp;N365&amp;"|"&amp;O365&amp;"|"&amp;P365&amp;"|"&amp;Q365&amp;"|"&amp;R365&amp;"|"&amp;S365&amp;"|"&amp;T365&amp;"|"&amp;U365&amp;"|"&amp;V365&amp;"|"&amp;W365&amp;"|"&amp;X365&amp;"|"&amp;Y365&amp;"|"&amp;Z365&amp;"|"&amp;AA365&amp;"|"&amp;AB365&amp;"|"&amp;AC365&amp;"|"&amp;AD365&amp;"|"&amp;AE365&amp;"|"&amp;AF365&amp;"|"&amp;AG365</f>
        <v>City Hotel|1|194|2017|April|16|21|2|3|2|0|0|BB|FRA|Online TA|TA/TO|0|0|0|A|A|0|No Deposit|9||0|Transient|117|0|2|Canceled|42846</v>
      </c>
      <c r="AI365" s="14" t="str">
        <f aca="false">IF(COUNTIF($AH$4:$AH$2603,AH365)&gt;1,"Duplicate","Unique")</f>
        <v>Unique</v>
      </c>
      <c r="AJ365" s="14" t="str">
        <f aca="false">IF(COUNTBLANK(B365:AG365)&gt;0,"Missing ("&amp;COUNTBLANK(B365:AG365)&amp;")","Complete")</f>
        <v>Missing (1)</v>
      </c>
    </row>
    <row r="366" customFormat="false" ht="15" hidden="false" customHeight="false" outlineLevel="0" collapsed="false">
      <c r="A366" s="0" t="n">
        <v>363</v>
      </c>
      <c r="B366" s="0" t="s">
        <v>90</v>
      </c>
      <c r="C366" s="0" t="n">
        <v>0</v>
      </c>
      <c r="D366" s="0" t="n">
        <v>4</v>
      </c>
      <c r="E366" s="0" t="n">
        <v>2016</v>
      </c>
      <c r="F366" s="0" t="s">
        <v>118</v>
      </c>
      <c r="G366" s="0" t="n">
        <v>7</v>
      </c>
      <c r="H366" s="0" t="n">
        <v>13</v>
      </c>
      <c r="I366" s="0" t="n">
        <v>0</v>
      </c>
      <c r="J366" s="0" t="n">
        <v>1</v>
      </c>
      <c r="K366" s="0" t="n">
        <v>2</v>
      </c>
      <c r="L366" s="0" t="n">
        <v>0</v>
      </c>
      <c r="M366" s="0" t="n">
        <v>0</v>
      </c>
      <c r="N366" s="0" t="s">
        <v>82</v>
      </c>
      <c r="O366" s="0" t="s">
        <v>92</v>
      </c>
      <c r="P366" s="0" t="s">
        <v>84</v>
      </c>
      <c r="Q366" s="0" t="s">
        <v>84</v>
      </c>
      <c r="R366" s="0" t="n">
        <v>0</v>
      </c>
      <c r="S366" s="0" t="n">
        <v>0</v>
      </c>
      <c r="T366" s="0" t="n">
        <v>0</v>
      </c>
      <c r="U366" s="0" t="s">
        <v>109</v>
      </c>
      <c r="V366" s="0" t="s">
        <v>109</v>
      </c>
      <c r="W366" s="0" t="n">
        <v>0</v>
      </c>
      <c r="X366" s="0" t="s">
        <v>86</v>
      </c>
      <c r="Y366" s="0" t="n">
        <v>14</v>
      </c>
      <c r="AA366" s="0" t="n">
        <v>0</v>
      </c>
      <c r="AB366" s="0" t="s">
        <v>87</v>
      </c>
      <c r="AC366" s="0" t="n">
        <v>95</v>
      </c>
      <c r="AD366" s="0" t="n">
        <v>0</v>
      </c>
      <c r="AE366" s="0" t="n">
        <v>2</v>
      </c>
      <c r="AF366" s="0" t="s">
        <v>88</v>
      </c>
      <c r="AG366" s="13" t="n">
        <v>42414</v>
      </c>
      <c r="AH366" s="0" t="str">
        <f aca="false">B366&amp;"|"&amp;C366&amp;"|"&amp;D366&amp;"|"&amp;E366&amp;"|"&amp;F366&amp;"|"&amp;G366&amp;"|"&amp;H366&amp;"|"&amp;I366&amp;"|"&amp;J366&amp;"|"&amp;K366&amp;"|"&amp;L366&amp;"|"&amp;M366&amp;"|"&amp;N366&amp;"|"&amp;O366&amp;"|"&amp;P366&amp;"|"&amp;Q366&amp;"|"&amp;R366&amp;"|"&amp;S366&amp;"|"&amp;T366&amp;"|"&amp;U366&amp;"|"&amp;V366&amp;"|"&amp;W366&amp;"|"&amp;X366&amp;"|"&amp;Y366&amp;"|"&amp;Z366&amp;"|"&amp;AA366&amp;"|"&amp;AB366&amp;"|"&amp;AC366&amp;"|"&amp;AD366&amp;"|"&amp;AE366&amp;"|"&amp;AF366&amp;"|"&amp;AG366</f>
        <v>City Hotel|0|4|2016|February|7|13|0|1|2|0|0|BB|PRT|Direct|Direct|0|0|0|D|D|0|No Deposit|14||0|Transient|95|0|2|Check-Out|42414</v>
      </c>
      <c r="AI366" s="0" t="str">
        <f aca="false">IF(COUNTIF($AH$4:$AH$2603,AH366)&gt;1,"Duplicate","Unique")</f>
        <v>Unique</v>
      </c>
      <c r="AJ366" s="0" t="str">
        <f aca="false">IF(COUNTBLANK(B366:AG366)&gt;0,"Missing ("&amp;COUNTBLANK(B366:AG366)&amp;")","Complete")</f>
        <v>Missing (1)</v>
      </c>
    </row>
    <row r="367" customFormat="false" ht="15" hidden="false" customHeight="false" outlineLevel="0" collapsed="false">
      <c r="A367" s="14" t="n">
        <v>364</v>
      </c>
      <c r="B367" s="14" t="s">
        <v>80</v>
      </c>
      <c r="C367" s="14" t="n">
        <v>0</v>
      </c>
      <c r="D367" s="14" t="n">
        <v>1</v>
      </c>
      <c r="E367" s="14" t="n">
        <v>2016</v>
      </c>
      <c r="F367" s="14" t="s">
        <v>81</v>
      </c>
      <c r="G367" s="14" t="n">
        <v>51</v>
      </c>
      <c r="H367" s="14" t="n">
        <v>17</v>
      </c>
      <c r="I367" s="14" t="n">
        <v>0</v>
      </c>
      <c r="J367" s="14" t="n">
        <v>1</v>
      </c>
      <c r="K367" s="14" t="n">
        <v>2</v>
      </c>
      <c r="L367" s="14" t="n">
        <v>1</v>
      </c>
      <c r="M367" s="14" t="n">
        <v>0</v>
      </c>
      <c r="N367" s="14" t="s">
        <v>112</v>
      </c>
      <c r="O367" s="14" t="s">
        <v>115</v>
      </c>
      <c r="P367" s="14" t="s">
        <v>93</v>
      </c>
      <c r="Q367" s="14" t="s">
        <v>94</v>
      </c>
      <c r="R367" s="14" t="n">
        <v>0</v>
      </c>
      <c r="S367" s="14" t="n">
        <v>0</v>
      </c>
      <c r="T367" s="14" t="n">
        <v>0</v>
      </c>
      <c r="U367" s="14" t="s">
        <v>136</v>
      </c>
      <c r="V367" s="14" t="s">
        <v>136</v>
      </c>
      <c r="W367" s="14" t="n">
        <v>0</v>
      </c>
      <c r="X367" s="14" t="s">
        <v>86</v>
      </c>
      <c r="Y367" s="14" t="n">
        <v>240</v>
      </c>
      <c r="Z367" s="14"/>
      <c r="AA367" s="14" t="n">
        <v>0</v>
      </c>
      <c r="AB367" s="14" t="s">
        <v>87</v>
      </c>
      <c r="AC367" s="14" t="n">
        <v>136</v>
      </c>
      <c r="AD367" s="14" t="n">
        <v>0</v>
      </c>
      <c r="AE367" s="14" t="n">
        <v>1</v>
      </c>
      <c r="AF367" s="14" t="s">
        <v>88</v>
      </c>
      <c r="AG367" s="15" t="n">
        <v>42722</v>
      </c>
      <c r="AH367" s="14" t="str">
        <f aca="false">B367&amp;"|"&amp;C367&amp;"|"&amp;D367&amp;"|"&amp;E367&amp;"|"&amp;F367&amp;"|"&amp;G367&amp;"|"&amp;H367&amp;"|"&amp;I367&amp;"|"&amp;J367&amp;"|"&amp;K367&amp;"|"&amp;L367&amp;"|"&amp;M367&amp;"|"&amp;N367&amp;"|"&amp;O367&amp;"|"&amp;P367&amp;"|"&amp;Q367&amp;"|"&amp;R367&amp;"|"&amp;S367&amp;"|"&amp;T367&amp;"|"&amp;U367&amp;"|"&amp;V367&amp;"|"&amp;W367&amp;"|"&amp;X367&amp;"|"&amp;Y367&amp;"|"&amp;Z367&amp;"|"&amp;AA367&amp;"|"&amp;AB367&amp;"|"&amp;AC367&amp;"|"&amp;AD367&amp;"|"&amp;AE367&amp;"|"&amp;AF367&amp;"|"&amp;AG367</f>
        <v>Resort Hotel|0|1|2016|December|51|17|0|1|2|1|0|HB|ESP|Online TA|TA/TO|0|0|0|G|G|0|No Deposit|240||0|Transient|136|0|1|Check-Out|42722</v>
      </c>
      <c r="AI367" s="14" t="str">
        <f aca="false">IF(COUNTIF($AH$4:$AH$2603,AH367)&gt;1,"Duplicate","Unique")</f>
        <v>Unique</v>
      </c>
      <c r="AJ367" s="14" t="str">
        <f aca="false">IF(COUNTBLANK(B367:AG367)&gt;0,"Missing ("&amp;COUNTBLANK(B367:AG367)&amp;")","Complete")</f>
        <v>Missing (1)</v>
      </c>
    </row>
    <row r="368" customFormat="false" ht="15" hidden="false" customHeight="false" outlineLevel="0" collapsed="false">
      <c r="A368" s="0" t="n">
        <v>365</v>
      </c>
      <c r="B368" s="0" t="s">
        <v>90</v>
      </c>
      <c r="C368" s="0" t="n">
        <v>1</v>
      </c>
      <c r="D368" s="0" t="n">
        <v>6</v>
      </c>
      <c r="E368" s="0" t="n">
        <v>2016</v>
      </c>
      <c r="F368" s="0" t="s">
        <v>113</v>
      </c>
      <c r="G368" s="0" t="n">
        <v>48</v>
      </c>
      <c r="H368" s="0" t="n">
        <v>24</v>
      </c>
      <c r="I368" s="0" t="n">
        <v>0</v>
      </c>
      <c r="J368" s="0" t="n">
        <v>1</v>
      </c>
      <c r="K368" s="0" t="n">
        <v>1</v>
      </c>
      <c r="L368" s="0" t="n">
        <v>0</v>
      </c>
      <c r="M368" s="0" t="n">
        <v>0</v>
      </c>
      <c r="N368" s="0" t="s">
        <v>82</v>
      </c>
      <c r="O368" s="0" t="s">
        <v>92</v>
      </c>
      <c r="P368" s="0" t="s">
        <v>128</v>
      </c>
      <c r="Q368" s="0" t="s">
        <v>128</v>
      </c>
      <c r="R368" s="0" t="n">
        <v>1</v>
      </c>
      <c r="S368" s="0" t="n">
        <v>1</v>
      </c>
      <c r="T368" s="0" t="n">
        <v>3</v>
      </c>
      <c r="U368" s="0" t="s">
        <v>95</v>
      </c>
      <c r="V368" s="0" t="s">
        <v>95</v>
      </c>
      <c r="W368" s="0" t="n">
        <v>0</v>
      </c>
      <c r="X368" s="0" t="s">
        <v>86</v>
      </c>
      <c r="Z368" s="0" t="n">
        <v>40</v>
      </c>
      <c r="AA368" s="0" t="n">
        <v>0</v>
      </c>
      <c r="AB368" s="0" t="s">
        <v>87</v>
      </c>
      <c r="AC368" s="0" t="n">
        <v>65</v>
      </c>
      <c r="AD368" s="0" t="n">
        <v>0</v>
      </c>
      <c r="AE368" s="0" t="n">
        <v>1</v>
      </c>
      <c r="AF368" s="0" t="s">
        <v>96</v>
      </c>
      <c r="AG368" s="13" t="n">
        <v>42697</v>
      </c>
      <c r="AH368" s="0" t="str">
        <f aca="false">B368&amp;"|"&amp;C368&amp;"|"&amp;D368&amp;"|"&amp;E368&amp;"|"&amp;F368&amp;"|"&amp;G368&amp;"|"&amp;H368&amp;"|"&amp;I368&amp;"|"&amp;J368&amp;"|"&amp;K368&amp;"|"&amp;L368&amp;"|"&amp;M368&amp;"|"&amp;N368&amp;"|"&amp;O368&amp;"|"&amp;P368&amp;"|"&amp;Q368&amp;"|"&amp;R368&amp;"|"&amp;S368&amp;"|"&amp;T368&amp;"|"&amp;U368&amp;"|"&amp;V368&amp;"|"&amp;W368&amp;"|"&amp;X368&amp;"|"&amp;Y368&amp;"|"&amp;Z368&amp;"|"&amp;AA368&amp;"|"&amp;AB368&amp;"|"&amp;AC368&amp;"|"&amp;AD368&amp;"|"&amp;AE368&amp;"|"&amp;AF368&amp;"|"&amp;AG368</f>
        <v>City Hotel|1|6|2016|November|48|24|0|1|1|0|0|BB|PRT|Corporate|Corporate|1|1|3|A|A|0|No Deposit||40|0|Transient|65|0|1|Canceled|42697</v>
      </c>
      <c r="AI368" s="0" t="str">
        <f aca="false">IF(COUNTIF($AH$4:$AH$2603,AH368)&gt;1,"Duplicate","Unique")</f>
        <v>Unique</v>
      </c>
      <c r="AJ368" s="0" t="str">
        <f aca="false">IF(COUNTBLANK(B368:AG368)&gt;0,"Missing ("&amp;COUNTBLANK(B368:AG368)&amp;")","Complete")</f>
        <v>Missing (1)</v>
      </c>
    </row>
    <row r="369" customFormat="false" ht="15" hidden="false" customHeight="false" outlineLevel="0" collapsed="false">
      <c r="A369" s="14" t="n">
        <v>366</v>
      </c>
      <c r="B369" s="14" t="s">
        <v>80</v>
      </c>
      <c r="C369" s="14" t="n">
        <v>0</v>
      </c>
      <c r="D369" s="14" t="n">
        <v>82</v>
      </c>
      <c r="E369" s="14" t="n">
        <v>2017</v>
      </c>
      <c r="F369" s="14" t="s">
        <v>91</v>
      </c>
      <c r="G369" s="14" t="n">
        <v>30</v>
      </c>
      <c r="H369" s="14" t="n">
        <v>23</v>
      </c>
      <c r="I369" s="14" t="n">
        <v>3</v>
      </c>
      <c r="J369" s="14" t="n">
        <v>5</v>
      </c>
      <c r="K369" s="14" t="n">
        <v>2</v>
      </c>
      <c r="L369" s="14" t="n">
        <v>0</v>
      </c>
      <c r="M369" s="14" t="n">
        <v>0</v>
      </c>
      <c r="N369" s="14" t="s">
        <v>112</v>
      </c>
      <c r="O369" s="14" t="s">
        <v>83</v>
      </c>
      <c r="P369" s="14" t="s">
        <v>84</v>
      </c>
      <c r="Q369" s="14" t="s">
        <v>84</v>
      </c>
      <c r="R369" s="14" t="n">
        <v>0</v>
      </c>
      <c r="S369" s="14" t="n">
        <v>0</v>
      </c>
      <c r="T369" s="14" t="n">
        <v>0</v>
      </c>
      <c r="U369" s="14" t="s">
        <v>85</v>
      </c>
      <c r="V369" s="14" t="s">
        <v>85</v>
      </c>
      <c r="W369" s="14" t="n">
        <v>1</v>
      </c>
      <c r="X369" s="14" t="s">
        <v>86</v>
      </c>
      <c r="Y369" s="14" t="n">
        <v>250</v>
      </c>
      <c r="Z369" s="14"/>
      <c r="AA369" s="14" t="n">
        <v>0</v>
      </c>
      <c r="AB369" s="14" t="s">
        <v>87</v>
      </c>
      <c r="AC369" s="14" t="n">
        <v>294</v>
      </c>
      <c r="AD369" s="14" t="n">
        <v>0</v>
      </c>
      <c r="AE369" s="14" t="n">
        <v>2</v>
      </c>
      <c r="AF369" s="14" t="s">
        <v>88</v>
      </c>
      <c r="AG369" s="15" t="n">
        <v>42947</v>
      </c>
      <c r="AH369" s="14" t="str">
        <f aca="false">B369&amp;"|"&amp;C369&amp;"|"&amp;D369&amp;"|"&amp;E369&amp;"|"&amp;F369&amp;"|"&amp;G369&amp;"|"&amp;H369&amp;"|"&amp;I369&amp;"|"&amp;J369&amp;"|"&amp;K369&amp;"|"&amp;L369&amp;"|"&amp;M369&amp;"|"&amp;N369&amp;"|"&amp;O369&amp;"|"&amp;P369&amp;"|"&amp;Q369&amp;"|"&amp;R369&amp;"|"&amp;S369&amp;"|"&amp;T369&amp;"|"&amp;U369&amp;"|"&amp;V369&amp;"|"&amp;W369&amp;"|"&amp;X369&amp;"|"&amp;Y369&amp;"|"&amp;Z369&amp;"|"&amp;AA369&amp;"|"&amp;AB369&amp;"|"&amp;AC369&amp;"|"&amp;AD369&amp;"|"&amp;AE369&amp;"|"&amp;AF369&amp;"|"&amp;AG369</f>
        <v>Resort Hotel|0|82|2017|July|30|23|3|5|2|0|0|HB|GBR|Direct|Direct|0|0|0|F|F|1|No Deposit|250||0|Transient|294|0|2|Check-Out|42947</v>
      </c>
      <c r="AI369" s="14" t="str">
        <f aca="false">IF(COUNTIF($AH$4:$AH$2603,AH369)&gt;1,"Duplicate","Unique")</f>
        <v>Unique</v>
      </c>
      <c r="AJ369" s="14" t="str">
        <f aca="false">IF(COUNTBLANK(B369:AG369)&gt;0,"Missing ("&amp;COUNTBLANK(B369:AG369)&amp;")","Complete")</f>
        <v>Missing (1)</v>
      </c>
    </row>
    <row r="370" customFormat="false" ht="15" hidden="false" customHeight="false" outlineLevel="0" collapsed="false">
      <c r="A370" s="0" t="n">
        <v>367</v>
      </c>
      <c r="B370" s="0" t="s">
        <v>90</v>
      </c>
      <c r="C370" s="0" t="n">
        <v>1</v>
      </c>
      <c r="D370" s="0" t="n">
        <v>174</v>
      </c>
      <c r="E370" s="0" t="n">
        <v>2015</v>
      </c>
      <c r="F370" s="0" t="s">
        <v>111</v>
      </c>
      <c r="G370" s="0" t="n">
        <v>41</v>
      </c>
      <c r="H370" s="0" t="n">
        <v>10</v>
      </c>
      <c r="I370" s="0" t="n">
        <v>1</v>
      </c>
      <c r="J370" s="0" t="n">
        <v>1</v>
      </c>
      <c r="K370" s="0" t="n">
        <v>2</v>
      </c>
      <c r="L370" s="0" t="n">
        <v>0</v>
      </c>
      <c r="M370" s="0" t="n">
        <v>0</v>
      </c>
      <c r="N370" s="0" t="s">
        <v>82</v>
      </c>
      <c r="O370" s="0" t="s">
        <v>92</v>
      </c>
      <c r="P370" s="0" t="s">
        <v>99</v>
      </c>
      <c r="Q370" s="0" t="s">
        <v>94</v>
      </c>
      <c r="R370" s="0" t="n">
        <v>0</v>
      </c>
      <c r="S370" s="0" t="n">
        <v>0</v>
      </c>
      <c r="T370" s="0" t="n">
        <v>0</v>
      </c>
      <c r="U370" s="0" t="s">
        <v>95</v>
      </c>
      <c r="V370" s="0" t="s">
        <v>95</v>
      </c>
      <c r="W370" s="0" t="n">
        <v>0</v>
      </c>
      <c r="X370" s="0" t="s">
        <v>120</v>
      </c>
      <c r="Y370" s="0" t="n">
        <v>3</v>
      </c>
      <c r="AA370" s="0" t="n">
        <v>0</v>
      </c>
      <c r="AB370" s="0" t="s">
        <v>87</v>
      </c>
      <c r="AC370" s="0" t="n">
        <v>70</v>
      </c>
      <c r="AD370" s="0" t="n">
        <v>0</v>
      </c>
      <c r="AE370" s="0" t="n">
        <v>0</v>
      </c>
      <c r="AF370" s="0" t="s">
        <v>96</v>
      </c>
      <c r="AG370" s="13" t="n">
        <v>42247</v>
      </c>
      <c r="AH370" s="0" t="str">
        <f aca="false">B370&amp;"|"&amp;C370&amp;"|"&amp;D370&amp;"|"&amp;E370&amp;"|"&amp;F370&amp;"|"&amp;G370&amp;"|"&amp;H370&amp;"|"&amp;I370&amp;"|"&amp;J370&amp;"|"&amp;K370&amp;"|"&amp;L370&amp;"|"&amp;M370&amp;"|"&amp;N370&amp;"|"&amp;O370&amp;"|"&amp;P370&amp;"|"&amp;Q370&amp;"|"&amp;R370&amp;"|"&amp;S370&amp;"|"&amp;T370&amp;"|"&amp;U370&amp;"|"&amp;V370&amp;"|"&amp;W370&amp;"|"&amp;X370&amp;"|"&amp;Y370&amp;"|"&amp;Z370&amp;"|"&amp;AA370&amp;"|"&amp;AB370&amp;"|"&amp;AC370&amp;"|"&amp;AD370&amp;"|"&amp;AE370&amp;"|"&amp;AF370&amp;"|"&amp;AG370</f>
        <v>City Hotel|1|174|2015|October|41|10|1|1|2|0|0|BB|PRT|Offline TA/TO|TA/TO|0|0|0|A|A|0|Non Refund|3||0|Transient|70|0|0|Canceled|42247</v>
      </c>
      <c r="AI370" s="0" t="str">
        <f aca="false">IF(COUNTIF($AH$4:$AH$2603,AH370)&gt;1,"Duplicate","Unique")</f>
        <v>Unique</v>
      </c>
      <c r="AJ370" s="0" t="str">
        <f aca="false">IF(COUNTBLANK(B370:AG370)&gt;0,"Missing ("&amp;COUNTBLANK(B370:AG370)&amp;")","Complete")</f>
        <v>Missing (1)</v>
      </c>
    </row>
    <row r="371" customFormat="false" ht="15" hidden="false" customHeight="false" outlineLevel="0" collapsed="false">
      <c r="A371" s="14" t="n">
        <v>368</v>
      </c>
      <c r="B371" s="14" t="s">
        <v>90</v>
      </c>
      <c r="C371" s="14" t="n">
        <v>0</v>
      </c>
      <c r="D371" s="14" t="n">
        <v>22</v>
      </c>
      <c r="E371" s="14" t="n">
        <v>2017</v>
      </c>
      <c r="F371" s="14" t="s">
        <v>106</v>
      </c>
      <c r="G371" s="14" t="n">
        <v>16</v>
      </c>
      <c r="H371" s="14" t="n">
        <v>21</v>
      </c>
      <c r="I371" s="14" t="n">
        <v>2</v>
      </c>
      <c r="J371" s="14" t="n">
        <v>2</v>
      </c>
      <c r="K371" s="14" t="n">
        <v>2</v>
      </c>
      <c r="L371" s="14" t="n">
        <v>0</v>
      </c>
      <c r="M371" s="14" t="n">
        <v>0</v>
      </c>
      <c r="N371" s="14" t="s">
        <v>107</v>
      </c>
      <c r="O371" s="14" t="s">
        <v>158</v>
      </c>
      <c r="P371" s="14" t="s">
        <v>93</v>
      </c>
      <c r="Q371" s="14" t="s">
        <v>94</v>
      </c>
      <c r="R371" s="14" t="n">
        <v>0</v>
      </c>
      <c r="S371" s="14" t="n">
        <v>0</v>
      </c>
      <c r="T371" s="14" t="n">
        <v>0</v>
      </c>
      <c r="U371" s="14" t="s">
        <v>95</v>
      </c>
      <c r="V371" s="14" t="s">
        <v>95</v>
      </c>
      <c r="W371" s="14" t="n">
        <v>0</v>
      </c>
      <c r="X371" s="14" t="s">
        <v>86</v>
      </c>
      <c r="Y371" s="14" t="n">
        <v>9</v>
      </c>
      <c r="Z371" s="14"/>
      <c r="AA371" s="14" t="n">
        <v>0</v>
      </c>
      <c r="AB371" s="14" t="s">
        <v>87</v>
      </c>
      <c r="AC371" s="14" t="n">
        <v>115</v>
      </c>
      <c r="AD371" s="14" t="n">
        <v>0</v>
      </c>
      <c r="AE371" s="14" t="n">
        <v>1</v>
      </c>
      <c r="AF371" s="14" t="s">
        <v>88</v>
      </c>
      <c r="AG371" s="15" t="n">
        <v>42850</v>
      </c>
      <c r="AH371" s="14" t="str">
        <f aca="false">B371&amp;"|"&amp;C371&amp;"|"&amp;D371&amp;"|"&amp;E371&amp;"|"&amp;F371&amp;"|"&amp;G371&amp;"|"&amp;H371&amp;"|"&amp;I371&amp;"|"&amp;J371&amp;"|"&amp;K371&amp;"|"&amp;L371&amp;"|"&amp;M371&amp;"|"&amp;N371&amp;"|"&amp;O371&amp;"|"&amp;P371&amp;"|"&amp;Q371&amp;"|"&amp;R371&amp;"|"&amp;S371&amp;"|"&amp;T371&amp;"|"&amp;U371&amp;"|"&amp;V371&amp;"|"&amp;W371&amp;"|"&amp;X371&amp;"|"&amp;Y371&amp;"|"&amp;Z371&amp;"|"&amp;AA371&amp;"|"&amp;AB371&amp;"|"&amp;AC371&amp;"|"&amp;AD371&amp;"|"&amp;AE371&amp;"|"&amp;AF371&amp;"|"&amp;AG371</f>
        <v>City Hotel|0|22|2017|April|16|21|2|2|2|0|0|SC|ITA|Online TA|TA/TO|0|0|0|A|A|0|No Deposit|9||0|Transient|115|0|1|Check-Out|42850</v>
      </c>
      <c r="AI371" s="14" t="str">
        <f aca="false">IF(COUNTIF($AH$4:$AH$2603,AH371)&gt;1,"Duplicate","Unique")</f>
        <v>Unique</v>
      </c>
      <c r="AJ371" s="14" t="str">
        <f aca="false">IF(COUNTBLANK(B371:AG371)&gt;0,"Missing ("&amp;COUNTBLANK(B371:AG371)&amp;")","Complete")</f>
        <v>Missing (1)</v>
      </c>
    </row>
    <row r="372" customFormat="false" ht="15" hidden="false" customHeight="false" outlineLevel="0" collapsed="false">
      <c r="A372" s="0" t="n">
        <v>369</v>
      </c>
      <c r="B372" s="0" t="s">
        <v>90</v>
      </c>
      <c r="C372" s="0" t="n">
        <v>1</v>
      </c>
      <c r="D372" s="0" t="n">
        <v>272</v>
      </c>
      <c r="E372" s="0" t="n">
        <v>2015</v>
      </c>
      <c r="F372" s="0" t="s">
        <v>91</v>
      </c>
      <c r="G372" s="0" t="n">
        <v>29</v>
      </c>
      <c r="H372" s="0" t="n">
        <v>16</v>
      </c>
      <c r="I372" s="0" t="n">
        <v>0</v>
      </c>
      <c r="J372" s="0" t="n">
        <v>2</v>
      </c>
      <c r="K372" s="0" t="n">
        <v>2</v>
      </c>
      <c r="L372" s="0" t="n">
        <v>0</v>
      </c>
      <c r="M372" s="0" t="n">
        <v>0</v>
      </c>
      <c r="N372" s="0" t="s">
        <v>82</v>
      </c>
      <c r="O372" s="0" t="s">
        <v>92</v>
      </c>
      <c r="P372" s="0" t="s">
        <v>116</v>
      </c>
      <c r="Q372" s="0" t="s">
        <v>94</v>
      </c>
      <c r="R372" s="0" t="n">
        <v>0</v>
      </c>
      <c r="S372" s="0" t="n">
        <v>1</v>
      </c>
      <c r="T372" s="0" t="n">
        <v>0</v>
      </c>
      <c r="U372" s="0" t="s">
        <v>95</v>
      </c>
      <c r="V372" s="0" t="s">
        <v>95</v>
      </c>
      <c r="W372" s="0" t="n">
        <v>0</v>
      </c>
      <c r="X372" s="0" t="s">
        <v>86</v>
      </c>
      <c r="Y372" s="0" t="n">
        <v>1</v>
      </c>
      <c r="AA372" s="0" t="n">
        <v>0</v>
      </c>
      <c r="AB372" s="0" t="s">
        <v>125</v>
      </c>
      <c r="AC372" s="0" t="n">
        <v>62</v>
      </c>
      <c r="AD372" s="0" t="n">
        <v>0</v>
      </c>
      <c r="AE372" s="0" t="n">
        <v>0</v>
      </c>
      <c r="AF372" s="0" t="s">
        <v>96</v>
      </c>
      <c r="AG372" s="13" t="n">
        <v>42005</v>
      </c>
      <c r="AH372" s="0" t="str">
        <f aca="false">B372&amp;"|"&amp;C372&amp;"|"&amp;D372&amp;"|"&amp;E372&amp;"|"&amp;F372&amp;"|"&amp;G372&amp;"|"&amp;H372&amp;"|"&amp;I372&amp;"|"&amp;J372&amp;"|"&amp;K372&amp;"|"&amp;L372&amp;"|"&amp;M372&amp;"|"&amp;N372&amp;"|"&amp;O372&amp;"|"&amp;P372&amp;"|"&amp;Q372&amp;"|"&amp;R372&amp;"|"&amp;S372&amp;"|"&amp;T372&amp;"|"&amp;U372&amp;"|"&amp;V372&amp;"|"&amp;W372&amp;"|"&amp;X372&amp;"|"&amp;Y372&amp;"|"&amp;Z372&amp;"|"&amp;AA372&amp;"|"&amp;AB372&amp;"|"&amp;AC372&amp;"|"&amp;AD372&amp;"|"&amp;AE372&amp;"|"&amp;AF372&amp;"|"&amp;AG372</f>
        <v>City Hotel|1|272|2015|July|29|16|0|2|2|0|0|BB|PRT|Groups|TA/TO|0|1|0|A|A|0|No Deposit|1||0|Contract|62|0|0|Canceled|42005</v>
      </c>
      <c r="AI372" s="0" t="str">
        <f aca="false">IF(COUNTIF($AH$4:$AH$2603,AH372)&gt;1,"Duplicate","Unique")</f>
        <v>Unique</v>
      </c>
      <c r="AJ372" s="0" t="str">
        <f aca="false">IF(COUNTBLANK(B372:AG372)&gt;0,"Missing ("&amp;COUNTBLANK(B372:AG372)&amp;")","Complete")</f>
        <v>Missing (1)</v>
      </c>
    </row>
    <row r="373" customFormat="false" ht="15" hidden="false" customHeight="false" outlineLevel="0" collapsed="false">
      <c r="A373" s="14" t="n">
        <v>370</v>
      </c>
      <c r="B373" s="14" t="s">
        <v>90</v>
      </c>
      <c r="C373" s="14" t="n">
        <v>0</v>
      </c>
      <c r="D373" s="14" t="n">
        <v>0</v>
      </c>
      <c r="E373" s="14" t="n">
        <v>2017</v>
      </c>
      <c r="F373" s="14" t="s">
        <v>121</v>
      </c>
      <c r="G373" s="14" t="n">
        <v>20</v>
      </c>
      <c r="H373" s="14" t="n">
        <v>19</v>
      </c>
      <c r="I373" s="14" t="n">
        <v>0</v>
      </c>
      <c r="J373" s="14" t="n">
        <v>1</v>
      </c>
      <c r="K373" s="14" t="n">
        <v>3</v>
      </c>
      <c r="L373" s="14" t="n">
        <v>0</v>
      </c>
      <c r="M373" s="14" t="n">
        <v>1</v>
      </c>
      <c r="N373" s="14" t="s">
        <v>82</v>
      </c>
      <c r="O373" s="14" t="s">
        <v>149</v>
      </c>
      <c r="P373" s="14" t="s">
        <v>84</v>
      </c>
      <c r="Q373" s="14" t="s">
        <v>84</v>
      </c>
      <c r="R373" s="14" t="n">
        <v>0</v>
      </c>
      <c r="S373" s="14" t="n">
        <v>0</v>
      </c>
      <c r="T373" s="14" t="n">
        <v>0</v>
      </c>
      <c r="U373" s="14" t="s">
        <v>85</v>
      </c>
      <c r="V373" s="14" t="s">
        <v>85</v>
      </c>
      <c r="W373" s="14" t="n">
        <v>1</v>
      </c>
      <c r="X373" s="14" t="s">
        <v>86</v>
      </c>
      <c r="Y373" s="14"/>
      <c r="Z373" s="14"/>
      <c r="AA373" s="14" t="n">
        <v>0</v>
      </c>
      <c r="AB373" s="14" t="s">
        <v>87</v>
      </c>
      <c r="AC373" s="14" t="n">
        <v>305</v>
      </c>
      <c r="AD373" s="14" t="n">
        <v>0</v>
      </c>
      <c r="AE373" s="14" t="n">
        <v>0</v>
      </c>
      <c r="AF373" s="14" t="s">
        <v>88</v>
      </c>
      <c r="AG373" s="15" t="n">
        <v>42875</v>
      </c>
      <c r="AH373" s="14" t="str">
        <f aca="false">B373&amp;"|"&amp;C373&amp;"|"&amp;D373&amp;"|"&amp;E373&amp;"|"&amp;F373&amp;"|"&amp;G373&amp;"|"&amp;H373&amp;"|"&amp;I373&amp;"|"&amp;J373&amp;"|"&amp;K373&amp;"|"&amp;L373&amp;"|"&amp;M373&amp;"|"&amp;N373&amp;"|"&amp;O373&amp;"|"&amp;P373&amp;"|"&amp;Q373&amp;"|"&amp;R373&amp;"|"&amp;S373&amp;"|"&amp;T373&amp;"|"&amp;U373&amp;"|"&amp;V373&amp;"|"&amp;W373&amp;"|"&amp;X373&amp;"|"&amp;Y373&amp;"|"&amp;Z373&amp;"|"&amp;AA373&amp;"|"&amp;AB373&amp;"|"&amp;AC373&amp;"|"&amp;AD373&amp;"|"&amp;AE373&amp;"|"&amp;AF373&amp;"|"&amp;AG373</f>
        <v>City Hotel|0|0|2017|May|20|19|0|1|3|0|1|BB|AGO|Direct|Direct|0|0|0|F|F|1|No Deposit|||0|Transient|305|0|0|Check-Out|42875</v>
      </c>
      <c r="AI373" s="14" t="str">
        <f aca="false">IF(COUNTIF($AH$4:$AH$2603,AH373)&gt;1,"Duplicate","Unique")</f>
        <v>Unique</v>
      </c>
      <c r="AJ373" s="14" t="str">
        <f aca="false">IF(COUNTBLANK(B373:AG373)&gt;0,"Missing ("&amp;COUNTBLANK(B373:AG373)&amp;")","Complete")</f>
        <v>Missing (2)</v>
      </c>
    </row>
    <row r="374" customFormat="false" ht="15" hidden="false" customHeight="false" outlineLevel="0" collapsed="false">
      <c r="A374" s="0" t="n">
        <v>371</v>
      </c>
      <c r="B374" s="0" t="s">
        <v>90</v>
      </c>
      <c r="C374" s="0" t="n">
        <v>0</v>
      </c>
      <c r="D374" s="0" t="n">
        <v>34</v>
      </c>
      <c r="E374" s="0" t="n">
        <v>2016</v>
      </c>
      <c r="F374" s="0" t="s">
        <v>113</v>
      </c>
      <c r="G374" s="0" t="n">
        <v>46</v>
      </c>
      <c r="H374" s="0" t="n">
        <v>7</v>
      </c>
      <c r="I374" s="0" t="n">
        <v>1</v>
      </c>
      <c r="J374" s="0" t="n">
        <v>2</v>
      </c>
      <c r="K374" s="0" t="n">
        <v>1</v>
      </c>
      <c r="L374" s="0" t="n">
        <v>0</v>
      </c>
      <c r="M374" s="0" t="n">
        <v>0</v>
      </c>
      <c r="N374" s="0" t="s">
        <v>82</v>
      </c>
      <c r="O374" s="0" t="s">
        <v>108</v>
      </c>
      <c r="P374" s="0" t="s">
        <v>93</v>
      </c>
      <c r="Q374" s="0" t="s">
        <v>166</v>
      </c>
      <c r="R374" s="0" t="n">
        <v>0</v>
      </c>
      <c r="S374" s="0" t="n">
        <v>0</v>
      </c>
      <c r="T374" s="0" t="n">
        <v>0</v>
      </c>
      <c r="U374" s="0" t="s">
        <v>95</v>
      </c>
      <c r="V374" s="0" t="s">
        <v>95</v>
      </c>
      <c r="W374" s="0" t="n">
        <v>0</v>
      </c>
      <c r="X374" s="0" t="s">
        <v>86</v>
      </c>
      <c r="Y374" s="0" t="n">
        <v>195</v>
      </c>
      <c r="AA374" s="0" t="n">
        <v>0</v>
      </c>
      <c r="AB374" s="0" t="s">
        <v>87</v>
      </c>
      <c r="AC374" s="0" t="n">
        <v>169.2</v>
      </c>
      <c r="AD374" s="0" t="n">
        <v>0</v>
      </c>
      <c r="AE374" s="0" t="n">
        <v>0</v>
      </c>
      <c r="AF374" s="0" t="s">
        <v>88</v>
      </c>
      <c r="AG374" s="13" t="n">
        <v>42684</v>
      </c>
      <c r="AH374" s="0" t="str">
        <f aca="false">B374&amp;"|"&amp;C374&amp;"|"&amp;D374&amp;"|"&amp;E374&amp;"|"&amp;F374&amp;"|"&amp;G374&amp;"|"&amp;H374&amp;"|"&amp;I374&amp;"|"&amp;J374&amp;"|"&amp;K374&amp;"|"&amp;L374&amp;"|"&amp;M374&amp;"|"&amp;N374&amp;"|"&amp;O374&amp;"|"&amp;P374&amp;"|"&amp;Q374&amp;"|"&amp;R374&amp;"|"&amp;S374&amp;"|"&amp;T374&amp;"|"&amp;U374&amp;"|"&amp;V374&amp;"|"&amp;W374&amp;"|"&amp;X374&amp;"|"&amp;Y374&amp;"|"&amp;Z374&amp;"|"&amp;AA374&amp;"|"&amp;AB374&amp;"|"&amp;AC374&amp;"|"&amp;AD374&amp;"|"&amp;AE374&amp;"|"&amp;AF374&amp;"|"&amp;AG374</f>
        <v>City Hotel|0|34|2016|November|46|7|1|2|1|0|0|BB|DEU|Online TA|GDS|0|0|0|A|A|0|No Deposit|195||0|Transient|169.2|0|0|Check-Out|42684</v>
      </c>
      <c r="AI374" s="0" t="str">
        <f aca="false">IF(COUNTIF($AH$4:$AH$2603,AH374)&gt;1,"Duplicate","Unique")</f>
        <v>Unique</v>
      </c>
      <c r="AJ374" s="0" t="str">
        <f aca="false">IF(COUNTBLANK(B374:AG374)&gt;0,"Missing ("&amp;COUNTBLANK(B374:AG374)&amp;")","Complete")</f>
        <v>Missing (1)</v>
      </c>
    </row>
    <row r="375" customFormat="false" ht="15" hidden="false" customHeight="false" outlineLevel="0" collapsed="false">
      <c r="A375" s="14" t="n">
        <v>372</v>
      </c>
      <c r="B375" s="14" t="s">
        <v>80</v>
      </c>
      <c r="C375" s="14" t="n">
        <v>1</v>
      </c>
      <c r="D375" s="14" t="n">
        <v>139</v>
      </c>
      <c r="E375" s="14" t="n">
        <v>2016</v>
      </c>
      <c r="F375" s="14" t="s">
        <v>106</v>
      </c>
      <c r="G375" s="14" t="n">
        <v>15</v>
      </c>
      <c r="H375" s="14" t="n">
        <v>4</v>
      </c>
      <c r="I375" s="14" t="n">
        <v>1</v>
      </c>
      <c r="J375" s="14" t="n">
        <v>1</v>
      </c>
      <c r="K375" s="14" t="n">
        <v>3</v>
      </c>
      <c r="L375" s="14" t="n">
        <v>0</v>
      </c>
      <c r="M375" s="14" t="n">
        <v>0</v>
      </c>
      <c r="N375" s="14" t="s">
        <v>82</v>
      </c>
      <c r="O375" s="14" t="s">
        <v>92</v>
      </c>
      <c r="P375" s="14" t="s">
        <v>93</v>
      </c>
      <c r="Q375" s="14" t="s">
        <v>94</v>
      </c>
      <c r="R375" s="14" t="n">
        <v>0</v>
      </c>
      <c r="S375" s="14" t="n">
        <v>0</v>
      </c>
      <c r="T375" s="14" t="n">
        <v>0</v>
      </c>
      <c r="U375" s="14" t="s">
        <v>109</v>
      </c>
      <c r="V375" s="14" t="s">
        <v>109</v>
      </c>
      <c r="W375" s="14" t="n">
        <v>0</v>
      </c>
      <c r="X375" s="14" t="s">
        <v>86</v>
      </c>
      <c r="Y375" s="14" t="n">
        <v>242</v>
      </c>
      <c r="Z375" s="14"/>
      <c r="AA375" s="14" t="n">
        <v>0</v>
      </c>
      <c r="AB375" s="14" t="s">
        <v>87</v>
      </c>
      <c r="AC375" s="14" t="n">
        <v>94</v>
      </c>
      <c r="AD375" s="14" t="n">
        <v>0</v>
      </c>
      <c r="AE375" s="14" t="n">
        <v>1</v>
      </c>
      <c r="AF375" s="14" t="s">
        <v>96</v>
      </c>
      <c r="AG375" s="15" t="n">
        <v>42437</v>
      </c>
      <c r="AH375" s="14" t="str">
        <f aca="false">B375&amp;"|"&amp;C375&amp;"|"&amp;D375&amp;"|"&amp;E375&amp;"|"&amp;F375&amp;"|"&amp;G375&amp;"|"&amp;H375&amp;"|"&amp;I375&amp;"|"&amp;J375&amp;"|"&amp;K375&amp;"|"&amp;L375&amp;"|"&amp;M375&amp;"|"&amp;N375&amp;"|"&amp;O375&amp;"|"&amp;P375&amp;"|"&amp;Q375&amp;"|"&amp;R375&amp;"|"&amp;S375&amp;"|"&amp;T375&amp;"|"&amp;U375&amp;"|"&amp;V375&amp;"|"&amp;W375&amp;"|"&amp;X375&amp;"|"&amp;Y375&amp;"|"&amp;Z375&amp;"|"&amp;AA375&amp;"|"&amp;AB375&amp;"|"&amp;AC375&amp;"|"&amp;AD375&amp;"|"&amp;AE375&amp;"|"&amp;AF375&amp;"|"&amp;AG375</f>
        <v>Resort Hotel|1|139|2016|April|15|4|1|1|3|0|0|BB|PRT|Online TA|TA/TO|0|0|0|D|D|0|No Deposit|242||0|Transient|94|0|1|Canceled|42437</v>
      </c>
      <c r="AI375" s="14" t="str">
        <f aca="false">IF(COUNTIF($AH$4:$AH$2603,AH375)&gt;1,"Duplicate","Unique")</f>
        <v>Unique</v>
      </c>
      <c r="AJ375" s="14" t="str">
        <f aca="false">IF(COUNTBLANK(B375:AG375)&gt;0,"Missing ("&amp;COUNTBLANK(B375:AG375)&amp;")","Complete")</f>
        <v>Missing (1)</v>
      </c>
    </row>
    <row r="376" customFormat="false" ht="15" hidden="false" customHeight="false" outlineLevel="0" collapsed="false">
      <c r="A376" s="0" t="n">
        <v>373</v>
      </c>
      <c r="B376" s="0" t="s">
        <v>90</v>
      </c>
      <c r="C376" s="0" t="n">
        <v>0</v>
      </c>
      <c r="D376" s="0" t="n">
        <v>14</v>
      </c>
      <c r="E376" s="0" t="n">
        <v>2016</v>
      </c>
      <c r="F376" s="0" t="s">
        <v>91</v>
      </c>
      <c r="G376" s="0" t="n">
        <v>27</v>
      </c>
      <c r="H376" s="0" t="n">
        <v>2</v>
      </c>
      <c r="I376" s="0" t="n">
        <v>2</v>
      </c>
      <c r="J376" s="0" t="n">
        <v>3</v>
      </c>
      <c r="K376" s="0" t="n">
        <v>2</v>
      </c>
      <c r="L376" s="0" t="n">
        <v>0</v>
      </c>
      <c r="M376" s="0" t="n">
        <v>0</v>
      </c>
      <c r="N376" s="0" t="s">
        <v>82</v>
      </c>
      <c r="O376" s="0" t="s">
        <v>108</v>
      </c>
      <c r="P376" s="0" t="s">
        <v>93</v>
      </c>
      <c r="Q376" s="0" t="s">
        <v>94</v>
      </c>
      <c r="R376" s="0" t="n">
        <v>0</v>
      </c>
      <c r="S376" s="0" t="n">
        <v>0</v>
      </c>
      <c r="T376" s="0" t="n">
        <v>0</v>
      </c>
      <c r="U376" s="0" t="s">
        <v>95</v>
      </c>
      <c r="V376" s="0" t="s">
        <v>95</v>
      </c>
      <c r="W376" s="0" t="n">
        <v>0</v>
      </c>
      <c r="X376" s="0" t="s">
        <v>86</v>
      </c>
      <c r="Y376" s="0" t="n">
        <v>9</v>
      </c>
      <c r="AA376" s="0" t="n">
        <v>0</v>
      </c>
      <c r="AB376" s="0" t="s">
        <v>87</v>
      </c>
      <c r="AC376" s="0" t="n">
        <v>151</v>
      </c>
      <c r="AD376" s="0" t="n">
        <v>0</v>
      </c>
      <c r="AE376" s="0" t="n">
        <v>2</v>
      </c>
      <c r="AF376" s="0" t="s">
        <v>88</v>
      </c>
      <c r="AG376" s="13" t="n">
        <v>42558</v>
      </c>
      <c r="AH376" s="0" t="str">
        <f aca="false">B376&amp;"|"&amp;C376&amp;"|"&amp;D376&amp;"|"&amp;E376&amp;"|"&amp;F376&amp;"|"&amp;G376&amp;"|"&amp;H376&amp;"|"&amp;I376&amp;"|"&amp;J376&amp;"|"&amp;K376&amp;"|"&amp;L376&amp;"|"&amp;M376&amp;"|"&amp;N376&amp;"|"&amp;O376&amp;"|"&amp;P376&amp;"|"&amp;Q376&amp;"|"&amp;R376&amp;"|"&amp;S376&amp;"|"&amp;T376&amp;"|"&amp;U376&amp;"|"&amp;V376&amp;"|"&amp;W376&amp;"|"&amp;X376&amp;"|"&amp;Y376&amp;"|"&amp;Z376&amp;"|"&amp;AA376&amp;"|"&amp;AB376&amp;"|"&amp;AC376&amp;"|"&amp;AD376&amp;"|"&amp;AE376&amp;"|"&amp;AF376&amp;"|"&amp;AG376</f>
        <v>City Hotel|0|14|2016|July|27|2|2|3|2|0|0|BB|DEU|Online TA|TA/TO|0|0|0|A|A|0|No Deposit|9||0|Transient|151|0|2|Check-Out|42558</v>
      </c>
      <c r="AI376" s="0" t="str">
        <f aca="false">IF(COUNTIF($AH$4:$AH$2603,AH376)&gt;1,"Duplicate","Unique")</f>
        <v>Unique</v>
      </c>
      <c r="AJ376" s="0" t="str">
        <f aca="false">IF(COUNTBLANK(B376:AG376)&gt;0,"Missing ("&amp;COUNTBLANK(B376:AG376)&amp;")","Complete")</f>
        <v>Missing (1)</v>
      </c>
    </row>
    <row r="377" customFormat="false" ht="15" hidden="false" customHeight="false" outlineLevel="0" collapsed="false">
      <c r="A377" s="14" t="n">
        <v>374</v>
      </c>
      <c r="B377" s="14" t="s">
        <v>80</v>
      </c>
      <c r="C377" s="14" t="n">
        <v>1</v>
      </c>
      <c r="D377" s="14" t="n">
        <v>237</v>
      </c>
      <c r="E377" s="14" t="n">
        <v>2017</v>
      </c>
      <c r="F377" s="14" t="s">
        <v>121</v>
      </c>
      <c r="G377" s="14" t="n">
        <v>18</v>
      </c>
      <c r="H377" s="14" t="n">
        <v>3</v>
      </c>
      <c r="I377" s="14" t="n">
        <v>0</v>
      </c>
      <c r="J377" s="14" t="n">
        <v>1</v>
      </c>
      <c r="K377" s="14" t="n">
        <v>2</v>
      </c>
      <c r="L377" s="14" t="n">
        <v>0</v>
      </c>
      <c r="M377" s="14" t="n">
        <v>0</v>
      </c>
      <c r="N377" s="14" t="s">
        <v>112</v>
      </c>
      <c r="O377" s="14" t="s">
        <v>163</v>
      </c>
      <c r="P377" s="14" t="s">
        <v>93</v>
      </c>
      <c r="Q377" s="14" t="s">
        <v>94</v>
      </c>
      <c r="R377" s="14" t="n">
        <v>0</v>
      </c>
      <c r="S377" s="14" t="n">
        <v>0</v>
      </c>
      <c r="T377" s="14" t="n">
        <v>0</v>
      </c>
      <c r="U377" s="14" t="s">
        <v>124</v>
      </c>
      <c r="V377" s="14" t="s">
        <v>124</v>
      </c>
      <c r="W377" s="14" t="n">
        <v>2</v>
      </c>
      <c r="X377" s="14" t="s">
        <v>86</v>
      </c>
      <c r="Y377" s="14" t="n">
        <v>240</v>
      </c>
      <c r="Z377" s="14"/>
      <c r="AA377" s="14" t="n">
        <v>0</v>
      </c>
      <c r="AB377" s="14" t="s">
        <v>101</v>
      </c>
      <c r="AC377" s="14" t="n">
        <v>109.8</v>
      </c>
      <c r="AD377" s="14" t="n">
        <v>0</v>
      </c>
      <c r="AE377" s="14" t="n">
        <v>0</v>
      </c>
      <c r="AF377" s="14" t="s">
        <v>96</v>
      </c>
      <c r="AG377" s="15" t="n">
        <v>42733</v>
      </c>
      <c r="AH377" s="14" t="str">
        <f aca="false">B377&amp;"|"&amp;C377&amp;"|"&amp;D377&amp;"|"&amp;E377&amp;"|"&amp;F377&amp;"|"&amp;G377&amp;"|"&amp;H377&amp;"|"&amp;I377&amp;"|"&amp;J377&amp;"|"&amp;K377&amp;"|"&amp;L377&amp;"|"&amp;M377&amp;"|"&amp;N377&amp;"|"&amp;O377&amp;"|"&amp;P377&amp;"|"&amp;Q377&amp;"|"&amp;R377&amp;"|"&amp;S377&amp;"|"&amp;T377&amp;"|"&amp;U377&amp;"|"&amp;V377&amp;"|"&amp;W377&amp;"|"&amp;X377&amp;"|"&amp;Y377&amp;"|"&amp;Z377&amp;"|"&amp;AA377&amp;"|"&amp;AB377&amp;"|"&amp;AC377&amp;"|"&amp;AD377&amp;"|"&amp;AE377&amp;"|"&amp;AF377&amp;"|"&amp;AG377</f>
        <v>Resort Hotel|1|237|2017|May|18|3|0|1|2|0|0|HB|RUS|Online TA|TA/TO|0|0|0|E|E|2|No Deposit|240||0|Transient-Party|109.8|0|0|Canceled|42733</v>
      </c>
      <c r="AI377" s="14" t="str">
        <f aca="false">IF(COUNTIF($AH$4:$AH$2603,AH377)&gt;1,"Duplicate","Unique")</f>
        <v>Unique</v>
      </c>
      <c r="AJ377" s="14" t="str">
        <f aca="false">IF(COUNTBLANK(B377:AG377)&gt;0,"Missing ("&amp;COUNTBLANK(B377:AG377)&amp;")","Complete")</f>
        <v>Missing (1)</v>
      </c>
    </row>
    <row r="378" customFormat="false" ht="15" hidden="false" customHeight="false" outlineLevel="0" collapsed="false">
      <c r="A378" s="0" t="n">
        <v>375</v>
      </c>
      <c r="B378" s="0" t="s">
        <v>90</v>
      </c>
      <c r="C378" s="0" t="n">
        <v>0</v>
      </c>
      <c r="D378" s="0" t="n">
        <v>46</v>
      </c>
      <c r="E378" s="0" t="n">
        <v>2016</v>
      </c>
      <c r="F378" s="0" t="s">
        <v>91</v>
      </c>
      <c r="G378" s="0" t="n">
        <v>31</v>
      </c>
      <c r="H378" s="0" t="n">
        <v>27</v>
      </c>
      <c r="I378" s="0" t="n">
        <v>0</v>
      </c>
      <c r="J378" s="0" t="n">
        <v>1</v>
      </c>
      <c r="K378" s="0" t="n">
        <v>2</v>
      </c>
      <c r="L378" s="0" t="n">
        <v>1</v>
      </c>
      <c r="M378" s="0" t="n">
        <v>0</v>
      </c>
      <c r="N378" s="0" t="s">
        <v>82</v>
      </c>
      <c r="O378" s="0" t="s">
        <v>134</v>
      </c>
      <c r="P378" s="0" t="s">
        <v>93</v>
      </c>
      <c r="Q378" s="0" t="s">
        <v>94</v>
      </c>
      <c r="R378" s="0" t="n">
        <v>0</v>
      </c>
      <c r="S378" s="0" t="n">
        <v>0</v>
      </c>
      <c r="T378" s="0" t="n">
        <v>0</v>
      </c>
      <c r="U378" s="0" t="s">
        <v>95</v>
      </c>
      <c r="V378" s="0" t="s">
        <v>124</v>
      </c>
      <c r="W378" s="0" t="n">
        <v>0</v>
      </c>
      <c r="X378" s="0" t="s">
        <v>86</v>
      </c>
      <c r="Y378" s="0" t="n">
        <v>9</v>
      </c>
      <c r="AA378" s="0" t="n">
        <v>0</v>
      </c>
      <c r="AB378" s="0" t="s">
        <v>87</v>
      </c>
      <c r="AC378" s="0" t="n">
        <v>152.1</v>
      </c>
      <c r="AD378" s="0" t="n">
        <v>0</v>
      </c>
      <c r="AE378" s="0" t="n">
        <v>2</v>
      </c>
      <c r="AF378" s="0" t="s">
        <v>88</v>
      </c>
      <c r="AG378" s="13" t="n">
        <v>42579</v>
      </c>
      <c r="AH378" s="0" t="str">
        <f aca="false">B378&amp;"|"&amp;C378&amp;"|"&amp;D378&amp;"|"&amp;E378&amp;"|"&amp;F378&amp;"|"&amp;G378&amp;"|"&amp;H378&amp;"|"&amp;I378&amp;"|"&amp;J378&amp;"|"&amp;K378&amp;"|"&amp;L378&amp;"|"&amp;M378&amp;"|"&amp;N378&amp;"|"&amp;O378&amp;"|"&amp;P378&amp;"|"&amp;Q378&amp;"|"&amp;R378&amp;"|"&amp;S378&amp;"|"&amp;T378&amp;"|"&amp;U378&amp;"|"&amp;V378&amp;"|"&amp;W378&amp;"|"&amp;X378&amp;"|"&amp;Y378&amp;"|"&amp;Z378&amp;"|"&amp;AA378&amp;"|"&amp;AB378&amp;"|"&amp;AC378&amp;"|"&amp;AD378&amp;"|"&amp;AE378&amp;"|"&amp;AF378&amp;"|"&amp;AG378</f>
        <v>City Hotel|0|46|2016|July|31|27|0|1|2|1|0|BB|AUT|Online TA|TA/TO|0|0|0|A|E|0|No Deposit|9||0|Transient|152.1|0|2|Check-Out|42579</v>
      </c>
      <c r="AI378" s="0" t="str">
        <f aca="false">IF(COUNTIF($AH$4:$AH$2603,AH378)&gt;1,"Duplicate","Unique")</f>
        <v>Unique</v>
      </c>
      <c r="AJ378" s="0" t="str">
        <f aca="false">IF(COUNTBLANK(B378:AG378)&gt;0,"Missing ("&amp;COUNTBLANK(B378:AG378)&amp;")","Complete")</f>
        <v>Missing (1)</v>
      </c>
    </row>
    <row r="379" customFormat="false" ht="15" hidden="false" customHeight="false" outlineLevel="0" collapsed="false">
      <c r="A379" s="14" t="n">
        <v>376</v>
      </c>
      <c r="B379" s="14" t="s">
        <v>90</v>
      </c>
      <c r="C379" s="14" t="n">
        <v>1</v>
      </c>
      <c r="D379" s="14" t="n">
        <v>86</v>
      </c>
      <c r="E379" s="14" t="n">
        <v>2016</v>
      </c>
      <c r="F379" s="14" t="s">
        <v>81</v>
      </c>
      <c r="G379" s="14" t="n">
        <v>52</v>
      </c>
      <c r="H379" s="14" t="n">
        <v>24</v>
      </c>
      <c r="I379" s="14" t="n">
        <v>2</v>
      </c>
      <c r="J379" s="14" t="n">
        <v>3</v>
      </c>
      <c r="K379" s="14" t="n">
        <v>3</v>
      </c>
      <c r="L379" s="14" t="n">
        <v>0</v>
      </c>
      <c r="M379" s="14" t="n">
        <v>0</v>
      </c>
      <c r="N379" s="14" t="s">
        <v>82</v>
      </c>
      <c r="O379" s="14" t="s">
        <v>108</v>
      </c>
      <c r="P379" s="14" t="s">
        <v>93</v>
      </c>
      <c r="Q379" s="14" t="s">
        <v>94</v>
      </c>
      <c r="R379" s="14" t="n">
        <v>0</v>
      </c>
      <c r="S379" s="14" t="n">
        <v>0</v>
      </c>
      <c r="T379" s="14" t="n">
        <v>0</v>
      </c>
      <c r="U379" s="14" t="s">
        <v>109</v>
      </c>
      <c r="V379" s="14" t="s">
        <v>109</v>
      </c>
      <c r="W379" s="14" t="n">
        <v>0</v>
      </c>
      <c r="X379" s="14" t="s">
        <v>86</v>
      </c>
      <c r="Y379" s="14" t="n">
        <v>9</v>
      </c>
      <c r="Z379" s="14"/>
      <c r="AA379" s="14" t="n">
        <v>0</v>
      </c>
      <c r="AB379" s="14" t="s">
        <v>87</v>
      </c>
      <c r="AC379" s="14" t="n">
        <v>119</v>
      </c>
      <c r="AD379" s="14" t="n">
        <v>0</v>
      </c>
      <c r="AE379" s="14" t="n">
        <v>2</v>
      </c>
      <c r="AF379" s="14" t="s">
        <v>96</v>
      </c>
      <c r="AG379" s="15" t="n">
        <v>42704</v>
      </c>
      <c r="AH379" s="14" t="str">
        <f aca="false">B379&amp;"|"&amp;C379&amp;"|"&amp;D379&amp;"|"&amp;E379&amp;"|"&amp;F379&amp;"|"&amp;G379&amp;"|"&amp;H379&amp;"|"&amp;I379&amp;"|"&amp;J379&amp;"|"&amp;K379&amp;"|"&amp;L379&amp;"|"&amp;M379&amp;"|"&amp;N379&amp;"|"&amp;O379&amp;"|"&amp;P379&amp;"|"&amp;Q379&amp;"|"&amp;R379&amp;"|"&amp;S379&amp;"|"&amp;T379&amp;"|"&amp;U379&amp;"|"&amp;V379&amp;"|"&amp;W379&amp;"|"&amp;X379&amp;"|"&amp;Y379&amp;"|"&amp;Z379&amp;"|"&amp;AA379&amp;"|"&amp;AB379&amp;"|"&amp;AC379&amp;"|"&amp;AD379&amp;"|"&amp;AE379&amp;"|"&amp;AF379&amp;"|"&amp;AG379</f>
        <v>City Hotel|1|86|2016|December|52|24|2|3|3|0|0|BB|DEU|Online TA|TA/TO|0|0|0|D|D|0|No Deposit|9||0|Transient|119|0|2|Canceled|42704</v>
      </c>
      <c r="AI379" s="14" t="str">
        <f aca="false">IF(COUNTIF($AH$4:$AH$2603,AH379)&gt;1,"Duplicate","Unique")</f>
        <v>Unique</v>
      </c>
      <c r="AJ379" s="14" t="str">
        <f aca="false">IF(COUNTBLANK(B379:AG379)&gt;0,"Missing ("&amp;COUNTBLANK(B379:AG379)&amp;")","Complete")</f>
        <v>Missing (1)</v>
      </c>
    </row>
    <row r="380" customFormat="false" ht="15" hidden="false" customHeight="false" outlineLevel="0" collapsed="false">
      <c r="A380" s="0" t="n">
        <v>377</v>
      </c>
      <c r="B380" s="0" t="s">
        <v>90</v>
      </c>
      <c r="C380" s="0" t="n">
        <v>1</v>
      </c>
      <c r="D380" s="0" t="n">
        <v>265</v>
      </c>
      <c r="E380" s="0" t="n">
        <v>2016</v>
      </c>
      <c r="F380" s="0" t="s">
        <v>106</v>
      </c>
      <c r="G380" s="0" t="n">
        <v>17</v>
      </c>
      <c r="H380" s="0" t="n">
        <v>20</v>
      </c>
      <c r="I380" s="0" t="n">
        <v>0</v>
      </c>
      <c r="J380" s="0" t="n">
        <v>4</v>
      </c>
      <c r="K380" s="0" t="n">
        <v>2</v>
      </c>
      <c r="L380" s="0" t="n">
        <v>0</v>
      </c>
      <c r="M380" s="0" t="n">
        <v>0</v>
      </c>
      <c r="N380" s="0" t="s">
        <v>82</v>
      </c>
      <c r="O380" s="0" t="s">
        <v>92</v>
      </c>
      <c r="P380" s="0" t="s">
        <v>116</v>
      </c>
      <c r="Q380" s="0" t="s">
        <v>94</v>
      </c>
      <c r="R380" s="0" t="n">
        <v>0</v>
      </c>
      <c r="S380" s="0" t="n">
        <v>0</v>
      </c>
      <c r="T380" s="0" t="n">
        <v>0</v>
      </c>
      <c r="U380" s="0" t="s">
        <v>95</v>
      </c>
      <c r="V380" s="0" t="s">
        <v>95</v>
      </c>
      <c r="W380" s="0" t="n">
        <v>0</v>
      </c>
      <c r="X380" s="0" t="s">
        <v>120</v>
      </c>
      <c r="Y380" s="0" t="n">
        <v>30</v>
      </c>
      <c r="AA380" s="0" t="n">
        <v>0</v>
      </c>
      <c r="AB380" s="0" t="s">
        <v>87</v>
      </c>
      <c r="AC380" s="0" t="n">
        <v>101</v>
      </c>
      <c r="AD380" s="0" t="n">
        <v>0</v>
      </c>
      <c r="AE380" s="0" t="n">
        <v>0</v>
      </c>
      <c r="AF380" s="0" t="s">
        <v>96</v>
      </c>
      <c r="AG380" s="13" t="n">
        <v>42215</v>
      </c>
      <c r="AH380" s="0" t="str">
        <f aca="false">B380&amp;"|"&amp;C380&amp;"|"&amp;D380&amp;"|"&amp;E380&amp;"|"&amp;F380&amp;"|"&amp;G380&amp;"|"&amp;H380&amp;"|"&amp;I380&amp;"|"&amp;J380&amp;"|"&amp;K380&amp;"|"&amp;L380&amp;"|"&amp;M380&amp;"|"&amp;N380&amp;"|"&amp;O380&amp;"|"&amp;P380&amp;"|"&amp;Q380&amp;"|"&amp;R380&amp;"|"&amp;S380&amp;"|"&amp;T380&amp;"|"&amp;U380&amp;"|"&amp;V380&amp;"|"&amp;W380&amp;"|"&amp;X380&amp;"|"&amp;Y380&amp;"|"&amp;Z380&amp;"|"&amp;AA380&amp;"|"&amp;AB380&amp;"|"&amp;AC380&amp;"|"&amp;AD380&amp;"|"&amp;AE380&amp;"|"&amp;AF380&amp;"|"&amp;AG380</f>
        <v>City Hotel|1|265|2016|April|17|20|0|4|2|0|0|BB|PRT|Groups|TA/TO|0|0|0|A|A|0|Non Refund|30||0|Transient|101|0|0|Canceled|42215</v>
      </c>
      <c r="AI380" s="0" t="str">
        <f aca="false">IF(COUNTIF($AH$4:$AH$2603,AH380)&gt;1,"Duplicate","Unique")</f>
        <v>Duplicate</v>
      </c>
      <c r="AJ380" s="0" t="str">
        <f aca="false">IF(COUNTBLANK(B380:AG380)&gt;0,"Missing ("&amp;COUNTBLANK(B380:AG380)&amp;")","Complete")</f>
        <v>Missing (1)</v>
      </c>
    </row>
    <row r="381" customFormat="false" ht="15" hidden="false" customHeight="false" outlineLevel="0" collapsed="false">
      <c r="A381" s="14" t="n">
        <v>378</v>
      </c>
      <c r="B381" s="14" t="s">
        <v>90</v>
      </c>
      <c r="C381" s="14" t="n">
        <v>1</v>
      </c>
      <c r="D381" s="14" t="n">
        <v>52</v>
      </c>
      <c r="E381" s="14" t="n">
        <v>2017</v>
      </c>
      <c r="F381" s="14" t="s">
        <v>126</v>
      </c>
      <c r="G381" s="14" t="n">
        <v>1</v>
      </c>
      <c r="H381" s="14" t="n">
        <v>6</v>
      </c>
      <c r="I381" s="14" t="n">
        <v>2</v>
      </c>
      <c r="J381" s="14" t="n">
        <v>2</v>
      </c>
      <c r="K381" s="14" t="n">
        <v>2</v>
      </c>
      <c r="L381" s="14" t="n">
        <v>0</v>
      </c>
      <c r="M381" s="14" t="n">
        <v>0</v>
      </c>
      <c r="N381" s="14" t="s">
        <v>82</v>
      </c>
      <c r="O381" s="14" t="s">
        <v>158</v>
      </c>
      <c r="P381" s="14" t="s">
        <v>93</v>
      </c>
      <c r="Q381" s="14" t="s">
        <v>94</v>
      </c>
      <c r="R381" s="14" t="n">
        <v>1</v>
      </c>
      <c r="S381" s="14" t="n">
        <v>1</v>
      </c>
      <c r="T381" s="14" t="n">
        <v>1</v>
      </c>
      <c r="U381" s="14" t="s">
        <v>95</v>
      </c>
      <c r="V381" s="14" t="s">
        <v>95</v>
      </c>
      <c r="W381" s="14" t="n">
        <v>0</v>
      </c>
      <c r="X381" s="14" t="s">
        <v>86</v>
      </c>
      <c r="Y381" s="14" t="n">
        <v>9</v>
      </c>
      <c r="Z381" s="14"/>
      <c r="AA381" s="14" t="n">
        <v>0</v>
      </c>
      <c r="AB381" s="14" t="s">
        <v>87</v>
      </c>
      <c r="AC381" s="14" t="n">
        <v>88.4</v>
      </c>
      <c r="AD381" s="14" t="n">
        <v>0</v>
      </c>
      <c r="AE381" s="14" t="n">
        <v>2</v>
      </c>
      <c r="AF381" s="14" t="s">
        <v>96</v>
      </c>
      <c r="AG381" s="15" t="n">
        <v>42726</v>
      </c>
      <c r="AH381" s="14" t="str">
        <f aca="false">B381&amp;"|"&amp;C381&amp;"|"&amp;D381&amp;"|"&amp;E381&amp;"|"&amp;F381&amp;"|"&amp;G381&amp;"|"&amp;H381&amp;"|"&amp;I381&amp;"|"&amp;J381&amp;"|"&amp;K381&amp;"|"&amp;L381&amp;"|"&amp;M381&amp;"|"&amp;N381&amp;"|"&amp;O381&amp;"|"&amp;P381&amp;"|"&amp;Q381&amp;"|"&amp;R381&amp;"|"&amp;S381&amp;"|"&amp;T381&amp;"|"&amp;U381&amp;"|"&amp;V381&amp;"|"&amp;W381&amp;"|"&amp;X381&amp;"|"&amp;Y381&amp;"|"&amp;Z381&amp;"|"&amp;AA381&amp;"|"&amp;AB381&amp;"|"&amp;AC381&amp;"|"&amp;AD381&amp;"|"&amp;AE381&amp;"|"&amp;AF381&amp;"|"&amp;AG381</f>
        <v>City Hotel|1|52|2017|January|1|6|2|2|2|0|0|BB|ITA|Online TA|TA/TO|1|1|1|A|A|0|No Deposit|9||0|Transient|88.4|0|2|Canceled|42726</v>
      </c>
      <c r="AI381" s="14" t="str">
        <f aca="false">IF(COUNTIF($AH$4:$AH$2603,AH381)&gt;1,"Duplicate","Unique")</f>
        <v>Unique</v>
      </c>
      <c r="AJ381" s="14" t="str">
        <f aca="false">IF(COUNTBLANK(B381:AG381)&gt;0,"Missing ("&amp;COUNTBLANK(B381:AG381)&amp;")","Complete")</f>
        <v>Missing (1)</v>
      </c>
    </row>
    <row r="382" customFormat="false" ht="15" hidden="false" customHeight="false" outlineLevel="0" collapsed="false">
      <c r="A382" s="0" t="n">
        <v>379</v>
      </c>
      <c r="B382" s="0" t="s">
        <v>80</v>
      </c>
      <c r="C382" s="0" t="n">
        <v>0</v>
      </c>
      <c r="D382" s="0" t="n">
        <v>47</v>
      </c>
      <c r="E382" s="0" t="n">
        <v>2016</v>
      </c>
      <c r="F382" s="0" t="s">
        <v>113</v>
      </c>
      <c r="G382" s="0" t="n">
        <v>47</v>
      </c>
      <c r="H382" s="0" t="n">
        <v>19</v>
      </c>
      <c r="I382" s="0" t="n">
        <v>2</v>
      </c>
      <c r="J382" s="0" t="n">
        <v>3</v>
      </c>
      <c r="K382" s="0" t="n">
        <v>2</v>
      </c>
      <c r="L382" s="0" t="n">
        <v>0</v>
      </c>
      <c r="M382" s="0" t="n">
        <v>0</v>
      </c>
      <c r="N382" s="0" t="s">
        <v>82</v>
      </c>
      <c r="O382" s="0" t="s">
        <v>167</v>
      </c>
      <c r="P382" s="0" t="s">
        <v>93</v>
      </c>
      <c r="Q382" s="0" t="s">
        <v>94</v>
      </c>
      <c r="R382" s="0" t="n">
        <v>0</v>
      </c>
      <c r="S382" s="0" t="n">
        <v>0</v>
      </c>
      <c r="T382" s="0" t="n">
        <v>0</v>
      </c>
      <c r="U382" s="0" t="s">
        <v>95</v>
      </c>
      <c r="V382" s="0" t="s">
        <v>95</v>
      </c>
      <c r="W382" s="0" t="n">
        <v>0</v>
      </c>
      <c r="X382" s="0" t="s">
        <v>86</v>
      </c>
      <c r="Y382" s="0" t="n">
        <v>240</v>
      </c>
      <c r="AA382" s="0" t="n">
        <v>0</v>
      </c>
      <c r="AB382" s="0" t="s">
        <v>87</v>
      </c>
      <c r="AC382" s="0" t="n">
        <v>37.8</v>
      </c>
      <c r="AD382" s="0" t="n">
        <v>0</v>
      </c>
      <c r="AE382" s="0" t="n">
        <v>2</v>
      </c>
      <c r="AF382" s="0" t="s">
        <v>88</v>
      </c>
      <c r="AG382" s="13" t="n">
        <v>42698</v>
      </c>
      <c r="AH382" s="0" t="str">
        <f aca="false">B382&amp;"|"&amp;C382&amp;"|"&amp;D382&amp;"|"&amp;E382&amp;"|"&amp;F382&amp;"|"&amp;G382&amp;"|"&amp;H382&amp;"|"&amp;I382&amp;"|"&amp;J382&amp;"|"&amp;K382&amp;"|"&amp;L382&amp;"|"&amp;M382&amp;"|"&amp;N382&amp;"|"&amp;O382&amp;"|"&amp;P382&amp;"|"&amp;Q382&amp;"|"&amp;R382&amp;"|"&amp;S382&amp;"|"&amp;T382&amp;"|"&amp;U382&amp;"|"&amp;V382&amp;"|"&amp;W382&amp;"|"&amp;X382&amp;"|"&amp;Y382&amp;"|"&amp;Z382&amp;"|"&amp;AA382&amp;"|"&amp;AB382&amp;"|"&amp;AC382&amp;"|"&amp;AD382&amp;"|"&amp;AE382&amp;"|"&amp;AF382&amp;"|"&amp;AG382</f>
        <v>Resort Hotel|0|47|2016|November|47|19|2|3|2|0|0|BB|POL|Online TA|TA/TO|0|0|0|A|A|0|No Deposit|240||0|Transient|37.8|0|2|Check-Out|42698</v>
      </c>
      <c r="AI382" s="0" t="str">
        <f aca="false">IF(COUNTIF($AH$4:$AH$2603,AH382)&gt;1,"Duplicate","Unique")</f>
        <v>Unique</v>
      </c>
      <c r="AJ382" s="0" t="str">
        <f aca="false">IF(COUNTBLANK(B382:AG382)&gt;0,"Missing ("&amp;COUNTBLANK(B382:AG382)&amp;")","Complete")</f>
        <v>Missing (1)</v>
      </c>
    </row>
    <row r="383" customFormat="false" ht="15" hidden="false" customHeight="false" outlineLevel="0" collapsed="false">
      <c r="A383" s="14" t="n">
        <v>380</v>
      </c>
      <c r="B383" s="14" t="s">
        <v>90</v>
      </c>
      <c r="C383" s="14" t="n">
        <v>1</v>
      </c>
      <c r="D383" s="14" t="n">
        <v>47</v>
      </c>
      <c r="E383" s="14" t="n">
        <v>2017</v>
      </c>
      <c r="F383" s="14" t="s">
        <v>91</v>
      </c>
      <c r="G383" s="14" t="n">
        <v>27</v>
      </c>
      <c r="H383" s="14" t="n">
        <v>3</v>
      </c>
      <c r="I383" s="14" t="n">
        <v>1</v>
      </c>
      <c r="J383" s="14" t="n">
        <v>3</v>
      </c>
      <c r="K383" s="14" t="n">
        <v>3</v>
      </c>
      <c r="L383" s="14" t="n">
        <v>0</v>
      </c>
      <c r="M383" s="14" t="n">
        <v>0</v>
      </c>
      <c r="N383" s="14" t="s">
        <v>82</v>
      </c>
      <c r="O383" s="14" t="s">
        <v>147</v>
      </c>
      <c r="P383" s="14" t="s">
        <v>93</v>
      </c>
      <c r="Q383" s="14" t="s">
        <v>94</v>
      </c>
      <c r="R383" s="14" t="n">
        <v>0</v>
      </c>
      <c r="S383" s="14" t="n">
        <v>0</v>
      </c>
      <c r="T383" s="14" t="n">
        <v>0</v>
      </c>
      <c r="U383" s="14" t="s">
        <v>124</v>
      </c>
      <c r="V383" s="14" t="s">
        <v>124</v>
      </c>
      <c r="W383" s="14" t="n">
        <v>0</v>
      </c>
      <c r="X383" s="14" t="s">
        <v>86</v>
      </c>
      <c r="Y383" s="14" t="n">
        <v>9</v>
      </c>
      <c r="Z383" s="14"/>
      <c r="AA383" s="14" t="n">
        <v>0</v>
      </c>
      <c r="AB383" s="14" t="s">
        <v>87</v>
      </c>
      <c r="AC383" s="14" t="n">
        <v>234.5</v>
      </c>
      <c r="AD383" s="14" t="n">
        <v>0</v>
      </c>
      <c r="AE383" s="14" t="n">
        <v>1</v>
      </c>
      <c r="AF383" s="14" t="s">
        <v>96</v>
      </c>
      <c r="AG383" s="15" t="n">
        <v>42872</v>
      </c>
      <c r="AH383" s="14" t="str">
        <f aca="false">B383&amp;"|"&amp;C383&amp;"|"&amp;D383&amp;"|"&amp;E383&amp;"|"&amp;F383&amp;"|"&amp;G383&amp;"|"&amp;H383&amp;"|"&amp;I383&amp;"|"&amp;J383&amp;"|"&amp;K383&amp;"|"&amp;L383&amp;"|"&amp;M383&amp;"|"&amp;N383&amp;"|"&amp;O383&amp;"|"&amp;P383&amp;"|"&amp;Q383&amp;"|"&amp;R383&amp;"|"&amp;S383&amp;"|"&amp;T383&amp;"|"&amp;U383&amp;"|"&amp;V383&amp;"|"&amp;W383&amp;"|"&amp;X383&amp;"|"&amp;Y383&amp;"|"&amp;Z383&amp;"|"&amp;AA383&amp;"|"&amp;AB383&amp;"|"&amp;AC383&amp;"|"&amp;AD383&amp;"|"&amp;AE383&amp;"|"&amp;AF383&amp;"|"&amp;AG383</f>
        <v>City Hotel|1|47|2017|July|27|3|1|3|3|0|0|BB|IRL|Online TA|TA/TO|0|0|0|E|E|0|No Deposit|9||0|Transient|234.5|0|1|Canceled|42872</v>
      </c>
      <c r="AI383" s="14" t="str">
        <f aca="false">IF(COUNTIF($AH$4:$AH$2603,AH383)&gt;1,"Duplicate","Unique")</f>
        <v>Unique</v>
      </c>
      <c r="AJ383" s="14" t="str">
        <f aca="false">IF(COUNTBLANK(B383:AG383)&gt;0,"Missing ("&amp;COUNTBLANK(B383:AG383)&amp;")","Complete")</f>
        <v>Missing (1)</v>
      </c>
    </row>
    <row r="384" customFormat="false" ht="15" hidden="false" customHeight="false" outlineLevel="0" collapsed="false">
      <c r="A384" s="0" t="n">
        <v>381</v>
      </c>
      <c r="B384" s="0" t="s">
        <v>80</v>
      </c>
      <c r="C384" s="0" t="n">
        <v>0</v>
      </c>
      <c r="D384" s="0" t="n">
        <v>2</v>
      </c>
      <c r="E384" s="0" t="n">
        <v>2017</v>
      </c>
      <c r="F384" s="0" t="s">
        <v>118</v>
      </c>
      <c r="G384" s="0" t="n">
        <v>8</v>
      </c>
      <c r="H384" s="0" t="n">
        <v>23</v>
      </c>
      <c r="I384" s="0" t="n">
        <v>0</v>
      </c>
      <c r="J384" s="0" t="n">
        <v>2</v>
      </c>
      <c r="K384" s="0" t="n">
        <v>1</v>
      </c>
      <c r="L384" s="0" t="n">
        <v>0</v>
      </c>
      <c r="M384" s="0" t="n">
        <v>0</v>
      </c>
      <c r="N384" s="0" t="s">
        <v>129</v>
      </c>
      <c r="O384" s="0" t="s">
        <v>115</v>
      </c>
      <c r="P384" s="0" t="s">
        <v>116</v>
      </c>
      <c r="Q384" s="0" t="s">
        <v>94</v>
      </c>
      <c r="R384" s="0" t="n">
        <v>0</v>
      </c>
      <c r="S384" s="0" t="n">
        <v>0</v>
      </c>
      <c r="T384" s="0" t="n">
        <v>0</v>
      </c>
      <c r="U384" s="0" t="s">
        <v>95</v>
      </c>
      <c r="V384" s="0" t="s">
        <v>95</v>
      </c>
      <c r="W384" s="0" t="n">
        <v>1</v>
      </c>
      <c r="X384" s="0" t="s">
        <v>86</v>
      </c>
      <c r="Y384" s="0" t="n">
        <v>68</v>
      </c>
      <c r="AA384" s="0" t="n">
        <v>0</v>
      </c>
      <c r="AB384" s="0" t="s">
        <v>101</v>
      </c>
      <c r="AC384" s="0" t="n">
        <v>0</v>
      </c>
      <c r="AD384" s="0" t="n">
        <v>0</v>
      </c>
      <c r="AE384" s="0" t="n">
        <v>0</v>
      </c>
      <c r="AF384" s="0" t="s">
        <v>88</v>
      </c>
      <c r="AG384" s="13" t="n">
        <v>42791</v>
      </c>
      <c r="AH384" s="0" t="str">
        <f aca="false">B384&amp;"|"&amp;C384&amp;"|"&amp;D384&amp;"|"&amp;E384&amp;"|"&amp;F384&amp;"|"&amp;G384&amp;"|"&amp;H384&amp;"|"&amp;I384&amp;"|"&amp;J384&amp;"|"&amp;K384&amp;"|"&amp;L384&amp;"|"&amp;M384&amp;"|"&amp;N384&amp;"|"&amp;O384&amp;"|"&amp;P384&amp;"|"&amp;Q384&amp;"|"&amp;R384&amp;"|"&amp;S384&amp;"|"&amp;T384&amp;"|"&amp;U384&amp;"|"&amp;V384&amp;"|"&amp;W384&amp;"|"&amp;X384&amp;"|"&amp;Y384&amp;"|"&amp;Z384&amp;"|"&amp;AA384&amp;"|"&amp;AB384&amp;"|"&amp;AC384&amp;"|"&amp;AD384&amp;"|"&amp;AE384&amp;"|"&amp;AF384&amp;"|"&amp;AG384</f>
        <v>Resort Hotel|0|2|2017|February|8|23|0|2|1|0|0|Undefined|ESP|Groups|TA/TO|0|0|0|A|A|1|No Deposit|68||0|Transient-Party|0|0|0|Check-Out|42791</v>
      </c>
      <c r="AI384" s="0" t="str">
        <f aca="false">IF(COUNTIF($AH$4:$AH$2603,AH384)&gt;1,"Duplicate","Unique")</f>
        <v>Unique</v>
      </c>
      <c r="AJ384" s="0" t="str">
        <f aca="false">IF(COUNTBLANK(B384:AG384)&gt;0,"Missing ("&amp;COUNTBLANK(B384:AG384)&amp;")","Complete")</f>
        <v>Missing (1)</v>
      </c>
    </row>
    <row r="385" customFormat="false" ht="15" hidden="false" customHeight="false" outlineLevel="0" collapsed="false">
      <c r="A385" s="14" t="n">
        <v>382</v>
      </c>
      <c r="B385" s="14" t="s">
        <v>80</v>
      </c>
      <c r="C385" s="14" t="n">
        <v>0</v>
      </c>
      <c r="D385" s="14" t="n">
        <v>199</v>
      </c>
      <c r="E385" s="14" t="n">
        <v>2016</v>
      </c>
      <c r="F385" s="14" t="s">
        <v>121</v>
      </c>
      <c r="G385" s="14" t="n">
        <v>19</v>
      </c>
      <c r="H385" s="14" t="n">
        <v>2</v>
      </c>
      <c r="I385" s="14" t="n">
        <v>1</v>
      </c>
      <c r="J385" s="14" t="n">
        <v>1</v>
      </c>
      <c r="K385" s="14" t="n">
        <v>2</v>
      </c>
      <c r="L385" s="14" t="n">
        <v>0</v>
      </c>
      <c r="M385" s="14" t="n">
        <v>0</v>
      </c>
      <c r="N385" s="14" t="s">
        <v>112</v>
      </c>
      <c r="O385" s="14" t="s">
        <v>108</v>
      </c>
      <c r="P385" s="14" t="s">
        <v>116</v>
      </c>
      <c r="Q385" s="14" t="s">
        <v>94</v>
      </c>
      <c r="R385" s="14" t="n">
        <v>0</v>
      </c>
      <c r="S385" s="14" t="n">
        <v>0</v>
      </c>
      <c r="T385" s="14" t="n">
        <v>0</v>
      </c>
      <c r="U385" s="14" t="s">
        <v>95</v>
      </c>
      <c r="V385" s="14" t="s">
        <v>95</v>
      </c>
      <c r="W385" s="14" t="n">
        <v>0</v>
      </c>
      <c r="X385" s="14" t="s">
        <v>86</v>
      </c>
      <c r="Y385" s="14" t="n">
        <v>298</v>
      </c>
      <c r="Z385" s="14"/>
      <c r="AA385" s="14" t="n">
        <v>0</v>
      </c>
      <c r="AB385" s="14" t="s">
        <v>101</v>
      </c>
      <c r="AC385" s="14" t="n">
        <v>85</v>
      </c>
      <c r="AD385" s="14" t="n">
        <v>0</v>
      </c>
      <c r="AE385" s="14" t="n">
        <v>0</v>
      </c>
      <c r="AF385" s="14" t="s">
        <v>88</v>
      </c>
      <c r="AG385" s="15" t="n">
        <v>42494</v>
      </c>
      <c r="AH385" s="14" t="str">
        <f aca="false">B385&amp;"|"&amp;C385&amp;"|"&amp;D385&amp;"|"&amp;E385&amp;"|"&amp;F385&amp;"|"&amp;G385&amp;"|"&amp;H385&amp;"|"&amp;I385&amp;"|"&amp;J385&amp;"|"&amp;K385&amp;"|"&amp;L385&amp;"|"&amp;M385&amp;"|"&amp;N385&amp;"|"&amp;O385&amp;"|"&amp;P385&amp;"|"&amp;Q385&amp;"|"&amp;R385&amp;"|"&amp;S385&amp;"|"&amp;T385&amp;"|"&amp;U385&amp;"|"&amp;V385&amp;"|"&amp;W385&amp;"|"&amp;X385&amp;"|"&amp;Y385&amp;"|"&amp;Z385&amp;"|"&amp;AA385&amp;"|"&amp;AB385&amp;"|"&amp;AC385&amp;"|"&amp;AD385&amp;"|"&amp;AE385&amp;"|"&amp;AF385&amp;"|"&amp;AG385</f>
        <v>Resort Hotel|0|199|2016|May|19|2|1|1|2|0|0|HB|DEU|Groups|TA/TO|0|0|0|A|A|0|No Deposit|298||0|Transient-Party|85|0|0|Check-Out|42494</v>
      </c>
      <c r="AI385" s="14" t="str">
        <f aca="false">IF(COUNTIF($AH$4:$AH$2603,AH385)&gt;1,"Duplicate","Unique")</f>
        <v>Unique</v>
      </c>
      <c r="AJ385" s="14" t="str">
        <f aca="false">IF(COUNTBLANK(B385:AG385)&gt;0,"Missing ("&amp;COUNTBLANK(B385:AG385)&amp;")","Complete")</f>
        <v>Missing (1)</v>
      </c>
    </row>
    <row r="386" customFormat="false" ht="15" hidden="false" customHeight="false" outlineLevel="0" collapsed="false">
      <c r="A386" s="0" t="n">
        <v>383</v>
      </c>
      <c r="B386" s="0" t="s">
        <v>90</v>
      </c>
      <c r="C386" s="0" t="n">
        <v>0</v>
      </c>
      <c r="D386" s="0" t="n">
        <v>99</v>
      </c>
      <c r="E386" s="0" t="n">
        <v>2017</v>
      </c>
      <c r="F386" s="0" t="s">
        <v>135</v>
      </c>
      <c r="G386" s="0" t="n">
        <v>23</v>
      </c>
      <c r="H386" s="0" t="n">
        <v>9</v>
      </c>
      <c r="I386" s="0" t="n">
        <v>0</v>
      </c>
      <c r="J386" s="0" t="n">
        <v>1</v>
      </c>
      <c r="K386" s="0" t="n">
        <v>1</v>
      </c>
      <c r="L386" s="0" t="n">
        <v>0</v>
      </c>
      <c r="M386" s="0" t="n">
        <v>0</v>
      </c>
      <c r="N386" s="0" t="s">
        <v>112</v>
      </c>
      <c r="O386" s="0" t="s">
        <v>98</v>
      </c>
      <c r="P386" s="0" t="s">
        <v>93</v>
      </c>
      <c r="Q386" s="0" t="s">
        <v>94</v>
      </c>
      <c r="R386" s="0" t="n">
        <v>0</v>
      </c>
      <c r="S386" s="0" t="n">
        <v>0</v>
      </c>
      <c r="T386" s="0" t="n">
        <v>0</v>
      </c>
      <c r="U386" s="0" t="s">
        <v>109</v>
      </c>
      <c r="V386" s="0" t="s">
        <v>109</v>
      </c>
      <c r="W386" s="0" t="n">
        <v>0</v>
      </c>
      <c r="X386" s="0" t="s">
        <v>86</v>
      </c>
      <c r="Y386" s="0" t="n">
        <v>7</v>
      </c>
      <c r="AA386" s="0" t="n">
        <v>0</v>
      </c>
      <c r="AB386" s="0" t="s">
        <v>87</v>
      </c>
      <c r="AC386" s="0" t="n">
        <v>146.16</v>
      </c>
      <c r="AD386" s="0" t="n">
        <v>0</v>
      </c>
      <c r="AE386" s="0" t="n">
        <v>0</v>
      </c>
      <c r="AF386" s="0" t="s">
        <v>88</v>
      </c>
      <c r="AG386" s="13" t="n">
        <v>42896</v>
      </c>
      <c r="AH386" s="0" t="str">
        <f aca="false">B386&amp;"|"&amp;C386&amp;"|"&amp;D386&amp;"|"&amp;E386&amp;"|"&amp;F386&amp;"|"&amp;G386&amp;"|"&amp;H386&amp;"|"&amp;I386&amp;"|"&amp;J386&amp;"|"&amp;K386&amp;"|"&amp;L386&amp;"|"&amp;M386&amp;"|"&amp;N386&amp;"|"&amp;O386&amp;"|"&amp;P386&amp;"|"&amp;Q386&amp;"|"&amp;R386&amp;"|"&amp;S386&amp;"|"&amp;T386&amp;"|"&amp;U386&amp;"|"&amp;V386&amp;"|"&amp;W386&amp;"|"&amp;X386&amp;"|"&amp;Y386&amp;"|"&amp;Z386&amp;"|"&amp;AA386&amp;"|"&amp;AB386&amp;"|"&amp;AC386&amp;"|"&amp;AD386&amp;"|"&amp;AE386&amp;"|"&amp;AF386&amp;"|"&amp;AG386</f>
        <v>City Hotel|0|99|2017|June|23|9|0|1|1|0|0|HB|BRA|Online TA|TA/TO|0|0|0|D|D|0|No Deposit|7||0|Transient|146.16|0|0|Check-Out|42896</v>
      </c>
      <c r="AI386" s="0" t="str">
        <f aca="false">IF(COUNTIF($AH$4:$AH$2603,AH386)&gt;1,"Duplicate","Unique")</f>
        <v>Unique</v>
      </c>
      <c r="AJ386" s="0" t="str">
        <f aca="false">IF(COUNTBLANK(B386:AG386)&gt;0,"Missing ("&amp;COUNTBLANK(B386:AG386)&amp;")","Complete")</f>
        <v>Missing (1)</v>
      </c>
    </row>
    <row r="387" customFormat="false" ht="15" hidden="false" customHeight="false" outlineLevel="0" collapsed="false">
      <c r="A387" s="14" t="n">
        <v>384</v>
      </c>
      <c r="B387" s="14" t="s">
        <v>90</v>
      </c>
      <c r="C387" s="14" t="n">
        <v>0</v>
      </c>
      <c r="D387" s="14" t="n">
        <v>246</v>
      </c>
      <c r="E387" s="14" t="n">
        <v>2017</v>
      </c>
      <c r="F387" s="14" t="s">
        <v>91</v>
      </c>
      <c r="G387" s="14" t="n">
        <v>28</v>
      </c>
      <c r="H387" s="14" t="n">
        <v>10</v>
      </c>
      <c r="I387" s="14" t="n">
        <v>1</v>
      </c>
      <c r="J387" s="14" t="n">
        <v>0</v>
      </c>
      <c r="K387" s="14" t="n">
        <v>2</v>
      </c>
      <c r="L387" s="14" t="n">
        <v>0</v>
      </c>
      <c r="M387" s="14" t="n">
        <v>0</v>
      </c>
      <c r="N387" s="14" t="s">
        <v>82</v>
      </c>
      <c r="O387" s="14" t="s">
        <v>108</v>
      </c>
      <c r="P387" s="14" t="s">
        <v>93</v>
      </c>
      <c r="Q387" s="14" t="s">
        <v>94</v>
      </c>
      <c r="R387" s="14" t="n">
        <v>0</v>
      </c>
      <c r="S387" s="14" t="n">
        <v>0</v>
      </c>
      <c r="T387" s="14" t="n">
        <v>0</v>
      </c>
      <c r="U387" s="14" t="s">
        <v>95</v>
      </c>
      <c r="V387" s="14" t="s">
        <v>95</v>
      </c>
      <c r="W387" s="14" t="n">
        <v>0</v>
      </c>
      <c r="X387" s="14" t="s">
        <v>86</v>
      </c>
      <c r="Y387" s="14" t="n">
        <v>9</v>
      </c>
      <c r="Z387" s="14"/>
      <c r="AA387" s="14" t="n">
        <v>0</v>
      </c>
      <c r="AB387" s="14" t="s">
        <v>87</v>
      </c>
      <c r="AC387" s="14" t="n">
        <v>107.1</v>
      </c>
      <c r="AD387" s="14" t="n">
        <v>0</v>
      </c>
      <c r="AE387" s="14" t="n">
        <v>1</v>
      </c>
      <c r="AF387" s="14" t="s">
        <v>88</v>
      </c>
      <c r="AG387" s="15" t="n">
        <v>42927</v>
      </c>
      <c r="AH387" s="14" t="str">
        <f aca="false">B387&amp;"|"&amp;C387&amp;"|"&amp;D387&amp;"|"&amp;E387&amp;"|"&amp;F387&amp;"|"&amp;G387&amp;"|"&amp;H387&amp;"|"&amp;I387&amp;"|"&amp;J387&amp;"|"&amp;K387&amp;"|"&amp;L387&amp;"|"&amp;M387&amp;"|"&amp;N387&amp;"|"&amp;O387&amp;"|"&amp;P387&amp;"|"&amp;Q387&amp;"|"&amp;R387&amp;"|"&amp;S387&amp;"|"&amp;T387&amp;"|"&amp;U387&amp;"|"&amp;V387&amp;"|"&amp;W387&amp;"|"&amp;X387&amp;"|"&amp;Y387&amp;"|"&amp;Z387&amp;"|"&amp;AA387&amp;"|"&amp;AB387&amp;"|"&amp;AC387&amp;"|"&amp;AD387&amp;"|"&amp;AE387&amp;"|"&amp;AF387&amp;"|"&amp;AG387</f>
        <v>City Hotel|0|246|2017|July|28|10|1|0|2|0|0|BB|DEU|Online TA|TA/TO|0|0|0|A|A|0|No Deposit|9||0|Transient|107.1|0|1|Check-Out|42927</v>
      </c>
      <c r="AI387" s="14" t="str">
        <f aca="false">IF(COUNTIF($AH$4:$AH$2603,AH387)&gt;1,"Duplicate","Unique")</f>
        <v>Unique</v>
      </c>
      <c r="AJ387" s="14" t="str">
        <f aca="false">IF(COUNTBLANK(B387:AG387)&gt;0,"Missing ("&amp;COUNTBLANK(B387:AG387)&amp;")","Complete")</f>
        <v>Missing (1)</v>
      </c>
    </row>
    <row r="388" customFormat="false" ht="15" hidden="false" customHeight="false" outlineLevel="0" collapsed="false">
      <c r="A388" s="0" t="n">
        <v>385</v>
      </c>
      <c r="B388" s="0" t="s">
        <v>90</v>
      </c>
      <c r="C388" s="0" t="n">
        <v>1</v>
      </c>
      <c r="D388" s="0" t="n">
        <v>97</v>
      </c>
      <c r="E388" s="0" t="n">
        <v>2017</v>
      </c>
      <c r="F388" s="0" t="s">
        <v>91</v>
      </c>
      <c r="G388" s="0" t="n">
        <v>28</v>
      </c>
      <c r="H388" s="0" t="n">
        <v>11</v>
      </c>
      <c r="I388" s="0" t="n">
        <v>0</v>
      </c>
      <c r="J388" s="0" t="n">
        <v>3</v>
      </c>
      <c r="K388" s="0" t="n">
        <v>2</v>
      </c>
      <c r="L388" s="0" t="n">
        <v>0</v>
      </c>
      <c r="M388" s="0" t="n">
        <v>0</v>
      </c>
      <c r="N388" s="0" t="s">
        <v>82</v>
      </c>
      <c r="O388" s="0" t="s">
        <v>143</v>
      </c>
      <c r="P388" s="0" t="s">
        <v>93</v>
      </c>
      <c r="Q388" s="0" t="s">
        <v>94</v>
      </c>
      <c r="R388" s="0" t="n">
        <v>0</v>
      </c>
      <c r="S388" s="0" t="n">
        <v>0</v>
      </c>
      <c r="T388" s="0" t="n">
        <v>0</v>
      </c>
      <c r="U388" s="0" t="s">
        <v>109</v>
      </c>
      <c r="V388" s="0" t="s">
        <v>109</v>
      </c>
      <c r="W388" s="0" t="n">
        <v>0</v>
      </c>
      <c r="X388" s="0" t="s">
        <v>86</v>
      </c>
      <c r="Y388" s="0" t="n">
        <v>9</v>
      </c>
      <c r="AA388" s="0" t="n">
        <v>0</v>
      </c>
      <c r="AB388" s="0" t="s">
        <v>87</v>
      </c>
      <c r="AC388" s="0" t="n">
        <v>150</v>
      </c>
      <c r="AD388" s="0" t="n">
        <v>0</v>
      </c>
      <c r="AE388" s="0" t="n">
        <v>2</v>
      </c>
      <c r="AF388" s="0" t="s">
        <v>96</v>
      </c>
      <c r="AG388" s="13" t="n">
        <v>42831</v>
      </c>
      <c r="AH388" s="0" t="str">
        <f aca="false">B388&amp;"|"&amp;C388&amp;"|"&amp;D388&amp;"|"&amp;E388&amp;"|"&amp;F388&amp;"|"&amp;G388&amp;"|"&amp;H388&amp;"|"&amp;I388&amp;"|"&amp;J388&amp;"|"&amp;K388&amp;"|"&amp;L388&amp;"|"&amp;M388&amp;"|"&amp;N388&amp;"|"&amp;O388&amp;"|"&amp;P388&amp;"|"&amp;Q388&amp;"|"&amp;R388&amp;"|"&amp;S388&amp;"|"&amp;T388&amp;"|"&amp;U388&amp;"|"&amp;V388&amp;"|"&amp;W388&amp;"|"&amp;X388&amp;"|"&amp;Y388&amp;"|"&amp;Z388&amp;"|"&amp;AA388&amp;"|"&amp;AB388&amp;"|"&amp;AC388&amp;"|"&amp;AD388&amp;"|"&amp;AE388&amp;"|"&amp;AF388&amp;"|"&amp;AG388</f>
        <v>City Hotel|1|97|2017|July|28|11|0|3|2|0|0|BB|AUS|Online TA|TA/TO|0|0|0|D|D|0|No Deposit|9||0|Transient|150|0|2|Canceled|42831</v>
      </c>
      <c r="AI388" s="0" t="str">
        <f aca="false">IF(COUNTIF($AH$4:$AH$2603,AH388)&gt;1,"Duplicate","Unique")</f>
        <v>Unique</v>
      </c>
      <c r="AJ388" s="0" t="str">
        <f aca="false">IF(COUNTBLANK(B388:AG388)&gt;0,"Missing ("&amp;COUNTBLANK(B388:AG388)&amp;")","Complete")</f>
        <v>Missing (1)</v>
      </c>
    </row>
    <row r="389" customFormat="false" ht="15" hidden="false" customHeight="false" outlineLevel="0" collapsed="false">
      <c r="A389" s="14" t="n">
        <v>386</v>
      </c>
      <c r="B389" s="14" t="s">
        <v>80</v>
      </c>
      <c r="C389" s="14" t="n">
        <v>1</v>
      </c>
      <c r="D389" s="14" t="n">
        <v>250</v>
      </c>
      <c r="E389" s="14" t="n">
        <v>2017</v>
      </c>
      <c r="F389" s="14" t="s">
        <v>135</v>
      </c>
      <c r="G389" s="14" t="n">
        <v>26</v>
      </c>
      <c r="H389" s="14" t="n">
        <v>26</v>
      </c>
      <c r="I389" s="14" t="n">
        <v>1</v>
      </c>
      <c r="J389" s="14" t="n">
        <v>4</v>
      </c>
      <c r="K389" s="14" t="n">
        <v>2</v>
      </c>
      <c r="L389" s="14" t="n">
        <v>1</v>
      </c>
      <c r="M389" s="14" t="n">
        <v>0</v>
      </c>
      <c r="N389" s="14" t="s">
        <v>82</v>
      </c>
      <c r="O389" s="14" t="s">
        <v>115</v>
      </c>
      <c r="P389" s="14" t="s">
        <v>84</v>
      </c>
      <c r="Q389" s="14" t="s">
        <v>84</v>
      </c>
      <c r="R389" s="14" t="n">
        <v>0</v>
      </c>
      <c r="S389" s="14" t="n">
        <v>0</v>
      </c>
      <c r="T389" s="14" t="n">
        <v>0</v>
      </c>
      <c r="U389" s="14" t="s">
        <v>95</v>
      </c>
      <c r="V389" s="14" t="s">
        <v>95</v>
      </c>
      <c r="W389" s="14" t="n">
        <v>2</v>
      </c>
      <c r="X389" s="14" t="s">
        <v>86</v>
      </c>
      <c r="Y389" s="14" t="n">
        <v>250</v>
      </c>
      <c r="Z389" s="14"/>
      <c r="AA389" s="14" t="n">
        <v>0</v>
      </c>
      <c r="AB389" s="14" t="s">
        <v>87</v>
      </c>
      <c r="AC389" s="14" t="n">
        <v>132.6</v>
      </c>
      <c r="AD389" s="14" t="n">
        <v>0</v>
      </c>
      <c r="AE389" s="14" t="n">
        <v>0</v>
      </c>
      <c r="AF389" s="14" t="s">
        <v>96</v>
      </c>
      <c r="AG389" s="15" t="n">
        <v>42884</v>
      </c>
      <c r="AH389" s="14" t="str">
        <f aca="false">B389&amp;"|"&amp;C389&amp;"|"&amp;D389&amp;"|"&amp;E389&amp;"|"&amp;F389&amp;"|"&amp;G389&amp;"|"&amp;H389&amp;"|"&amp;I389&amp;"|"&amp;J389&amp;"|"&amp;K389&amp;"|"&amp;L389&amp;"|"&amp;M389&amp;"|"&amp;N389&amp;"|"&amp;O389&amp;"|"&amp;P389&amp;"|"&amp;Q389&amp;"|"&amp;R389&amp;"|"&amp;S389&amp;"|"&amp;T389&amp;"|"&amp;U389&amp;"|"&amp;V389&amp;"|"&amp;W389&amp;"|"&amp;X389&amp;"|"&amp;Y389&amp;"|"&amp;Z389&amp;"|"&amp;AA389&amp;"|"&amp;AB389&amp;"|"&amp;AC389&amp;"|"&amp;AD389&amp;"|"&amp;AE389&amp;"|"&amp;AF389&amp;"|"&amp;AG389</f>
        <v>Resort Hotel|1|250|2017|June|26|26|1|4|2|1|0|BB|ESP|Direct|Direct|0|0|0|A|A|2|No Deposit|250||0|Transient|132.6|0|0|Canceled|42884</v>
      </c>
      <c r="AI389" s="14" t="str">
        <f aca="false">IF(COUNTIF($AH$4:$AH$2603,AH389)&gt;1,"Duplicate","Unique")</f>
        <v>Unique</v>
      </c>
      <c r="AJ389" s="14" t="str">
        <f aca="false">IF(COUNTBLANK(B389:AG389)&gt;0,"Missing ("&amp;COUNTBLANK(B389:AG389)&amp;")","Complete")</f>
        <v>Missing (1)</v>
      </c>
    </row>
    <row r="390" customFormat="false" ht="15" hidden="false" customHeight="false" outlineLevel="0" collapsed="false">
      <c r="A390" s="0" t="n">
        <v>387</v>
      </c>
      <c r="B390" s="0" t="s">
        <v>80</v>
      </c>
      <c r="C390" s="0" t="n">
        <v>1</v>
      </c>
      <c r="D390" s="0" t="n">
        <v>106</v>
      </c>
      <c r="E390" s="0" t="n">
        <v>2016</v>
      </c>
      <c r="F390" s="0" t="s">
        <v>103</v>
      </c>
      <c r="G390" s="0" t="n">
        <v>13</v>
      </c>
      <c r="H390" s="0" t="n">
        <v>24</v>
      </c>
      <c r="I390" s="0" t="n">
        <v>1</v>
      </c>
      <c r="J390" s="0" t="n">
        <v>3</v>
      </c>
      <c r="K390" s="0" t="n">
        <v>2</v>
      </c>
      <c r="L390" s="0" t="n">
        <v>0</v>
      </c>
      <c r="M390" s="0" t="n">
        <v>0</v>
      </c>
      <c r="N390" s="0" t="s">
        <v>142</v>
      </c>
      <c r="O390" s="0" t="s">
        <v>92</v>
      </c>
      <c r="P390" s="0" t="s">
        <v>116</v>
      </c>
      <c r="Q390" s="0" t="s">
        <v>84</v>
      </c>
      <c r="R390" s="0" t="n">
        <v>0</v>
      </c>
      <c r="S390" s="0" t="n">
        <v>0</v>
      </c>
      <c r="T390" s="0" t="n">
        <v>0</v>
      </c>
      <c r="U390" s="0" t="s">
        <v>95</v>
      </c>
      <c r="V390" s="0" t="s">
        <v>95</v>
      </c>
      <c r="W390" s="0" t="n">
        <v>0</v>
      </c>
      <c r="X390" s="0" t="s">
        <v>120</v>
      </c>
      <c r="Y390" s="0" t="n">
        <v>68</v>
      </c>
      <c r="AA390" s="0" t="n">
        <v>0</v>
      </c>
      <c r="AB390" s="0" t="s">
        <v>87</v>
      </c>
      <c r="AC390" s="0" t="n">
        <v>84</v>
      </c>
      <c r="AD390" s="0" t="n">
        <v>0</v>
      </c>
      <c r="AE390" s="0" t="n">
        <v>0</v>
      </c>
      <c r="AF390" s="0" t="s">
        <v>96</v>
      </c>
      <c r="AG390" s="13" t="n">
        <v>42391</v>
      </c>
      <c r="AH390" s="0" t="str">
        <f aca="false">B390&amp;"|"&amp;C390&amp;"|"&amp;D390&amp;"|"&amp;E390&amp;"|"&amp;F390&amp;"|"&amp;G390&amp;"|"&amp;H390&amp;"|"&amp;I390&amp;"|"&amp;J390&amp;"|"&amp;K390&amp;"|"&amp;L390&amp;"|"&amp;M390&amp;"|"&amp;N390&amp;"|"&amp;O390&amp;"|"&amp;P390&amp;"|"&amp;Q390&amp;"|"&amp;R390&amp;"|"&amp;S390&amp;"|"&amp;T390&amp;"|"&amp;U390&amp;"|"&amp;V390&amp;"|"&amp;W390&amp;"|"&amp;X390&amp;"|"&amp;Y390&amp;"|"&amp;Z390&amp;"|"&amp;AA390&amp;"|"&amp;AB390&amp;"|"&amp;AC390&amp;"|"&amp;AD390&amp;"|"&amp;AE390&amp;"|"&amp;AF390&amp;"|"&amp;AG390</f>
        <v>Resort Hotel|1|106|2016|March|13|24|1|3|2|0|0|FB|PRT|Groups|Direct|0|0|0|A|A|0|Non Refund|68||0|Transient|84|0|0|Canceled|42391</v>
      </c>
      <c r="AI390" s="0" t="str">
        <f aca="false">IF(COUNTIF($AH$4:$AH$2603,AH390)&gt;1,"Duplicate","Unique")</f>
        <v>Unique</v>
      </c>
      <c r="AJ390" s="0" t="str">
        <f aca="false">IF(COUNTBLANK(B390:AG390)&gt;0,"Missing ("&amp;COUNTBLANK(B390:AG390)&amp;")","Complete")</f>
        <v>Missing (1)</v>
      </c>
    </row>
    <row r="391" customFormat="false" ht="15" hidden="false" customHeight="false" outlineLevel="0" collapsed="false">
      <c r="A391" s="14" t="n">
        <v>388</v>
      </c>
      <c r="B391" s="14" t="s">
        <v>90</v>
      </c>
      <c r="C391" s="14" t="n">
        <v>0</v>
      </c>
      <c r="D391" s="14" t="n">
        <v>4</v>
      </c>
      <c r="E391" s="14" t="n">
        <v>2016</v>
      </c>
      <c r="F391" s="14" t="s">
        <v>114</v>
      </c>
      <c r="G391" s="14" t="n">
        <v>39</v>
      </c>
      <c r="H391" s="14" t="n">
        <v>20</v>
      </c>
      <c r="I391" s="14" t="n">
        <v>0</v>
      </c>
      <c r="J391" s="14" t="n">
        <v>1</v>
      </c>
      <c r="K391" s="14" t="n">
        <v>2</v>
      </c>
      <c r="L391" s="14" t="n">
        <v>1</v>
      </c>
      <c r="M391" s="14" t="n">
        <v>0</v>
      </c>
      <c r="N391" s="14" t="s">
        <v>107</v>
      </c>
      <c r="O391" s="14" t="s">
        <v>92</v>
      </c>
      <c r="P391" s="14" t="s">
        <v>99</v>
      </c>
      <c r="Q391" s="14" t="s">
        <v>94</v>
      </c>
      <c r="R391" s="14" t="n">
        <v>0</v>
      </c>
      <c r="S391" s="14" t="n">
        <v>0</v>
      </c>
      <c r="T391" s="14" t="n">
        <v>0</v>
      </c>
      <c r="U391" s="14" t="s">
        <v>95</v>
      </c>
      <c r="V391" s="14" t="s">
        <v>95</v>
      </c>
      <c r="W391" s="14" t="n">
        <v>0</v>
      </c>
      <c r="X391" s="14" t="s">
        <v>86</v>
      </c>
      <c r="Y391" s="14" t="n">
        <v>15</v>
      </c>
      <c r="Z391" s="14"/>
      <c r="AA391" s="14" t="n">
        <v>0</v>
      </c>
      <c r="AB391" s="14" t="s">
        <v>87</v>
      </c>
      <c r="AC391" s="14" t="n">
        <v>152.2</v>
      </c>
      <c r="AD391" s="14" t="n">
        <v>0</v>
      </c>
      <c r="AE391" s="14" t="n">
        <v>0</v>
      </c>
      <c r="AF391" s="14" t="s">
        <v>88</v>
      </c>
      <c r="AG391" s="15" t="n">
        <v>42634</v>
      </c>
      <c r="AH391" s="14" t="str">
        <f aca="false">B391&amp;"|"&amp;C391&amp;"|"&amp;D391&amp;"|"&amp;E391&amp;"|"&amp;F391&amp;"|"&amp;G391&amp;"|"&amp;H391&amp;"|"&amp;I391&amp;"|"&amp;J391&amp;"|"&amp;K391&amp;"|"&amp;L391&amp;"|"&amp;M391&amp;"|"&amp;N391&amp;"|"&amp;O391&amp;"|"&amp;P391&amp;"|"&amp;Q391&amp;"|"&amp;R391&amp;"|"&amp;S391&amp;"|"&amp;T391&amp;"|"&amp;U391&amp;"|"&amp;V391&amp;"|"&amp;W391&amp;"|"&amp;X391&amp;"|"&amp;Y391&amp;"|"&amp;Z391&amp;"|"&amp;AA391&amp;"|"&amp;AB391&amp;"|"&amp;AC391&amp;"|"&amp;AD391&amp;"|"&amp;AE391&amp;"|"&amp;AF391&amp;"|"&amp;AG391</f>
        <v>City Hotel|0|4|2016|September|39|20|0|1|2|1|0|SC|PRT|Offline TA/TO|TA/TO|0|0|0|A|A|0|No Deposit|15||0|Transient|152.2|0|0|Check-Out|42634</v>
      </c>
      <c r="AI391" s="14" t="str">
        <f aca="false">IF(COUNTIF($AH$4:$AH$2603,AH391)&gt;1,"Duplicate","Unique")</f>
        <v>Unique</v>
      </c>
      <c r="AJ391" s="14" t="str">
        <f aca="false">IF(COUNTBLANK(B391:AG391)&gt;0,"Missing ("&amp;COUNTBLANK(B391:AG391)&amp;")","Complete")</f>
        <v>Missing (1)</v>
      </c>
    </row>
    <row r="392" customFormat="false" ht="15" hidden="false" customHeight="false" outlineLevel="0" collapsed="false">
      <c r="A392" s="0" t="n">
        <v>389</v>
      </c>
      <c r="B392" s="0" t="s">
        <v>80</v>
      </c>
      <c r="C392" s="0" t="n">
        <v>0</v>
      </c>
      <c r="D392" s="0" t="n">
        <v>54</v>
      </c>
      <c r="E392" s="0" t="n">
        <v>2015</v>
      </c>
      <c r="F392" s="0" t="s">
        <v>114</v>
      </c>
      <c r="G392" s="0" t="n">
        <v>36</v>
      </c>
      <c r="H392" s="0" t="n">
        <v>5</v>
      </c>
      <c r="I392" s="0" t="n">
        <v>2</v>
      </c>
      <c r="J392" s="0" t="n">
        <v>5</v>
      </c>
      <c r="K392" s="0" t="n">
        <v>2</v>
      </c>
      <c r="L392" s="0" t="n">
        <v>0</v>
      </c>
      <c r="M392" s="0" t="n">
        <v>0</v>
      </c>
      <c r="N392" s="0" t="s">
        <v>82</v>
      </c>
      <c r="O392" s="0" t="s">
        <v>151</v>
      </c>
      <c r="P392" s="0" t="s">
        <v>84</v>
      </c>
      <c r="Q392" s="0" t="s">
        <v>84</v>
      </c>
      <c r="R392" s="0" t="n">
        <v>0</v>
      </c>
      <c r="S392" s="0" t="n">
        <v>0</v>
      </c>
      <c r="T392" s="0" t="n">
        <v>0</v>
      </c>
      <c r="U392" s="0" t="s">
        <v>95</v>
      </c>
      <c r="V392" s="0" t="s">
        <v>95</v>
      </c>
      <c r="W392" s="0" t="n">
        <v>0</v>
      </c>
      <c r="X392" s="0" t="s">
        <v>86</v>
      </c>
      <c r="Y392" s="0" t="n">
        <v>250</v>
      </c>
      <c r="AA392" s="0" t="n">
        <v>0</v>
      </c>
      <c r="AB392" s="0" t="s">
        <v>87</v>
      </c>
      <c r="AC392" s="0" t="n">
        <v>98</v>
      </c>
      <c r="AD392" s="0" t="n">
        <v>0</v>
      </c>
      <c r="AE392" s="0" t="n">
        <v>2</v>
      </c>
      <c r="AF392" s="0" t="s">
        <v>88</v>
      </c>
      <c r="AG392" s="13" t="n">
        <v>42259</v>
      </c>
      <c r="AH392" s="0" t="str">
        <f aca="false">B392&amp;"|"&amp;C392&amp;"|"&amp;D392&amp;"|"&amp;E392&amp;"|"&amp;F392&amp;"|"&amp;G392&amp;"|"&amp;H392&amp;"|"&amp;I392&amp;"|"&amp;J392&amp;"|"&amp;K392&amp;"|"&amp;L392&amp;"|"&amp;M392&amp;"|"&amp;N392&amp;"|"&amp;O392&amp;"|"&amp;P392&amp;"|"&amp;Q392&amp;"|"&amp;R392&amp;"|"&amp;S392&amp;"|"&amp;T392&amp;"|"&amp;U392&amp;"|"&amp;V392&amp;"|"&amp;W392&amp;"|"&amp;X392&amp;"|"&amp;Y392&amp;"|"&amp;Z392&amp;"|"&amp;AA392&amp;"|"&amp;AB392&amp;"|"&amp;AC392&amp;"|"&amp;AD392&amp;"|"&amp;AE392&amp;"|"&amp;AF392&amp;"|"&amp;AG392</f>
        <v>Resort Hotel|0|54|2015|September|36|5|2|5|2|0|0|BB|CN|Direct|Direct|0|0|0|A|A|0|No Deposit|250||0|Transient|98|0|2|Check-Out|42259</v>
      </c>
      <c r="AI392" s="0" t="str">
        <f aca="false">IF(COUNTIF($AH$4:$AH$2603,AH392)&gt;1,"Duplicate","Unique")</f>
        <v>Unique</v>
      </c>
      <c r="AJ392" s="0" t="str">
        <f aca="false">IF(COUNTBLANK(B392:AG392)&gt;0,"Missing ("&amp;COUNTBLANK(B392:AG392)&amp;")","Complete")</f>
        <v>Missing (1)</v>
      </c>
    </row>
    <row r="393" customFormat="false" ht="15" hidden="false" customHeight="false" outlineLevel="0" collapsed="false">
      <c r="A393" s="14" t="n">
        <v>390</v>
      </c>
      <c r="B393" s="14" t="s">
        <v>90</v>
      </c>
      <c r="C393" s="14" t="n">
        <v>1</v>
      </c>
      <c r="D393" s="14" t="n">
        <v>179</v>
      </c>
      <c r="E393" s="14" t="n">
        <v>2016</v>
      </c>
      <c r="F393" s="14" t="s">
        <v>114</v>
      </c>
      <c r="G393" s="14" t="n">
        <v>36</v>
      </c>
      <c r="H393" s="14" t="n">
        <v>2</v>
      </c>
      <c r="I393" s="14" t="n">
        <v>2</v>
      </c>
      <c r="J393" s="14" t="n">
        <v>5</v>
      </c>
      <c r="K393" s="14" t="n">
        <v>0</v>
      </c>
      <c r="L393" s="14" t="n">
        <v>2</v>
      </c>
      <c r="M393" s="14" t="n">
        <v>0</v>
      </c>
      <c r="N393" s="14" t="s">
        <v>82</v>
      </c>
      <c r="O393" s="14" t="s">
        <v>115</v>
      </c>
      <c r="P393" s="14" t="s">
        <v>93</v>
      </c>
      <c r="Q393" s="14" t="s">
        <v>94</v>
      </c>
      <c r="R393" s="14" t="n">
        <v>0</v>
      </c>
      <c r="S393" s="14" t="n">
        <v>0</v>
      </c>
      <c r="T393" s="14" t="n">
        <v>0</v>
      </c>
      <c r="U393" s="14" t="s">
        <v>138</v>
      </c>
      <c r="V393" s="14" t="s">
        <v>138</v>
      </c>
      <c r="W393" s="14" t="n">
        <v>3</v>
      </c>
      <c r="X393" s="14" t="s">
        <v>86</v>
      </c>
      <c r="Y393" s="14" t="n">
        <v>9</v>
      </c>
      <c r="Z393" s="14"/>
      <c r="AA393" s="14" t="n">
        <v>0</v>
      </c>
      <c r="AB393" s="14" t="s">
        <v>101</v>
      </c>
      <c r="AC393" s="14" t="n">
        <v>121.01</v>
      </c>
      <c r="AD393" s="14" t="n">
        <v>0</v>
      </c>
      <c r="AE393" s="14" t="n">
        <v>0</v>
      </c>
      <c r="AF393" s="14" t="s">
        <v>96</v>
      </c>
      <c r="AG393" s="15" t="n">
        <v>42614</v>
      </c>
      <c r="AH393" s="14" t="str">
        <f aca="false">B393&amp;"|"&amp;C393&amp;"|"&amp;D393&amp;"|"&amp;E393&amp;"|"&amp;F393&amp;"|"&amp;G393&amp;"|"&amp;H393&amp;"|"&amp;I393&amp;"|"&amp;J393&amp;"|"&amp;K393&amp;"|"&amp;L393&amp;"|"&amp;M393&amp;"|"&amp;N393&amp;"|"&amp;O393&amp;"|"&amp;P393&amp;"|"&amp;Q393&amp;"|"&amp;R393&amp;"|"&amp;S393&amp;"|"&amp;T393&amp;"|"&amp;U393&amp;"|"&amp;V393&amp;"|"&amp;W393&amp;"|"&amp;X393&amp;"|"&amp;Y393&amp;"|"&amp;Z393&amp;"|"&amp;AA393&amp;"|"&amp;AB393&amp;"|"&amp;AC393&amp;"|"&amp;AD393&amp;"|"&amp;AE393&amp;"|"&amp;AF393&amp;"|"&amp;AG393</f>
        <v>City Hotel|1|179|2016|September|36|2|2|5|0|2|0|BB|ESP|Online TA|TA/TO|0|0|0|B|B|3|No Deposit|9||0|Transient-Party|121.01|0|0|Canceled|42614</v>
      </c>
      <c r="AI393" s="14" t="str">
        <f aca="false">IF(COUNTIF($AH$4:$AH$2603,AH393)&gt;1,"Duplicate","Unique")</f>
        <v>Unique</v>
      </c>
      <c r="AJ393" s="14" t="str">
        <f aca="false">IF(COUNTBLANK(B393:AG393)&gt;0,"Missing ("&amp;COUNTBLANK(B393:AG393)&amp;")","Complete")</f>
        <v>Missing (1)</v>
      </c>
    </row>
    <row r="394" customFormat="false" ht="15" hidden="false" customHeight="false" outlineLevel="0" collapsed="false">
      <c r="A394" s="0" t="n">
        <v>391</v>
      </c>
      <c r="B394" s="0" t="s">
        <v>90</v>
      </c>
      <c r="C394" s="0" t="n">
        <v>0</v>
      </c>
      <c r="D394" s="0" t="n">
        <v>127</v>
      </c>
      <c r="E394" s="0" t="n">
        <v>2017</v>
      </c>
      <c r="F394" s="0" t="s">
        <v>119</v>
      </c>
      <c r="G394" s="0" t="n">
        <v>33</v>
      </c>
      <c r="H394" s="0" t="n">
        <v>16</v>
      </c>
      <c r="I394" s="0" t="n">
        <v>2</v>
      </c>
      <c r="J394" s="0" t="n">
        <v>5</v>
      </c>
      <c r="K394" s="0" t="n">
        <v>2</v>
      </c>
      <c r="L394" s="0" t="n">
        <v>0</v>
      </c>
      <c r="M394" s="0" t="n">
        <v>0</v>
      </c>
      <c r="N394" s="0" t="s">
        <v>82</v>
      </c>
      <c r="O394" s="0" t="s">
        <v>151</v>
      </c>
      <c r="P394" s="0" t="s">
        <v>99</v>
      </c>
      <c r="Q394" s="0" t="s">
        <v>94</v>
      </c>
      <c r="R394" s="0" t="n">
        <v>0</v>
      </c>
      <c r="S394" s="0" t="n">
        <v>0</v>
      </c>
      <c r="T394" s="0" t="n">
        <v>0</v>
      </c>
      <c r="U394" s="0" t="s">
        <v>95</v>
      </c>
      <c r="V394" s="0" t="s">
        <v>95</v>
      </c>
      <c r="W394" s="0" t="n">
        <v>0</v>
      </c>
      <c r="X394" s="0" t="s">
        <v>86</v>
      </c>
      <c r="Y394" s="0" t="n">
        <v>262</v>
      </c>
      <c r="AA394" s="0" t="n">
        <v>0</v>
      </c>
      <c r="AB394" s="0" t="s">
        <v>87</v>
      </c>
      <c r="AC394" s="0" t="n">
        <v>80.1</v>
      </c>
      <c r="AD394" s="0" t="n">
        <v>0</v>
      </c>
      <c r="AE394" s="0" t="n">
        <v>1</v>
      </c>
      <c r="AF394" s="0" t="s">
        <v>88</v>
      </c>
      <c r="AG394" s="13" t="n">
        <v>42970</v>
      </c>
      <c r="AH394" s="0" t="str">
        <f aca="false">B394&amp;"|"&amp;C394&amp;"|"&amp;D394&amp;"|"&amp;E394&amp;"|"&amp;F394&amp;"|"&amp;G394&amp;"|"&amp;H394&amp;"|"&amp;I394&amp;"|"&amp;J394&amp;"|"&amp;K394&amp;"|"&amp;L394&amp;"|"&amp;M394&amp;"|"&amp;N394&amp;"|"&amp;O394&amp;"|"&amp;P394&amp;"|"&amp;Q394&amp;"|"&amp;R394&amp;"|"&amp;S394&amp;"|"&amp;T394&amp;"|"&amp;U394&amp;"|"&amp;V394&amp;"|"&amp;W394&amp;"|"&amp;X394&amp;"|"&amp;Y394&amp;"|"&amp;Z394&amp;"|"&amp;AA394&amp;"|"&amp;AB394&amp;"|"&amp;AC394&amp;"|"&amp;AD394&amp;"|"&amp;AE394&amp;"|"&amp;AF394&amp;"|"&amp;AG394</f>
        <v>City Hotel|0|127|2017|August|33|16|2|5|2|0|0|BB|CN|Offline TA/TO|TA/TO|0|0|0|A|A|0|No Deposit|262||0|Transient|80.1|0|1|Check-Out|42970</v>
      </c>
      <c r="AI394" s="0" t="str">
        <f aca="false">IF(COUNTIF($AH$4:$AH$2603,AH394)&gt;1,"Duplicate","Unique")</f>
        <v>Unique</v>
      </c>
      <c r="AJ394" s="0" t="str">
        <f aca="false">IF(COUNTBLANK(B394:AG394)&gt;0,"Missing ("&amp;COUNTBLANK(B394:AG394)&amp;")","Complete")</f>
        <v>Missing (1)</v>
      </c>
    </row>
    <row r="395" customFormat="false" ht="15" hidden="false" customHeight="false" outlineLevel="0" collapsed="false">
      <c r="A395" s="14" t="n">
        <v>392</v>
      </c>
      <c r="B395" s="14" t="s">
        <v>80</v>
      </c>
      <c r="C395" s="14" t="n">
        <v>0</v>
      </c>
      <c r="D395" s="14" t="n">
        <v>74</v>
      </c>
      <c r="E395" s="14" t="n">
        <v>2017</v>
      </c>
      <c r="F395" s="14" t="s">
        <v>103</v>
      </c>
      <c r="G395" s="14" t="n">
        <v>13</v>
      </c>
      <c r="H395" s="14" t="n">
        <v>30</v>
      </c>
      <c r="I395" s="14" t="n">
        <v>2</v>
      </c>
      <c r="J395" s="14" t="n">
        <v>5</v>
      </c>
      <c r="K395" s="14" t="n">
        <v>2</v>
      </c>
      <c r="L395" s="14" t="n">
        <v>2</v>
      </c>
      <c r="M395" s="14" t="n">
        <v>0</v>
      </c>
      <c r="N395" s="14" t="s">
        <v>82</v>
      </c>
      <c r="O395" s="14" t="s">
        <v>92</v>
      </c>
      <c r="P395" s="14" t="s">
        <v>93</v>
      </c>
      <c r="Q395" s="14" t="s">
        <v>94</v>
      </c>
      <c r="R395" s="14" t="n">
        <v>0</v>
      </c>
      <c r="S395" s="14" t="n">
        <v>0</v>
      </c>
      <c r="T395" s="14" t="n">
        <v>0</v>
      </c>
      <c r="U395" s="14" t="s">
        <v>136</v>
      </c>
      <c r="V395" s="14" t="s">
        <v>136</v>
      </c>
      <c r="W395" s="14" t="n">
        <v>0</v>
      </c>
      <c r="X395" s="14" t="s">
        <v>86</v>
      </c>
      <c r="Y395" s="14" t="n">
        <v>240</v>
      </c>
      <c r="Z395" s="14"/>
      <c r="AA395" s="14" t="n">
        <v>0</v>
      </c>
      <c r="AB395" s="14" t="s">
        <v>87</v>
      </c>
      <c r="AC395" s="14" t="n">
        <v>113.29</v>
      </c>
      <c r="AD395" s="14" t="n">
        <v>0</v>
      </c>
      <c r="AE395" s="14" t="n">
        <v>1</v>
      </c>
      <c r="AF395" s="14" t="s">
        <v>88</v>
      </c>
      <c r="AG395" s="15" t="n">
        <v>42831</v>
      </c>
      <c r="AH395" s="14" t="str">
        <f aca="false">B395&amp;"|"&amp;C395&amp;"|"&amp;D395&amp;"|"&amp;E395&amp;"|"&amp;F395&amp;"|"&amp;G395&amp;"|"&amp;H395&amp;"|"&amp;I395&amp;"|"&amp;J395&amp;"|"&amp;K395&amp;"|"&amp;L395&amp;"|"&amp;M395&amp;"|"&amp;N395&amp;"|"&amp;O395&amp;"|"&amp;P395&amp;"|"&amp;Q395&amp;"|"&amp;R395&amp;"|"&amp;S395&amp;"|"&amp;T395&amp;"|"&amp;U395&amp;"|"&amp;V395&amp;"|"&amp;W395&amp;"|"&amp;X395&amp;"|"&amp;Y395&amp;"|"&amp;Z395&amp;"|"&amp;AA395&amp;"|"&amp;AB395&amp;"|"&amp;AC395&amp;"|"&amp;AD395&amp;"|"&amp;AE395&amp;"|"&amp;AF395&amp;"|"&amp;AG395</f>
        <v>Resort Hotel|0|74|2017|March|13|30|2|5|2|2|0|BB|PRT|Online TA|TA/TO|0|0|0|G|G|0|No Deposit|240||0|Transient|113.29|0|1|Check-Out|42831</v>
      </c>
      <c r="AI395" s="14" t="str">
        <f aca="false">IF(COUNTIF($AH$4:$AH$2603,AH395)&gt;1,"Duplicate","Unique")</f>
        <v>Unique</v>
      </c>
      <c r="AJ395" s="14" t="str">
        <f aca="false">IF(COUNTBLANK(B395:AG395)&gt;0,"Missing ("&amp;COUNTBLANK(B395:AG395)&amp;")","Complete")</f>
        <v>Missing (1)</v>
      </c>
    </row>
    <row r="396" customFormat="false" ht="15" hidden="false" customHeight="false" outlineLevel="0" collapsed="false">
      <c r="A396" s="0" t="n">
        <v>393</v>
      </c>
      <c r="B396" s="0" t="s">
        <v>80</v>
      </c>
      <c r="C396" s="0" t="n">
        <v>1</v>
      </c>
      <c r="D396" s="0" t="n">
        <v>12</v>
      </c>
      <c r="E396" s="0" t="n">
        <v>2016</v>
      </c>
      <c r="F396" s="0" t="s">
        <v>91</v>
      </c>
      <c r="G396" s="0" t="n">
        <v>31</v>
      </c>
      <c r="H396" s="0" t="n">
        <v>24</v>
      </c>
      <c r="I396" s="0" t="n">
        <v>1</v>
      </c>
      <c r="J396" s="0" t="n">
        <v>0</v>
      </c>
      <c r="K396" s="0" t="n">
        <v>2</v>
      </c>
      <c r="L396" s="0" t="n">
        <v>0</v>
      </c>
      <c r="M396" s="0" t="n">
        <v>0</v>
      </c>
      <c r="N396" s="0" t="s">
        <v>82</v>
      </c>
      <c r="O396" s="0" t="s">
        <v>92</v>
      </c>
      <c r="P396" s="0" t="s">
        <v>84</v>
      </c>
      <c r="Q396" s="0" t="s">
        <v>84</v>
      </c>
      <c r="R396" s="0" t="n">
        <v>0</v>
      </c>
      <c r="S396" s="0" t="n">
        <v>0</v>
      </c>
      <c r="T396" s="0" t="n">
        <v>0</v>
      </c>
      <c r="U396" s="0" t="s">
        <v>95</v>
      </c>
      <c r="V396" s="0" t="s">
        <v>95</v>
      </c>
      <c r="W396" s="0" t="n">
        <v>0</v>
      </c>
      <c r="X396" s="0" t="s">
        <v>86</v>
      </c>
      <c r="AA396" s="0" t="n">
        <v>0</v>
      </c>
      <c r="AB396" s="0" t="s">
        <v>101</v>
      </c>
      <c r="AC396" s="0" t="n">
        <v>126</v>
      </c>
      <c r="AD396" s="0" t="n">
        <v>0</v>
      </c>
      <c r="AE396" s="0" t="n">
        <v>0</v>
      </c>
      <c r="AF396" s="0" t="s">
        <v>96</v>
      </c>
      <c r="AG396" s="13" t="n">
        <v>42564</v>
      </c>
      <c r="AH396" s="0" t="str">
        <f aca="false">B396&amp;"|"&amp;C396&amp;"|"&amp;D396&amp;"|"&amp;E396&amp;"|"&amp;F396&amp;"|"&amp;G396&amp;"|"&amp;H396&amp;"|"&amp;I396&amp;"|"&amp;J396&amp;"|"&amp;K396&amp;"|"&amp;L396&amp;"|"&amp;M396&amp;"|"&amp;N396&amp;"|"&amp;O396&amp;"|"&amp;P396&amp;"|"&amp;Q396&amp;"|"&amp;R396&amp;"|"&amp;S396&amp;"|"&amp;T396&amp;"|"&amp;U396&amp;"|"&amp;V396&amp;"|"&amp;W396&amp;"|"&amp;X396&amp;"|"&amp;Y396&amp;"|"&amp;Z396&amp;"|"&amp;AA396&amp;"|"&amp;AB396&amp;"|"&amp;AC396&amp;"|"&amp;AD396&amp;"|"&amp;AE396&amp;"|"&amp;AF396&amp;"|"&amp;AG396</f>
        <v>Resort Hotel|1|12|2016|July|31|24|1|0|2|0|0|BB|PRT|Direct|Direct|0|0|0|A|A|0|No Deposit|||0|Transient-Party|126|0|0|Canceled|42564</v>
      </c>
      <c r="AI396" s="0" t="str">
        <f aca="false">IF(COUNTIF($AH$4:$AH$2603,AH396)&gt;1,"Duplicate","Unique")</f>
        <v>Unique</v>
      </c>
      <c r="AJ396" s="0" t="str">
        <f aca="false">IF(COUNTBLANK(B396:AG396)&gt;0,"Missing ("&amp;COUNTBLANK(B396:AG396)&amp;")","Complete")</f>
        <v>Missing (2)</v>
      </c>
    </row>
    <row r="397" customFormat="false" ht="15" hidden="false" customHeight="false" outlineLevel="0" collapsed="false">
      <c r="A397" s="14" t="n">
        <v>394</v>
      </c>
      <c r="B397" s="14" t="s">
        <v>80</v>
      </c>
      <c r="C397" s="14" t="n">
        <v>0</v>
      </c>
      <c r="D397" s="14" t="n">
        <v>21</v>
      </c>
      <c r="E397" s="14" t="n">
        <v>2017</v>
      </c>
      <c r="F397" s="14" t="s">
        <v>121</v>
      </c>
      <c r="G397" s="14" t="n">
        <v>22</v>
      </c>
      <c r="H397" s="14" t="n">
        <v>28</v>
      </c>
      <c r="I397" s="14" t="n">
        <v>2</v>
      </c>
      <c r="J397" s="14" t="n">
        <v>1</v>
      </c>
      <c r="K397" s="14" t="n">
        <v>2</v>
      </c>
      <c r="L397" s="14" t="n">
        <v>0</v>
      </c>
      <c r="M397" s="14" t="n">
        <v>0</v>
      </c>
      <c r="N397" s="14" t="s">
        <v>82</v>
      </c>
      <c r="O397" s="14" t="s">
        <v>92</v>
      </c>
      <c r="P397" s="14" t="s">
        <v>93</v>
      </c>
      <c r="Q397" s="14" t="s">
        <v>94</v>
      </c>
      <c r="R397" s="14" t="n">
        <v>0</v>
      </c>
      <c r="S397" s="14" t="n">
        <v>0</v>
      </c>
      <c r="T397" s="14" t="n">
        <v>0</v>
      </c>
      <c r="U397" s="14" t="s">
        <v>109</v>
      </c>
      <c r="V397" s="14" t="s">
        <v>109</v>
      </c>
      <c r="W397" s="14" t="n">
        <v>0</v>
      </c>
      <c r="X397" s="14" t="s">
        <v>86</v>
      </c>
      <c r="Y397" s="14" t="n">
        <v>240</v>
      </c>
      <c r="Z397" s="14"/>
      <c r="AA397" s="14" t="n">
        <v>0</v>
      </c>
      <c r="AB397" s="14" t="s">
        <v>87</v>
      </c>
      <c r="AC397" s="14" t="n">
        <v>142</v>
      </c>
      <c r="AD397" s="14" t="n">
        <v>0</v>
      </c>
      <c r="AE397" s="14" t="n">
        <v>3</v>
      </c>
      <c r="AF397" s="14" t="s">
        <v>88</v>
      </c>
      <c r="AG397" s="15" t="n">
        <v>42886</v>
      </c>
      <c r="AH397" s="14" t="str">
        <f aca="false">B397&amp;"|"&amp;C397&amp;"|"&amp;D397&amp;"|"&amp;E397&amp;"|"&amp;F397&amp;"|"&amp;G397&amp;"|"&amp;H397&amp;"|"&amp;I397&amp;"|"&amp;J397&amp;"|"&amp;K397&amp;"|"&amp;L397&amp;"|"&amp;M397&amp;"|"&amp;N397&amp;"|"&amp;O397&amp;"|"&amp;P397&amp;"|"&amp;Q397&amp;"|"&amp;R397&amp;"|"&amp;S397&amp;"|"&amp;T397&amp;"|"&amp;U397&amp;"|"&amp;V397&amp;"|"&amp;W397&amp;"|"&amp;X397&amp;"|"&amp;Y397&amp;"|"&amp;Z397&amp;"|"&amp;AA397&amp;"|"&amp;AB397&amp;"|"&amp;AC397&amp;"|"&amp;AD397&amp;"|"&amp;AE397&amp;"|"&amp;AF397&amp;"|"&amp;AG397</f>
        <v>Resort Hotel|0|21|2017|May|22|28|2|1|2|0|0|BB|PRT|Online TA|TA/TO|0|0|0|D|D|0|No Deposit|240||0|Transient|142|0|3|Check-Out|42886</v>
      </c>
      <c r="AI397" s="14" t="str">
        <f aca="false">IF(COUNTIF($AH$4:$AH$2603,AH397)&gt;1,"Duplicate","Unique")</f>
        <v>Unique</v>
      </c>
      <c r="AJ397" s="14" t="str">
        <f aca="false">IF(COUNTBLANK(B397:AG397)&gt;0,"Missing ("&amp;COUNTBLANK(B397:AG397)&amp;")","Complete")</f>
        <v>Missing (1)</v>
      </c>
    </row>
    <row r="398" customFormat="false" ht="15" hidden="false" customHeight="false" outlineLevel="0" collapsed="false">
      <c r="A398" s="0" t="n">
        <v>395</v>
      </c>
      <c r="B398" s="0" t="s">
        <v>80</v>
      </c>
      <c r="C398" s="0" t="n">
        <v>0</v>
      </c>
      <c r="D398" s="0" t="n">
        <v>0</v>
      </c>
      <c r="E398" s="0" t="n">
        <v>2017</v>
      </c>
      <c r="F398" s="0" t="s">
        <v>126</v>
      </c>
      <c r="G398" s="0" t="n">
        <v>2</v>
      </c>
      <c r="H398" s="0" t="n">
        <v>9</v>
      </c>
      <c r="I398" s="0" t="n">
        <v>1</v>
      </c>
      <c r="J398" s="0" t="n">
        <v>0</v>
      </c>
      <c r="K398" s="0" t="n">
        <v>2</v>
      </c>
      <c r="L398" s="0" t="n">
        <v>0</v>
      </c>
      <c r="M398" s="0" t="n">
        <v>0</v>
      </c>
      <c r="N398" s="0" t="s">
        <v>82</v>
      </c>
      <c r="O398" s="0" t="s">
        <v>123</v>
      </c>
      <c r="P398" s="0" t="s">
        <v>93</v>
      </c>
      <c r="Q398" s="0" t="s">
        <v>94</v>
      </c>
      <c r="R398" s="0" t="n">
        <v>1</v>
      </c>
      <c r="S398" s="0" t="n">
        <v>0</v>
      </c>
      <c r="T398" s="0" t="n">
        <v>0</v>
      </c>
      <c r="U398" s="0" t="s">
        <v>95</v>
      </c>
      <c r="V398" s="0" t="s">
        <v>95</v>
      </c>
      <c r="W398" s="0" t="n">
        <v>0</v>
      </c>
      <c r="X398" s="0" t="s">
        <v>86</v>
      </c>
      <c r="Y398" s="0" t="n">
        <v>306</v>
      </c>
      <c r="AA398" s="0" t="n">
        <v>0</v>
      </c>
      <c r="AB398" s="0" t="s">
        <v>87</v>
      </c>
      <c r="AC398" s="0" t="n">
        <v>30.99</v>
      </c>
      <c r="AD398" s="0" t="n">
        <v>0</v>
      </c>
      <c r="AE398" s="0" t="n">
        <v>0</v>
      </c>
      <c r="AF398" s="0" t="s">
        <v>88</v>
      </c>
      <c r="AG398" s="13" t="n">
        <v>42745</v>
      </c>
      <c r="AH398" s="0" t="str">
        <f aca="false">B398&amp;"|"&amp;C398&amp;"|"&amp;D398&amp;"|"&amp;E398&amp;"|"&amp;F398&amp;"|"&amp;G398&amp;"|"&amp;H398&amp;"|"&amp;I398&amp;"|"&amp;J398&amp;"|"&amp;K398&amp;"|"&amp;L398&amp;"|"&amp;M398&amp;"|"&amp;N398&amp;"|"&amp;O398&amp;"|"&amp;P398&amp;"|"&amp;Q398&amp;"|"&amp;R398&amp;"|"&amp;S398&amp;"|"&amp;T398&amp;"|"&amp;U398&amp;"|"&amp;V398&amp;"|"&amp;W398&amp;"|"&amp;X398&amp;"|"&amp;Y398&amp;"|"&amp;Z398&amp;"|"&amp;AA398&amp;"|"&amp;AB398&amp;"|"&amp;AC398&amp;"|"&amp;AD398&amp;"|"&amp;AE398&amp;"|"&amp;AF398&amp;"|"&amp;AG398</f>
        <v>Resort Hotel|0|0|2017|January|2|9|1|0|2|0|0|BB|USA|Online TA|TA/TO|1|0|0|A|A|0|No Deposit|306||0|Transient|30.99|0|0|Check-Out|42745</v>
      </c>
      <c r="AI398" s="0" t="str">
        <f aca="false">IF(COUNTIF($AH$4:$AH$2603,AH398)&gt;1,"Duplicate","Unique")</f>
        <v>Unique</v>
      </c>
      <c r="AJ398" s="0" t="str">
        <f aca="false">IF(COUNTBLANK(B398:AG398)&gt;0,"Missing ("&amp;COUNTBLANK(B398:AG398)&amp;")","Complete")</f>
        <v>Missing (1)</v>
      </c>
    </row>
    <row r="399" customFormat="false" ht="15" hidden="false" customHeight="false" outlineLevel="0" collapsed="false">
      <c r="A399" s="14" t="n">
        <v>396</v>
      </c>
      <c r="B399" s="14" t="s">
        <v>80</v>
      </c>
      <c r="C399" s="14" t="n">
        <v>1</v>
      </c>
      <c r="D399" s="14" t="n">
        <v>80</v>
      </c>
      <c r="E399" s="14" t="n">
        <v>2015</v>
      </c>
      <c r="F399" s="14" t="s">
        <v>119</v>
      </c>
      <c r="G399" s="14" t="n">
        <v>31</v>
      </c>
      <c r="H399" s="14" t="n">
        <v>1</v>
      </c>
      <c r="I399" s="14" t="n">
        <v>4</v>
      </c>
      <c r="J399" s="14" t="n">
        <v>6</v>
      </c>
      <c r="K399" s="14" t="n">
        <v>2</v>
      </c>
      <c r="L399" s="14" t="n">
        <v>2</v>
      </c>
      <c r="M399" s="14" t="n">
        <v>0</v>
      </c>
      <c r="N399" s="14" t="s">
        <v>82</v>
      </c>
      <c r="O399" s="14" t="s">
        <v>92</v>
      </c>
      <c r="P399" s="14" t="s">
        <v>93</v>
      </c>
      <c r="Q399" s="14" t="s">
        <v>94</v>
      </c>
      <c r="R399" s="14" t="n">
        <v>0</v>
      </c>
      <c r="S399" s="14" t="n">
        <v>0</v>
      </c>
      <c r="T399" s="14" t="n">
        <v>0</v>
      </c>
      <c r="U399" s="14" t="s">
        <v>156</v>
      </c>
      <c r="V399" s="14" t="s">
        <v>156</v>
      </c>
      <c r="W399" s="14" t="n">
        <v>0</v>
      </c>
      <c r="X399" s="14" t="s">
        <v>86</v>
      </c>
      <c r="Y399" s="14" t="n">
        <v>242</v>
      </c>
      <c r="Z399" s="14"/>
      <c r="AA399" s="14" t="n">
        <v>0</v>
      </c>
      <c r="AB399" s="14" t="s">
        <v>87</v>
      </c>
      <c r="AC399" s="14" t="n">
        <v>169</v>
      </c>
      <c r="AD399" s="14" t="n">
        <v>0</v>
      </c>
      <c r="AE399" s="14" t="n">
        <v>1</v>
      </c>
      <c r="AF399" s="14" t="s">
        <v>96</v>
      </c>
      <c r="AG399" s="15" t="n">
        <v>42206</v>
      </c>
      <c r="AH399" s="14" t="str">
        <f aca="false">B399&amp;"|"&amp;C399&amp;"|"&amp;D399&amp;"|"&amp;E399&amp;"|"&amp;F399&amp;"|"&amp;G399&amp;"|"&amp;H399&amp;"|"&amp;I399&amp;"|"&amp;J399&amp;"|"&amp;K399&amp;"|"&amp;L399&amp;"|"&amp;M399&amp;"|"&amp;N399&amp;"|"&amp;O399&amp;"|"&amp;P399&amp;"|"&amp;Q399&amp;"|"&amp;R399&amp;"|"&amp;S399&amp;"|"&amp;T399&amp;"|"&amp;U399&amp;"|"&amp;V399&amp;"|"&amp;W399&amp;"|"&amp;X399&amp;"|"&amp;Y399&amp;"|"&amp;Z399&amp;"|"&amp;AA399&amp;"|"&amp;AB399&amp;"|"&amp;AC399&amp;"|"&amp;AD399&amp;"|"&amp;AE399&amp;"|"&amp;AF399&amp;"|"&amp;AG399</f>
        <v>Resort Hotel|1|80|2015|August|31|1|4|6|2|2|0|BB|PRT|Online TA|TA/TO|0|0|0|C|C|0|No Deposit|242||0|Transient|169|0|1|Canceled|42206</v>
      </c>
      <c r="AI399" s="14" t="str">
        <f aca="false">IF(COUNTIF($AH$4:$AH$2603,AH399)&gt;1,"Duplicate","Unique")</f>
        <v>Unique</v>
      </c>
      <c r="AJ399" s="14" t="str">
        <f aca="false">IF(COUNTBLANK(B399:AG399)&gt;0,"Missing ("&amp;COUNTBLANK(B399:AG399)&amp;")","Complete")</f>
        <v>Missing (1)</v>
      </c>
    </row>
    <row r="400" customFormat="false" ht="15" hidden="false" customHeight="false" outlineLevel="0" collapsed="false">
      <c r="A400" s="0" t="n">
        <v>397</v>
      </c>
      <c r="B400" s="0" t="s">
        <v>80</v>
      </c>
      <c r="C400" s="0" t="n">
        <v>1</v>
      </c>
      <c r="D400" s="0" t="n">
        <v>57</v>
      </c>
      <c r="E400" s="0" t="n">
        <v>2017</v>
      </c>
      <c r="F400" s="0" t="s">
        <v>103</v>
      </c>
      <c r="G400" s="0" t="n">
        <v>10</v>
      </c>
      <c r="H400" s="0" t="n">
        <v>11</v>
      </c>
      <c r="I400" s="0" t="n">
        <v>2</v>
      </c>
      <c r="J400" s="0" t="n">
        <v>5</v>
      </c>
      <c r="K400" s="0" t="n">
        <v>1</v>
      </c>
      <c r="L400" s="0" t="n">
        <v>0</v>
      </c>
      <c r="M400" s="0" t="n">
        <v>0</v>
      </c>
      <c r="N400" s="0" t="s">
        <v>112</v>
      </c>
      <c r="O400" s="0" t="s">
        <v>92</v>
      </c>
      <c r="P400" s="0" t="s">
        <v>116</v>
      </c>
      <c r="Q400" s="0" t="s">
        <v>94</v>
      </c>
      <c r="R400" s="0" t="n">
        <v>0</v>
      </c>
      <c r="S400" s="0" t="n">
        <v>0</v>
      </c>
      <c r="T400" s="0" t="n">
        <v>0</v>
      </c>
      <c r="U400" s="0" t="s">
        <v>109</v>
      </c>
      <c r="V400" s="0" t="s">
        <v>109</v>
      </c>
      <c r="W400" s="0" t="n">
        <v>0</v>
      </c>
      <c r="X400" s="0" t="s">
        <v>86</v>
      </c>
      <c r="Y400" s="0" t="n">
        <v>298</v>
      </c>
      <c r="AA400" s="0" t="n">
        <v>0</v>
      </c>
      <c r="AB400" s="0" t="s">
        <v>101</v>
      </c>
      <c r="AC400" s="0" t="n">
        <v>51</v>
      </c>
      <c r="AD400" s="0" t="n">
        <v>0</v>
      </c>
      <c r="AE400" s="0" t="n">
        <v>0</v>
      </c>
      <c r="AF400" s="0" t="s">
        <v>96</v>
      </c>
      <c r="AG400" s="13" t="n">
        <v>42761</v>
      </c>
      <c r="AH400" s="0" t="str">
        <f aca="false">B400&amp;"|"&amp;C400&amp;"|"&amp;D400&amp;"|"&amp;E400&amp;"|"&amp;F400&amp;"|"&amp;G400&amp;"|"&amp;H400&amp;"|"&amp;I400&amp;"|"&amp;J400&amp;"|"&amp;K400&amp;"|"&amp;L400&amp;"|"&amp;M400&amp;"|"&amp;N400&amp;"|"&amp;O400&amp;"|"&amp;P400&amp;"|"&amp;Q400&amp;"|"&amp;R400&amp;"|"&amp;S400&amp;"|"&amp;T400&amp;"|"&amp;U400&amp;"|"&amp;V400&amp;"|"&amp;W400&amp;"|"&amp;X400&amp;"|"&amp;Y400&amp;"|"&amp;Z400&amp;"|"&amp;AA400&amp;"|"&amp;AB400&amp;"|"&amp;AC400&amp;"|"&amp;AD400&amp;"|"&amp;AE400&amp;"|"&amp;AF400&amp;"|"&amp;AG400</f>
        <v>Resort Hotel|1|57|2017|March|10|11|2|5|1|0|0|HB|PRT|Groups|TA/TO|0|0|0|D|D|0|No Deposit|298||0|Transient-Party|51|0|0|Canceled|42761</v>
      </c>
      <c r="AI400" s="0" t="str">
        <f aca="false">IF(COUNTIF($AH$4:$AH$2603,AH400)&gt;1,"Duplicate","Unique")</f>
        <v>Unique</v>
      </c>
      <c r="AJ400" s="0" t="str">
        <f aca="false">IF(COUNTBLANK(B400:AG400)&gt;0,"Missing ("&amp;COUNTBLANK(B400:AG400)&amp;")","Complete")</f>
        <v>Missing (1)</v>
      </c>
    </row>
    <row r="401" customFormat="false" ht="15" hidden="false" customHeight="false" outlineLevel="0" collapsed="false">
      <c r="A401" s="14" t="n">
        <v>398</v>
      </c>
      <c r="B401" s="14" t="s">
        <v>90</v>
      </c>
      <c r="C401" s="14" t="n">
        <v>1</v>
      </c>
      <c r="D401" s="14" t="n">
        <v>69</v>
      </c>
      <c r="E401" s="14" t="n">
        <v>2016</v>
      </c>
      <c r="F401" s="14" t="s">
        <v>135</v>
      </c>
      <c r="G401" s="14" t="n">
        <v>25</v>
      </c>
      <c r="H401" s="14" t="n">
        <v>12</v>
      </c>
      <c r="I401" s="14" t="n">
        <v>2</v>
      </c>
      <c r="J401" s="14" t="n">
        <v>4</v>
      </c>
      <c r="K401" s="14" t="n">
        <v>1</v>
      </c>
      <c r="L401" s="14" t="n">
        <v>0</v>
      </c>
      <c r="M401" s="14" t="n">
        <v>0</v>
      </c>
      <c r="N401" s="14" t="s">
        <v>82</v>
      </c>
      <c r="O401" s="14" t="s">
        <v>92</v>
      </c>
      <c r="P401" s="14" t="s">
        <v>99</v>
      </c>
      <c r="Q401" s="14" t="s">
        <v>94</v>
      </c>
      <c r="R401" s="14" t="n">
        <v>0</v>
      </c>
      <c r="S401" s="14" t="n">
        <v>0</v>
      </c>
      <c r="T401" s="14" t="n">
        <v>0</v>
      </c>
      <c r="U401" s="14" t="s">
        <v>95</v>
      </c>
      <c r="V401" s="14" t="s">
        <v>95</v>
      </c>
      <c r="W401" s="14" t="n">
        <v>0</v>
      </c>
      <c r="X401" s="14" t="s">
        <v>120</v>
      </c>
      <c r="Y401" s="14" t="n">
        <v>236</v>
      </c>
      <c r="Z401" s="14"/>
      <c r="AA401" s="14" t="n">
        <v>0</v>
      </c>
      <c r="AB401" s="14" t="s">
        <v>87</v>
      </c>
      <c r="AC401" s="14" t="n">
        <v>120</v>
      </c>
      <c r="AD401" s="14" t="n">
        <v>0</v>
      </c>
      <c r="AE401" s="14" t="n">
        <v>0</v>
      </c>
      <c r="AF401" s="14" t="s">
        <v>96</v>
      </c>
      <c r="AG401" s="15" t="n">
        <v>42494</v>
      </c>
      <c r="AH401" s="14" t="str">
        <f aca="false">B401&amp;"|"&amp;C401&amp;"|"&amp;D401&amp;"|"&amp;E401&amp;"|"&amp;F401&amp;"|"&amp;G401&amp;"|"&amp;H401&amp;"|"&amp;I401&amp;"|"&amp;J401&amp;"|"&amp;K401&amp;"|"&amp;L401&amp;"|"&amp;M401&amp;"|"&amp;N401&amp;"|"&amp;O401&amp;"|"&amp;P401&amp;"|"&amp;Q401&amp;"|"&amp;R401&amp;"|"&amp;S401&amp;"|"&amp;T401&amp;"|"&amp;U401&amp;"|"&amp;V401&amp;"|"&amp;W401&amp;"|"&amp;X401&amp;"|"&amp;Y401&amp;"|"&amp;Z401&amp;"|"&amp;AA401&amp;"|"&amp;AB401&amp;"|"&amp;AC401&amp;"|"&amp;AD401&amp;"|"&amp;AE401&amp;"|"&amp;AF401&amp;"|"&amp;AG401</f>
        <v>City Hotel|1|69|2016|June|25|12|2|4|1|0|0|BB|PRT|Offline TA/TO|TA/TO|0|0|0|A|A|0|Non Refund|236||0|Transient|120|0|0|Canceled|42494</v>
      </c>
      <c r="AI401" s="14" t="str">
        <f aca="false">IF(COUNTIF($AH$4:$AH$2603,AH401)&gt;1,"Duplicate","Unique")</f>
        <v>Unique</v>
      </c>
      <c r="AJ401" s="14" t="str">
        <f aca="false">IF(COUNTBLANK(B401:AG401)&gt;0,"Missing ("&amp;COUNTBLANK(B401:AG401)&amp;")","Complete")</f>
        <v>Missing (1)</v>
      </c>
    </row>
    <row r="402" customFormat="false" ht="15" hidden="false" customHeight="false" outlineLevel="0" collapsed="false">
      <c r="A402" s="0" t="n">
        <v>399</v>
      </c>
      <c r="B402" s="0" t="s">
        <v>90</v>
      </c>
      <c r="C402" s="0" t="n">
        <v>0</v>
      </c>
      <c r="D402" s="0" t="n">
        <v>95</v>
      </c>
      <c r="E402" s="0" t="n">
        <v>2017</v>
      </c>
      <c r="F402" s="0" t="s">
        <v>103</v>
      </c>
      <c r="G402" s="0" t="n">
        <v>12</v>
      </c>
      <c r="H402" s="0" t="n">
        <v>25</v>
      </c>
      <c r="I402" s="0" t="n">
        <v>2</v>
      </c>
      <c r="J402" s="0" t="n">
        <v>3</v>
      </c>
      <c r="K402" s="0" t="n">
        <v>2</v>
      </c>
      <c r="L402" s="0" t="n">
        <v>0</v>
      </c>
      <c r="M402" s="0" t="n">
        <v>0</v>
      </c>
      <c r="N402" s="0" t="s">
        <v>82</v>
      </c>
      <c r="O402" s="0" t="s">
        <v>108</v>
      </c>
      <c r="P402" s="0" t="s">
        <v>99</v>
      </c>
      <c r="Q402" s="0" t="s">
        <v>94</v>
      </c>
      <c r="R402" s="0" t="n">
        <v>0</v>
      </c>
      <c r="S402" s="0" t="n">
        <v>0</v>
      </c>
      <c r="T402" s="0" t="n">
        <v>0</v>
      </c>
      <c r="U402" s="0" t="s">
        <v>95</v>
      </c>
      <c r="V402" s="0" t="s">
        <v>95</v>
      </c>
      <c r="W402" s="0" t="n">
        <v>0</v>
      </c>
      <c r="X402" s="0" t="s">
        <v>86</v>
      </c>
      <c r="Y402" s="0" t="n">
        <v>27</v>
      </c>
      <c r="AA402" s="0" t="n">
        <v>0</v>
      </c>
      <c r="AB402" s="0" t="s">
        <v>87</v>
      </c>
      <c r="AC402" s="0" t="n">
        <v>72</v>
      </c>
      <c r="AD402" s="0" t="n">
        <v>0</v>
      </c>
      <c r="AE402" s="0" t="n">
        <v>0</v>
      </c>
      <c r="AF402" s="0" t="s">
        <v>88</v>
      </c>
      <c r="AG402" s="13" t="n">
        <v>42824</v>
      </c>
      <c r="AH402" s="0" t="str">
        <f aca="false">B402&amp;"|"&amp;C402&amp;"|"&amp;D402&amp;"|"&amp;E402&amp;"|"&amp;F402&amp;"|"&amp;G402&amp;"|"&amp;H402&amp;"|"&amp;I402&amp;"|"&amp;J402&amp;"|"&amp;K402&amp;"|"&amp;L402&amp;"|"&amp;M402&amp;"|"&amp;N402&amp;"|"&amp;O402&amp;"|"&amp;P402&amp;"|"&amp;Q402&amp;"|"&amp;R402&amp;"|"&amp;S402&amp;"|"&amp;T402&amp;"|"&amp;U402&amp;"|"&amp;V402&amp;"|"&amp;W402&amp;"|"&amp;X402&amp;"|"&amp;Y402&amp;"|"&amp;Z402&amp;"|"&amp;AA402&amp;"|"&amp;AB402&amp;"|"&amp;AC402&amp;"|"&amp;AD402&amp;"|"&amp;AE402&amp;"|"&amp;AF402&amp;"|"&amp;AG402</f>
        <v>City Hotel|0|95|2017|March|12|25|2|3|2|0|0|BB|DEU|Offline TA/TO|TA/TO|0|0|0|A|A|0|No Deposit|27||0|Transient|72|0|0|Check-Out|42824</v>
      </c>
      <c r="AI402" s="0" t="str">
        <f aca="false">IF(COUNTIF($AH$4:$AH$2603,AH402)&gt;1,"Duplicate","Unique")</f>
        <v>Unique</v>
      </c>
      <c r="AJ402" s="0" t="str">
        <f aca="false">IF(COUNTBLANK(B402:AG402)&gt;0,"Missing ("&amp;COUNTBLANK(B402:AG402)&amp;")","Complete")</f>
        <v>Missing (1)</v>
      </c>
    </row>
    <row r="403" customFormat="false" ht="15" hidden="false" customHeight="false" outlineLevel="0" collapsed="false">
      <c r="A403" s="14" t="n">
        <v>400</v>
      </c>
      <c r="B403" s="14" t="s">
        <v>80</v>
      </c>
      <c r="C403" s="14" t="n">
        <v>1</v>
      </c>
      <c r="D403" s="14" t="n">
        <v>16</v>
      </c>
      <c r="E403" s="14" t="n">
        <v>2015</v>
      </c>
      <c r="F403" s="14" t="s">
        <v>91</v>
      </c>
      <c r="G403" s="14" t="n">
        <v>30</v>
      </c>
      <c r="H403" s="14" t="n">
        <v>25</v>
      </c>
      <c r="I403" s="14" t="n">
        <v>1</v>
      </c>
      <c r="J403" s="14" t="n">
        <v>1</v>
      </c>
      <c r="K403" s="14" t="n">
        <v>2</v>
      </c>
      <c r="L403" s="14" t="n">
        <v>0</v>
      </c>
      <c r="M403" s="14" t="n">
        <v>0</v>
      </c>
      <c r="N403" s="14" t="s">
        <v>82</v>
      </c>
      <c r="O403" s="14" t="s">
        <v>92</v>
      </c>
      <c r="P403" s="14" t="s">
        <v>84</v>
      </c>
      <c r="Q403" s="14" t="s">
        <v>84</v>
      </c>
      <c r="R403" s="14" t="n">
        <v>0</v>
      </c>
      <c r="S403" s="14" t="n">
        <v>0</v>
      </c>
      <c r="T403" s="14" t="n">
        <v>0</v>
      </c>
      <c r="U403" s="14" t="s">
        <v>95</v>
      </c>
      <c r="V403" s="14" t="s">
        <v>95</v>
      </c>
      <c r="W403" s="14" t="n">
        <v>0</v>
      </c>
      <c r="X403" s="14" t="s">
        <v>86</v>
      </c>
      <c r="Y403" s="14"/>
      <c r="Z403" s="14"/>
      <c r="AA403" s="14" t="n">
        <v>0</v>
      </c>
      <c r="AB403" s="14" t="s">
        <v>87</v>
      </c>
      <c r="AC403" s="14" t="n">
        <v>134</v>
      </c>
      <c r="AD403" s="14" t="n">
        <v>0</v>
      </c>
      <c r="AE403" s="14" t="n">
        <v>0</v>
      </c>
      <c r="AF403" s="14" t="s">
        <v>96</v>
      </c>
      <c r="AG403" s="15" t="n">
        <v>42208</v>
      </c>
      <c r="AH403" s="14" t="str">
        <f aca="false">B403&amp;"|"&amp;C403&amp;"|"&amp;D403&amp;"|"&amp;E403&amp;"|"&amp;F403&amp;"|"&amp;G403&amp;"|"&amp;H403&amp;"|"&amp;I403&amp;"|"&amp;J403&amp;"|"&amp;K403&amp;"|"&amp;L403&amp;"|"&amp;M403&amp;"|"&amp;N403&amp;"|"&amp;O403&amp;"|"&amp;P403&amp;"|"&amp;Q403&amp;"|"&amp;R403&amp;"|"&amp;S403&amp;"|"&amp;T403&amp;"|"&amp;U403&amp;"|"&amp;V403&amp;"|"&amp;W403&amp;"|"&amp;X403&amp;"|"&amp;Y403&amp;"|"&amp;Z403&amp;"|"&amp;AA403&amp;"|"&amp;AB403&amp;"|"&amp;AC403&amp;"|"&amp;AD403&amp;"|"&amp;AE403&amp;"|"&amp;AF403&amp;"|"&amp;AG403</f>
        <v>Resort Hotel|1|16|2015|July|30|25|1|1|2|0|0|BB|PRT|Direct|Direct|0|0|0|A|A|0|No Deposit|||0|Transient|134|0|0|Canceled|42208</v>
      </c>
      <c r="AI403" s="14" t="str">
        <f aca="false">IF(COUNTIF($AH$4:$AH$2603,AH403)&gt;1,"Duplicate","Unique")</f>
        <v>Unique</v>
      </c>
      <c r="AJ403" s="14" t="str">
        <f aca="false">IF(COUNTBLANK(B403:AG403)&gt;0,"Missing ("&amp;COUNTBLANK(B403:AG403)&amp;")","Complete")</f>
        <v>Missing (2)</v>
      </c>
    </row>
    <row r="404" customFormat="false" ht="15" hidden="false" customHeight="false" outlineLevel="0" collapsed="false">
      <c r="A404" s="0" t="n">
        <v>401</v>
      </c>
      <c r="B404" s="0" t="s">
        <v>90</v>
      </c>
      <c r="C404" s="0" t="n">
        <v>0</v>
      </c>
      <c r="D404" s="0" t="n">
        <v>50</v>
      </c>
      <c r="E404" s="0" t="n">
        <v>2016</v>
      </c>
      <c r="F404" s="0" t="s">
        <v>81</v>
      </c>
      <c r="G404" s="0" t="n">
        <v>50</v>
      </c>
      <c r="H404" s="0" t="n">
        <v>4</v>
      </c>
      <c r="I404" s="0" t="n">
        <v>2</v>
      </c>
      <c r="J404" s="0" t="n">
        <v>2</v>
      </c>
      <c r="K404" s="0" t="n">
        <v>2</v>
      </c>
      <c r="L404" s="0" t="n">
        <v>0</v>
      </c>
      <c r="M404" s="0" t="n">
        <v>0</v>
      </c>
      <c r="N404" s="0" t="s">
        <v>82</v>
      </c>
      <c r="O404" s="0" t="s">
        <v>115</v>
      </c>
      <c r="P404" s="0" t="s">
        <v>93</v>
      </c>
      <c r="Q404" s="0" t="s">
        <v>94</v>
      </c>
      <c r="R404" s="0" t="n">
        <v>0</v>
      </c>
      <c r="S404" s="0" t="n">
        <v>0</v>
      </c>
      <c r="T404" s="0" t="n">
        <v>0</v>
      </c>
      <c r="U404" s="0" t="s">
        <v>95</v>
      </c>
      <c r="V404" s="0" t="s">
        <v>95</v>
      </c>
      <c r="W404" s="0" t="n">
        <v>0</v>
      </c>
      <c r="X404" s="0" t="s">
        <v>86</v>
      </c>
      <c r="Y404" s="0" t="n">
        <v>9</v>
      </c>
      <c r="AA404" s="0" t="n">
        <v>0</v>
      </c>
      <c r="AB404" s="0" t="s">
        <v>87</v>
      </c>
      <c r="AC404" s="0" t="n">
        <v>88.4</v>
      </c>
      <c r="AD404" s="0" t="n">
        <v>0</v>
      </c>
      <c r="AE404" s="0" t="n">
        <v>0</v>
      </c>
      <c r="AF404" s="0" t="s">
        <v>88</v>
      </c>
      <c r="AG404" s="13" t="n">
        <v>42712</v>
      </c>
      <c r="AH404" s="0" t="str">
        <f aca="false">B404&amp;"|"&amp;C404&amp;"|"&amp;D404&amp;"|"&amp;E404&amp;"|"&amp;F404&amp;"|"&amp;G404&amp;"|"&amp;H404&amp;"|"&amp;I404&amp;"|"&amp;J404&amp;"|"&amp;K404&amp;"|"&amp;L404&amp;"|"&amp;M404&amp;"|"&amp;N404&amp;"|"&amp;O404&amp;"|"&amp;P404&amp;"|"&amp;Q404&amp;"|"&amp;R404&amp;"|"&amp;S404&amp;"|"&amp;T404&amp;"|"&amp;U404&amp;"|"&amp;V404&amp;"|"&amp;W404&amp;"|"&amp;X404&amp;"|"&amp;Y404&amp;"|"&amp;Z404&amp;"|"&amp;AA404&amp;"|"&amp;AB404&amp;"|"&amp;AC404&amp;"|"&amp;AD404&amp;"|"&amp;AE404&amp;"|"&amp;AF404&amp;"|"&amp;AG404</f>
        <v>City Hotel|0|50|2016|December|50|4|2|2|2|0|0|BB|ESP|Online TA|TA/TO|0|0|0|A|A|0|No Deposit|9||0|Transient|88.4|0|0|Check-Out|42712</v>
      </c>
      <c r="AI404" s="0" t="str">
        <f aca="false">IF(COUNTIF($AH$4:$AH$2603,AH404)&gt;1,"Duplicate","Unique")</f>
        <v>Unique</v>
      </c>
      <c r="AJ404" s="0" t="str">
        <f aca="false">IF(COUNTBLANK(B404:AG404)&gt;0,"Missing ("&amp;COUNTBLANK(B404:AG404)&amp;")","Complete")</f>
        <v>Missing (1)</v>
      </c>
    </row>
    <row r="405" customFormat="false" ht="15" hidden="false" customHeight="false" outlineLevel="0" collapsed="false">
      <c r="A405" s="14" t="n">
        <v>402</v>
      </c>
      <c r="B405" s="14" t="s">
        <v>80</v>
      </c>
      <c r="C405" s="14" t="n">
        <v>1</v>
      </c>
      <c r="D405" s="14" t="n">
        <v>2</v>
      </c>
      <c r="E405" s="14" t="n">
        <v>2017</v>
      </c>
      <c r="F405" s="14" t="s">
        <v>118</v>
      </c>
      <c r="G405" s="14" t="n">
        <v>8</v>
      </c>
      <c r="H405" s="14" t="n">
        <v>22</v>
      </c>
      <c r="I405" s="14" t="n">
        <v>0</v>
      </c>
      <c r="J405" s="14" t="n">
        <v>4</v>
      </c>
      <c r="K405" s="14" t="n">
        <v>1</v>
      </c>
      <c r="L405" s="14" t="n">
        <v>0</v>
      </c>
      <c r="M405" s="14" t="n">
        <v>0</v>
      </c>
      <c r="N405" s="14" t="s">
        <v>82</v>
      </c>
      <c r="O405" s="14" t="s">
        <v>92</v>
      </c>
      <c r="P405" s="14" t="s">
        <v>116</v>
      </c>
      <c r="Q405" s="14" t="s">
        <v>84</v>
      </c>
      <c r="R405" s="14" t="n">
        <v>0</v>
      </c>
      <c r="S405" s="14" t="n">
        <v>0</v>
      </c>
      <c r="T405" s="14" t="n">
        <v>0</v>
      </c>
      <c r="U405" s="14" t="s">
        <v>95</v>
      </c>
      <c r="V405" s="14" t="s">
        <v>95</v>
      </c>
      <c r="W405" s="14" t="n">
        <v>0</v>
      </c>
      <c r="X405" s="14" t="s">
        <v>86</v>
      </c>
      <c r="Y405" s="14"/>
      <c r="Z405" s="14"/>
      <c r="AA405" s="14" t="n">
        <v>0</v>
      </c>
      <c r="AB405" s="14" t="s">
        <v>101</v>
      </c>
      <c r="AC405" s="14" t="n">
        <v>36</v>
      </c>
      <c r="AD405" s="14" t="n">
        <v>0</v>
      </c>
      <c r="AE405" s="14" t="n">
        <v>0</v>
      </c>
      <c r="AF405" s="14" t="s">
        <v>96</v>
      </c>
      <c r="AG405" s="15" t="n">
        <v>42786</v>
      </c>
      <c r="AH405" s="14" t="str">
        <f aca="false">B405&amp;"|"&amp;C405&amp;"|"&amp;D405&amp;"|"&amp;E405&amp;"|"&amp;F405&amp;"|"&amp;G405&amp;"|"&amp;H405&amp;"|"&amp;I405&amp;"|"&amp;J405&amp;"|"&amp;K405&amp;"|"&amp;L405&amp;"|"&amp;M405&amp;"|"&amp;N405&amp;"|"&amp;O405&amp;"|"&amp;P405&amp;"|"&amp;Q405&amp;"|"&amp;R405&amp;"|"&amp;S405&amp;"|"&amp;T405&amp;"|"&amp;U405&amp;"|"&amp;V405&amp;"|"&amp;W405&amp;"|"&amp;X405&amp;"|"&amp;Y405&amp;"|"&amp;Z405&amp;"|"&amp;AA405&amp;"|"&amp;AB405&amp;"|"&amp;AC405&amp;"|"&amp;AD405&amp;"|"&amp;AE405&amp;"|"&amp;AF405&amp;"|"&amp;AG405</f>
        <v>Resort Hotel|1|2|2017|February|8|22|0|4|1|0|0|BB|PRT|Groups|Direct|0|0|0|A|A|0|No Deposit|||0|Transient-Party|36|0|0|Canceled|42786</v>
      </c>
      <c r="AI405" s="14" t="str">
        <f aca="false">IF(COUNTIF($AH$4:$AH$2603,AH405)&gt;1,"Duplicate","Unique")</f>
        <v>Unique</v>
      </c>
      <c r="AJ405" s="14" t="str">
        <f aca="false">IF(COUNTBLANK(B405:AG405)&gt;0,"Missing ("&amp;COUNTBLANK(B405:AG405)&amp;")","Complete")</f>
        <v>Missing (2)</v>
      </c>
    </row>
    <row r="406" customFormat="false" ht="15" hidden="false" customHeight="false" outlineLevel="0" collapsed="false">
      <c r="A406" s="0" t="n">
        <v>403</v>
      </c>
      <c r="B406" s="0" t="s">
        <v>90</v>
      </c>
      <c r="C406" s="0" t="n">
        <v>0</v>
      </c>
      <c r="D406" s="0" t="n">
        <v>23</v>
      </c>
      <c r="E406" s="0" t="n">
        <v>2017</v>
      </c>
      <c r="F406" s="0" t="s">
        <v>119</v>
      </c>
      <c r="G406" s="0" t="n">
        <v>31</v>
      </c>
      <c r="H406" s="0" t="n">
        <v>3</v>
      </c>
      <c r="I406" s="0" t="n">
        <v>1</v>
      </c>
      <c r="J406" s="0" t="n">
        <v>3</v>
      </c>
      <c r="K406" s="0" t="n">
        <v>2</v>
      </c>
      <c r="L406" s="0" t="n">
        <v>0</v>
      </c>
      <c r="M406" s="0" t="n">
        <v>0</v>
      </c>
      <c r="N406" s="0" t="s">
        <v>107</v>
      </c>
      <c r="O406" s="0" t="s">
        <v>163</v>
      </c>
      <c r="P406" s="0" t="s">
        <v>93</v>
      </c>
      <c r="Q406" s="0" t="s">
        <v>94</v>
      </c>
      <c r="R406" s="0" t="n">
        <v>0</v>
      </c>
      <c r="S406" s="0" t="n">
        <v>0</v>
      </c>
      <c r="T406" s="0" t="n">
        <v>0</v>
      </c>
      <c r="U406" s="0" t="s">
        <v>95</v>
      </c>
      <c r="V406" s="0" t="s">
        <v>95</v>
      </c>
      <c r="W406" s="0" t="n">
        <v>1</v>
      </c>
      <c r="X406" s="0" t="s">
        <v>86</v>
      </c>
      <c r="Y406" s="0" t="n">
        <v>9</v>
      </c>
      <c r="AA406" s="0" t="n">
        <v>0</v>
      </c>
      <c r="AB406" s="0" t="s">
        <v>87</v>
      </c>
      <c r="AC406" s="0" t="n">
        <v>147</v>
      </c>
      <c r="AD406" s="0" t="n">
        <v>0</v>
      </c>
      <c r="AE406" s="0" t="n">
        <v>1</v>
      </c>
      <c r="AF406" s="0" t="s">
        <v>88</v>
      </c>
      <c r="AG406" s="13" t="n">
        <v>42954</v>
      </c>
      <c r="AH406" s="0" t="str">
        <f aca="false">B406&amp;"|"&amp;C406&amp;"|"&amp;D406&amp;"|"&amp;E406&amp;"|"&amp;F406&amp;"|"&amp;G406&amp;"|"&amp;H406&amp;"|"&amp;I406&amp;"|"&amp;J406&amp;"|"&amp;K406&amp;"|"&amp;L406&amp;"|"&amp;M406&amp;"|"&amp;N406&amp;"|"&amp;O406&amp;"|"&amp;P406&amp;"|"&amp;Q406&amp;"|"&amp;R406&amp;"|"&amp;S406&amp;"|"&amp;T406&amp;"|"&amp;U406&amp;"|"&amp;V406&amp;"|"&amp;W406&amp;"|"&amp;X406&amp;"|"&amp;Y406&amp;"|"&amp;Z406&amp;"|"&amp;AA406&amp;"|"&amp;AB406&amp;"|"&amp;AC406&amp;"|"&amp;AD406&amp;"|"&amp;AE406&amp;"|"&amp;AF406&amp;"|"&amp;AG406</f>
        <v>City Hotel|0|23|2017|August|31|3|1|3|2|0|0|SC|RUS|Online TA|TA/TO|0|0|0|A|A|1|No Deposit|9||0|Transient|147|0|1|Check-Out|42954</v>
      </c>
      <c r="AI406" s="0" t="str">
        <f aca="false">IF(COUNTIF($AH$4:$AH$2603,AH406)&gt;1,"Duplicate","Unique")</f>
        <v>Unique</v>
      </c>
      <c r="AJ406" s="0" t="str">
        <f aca="false">IF(COUNTBLANK(B406:AG406)&gt;0,"Missing ("&amp;COUNTBLANK(B406:AG406)&amp;")","Complete")</f>
        <v>Missing (1)</v>
      </c>
    </row>
    <row r="407" customFormat="false" ht="15" hidden="false" customHeight="false" outlineLevel="0" collapsed="false">
      <c r="A407" s="14" t="n">
        <v>404</v>
      </c>
      <c r="B407" s="14" t="s">
        <v>80</v>
      </c>
      <c r="C407" s="14" t="n">
        <v>1</v>
      </c>
      <c r="D407" s="14" t="n">
        <v>2</v>
      </c>
      <c r="E407" s="14" t="n">
        <v>2015</v>
      </c>
      <c r="F407" s="14" t="s">
        <v>111</v>
      </c>
      <c r="G407" s="14" t="n">
        <v>42</v>
      </c>
      <c r="H407" s="14" t="n">
        <v>14</v>
      </c>
      <c r="I407" s="14" t="n">
        <v>0</v>
      </c>
      <c r="J407" s="14" t="n">
        <v>1</v>
      </c>
      <c r="K407" s="14" t="n">
        <v>1</v>
      </c>
      <c r="L407" s="14" t="n">
        <v>0</v>
      </c>
      <c r="M407" s="14" t="n">
        <v>0</v>
      </c>
      <c r="N407" s="14" t="s">
        <v>82</v>
      </c>
      <c r="O407" s="14" t="s">
        <v>92</v>
      </c>
      <c r="P407" s="14" t="s">
        <v>128</v>
      </c>
      <c r="Q407" s="14" t="s">
        <v>128</v>
      </c>
      <c r="R407" s="14" t="n">
        <v>0</v>
      </c>
      <c r="S407" s="14" t="n">
        <v>1</v>
      </c>
      <c r="T407" s="14" t="n">
        <v>0</v>
      </c>
      <c r="U407" s="14" t="s">
        <v>95</v>
      </c>
      <c r="V407" s="14" t="s">
        <v>95</v>
      </c>
      <c r="W407" s="14" t="n">
        <v>0</v>
      </c>
      <c r="X407" s="14" t="s">
        <v>86</v>
      </c>
      <c r="Y407" s="14"/>
      <c r="Z407" s="14"/>
      <c r="AA407" s="14" t="n">
        <v>0</v>
      </c>
      <c r="AB407" s="14" t="s">
        <v>87</v>
      </c>
      <c r="AC407" s="14" t="n">
        <v>47</v>
      </c>
      <c r="AD407" s="14" t="n">
        <v>0</v>
      </c>
      <c r="AE407" s="14" t="n">
        <v>0</v>
      </c>
      <c r="AF407" s="14" t="s">
        <v>96</v>
      </c>
      <c r="AG407" s="15" t="n">
        <v>42289</v>
      </c>
      <c r="AH407" s="14" t="str">
        <f aca="false">B407&amp;"|"&amp;C407&amp;"|"&amp;D407&amp;"|"&amp;E407&amp;"|"&amp;F407&amp;"|"&amp;G407&amp;"|"&amp;H407&amp;"|"&amp;I407&amp;"|"&amp;J407&amp;"|"&amp;K407&amp;"|"&amp;L407&amp;"|"&amp;M407&amp;"|"&amp;N407&amp;"|"&amp;O407&amp;"|"&amp;P407&amp;"|"&amp;Q407&amp;"|"&amp;R407&amp;"|"&amp;S407&amp;"|"&amp;T407&amp;"|"&amp;U407&amp;"|"&amp;V407&amp;"|"&amp;W407&amp;"|"&amp;X407&amp;"|"&amp;Y407&amp;"|"&amp;Z407&amp;"|"&amp;AA407&amp;"|"&amp;AB407&amp;"|"&amp;AC407&amp;"|"&amp;AD407&amp;"|"&amp;AE407&amp;"|"&amp;AF407&amp;"|"&amp;AG407</f>
        <v>Resort Hotel|1|2|2015|October|42|14|0|1|1|0|0|BB|PRT|Corporate|Corporate|0|1|0|A|A|0|No Deposit|||0|Transient|47|0|0|Canceled|42289</v>
      </c>
      <c r="AI407" s="14" t="str">
        <f aca="false">IF(COUNTIF($AH$4:$AH$2603,AH407)&gt;1,"Duplicate","Unique")</f>
        <v>Unique</v>
      </c>
      <c r="AJ407" s="14" t="str">
        <f aca="false">IF(COUNTBLANK(B407:AG407)&gt;0,"Missing ("&amp;COUNTBLANK(B407:AG407)&amp;")","Complete")</f>
        <v>Missing (2)</v>
      </c>
    </row>
    <row r="408" customFormat="false" ht="15" hidden="false" customHeight="false" outlineLevel="0" collapsed="false">
      <c r="A408" s="0" t="n">
        <v>405</v>
      </c>
      <c r="B408" s="0" t="s">
        <v>90</v>
      </c>
      <c r="C408" s="0" t="n">
        <v>0</v>
      </c>
      <c r="D408" s="0" t="n">
        <v>3</v>
      </c>
      <c r="E408" s="0" t="n">
        <v>2016</v>
      </c>
      <c r="F408" s="0" t="s">
        <v>103</v>
      </c>
      <c r="G408" s="0" t="n">
        <v>13</v>
      </c>
      <c r="H408" s="0" t="n">
        <v>25</v>
      </c>
      <c r="I408" s="0" t="n">
        <v>1</v>
      </c>
      <c r="J408" s="0" t="n">
        <v>2</v>
      </c>
      <c r="K408" s="0" t="n">
        <v>2</v>
      </c>
      <c r="L408" s="0" t="n">
        <v>0</v>
      </c>
      <c r="M408" s="0" t="n">
        <v>0</v>
      </c>
      <c r="N408" s="0" t="s">
        <v>107</v>
      </c>
      <c r="O408" s="0" t="s">
        <v>152</v>
      </c>
      <c r="P408" s="0" t="s">
        <v>93</v>
      </c>
      <c r="Q408" s="0" t="s">
        <v>94</v>
      </c>
      <c r="R408" s="0" t="n">
        <v>0</v>
      </c>
      <c r="S408" s="0" t="n">
        <v>0</v>
      </c>
      <c r="T408" s="0" t="n">
        <v>0</v>
      </c>
      <c r="U408" s="0" t="s">
        <v>95</v>
      </c>
      <c r="V408" s="0" t="s">
        <v>95</v>
      </c>
      <c r="W408" s="0" t="n">
        <v>0</v>
      </c>
      <c r="X408" s="0" t="s">
        <v>86</v>
      </c>
      <c r="Y408" s="0" t="n">
        <v>9</v>
      </c>
      <c r="AA408" s="0" t="n">
        <v>0</v>
      </c>
      <c r="AB408" s="0" t="s">
        <v>87</v>
      </c>
      <c r="AC408" s="0" t="n">
        <v>135.67</v>
      </c>
      <c r="AD408" s="0" t="n">
        <v>0</v>
      </c>
      <c r="AE408" s="0" t="n">
        <v>1</v>
      </c>
      <c r="AF408" s="0" t="s">
        <v>88</v>
      </c>
      <c r="AG408" s="13" t="n">
        <v>42457</v>
      </c>
      <c r="AH408" s="0" t="str">
        <f aca="false">B408&amp;"|"&amp;C408&amp;"|"&amp;D408&amp;"|"&amp;E408&amp;"|"&amp;F408&amp;"|"&amp;G408&amp;"|"&amp;H408&amp;"|"&amp;I408&amp;"|"&amp;J408&amp;"|"&amp;K408&amp;"|"&amp;L408&amp;"|"&amp;M408&amp;"|"&amp;N408&amp;"|"&amp;O408&amp;"|"&amp;P408&amp;"|"&amp;Q408&amp;"|"&amp;R408&amp;"|"&amp;S408&amp;"|"&amp;T408&amp;"|"&amp;U408&amp;"|"&amp;V408&amp;"|"&amp;W408&amp;"|"&amp;X408&amp;"|"&amp;Y408&amp;"|"&amp;Z408&amp;"|"&amp;AA408&amp;"|"&amp;AB408&amp;"|"&amp;AC408&amp;"|"&amp;AD408&amp;"|"&amp;AE408&amp;"|"&amp;AF408&amp;"|"&amp;AG408</f>
        <v>City Hotel|0|3|2016|March|13|25|1|2|2|0|0|SC|ISR|Online TA|TA/TO|0|0|0|A|A|0|No Deposit|9||0|Transient|135.67|0|1|Check-Out|42457</v>
      </c>
      <c r="AI408" s="0" t="str">
        <f aca="false">IF(COUNTIF($AH$4:$AH$2603,AH408)&gt;1,"Duplicate","Unique")</f>
        <v>Unique</v>
      </c>
      <c r="AJ408" s="0" t="str">
        <f aca="false">IF(COUNTBLANK(B408:AG408)&gt;0,"Missing ("&amp;COUNTBLANK(B408:AG408)&amp;")","Complete")</f>
        <v>Missing (1)</v>
      </c>
    </row>
    <row r="409" customFormat="false" ht="15" hidden="false" customHeight="false" outlineLevel="0" collapsed="false">
      <c r="A409" s="14" t="n">
        <v>406</v>
      </c>
      <c r="B409" s="14" t="s">
        <v>80</v>
      </c>
      <c r="C409" s="14" t="n">
        <v>0</v>
      </c>
      <c r="D409" s="14" t="n">
        <v>23</v>
      </c>
      <c r="E409" s="14" t="n">
        <v>2017</v>
      </c>
      <c r="F409" s="14" t="s">
        <v>106</v>
      </c>
      <c r="G409" s="14" t="n">
        <v>16</v>
      </c>
      <c r="H409" s="14" t="n">
        <v>20</v>
      </c>
      <c r="I409" s="14" t="n">
        <v>0</v>
      </c>
      <c r="J409" s="14" t="n">
        <v>3</v>
      </c>
      <c r="K409" s="14" t="n">
        <v>2</v>
      </c>
      <c r="L409" s="14" t="n">
        <v>0</v>
      </c>
      <c r="M409" s="14" t="n">
        <v>0</v>
      </c>
      <c r="N409" s="14" t="s">
        <v>82</v>
      </c>
      <c r="O409" s="14" t="s">
        <v>83</v>
      </c>
      <c r="P409" s="14" t="s">
        <v>116</v>
      </c>
      <c r="Q409" s="14" t="s">
        <v>84</v>
      </c>
      <c r="R409" s="14" t="n">
        <v>0</v>
      </c>
      <c r="S409" s="14" t="n">
        <v>0</v>
      </c>
      <c r="T409" s="14" t="n">
        <v>0</v>
      </c>
      <c r="U409" s="14" t="s">
        <v>95</v>
      </c>
      <c r="V409" s="14" t="s">
        <v>109</v>
      </c>
      <c r="W409" s="14" t="n">
        <v>0</v>
      </c>
      <c r="X409" s="14" t="s">
        <v>86</v>
      </c>
      <c r="Y409" s="14"/>
      <c r="Z409" s="14"/>
      <c r="AA409" s="14" t="n">
        <v>0</v>
      </c>
      <c r="AB409" s="14" t="s">
        <v>101</v>
      </c>
      <c r="AC409" s="14" t="n">
        <v>99</v>
      </c>
      <c r="AD409" s="14" t="n">
        <v>0</v>
      </c>
      <c r="AE409" s="14" t="n">
        <v>0</v>
      </c>
      <c r="AF409" s="14" t="s">
        <v>88</v>
      </c>
      <c r="AG409" s="15" t="n">
        <v>42848</v>
      </c>
      <c r="AH409" s="14" t="str">
        <f aca="false">B409&amp;"|"&amp;C409&amp;"|"&amp;D409&amp;"|"&amp;E409&amp;"|"&amp;F409&amp;"|"&amp;G409&amp;"|"&amp;H409&amp;"|"&amp;I409&amp;"|"&amp;J409&amp;"|"&amp;K409&amp;"|"&amp;L409&amp;"|"&amp;M409&amp;"|"&amp;N409&amp;"|"&amp;O409&amp;"|"&amp;P409&amp;"|"&amp;Q409&amp;"|"&amp;R409&amp;"|"&amp;S409&amp;"|"&amp;T409&amp;"|"&amp;U409&amp;"|"&amp;V409&amp;"|"&amp;W409&amp;"|"&amp;X409&amp;"|"&amp;Y409&amp;"|"&amp;Z409&amp;"|"&amp;AA409&amp;"|"&amp;AB409&amp;"|"&amp;AC409&amp;"|"&amp;AD409&amp;"|"&amp;AE409&amp;"|"&amp;AF409&amp;"|"&amp;AG409</f>
        <v>Resort Hotel|0|23|2017|April|16|20|0|3|2|0|0|BB|GBR|Groups|Direct|0|0|0|A|D|0|No Deposit|||0|Transient-Party|99|0|0|Check-Out|42848</v>
      </c>
      <c r="AI409" s="14" t="str">
        <f aca="false">IF(COUNTIF($AH$4:$AH$2603,AH409)&gt;1,"Duplicate","Unique")</f>
        <v>Unique</v>
      </c>
      <c r="AJ409" s="14" t="str">
        <f aca="false">IF(COUNTBLANK(B409:AG409)&gt;0,"Missing ("&amp;COUNTBLANK(B409:AG409)&amp;")","Complete")</f>
        <v>Missing (2)</v>
      </c>
    </row>
    <row r="410" customFormat="false" ht="15" hidden="false" customHeight="false" outlineLevel="0" collapsed="false">
      <c r="A410" s="0" t="n">
        <v>407</v>
      </c>
      <c r="B410" s="0" t="s">
        <v>90</v>
      </c>
      <c r="C410" s="0" t="n">
        <v>0</v>
      </c>
      <c r="D410" s="0" t="n">
        <v>103</v>
      </c>
      <c r="E410" s="0" t="n">
        <v>2016</v>
      </c>
      <c r="F410" s="0" t="s">
        <v>113</v>
      </c>
      <c r="G410" s="0" t="n">
        <v>46</v>
      </c>
      <c r="H410" s="0" t="n">
        <v>7</v>
      </c>
      <c r="I410" s="0" t="n">
        <v>1</v>
      </c>
      <c r="J410" s="0" t="n">
        <v>3</v>
      </c>
      <c r="K410" s="0" t="n">
        <v>1</v>
      </c>
      <c r="L410" s="0" t="n">
        <v>0</v>
      </c>
      <c r="M410" s="0" t="n">
        <v>0</v>
      </c>
      <c r="N410" s="0" t="s">
        <v>82</v>
      </c>
      <c r="O410" s="0" t="s">
        <v>161</v>
      </c>
      <c r="P410" s="0" t="s">
        <v>93</v>
      </c>
      <c r="Q410" s="0" t="s">
        <v>94</v>
      </c>
      <c r="R410" s="0" t="n">
        <v>0</v>
      </c>
      <c r="S410" s="0" t="n">
        <v>0</v>
      </c>
      <c r="T410" s="0" t="n">
        <v>0</v>
      </c>
      <c r="U410" s="0" t="s">
        <v>95</v>
      </c>
      <c r="V410" s="0" t="s">
        <v>95</v>
      </c>
      <c r="W410" s="0" t="n">
        <v>0</v>
      </c>
      <c r="X410" s="0" t="s">
        <v>86</v>
      </c>
      <c r="Y410" s="0" t="n">
        <v>8</v>
      </c>
      <c r="AA410" s="0" t="n">
        <v>0</v>
      </c>
      <c r="AB410" s="0" t="s">
        <v>87</v>
      </c>
      <c r="AC410" s="0" t="n">
        <v>187.25</v>
      </c>
      <c r="AD410" s="0" t="n">
        <v>0</v>
      </c>
      <c r="AE410" s="0" t="n">
        <v>2</v>
      </c>
      <c r="AF410" s="0" t="s">
        <v>88</v>
      </c>
      <c r="AG410" s="13" t="n">
        <v>42685</v>
      </c>
      <c r="AH410" s="0" t="str">
        <f aca="false">B410&amp;"|"&amp;C410&amp;"|"&amp;D410&amp;"|"&amp;E410&amp;"|"&amp;F410&amp;"|"&amp;G410&amp;"|"&amp;H410&amp;"|"&amp;I410&amp;"|"&amp;J410&amp;"|"&amp;K410&amp;"|"&amp;L410&amp;"|"&amp;M410&amp;"|"&amp;N410&amp;"|"&amp;O410&amp;"|"&amp;P410&amp;"|"&amp;Q410&amp;"|"&amp;R410&amp;"|"&amp;S410&amp;"|"&amp;T410&amp;"|"&amp;U410&amp;"|"&amp;V410&amp;"|"&amp;W410&amp;"|"&amp;X410&amp;"|"&amp;Y410&amp;"|"&amp;Z410&amp;"|"&amp;AA410&amp;"|"&amp;AB410&amp;"|"&amp;AC410&amp;"|"&amp;AD410&amp;"|"&amp;AE410&amp;"|"&amp;AF410&amp;"|"&amp;AG410</f>
        <v>City Hotel|0|103|2016|November|46|7|1|3|1|0|0|BB|FIN|Online TA|TA/TO|0|0|0|A|A|0|No Deposit|8||0|Transient|187.25|0|2|Check-Out|42685</v>
      </c>
      <c r="AI410" s="0" t="str">
        <f aca="false">IF(COUNTIF($AH$4:$AH$2603,AH410)&gt;1,"Duplicate","Unique")</f>
        <v>Unique</v>
      </c>
      <c r="AJ410" s="0" t="str">
        <f aca="false">IF(COUNTBLANK(B410:AG410)&gt;0,"Missing ("&amp;COUNTBLANK(B410:AG410)&amp;")","Complete")</f>
        <v>Missing (1)</v>
      </c>
    </row>
    <row r="411" customFormat="false" ht="15" hidden="false" customHeight="false" outlineLevel="0" collapsed="false">
      <c r="A411" s="14" t="n">
        <v>408</v>
      </c>
      <c r="B411" s="14" t="s">
        <v>90</v>
      </c>
      <c r="C411" s="14" t="n">
        <v>0</v>
      </c>
      <c r="D411" s="14" t="n">
        <v>168</v>
      </c>
      <c r="E411" s="14" t="n">
        <v>2017</v>
      </c>
      <c r="F411" s="14" t="s">
        <v>121</v>
      </c>
      <c r="G411" s="14" t="n">
        <v>20</v>
      </c>
      <c r="H411" s="14" t="n">
        <v>14</v>
      </c>
      <c r="I411" s="14" t="n">
        <v>2</v>
      </c>
      <c r="J411" s="14" t="n">
        <v>1</v>
      </c>
      <c r="K411" s="14" t="n">
        <v>2</v>
      </c>
      <c r="L411" s="14" t="n">
        <v>0</v>
      </c>
      <c r="M411" s="14" t="n">
        <v>0</v>
      </c>
      <c r="N411" s="14" t="s">
        <v>107</v>
      </c>
      <c r="O411" s="14" t="s">
        <v>83</v>
      </c>
      <c r="P411" s="14" t="s">
        <v>93</v>
      </c>
      <c r="Q411" s="14" t="s">
        <v>94</v>
      </c>
      <c r="R411" s="14" t="n">
        <v>0</v>
      </c>
      <c r="S411" s="14" t="n">
        <v>0</v>
      </c>
      <c r="T411" s="14" t="n">
        <v>0</v>
      </c>
      <c r="U411" s="14" t="s">
        <v>95</v>
      </c>
      <c r="V411" s="14" t="s">
        <v>95</v>
      </c>
      <c r="W411" s="14" t="n">
        <v>0</v>
      </c>
      <c r="X411" s="14" t="s">
        <v>86</v>
      </c>
      <c r="Y411" s="14" t="n">
        <v>9</v>
      </c>
      <c r="Z411" s="14"/>
      <c r="AA411" s="14" t="n">
        <v>0</v>
      </c>
      <c r="AB411" s="14" t="s">
        <v>87</v>
      </c>
      <c r="AC411" s="14" t="n">
        <v>108</v>
      </c>
      <c r="AD411" s="14" t="n">
        <v>0</v>
      </c>
      <c r="AE411" s="14" t="n">
        <v>0</v>
      </c>
      <c r="AF411" s="14" t="s">
        <v>88</v>
      </c>
      <c r="AG411" s="15" t="n">
        <v>42872</v>
      </c>
      <c r="AH411" s="14" t="str">
        <f aca="false">B411&amp;"|"&amp;C411&amp;"|"&amp;D411&amp;"|"&amp;E411&amp;"|"&amp;F411&amp;"|"&amp;G411&amp;"|"&amp;H411&amp;"|"&amp;I411&amp;"|"&amp;J411&amp;"|"&amp;K411&amp;"|"&amp;L411&amp;"|"&amp;M411&amp;"|"&amp;N411&amp;"|"&amp;O411&amp;"|"&amp;P411&amp;"|"&amp;Q411&amp;"|"&amp;R411&amp;"|"&amp;S411&amp;"|"&amp;T411&amp;"|"&amp;U411&amp;"|"&amp;V411&amp;"|"&amp;W411&amp;"|"&amp;X411&amp;"|"&amp;Y411&amp;"|"&amp;Z411&amp;"|"&amp;AA411&amp;"|"&amp;AB411&amp;"|"&amp;AC411&amp;"|"&amp;AD411&amp;"|"&amp;AE411&amp;"|"&amp;AF411&amp;"|"&amp;AG411</f>
        <v>City Hotel|0|168|2017|May|20|14|2|1|2|0|0|SC|GBR|Online TA|TA/TO|0|0|0|A|A|0|No Deposit|9||0|Transient|108|0|0|Check-Out|42872</v>
      </c>
      <c r="AI411" s="14" t="str">
        <f aca="false">IF(COUNTIF($AH$4:$AH$2603,AH411)&gt;1,"Duplicate","Unique")</f>
        <v>Unique</v>
      </c>
      <c r="AJ411" s="14" t="str">
        <f aca="false">IF(COUNTBLANK(B411:AG411)&gt;0,"Missing ("&amp;COUNTBLANK(B411:AG411)&amp;")","Complete")</f>
        <v>Missing (1)</v>
      </c>
    </row>
    <row r="412" customFormat="false" ht="15" hidden="false" customHeight="false" outlineLevel="0" collapsed="false">
      <c r="A412" s="0" t="n">
        <v>409</v>
      </c>
      <c r="B412" s="0" t="s">
        <v>90</v>
      </c>
      <c r="C412" s="0" t="n">
        <v>0</v>
      </c>
      <c r="D412" s="0" t="n">
        <v>260</v>
      </c>
      <c r="E412" s="0" t="n">
        <v>2016</v>
      </c>
      <c r="F412" s="0" t="s">
        <v>111</v>
      </c>
      <c r="G412" s="0" t="n">
        <v>43</v>
      </c>
      <c r="H412" s="0" t="n">
        <v>22</v>
      </c>
      <c r="I412" s="0" t="n">
        <v>2</v>
      </c>
      <c r="J412" s="0" t="n">
        <v>5</v>
      </c>
      <c r="K412" s="0" t="n">
        <v>2</v>
      </c>
      <c r="L412" s="0" t="n">
        <v>1</v>
      </c>
      <c r="M412" s="0" t="n">
        <v>0</v>
      </c>
      <c r="N412" s="0" t="s">
        <v>82</v>
      </c>
      <c r="O412" s="0" t="s">
        <v>122</v>
      </c>
      <c r="P412" s="0" t="s">
        <v>93</v>
      </c>
      <c r="Q412" s="0" t="s">
        <v>94</v>
      </c>
      <c r="R412" s="0" t="n">
        <v>0</v>
      </c>
      <c r="S412" s="0" t="n">
        <v>0</v>
      </c>
      <c r="T412" s="0" t="n">
        <v>0</v>
      </c>
      <c r="U412" s="0" t="s">
        <v>95</v>
      </c>
      <c r="V412" s="0" t="s">
        <v>95</v>
      </c>
      <c r="W412" s="0" t="n">
        <v>0</v>
      </c>
      <c r="X412" s="0" t="s">
        <v>86</v>
      </c>
      <c r="Y412" s="0" t="n">
        <v>9</v>
      </c>
      <c r="AA412" s="0" t="n">
        <v>0</v>
      </c>
      <c r="AB412" s="0" t="s">
        <v>101</v>
      </c>
      <c r="AC412" s="0" t="n">
        <v>108.68</v>
      </c>
      <c r="AD412" s="0" t="n">
        <v>0</v>
      </c>
      <c r="AE412" s="0" t="n">
        <v>3</v>
      </c>
      <c r="AF412" s="0" t="s">
        <v>88</v>
      </c>
      <c r="AG412" s="13" t="n">
        <v>42672</v>
      </c>
      <c r="AH412" s="0" t="str">
        <f aca="false">B412&amp;"|"&amp;C412&amp;"|"&amp;D412&amp;"|"&amp;E412&amp;"|"&amp;F412&amp;"|"&amp;G412&amp;"|"&amp;H412&amp;"|"&amp;I412&amp;"|"&amp;J412&amp;"|"&amp;K412&amp;"|"&amp;L412&amp;"|"&amp;M412&amp;"|"&amp;N412&amp;"|"&amp;O412&amp;"|"&amp;P412&amp;"|"&amp;Q412&amp;"|"&amp;R412&amp;"|"&amp;S412&amp;"|"&amp;T412&amp;"|"&amp;U412&amp;"|"&amp;V412&amp;"|"&amp;W412&amp;"|"&amp;X412&amp;"|"&amp;Y412&amp;"|"&amp;Z412&amp;"|"&amp;AA412&amp;"|"&amp;AB412&amp;"|"&amp;AC412&amp;"|"&amp;AD412&amp;"|"&amp;AE412&amp;"|"&amp;AF412&amp;"|"&amp;AG412</f>
        <v>City Hotel|0|260|2016|October|43|22|2|5|2|1|0|BB|FRA|Online TA|TA/TO|0|0|0|A|A|0|No Deposit|9||0|Transient-Party|108.68|0|3|Check-Out|42672</v>
      </c>
      <c r="AI412" s="0" t="str">
        <f aca="false">IF(COUNTIF($AH$4:$AH$2603,AH412)&gt;1,"Duplicate","Unique")</f>
        <v>Unique</v>
      </c>
      <c r="AJ412" s="0" t="str">
        <f aca="false">IF(COUNTBLANK(B412:AG412)&gt;0,"Missing ("&amp;COUNTBLANK(B412:AG412)&amp;")","Complete")</f>
        <v>Missing (1)</v>
      </c>
    </row>
    <row r="413" customFormat="false" ht="15" hidden="false" customHeight="false" outlineLevel="0" collapsed="false">
      <c r="A413" s="14" t="n">
        <v>410</v>
      </c>
      <c r="B413" s="14" t="s">
        <v>80</v>
      </c>
      <c r="C413" s="14" t="n">
        <v>1</v>
      </c>
      <c r="D413" s="14" t="n">
        <v>99</v>
      </c>
      <c r="E413" s="14" t="n">
        <v>2015</v>
      </c>
      <c r="F413" s="14" t="s">
        <v>111</v>
      </c>
      <c r="G413" s="14" t="n">
        <v>43</v>
      </c>
      <c r="H413" s="14" t="n">
        <v>24</v>
      </c>
      <c r="I413" s="14" t="n">
        <v>1</v>
      </c>
      <c r="J413" s="14" t="n">
        <v>1</v>
      </c>
      <c r="K413" s="14" t="n">
        <v>2</v>
      </c>
      <c r="L413" s="14" t="n">
        <v>0</v>
      </c>
      <c r="M413" s="14" t="n">
        <v>0</v>
      </c>
      <c r="N413" s="14" t="s">
        <v>82</v>
      </c>
      <c r="O413" s="14" t="s">
        <v>92</v>
      </c>
      <c r="P413" s="14" t="s">
        <v>93</v>
      </c>
      <c r="Q413" s="14" t="s">
        <v>94</v>
      </c>
      <c r="R413" s="14" t="n">
        <v>0</v>
      </c>
      <c r="S413" s="14" t="n">
        <v>0</v>
      </c>
      <c r="T413" s="14" t="n">
        <v>0</v>
      </c>
      <c r="U413" s="14" t="s">
        <v>124</v>
      </c>
      <c r="V413" s="14" t="s">
        <v>124</v>
      </c>
      <c r="W413" s="14" t="n">
        <v>0</v>
      </c>
      <c r="X413" s="14" t="s">
        <v>86</v>
      </c>
      <c r="Y413" s="14" t="n">
        <v>240</v>
      </c>
      <c r="Z413" s="14"/>
      <c r="AA413" s="14" t="n">
        <v>0</v>
      </c>
      <c r="AB413" s="14" t="s">
        <v>87</v>
      </c>
      <c r="AC413" s="14" t="n">
        <v>65</v>
      </c>
      <c r="AD413" s="14" t="n">
        <v>0</v>
      </c>
      <c r="AE413" s="14" t="n">
        <v>2</v>
      </c>
      <c r="AF413" s="14" t="s">
        <v>96</v>
      </c>
      <c r="AG413" s="15" t="n">
        <v>42242</v>
      </c>
      <c r="AH413" s="14" t="str">
        <f aca="false">B413&amp;"|"&amp;C413&amp;"|"&amp;D413&amp;"|"&amp;E413&amp;"|"&amp;F413&amp;"|"&amp;G413&amp;"|"&amp;H413&amp;"|"&amp;I413&amp;"|"&amp;J413&amp;"|"&amp;K413&amp;"|"&amp;L413&amp;"|"&amp;M413&amp;"|"&amp;N413&amp;"|"&amp;O413&amp;"|"&amp;P413&amp;"|"&amp;Q413&amp;"|"&amp;R413&amp;"|"&amp;S413&amp;"|"&amp;T413&amp;"|"&amp;U413&amp;"|"&amp;V413&amp;"|"&amp;W413&amp;"|"&amp;X413&amp;"|"&amp;Y413&amp;"|"&amp;Z413&amp;"|"&amp;AA413&amp;"|"&amp;AB413&amp;"|"&amp;AC413&amp;"|"&amp;AD413&amp;"|"&amp;AE413&amp;"|"&amp;AF413&amp;"|"&amp;AG413</f>
        <v>Resort Hotel|1|99|2015|October|43|24|1|1|2|0|0|BB|PRT|Online TA|TA/TO|0|0|0|E|E|0|No Deposit|240||0|Transient|65|0|2|Canceled|42242</v>
      </c>
      <c r="AI413" s="14" t="str">
        <f aca="false">IF(COUNTIF($AH$4:$AH$2603,AH413)&gt;1,"Duplicate","Unique")</f>
        <v>Unique</v>
      </c>
      <c r="AJ413" s="14" t="str">
        <f aca="false">IF(COUNTBLANK(B413:AG413)&gt;0,"Missing ("&amp;COUNTBLANK(B413:AG413)&amp;")","Complete")</f>
        <v>Missing (1)</v>
      </c>
    </row>
    <row r="414" customFormat="false" ht="15" hidden="false" customHeight="false" outlineLevel="0" collapsed="false">
      <c r="A414" s="0" t="n">
        <v>411</v>
      </c>
      <c r="B414" s="0" t="s">
        <v>90</v>
      </c>
      <c r="C414" s="0" t="n">
        <v>0</v>
      </c>
      <c r="D414" s="0" t="n">
        <v>192</v>
      </c>
      <c r="E414" s="0" t="n">
        <v>2016</v>
      </c>
      <c r="F414" s="0" t="s">
        <v>135</v>
      </c>
      <c r="G414" s="0" t="n">
        <v>26</v>
      </c>
      <c r="H414" s="0" t="n">
        <v>24</v>
      </c>
      <c r="I414" s="0" t="n">
        <v>0</v>
      </c>
      <c r="J414" s="0" t="n">
        <v>2</v>
      </c>
      <c r="K414" s="0" t="n">
        <v>1</v>
      </c>
      <c r="L414" s="0" t="n">
        <v>0</v>
      </c>
      <c r="M414" s="0" t="n">
        <v>0</v>
      </c>
      <c r="N414" s="0" t="s">
        <v>82</v>
      </c>
      <c r="O414" s="0" t="s">
        <v>92</v>
      </c>
      <c r="P414" s="0" t="s">
        <v>99</v>
      </c>
      <c r="Q414" s="0" t="s">
        <v>94</v>
      </c>
      <c r="R414" s="0" t="n">
        <v>0</v>
      </c>
      <c r="S414" s="0" t="n">
        <v>0</v>
      </c>
      <c r="T414" s="0" t="n">
        <v>0</v>
      </c>
      <c r="U414" s="0" t="s">
        <v>95</v>
      </c>
      <c r="V414" s="0" t="s">
        <v>95</v>
      </c>
      <c r="W414" s="0" t="n">
        <v>0</v>
      </c>
      <c r="X414" s="0" t="s">
        <v>86</v>
      </c>
      <c r="Y414" s="0" t="n">
        <v>34</v>
      </c>
      <c r="AA414" s="0" t="n">
        <v>0</v>
      </c>
      <c r="AB414" s="0" t="s">
        <v>101</v>
      </c>
      <c r="AC414" s="0" t="n">
        <v>95</v>
      </c>
      <c r="AD414" s="0" t="n">
        <v>0</v>
      </c>
      <c r="AE414" s="0" t="n">
        <v>0</v>
      </c>
      <c r="AF414" s="0" t="s">
        <v>88</v>
      </c>
      <c r="AG414" s="13" t="n">
        <v>42547</v>
      </c>
      <c r="AH414" s="0" t="str">
        <f aca="false">B414&amp;"|"&amp;C414&amp;"|"&amp;D414&amp;"|"&amp;E414&amp;"|"&amp;F414&amp;"|"&amp;G414&amp;"|"&amp;H414&amp;"|"&amp;I414&amp;"|"&amp;J414&amp;"|"&amp;K414&amp;"|"&amp;L414&amp;"|"&amp;M414&amp;"|"&amp;N414&amp;"|"&amp;O414&amp;"|"&amp;P414&amp;"|"&amp;Q414&amp;"|"&amp;R414&amp;"|"&amp;S414&amp;"|"&amp;T414&amp;"|"&amp;U414&amp;"|"&amp;V414&amp;"|"&amp;W414&amp;"|"&amp;X414&amp;"|"&amp;Y414&amp;"|"&amp;Z414&amp;"|"&amp;AA414&amp;"|"&amp;AB414&amp;"|"&amp;AC414&amp;"|"&amp;AD414&amp;"|"&amp;AE414&amp;"|"&amp;AF414&amp;"|"&amp;AG414</f>
        <v>City Hotel|0|192|2016|June|26|24|0|2|1|0|0|BB|PRT|Offline TA/TO|TA/TO|0|0|0|A|A|0|No Deposit|34||0|Transient-Party|95|0|0|Check-Out|42547</v>
      </c>
      <c r="AI414" s="0" t="str">
        <f aca="false">IF(COUNTIF($AH$4:$AH$2603,AH414)&gt;1,"Duplicate","Unique")</f>
        <v>Unique</v>
      </c>
      <c r="AJ414" s="0" t="str">
        <f aca="false">IF(COUNTBLANK(B414:AG414)&gt;0,"Missing ("&amp;COUNTBLANK(B414:AG414)&amp;")","Complete")</f>
        <v>Missing (1)</v>
      </c>
    </row>
    <row r="415" customFormat="false" ht="15" hidden="false" customHeight="false" outlineLevel="0" collapsed="false">
      <c r="A415" s="14" t="n">
        <v>412</v>
      </c>
      <c r="B415" s="14" t="s">
        <v>90</v>
      </c>
      <c r="C415" s="14" t="n">
        <v>1</v>
      </c>
      <c r="D415" s="14" t="n">
        <v>273</v>
      </c>
      <c r="E415" s="14" t="n">
        <v>2015</v>
      </c>
      <c r="F415" s="14" t="s">
        <v>91</v>
      </c>
      <c r="G415" s="14" t="n">
        <v>29</v>
      </c>
      <c r="H415" s="14" t="n">
        <v>17</v>
      </c>
      <c r="I415" s="14" t="n">
        <v>0</v>
      </c>
      <c r="J415" s="14" t="n">
        <v>2</v>
      </c>
      <c r="K415" s="14" t="n">
        <v>2</v>
      </c>
      <c r="L415" s="14" t="n">
        <v>0</v>
      </c>
      <c r="M415" s="14" t="n">
        <v>0</v>
      </c>
      <c r="N415" s="14" t="s">
        <v>112</v>
      </c>
      <c r="O415" s="14" t="s">
        <v>92</v>
      </c>
      <c r="P415" s="14" t="s">
        <v>99</v>
      </c>
      <c r="Q415" s="14" t="s">
        <v>94</v>
      </c>
      <c r="R415" s="14" t="n">
        <v>0</v>
      </c>
      <c r="S415" s="14" t="n">
        <v>1</v>
      </c>
      <c r="T415" s="14" t="n">
        <v>0</v>
      </c>
      <c r="U415" s="14" t="s">
        <v>95</v>
      </c>
      <c r="V415" s="14" t="s">
        <v>95</v>
      </c>
      <c r="W415" s="14" t="n">
        <v>0</v>
      </c>
      <c r="X415" s="14" t="s">
        <v>86</v>
      </c>
      <c r="Y415" s="14" t="n">
        <v>6</v>
      </c>
      <c r="Z415" s="14"/>
      <c r="AA415" s="14" t="n">
        <v>0</v>
      </c>
      <c r="AB415" s="14" t="s">
        <v>101</v>
      </c>
      <c r="AC415" s="14" t="n">
        <v>101.5</v>
      </c>
      <c r="AD415" s="14" t="n">
        <v>0</v>
      </c>
      <c r="AE415" s="14" t="n">
        <v>0</v>
      </c>
      <c r="AF415" s="14" t="s">
        <v>96</v>
      </c>
      <c r="AG415" s="15" t="n">
        <v>42191</v>
      </c>
      <c r="AH415" s="14" t="str">
        <f aca="false">B415&amp;"|"&amp;C415&amp;"|"&amp;D415&amp;"|"&amp;E415&amp;"|"&amp;F415&amp;"|"&amp;G415&amp;"|"&amp;H415&amp;"|"&amp;I415&amp;"|"&amp;J415&amp;"|"&amp;K415&amp;"|"&amp;L415&amp;"|"&amp;M415&amp;"|"&amp;N415&amp;"|"&amp;O415&amp;"|"&amp;P415&amp;"|"&amp;Q415&amp;"|"&amp;R415&amp;"|"&amp;S415&amp;"|"&amp;T415&amp;"|"&amp;U415&amp;"|"&amp;V415&amp;"|"&amp;W415&amp;"|"&amp;X415&amp;"|"&amp;Y415&amp;"|"&amp;Z415&amp;"|"&amp;AA415&amp;"|"&amp;AB415&amp;"|"&amp;AC415&amp;"|"&amp;AD415&amp;"|"&amp;AE415&amp;"|"&amp;AF415&amp;"|"&amp;AG415</f>
        <v>City Hotel|1|273|2015|July|29|17|0|2|2|0|0|HB|PRT|Offline TA/TO|TA/TO|0|1|0|A|A|0|No Deposit|6||0|Transient-Party|101.5|0|0|Canceled|42191</v>
      </c>
      <c r="AI415" s="14" t="str">
        <f aca="false">IF(COUNTIF($AH$4:$AH$2603,AH415)&gt;1,"Duplicate","Unique")</f>
        <v>Unique</v>
      </c>
      <c r="AJ415" s="14" t="str">
        <f aca="false">IF(COUNTBLANK(B415:AG415)&gt;0,"Missing ("&amp;COUNTBLANK(B415:AG415)&amp;")","Complete")</f>
        <v>Missing (1)</v>
      </c>
    </row>
    <row r="416" customFormat="false" ht="15" hidden="false" customHeight="false" outlineLevel="0" collapsed="false">
      <c r="A416" s="0" t="n">
        <v>413</v>
      </c>
      <c r="B416" s="0" t="s">
        <v>80</v>
      </c>
      <c r="C416" s="0" t="n">
        <v>0</v>
      </c>
      <c r="D416" s="0" t="n">
        <v>10</v>
      </c>
      <c r="E416" s="0" t="n">
        <v>2016</v>
      </c>
      <c r="F416" s="0" t="s">
        <v>103</v>
      </c>
      <c r="G416" s="0" t="n">
        <v>11</v>
      </c>
      <c r="H416" s="0" t="n">
        <v>11</v>
      </c>
      <c r="I416" s="0" t="n">
        <v>2</v>
      </c>
      <c r="J416" s="0" t="n">
        <v>2</v>
      </c>
      <c r="K416" s="0" t="n">
        <v>2</v>
      </c>
      <c r="L416" s="0" t="n">
        <v>0</v>
      </c>
      <c r="M416" s="0" t="n">
        <v>0</v>
      </c>
      <c r="N416" s="0" t="s">
        <v>82</v>
      </c>
      <c r="O416" s="0" t="s">
        <v>167</v>
      </c>
      <c r="P416" s="0" t="s">
        <v>93</v>
      </c>
      <c r="Q416" s="0" t="s">
        <v>94</v>
      </c>
      <c r="R416" s="0" t="n">
        <v>0</v>
      </c>
      <c r="S416" s="0" t="n">
        <v>0</v>
      </c>
      <c r="T416" s="0" t="n">
        <v>0</v>
      </c>
      <c r="U416" s="0" t="s">
        <v>124</v>
      </c>
      <c r="V416" s="0" t="s">
        <v>85</v>
      </c>
      <c r="W416" s="0" t="n">
        <v>2</v>
      </c>
      <c r="X416" s="0" t="s">
        <v>86</v>
      </c>
      <c r="Y416" s="0" t="n">
        <v>240</v>
      </c>
      <c r="AA416" s="0" t="n">
        <v>0</v>
      </c>
      <c r="AB416" s="0" t="s">
        <v>87</v>
      </c>
      <c r="AC416" s="0" t="n">
        <v>67.5</v>
      </c>
      <c r="AD416" s="0" t="n">
        <v>0</v>
      </c>
      <c r="AE416" s="0" t="n">
        <v>1</v>
      </c>
      <c r="AF416" s="0" t="s">
        <v>88</v>
      </c>
      <c r="AG416" s="13" t="n">
        <v>42444</v>
      </c>
      <c r="AH416" s="0" t="str">
        <f aca="false">B416&amp;"|"&amp;C416&amp;"|"&amp;D416&amp;"|"&amp;E416&amp;"|"&amp;F416&amp;"|"&amp;G416&amp;"|"&amp;H416&amp;"|"&amp;I416&amp;"|"&amp;J416&amp;"|"&amp;K416&amp;"|"&amp;L416&amp;"|"&amp;M416&amp;"|"&amp;N416&amp;"|"&amp;O416&amp;"|"&amp;P416&amp;"|"&amp;Q416&amp;"|"&amp;R416&amp;"|"&amp;S416&amp;"|"&amp;T416&amp;"|"&amp;U416&amp;"|"&amp;V416&amp;"|"&amp;W416&amp;"|"&amp;X416&amp;"|"&amp;Y416&amp;"|"&amp;Z416&amp;"|"&amp;AA416&amp;"|"&amp;AB416&amp;"|"&amp;AC416&amp;"|"&amp;AD416&amp;"|"&amp;AE416&amp;"|"&amp;AF416&amp;"|"&amp;AG416</f>
        <v>Resort Hotel|0|10|2016|March|11|11|2|2|2|0|0|BB|POL|Online TA|TA/TO|0|0|0|E|F|2|No Deposit|240||0|Transient|67.5|0|1|Check-Out|42444</v>
      </c>
      <c r="AI416" s="0" t="str">
        <f aca="false">IF(COUNTIF($AH$4:$AH$2603,AH416)&gt;1,"Duplicate","Unique")</f>
        <v>Unique</v>
      </c>
      <c r="AJ416" s="0" t="str">
        <f aca="false">IF(COUNTBLANK(B416:AG416)&gt;0,"Missing ("&amp;COUNTBLANK(B416:AG416)&amp;")","Complete")</f>
        <v>Missing (1)</v>
      </c>
    </row>
    <row r="417" customFormat="false" ht="15" hidden="false" customHeight="false" outlineLevel="0" collapsed="false">
      <c r="A417" s="14" t="n">
        <v>414</v>
      </c>
      <c r="B417" s="14" t="s">
        <v>90</v>
      </c>
      <c r="C417" s="14" t="n">
        <v>1</v>
      </c>
      <c r="D417" s="14" t="n">
        <v>41</v>
      </c>
      <c r="E417" s="14" t="n">
        <v>2016</v>
      </c>
      <c r="F417" s="14" t="s">
        <v>106</v>
      </c>
      <c r="G417" s="14" t="n">
        <v>17</v>
      </c>
      <c r="H417" s="14" t="n">
        <v>21</v>
      </c>
      <c r="I417" s="14" t="n">
        <v>0</v>
      </c>
      <c r="J417" s="14" t="n">
        <v>3</v>
      </c>
      <c r="K417" s="14" t="n">
        <v>2</v>
      </c>
      <c r="L417" s="14" t="n">
        <v>2</v>
      </c>
      <c r="M417" s="14" t="n">
        <v>0</v>
      </c>
      <c r="N417" s="14" t="s">
        <v>82</v>
      </c>
      <c r="O417" s="14" t="s">
        <v>92</v>
      </c>
      <c r="P417" s="14" t="s">
        <v>93</v>
      </c>
      <c r="Q417" s="14" t="s">
        <v>94</v>
      </c>
      <c r="R417" s="14" t="n">
        <v>0</v>
      </c>
      <c r="S417" s="14" t="n">
        <v>0</v>
      </c>
      <c r="T417" s="14" t="n">
        <v>0</v>
      </c>
      <c r="U417" s="14" t="s">
        <v>136</v>
      </c>
      <c r="V417" s="14" t="s">
        <v>136</v>
      </c>
      <c r="W417" s="14" t="n">
        <v>0</v>
      </c>
      <c r="X417" s="14" t="s">
        <v>86</v>
      </c>
      <c r="Y417" s="14" t="n">
        <v>7</v>
      </c>
      <c r="Z417" s="14"/>
      <c r="AA417" s="14" t="n">
        <v>0</v>
      </c>
      <c r="AB417" s="14" t="s">
        <v>87</v>
      </c>
      <c r="AC417" s="14" t="n">
        <v>191.58</v>
      </c>
      <c r="AD417" s="14" t="n">
        <v>0</v>
      </c>
      <c r="AE417" s="14" t="n">
        <v>0</v>
      </c>
      <c r="AF417" s="14" t="s">
        <v>96</v>
      </c>
      <c r="AG417" s="15" t="n">
        <v>42440</v>
      </c>
      <c r="AH417" s="14" t="str">
        <f aca="false">B417&amp;"|"&amp;C417&amp;"|"&amp;D417&amp;"|"&amp;E417&amp;"|"&amp;F417&amp;"|"&amp;G417&amp;"|"&amp;H417&amp;"|"&amp;I417&amp;"|"&amp;J417&amp;"|"&amp;K417&amp;"|"&amp;L417&amp;"|"&amp;M417&amp;"|"&amp;N417&amp;"|"&amp;O417&amp;"|"&amp;P417&amp;"|"&amp;Q417&amp;"|"&amp;R417&amp;"|"&amp;S417&amp;"|"&amp;T417&amp;"|"&amp;U417&amp;"|"&amp;V417&amp;"|"&amp;W417&amp;"|"&amp;X417&amp;"|"&amp;Y417&amp;"|"&amp;Z417&amp;"|"&amp;AA417&amp;"|"&amp;AB417&amp;"|"&amp;AC417&amp;"|"&amp;AD417&amp;"|"&amp;AE417&amp;"|"&amp;AF417&amp;"|"&amp;AG417</f>
        <v>City Hotel|1|41|2016|April|17|21|0|3|2|2|0|BB|PRT|Online TA|TA/TO|0|0|0|G|G|0|No Deposit|7||0|Transient|191.58|0|0|Canceled|42440</v>
      </c>
      <c r="AI417" s="14" t="str">
        <f aca="false">IF(COUNTIF($AH$4:$AH$2603,AH417)&gt;1,"Duplicate","Unique")</f>
        <v>Unique</v>
      </c>
      <c r="AJ417" s="14" t="str">
        <f aca="false">IF(COUNTBLANK(B417:AG417)&gt;0,"Missing ("&amp;COUNTBLANK(B417:AG417)&amp;")","Complete")</f>
        <v>Missing (1)</v>
      </c>
    </row>
    <row r="418" customFormat="false" ht="15" hidden="false" customHeight="false" outlineLevel="0" collapsed="false">
      <c r="A418" s="0" t="n">
        <v>415</v>
      </c>
      <c r="B418" s="0" t="s">
        <v>90</v>
      </c>
      <c r="C418" s="0" t="n">
        <v>0</v>
      </c>
      <c r="D418" s="0" t="n">
        <v>21</v>
      </c>
      <c r="E418" s="0" t="n">
        <v>2015</v>
      </c>
      <c r="F418" s="0" t="s">
        <v>114</v>
      </c>
      <c r="G418" s="0" t="n">
        <v>36</v>
      </c>
      <c r="H418" s="0" t="n">
        <v>3</v>
      </c>
      <c r="I418" s="0" t="n">
        <v>0</v>
      </c>
      <c r="J418" s="0" t="n">
        <v>2</v>
      </c>
      <c r="K418" s="0" t="n">
        <v>2</v>
      </c>
      <c r="L418" s="0" t="n">
        <v>0</v>
      </c>
      <c r="M418" s="0" t="n">
        <v>0</v>
      </c>
      <c r="N418" s="0" t="s">
        <v>82</v>
      </c>
      <c r="O418" s="0" t="s">
        <v>104</v>
      </c>
      <c r="P418" s="0" t="s">
        <v>93</v>
      </c>
      <c r="Q418" s="0" t="s">
        <v>94</v>
      </c>
      <c r="R418" s="0" t="n">
        <v>0</v>
      </c>
      <c r="S418" s="0" t="n">
        <v>0</v>
      </c>
      <c r="T418" s="0" t="n">
        <v>0</v>
      </c>
      <c r="U418" s="0" t="s">
        <v>95</v>
      </c>
      <c r="V418" s="0" t="s">
        <v>95</v>
      </c>
      <c r="W418" s="0" t="n">
        <v>0</v>
      </c>
      <c r="X418" s="0" t="s">
        <v>86</v>
      </c>
      <c r="Y418" s="0" t="n">
        <v>9</v>
      </c>
      <c r="AA418" s="0" t="n">
        <v>0</v>
      </c>
      <c r="AB418" s="0" t="s">
        <v>125</v>
      </c>
      <c r="AC418" s="0" t="n">
        <v>105</v>
      </c>
      <c r="AD418" s="0" t="n">
        <v>0</v>
      </c>
      <c r="AE418" s="0" t="n">
        <v>0</v>
      </c>
      <c r="AF418" s="0" t="s">
        <v>88</v>
      </c>
      <c r="AG418" s="13" t="n">
        <v>42252</v>
      </c>
      <c r="AH418" s="0" t="str">
        <f aca="false">B418&amp;"|"&amp;C418&amp;"|"&amp;D418&amp;"|"&amp;E418&amp;"|"&amp;F418&amp;"|"&amp;G418&amp;"|"&amp;H418&amp;"|"&amp;I418&amp;"|"&amp;J418&amp;"|"&amp;K418&amp;"|"&amp;L418&amp;"|"&amp;M418&amp;"|"&amp;N418&amp;"|"&amp;O418&amp;"|"&amp;P418&amp;"|"&amp;Q418&amp;"|"&amp;R418&amp;"|"&amp;S418&amp;"|"&amp;T418&amp;"|"&amp;U418&amp;"|"&amp;V418&amp;"|"&amp;W418&amp;"|"&amp;X418&amp;"|"&amp;Y418&amp;"|"&amp;Z418&amp;"|"&amp;AA418&amp;"|"&amp;AB418&amp;"|"&amp;AC418&amp;"|"&amp;AD418&amp;"|"&amp;AE418&amp;"|"&amp;AF418&amp;"|"&amp;AG418</f>
        <v>City Hotel|0|21|2015|September|36|3|0|2|2|0|0|BB|SWE|Online TA|TA/TO|0|0|0|A|A|0|No Deposit|9||0|Contract|105|0|0|Check-Out|42252</v>
      </c>
      <c r="AI418" s="0" t="str">
        <f aca="false">IF(COUNTIF($AH$4:$AH$2603,AH418)&gt;1,"Duplicate","Unique")</f>
        <v>Unique</v>
      </c>
      <c r="AJ418" s="0" t="str">
        <f aca="false">IF(COUNTBLANK(B418:AG418)&gt;0,"Missing ("&amp;COUNTBLANK(B418:AG418)&amp;")","Complete")</f>
        <v>Missing (1)</v>
      </c>
    </row>
    <row r="419" customFormat="false" ht="15" hidden="false" customHeight="false" outlineLevel="0" collapsed="false">
      <c r="A419" s="14" t="n">
        <v>416</v>
      </c>
      <c r="B419" s="14" t="s">
        <v>80</v>
      </c>
      <c r="C419" s="14" t="n">
        <v>0</v>
      </c>
      <c r="D419" s="14" t="n">
        <v>6</v>
      </c>
      <c r="E419" s="14" t="n">
        <v>2016</v>
      </c>
      <c r="F419" s="14" t="s">
        <v>113</v>
      </c>
      <c r="G419" s="14" t="n">
        <v>48</v>
      </c>
      <c r="H419" s="14" t="n">
        <v>25</v>
      </c>
      <c r="I419" s="14" t="n">
        <v>0</v>
      </c>
      <c r="J419" s="14" t="n">
        <v>1</v>
      </c>
      <c r="K419" s="14" t="n">
        <v>2</v>
      </c>
      <c r="L419" s="14" t="n">
        <v>0</v>
      </c>
      <c r="M419" s="14" t="n">
        <v>0</v>
      </c>
      <c r="N419" s="14" t="s">
        <v>129</v>
      </c>
      <c r="O419" s="14" t="s">
        <v>92</v>
      </c>
      <c r="P419" s="14" t="s">
        <v>84</v>
      </c>
      <c r="Q419" s="14" t="s">
        <v>84</v>
      </c>
      <c r="R419" s="14" t="n">
        <v>0</v>
      </c>
      <c r="S419" s="14" t="n">
        <v>0</v>
      </c>
      <c r="T419" s="14" t="n">
        <v>0</v>
      </c>
      <c r="U419" s="14" t="s">
        <v>85</v>
      </c>
      <c r="V419" s="14" t="s">
        <v>85</v>
      </c>
      <c r="W419" s="14" t="n">
        <v>1</v>
      </c>
      <c r="X419" s="14" t="s">
        <v>86</v>
      </c>
      <c r="Y419" s="14" t="n">
        <v>250</v>
      </c>
      <c r="Z419" s="14"/>
      <c r="AA419" s="14" t="n">
        <v>0</v>
      </c>
      <c r="AB419" s="14" t="s">
        <v>87</v>
      </c>
      <c r="AC419" s="14" t="n">
        <v>147</v>
      </c>
      <c r="AD419" s="14" t="n">
        <v>0</v>
      </c>
      <c r="AE419" s="14" t="n">
        <v>0</v>
      </c>
      <c r="AF419" s="14" t="s">
        <v>88</v>
      </c>
      <c r="AG419" s="15" t="n">
        <v>42700</v>
      </c>
      <c r="AH419" s="14" t="str">
        <f aca="false">B419&amp;"|"&amp;C419&amp;"|"&amp;D419&amp;"|"&amp;E419&amp;"|"&amp;F419&amp;"|"&amp;G419&amp;"|"&amp;H419&amp;"|"&amp;I419&amp;"|"&amp;J419&amp;"|"&amp;K419&amp;"|"&amp;L419&amp;"|"&amp;M419&amp;"|"&amp;N419&amp;"|"&amp;O419&amp;"|"&amp;P419&amp;"|"&amp;Q419&amp;"|"&amp;R419&amp;"|"&amp;S419&amp;"|"&amp;T419&amp;"|"&amp;U419&amp;"|"&amp;V419&amp;"|"&amp;W419&amp;"|"&amp;X419&amp;"|"&amp;Y419&amp;"|"&amp;Z419&amp;"|"&amp;AA419&amp;"|"&amp;AB419&amp;"|"&amp;AC419&amp;"|"&amp;AD419&amp;"|"&amp;AE419&amp;"|"&amp;AF419&amp;"|"&amp;AG419</f>
        <v>Resort Hotel|0|6|2016|November|48|25|0|1|2|0|0|Undefined|PRT|Direct|Direct|0|0|0|F|F|1|No Deposit|250||0|Transient|147|0|0|Check-Out|42700</v>
      </c>
      <c r="AI419" s="14" t="str">
        <f aca="false">IF(COUNTIF($AH$4:$AH$2603,AH419)&gt;1,"Duplicate","Unique")</f>
        <v>Unique</v>
      </c>
      <c r="AJ419" s="14" t="str">
        <f aca="false">IF(COUNTBLANK(B419:AG419)&gt;0,"Missing ("&amp;COUNTBLANK(B419:AG419)&amp;")","Complete")</f>
        <v>Missing (1)</v>
      </c>
    </row>
    <row r="420" customFormat="false" ht="15" hidden="false" customHeight="false" outlineLevel="0" collapsed="false">
      <c r="A420" s="0" t="n">
        <v>417</v>
      </c>
      <c r="B420" s="0" t="s">
        <v>80</v>
      </c>
      <c r="C420" s="0" t="n">
        <v>0</v>
      </c>
      <c r="D420" s="0" t="n">
        <v>234</v>
      </c>
      <c r="E420" s="0" t="n">
        <v>2016</v>
      </c>
      <c r="F420" s="0" t="s">
        <v>111</v>
      </c>
      <c r="G420" s="0" t="n">
        <v>44</v>
      </c>
      <c r="H420" s="0" t="n">
        <v>23</v>
      </c>
      <c r="I420" s="0" t="n">
        <v>2</v>
      </c>
      <c r="J420" s="0" t="n">
        <v>5</v>
      </c>
      <c r="K420" s="0" t="n">
        <v>2</v>
      </c>
      <c r="L420" s="0" t="n">
        <v>0</v>
      </c>
      <c r="M420" s="0" t="n">
        <v>0</v>
      </c>
      <c r="N420" s="0" t="s">
        <v>112</v>
      </c>
      <c r="O420" s="0" t="s">
        <v>83</v>
      </c>
      <c r="P420" s="0" t="s">
        <v>99</v>
      </c>
      <c r="Q420" s="0" t="s">
        <v>94</v>
      </c>
      <c r="R420" s="0" t="n">
        <v>0</v>
      </c>
      <c r="S420" s="0" t="n">
        <v>0</v>
      </c>
      <c r="T420" s="0" t="n">
        <v>0</v>
      </c>
      <c r="U420" s="0" t="s">
        <v>95</v>
      </c>
      <c r="V420" s="0" t="s">
        <v>95</v>
      </c>
      <c r="W420" s="0" t="n">
        <v>0</v>
      </c>
      <c r="X420" s="0" t="s">
        <v>86</v>
      </c>
      <c r="Y420" s="0" t="n">
        <v>243</v>
      </c>
      <c r="AA420" s="0" t="n">
        <v>0</v>
      </c>
      <c r="AB420" s="0" t="s">
        <v>125</v>
      </c>
      <c r="AC420" s="0" t="n">
        <v>37.4</v>
      </c>
      <c r="AD420" s="0" t="n">
        <v>0</v>
      </c>
      <c r="AE420" s="0" t="n">
        <v>2</v>
      </c>
      <c r="AF420" s="0" t="s">
        <v>88</v>
      </c>
      <c r="AG420" s="13" t="n">
        <v>42673</v>
      </c>
      <c r="AH420" s="0" t="str">
        <f aca="false">B420&amp;"|"&amp;C420&amp;"|"&amp;D420&amp;"|"&amp;E420&amp;"|"&amp;F420&amp;"|"&amp;G420&amp;"|"&amp;H420&amp;"|"&amp;I420&amp;"|"&amp;J420&amp;"|"&amp;K420&amp;"|"&amp;L420&amp;"|"&amp;M420&amp;"|"&amp;N420&amp;"|"&amp;O420&amp;"|"&amp;P420&amp;"|"&amp;Q420&amp;"|"&amp;R420&amp;"|"&amp;S420&amp;"|"&amp;T420&amp;"|"&amp;U420&amp;"|"&amp;V420&amp;"|"&amp;W420&amp;"|"&amp;X420&amp;"|"&amp;Y420&amp;"|"&amp;Z420&amp;"|"&amp;AA420&amp;"|"&amp;AB420&amp;"|"&amp;AC420&amp;"|"&amp;AD420&amp;"|"&amp;AE420&amp;"|"&amp;AF420&amp;"|"&amp;AG420</f>
        <v>Resort Hotel|0|234|2016|October|44|23|2|5|2|0|0|HB|GBR|Offline TA/TO|TA/TO|0|0|0|A|A|0|No Deposit|243||0|Contract|37.4|0|2|Check-Out|42673</v>
      </c>
      <c r="AI420" s="0" t="str">
        <f aca="false">IF(COUNTIF($AH$4:$AH$2603,AH420)&gt;1,"Duplicate","Unique")</f>
        <v>Unique</v>
      </c>
      <c r="AJ420" s="0" t="str">
        <f aca="false">IF(COUNTBLANK(B420:AG420)&gt;0,"Missing ("&amp;COUNTBLANK(B420:AG420)&amp;")","Complete")</f>
        <v>Missing (1)</v>
      </c>
    </row>
    <row r="421" customFormat="false" ht="15" hidden="false" customHeight="false" outlineLevel="0" collapsed="false">
      <c r="A421" s="14" t="n">
        <v>418</v>
      </c>
      <c r="B421" s="14" t="s">
        <v>90</v>
      </c>
      <c r="C421" s="14" t="n">
        <v>1</v>
      </c>
      <c r="D421" s="14" t="n">
        <v>3</v>
      </c>
      <c r="E421" s="14" t="n">
        <v>2015</v>
      </c>
      <c r="F421" s="14" t="s">
        <v>119</v>
      </c>
      <c r="G421" s="14" t="n">
        <v>34</v>
      </c>
      <c r="H421" s="14" t="n">
        <v>17</v>
      </c>
      <c r="I421" s="14" t="n">
        <v>1</v>
      </c>
      <c r="J421" s="14" t="n">
        <v>3</v>
      </c>
      <c r="K421" s="14" t="n">
        <v>2</v>
      </c>
      <c r="L421" s="14" t="n">
        <v>0</v>
      </c>
      <c r="M421" s="14" t="n">
        <v>0</v>
      </c>
      <c r="N421" s="14" t="s">
        <v>82</v>
      </c>
      <c r="O421" s="14" t="s">
        <v>92</v>
      </c>
      <c r="P421" s="14" t="s">
        <v>128</v>
      </c>
      <c r="Q421" s="14" t="s">
        <v>128</v>
      </c>
      <c r="R421" s="14" t="n">
        <v>0</v>
      </c>
      <c r="S421" s="14" t="n">
        <v>0</v>
      </c>
      <c r="T421" s="14" t="n">
        <v>0</v>
      </c>
      <c r="U421" s="14" t="s">
        <v>95</v>
      </c>
      <c r="V421" s="14" t="s">
        <v>95</v>
      </c>
      <c r="W421" s="14" t="n">
        <v>0</v>
      </c>
      <c r="X421" s="14" t="s">
        <v>86</v>
      </c>
      <c r="Y421" s="14"/>
      <c r="Z421" s="14" t="n">
        <v>38</v>
      </c>
      <c r="AA421" s="14" t="n">
        <v>0</v>
      </c>
      <c r="AB421" s="14" t="s">
        <v>87</v>
      </c>
      <c r="AC421" s="14" t="n">
        <v>130</v>
      </c>
      <c r="AD421" s="14" t="n">
        <v>0</v>
      </c>
      <c r="AE421" s="14" t="n">
        <v>0</v>
      </c>
      <c r="AF421" s="14" t="s">
        <v>96</v>
      </c>
      <c r="AG421" s="15" t="n">
        <v>42233</v>
      </c>
      <c r="AH421" s="14" t="str">
        <f aca="false">B421&amp;"|"&amp;C421&amp;"|"&amp;D421&amp;"|"&amp;E421&amp;"|"&amp;F421&amp;"|"&amp;G421&amp;"|"&amp;H421&amp;"|"&amp;I421&amp;"|"&amp;J421&amp;"|"&amp;K421&amp;"|"&amp;L421&amp;"|"&amp;M421&amp;"|"&amp;N421&amp;"|"&amp;O421&amp;"|"&amp;P421&amp;"|"&amp;Q421&amp;"|"&amp;R421&amp;"|"&amp;S421&amp;"|"&amp;T421&amp;"|"&amp;U421&amp;"|"&amp;V421&amp;"|"&amp;W421&amp;"|"&amp;X421&amp;"|"&amp;Y421&amp;"|"&amp;Z421&amp;"|"&amp;AA421&amp;"|"&amp;AB421&amp;"|"&amp;AC421&amp;"|"&amp;AD421&amp;"|"&amp;AE421&amp;"|"&amp;AF421&amp;"|"&amp;AG421</f>
        <v>City Hotel|1|3|2015|August|34|17|1|3|2|0|0|BB|PRT|Corporate|Corporate|0|0|0|A|A|0|No Deposit||38|0|Transient|130|0|0|Canceled|42233</v>
      </c>
      <c r="AI421" s="14" t="str">
        <f aca="false">IF(COUNTIF($AH$4:$AH$2603,AH421)&gt;1,"Duplicate","Unique")</f>
        <v>Unique</v>
      </c>
      <c r="AJ421" s="14" t="str">
        <f aca="false">IF(COUNTBLANK(B421:AG421)&gt;0,"Missing ("&amp;COUNTBLANK(B421:AG421)&amp;")","Complete")</f>
        <v>Missing (1)</v>
      </c>
    </row>
    <row r="422" customFormat="false" ht="15" hidden="false" customHeight="false" outlineLevel="0" collapsed="false">
      <c r="A422" s="0" t="n">
        <v>419</v>
      </c>
      <c r="B422" s="0" t="s">
        <v>80</v>
      </c>
      <c r="C422" s="0" t="n">
        <v>0</v>
      </c>
      <c r="D422" s="0" t="n">
        <v>0</v>
      </c>
      <c r="E422" s="0" t="n">
        <v>2017</v>
      </c>
      <c r="F422" s="0" t="s">
        <v>91</v>
      </c>
      <c r="G422" s="0" t="n">
        <v>28</v>
      </c>
      <c r="H422" s="0" t="n">
        <v>15</v>
      </c>
      <c r="I422" s="0" t="n">
        <v>0</v>
      </c>
      <c r="J422" s="0" t="n">
        <v>1</v>
      </c>
      <c r="K422" s="0" t="n">
        <v>2</v>
      </c>
      <c r="L422" s="0" t="n">
        <v>0</v>
      </c>
      <c r="M422" s="0" t="n">
        <v>0</v>
      </c>
      <c r="N422" s="0" t="s">
        <v>82</v>
      </c>
      <c r="O422" s="0" t="s">
        <v>83</v>
      </c>
      <c r="P422" s="0" t="s">
        <v>84</v>
      </c>
      <c r="Q422" s="0" t="s">
        <v>84</v>
      </c>
      <c r="R422" s="0" t="n">
        <v>0</v>
      </c>
      <c r="S422" s="0" t="n">
        <v>0</v>
      </c>
      <c r="T422" s="0" t="n">
        <v>0</v>
      </c>
      <c r="U422" s="0" t="s">
        <v>95</v>
      </c>
      <c r="V422" s="0" t="s">
        <v>124</v>
      </c>
      <c r="W422" s="0" t="n">
        <v>1</v>
      </c>
      <c r="X422" s="0" t="s">
        <v>86</v>
      </c>
      <c r="AA422" s="0" t="n">
        <v>0</v>
      </c>
      <c r="AB422" s="0" t="s">
        <v>101</v>
      </c>
      <c r="AC422" s="0" t="n">
        <v>195</v>
      </c>
      <c r="AD422" s="0" t="n">
        <v>0</v>
      </c>
      <c r="AE422" s="0" t="n">
        <v>0</v>
      </c>
      <c r="AF422" s="0" t="s">
        <v>88</v>
      </c>
      <c r="AG422" s="13" t="n">
        <v>42932</v>
      </c>
      <c r="AH422" s="0" t="str">
        <f aca="false">B422&amp;"|"&amp;C422&amp;"|"&amp;D422&amp;"|"&amp;E422&amp;"|"&amp;F422&amp;"|"&amp;G422&amp;"|"&amp;H422&amp;"|"&amp;I422&amp;"|"&amp;J422&amp;"|"&amp;K422&amp;"|"&amp;L422&amp;"|"&amp;M422&amp;"|"&amp;N422&amp;"|"&amp;O422&amp;"|"&amp;P422&amp;"|"&amp;Q422&amp;"|"&amp;R422&amp;"|"&amp;S422&amp;"|"&amp;T422&amp;"|"&amp;U422&amp;"|"&amp;V422&amp;"|"&amp;W422&amp;"|"&amp;X422&amp;"|"&amp;Y422&amp;"|"&amp;Z422&amp;"|"&amp;AA422&amp;"|"&amp;AB422&amp;"|"&amp;AC422&amp;"|"&amp;AD422&amp;"|"&amp;AE422&amp;"|"&amp;AF422&amp;"|"&amp;AG422</f>
        <v>Resort Hotel|0|0|2017|July|28|15|0|1|2|0|0|BB|GBR|Direct|Direct|0|0|0|A|E|1|No Deposit|||0|Transient-Party|195|0|0|Check-Out|42932</v>
      </c>
      <c r="AI422" s="0" t="str">
        <f aca="false">IF(COUNTIF($AH$4:$AH$2603,AH422)&gt;1,"Duplicate","Unique")</f>
        <v>Unique</v>
      </c>
      <c r="AJ422" s="0" t="str">
        <f aca="false">IF(COUNTBLANK(B422:AG422)&gt;0,"Missing ("&amp;COUNTBLANK(B422:AG422)&amp;")","Complete")</f>
        <v>Missing (2)</v>
      </c>
    </row>
    <row r="423" customFormat="false" ht="15" hidden="false" customHeight="false" outlineLevel="0" collapsed="false">
      <c r="A423" s="14" t="n">
        <v>420</v>
      </c>
      <c r="B423" s="14" t="s">
        <v>90</v>
      </c>
      <c r="C423" s="14" t="n">
        <v>0</v>
      </c>
      <c r="D423" s="14" t="n">
        <v>6</v>
      </c>
      <c r="E423" s="14" t="n">
        <v>2017</v>
      </c>
      <c r="F423" s="14" t="s">
        <v>91</v>
      </c>
      <c r="G423" s="14" t="n">
        <v>28</v>
      </c>
      <c r="H423" s="14" t="n">
        <v>14</v>
      </c>
      <c r="I423" s="14" t="n">
        <v>0</v>
      </c>
      <c r="J423" s="14" t="n">
        <v>2</v>
      </c>
      <c r="K423" s="14" t="n">
        <v>2</v>
      </c>
      <c r="L423" s="14" t="n">
        <v>0</v>
      </c>
      <c r="M423" s="14" t="n">
        <v>0</v>
      </c>
      <c r="N423" s="14" t="s">
        <v>82</v>
      </c>
      <c r="O423" s="14" t="s">
        <v>140</v>
      </c>
      <c r="P423" s="14" t="s">
        <v>93</v>
      </c>
      <c r="Q423" s="14" t="s">
        <v>94</v>
      </c>
      <c r="R423" s="14" t="n">
        <v>0</v>
      </c>
      <c r="S423" s="14" t="n">
        <v>0</v>
      </c>
      <c r="T423" s="14" t="n">
        <v>0</v>
      </c>
      <c r="U423" s="14" t="s">
        <v>124</v>
      </c>
      <c r="V423" s="14" t="s">
        <v>124</v>
      </c>
      <c r="W423" s="14" t="n">
        <v>0</v>
      </c>
      <c r="X423" s="14" t="s">
        <v>86</v>
      </c>
      <c r="Y423" s="14" t="n">
        <v>9</v>
      </c>
      <c r="Z423" s="14"/>
      <c r="AA423" s="14" t="n">
        <v>0</v>
      </c>
      <c r="AB423" s="14" t="s">
        <v>87</v>
      </c>
      <c r="AC423" s="14" t="n">
        <v>172.5</v>
      </c>
      <c r="AD423" s="14" t="n">
        <v>0</v>
      </c>
      <c r="AE423" s="14" t="n">
        <v>2</v>
      </c>
      <c r="AF423" s="14" t="s">
        <v>88</v>
      </c>
      <c r="AG423" s="15" t="n">
        <v>42932</v>
      </c>
      <c r="AH423" s="14" t="str">
        <f aca="false">B423&amp;"|"&amp;C423&amp;"|"&amp;D423&amp;"|"&amp;E423&amp;"|"&amp;F423&amp;"|"&amp;G423&amp;"|"&amp;H423&amp;"|"&amp;I423&amp;"|"&amp;J423&amp;"|"&amp;K423&amp;"|"&amp;L423&amp;"|"&amp;M423&amp;"|"&amp;N423&amp;"|"&amp;O423&amp;"|"&amp;P423&amp;"|"&amp;Q423&amp;"|"&amp;R423&amp;"|"&amp;S423&amp;"|"&amp;T423&amp;"|"&amp;U423&amp;"|"&amp;V423&amp;"|"&amp;W423&amp;"|"&amp;X423&amp;"|"&amp;Y423&amp;"|"&amp;Z423&amp;"|"&amp;AA423&amp;"|"&amp;AB423&amp;"|"&amp;AC423&amp;"|"&amp;AD423&amp;"|"&amp;AE423&amp;"|"&amp;AF423&amp;"|"&amp;AG423</f>
        <v>City Hotel|0|6|2017|July|28|14|0|2|2|0|0|BB|CHN|Online TA|TA/TO|0|0|0|E|E|0|No Deposit|9||0|Transient|172.5|0|2|Check-Out|42932</v>
      </c>
      <c r="AI423" s="14" t="str">
        <f aca="false">IF(COUNTIF($AH$4:$AH$2603,AH423)&gt;1,"Duplicate","Unique")</f>
        <v>Unique</v>
      </c>
      <c r="AJ423" s="14" t="str">
        <f aca="false">IF(COUNTBLANK(B423:AG423)&gt;0,"Missing ("&amp;COUNTBLANK(B423:AG423)&amp;")","Complete")</f>
        <v>Missing (1)</v>
      </c>
    </row>
    <row r="424" customFormat="false" ht="15" hidden="false" customHeight="false" outlineLevel="0" collapsed="false">
      <c r="A424" s="0" t="n">
        <v>421</v>
      </c>
      <c r="B424" s="0" t="s">
        <v>80</v>
      </c>
      <c r="C424" s="0" t="n">
        <v>0</v>
      </c>
      <c r="D424" s="0" t="n">
        <v>5</v>
      </c>
      <c r="E424" s="0" t="n">
        <v>2017</v>
      </c>
      <c r="F424" s="0" t="s">
        <v>121</v>
      </c>
      <c r="G424" s="0" t="n">
        <v>20</v>
      </c>
      <c r="H424" s="0" t="n">
        <v>15</v>
      </c>
      <c r="I424" s="0" t="n">
        <v>1</v>
      </c>
      <c r="J424" s="0" t="n">
        <v>0</v>
      </c>
      <c r="K424" s="0" t="n">
        <v>1</v>
      </c>
      <c r="L424" s="0" t="n">
        <v>0</v>
      </c>
      <c r="M424" s="0" t="n">
        <v>0</v>
      </c>
      <c r="N424" s="0" t="s">
        <v>82</v>
      </c>
      <c r="O424" s="0" t="s">
        <v>83</v>
      </c>
      <c r="P424" s="0" t="s">
        <v>168</v>
      </c>
      <c r="Q424" s="0" t="s">
        <v>94</v>
      </c>
      <c r="R424" s="0" t="n">
        <v>1</v>
      </c>
      <c r="S424" s="0" t="n">
        <v>0</v>
      </c>
      <c r="T424" s="0" t="n">
        <v>3</v>
      </c>
      <c r="U424" s="0" t="s">
        <v>124</v>
      </c>
      <c r="V424" s="0" t="s">
        <v>124</v>
      </c>
      <c r="W424" s="0" t="n">
        <v>0</v>
      </c>
      <c r="X424" s="0" t="s">
        <v>86</v>
      </c>
      <c r="Y424" s="0" t="n">
        <v>40</v>
      </c>
      <c r="AA424" s="0" t="n">
        <v>0</v>
      </c>
      <c r="AB424" s="0" t="s">
        <v>87</v>
      </c>
      <c r="AC424" s="0" t="n">
        <v>0</v>
      </c>
      <c r="AD424" s="0" t="n">
        <v>1</v>
      </c>
      <c r="AE424" s="0" t="n">
        <v>2</v>
      </c>
      <c r="AF424" s="0" t="s">
        <v>88</v>
      </c>
      <c r="AG424" s="13" t="n">
        <v>42871</v>
      </c>
      <c r="AH424" s="0" t="str">
        <f aca="false">B424&amp;"|"&amp;C424&amp;"|"&amp;D424&amp;"|"&amp;E424&amp;"|"&amp;F424&amp;"|"&amp;G424&amp;"|"&amp;H424&amp;"|"&amp;I424&amp;"|"&amp;J424&amp;"|"&amp;K424&amp;"|"&amp;L424&amp;"|"&amp;M424&amp;"|"&amp;N424&amp;"|"&amp;O424&amp;"|"&amp;P424&amp;"|"&amp;Q424&amp;"|"&amp;R424&amp;"|"&amp;S424&amp;"|"&amp;T424&amp;"|"&amp;U424&amp;"|"&amp;V424&amp;"|"&amp;W424&amp;"|"&amp;X424&amp;"|"&amp;Y424&amp;"|"&amp;Z424&amp;"|"&amp;AA424&amp;"|"&amp;AB424&amp;"|"&amp;AC424&amp;"|"&amp;AD424&amp;"|"&amp;AE424&amp;"|"&amp;AF424&amp;"|"&amp;AG424</f>
        <v>Resort Hotel|0|5|2017|May|20|15|1|0|1|0|0|BB|GBR|Complementary|TA/TO|1|0|3|E|E|0|No Deposit|40||0|Transient|0|1|2|Check-Out|42871</v>
      </c>
      <c r="AI424" s="0" t="str">
        <f aca="false">IF(COUNTIF($AH$4:$AH$2603,AH424)&gt;1,"Duplicate","Unique")</f>
        <v>Unique</v>
      </c>
      <c r="AJ424" s="0" t="str">
        <f aca="false">IF(COUNTBLANK(B424:AG424)&gt;0,"Missing ("&amp;COUNTBLANK(B424:AG424)&amp;")","Complete")</f>
        <v>Missing (1)</v>
      </c>
    </row>
    <row r="425" customFormat="false" ht="15" hidden="false" customHeight="false" outlineLevel="0" collapsed="false">
      <c r="A425" s="14" t="n">
        <v>422</v>
      </c>
      <c r="B425" s="14" t="s">
        <v>90</v>
      </c>
      <c r="C425" s="14" t="n">
        <v>1</v>
      </c>
      <c r="D425" s="14" t="n">
        <v>6</v>
      </c>
      <c r="E425" s="14" t="n">
        <v>2015</v>
      </c>
      <c r="F425" s="14" t="s">
        <v>114</v>
      </c>
      <c r="G425" s="14" t="n">
        <v>39</v>
      </c>
      <c r="H425" s="14" t="n">
        <v>20</v>
      </c>
      <c r="I425" s="14" t="n">
        <v>2</v>
      </c>
      <c r="J425" s="14" t="n">
        <v>0</v>
      </c>
      <c r="K425" s="14" t="n">
        <v>2</v>
      </c>
      <c r="L425" s="14" t="n">
        <v>0</v>
      </c>
      <c r="M425" s="14" t="n">
        <v>0</v>
      </c>
      <c r="N425" s="14" t="s">
        <v>82</v>
      </c>
      <c r="O425" s="14" t="s">
        <v>92</v>
      </c>
      <c r="P425" s="14" t="s">
        <v>128</v>
      </c>
      <c r="Q425" s="14" t="s">
        <v>128</v>
      </c>
      <c r="R425" s="14" t="n">
        <v>0</v>
      </c>
      <c r="S425" s="14" t="n">
        <v>1</v>
      </c>
      <c r="T425" s="14" t="n">
        <v>0</v>
      </c>
      <c r="U425" s="14" t="s">
        <v>95</v>
      </c>
      <c r="V425" s="14" t="s">
        <v>95</v>
      </c>
      <c r="W425" s="14" t="n">
        <v>0</v>
      </c>
      <c r="X425" s="14" t="s">
        <v>120</v>
      </c>
      <c r="Y425" s="14" t="n">
        <v>78</v>
      </c>
      <c r="Z425" s="14"/>
      <c r="AA425" s="14" t="n">
        <v>0</v>
      </c>
      <c r="AB425" s="14" t="s">
        <v>87</v>
      </c>
      <c r="AC425" s="14" t="n">
        <v>100</v>
      </c>
      <c r="AD425" s="14" t="n">
        <v>0</v>
      </c>
      <c r="AE425" s="14" t="n">
        <v>0</v>
      </c>
      <c r="AF425" s="14" t="s">
        <v>96</v>
      </c>
      <c r="AG425" s="15" t="n">
        <v>42262</v>
      </c>
      <c r="AH425" s="14" t="str">
        <f aca="false">B425&amp;"|"&amp;C425&amp;"|"&amp;D425&amp;"|"&amp;E425&amp;"|"&amp;F425&amp;"|"&amp;G425&amp;"|"&amp;H425&amp;"|"&amp;I425&amp;"|"&amp;J425&amp;"|"&amp;K425&amp;"|"&amp;L425&amp;"|"&amp;M425&amp;"|"&amp;N425&amp;"|"&amp;O425&amp;"|"&amp;P425&amp;"|"&amp;Q425&amp;"|"&amp;R425&amp;"|"&amp;S425&amp;"|"&amp;T425&amp;"|"&amp;U425&amp;"|"&amp;V425&amp;"|"&amp;W425&amp;"|"&amp;X425&amp;"|"&amp;Y425&amp;"|"&amp;Z425&amp;"|"&amp;AA425&amp;"|"&amp;AB425&amp;"|"&amp;AC425&amp;"|"&amp;AD425&amp;"|"&amp;AE425&amp;"|"&amp;AF425&amp;"|"&amp;AG425</f>
        <v>City Hotel|1|6|2015|September|39|20|2|0|2|0|0|BB|PRT|Corporate|Corporate|0|1|0|A|A|0|Non Refund|78||0|Transient|100|0|0|Canceled|42262</v>
      </c>
      <c r="AI425" s="14" t="str">
        <f aca="false">IF(COUNTIF($AH$4:$AH$2603,AH425)&gt;1,"Duplicate","Unique")</f>
        <v>Duplicate</v>
      </c>
      <c r="AJ425" s="14" t="str">
        <f aca="false">IF(COUNTBLANK(B425:AG425)&gt;0,"Missing ("&amp;COUNTBLANK(B425:AG425)&amp;")","Complete")</f>
        <v>Missing (1)</v>
      </c>
    </row>
    <row r="426" customFormat="false" ht="15" hidden="false" customHeight="false" outlineLevel="0" collapsed="false">
      <c r="A426" s="0" t="n">
        <v>423</v>
      </c>
      <c r="B426" s="0" t="s">
        <v>80</v>
      </c>
      <c r="C426" s="0" t="n">
        <v>0</v>
      </c>
      <c r="D426" s="0" t="n">
        <v>156</v>
      </c>
      <c r="E426" s="0" t="n">
        <v>2017</v>
      </c>
      <c r="F426" s="0" t="s">
        <v>121</v>
      </c>
      <c r="G426" s="0" t="n">
        <v>19</v>
      </c>
      <c r="H426" s="0" t="n">
        <v>8</v>
      </c>
      <c r="I426" s="0" t="n">
        <v>2</v>
      </c>
      <c r="J426" s="0" t="n">
        <v>5</v>
      </c>
      <c r="K426" s="0" t="n">
        <v>2</v>
      </c>
      <c r="L426" s="0" t="n">
        <v>0</v>
      </c>
      <c r="M426" s="0" t="n">
        <v>0</v>
      </c>
      <c r="N426" s="0" t="s">
        <v>112</v>
      </c>
      <c r="O426" s="0" t="s">
        <v>147</v>
      </c>
      <c r="P426" s="0" t="s">
        <v>116</v>
      </c>
      <c r="Q426" s="0" t="s">
        <v>94</v>
      </c>
      <c r="R426" s="0" t="n">
        <v>0</v>
      </c>
      <c r="S426" s="0" t="n">
        <v>0</v>
      </c>
      <c r="T426" s="0" t="n">
        <v>0</v>
      </c>
      <c r="U426" s="0" t="s">
        <v>95</v>
      </c>
      <c r="V426" s="0" t="s">
        <v>95</v>
      </c>
      <c r="W426" s="0" t="n">
        <v>2</v>
      </c>
      <c r="X426" s="0" t="s">
        <v>86</v>
      </c>
      <c r="Y426" s="0" t="n">
        <v>434</v>
      </c>
      <c r="AA426" s="0" t="n">
        <v>0</v>
      </c>
      <c r="AB426" s="0" t="s">
        <v>101</v>
      </c>
      <c r="AC426" s="0" t="n">
        <v>80</v>
      </c>
      <c r="AD426" s="0" t="n">
        <v>0</v>
      </c>
      <c r="AE426" s="0" t="n">
        <v>1</v>
      </c>
      <c r="AF426" s="0" t="s">
        <v>88</v>
      </c>
      <c r="AG426" s="13" t="n">
        <v>42870</v>
      </c>
      <c r="AH426" s="0" t="str">
        <f aca="false">B426&amp;"|"&amp;C426&amp;"|"&amp;D426&amp;"|"&amp;E426&amp;"|"&amp;F426&amp;"|"&amp;G426&amp;"|"&amp;H426&amp;"|"&amp;I426&amp;"|"&amp;J426&amp;"|"&amp;K426&amp;"|"&amp;L426&amp;"|"&amp;M426&amp;"|"&amp;N426&amp;"|"&amp;O426&amp;"|"&amp;P426&amp;"|"&amp;Q426&amp;"|"&amp;R426&amp;"|"&amp;S426&amp;"|"&amp;T426&amp;"|"&amp;U426&amp;"|"&amp;V426&amp;"|"&amp;W426&amp;"|"&amp;X426&amp;"|"&amp;Y426&amp;"|"&amp;Z426&amp;"|"&amp;AA426&amp;"|"&amp;AB426&amp;"|"&amp;AC426&amp;"|"&amp;AD426&amp;"|"&amp;AE426&amp;"|"&amp;AF426&amp;"|"&amp;AG426</f>
        <v>Resort Hotel|0|156|2017|May|19|8|2|5|2|0|0|HB|IRL|Groups|TA/TO|0|0|0|A|A|2|No Deposit|434||0|Transient-Party|80|0|1|Check-Out|42870</v>
      </c>
      <c r="AI426" s="0" t="str">
        <f aca="false">IF(COUNTIF($AH$4:$AH$2603,AH426)&gt;1,"Duplicate","Unique")</f>
        <v>Unique</v>
      </c>
      <c r="AJ426" s="0" t="str">
        <f aca="false">IF(COUNTBLANK(B426:AG426)&gt;0,"Missing ("&amp;COUNTBLANK(B426:AG426)&amp;")","Complete")</f>
        <v>Missing (1)</v>
      </c>
    </row>
    <row r="427" customFormat="false" ht="15" hidden="false" customHeight="false" outlineLevel="0" collapsed="false">
      <c r="A427" s="14" t="n">
        <v>424</v>
      </c>
      <c r="B427" s="14" t="s">
        <v>80</v>
      </c>
      <c r="C427" s="14" t="n">
        <v>0</v>
      </c>
      <c r="D427" s="14" t="n">
        <v>229</v>
      </c>
      <c r="E427" s="14" t="n">
        <v>2017</v>
      </c>
      <c r="F427" s="14" t="s">
        <v>103</v>
      </c>
      <c r="G427" s="14" t="n">
        <v>13</v>
      </c>
      <c r="H427" s="14" t="n">
        <v>27</v>
      </c>
      <c r="I427" s="14" t="n">
        <v>2</v>
      </c>
      <c r="J427" s="14" t="n">
        <v>5</v>
      </c>
      <c r="K427" s="14" t="n">
        <v>2</v>
      </c>
      <c r="L427" s="14" t="n">
        <v>0</v>
      </c>
      <c r="M427" s="14" t="n">
        <v>0</v>
      </c>
      <c r="N427" s="14" t="s">
        <v>82</v>
      </c>
      <c r="O427" s="14" t="s">
        <v>147</v>
      </c>
      <c r="P427" s="14" t="s">
        <v>93</v>
      </c>
      <c r="Q427" s="14" t="s">
        <v>94</v>
      </c>
      <c r="R427" s="14" t="n">
        <v>0</v>
      </c>
      <c r="S427" s="14" t="n">
        <v>0</v>
      </c>
      <c r="T427" s="14" t="n">
        <v>0</v>
      </c>
      <c r="U427" s="14" t="s">
        <v>95</v>
      </c>
      <c r="V427" s="14" t="s">
        <v>109</v>
      </c>
      <c r="W427" s="14" t="n">
        <v>1</v>
      </c>
      <c r="X427" s="14" t="s">
        <v>86</v>
      </c>
      <c r="Y427" s="14" t="n">
        <v>240</v>
      </c>
      <c r="Z427" s="14"/>
      <c r="AA427" s="14" t="n">
        <v>0</v>
      </c>
      <c r="AB427" s="14" t="s">
        <v>87</v>
      </c>
      <c r="AC427" s="14" t="n">
        <v>52.43</v>
      </c>
      <c r="AD427" s="14" t="n">
        <v>0</v>
      </c>
      <c r="AE427" s="14" t="n">
        <v>2</v>
      </c>
      <c r="AF427" s="14" t="s">
        <v>88</v>
      </c>
      <c r="AG427" s="15" t="n">
        <v>42828</v>
      </c>
      <c r="AH427" s="14" t="str">
        <f aca="false">B427&amp;"|"&amp;C427&amp;"|"&amp;D427&amp;"|"&amp;E427&amp;"|"&amp;F427&amp;"|"&amp;G427&amp;"|"&amp;H427&amp;"|"&amp;I427&amp;"|"&amp;J427&amp;"|"&amp;K427&amp;"|"&amp;L427&amp;"|"&amp;M427&amp;"|"&amp;N427&amp;"|"&amp;O427&amp;"|"&amp;P427&amp;"|"&amp;Q427&amp;"|"&amp;R427&amp;"|"&amp;S427&amp;"|"&amp;T427&amp;"|"&amp;U427&amp;"|"&amp;V427&amp;"|"&amp;W427&amp;"|"&amp;X427&amp;"|"&amp;Y427&amp;"|"&amp;Z427&amp;"|"&amp;AA427&amp;"|"&amp;AB427&amp;"|"&amp;AC427&amp;"|"&amp;AD427&amp;"|"&amp;AE427&amp;"|"&amp;AF427&amp;"|"&amp;AG427</f>
        <v>Resort Hotel|0|229|2017|March|13|27|2|5|2|0|0|BB|IRL|Online TA|TA/TO|0|0|0|A|D|1|No Deposit|240||0|Transient|52.43|0|2|Check-Out|42828</v>
      </c>
      <c r="AI427" s="14" t="str">
        <f aca="false">IF(COUNTIF($AH$4:$AH$2603,AH427)&gt;1,"Duplicate","Unique")</f>
        <v>Unique</v>
      </c>
      <c r="AJ427" s="14" t="str">
        <f aca="false">IF(COUNTBLANK(B427:AG427)&gt;0,"Missing ("&amp;COUNTBLANK(B427:AG427)&amp;")","Complete")</f>
        <v>Missing (1)</v>
      </c>
    </row>
    <row r="428" customFormat="false" ht="15" hidden="false" customHeight="false" outlineLevel="0" collapsed="false">
      <c r="A428" s="0" t="n">
        <v>425</v>
      </c>
      <c r="B428" s="0" t="s">
        <v>80</v>
      </c>
      <c r="C428" s="0" t="n">
        <v>1</v>
      </c>
      <c r="D428" s="0" t="n">
        <v>134</v>
      </c>
      <c r="E428" s="0" t="n">
        <v>2017</v>
      </c>
      <c r="F428" s="0" t="s">
        <v>106</v>
      </c>
      <c r="G428" s="0" t="n">
        <v>15</v>
      </c>
      <c r="H428" s="0" t="n">
        <v>13</v>
      </c>
      <c r="I428" s="0" t="n">
        <v>0</v>
      </c>
      <c r="J428" s="0" t="n">
        <v>3</v>
      </c>
      <c r="K428" s="0" t="n">
        <v>2</v>
      </c>
      <c r="L428" s="0" t="n">
        <v>0</v>
      </c>
      <c r="M428" s="0" t="n">
        <v>0</v>
      </c>
      <c r="N428" s="0" t="s">
        <v>112</v>
      </c>
      <c r="O428" s="0" t="s">
        <v>92</v>
      </c>
      <c r="P428" s="0" t="s">
        <v>99</v>
      </c>
      <c r="Q428" s="0" t="s">
        <v>94</v>
      </c>
      <c r="R428" s="0" t="n">
        <v>0</v>
      </c>
      <c r="S428" s="0" t="n">
        <v>0</v>
      </c>
      <c r="T428" s="0" t="n">
        <v>0</v>
      </c>
      <c r="U428" s="0" t="s">
        <v>109</v>
      </c>
      <c r="V428" s="0" t="s">
        <v>109</v>
      </c>
      <c r="W428" s="0" t="n">
        <v>1</v>
      </c>
      <c r="X428" s="0" t="s">
        <v>86</v>
      </c>
      <c r="Y428" s="0" t="n">
        <v>3</v>
      </c>
      <c r="AA428" s="0" t="n">
        <v>0</v>
      </c>
      <c r="AB428" s="0" t="s">
        <v>101</v>
      </c>
      <c r="AC428" s="0" t="n">
        <v>95.4</v>
      </c>
      <c r="AD428" s="0" t="n">
        <v>0</v>
      </c>
      <c r="AE428" s="0" t="n">
        <v>1</v>
      </c>
      <c r="AF428" s="0" t="s">
        <v>96</v>
      </c>
      <c r="AG428" s="13" t="n">
        <v>42804</v>
      </c>
      <c r="AH428" s="0" t="str">
        <f aca="false">B428&amp;"|"&amp;C428&amp;"|"&amp;D428&amp;"|"&amp;E428&amp;"|"&amp;F428&amp;"|"&amp;G428&amp;"|"&amp;H428&amp;"|"&amp;I428&amp;"|"&amp;J428&amp;"|"&amp;K428&amp;"|"&amp;L428&amp;"|"&amp;M428&amp;"|"&amp;N428&amp;"|"&amp;O428&amp;"|"&amp;P428&amp;"|"&amp;Q428&amp;"|"&amp;R428&amp;"|"&amp;S428&amp;"|"&amp;T428&amp;"|"&amp;U428&amp;"|"&amp;V428&amp;"|"&amp;W428&amp;"|"&amp;X428&amp;"|"&amp;Y428&amp;"|"&amp;Z428&amp;"|"&amp;AA428&amp;"|"&amp;AB428&amp;"|"&amp;AC428&amp;"|"&amp;AD428&amp;"|"&amp;AE428&amp;"|"&amp;AF428&amp;"|"&amp;AG428</f>
        <v>Resort Hotel|1|134|2017|April|15|13|0|3|2|0|0|HB|PRT|Offline TA/TO|TA/TO|0|0|0|D|D|1|No Deposit|3||0|Transient-Party|95.4|0|1|Canceled|42804</v>
      </c>
      <c r="AI428" s="0" t="str">
        <f aca="false">IF(COUNTIF($AH$4:$AH$2603,AH428)&gt;1,"Duplicate","Unique")</f>
        <v>Unique</v>
      </c>
      <c r="AJ428" s="0" t="str">
        <f aca="false">IF(COUNTBLANK(B428:AG428)&gt;0,"Missing ("&amp;COUNTBLANK(B428:AG428)&amp;")","Complete")</f>
        <v>Missing (1)</v>
      </c>
    </row>
    <row r="429" customFormat="false" ht="15" hidden="false" customHeight="false" outlineLevel="0" collapsed="false">
      <c r="A429" s="14" t="n">
        <v>426</v>
      </c>
      <c r="B429" s="14" t="s">
        <v>90</v>
      </c>
      <c r="C429" s="14" t="n">
        <v>0</v>
      </c>
      <c r="D429" s="14" t="n">
        <v>0</v>
      </c>
      <c r="E429" s="14" t="n">
        <v>2015</v>
      </c>
      <c r="F429" s="14" t="s">
        <v>111</v>
      </c>
      <c r="G429" s="14" t="n">
        <v>42</v>
      </c>
      <c r="H429" s="14" t="n">
        <v>12</v>
      </c>
      <c r="I429" s="14" t="n">
        <v>1</v>
      </c>
      <c r="J429" s="14" t="n">
        <v>2</v>
      </c>
      <c r="K429" s="14" t="n">
        <v>1</v>
      </c>
      <c r="L429" s="14" t="n">
        <v>0</v>
      </c>
      <c r="M429" s="14" t="n">
        <v>0</v>
      </c>
      <c r="N429" s="14" t="s">
        <v>82</v>
      </c>
      <c r="O429" s="14" t="s">
        <v>92</v>
      </c>
      <c r="P429" s="14" t="s">
        <v>128</v>
      </c>
      <c r="Q429" s="14" t="s">
        <v>128</v>
      </c>
      <c r="R429" s="14" t="n">
        <v>0</v>
      </c>
      <c r="S429" s="14" t="n">
        <v>0</v>
      </c>
      <c r="T429" s="14" t="n">
        <v>0</v>
      </c>
      <c r="U429" s="14" t="s">
        <v>95</v>
      </c>
      <c r="V429" s="14" t="s">
        <v>95</v>
      </c>
      <c r="W429" s="14" t="n">
        <v>0</v>
      </c>
      <c r="X429" s="14" t="s">
        <v>86</v>
      </c>
      <c r="Y429" s="14"/>
      <c r="Z429" s="14" t="n">
        <v>40</v>
      </c>
      <c r="AA429" s="14" t="n">
        <v>0</v>
      </c>
      <c r="AB429" s="14" t="s">
        <v>87</v>
      </c>
      <c r="AC429" s="14" t="n">
        <v>65</v>
      </c>
      <c r="AD429" s="14" t="n">
        <v>0</v>
      </c>
      <c r="AE429" s="14" t="n">
        <v>0</v>
      </c>
      <c r="AF429" s="14" t="s">
        <v>88</v>
      </c>
      <c r="AG429" s="15" t="n">
        <v>42292</v>
      </c>
      <c r="AH429" s="14" t="str">
        <f aca="false">B429&amp;"|"&amp;C429&amp;"|"&amp;D429&amp;"|"&amp;E429&amp;"|"&amp;F429&amp;"|"&amp;G429&amp;"|"&amp;H429&amp;"|"&amp;I429&amp;"|"&amp;J429&amp;"|"&amp;K429&amp;"|"&amp;L429&amp;"|"&amp;M429&amp;"|"&amp;N429&amp;"|"&amp;O429&amp;"|"&amp;P429&amp;"|"&amp;Q429&amp;"|"&amp;R429&amp;"|"&amp;S429&amp;"|"&amp;T429&amp;"|"&amp;U429&amp;"|"&amp;V429&amp;"|"&amp;W429&amp;"|"&amp;X429&amp;"|"&amp;Y429&amp;"|"&amp;Z429&amp;"|"&amp;AA429&amp;"|"&amp;AB429&amp;"|"&amp;AC429&amp;"|"&amp;AD429&amp;"|"&amp;AE429&amp;"|"&amp;AF429&amp;"|"&amp;AG429</f>
        <v>City Hotel|0|0|2015|October|42|12|1|2|1|0|0|BB|PRT|Corporate|Corporate|0|0|0|A|A|0|No Deposit||40|0|Transient|65|0|0|Check-Out|42292</v>
      </c>
      <c r="AI429" s="14" t="str">
        <f aca="false">IF(COUNTIF($AH$4:$AH$2603,AH429)&gt;1,"Duplicate","Unique")</f>
        <v>Unique</v>
      </c>
      <c r="AJ429" s="14" t="str">
        <f aca="false">IF(COUNTBLANK(B429:AG429)&gt;0,"Missing ("&amp;COUNTBLANK(B429:AG429)&amp;")","Complete")</f>
        <v>Missing (1)</v>
      </c>
    </row>
    <row r="430" customFormat="false" ht="15" hidden="false" customHeight="false" outlineLevel="0" collapsed="false">
      <c r="A430" s="0" t="n">
        <v>427</v>
      </c>
      <c r="B430" s="0" t="s">
        <v>90</v>
      </c>
      <c r="C430" s="0" t="n">
        <v>0</v>
      </c>
      <c r="D430" s="0" t="n">
        <v>8</v>
      </c>
      <c r="E430" s="0" t="n">
        <v>2016</v>
      </c>
      <c r="F430" s="0" t="s">
        <v>106</v>
      </c>
      <c r="G430" s="0" t="n">
        <v>16</v>
      </c>
      <c r="H430" s="0" t="n">
        <v>16</v>
      </c>
      <c r="I430" s="0" t="n">
        <v>2</v>
      </c>
      <c r="J430" s="0" t="n">
        <v>2</v>
      </c>
      <c r="K430" s="0" t="n">
        <v>3</v>
      </c>
      <c r="L430" s="0" t="n">
        <v>0</v>
      </c>
      <c r="M430" s="0" t="n">
        <v>0</v>
      </c>
      <c r="N430" s="0" t="s">
        <v>82</v>
      </c>
      <c r="O430" s="0" t="s">
        <v>122</v>
      </c>
      <c r="P430" s="0" t="s">
        <v>93</v>
      </c>
      <c r="Q430" s="0" t="s">
        <v>94</v>
      </c>
      <c r="R430" s="0" t="n">
        <v>0</v>
      </c>
      <c r="S430" s="0" t="n">
        <v>0</v>
      </c>
      <c r="T430" s="0" t="n">
        <v>0</v>
      </c>
      <c r="U430" s="0" t="s">
        <v>109</v>
      </c>
      <c r="V430" s="0" t="s">
        <v>109</v>
      </c>
      <c r="W430" s="0" t="n">
        <v>0</v>
      </c>
      <c r="X430" s="0" t="s">
        <v>86</v>
      </c>
      <c r="Y430" s="0" t="n">
        <v>9</v>
      </c>
      <c r="AA430" s="0" t="n">
        <v>0</v>
      </c>
      <c r="AB430" s="0" t="s">
        <v>87</v>
      </c>
      <c r="AC430" s="0" t="n">
        <v>144.5</v>
      </c>
      <c r="AD430" s="0" t="n">
        <v>0</v>
      </c>
      <c r="AE430" s="0" t="n">
        <v>1</v>
      </c>
      <c r="AF430" s="0" t="s">
        <v>88</v>
      </c>
      <c r="AG430" s="13" t="n">
        <v>42480</v>
      </c>
      <c r="AH430" s="0" t="str">
        <f aca="false">B430&amp;"|"&amp;C430&amp;"|"&amp;D430&amp;"|"&amp;E430&amp;"|"&amp;F430&amp;"|"&amp;G430&amp;"|"&amp;H430&amp;"|"&amp;I430&amp;"|"&amp;J430&amp;"|"&amp;K430&amp;"|"&amp;L430&amp;"|"&amp;M430&amp;"|"&amp;N430&amp;"|"&amp;O430&amp;"|"&amp;P430&amp;"|"&amp;Q430&amp;"|"&amp;R430&amp;"|"&amp;S430&amp;"|"&amp;T430&amp;"|"&amp;U430&amp;"|"&amp;V430&amp;"|"&amp;W430&amp;"|"&amp;X430&amp;"|"&amp;Y430&amp;"|"&amp;Z430&amp;"|"&amp;AA430&amp;"|"&amp;AB430&amp;"|"&amp;AC430&amp;"|"&amp;AD430&amp;"|"&amp;AE430&amp;"|"&amp;AF430&amp;"|"&amp;AG430</f>
        <v>City Hotel|0|8|2016|April|16|16|2|2|3|0|0|BB|FRA|Online TA|TA/TO|0|0|0|D|D|0|No Deposit|9||0|Transient|144.5|0|1|Check-Out|42480</v>
      </c>
      <c r="AI430" s="0" t="str">
        <f aca="false">IF(COUNTIF($AH$4:$AH$2603,AH430)&gt;1,"Duplicate","Unique")</f>
        <v>Unique</v>
      </c>
      <c r="AJ430" s="0" t="str">
        <f aca="false">IF(COUNTBLANK(B430:AG430)&gt;0,"Missing ("&amp;COUNTBLANK(B430:AG430)&amp;")","Complete")</f>
        <v>Missing (1)</v>
      </c>
    </row>
    <row r="431" customFormat="false" ht="15" hidden="false" customHeight="false" outlineLevel="0" collapsed="false">
      <c r="A431" s="14" t="n">
        <v>428</v>
      </c>
      <c r="B431" s="14" t="s">
        <v>80</v>
      </c>
      <c r="C431" s="14" t="n">
        <v>0</v>
      </c>
      <c r="D431" s="14" t="n">
        <v>33</v>
      </c>
      <c r="E431" s="14" t="n">
        <v>2017</v>
      </c>
      <c r="F431" s="14" t="s">
        <v>135</v>
      </c>
      <c r="G431" s="14" t="n">
        <v>23</v>
      </c>
      <c r="H431" s="14" t="n">
        <v>10</v>
      </c>
      <c r="I431" s="14" t="n">
        <v>0</v>
      </c>
      <c r="J431" s="14" t="n">
        <v>1</v>
      </c>
      <c r="K431" s="14" t="n">
        <v>2</v>
      </c>
      <c r="L431" s="14" t="n">
        <v>0</v>
      </c>
      <c r="M431" s="14" t="n">
        <v>0</v>
      </c>
      <c r="N431" s="14" t="s">
        <v>82</v>
      </c>
      <c r="O431" s="14" t="s">
        <v>92</v>
      </c>
      <c r="P431" s="14" t="s">
        <v>84</v>
      </c>
      <c r="Q431" s="14" t="s">
        <v>84</v>
      </c>
      <c r="R431" s="14" t="n">
        <v>0</v>
      </c>
      <c r="S431" s="14" t="n">
        <v>0</v>
      </c>
      <c r="T431" s="14" t="n">
        <v>0</v>
      </c>
      <c r="U431" s="14" t="s">
        <v>95</v>
      </c>
      <c r="V431" s="14" t="s">
        <v>95</v>
      </c>
      <c r="W431" s="14" t="n">
        <v>0</v>
      </c>
      <c r="X431" s="14" t="s">
        <v>86</v>
      </c>
      <c r="Y431" s="14"/>
      <c r="Z431" s="14"/>
      <c r="AA431" s="14" t="n">
        <v>0</v>
      </c>
      <c r="AB431" s="14" t="s">
        <v>87</v>
      </c>
      <c r="AC431" s="14" t="n">
        <v>118</v>
      </c>
      <c r="AD431" s="14" t="n">
        <v>1</v>
      </c>
      <c r="AE431" s="14" t="n">
        <v>2</v>
      </c>
      <c r="AF431" s="14" t="s">
        <v>88</v>
      </c>
      <c r="AG431" s="15" t="n">
        <v>42897</v>
      </c>
      <c r="AH431" s="14" t="str">
        <f aca="false">B431&amp;"|"&amp;C431&amp;"|"&amp;D431&amp;"|"&amp;E431&amp;"|"&amp;F431&amp;"|"&amp;G431&amp;"|"&amp;H431&amp;"|"&amp;I431&amp;"|"&amp;J431&amp;"|"&amp;K431&amp;"|"&amp;L431&amp;"|"&amp;M431&amp;"|"&amp;N431&amp;"|"&amp;O431&amp;"|"&amp;P431&amp;"|"&amp;Q431&amp;"|"&amp;R431&amp;"|"&amp;S431&amp;"|"&amp;T431&amp;"|"&amp;U431&amp;"|"&amp;V431&amp;"|"&amp;W431&amp;"|"&amp;X431&amp;"|"&amp;Y431&amp;"|"&amp;Z431&amp;"|"&amp;AA431&amp;"|"&amp;AB431&amp;"|"&amp;AC431&amp;"|"&amp;AD431&amp;"|"&amp;AE431&amp;"|"&amp;AF431&amp;"|"&amp;AG431</f>
        <v>Resort Hotel|0|33|2017|June|23|10|0|1|2|0|0|BB|PRT|Direct|Direct|0|0|0|A|A|0|No Deposit|||0|Transient|118|1|2|Check-Out|42897</v>
      </c>
      <c r="AI431" s="14" t="str">
        <f aca="false">IF(COUNTIF($AH$4:$AH$2603,AH431)&gt;1,"Duplicate","Unique")</f>
        <v>Unique</v>
      </c>
      <c r="AJ431" s="14" t="str">
        <f aca="false">IF(COUNTBLANK(B431:AG431)&gt;0,"Missing ("&amp;COUNTBLANK(B431:AG431)&amp;")","Complete")</f>
        <v>Missing (2)</v>
      </c>
    </row>
    <row r="432" customFormat="false" ht="15" hidden="false" customHeight="false" outlineLevel="0" collapsed="false">
      <c r="A432" s="0" t="n">
        <v>429</v>
      </c>
      <c r="B432" s="0" t="s">
        <v>90</v>
      </c>
      <c r="C432" s="0" t="n">
        <v>0</v>
      </c>
      <c r="D432" s="0" t="n">
        <v>13</v>
      </c>
      <c r="E432" s="0" t="n">
        <v>2016</v>
      </c>
      <c r="F432" s="0" t="s">
        <v>103</v>
      </c>
      <c r="G432" s="0" t="n">
        <v>13</v>
      </c>
      <c r="H432" s="0" t="n">
        <v>20</v>
      </c>
      <c r="I432" s="0" t="n">
        <v>1</v>
      </c>
      <c r="J432" s="0" t="n">
        <v>0</v>
      </c>
      <c r="K432" s="0" t="n">
        <v>2</v>
      </c>
      <c r="L432" s="0" t="n">
        <v>0</v>
      </c>
      <c r="M432" s="0" t="n">
        <v>0</v>
      </c>
      <c r="N432" s="0" t="s">
        <v>82</v>
      </c>
      <c r="O432" s="0" t="s">
        <v>92</v>
      </c>
      <c r="P432" s="0" t="s">
        <v>99</v>
      </c>
      <c r="Q432" s="0" t="s">
        <v>94</v>
      </c>
      <c r="R432" s="0" t="n">
        <v>0</v>
      </c>
      <c r="S432" s="0" t="n">
        <v>0</v>
      </c>
      <c r="T432" s="0" t="n">
        <v>0</v>
      </c>
      <c r="U432" s="0" t="s">
        <v>95</v>
      </c>
      <c r="V432" s="0" t="s">
        <v>95</v>
      </c>
      <c r="W432" s="0" t="n">
        <v>0</v>
      </c>
      <c r="X432" s="0" t="s">
        <v>86</v>
      </c>
      <c r="Y432" s="0" t="n">
        <v>220</v>
      </c>
      <c r="AA432" s="0" t="n">
        <v>0</v>
      </c>
      <c r="AB432" s="0" t="s">
        <v>101</v>
      </c>
      <c r="AC432" s="0" t="n">
        <v>85</v>
      </c>
      <c r="AD432" s="0" t="n">
        <v>0</v>
      </c>
      <c r="AE432" s="0" t="n">
        <v>1</v>
      </c>
      <c r="AF432" s="0" t="s">
        <v>88</v>
      </c>
      <c r="AG432" s="13" t="n">
        <v>42450</v>
      </c>
      <c r="AH432" s="0" t="str">
        <f aca="false">B432&amp;"|"&amp;C432&amp;"|"&amp;D432&amp;"|"&amp;E432&amp;"|"&amp;F432&amp;"|"&amp;G432&amp;"|"&amp;H432&amp;"|"&amp;I432&amp;"|"&amp;J432&amp;"|"&amp;K432&amp;"|"&amp;L432&amp;"|"&amp;M432&amp;"|"&amp;N432&amp;"|"&amp;O432&amp;"|"&amp;P432&amp;"|"&amp;Q432&amp;"|"&amp;R432&amp;"|"&amp;S432&amp;"|"&amp;T432&amp;"|"&amp;U432&amp;"|"&amp;V432&amp;"|"&amp;W432&amp;"|"&amp;X432&amp;"|"&amp;Y432&amp;"|"&amp;Z432&amp;"|"&amp;AA432&amp;"|"&amp;AB432&amp;"|"&amp;AC432&amp;"|"&amp;AD432&amp;"|"&amp;AE432&amp;"|"&amp;AF432&amp;"|"&amp;AG432</f>
        <v>City Hotel|0|13|2016|March|13|20|1|0|2|0|0|BB|PRT|Offline TA/TO|TA/TO|0|0|0|A|A|0|No Deposit|220||0|Transient-Party|85|0|1|Check-Out|42450</v>
      </c>
      <c r="AI432" s="0" t="str">
        <f aca="false">IF(COUNTIF($AH$4:$AH$2603,AH432)&gt;1,"Duplicate","Unique")</f>
        <v>Unique</v>
      </c>
      <c r="AJ432" s="0" t="str">
        <f aca="false">IF(COUNTBLANK(B432:AG432)&gt;0,"Missing ("&amp;COUNTBLANK(B432:AG432)&amp;")","Complete")</f>
        <v>Missing (1)</v>
      </c>
    </row>
    <row r="433" customFormat="false" ht="15" hidden="false" customHeight="false" outlineLevel="0" collapsed="false">
      <c r="A433" s="14" t="n">
        <v>430</v>
      </c>
      <c r="B433" s="14" t="s">
        <v>90</v>
      </c>
      <c r="C433" s="14" t="n">
        <v>1</v>
      </c>
      <c r="D433" s="14" t="n">
        <v>115</v>
      </c>
      <c r="E433" s="14" t="n">
        <v>2017</v>
      </c>
      <c r="F433" s="14" t="s">
        <v>121</v>
      </c>
      <c r="G433" s="14" t="n">
        <v>20</v>
      </c>
      <c r="H433" s="14" t="n">
        <v>18</v>
      </c>
      <c r="I433" s="14" t="n">
        <v>0</v>
      </c>
      <c r="J433" s="14" t="n">
        <v>3</v>
      </c>
      <c r="K433" s="14" t="n">
        <v>2</v>
      </c>
      <c r="L433" s="14" t="n">
        <v>0</v>
      </c>
      <c r="M433" s="14" t="n">
        <v>0</v>
      </c>
      <c r="N433" s="14" t="s">
        <v>82</v>
      </c>
      <c r="O433" s="14" t="s">
        <v>92</v>
      </c>
      <c r="P433" s="14" t="s">
        <v>99</v>
      </c>
      <c r="Q433" s="14" t="s">
        <v>94</v>
      </c>
      <c r="R433" s="14" t="n">
        <v>0</v>
      </c>
      <c r="S433" s="14" t="n">
        <v>0</v>
      </c>
      <c r="T433" s="14" t="n">
        <v>0</v>
      </c>
      <c r="U433" s="14" t="s">
        <v>95</v>
      </c>
      <c r="V433" s="14" t="s">
        <v>95</v>
      </c>
      <c r="W433" s="14" t="n">
        <v>0</v>
      </c>
      <c r="X433" s="14" t="s">
        <v>120</v>
      </c>
      <c r="Y433" s="14" t="n">
        <v>170</v>
      </c>
      <c r="Z433" s="14"/>
      <c r="AA433" s="14" t="n">
        <v>0</v>
      </c>
      <c r="AB433" s="14" t="s">
        <v>87</v>
      </c>
      <c r="AC433" s="14" t="n">
        <v>190</v>
      </c>
      <c r="AD433" s="14" t="n">
        <v>0</v>
      </c>
      <c r="AE433" s="14" t="n">
        <v>0</v>
      </c>
      <c r="AF433" s="14" t="s">
        <v>96</v>
      </c>
      <c r="AG433" s="15" t="n">
        <v>42758</v>
      </c>
      <c r="AH433" s="14" t="str">
        <f aca="false">B433&amp;"|"&amp;C433&amp;"|"&amp;D433&amp;"|"&amp;E433&amp;"|"&amp;F433&amp;"|"&amp;G433&amp;"|"&amp;H433&amp;"|"&amp;I433&amp;"|"&amp;J433&amp;"|"&amp;K433&amp;"|"&amp;L433&amp;"|"&amp;M433&amp;"|"&amp;N433&amp;"|"&amp;O433&amp;"|"&amp;P433&amp;"|"&amp;Q433&amp;"|"&amp;R433&amp;"|"&amp;S433&amp;"|"&amp;T433&amp;"|"&amp;U433&amp;"|"&amp;V433&amp;"|"&amp;W433&amp;"|"&amp;X433&amp;"|"&amp;Y433&amp;"|"&amp;Z433&amp;"|"&amp;AA433&amp;"|"&amp;AB433&amp;"|"&amp;AC433&amp;"|"&amp;AD433&amp;"|"&amp;AE433&amp;"|"&amp;AF433&amp;"|"&amp;AG433</f>
        <v>City Hotel|1|115|2017|May|20|18|0|3|2|0|0|BB|PRT|Offline TA/TO|TA/TO|0|0|0|A|A|0|Non Refund|170||0|Transient|190|0|0|Canceled|42758</v>
      </c>
      <c r="AI433" s="14" t="str">
        <f aca="false">IF(COUNTIF($AH$4:$AH$2603,AH433)&gt;1,"Duplicate","Unique")</f>
        <v>Unique</v>
      </c>
      <c r="AJ433" s="14" t="str">
        <f aca="false">IF(COUNTBLANK(B433:AG433)&gt;0,"Missing ("&amp;COUNTBLANK(B433:AG433)&amp;")","Complete")</f>
        <v>Missing (1)</v>
      </c>
    </row>
    <row r="434" customFormat="false" ht="15" hidden="false" customHeight="false" outlineLevel="0" collapsed="false">
      <c r="A434" s="0" t="n">
        <v>431</v>
      </c>
      <c r="B434" s="0" t="s">
        <v>80</v>
      </c>
      <c r="C434" s="0" t="n">
        <v>0</v>
      </c>
      <c r="D434" s="0" t="n">
        <v>22</v>
      </c>
      <c r="E434" s="0" t="n">
        <v>2017</v>
      </c>
      <c r="F434" s="0" t="s">
        <v>119</v>
      </c>
      <c r="G434" s="0" t="n">
        <v>34</v>
      </c>
      <c r="H434" s="0" t="n">
        <v>25</v>
      </c>
      <c r="I434" s="0" t="n">
        <v>1</v>
      </c>
      <c r="J434" s="0" t="n">
        <v>2</v>
      </c>
      <c r="K434" s="0" t="n">
        <v>2</v>
      </c>
      <c r="L434" s="0" t="n">
        <v>2</v>
      </c>
      <c r="M434" s="0" t="n">
        <v>0</v>
      </c>
      <c r="N434" s="0" t="s">
        <v>112</v>
      </c>
      <c r="O434" s="0" t="s">
        <v>115</v>
      </c>
      <c r="P434" s="0" t="s">
        <v>93</v>
      </c>
      <c r="Q434" s="0" t="s">
        <v>94</v>
      </c>
      <c r="R434" s="0" t="n">
        <v>0</v>
      </c>
      <c r="S434" s="0" t="n">
        <v>0</v>
      </c>
      <c r="T434" s="0" t="n">
        <v>0</v>
      </c>
      <c r="U434" s="0" t="s">
        <v>156</v>
      </c>
      <c r="V434" s="0" t="s">
        <v>156</v>
      </c>
      <c r="W434" s="0" t="n">
        <v>1</v>
      </c>
      <c r="X434" s="0" t="s">
        <v>86</v>
      </c>
      <c r="Y434" s="0" t="n">
        <v>240</v>
      </c>
      <c r="AA434" s="0" t="n">
        <v>0</v>
      </c>
      <c r="AB434" s="0" t="s">
        <v>101</v>
      </c>
      <c r="AC434" s="0" t="n">
        <v>314.67</v>
      </c>
      <c r="AD434" s="0" t="n">
        <v>0</v>
      </c>
      <c r="AE434" s="0" t="n">
        <v>2</v>
      </c>
      <c r="AF434" s="0" t="s">
        <v>88</v>
      </c>
      <c r="AG434" s="13" t="n">
        <v>42975</v>
      </c>
      <c r="AH434" s="0" t="str">
        <f aca="false">B434&amp;"|"&amp;C434&amp;"|"&amp;D434&amp;"|"&amp;E434&amp;"|"&amp;F434&amp;"|"&amp;G434&amp;"|"&amp;H434&amp;"|"&amp;I434&amp;"|"&amp;J434&amp;"|"&amp;K434&amp;"|"&amp;L434&amp;"|"&amp;M434&amp;"|"&amp;N434&amp;"|"&amp;O434&amp;"|"&amp;P434&amp;"|"&amp;Q434&amp;"|"&amp;R434&amp;"|"&amp;S434&amp;"|"&amp;T434&amp;"|"&amp;U434&amp;"|"&amp;V434&amp;"|"&amp;W434&amp;"|"&amp;X434&amp;"|"&amp;Y434&amp;"|"&amp;Z434&amp;"|"&amp;AA434&amp;"|"&amp;AB434&amp;"|"&amp;AC434&amp;"|"&amp;AD434&amp;"|"&amp;AE434&amp;"|"&amp;AF434&amp;"|"&amp;AG434</f>
        <v>Resort Hotel|0|22|2017|August|34|25|1|2|2|2|0|HB|ESP|Online TA|TA/TO|0|0|0|C|C|1|No Deposit|240||0|Transient-Party|314.67|0|2|Check-Out|42975</v>
      </c>
      <c r="AI434" s="0" t="str">
        <f aca="false">IF(COUNTIF($AH$4:$AH$2603,AH434)&gt;1,"Duplicate","Unique")</f>
        <v>Unique</v>
      </c>
      <c r="AJ434" s="0" t="str">
        <f aca="false">IF(COUNTBLANK(B434:AG434)&gt;0,"Missing ("&amp;COUNTBLANK(B434:AG434)&amp;")","Complete")</f>
        <v>Missing (1)</v>
      </c>
    </row>
    <row r="435" customFormat="false" ht="15" hidden="false" customHeight="false" outlineLevel="0" collapsed="false">
      <c r="A435" s="14" t="n">
        <v>432</v>
      </c>
      <c r="B435" s="14" t="s">
        <v>90</v>
      </c>
      <c r="C435" s="14" t="n">
        <v>0</v>
      </c>
      <c r="D435" s="14" t="n">
        <v>63</v>
      </c>
      <c r="E435" s="14" t="n">
        <v>2016</v>
      </c>
      <c r="F435" s="14" t="s">
        <v>106</v>
      </c>
      <c r="G435" s="14" t="n">
        <v>16</v>
      </c>
      <c r="H435" s="14" t="n">
        <v>13</v>
      </c>
      <c r="I435" s="14" t="n">
        <v>0</v>
      </c>
      <c r="J435" s="14" t="n">
        <v>4</v>
      </c>
      <c r="K435" s="14" t="n">
        <v>2</v>
      </c>
      <c r="L435" s="14" t="n">
        <v>2</v>
      </c>
      <c r="M435" s="14" t="n">
        <v>0</v>
      </c>
      <c r="N435" s="14" t="s">
        <v>82</v>
      </c>
      <c r="O435" s="14" t="s">
        <v>122</v>
      </c>
      <c r="P435" s="14" t="s">
        <v>93</v>
      </c>
      <c r="Q435" s="14" t="s">
        <v>94</v>
      </c>
      <c r="R435" s="14" t="n">
        <v>0</v>
      </c>
      <c r="S435" s="14" t="n">
        <v>0</v>
      </c>
      <c r="T435" s="14" t="n">
        <v>0</v>
      </c>
      <c r="U435" s="14" t="s">
        <v>85</v>
      </c>
      <c r="V435" s="14" t="s">
        <v>85</v>
      </c>
      <c r="W435" s="14" t="n">
        <v>0</v>
      </c>
      <c r="X435" s="14" t="s">
        <v>86</v>
      </c>
      <c r="Y435" s="14" t="n">
        <v>9</v>
      </c>
      <c r="Z435" s="14"/>
      <c r="AA435" s="14" t="n">
        <v>0</v>
      </c>
      <c r="AB435" s="14" t="s">
        <v>87</v>
      </c>
      <c r="AC435" s="14" t="n">
        <v>167.45</v>
      </c>
      <c r="AD435" s="14" t="n">
        <v>0</v>
      </c>
      <c r="AE435" s="14" t="n">
        <v>1</v>
      </c>
      <c r="AF435" s="14" t="s">
        <v>88</v>
      </c>
      <c r="AG435" s="15" t="n">
        <v>42477</v>
      </c>
      <c r="AH435" s="14" t="str">
        <f aca="false">B435&amp;"|"&amp;C435&amp;"|"&amp;D435&amp;"|"&amp;E435&amp;"|"&amp;F435&amp;"|"&amp;G435&amp;"|"&amp;H435&amp;"|"&amp;I435&amp;"|"&amp;J435&amp;"|"&amp;K435&amp;"|"&amp;L435&amp;"|"&amp;M435&amp;"|"&amp;N435&amp;"|"&amp;O435&amp;"|"&amp;P435&amp;"|"&amp;Q435&amp;"|"&amp;R435&amp;"|"&amp;S435&amp;"|"&amp;T435&amp;"|"&amp;U435&amp;"|"&amp;V435&amp;"|"&amp;W435&amp;"|"&amp;X435&amp;"|"&amp;Y435&amp;"|"&amp;Z435&amp;"|"&amp;AA435&amp;"|"&amp;AB435&amp;"|"&amp;AC435&amp;"|"&amp;AD435&amp;"|"&amp;AE435&amp;"|"&amp;AF435&amp;"|"&amp;AG435</f>
        <v>City Hotel|0|63|2016|April|16|13|0|4|2|2|0|BB|FRA|Online TA|TA/TO|0|0|0|F|F|0|No Deposit|9||0|Transient|167.45|0|1|Check-Out|42477</v>
      </c>
      <c r="AI435" s="14" t="str">
        <f aca="false">IF(COUNTIF($AH$4:$AH$2603,AH435)&gt;1,"Duplicate","Unique")</f>
        <v>Unique</v>
      </c>
      <c r="AJ435" s="14" t="str">
        <f aca="false">IF(COUNTBLANK(B435:AG435)&gt;0,"Missing ("&amp;COUNTBLANK(B435:AG435)&amp;")","Complete")</f>
        <v>Missing (1)</v>
      </c>
    </row>
    <row r="436" customFormat="false" ht="15" hidden="false" customHeight="false" outlineLevel="0" collapsed="false">
      <c r="A436" s="0" t="n">
        <v>433</v>
      </c>
      <c r="B436" s="0" t="s">
        <v>80</v>
      </c>
      <c r="C436" s="0" t="n">
        <v>0</v>
      </c>
      <c r="D436" s="0" t="n">
        <v>9</v>
      </c>
      <c r="E436" s="0" t="n">
        <v>2015</v>
      </c>
      <c r="F436" s="0" t="s">
        <v>111</v>
      </c>
      <c r="G436" s="0" t="n">
        <v>42</v>
      </c>
      <c r="H436" s="0" t="n">
        <v>14</v>
      </c>
      <c r="I436" s="0" t="n">
        <v>1</v>
      </c>
      <c r="J436" s="0" t="n">
        <v>4</v>
      </c>
      <c r="K436" s="0" t="n">
        <v>2</v>
      </c>
      <c r="L436" s="0" t="n">
        <v>0</v>
      </c>
      <c r="M436" s="0" t="n">
        <v>0</v>
      </c>
      <c r="N436" s="0" t="s">
        <v>82</v>
      </c>
      <c r="O436" s="0" t="s">
        <v>92</v>
      </c>
      <c r="P436" s="0" t="s">
        <v>93</v>
      </c>
      <c r="Q436" s="0" t="s">
        <v>94</v>
      </c>
      <c r="R436" s="0" t="n">
        <v>0</v>
      </c>
      <c r="S436" s="0" t="n">
        <v>0</v>
      </c>
      <c r="T436" s="0" t="n">
        <v>0</v>
      </c>
      <c r="U436" s="0" t="s">
        <v>95</v>
      </c>
      <c r="V436" s="0" t="s">
        <v>95</v>
      </c>
      <c r="W436" s="0" t="n">
        <v>0</v>
      </c>
      <c r="X436" s="0" t="s">
        <v>86</v>
      </c>
      <c r="Y436" s="0" t="n">
        <v>241</v>
      </c>
      <c r="AA436" s="0" t="n">
        <v>0</v>
      </c>
      <c r="AB436" s="0" t="s">
        <v>87</v>
      </c>
      <c r="AC436" s="0" t="n">
        <v>48.2</v>
      </c>
      <c r="AD436" s="0" t="n">
        <v>0</v>
      </c>
      <c r="AE436" s="0" t="n">
        <v>1</v>
      </c>
      <c r="AF436" s="0" t="s">
        <v>88</v>
      </c>
      <c r="AG436" s="13" t="n">
        <v>42296</v>
      </c>
      <c r="AH436" s="0" t="str">
        <f aca="false">B436&amp;"|"&amp;C436&amp;"|"&amp;D436&amp;"|"&amp;E436&amp;"|"&amp;F436&amp;"|"&amp;G436&amp;"|"&amp;H436&amp;"|"&amp;I436&amp;"|"&amp;J436&amp;"|"&amp;K436&amp;"|"&amp;L436&amp;"|"&amp;M436&amp;"|"&amp;N436&amp;"|"&amp;O436&amp;"|"&amp;P436&amp;"|"&amp;Q436&amp;"|"&amp;R436&amp;"|"&amp;S436&amp;"|"&amp;T436&amp;"|"&amp;U436&amp;"|"&amp;V436&amp;"|"&amp;W436&amp;"|"&amp;X436&amp;"|"&amp;Y436&amp;"|"&amp;Z436&amp;"|"&amp;AA436&amp;"|"&amp;AB436&amp;"|"&amp;AC436&amp;"|"&amp;AD436&amp;"|"&amp;AE436&amp;"|"&amp;AF436&amp;"|"&amp;AG436</f>
        <v>Resort Hotel|0|9|2015|October|42|14|1|4|2|0|0|BB|PRT|Online TA|TA/TO|0|0|0|A|A|0|No Deposit|241||0|Transient|48.2|0|1|Check-Out|42296</v>
      </c>
      <c r="AI436" s="0" t="str">
        <f aca="false">IF(COUNTIF($AH$4:$AH$2603,AH436)&gt;1,"Duplicate","Unique")</f>
        <v>Unique</v>
      </c>
      <c r="AJ436" s="0" t="str">
        <f aca="false">IF(COUNTBLANK(B436:AG436)&gt;0,"Missing ("&amp;COUNTBLANK(B436:AG436)&amp;")","Complete")</f>
        <v>Missing (1)</v>
      </c>
    </row>
    <row r="437" customFormat="false" ht="15" hidden="false" customHeight="false" outlineLevel="0" collapsed="false">
      <c r="A437" s="14" t="n">
        <v>434</v>
      </c>
      <c r="B437" s="14" t="s">
        <v>90</v>
      </c>
      <c r="C437" s="14" t="n">
        <v>1</v>
      </c>
      <c r="D437" s="14" t="n">
        <v>462</v>
      </c>
      <c r="E437" s="14" t="n">
        <v>2017</v>
      </c>
      <c r="F437" s="14" t="s">
        <v>91</v>
      </c>
      <c r="G437" s="14" t="n">
        <v>26</v>
      </c>
      <c r="H437" s="14" t="n">
        <v>1</v>
      </c>
      <c r="I437" s="14" t="n">
        <v>2</v>
      </c>
      <c r="J437" s="14" t="n">
        <v>1</v>
      </c>
      <c r="K437" s="14" t="n">
        <v>2</v>
      </c>
      <c r="L437" s="14" t="n">
        <v>0</v>
      </c>
      <c r="M437" s="14" t="n">
        <v>0</v>
      </c>
      <c r="N437" s="14" t="s">
        <v>82</v>
      </c>
      <c r="O437" s="14" t="s">
        <v>92</v>
      </c>
      <c r="P437" s="14" t="s">
        <v>116</v>
      </c>
      <c r="Q437" s="14" t="s">
        <v>94</v>
      </c>
      <c r="R437" s="14" t="n">
        <v>0</v>
      </c>
      <c r="S437" s="14" t="n">
        <v>0</v>
      </c>
      <c r="T437" s="14" t="n">
        <v>0</v>
      </c>
      <c r="U437" s="14" t="s">
        <v>95</v>
      </c>
      <c r="V437" s="14" t="s">
        <v>95</v>
      </c>
      <c r="W437" s="14" t="n">
        <v>0</v>
      </c>
      <c r="X437" s="14" t="s">
        <v>86</v>
      </c>
      <c r="Y437" s="14" t="n">
        <v>229</v>
      </c>
      <c r="Z437" s="14"/>
      <c r="AA437" s="14" t="n">
        <v>0</v>
      </c>
      <c r="AB437" s="14" t="s">
        <v>101</v>
      </c>
      <c r="AC437" s="14" t="n">
        <v>112.67</v>
      </c>
      <c r="AD437" s="14" t="n">
        <v>0</v>
      </c>
      <c r="AE437" s="14" t="n">
        <v>1</v>
      </c>
      <c r="AF437" s="14" t="s">
        <v>96</v>
      </c>
      <c r="AG437" s="15" t="n">
        <v>42907</v>
      </c>
      <c r="AH437" s="14" t="str">
        <f aca="false">B437&amp;"|"&amp;C437&amp;"|"&amp;D437&amp;"|"&amp;E437&amp;"|"&amp;F437&amp;"|"&amp;G437&amp;"|"&amp;H437&amp;"|"&amp;I437&amp;"|"&amp;J437&amp;"|"&amp;K437&amp;"|"&amp;L437&amp;"|"&amp;M437&amp;"|"&amp;N437&amp;"|"&amp;O437&amp;"|"&amp;P437&amp;"|"&amp;Q437&amp;"|"&amp;R437&amp;"|"&amp;S437&amp;"|"&amp;T437&amp;"|"&amp;U437&amp;"|"&amp;V437&amp;"|"&amp;W437&amp;"|"&amp;X437&amp;"|"&amp;Y437&amp;"|"&amp;Z437&amp;"|"&amp;AA437&amp;"|"&amp;AB437&amp;"|"&amp;AC437&amp;"|"&amp;AD437&amp;"|"&amp;AE437&amp;"|"&amp;AF437&amp;"|"&amp;AG437</f>
        <v>City Hotel|1|462|2017|July|26|1|2|1|2|0|0|BB|PRT|Groups|TA/TO|0|0|0|A|A|0|No Deposit|229||0|Transient-Party|112.67|0|1|Canceled|42907</v>
      </c>
      <c r="AI437" s="14" t="str">
        <f aca="false">IF(COUNTIF($AH$4:$AH$2603,AH437)&gt;1,"Duplicate","Unique")</f>
        <v>Unique</v>
      </c>
      <c r="AJ437" s="14" t="str">
        <f aca="false">IF(COUNTBLANK(B437:AG437)&gt;0,"Missing ("&amp;COUNTBLANK(B437:AG437)&amp;")","Complete")</f>
        <v>Missing (1)</v>
      </c>
    </row>
    <row r="438" customFormat="false" ht="15" hidden="false" customHeight="false" outlineLevel="0" collapsed="false">
      <c r="A438" s="0" t="n">
        <v>435</v>
      </c>
      <c r="B438" s="0" t="s">
        <v>80</v>
      </c>
      <c r="C438" s="0" t="n">
        <v>0</v>
      </c>
      <c r="D438" s="0" t="n">
        <v>8</v>
      </c>
      <c r="E438" s="0" t="n">
        <v>2015</v>
      </c>
      <c r="F438" s="0" t="s">
        <v>91</v>
      </c>
      <c r="G438" s="0" t="n">
        <v>29</v>
      </c>
      <c r="H438" s="0" t="n">
        <v>14</v>
      </c>
      <c r="I438" s="0" t="n">
        <v>2</v>
      </c>
      <c r="J438" s="0" t="n">
        <v>5</v>
      </c>
      <c r="K438" s="0" t="n">
        <v>2</v>
      </c>
      <c r="L438" s="0" t="n">
        <v>0</v>
      </c>
      <c r="M438" s="0" t="n">
        <v>0</v>
      </c>
      <c r="N438" s="0" t="s">
        <v>112</v>
      </c>
      <c r="O438" s="0" t="s">
        <v>115</v>
      </c>
      <c r="P438" s="0" t="s">
        <v>93</v>
      </c>
      <c r="Q438" s="0" t="s">
        <v>94</v>
      </c>
      <c r="R438" s="0" t="n">
        <v>0</v>
      </c>
      <c r="S438" s="0" t="n">
        <v>0</v>
      </c>
      <c r="T438" s="0" t="n">
        <v>0</v>
      </c>
      <c r="U438" s="0" t="s">
        <v>95</v>
      </c>
      <c r="V438" s="0" t="s">
        <v>95</v>
      </c>
      <c r="W438" s="0" t="n">
        <v>1</v>
      </c>
      <c r="X438" s="0" t="s">
        <v>86</v>
      </c>
      <c r="Y438" s="0" t="n">
        <v>240</v>
      </c>
      <c r="AA438" s="0" t="n">
        <v>0</v>
      </c>
      <c r="AB438" s="0" t="s">
        <v>87</v>
      </c>
      <c r="AC438" s="0" t="n">
        <v>168.57</v>
      </c>
      <c r="AD438" s="0" t="n">
        <v>0</v>
      </c>
      <c r="AE438" s="0" t="n">
        <v>1</v>
      </c>
      <c r="AF438" s="0" t="s">
        <v>88</v>
      </c>
      <c r="AG438" s="13" t="n">
        <v>42206</v>
      </c>
      <c r="AH438" s="0" t="str">
        <f aca="false">B438&amp;"|"&amp;C438&amp;"|"&amp;D438&amp;"|"&amp;E438&amp;"|"&amp;F438&amp;"|"&amp;G438&amp;"|"&amp;H438&amp;"|"&amp;I438&amp;"|"&amp;J438&amp;"|"&amp;K438&amp;"|"&amp;L438&amp;"|"&amp;M438&amp;"|"&amp;N438&amp;"|"&amp;O438&amp;"|"&amp;P438&amp;"|"&amp;Q438&amp;"|"&amp;R438&amp;"|"&amp;S438&amp;"|"&amp;T438&amp;"|"&amp;U438&amp;"|"&amp;V438&amp;"|"&amp;W438&amp;"|"&amp;X438&amp;"|"&amp;Y438&amp;"|"&amp;Z438&amp;"|"&amp;AA438&amp;"|"&amp;AB438&amp;"|"&amp;AC438&amp;"|"&amp;AD438&amp;"|"&amp;AE438&amp;"|"&amp;AF438&amp;"|"&amp;AG438</f>
        <v>Resort Hotel|0|8|2015|July|29|14|2|5|2|0|0|HB|ESP|Online TA|TA/TO|0|0|0|A|A|1|No Deposit|240||0|Transient|168.57|0|1|Check-Out|42206</v>
      </c>
      <c r="AI438" s="0" t="str">
        <f aca="false">IF(COUNTIF($AH$4:$AH$2603,AH438)&gt;1,"Duplicate","Unique")</f>
        <v>Unique</v>
      </c>
      <c r="AJ438" s="0" t="str">
        <f aca="false">IF(COUNTBLANK(B438:AG438)&gt;0,"Missing ("&amp;COUNTBLANK(B438:AG438)&amp;")","Complete")</f>
        <v>Missing (1)</v>
      </c>
    </row>
    <row r="439" customFormat="false" ht="15" hidden="false" customHeight="false" outlineLevel="0" collapsed="false">
      <c r="A439" s="14" t="n">
        <v>436</v>
      </c>
      <c r="B439" s="14" t="s">
        <v>90</v>
      </c>
      <c r="C439" s="14" t="n">
        <v>1</v>
      </c>
      <c r="D439" s="14" t="n">
        <v>330</v>
      </c>
      <c r="E439" s="14" t="n">
        <v>2015</v>
      </c>
      <c r="F439" s="14" t="s">
        <v>114</v>
      </c>
      <c r="G439" s="14" t="n">
        <v>37</v>
      </c>
      <c r="H439" s="14" t="n">
        <v>12</v>
      </c>
      <c r="I439" s="14" t="n">
        <v>2</v>
      </c>
      <c r="J439" s="14" t="n">
        <v>2</v>
      </c>
      <c r="K439" s="14" t="n">
        <v>2</v>
      </c>
      <c r="L439" s="14" t="n">
        <v>0</v>
      </c>
      <c r="M439" s="14" t="n">
        <v>0</v>
      </c>
      <c r="N439" s="14" t="s">
        <v>82</v>
      </c>
      <c r="O439" s="14" t="s">
        <v>92</v>
      </c>
      <c r="P439" s="14" t="s">
        <v>116</v>
      </c>
      <c r="Q439" s="14" t="s">
        <v>94</v>
      </c>
      <c r="R439" s="14" t="n">
        <v>0</v>
      </c>
      <c r="S439" s="14" t="n">
        <v>1</v>
      </c>
      <c r="T439" s="14" t="n">
        <v>0</v>
      </c>
      <c r="U439" s="14" t="s">
        <v>95</v>
      </c>
      <c r="V439" s="14" t="s">
        <v>95</v>
      </c>
      <c r="W439" s="14" t="n">
        <v>0</v>
      </c>
      <c r="X439" s="14" t="s">
        <v>86</v>
      </c>
      <c r="Y439" s="14" t="n">
        <v>1</v>
      </c>
      <c r="Z439" s="14"/>
      <c r="AA439" s="14" t="n">
        <v>0</v>
      </c>
      <c r="AB439" s="14" t="s">
        <v>101</v>
      </c>
      <c r="AC439" s="14" t="n">
        <v>62</v>
      </c>
      <c r="AD439" s="14" t="n">
        <v>0</v>
      </c>
      <c r="AE439" s="14" t="n">
        <v>0</v>
      </c>
      <c r="AF439" s="14" t="s">
        <v>96</v>
      </c>
      <c r="AG439" s="15" t="n">
        <v>42191</v>
      </c>
      <c r="AH439" s="14" t="str">
        <f aca="false">B439&amp;"|"&amp;C439&amp;"|"&amp;D439&amp;"|"&amp;E439&amp;"|"&amp;F439&amp;"|"&amp;G439&amp;"|"&amp;H439&amp;"|"&amp;I439&amp;"|"&amp;J439&amp;"|"&amp;K439&amp;"|"&amp;L439&amp;"|"&amp;M439&amp;"|"&amp;N439&amp;"|"&amp;O439&amp;"|"&amp;P439&amp;"|"&amp;Q439&amp;"|"&amp;R439&amp;"|"&amp;S439&amp;"|"&amp;T439&amp;"|"&amp;U439&amp;"|"&amp;V439&amp;"|"&amp;W439&amp;"|"&amp;X439&amp;"|"&amp;Y439&amp;"|"&amp;Z439&amp;"|"&amp;AA439&amp;"|"&amp;AB439&amp;"|"&amp;AC439&amp;"|"&amp;AD439&amp;"|"&amp;AE439&amp;"|"&amp;AF439&amp;"|"&amp;AG439</f>
        <v>City Hotel|1|330|2015|September|37|12|2|2|2|0|0|BB|PRT|Groups|TA/TO|0|1|0|A|A|0|No Deposit|1||0|Transient-Party|62|0|0|Canceled|42191</v>
      </c>
      <c r="AI439" s="14" t="str">
        <f aca="false">IF(COUNTIF($AH$4:$AH$2603,AH439)&gt;1,"Duplicate","Unique")</f>
        <v>Duplicate</v>
      </c>
      <c r="AJ439" s="14" t="str">
        <f aca="false">IF(COUNTBLANK(B439:AG439)&gt;0,"Missing ("&amp;COUNTBLANK(B439:AG439)&amp;")","Complete")</f>
        <v>Missing (1)</v>
      </c>
    </row>
    <row r="440" customFormat="false" ht="15" hidden="false" customHeight="false" outlineLevel="0" collapsed="false">
      <c r="A440" s="0" t="n">
        <v>437</v>
      </c>
      <c r="B440" s="0" t="s">
        <v>90</v>
      </c>
      <c r="C440" s="0" t="n">
        <v>0</v>
      </c>
      <c r="D440" s="0" t="n">
        <v>212</v>
      </c>
      <c r="E440" s="0" t="n">
        <v>2016</v>
      </c>
      <c r="F440" s="0" t="s">
        <v>114</v>
      </c>
      <c r="G440" s="0" t="n">
        <v>40</v>
      </c>
      <c r="H440" s="0" t="n">
        <v>26</v>
      </c>
      <c r="I440" s="0" t="n">
        <v>1</v>
      </c>
      <c r="J440" s="0" t="n">
        <v>3</v>
      </c>
      <c r="K440" s="0" t="n">
        <v>2</v>
      </c>
      <c r="L440" s="0" t="n">
        <v>0</v>
      </c>
      <c r="M440" s="0" t="n">
        <v>0</v>
      </c>
      <c r="N440" s="0" t="s">
        <v>82</v>
      </c>
      <c r="O440" s="0" t="s">
        <v>83</v>
      </c>
      <c r="P440" s="0" t="s">
        <v>93</v>
      </c>
      <c r="Q440" s="0" t="s">
        <v>94</v>
      </c>
      <c r="R440" s="0" t="n">
        <v>0</v>
      </c>
      <c r="S440" s="0" t="n">
        <v>0</v>
      </c>
      <c r="T440" s="0" t="n">
        <v>0</v>
      </c>
      <c r="U440" s="0" t="s">
        <v>95</v>
      </c>
      <c r="V440" s="0" t="s">
        <v>95</v>
      </c>
      <c r="W440" s="0" t="n">
        <v>1</v>
      </c>
      <c r="X440" s="0" t="s">
        <v>86</v>
      </c>
      <c r="Y440" s="0" t="n">
        <v>9</v>
      </c>
      <c r="AA440" s="0" t="n">
        <v>0</v>
      </c>
      <c r="AB440" s="0" t="s">
        <v>101</v>
      </c>
      <c r="AC440" s="0" t="n">
        <v>129.65</v>
      </c>
      <c r="AD440" s="0" t="n">
        <v>0</v>
      </c>
      <c r="AE440" s="0" t="n">
        <v>1</v>
      </c>
      <c r="AF440" s="0" t="s">
        <v>88</v>
      </c>
      <c r="AG440" s="13" t="n">
        <v>42643</v>
      </c>
      <c r="AH440" s="0" t="str">
        <f aca="false">B440&amp;"|"&amp;C440&amp;"|"&amp;D440&amp;"|"&amp;E440&amp;"|"&amp;F440&amp;"|"&amp;G440&amp;"|"&amp;H440&amp;"|"&amp;I440&amp;"|"&amp;J440&amp;"|"&amp;K440&amp;"|"&amp;L440&amp;"|"&amp;M440&amp;"|"&amp;N440&amp;"|"&amp;O440&amp;"|"&amp;P440&amp;"|"&amp;Q440&amp;"|"&amp;R440&amp;"|"&amp;S440&amp;"|"&amp;T440&amp;"|"&amp;U440&amp;"|"&amp;V440&amp;"|"&amp;W440&amp;"|"&amp;X440&amp;"|"&amp;Y440&amp;"|"&amp;Z440&amp;"|"&amp;AA440&amp;"|"&amp;AB440&amp;"|"&amp;AC440&amp;"|"&amp;AD440&amp;"|"&amp;AE440&amp;"|"&amp;AF440&amp;"|"&amp;AG440</f>
        <v>City Hotel|0|212|2016|September|40|26|1|3|2|0|0|BB|GBR|Online TA|TA/TO|0|0|0|A|A|1|No Deposit|9||0|Transient-Party|129.65|0|1|Check-Out|42643</v>
      </c>
      <c r="AI440" s="0" t="str">
        <f aca="false">IF(COUNTIF($AH$4:$AH$2603,AH440)&gt;1,"Duplicate","Unique")</f>
        <v>Unique</v>
      </c>
      <c r="AJ440" s="0" t="str">
        <f aca="false">IF(COUNTBLANK(B440:AG440)&gt;0,"Missing ("&amp;COUNTBLANK(B440:AG440)&amp;")","Complete")</f>
        <v>Missing (1)</v>
      </c>
    </row>
    <row r="441" customFormat="false" ht="15" hidden="false" customHeight="false" outlineLevel="0" collapsed="false">
      <c r="A441" s="14" t="n">
        <v>438</v>
      </c>
      <c r="B441" s="14" t="s">
        <v>80</v>
      </c>
      <c r="C441" s="14" t="n">
        <v>0</v>
      </c>
      <c r="D441" s="14" t="n">
        <v>109</v>
      </c>
      <c r="E441" s="14" t="n">
        <v>2016</v>
      </c>
      <c r="F441" s="14" t="s">
        <v>103</v>
      </c>
      <c r="G441" s="14" t="n">
        <v>11</v>
      </c>
      <c r="H441" s="14" t="n">
        <v>7</v>
      </c>
      <c r="I441" s="14" t="n">
        <v>1</v>
      </c>
      <c r="J441" s="14" t="n">
        <v>3</v>
      </c>
      <c r="K441" s="14" t="n">
        <v>2</v>
      </c>
      <c r="L441" s="14" t="n">
        <v>0</v>
      </c>
      <c r="M441" s="14" t="n">
        <v>0</v>
      </c>
      <c r="N441" s="14" t="s">
        <v>82</v>
      </c>
      <c r="O441" s="14" t="s">
        <v>83</v>
      </c>
      <c r="P441" s="14" t="s">
        <v>99</v>
      </c>
      <c r="Q441" s="14" t="s">
        <v>94</v>
      </c>
      <c r="R441" s="14" t="n">
        <v>0</v>
      </c>
      <c r="S441" s="14" t="n">
        <v>0</v>
      </c>
      <c r="T441" s="14" t="n">
        <v>0</v>
      </c>
      <c r="U441" s="14" t="s">
        <v>95</v>
      </c>
      <c r="V441" s="14" t="s">
        <v>109</v>
      </c>
      <c r="W441" s="14" t="n">
        <v>0</v>
      </c>
      <c r="X441" s="14" t="s">
        <v>86</v>
      </c>
      <c r="Y441" s="14" t="n">
        <v>6</v>
      </c>
      <c r="Z441" s="14"/>
      <c r="AA441" s="14" t="n">
        <v>0</v>
      </c>
      <c r="AB441" s="14" t="s">
        <v>87</v>
      </c>
      <c r="AC441" s="14" t="n">
        <v>27.5</v>
      </c>
      <c r="AD441" s="14" t="n">
        <v>0</v>
      </c>
      <c r="AE441" s="14" t="n">
        <v>1</v>
      </c>
      <c r="AF441" s="14" t="s">
        <v>88</v>
      </c>
      <c r="AG441" s="15" t="n">
        <v>42440</v>
      </c>
      <c r="AH441" s="14" t="str">
        <f aca="false">B441&amp;"|"&amp;C441&amp;"|"&amp;D441&amp;"|"&amp;E441&amp;"|"&amp;F441&amp;"|"&amp;G441&amp;"|"&amp;H441&amp;"|"&amp;I441&amp;"|"&amp;J441&amp;"|"&amp;K441&amp;"|"&amp;L441&amp;"|"&amp;M441&amp;"|"&amp;N441&amp;"|"&amp;O441&amp;"|"&amp;P441&amp;"|"&amp;Q441&amp;"|"&amp;R441&amp;"|"&amp;S441&amp;"|"&amp;T441&amp;"|"&amp;U441&amp;"|"&amp;V441&amp;"|"&amp;W441&amp;"|"&amp;X441&amp;"|"&amp;Y441&amp;"|"&amp;Z441&amp;"|"&amp;AA441&amp;"|"&amp;AB441&amp;"|"&amp;AC441&amp;"|"&amp;AD441&amp;"|"&amp;AE441&amp;"|"&amp;AF441&amp;"|"&amp;AG441</f>
        <v>Resort Hotel|0|109|2016|March|11|7|1|3|2|0|0|BB|GBR|Offline TA/TO|TA/TO|0|0|0|A|D|0|No Deposit|6||0|Transient|27.5|0|1|Check-Out|42440</v>
      </c>
      <c r="AI441" s="14" t="str">
        <f aca="false">IF(COUNTIF($AH$4:$AH$2603,AH441)&gt;1,"Duplicate","Unique")</f>
        <v>Unique</v>
      </c>
      <c r="AJ441" s="14" t="str">
        <f aca="false">IF(COUNTBLANK(B441:AG441)&gt;0,"Missing ("&amp;COUNTBLANK(B441:AG441)&amp;")","Complete")</f>
        <v>Missing (1)</v>
      </c>
    </row>
    <row r="442" customFormat="false" ht="15" hidden="false" customHeight="false" outlineLevel="0" collapsed="false">
      <c r="A442" s="0" t="n">
        <v>439</v>
      </c>
      <c r="B442" s="0" t="s">
        <v>90</v>
      </c>
      <c r="C442" s="0" t="n">
        <v>0</v>
      </c>
      <c r="D442" s="0" t="n">
        <v>86</v>
      </c>
      <c r="E442" s="0" t="n">
        <v>2016</v>
      </c>
      <c r="F442" s="0" t="s">
        <v>111</v>
      </c>
      <c r="G442" s="0" t="n">
        <v>43</v>
      </c>
      <c r="H442" s="0" t="n">
        <v>20</v>
      </c>
      <c r="I442" s="0" t="n">
        <v>0</v>
      </c>
      <c r="J442" s="0" t="n">
        <v>3</v>
      </c>
      <c r="K442" s="0" t="n">
        <v>4</v>
      </c>
      <c r="L442" s="0" t="n">
        <v>0</v>
      </c>
      <c r="M442" s="0" t="n">
        <v>0</v>
      </c>
      <c r="N442" s="0" t="s">
        <v>82</v>
      </c>
      <c r="O442" s="0" t="s">
        <v>155</v>
      </c>
      <c r="P442" s="0" t="s">
        <v>93</v>
      </c>
      <c r="Q442" s="0" t="s">
        <v>94</v>
      </c>
      <c r="R442" s="0" t="n">
        <v>0</v>
      </c>
      <c r="S442" s="0" t="n">
        <v>0</v>
      </c>
      <c r="T442" s="0" t="n">
        <v>0</v>
      </c>
      <c r="U442" s="0" t="s">
        <v>136</v>
      </c>
      <c r="V442" s="0" t="s">
        <v>136</v>
      </c>
      <c r="W442" s="0" t="n">
        <v>1</v>
      </c>
      <c r="X442" s="0" t="s">
        <v>86</v>
      </c>
      <c r="Y442" s="0" t="n">
        <v>7</v>
      </c>
      <c r="AA442" s="0" t="n">
        <v>0</v>
      </c>
      <c r="AB442" s="0" t="s">
        <v>87</v>
      </c>
      <c r="AC442" s="0" t="n">
        <v>192.86</v>
      </c>
      <c r="AD442" s="0" t="n">
        <v>0</v>
      </c>
      <c r="AE442" s="0" t="n">
        <v>1</v>
      </c>
      <c r="AF442" s="0" t="s">
        <v>88</v>
      </c>
      <c r="AG442" s="13" t="n">
        <v>42666</v>
      </c>
      <c r="AH442" s="0" t="str">
        <f aca="false">B442&amp;"|"&amp;C442&amp;"|"&amp;D442&amp;"|"&amp;E442&amp;"|"&amp;F442&amp;"|"&amp;G442&amp;"|"&amp;H442&amp;"|"&amp;I442&amp;"|"&amp;J442&amp;"|"&amp;K442&amp;"|"&amp;L442&amp;"|"&amp;M442&amp;"|"&amp;N442&amp;"|"&amp;O442&amp;"|"&amp;P442&amp;"|"&amp;Q442&amp;"|"&amp;R442&amp;"|"&amp;S442&amp;"|"&amp;T442&amp;"|"&amp;U442&amp;"|"&amp;V442&amp;"|"&amp;W442&amp;"|"&amp;X442&amp;"|"&amp;Y442&amp;"|"&amp;Z442&amp;"|"&amp;AA442&amp;"|"&amp;AB442&amp;"|"&amp;AC442&amp;"|"&amp;AD442&amp;"|"&amp;AE442&amp;"|"&amp;AF442&amp;"|"&amp;AG442</f>
        <v>City Hotel|0|86|2016|October|43|20|0|3|4|0|0|BB|CHE|Online TA|TA/TO|0|0|0|G|G|1|No Deposit|7||0|Transient|192.86|0|1|Check-Out|42666</v>
      </c>
      <c r="AI442" s="0" t="str">
        <f aca="false">IF(COUNTIF($AH$4:$AH$2603,AH442)&gt;1,"Duplicate","Unique")</f>
        <v>Unique</v>
      </c>
      <c r="AJ442" s="0" t="str">
        <f aca="false">IF(COUNTBLANK(B442:AG442)&gt;0,"Missing ("&amp;COUNTBLANK(B442:AG442)&amp;")","Complete")</f>
        <v>Missing (1)</v>
      </c>
    </row>
    <row r="443" customFormat="false" ht="15" hidden="false" customHeight="false" outlineLevel="0" collapsed="false">
      <c r="A443" s="14" t="n">
        <v>440</v>
      </c>
      <c r="B443" s="14" t="s">
        <v>90</v>
      </c>
      <c r="C443" s="14" t="n">
        <v>0</v>
      </c>
      <c r="D443" s="14" t="n">
        <v>79</v>
      </c>
      <c r="E443" s="14" t="n">
        <v>2017</v>
      </c>
      <c r="F443" s="14" t="s">
        <v>106</v>
      </c>
      <c r="G443" s="14" t="n">
        <v>17</v>
      </c>
      <c r="H443" s="14" t="n">
        <v>24</v>
      </c>
      <c r="I443" s="14" t="n">
        <v>1</v>
      </c>
      <c r="J443" s="14" t="n">
        <v>3</v>
      </c>
      <c r="K443" s="14" t="n">
        <v>2</v>
      </c>
      <c r="L443" s="14" t="n">
        <v>0</v>
      </c>
      <c r="M443" s="14" t="n">
        <v>0</v>
      </c>
      <c r="N443" s="14" t="s">
        <v>82</v>
      </c>
      <c r="O443" s="14" t="s">
        <v>122</v>
      </c>
      <c r="P443" s="14" t="s">
        <v>93</v>
      </c>
      <c r="Q443" s="14" t="s">
        <v>94</v>
      </c>
      <c r="R443" s="14" t="n">
        <v>0</v>
      </c>
      <c r="S443" s="14" t="n">
        <v>0</v>
      </c>
      <c r="T443" s="14" t="n">
        <v>0</v>
      </c>
      <c r="U443" s="14" t="s">
        <v>109</v>
      </c>
      <c r="V443" s="14" t="s">
        <v>109</v>
      </c>
      <c r="W443" s="14" t="n">
        <v>0</v>
      </c>
      <c r="X443" s="14" t="s">
        <v>86</v>
      </c>
      <c r="Y443" s="14" t="n">
        <v>9</v>
      </c>
      <c r="Z443" s="14"/>
      <c r="AA443" s="14" t="n">
        <v>0</v>
      </c>
      <c r="AB443" s="14" t="s">
        <v>87</v>
      </c>
      <c r="AC443" s="14" t="n">
        <v>132.75</v>
      </c>
      <c r="AD443" s="14" t="n">
        <v>0</v>
      </c>
      <c r="AE443" s="14" t="n">
        <v>1</v>
      </c>
      <c r="AF443" s="14" t="s">
        <v>88</v>
      </c>
      <c r="AG443" s="15" t="n">
        <v>42853</v>
      </c>
      <c r="AH443" s="14" t="str">
        <f aca="false">B443&amp;"|"&amp;C443&amp;"|"&amp;D443&amp;"|"&amp;E443&amp;"|"&amp;F443&amp;"|"&amp;G443&amp;"|"&amp;H443&amp;"|"&amp;I443&amp;"|"&amp;J443&amp;"|"&amp;K443&amp;"|"&amp;L443&amp;"|"&amp;M443&amp;"|"&amp;N443&amp;"|"&amp;O443&amp;"|"&amp;P443&amp;"|"&amp;Q443&amp;"|"&amp;R443&amp;"|"&amp;S443&amp;"|"&amp;T443&amp;"|"&amp;U443&amp;"|"&amp;V443&amp;"|"&amp;W443&amp;"|"&amp;X443&amp;"|"&amp;Y443&amp;"|"&amp;Z443&amp;"|"&amp;AA443&amp;"|"&amp;AB443&amp;"|"&amp;AC443&amp;"|"&amp;AD443&amp;"|"&amp;AE443&amp;"|"&amp;AF443&amp;"|"&amp;AG443</f>
        <v>City Hotel|0|79|2017|April|17|24|1|3|2|0|0|BB|FRA|Online TA|TA/TO|0|0|0|D|D|0|No Deposit|9||0|Transient|132.75|0|1|Check-Out|42853</v>
      </c>
      <c r="AI443" s="14" t="str">
        <f aca="false">IF(COUNTIF($AH$4:$AH$2603,AH443)&gt;1,"Duplicate","Unique")</f>
        <v>Unique</v>
      </c>
      <c r="AJ443" s="14" t="str">
        <f aca="false">IF(COUNTBLANK(B443:AG443)&gt;0,"Missing ("&amp;COUNTBLANK(B443:AG443)&amp;")","Complete")</f>
        <v>Missing (1)</v>
      </c>
    </row>
    <row r="444" customFormat="false" ht="15" hidden="false" customHeight="false" outlineLevel="0" collapsed="false">
      <c r="A444" s="0" t="n">
        <v>441</v>
      </c>
      <c r="B444" s="0" t="s">
        <v>90</v>
      </c>
      <c r="C444" s="0" t="n">
        <v>1</v>
      </c>
      <c r="D444" s="0" t="n">
        <v>221</v>
      </c>
      <c r="E444" s="0" t="n">
        <v>2016</v>
      </c>
      <c r="F444" s="0" t="s">
        <v>135</v>
      </c>
      <c r="G444" s="0" t="n">
        <v>24</v>
      </c>
      <c r="H444" s="0" t="n">
        <v>10</v>
      </c>
      <c r="I444" s="0" t="n">
        <v>1</v>
      </c>
      <c r="J444" s="0" t="n">
        <v>2</v>
      </c>
      <c r="K444" s="0" t="n">
        <v>2</v>
      </c>
      <c r="L444" s="0" t="n">
        <v>0</v>
      </c>
      <c r="M444" s="0" t="n">
        <v>0</v>
      </c>
      <c r="N444" s="0" t="s">
        <v>82</v>
      </c>
      <c r="O444" s="0" t="s">
        <v>92</v>
      </c>
      <c r="P444" s="0" t="s">
        <v>99</v>
      </c>
      <c r="Q444" s="0" t="s">
        <v>94</v>
      </c>
      <c r="R444" s="0" t="n">
        <v>0</v>
      </c>
      <c r="S444" s="0" t="n">
        <v>1</v>
      </c>
      <c r="T444" s="0" t="n">
        <v>0</v>
      </c>
      <c r="U444" s="0" t="s">
        <v>95</v>
      </c>
      <c r="V444" s="0" t="s">
        <v>95</v>
      </c>
      <c r="W444" s="0" t="n">
        <v>0</v>
      </c>
      <c r="X444" s="0" t="s">
        <v>120</v>
      </c>
      <c r="Y444" s="0" t="n">
        <v>3</v>
      </c>
      <c r="AA444" s="0" t="n">
        <v>15</v>
      </c>
      <c r="AB444" s="0" t="s">
        <v>87</v>
      </c>
      <c r="AC444" s="0" t="n">
        <v>80</v>
      </c>
      <c r="AD444" s="0" t="n">
        <v>0</v>
      </c>
      <c r="AE444" s="0" t="n">
        <v>0</v>
      </c>
      <c r="AF444" s="0" t="s">
        <v>96</v>
      </c>
      <c r="AG444" s="13" t="n">
        <v>42325</v>
      </c>
      <c r="AH444" s="0" t="str">
        <f aca="false">B444&amp;"|"&amp;C444&amp;"|"&amp;D444&amp;"|"&amp;E444&amp;"|"&amp;F444&amp;"|"&amp;G444&amp;"|"&amp;H444&amp;"|"&amp;I444&amp;"|"&amp;J444&amp;"|"&amp;K444&amp;"|"&amp;L444&amp;"|"&amp;M444&amp;"|"&amp;N444&amp;"|"&amp;O444&amp;"|"&amp;P444&amp;"|"&amp;Q444&amp;"|"&amp;R444&amp;"|"&amp;S444&amp;"|"&amp;T444&amp;"|"&amp;U444&amp;"|"&amp;V444&amp;"|"&amp;W444&amp;"|"&amp;X444&amp;"|"&amp;Y444&amp;"|"&amp;Z444&amp;"|"&amp;AA444&amp;"|"&amp;AB444&amp;"|"&amp;AC444&amp;"|"&amp;AD444&amp;"|"&amp;AE444&amp;"|"&amp;AF444&amp;"|"&amp;AG444</f>
        <v>City Hotel|1|221|2016|June|24|10|1|2|2|0|0|BB|PRT|Offline TA/TO|TA/TO|0|1|0|A|A|0|Non Refund|3||15|Transient|80|0|0|Canceled|42325</v>
      </c>
      <c r="AI444" s="0" t="str">
        <f aca="false">IF(COUNTIF($AH$4:$AH$2603,AH444)&gt;1,"Duplicate","Unique")</f>
        <v>Duplicate</v>
      </c>
      <c r="AJ444" s="0" t="str">
        <f aca="false">IF(COUNTBLANK(B444:AG444)&gt;0,"Missing ("&amp;COUNTBLANK(B444:AG444)&amp;")","Complete")</f>
        <v>Missing (1)</v>
      </c>
    </row>
    <row r="445" customFormat="false" ht="15" hidden="false" customHeight="false" outlineLevel="0" collapsed="false">
      <c r="A445" s="14" t="n">
        <v>442</v>
      </c>
      <c r="B445" s="14" t="s">
        <v>80</v>
      </c>
      <c r="C445" s="14" t="n">
        <v>1</v>
      </c>
      <c r="D445" s="14" t="n">
        <v>256</v>
      </c>
      <c r="E445" s="14" t="n">
        <v>2016</v>
      </c>
      <c r="F445" s="14" t="s">
        <v>135</v>
      </c>
      <c r="G445" s="14" t="n">
        <v>25</v>
      </c>
      <c r="H445" s="14" t="n">
        <v>17</v>
      </c>
      <c r="I445" s="14" t="n">
        <v>2</v>
      </c>
      <c r="J445" s="14" t="n">
        <v>7</v>
      </c>
      <c r="K445" s="14" t="n">
        <v>2</v>
      </c>
      <c r="L445" s="14" t="n">
        <v>0</v>
      </c>
      <c r="M445" s="14" t="n">
        <v>0</v>
      </c>
      <c r="N445" s="14" t="s">
        <v>82</v>
      </c>
      <c r="O445" s="14" t="s">
        <v>92</v>
      </c>
      <c r="P445" s="14" t="s">
        <v>93</v>
      </c>
      <c r="Q445" s="14" t="s">
        <v>94</v>
      </c>
      <c r="R445" s="14" t="n">
        <v>0</v>
      </c>
      <c r="S445" s="14" t="n">
        <v>0</v>
      </c>
      <c r="T445" s="14" t="n">
        <v>0</v>
      </c>
      <c r="U445" s="14" t="s">
        <v>95</v>
      </c>
      <c r="V445" s="14" t="s">
        <v>95</v>
      </c>
      <c r="W445" s="14" t="n">
        <v>0</v>
      </c>
      <c r="X445" s="14" t="s">
        <v>86</v>
      </c>
      <c r="Y445" s="14" t="n">
        <v>240</v>
      </c>
      <c r="Z445" s="14"/>
      <c r="AA445" s="14" t="n">
        <v>0</v>
      </c>
      <c r="AB445" s="14" t="s">
        <v>87</v>
      </c>
      <c r="AC445" s="14" t="n">
        <v>72</v>
      </c>
      <c r="AD445" s="14" t="n">
        <v>0</v>
      </c>
      <c r="AE445" s="14" t="n">
        <v>1</v>
      </c>
      <c r="AF445" s="14" t="s">
        <v>96</v>
      </c>
      <c r="AG445" s="15" t="n">
        <v>42368</v>
      </c>
      <c r="AH445" s="14" t="str">
        <f aca="false">B445&amp;"|"&amp;C445&amp;"|"&amp;D445&amp;"|"&amp;E445&amp;"|"&amp;F445&amp;"|"&amp;G445&amp;"|"&amp;H445&amp;"|"&amp;I445&amp;"|"&amp;J445&amp;"|"&amp;K445&amp;"|"&amp;L445&amp;"|"&amp;M445&amp;"|"&amp;N445&amp;"|"&amp;O445&amp;"|"&amp;P445&amp;"|"&amp;Q445&amp;"|"&amp;R445&amp;"|"&amp;S445&amp;"|"&amp;T445&amp;"|"&amp;U445&amp;"|"&amp;V445&amp;"|"&amp;W445&amp;"|"&amp;X445&amp;"|"&amp;Y445&amp;"|"&amp;Z445&amp;"|"&amp;AA445&amp;"|"&amp;AB445&amp;"|"&amp;AC445&amp;"|"&amp;AD445&amp;"|"&amp;AE445&amp;"|"&amp;AF445&amp;"|"&amp;AG445</f>
        <v>Resort Hotel|1|256|2016|June|25|17|2|7|2|0|0|BB|PRT|Online TA|TA/TO|0|0|0|A|A|0|No Deposit|240||0|Transient|72|0|1|Canceled|42368</v>
      </c>
      <c r="AI445" s="14" t="str">
        <f aca="false">IF(COUNTIF($AH$4:$AH$2603,AH445)&gt;1,"Duplicate","Unique")</f>
        <v>Unique</v>
      </c>
      <c r="AJ445" s="14" t="str">
        <f aca="false">IF(COUNTBLANK(B445:AG445)&gt;0,"Missing ("&amp;COUNTBLANK(B445:AG445)&amp;")","Complete")</f>
        <v>Missing (1)</v>
      </c>
    </row>
    <row r="446" customFormat="false" ht="15" hidden="false" customHeight="false" outlineLevel="0" collapsed="false">
      <c r="A446" s="0" t="n">
        <v>443</v>
      </c>
      <c r="B446" s="0" t="s">
        <v>90</v>
      </c>
      <c r="C446" s="0" t="n">
        <v>0</v>
      </c>
      <c r="D446" s="0" t="n">
        <v>9</v>
      </c>
      <c r="E446" s="0" t="n">
        <v>2015</v>
      </c>
      <c r="F446" s="0" t="s">
        <v>119</v>
      </c>
      <c r="G446" s="0" t="n">
        <v>35</v>
      </c>
      <c r="H446" s="0" t="n">
        <v>23</v>
      </c>
      <c r="I446" s="0" t="n">
        <v>2</v>
      </c>
      <c r="J446" s="0" t="n">
        <v>0</v>
      </c>
      <c r="K446" s="0" t="n">
        <v>2</v>
      </c>
      <c r="L446" s="0" t="n">
        <v>0</v>
      </c>
      <c r="M446" s="0" t="n">
        <v>0</v>
      </c>
      <c r="N446" s="0" t="s">
        <v>82</v>
      </c>
      <c r="O446" s="0" t="s">
        <v>115</v>
      </c>
      <c r="P446" s="0" t="s">
        <v>84</v>
      </c>
      <c r="Q446" s="0" t="s">
        <v>84</v>
      </c>
      <c r="R446" s="0" t="n">
        <v>0</v>
      </c>
      <c r="S446" s="0" t="n">
        <v>0</v>
      </c>
      <c r="T446" s="0" t="n">
        <v>0</v>
      </c>
      <c r="U446" s="0" t="s">
        <v>95</v>
      </c>
      <c r="V446" s="0" t="s">
        <v>95</v>
      </c>
      <c r="W446" s="0" t="n">
        <v>0</v>
      </c>
      <c r="X446" s="0" t="s">
        <v>86</v>
      </c>
      <c r="Y446" s="0" t="n">
        <v>14</v>
      </c>
      <c r="AA446" s="0" t="n">
        <v>0</v>
      </c>
      <c r="AB446" s="0" t="s">
        <v>87</v>
      </c>
      <c r="AC446" s="0" t="n">
        <v>75</v>
      </c>
      <c r="AD446" s="0" t="n">
        <v>0</v>
      </c>
      <c r="AE446" s="0" t="n">
        <v>0</v>
      </c>
      <c r="AF446" s="0" t="s">
        <v>88</v>
      </c>
      <c r="AG446" s="13" t="n">
        <v>42241</v>
      </c>
      <c r="AH446" s="0" t="str">
        <f aca="false">B446&amp;"|"&amp;C446&amp;"|"&amp;D446&amp;"|"&amp;E446&amp;"|"&amp;F446&amp;"|"&amp;G446&amp;"|"&amp;H446&amp;"|"&amp;I446&amp;"|"&amp;J446&amp;"|"&amp;K446&amp;"|"&amp;L446&amp;"|"&amp;M446&amp;"|"&amp;N446&amp;"|"&amp;O446&amp;"|"&amp;P446&amp;"|"&amp;Q446&amp;"|"&amp;R446&amp;"|"&amp;S446&amp;"|"&amp;T446&amp;"|"&amp;U446&amp;"|"&amp;V446&amp;"|"&amp;W446&amp;"|"&amp;X446&amp;"|"&amp;Y446&amp;"|"&amp;Z446&amp;"|"&amp;AA446&amp;"|"&amp;AB446&amp;"|"&amp;AC446&amp;"|"&amp;AD446&amp;"|"&amp;AE446&amp;"|"&amp;AF446&amp;"|"&amp;AG446</f>
        <v>City Hotel|0|9|2015|August|35|23|2|0|2|0|0|BB|ESP|Direct|Direct|0|0|0|A|A|0|No Deposit|14||0|Transient|75|0|0|Check-Out|42241</v>
      </c>
      <c r="AI446" s="0" t="str">
        <f aca="false">IF(COUNTIF($AH$4:$AH$2603,AH446)&gt;1,"Duplicate","Unique")</f>
        <v>Unique</v>
      </c>
      <c r="AJ446" s="0" t="str">
        <f aca="false">IF(COUNTBLANK(B446:AG446)&gt;0,"Missing ("&amp;COUNTBLANK(B446:AG446)&amp;")","Complete")</f>
        <v>Missing (1)</v>
      </c>
    </row>
    <row r="447" customFormat="false" ht="15" hidden="false" customHeight="false" outlineLevel="0" collapsed="false">
      <c r="A447" s="14" t="n">
        <v>444</v>
      </c>
      <c r="B447" s="14" t="s">
        <v>80</v>
      </c>
      <c r="C447" s="14" t="n">
        <v>0</v>
      </c>
      <c r="D447" s="14" t="n">
        <v>207</v>
      </c>
      <c r="E447" s="14" t="n">
        <v>2016</v>
      </c>
      <c r="F447" s="14" t="s">
        <v>119</v>
      </c>
      <c r="G447" s="14" t="n">
        <v>33</v>
      </c>
      <c r="H447" s="14" t="n">
        <v>12</v>
      </c>
      <c r="I447" s="14" t="n">
        <v>1</v>
      </c>
      <c r="J447" s="14" t="n">
        <v>2</v>
      </c>
      <c r="K447" s="14" t="n">
        <v>2</v>
      </c>
      <c r="L447" s="14" t="n">
        <v>0</v>
      </c>
      <c r="M447" s="14" t="n">
        <v>0</v>
      </c>
      <c r="N447" s="14" t="s">
        <v>82</v>
      </c>
      <c r="O447" s="14" t="s">
        <v>92</v>
      </c>
      <c r="P447" s="14" t="s">
        <v>93</v>
      </c>
      <c r="Q447" s="14" t="s">
        <v>94</v>
      </c>
      <c r="R447" s="14" t="n">
        <v>0</v>
      </c>
      <c r="S447" s="14" t="n">
        <v>0</v>
      </c>
      <c r="T447" s="14" t="n">
        <v>0</v>
      </c>
      <c r="U447" s="14" t="s">
        <v>95</v>
      </c>
      <c r="V447" s="14" t="s">
        <v>109</v>
      </c>
      <c r="W447" s="14" t="n">
        <v>0</v>
      </c>
      <c r="X447" s="14" t="s">
        <v>86</v>
      </c>
      <c r="Y447" s="14" t="n">
        <v>240</v>
      </c>
      <c r="Z447" s="14"/>
      <c r="AA447" s="14" t="n">
        <v>0</v>
      </c>
      <c r="AB447" s="14" t="s">
        <v>87</v>
      </c>
      <c r="AC447" s="14" t="n">
        <v>152</v>
      </c>
      <c r="AD447" s="14" t="n">
        <v>1</v>
      </c>
      <c r="AE447" s="14" t="n">
        <v>0</v>
      </c>
      <c r="AF447" s="14" t="s">
        <v>88</v>
      </c>
      <c r="AG447" s="15" t="n">
        <v>42597</v>
      </c>
      <c r="AH447" s="14" t="str">
        <f aca="false">B447&amp;"|"&amp;C447&amp;"|"&amp;D447&amp;"|"&amp;E447&amp;"|"&amp;F447&amp;"|"&amp;G447&amp;"|"&amp;H447&amp;"|"&amp;I447&amp;"|"&amp;J447&amp;"|"&amp;K447&amp;"|"&amp;L447&amp;"|"&amp;M447&amp;"|"&amp;N447&amp;"|"&amp;O447&amp;"|"&amp;P447&amp;"|"&amp;Q447&amp;"|"&amp;R447&amp;"|"&amp;S447&amp;"|"&amp;T447&amp;"|"&amp;U447&amp;"|"&amp;V447&amp;"|"&amp;W447&amp;"|"&amp;X447&amp;"|"&amp;Y447&amp;"|"&amp;Z447&amp;"|"&amp;AA447&amp;"|"&amp;AB447&amp;"|"&amp;AC447&amp;"|"&amp;AD447&amp;"|"&amp;AE447&amp;"|"&amp;AF447&amp;"|"&amp;AG447</f>
        <v>Resort Hotel|0|207|2016|August|33|12|1|2|2|0|0|BB|PRT|Online TA|TA/TO|0|0|0|A|D|0|No Deposit|240||0|Transient|152|1|0|Check-Out|42597</v>
      </c>
      <c r="AI447" s="14" t="str">
        <f aca="false">IF(COUNTIF($AH$4:$AH$2603,AH447)&gt;1,"Duplicate","Unique")</f>
        <v>Unique</v>
      </c>
      <c r="AJ447" s="14" t="str">
        <f aca="false">IF(COUNTBLANK(B447:AG447)&gt;0,"Missing ("&amp;COUNTBLANK(B447:AG447)&amp;")","Complete")</f>
        <v>Missing (1)</v>
      </c>
    </row>
    <row r="448" customFormat="false" ht="15" hidden="false" customHeight="false" outlineLevel="0" collapsed="false">
      <c r="A448" s="0" t="n">
        <v>445</v>
      </c>
      <c r="B448" s="0" t="s">
        <v>80</v>
      </c>
      <c r="C448" s="0" t="n">
        <v>1</v>
      </c>
      <c r="D448" s="0" t="n">
        <v>147</v>
      </c>
      <c r="E448" s="0" t="n">
        <v>2016</v>
      </c>
      <c r="F448" s="0" t="s">
        <v>103</v>
      </c>
      <c r="G448" s="0" t="n">
        <v>14</v>
      </c>
      <c r="H448" s="0" t="n">
        <v>28</v>
      </c>
      <c r="I448" s="0" t="n">
        <v>2</v>
      </c>
      <c r="J448" s="0" t="n">
        <v>5</v>
      </c>
      <c r="K448" s="0" t="n">
        <v>2</v>
      </c>
      <c r="L448" s="0" t="n">
        <v>0</v>
      </c>
      <c r="M448" s="0" t="n">
        <v>0</v>
      </c>
      <c r="N448" s="0" t="s">
        <v>112</v>
      </c>
      <c r="O448" s="0" t="s">
        <v>92</v>
      </c>
      <c r="P448" s="0" t="s">
        <v>99</v>
      </c>
      <c r="Q448" s="0" t="s">
        <v>94</v>
      </c>
      <c r="R448" s="0" t="n">
        <v>0</v>
      </c>
      <c r="S448" s="0" t="n">
        <v>0</v>
      </c>
      <c r="T448" s="0" t="n">
        <v>0</v>
      </c>
      <c r="U448" s="0" t="s">
        <v>124</v>
      </c>
      <c r="V448" s="0" t="s">
        <v>124</v>
      </c>
      <c r="W448" s="0" t="n">
        <v>0</v>
      </c>
      <c r="X448" s="0" t="s">
        <v>86</v>
      </c>
      <c r="AA448" s="0" t="n">
        <v>0</v>
      </c>
      <c r="AB448" s="0" t="s">
        <v>101</v>
      </c>
      <c r="AC448" s="0" t="n">
        <v>73</v>
      </c>
      <c r="AD448" s="0" t="n">
        <v>0</v>
      </c>
      <c r="AE448" s="0" t="n">
        <v>0</v>
      </c>
      <c r="AF448" s="0" t="s">
        <v>96</v>
      </c>
      <c r="AG448" s="13" t="n">
        <v>42433</v>
      </c>
      <c r="AH448" s="0" t="str">
        <f aca="false">B448&amp;"|"&amp;C448&amp;"|"&amp;D448&amp;"|"&amp;E448&amp;"|"&amp;F448&amp;"|"&amp;G448&amp;"|"&amp;H448&amp;"|"&amp;I448&amp;"|"&amp;J448&amp;"|"&amp;K448&amp;"|"&amp;L448&amp;"|"&amp;M448&amp;"|"&amp;N448&amp;"|"&amp;O448&amp;"|"&amp;P448&amp;"|"&amp;Q448&amp;"|"&amp;R448&amp;"|"&amp;S448&amp;"|"&amp;T448&amp;"|"&amp;U448&amp;"|"&amp;V448&amp;"|"&amp;W448&amp;"|"&amp;X448&amp;"|"&amp;Y448&amp;"|"&amp;Z448&amp;"|"&amp;AA448&amp;"|"&amp;AB448&amp;"|"&amp;AC448&amp;"|"&amp;AD448&amp;"|"&amp;AE448&amp;"|"&amp;AF448&amp;"|"&amp;AG448</f>
        <v>Resort Hotel|1|147|2016|March|14|28|2|5|2|0|0|HB|PRT|Offline TA/TO|TA/TO|0|0|0|E|E|0|No Deposit|||0|Transient-Party|73|0|0|Canceled|42433</v>
      </c>
      <c r="AI448" s="0" t="str">
        <f aca="false">IF(COUNTIF($AH$4:$AH$2603,AH448)&gt;1,"Duplicate","Unique")</f>
        <v>Unique</v>
      </c>
      <c r="AJ448" s="0" t="str">
        <f aca="false">IF(COUNTBLANK(B448:AG448)&gt;0,"Missing ("&amp;COUNTBLANK(B448:AG448)&amp;")","Complete")</f>
        <v>Missing (2)</v>
      </c>
    </row>
    <row r="449" customFormat="false" ht="15" hidden="false" customHeight="false" outlineLevel="0" collapsed="false">
      <c r="A449" s="14" t="n">
        <v>446</v>
      </c>
      <c r="B449" s="14" t="s">
        <v>80</v>
      </c>
      <c r="C449" s="14" t="n">
        <v>0</v>
      </c>
      <c r="D449" s="14" t="n">
        <v>10</v>
      </c>
      <c r="E449" s="14" t="n">
        <v>2016</v>
      </c>
      <c r="F449" s="14" t="s">
        <v>111</v>
      </c>
      <c r="G449" s="14" t="n">
        <v>42</v>
      </c>
      <c r="H449" s="14" t="n">
        <v>9</v>
      </c>
      <c r="I449" s="14" t="n">
        <v>2</v>
      </c>
      <c r="J449" s="14" t="n">
        <v>0</v>
      </c>
      <c r="K449" s="14" t="n">
        <v>2</v>
      </c>
      <c r="L449" s="14" t="n">
        <v>0</v>
      </c>
      <c r="M449" s="14" t="n">
        <v>0</v>
      </c>
      <c r="N449" s="14" t="s">
        <v>82</v>
      </c>
      <c r="O449" s="14" t="s">
        <v>83</v>
      </c>
      <c r="P449" s="14" t="s">
        <v>116</v>
      </c>
      <c r="Q449" s="14" t="s">
        <v>128</v>
      </c>
      <c r="R449" s="14" t="n">
        <v>0</v>
      </c>
      <c r="S449" s="14" t="n">
        <v>0</v>
      </c>
      <c r="T449" s="14" t="n">
        <v>0</v>
      </c>
      <c r="U449" s="14" t="s">
        <v>95</v>
      </c>
      <c r="V449" s="14" t="s">
        <v>95</v>
      </c>
      <c r="W449" s="14" t="n">
        <v>0</v>
      </c>
      <c r="X449" s="14" t="s">
        <v>86</v>
      </c>
      <c r="Y449" s="14"/>
      <c r="Z449" s="14"/>
      <c r="AA449" s="14" t="n">
        <v>0</v>
      </c>
      <c r="AB449" s="14" t="s">
        <v>101</v>
      </c>
      <c r="AC449" s="14" t="n">
        <v>55</v>
      </c>
      <c r="AD449" s="14" t="n">
        <v>0</v>
      </c>
      <c r="AE449" s="14" t="n">
        <v>0</v>
      </c>
      <c r="AF449" s="14" t="s">
        <v>88</v>
      </c>
      <c r="AG449" s="15" t="n">
        <v>42654</v>
      </c>
      <c r="AH449" s="14" t="str">
        <f aca="false">B449&amp;"|"&amp;C449&amp;"|"&amp;D449&amp;"|"&amp;E449&amp;"|"&amp;F449&amp;"|"&amp;G449&amp;"|"&amp;H449&amp;"|"&amp;I449&amp;"|"&amp;J449&amp;"|"&amp;K449&amp;"|"&amp;L449&amp;"|"&amp;M449&amp;"|"&amp;N449&amp;"|"&amp;O449&amp;"|"&amp;P449&amp;"|"&amp;Q449&amp;"|"&amp;R449&amp;"|"&amp;S449&amp;"|"&amp;T449&amp;"|"&amp;U449&amp;"|"&amp;V449&amp;"|"&amp;W449&amp;"|"&amp;X449&amp;"|"&amp;Y449&amp;"|"&amp;Z449&amp;"|"&amp;AA449&amp;"|"&amp;AB449&amp;"|"&amp;AC449&amp;"|"&amp;AD449&amp;"|"&amp;AE449&amp;"|"&amp;AF449&amp;"|"&amp;AG449</f>
        <v>Resort Hotel|0|10|2016|October|42|9|2|0|2|0|0|BB|GBR|Groups|Corporate|0|0|0|A|A|0|No Deposit|||0|Transient-Party|55|0|0|Check-Out|42654</v>
      </c>
      <c r="AI449" s="14" t="str">
        <f aca="false">IF(COUNTIF($AH$4:$AH$2603,AH449)&gt;1,"Duplicate","Unique")</f>
        <v>Unique</v>
      </c>
      <c r="AJ449" s="14" t="str">
        <f aca="false">IF(COUNTBLANK(B449:AG449)&gt;0,"Missing ("&amp;COUNTBLANK(B449:AG449)&amp;")","Complete")</f>
        <v>Missing (2)</v>
      </c>
    </row>
    <row r="450" customFormat="false" ht="15" hidden="false" customHeight="false" outlineLevel="0" collapsed="false">
      <c r="A450" s="0" t="n">
        <v>447</v>
      </c>
      <c r="B450" s="0" t="s">
        <v>80</v>
      </c>
      <c r="C450" s="0" t="n">
        <v>1</v>
      </c>
      <c r="D450" s="0" t="n">
        <v>32</v>
      </c>
      <c r="E450" s="0" t="n">
        <v>2016</v>
      </c>
      <c r="F450" s="0" t="s">
        <v>106</v>
      </c>
      <c r="G450" s="0" t="n">
        <v>17</v>
      </c>
      <c r="H450" s="0" t="n">
        <v>19</v>
      </c>
      <c r="I450" s="0" t="n">
        <v>2</v>
      </c>
      <c r="J450" s="0" t="n">
        <v>5</v>
      </c>
      <c r="K450" s="0" t="n">
        <v>2</v>
      </c>
      <c r="L450" s="0" t="n">
        <v>0</v>
      </c>
      <c r="M450" s="0" t="n">
        <v>0</v>
      </c>
      <c r="N450" s="0" t="s">
        <v>112</v>
      </c>
      <c r="O450" s="0" t="s">
        <v>92</v>
      </c>
      <c r="P450" s="0" t="s">
        <v>116</v>
      </c>
      <c r="Q450" s="0" t="s">
        <v>84</v>
      </c>
      <c r="R450" s="0" t="n">
        <v>0</v>
      </c>
      <c r="S450" s="0" t="n">
        <v>0</v>
      </c>
      <c r="T450" s="0" t="n">
        <v>0</v>
      </c>
      <c r="U450" s="0" t="s">
        <v>109</v>
      </c>
      <c r="V450" s="0" t="s">
        <v>109</v>
      </c>
      <c r="W450" s="0" t="n">
        <v>0</v>
      </c>
      <c r="X450" s="0" t="s">
        <v>86</v>
      </c>
      <c r="Y450" s="0" t="n">
        <v>273</v>
      </c>
      <c r="AA450" s="0" t="n">
        <v>0</v>
      </c>
      <c r="AB450" s="0" t="s">
        <v>101</v>
      </c>
      <c r="AC450" s="0" t="n">
        <v>69.36</v>
      </c>
      <c r="AD450" s="0" t="n">
        <v>0</v>
      </c>
      <c r="AE450" s="0" t="n">
        <v>0</v>
      </c>
      <c r="AF450" s="0" t="s">
        <v>96</v>
      </c>
      <c r="AG450" s="13" t="n">
        <v>42447</v>
      </c>
      <c r="AH450" s="0" t="str">
        <f aca="false">B450&amp;"|"&amp;C450&amp;"|"&amp;D450&amp;"|"&amp;E450&amp;"|"&amp;F450&amp;"|"&amp;G450&amp;"|"&amp;H450&amp;"|"&amp;I450&amp;"|"&amp;J450&amp;"|"&amp;K450&amp;"|"&amp;L450&amp;"|"&amp;M450&amp;"|"&amp;N450&amp;"|"&amp;O450&amp;"|"&amp;P450&amp;"|"&amp;Q450&amp;"|"&amp;R450&amp;"|"&amp;S450&amp;"|"&amp;T450&amp;"|"&amp;U450&amp;"|"&amp;V450&amp;"|"&amp;W450&amp;"|"&amp;X450&amp;"|"&amp;Y450&amp;"|"&amp;Z450&amp;"|"&amp;AA450&amp;"|"&amp;AB450&amp;"|"&amp;AC450&amp;"|"&amp;AD450&amp;"|"&amp;AE450&amp;"|"&amp;AF450&amp;"|"&amp;AG450</f>
        <v>Resort Hotel|1|32|2016|April|17|19|2|5|2|0|0|HB|PRT|Groups|Direct|0|0|0|D|D|0|No Deposit|273||0|Transient-Party|69.36|0|0|Canceled|42447</v>
      </c>
      <c r="AI450" s="0" t="str">
        <f aca="false">IF(COUNTIF($AH$4:$AH$2603,AH450)&gt;1,"Duplicate","Unique")</f>
        <v>Duplicate</v>
      </c>
      <c r="AJ450" s="0" t="str">
        <f aca="false">IF(COUNTBLANK(B450:AG450)&gt;0,"Missing ("&amp;COUNTBLANK(B450:AG450)&amp;")","Complete")</f>
        <v>Missing (1)</v>
      </c>
    </row>
    <row r="451" customFormat="false" ht="15" hidden="false" customHeight="false" outlineLevel="0" collapsed="false">
      <c r="A451" s="14" t="n">
        <v>448</v>
      </c>
      <c r="B451" s="14" t="s">
        <v>80</v>
      </c>
      <c r="C451" s="14" t="n">
        <v>0</v>
      </c>
      <c r="D451" s="14" t="n">
        <v>88</v>
      </c>
      <c r="E451" s="14" t="n">
        <v>2016</v>
      </c>
      <c r="F451" s="14" t="s">
        <v>106</v>
      </c>
      <c r="G451" s="14" t="n">
        <v>16</v>
      </c>
      <c r="H451" s="14" t="n">
        <v>15</v>
      </c>
      <c r="I451" s="14" t="n">
        <v>2</v>
      </c>
      <c r="J451" s="14" t="n">
        <v>5</v>
      </c>
      <c r="K451" s="14" t="n">
        <v>2</v>
      </c>
      <c r="L451" s="14" t="n">
        <v>0</v>
      </c>
      <c r="M451" s="14" t="n">
        <v>0</v>
      </c>
      <c r="N451" s="14" t="s">
        <v>82</v>
      </c>
      <c r="O451" s="14" t="s">
        <v>161</v>
      </c>
      <c r="P451" s="14" t="s">
        <v>99</v>
      </c>
      <c r="Q451" s="14" t="s">
        <v>94</v>
      </c>
      <c r="R451" s="14" t="n">
        <v>0</v>
      </c>
      <c r="S451" s="14" t="n">
        <v>0</v>
      </c>
      <c r="T451" s="14" t="n">
        <v>0</v>
      </c>
      <c r="U451" s="14" t="s">
        <v>109</v>
      </c>
      <c r="V451" s="14" t="s">
        <v>85</v>
      </c>
      <c r="W451" s="14" t="n">
        <v>0</v>
      </c>
      <c r="X451" s="14" t="s">
        <v>86</v>
      </c>
      <c r="Y451" s="14" t="n">
        <v>314</v>
      </c>
      <c r="Z451" s="14"/>
      <c r="AA451" s="14" t="n">
        <v>0</v>
      </c>
      <c r="AB451" s="14" t="s">
        <v>87</v>
      </c>
      <c r="AC451" s="14" t="n">
        <v>69.7</v>
      </c>
      <c r="AD451" s="14" t="n">
        <v>1</v>
      </c>
      <c r="AE451" s="14" t="n">
        <v>1</v>
      </c>
      <c r="AF451" s="14" t="s">
        <v>88</v>
      </c>
      <c r="AG451" s="15" t="n">
        <v>42482</v>
      </c>
      <c r="AH451" s="14" t="str">
        <f aca="false">B451&amp;"|"&amp;C451&amp;"|"&amp;D451&amp;"|"&amp;E451&amp;"|"&amp;F451&amp;"|"&amp;G451&amp;"|"&amp;H451&amp;"|"&amp;I451&amp;"|"&amp;J451&amp;"|"&amp;K451&amp;"|"&amp;L451&amp;"|"&amp;M451&amp;"|"&amp;N451&amp;"|"&amp;O451&amp;"|"&amp;P451&amp;"|"&amp;Q451&amp;"|"&amp;R451&amp;"|"&amp;S451&amp;"|"&amp;T451&amp;"|"&amp;U451&amp;"|"&amp;V451&amp;"|"&amp;W451&amp;"|"&amp;X451&amp;"|"&amp;Y451&amp;"|"&amp;Z451&amp;"|"&amp;AA451&amp;"|"&amp;AB451&amp;"|"&amp;AC451&amp;"|"&amp;AD451&amp;"|"&amp;AE451&amp;"|"&amp;AF451&amp;"|"&amp;AG451</f>
        <v>Resort Hotel|0|88|2016|April|16|15|2|5|2|0|0|BB|FIN|Offline TA/TO|TA/TO|0|0|0|D|F|0|No Deposit|314||0|Transient|69.7|1|1|Check-Out|42482</v>
      </c>
      <c r="AI451" s="14" t="str">
        <f aca="false">IF(COUNTIF($AH$4:$AH$2603,AH451)&gt;1,"Duplicate","Unique")</f>
        <v>Unique</v>
      </c>
      <c r="AJ451" s="14" t="str">
        <f aca="false">IF(COUNTBLANK(B451:AG451)&gt;0,"Missing ("&amp;COUNTBLANK(B451:AG451)&amp;")","Complete")</f>
        <v>Missing (1)</v>
      </c>
    </row>
    <row r="452" customFormat="false" ht="15" hidden="false" customHeight="false" outlineLevel="0" collapsed="false">
      <c r="A452" s="0" t="n">
        <v>449</v>
      </c>
      <c r="B452" s="0" t="s">
        <v>80</v>
      </c>
      <c r="C452" s="0" t="n">
        <v>1</v>
      </c>
      <c r="D452" s="0" t="n">
        <v>11</v>
      </c>
      <c r="E452" s="0" t="n">
        <v>2015</v>
      </c>
      <c r="F452" s="0" t="s">
        <v>81</v>
      </c>
      <c r="G452" s="0" t="n">
        <v>49</v>
      </c>
      <c r="H452" s="0" t="n">
        <v>5</v>
      </c>
      <c r="I452" s="0" t="n">
        <v>2</v>
      </c>
      <c r="J452" s="0" t="n">
        <v>1</v>
      </c>
      <c r="K452" s="0" t="n">
        <v>2</v>
      </c>
      <c r="L452" s="0" t="n">
        <v>0</v>
      </c>
      <c r="M452" s="0" t="n">
        <v>0</v>
      </c>
      <c r="N452" s="0" t="s">
        <v>142</v>
      </c>
      <c r="O452" s="0" t="s">
        <v>92</v>
      </c>
      <c r="P452" s="0" t="s">
        <v>99</v>
      </c>
      <c r="Q452" s="0" t="s">
        <v>94</v>
      </c>
      <c r="R452" s="0" t="n">
        <v>0</v>
      </c>
      <c r="S452" s="0" t="n">
        <v>1</v>
      </c>
      <c r="T452" s="0" t="n">
        <v>0</v>
      </c>
      <c r="U452" s="0" t="s">
        <v>95</v>
      </c>
      <c r="V452" s="0" t="s">
        <v>95</v>
      </c>
      <c r="W452" s="0" t="n">
        <v>0</v>
      </c>
      <c r="X452" s="0" t="s">
        <v>86</v>
      </c>
      <c r="AA452" s="0" t="n">
        <v>0</v>
      </c>
      <c r="AB452" s="0" t="s">
        <v>101</v>
      </c>
      <c r="AC452" s="0" t="n">
        <v>64</v>
      </c>
      <c r="AD452" s="0" t="n">
        <v>0</v>
      </c>
      <c r="AE452" s="0" t="n">
        <v>0</v>
      </c>
      <c r="AF452" s="0" t="s">
        <v>96</v>
      </c>
      <c r="AG452" s="13" t="n">
        <v>42335</v>
      </c>
      <c r="AH452" s="0" t="str">
        <f aca="false">B452&amp;"|"&amp;C452&amp;"|"&amp;D452&amp;"|"&amp;E452&amp;"|"&amp;F452&amp;"|"&amp;G452&amp;"|"&amp;H452&amp;"|"&amp;I452&amp;"|"&amp;J452&amp;"|"&amp;K452&amp;"|"&amp;L452&amp;"|"&amp;M452&amp;"|"&amp;N452&amp;"|"&amp;O452&amp;"|"&amp;P452&amp;"|"&amp;Q452&amp;"|"&amp;R452&amp;"|"&amp;S452&amp;"|"&amp;T452&amp;"|"&amp;U452&amp;"|"&amp;V452&amp;"|"&amp;W452&amp;"|"&amp;X452&amp;"|"&amp;Y452&amp;"|"&amp;Z452&amp;"|"&amp;AA452&amp;"|"&amp;AB452&amp;"|"&amp;AC452&amp;"|"&amp;AD452&amp;"|"&amp;AE452&amp;"|"&amp;AF452&amp;"|"&amp;AG452</f>
        <v>Resort Hotel|1|11|2015|December|49|5|2|1|2|0|0|FB|PRT|Offline TA/TO|TA/TO|0|1|0|A|A|0|No Deposit|||0|Transient-Party|64|0|0|Canceled|42335</v>
      </c>
      <c r="AI452" s="0" t="str">
        <f aca="false">IF(COUNTIF($AH$4:$AH$2603,AH452)&gt;1,"Duplicate","Unique")</f>
        <v>Unique</v>
      </c>
      <c r="AJ452" s="0" t="str">
        <f aca="false">IF(COUNTBLANK(B452:AG452)&gt;0,"Missing ("&amp;COUNTBLANK(B452:AG452)&amp;")","Complete")</f>
        <v>Missing (2)</v>
      </c>
    </row>
    <row r="453" customFormat="false" ht="15" hidden="false" customHeight="false" outlineLevel="0" collapsed="false">
      <c r="A453" s="14" t="n">
        <v>450</v>
      </c>
      <c r="B453" s="14" t="s">
        <v>90</v>
      </c>
      <c r="C453" s="14" t="n">
        <v>0</v>
      </c>
      <c r="D453" s="14" t="n">
        <v>320</v>
      </c>
      <c r="E453" s="14" t="n">
        <v>2016</v>
      </c>
      <c r="F453" s="14" t="s">
        <v>119</v>
      </c>
      <c r="G453" s="14" t="n">
        <v>34</v>
      </c>
      <c r="H453" s="14" t="n">
        <v>18</v>
      </c>
      <c r="I453" s="14" t="n">
        <v>0</v>
      </c>
      <c r="J453" s="14" t="n">
        <v>2</v>
      </c>
      <c r="K453" s="14" t="n">
        <v>2</v>
      </c>
      <c r="L453" s="14" t="n">
        <v>0</v>
      </c>
      <c r="M453" s="14" t="n">
        <v>0</v>
      </c>
      <c r="N453" s="14" t="s">
        <v>112</v>
      </c>
      <c r="O453" s="14" t="s">
        <v>108</v>
      </c>
      <c r="P453" s="14" t="s">
        <v>99</v>
      </c>
      <c r="Q453" s="14" t="s">
        <v>94</v>
      </c>
      <c r="R453" s="14" t="n">
        <v>0</v>
      </c>
      <c r="S453" s="14" t="n">
        <v>0</v>
      </c>
      <c r="T453" s="14" t="n">
        <v>0</v>
      </c>
      <c r="U453" s="14" t="s">
        <v>95</v>
      </c>
      <c r="V453" s="14" t="s">
        <v>95</v>
      </c>
      <c r="W453" s="14" t="n">
        <v>0</v>
      </c>
      <c r="X453" s="14" t="s">
        <v>86</v>
      </c>
      <c r="Y453" s="14" t="n">
        <v>6</v>
      </c>
      <c r="Z453" s="14"/>
      <c r="AA453" s="14" t="n">
        <v>0</v>
      </c>
      <c r="AB453" s="14" t="s">
        <v>101</v>
      </c>
      <c r="AC453" s="14" t="n">
        <v>115</v>
      </c>
      <c r="AD453" s="14" t="n">
        <v>0</v>
      </c>
      <c r="AE453" s="14" t="n">
        <v>1</v>
      </c>
      <c r="AF453" s="14" t="s">
        <v>88</v>
      </c>
      <c r="AG453" s="15" t="n">
        <v>42602</v>
      </c>
      <c r="AH453" s="14" t="str">
        <f aca="false">B453&amp;"|"&amp;C453&amp;"|"&amp;D453&amp;"|"&amp;E453&amp;"|"&amp;F453&amp;"|"&amp;G453&amp;"|"&amp;H453&amp;"|"&amp;I453&amp;"|"&amp;J453&amp;"|"&amp;K453&amp;"|"&amp;L453&amp;"|"&amp;M453&amp;"|"&amp;N453&amp;"|"&amp;O453&amp;"|"&amp;P453&amp;"|"&amp;Q453&amp;"|"&amp;R453&amp;"|"&amp;S453&amp;"|"&amp;T453&amp;"|"&amp;U453&amp;"|"&amp;V453&amp;"|"&amp;W453&amp;"|"&amp;X453&amp;"|"&amp;Y453&amp;"|"&amp;Z453&amp;"|"&amp;AA453&amp;"|"&amp;AB453&amp;"|"&amp;AC453&amp;"|"&amp;AD453&amp;"|"&amp;AE453&amp;"|"&amp;AF453&amp;"|"&amp;AG453</f>
        <v>City Hotel|0|320|2016|August|34|18|0|2|2|0|0|HB|DEU|Offline TA/TO|TA/TO|0|0|0|A|A|0|No Deposit|6||0|Transient-Party|115|0|1|Check-Out|42602</v>
      </c>
      <c r="AI453" s="14" t="str">
        <f aca="false">IF(COUNTIF($AH$4:$AH$2603,AH453)&gt;1,"Duplicate","Unique")</f>
        <v>Duplicate</v>
      </c>
      <c r="AJ453" s="14" t="str">
        <f aca="false">IF(COUNTBLANK(B453:AG453)&gt;0,"Missing ("&amp;COUNTBLANK(B453:AG453)&amp;")","Complete")</f>
        <v>Missing (1)</v>
      </c>
    </row>
    <row r="454" customFormat="false" ht="15" hidden="false" customHeight="false" outlineLevel="0" collapsed="false">
      <c r="A454" s="0" t="n">
        <v>451</v>
      </c>
      <c r="B454" s="0" t="s">
        <v>90</v>
      </c>
      <c r="C454" s="0" t="n">
        <v>1</v>
      </c>
      <c r="D454" s="0" t="n">
        <v>153</v>
      </c>
      <c r="E454" s="0" t="n">
        <v>2015</v>
      </c>
      <c r="F454" s="0" t="s">
        <v>119</v>
      </c>
      <c r="G454" s="0" t="n">
        <v>32</v>
      </c>
      <c r="H454" s="0" t="n">
        <v>3</v>
      </c>
      <c r="I454" s="0" t="n">
        <v>1</v>
      </c>
      <c r="J454" s="0" t="n">
        <v>2</v>
      </c>
      <c r="K454" s="0" t="n">
        <v>2</v>
      </c>
      <c r="L454" s="0" t="n">
        <v>0</v>
      </c>
      <c r="M454" s="0" t="n">
        <v>0</v>
      </c>
      <c r="N454" s="0" t="s">
        <v>82</v>
      </c>
      <c r="O454" s="0" t="s">
        <v>92</v>
      </c>
      <c r="P454" s="0" t="s">
        <v>116</v>
      </c>
      <c r="Q454" s="0" t="s">
        <v>94</v>
      </c>
      <c r="R454" s="0" t="n">
        <v>0</v>
      </c>
      <c r="S454" s="0" t="n">
        <v>1</v>
      </c>
      <c r="T454" s="0" t="n">
        <v>0</v>
      </c>
      <c r="U454" s="0" t="s">
        <v>95</v>
      </c>
      <c r="V454" s="0" t="s">
        <v>95</v>
      </c>
      <c r="W454" s="0" t="n">
        <v>0</v>
      </c>
      <c r="X454" s="0" t="s">
        <v>120</v>
      </c>
      <c r="Y454" s="0" t="n">
        <v>1</v>
      </c>
      <c r="AA454" s="0" t="n">
        <v>0</v>
      </c>
      <c r="AB454" s="0" t="s">
        <v>87</v>
      </c>
      <c r="AC454" s="0" t="n">
        <v>60</v>
      </c>
      <c r="AD454" s="0" t="n">
        <v>0</v>
      </c>
      <c r="AE454" s="0" t="n">
        <v>0</v>
      </c>
      <c r="AF454" s="0" t="s">
        <v>96</v>
      </c>
      <c r="AG454" s="13" t="n">
        <v>42143</v>
      </c>
      <c r="AH454" s="0" t="str">
        <f aca="false">B454&amp;"|"&amp;C454&amp;"|"&amp;D454&amp;"|"&amp;E454&amp;"|"&amp;F454&amp;"|"&amp;G454&amp;"|"&amp;H454&amp;"|"&amp;I454&amp;"|"&amp;J454&amp;"|"&amp;K454&amp;"|"&amp;L454&amp;"|"&amp;M454&amp;"|"&amp;N454&amp;"|"&amp;O454&amp;"|"&amp;P454&amp;"|"&amp;Q454&amp;"|"&amp;R454&amp;"|"&amp;S454&amp;"|"&amp;T454&amp;"|"&amp;U454&amp;"|"&amp;V454&amp;"|"&amp;W454&amp;"|"&amp;X454&amp;"|"&amp;Y454&amp;"|"&amp;Z454&amp;"|"&amp;AA454&amp;"|"&amp;AB454&amp;"|"&amp;AC454&amp;"|"&amp;AD454&amp;"|"&amp;AE454&amp;"|"&amp;AF454&amp;"|"&amp;AG454</f>
        <v>City Hotel|1|153|2015|August|32|3|1|2|2|0|0|BB|PRT|Groups|TA/TO|0|1|0|A|A|0|Non Refund|1||0|Transient|60|0|0|Canceled|42143</v>
      </c>
      <c r="AI454" s="0" t="str">
        <f aca="false">IF(COUNTIF($AH$4:$AH$2603,AH454)&gt;1,"Duplicate","Unique")</f>
        <v>Duplicate</v>
      </c>
      <c r="AJ454" s="0" t="str">
        <f aca="false">IF(COUNTBLANK(B454:AG454)&gt;0,"Missing ("&amp;COUNTBLANK(B454:AG454)&amp;")","Complete")</f>
        <v>Missing (1)</v>
      </c>
    </row>
    <row r="455" customFormat="false" ht="15" hidden="false" customHeight="false" outlineLevel="0" collapsed="false">
      <c r="A455" s="14" t="n">
        <v>452</v>
      </c>
      <c r="B455" s="14" t="s">
        <v>80</v>
      </c>
      <c r="C455" s="14" t="n">
        <v>0</v>
      </c>
      <c r="D455" s="14" t="n">
        <v>107</v>
      </c>
      <c r="E455" s="14" t="n">
        <v>2015</v>
      </c>
      <c r="F455" s="14" t="s">
        <v>91</v>
      </c>
      <c r="G455" s="14" t="n">
        <v>27</v>
      </c>
      <c r="H455" s="14" t="n">
        <v>2</v>
      </c>
      <c r="I455" s="14" t="n">
        <v>2</v>
      </c>
      <c r="J455" s="14" t="n">
        <v>5</v>
      </c>
      <c r="K455" s="14" t="n">
        <v>2</v>
      </c>
      <c r="L455" s="14" t="n">
        <v>0</v>
      </c>
      <c r="M455" s="14" t="n">
        <v>0</v>
      </c>
      <c r="N455" s="14" t="s">
        <v>82</v>
      </c>
      <c r="O455" s="14" t="s">
        <v>92</v>
      </c>
      <c r="P455" s="14" t="s">
        <v>93</v>
      </c>
      <c r="Q455" s="14" t="s">
        <v>94</v>
      </c>
      <c r="R455" s="14" t="n">
        <v>0</v>
      </c>
      <c r="S455" s="14" t="n">
        <v>0</v>
      </c>
      <c r="T455" s="14" t="n">
        <v>0</v>
      </c>
      <c r="U455" s="14" t="s">
        <v>95</v>
      </c>
      <c r="V455" s="14" t="s">
        <v>95</v>
      </c>
      <c r="W455" s="14" t="n">
        <v>0</v>
      </c>
      <c r="X455" s="14" t="s">
        <v>86</v>
      </c>
      <c r="Y455" s="14" t="n">
        <v>240</v>
      </c>
      <c r="Z455" s="14"/>
      <c r="AA455" s="14" t="n">
        <v>0</v>
      </c>
      <c r="AB455" s="14" t="s">
        <v>87</v>
      </c>
      <c r="AC455" s="14" t="n">
        <v>110.7</v>
      </c>
      <c r="AD455" s="14" t="n">
        <v>0</v>
      </c>
      <c r="AE455" s="14" t="n">
        <v>2</v>
      </c>
      <c r="AF455" s="14" t="s">
        <v>88</v>
      </c>
      <c r="AG455" s="15" t="n">
        <v>42194</v>
      </c>
      <c r="AH455" s="14" t="str">
        <f aca="false">B455&amp;"|"&amp;C455&amp;"|"&amp;D455&amp;"|"&amp;E455&amp;"|"&amp;F455&amp;"|"&amp;G455&amp;"|"&amp;H455&amp;"|"&amp;I455&amp;"|"&amp;J455&amp;"|"&amp;K455&amp;"|"&amp;L455&amp;"|"&amp;M455&amp;"|"&amp;N455&amp;"|"&amp;O455&amp;"|"&amp;P455&amp;"|"&amp;Q455&amp;"|"&amp;R455&amp;"|"&amp;S455&amp;"|"&amp;T455&amp;"|"&amp;U455&amp;"|"&amp;V455&amp;"|"&amp;W455&amp;"|"&amp;X455&amp;"|"&amp;Y455&amp;"|"&amp;Z455&amp;"|"&amp;AA455&amp;"|"&amp;AB455&amp;"|"&amp;AC455&amp;"|"&amp;AD455&amp;"|"&amp;AE455&amp;"|"&amp;AF455&amp;"|"&amp;AG455</f>
        <v>Resort Hotel|0|107|2015|July|27|2|2|5|2|0|0|BB|PRT|Online TA|TA/TO|0|0|0|A|A|0|No Deposit|240||0|Transient|110.7|0|2|Check-Out|42194</v>
      </c>
      <c r="AI455" s="14" t="str">
        <f aca="false">IF(COUNTIF($AH$4:$AH$2603,AH455)&gt;1,"Duplicate","Unique")</f>
        <v>Unique</v>
      </c>
      <c r="AJ455" s="14" t="str">
        <f aca="false">IF(COUNTBLANK(B455:AG455)&gt;0,"Missing ("&amp;COUNTBLANK(B455:AG455)&amp;")","Complete")</f>
        <v>Missing (1)</v>
      </c>
    </row>
    <row r="456" customFormat="false" ht="15" hidden="false" customHeight="false" outlineLevel="0" collapsed="false">
      <c r="A456" s="0" t="n">
        <v>453</v>
      </c>
      <c r="B456" s="0" t="s">
        <v>90</v>
      </c>
      <c r="C456" s="0" t="n">
        <v>1</v>
      </c>
      <c r="D456" s="0" t="n">
        <v>177</v>
      </c>
      <c r="E456" s="0" t="n">
        <v>2017</v>
      </c>
      <c r="F456" s="0" t="s">
        <v>91</v>
      </c>
      <c r="G456" s="0" t="n">
        <v>27</v>
      </c>
      <c r="H456" s="0" t="n">
        <v>3</v>
      </c>
      <c r="I456" s="0" t="n">
        <v>1</v>
      </c>
      <c r="J456" s="0" t="n">
        <v>1</v>
      </c>
      <c r="K456" s="0" t="n">
        <v>2</v>
      </c>
      <c r="L456" s="0" t="n">
        <v>0</v>
      </c>
      <c r="M456" s="0" t="n">
        <v>0</v>
      </c>
      <c r="N456" s="0" t="s">
        <v>107</v>
      </c>
      <c r="O456" s="0" t="s">
        <v>147</v>
      </c>
      <c r="P456" s="0" t="s">
        <v>93</v>
      </c>
      <c r="Q456" s="0" t="s">
        <v>94</v>
      </c>
      <c r="R456" s="0" t="n">
        <v>0</v>
      </c>
      <c r="S456" s="0" t="n">
        <v>0</v>
      </c>
      <c r="T456" s="0" t="n">
        <v>0</v>
      </c>
      <c r="U456" s="0" t="s">
        <v>95</v>
      </c>
      <c r="V456" s="0" t="s">
        <v>95</v>
      </c>
      <c r="W456" s="0" t="n">
        <v>0</v>
      </c>
      <c r="X456" s="0" t="s">
        <v>86</v>
      </c>
      <c r="Y456" s="0" t="n">
        <v>9</v>
      </c>
      <c r="AA456" s="0" t="n">
        <v>0</v>
      </c>
      <c r="AB456" s="0" t="s">
        <v>87</v>
      </c>
      <c r="AC456" s="0" t="n">
        <v>89.1</v>
      </c>
      <c r="AD456" s="0" t="n">
        <v>0</v>
      </c>
      <c r="AE456" s="0" t="n">
        <v>0</v>
      </c>
      <c r="AF456" s="0" t="s">
        <v>96</v>
      </c>
      <c r="AG456" s="13" t="n">
        <v>42816</v>
      </c>
      <c r="AH456" s="0" t="str">
        <f aca="false">B456&amp;"|"&amp;C456&amp;"|"&amp;D456&amp;"|"&amp;E456&amp;"|"&amp;F456&amp;"|"&amp;G456&amp;"|"&amp;H456&amp;"|"&amp;I456&amp;"|"&amp;J456&amp;"|"&amp;K456&amp;"|"&amp;L456&amp;"|"&amp;M456&amp;"|"&amp;N456&amp;"|"&amp;O456&amp;"|"&amp;P456&amp;"|"&amp;Q456&amp;"|"&amp;R456&amp;"|"&amp;S456&amp;"|"&amp;T456&amp;"|"&amp;U456&amp;"|"&amp;V456&amp;"|"&amp;W456&amp;"|"&amp;X456&amp;"|"&amp;Y456&amp;"|"&amp;Z456&amp;"|"&amp;AA456&amp;"|"&amp;AB456&amp;"|"&amp;AC456&amp;"|"&amp;AD456&amp;"|"&amp;AE456&amp;"|"&amp;AF456&amp;"|"&amp;AG456</f>
        <v>City Hotel|1|177|2017|July|27|3|1|1|2|0|0|SC|IRL|Online TA|TA/TO|0|0|0|A|A|0|No Deposit|9||0|Transient|89.1|0|0|Canceled|42816</v>
      </c>
      <c r="AI456" s="0" t="str">
        <f aca="false">IF(COUNTIF($AH$4:$AH$2603,AH456)&gt;1,"Duplicate","Unique")</f>
        <v>Unique</v>
      </c>
      <c r="AJ456" s="0" t="str">
        <f aca="false">IF(COUNTBLANK(B456:AG456)&gt;0,"Missing ("&amp;COUNTBLANK(B456:AG456)&amp;")","Complete")</f>
        <v>Missing (1)</v>
      </c>
    </row>
    <row r="457" customFormat="false" ht="15" hidden="false" customHeight="false" outlineLevel="0" collapsed="false">
      <c r="A457" s="14" t="n">
        <v>454</v>
      </c>
      <c r="B457" s="14" t="s">
        <v>90</v>
      </c>
      <c r="C457" s="14" t="n">
        <v>0</v>
      </c>
      <c r="D457" s="14" t="n">
        <v>20</v>
      </c>
      <c r="E457" s="14" t="n">
        <v>2017</v>
      </c>
      <c r="F457" s="14" t="s">
        <v>121</v>
      </c>
      <c r="G457" s="14" t="n">
        <v>21</v>
      </c>
      <c r="H457" s="14" t="n">
        <v>24</v>
      </c>
      <c r="I457" s="14" t="n">
        <v>0</v>
      </c>
      <c r="J457" s="14" t="n">
        <v>1</v>
      </c>
      <c r="K457" s="14" t="n">
        <v>2</v>
      </c>
      <c r="L457" s="14" t="n">
        <v>0</v>
      </c>
      <c r="M457" s="14" t="n">
        <v>0</v>
      </c>
      <c r="N457" s="14" t="s">
        <v>82</v>
      </c>
      <c r="O457" s="14" t="s">
        <v>115</v>
      </c>
      <c r="P457" s="14" t="s">
        <v>116</v>
      </c>
      <c r="Q457" s="14" t="s">
        <v>94</v>
      </c>
      <c r="R457" s="14" t="n">
        <v>0</v>
      </c>
      <c r="S457" s="14" t="n">
        <v>0</v>
      </c>
      <c r="T457" s="14" t="n">
        <v>0</v>
      </c>
      <c r="U457" s="14" t="s">
        <v>95</v>
      </c>
      <c r="V457" s="14" t="s">
        <v>95</v>
      </c>
      <c r="W457" s="14" t="n">
        <v>0</v>
      </c>
      <c r="X457" s="14" t="s">
        <v>86</v>
      </c>
      <c r="Y457" s="14" t="n">
        <v>87</v>
      </c>
      <c r="Z457" s="14"/>
      <c r="AA457" s="14" t="n">
        <v>0</v>
      </c>
      <c r="AB457" s="14" t="s">
        <v>101</v>
      </c>
      <c r="AC457" s="14" t="n">
        <v>120</v>
      </c>
      <c r="AD457" s="14" t="n">
        <v>0</v>
      </c>
      <c r="AE457" s="14" t="n">
        <v>0</v>
      </c>
      <c r="AF457" s="14" t="s">
        <v>88</v>
      </c>
      <c r="AG457" s="15" t="n">
        <v>42880</v>
      </c>
      <c r="AH457" s="14" t="str">
        <f aca="false">B457&amp;"|"&amp;C457&amp;"|"&amp;D457&amp;"|"&amp;E457&amp;"|"&amp;F457&amp;"|"&amp;G457&amp;"|"&amp;H457&amp;"|"&amp;I457&amp;"|"&amp;J457&amp;"|"&amp;K457&amp;"|"&amp;L457&amp;"|"&amp;M457&amp;"|"&amp;N457&amp;"|"&amp;O457&amp;"|"&amp;P457&amp;"|"&amp;Q457&amp;"|"&amp;R457&amp;"|"&amp;S457&amp;"|"&amp;T457&amp;"|"&amp;U457&amp;"|"&amp;V457&amp;"|"&amp;W457&amp;"|"&amp;X457&amp;"|"&amp;Y457&amp;"|"&amp;Z457&amp;"|"&amp;AA457&amp;"|"&amp;AB457&amp;"|"&amp;AC457&amp;"|"&amp;AD457&amp;"|"&amp;AE457&amp;"|"&amp;AF457&amp;"|"&amp;AG457</f>
        <v>City Hotel|0|20|2017|May|21|24|0|1|2|0|0|BB|ESP|Groups|TA/TO|0|0|0|A|A|0|No Deposit|87||0|Transient-Party|120|0|0|Check-Out|42880</v>
      </c>
      <c r="AI457" s="14" t="str">
        <f aca="false">IF(COUNTIF($AH$4:$AH$2603,AH457)&gt;1,"Duplicate","Unique")</f>
        <v>Unique</v>
      </c>
      <c r="AJ457" s="14" t="str">
        <f aca="false">IF(COUNTBLANK(B457:AG457)&gt;0,"Missing ("&amp;COUNTBLANK(B457:AG457)&amp;")","Complete")</f>
        <v>Missing (1)</v>
      </c>
    </row>
    <row r="458" customFormat="false" ht="15" hidden="false" customHeight="false" outlineLevel="0" collapsed="false">
      <c r="A458" s="0" t="n">
        <v>455</v>
      </c>
      <c r="B458" s="0" t="s">
        <v>80</v>
      </c>
      <c r="C458" s="0" t="n">
        <v>0</v>
      </c>
      <c r="D458" s="0" t="n">
        <v>12</v>
      </c>
      <c r="E458" s="0" t="n">
        <v>2016</v>
      </c>
      <c r="F458" s="0" t="s">
        <v>126</v>
      </c>
      <c r="G458" s="0" t="n">
        <v>5</v>
      </c>
      <c r="H458" s="0" t="n">
        <v>30</v>
      </c>
      <c r="I458" s="0" t="n">
        <v>0</v>
      </c>
      <c r="J458" s="0" t="n">
        <v>1</v>
      </c>
      <c r="K458" s="0" t="n">
        <v>1</v>
      </c>
      <c r="L458" s="0" t="n">
        <v>0</v>
      </c>
      <c r="M458" s="0" t="n">
        <v>0</v>
      </c>
      <c r="N458" s="0" t="s">
        <v>82</v>
      </c>
      <c r="O458" s="0" t="s">
        <v>169</v>
      </c>
      <c r="P458" s="0" t="s">
        <v>99</v>
      </c>
      <c r="Q458" s="0" t="s">
        <v>94</v>
      </c>
      <c r="R458" s="0" t="n">
        <v>0</v>
      </c>
      <c r="S458" s="0" t="n">
        <v>0</v>
      </c>
      <c r="T458" s="0" t="n">
        <v>0</v>
      </c>
      <c r="U458" s="0" t="s">
        <v>95</v>
      </c>
      <c r="V458" s="0" t="s">
        <v>109</v>
      </c>
      <c r="W458" s="0" t="n">
        <v>0</v>
      </c>
      <c r="X458" s="0" t="s">
        <v>86</v>
      </c>
      <c r="Y458" s="0" t="n">
        <v>95</v>
      </c>
      <c r="AA458" s="0" t="n">
        <v>0</v>
      </c>
      <c r="AB458" s="0" t="s">
        <v>87</v>
      </c>
      <c r="AC458" s="0" t="n">
        <v>25</v>
      </c>
      <c r="AD458" s="0" t="n">
        <v>0</v>
      </c>
      <c r="AE458" s="0" t="n">
        <v>0</v>
      </c>
      <c r="AF458" s="0" t="s">
        <v>88</v>
      </c>
      <c r="AG458" s="13" t="n">
        <v>42400</v>
      </c>
      <c r="AH458" s="0" t="str">
        <f aca="false">B458&amp;"|"&amp;C458&amp;"|"&amp;D458&amp;"|"&amp;E458&amp;"|"&amp;F458&amp;"|"&amp;G458&amp;"|"&amp;H458&amp;"|"&amp;I458&amp;"|"&amp;J458&amp;"|"&amp;K458&amp;"|"&amp;L458&amp;"|"&amp;M458&amp;"|"&amp;N458&amp;"|"&amp;O458&amp;"|"&amp;P458&amp;"|"&amp;Q458&amp;"|"&amp;R458&amp;"|"&amp;S458&amp;"|"&amp;T458&amp;"|"&amp;U458&amp;"|"&amp;V458&amp;"|"&amp;W458&amp;"|"&amp;X458&amp;"|"&amp;Y458&amp;"|"&amp;Z458&amp;"|"&amp;AA458&amp;"|"&amp;AB458&amp;"|"&amp;AC458&amp;"|"&amp;AD458&amp;"|"&amp;AE458&amp;"|"&amp;AF458&amp;"|"&amp;AG458</f>
        <v>Resort Hotel|0|12|2016|January|5|30|0|1|1|0|0|BB|LTU|Offline TA/TO|TA/TO|0|0|0|A|D|0|No Deposit|95||0|Transient|25|0|0|Check-Out|42400</v>
      </c>
      <c r="AI458" s="0" t="str">
        <f aca="false">IF(COUNTIF($AH$4:$AH$2603,AH458)&gt;1,"Duplicate","Unique")</f>
        <v>Unique</v>
      </c>
      <c r="AJ458" s="0" t="str">
        <f aca="false">IF(COUNTBLANK(B458:AG458)&gt;0,"Missing ("&amp;COUNTBLANK(B458:AG458)&amp;")","Complete")</f>
        <v>Missing (1)</v>
      </c>
    </row>
    <row r="459" customFormat="false" ht="15" hidden="false" customHeight="false" outlineLevel="0" collapsed="false">
      <c r="A459" s="14" t="n">
        <v>456</v>
      </c>
      <c r="B459" s="14" t="s">
        <v>80</v>
      </c>
      <c r="C459" s="14" t="n">
        <v>1</v>
      </c>
      <c r="D459" s="14" t="n">
        <v>19</v>
      </c>
      <c r="E459" s="14" t="n">
        <v>2017</v>
      </c>
      <c r="F459" s="14" t="s">
        <v>126</v>
      </c>
      <c r="G459" s="14" t="n">
        <v>3</v>
      </c>
      <c r="H459" s="14" t="n">
        <v>15</v>
      </c>
      <c r="I459" s="14" t="n">
        <v>2</v>
      </c>
      <c r="J459" s="14" t="n">
        <v>2</v>
      </c>
      <c r="K459" s="14" t="n">
        <v>3</v>
      </c>
      <c r="L459" s="14" t="n">
        <v>1</v>
      </c>
      <c r="M459" s="14" t="n">
        <v>0</v>
      </c>
      <c r="N459" s="14" t="s">
        <v>82</v>
      </c>
      <c r="O459" s="14" t="s">
        <v>147</v>
      </c>
      <c r="P459" s="14" t="s">
        <v>93</v>
      </c>
      <c r="Q459" s="14" t="s">
        <v>94</v>
      </c>
      <c r="R459" s="14" t="n">
        <v>0</v>
      </c>
      <c r="S459" s="14" t="n">
        <v>0</v>
      </c>
      <c r="T459" s="14" t="n">
        <v>0</v>
      </c>
      <c r="U459" s="14" t="s">
        <v>144</v>
      </c>
      <c r="V459" s="14" t="s">
        <v>144</v>
      </c>
      <c r="W459" s="14" t="n">
        <v>0</v>
      </c>
      <c r="X459" s="14" t="s">
        <v>86</v>
      </c>
      <c r="Y459" s="14" t="n">
        <v>240</v>
      </c>
      <c r="Z459" s="14"/>
      <c r="AA459" s="14" t="n">
        <v>0</v>
      </c>
      <c r="AB459" s="14" t="s">
        <v>87</v>
      </c>
      <c r="AC459" s="14" t="n">
        <v>93</v>
      </c>
      <c r="AD459" s="14" t="n">
        <v>0</v>
      </c>
      <c r="AE459" s="14" t="n">
        <v>1</v>
      </c>
      <c r="AF459" s="14" t="s">
        <v>96</v>
      </c>
      <c r="AG459" s="15" t="n">
        <v>42731</v>
      </c>
      <c r="AH459" s="14" t="str">
        <f aca="false">B459&amp;"|"&amp;C459&amp;"|"&amp;D459&amp;"|"&amp;E459&amp;"|"&amp;F459&amp;"|"&amp;G459&amp;"|"&amp;H459&amp;"|"&amp;I459&amp;"|"&amp;J459&amp;"|"&amp;K459&amp;"|"&amp;L459&amp;"|"&amp;M459&amp;"|"&amp;N459&amp;"|"&amp;O459&amp;"|"&amp;P459&amp;"|"&amp;Q459&amp;"|"&amp;R459&amp;"|"&amp;S459&amp;"|"&amp;T459&amp;"|"&amp;U459&amp;"|"&amp;V459&amp;"|"&amp;W459&amp;"|"&amp;X459&amp;"|"&amp;Y459&amp;"|"&amp;Z459&amp;"|"&amp;AA459&amp;"|"&amp;AB459&amp;"|"&amp;AC459&amp;"|"&amp;AD459&amp;"|"&amp;AE459&amp;"|"&amp;AF459&amp;"|"&amp;AG459</f>
        <v>Resort Hotel|1|19|2017|January|3|15|2|2|3|1|0|BB|IRL|Online TA|TA/TO|0|0|0|H|H|0|No Deposit|240||0|Transient|93|0|1|Canceled|42731</v>
      </c>
      <c r="AI459" s="14" t="str">
        <f aca="false">IF(COUNTIF($AH$4:$AH$2603,AH459)&gt;1,"Duplicate","Unique")</f>
        <v>Unique</v>
      </c>
      <c r="AJ459" s="14" t="str">
        <f aca="false">IF(COUNTBLANK(B459:AG459)&gt;0,"Missing ("&amp;COUNTBLANK(B459:AG459)&amp;")","Complete")</f>
        <v>Missing (1)</v>
      </c>
    </row>
    <row r="460" customFormat="false" ht="15" hidden="false" customHeight="false" outlineLevel="0" collapsed="false">
      <c r="A460" s="0" t="n">
        <v>457</v>
      </c>
      <c r="B460" s="0" t="s">
        <v>80</v>
      </c>
      <c r="C460" s="0" t="n">
        <v>0</v>
      </c>
      <c r="D460" s="0" t="n">
        <v>44</v>
      </c>
      <c r="E460" s="0" t="n">
        <v>2016</v>
      </c>
      <c r="F460" s="0" t="s">
        <v>106</v>
      </c>
      <c r="G460" s="0" t="n">
        <v>15</v>
      </c>
      <c r="H460" s="0" t="n">
        <v>6</v>
      </c>
      <c r="I460" s="0" t="n">
        <v>0</v>
      </c>
      <c r="J460" s="0" t="n">
        <v>4</v>
      </c>
      <c r="K460" s="0" t="n">
        <v>2</v>
      </c>
      <c r="L460" s="0" t="n">
        <v>0</v>
      </c>
      <c r="M460" s="0" t="n">
        <v>0</v>
      </c>
      <c r="N460" s="0" t="s">
        <v>112</v>
      </c>
      <c r="O460" s="0" t="s">
        <v>92</v>
      </c>
      <c r="P460" s="0" t="s">
        <v>84</v>
      </c>
      <c r="Q460" s="0" t="s">
        <v>84</v>
      </c>
      <c r="R460" s="0" t="n">
        <v>0</v>
      </c>
      <c r="S460" s="0" t="n">
        <v>0</v>
      </c>
      <c r="T460" s="0" t="n">
        <v>0</v>
      </c>
      <c r="U460" s="0" t="s">
        <v>95</v>
      </c>
      <c r="V460" s="0" t="s">
        <v>109</v>
      </c>
      <c r="W460" s="0" t="n">
        <v>0</v>
      </c>
      <c r="X460" s="0" t="s">
        <v>86</v>
      </c>
      <c r="Y460" s="0" t="n">
        <v>250</v>
      </c>
      <c r="AA460" s="0" t="n">
        <v>0</v>
      </c>
      <c r="AB460" s="0" t="s">
        <v>101</v>
      </c>
      <c r="AC460" s="0" t="n">
        <v>83</v>
      </c>
      <c r="AD460" s="0" t="n">
        <v>0</v>
      </c>
      <c r="AE460" s="0" t="n">
        <v>2</v>
      </c>
      <c r="AF460" s="0" t="s">
        <v>88</v>
      </c>
      <c r="AG460" s="13" t="n">
        <v>42470</v>
      </c>
      <c r="AH460" s="0" t="str">
        <f aca="false">B460&amp;"|"&amp;C460&amp;"|"&amp;D460&amp;"|"&amp;E460&amp;"|"&amp;F460&amp;"|"&amp;G460&amp;"|"&amp;H460&amp;"|"&amp;I460&amp;"|"&amp;J460&amp;"|"&amp;K460&amp;"|"&amp;L460&amp;"|"&amp;M460&amp;"|"&amp;N460&amp;"|"&amp;O460&amp;"|"&amp;P460&amp;"|"&amp;Q460&amp;"|"&amp;R460&amp;"|"&amp;S460&amp;"|"&amp;T460&amp;"|"&amp;U460&amp;"|"&amp;V460&amp;"|"&amp;W460&amp;"|"&amp;X460&amp;"|"&amp;Y460&amp;"|"&amp;Z460&amp;"|"&amp;AA460&amp;"|"&amp;AB460&amp;"|"&amp;AC460&amp;"|"&amp;AD460&amp;"|"&amp;AE460&amp;"|"&amp;AF460&amp;"|"&amp;AG460</f>
        <v>Resort Hotel|0|44|2016|April|15|6|0|4|2|0|0|HB|PRT|Direct|Direct|0|0|0|A|D|0|No Deposit|250||0|Transient-Party|83|0|2|Check-Out|42470</v>
      </c>
      <c r="AI460" s="0" t="str">
        <f aca="false">IF(COUNTIF($AH$4:$AH$2603,AH460)&gt;1,"Duplicate","Unique")</f>
        <v>Unique</v>
      </c>
      <c r="AJ460" s="0" t="str">
        <f aca="false">IF(COUNTBLANK(B460:AG460)&gt;0,"Missing ("&amp;COUNTBLANK(B460:AG460)&amp;")","Complete")</f>
        <v>Missing (1)</v>
      </c>
    </row>
    <row r="461" customFormat="false" ht="15" hidden="false" customHeight="false" outlineLevel="0" collapsed="false">
      <c r="A461" s="14" t="n">
        <v>458</v>
      </c>
      <c r="B461" s="14" t="s">
        <v>90</v>
      </c>
      <c r="C461" s="14" t="n">
        <v>0</v>
      </c>
      <c r="D461" s="14" t="n">
        <v>80</v>
      </c>
      <c r="E461" s="14" t="n">
        <v>2015</v>
      </c>
      <c r="F461" s="14" t="s">
        <v>111</v>
      </c>
      <c r="G461" s="14" t="n">
        <v>41</v>
      </c>
      <c r="H461" s="14" t="n">
        <v>9</v>
      </c>
      <c r="I461" s="14" t="n">
        <v>0</v>
      </c>
      <c r="J461" s="14" t="n">
        <v>2</v>
      </c>
      <c r="K461" s="14" t="n">
        <v>1</v>
      </c>
      <c r="L461" s="14" t="n">
        <v>0</v>
      </c>
      <c r="M461" s="14" t="n">
        <v>0</v>
      </c>
      <c r="N461" s="14" t="s">
        <v>112</v>
      </c>
      <c r="O461" s="14" t="s">
        <v>92</v>
      </c>
      <c r="P461" s="14" t="s">
        <v>99</v>
      </c>
      <c r="Q461" s="14" t="s">
        <v>94</v>
      </c>
      <c r="R461" s="14" t="n">
        <v>0</v>
      </c>
      <c r="S461" s="14" t="n">
        <v>0</v>
      </c>
      <c r="T461" s="14" t="n">
        <v>0</v>
      </c>
      <c r="U461" s="14" t="s">
        <v>109</v>
      </c>
      <c r="V461" s="14" t="s">
        <v>109</v>
      </c>
      <c r="W461" s="14" t="n">
        <v>0</v>
      </c>
      <c r="X461" s="14" t="s">
        <v>86</v>
      </c>
      <c r="Y461" s="14" t="n">
        <v>12</v>
      </c>
      <c r="Z461" s="14"/>
      <c r="AA461" s="14" t="n">
        <v>50</v>
      </c>
      <c r="AB461" s="14" t="s">
        <v>101</v>
      </c>
      <c r="AC461" s="14" t="n">
        <v>108</v>
      </c>
      <c r="AD461" s="14" t="n">
        <v>0</v>
      </c>
      <c r="AE461" s="14" t="n">
        <v>0</v>
      </c>
      <c r="AF461" s="14" t="s">
        <v>88</v>
      </c>
      <c r="AG461" s="15" t="n">
        <v>42288</v>
      </c>
      <c r="AH461" s="14" t="str">
        <f aca="false">B461&amp;"|"&amp;C461&amp;"|"&amp;D461&amp;"|"&amp;E461&amp;"|"&amp;F461&amp;"|"&amp;G461&amp;"|"&amp;H461&amp;"|"&amp;I461&amp;"|"&amp;J461&amp;"|"&amp;K461&amp;"|"&amp;L461&amp;"|"&amp;M461&amp;"|"&amp;N461&amp;"|"&amp;O461&amp;"|"&amp;P461&amp;"|"&amp;Q461&amp;"|"&amp;R461&amp;"|"&amp;S461&amp;"|"&amp;T461&amp;"|"&amp;U461&amp;"|"&amp;V461&amp;"|"&amp;W461&amp;"|"&amp;X461&amp;"|"&amp;Y461&amp;"|"&amp;Z461&amp;"|"&amp;AA461&amp;"|"&amp;AB461&amp;"|"&amp;AC461&amp;"|"&amp;AD461&amp;"|"&amp;AE461&amp;"|"&amp;AF461&amp;"|"&amp;AG461</f>
        <v>City Hotel|0|80|2015|October|41|9|0|2|1|0|0|HB|PRT|Offline TA/TO|TA/TO|0|0|0|D|D|0|No Deposit|12||50|Transient-Party|108|0|0|Check-Out|42288</v>
      </c>
      <c r="AI461" s="14" t="str">
        <f aca="false">IF(COUNTIF($AH$4:$AH$2603,AH461)&gt;1,"Duplicate","Unique")</f>
        <v>Unique</v>
      </c>
      <c r="AJ461" s="14" t="str">
        <f aca="false">IF(COUNTBLANK(B461:AG461)&gt;0,"Missing ("&amp;COUNTBLANK(B461:AG461)&amp;")","Complete")</f>
        <v>Missing (1)</v>
      </c>
    </row>
    <row r="462" customFormat="false" ht="15" hidden="false" customHeight="false" outlineLevel="0" collapsed="false">
      <c r="A462" s="0" t="n">
        <v>459</v>
      </c>
      <c r="B462" s="0" t="s">
        <v>90</v>
      </c>
      <c r="C462" s="0" t="n">
        <v>1</v>
      </c>
      <c r="D462" s="0" t="n">
        <v>285</v>
      </c>
      <c r="E462" s="0" t="n">
        <v>2016</v>
      </c>
      <c r="F462" s="0" t="s">
        <v>111</v>
      </c>
      <c r="G462" s="0" t="n">
        <v>41</v>
      </c>
      <c r="H462" s="0" t="n">
        <v>3</v>
      </c>
      <c r="I462" s="0" t="n">
        <v>1</v>
      </c>
      <c r="J462" s="0" t="n">
        <v>3</v>
      </c>
      <c r="K462" s="0" t="n">
        <v>2</v>
      </c>
      <c r="L462" s="0" t="n">
        <v>0</v>
      </c>
      <c r="M462" s="0" t="n">
        <v>0</v>
      </c>
      <c r="N462" s="0" t="s">
        <v>82</v>
      </c>
      <c r="O462" s="0" t="s">
        <v>92</v>
      </c>
      <c r="P462" s="0" t="s">
        <v>99</v>
      </c>
      <c r="Q462" s="0" t="s">
        <v>94</v>
      </c>
      <c r="R462" s="0" t="n">
        <v>0</v>
      </c>
      <c r="S462" s="0" t="n">
        <v>0</v>
      </c>
      <c r="T462" s="0" t="n">
        <v>0</v>
      </c>
      <c r="U462" s="0" t="s">
        <v>95</v>
      </c>
      <c r="V462" s="0" t="s">
        <v>95</v>
      </c>
      <c r="W462" s="0" t="n">
        <v>0</v>
      </c>
      <c r="X462" s="0" t="s">
        <v>120</v>
      </c>
      <c r="Y462" s="0" t="n">
        <v>31</v>
      </c>
      <c r="AA462" s="0" t="n">
        <v>24</v>
      </c>
      <c r="AB462" s="0" t="s">
        <v>87</v>
      </c>
      <c r="AC462" s="0" t="n">
        <v>100</v>
      </c>
      <c r="AD462" s="0" t="n">
        <v>0</v>
      </c>
      <c r="AE462" s="0" t="n">
        <v>0</v>
      </c>
      <c r="AF462" s="0" t="s">
        <v>96</v>
      </c>
      <c r="AG462" s="13" t="n">
        <v>42385</v>
      </c>
      <c r="AH462" s="0" t="str">
        <f aca="false">B462&amp;"|"&amp;C462&amp;"|"&amp;D462&amp;"|"&amp;E462&amp;"|"&amp;F462&amp;"|"&amp;G462&amp;"|"&amp;H462&amp;"|"&amp;I462&amp;"|"&amp;J462&amp;"|"&amp;K462&amp;"|"&amp;L462&amp;"|"&amp;M462&amp;"|"&amp;N462&amp;"|"&amp;O462&amp;"|"&amp;P462&amp;"|"&amp;Q462&amp;"|"&amp;R462&amp;"|"&amp;S462&amp;"|"&amp;T462&amp;"|"&amp;U462&amp;"|"&amp;V462&amp;"|"&amp;W462&amp;"|"&amp;X462&amp;"|"&amp;Y462&amp;"|"&amp;Z462&amp;"|"&amp;AA462&amp;"|"&amp;AB462&amp;"|"&amp;AC462&amp;"|"&amp;AD462&amp;"|"&amp;AE462&amp;"|"&amp;AF462&amp;"|"&amp;AG462</f>
        <v>City Hotel|1|285|2016|October|41|3|1|3|2|0|0|BB|PRT|Offline TA/TO|TA/TO|0|0|0|A|A|0|Non Refund|31||24|Transient|100|0|0|Canceled|42385</v>
      </c>
      <c r="AI462" s="0" t="str">
        <f aca="false">IF(COUNTIF($AH$4:$AH$2603,AH462)&gt;1,"Duplicate","Unique")</f>
        <v>Unique</v>
      </c>
      <c r="AJ462" s="0" t="str">
        <f aca="false">IF(COUNTBLANK(B462:AG462)&gt;0,"Missing ("&amp;COUNTBLANK(B462:AG462)&amp;")","Complete")</f>
        <v>Missing (1)</v>
      </c>
    </row>
    <row r="463" customFormat="false" ht="15" hidden="false" customHeight="false" outlineLevel="0" collapsed="false">
      <c r="A463" s="14" t="n">
        <v>460</v>
      </c>
      <c r="B463" s="14" t="s">
        <v>80</v>
      </c>
      <c r="C463" s="14" t="n">
        <v>0</v>
      </c>
      <c r="D463" s="14" t="n">
        <v>2</v>
      </c>
      <c r="E463" s="14" t="n">
        <v>2017</v>
      </c>
      <c r="F463" s="14" t="s">
        <v>118</v>
      </c>
      <c r="G463" s="14" t="n">
        <v>6</v>
      </c>
      <c r="H463" s="14" t="n">
        <v>10</v>
      </c>
      <c r="I463" s="14" t="n">
        <v>0</v>
      </c>
      <c r="J463" s="14" t="n">
        <v>2</v>
      </c>
      <c r="K463" s="14" t="n">
        <v>2</v>
      </c>
      <c r="L463" s="14" t="n">
        <v>0</v>
      </c>
      <c r="M463" s="14" t="n">
        <v>0</v>
      </c>
      <c r="N463" s="14" t="s">
        <v>82</v>
      </c>
      <c r="O463" s="14" t="s">
        <v>115</v>
      </c>
      <c r="P463" s="14" t="s">
        <v>93</v>
      </c>
      <c r="Q463" s="14" t="s">
        <v>94</v>
      </c>
      <c r="R463" s="14" t="n">
        <v>0</v>
      </c>
      <c r="S463" s="14" t="n">
        <v>0</v>
      </c>
      <c r="T463" s="14" t="n">
        <v>0</v>
      </c>
      <c r="U463" s="14" t="s">
        <v>95</v>
      </c>
      <c r="V463" s="14" t="s">
        <v>95</v>
      </c>
      <c r="W463" s="14" t="n">
        <v>0</v>
      </c>
      <c r="X463" s="14" t="s">
        <v>86</v>
      </c>
      <c r="Y463" s="14" t="n">
        <v>240</v>
      </c>
      <c r="Z463" s="14"/>
      <c r="AA463" s="14" t="n">
        <v>0</v>
      </c>
      <c r="AB463" s="14" t="s">
        <v>87</v>
      </c>
      <c r="AC463" s="14" t="n">
        <v>48</v>
      </c>
      <c r="AD463" s="14" t="n">
        <v>0</v>
      </c>
      <c r="AE463" s="14" t="n">
        <v>2</v>
      </c>
      <c r="AF463" s="14" t="s">
        <v>88</v>
      </c>
      <c r="AG463" s="15" t="n">
        <v>42778</v>
      </c>
      <c r="AH463" s="14" t="str">
        <f aca="false">B463&amp;"|"&amp;C463&amp;"|"&amp;D463&amp;"|"&amp;E463&amp;"|"&amp;F463&amp;"|"&amp;G463&amp;"|"&amp;H463&amp;"|"&amp;I463&amp;"|"&amp;J463&amp;"|"&amp;K463&amp;"|"&amp;L463&amp;"|"&amp;M463&amp;"|"&amp;N463&amp;"|"&amp;O463&amp;"|"&amp;P463&amp;"|"&amp;Q463&amp;"|"&amp;R463&amp;"|"&amp;S463&amp;"|"&amp;T463&amp;"|"&amp;U463&amp;"|"&amp;V463&amp;"|"&amp;W463&amp;"|"&amp;X463&amp;"|"&amp;Y463&amp;"|"&amp;Z463&amp;"|"&amp;AA463&amp;"|"&amp;AB463&amp;"|"&amp;AC463&amp;"|"&amp;AD463&amp;"|"&amp;AE463&amp;"|"&amp;AF463&amp;"|"&amp;AG463</f>
        <v>Resort Hotel|0|2|2017|February|6|10|0|2|2|0|0|BB|ESP|Online TA|TA/TO|0|0|0|A|A|0|No Deposit|240||0|Transient|48|0|2|Check-Out|42778</v>
      </c>
      <c r="AI463" s="14" t="str">
        <f aca="false">IF(COUNTIF($AH$4:$AH$2603,AH463)&gt;1,"Duplicate","Unique")</f>
        <v>Unique</v>
      </c>
      <c r="AJ463" s="14" t="str">
        <f aca="false">IF(COUNTBLANK(B463:AG463)&gt;0,"Missing ("&amp;COUNTBLANK(B463:AG463)&amp;")","Complete")</f>
        <v>Missing (1)</v>
      </c>
    </row>
    <row r="464" customFormat="false" ht="15" hidden="false" customHeight="false" outlineLevel="0" collapsed="false">
      <c r="A464" s="0" t="n">
        <v>461</v>
      </c>
      <c r="B464" s="0" t="s">
        <v>80</v>
      </c>
      <c r="C464" s="0" t="n">
        <v>0</v>
      </c>
      <c r="D464" s="0" t="n">
        <v>40</v>
      </c>
      <c r="E464" s="0" t="n">
        <v>2017</v>
      </c>
      <c r="F464" s="0" t="s">
        <v>126</v>
      </c>
      <c r="G464" s="0" t="n">
        <v>3</v>
      </c>
      <c r="H464" s="0" t="n">
        <v>16</v>
      </c>
      <c r="I464" s="0" t="n">
        <v>1</v>
      </c>
      <c r="J464" s="0" t="n">
        <v>2</v>
      </c>
      <c r="K464" s="0" t="n">
        <v>1</v>
      </c>
      <c r="L464" s="0" t="n">
        <v>0</v>
      </c>
      <c r="M464" s="0" t="n">
        <v>0</v>
      </c>
      <c r="N464" s="0" t="s">
        <v>129</v>
      </c>
      <c r="O464" s="0" t="s">
        <v>92</v>
      </c>
      <c r="P464" s="0" t="s">
        <v>116</v>
      </c>
      <c r="Q464" s="0" t="s">
        <v>84</v>
      </c>
      <c r="R464" s="0" t="n">
        <v>0</v>
      </c>
      <c r="S464" s="0" t="n">
        <v>0</v>
      </c>
      <c r="T464" s="0" t="n">
        <v>0</v>
      </c>
      <c r="U464" s="0" t="s">
        <v>95</v>
      </c>
      <c r="V464" s="0" t="s">
        <v>95</v>
      </c>
      <c r="W464" s="0" t="n">
        <v>0</v>
      </c>
      <c r="X464" s="0" t="s">
        <v>86</v>
      </c>
      <c r="AA464" s="0" t="n">
        <v>0</v>
      </c>
      <c r="AB464" s="0" t="s">
        <v>101</v>
      </c>
      <c r="AC464" s="0" t="n">
        <v>55</v>
      </c>
      <c r="AD464" s="0" t="n">
        <v>0</v>
      </c>
      <c r="AE464" s="0" t="n">
        <v>0</v>
      </c>
      <c r="AF464" s="0" t="s">
        <v>88</v>
      </c>
      <c r="AG464" s="13" t="n">
        <v>42754</v>
      </c>
      <c r="AH464" s="0" t="str">
        <f aca="false">B464&amp;"|"&amp;C464&amp;"|"&amp;D464&amp;"|"&amp;E464&amp;"|"&amp;F464&amp;"|"&amp;G464&amp;"|"&amp;H464&amp;"|"&amp;I464&amp;"|"&amp;J464&amp;"|"&amp;K464&amp;"|"&amp;L464&amp;"|"&amp;M464&amp;"|"&amp;N464&amp;"|"&amp;O464&amp;"|"&amp;P464&amp;"|"&amp;Q464&amp;"|"&amp;R464&amp;"|"&amp;S464&amp;"|"&amp;T464&amp;"|"&amp;U464&amp;"|"&amp;V464&amp;"|"&amp;W464&amp;"|"&amp;X464&amp;"|"&amp;Y464&amp;"|"&amp;Z464&amp;"|"&amp;AA464&amp;"|"&amp;AB464&amp;"|"&amp;AC464&amp;"|"&amp;AD464&amp;"|"&amp;AE464&amp;"|"&amp;AF464&amp;"|"&amp;AG464</f>
        <v>Resort Hotel|0|40|2017|January|3|16|1|2|1|0|0|Undefined|PRT|Groups|Direct|0|0|0|A|A|0|No Deposit|||0|Transient-Party|55|0|0|Check-Out|42754</v>
      </c>
      <c r="AI464" s="0" t="str">
        <f aca="false">IF(COUNTIF($AH$4:$AH$2603,AH464)&gt;1,"Duplicate","Unique")</f>
        <v>Duplicate</v>
      </c>
      <c r="AJ464" s="0" t="str">
        <f aca="false">IF(COUNTBLANK(B464:AG464)&gt;0,"Missing ("&amp;COUNTBLANK(B464:AG464)&amp;")","Complete")</f>
        <v>Missing (2)</v>
      </c>
    </row>
    <row r="465" customFormat="false" ht="15" hidden="false" customHeight="false" outlineLevel="0" collapsed="false">
      <c r="A465" s="14" t="n">
        <v>462</v>
      </c>
      <c r="B465" s="14" t="s">
        <v>90</v>
      </c>
      <c r="C465" s="14" t="n">
        <v>1</v>
      </c>
      <c r="D465" s="14" t="n">
        <v>18</v>
      </c>
      <c r="E465" s="14" t="n">
        <v>2016</v>
      </c>
      <c r="F465" s="14" t="s">
        <v>81</v>
      </c>
      <c r="G465" s="14" t="n">
        <v>53</v>
      </c>
      <c r="H465" s="14" t="n">
        <v>30</v>
      </c>
      <c r="I465" s="14" t="n">
        <v>0</v>
      </c>
      <c r="J465" s="14" t="n">
        <v>2</v>
      </c>
      <c r="K465" s="14" t="n">
        <v>2</v>
      </c>
      <c r="L465" s="14" t="n">
        <v>2</v>
      </c>
      <c r="M465" s="14" t="n">
        <v>0</v>
      </c>
      <c r="N465" s="14" t="s">
        <v>82</v>
      </c>
      <c r="O465" s="14" t="s">
        <v>92</v>
      </c>
      <c r="P465" s="14" t="s">
        <v>84</v>
      </c>
      <c r="Q465" s="14" t="s">
        <v>84</v>
      </c>
      <c r="R465" s="14" t="n">
        <v>0</v>
      </c>
      <c r="S465" s="14" t="n">
        <v>0</v>
      </c>
      <c r="T465" s="14" t="n">
        <v>0</v>
      </c>
      <c r="U465" s="14" t="s">
        <v>136</v>
      </c>
      <c r="V465" s="14" t="s">
        <v>136</v>
      </c>
      <c r="W465" s="14" t="n">
        <v>0</v>
      </c>
      <c r="X465" s="14" t="s">
        <v>86</v>
      </c>
      <c r="Y465" s="14"/>
      <c r="Z465" s="14"/>
      <c r="AA465" s="14" t="n">
        <v>0</v>
      </c>
      <c r="AB465" s="14" t="s">
        <v>87</v>
      </c>
      <c r="AC465" s="14" t="n">
        <v>200</v>
      </c>
      <c r="AD465" s="14" t="n">
        <v>0</v>
      </c>
      <c r="AE465" s="14" t="n">
        <v>0</v>
      </c>
      <c r="AF465" s="14" t="s">
        <v>96</v>
      </c>
      <c r="AG465" s="15" t="n">
        <v>42718</v>
      </c>
      <c r="AH465" s="14" t="str">
        <f aca="false">B465&amp;"|"&amp;C465&amp;"|"&amp;D465&amp;"|"&amp;E465&amp;"|"&amp;F465&amp;"|"&amp;G465&amp;"|"&amp;H465&amp;"|"&amp;I465&amp;"|"&amp;J465&amp;"|"&amp;K465&amp;"|"&amp;L465&amp;"|"&amp;M465&amp;"|"&amp;N465&amp;"|"&amp;O465&amp;"|"&amp;P465&amp;"|"&amp;Q465&amp;"|"&amp;R465&amp;"|"&amp;S465&amp;"|"&amp;T465&amp;"|"&amp;U465&amp;"|"&amp;V465&amp;"|"&amp;W465&amp;"|"&amp;X465&amp;"|"&amp;Y465&amp;"|"&amp;Z465&amp;"|"&amp;AA465&amp;"|"&amp;AB465&amp;"|"&amp;AC465&amp;"|"&amp;AD465&amp;"|"&amp;AE465&amp;"|"&amp;AF465&amp;"|"&amp;AG465</f>
        <v>City Hotel|1|18|2016|December|53|30|0|2|2|2|0|BB|PRT|Direct|Direct|0|0|0|G|G|0|No Deposit|||0|Transient|200|0|0|Canceled|42718</v>
      </c>
      <c r="AI465" s="14" t="str">
        <f aca="false">IF(COUNTIF($AH$4:$AH$2603,AH465)&gt;1,"Duplicate","Unique")</f>
        <v>Unique</v>
      </c>
      <c r="AJ465" s="14" t="str">
        <f aca="false">IF(COUNTBLANK(B465:AG465)&gt;0,"Missing ("&amp;COUNTBLANK(B465:AG465)&amp;")","Complete")</f>
        <v>Missing (2)</v>
      </c>
    </row>
    <row r="466" customFormat="false" ht="15" hidden="false" customHeight="false" outlineLevel="0" collapsed="false">
      <c r="A466" s="0" t="n">
        <v>463</v>
      </c>
      <c r="B466" s="0" t="s">
        <v>80</v>
      </c>
      <c r="C466" s="0" t="n">
        <v>0</v>
      </c>
      <c r="D466" s="0" t="n">
        <v>5</v>
      </c>
      <c r="E466" s="0" t="n">
        <v>2016</v>
      </c>
      <c r="F466" s="0" t="s">
        <v>103</v>
      </c>
      <c r="G466" s="0" t="n">
        <v>13</v>
      </c>
      <c r="H466" s="0" t="n">
        <v>20</v>
      </c>
      <c r="I466" s="0" t="n">
        <v>2</v>
      </c>
      <c r="J466" s="0" t="n">
        <v>2</v>
      </c>
      <c r="K466" s="0" t="n">
        <v>2</v>
      </c>
      <c r="L466" s="0" t="n">
        <v>0</v>
      </c>
      <c r="M466" s="0" t="n">
        <v>1</v>
      </c>
      <c r="N466" s="0" t="s">
        <v>82</v>
      </c>
      <c r="O466" s="0" t="s">
        <v>83</v>
      </c>
      <c r="P466" s="0" t="s">
        <v>99</v>
      </c>
      <c r="Q466" s="0" t="s">
        <v>94</v>
      </c>
      <c r="R466" s="0" t="n">
        <v>0</v>
      </c>
      <c r="S466" s="0" t="n">
        <v>0</v>
      </c>
      <c r="T466" s="0" t="n">
        <v>0</v>
      </c>
      <c r="U466" s="0" t="s">
        <v>95</v>
      </c>
      <c r="V466" s="0" t="s">
        <v>156</v>
      </c>
      <c r="W466" s="0" t="n">
        <v>1</v>
      </c>
      <c r="X466" s="0" t="s">
        <v>86</v>
      </c>
      <c r="Y466" s="0" t="n">
        <v>171</v>
      </c>
      <c r="AA466" s="0" t="n">
        <v>0</v>
      </c>
      <c r="AB466" s="0" t="s">
        <v>87</v>
      </c>
      <c r="AC466" s="0" t="n">
        <v>41.4</v>
      </c>
      <c r="AD466" s="0" t="n">
        <v>0</v>
      </c>
      <c r="AE466" s="0" t="n">
        <v>0</v>
      </c>
      <c r="AF466" s="0" t="s">
        <v>88</v>
      </c>
      <c r="AG466" s="13" t="n">
        <v>42453</v>
      </c>
      <c r="AH466" s="0" t="str">
        <f aca="false">B466&amp;"|"&amp;C466&amp;"|"&amp;D466&amp;"|"&amp;E466&amp;"|"&amp;F466&amp;"|"&amp;G466&amp;"|"&amp;H466&amp;"|"&amp;I466&amp;"|"&amp;J466&amp;"|"&amp;K466&amp;"|"&amp;L466&amp;"|"&amp;M466&amp;"|"&amp;N466&amp;"|"&amp;O466&amp;"|"&amp;P466&amp;"|"&amp;Q466&amp;"|"&amp;R466&amp;"|"&amp;S466&amp;"|"&amp;T466&amp;"|"&amp;U466&amp;"|"&amp;V466&amp;"|"&amp;W466&amp;"|"&amp;X466&amp;"|"&amp;Y466&amp;"|"&amp;Z466&amp;"|"&amp;AA466&amp;"|"&amp;AB466&amp;"|"&amp;AC466&amp;"|"&amp;AD466&amp;"|"&amp;AE466&amp;"|"&amp;AF466&amp;"|"&amp;AG466</f>
        <v>Resort Hotel|0|5|2016|March|13|20|2|2|2|0|1|BB|GBR|Offline TA/TO|TA/TO|0|0|0|A|C|1|No Deposit|171||0|Transient|41.4|0|0|Check-Out|42453</v>
      </c>
      <c r="AI466" s="0" t="str">
        <f aca="false">IF(COUNTIF($AH$4:$AH$2603,AH466)&gt;1,"Duplicate","Unique")</f>
        <v>Unique</v>
      </c>
      <c r="AJ466" s="0" t="str">
        <f aca="false">IF(COUNTBLANK(B466:AG466)&gt;0,"Missing ("&amp;COUNTBLANK(B466:AG466)&amp;")","Complete")</f>
        <v>Missing (1)</v>
      </c>
    </row>
    <row r="467" customFormat="false" ht="15" hidden="false" customHeight="false" outlineLevel="0" collapsed="false">
      <c r="A467" s="14" t="n">
        <v>464</v>
      </c>
      <c r="B467" s="14" t="s">
        <v>80</v>
      </c>
      <c r="C467" s="14" t="n">
        <v>0</v>
      </c>
      <c r="D467" s="14" t="n">
        <v>100</v>
      </c>
      <c r="E467" s="14" t="n">
        <v>2016</v>
      </c>
      <c r="F467" s="14" t="s">
        <v>119</v>
      </c>
      <c r="G467" s="14" t="n">
        <v>32</v>
      </c>
      <c r="H467" s="14" t="n">
        <v>6</v>
      </c>
      <c r="I467" s="14" t="n">
        <v>1</v>
      </c>
      <c r="J467" s="14" t="n">
        <v>1</v>
      </c>
      <c r="K467" s="14" t="n">
        <v>2</v>
      </c>
      <c r="L467" s="14" t="n">
        <v>0</v>
      </c>
      <c r="M467" s="14" t="n">
        <v>0</v>
      </c>
      <c r="N467" s="14" t="s">
        <v>82</v>
      </c>
      <c r="O467" s="14" t="s">
        <v>115</v>
      </c>
      <c r="P467" s="14" t="s">
        <v>93</v>
      </c>
      <c r="Q467" s="14" t="s">
        <v>94</v>
      </c>
      <c r="R467" s="14" t="n">
        <v>0</v>
      </c>
      <c r="S467" s="14" t="n">
        <v>0</v>
      </c>
      <c r="T467" s="14" t="n">
        <v>0</v>
      </c>
      <c r="U467" s="14" t="s">
        <v>95</v>
      </c>
      <c r="V467" s="14" t="s">
        <v>95</v>
      </c>
      <c r="W467" s="14" t="n">
        <v>0</v>
      </c>
      <c r="X467" s="14" t="s">
        <v>86</v>
      </c>
      <c r="Y467" s="14" t="n">
        <v>240</v>
      </c>
      <c r="Z467" s="14"/>
      <c r="AA467" s="14" t="n">
        <v>0</v>
      </c>
      <c r="AB467" s="14" t="s">
        <v>87</v>
      </c>
      <c r="AC467" s="14" t="n">
        <v>201</v>
      </c>
      <c r="AD467" s="14" t="n">
        <v>1</v>
      </c>
      <c r="AE467" s="14" t="n">
        <v>0</v>
      </c>
      <c r="AF467" s="14" t="s">
        <v>88</v>
      </c>
      <c r="AG467" s="15" t="n">
        <v>42590</v>
      </c>
      <c r="AH467" s="14" t="str">
        <f aca="false">B467&amp;"|"&amp;C467&amp;"|"&amp;D467&amp;"|"&amp;E467&amp;"|"&amp;F467&amp;"|"&amp;G467&amp;"|"&amp;H467&amp;"|"&amp;I467&amp;"|"&amp;J467&amp;"|"&amp;K467&amp;"|"&amp;L467&amp;"|"&amp;M467&amp;"|"&amp;N467&amp;"|"&amp;O467&amp;"|"&amp;P467&amp;"|"&amp;Q467&amp;"|"&amp;R467&amp;"|"&amp;S467&amp;"|"&amp;T467&amp;"|"&amp;U467&amp;"|"&amp;V467&amp;"|"&amp;W467&amp;"|"&amp;X467&amp;"|"&amp;Y467&amp;"|"&amp;Z467&amp;"|"&amp;AA467&amp;"|"&amp;AB467&amp;"|"&amp;AC467&amp;"|"&amp;AD467&amp;"|"&amp;AE467&amp;"|"&amp;AF467&amp;"|"&amp;AG467</f>
        <v>Resort Hotel|0|100|2016|August|32|6|1|1|2|0|0|BB|ESP|Online TA|TA/TO|0|0|0|A|A|0|No Deposit|240||0|Transient|201|1|0|Check-Out|42590</v>
      </c>
      <c r="AI467" s="14" t="str">
        <f aca="false">IF(COUNTIF($AH$4:$AH$2603,AH467)&gt;1,"Duplicate","Unique")</f>
        <v>Unique</v>
      </c>
      <c r="AJ467" s="14" t="str">
        <f aca="false">IF(COUNTBLANK(B467:AG467)&gt;0,"Missing ("&amp;COUNTBLANK(B467:AG467)&amp;")","Complete")</f>
        <v>Missing (1)</v>
      </c>
    </row>
    <row r="468" customFormat="false" ht="15" hidden="false" customHeight="false" outlineLevel="0" collapsed="false">
      <c r="A468" s="0" t="n">
        <v>465</v>
      </c>
      <c r="B468" s="0" t="s">
        <v>90</v>
      </c>
      <c r="C468" s="0" t="n">
        <v>1</v>
      </c>
      <c r="D468" s="0" t="n">
        <v>37</v>
      </c>
      <c r="E468" s="0" t="n">
        <v>2017</v>
      </c>
      <c r="F468" s="0" t="s">
        <v>103</v>
      </c>
      <c r="G468" s="0" t="n">
        <v>11</v>
      </c>
      <c r="H468" s="0" t="n">
        <v>15</v>
      </c>
      <c r="I468" s="0" t="n">
        <v>0</v>
      </c>
      <c r="J468" s="0" t="n">
        <v>2</v>
      </c>
      <c r="K468" s="0" t="n">
        <v>2</v>
      </c>
      <c r="L468" s="0" t="n">
        <v>0</v>
      </c>
      <c r="M468" s="0" t="n">
        <v>0</v>
      </c>
      <c r="N468" s="0" t="s">
        <v>82</v>
      </c>
      <c r="O468" s="0" t="s">
        <v>92</v>
      </c>
      <c r="P468" s="0" t="s">
        <v>116</v>
      </c>
      <c r="Q468" s="0" t="s">
        <v>94</v>
      </c>
      <c r="R468" s="0" t="n">
        <v>0</v>
      </c>
      <c r="S468" s="0" t="n">
        <v>0</v>
      </c>
      <c r="T468" s="0" t="n">
        <v>0</v>
      </c>
      <c r="U468" s="0" t="s">
        <v>95</v>
      </c>
      <c r="V468" s="0" t="s">
        <v>95</v>
      </c>
      <c r="W468" s="0" t="n">
        <v>0</v>
      </c>
      <c r="X468" s="0" t="s">
        <v>120</v>
      </c>
      <c r="Y468" s="0" t="n">
        <v>378</v>
      </c>
      <c r="AA468" s="0" t="n">
        <v>0</v>
      </c>
      <c r="AB468" s="0" t="s">
        <v>87</v>
      </c>
      <c r="AC468" s="0" t="n">
        <v>110</v>
      </c>
      <c r="AD468" s="0" t="n">
        <v>0</v>
      </c>
      <c r="AE468" s="0" t="n">
        <v>0</v>
      </c>
      <c r="AF468" s="0" t="s">
        <v>96</v>
      </c>
      <c r="AG468" s="13" t="n">
        <v>42772</v>
      </c>
      <c r="AH468" s="0" t="str">
        <f aca="false">B468&amp;"|"&amp;C468&amp;"|"&amp;D468&amp;"|"&amp;E468&amp;"|"&amp;F468&amp;"|"&amp;G468&amp;"|"&amp;H468&amp;"|"&amp;I468&amp;"|"&amp;J468&amp;"|"&amp;K468&amp;"|"&amp;L468&amp;"|"&amp;M468&amp;"|"&amp;N468&amp;"|"&amp;O468&amp;"|"&amp;P468&amp;"|"&amp;Q468&amp;"|"&amp;R468&amp;"|"&amp;S468&amp;"|"&amp;T468&amp;"|"&amp;U468&amp;"|"&amp;V468&amp;"|"&amp;W468&amp;"|"&amp;X468&amp;"|"&amp;Y468&amp;"|"&amp;Z468&amp;"|"&amp;AA468&amp;"|"&amp;AB468&amp;"|"&amp;AC468&amp;"|"&amp;AD468&amp;"|"&amp;AE468&amp;"|"&amp;AF468&amp;"|"&amp;AG468</f>
        <v>City Hotel|1|37|2017|March|11|15|0|2|2|0|0|BB|PRT|Groups|TA/TO|0|0|0|A|A|0|Non Refund|378||0|Transient|110|0|0|Canceled|42772</v>
      </c>
      <c r="AI468" s="0" t="str">
        <f aca="false">IF(COUNTIF($AH$4:$AH$2603,AH468)&gt;1,"Duplicate","Unique")</f>
        <v>Duplicate</v>
      </c>
      <c r="AJ468" s="0" t="str">
        <f aca="false">IF(COUNTBLANK(B468:AG468)&gt;0,"Missing ("&amp;COUNTBLANK(B468:AG468)&amp;")","Complete")</f>
        <v>Missing (1)</v>
      </c>
    </row>
    <row r="469" customFormat="false" ht="15" hidden="false" customHeight="false" outlineLevel="0" collapsed="false">
      <c r="A469" s="14" t="n">
        <v>466</v>
      </c>
      <c r="B469" s="14" t="s">
        <v>90</v>
      </c>
      <c r="C469" s="14" t="n">
        <v>1</v>
      </c>
      <c r="D469" s="14" t="n">
        <v>20</v>
      </c>
      <c r="E469" s="14" t="n">
        <v>2016</v>
      </c>
      <c r="F469" s="14" t="s">
        <v>103</v>
      </c>
      <c r="G469" s="14" t="n">
        <v>14</v>
      </c>
      <c r="H469" s="14" t="n">
        <v>31</v>
      </c>
      <c r="I469" s="14" t="n">
        <v>0</v>
      </c>
      <c r="J469" s="14" t="n">
        <v>2</v>
      </c>
      <c r="K469" s="14" t="n">
        <v>1</v>
      </c>
      <c r="L469" s="14" t="n">
        <v>0</v>
      </c>
      <c r="M469" s="14" t="n">
        <v>0</v>
      </c>
      <c r="N469" s="14" t="s">
        <v>82</v>
      </c>
      <c r="O469" s="14" t="s">
        <v>92</v>
      </c>
      <c r="P469" s="14" t="s">
        <v>128</v>
      </c>
      <c r="Q469" s="14" t="s">
        <v>128</v>
      </c>
      <c r="R469" s="14" t="n">
        <v>0</v>
      </c>
      <c r="S469" s="14" t="n">
        <v>0</v>
      </c>
      <c r="T469" s="14" t="n">
        <v>0</v>
      </c>
      <c r="U469" s="14" t="s">
        <v>95</v>
      </c>
      <c r="V469" s="14" t="s">
        <v>95</v>
      </c>
      <c r="W469" s="14" t="n">
        <v>2</v>
      </c>
      <c r="X469" s="14" t="s">
        <v>86</v>
      </c>
      <c r="Y469" s="14"/>
      <c r="Z469" s="14" t="n">
        <v>179</v>
      </c>
      <c r="AA469" s="14" t="n">
        <v>0</v>
      </c>
      <c r="AB469" s="14" t="s">
        <v>87</v>
      </c>
      <c r="AC469" s="14" t="n">
        <v>79</v>
      </c>
      <c r="AD469" s="14" t="n">
        <v>0</v>
      </c>
      <c r="AE469" s="14" t="n">
        <v>0</v>
      </c>
      <c r="AF469" s="14" t="s">
        <v>96</v>
      </c>
      <c r="AG469" s="15" t="n">
        <v>42452</v>
      </c>
      <c r="AH469" s="14" t="str">
        <f aca="false">B469&amp;"|"&amp;C469&amp;"|"&amp;D469&amp;"|"&amp;E469&amp;"|"&amp;F469&amp;"|"&amp;G469&amp;"|"&amp;H469&amp;"|"&amp;I469&amp;"|"&amp;J469&amp;"|"&amp;K469&amp;"|"&amp;L469&amp;"|"&amp;M469&amp;"|"&amp;N469&amp;"|"&amp;O469&amp;"|"&amp;P469&amp;"|"&amp;Q469&amp;"|"&amp;R469&amp;"|"&amp;S469&amp;"|"&amp;T469&amp;"|"&amp;U469&amp;"|"&amp;V469&amp;"|"&amp;W469&amp;"|"&amp;X469&amp;"|"&amp;Y469&amp;"|"&amp;Z469&amp;"|"&amp;AA469&amp;"|"&amp;AB469&amp;"|"&amp;AC469&amp;"|"&amp;AD469&amp;"|"&amp;AE469&amp;"|"&amp;AF469&amp;"|"&amp;AG469</f>
        <v>City Hotel|1|20|2016|March|14|31|0|2|1|0|0|BB|PRT|Corporate|Corporate|0|0|0|A|A|2|No Deposit||179|0|Transient|79|0|0|Canceled|42452</v>
      </c>
      <c r="AI469" s="14" t="str">
        <f aca="false">IF(COUNTIF($AH$4:$AH$2603,AH469)&gt;1,"Duplicate","Unique")</f>
        <v>Unique</v>
      </c>
      <c r="AJ469" s="14" t="str">
        <f aca="false">IF(COUNTBLANK(B469:AG469)&gt;0,"Missing ("&amp;COUNTBLANK(B469:AG469)&amp;")","Complete")</f>
        <v>Missing (1)</v>
      </c>
    </row>
    <row r="470" customFormat="false" ht="15" hidden="false" customHeight="false" outlineLevel="0" collapsed="false">
      <c r="A470" s="0" t="n">
        <v>467</v>
      </c>
      <c r="B470" s="0" t="s">
        <v>90</v>
      </c>
      <c r="C470" s="0" t="n">
        <v>1</v>
      </c>
      <c r="D470" s="0" t="n">
        <v>262</v>
      </c>
      <c r="E470" s="0" t="n">
        <v>2017</v>
      </c>
      <c r="F470" s="0" t="s">
        <v>121</v>
      </c>
      <c r="G470" s="0" t="n">
        <v>21</v>
      </c>
      <c r="H470" s="0" t="n">
        <v>24</v>
      </c>
      <c r="I470" s="0" t="n">
        <v>0</v>
      </c>
      <c r="J470" s="0" t="n">
        <v>4</v>
      </c>
      <c r="K470" s="0" t="n">
        <v>3</v>
      </c>
      <c r="L470" s="0" t="n">
        <v>0</v>
      </c>
      <c r="M470" s="0" t="n">
        <v>0</v>
      </c>
      <c r="N470" s="0" t="s">
        <v>82</v>
      </c>
      <c r="O470" s="0" t="s">
        <v>155</v>
      </c>
      <c r="P470" s="0" t="s">
        <v>93</v>
      </c>
      <c r="Q470" s="0" t="s">
        <v>94</v>
      </c>
      <c r="R470" s="0" t="n">
        <v>0</v>
      </c>
      <c r="S470" s="0" t="n">
        <v>0</v>
      </c>
      <c r="T470" s="0" t="n">
        <v>0</v>
      </c>
      <c r="U470" s="0" t="s">
        <v>109</v>
      </c>
      <c r="V470" s="0" t="s">
        <v>109</v>
      </c>
      <c r="W470" s="0" t="n">
        <v>0</v>
      </c>
      <c r="X470" s="0" t="s">
        <v>86</v>
      </c>
      <c r="Y470" s="0" t="n">
        <v>9</v>
      </c>
      <c r="AA470" s="0" t="n">
        <v>0</v>
      </c>
      <c r="AB470" s="0" t="s">
        <v>87</v>
      </c>
      <c r="AC470" s="0" t="n">
        <v>157.5</v>
      </c>
      <c r="AD470" s="0" t="n">
        <v>0</v>
      </c>
      <c r="AE470" s="0" t="n">
        <v>2</v>
      </c>
      <c r="AF470" s="0" t="s">
        <v>96</v>
      </c>
      <c r="AG470" s="13" t="n">
        <v>42635</v>
      </c>
      <c r="AH470" s="0" t="str">
        <f aca="false">B470&amp;"|"&amp;C470&amp;"|"&amp;D470&amp;"|"&amp;E470&amp;"|"&amp;F470&amp;"|"&amp;G470&amp;"|"&amp;H470&amp;"|"&amp;I470&amp;"|"&amp;J470&amp;"|"&amp;K470&amp;"|"&amp;L470&amp;"|"&amp;M470&amp;"|"&amp;N470&amp;"|"&amp;O470&amp;"|"&amp;P470&amp;"|"&amp;Q470&amp;"|"&amp;R470&amp;"|"&amp;S470&amp;"|"&amp;T470&amp;"|"&amp;U470&amp;"|"&amp;V470&amp;"|"&amp;W470&amp;"|"&amp;X470&amp;"|"&amp;Y470&amp;"|"&amp;Z470&amp;"|"&amp;AA470&amp;"|"&amp;AB470&amp;"|"&amp;AC470&amp;"|"&amp;AD470&amp;"|"&amp;AE470&amp;"|"&amp;AF470&amp;"|"&amp;AG470</f>
        <v>City Hotel|1|262|2017|May|21|24|0|4|3|0|0|BB|CHE|Online TA|TA/TO|0|0|0|D|D|0|No Deposit|9||0|Transient|157.5|0|2|Canceled|42635</v>
      </c>
      <c r="AI470" s="0" t="str">
        <f aca="false">IF(COUNTIF($AH$4:$AH$2603,AH470)&gt;1,"Duplicate","Unique")</f>
        <v>Unique</v>
      </c>
      <c r="AJ470" s="0" t="str">
        <f aca="false">IF(COUNTBLANK(B470:AG470)&gt;0,"Missing ("&amp;COUNTBLANK(B470:AG470)&amp;")","Complete")</f>
        <v>Missing (1)</v>
      </c>
    </row>
    <row r="471" customFormat="false" ht="15" hidden="false" customHeight="false" outlineLevel="0" collapsed="false">
      <c r="A471" s="14" t="n">
        <v>468</v>
      </c>
      <c r="B471" s="14" t="s">
        <v>90</v>
      </c>
      <c r="C471" s="14" t="n">
        <v>1</v>
      </c>
      <c r="D471" s="14" t="n">
        <v>78</v>
      </c>
      <c r="E471" s="14" t="n">
        <v>2016</v>
      </c>
      <c r="F471" s="14" t="s">
        <v>106</v>
      </c>
      <c r="G471" s="14" t="n">
        <v>15</v>
      </c>
      <c r="H471" s="14" t="n">
        <v>5</v>
      </c>
      <c r="I471" s="14" t="n">
        <v>0</v>
      </c>
      <c r="J471" s="14" t="n">
        <v>4</v>
      </c>
      <c r="K471" s="14" t="n">
        <v>2</v>
      </c>
      <c r="L471" s="14" t="n">
        <v>0</v>
      </c>
      <c r="M471" s="14" t="n">
        <v>0</v>
      </c>
      <c r="N471" s="14" t="s">
        <v>82</v>
      </c>
      <c r="O471" s="14" t="s">
        <v>170</v>
      </c>
      <c r="P471" s="14" t="s">
        <v>93</v>
      </c>
      <c r="Q471" s="14" t="s">
        <v>94</v>
      </c>
      <c r="R471" s="14" t="n">
        <v>0</v>
      </c>
      <c r="S471" s="14" t="n">
        <v>0</v>
      </c>
      <c r="T471" s="14" t="n">
        <v>0</v>
      </c>
      <c r="U471" s="14" t="s">
        <v>109</v>
      </c>
      <c r="V471" s="14" t="s">
        <v>109</v>
      </c>
      <c r="W471" s="14" t="n">
        <v>0</v>
      </c>
      <c r="X471" s="14" t="s">
        <v>86</v>
      </c>
      <c r="Y471" s="14" t="n">
        <v>9</v>
      </c>
      <c r="Z471" s="14"/>
      <c r="AA471" s="14" t="n">
        <v>0</v>
      </c>
      <c r="AB471" s="14" t="s">
        <v>87</v>
      </c>
      <c r="AC471" s="14" t="n">
        <v>97.33</v>
      </c>
      <c r="AD471" s="14" t="n">
        <v>0</v>
      </c>
      <c r="AE471" s="14" t="n">
        <v>0</v>
      </c>
      <c r="AF471" s="14" t="s">
        <v>96</v>
      </c>
      <c r="AG471" s="15" t="n">
        <v>42447</v>
      </c>
      <c r="AH471" s="14" t="str">
        <f aca="false">B471&amp;"|"&amp;C471&amp;"|"&amp;D471&amp;"|"&amp;E471&amp;"|"&amp;F471&amp;"|"&amp;G471&amp;"|"&amp;H471&amp;"|"&amp;I471&amp;"|"&amp;J471&amp;"|"&amp;K471&amp;"|"&amp;L471&amp;"|"&amp;M471&amp;"|"&amp;N471&amp;"|"&amp;O471&amp;"|"&amp;P471&amp;"|"&amp;Q471&amp;"|"&amp;R471&amp;"|"&amp;S471&amp;"|"&amp;T471&amp;"|"&amp;U471&amp;"|"&amp;V471&amp;"|"&amp;W471&amp;"|"&amp;X471&amp;"|"&amp;Y471&amp;"|"&amp;Z471&amp;"|"&amp;AA471&amp;"|"&amp;AB471&amp;"|"&amp;AC471&amp;"|"&amp;AD471&amp;"|"&amp;AE471&amp;"|"&amp;AF471&amp;"|"&amp;AG471</f>
        <v>City Hotel|1|78|2016|April|15|5|0|4|2|0|0|BB|HUN|Online TA|TA/TO|0|0|0|D|D|0|No Deposit|9||0|Transient|97.33|0|0|Canceled|42447</v>
      </c>
      <c r="AI471" s="14" t="str">
        <f aca="false">IF(COUNTIF($AH$4:$AH$2603,AH471)&gt;1,"Duplicate","Unique")</f>
        <v>Unique</v>
      </c>
      <c r="AJ471" s="14" t="str">
        <f aca="false">IF(COUNTBLANK(B471:AG471)&gt;0,"Missing ("&amp;COUNTBLANK(B471:AG471)&amp;")","Complete")</f>
        <v>Missing (1)</v>
      </c>
    </row>
    <row r="472" customFormat="false" ht="15" hidden="false" customHeight="false" outlineLevel="0" collapsed="false">
      <c r="A472" s="0" t="n">
        <v>469</v>
      </c>
      <c r="B472" s="0" t="s">
        <v>80</v>
      </c>
      <c r="C472" s="0" t="n">
        <v>0</v>
      </c>
      <c r="D472" s="0" t="n">
        <v>342</v>
      </c>
      <c r="E472" s="0" t="n">
        <v>2016</v>
      </c>
      <c r="F472" s="0" t="s">
        <v>114</v>
      </c>
      <c r="G472" s="0" t="n">
        <v>40</v>
      </c>
      <c r="H472" s="0" t="n">
        <v>29</v>
      </c>
      <c r="I472" s="0" t="n">
        <v>2</v>
      </c>
      <c r="J472" s="0" t="n">
        <v>4</v>
      </c>
      <c r="K472" s="0" t="n">
        <v>1</v>
      </c>
      <c r="L472" s="0" t="n">
        <v>0</v>
      </c>
      <c r="M472" s="0" t="n">
        <v>0</v>
      </c>
      <c r="N472" s="0" t="s">
        <v>82</v>
      </c>
      <c r="O472" s="0" t="s">
        <v>147</v>
      </c>
      <c r="P472" s="0" t="s">
        <v>116</v>
      </c>
      <c r="Q472" s="0" t="s">
        <v>94</v>
      </c>
      <c r="R472" s="0" t="n">
        <v>0</v>
      </c>
      <c r="S472" s="0" t="n">
        <v>0</v>
      </c>
      <c r="T472" s="0" t="n">
        <v>0</v>
      </c>
      <c r="U472" s="0" t="s">
        <v>95</v>
      </c>
      <c r="V472" s="0" t="s">
        <v>95</v>
      </c>
      <c r="W472" s="0" t="n">
        <v>0</v>
      </c>
      <c r="X472" s="0" t="s">
        <v>86</v>
      </c>
      <c r="Y472" s="0" t="n">
        <v>201</v>
      </c>
      <c r="AA472" s="0" t="n">
        <v>0</v>
      </c>
      <c r="AB472" s="0" t="s">
        <v>101</v>
      </c>
      <c r="AC472" s="0" t="n">
        <v>36</v>
      </c>
      <c r="AD472" s="0" t="n">
        <v>0</v>
      </c>
      <c r="AE472" s="0" t="n">
        <v>0</v>
      </c>
      <c r="AF472" s="0" t="s">
        <v>88</v>
      </c>
      <c r="AG472" s="13" t="n">
        <v>42648</v>
      </c>
      <c r="AH472" s="0" t="str">
        <f aca="false">B472&amp;"|"&amp;C472&amp;"|"&amp;D472&amp;"|"&amp;E472&amp;"|"&amp;F472&amp;"|"&amp;G472&amp;"|"&amp;H472&amp;"|"&amp;I472&amp;"|"&amp;J472&amp;"|"&amp;K472&amp;"|"&amp;L472&amp;"|"&amp;M472&amp;"|"&amp;N472&amp;"|"&amp;O472&amp;"|"&amp;P472&amp;"|"&amp;Q472&amp;"|"&amp;R472&amp;"|"&amp;S472&amp;"|"&amp;T472&amp;"|"&amp;U472&amp;"|"&amp;V472&amp;"|"&amp;W472&amp;"|"&amp;X472&amp;"|"&amp;Y472&amp;"|"&amp;Z472&amp;"|"&amp;AA472&amp;"|"&amp;AB472&amp;"|"&amp;AC472&amp;"|"&amp;AD472&amp;"|"&amp;AE472&amp;"|"&amp;AF472&amp;"|"&amp;AG472</f>
        <v>Resort Hotel|0|342|2016|September|40|29|2|4|1|0|0|BB|IRL|Groups|TA/TO|0|0|0|A|A|0|No Deposit|201||0|Transient-Party|36|0|0|Check-Out|42648</v>
      </c>
      <c r="AI472" s="0" t="str">
        <f aca="false">IF(COUNTIF($AH$4:$AH$2603,AH472)&gt;1,"Duplicate","Unique")</f>
        <v>Unique</v>
      </c>
      <c r="AJ472" s="0" t="str">
        <f aca="false">IF(COUNTBLANK(B472:AG472)&gt;0,"Missing ("&amp;COUNTBLANK(B472:AG472)&amp;")","Complete")</f>
        <v>Missing (1)</v>
      </c>
    </row>
    <row r="473" customFormat="false" ht="15" hidden="false" customHeight="false" outlineLevel="0" collapsed="false">
      <c r="A473" s="14" t="n">
        <v>470</v>
      </c>
      <c r="B473" s="14" t="s">
        <v>80</v>
      </c>
      <c r="C473" s="14" t="n">
        <v>0</v>
      </c>
      <c r="D473" s="14" t="n">
        <v>32</v>
      </c>
      <c r="E473" s="14" t="n">
        <v>2015</v>
      </c>
      <c r="F473" s="14" t="s">
        <v>119</v>
      </c>
      <c r="G473" s="14" t="n">
        <v>34</v>
      </c>
      <c r="H473" s="14" t="n">
        <v>21</v>
      </c>
      <c r="I473" s="14" t="n">
        <v>2</v>
      </c>
      <c r="J473" s="14" t="n">
        <v>4</v>
      </c>
      <c r="K473" s="14" t="n">
        <v>2</v>
      </c>
      <c r="L473" s="14" t="n">
        <v>0</v>
      </c>
      <c r="M473" s="14" t="n">
        <v>0</v>
      </c>
      <c r="N473" s="14" t="s">
        <v>82</v>
      </c>
      <c r="O473" s="14" t="s">
        <v>155</v>
      </c>
      <c r="P473" s="14" t="s">
        <v>93</v>
      </c>
      <c r="Q473" s="14" t="s">
        <v>94</v>
      </c>
      <c r="R473" s="14" t="n">
        <v>0</v>
      </c>
      <c r="S473" s="14" t="n">
        <v>0</v>
      </c>
      <c r="T473" s="14" t="n">
        <v>0</v>
      </c>
      <c r="U473" s="14" t="s">
        <v>95</v>
      </c>
      <c r="V473" s="14" t="s">
        <v>95</v>
      </c>
      <c r="W473" s="14" t="n">
        <v>0</v>
      </c>
      <c r="X473" s="14" t="s">
        <v>86</v>
      </c>
      <c r="Y473" s="14" t="n">
        <v>240</v>
      </c>
      <c r="Z473" s="14"/>
      <c r="AA473" s="14" t="n">
        <v>0</v>
      </c>
      <c r="AB473" s="14" t="s">
        <v>87</v>
      </c>
      <c r="AC473" s="14" t="n">
        <v>178.33</v>
      </c>
      <c r="AD473" s="14" t="n">
        <v>0</v>
      </c>
      <c r="AE473" s="14" t="n">
        <v>2</v>
      </c>
      <c r="AF473" s="14" t="s">
        <v>88</v>
      </c>
      <c r="AG473" s="15" t="n">
        <v>42243</v>
      </c>
      <c r="AH473" s="14" t="str">
        <f aca="false">B473&amp;"|"&amp;C473&amp;"|"&amp;D473&amp;"|"&amp;E473&amp;"|"&amp;F473&amp;"|"&amp;G473&amp;"|"&amp;H473&amp;"|"&amp;I473&amp;"|"&amp;J473&amp;"|"&amp;K473&amp;"|"&amp;L473&amp;"|"&amp;M473&amp;"|"&amp;N473&amp;"|"&amp;O473&amp;"|"&amp;P473&amp;"|"&amp;Q473&amp;"|"&amp;R473&amp;"|"&amp;S473&amp;"|"&amp;T473&amp;"|"&amp;U473&amp;"|"&amp;V473&amp;"|"&amp;W473&amp;"|"&amp;X473&amp;"|"&amp;Y473&amp;"|"&amp;Z473&amp;"|"&amp;AA473&amp;"|"&amp;AB473&amp;"|"&amp;AC473&amp;"|"&amp;AD473&amp;"|"&amp;AE473&amp;"|"&amp;AF473&amp;"|"&amp;AG473</f>
        <v>Resort Hotel|0|32|2015|August|34|21|2|4|2|0|0|BB|CHE|Online TA|TA/TO|0|0|0|A|A|0|No Deposit|240||0|Transient|178.33|0|2|Check-Out|42243</v>
      </c>
      <c r="AI473" s="14" t="str">
        <f aca="false">IF(COUNTIF($AH$4:$AH$2603,AH473)&gt;1,"Duplicate","Unique")</f>
        <v>Unique</v>
      </c>
      <c r="AJ473" s="14" t="str">
        <f aca="false">IF(COUNTBLANK(B473:AG473)&gt;0,"Missing ("&amp;COUNTBLANK(B473:AG473)&amp;")","Complete")</f>
        <v>Missing (1)</v>
      </c>
    </row>
    <row r="474" customFormat="false" ht="15" hidden="false" customHeight="false" outlineLevel="0" collapsed="false">
      <c r="A474" s="0" t="n">
        <v>471</v>
      </c>
      <c r="B474" s="0" t="s">
        <v>80</v>
      </c>
      <c r="C474" s="0" t="n">
        <v>0</v>
      </c>
      <c r="D474" s="0" t="n">
        <v>53</v>
      </c>
      <c r="E474" s="0" t="n">
        <v>2016</v>
      </c>
      <c r="F474" s="0" t="s">
        <v>114</v>
      </c>
      <c r="G474" s="0" t="n">
        <v>39</v>
      </c>
      <c r="H474" s="0" t="n">
        <v>23</v>
      </c>
      <c r="I474" s="0" t="n">
        <v>1</v>
      </c>
      <c r="J474" s="0" t="n">
        <v>2</v>
      </c>
      <c r="K474" s="0" t="n">
        <v>2</v>
      </c>
      <c r="L474" s="0" t="n">
        <v>0</v>
      </c>
      <c r="M474" s="0" t="n">
        <v>0</v>
      </c>
      <c r="N474" s="0" t="s">
        <v>82</v>
      </c>
      <c r="O474" s="0" t="s">
        <v>147</v>
      </c>
      <c r="P474" s="0" t="s">
        <v>93</v>
      </c>
      <c r="Q474" s="0" t="s">
        <v>94</v>
      </c>
      <c r="R474" s="0" t="n">
        <v>0</v>
      </c>
      <c r="S474" s="0" t="n">
        <v>0</v>
      </c>
      <c r="T474" s="0" t="n">
        <v>0</v>
      </c>
      <c r="U474" s="0" t="s">
        <v>124</v>
      </c>
      <c r="V474" s="0" t="s">
        <v>124</v>
      </c>
      <c r="W474" s="0" t="n">
        <v>0</v>
      </c>
      <c r="X474" s="0" t="s">
        <v>86</v>
      </c>
      <c r="Y474" s="0" t="n">
        <v>240</v>
      </c>
      <c r="AA474" s="0" t="n">
        <v>0</v>
      </c>
      <c r="AB474" s="0" t="s">
        <v>87</v>
      </c>
      <c r="AC474" s="0" t="n">
        <v>129.33</v>
      </c>
      <c r="AD474" s="0" t="n">
        <v>0</v>
      </c>
      <c r="AE474" s="0" t="n">
        <v>3</v>
      </c>
      <c r="AF474" s="0" t="s">
        <v>88</v>
      </c>
      <c r="AG474" s="13" t="n">
        <v>42639</v>
      </c>
      <c r="AH474" s="0" t="str">
        <f aca="false">B474&amp;"|"&amp;C474&amp;"|"&amp;D474&amp;"|"&amp;E474&amp;"|"&amp;F474&amp;"|"&amp;G474&amp;"|"&amp;H474&amp;"|"&amp;I474&amp;"|"&amp;J474&amp;"|"&amp;K474&amp;"|"&amp;L474&amp;"|"&amp;M474&amp;"|"&amp;N474&amp;"|"&amp;O474&amp;"|"&amp;P474&amp;"|"&amp;Q474&amp;"|"&amp;R474&amp;"|"&amp;S474&amp;"|"&amp;T474&amp;"|"&amp;U474&amp;"|"&amp;V474&amp;"|"&amp;W474&amp;"|"&amp;X474&amp;"|"&amp;Y474&amp;"|"&amp;Z474&amp;"|"&amp;AA474&amp;"|"&amp;AB474&amp;"|"&amp;AC474&amp;"|"&amp;AD474&amp;"|"&amp;AE474&amp;"|"&amp;AF474&amp;"|"&amp;AG474</f>
        <v>Resort Hotel|0|53|2016|September|39|23|1|2|2|0|0|BB|IRL|Online TA|TA/TO|0|0|0|E|E|0|No Deposit|240||0|Transient|129.33|0|3|Check-Out|42639</v>
      </c>
      <c r="AI474" s="0" t="str">
        <f aca="false">IF(COUNTIF($AH$4:$AH$2603,AH474)&gt;1,"Duplicate","Unique")</f>
        <v>Unique</v>
      </c>
      <c r="AJ474" s="0" t="str">
        <f aca="false">IF(COUNTBLANK(B474:AG474)&gt;0,"Missing ("&amp;COUNTBLANK(B474:AG474)&amp;")","Complete")</f>
        <v>Missing (1)</v>
      </c>
    </row>
    <row r="475" customFormat="false" ht="15" hidden="false" customHeight="false" outlineLevel="0" collapsed="false">
      <c r="A475" s="14" t="n">
        <v>472</v>
      </c>
      <c r="B475" s="14" t="s">
        <v>90</v>
      </c>
      <c r="C475" s="14" t="n">
        <v>0</v>
      </c>
      <c r="D475" s="14" t="n">
        <v>55</v>
      </c>
      <c r="E475" s="14" t="n">
        <v>2015</v>
      </c>
      <c r="F475" s="14" t="s">
        <v>114</v>
      </c>
      <c r="G475" s="14" t="n">
        <v>37</v>
      </c>
      <c r="H475" s="14" t="n">
        <v>6</v>
      </c>
      <c r="I475" s="14" t="n">
        <v>2</v>
      </c>
      <c r="J475" s="14" t="n">
        <v>0</v>
      </c>
      <c r="K475" s="14" t="n">
        <v>2</v>
      </c>
      <c r="L475" s="14" t="n">
        <v>0</v>
      </c>
      <c r="M475" s="14" t="n">
        <v>0</v>
      </c>
      <c r="N475" s="14" t="s">
        <v>82</v>
      </c>
      <c r="O475" s="14" t="s">
        <v>115</v>
      </c>
      <c r="P475" s="14" t="s">
        <v>116</v>
      </c>
      <c r="Q475" s="14" t="s">
        <v>94</v>
      </c>
      <c r="R475" s="14" t="n">
        <v>0</v>
      </c>
      <c r="S475" s="14" t="n">
        <v>0</v>
      </c>
      <c r="T475" s="14" t="n">
        <v>0</v>
      </c>
      <c r="U475" s="14" t="s">
        <v>95</v>
      </c>
      <c r="V475" s="14" t="s">
        <v>95</v>
      </c>
      <c r="W475" s="14" t="n">
        <v>0</v>
      </c>
      <c r="X475" s="14" t="s">
        <v>86</v>
      </c>
      <c r="Y475" s="14" t="n">
        <v>1</v>
      </c>
      <c r="Z475" s="14"/>
      <c r="AA475" s="14" t="n">
        <v>0</v>
      </c>
      <c r="AB475" s="14" t="s">
        <v>101</v>
      </c>
      <c r="AC475" s="14" t="n">
        <v>75</v>
      </c>
      <c r="AD475" s="14" t="n">
        <v>0</v>
      </c>
      <c r="AE475" s="14" t="n">
        <v>0</v>
      </c>
      <c r="AF475" s="14" t="s">
        <v>88</v>
      </c>
      <c r="AG475" s="15" t="n">
        <v>42255</v>
      </c>
      <c r="AH475" s="14" t="str">
        <f aca="false">B475&amp;"|"&amp;C475&amp;"|"&amp;D475&amp;"|"&amp;E475&amp;"|"&amp;F475&amp;"|"&amp;G475&amp;"|"&amp;H475&amp;"|"&amp;I475&amp;"|"&amp;J475&amp;"|"&amp;K475&amp;"|"&amp;L475&amp;"|"&amp;M475&amp;"|"&amp;N475&amp;"|"&amp;O475&amp;"|"&amp;P475&amp;"|"&amp;Q475&amp;"|"&amp;R475&amp;"|"&amp;S475&amp;"|"&amp;T475&amp;"|"&amp;U475&amp;"|"&amp;V475&amp;"|"&amp;W475&amp;"|"&amp;X475&amp;"|"&amp;Y475&amp;"|"&amp;Z475&amp;"|"&amp;AA475&amp;"|"&amp;AB475&amp;"|"&amp;AC475&amp;"|"&amp;AD475&amp;"|"&amp;AE475&amp;"|"&amp;AF475&amp;"|"&amp;AG475</f>
        <v>City Hotel|0|55|2015|September|37|6|2|0|2|0|0|BB|ESP|Groups|TA/TO|0|0|0|A|A|0|No Deposit|1||0|Transient-Party|75|0|0|Check-Out|42255</v>
      </c>
      <c r="AI475" s="14" t="str">
        <f aca="false">IF(COUNTIF($AH$4:$AH$2603,AH475)&gt;1,"Duplicate","Unique")</f>
        <v>Unique</v>
      </c>
      <c r="AJ475" s="14" t="str">
        <f aca="false">IF(COUNTBLANK(B475:AG475)&gt;0,"Missing ("&amp;COUNTBLANK(B475:AG475)&amp;")","Complete")</f>
        <v>Missing (1)</v>
      </c>
    </row>
    <row r="476" customFormat="false" ht="15" hidden="false" customHeight="false" outlineLevel="0" collapsed="false">
      <c r="A476" s="0" t="n">
        <v>473</v>
      </c>
      <c r="B476" s="0" t="s">
        <v>90</v>
      </c>
      <c r="C476" s="0" t="n">
        <v>0</v>
      </c>
      <c r="D476" s="0" t="n">
        <v>5</v>
      </c>
      <c r="E476" s="0" t="n">
        <v>2015</v>
      </c>
      <c r="F476" s="0" t="s">
        <v>81</v>
      </c>
      <c r="G476" s="0" t="n">
        <v>52</v>
      </c>
      <c r="H476" s="0" t="n">
        <v>22</v>
      </c>
      <c r="I476" s="0" t="n">
        <v>0</v>
      </c>
      <c r="J476" s="0" t="n">
        <v>5</v>
      </c>
      <c r="K476" s="0" t="n">
        <v>0</v>
      </c>
      <c r="L476" s="0" t="n">
        <v>2</v>
      </c>
      <c r="M476" s="0" t="n">
        <v>0</v>
      </c>
      <c r="N476" s="0" t="s">
        <v>82</v>
      </c>
      <c r="O476" s="0" t="s">
        <v>92</v>
      </c>
      <c r="P476" s="0" t="s">
        <v>168</v>
      </c>
      <c r="Q476" s="0" t="s">
        <v>84</v>
      </c>
      <c r="R476" s="0" t="n">
        <v>0</v>
      </c>
      <c r="S476" s="0" t="n">
        <v>0</v>
      </c>
      <c r="T476" s="0" t="n">
        <v>0</v>
      </c>
      <c r="U476" s="0" t="s">
        <v>138</v>
      </c>
      <c r="V476" s="0" t="s">
        <v>138</v>
      </c>
      <c r="W476" s="0" t="n">
        <v>1</v>
      </c>
      <c r="X476" s="0" t="s">
        <v>86</v>
      </c>
      <c r="AA476" s="0" t="n">
        <v>0</v>
      </c>
      <c r="AB476" s="0" t="s">
        <v>87</v>
      </c>
      <c r="AC476" s="0" t="n">
        <v>0</v>
      </c>
      <c r="AD476" s="0" t="n">
        <v>0</v>
      </c>
      <c r="AE476" s="0" t="n">
        <v>0</v>
      </c>
      <c r="AF476" s="0" t="s">
        <v>88</v>
      </c>
      <c r="AG476" s="13" t="n">
        <v>42365</v>
      </c>
      <c r="AH476" s="0" t="str">
        <f aca="false">B476&amp;"|"&amp;C476&amp;"|"&amp;D476&amp;"|"&amp;E476&amp;"|"&amp;F476&amp;"|"&amp;G476&amp;"|"&amp;H476&amp;"|"&amp;I476&amp;"|"&amp;J476&amp;"|"&amp;K476&amp;"|"&amp;L476&amp;"|"&amp;M476&amp;"|"&amp;N476&amp;"|"&amp;O476&amp;"|"&amp;P476&amp;"|"&amp;Q476&amp;"|"&amp;R476&amp;"|"&amp;S476&amp;"|"&amp;T476&amp;"|"&amp;U476&amp;"|"&amp;V476&amp;"|"&amp;W476&amp;"|"&amp;X476&amp;"|"&amp;Y476&amp;"|"&amp;Z476&amp;"|"&amp;AA476&amp;"|"&amp;AB476&amp;"|"&amp;AC476&amp;"|"&amp;AD476&amp;"|"&amp;AE476&amp;"|"&amp;AF476&amp;"|"&amp;AG476</f>
        <v>City Hotel|0|5|2015|December|52|22|0|5|0|2|0|BB|PRT|Complementary|Direct|0|0|0|B|B|1|No Deposit|||0|Transient|0|0|0|Check-Out|42365</v>
      </c>
      <c r="AI476" s="0" t="str">
        <f aca="false">IF(COUNTIF($AH$4:$AH$2603,AH476)&gt;1,"Duplicate","Unique")</f>
        <v>Unique</v>
      </c>
      <c r="AJ476" s="0" t="str">
        <f aca="false">IF(COUNTBLANK(B476:AG476)&gt;0,"Missing ("&amp;COUNTBLANK(B476:AG476)&amp;")","Complete")</f>
        <v>Missing (2)</v>
      </c>
    </row>
    <row r="477" customFormat="false" ht="15" hidden="false" customHeight="false" outlineLevel="0" collapsed="false">
      <c r="A477" s="14" t="n">
        <v>474</v>
      </c>
      <c r="B477" s="14" t="s">
        <v>90</v>
      </c>
      <c r="C477" s="14" t="n">
        <v>1</v>
      </c>
      <c r="D477" s="14" t="n">
        <v>342</v>
      </c>
      <c r="E477" s="14" t="n">
        <v>2015</v>
      </c>
      <c r="F477" s="14" t="s">
        <v>114</v>
      </c>
      <c r="G477" s="14" t="n">
        <v>39</v>
      </c>
      <c r="H477" s="14" t="n">
        <v>24</v>
      </c>
      <c r="I477" s="14" t="n">
        <v>0</v>
      </c>
      <c r="J477" s="14" t="n">
        <v>2</v>
      </c>
      <c r="K477" s="14" t="n">
        <v>2</v>
      </c>
      <c r="L477" s="14" t="n">
        <v>0</v>
      </c>
      <c r="M477" s="14" t="n">
        <v>0</v>
      </c>
      <c r="N477" s="14" t="s">
        <v>82</v>
      </c>
      <c r="O477" s="14" t="s">
        <v>92</v>
      </c>
      <c r="P477" s="14" t="s">
        <v>116</v>
      </c>
      <c r="Q477" s="14" t="s">
        <v>94</v>
      </c>
      <c r="R477" s="14" t="n">
        <v>0</v>
      </c>
      <c r="S477" s="14" t="n">
        <v>1</v>
      </c>
      <c r="T477" s="14" t="n">
        <v>0</v>
      </c>
      <c r="U477" s="14" t="s">
        <v>95</v>
      </c>
      <c r="V477" s="14" t="s">
        <v>95</v>
      </c>
      <c r="W477" s="14" t="n">
        <v>0</v>
      </c>
      <c r="X477" s="14" t="s">
        <v>120</v>
      </c>
      <c r="Y477" s="14" t="n">
        <v>1</v>
      </c>
      <c r="Z477" s="14"/>
      <c r="AA477" s="14" t="n">
        <v>0</v>
      </c>
      <c r="AB477" s="14" t="s">
        <v>125</v>
      </c>
      <c r="AC477" s="14" t="n">
        <v>62</v>
      </c>
      <c r="AD477" s="14" t="n">
        <v>0</v>
      </c>
      <c r="AE477" s="14" t="n">
        <v>0</v>
      </c>
      <c r="AF477" s="14" t="s">
        <v>96</v>
      </c>
      <c r="AG477" s="15" t="n">
        <v>42005</v>
      </c>
      <c r="AH477" s="14" t="str">
        <f aca="false">B477&amp;"|"&amp;C477&amp;"|"&amp;D477&amp;"|"&amp;E477&amp;"|"&amp;F477&amp;"|"&amp;G477&amp;"|"&amp;H477&amp;"|"&amp;I477&amp;"|"&amp;J477&amp;"|"&amp;K477&amp;"|"&amp;L477&amp;"|"&amp;M477&amp;"|"&amp;N477&amp;"|"&amp;O477&amp;"|"&amp;P477&amp;"|"&amp;Q477&amp;"|"&amp;R477&amp;"|"&amp;S477&amp;"|"&amp;T477&amp;"|"&amp;U477&amp;"|"&amp;V477&amp;"|"&amp;W477&amp;"|"&amp;X477&amp;"|"&amp;Y477&amp;"|"&amp;Z477&amp;"|"&amp;AA477&amp;"|"&amp;AB477&amp;"|"&amp;AC477&amp;"|"&amp;AD477&amp;"|"&amp;AE477&amp;"|"&amp;AF477&amp;"|"&amp;AG477</f>
        <v>City Hotel|1|342|2015|September|39|24|0|2|2|0|0|BB|PRT|Groups|TA/TO|0|1|0|A|A|0|Non Refund|1||0|Contract|62|0|0|Canceled|42005</v>
      </c>
      <c r="AI477" s="14" t="str">
        <f aca="false">IF(COUNTIF($AH$4:$AH$2603,AH477)&gt;1,"Duplicate","Unique")</f>
        <v>Duplicate</v>
      </c>
      <c r="AJ477" s="14" t="str">
        <f aca="false">IF(COUNTBLANK(B477:AG477)&gt;0,"Missing ("&amp;COUNTBLANK(B477:AG477)&amp;")","Complete")</f>
        <v>Missing (1)</v>
      </c>
    </row>
    <row r="478" customFormat="false" ht="15" hidden="false" customHeight="false" outlineLevel="0" collapsed="false">
      <c r="A478" s="0" t="n">
        <v>475</v>
      </c>
      <c r="B478" s="0" t="s">
        <v>90</v>
      </c>
      <c r="C478" s="0" t="n">
        <v>1</v>
      </c>
      <c r="D478" s="0" t="n">
        <v>77</v>
      </c>
      <c r="E478" s="0" t="n">
        <v>2016</v>
      </c>
      <c r="F478" s="0" t="s">
        <v>103</v>
      </c>
      <c r="G478" s="0" t="n">
        <v>13</v>
      </c>
      <c r="H478" s="0" t="n">
        <v>26</v>
      </c>
      <c r="I478" s="0" t="n">
        <v>2</v>
      </c>
      <c r="J478" s="0" t="n">
        <v>5</v>
      </c>
      <c r="K478" s="0" t="n">
        <v>2</v>
      </c>
      <c r="L478" s="0" t="n">
        <v>0</v>
      </c>
      <c r="M478" s="0" t="n">
        <v>0</v>
      </c>
      <c r="N478" s="0" t="s">
        <v>82</v>
      </c>
      <c r="O478" s="0" t="s">
        <v>122</v>
      </c>
      <c r="P478" s="0" t="s">
        <v>93</v>
      </c>
      <c r="Q478" s="0" t="s">
        <v>94</v>
      </c>
      <c r="R478" s="0" t="n">
        <v>0</v>
      </c>
      <c r="S478" s="0" t="n">
        <v>0</v>
      </c>
      <c r="T478" s="0" t="n">
        <v>0</v>
      </c>
      <c r="U478" s="0" t="s">
        <v>109</v>
      </c>
      <c r="V478" s="0" t="s">
        <v>109</v>
      </c>
      <c r="W478" s="0" t="n">
        <v>0</v>
      </c>
      <c r="X478" s="0" t="s">
        <v>86</v>
      </c>
      <c r="Y478" s="0" t="n">
        <v>9</v>
      </c>
      <c r="AA478" s="0" t="n">
        <v>0</v>
      </c>
      <c r="AB478" s="0" t="s">
        <v>87</v>
      </c>
      <c r="AC478" s="0" t="n">
        <v>97.02</v>
      </c>
      <c r="AD478" s="0" t="n">
        <v>0</v>
      </c>
      <c r="AE478" s="0" t="n">
        <v>0</v>
      </c>
      <c r="AF478" s="0" t="s">
        <v>96</v>
      </c>
      <c r="AG478" s="13" t="n">
        <v>42378</v>
      </c>
      <c r="AH478" s="0" t="str">
        <f aca="false">B478&amp;"|"&amp;C478&amp;"|"&amp;D478&amp;"|"&amp;E478&amp;"|"&amp;F478&amp;"|"&amp;G478&amp;"|"&amp;H478&amp;"|"&amp;I478&amp;"|"&amp;J478&amp;"|"&amp;K478&amp;"|"&amp;L478&amp;"|"&amp;M478&amp;"|"&amp;N478&amp;"|"&amp;O478&amp;"|"&amp;P478&amp;"|"&amp;Q478&amp;"|"&amp;R478&amp;"|"&amp;S478&amp;"|"&amp;T478&amp;"|"&amp;U478&amp;"|"&amp;V478&amp;"|"&amp;W478&amp;"|"&amp;X478&amp;"|"&amp;Y478&amp;"|"&amp;Z478&amp;"|"&amp;AA478&amp;"|"&amp;AB478&amp;"|"&amp;AC478&amp;"|"&amp;AD478&amp;"|"&amp;AE478&amp;"|"&amp;AF478&amp;"|"&amp;AG478</f>
        <v>City Hotel|1|77|2016|March|13|26|2|5|2|0|0|BB|FRA|Online TA|TA/TO|0|0|0|D|D|0|No Deposit|9||0|Transient|97.02|0|0|Canceled|42378</v>
      </c>
      <c r="AI478" s="0" t="str">
        <f aca="false">IF(COUNTIF($AH$4:$AH$2603,AH478)&gt;1,"Duplicate","Unique")</f>
        <v>Unique</v>
      </c>
      <c r="AJ478" s="0" t="str">
        <f aca="false">IF(COUNTBLANK(B478:AG478)&gt;0,"Missing ("&amp;COUNTBLANK(B478:AG478)&amp;")","Complete")</f>
        <v>Missing (1)</v>
      </c>
    </row>
    <row r="479" customFormat="false" ht="15" hidden="false" customHeight="false" outlineLevel="0" collapsed="false">
      <c r="A479" s="14" t="n">
        <v>476</v>
      </c>
      <c r="B479" s="14" t="s">
        <v>90</v>
      </c>
      <c r="C479" s="14" t="n">
        <v>1</v>
      </c>
      <c r="D479" s="14" t="n">
        <v>41</v>
      </c>
      <c r="E479" s="14" t="n">
        <v>2016</v>
      </c>
      <c r="F479" s="14" t="s">
        <v>114</v>
      </c>
      <c r="G479" s="14" t="n">
        <v>39</v>
      </c>
      <c r="H479" s="14" t="n">
        <v>18</v>
      </c>
      <c r="I479" s="14" t="n">
        <v>2</v>
      </c>
      <c r="J479" s="14" t="n">
        <v>1</v>
      </c>
      <c r="K479" s="14" t="n">
        <v>2</v>
      </c>
      <c r="L479" s="14" t="n">
        <v>0</v>
      </c>
      <c r="M479" s="14" t="n">
        <v>0</v>
      </c>
      <c r="N479" s="14" t="s">
        <v>82</v>
      </c>
      <c r="O479" s="14" t="s">
        <v>83</v>
      </c>
      <c r="P479" s="14" t="s">
        <v>93</v>
      </c>
      <c r="Q479" s="14" t="s">
        <v>94</v>
      </c>
      <c r="R479" s="14" t="n">
        <v>0</v>
      </c>
      <c r="S479" s="14" t="n">
        <v>0</v>
      </c>
      <c r="T479" s="14" t="n">
        <v>0</v>
      </c>
      <c r="U479" s="14" t="s">
        <v>109</v>
      </c>
      <c r="V479" s="14" t="s">
        <v>109</v>
      </c>
      <c r="W479" s="14" t="n">
        <v>0</v>
      </c>
      <c r="X479" s="14" t="s">
        <v>86</v>
      </c>
      <c r="Y479" s="14" t="n">
        <v>9</v>
      </c>
      <c r="Z479" s="14"/>
      <c r="AA479" s="14" t="n">
        <v>0</v>
      </c>
      <c r="AB479" s="14" t="s">
        <v>87</v>
      </c>
      <c r="AC479" s="14" t="n">
        <v>149.4</v>
      </c>
      <c r="AD479" s="14" t="n">
        <v>0</v>
      </c>
      <c r="AE479" s="14" t="n">
        <v>1</v>
      </c>
      <c r="AF479" s="14" t="s">
        <v>96</v>
      </c>
      <c r="AG479" s="15" t="n">
        <v>42597</v>
      </c>
      <c r="AH479" s="14" t="str">
        <f aca="false">B479&amp;"|"&amp;C479&amp;"|"&amp;D479&amp;"|"&amp;E479&amp;"|"&amp;F479&amp;"|"&amp;G479&amp;"|"&amp;H479&amp;"|"&amp;I479&amp;"|"&amp;J479&amp;"|"&amp;K479&amp;"|"&amp;L479&amp;"|"&amp;M479&amp;"|"&amp;N479&amp;"|"&amp;O479&amp;"|"&amp;P479&amp;"|"&amp;Q479&amp;"|"&amp;R479&amp;"|"&amp;S479&amp;"|"&amp;T479&amp;"|"&amp;U479&amp;"|"&amp;V479&amp;"|"&amp;W479&amp;"|"&amp;X479&amp;"|"&amp;Y479&amp;"|"&amp;Z479&amp;"|"&amp;AA479&amp;"|"&amp;AB479&amp;"|"&amp;AC479&amp;"|"&amp;AD479&amp;"|"&amp;AE479&amp;"|"&amp;AF479&amp;"|"&amp;AG479</f>
        <v>City Hotel|1|41|2016|September|39|18|2|1|2|0|0|BB|GBR|Online TA|TA/TO|0|0|0|D|D|0|No Deposit|9||0|Transient|149.4|0|1|Canceled|42597</v>
      </c>
      <c r="AI479" s="14" t="str">
        <f aca="false">IF(COUNTIF($AH$4:$AH$2603,AH479)&gt;1,"Duplicate","Unique")</f>
        <v>Unique</v>
      </c>
      <c r="AJ479" s="14" t="str">
        <f aca="false">IF(COUNTBLANK(B479:AG479)&gt;0,"Missing ("&amp;COUNTBLANK(B479:AG479)&amp;")","Complete")</f>
        <v>Missing (1)</v>
      </c>
    </row>
    <row r="480" customFormat="false" ht="15" hidden="false" customHeight="false" outlineLevel="0" collapsed="false">
      <c r="A480" s="0" t="n">
        <v>477</v>
      </c>
      <c r="B480" s="0" t="s">
        <v>90</v>
      </c>
      <c r="C480" s="0" t="n">
        <v>0</v>
      </c>
      <c r="D480" s="0" t="n">
        <v>68</v>
      </c>
      <c r="E480" s="0" t="n">
        <v>2017</v>
      </c>
      <c r="F480" s="0" t="s">
        <v>91</v>
      </c>
      <c r="G480" s="0" t="n">
        <v>28</v>
      </c>
      <c r="H480" s="0" t="n">
        <v>10</v>
      </c>
      <c r="I480" s="0" t="n">
        <v>1</v>
      </c>
      <c r="J480" s="0" t="n">
        <v>0</v>
      </c>
      <c r="K480" s="0" t="n">
        <v>2</v>
      </c>
      <c r="L480" s="0" t="n">
        <v>0</v>
      </c>
      <c r="M480" s="0" t="n">
        <v>0</v>
      </c>
      <c r="N480" s="0" t="s">
        <v>107</v>
      </c>
      <c r="O480" s="0" t="s">
        <v>83</v>
      </c>
      <c r="P480" s="0" t="s">
        <v>93</v>
      </c>
      <c r="Q480" s="0" t="s">
        <v>94</v>
      </c>
      <c r="R480" s="0" t="n">
        <v>0</v>
      </c>
      <c r="S480" s="0" t="n">
        <v>0</v>
      </c>
      <c r="T480" s="0" t="n">
        <v>0</v>
      </c>
      <c r="U480" s="0" t="s">
        <v>95</v>
      </c>
      <c r="V480" s="0" t="s">
        <v>109</v>
      </c>
      <c r="W480" s="0" t="n">
        <v>0</v>
      </c>
      <c r="X480" s="0" t="s">
        <v>86</v>
      </c>
      <c r="Y480" s="0" t="n">
        <v>9</v>
      </c>
      <c r="AA480" s="0" t="n">
        <v>0</v>
      </c>
      <c r="AB480" s="0" t="s">
        <v>87</v>
      </c>
      <c r="AC480" s="0" t="n">
        <v>100</v>
      </c>
      <c r="AD480" s="0" t="n">
        <v>0</v>
      </c>
      <c r="AE480" s="0" t="n">
        <v>1</v>
      </c>
      <c r="AF480" s="0" t="s">
        <v>88</v>
      </c>
      <c r="AG480" s="13" t="n">
        <v>42927</v>
      </c>
      <c r="AH480" s="0" t="str">
        <f aca="false">B480&amp;"|"&amp;C480&amp;"|"&amp;D480&amp;"|"&amp;E480&amp;"|"&amp;F480&amp;"|"&amp;G480&amp;"|"&amp;H480&amp;"|"&amp;I480&amp;"|"&amp;J480&amp;"|"&amp;K480&amp;"|"&amp;L480&amp;"|"&amp;M480&amp;"|"&amp;N480&amp;"|"&amp;O480&amp;"|"&amp;P480&amp;"|"&amp;Q480&amp;"|"&amp;R480&amp;"|"&amp;S480&amp;"|"&amp;T480&amp;"|"&amp;U480&amp;"|"&amp;V480&amp;"|"&amp;W480&amp;"|"&amp;X480&amp;"|"&amp;Y480&amp;"|"&amp;Z480&amp;"|"&amp;AA480&amp;"|"&amp;AB480&amp;"|"&amp;AC480&amp;"|"&amp;AD480&amp;"|"&amp;AE480&amp;"|"&amp;AF480&amp;"|"&amp;AG480</f>
        <v>City Hotel|0|68|2017|July|28|10|1|0|2|0|0|SC|GBR|Online TA|TA/TO|0|0|0|A|D|0|No Deposit|9||0|Transient|100|0|1|Check-Out|42927</v>
      </c>
      <c r="AI480" s="0" t="str">
        <f aca="false">IF(COUNTIF($AH$4:$AH$2603,AH480)&gt;1,"Duplicate","Unique")</f>
        <v>Unique</v>
      </c>
      <c r="AJ480" s="0" t="str">
        <f aca="false">IF(COUNTBLANK(B480:AG480)&gt;0,"Missing ("&amp;COUNTBLANK(B480:AG480)&amp;")","Complete")</f>
        <v>Missing (1)</v>
      </c>
    </row>
    <row r="481" customFormat="false" ht="15" hidden="false" customHeight="false" outlineLevel="0" collapsed="false">
      <c r="A481" s="14" t="n">
        <v>478</v>
      </c>
      <c r="B481" s="14" t="s">
        <v>90</v>
      </c>
      <c r="C481" s="14" t="n">
        <v>0</v>
      </c>
      <c r="D481" s="14" t="n">
        <v>50</v>
      </c>
      <c r="E481" s="14" t="n">
        <v>2017</v>
      </c>
      <c r="F481" s="14" t="s">
        <v>103</v>
      </c>
      <c r="G481" s="14" t="n">
        <v>12</v>
      </c>
      <c r="H481" s="14" t="n">
        <v>21</v>
      </c>
      <c r="I481" s="14" t="n">
        <v>0</v>
      </c>
      <c r="J481" s="14" t="n">
        <v>4</v>
      </c>
      <c r="K481" s="14" t="n">
        <v>2</v>
      </c>
      <c r="L481" s="14" t="n">
        <v>0</v>
      </c>
      <c r="M481" s="14" t="n">
        <v>0</v>
      </c>
      <c r="N481" s="14" t="s">
        <v>107</v>
      </c>
      <c r="O481" s="14" t="s">
        <v>122</v>
      </c>
      <c r="P481" s="14" t="s">
        <v>93</v>
      </c>
      <c r="Q481" s="14" t="s">
        <v>94</v>
      </c>
      <c r="R481" s="14" t="n">
        <v>0</v>
      </c>
      <c r="S481" s="14" t="n">
        <v>0</v>
      </c>
      <c r="T481" s="14" t="n">
        <v>0</v>
      </c>
      <c r="U481" s="14" t="s">
        <v>95</v>
      </c>
      <c r="V481" s="14" t="s">
        <v>95</v>
      </c>
      <c r="W481" s="14" t="n">
        <v>0</v>
      </c>
      <c r="X481" s="14" t="s">
        <v>86</v>
      </c>
      <c r="Y481" s="14" t="n">
        <v>7</v>
      </c>
      <c r="Z481" s="14"/>
      <c r="AA481" s="14" t="n">
        <v>0</v>
      </c>
      <c r="AB481" s="14" t="s">
        <v>87</v>
      </c>
      <c r="AC481" s="14" t="n">
        <v>57.6</v>
      </c>
      <c r="AD481" s="14" t="n">
        <v>0</v>
      </c>
      <c r="AE481" s="14" t="n">
        <v>0</v>
      </c>
      <c r="AF481" s="14" t="s">
        <v>88</v>
      </c>
      <c r="AG481" s="15" t="n">
        <v>42819</v>
      </c>
      <c r="AH481" s="14" t="str">
        <f aca="false">B481&amp;"|"&amp;C481&amp;"|"&amp;D481&amp;"|"&amp;E481&amp;"|"&amp;F481&amp;"|"&amp;G481&amp;"|"&amp;H481&amp;"|"&amp;I481&amp;"|"&amp;J481&amp;"|"&amp;K481&amp;"|"&amp;L481&amp;"|"&amp;M481&amp;"|"&amp;N481&amp;"|"&amp;O481&amp;"|"&amp;P481&amp;"|"&amp;Q481&amp;"|"&amp;R481&amp;"|"&amp;S481&amp;"|"&amp;T481&amp;"|"&amp;U481&amp;"|"&amp;V481&amp;"|"&amp;W481&amp;"|"&amp;X481&amp;"|"&amp;Y481&amp;"|"&amp;Z481&amp;"|"&amp;AA481&amp;"|"&amp;AB481&amp;"|"&amp;AC481&amp;"|"&amp;AD481&amp;"|"&amp;AE481&amp;"|"&amp;AF481&amp;"|"&amp;AG481</f>
        <v>City Hotel|0|50|2017|March|12|21|0|4|2|0|0|SC|FRA|Online TA|TA/TO|0|0|0|A|A|0|No Deposit|7||0|Transient|57.6|0|0|Check-Out|42819</v>
      </c>
      <c r="AI481" s="14" t="str">
        <f aca="false">IF(COUNTIF($AH$4:$AH$2603,AH481)&gt;1,"Duplicate","Unique")</f>
        <v>Unique</v>
      </c>
      <c r="AJ481" s="14" t="str">
        <f aca="false">IF(COUNTBLANK(B481:AG481)&gt;0,"Missing ("&amp;COUNTBLANK(B481:AG481)&amp;")","Complete")</f>
        <v>Missing (1)</v>
      </c>
    </row>
    <row r="482" customFormat="false" ht="15" hidden="false" customHeight="false" outlineLevel="0" collapsed="false">
      <c r="A482" s="0" t="n">
        <v>479</v>
      </c>
      <c r="B482" s="0" t="s">
        <v>80</v>
      </c>
      <c r="C482" s="0" t="n">
        <v>1</v>
      </c>
      <c r="D482" s="0" t="n">
        <v>22</v>
      </c>
      <c r="E482" s="0" t="n">
        <v>2017</v>
      </c>
      <c r="F482" s="0" t="s">
        <v>135</v>
      </c>
      <c r="G482" s="0" t="n">
        <v>26</v>
      </c>
      <c r="H482" s="0" t="n">
        <v>29</v>
      </c>
      <c r="I482" s="0" t="n">
        <v>0</v>
      </c>
      <c r="J482" s="0" t="n">
        <v>1</v>
      </c>
      <c r="K482" s="0" t="n">
        <v>1</v>
      </c>
      <c r="L482" s="0" t="n">
        <v>0</v>
      </c>
      <c r="M482" s="0" t="n">
        <v>0</v>
      </c>
      <c r="N482" s="0" t="s">
        <v>82</v>
      </c>
      <c r="O482" s="0" t="s">
        <v>92</v>
      </c>
      <c r="P482" s="0" t="s">
        <v>84</v>
      </c>
      <c r="Q482" s="0" t="s">
        <v>84</v>
      </c>
      <c r="R482" s="0" t="n">
        <v>0</v>
      </c>
      <c r="S482" s="0" t="n">
        <v>0</v>
      </c>
      <c r="T482" s="0" t="n">
        <v>0</v>
      </c>
      <c r="U482" s="0" t="s">
        <v>95</v>
      </c>
      <c r="V482" s="0" t="s">
        <v>95</v>
      </c>
      <c r="W482" s="0" t="n">
        <v>0</v>
      </c>
      <c r="X482" s="0" t="s">
        <v>86</v>
      </c>
      <c r="AA482" s="0" t="n">
        <v>0</v>
      </c>
      <c r="AB482" s="0" t="s">
        <v>87</v>
      </c>
      <c r="AC482" s="0" t="n">
        <v>60</v>
      </c>
      <c r="AD482" s="0" t="n">
        <v>0</v>
      </c>
      <c r="AE482" s="0" t="n">
        <v>0</v>
      </c>
      <c r="AF482" s="0" t="s">
        <v>96</v>
      </c>
      <c r="AG482" s="13" t="n">
        <v>42914</v>
      </c>
      <c r="AH482" s="0" t="str">
        <f aca="false">B482&amp;"|"&amp;C482&amp;"|"&amp;D482&amp;"|"&amp;E482&amp;"|"&amp;F482&amp;"|"&amp;G482&amp;"|"&amp;H482&amp;"|"&amp;I482&amp;"|"&amp;J482&amp;"|"&amp;K482&amp;"|"&amp;L482&amp;"|"&amp;M482&amp;"|"&amp;N482&amp;"|"&amp;O482&amp;"|"&amp;P482&amp;"|"&amp;Q482&amp;"|"&amp;R482&amp;"|"&amp;S482&amp;"|"&amp;T482&amp;"|"&amp;U482&amp;"|"&amp;V482&amp;"|"&amp;W482&amp;"|"&amp;X482&amp;"|"&amp;Y482&amp;"|"&amp;Z482&amp;"|"&amp;AA482&amp;"|"&amp;AB482&amp;"|"&amp;AC482&amp;"|"&amp;AD482&amp;"|"&amp;AE482&amp;"|"&amp;AF482&amp;"|"&amp;AG482</f>
        <v>Resort Hotel|1|22|2017|June|26|29|0|1|1|0|0|BB|PRT|Direct|Direct|0|0|0|A|A|0|No Deposit|||0|Transient|60|0|0|Canceled|42914</v>
      </c>
      <c r="AI482" s="0" t="str">
        <f aca="false">IF(COUNTIF($AH$4:$AH$2603,AH482)&gt;1,"Duplicate","Unique")</f>
        <v>Unique</v>
      </c>
      <c r="AJ482" s="0" t="str">
        <f aca="false">IF(COUNTBLANK(B482:AG482)&gt;0,"Missing ("&amp;COUNTBLANK(B482:AG482)&amp;")","Complete")</f>
        <v>Missing (2)</v>
      </c>
    </row>
    <row r="483" customFormat="false" ht="15" hidden="false" customHeight="false" outlineLevel="0" collapsed="false">
      <c r="A483" s="14" t="n">
        <v>480</v>
      </c>
      <c r="B483" s="14" t="s">
        <v>80</v>
      </c>
      <c r="C483" s="14" t="n">
        <v>0</v>
      </c>
      <c r="D483" s="14" t="n">
        <v>91</v>
      </c>
      <c r="E483" s="14" t="n">
        <v>2015</v>
      </c>
      <c r="F483" s="14" t="s">
        <v>91</v>
      </c>
      <c r="G483" s="14" t="n">
        <v>29</v>
      </c>
      <c r="H483" s="14" t="n">
        <v>17</v>
      </c>
      <c r="I483" s="14" t="n">
        <v>1</v>
      </c>
      <c r="J483" s="14" t="n">
        <v>2</v>
      </c>
      <c r="K483" s="14" t="n">
        <v>2</v>
      </c>
      <c r="L483" s="14" t="n">
        <v>1</v>
      </c>
      <c r="M483" s="14" t="n">
        <v>0</v>
      </c>
      <c r="N483" s="14" t="s">
        <v>82</v>
      </c>
      <c r="O483" s="14" t="s">
        <v>171</v>
      </c>
      <c r="P483" s="14" t="s">
        <v>93</v>
      </c>
      <c r="Q483" s="14" t="s">
        <v>94</v>
      </c>
      <c r="R483" s="14" t="n">
        <v>0</v>
      </c>
      <c r="S483" s="14" t="n">
        <v>0</v>
      </c>
      <c r="T483" s="14" t="n">
        <v>0</v>
      </c>
      <c r="U483" s="14" t="s">
        <v>95</v>
      </c>
      <c r="V483" s="14" t="s">
        <v>95</v>
      </c>
      <c r="W483" s="14" t="n">
        <v>4</v>
      </c>
      <c r="X483" s="14" t="s">
        <v>86</v>
      </c>
      <c r="Y483" s="14" t="n">
        <v>240</v>
      </c>
      <c r="Z483" s="14"/>
      <c r="AA483" s="14" t="n">
        <v>0</v>
      </c>
      <c r="AB483" s="14" t="s">
        <v>87</v>
      </c>
      <c r="AC483" s="14" t="n">
        <v>118.5</v>
      </c>
      <c r="AD483" s="14" t="n">
        <v>0</v>
      </c>
      <c r="AE483" s="14" t="n">
        <v>3</v>
      </c>
      <c r="AF483" s="14" t="s">
        <v>88</v>
      </c>
      <c r="AG483" s="15" t="n">
        <v>42205</v>
      </c>
      <c r="AH483" s="14" t="str">
        <f aca="false">B483&amp;"|"&amp;C483&amp;"|"&amp;D483&amp;"|"&amp;E483&amp;"|"&amp;F483&amp;"|"&amp;G483&amp;"|"&amp;H483&amp;"|"&amp;I483&amp;"|"&amp;J483&amp;"|"&amp;K483&amp;"|"&amp;L483&amp;"|"&amp;M483&amp;"|"&amp;N483&amp;"|"&amp;O483&amp;"|"&amp;P483&amp;"|"&amp;Q483&amp;"|"&amp;R483&amp;"|"&amp;S483&amp;"|"&amp;T483&amp;"|"&amp;U483&amp;"|"&amp;V483&amp;"|"&amp;W483&amp;"|"&amp;X483&amp;"|"&amp;Y483&amp;"|"&amp;Z483&amp;"|"&amp;AA483&amp;"|"&amp;AB483&amp;"|"&amp;AC483&amp;"|"&amp;AD483&amp;"|"&amp;AE483&amp;"|"&amp;AF483&amp;"|"&amp;AG483</f>
        <v>Resort Hotel|0|91|2015|July|29|17|1|2|2|1|0|BB|MOZ|Online TA|TA/TO|0|0|0|A|A|4|No Deposit|240||0|Transient|118.5|0|3|Check-Out|42205</v>
      </c>
      <c r="AI483" s="14" t="str">
        <f aca="false">IF(COUNTIF($AH$4:$AH$2603,AH483)&gt;1,"Duplicate","Unique")</f>
        <v>Unique</v>
      </c>
      <c r="AJ483" s="14" t="str">
        <f aca="false">IF(COUNTBLANK(B483:AG483)&gt;0,"Missing ("&amp;COUNTBLANK(B483:AG483)&amp;")","Complete")</f>
        <v>Missing (1)</v>
      </c>
    </row>
    <row r="484" customFormat="false" ht="15" hidden="false" customHeight="false" outlineLevel="0" collapsed="false">
      <c r="A484" s="0" t="n">
        <v>481</v>
      </c>
      <c r="B484" s="0" t="s">
        <v>90</v>
      </c>
      <c r="C484" s="0" t="n">
        <v>1</v>
      </c>
      <c r="D484" s="0" t="n">
        <v>42</v>
      </c>
      <c r="E484" s="0" t="n">
        <v>2017</v>
      </c>
      <c r="F484" s="0" t="s">
        <v>106</v>
      </c>
      <c r="G484" s="0" t="n">
        <v>16</v>
      </c>
      <c r="H484" s="0" t="n">
        <v>16</v>
      </c>
      <c r="I484" s="0" t="n">
        <v>2</v>
      </c>
      <c r="J484" s="0" t="n">
        <v>2</v>
      </c>
      <c r="K484" s="0" t="n">
        <v>2</v>
      </c>
      <c r="L484" s="0" t="n">
        <v>0</v>
      </c>
      <c r="M484" s="0" t="n">
        <v>0</v>
      </c>
      <c r="N484" s="0" t="s">
        <v>82</v>
      </c>
      <c r="O484" s="0" t="s">
        <v>83</v>
      </c>
      <c r="P484" s="0" t="s">
        <v>93</v>
      </c>
      <c r="Q484" s="0" t="s">
        <v>94</v>
      </c>
      <c r="R484" s="0" t="n">
        <v>0</v>
      </c>
      <c r="S484" s="0" t="n">
        <v>0</v>
      </c>
      <c r="T484" s="0" t="n">
        <v>0</v>
      </c>
      <c r="U484" s="0" t="s">
        <v>109</v>
      </c>
      <c r="V484" s="0" t="s">
        <v>109</v>
      </c>
      <c r="W484" s="0" t="n">
        <v>0</v>
      </c>
      <c r="X484" s="0" t="s">
        <v>86</v>
      </c>
      <c r="Y484" s="0" t="n">
        <v>9</v>
      </c>
      <c r="AA484" s="0" t="n">
        <v>0</v>
      </c>
      <c r="AB484" s="0" t="s">
        <v>87</v>
      </c>
      <c r="AC484" s="0" t="n">
        <v>146.25</v>
      </c>
      <c r="AD484" s="0" t="n">
        <v>0</v>
      </c>
      <c r="AE484" s="0" t="n">
        <v>0</v>
      </c>
      <c r="AF484" s="0" t="s">
        <v>96</v>
      </c>
      <c r="AG484" s="13" t="n">
        <v>42799</v>
      </c>
      <c r="AH484" s="0" t="str">
        <f aca="false">B484&amp;"|"&amp;C484&amp;"|"&amp;D484&amp;"|"&amp;E484&amp;"|"&amp;F484&amp;"|"&amp;G484&amp;"|"&amp;H484&amp;"|"&amp;I484&amp;"|"&amp;J484&amp;"|"&amp;K484&amp;"|"&amp;L484&amp;"|"&amp;M484&amp;"|"&amp;N484&amp;"|"&amp;O484&amp;"|"&amp;P484&amp;"|"&amp;Q484&amp;"|"&amp;R484&amp;"|"&amp;S484&amp;"|"&amp;T484&amp;"|"&amp;U484&amp;"|"&amp;V484&amp;"|"&amp;W484&amp;"|"&amp;X484&amp;"|"&amp;Y484&amp;"|"&amp;Z484&amp;"|"&amp;AA484&amp;"|"&amp;AB484&amp;"|"&amp;AC484&amp;"|"&amp;AD484&amp;"|"&amp;AE484&amp;"|"&amp;AF484&amp;"|"&amp;AG484</f>
        <v>City Hotel|1|42|2017|April|16|16|2|2|2|0|0|BB|GBR|Online TA|TA/TO|0|0|0|D|D|0|No Deposit|9||0|Transient|146.25|0|0|Canceled|42799</v>
      </c>
      <c r="AI484" s="0" t="str">
        <f aca="false">IF(COUNTIF($AH$4:$AH$2603,AH484)&gt;1,"Duplicate","Unique")</f>
        <v>Unique</v>
      </c>
      <c r="AJ484" s="0" t="str">
        <f aca="false">IF(COUNTBLANK(B484:AG484)&gt;0,"Missing ("&amp;COUNTBLANK(B484:AG484)&amp;")","Complete")</f>
        <v>Missing (1)</v>
      </c>
    </row>
    <row r="485" customFormat="false" ht="15" hidden="false" customHeight="false" outlineLevel="0" collapsed="false">
      <c r="A485" s="14" t="n">
        <v>482</v>
      </c>
      <c r="B485" s="14" t="s">
        <v>80</v>
      </c>
      <c r="C485" s="14" t="n">
        <v>0</v>
      </c>
      <c r="D485" s="14" t="n">
        <v>5</v>
      </c>
      <c r="E485" s="14" t="n">
        <v>2017</v>
      </c>
      <c r="F485" s="14" t="s">
        <v>126</v>
      </c>
      <c r="G485" s="14" t="n">
        <v>3</v>
      </c>
      <c r="H485" s="14" t="n">
        <v>19</v>
      </c>
      <c r="I485" s="14" t="n">
        <v>0</v>
      </c>
      <c r="J485" s="14" t="n">
        <v>3</v>
      </c>
      <c r="K485" s="14" t="n">
        <v>1</v>
      </c>
      <c r="L485" s="14" t="n">
        <v>0</v>
      </c>
      <c r="M485" s="14" t="n">
        <v>0</v>
      </c>
      <c r="N485" s="14" t="s">
        <v>82</v>
      </c>
      <c r="O485" s="14" t="s">
        <v>83</v>
      </c>
      <c r="P485" s="14" t="s">
        <v>93</v>
      </c>
      <c r="Q485" s="14" t="s">
        <v>94</v>
      </c>
      <c r="R485" s="14" t="n">
        <v>0</v>
      </c>
      <c r="S485" s="14" t="n">
        <v>0</v>
      </c>
      <c r="T485" s="14" t="n">
        <v>0</v>
      </c>
      <c r="U485" s="14" t="s">
        <v>95</v>
      </c>
      <c r="V485" s="14" t="s">
        <v>95</v>
      </c>
      <c r="W485" s="14" t="n">
        <v>0</v>
      </c>
      <c r="X485" s="14" t="s">
        <v>86</v>
      </c>
      <c r="Y485" s="14" t="n">
        <v>240</v>
      </c>
      <c r="Z485" s="14"/>
      <c r="AA485" s="14" t="n">
        <v>0</v>
      </c>
      <c r="AB485" s="14" t="s">
        <v>87</v>
      </c>
      <c r="AC485" s="14" t="n">
        <v>43</v>
      </c>
      <c r="AD485" s="14" t="n">
        <v>0</v>
      </c>
      <c r="AE485" s="14" t="n">
        <v>3</v>
      </c>
      <c r="AF485" s="14" t="s">
        <v>88</v>
      </c>
      <c r="AG485" s="15" t="n">
        <v>42757</v>
      </c>
      <c r="AH485" s="14" t="str">
        <f aca="false">B485&amp;"|"&amp;C485&amp;"|"&amp;D485&amp;"|"&amp;E485&amp;"|"&amp;F485&amp;"|"&amp;G485&amp;"|"&amp;H485&amp;"|"&amp;I485&amp;"|"&amp;J485&amp;"|"&amp;K485&amp;"|"&amp;L485&amp;"|"&amp;M485&amp;"|"&amp;N485&amp;"|"&amp;O485&amp;"|"&amp;P485&amp;"|"&amp;Q485&amp;"|"&amp;R485&amp;"|"&amp;S485&amp;"|"&amp;T485&amp;"|"&amp;U485&amp;"|"&amp;V485&amp;"|"&amp;W485&amp;"|"&amp;X485&amp;"|"&amp;Y485&amp;"|"&amp;Z485&amp;"|"&amp;AA485&amp;"|"&amp;AB485&amp;"|"&amp;AC485&amp;"|"&amp;AD485&amp;"|"&amp;AE485&amp;"|"&amp;AF485&amp;"|"&amp;AG485</f>
        <v>Resort Hotel|0|5|2017|January|3|19|0|3|1|0|0|BB|GBR|Online TA|TA/TO|0|0|0|A|A|0|No Deposit|240||0|Transient|43|0|3|Check-Out|42757</v>
      </c>
      <c r="AI485" s="14" t="str">
        <f aca="false">IF(COUNTIF($AH$4:$AH$2603,AH485)&gt;1,"Duplicate","Unique")</f>
        <v>Unique</v>
      </c>
      <c r="AJ485" s="14" t="str">
        <f aca="false">IF(COUNTBLANK(B485:AG485)&gt;0,"Missing ("&amp;COUNTBLANK(B485:AG485)&amp;")","Complete")</f>
        <v>Missing (1)</v>
      </c>
    </row>
    <row r="486" customFormat="false" ht="15" hidden="false" customHeight="false" outlineLevel="0" collapsed="false">
      <c r="A486" s="0" t="n">
        <v>483</v>
      </c>
      <c r="B486" s="0" t="s">
        <v>90</v>
      </c>
      <c r="C486" s="0" t="n">
        <v>0</v>
      </c>
      <c r="D486" s="0" t="n">
        <v>6</v>
      </c>
      <c r="E486" s="0" t="n">
        <v>2016</v>
      </c>
      <c r="F486" s="0" t="s">
        <v>121</v>
      </c>
      <c r="G486" s="0" t="n">
        <v>20</v>
      </c>
      <c r="H486" s="0" t="n">
        <v>9</v>
      </c>
      <c r="I486" s="0" t="n">
        <v>1</v>
      </c>
      <c r="J486" s="0" t="n">
        <v>1</v>
      </c>
      <c r="K486" s="0" t="n">
        <v>2</v>
      </c>
      <c r="L486" s="0" t="n">
        <v>0</v>
      </c>
      <c r="M486" s="0" t="n">
        <v>0</v>
      </c>
      <c r="N486" s="0" t="s">
        <v>82</v>
      </c>
      <c r="O486" s="0" t="s">
        <v>130</v>
      </c>
      <c r="P486" s="0" t="s">
        <v>93</v>
      </c>
      <c r="Q486" s="0" t="s">
        <v>94</v>
      </c>
      <c r="R486" s="0" t="n">
        <v>0</v>
      </c>
      <c r="S486" s="0" t="n">
        <v>0</v>
      </c>
      <c r="T486" s="0" t="n">
        <v>0</v>
      </c>
      <c r="U486" s="0" t="s">
        <v>109</v>
      </c>
      <c r="V486" s="0" t="s">
        <v>109</v>
      </c>
      <c r="W486" s="0" t="n">
        <v>0</v>
      </c>
      <c r="X486" s="0" t="s">
        <v>86</v>
      </c>
      <c r="Y486" s="0" t="n">
        <v>9</v>
      </c>
      <c r="AA486" s="0" t="n">
        <v>0</v>
      </c>
      <c r="AB486" s="0" t="s">
        <v>87</v>
      </c>
      <c r="AC486" s="0" t="n">
        <v>126</v>
      </c>
      <c r="AD486" s="0" t="n">
        <v>0</v>
      </c>
      <c r="AE486" s="0" t="n">
        <v>1</v>
      </c>
      <c r="AF486" s="0" t="s">
        <v>88</v>
      </c>
      <c r="AG486" s="13" t="n">
        <v>42501</v>
      </c>
      <c r="AH486" s="0" t="str">
        <f aca="false">B486&amp;"|"&amp;C486&amp;"|"&amp;D486&amp;"|"&amp;E486&amp;"|"&amp;F486&amp;"|"&amp;G486&amp;"|"&amp;H486&amp;"|"&amp;I486&amp;"|"&amp;J486&amp;"|"&amp;K486&amp;"|"&amp;L486&amp;"|"&amp;M486&amp;"|"&amp;N486&amp;"|"&amp;O486&amp;"|"&amp;P486&amp;"|"&amp;Q486&amp;"|"&amp;R486&amp;"|"&amp;S486&amp;"|"&amp;T486&amp;"|"&amp;U486&amp;"|"&amp;V486&amp;"|"&amp;W486&amp;"|"&amp;X486&amp;"|"&amp;Y486&amp;"|"&amp;Z486&amp;"|"&amp;AA486&amp;"|"&amp;AB486&amp;"|"&amp;AC486&amp;"|"&amp;AD486&amp;"|"&amp;AE486&amp;"|"&amp;AF486&amp;"|"&amp;AG486</f>
        <v>City Hotel|0|6|2016|May|20|9|1|1|2|0|0|BB|NLD|Online TA|TA/TO|0|0|0|D|D|0|No Deposit|9||0|Transient|126|0|1|Check-Out|42501</v>
      </c>
      <c r="AI486" s="0" t="str">
        <f aca="false">IF(COUNTIF($AH$4:$AH$2603,AH486)&gt;1,"Duplicate","Unique")</f>
        <v>Unique</v>
      </c>
      <c r="AJ486" s="0" t="str">
        <f aca="false">IF(COUNTBLANK(B486:AG486)&gt;0,"Missing ("&amp;COUNTBLANK(B486:AG486)&amp;")","Complete")</f>
        <v>Missing (1)</v>
      </c>
    </row>
    <row r="487" customFormat="false" ht="15" hidden="false" customHeight="false" outlineLevel="0" collapsed="false">
      <c r="A487" s="14" t="n">
        <v>484</v>
      </c>
      <c r="B487" s="14" t="s">
        <v>90</v>
      </c>
      <c r="C487" s="14" t="n">
        <v>1</v>
      </c>
      <c r="D487" s="14" t="n">
        <v>50</v>
      </c>
      <c r="E487" s="14" t="n">
        <v>2016</v>
      </c>
      <c r="F487" s="14" t="s">
        <v>126</v>
      </c>
      <c r="G487" s="14" t="n">
        <v>5</v>
      </c>
      <c r="H487" s="14" t="n">
        <v>29</v>
      </c>
      <c r="I487" s="14" t="n">
        <v>1</v>
      </c>
      <c r="J487" s="14" t="n">
        <v>2</v>
      </c>
      <c r="K487" s="14" t="n">
        <v>1</v>
      </c>
      <c r="L487" s="14" t="n">
        <v>0</v>
      </c>
      <c r="M487" s="14" t="n">
        <v>0</v>
      </c>
      <c r="N487" s="14" t="s">
        <v>82</v>
      </c>
      <c r="O487" s="14" t="s">
        <v>133</v>
      </c>
      <c r="P487" s="14" t="s">
        <v>93</v>
      </c>
      <c r="Q487" s="14" t="s">
        <v>94</v>
      </c>
      <c r="R487" s="14" t="n">
        <v>0</v>
      </c>
      <c r="S487" s="14" t="n">
        <v>0</v>
      </c>
      <c r="T487" s="14" t="n">
        <v>0</v>
      </c>
      <c r="U487" s="14" t="s">
        <v>95</v>
      </c>
      <c r="V487" s="14" t="s">
        <v>95</v>
      </c>
      <c r="W487" s="14" t="n">
        <v>0</v>
      </c>
      <c r="X487" s="14" t="s">
        <v>86</v>
      </c>
      <c r="Y487" s="14" t="n">
        <v>9</v>
      </c>
      <c r="Z487" s="14"/>
      <c r="AA487" s="14" t="n">
        <v>0</v>
      </c>
      <c r="AB487" s="14" t="s">
        <v>87</v>
      </c>
      <c r="AC487" s="14" t="n">
        <v>72.9</v>
      </c>
      <c r="AD487" s="14" t="n">
        <v>0</v>
      </c>
      <c r="AE487" s="14" t="n">
        <v>0</v>
      </c>
      <c r="AF487" s="14" t="s">
        <v>96</v>
      </c>
      <c r="AG487" s="15" t="n">
        <v>42361</v>
      </c>
      <c r="AH487" s="14" t="str">
        <f aca="false">B487&amp;"|"&amp;C487&amp;"|"&amp;D487&amp;"|"&amp;E487&amp;"|"&amp;F487&amp;"|"&amp;G487&amp;"|"&amp;H487&amp;"|"&amp;I487&amp;"|"&amp;J487&amp;"|"&amp;K487&amp;"|"&amp;L487&amp;"|"&amp;M487&amp;"|"&amp;N487&amp;"|"&amp;O487&amp;"|"&amp;P487&amp;"|"&amp;Q487&amp;"|"&amp;R487&amp;"|"&amp;S487&amp;"|"&amp;T487&amp;"|"&amp;U487&amp;"|"&amp;V487&amp;"|"&amp;W487&amp;"|"&amp;X487&amp;"|"&amp;Y487&amp;"|"&amp;Z487&amp;"|"&amp;AA487&amp;"|"&amp;AB487&amp;"|"&amp;AC487&amp;"|"&amp;AD487&amp;"|"&amp;AE487&amp;"|"&amp;AF487&amp;"|"&amp;AG487</f>
        <v>City Hotel|1|50|2016|January|5|29|1|2|1|0|0|BB|TUR|Online TA|TA/TO|0|0|0|A|A|0|No Deposit|9||0|Transient|72.9|0|0|Canceled|42361</v>
      </c>
      <c r="AI487" s="14" t="str">
        <f aca="false">IF(COUNTIF($AH$4:$AH$2603,AH487)&gt;1,"Duplicate","Unique")</f>
        <v>Unique</v>
      </c>
      <c r="AJ487" s="14" t="str">
        <f aca="false">IF(COUNTBLANK(B487:AG487)&gt;0,"Missing ("&amp;COUNTBLANK(B487:AG487)&amp;")","Complete")</f>
        <v>Missing (1)</v>
      </c>
    </row>
    <row r="488" customFormat="false" ht="15" hidden="false" customHeight="false" outlineLevel="0" collapsed="false">
      <c r="A488" s="0" t="n">
        <v>485</v>
      </c>
      <c r="B488" s="0" t="s">
        <v>90</v>
      </c>
      <c r="C488" s="0" t="n">
        <v>0</v>
      </c>
      <c r="D488" s="0" t="n">
        <v>177</v>
      </c>
      <c r="E488" s="0" t="n">
        <v>2017</v>
      </c>
      <c r="F488" s="0" t="s">
        <v>119</v>
      </c>
      <c r="G488" s="0" t="n">
        <v>33</v>
      </c>
      <c r="H488" s="0" t="n">
        <v>16</v>
      </c>
      <c r="I488" s="0" t="n">
        <v>0</v>
      </c>
      <c r="J488" s="0" t="n">
        <v>4</v>
      </c>
      <c r="K488" s="0" t="n">
        <v>2</v>
      </c>
      <c r="L488" s="0" t="n">
        <v>0</v>
      </c>
      <c r="M488" s="0" t="n">
        <v>0</v>
      </c>
      <c r="N488" s="0" t="s">
        <v>82</v>
      </c>
      <c r="O488" s="0" t="s">
        <v>122</v>
      </c>
      <c r="P488" s="0" t="s">
        <v>93</v>
      </c>
      <c r="Q488" s="0" t="s">
        <v>94</v>
      </c>
      <c r="R488" s="0" t="n">
        <v>0</v>
      </c>
      <c r="S488" s="0" t="n">
        <v>0</v>
      </c>
      <c r="T488" s="0" t="n">
        <v>0</v>
      </c>
      <c r="U488" s="0" t="s">
        <v>109</v>
      </c>
      <c r="V488" s="0" t="s">
        <v>109</v>
      </c>
      <c r="W488" s="0" t="n">
        <v>0</v>
      </c>
      <c r="X488" s="0" t="s">
        <v>86</v>
      </c>
      <c r="Y488" s="0" t="n">
        <v>354</v>
      </c>
      <c r="AA488" s="0" t="n">
        <v>0</v>
      </c>
      <c r="AB488" s="0" t="s">
        <v>87</v>
      </c>
      <c r="AC488" s="0" t="n">
        <v>121.77</v>
      </c>
      <c r="AD488" s="0" t="n">
        <v>0</v>
      </c>
      <c r="AE488" s="0" t="n">
        <v>0</v>
      </c>
      <c r="AF488" s="0" t="s">
        <v>88</v>
      </c>
      <c r="AG488" s="13" t="n">
        <v>42967</v>
      </c>
      <c r="AH488" s="0" t="str">
        <f aca="false">B488&amp;"|"&amp;C488&amp;"|"&amp;D488&amp;"|"&amp;E488&amp;"|"&amp;F488&amp;"|"&amp;G488&amp;"|"&amp;H488&amp;"|"&amp;I488&amp;"|"&amp;J488&amp;"|"&amp;K488&amp;"|"&amp;L488&amp;"|"&amp;M488&amp;"|"&amp;N488&amp;"|"&amp;O488&amp;"|"&amp;P488&amp;"|"&amp;Q488&amp;"|"&amp;R488&amp;"|"&amp;S488&amp;"|"&amp;T488&amp;"|"&amp;U488&amp;"|"&amp;V488&amp;"|"&amp;W488&amp;"|"&amp;X488&amp;"|"&amp;Y488&amp;"|"&amp;Z488&amp;"|"&amp;AA488&amp;"|"&amp;AB488&amp;"|"&amp;AC488&amp;"|"&amp;AD488&amp;"|"&amp;AE488&amp;"|"&amp;AF488&amp;"|"&amp;AG488</f>
        <v>City Hotel|0|177|2017|August|33|16|0|4|2|0|0|BB|FRA|Online TA|TA/TO|0|0|0|D|D|0|No Deposit|354||0|Transient|121.77|0|0|Check-Out|42967</v>
      </c>
      <c r="AI488" s="0" t="str">
        <f aca="false">IF(COUNTIF($AH$4:$AH$2603,AH488)&gt;1,"Duplicate","Unique")</f>
        <v>Unique</v>
      </c>
      <c r="AJ488" s="0" t="str">
        <f aca="false">IF(COUNTBLANK(B488:AG488)&gt;0,"Missing ("&amp;COUNTBLANK(B488:AG488)&amp;")","Complete")</f>
        <v>Missing (1)</v>
      </c>
    </row>
    <row r="489" customFormat="false" ht="15" hidden="false" customHeight="false" outlineLevel="0" collapsed="false">
      <c r="A489" s="14" t="n">
        <v>486</v>
      </c>
      <c r="B489" s="14" t="s">
        <v>90</v>
      </c>
      <c r="C489" s="14" t="n">
        <v>1</v>
      </c>
      <c r="D489" s="14" t="n">
        <v>24</v>
      </c>
      <c r="E489" s="14" t="n">
        <v>2016</v>
      </c>
      <c r="F489" s="14" t="s">
        <v>118</v>
      </c>
      <c r="G489" s="14" t="n">
        <v>9</v>
      </c>
      <c r="H489" s="14" t="n">
        <v>22</v>
      </c>
      <c r="I489" s="14" t="n">
        <v>1</v>
      </c>
      <c r="J489" s="14" t="n">
        <v>2</v>
      </c>
      <c r="K489" s="14" t="n">
        <v>2</v>
      </c>
      <c r="L489" s="14" t="n">
        <v>0</v>
      </c>
      <c r="M489" s="14" t="n">
        <v>0</v>
      </c>
      <c r="N489" s="14" t="s">
        <v>82</v>
      </c>
      <c r="O489" s="14" t="s">
        <v>92</v>
      </c>
      <c r="P489" s="14" t="s">
        <v>99</v>
      </c>
      <c r="Q489" s="14" t="s">
        <v>94</v>
      </c>
      <c r="R489" s="14" t="n">
        <v>0</v>
      </c>
      <c r="S489" s="14" t="n">
        <v>0</v>
      </c>
      <c r="T489" s="14" t="n">
        <v>0</v>
      </c>
      <c r="U489" s="14" t="s">
        <v>95</v>
      </c>
      <c r="V489" s="14" t="s">
        <v>95</v>
      </c>
      <c r="W489" s="14" t="n">
        <v>0</v>
      </c>
      <c r="X489" s="14" t="s">
        <v>86</v>
      </c>
      <c r="Y489" s="14" t="n">
        <v>86</v>
      </c>
      <c r="Z489" s="14"/>
      <c r="AA489" s="14" t="n">
        <v>0</v>
      </c>
      <c r="AB489" s="14" t="s">
        <v>87</v>
      </c>
      <c r="AC489" s="14" t="n">
        <v>72.8</v>
      </c>
      <c r="AD489" s="14" t="n">
        <v>0</v>
      </c>
      <c r="AE489" s="14" t="n">
        <v>0</v>
      </c>
      <c r="AF489" s="14" t="s">
        <v>96</v>
      </c>
      <c r="AG489" s="15" t="n">
        <v>42401</v>
      </c>
      <c r="AH489" s="14" t="str">
        <f aca="false">B489&amp;"|"&amp;C489&amp;"|"&amp;D489&amp;"|"&amp;E489&amp;"|"&amp;F489&amp;"|"&amp;G489&amp;"|"&amp;H489&amp;"|"&amp;I489&amp;"|"&amp;J489&amp;"|"&amp;K489&amp;"|"&amp;L489&amp;"|"&amp;M489&amp;"|"&amp;N489&amp;"|"&amp;O489&amp;"|"&amp;P489&amp;"|"&amp;Q489&amp;"|"&amp;R489&amp;"|"&amp;S489&amp;"|"&amp;T489&amp;"|"&amp;U489&amp;"|"&amp;V489&amp;"|"&amp;W489&amp;"|"&amp;X489&amp;"|"&amp;Y489&amp;"|"&amp;Z489&amp;"|"&amp;AA489&amp;"|"&amp;AB489&amp;"|"&amp;AC489&amp;"|"&amp;AD489&amp;"|"&amp;AE489&amp;"|"&amp;AF489&amp;"|"&amp;AG489</f>
        <v>City Hotel|1|24|2016|February|9|22|1|2|2|0|0|BB|PRT|Offline TA/TO|TA/TO|0|0|0|A|A|0|No Deposit|86||0|Transient|72.8|0|0|Canceled|42401</v>
      </c>
      <c r="AI489" s="14" t="str">
        <f aca="false">IF(COUNTIF($AH$4:$AH$2603,AH489)&gt;1,"Duplicate","Unique")</f>
        <v>Unique</v>
      </c>
      <c r="AJ489" s="14" t="str">
        <f aca="false">IF(COUNTBLANK(B489:AG489)&gt;0,"Missing ("&amp;COUNTBLANK(B489:AG489)&amp;")","Complete")</f>
        <v>Missing (1)</v>
      </c>
    </row>
    <row r="490" customFormat="false" ht="15" hidden="false" customHeight="false" outlineLevel="0" collapsed="false">
      <c r="A490" s="0" t="n">
        <v>487</v>
      </c>
      <c r="B490" s="0" t="s">
        <v>80</v>
      </c>
      <c r="C490" s="0" t="n">
        <v>0</v>
      </c>
      <c r="D490" s="0" t="n">
        <v>31</v>
      </c>
      <c r="E490" s="0" t="n">
        <v>2016</v>
      </c>
      <c r="F490" s="0" t="s">
        <v>106</v>
      </c>
      <c r="G490" s="0" t="n">
        <v>16</v>
      </c>
      <c r="H490" s="0" t="n">
        <v>16</v>
      </c>
      <c r="I490" s="0" t="n">
        <v>2</v>
      </c>
      <c r="J490" s="0" t="n">
        <v>5</v>
      </c>
      <c r="K490" s="0" t="n">
        <v>2</v>
      </c>
      <c r="L490" s="0" t="n">
        <v>0</v>
      </c>
      <c r="M490" s="0" t="n">
        <v>0</v>
      </c>
      <c r="N490" s="0" t="s">
        <v>82</v>
      </c>
      <c r="O490" s="0" t="s">
        <v>83</v>
      </c>
      <c r="P490" s="0" t="s">
        <v>99</v>
      </c>
      <c r="Q490" s="0" t="s">
        <v>94</v>
      </c>
      <c r="R490" s="0" t="n">
        <v>0</v>
      </c>
      <c r="S490" s="0" t="n">
        <v>0</v>
      </c>
      <c r="T490" s="0" t="n">
        <v>0</v>
      </c>
      <c r="U490" s="0" t="s">
        <v>95</v>
      </c>
      <c r="V490" s="0" t="s">
        <v>95</v>
      </c>
      <c r="W490" s="0" t="n">
        <v>0</v>
      </c>
      <c r="X490" s="0" t="s">
        <v>86</v>
      </c>
      <c r="Y490" s="0" t="n">
        <v>6</v>
      </c>
      <c r="AA490" s="0" t="n">
        <v>0</v>
      </c>
      <c r="AB490" s="0" t="s">
        <v>87</v>
      </c>
      <c r="AC490" s="0" t="n">
        <v>41.4</v>
      </c>
      <c r="AD490" s="0" t="n">
        <v>0</v>
      </c>
      <c r="AE490" s="0" t="n">
        <v>0</v>
      </c>
      <c r="AF490" s="0" t="s">
        <v>88</v>
      </c>
      <c r="AG490" s="13" t="n">
        <v>42483</v>
      </c>
      <c r="AH490" s="0" t="str">
        <f aca="false">B490&amp;"|"&amp;C490&amp;"|"&amp;D490&amp;"|"&amp;E490&amp;"|"&amp;F490&amp;"|"&amp;G490&amp;"|"&amp;H490&amp;"|"&amp;I490&amp;"|"&amp;J490&amp;"|"&amp;K490&amp;"|"&amp;L490&amp;"|"&amp;M490&amp;"|"&amp;N490&amp;"|"&amp;O490&amp;"|"&amp;P490&amp;"|"&amp;Q490&amp;"|"&amp;R490&amp;"|"&amp;S490&amp;"|"&amp;T490&amp;"|"&amp;U490&amp;"|"&amp;V490&amp;"|"&amp;W490&amp;"|"&amp;X490&amp;"|"&amp;Y490&amp;"|"&amp;Z490&amp;"|"&amp;AA490&amp;"|"&amp;AB490&amp;"|"&amp;AC490&amp;"|"&amp;AD490&amp;"|"&amp;AE490&amp;"|"&amp;AF490&amp;"|"&amp;AG490</f>
        <v>Resort Hotel|0|31|2016|April|16|16|2|5|2|0|0|BB|GBR|Offline TA/TO|TA/TO|0|0|0|A|A|0|No Deposit|6||0|Transient|41.4|0|0|Check-Out|42483</v>
      </c>
      <c r="AI490" s="0" t="str">
        <f aca="false">IF(COUNTIF($AH$4:$AH$2603,AH490)&gt;1,"Duplicate","Unique")</f>
        <v>Unique</v>
      </c>
      <c r="AJ490" s="0" t="str">
        <f aca="false">IF(COUNTBLANK(B490:AG490)&gt;0,"Missing ("&amp;COUNTBLANK(B490:AG490)&amp;")","Complete")</f>
        <v>Missing (1)</v>
      </c>
    </row>
    <row r="491" customFormat="false" ht="15" hidden="false" customHeight="false" outlineLevel="0" collapsed="false">
      <c r="A491" s="14" t="n">
        <v>488</v>
      </c>
      <c r="B491" s="14" t="s">
        <v>90</v>
      </c>
      <c r="C491" s="14" t="n">
        <v>0</v>
      </c>
      <c r="D491" s="14" t="n">
        <v>30</v>
      </c>
      <c r="E491" s="14" t="n">
        <v>2017</v>
      </c>
      <c r="F491" s="14" t="s">
        <v>135</v>
      </c>
      <c r="G491" s="14" t="n">
        <v>23</v>
      </c>
      <c r="H491" s="14" t="n">
        <v>4</v>
      </c>
      <c r="I491" s="14" t="n">
        <v>2</v>
      </c>
      <c r="J491" s="14" t="n">
        <v>1</v>
      </c>
      <c r="K491" s="14" t="n">
        <v>2</v>
      </c>
      <c r="L491" s="14" t="n">
        <v>0</v>
      </c>
      <c r="M491" s="14" t="n">
        <v>0</v>
      </c>
      <c r="N491" s="14" t="s">
        <v>107</v>
      </c>
      <c r="O491" s="14" t="s">
        <v>83</v>
      </c>
      <c r="P491" s="14" t="s">
        <v>93</v>
      </c>
      <c r="Q491" s="14" t="s">
        <v>94</v>
      </c>
      <c r="R491" s="14" t="n">
        <v>0</v>
      </c>
      <c r="S491" s="14" t="n">
        <v>0</v>
      </c>
      <c r="T491" s="14" t="n">
        <v>0</v>
      </c>
      <c r="U491" s="14" t="s">
        <v>95</v>
      </c>
      <c r="V491" s="14" t="s">
        <v>95</v>
      </c>
      <c r="W491" s="14" t="n">
        <v>0</v>
      </c>
      <c r="X491" s="14" t="s">
        <v>86</v>
      </c>
      <c r="Y491" s="14" t="n">
        <v>9</v>
      </c>
      <c r="Z491" s="14"/>
      <c r="AA491" s="14" t="n">
        <v>0</v>
      </c>
      <c r="AB491" s="14" t="s">
        <v>87</v>
      </c>
      <c r="AC491" s="14" t="n">
        <v>133.33</v>
      </c>
      <c r="AD491" s="14" t="n">
        <v>0</v>
      </c>
      <c r="AE491" s="14" t="n">
        <v>1</v>
      </c>
      <c r="AF491" s="14" t="s">
        <v>88</v>
      </c>
      <c r="AG491" s="15" t="n">
        <v>42893</v>
      </c>
      <c r="AH491" s="14" t="str">
        <f aca="false">B491&amp;"|"&amp;C491&amp;"|"&amp;D491&amp;"|"&amp;E491&amp;"|"&amp;F491&amp;"|"&amp;G491&amp;"|"&amp;H491&amp;"|"&amp;I491&amp;"|"&amp;J491&amp;"|"&amp;K491&amp;"|"&amp;L491&amp;"|"&amp;M491&amp;"|"&amp;N491&amp;"|"&amp;O491&amp;"|"&amp;P491&amp;"|"&amp;Q491&amp;"|"&amp;R491&amp;"|"&amp;S491&amp;"|"&amp;T491&amp;"|"&amp;U491&amp;"|"&amp;V491&amp;"|"&amp;W491&amp;"|"&amp;X491&amp;"|"&amp;Y491&amp;"|"&amp;Z491&amp;"|"&amp;AA491&amp;"|"&amp;AB491&amp;"|"&amp;AC491&amp;"|"&amp;AD491&amp;"|"&amp;AE491&amp;"|"&amp;AF491&amp;"|"&amp;AG491</f>
        <v>City Hotel|0|30|2017|June|23|4|2|1|2|0|0|SC|GBR|Online TA|TA/TO|0|0|0|A|A|0|No Deposit|9||0|Transient|133.33|0|1|Check-Out|42893</v>
      </c>
      <c r="AI491" s="14" t="str">
        <f aca="false">IF(COUNTIF($AH$4:$AH$2603,AH491)&gt;1,"Duplicate","Unique")</f>
        <v>Unique</v>
      </c>
      <c r="AJ491" s="14" t="str">
        <f aca="false">IF(COUNTBLANK(B491:AG491)&gt;0,"Missing ("&amp;COUNTBLANK(B491:AG491)&amp;")","Complete")</f>
        <v>Missing (1)</v>
      </c>
    </row>
    <row r="492" customFormat="false" ht="15" hidden="false" customHeight="false" outlineLevel="0" collapsed="false">
      <c r="A492" s="0" t="n">
        <v>489</v>
      </c>
      <c r="B492" s="0" t="s">
        <v>80</v>
      </c>
      <c r="C492" s="0" t="n">
        <v>0</v>
      </c>
      <c r="D492" s="0" t="n">
        <v>3</v>
      </c>
      <c r="E492" s="0" t="n">
        <v>2016</v>
      </c>
      <c r="F492" s="0" t="s">
        <v>103</v>
      </c>
      <c r="G492" s="0" t="n">
        <v>10</v>
      </c>
      <c r="H492" s="0" t="n">
        <v>4</v>
      </c>
      <c r="I492" s="0" t="n">
        <v>2</v>
      </c>
      <c r="J492" s="0" t="n">
        <v>3</v>
      </c>
      <c r="K492" s="0" t="n">
        <v>2</v>
      </c>
      <c r="L492" s="0" t="n">
        <v>0</v>
      </c>
      <c r="M492" s="0" t="n">
        <v>0</v>
      </c>
      <c r="N492" s="0" t="s">
        <v>82</v>
      </c>
      <c r="O492" s="0" t="s">
        <v>115</v>
      </c>
      <c r="P492" s="0" t="s">
        <v>93</v>
      </c>
      <c r="Q492" s="0" t="s">
        <v>94</v>
      </c>
      <c r="R492" s="0" t="n">
        <v>0</v>
      </c>
      <c r="S492" s="0" t="n">
        <v>0</v>
      </c>
      <c r="T492" s="0" t="n">
        <v>0</v>
      </c>
      <c r="U492" s="0" t="s">
        <v>109</v>
      </c>
      <c r="V492" s="0" t="s">
        <v>109</v>
      </c>
      <c r="W492" s="0" t="n">
        <v>2</v>
      </c>
      <c r="X492" s="0" t="s">
        <v>86</v>
      </c>
      <c r="Y492" s="0" t="n">
        <v>240</v>
      </c>
      <c r="AA492" s="0" t="n">
        <v>0</v>
      </c>
      <c r="AB492" s="0" t="s">
        <v>87</v>
      </c>
      <c r="AC492" s="0" t="n">
        <v>58</v>
      </c>
      <c r="AD492" s="0" t="n">
        <v>0</v>
      </c>
      <c r="AE492" s="0" t="n">
        <v>1</v>
      </c>
      <c r="AF492" s="0" t="s">
        <v>88</v>
      </c>
      <c r="AG492" s="13" t="n">
        <v>42438</v>
      </c>
      <c r="AH492" s="0" t="str">
        <f aca="false">B492&amp;"|"&amp;C492&amp;"|"&amp;D492&amp;"|"&amp;E492&amp;"|"&amp;F492&amp;"|"&amp;G492&amp;"|"&amp;H492&amp;"|"&amp;I492&amp;"|"&amp;J492&amp;"|"&amp;K492&amp;"|"&amp;L492&amp;"|"&amp;M492&amp;"|"&amp;N492&amp;"|"&amp;O492&amp;"|"&amp;P492&amp;"|"&amp;Q492&amp;"|"&amp;R492&amp;"|"&amp;S492&amp;"|"&amp;T492&amp;"|"&amp;U492&amp;"|"&amp;V492&amp;"|"&amp;W492&amp;"|"&amp;X492&amp;"|"&amp;Y492&amp;"|"&amp;Z492&amp;"|"&amp;AA492&amp;"|"&amp;AB492&amp;"|"&amp;AC492&amp;"|"&amp;AD492&amp;"|"&amp;AE492&amp;"|"&amp;AF492&amp;"|"&amp;AG492</f>
        <v>Resort Hotel|0|3|2016|March|10|4|2|3|2|0|0|BB|ESP|Online TA|TA/TO|0|0|0|D|D|2|No Deposit|240||0|Transient|58|0|1|Check-Out|42438</v>
      </c>
      <c r="AI492" s="0" t="str">
        <f aca="false">IF(COUNTIF($AH$4:$AH$2603,AH492)&gt;1,"Duplicate","Unique")</f>
        <v>Unique</v>
      </c>
      <c r="AJ492" s="0" t="str">
        <f aca="false">IF(COUNTBLANK(B492:AG492)&gt;0,"Missing ("&amp;COUNTBLANK(B492:AG492)&amp;")","Complete")</f>
        <v>Missing (1)</v>
      </c>
    </row>
    <row r="493" customFormat="false" ht="15" hidden="false" customHeight="false" outlineLevel="0" collapsed="false">
      <c r="A493" s="14" t="n">
        <v>490</v>
      </c>
      <c r="B493" s="14" t="s">
        <v>90</v>
      </c>
      <c r="C493" s="14" t="n">
        <v>1</v>
      </c>
      <c r="D493" s="14" t="n">
        <v>150</v>
      </c>
      <c r="E493" s="14" t="n">
        <v>2016</v>
      </c>
      <c r="F493" s="14" t="s">
        <v>111</v>
      </c>
      <c r="G493" s="14" t="n">
        <v>41</v>
      </c>
      <c r="H493" s="14" t="n">
        <v>3</v>
      </c>
      <c r="I493" s="14" t="n">
        <v>1</v>
      </c>
      <c r="J493" s="14" t="n">
        <v>2</v>
      </c>
      <c r="K493" s="14" t="n">
        <v>2</v>
      </c>
      <c r="L493" s="14" t="n">
        <v>1</v>
      </c>
      <c r="M493" s="14" t="n">
        <v>0</v>
      </c>
      <c r="N493" s="14" t="s">
        <v>82</v>
      </c>
      <c r="O493" s="14" t="s">
        <v>98</v>
      </c>
      <c r="P493" s="14" t="s">
        <v>93</v>
      </c>
      <c r="Q493" s="14" t="s">
        <v>94</v>
      </c>
      <c r="R493" s="14" t="n">
        <v>0</v>
      </c>
      <c r="S493" s="14" t="n">
        <v>0</v>
      </c>
      <c r="T493" s="14" t="n">
        <v>0</v>
      </c>
      <c r="U493" s="14" t="s">
        <v>95</v>
      </c>
      <c r="V493" s="14" t="s">
        <v>95</v>
      </c>
      <c r="W493" s="14" t="n">
        <v>0</v>
      </c>
      <c r="X493" s="14" t="s">
        <v>86</v>
      </c>
      <c r="Y493" s="14" t="n">
        <v>9</v>
      </c>
      <c r="Z493" s="14"/>
      <c r="AA493" s="14" t="n">
        <v>0</v>
      </c>
      <c r="AB493" s="14" t="s">
        <v>87</v>
      </c>
      <c r="AC493" s="14" t="n">
        <v>135</v>
      </c>
      <c r="AD493" s="14" t="n">
        <v>0</v>
      </c>
      <c r="AE493" s="14" t="n">
        <v>0</v>
      </c>
      <c r="AF493" s="14" t="s">
        <v>96</v>
      </c>
      <c r="AG493" s="15" t="n">
        <v>42514</v>
      </c>
      <c r="AH493" s="14" t="str">
        <f aca="false">B493&amp;"|"&amp;C493&amp;"|"&amp;D493&amp;"|"&amp;E493&amp;"|"&amp;F493&amp;"|"&amp;G493&amp;"|"&amp;H493&amp;"|"&amp;I493&amp;"|"&amp;J493&amp;"|"&amp;K493&amp;"|"&amp;L493&amp;"|"&amp;M493&amp;"|"&amp;N493&amp;"|"&amp;O493&amp;"|"&amp;P493&amp;"|"&amp;Q493&amp;"|"&amp;R493&amp;"|"&amp;S493&amp;"|"&amp;T493&amp;"|"&amp;U493&amp;"|"&amp;V493&amp;"|"&amp;W493&amp;"|"&amp;X493&amp;"|"&amp;Y493&amp;"|"&amp;Z493&amp;"|"&amp;AA493&amp;"|"&amp;AB493&amp;"|"&amp;AC493&amp;"|"&amp;AD493&amp;"|"&amp;AE493&amp;"|"&amp;AF493&amp;"|"&amp;AG493</f>
        <v>City Hotel|1|150|2016|October|41|3|1|2|2|1|0|BB|BRA|Online TA|TA/TO|0|0|0|A|A|0|No Deposit|9||0|Transient|135|0|0|Canceled|42514</v>
      </c>
      <c r="AI493" s="14" t="str">
        <f aca="false">IF(COUNTIF($AH$4:$AH$2603,AH493)&gt;1,"Duplicate","Unique")</f>
        <v>Unique</v>
      </c>
      <c r="AJ493" s="14" t="str">
        <f aca="false">IF(COUNTBLANK(B493:AG493)&gt;0,"Missing ("&amp;COUNTBLANK(B493:AG493)&amp;")","Complete")</f>
        <v>Missing (1)</v>
      </c>
    </row>
    <row r="494" customFormat="false" ht="15" hidden="false" customHeight="false" outlineLevel="0" collapsed="false">
      <c r="A494" s="0" t="n">
        <v>491</v>
      </c>
      <c r="B494" s="0" t="s">
        <v>90</v>
      </c>
      <c r="C494" s="0" t="n">
        <v>0</v>
      </c>
      <c r="D494" s="0" t="n">
        <v>159</v>
      </c>
      <c r="E494" s="0" t="n">
        <v>2016</v>
      </c>
      <c r="F494" s="0" t="s">
        <v>121</v>
      </c>
      <c r="G494" s="0" t="n">
        <v>22</v>
      </c>
      <c r="H494" s="0" t="n">
        <v>26</v>
      </c>
      <c r="I494" s="0" t="n">
        <v>0</v>
      </c>
      <c r="J494" s="0" t="n">
        <v>3</v>
      </c>
      <c r="K494" s="0" t="n">
        <v>2</v>
      </c>
      <c r="L494" s="0" t="n">
        <v>1</v>
      </c>
      <c r="M494" s="0" t="n">
        <v>0</v>
      </c>
      <c r="N494" s="0" t="s">
        <v>82</v>
      </c>
      <c r="O494" s="0" t="s">
        <v>92</v>
      </c>
      <c r="P494" s="0" t="s">
        <v>93</v>
      </c>
      <c r="Q494" s="0" t="s">
        <v>94</v>
      </c>
      <c r="R494" s="0" t="n">
        <v>0</v>
      </c>
      <c r="S494" s="0" t="n">
        <v>0</v>
      </c>
      <c r="T494" s="0" t="n">
        <v>0</v>
      </c>
      <c r="U494" s="0" t="s">
        <v>95</v>
      </c>
      <c r="V494" s="0" t="s">
        <v>109</v>
      </c>
      <c r="W494" s="0" t="n">
        <v>7</v>
      </c>
      <c r="X494" s="0" t="s">
        <v>86</v>
      </c>
      <c r="Y494" s="0" t="n">
        <v>9</v>
      </c>
      <c r="AA494" s="0" t="n">
        <v>0</v>
      </c>
      <c r="AB494" s="0" t="s">
        <v>87</v>
      </c>
      <c r="AC494" s="0" t="n">
        <v>119.85</v>
      </c>
      <c r="AD494" s="0" t="n">
        <v>0</v>
      </c>
      <c r="AE494" s="0" t="n">
        <v>1</v>
      </c>
      <c r="AF494" s="0" t="s">
        <v>88</v>
      </c>
      <c r="AG494" s="13" t="n">
        <v>42519</v>
      </c>
      <c r="AH494" s="0" t="str">
        <f aca="false">B494&amp;"|"&amp;C494&amp;"|"&amp;D494&amp;"|"&amp;E494&amp;"|"&amp;F494&amp;"|"&amp;G494&amp;"|"&amp;H494&amp;"|"&amp;I494&amp;"|"&amp;J494&amp;"|"&amp;K494&amp;"|"&amp;L494&amp;"|"&amp;M494&amp;"|"&amp;N494&amp;"|"&amp;O494&amp;"|"&amp;P494&amp;"|"&amp;Q494&amp;"|"&amp;R494&amp;"|"&amp;S494&amp;"|"&amp;T494&amp;"|"&amp;U494&amp;"|"&amp;V494&amp;"|"&amp;W494&amp;"|"&amp;X494&amp;"|"&amp;Y494&amp;"|"&amp;Z494&amp;"|"&amp;AA494&amp;"|"&amp;AB494&amp;"|"&amp;AC494&amp;"|"&amp;AD494&amp;"|"&amp;AE494&amp;"|"&amp;AF494&amp;"|"&amp;AG494</f>
        <v>City Hotel|0|159|2016|May|22|26|0|3|2|1|0|BB|PRT|Online TA|TA/TO|0|0|0|A|D|7|No Deposit|9||0|Transient|119.85|0|1|Check-Out|42519</v>
      </c>
      <c r="AI494" s="0" t="str">
        <f aca="false">IF(COUNTIF($AH$4:$AH$2603,AH494)&gt;1,"Duplicate","Unique")</f>
        <v>Unique</v>
      </c>
      <c r="AJ494" s="0" t="str">
        <f aca="false">IF(COUNTBLANK(B494:AG494)&gt;0,"Missing ("&amp;COUNTBLANK(B494:AG494)&amp;")","Complete")</f>
        <v>Missing (1)</v>
      </c>
    </row>
    <row r="495" customFormat="false" ht="15" hidden="false" customHeight="false" outlineLevel="0" collapsed="false">
      <c r="A495" s="14" t="n">
        <v>492</v>
      </c>
      <c r="B495" s="14" t="s">
        <v>80</v>
      </c>
      <c r="C495" s="14" t="n">
        <v>0</v>
      </c>
      <c r="D495" s="14" t="n">
        <v>287</v>
      </c>
      <c r="E495" s="14" t="n">
        <v>2015</v>
      </c>
      <c r="F495" s="14" t="s">
        <v>111</v>
      </c>
      <c r="G495" s="14" t="n">
        <v>42</v>
      </c>
      <c r="H495" s="14" t="n">
        <v>15</v>
      </c>
      <c r="I495" s="14" t="n">
        <v>1</v>
      </c>
      <c r="J495" s="14" t="n">
        <v>3</v>
      </c>
      <c r="K495" s="14" t="n">
        <v>1</v>
      </c>
      <c r="L495" s="14" t="n">
        <v>0</v>
      </c>
      <c r="M495" s="14" t="n">
        <v>0</v>
      </c>
      <c r="N495" s="14" t="s">
        <v>82</v>
      </c>
      <c r="O495" s="14" t="s">
        <v>83</v>
      </c>
      <c r="P495" s="14" t="s">
        <v>116</v>
      </c>
      <c r="Q495" s="14" t="s">
        <v>128</v>
      </c>
      <c r="R495" s="14" t="n">
        <v>0</v>
      </c>
      <c r="S495" s="14" t="n">
        <v>0</v>
      </c>
      <c r="T495" s="14" t="n">
        <v>0</v>
      </c>
      <c r="U495" s="14" t="s">
        <v>95</v>
      </c>
      <c r="V495" s="14" t="s">
        <v>95</v>
      </c>
      <c r="W495" s="14" t="n">
        <v>1</v>
      </c>
      <c r="X495" s="14" t="s">
        <v>86</v>
      </c>
      <c r="Y495" s="14"/>
      <c r="Z495" s="14" t="n">
        <v>223</v>
      </c>
      <c r="AA495" s="14" t="n">
        <v>0</v>
      </c>
      <c r="AB495" s="14" t="s">
        <v>101</v>
      </c>
      <c r="AC495" s="14" t="n">
        <v>37</v>
      </c>
      <c r="AD495" s="14" t="n">
        <v>0</v>
      </c>
      <c r="AE495" s="14" t="n">
        <v>0</v>
      </c>
      <c r="AF495" s="14" t="s">
        <v>88</v>
      </c>
      <c r="AG495" s="15" t="n">
        <v>42296</v>
      </c>
      <c r="AH495" s="14" t="str">
        <f aca="false">B495&amp;"|"&amp;C495&amp;"|"&amp;D495&amp;"|"&amp;E495&amp;"|"&amp;F495&amp;"|"&amp;G495&amp;"|"&amp;H495&amp;"|"&amp;I495&amp;"|"&amp;J495&amp;"|"&amp;K495&amp;"|"&amp;L495&amp;"|"&amp;M495&amp;"|"&amp;N495&amp;"|"&amp;O495&amp;"|"&amp;P495&amp;"|"&amp;Q495&amp;"|"&amp;R495&amp;"|"&amp;S495&amp;"|"&amp;T495&amp;"|"&amp;U495&amp;"|"&amp;V495&amp;"|"&amp;W495&amp;"|"&amp;X495&amp;"|"&amp;Y495&amp;"|"&amp;Z495&amp;"|"&amp;AA495&amp;"|"&amp;AB495&amp;"|"&amp;AC495&amp;"|"&amp;AD495&amp;"|"&amp;AE495&amp;"|"&amp;AF495&amp;"|"&amp;AG495</f>
        <v>Resort Hotel|0|287|2015|October|42|15|1|3|1|0|0|BB|GBR|Groups|Corporate|0|0|0|A|A|1|No Deposit||223|0|Transient-Party|37|0|0|Check-Out|42296</v>
      </c>
      <c r="AI495" s="14" t="str">
        <f aca="false">IF(COUNTIF($AH$4:$AH$2603,AH495)&gt;1,"Duplicate","Unique")</f>
        <v>Unique</v>
      </c>
      <c r="AJ495" s="14" t="str">
        <f aca="false">IF(COUNTBLANK(B495:AG495)&gt;0,"Missing ("&amp;COUNTBLANK(B495:AG495)&amp;")","Complete")</f>
        <v>Missing (1)</v>
      </c>
    </row>
    <row r="496" customFormat="false" ht="15" hidden="false" customHeight="false" outlineLevel="0" collapsed="false">
      <c r="A496" s="0" t="n">
        <v>493</v>
      </c>
      <c r="B496" s="0" t="s">
        <v>90</v>
      </c>
      <c r="C496" s="0" t="n">
        <v>0</v>
      </c>
      <c r="D496" s="0" t="n">
        <v>0</v>
      </c>
      <c r="E496" s="0" t="n">
        <v>2017</v>
      </c>
      <c r="F496" s="0" t="s">
        <v>126</v>
      </c>
      <c r="G496" s="0" t="n">
        <v>4</v>
      </c>
      <c r="H496" s="0" t="n">
        <v>25</v>
      </c>
      <c r="I496" s="0" t="n">
        <v>0</v>
      </c>
      <c r="J496" s="0" t="n">
        <v>2</v>
      </c>
      <c r="K496" s="0" t="n">
        <v>1</v>
      </c>
      <c r="L496" s="0" t="n">
        <v>0</v>
      </c>
      <c r="M496" s="0" t="n">
        <v>0</v>
      </c>
      <c r="N496" s="0" t="s">
        <v>82</v>
      </c>
      <c r="O496" s="0" t="s">
        <v>92</v>
      </c>
      <c r="P496" s="0" t="s">
        <v>116</v>
      </c>
      <c r="Q496" s="0" t="s">
        <v>94</v>
      </c>
      <c r="R496" s="0" t="n">
        <v>0</v>
      </c>
      <c r="S496" s="0" t="n">
        <v>0</v>
      </c>
      <c r="T496" s="0" t="n">
        <v>0</v>
      </c>
      <c r="U496" s="0" t="s">
        <v>95</v>
      </c>
      <c r="V496" s="0" t="s">
        <v>95</v>
      </c>
      <c r="W496" s="0" t="n">
        <v>0</v>
      </c>
      <c r="X496" s="0" t="s">
        <v>86</v>
      </c>
      <c r="Z496" s="0" t="n">
        <v>365</v>
      </c>
      <c r="AA496" s="0" t="n">
        <v>0</v>
      </c>
      <c r="AB496" s="0" t="s">
        <v>101</v>
      </c>
      <c r="AC496" s="0" t="n">
        <v>85</v>
      </c>
      <c r="AD496" s="0" t="n">
        <v>0</v>
      </c>
      <c r="AE496" s="0" t="n">
        <v>0</v>
      </c>
      <c r="AF496" s="0" t="s">
        <v>88</v>
      </c>
      <c r="AG496" s="13" t="n">
        <v>42762</v>
      </c>
      <c r="AH496" s="0" t="str">
        <f aca="false">B496&amp;"|"&amp;C496&amp;"|"&amp;D496&amp;"|"&amp;E496&amp;"|"&amp;F496&amp;"|"&amp;G496&amp;"|"&amp;H496&amp;"|"&amp;I496&amp;"|"&amp;J496&amp;"|"&amp;K496&amp;"|"&amp;L496&amp;"|"&amp;M496&amp;"|"&amp;N496&amp;"|"&amp;O496&amp;"|"&amp;P496&amp;"|"&amp;Q496&amp;"|"&amp;R496&amp;"|"&amp;S496&amp;"|"&amp;T496&amp;"|"&amp;U496&amp;"|"&amp;V496&amp;"|"&amp;W496&amp;"|"&amp;X496&amp;"|"&amp;Y496&amp;"|"&amp;Z496&amp;"|"&amp;AA496&amp;"|"&amp;AB496&amp;"|"&amp;AC496&amp;"|"&amp;AD496&amp;"|"&amp;AE496&amp;"|"&amp;AF496&amp;"|"&amp;AG496</f>
        <v>City Hotel|0|0|2017|January|4|25|0|2|1|0|0|BB|PRT|Groups|TA/TO|0|0|0|A|A|0|No Deposit||365|0|Transient-Party|85|0|0|Check-Out|42762</v>
      </c>
      <c r="AI496" s="0" t="str">
        <f aca="false">IF(COUNTIF($AH$4:$AH$2603,AH496)&gt;1,"Duplicate","Unique")</f>
        <v>Unique</v>
      </c>
      <c r="AJ496" s="0" t="str">
        <f aca="false">IF(COUNTBLANK(B496:AG496)&gt;0,"Missing ("&amp;COUNTBLANK(B496:AG496)&amp;")","Complete")</f>
        <v>Missing (1)</v>
      </c>
    </row>
    <row r="497" customFormat="false" ht="15" hidden="false" customHeight="false" outlineLevel="0" collapsed="false">
      <c r="A497" s="14" t="n">
        <v>494</v>
      </c>
      <c r="B497" s="14" t="s">
        <v>80</v>
      </c>
      <c r="C497" s="14" t="n">
        <v>0</v>
      </c>
      <c r="D497" s="14" t="n">
        <v>73</v>
      </c>
      <c r="E497" s="14" t="n">
        <v>2016</v>
      </c>
      <c r="F497" s="14" t="s">
        <v>113</v>
      </c>
      <c r="G497" s="14" t="n">
        <v>46</v>
      </c>
      <c r="H497" s="14" t="n">
        <v>12</v>
      </c>
      <c r="I497" s="14" t="n">
        <v>0</v>
      </c>
      <c r="J497" s="14" t="n">
        <v>1</v>
      </c>
      <c r="K497" s="14" t="n">
        <v>2</v>
      </c>
      <c r="L497" s="14" t="n">
        <v>0</v>
      </c>
      <c r="M497" s="14" t="n">
        <v>0</v>
      </c>
      <c r="N497" s="14" t="s">
        <v>82</v>
      </c>
      <c r="O497" s="14" t="s">
        <v>92</v>
      </c>
      <c r="P497" s="14" t="s">
        <v>93</v>
      </c>
      <c r="Q497" s="14" t="s">
        <v>94</v>
      </c>
      <c r="R497" s="14" t="n">
        <v>0</v>
      </c>
      <c r="S497" s="14" t="n">
        <v>0</v>
      </c>
      <c r="T497" s="14" t="n">
        <v>0</v>
      </c>
      <c r="U497" s="14" t="s">
        <v>95</v>
      </c>
      <c r="V497" s="14" t="s">
        <v>109</v>
      </c>
      <c r="W497" s="14" t="n">
        <v>0</v>
      </c>
      <c r="X497" s="14" t="s">
        <v>86</v>
      </c>
      <c r="Y497" s="14" t="n">
        <v>240</v>
      </c>
      <c r="Z497" s="14"/>
      <c r="AA497" s="14" t="n">
        <v>0</v>
      </c>
      <c r="AB497" s="14" t="s">
        <v>87</v>
      </c>
      <c r="AC497" s="14" t="n">
        <v>37.8</v>
      </c>
      <c r="AD497" s="14" t="n">
        <v>0</v>
      </c>
      <c r="AE497" s="14" t="n">
        <v>1</v>
      </c>
      <c r="AF497" s="14" t="s">
        <v>88</v>
      </c>
      <c r="AG497" s="15" t="n">
        <v>42687</v>
      </c>
      <c r="AH497" s="14" t="str">
        <f aca="false">B497&amp;"|"&amp;C497&amp;"|"&amp;D497&amp;"|"&amp;E497&amp;"|"&amp;F497&amp;"|"&amp;G497&amp;"|"&amp;H497&amp;"|"&amp;I497&amp;"|"&amp;J497&amp;"|"&amp;K497&amp;"|"&amp;L497&amp;"|"&amp;M497&amp;"|"&amp;N497&amp;"|"&amp;O497&amp;"|"&amp;P497&amp;"|"&amp;Q497&amp;"|"&amp;R497&amp;"|"&amp;S497&amp;"|"&amp;T497&amp;"|"&amp;U497&amp;"|"&amp;V497&amp;"|"&amp;W497&amp;"|"&amp;X497&amp;"|"&amp;Y497&amp;"|"&amp;Z497&amp;"|"&amp;AA497&amp;"|"&amp;AB497&amp;"|"&amp;AC497&amp;"|"&amp;AD497&amp;"|"&amp;AE497&amp;"|"&amp;AF497&amp;"|"&amp;AG497</f>
        <v>Resort Hotel|0|73|2016|November|46|12|0|1|2|0|0|BB|PRT|Online TA|TA/TO|0|0|0|A|D|0|No Deposit|240||0|Transient|37.8|0|1|Check-Out|42687</v>
      </c>
      <c r="AI497" s="14" t="str">
        <f aca="false">IF(COUNTIF($AH$4:$AH$2603,AH497)&gt;1,"Duplicate","Unique")</f>
        <v>Unique</v>
      </c>
      <c r="AJ497" s="14" t="str">
        <f aca="false">IF(COUNTBLANK(B497:AG497)&gt;0,"Missing ("&amp;COUNTBLANK(B497:AG497)&amp;")","Complete")</f>
        <v>Missing (1)</v>
      </c>
    </row>
    <row r="498" customFormat="false" ht="15" hidden="false" customHeight="false" outlineLevel="0" collapsed="false">
      <c r="A498" s="0" t="n">
        <v>495</v>
      </c>
      <c r="B498" s="0" t="s">
        <v>90</v>
      </c>
      <c r="C498" s="0" t="n">
        <v>1</v>
      </c>
      <c r="D498" s="0" t="n">
        <v>39</v>
      </c>
      <c r="E498" s="0" t="n">
        <v>2016</v>
      </c>
      <c r="F498" s="0" t="s">
        <v>103</v>
      </c>
      <c r="G498" s="0" t="n">
        <v>11</v>
      </c>
      <c r="H498" s="0" t="n">
        <v>6</v>
      </c>
      <c r="I498" s="0" t="n">
        <v>2</v>
      </c>
      <c r="J498" s="0" t="n">
        <v>3</v>
      </c>
      <c r="K498" s="0" t="n">
        <v>2</v>
      </c>
      <c r="L498" s="0" t="n">
        <v>0</v>
      </c>
      <c r="M498" s="0" t="n">
        <v>0</v>
      </c>
      <c r="N498" s="0" t="s">
        <v>82</v>
      </c>
      <c r="O498" s="0" t="s">
        <v>158</v>
      </c>
      <c r="P498" s="0" t="s">
        <v>93</v>
      </c>
      <c r="Q498" s="0" t="s">
        <v>94</v>
      </c>
      <c r="R498" s="0" t="n">
        <v>0</v>
      </c>
      <c r="S498" s="0" t="n">
        <v>0</v>
      </c>
      <c r="T498" s="0" t="n">
        <v>0</v>
      </c>
      <c r="U498" s="0" t="s">
        <v>95</v>
      </c>
      <c r="V498" s="0" t="s">
        <v>95</v>
      </c>
      <c r="W498" s="0" t="n">
        <v>0</v>
      </c>
      <c r="X498" s="0" t="s">
        <v>86</v>
      </c>
      <c r="Y498" s="0" t="n">
        <v>9</v>
      </c>
      <c r="AA498" s="0" t="n">
        <v>0</v>
      </c>
      <c r="AB498" s="0" t="s">
        <v>87</v>
      </c>
      <c r="AC498" s="0" t="n">
        <v>116.1</v>
      </c>
      <c r="AD498" s="0" t="n">
        <v>0</v>
      </c>
      <c r="AE498" s="0" t="n">
        <v>1</v>
      </c>
      <c r="AF498" s="0" t="s">
        <v>96</v>
      </c>
      <c r="AG498" s="13" t="n">
        <v>42398</v>
      </c>
      <c r="AH498" s="0" t="str">
        <f aca="false">B498&amp;"|"&amp;C498&amp;"|"&amp;D498&amp;"|"&amp;E498&amp;"|"&amp;F498&amp;"|"&amp;G498&amp;"|"&amp;H498&amp;"|"&amp;I498&amp;"|"&amp;J498&amp;"|"&amp;K498&amp;"|"&amp;L498&amp;"|"&amp;M498&amp;"|"&amp;N498&amp;"|"&amp;O498&amp;"|"&amp;P498&amp;"|"&amp;Q498&amp;"|"&amp;R498&amp;"|"&amp;S498&amp;"|"&amp;T498&amp;"|"&amp;U498&amp;"|"&amp;V498&amp;"|"&amp;W498&amp;"|"&amp;X498&amp;"|"&amp;Y498&amp;"|"&amp;Z498&amp;"|"&amp;AA498&amp;"|"&amp;AB498&amp;"|"&amp;AC498&amp;"|"&amp;AD498&amp;"|"&amp;AE498&amp;"|"&amp;AF498&amp;"|"&amp;AG498</f>
        <v>City Hotel|1|39|2016|March|11|6|2|3|2|0|0|BB|ITA|Online TA|TA/TO|0|0|0|A|A|0|No Deposit|9||0|Transient|116.1|0|1|Canceled|42398</v>
      </c>
      <c r="AI498" s="0" t="str">
        <f aca="false">IF(COUNTIF($AH$4:$AH$2603,AH498)&gt;1,"Duplicate","Unique")</f>
        <v>Unique</v>
      </c>
      <c r="AJ498" s="0" t="str">
        <f aca="false">IF(COUNTBLANK(B498:AG498)&gt;0,"Missing ("&amp;COUNTBLANK(B498:AG498)&amp;")","Complete")</f>
        <v>Missing (1)</v>
      </c>
    </row>
    <row r="499" customFormat="false" ht="15" hidden="false" customHeight="false" outlineLevel="0" collapsed="false">
      <c r="A499" s="14" t="n">
        <v>496</v>
      </c>
      <c r="B499" s="14" t="s">
        <v>90</v>
      </c>
      <c r="C499" s="14" t="n">
        <v>0</v>
      </c>
      <c r="D499" s="14" t="n">
        <v>32</v>
      </c>
      <c r="E499" s="14" t="n">
        <v>2015</v>
      </c>
      <c r="F499" s="14" t="s">
        <v>113</v>
      </c>
      <c r="G499" s="14" t="n">
        <v>47</v>
      </c>
      <c r="H499" s="14" t="n">
        <v>20</v>
      </c>
      <c r="I499" s="14" t="n">
        <v>0</v>
      </c>
      <c r="J499" s="14" t="n">
        <v>2</v>
      </c>
      <c r="K499" s="14" t="n">
        <v>1</v>
      </c>
      <c r="L499" s="14" t="n">
        <v>0</v>
      </c>
      <c r="M499" s="14" t="n">
        <v>0</v>
      </c>
      <c r="N499" s="14" t="s">
        <v>82</v>
      </c>
      <c r="O499" s="14" t="s">
        <v>92</v>
      </c>
      <c r="P499" s="14" t="s">
        <v>99</v>
      </c>
      <c r="Q499" s="14" t="s">
        <v>94</v>
      </c>
      <c r="R499" s="14" t="n">
        <v>0</v>
      </c>
      <c r="S499" s="14" t="n">
        <v>0</v>
      </c>
      <c r="T499" s="14" t="n">
        <v>0</v>
      </c>
      <c r="U499" s="14" t="s">
        <v>95</v>
      </c>
      <c r="V499" s="14" t="s">
        <v>95</v>
      </c>
      <c r="W499" s="14" t="n">
        <v>2</v>
      </c>
      <c r="X499" s="14" t="s">
        <v>86</v>
      </c>
      <c r="Y499" s="14" t="n">
        <v>119</v>
      </c>
      <c r="Z499" s="14"/>
      <c r="AA499" s="14" t="n">
        <v>0</v>
      </c>
      <c r="AB499" s="14" t="s">
        <v>101</v>
      </c>
      <c r="AC499" s="14" t="n">
        <v>73</v>
      </c>
      <c r="AD499" s="14" t="n">
        <v>0</v>
      </c>
      <c r="AE499" s="14" t="n">
        <v>0</v>
      </c>
      <c r="AF499" s="14" t="s">
        <v>88</v>
      </c>
      <c r="AG499" s="15" t="n">
        <v>42330</v>
      </c>
      <c r="AH499" s="14" t="str">
        <f aca="false">B499&amp;"|"&amp;C499&amp;"|"&amp;D499&amp;"|"&amp;E499&amp;"|"&amp;F499&amp;"|"&amp;G499&amp;"|"&amp;H499&amp;"|"&amp;I499&amp;"|"&amp;J499&amp;"|"&amp;K499&amp;"|"&amp;L499&amp;"|"&amp;M499&amp;"|"&amp;N499&amp;"|"&amp;O499&amp;"|"&amp;P499&amp;"|"&amp;Q499&amp;"|"&amp;R499&amp;"|"&amp;S499&amp;"|"&amp;T499&amp;"|"&amp;U499&amp;"|"&amp;V499&amp;"|"&amp;W499&amp;"|"&amp;X499&amp;"|"&amp;Y499&amp;"|"&amp;Z499&amp;"|"&amp;AA499&amp;"|"&amp;AB499&amp;"|"&amp;AC499&amp;"|"&amp;AD499&amp;"|"&amp;AE499&amp;"|"&amp;AF499&amp;"|"&amp;AG499</f>
        <v>City Hotel|0|32|2015|November|47|20|0|2|1|0|0|BB|PRT|Offline TA/TO|TA/TO|0|0|0|A|A|2|No Deposit|119||0|Transient-Party|73|0|0|Check-Out|42330</v>
      </c>
      <c r="AI499" s="14" t="str">
        <f aca="false">IF(COUNTIF($AH$4:$AH$2603,AH499)&gt;1,"Duplicate","Unique")</f>
        <v>Unique</v>
      </c>
      <c r="AJ499" s="14" t="str">
        <f aca="false">IF(COUNTBLANK(B499:AG499)&gt;0,"Missing ("&amp;COUNTBLANK(B499:AG499)&amp;")","Complete")</f>
        <v>Missing (1)</v>
      </c>
    </row>
    <row r="500" customFormat="false" ht="15" hidden="false" customHeight="false" outlineLevel="0" collapsed="false">
      <c r="A500" s="0" t="n">
        <v>497</v>
      </c>
      <c r="B500" s="0" t="s">
        <v>80</v>
      </c>
      <c r="C500" s="0" t="n">
        <v>1</v>
      </c>
      <c r="D500" s="0" t="n">
        <v>121</v>
      </c>
      <c r="E500" s="0" t="n">
        <v>2015</v>
      </c>
      <c r="F500" s="0" t="s">
        <v>81</v>
      </c>
      <c r="G500" s="0" t="n">
        <v>49</v>
      </c>
      <c r="H500" s="0" t="n">
        <v>4</v>
      </c>
      <c r="I500" s="0" t="n">
        <v>0</v>
      </c>
      <c r="J500" s="0" t="n">
        <v>1</v>
      </c>
      <c r="K500" s="0" t="n">
        <v>2</v>
      </c>
      <c r="L500" s="0" t="n">
        <v>0</v>
      </c>
      <c r="M500" s="0" t="n">
        <v>0</v>
      </c>
      <c r="N500" s="0" t="s">
        <v>82</v>
      </c>
      <c r="O500" s="0" t="s">
        <v>92</v>
      </c>
      <c r="P500" s="0" t="s">
        <v>93</v>
      </c>
      <c r="Q500" s="0" t="s">
        <v>94</v>
      </c>
      <c r="R500" s="0" t="n">
        <v>0</v>
      </c>
      <c r="S500" s="0" t="n">
        <v>0</v>
      </c>
      <c r="T500" s="0" t="n">
        <v>0</v>
      </c>
      <c r="U500" s="0" t="s">
        <v>124</v>
      </c>
      <c r="V500" s="0" t="s">
        <v>124</v>
      </c>
      <c r="W500" s="0" t="n">
        <v>0</v>
      </c>
      <c r="X500" s="0" t="s">
        <v>86</v>
      </c>
      <c r="Y500" s="0" t="n">
        <v>240</v>
      </c>
      <c r="AA500" s="0" t="n">
        <v>0</v>
      </c>
      <c r="AB500" s="0" t="s">
        <v>87</v>
      </c>
      <c r="AC500" s="0" t="n">
        <v>50.4</v>
      </c>
      <c r="AD500" s="0" t="n">
        <v>0</v>
      </c>
      <c r="AE500" s="0" t="n">
        <v>2</v>
      </c>
      <c r="AF500" s="0" t="s">
        <v>96</v>
      </c>
      <c r="AG500" s="13" t="n">
        <v>42233</v>
      </c>
      <c r="AH500" s="0" t="str">
        <f aca="false">B500&amp;"|"&amp;C500&amp;"|"&amp;D500&amp;"|"&amp;E500&amp;"|"&amp;F500&amp;"|"&amp;G500&amp;"|"&amp;H500&amp;"|"&amp;I500&amp;"|"&amp;J500&amp;"|"&amp;K500&amp;"|"&amp;L500&amp;"|"&amp;M500&amp;"|"&amp;N500&amp;"|"&amp;O500&amp;"|"&amp;P500&amp;"|"&amp;Q500&amp;"|"&amp;R500&amp;"|"&amp;S500&amp;"|"&amp;T500&amp;"|"&amp;U500&amp;"|"&amp;V500&amp;"|"&amp;W500&amp;"|"&amp;X500&amp;"|"&amp;Y500&amp;"|"&amp;Z500&amp;"|"&amp;AA500&amp;"|"&amp;AB500&amp;"|"&amp;AC500&amp;"|"&amp;AD500&amp;"|"&amp;AE500&amp;"|"&amp;AF500&amp;"|"&amp;AG500</f>
        <v>Resort Hotel|1|121|2015|December|49|4|0|1|2|0|0|BB|PRT|Online TA|TA/TO|0|0|0|E|E|0|No Deposit|240||0|Transient|50.4|0|2|Canceled|42233</v>
      </c>
      <c r="AI500" s="0" t="str">
        <f aca="false">IF(COUNTIF($AH$4:$AH$2603,AH500)&gt;1,"Duplicate","Unique")</f>
        <v>Unique</v>
      </c>
      <c r="AJ500" s="0" t="str">
        <f aca="false">IF(COUNTBLANK(B500:AG500)&gt;0,"Missing ("&amp;COUNTBLANK(B500:AG500)&amp;")","Complete")</f>
        <v>Missing (1)</v>
      </c>
    </row>
    <row r="501" customFormat="false" ht="15" hidden="false" customHeight="false" outlineLevel="0" collapsed="false">
      <c r="A501" s="14" t="n">
        <v>498</v>
      </c>
      <c r="B501" s="14" t="s">
        <v>90</v>
      </c>
      <c r="C501" s="14" t="n">
        <v>0</v>
      </c>
      <c r="D501" s="14" t="n">
        <v>147</v>
      </c>
      <c r="E501" s="14" t="n">
        <v>2016</v>
      </c>
      <c r="F501" s="14" t="s">
        <v>91</v>
      </c>
      <c r="G501" s="14" t="n">
        <v>30</v>
      </c>
      <c r="H501" s="14" t="n">
        <v>22</v>
      </c>
      <c r="I501" s="14" t="n">
        <v>1</v>
      </c>
      <c r="J501" s="14" t="n">
        <v>2</v>
      </c>
      <c r="K501" s="14" t="n">
        <v>2</v>
      </c>
      <c r="L501" s="14" t="n">
        <v>1</v>
      </c>
      <c r="M501" s="14" t="n">
        <v>0</v>
      </c>
      <c r="N501" s="14" t="s">
        <v>82</v>
      </c>
      <c r="O501" s="14" t="s">
        <v>83</v>
      </c>
      <c r="P501" s="14" t="s">
        <v>99</v>
      </c>
      <c r="Q501" s="14" t="s">
        <v>94</v>
      </c>
      <c r="R501" s="14" t="n">
        <v>0</v>
      </c>
      <c r="S501" s="14" t="n">
        <v>0</v>
      </c>
      <c r="T501" s="14" t="n">
        <v>0</v>
      </c>
      <c r="U501" s="14" t="s">
        <v>95</v>
      </c>
      <c r="V501" s="14" t="s">
        <v>109</v>
      </c>
      <c r="W501" s="14" t="n">
        <v>0</v>
      </c>
      <c r="X501" s="14" t="s">
        <v>86</v>
      </c>
      <c r="Y501" s="14" t="n">
        <v>22</v>
      </c>
      <c r="Z501" s="14"/>
      <c r="AA501" s="14" t="n">
        <v>0</v>
      </c>
      <c r="AB501" s="14" t="s">
        <v>87</v>
      </c>
      <c r="AC501" s="14" t="n">
        <v>84.58</v>
      </c>
      <c r="AD501" s="14" t="n">
        <v>0</v>
      </c>
      <c r="AE501" s="14" t="n">
        <v>1</v>
      </c>
      <c r="AF501" s="14" t="s">
        <v>88</v>
      </c>
      <c r="AG501" s="15" t="n">
        <v>42576</v>
      </c>
      <c r="AH501" s="14" t="str">
        <f aca="false">B501&amp;"|"&amp;C501&amp;"|"&amp;D501&amp;"|"&amp;E501&amp;"|"&amp;F501&amp;"|"&amp;G501&amp;"|"&amp;H501&amp;"|"&amp;I501&amp;"|"&amp;J501&amp;"|"&amp;K501&amp;"|"&amp;L501&amp;"|"&amp;M501&amp;"|"&amp;N501&amp;"|"&amp;O501&amp;"|"&amp;P501&amp;"|"&amp;Q501&amp;"|"&amp;R501&amp;"|"&amp;S501&amp;"|"&amp;T501&amp;"|"&amp;U501&amp;"|"&amp;V501&amp;"|"&amp;W501&amp;"|"&amp;X501&amp;"|"&amp;Y501&amp;"|"&amp;Z501&amp;"|"&amp;AA501&amp;"|"&amp;AB501&amp;"|"&amp;AC501&amp;"|"&amp;AD501&amp;"|"&amp;AE501&amp;"|"&amp;AF501&amp;"|"&amp;AG501</f>
        <v>City Hotel|0|147|2016|July|30|22|1|2|2|1|0|BB|GBR|Offline TA/TO|TA/TO|0|0|0|A|D|0|No Deposit|22||0|Transient|84.58|0|1|Check-Out|42576</v>
      </c>
      <c r="AI501" s="14" t="str">
        <f aca="false">IF(COUNTIF($AH$4:$AH$2603,AH501)&gt;1,"Duplicate","Unique")</f>
        <v>Unique</v>
      </c>
      <c r="AJ501" s="14" t="str">
        <f aca="false">IF(COUNTBLANK(B501:AG501)&gt;0,"Missing ("&amp;COUNTBLANK(B501:AG501)&amp;")","Complete")</f>
        <v>Missing (1)</v>
      </c>
    </row>
    <row r="502" customFormat="false" ht="15" hidden="false" customHeight="false" outlineLevel="0" collapsed="false">
      <c r="A502" s="0" t="n">
        <v>499</v>
      </c>
      <c r="B502" s="0" t="s">
        <v>90</v>
      </c>
      <c r="C502" s="0" t="n">
        <v>0</v>
      </c>
      <c r="D502" s="0" t="n">
        <v>152</v>
      </c>
      <c r="E502" s="0" t="n">
        <v>2015</v>
      </c>
      <c r="F502" s="0" t="s">
        <v>111</v>
      </c>
      <c r="G502" s="0" t="n">
        <v>44</v>
      </c>
      <c r="H502" s="0" t="n">
        <v>29</v>
      </c>
      <c r="I502" s="0" t="n">
        <v>1</v>
      </c>
      <c r="J502" s="0" t="n">
        <v>3</v>
      </c>
      <c r="K502" s="0" t="n">
        <v>2</v>
      </c>
      <c r="L502" s="0" t="n">
        <v>0</v>
      </c>
      <c r="M502" s="0" t="n">
        <v>0</v>
      </c>
      <c r="N502" s="0" t="s">
        <v>82</v>
      </c>
      <c r="O502" s="0" t="s">
        <v>108</v>
      </c>
      <c r="P502" s="0" t="s">
        <v>99</v>
      </c>
      <c r="Q502" s="0" t="s">
        <v>94</v>
      </c>
      <c r="R502" s="0" t="n">
        <v>0</v>
      </c>
      <c r="S502" s="0" t="n">
        <v>0</v>
      </c>
      <c r="T502" s="0" t="n">
        <v>0</v>
      </c>
      <c r="U502" s="0" t="s">
        <v>95</v>
      </c>
      <c r="V502" s="0" t="s">
        <v>95</v>
      </c>
      <c r="W502" s="0" t="n">
        <v>0</v>
      </c>
      <c r="X502" s="0" t="s">
        <v>86</v>
      </c>
      <c r="Y502" s="0" t="n">
        <v>16</v>
      </c>
      <c r="AA502" s="0" t="n">
        <v>0</v>
      </c>
      <c r="AB502" s="0" t="s">
        <v>87</v>
      </c>
      <c r="AC502" s="0" t="n">
        <v>56.52</v>
      </c>
      <c r="AD502" s="0" t="n">
        <v>0</v>
      </c>
      <c r="AE502" s="0" t="n">
        <v>0</v>
      </c>
      <c r="AF502" s="0" t="s">
        <v>88</v>
      </c>
      <c r="AG502" s="13" t="n">
        <v>42310</v>
      </c>
      <c r="AH502" s="0" t="str">
        <f aca="false">B502&amp;"|"&amp;C502&amp;"|"&amp;D502&amp;"|"&amp;E502&amp;"|"&amp;F502&amp;"|"&amp;G502&amp;"|"&amp;H502&amp;"|"&amp;I502&amp;"|"&amp;J502&amp;"|"&amp;K502&amp;"|"&amp;L502&amp;"|"&amp;M502&amp;"|"&amp;N502&amp;"|"&amp;O502&amp;"|"&amp;P502&amp;"|"&amp;Q502&amp;"|"&amp;R502&amp;"|"&amp;S502&amp;"|"&amp;T502&amp;"|"&amp;U502&amp;"|"&amp;V502&amp;"|"&amp;W502&amp;"|"&amp;X502&amp;"|"&amp;Y502&amp;"|"&amp;Z502&amp;"|"&amp;AA502&amp;"|"&amp;AB502&amp;"|"&amp;AC502&amp;"|"&amp;AD502&amp;"|"&amp;AE502&amp;"|"&amp;AF502&amp;"|"&amp;AG502</f>
        <v>City Hotel|0|152|2015|October|44|29|1|3|2|0|0|BB|DEU|Offline TA/TO|TA/TO|0|0|0|A|A|0|No Deposit|16||0|Transient|56.52|0|0|Check-Out|42310</v>
      </c>
      <c r="AI502" s="0" t="str">
        <f aca="false">IF(COUNTIF($AH$4:$AH$2603,AH502)&gt;1,"Duplicate","Unique")</f>
        <v>Unique</v>
      </c>
      <c r="AJ502" s="0" t="str">
        <f aca="false">IF(COUNTBLANK(B502:AG502)&gt;0,"Missing ("&amp;COUNTBLANK(B502:AG502)&amp;")","Complete")</f>
        <v>Missing (1)</v>
      </c>
    </row>
    <row r="503" customFormat="false" ht="15" hidden="false" customHeight="false" outlineLevel="0" collapsed="false">
      <c r="A503" s="14" t="n">
        <v>500</v>
      </c>
      <c r="B503" s="14" t="s">
        <v>90</v>
      </c>
      <c r="C503" s="14" t="n">
        <v>0</v>
      </c>
      <c r="D503" s="14" t="n">
        <v>111</v>
      </c>
      <c r="E503" s="14" t="n">
        <v>2017</v>
      </c>
      <c r="F503" s="14" t="s">
        <v>119</v>
      </c>
      <c r="G503" s="14" t="n">
        <v>33</v>
      </c>
      <c r="H503" s="14" t="n">
        <v>14</v>
      </c>
      <c r="I503" s="14" t="n">
        <v>1</v>
      </c>
      <c r="J503" s="14" t="n">
        <v>2</v>
      </c>
      <c r="K503" s="14" t="n">
        <v>3</v>
      </c>
      <c r="L503" s="14" t="n">
        <v>0</v>
      </c>
      <c r="M503" s="14" t="n">
        <v>0</v>
      </c>
      <c r="N503" s="14" t="s">
        <v>82</v>
      </c>
      <c r="O503" s="14" t="s">
        <v>158</v>
      </c>
      <c r="P503" s="14" t="s">
        <v>93</v>
      </c>
      <c r="Q503" s="14" t="s">
        <v>94</v>
      </c>
      <c r="R503" s="14" t="n">
        <v>0</v>
      </c>
      <c r="S503" s="14" t="n">
        <v>0</v>
      </c>
      <c r="T503" s="14" t="n">
        <v>0</v>
      </c>
      <c r="U503" s="14" t="s">
        <v>124</v>
      </c>
      <c r="V503" s="14" t="s">
        <v>124</v>
      </c>
      <c r="W503" s="14" t="n">
        <v>0</v>
      </c>
      <c r="X503" s="14" t="s">
        <v>86</v>
      </c>
      <c r="Y503" s="14" t="n">
        <v>9</v>
      </c>
      <c r="Z503" s="14"/>
      <c r="AA503" s="14" t="n">
        <v>0</v>
      </c>
      <c r="AB503" s="14" t="s">
        <v>87</v>
      </c>
      <c r="AC503" s="14" t="n">
        <v>225</v>
      </c>
      <c r="AD503" s="14" t="n">
        <v>0</v>
      </c>
      <c r="AE503" s="14" t="n">
        <v>2</v>
      </c>
      <c r="AF503" s="14" t="s">
        <v>88</v>
      </c>
      <c r="AG503" s="15" t="n">
        <v>42964</v>
      </c>
      <c r="AH503" s="14" t="str">
        <f aca="false">B503&amp;"|"&amp;C503&amp;"|"&amp;D503&amp;"|"&amp;E503&amp;"|"&amp;F503&amp;"|"&amp;G503&amp;"|"&amp;H503&amp;"|"&amp;I503&amp;"|"&amp;J503&amp;"|"&amp;K503&amp;"|"&amp;L503&amp;"|"&amp;M503&amp;"|"&amp;N503&amp;"|"&amp;O503&amp;"|"&amp;P503&amp;"|"&amp;Q503&amp;"|"&amp;R503&amp;"|"&amp;S503&amp;"|"&amp;T503&amp;"|"&amp;U503&amp;"|"&amp;V503&amp;"|"&amp;W503&amp;"|"&amp;X503&amp;"|"&amp;Y503&amp;"|"&amp;Z503&amp;"|"&amp;AA503&amp;"|"&amp;AB503&amp;"|"&amp;AC503&amp;"|"&amp;AD503&amp;"|"&amp;AE503&amp;"|"&amp;AF503&amp;"|"&amp;AG503</f>
        <v>City Hotel|0|111|2017|August|33|14|1|2|3|0|0|BB|ITA|Online TA|TA/TO|0|0|0|E|E|0|No Deposit|9||0|Transient|225|0|2|Check-Out|42964</v>
      </c>
      <c r="AI503" s="14" t="str">
        <f aca="false">IF(COUNTIF($AH$4:$AH$2603,AH503)&gt;1,"Duplicate","Unique")</f>
        <v>Unique</v>
      </c>
      <c r="AJ503" s="14" t="str">
        <f aca="false">IF(COUNTBLANK(B503:AG503)&gt;0,"Missing ("&amp;COUNTBLANK(B503:AG503)&amp;")","Complete")</f>
        <v>Missing (1)</v>
      </c>
    </row>
    <row r="504" customFormat="false" ht="15" hidden="false" customHeight="false" outlineLevel="0" collapsed="false">
      <c r="A504" s="0" t="n">
        <v>501</v>
      </c>
      <c r="B504" s="0" t="s">
        <v>80</v>
      </c>
      <c r="C504" s="0" t="n">
        <v>0</v>
      </c>
      <c r="D504" s="0" t="n">
        <v>152</v>
      </c>
      <c r="E504" s="0" t="n">
        <v>2017</v>
      </c>
      <c r="F504" s="0" t="s">
        <v>135</v>
      </c>
      <c r="G504" s="0" t="n">
        <v>26</v>
      </c>
      <c r="H504" s="0" t="n">
        <v>28</v>
      </c>
      <c r="I504" s="0" t="n">
        <v>1</v>
      </c>
      <c r="J504" s="0" t="n">
        <v>4</v>
      </c>
      <c r="K504" s="0" t="n">
        <v>2</v>
      </c>
      <c r="L504" s="0" t="n">
        <v>0</v>
      </c>
      <c r="M504" s="0" t="n">
        <v>0</v>
      </c>
      <c r="N504" s="0" t="s">
        <v>112</v>
      </c>
      <c r="O504" s="0" t="s">
        <v>92</v>
      </c>
      <c r="P504" s="0" t="s">
        <v>93</v>
      </c>
      <c r="Q504" s="0" t="s">
        <v>94</v>
      </c>
      <c r="R504" s="0" t="n">
        <v>0</v>
      </c>
      <c r="S504" s="0" t="n">
        <v>0</v>
      </c>
      <c r="T504" s="0" t="n">
        <v>0</v>
      </c>
      <c r="U504" s="0" t="s">
        <v>95</v>
      </c>
      <c r="V504" s="0" t="s">
        <v>95</v>
      </c>
      <c r="W504" s="0" t="n">
        <v>0</v>
      </c>
      <c r="X504" s="0" t="s">
        <v>86</v>
      </c>
      <c r="Y504" s="0" t="n">
        <v>196</v>
      </c>
      <c r="AA504" s="0" t="n">
        <v>0</v>
      </c>
      <c r="AB504" s="0" t="s">
        <v>87</v>
      </c>
      <c r="AC504" s="0" t="n">
        <v>106.5</v>
      </c>
      <c r="AD504" s="0" t="n">
        <v>0</v>
      </c>
      <c r="AE504" s="0" t="n">
        <v>0</v>
      </c>
      <c r="AF504" s="0" t="s">
        <v>88</v>
      </c>
      <c r="AG504" s="13" t="n">
        <v>42919</v>
      </c>
      <c r="AH504" s="0" t="str">
        <f aca="false">B504&amp;"|"&amp;C504&amp;"|"&amp;D504&amp;"|"&amp;E504&amp;"|"&amp;F504&amp;"|"&amp;G504&amp;"|"&amp;H504&amp;"|"&amp;I504&amp;"|"&amp;J504&amp;"|"&amp;K504&amp;"|"&amp;L504&amp;"|"&amp;M504&amp;"|"&amp;N504&amp;"|"&amp;O504&amp;"|"&amp;P504&amp;"|"&amp;Q504&amp;"|"&amp;R504&amp;"|"&amp;S504&amp;"|"&amp;T504&amp;"|"&amp;U504&amp;"|"&amp;V504&amp;"|"&amp;W504&amp;"|"&amp;X504&amp;"|"&amp;Y504&amp;"|"&amp;Z504&amp;"|"&amp;AA504&amp;"|"&amp;AB504&amp;"|"&amp;AC504&amp;"|"&amp;AD504&amp;"|"&amp;AE504&amp;"|"&amp;AF504&amp;"|"&amp;AG504</f>
        <v>Resort Hotel|0|152|2017|June|26|28|1|4|2|0|0|HB|PRT|Online TA|TA/TO|0|0|0|A|A|0|No Deposit|196||0|Transient|106.5|0|0|Check-Out|42919</v>
      </c>
      <c r="AI504" s="0" t="str">
        <f aca="false">IF(COUNTIF($AH$4:$AH$2603,AH504)&gt;1,"Duplicate","Unique")</f>
        <v>Unique</v>
      </c>
      <c r="AJ504" s="0" t="str">
        <f aca="false">IF(COUNTBLANK(B504:AG504)&gt;0,"Missing ("&amp;COUNTBLANK(B504:AG504)&amp;")","Complete")</f>
        <v>Missing (1)</v>
      </c>
    </row>
    <row r="505" customFormat="false" ht="15" hidden="false" customHeight="false" outlineLevel="0" collapsed="false">
      <c r="A505" s="14" t="n">
        <v>502</v>
      </c>
      <c r="B505" s="14" t="s">
        <v>80</v>
      </c>
      <c r="C505" s="14" t="n">
        <v>0</v>
      </c>
      <c r="D505" s="14" t="n">
        <v>13</v>
      </c>
      <c r="E505" s="14" t="n">
        <v>2015</v>
      </c>
      <c r="F505" s="14" t="s">
        <v>119</v>
      </c>
      <c r="G505" s="14" t="n">
        <v>34</v>
      </c>
      <c r="H505" s="14" t="n">
        <v>18</v>
      </c>
      <c r="I505" s="14" t="n">
        <v>0</v>
      </c>
      <c r="J505" s="14" t="n">
        <v>1</v>
      </c>
      <c r="K505" s="14" t="n">
        <v>2</v>
      </c>
      <c r="L505" s="14" t="n">
        <v>0</v>
      </c>
      <c r="M505" s="14" t="n">
        <v>0</v>
      </c>
      <c r="N505" s="14" t="s">
        <v>82</v>
      </c>
      <c r="O505" s="14" t="s">
        <v>92</v>
      </c>
      <c r="P505" s="14" t="s">
        <v>84</v>
      </c>
      <c r="Q505" s="14" t="s">
        <v>84</v>
      </c>
      <c r="R505" s="14" t="n">
        <v>0</v>
      </c>
      <c r="S505" s="14" t="n">
        <v>0</v>
      </c>
      <c r="T505" s="14" t="n">
        <v>0</v>
      </c>
      <c r="U505" s="14" t="s">
        <v>95</v>
      </c>
      <c r="V505" s="14" t="s">
        <v>95</v>
      </c>
      <c r="W505" s="14" t="n">
        <v>0</v>
      </c>
      <c r="X505" s="14" t="s">
        <v>86</v>
      </c>
      <c r="Y505" s="14" t="n">
        <v>250</v>
      </c>
      <c r="Z505" s="14"/>
      <c r="AA505" s="14" t="n">
        <v>0</v>
      </c>
      <c r="AB505" s="14" t="s">
        <v>87</v>
      </c>
      <c r="AC505" s="14" t="n">
        <v>172</v>
      </c>
      <c r="AD505" s="14" t="n">
        <v>0</v>
      </c>
      <c r="AE505" s="14" t="n">
        <v>0</v>
      </c>
      <c r="AF505" s="14" t="s">
        <v>88</v>
      </c>
      <c r="AG505" s="15" t="n">
        <v>42235</v>
      </c>
      <c r="AH505" s="14" t="str">
        <f aca="false">B505&amp;"|"&amp;C505&amp;"|"&amp;D505&amp;"|"&amp;E505&amp;"|"&amp;F505&amp;"|"&amp;G505&amp;"|"&amp;H505&amp;"|"&amp;I505&amp;"|"&amp;J505&amp;"|"&amp;K505&amp;"|"&amp;L505&amp;"|"&amp;M505&amp;"|"&amp;N505&amp;"|"&amp;O505&amp;"|"&amp;P505&amp;"|"&amp;Q505&amp;"|"&amp;R505&amp;"|"&amp;S505&amp;"|"&amp;T505&amp;"|"&amp;U505&amp;"|"&amp;V505&amp;"|"&amp;W505&amp;"|"&amp;X505&amp;"|"&amp;Y505&amp;"|"&amp;Z505&amp;"|"&amp;AA505&amp;"|"&amp;AB505&amp;"|"&amp;AC505&amp;"|"&amp;AD505&amp;"|"&amp;AE505&amp;"|"&amp;AF505&amp;"|"&amp;AG505</f>
        <v>Resort Hotel|0|13|2015|August|34|18|0|1|2|0|0|BB|PRT|Direct|Direct|0|0|0|A|A|0|No Deposit|250||0|Transient|172|0|0|Check-Out|42235</v>
      </c>
      <c r="AI505" s="14" t="str">
        <f aca="false">IF(COUNTIF($AH$4:$AH$2603,AH505)&gt;1,"Duplicate","Unique")</f>
        <v>Unique</v>
      </c>
      <c r="AJ505" s="14" t="str">
        <f aca="false">IF(COUNTBLANK(B505:AG505)&gt;0,"Missing ("&amp;COUNTBLANK(B505:AG505)&amp;")","Complete")</f>
        <v>Missing (1)</v>
      </c>
    </row>
    <row r="506" customFormat="false" ht="15" hidden="false" customHeight="false" outlineLevel="0" collapsed="false">
      <c r="A506" s="0" t="n">
        <v>503</v>
      </c>
      <c r="B506" s="0" t="s">
        <v>90</v>
      </c>
      <c r="C506" s="0" t="n">
        <v>0</v>
      </c>
      <c r="D506" s="0" t="n">
        <v>42</v>
      </c>
      <c r="E506" s="0" t="n">
        <v>2017</v>
      </c>
      <c r="F506" s="0" t="s">
        <v>135</v>
      </c>
      <c r="G506" s="0" t="n">
        <v>26</v>
      </c>
      <c r="H506" s="0" t="n">
        <v>30</v>
      </c>
      <c r="I506" s="0" t="n">
        <v>2</v>
      </c>
      <c r="J506" s="0" t="n">
        <v>2</v>
      </c>
      <c r="K506" s="0" t="n">
        <v>2</v>
      </c>
      <c r="L506" s="0" t="n">
        <v>2</v>
      </c>
      <c r="M506" s="0" t="n">
        <v>0</v>
      </c>
      <c r="N506" s="0" t="s">
        <v>82</v>
      </c>
      <c r="O506" s="0" t="s">
        <v>104</v>
      </c>
      <c r="P506" s="0" t="s">
        <v>84</v>
      </c>
      <c r="Q506" s="0" t="s">
        <v>84</v>
      </c>
      <c r="R506" s="0" t="n">
        <v>0</v>
      </c>
      <c r="S506" s="0" t="n">
        <v>0</v>
      </c>
      <c r="T506" s="0" t="n">
        <v>0</v>
      </c>
      <c r="U506" s="0" t="s">
        <v>124</v>
      </c>
      <c r="V506" s="0" t="s">
        <v>124</v>
      </c>
      <c r="W506" s="0" t="n">
        <v>0</v>
      </c>
      <c r="X506" s="0" t="s">
        <v>86</v>
      </c>
      <c r="Y506" s="0" t="n">
        <v>14</v>
      </c>
      <c r="AA506" s="0" t="n">
        <v>0</v>
      </c>
      <c r="AB506" s="0" t="s">
        <v>87</v>
      </c>
      <c r="AC506" s="0" t="n">
        <v>151.58</v>
      </c>
      <c r="AD506" s="0" t="n">
        <v>0</v>
      </c>
      <c r="AE506" s="0" t="n">
        <v>0</v>
      </c>
      <c r="AF506" s="0" t="s">
        <v>88</v>
      </c>
      <c r="AG506" s="13" t="n">
        <v>42920</v>
      </c>
      <c r="AH506" s="0" t="str">
        <f aca="false">B506&amp;"|"&amp;C506&amp;"|"&amp;D506&amp;"|"&amp;E506&amp;"|"&amp;F506&amp;"|"&amp;G506&amp;"|"&amp;H506&amp;"|"&amp;I506&amp;"|"&amp;J506&amp;"|"&amp;K506&amp;"|"&amp;L506&amp;"|"&amp;M506&amp;"|"&amp;N506&amp;"|"&amp;O506&amp;"|"&amp;P506&amp;"|"&amp;Q506&amp;"|"&amp;R506&amp;"|"&amp;S506&amp;"|"&amp;T506&amp;"|"&amp;U506&amp;"|"&amp;V506&amp;"|"&amp;W506&amp;"|"&amp;X506&amp;"|"&amp;Y506&amp;"|"&amp;Z506&amp;"|"&amp;AA506&amp;"|"&amp;AB506&amp;"|"&amp;AC506&amp;"|"&amp;AD506&amp;"|"&amp;AE506&amp;"|"&amp;AF506&amp;"|"&amp;AG506</f>
        <v>City Hotel|0|42|2017|June|26|30|2|2|2|2|0|BB|SWE|Direct|Direct|0|0|0|E|E|0|No Deposit|14||0|Transient|151.58|0|0|Check-Out|42920</v>
      </c>
      <c r="AI506" s="0" t="str">
        <f aca="false">IF(COUNTIF($AH$4:$AH$2603,AH506)&gt;1,"Duplicate","Unique")</f>
        <v>Unique</v>
      </c>
      <c r="AJ506" s="0" t="str">
        <f aca="false">IF(COUNTBLANK(B506:AG506)&gt;0,"Missing ("&amp;COUNTBLANK(B506:AG506)&amp;")","Complete")</f>
        <v>Missing (1)</v>
      </c>
    </row>
    <row r="507" customFormat="false" ht="15" hidden="false" customHeight="false" outlineLevel="0" collapsed="false">
      <c r="A507" s="14" t="n">
        <v>504</v>
      </c>
      <c r="B507" s="14" t="s">
        <v>80</v>
      </c>
      <c r="C507" s="14" t="n">
        <v>0</v>
      </c>
      <c r="D507" s="14" t="n">
        <v>94</v>
      </c>
      <c r="E507" s="14" t="n">
        <v>2016</v>
      </c>
      <c r="F507" s="14" t="s">
        <v>135</v>
      </c>
      <c r="G507" s="14" t="n">
        <v>24</v>
      </c>
      <c r="H507" s="14" t="n">
        <v>10</v>
      </c>
      <c r="I507" s="14" t="n">
        <v>0</v>
      </c>
      <c r="J507" s="14" t="n">
        <v>2</v>
      </c>
      <c r="K507" s="14" t="n">
        <v>3</v>
      </c>
      <c r="L507" s="14" t="n">
        <v>0</v>
      </c>
      <c r="M507" s="14" t="n">
        <v>0</v>
      </c>
      <c r="N507" s="14" t="s">
        <v>82</v>
      </c>
      <c r="O507" s="14" t="s">
        <v>92</v>
      </c>
      <c r="P507" s="14" t="s">
        <v>93</v>
      </c>
      <c r="Q507" s="14" t="s">
        <v>94</v>
      </c>
      <c r="R507" s="14" t="n">
        <v>0</v>
      </c>
      <c r="S507" s="14" t="n">
        <v>0</v>
      </c>
      <c r="T507" s="14" t="n">
        <v>0</v>
      </c>
      <c r="U507" s="14" t="s">
        <v>95</v>
      </c>
      <c r="V507" s="14" t="s">
        <v>95</v>
      </c>
      <c r="W507" s="14" t="n">
        <v>6</v>
      </c>
      <c r="X507" s="14" t="s">
        <v>86</v>
      </c>
      <c r="Y507" s="14" t="n">
        <v>240</v>
      </c>
      <c r="Z507" s="14"/>
      <c r="AA507" s="14" t="n">
        <v>0</v>
      </c>
      <c r="AB507" s="14" t="s">
        <v>101</v>
      </c>
      <c r="AC507" s="14" t="n">
        <v>163</v>
      </c>
      <c r="AD507" s="14" t="n">
        <v>1</v>
      </c>
      <c r="AE507" s="14" t="n">
        <v>0</v>
      </c>
      <c r="AF507" s="14" t="s">
        <v>88</v>
      </c>
      <c r="AG507" s="15" t="n">
        <v>42533</v>
      </c>
      <c r="AH507" s="14" t="str">
        <f aca="false">B507&amp;"|"&amp;C507&amp;"|"&amp;D507&amp;"|"&amp;E507&amp;"|"&amp;F507&amp;"|"&amp;G507&amp;"|"&amp;H507&amp;"|"&amp;I507&amp;"|"&amp;J507&amp;"|"&amp;K507&amp;"|"&amp;L507&amp;"|"&amp;M507&amp;"|"&amp;N507&amp;"|"&amp;O507&amp;"|"&amp;P507&amp;"|"&amp;Q507&amp;"|"&amp;R507&amp;"|"&amp;S507&amp;"|"&amp;T507&amp;"|"&amp;U507&amp;"|"&amp;V507&amp;"|"&amp;W507&amp;"|"&amp;X507&amp;"|"&amp;Y507&amp;"|"&amp;Z507&amp;"|"&amp;AA507&amp;"|"&amp;AB507&amp;"|"&amp;AC507&amp;"|"&amp;AD507&amp;"|"&amp;AE507&amp;"|"&amp;AF507&amp;"|"&amp;AG507</f>
        <v>Resort Hotel|0|94|2016|June|24|10|0|2|3|0|0|BB|PRT|Online TA|TA/TO|0|0|0|A|A|6|No Deposit|240||0|Transient-Party|163|1|0|Check-Out|42533</v>
      </c>
      <c r="AI507" s="14" t="str">
        <f aca="false">IF(COUNTIF($AH$4:$AH$2603,AH507)&gt;1,"Duplicate","Unique")</f>
        <v>Unique</v>
      </c>
      <c r="AJ507" s="14" t="str">
        <f aca="false">IF(COUNTBLANK(B507:AG507)&gt;0,"Missing ("&amp;COUNTBLANK(B507:AG507)&amp;")","Complete")</f>
        <v>Missing (1)</v>
      </c>
    </row>
    <row r="508" customFormat="false" ht="15" hidden="false" customHeight="false" outlineLevel="0" collapsed="false">
      <c r="A508" s="0" t="n">
        <v>505</v>
      </c>
      <c r="B508" s="0" t="s">
        <v>90</v>
      </c>
      <c r="C508" s="0" t="n">
        <v>0</v>
      </c>
      <c r="D508" s="0" t="n">
        <v>9</v>
      </c>
      <c r="E508" s="0" t="n">
        <v>2017</v>
      </c>
      <c r="F508" s="0" t="s">
        <v>118</v>
      </c>
      <c r="G508" s="0" t="n">
        <v>7</v>
      </c>
      <c r="H508" s="0" t="n">
        <v>12</v>
      </c>
      <c r="I508" s="0" t="n">
        <v>2</v>
      </c>
      <c r="J508" s="0" t="n">
        <v>1</v>
      </c>
      <c r="K508" s="0" t="n">
        <v>2</v>
      </c>
      <c r="L508" s="0" t="n">
        <v>0</v>
      </c>
      <c r="M508" s="0" t="n">
        <v>0</v>
      </c>
      <c r="N508" s="0" t="s">
        <v>82</v>
      </c>
      <c r="O508" s="0" t="s">
        <v>98</v>
      </c>
      <c r="P508" s="0" t="s">
        <v>93</v>
      </c>
      <c r="Q508" s="0" t="s">
        <v>94</v>
      </c>
      <c r="R508" s="0" t="n">
        <v>0</v>
      </c>
      <c r="S508" s="0" t="n">
        <v>0</v>
      </c>
      <c r="T508" s="0" t="n">
        <v>0</v>
      </c>
      <c r="U508" s="0" t="s">
        <v>95</v>
      </c>
      <c r="V508" s="0" t="s">
        <v>100</v>
      </c>
      <c r="W508" s="0" t="n">
        <v>0</v>
      </c>
      <c r="X508" s="0" t="s">
        <v>86</v>
      </c>
      <c r="Y508" s="0" t="n">
        <v>7</v>
      </c>
      <c r="AA508" s="0" t="n">
        <v>0</v>
      </c>
      <c r="AB508" s="0" t="s">
        <v>87</v>
      </c>
      <c r="AC508" s="0" t="n">
        <v>83.16</v>
      </c>
      <c r="AD508" s="0" t="n">
        <v>0</v>
      </c>
      <c r="AE508" s="0" t="n">
        <v>0</v>
      </c>
      <c r="AF508" s="0" t="s">
        <v>88</v>
      </c>
      <c r="AG508" s="13" t="n">
        <v>42781</v>
      </c>
      <c r="AH508" s="0" t="str">
        <f aca="false">B508&amp;"|"&amp;C508&amp;"|"&amp;D508&amp;"|"&amp;E508&amp;"|"&amp;F508&amp;"|"&amp;G508&amp;"|"&amp;H508&amp;"|"&amp;I508&amp;"|"&amp;J508&amp;"|"&amp;K508&amp;"|"&amp;L508&amp;"|"&amp;M508&amp;"|"&amp;N508&amp;"|"&amp;O508&amp;"|"&amp;P508&amp;"|"&amp;Q508&amp;"|"&amp;R508&amp;"|"&amp;S508&amp;"|"&amp;T508&amp;"|"&amp;U508&amp;"|"&amp;V508&amp;"|"&amp;W508&amp;"|"&amp;X508&amp;"|"&amp;Y508&amp;"|"&amp;Z508&amp;"|"&amp;AA508&amp;"|"&amp;AB508&amp;"|"&amp;AC508&amp;"|"&amp;AD508&amp;"|"&amp;AE508&amp;"|"&amp;AF508&amp;"|"&amp;AG508</f>
        <v>City Hotel|0|9|2017|February|7|12|2|1|2|0|0|BB|BRA|Online TA|TA/TO|0|0|0|A|K|0|No Deposit|7||0|Transient|83.16|0|0|Check-Out|42781</v>
      </c>
      <c r="AI508" s="0" t="str">
        <f aca="false">IF(COUNTIF($AH$4:$AH$2603,AH508)&gt;1,"Duplicate","Unique")</f>
        <v>Unique</v>
      </c>
      <c r="AJ508" s="0" t="str">
        <f aca="false">IF(COUNTBLANK(B508:AG508)&gt;0,"Missing ("&amp;COUNTBLANK(B508:AG508)&amp;")","Complete")</f>
        <v>Missing (1)</v>
      </c>
    </row>
    <row r="509" customFormat="false" ht="15" hidden="false" customHeight="false" outlineLevel="0" collapsed="false">
      <c r="A509" s="14" t="n">
        <v>506</v>
      </c>
      <c r="B509" s="14" t="s">
        <v>80</v>
      </c>
      <c r="C509" s="14" t="n">
        <v>0</v>
      </c>
      <c r="D509" s="14" t="n">
        <v>237</v>
      </c>
      <c r="E509" s="14" t="n">
        <v>2016</v>
      </c>
      <c r="F509" s="14" t="s">
        <v>81</v>
      </c>
      <c r="G509" s="14" t="n">
        <v>53</v>
      </c>
      <c r="H509" s="14" t="n">
        <v>29</v>
      </c>
      <c r="I509" s="14" t="n">
        <v>2</v>
      </c>
      <c r="J509" s="14" t="n">
        <v>6</v>
      </c>
      <c r="K509" s="14" t="n">
        <v>2</v>
      </c>
      <c r="L509" s="14" t="n">
        <v>0</v>
      </c>
      <c r="M509" s="14" t="n">
        <v>0</v>
      </c>
      <c r="N509" s="14" t="s">
        <v>82</v>
      </c>
      <c r="O509" s="14" t="s">
        <v>158</v>
      </c>
      <c r="P509" s="14" t="s">
        <v>93</v>
      </c>
      <c r="Q509" s="14" t="s">
        <v>94</v>
      </c>
      <c r="R509" s="14" t="n">
        <v>0</v>
      </c>
      <c r="S509" s="14" t="n">
        <v>0</v>
      </c>
      <c r="T509" s="14" t="n">
        <v>0</v>
      </c>
      <c r="U509" s="14" t="s">
        <v>109</v>
      </c>
      <c r="V509" s="14" t="s">
        <v>109</v>
      </c>
      <c r="W509" s="14" t="n">
        <v>1</v>
      </c>
      <c r="X509" s="14" t="s">
        <v>86</v>
      </c>
      <c r="Y509" s="14" t="n">
        <v>240</v>
      </c>
      <c r="Z509" s="14"/>
      <c r="AA509" s="14" t="n">
        <v>0</v>
      </c>
      <c r="AB509" s="14" t="s">
        <v>87</v>
      </c>
      <c r="AC509" s="14" t="n">
        <v>68.25</v>
      </c>
      <c r="AD509" s="14" t="n">
        <v>0</v>
      </c>
      <c r="AE509" s="14" t="n">
        <v>2</v>
      </c>
      <c r="AF509" s="14" t="s">
        <v>88</v>
      </c>
      <c r="AG509" s="15" t="n">
        <v>42741</v>
      </c>
      <c r="AH509" s="14" t="str">
        <f aca="false">B509&amp;"|"&amp;C509&amp;"|"&amp;D509&amp;"|"&amp;E509&amp;"|"&amp;F509&amp;"|"&amp;G509&amp;"|"&amp;H509&amp;"|"&amp;I509&amp;"|"&amp;J509&amp;"|"&amp;K509&amp;"|"&amp;L509&amp;"|"&amp;M509&amp;"|"&amp;N509&amp;"|"&amp;O509&amp;"|"&amp;P509&amp;"|"&amp;Q509&amp;"|"&amp;R509&amp;"|"&amp;S509&amp;"|"&amp;T509&amp;"|"&amp;U509&amp;"|"&amp;V509&amp;"|"&amp;W509&amp;"|"&amp;X509&amp;"|"&amp;Y509&amp;"|"&amp;Z509&amp;"|"&amp;AA509&amp;"|"&amp;AB509&amp;"|"&amp;AC509&amp;"|"&amp;AD509&amp;"|"&amp;AE509&amp;"|"&amp;AF509&amp;"|"&amp;AG509</f>
        <v>Resort Hotel|0|237|2016|December|53|29|2|6|2|0|0|BB|ITA|Online TA|TA/TO|0|0|0|D|D|1|No Deposit|240||0|Transient|68.25|0|2|Check-Out|42741</v>
      </c>
      <c r="AI509" s="14" t="str">
        <f aca="false">IF(COUNTIF($AH$4:$AH$2603,AH509)&gt;1,"Duplicate","Unique")</f>
        <v>Unique</v>
      </c>
      <c r="AJ509" s="14" t="str">
        <f aca="false">IF(COUNTBLANK(B509:AG509)&gt;0,"Missing ("&amp;COUNTBLANK(B509:AG509)&amp;")","Complete")</f>
        <v>Missing (1)</v>
      </c>
    </row>
    <row r="510" customFormat="false" ht="15" hidden="false" customHeight="false" outlineLevel="0" collapsed="false">
      <c r="A510" s="0" t="n">
        <v>507</v>
      </c>
      <c r="B510" s="0" t="s">
        <v>90</v>
      </c>
      <c r="C510" s="0" t="n">
        <v>1</v>
      </c>
      <c r="D510" s="0" t="n">
        <v>165</v>
      </c>
      <c r="E510" s="0" t="n">
        <v>2017</v>
      </c>
      <c r="F510" s="0" t="s">
        <v>121</v>
      </c>
      <c r="G510" s="0" t="n">
        <v>20</v>
      </c>
      <c r="H510" s="0" t="n">
        <v>19</v>
      </c>
      <c r="I510" s="0" t="n">
        <v>2</v>
      </c>
      <c r="J510" s="0" t="n">
        <v>2</v>
      </c>
      <c r="K510" s="0" t="n">
        <v>2</v>
      </c>
      <c r="L510" s="0" t="n">
        <v>0</v>
      </c>
      <c r="M510" s="0" t="n">
        <v>0</v>
      </c>
      <c r="N510" s="0" t="s">
        <v>82</v>
      </c>
      <c r="O510" s="0" t="s">
        <v>92</v>
      </c>
      <c r="P510" s="0" t="s">
        <v>116</v>
      </c>
      <c r="Q510" s="0" t="s">
        <v>94</v>
      </c>
      <c r="R510" s="0" t="n">
        <v>0</v>
      </c>
      <c r="S510" s="0" t="n">
        <v>0</v>
      </c>
      <c r="T510" s="0" t="n">
        <v>0</v>
      </c>
      <c r="U510" s="0" t="s">
        <v>95</v>
      </c>
      <c r="V510" s="0" t="s">
        <v>95</v>
      </c>
      <c r="W510" s="0" t="n">
        <v>0</v>
      </c>
      <c r="X510" s="0" t="s">
        <v>120</v>
      </c>
      <c r="AA510" s="0" t="n">
        <v>0</v>
      </c>
      <c r="AB510" s="0" t="s">
        <v>87</v>
      </c>
      <c r="AC510" s="0" t="n">
        <v>225</v>
      </c>
      <c r="AD510" s="0" t="n">
        <v>0</v>
      </c>
      <c r="AE510" s="0" t="n">
        <v>0</v>
      </c>
      <c r="AF510" s="0" t="s">
        <v>96</v>
      </c>
      <c r="AG510" s="13" t="n">
        <v>42747</v>
      </c>
      <c r="AH510" s="0" t="str">
        <f aca="false">B510&amp;"|"&amp;C510&amp;"|"&amp;D510&amp;"|"&amp;E510&amp;"|"&amp;F510&amp;"|"&amp;G510&amp;"|"&amp;H510&amp;"|"&amp;I510&amp;"|"&amp;J510&amp;"|"&amp;K510&amp;"|"&amp;L510&amp;"|"&amp;M510&amp;"|"&amp;N510&amp;"|"&amp;O510&amp;"|"&amp;P510&amp;"|"&amp;Q510&amp;"|"&amp;R510&amp;"|"&amp;S510&amp;"|"&amp;T510&amp;"|"&amp;U510&amp;"|"&amp;V510&amp;"|"&amp;W510&amp;"|"&amp;X510&amp;"|"&amp;Y510&amp;"|"&amp;Z510&amp;"|"&amp;AA510&amp;"|"&amp;AB510&amp;"|"&amp;AC510&amp;"|"&amp;AD510&amp;"|"&amp;AE510&amp;"|"&amp;AF510&amp;"|"&amp;AG510</f>
        <v>City Hotel|1|165|2017|May|20|19|2|2|2|0|0|BB|PRT|Groups|TA/TO|0|0|0|A|A|0|Non Refund|||0|Transient|225|0|0|Canceled|42747</v>
      </c>
      <c r="AI510" s="0" t="str">
        <f aca="false">IF(COUNTIF($AH$4:$AH$2603,AH510)&gt;1,"Duplicate","Unique")</f>
        <v>Unique</v>
      </c>
      <c r="AJ510" s="0" t="str">
        <f aca="false">IF(COUNTBLANK(B510:AG510)&gt;0,"Missing ("&amp;COUNTBLANK(B510:AG510)&amp;")","Complete")</f>
        <v>Missing (2)</v>
      </c>
    </row>
    <row r="511" customFormat="false" ht="15" hidden="false" customHeight="false" outlineLevel="0" collapsed="false">
      <c r="A511" s="14" t="n">
        <v>508</v>
      </c>
      <c r="B511" s="14" t="s">
        <v>90</v>
      </c>
      <c r="C511" s="14" t="n">
        <v>1</v>
      </c>
      <c r="D511" s="14" t="n">
        <v>31</v>
      </c>
      <c r="E511" s="14" t="n">
        <v>2016</v>
      </c>
      <c r="F511" s="14" t="s">
        <v>106</v>
      </c>
      <c r="G511" s="14" t="n">
        <v>14</v>
      </c>
      <c r="H511" s="14" t="n">
        <v>2</v>
      </c>
      <c r="I511" s="14" t="n">
        <v>0</v>
      </c>
      <c r="J511" s="14" t="n">
        <v>1</v>
      </c>
      <c r="K511" s="14" t="n">
        <v>2</v>
      </c>
      <c r="L511" s="14" t="n">
        <v>0</v>
      </c>
      <c r="M511" s="14" t="n">
        <v>0</v>
      </c>
      <c r="N511" s="14" t="s">
        <v>82</v>
      </c>
      <c r="O511" s="14" t="s">
        <v>92</v>
      </c>
      <c r="P511" s="14" t="s">
        <v>93</v>
      </c>
      <c r="Q511" s="14" t="s">
        <v>94</v>
      </c>
      <c r="R511" s="14" t="n">
        <v>0</v>
      </c>
      <c r="S511" s="14" t="n">
        <v>0</v>
      </c>
      <c r="T511" s="14" t="n">
        <v>0</v>
      </c>
      <c r="U511" s="14" t="s">
        <v>95</v>
      </c>
      <c r="V511" s="14" t="s">
        <v>95</v>
      </c>
      <c r="W511" s="14" t="n">
        <v>0</v>
      </c>
      <c r="X511" s="14" t="s">
        <v>86</v>
      </c>
      <c r="Y511" s="14" t="n">
        <v>9</v>
      </c>
      <c r="Z511" s="14"/>
      <c r="AA511" s="14" t="n">
        <v>0</v>
      </c>
      <c r="AB511" s="14" t="s">
        <v>87</v>
      </c>
      <c r="AC511" s="14" t="n">
        <v>117.9</v>
      </c>
      <c r="AD511" s="14" t="n">
        <v>0</v>
      </c>
      <c r="AE511" s="14" t="n">
        <v>0</v>
      </c>
      <c r="AF511" s="14" t="s">
        <v>96</v>
      </c>
      <c r="AG511" s="15" t="n">
        <v>42435</v>
      </c>
      <c r="AH511" s="14" t="str">
        <f aca="false">B511&amp;"|"&amp;C511&amp;"|"&amp;D511&amp;"|"&amp;E511&amp;"|"&amp;F511&amp;"|"&amp;G511&amp;"|"&amp;H511&amp;"|"&amp;I511&amp;"|"&amp;J511&amp;"|"&amp;K511&amp;"|"&amp;L511&amp;"|"&amp;M511&amp;"|"&amp;N511&amp;"|"&amp;O511&amp;"|"&amp;P511&amp;"|"&amp;Q511&amp;"|"&amp;R511&amp;"|"&amp;S511&amp;"|"&amp;T511&amp;"|"&amp;U511&amp;"|"&amp;V511&amp;"|"&amp;W511&amp;"|"&amp;X511&amp;"|"&amp;Y511&amp;"|"&amp;Z511&amp;"|"&amp;AA511&amp;"|"&amp;AB511&amp;"|"&amp;AC511&amp;"|"&amp;AD511&amp;"|"&amp;AE511&amp;"|"&amp;AF511&amp;"|"&amp;AG511</f>
        <v>City Hotel|1|31|2016|April|14|2|0|1|2|0|0|BB|PRT|Online TA|TA/TO|0|0|0|A|A|0|No Deposit|9||0|Transient|117.9|0|0|Canceled|42435</v>
      </c>
      <c r="AI511" s="14" t="str">
        <f aca="false">IF(COUNTIF($AH$4:$AH$2603,AH511)&gt;1,"Duplicate","Unique")</f>
        <v>Unique</v>
      </c>
      <c r="AJ511" s="14" t="str">
        <f aca="false">IF(COUNTBLANK(B511:AG511)&gt;0,"Missing ("&amp;COUNTBLANK(B511:AG511)&amp;")","Complete")</f>
        <v>Missing (1)</v>
      </c>
    </row>
    <row r="512" customFormat="false" ht="15" hidden="false" customHeight="false" outlineLevel="0" collapsed="false">
      <c r="A512" s="0" t="n">
        <v>509</v>
      </c>
      <c r="B512" s="0" t="s">
        <v>80</v>
      </c>
      <c r="C512" s="0" t="n">
        <v>0</v>
      </c>
      <c r="D512" s="0" t="n">
        <v>287</v>
      </c>
      <c r="E512" s="0" t="n">
        <v>2016</v>
      </c>
      <c r="F512" s="0" t="s">
        <v>114</v>
      </c>
      <c r="G512" s="0" t="n">
        <v>37</v>
      </c>
      <c r="H512" s="0" t="n">
        <v>5</v>
      </c>
      <c r="I512" s="0" t="n">
        <v>2</v>
      </c>
      <c r="J512" s="0" t="n">
        <v>5</v>
      </c>
      <c r="K512" s="0" t="n">
        <v>2</v>
      </c>
      <c r="L512" s="0" t="n">
        <v>0</v>
      </c>
      <c r="M512" s="0" t="n">
        <v>0</v>
      </c>
      <c r="N512" s="0" t="s">
        <v>82</v>
      </c>
      <c r="O512" s="0" t="s">
        <v>83</v>
      </c>
      <c r="P512" s="0" t="s">
        <v>116</v>
      </c>
      <c r="Q512" s="0" t="s">
        <v>94</v>
      </c>
      <c r="R512" s="0" t="n">
        <v>0</v>
      </c>
      <c r="S512" s="0" t="n">
        <v>0</v>
      </c>
      <c r="T512" s="0" t="n">
        <v>0</v>
      </c>
      <c r="U512" s="0" t="s">
        <v>95</v>
      </c>
      <c r="V512" s="0" t="s">
        <v>95</v>
      </c>
      <c r="W512" s="0" t="n">
        <v>0</v>
      </c>
      <c r="X512" s="0" t="s">
        <v>172</v>
      </c>
      <c r="Y512" s="0" t="n">
        <v>418</v>
      </c>
      <c r="AA512" s="0" t="n">
        <v>0</v>
      </c>
      <c r="AB512" s="0" t="s">
        <v>101</v>
      </c>
      <c r="AC512" s="0" t="n">
        <v>69</v>
      </c>
      <c r="AD512" s="0" t="n">
        <v>0</v>
      </c>
      <c r="AE512" s="0" t="n">
        <v>0</v>
      </c>
      <c r="AF512" s="0" t="s">
        <v>88</v>
      </c>
      <c r="AG512" s="13" t="n">
        <v>42625</v>
      </c>
      <c r="AH512" s="0" t="str">
        <f aca="false">B512&amp;"|"&amp;C512&amp;"|"&amp;D512&amp;"|"&amp;E512&amp;"|"&amp;F512&amp;"|"&amp;G512&amp;"|"&amp;H512&amp;"|"&amp;I512&amp;"|"&amp;J512&amp;"|"&amp;K512&amp;"|"&amp;L512&amp;"|"&amp;M512&amp;"|"&amp;N512&amp;"|"&amp;O512&amp;"|"&amp;P512&amp;"|"&amp;Q512&amp;"|"&amp;R512&amp;"|"&amp;S512&amp;"|"&amp;T512&amp;"|"&amp;U512&amp;"|"&amp;V512&amp;"|"&amp;W512&amp;"|"&amp;X512&amp;"|"&amp;Y512&amp;"|"&amp;Z512&amp;"|"&amp;AA512&amp;"|"&amp;AB512&amp;"|"&amp;AC512&amp;"|"&amp;AD512&amp;"|"&amp;AE512&amp;"|"&amp;AF512&amp;"|"&amp;AG512</f>
        <v>Resort Hotel|0|287|2016|September|37|5|2|5|2|0|0|BB|GBR|Groups|TA/TO|0|0|0|A|A|0|Refundable|418||0|Transient-Party|69|0|0|Check-Out|42625</v>
      </c>
      <c r="AI512" s="0" t="str">
        <f aca="false">IF(COUNTIF($AH$4:$AH$2603,AH512)&gt;1,"Duplicate","Unique")</f>
        <v>Unique</v>
      </c>
      <c r="AJ512" s="0" t="str">
        <f aca="false">IF(COUNTBLANK(B512:AG512)&gt;0,"Missing ("&amp;COUNTBLANK(B512:AG512)&amp;")","Complete")</f>
        <v>Missing (1)</v>
      </c>
    </row>
    <row r="513" customFormat="false" ht="15" hidden="false" customHeight="false" outlineLevel="0" collapsed="false">
      <c r="A513" s="14" t="n">
        <v>510</v>
      </c>
      <c r="B513" s="14" t="s">
        <v>80</v>
      </c>
      <c r="C513" s="14" t="n">
        <v>0</v>
      </c>
      <c r="D513" s="14" t="n">
        <v>2</v>
      </c>
      <c r="E513" s="14" t="n">
        <v>2016</v>
      </c>
      <c r="F513" s="14" t="s">
        <v>118</v>
      </c>
      <c r="G513" s="14" t="n">
        <v>6</v>
      </c>
      <c r="H513" s="14" t="n">
        <v>6</v>
      </c>
      <c r="I513" s="14" t="n">
        <v>0</v>
      </c>
      <c r="J513" s="14" t="n">
        <v>1</v>
      </c>
      <c r="K513" s="14" t="n">
        <v>2</v>
      </c>
      <c r="L513" s="14" t="n">
        <v>0</v>
      </c>
      <c r="M513" s="14" t="n">
        <v>0</v>
      </c>
      <c r="N513" s="14" t="s">
        <v>82</v>
      </c>
      <c r="O513" s="14" t="s">
        <v>92</v>
      </c>
      <c r="P513" s="14" t="s">
        <v>84</v>
      </c>
      <c r="Q513" s="14" t="s">
        <v>84</v>
      </c>
      <c r="R513" s="14" t="n">
        <v>0</v>
      </c>
      <c r="S513" s="14" t="n">
        <v>0</v>
      </c>
      <c r="T513" s="14" t="n">
        <v>0</v>
      </c>
      <c r="U513" s="14" t="s">
        <v>124</v>
      </c>
      <c r="V513" s="14" t="s">
        <v>85</v>
      </c>
      <c r="W513" s="14" t="n">
        <v>0</v>
      </c>
      <c r="X513" s="14" t="s">
        <v>86</v>
      </c>
      <c r="Y513" s="14"/>
      <c r="Z513" s="14"/>
      <c r="AA513" s="14" t="n">
        <v>0</v>
      </c>
      <c r="AB513" s="14" t="s">
        <v>101</v>
      </c>
      <c r="AC513" s="14" t="n">
        <v>58</v>
      </c>
      <c r="AD513" s="14" t="n">
        <v>0</v>
      </c>
      <c r="AE513" s="14" t="n">
        <v>0</v>
      </c>
      <c r="AF513" s="14" t="s">
        <v>88</v>
      </c>
      <c r="AG513" s="15" t="n">
        <v>42407</v>
      </c>
      <c r="AH513" s="14" t="str">
        <f aca="false">B513&amp;"|"&amp;C513&amp;"|"&amp;D513&amp;"|"&amp;E513&amp;"|"&amp;F513&amp;"|"&amp;G513&amp;"|"&amp;H513&amp;"|"&amp;I513&amp;"|"&amp;J513&amp;"|"&amp;K513&amp;"|"&amp;L513&amp;"|"&amp;M513&amp;"|"&amp;N513&amp;"|"&amp;O513&amp;"|"&amp;P513&amp;"|"&amp;Q513&amp;"|"&amp;R513&amp;"|"&amp;S513&amp;"|"&amp;T513&amp;"|"&amp;U513&amp;"|"&amp;V513&amp;"|"&amp;W513&amp;"|"&amp;X513&amp;"|"&amp;Y513&amp;"|"&amp;Z513&amp;"|"&amp;AA513&amp;"|"&amp;AB513&amp;"|"&amp;AC513&amp;"|"&amp;AD513&amp;"|"&amp;AE513&amp;"|"&amp;AF513&amp;"|"&amp;AG513</f>
        <v>Resort Hotel|0|2|2016|February|6|6|0|1|2|0|0|BB|PRT|Direct|Direct|0|0|0|E|F|0|No Deposit|||0|Transient-Party|58|0|0|Check-Out|42407</v>
      </c>
      <c r="AI513" s="14" t="str">
        <f aca="false">IF(COUNTIF($AH$4:$AH$2603,AH513)&gt;1,"Duplicate","Unique")</f>
        <v>Unique</v>
      </c>
      <c r="AJ513" s="14" t="str">
        <f aca="false">IF(COUNTBLANK(B513:AG513)&gt;0,"Missing ("&amp;COUNTBLANK(B513:AG513)&amp;")","Complete")</f>
        <v>Missing (2)</v>
      </c>
    </row>
    <row r="514" customFormat="false" ht="15" hidden="false" customHeight="false" outlineLevel="0" collapsed="false">
      <c r="A514" s="0" t="n">
        <v>511</v>
      </c>
      <c r="B514" s="0" t="s">
        <v>90</v>
      </c>
      <c r="C514" s="0" t="n">
        <v>1</v>
      </c>
      <c r="D514" s="0" t="n">
        <v>54</v>
      </c>
      <c r="E514" s="0" t="n">
        <v>2016</v>
      </c>
      <c r="F514" s="0" t="s">
        <v>103</v>
      </c>
      <c r="G514" s="0" t="n">
        <v>12</v>
      </c>
      <c r="H514" s="0" t="n">
        <v>18</v>
      </c>
      <c r="I514" s="0" t="n">
        <v>1</v>
      </c>
      <c r="J514" s="0" t="n">
        <v>2</v>
      </c>
      <c r="K514" s="0" t="n">
        <v>2</v>
      </c>
      <c r="L514" s="0" t="n">
        <v>0</v>
      </c>
      <c r="M514" s="0" t="n">
        <v>0</v>
      </c>
      <c r="N514" s="0" t="s">
        <v>107</v>
      </c>
      <c r="O514" s="0" t="s">
        <v>167</v>
      </c>
      <c r="P514" s="0" t="s">
        <v>93</v>
      </c>
      <c r="Q514" s="0" t="s">
        <v>94</v>
      </c>
      <c r="R514" s="0" t="n">
        <v>0</v>
      </c>
      <c r="S514" s="0" t="n">
        <v>0</v>
      </c>
      <c r="T514" s="0" t="n">
        <v>0</v>
      </c>
      <c r="U514" s="0" t="s">
        <v>95</v>
      </c>
      <c r="V514" s="0" t="s">
        <v>95</v>
      </c>
      <c r="W514" s="0" t="n">
        <v>0</v>
      </c>
      <c r="X514" s="0" t="s">
        <v>86</v>
      </c>
      <c r="Y514" s="0" t="n">
        <v>9</v>
      </c>
      <c r="AA514" s="0" t="n">
        <v>0</v>
      </c>
      <c r="AB514" s="0" t="s">
        <v>87</v>
      </c>
      <c r="AC514" s="0" t="n">
        <v>88.2</v>
      </c>
      <c r="AD514" s="0" t="n">
        <v>0</v>
      </c>
      <c r="AE514" s="0" t="n">
        <v>0</v>
      </c>
      <c r="AF514" s="0" t="s">
        <v>96</v>
      </c>
      <c r="AG514" s="13" t="n">
        <v>42413</v>
      </c>
      <c r="AH514" s="0" t="str">
        <f aca="false">B514&amp;"|"&amp;C514&amp;"|"&amp;D514&amp;"|"&amp;E514&amp;"|"&amp;F514&amp;"|"&amp;G514&amp;"|"&amp;H514&amp;"|"&amp;I514&amp;"|"&amp;J514&amp;"|"&amp;K514&amp;"|"&amp;L514&amp;"|"&amp;M514&amp;"|"&amp;N514&amp;"|"&amp;O514&amp;"|"&amp;P514&amp;"|"&amp;Q514&amp;"|"&amp;R514&amp;"|"&amp;S514&amp;"|"&amp;T514&amp;"|"&amp;U514&amp;"|"&amp;V514&amp;"|"&amp;W514&amp;"|"&amp;X514&amp;"|"&amp;Y514&amp;"|"&amp;Z514&amp;"|"&amp;AA514&amp;"|"&amp;AB514&amp;"|"&amp;AC514&amp;"|"&amp;AD514&amp;"|"&amp;AE514&amp;"|"&amp;AF514&amp;"|"&amp;AG514</f>
        <v>City Hotel|1|54|2016|March|12|18|1|2|2|0|0|SC|POL|Online TA|TA/TO|0|0|0|A|A|0|No Deposit|9||0|Transient|88.2|0|0|Canceled|42413</v>
      </c>
      <c r="AI514" s="0" t="str">
        <f aca="false">IF(COUNTIF($AH$4:$AH$2603,AH514)&gt;1,"Duplicate","Unique")</f>
        <v>Unique</v>
      </c>
      <c r="AJ514" s="0" t="str">
        <f aca="false">IF(COUNTBLANK(B514:AG514)&gt;0,"Missing ("&amp;COUNTBLANK(B514:AG514)&amp;")","Complete")</f>
        <v>Missing (1)</v>
      </c>
    </row>
    <row r="515" customFormat="false" ht="15" hidden="false" customHeight="false" outlineLevel="0" collapsed="false">
      <c r="A515" s="14" t="n">
        <v>512</v>
      </c>
      <c r="B515" s="14" t="s">
        <v>80</v>
      </c>
      <c r="C515" s="14" t="n">
        <v>0</v>
      </c>
      <c r="D515" s="14" t="n">
        <v>0</v>
      </c>
      <c r="E515" s="14" t="n">
        <v>2016</v>
      </c>
      <c r="F515" s="14" t="s">
        <v>111</v>
      </c>
      <c r="G515" s="14" t="n">
        <v>43</v>
      </c>
      <c r="H515" s="14" t="n">
        <v>19</v>
      </c>
      <c r="I515" s="14" t="n">
        <v>0</v>
      </c>
      <c r="J515" s="14" t="n">
        <v>1</v>
      </c>
      <c r="K515" s="14" t="n">
        <v>2</v>
      </c>
      <c r="L515" s="14" t="n">
        <v>1</v>
      </c>
      <c r="M515" s="14" t="n">
        <v>0</v>
      </c>
      <c r="N515" s="14" t="s">
        <v>82</v>
      </c>
      <c r="O515" s="14" t="s">
        <v>92</v>
      </c>
      <c r="P515" s="14" t="s">
        <v>84</v>
      </c>
      <c r="Q515" s="14" t="s">
        <v>84</v>
      </c>
      <c r="R515" s="14" t="n">
        <v>0</v>
      </c>
      <c r="S515" s="14" t="n">
        <v>0</v>
      </c>
      <c r="T515" s="14" t="n">
        <v>0</v>
      </c>
      <c r="U515" s="14" t="s">
        <v>95</v>
      </c>
      <c r="V515" s="14" t="s">
        <v>95</v>
      </c>
      <c r="W515" s="14" t="n">
        <v>0</v>
      </c>
      <c r="X515" s="14" t="s">
        <v>86</v>
      </c>
      <c r="Y515" s="14"/>
      <c r="Z515" s="14"/>
      <c r="AA515" s="14" t="n">
        <v>0</v>
      </c>
      <c r="AB515" s="14" t="s">
        <v>87</v>
      </c>
      <c r="AC515" s="14" t="n">
        <v>85</v>
      </c>
      <c r="AD515" s="14" t="n">
        <v>1</v>
      </c>
      <c r="AE515" s="14" t="n">
        <v>1</v>
      </c>
      <c r="AF515" s="14" t="s">
        <v>88</v>
      </c>
      <c r="AG515" s="15" t="n">
        <v>42663</v>
      </c>
      <c r="AH515" s="14" t="str">
        <f aca="false">B515&amp;"|"&amp;C515&amp;"|"&amp;D515&amp;"|"&amp;E515&amp;"|"&amp;F515&amp;"|"&amp;G515&amp;"|"&amp;H515&amp;"|"&amp;I515&amp;"|"&amp;J515&amp;"|"&amp;K515&amp;"|"&amp;L515&amp;"|"&amp;M515&amp;"|"&amp;N515&amp;"|"&amp;O515&amp;"|"&amp;P515&amp;"|"&amp;Q515&amp;"|"&amp;R515&amp;"|"&amp;S515&amp;"|"&amp;T515&amp;"|"&amp;U515&amp;"|"&amp;V515&amp;"|"&amp;W515&amp;"|"&amp;X515&amp;"|"&amp;Y515&amp;"|"&amp;Z515&amp;"|"&amp;AA515&amp;"|"&amp;AB515&amp;"|"&amp;AC515&amp;"|"&amp;AD515&amp;"|"&amp;AE515&amp;"|"&amp;AF515&amp;"|"&amp;AG515</f>
        <v>Resort Hotel|0|0|2016|October|43|19|0|1|2|1|0|BB|PRT|Direct|Direct|0|0|0|A|A|0|No Deposit|||0|Transient|85|1|1|Check-Out|42663</v>
      </c>
      <c r="AI515" s="14" t="str">
        <f aca="false">IF(COUNTIF($AH$4:$AH$2603,AH515)&gt;1,"Duplicate","Unique")</f>
        <v>Unique</v>
      </c>
      <c r="AJ515" s="14" t="str">
        <f aca="false">IF(COUNTBLANK(B515:AG515)&gt;0,"Missing ("&amp;COUNTBLANK(B515:AG515)&amp;")","Complete")</f>
        <v>Missing (2)</v>
      </c>
    </row>
    <row r="516" customFormat="false" ht="15" hidden="false" customHeight="false" outlineLevel="0" collapsed="false">
      <c r="A516" s="0" t="n">
        <v>513</v>
      </c>
      <c r="B516" s="0" t="s">
        <v>90</v>
      </c>
      <c r="C516" s="0" t="n">
        <v>0</v>
      </c>
      <c r="D516" s="0" t="n">
        <v>14</v>
      </c>
      <c r="E516" s="0" t="n">
        <v>2016</v>
      </c>
      <c r="F516" s="0" t="s">
        <v>113</v>
      </c>
      <c r="G516" s="0" t="n">
        <v>49</v>
      </c>
      <c r="H516" s="0" t="n">
        <v>28</v>
      </c>
      <c r="I516" s="0" t="n">
        <v>1</v>
      </c>
      <c r="J516" s="0" t="n">
        <v>2</v>
      </c>
      <c r="K516" s="0" t="n">
        <v>2</v>
      </c>
      <c r="L516" s="0" t="n">
        <v>0</v>
      </c>
      <c r="M516" s="0" t="n">
        <v>0</v>
      </c>
      <c r="N516" s="0" t="s">
        <v>82</v>
      </c>
      <c r="O516" s="0" t="s">
        <v>122</v>
      </c>
      <c r="P516" s="0" t="s">
        <v>99</v>
      </c>
      <c r="Q516" s="0" t="s">
        <v>94</v>
      </c>
      <c r="R516" s="0" t="n">
        <v>0</v>
      </c>
      <c r="S516" s="0" t="n">
        <v>0</v>
      </c>
      <c r="T516" s="0" t="n">
        <v>0</v>
      </c>
      <c r="U516" s="0" t="s">
        <v>95</v>
      </c>
      <c r="V516" s="0" t="s">
        <v>95</v>
      </c>
      <c r="W516" s="0" t="n">
        <v>0</v>
      </c>
      <c r="X516" s="0" t="s">
        <v>86</v>
      </c>
      <c r="Y516" s="0" t="n">
        <v>28</v>
      </c>
      <c r="AA516" s="0" t="n">
        <v>0</v>
      </c>
      <c r="AB516" s="0" t="s">
        <v>87</v>
      </c>
      <c r="AC516" s="0" t="n">
        <v>80</v>
      </c>
      <c r="AD516" s="0" t="n">
        <v>0</v>
      </c>
      <c r="AE516" s="0" t="n">
        <v>0</v>
      </c>
      <c r="AF516" s="0" t="s">
        <v>88</v>
      </c>
      <c r="AG516" s="13" t="n">
        <v>42705</v>
      </c>
      <c r="AH516" s="0" t="str">
        <f aca="false">B516&amp;"|"&amp;C516&amp;"|"&amp;D516&amp;"|"&amp;E516&amp;"|"&amp;F516&amp;"|"&amp;G516&amp;"|"&amp;H516&amp;"|"&amp;I516&amp;"|"&amp;J516&amp;"|"&amp;K516&amp;"|"&amp;L516&amp;"|"&amp;M516&amp;"|"&amp;N516&amp;"|"&amp;O516&amp;"|"&amp;P516&amp;"|"&amp;Q516&amp;"|"&amp;R516&amp;"|"&amp;S516&amp;"|"&amp;T516&amp;"|"&amp;U516&amp;"|"&amp;V516&amp;"|"&amp;W516&amp;"|"&amp;X516&amp;"|"&amp;Y516&amp;"|"&amp;Z516&amp;"|"&amp;AA516&amp;"|"&amp;AB516&amp;"|"&amp;AC516&amp;"|"&amp;AD516&amp;"|"&amp;AE516&amp;"|"&amp;AF516&amp;"|"&amp;AG516</f>
        <v>City Hotel|0|14|2016|November|49|28|1|2|2|0|0|BB|FRA|Offline TA/TO|TA/TO|0|0|0|A|A|0|No Deposit|28||0|Transient|80|0|0|Check-Out|42705</v>
      </c>
      <c r="AI516" s="0" t="str">
        <f aca="false">IF(COUNTIF($AH$4:$AH$2603,AH516)&gt;1,"Duplicate","Unique")</f>
        <v>Unique</v>
      </c>
      <c r="AJ516" s="0" t="str">
        <f aca="false">IF(COUNTBLANK(B516:AG516)&gt;0,"Missing ("&amp;COUNTBLANK(B516:AG516)&amp;")","Complete")</f>
        <v>Missing (1)</v>
      </c>
    </row>
    <row r="517" customFormat="false" ht="15" hidden="false" customHeight="false" outlineLevel="0" collapsed="false">
      <c r="A517" s="14" t="n">
        <v>514</v>
      </c>
      <c r="B517" s="14" t="s">
        <v>90</v>
      </c>
      <c r="C517" s="14" t="n">
        <v>1</v>
      </c>
      <c r="D517" s="14" t="n">
        <v>320</v>
      </c>
      <c r="E517" s="14" t="n">
        <v>2017</v>
      </c>
      <c r="F517" s="14" t="s">
        <v>135</v>
      </c>
      <c r="G517" s="14" t="n">
        <v>24</v>
      </c>
      <c r="H517" s="14" t="n">
        <v>15</v>
      </c>
      <c r="I517" s="14" t="n">
        <v>0</v>
      </c>
      <c r="J517" s="14" t="n">
        <v>3</v>
      </c>
      <c r="K517" s="14" t="n">
        <v>1</v>
      </c>
      <c r="L517" s="14" t="n">
        <v>0</v>
      </c>
      <c r="M517" s="14" t="n">
        <v>0</v>
      </c>
      <c r="N517" s="14" t="s">
        <v>82</v>
      </c>
      <c r="O517" s="14" t="s">
        <v>92</v>
      </c>
      <c r="P517" s="14" t="s">
        <v>116</v>
      </c>
      <c r="Q517" s="14" t="s">
        <v>94</v>
      </c>
      <c r="R517" s="14" t="n">
        <v>0</v>
      </c>
      <c r="S517" s="14" t="n">
        <v>0</v>
      </c>
      <c r="T517" s="14" t="n">
        <v>0</v>
      </c>
      <c r="U517" s="14" t="s">
        <v>95</v>
      </c>
      <c r="V517" s="14" t="s">
        <v>95</v>
      </c>
      <c r="W517" s="14" t="n">
        <v>0</v>
      </c>
      <c r="X517" s="14" t="s">
        <v>120</v>
      </c>
      <c r="Y517" s="14" t="n">
        <v>6</v>
      </c>
      <c r="Z517" s="14"/>
      <c r="AA517" s="14" t="n">
        <v>0</v>
      </c>
      <c r="AB517" s="14" t="s">
        <v>87</v>
      </c>
      <c r="AC517" s="14" t="n">
        <v>80</v>
      </c>
      <c r="AD517" s="14" t="n">
        <v>0</v>
      </c>
      <c r="AE517" s="14" t="n">
        <v>0</v>
      </c>
      <c r="AF517" s="14" t="s">
        <v>96</v>
      </c>
      <c r="AG517" s="15" t="n">
        <v>42747</v>
      </c>
      <c r="AH517" s="14" t="str">
        <f aca="false">B517&amp;"|"&amp;C517&amp;"|"&amp;D517&amp;"|"&amp;E517&amp;"|"&amp;F517&amp;"|"&amp;G517&amp;"|"&amp;H517&amp;"|"&amp;I517&amp;"|"&amp;J517&amp;"|"&amp;K517&amp;"|"&amp;L517&amp;"|"&amp;M517&amp;"|"&amp;N517&amp;"|"&amp;O517&amp;"|"&amp;P517&amp;"|"&amp;Q517&amp;"|"&amp;R517&amp;"|"&amp;S517&amp;"|"&amp;T517&amp;"|"&amp;U517&amp;"|"&amp;V517&amp;"|"&amp;W517&amp;"|"&amp;X517&amp;"|"&amp;Y517&amp;"|"&amp;Z517&amp;"|"&amp;AA517&amp;"|"&amp;AB517&amp;"|"&amp;AC517&amp;"|"&amp;AD517&amp;"|"&amp;AE517&amp;"|"&amp;AF517&amp;"|"&amp;AG517</f>
        <v>City Hotel|1|320|2017|June|24|15|0|3|1|0|0|BB|PRT|Groups|TA/TO|0|0|0|A|A|0|Non Refund|6||0|Transient|80|0|0|Canceled|42747</v>
      </c>
      <c r="AI517" s="14" t="str">
        <f aca="false">IF(COUNTIF($AH$4:$AH$2603,AH517)&gt;1,"Duplicate","Unique")</f>
        <v>Unique</v>
      </c>
      <c r="AJ517" s="14" t="str">
        <f aca="false">IF(COUNTBLANK(B517:AG517)&gt;0,"Missing ("&amp;COUNTBLANK(B517:AG517)&amp;")","Complete")</f>
        <v>Missing (1)</v>
      </c>
    </row>
    <row r="518" customFormat="false" ht="15" hidden="false" customHeight="false" outlineLevel="0" collapsed="false">
      <c r="A518" s="0" t="n">
        <v>515</v>
      </c>
      <c r="B518" s="0" t="s">
        <v>80</v>
      </c>
      <c r="C518" s="0" t="n">
        <v>0</v>
      </c>
      <c r="D518" s="0" t="n">
        <v>0</v>
      </c>
      <c r="E518" s="0" t="n">
        <v>2016</v>
      </c>
      <c r="F518" s="0" t="s">
        <v>103</v>
      </c>
      <c r="G518" s="0" t="n">
        <v>12</v>
      </c>
      <c r="H518" s="0" t="n">
        <v>14</v>
      </c>
      <c r="I518" s="0" t="n">
        <v>1</v>
      </c>
      <c r="J518" s="0" t="n">
        <v>0</v>
      </c>
      <c r="K518" s="0" t="n">
        <v>1</v>
      </c>
      <c r="L518" s="0" t="n">
        <v>0</v>
      </c>
      <c r="M518" s="0" t="n">
        <v>0</v>
      </c>
      <c r="N518" s="0" t="s">
        <v>82</v>
      </c>
      <c r="O518" s="0" t="s">
        <v>92</v>
      </c>
      <c r="P518" s="0" t="s">
        <v>84</v>
      </c>
      <c r="Q518" s="0" t="s">
        <v>84</v>
      </c>
      <c r="R518" s="0" t="n">
        <v>0</v>
      </c>
      <c r="S518" s="0" t="n">
        <v>0</v>
      </c>
      <c r="T518" s="0" t="n">
        <v>0</v>
      </c>
      <c r="U518" s="0" t="s">
        <v>95</v>
      </c>
      <c r="V518" s="0" t="s">
        <v>109</v>
      </c>
      <c r="W518" s="0" t="n">
        <v>0</v>
      </c>
      <c r="X518" s="0" t="s">
        <v>86</v>
      </c>
      <c r="Z518" s="0" t="n">
        <v>47</v>
      </c>
      <c r="AA518" s="0" t="n">
        <v>0</v>
      </c>
      <c r="AB518" s="0" t="s">
        <v>87</v>
      </c>
      <c r="AC518" s="0" t="n">
        <v>30</v>
      </c>
      <c r="AD518" s="0" t="n">
        <v>0</v>
      </c>
      <c r="AE518" s="0" t="n">
        <v>0</v>
      </c>
      <c r="AF518" s="0" t="s">
        <v>88</v>
      </c>
      <c r="AG518" s="13" t="n">
        <v>42444</v>
      </c>
      <c r="AH518" s="0" t="str">
        <f aca="false">B518&amp;"|"&amp;C518&amp;"|"&amp;D518&amp;"|"&amp;E518&amp;"|"&amp;F518&amp;"|"&amp;G518&amp;"|"&amp;H518&amp;"|"&amp;I518&amp;"|"&amp;J518&amp;"|"&amp;K518&amp;"|"&amp;L518&amp;"|"&amp;M518&amp;"|"&amp;N518&amp;"|"&amp;O518&amp;"|"&amp;P518&amp;"|"&amp;Q518&amp;"|"&amp;R518&amp;"|"&amp;S518&amp;"|"&amp;T518&amp;"|"&amp;U518&amp;"|"&amp;V518&amp;"|"&amp;W518&amp;"|"&amp;X518&amp;"|"&amp;Y518&amp;"|"&amp;Z518&amp;"|"&amp;AA518&amp;"|"&amp;AB518&amp;"|"&amp;AC518&amp;"|"&amp;AD518&amp;"|"&amp;AE518&amp;"|"&amp;AF518&amp;"|"&amp;AG518</f>
        <v>Resort Hotel|0|0|2016|March|12|14|1|0|1|0|0|BB|PRT|Direct|Direct|0|0|0|A|D|0|No Deposit||47|0|Transient|30|0|0|Check-Out|42444</v>
      </c>
      <c r="AI518" s="0" t="str">
        <f aca="false">IF(COUNTIF($AH$4:$AH$2603,AH518)&gt;1,"Duplicate","Unique")</f>
        <v>Unique</v>
      </c>
      <c r="AJ518" s="0" t="str">
        <f aca="false">IF(COUNTBLANK(B518:AG518)&gt;0,"Missing ("&amp;COUNTBLANK(B518:AG518)&amp;")","Complete")</f>
        <v>Missing (1)</v>
      </c>
    </row>
    <row r="519" customFormat="false" ht="15" hidden="false" customHeight="false" outlineLevel="0" collapsed="false">
      <c r="A519" s="14" t="n">
        <v>516</v>
      </c>
      <c r="B519" s="14" t="s">
        <v>90</v>
      </c>
      <c r="C519" s="14" t="n">
        <v>0</v>
      </c>
      <c r="D519" s="14" t="n">
        <v>34</v>
      </c>
      <c r="E519" s="14" t="n">
        <v>2015</v>
      </c>
      <c r="F519" s="14" t="s">
        <v>114</v>
      </c>
      <c r="G519" s="14" t="n">
        <v>39</v>
      </c>
      <c r="H519" s="14" t="n">
        <v>23</v>
      </c>
      <c r="I519" s="14" t="n">
        <v>0</v>
      </c>
      <c r="J519" s="14" t="n">
        <v>3</v>
      </c>
      <c r="K519" s="14" t="n">
        <v>2</v>
      </c>
      <c r="L519" s="14" t="n">
        <v>0</v>
      </c>
      <c r="M519" s="14" t="n">
        <v>0</v>
      </c>
      <c r="N519" s="14" t="s">
        <v>112</v>
      </c>
      <c r="O519" s="14" t="s">
        <v>115</v>
      </c>
      <c r="P519" s="14" t="s">
        <v>99</v>
      </c>
      <c r="Q519" s="14" t="s">
        <v>94</v>
      </c>
      <c r="R519" s="14" t="n">
        <v>0</v>
      </c>
      <c r="S519" s="14" t="n">
        <v>0</v>
      </c>
      <c r="T519" s="14" t="n">
        <v>0</v>
      </c>
      <c r="U519" s="14" t="s">
        <v>95</v>
      </c>
      <c r="V519" s="14" t="s">
        <v>95</v>
      </c>
      <c r="W519" s="14" t="n">
        <v>0</v>
      </c>
      <c r="X519" s="14" t="s">
        <v>86</v>
      </c>
      <c r="Y519" s="14" t="n">
        <v>52</v>
      </c>
      <c r="Z519" s="14"/>
      <c r="AA519" s="14" t="n">
        <v>33</v>
      </c>
      <c r="AB519" s="14" t="s">
        <v>101</v>
      </c>
      <c r="AC519" s="14" t="n">
        <v>224.67</v>
      </c>
      <c r="AD519" s="14" t="n">
        <v>0</v>
      </c>
      <c r="AE519" s="14" t="n">
        <v>0</v>
      </c>
      <c r="AF519" s="14" t="s">
        <v>88</v>
      </c>
      <c r="AG519" s="15" t="n">
        <v>42273</v>
      </c>
      <c r="AH519" s="14" t="str">
        <f aca="false">B519&amp;"|"&amp;C519&amp;"|"&amp;D519&amp;"|"&amp;E519&amp;"|"&amp;F519&amp;"|"&amp;G519&amp;"|"&amp;H519&amp;"|"&amp;I519&amp;"|"&amp;J519&amp;"|"&amp;K519&amp;"|"&amp;L519&amp;"|"&amp;M519&amp;"|"&amp;N519&amp;"|"&amp;O519&amp;"|"&amp;P519&amp;"|"&amp;Q519&amp;"|"&amp;R519&amp;"|"&amp;S519&amp;"|"&amp;T519&amp;"|"&amp;U519&amp;"|"&amp;V519&amp;"|"&amp;W519&amp;"|"&amp;X519&amp;"|"&amp;Y519&amp;"|"&amp;Z519&amp;"|"&amp;AA519&amp;"|"&amp;AB519&amp;"|"&amp;AC519&amp;"|"&amp;AD519&amp;"|"&amp;AE519&amp;"|"&amp;AF519&amp;"|"&amp;AG519</f>
        <v>City Hotel|0|34|2015|September|39|23|0|3|2|0|0|HB|ESP|Offline TA/TO|TA/TO|0|0|0|A|A|0|No Deposit|52||33|Transient-Party|224.67|0|0|Check-Out|42273</v>
      </c>
      <c r="AI519" s="14" t="str">
        <f aca="false">IF(COUNTIF($AH$4:$AH$2603,AH519)&gt;1,"Duplicate","Unique")</f>
        <v>Unique</v>
      </c>
      <c r="AJ519" s="14" t="str">
        <f aca="false">IF(COUNTBLANK(B519:AG519)&gt;0,"Missing ("&amp;COUNTBLANK(B519:AG519)&amp;")","Complete")</f>
        <v>Missing (1)</v>
      </c>
    </row>
    <row r="520" customFormat="false" ht="15" hidden="false" customHeight="false" outlineLevel="0" collapsed="false">
      <c r="A520" s="0" t="n">
        <v>517</v>
      </c>
      <c r="B520" s="0" t="s">
        <v>90</v>
      </c>
      <c r="C520" s="0" t="n">
        <v>0</v>
      </c>
      <c r="D520" s="0" t="n">
        <v>135</v>
      </c>
      <c r="E520" s="0" t="n">
        <v>2016</v>
      </c>
      <c r="F520" s="0" t="s">
        <v>119</v>
      </c>
      <c r="G520" s="0" t="n">
        <v>32</v>
      </c>
      <c r="H520" s="0" t="n">
        <v>2</v>
      </c>
      <c r="I520" s="0" t="n">
        <v>0</v>
      </c>
      <c r="J520" s="0" t="n">
        <v>2</v>
      </c>
      <c r="K520" s="0" t="n">
        <v>2</v>
      </c>
      <c r="L520" s="0" t="n">
        <v>1</v>
      </c>
      <c r="M520" s="0" t="n">
        <v>0</v>
      </c>
      <c r="N520" s="0" t="s">
        <v>82</v>
      </c>
      <c r="O520" s="0" t="s">
        <v>92</v>
      </c>
      <c r="P520" s="0" t="s">
        <v>93</v>
      </c>
      <c r="Q520" s="0" t="s">
        <v>94</v>
      </c>
      <c r="R520" s="0" t="n">
        <v>0</v>
      </c>
      <c r="S520" s="0" t="n">
        <v>0</v>
      </c>
      <c r="T520" s="0" t="n">
        <v>0</v>
      </c>
      <c r="U520" s="0" t="s">
        <v>95</v>
      </c>
      <c r="V520" s="0" t="s">
        <v>95</v>
      </c>
      <c r="W520" s="0" t="n">
        <v>0</v>
      </c>
      <c r="X520" s="0" t="s">
        <v>86</v>
      </c>
      <c r="Y520" s="0" t="n">
        <v>9</v>
      </c>
      <c r="AA520" s="0" t="n">
        <v>0</v>
      </c>
      <c r="AB520" s="0" t="s">
        <v>87</v>
      </c>
      <c r="AC520" s="0" t="n">
        <v>130.5</v>
      </c>
      <c r="AD520" s="0" t="n">
        <v>1</v>
      </c>
      <c r="AE520" s="0" t="n">
        <v>0</v>
      </c>
      <c r="AF520" s="0" t="s">
        <v>88</v>
      </c>
      <c r="AG520" s="13" t="n">
        <v>42586</v>
      </c>
      <c r="AH520" s="0" t="str">
        <f aca="false">B520&amp;"|"&amp;C520&amp;"|"&amp;D520&amp;"|"&amp;E520&amp;"|"&amp;F520&amp;"|"&amp;G520&amp;"|"&amp;H520&amp;"|"&amp;I520&amp;"|"&amp;J520&amp;"|"&amp;K520&amp;"|"&amp;L520&amp;"|"&amp;M520&amp;"|"&amp;N520&amp;"|"&amp;O520&amp;"|"&amp;P520&amp;"|"&amp;Q520&amp;"|"&amp;R520&amp;"|"&amp;S520&amp;"|"&amp;T520&amp;"|"&amp;U520&amp;"|"&amp;V520&amp;"|"&amp;W520&amp;"|"&amp;X520&amp;"|"&amp;Y520&amp;"|"&amp;Z520&amp;"|"&amp;AA520&amp;"|"&amp;AB520&amp;"|"&amp;AC520&amp;"|"&amp;AD520&amp;"|"&amp;AE520&amp;"|"&amp;AF520&amp;"|"&amp;AG520</f>
        <v>City Hotel|0|135|2016|August|32|2|0|2|2|1|0|BB|PRT|Online TA|TA/TO|0|0|0|A|A|0|No Deposit|9||0|Transient|130.5|1|0|Check-Out|42586</v>
      </c>
      <c r="AI520" s="0" t="str">
        <f aca="false">IF(COUNTIF($AH$4:$AH$2603,AH520)&gt;1,"Duplicate","Unique")</f>
        <v>Unique</v>
      </c>
      <c r="AJ520" s="0" t="str">
        <f aca="false">IF(COUNTBLANK(B520:AG520)&gt;0,"Missing ("&amp;COUNTBLANK(B520:AG520)&amp;")","Complete")</f>
        <v>Missing (1)</v>
      </c>
    </row>
    <row r="521" customFormat="false" ht="15" hidden="false" customHeight="false" outlineLevel="0" collapsed="false">
      <c r="A521" s="14" t="n">
        <v>518</v>
      </c>
      <c r="B521" s="14" t="s">
        <v>90</v>
      </c>
      <c r="C521" s="14" t="n">
        <v>1</v>
      </c>
      <c r="D521" s="14" t="n">
        <v>327</v>
      </c>
      <c r="E521" s="14" t="n">
        <v>2015</v>
      </c>
      <c r="F521" s="14" t="s">
        <v>114</v>
      </c>
      <c r="G521" s="14" t="n">
        <v>37</v>
      </c>
      <c r="H521" s="14" t="n">
        <v>9</v>
      </c>
      <c r="I521" s="14" t="n">
        <v>0</v>
      </c>
      <c r="J521" s="14" t="n">
        <v>2</v>
      </c>
      <c r="K521" s="14" t="n">
        <v>2</v>
      </c>
      <c r="L521" s="14" t="n">
        <v>0</v>
      </c>
      <c r="M521" s="14" t="n">
        <v>0</v>
      </c>
      <c r="N521" s="14" t="s">
        <v>82</v>
      </c>
      <c r="O521" s="14" t="s">
        <v>92</v>
      </c>
      <c r="P521" s="14" t="s">
        <v>116</v>
      </c>
      <c r="Q521" s="14" t="s">
        <v>94</v>
      </c>
      <c r="R521" s="14" t="n">
        <v>0</v>
      </c>
      <c r="S521" s="14" t="n">
        <v>1</v>
      </c>
      <c r="T521" s="14" t="n">
        <v>0</v>
      </c>
      <c r="U521" s="14" t="s">
        <v>95</v>
      </c>
      <c r="V521" s="14" t="s">
        <v>95</v>
      </c>
      <c r="W521" s="14" t="n">
        <v>0</v>
      </c>
      <c r="X521" s="14" t="s">
        <v>120</v>
      </c>
      <c r="Y521" s="14" t="n">
        <v>1</v>
      </c>
      <c r="Z521" s="14"/>
      <c r="AA521" s="14" t="n">
        <v>0</v>
      </c>
      <c r="AB521" s="14" t="s">
        <v>101</v>
      </c>
      <c r="AC521" s="14" t="n">
        <v>62</v>
      </c>
      <c r="AD521" s="14" t="n">
        <v>0</v>
      </c>
      <c r="AE521" s="14" t="n">
        <v>0</v>
      </c>
      <c r="AF521" s="14" t="s">
        <v>96</v>
      </c>
      <c r="AG521" s="15" t="n">
        <v>42187</v>
      </c>
      <c r="AH521" s="14" t="str">
        <f aca="false">B521&amp;"|"&amp;C521&amp;"|"&amp;D521&amp;"|"&amp;E521&amp;"|"&amp;F521&amp;"|"&amp;G521&amp;"|"&amp;H521&amp;"|"&amp;I521&amp;"|"&amp;J521&amp;"|"&amp;K521&amp;"|"&amp;L521&amp;"|"&amp;M521&amp;"|"&amp;N521&amp;"|"&amp;O521&amp;"|"&amp;P521&amp;"|"&amp;Q521&amp;"|"&amp;R521&amp;"|"&amp;S521&amp;"|"&amp;T521&amp;"|"&amp;U521&amp;"|"&amp;V521&amp;"|"&amp;W521&amp;"|"&amp;X521&amp;"|"&amp;Y521&amp;"|"&amp;Z521&amp;"|"&amp;AA521&amp;"|"&amp;AB521&amp;"|"&amp;AC521&amp;"|"&amp;AD521&amp;"|"&amp;AE521&amp;"|"&amp;AF521&amp;"|"&amp;AG521</f>
        <v>City Hotel|1|327|2015|September|37|9|0|2|2|0|0|BB|PRT|Groups|TA/TO|0|1|0|A|A|0|Non Refund|1||0|Transient-Party|62|0|0|Canceled|42187</v>
      </c>
      <c r="AI521" s="14" t="str">
        <f aca="false">IF(COUNTIF($AH$4:$AH$2603,AH521)&gt;1,"Duplicate","Unique")</f>
        <v>Duplicate</v>
      </c>
      <c r="AJ521" s="14" t="str">
        <f aca="false">IF(COUNTBLANK(B521:AG521)&gt;0,"Missing ("&amp;COUNTBLANK(B521:AG521)&amp;")","Complete")</f>
        <v>Missing (1)</v>
      </c>
    </row>
    <row r="522" customFormat="false" ht="15" hidden="false" customHeight="false" outlineLevel="0" collapsed="false">
      <c r="A522" s="0" t="n">
        <v>519</v>
      </c>
      <c r="B522" s="0" t="s">
        <v>90</v>
      </c>
      <c r="C522" s="0" t="n">
        <v>0</v>
      </c>
      <c r="D522" s="0" t="n">
        <v>184</v>
      </c>
      <c r="E522" s="0" t="n">
        <v>2017</v>
      </c>
      <c r="F522" s="0" t="s">
        <v>91</v>
      </c>
      <c r="G522" s="0" t="n">
        <v>28</v>
      </c>
      <c r="H522" s="0" t="n">
        <v>15</v>
      </c>
      <c r="I522" s="0" t="n">
        <v>0</v>
      </c>
      <c r="J522" s="0" t="n">
        <v>1</v>
      </c>
      <c r="K522" s="0" t="n">
        <v>2</v>
      </c>
      <c r="L522" s="0" t="n">
        <v>0</v>
      </c>
      <c r="M522" s="0" t="n">
        <v>0</v>
      </c>
      <c r="N522" s="0" t="s">
        <v>82</v>
      </c>
      <c r="O522" s="0" t="s">
        <v>117</v>
      </c>
      <c r="P522" s="0" t="s">
        <v>84</v>
      </c>
      <c r="Q522" s="0" t="s">
        <v>84</v>
      </c>
      <c r="R522" s="0" t="n">
        <v>0</v>
      </c>
      <c r="S522" s="0" t="n">
        <v>0</v>
      </c>
      <c r="T522" s="0" t="n">
        <v>0</v>
      </c>
      <c r="U522" s="0" t="s">
        <v>95</v>
      </c>
      <c r="V522" s="0" t="s">
        <v>95</v>
      </c>
      <c r="W522" s="0" t="n">
        <v>0</v>
      </c>
      <c r="X522" s="0" t="s">
        <v>86</v>
      </c>
      <c r="Y522" s="0" t="n">
        <v>14</v>
      </c>
      <c r="AA522" s="0" t="n">
        <v>0</v>
      </c>
      <c r="AB522" s="0" t="s">
        <v>87</v>
      </c>
      <c r="AC522" s="0" t="n">
        <v>89.1</v>
      </c>
      <c r="AD522" s="0" t="n">
        <v>0</v>
      </c>
      <c r="AE522" s="0" t="n">
        <v>1</v>
      </c>
      <c r="AF522" s="0" t="s">
        <v>88</v>
      </c>
      <c r="AG522" s="13" t="n">
        <v>42932</v>
      </c>
      <c r="AH522" s="0" t="str">
        <f aca="false">B522&amp;"|"&amp;C522&amp;"|"&amp;D522&amp;"|"&amp;E522&amp;"|"&amp;F522&amp;"|"&amp;G522&amp;"|"&amp;H522&amp;"|"&amp;I522&amp;"|"&amp;J522&amp;"|"&amp;K522&amp;"|"&amp;L522&amp;"|"&amp;M522&amp;"|"&amp;N522&amp;"|"&amp;O522&amp;"|"&amp;P522&amp;"|"&amp;Q522&amp;"|"&amp;R522&amp;"|"&amp;S522&amp;"|"&amp;T522&amp;"|"&amp;U522&amp;"|"&amp;V522&amp;"|"&amp;W522&amp;"|"&amp;X522&amp;"|"&amp;Y522&amp;"|"&amp;Z522&amp;"|"&amp;AA522&amp;"|"&amp;AB522&amp;"|"&amp;AC522&amp;"|"&amp;AD522&amp;"|"&amp;AE522&amp;"|"&amp;AF522&amp;"|"&amp;AG522</f>
        <v>City Hotel|0|184|2017|July|28|15|0|1|2|0|0|BB|BEL|Direct|Direct|0|0|0|A|A|0|No Deposit|14||0|Transient|89.1|0|1|Check-Out|42932</v>
      </c>
      <c r="AI522" s="0" t="str">
        <f aca="false">IF(COUNTIF($AH$4:$AH$2603,AH522)&gt;1,"Duplicate","Unique")</f>
        <v>Unique</v>
      </c>
      <c r="AJ522" s="0" t="str">
        <f aca="false">IF(COUNTBLANK(B522:AG522)&gt;0,"Missing ("&amp;COUNTBLANK(B522:AG522)&amp;")","Complete")</f>
        <v>Missing (1)</v>
      </c>
    </row>
    <row r="523" customFormat="false" ht="15" hidden="false" customHeight="false" outlineLevel="0" collapsed="false">
      <c r="A523" s="14" t="n">
        <v>520</v>
      </c>
      <c r="B523" s="14" t="s">
        <v>90</v>
      </c>
      <c r="C523" s="14" t="n">
        <v>1</v>
      </c>
      <c r="D523" s="14" t="n">
        <v>451</v>
      </c>
      <c r="E523" s="14" t="n">
        <v>2016</v>
      </c>
      <c r="F523" s="14" t="s">
        <v>121</v>
      </c>
      <c r="G523" s="14" t="n">
        <v>21</v>
      </c>
      <c r="H523" s="14" t="n">
        <v>16</v>
      </c>
      <c r="I523" s="14" t="n">
        <v>1</v>
      </c>
      <c r="J523" s="14" t="n">
        <v>2</v>
      </c>
      <c r="K523" s="14" t="n">
        <v>2</v>
      </c>
      <c r="L523" s="14" t="n">
        <v>0</v>
      </c>
      <c r="M523" s="14" t="n">
        <v>0</v>
      </c>
      <c r="N523" s="14" t="s">
        <v>82</v>
      </c>
      <c r="O523" s="14" t="s">
        <v>92</v>
      </c>
      <c r="P523" s="14" t="s">
        <v>116</v>
      </c>
      <c r="Q523" s="14" t="s">
        <v>94</v>
      </c>
      <c r="R523" s="14" t="n">
        <v>0</v>
      </c>
      <c r="S523" s="14" t="n">
        <v>0</v>
      </c>
      <c r="T523" s="14" t="n">
        <v>0</v>
      </c>
      <c r="U523" s="14" t="s">
        <v>95</v>
      </c>
      <c r="V523" s="14" t="s">
        <v>95</v>
      </c>
      <c r="W523" s="14" t="n">
        <v>0</v>
      </c>
      <c r="X523" s="14" t="s">
        <v>120</v>
      </c>
      <c r="Y523" s="14" t="n">
        <v>1</v>
      </c>
      <c r="Z523" s="14"/>
      <c r="AA523" s="14" t="n">
        <v>0</v>
      </c>
      <c r="AB523" s="14" t="s">
        <v>87</v>
      </c>
      <c r="AC523" s="14" t="n">
        <v>60</v>
      </c>
      <c r="AD523" s="14" t="n">
        <v>0</v>
      </c>
      <c r="AE523" s="14" t="n">
        <v>0</v>
      </c>
      <c r="AF523" s="14" t="s">
        <v>96</v>
      </c>
      <c r="AG523" s="15" t="n">
        <v>42443</v>
      </c>
      <c r="AH523" s="14" t="str">
        <f aca="false">B523&amp;"|"&amp;C523&amp;"|"&amp;D523&amp;"|"&amp;E523&amp;"|"&amp;F523&amp;"|"&amp;G523&amp;"|"&amp;H523&amp;"|"&amp;I523&amp;"|"&amp;J523&amp;"|"&amp;K523&amp;"|"&amp;L523&amp;"|"&amp;M523&amp;"|"&amp;N523&amp;"|"&amp;O523&amp;"|"&amp;P523&amp;"|"&amp;Q523&amp;"|"&amp;R523&amp;"|"&amp;S523&amp;"|"&amp;T523&amp;"|"&amp;U523&amp;"|"&amp;V523&amp;"|"&amp;W523&amp;"|"&amp;X523&amp;"|"&amp;Y523&amp;"|"&amp;Z523&amp;"|"&amp;AA523&amp;"|"&amp;AB523&amp;"|"&amp;AC523&amp;"|"&amp;AD523&amp;"|"&amp;AE523&amp;"|"&amp;AF523&amp;"|"&amp;AG523</f>
        <v>City Hotel|1|451|2016|May|21|16|1|2|2|0|0|BB|PRT|Groups|TA/TO|0|0|0|A|A|0|Non Refund|1||0|Transient|60|0|0|Canceled|42443</v>
      </c>
      <c r="AI523" s="14" t="str">
        <f aca="false">IF(COUNTIF($AH$4:$AH$2603,AH523)&gt;1,"Duplicate","Unique")</f>
        <v>Duplicate</v>
      </c>
      <c r="AJ523" s="14" t="str">
        <f aca="false">IF(COUNTBLANK(B523:AG523)&gt;0,"Missing ("&amp;COUNTBLANK(B523:AG523)&amp;")","Complete")</f>
        <v>Missing (1)</v>
      </c>
    </row>
    <row r="524" customFormat="false" ht="15" hidden="false" customHeight="false" outlineLevel="0" collapsed="false">
      <c r="A524" s="0" t="n">
        <v>521</v>
      </c>
      <c r="B524" s="0" t="s">
        <v>90</v>
      </c>
      <c r="C524" s="0" t="n">
        <v>1</v>
      </c>
      <c r="D524" s="0" t="n">
        <v>56</v>
      </c>
      <c r="E524" s="0" t="n">
        <v>2017</v>
      </c>
      <c r="F524" s="0" t="s">
        <v>103</v>
      </c>
      <c r="G524" s="0" t="n">
        <v>12</v>
      </c>
      <c r="H524" s="0" t="n">
        <v>21</v>
      </c>
      <c r="I524" s="0" t="n">
        <v>0</v>
      </c>
      <c r="J524" s="0" t="n">
        <v>3</v>
      </c>
      <c r="K524" s="0" t="n">
        <v>2</v>
      </c>
      <c r="L524" s="0" t="n">
        <v>0</v>
      </c>
      <c r="M524" s="0" t="n">
        <v>0</v>
      </c>
      <c r="N524" s="0" t="s">
        <v>82</v>
      </c>
      <c r="O524" s="0" t="s">
        <v>92</v>
      </c>
      <c r="P524" s="0" t="s">
        <v>99</v>
      </c>
      <c r="Q524" s="0" t="s">
        <v>94</v>
      </c>
      <c r="R524" s="0" t="n">
        <v>0</v>
      </c>
      <c r="S524" s="0" t="n">
        <v>0</v>
      </c>
      <c r="T524" s="0" t="n">
        <v>0</v>
      </c>
      <c r="U524" s="0" t="s">
        <v>95</v>
      </c>
      <c r="V524" s="0" t="s">
        <v>95</v>
      </c>
      <c r="W524" s="0" t="n">
        <v>0</v>
      </c>
      <c r="X524" s="0" t="s">
        <v>120</v>
      </c>
      <c r="Y524" s="0" t="n">
        <v>86</v>
      </c>
      <c r="AA524" s="0" t="n">
        <v>0</v>
      </c>
      <c r="AB524" s="0" t="s">
        <v>87</v>
      </c>
      <c r="AC524" s="0" t="n">
        <v>85</v>
      </c>
      <c r="AD524" s="0" t="n">
        <v>0</v>
      </c>
      <c r="AE524" s="0" t="n">
        <v>0</v>
      </c>
      <c r="AF524" s="0" t="s">
        <v>96</v>
      </c>
      <c r="AG524" s="13" t="n">
        <v>42759</v>
      </c>
      <c r="AH524" s="0" t="str">
        <f aca="false">B524&amp;"|"&amp;C524&amp;"|"&amp;D524&amp;"|"&amp;E524&amp;"|"&amp;F524&amp;"|"&amp;G524&amp;"|"&amp;H524&amp;"|"&amp;I524&amp;"|"&amp;J524&amp;"|"&amp;K524&amp;"|"&amp;L524&amp;"|"&amp;M524&amp;"|"&amp;N524&amp;"|"&amp;O524&amp;"|"&amp;P524&amp;"|"&amp;Q524&amp;"|"&amp;R524&amp;"|"&amp;S524&amp;"|"&amp;T524&amp;"|"&amp;U524&amp;"|"&amp;V524&amp;"|"&amp;W524&amp;"|"&amp;X524&amp;"|"&amp;Y524&amp;"|"&amp;Z524&amp;"|"&amp;AA524&amp;"|"&amp;AB524&amp;"|"&amp;AC524&amp;"|"&amp;AD524&amp;"|"&amp;AE524&amp;"|"&amp;AF524&amp;"|"&amp;AG524</f>
        <v>City Hotel|1|56|2017|March|12|21|0|3|2|0|0|BB|PRT|Offline TA/TO|TA/TO|0|0|0|A|A|0|Non Refund|86||0|Transient|85|0|0|Canceled|42759</v>
      </c>
      <c r="AI524" s="0" t="str">
        <f aca="false">IF(COUNTIF($AH$4:$AH$2603,AH524)&gt;1,"Duplicate","Unique")</f>
        <v>Duplicate</v>
      </c>
      <c r="AJ524" s="0" t="str">
        <f aca="false">IF(COUNTBLANK(B524:AG524)&gt;0,"Missing ("&amp;COUNTBLANK(B524:AG524)&amp;")","Complete")</f>
        <v>Missing (1)</v>
      </c>
    </row>
    <row r="525" customFormat="false" ht="15" hidden="false" customHeight="false" outlineLevel="0" collapsed="false">
      <c r="A525" s="14" t="n">
        <v>522</v>
      </c>
      <c r="B525" s="14" t="s">
        <v>80</v>
      </c>
      <c r="C525" s="14" t="n">
        <v>0</v>
      </c>
      <c r="D525" s="14" t="n">
        <v>14</v>
      </c>
      <c r="E525" s="14" t="n">
        <v>2016</v>
      </c>
      <c r="F525" s="14" t="s">
        <v>103</v>
      </c>
      <c r="G525" s="14" t="n">
        <v>12</v>
      </c>
      <c r="H525" s="14" t="n">
        <v>19</v>
      </c>
      <c r="I525" s="14" t="n">
        <v>2</v>
      </c>
      <c r="J525" s="14" t="n">
        <v>3</v>
      </c>
      <c r="K525" s="14" t="n">
        <v>2</v>
      </c>
      <c r="L525" s="14" t="n">
        <v>0</v>
      </c>
      <c r="M525" s="14" t="n">
        <v>0</v>
      </c>
      <c r="N525" s="14" t="s">
        <v>129</v>
      </c>
      <c r="O525" s="14" t="s">
        <v>115</v>
      </c>
      <c r="P525" s="14" t="s">
        <v>99</v>
      </c>
      <c r="Q525" s="14" t="s">
        <v>94</v>
      </c>
      <c r="R525" s="14" t="n">
        <v>0</v>
      </c>
      <c r="S525" s="14" t="n">
        <v>0</v>
      </c>
      <c r="T525" s="14" t="n">
        <v>0</v>
      </c>
      <c r="U525" s="14" t="s">
        <v>95</v>
      </c>
      <c r="V525" s="14" t="s">
        <v>95</v>
      </c>
      <c r="W525" s="14" t="n">
        <v>1</v>
      </c>
      <c r="X525" s="14" t="s">
        <v>86</v>
      </c>
      <c r="Y525" s="14" t="n">
        <v>196</v>
      </c>
      <c r="Z525" s="14"/>
      <c r="AA525" s="14" t="n">
        <v>0</v>
      </c>
      <c r="AB525" s="14" t="s">
        <v>87</v>
      </c>
      <c r="AC525" s="14" t="n">
        <v>58</v>
      </c>
      <c r="AD525" s="14" t="n">
        <v>0</v>
      </c>
      <c r="AE525" s="14" t="n">
        <v>0</v>
      </c>
      <c r="AF525" s="14" t="s">
        <v>88</v>
      </c>
      <c r="AG525" s="15" t="n">
        <v>42453</v>
      </c>
      <c r="AH525" s="14" t="str">
        <f aca="false">B525&amp;"|"&amp;C525&amp;"|"&amp;D525&amp;"|"&amp;E525&amp;"|"&amp;F525&amp;"|"&amp;G525&amp;"|"&amp;H525&amp;"|"&amp;I525&amp;"|"&amp;J525&amp;"|"&amp;K525&amp;"|"&amp;L525&amp;"|"&amp;M525&amp;"|"&amp;N525&amp;"|"&amp;O525&amp;"|"&amp;P525&amp;"|"&amp;Q525&amp;"|"&amp;R525&amp;"|"&amp;S525&amp;"|"&amp;T525&amp;"|"&amp;U525&amp;"|"&amp;V525&amp;"|"&amp;W525&amp;"|"&amp;X525&amp;"|"&amp;Y525&amp;"|"&amp;Z525&amp;"|"&amp;AA525&amp;"|"&amp;AB525&amp;"|"&amp;AC525&amp;"|"&amp;AD525&amp;"|"&amp;AE525&amp;"|"&amp;AF525&amp;"|"&amp;AG525</f>
        <v>Resort Hotel|0|14|2016|March|12|19|2|3|2|0|0|Undefined|ESP|Offline TA/TO|TA/TO|0|0|0|A|A|1|No Deposit|196||0|Transient|58|0|0|Check-Out|42453</v>
      </c>
      <c r="AI525" s="14" t="str">
        <f aca="false">IF(COUNTIF($AH$4:$AH$2603,AH525)&gt;1,"Duplicate","Unique")</f>
        <v>Unique</v>
      </c>
      <c r="AJ525" s="14" t="str">
        <f aca="false">IF(COUNTBLANK(B525:AG525)&gt;0,"Missing ("&amp;COUNTBLANK(B525:AG525)&amp;")","Complete")</f>
        <v>Missing (1)</v>
      </c>
    </row>
    <row r="526" customFormat="false" ht="15" hidden="false" customHeight="false" outlineLevel="0" collapsed="false">
      <c r="A526" s="0" t="n">
        <v>523</v>
      </c>
      <c r="B526" s="0" t="s">
        <v>80</v>
      </c>
      <c r="C526" s="0" t="n">
        <v>0</v>
      </c>
      <c r="D526" s="0" t="n">
        <v>0</v>
      </c>
      <c r="E526" s="0" t="n">
        <v>2015</v>
      </c>
      <c r="F526" s="0" t="s">
        <v>111</v>
      </c>
      <c r="G526" s="0" t="n">
        <v>40</v>
      </c>
      <c r="H526" s="0" t="n">
        <v>3</v>
      </c>
      <c r="I526" s="0" t="n">
        <v>0</v>
      </c>
      <c r="J526" s="0" t="n">
        <v>1</v>
      </c>
      <c r="K526" s="0" t="n">
        <v>1</v>
      </c>
      <c r="L526" s="0" t="n">
        <v>0</v>
      </c>
      <c r="M526" s="0" t="n">
        <v>0</v>
      </c>
      <c r="N526" s="0" t="s">
        <v>82</v>
      </c>
      <c r="O526" s="0" t="s">
        <v>134</v>
      </c>
      <c r="P526" s="0" t="s">
        <v>84</v>
      </c>
      <c r="Q526" s="0" t="s">
        <v>84</v>
      </c>
      <c r="R526" s="0" t="n">
        <v>0</v>
      </c>
      <c r="S526" s="0" t="n">
        <v>0</v>
      </c>
      <c r="T526" s="0" t="n">
        <v>0</v>
      </c>
      <c r="U526" s="0" t="s">
        <v>95</v>
      </c>
      <c r="V526" s="0" t="s">
        <v>156</v>
      </c>
      <c r="W526" s="0" t="n">
        <v>0</v>
      </c>
      <c r="X526" s="0" t="s">
        <v>86</v>
      </c>
      <c r="AA526" s="0" t="n">
        <v>0</v>
      </c>
      <c r="AB526" s="0" t="s">
        <v>87</v>
      </c>
      <c r="AC526" s="0" t="n">
        <v>74</v>
      </c>
      <c r="AD526" s="0" t="n">
        <v>1</v>
      </c>
      <c r="AE526" s="0" t="n">
        <v>0</v>
      </c>
      <c r="AF526" s="0" t="s">
        <v>88</v>
      </c>
      <c r="AG526" s="13" t="n">
        <v>42281</v>
      </c>
      <c r="AH526" s="0" t="str">
        <f aca="false">B526&amp;"|"&amp;C526&amp;"|"&amp;D526&amp;"|"&amp;E526&amp;"|"&amp;F526&amp;"|"&amp;G526&amp;"|"&amp;H526&amp;"|"&amp;I526&amp;"|"&amp;J526&amp;"|"&amp;K526&amp;"|"&amp;L526&amp;"|"&amp;M526&amp;"|"&amp;N526&amp;"|"&amp;O526&amp;"|"&amp;P526&amp;"|"&amp;Q526&amp;"|"&amp;R526&amp;"|"&amp;S526&amp;"|"&amp;T526&amp;"|"&amp;U526&amp;"|"&amp;V526&amp;"|"&amp;W526&amp;"|"&amp;X526&amp;"|"&amp;Y526&amp;"|"&amp;Z526&amp;"|"&amp;AA526&amp;"|"&amp;AB526&amp;"|"&amp;AC526&amp;"|"&amp;AD526&amp;"|"&amp;AE526&amp;"|"&amp;AF526&amp;"|"&amp;AG526</f>
        <v>Resort Hotel|0|0|2015|October|40|3|0|1|1|0|0|BB|AUT|Direct|Direct|0|0|0|A|C|0|No Deposit|||0|Transient|74|1|0|Check-Out|42281</v>
      </c>
      <c r="AI526" s="0" t="str">
        <f aca="false">IF(COUNTIF($AH$4:$AH$2603,AH526)&gt;1,"Duplicate","Unique")</f>
        <v>Unique</v>
      </c>
      <c r="AJ526" s="0" t="str">
        <f aca="false">IF(COUNTBLANK(B526:AG526)&gt;0,"Missing ("&amp;COUNTBLANK(B526:AG526)&amp;")","Complete")</f>
        <v>Missing (2)</v>
      </c>
    </row>
    <row r="527" customFormat="false" ht="15" hidden="false" customHeight="false" outlineLevel="0" collapsed="false">
      <c r="A527" s="14" t="n">
        <v>524</v>
      </c>
      <c r="B527" s="14" t="s">
        <v>90</v>
      </c>
      <c r="C527" s="14" t="n">
        <v>0</v>
      </c>
      <c r="D527" s="14" t="n">
        <v>6</v>
      </c>
      <c r="E527" s="14" t="n">
        <v>2017</v>
      </c>
      <c r="F527" s="14" t="s">
        <v>135</v>
      </c>
      <c r="G527" s="14" t="n">
        <v>26</v>
      </c>
      <c r="H527" s="14" t="n">
        <v>30</v>
      </c>
      <c r="I527" s="14" t="n">
        <v>0</v>
      </c>
      <c r="J527" s="14" t="n">
        <v>1</v>
      </c>
      <c r="K527" s="14" t="n">
        <v>2</v>
      </c>
      <c r="L527" s="14" t="n">
        <v>0</v>
      </c>
      <c r="M527" s="14" t="n">
        <v>0</v>
      </c>
      <c r="N527" s="14" t="s">
        <v>107</v>
      </c>
      <c r="O527" s="14" t="s">
        <v>104</v>
      </c>
      <c r="P527" s="14" t="s">
        <v>93</v>
      </c>
      <c r="Q527" s="14" t="s">
        <v>94</v>
      </c>
      <c r="R527" s="14" t="n">
        <v>0</v>
      </c>
      <c r="S527" s="14" t="n">
        <v>0</v>
      </c>
      <c r="T527" s="14" t="n">
        <v>0</v>
      </c>
      <c r="U527" s="14" t="s">
        <v>95</v>
      </c>
      <c r="V527" s="14" t="s">
        <v>95</v>
      </c>
      <c r="W527" s="14" t="n">
        <v>0</v>
      </c>
      <c r="X527" s="14" t="s">
        <v>86</v>
      </c>
      <c r="Y527" s="14" t="n">
        <v>9</v>
      </c>
      <c r="Z527" s="14"/>
      <c r="AA527" s="14" t="n">
        <v>0</v>
      </c>
      <c r="AB527" s="14" t="s">
        <v>101</v>
      </c>
      <c r="AC527" s="14" t="n">
        <v>160</v>
      </c>
      <c r="AD527" s="14" t="n">
        <v>0</v>
      </c>
      <c r="AE527" s="14" t="n">
        <v>1</v>
      </c>
      <c r="AF527" s="14" t="s">
        <v>88</v>
      </c>
      <c r="AG527" s="15" t="n">
        <v>42917</v>
      </c>
      <c r="AH527" s="14" t="str">
        <f aca="false">B527&amp;"|"&amp;C527&amp;"|"&amp;D527&amp;"|"&amp;E527&amp;"|"&amp;F527&amp;"|"&amp;G527&amp;"|"&amp;H527&amp;"|"&amp;I527&amp;"|"&amp;J527&amp;"|"&amp;K527&amp;"|"&amp;L527&amp;"|"&amp;M527&amp;"|"&amp;N527&amp;"|"&amp;O527&amp;"|"&amp;P527&amp;"|"&amp;Q527&amp;"|"&amp;R527&amp;"|"&amp;S527&amp;"|"&amp;T527&amp;"|"&amp;U527&amp;"|"&amp;V527&amp;"|"&amp;W527&amp;"|"&amp;X527&amp;"|"&amp;Y527&amp;"|"&amp;Z527&amp;"|"&amp;AA527&amp;"|"&amp;AB527&amp;"|"&amp;AC527&amp;"|"&amp;AD527&amp;"|"&amp;AE527&amp;"|"&amp;AF527&amp;"|"&amp;AG527</f>
        <v>City Hotel|0|6|2017|June|26|30|0|1|2|0|0|SC|SWE|Online TA|TA/TO|0|0|0|A|A|0|No Deposit|9||0|Transient-Party|160|0|1|Check-Out|42917</v>
      </c>
      <c r="AI527" s="14" t="str">
        <f aca="false">IF(COUNTIF($AH$4:$AH$2603,AH527)&gt;1,"Duplicate","Unique")</f>
        <v>Unique</v>
      </c>
      <c r="AJ527" s="14" t="str">
        <f aca="false">IF(COUNTBLANK(B527:AG527)&gt;0,"Missing ("&amp;COUNTBLANK(B527:AG527)&amp;")","Complete")</f>
        <v>Missing (1)</v>
      </c>
    </row>
    <row r="528" customFormat="false" ht="15" hidden="false" customHeight="false" outlineLevel="0" collapsed="false">
      <c r="A528" s="0" t="n">
        <v>525</v>
      </c>
      <c r="B528" s="0" t="s">
        <v>90</v>
      </c>
      <c r="C528" s="0" t="n">
        <v>0</v>
      </c>
      <c r="D528" s="0" t="n">
        <v>2</v>
      </c>
      <c r="E528" s="0" t="n">
        <v>2017</v>
      </c>
      <c r="F528" s="0" t="s">
        <v>103</v>
      </c>
      <c r="G528" s="0" t="n">
        <v>11</v>
      </c>
      <c r="H528" s="0" t="n">
        <v>16</v>
      </c>
      <c r="I528" s="0" t="n">
        <v>0</v>
      </c>
      <c r="J528" s="0" t="n">
        <v>1</v>
      </c>
      <c r="K528" s="0" t="n">
        <v>1</v>
      </c>
      <c r="L528" s="0" t="n">
        <v>0</v>
      </c>
      <c r="M528" s="0" t="n">
        <v>0</v>
      </c>
      <c r="N528" s="0" t="s">
        <v>82</v>
      </c>
      <c r="O528" s="0" t="s">
        <v>92</v>
      </c>
      <c r="P528" s="0" t="s">
        <v>154</v>
      </c>
      <c r="Q528" s="0" t="s">
        <v>128</v>
      </c>
      <c r="R528" s="0" t="n">
        <v>1</v>
      </c>
      <c r="S528" s="0" t="n">
        <v>0</v>
      </c>
      <c r="T528" s="0" t="n">
        <v>3</v>
      </c>
      <c r="U528" s="0" t="s">
        <v>109</v>
      </c>
      <c r="V528" s="0" t="s">
        <v>109</v>
      </c>
      <c r="W528" s="0" t="n">
        <v>0</v>
      </c>
      <c r="X528" s="0" t="s">
        <v>86</v>
      </c>
      <c r="Z528" s="0" t="n">
        <v>153</v>
      </c>
      <c r="AA528" s="0" t="n">
        <v>0</v>
      </c>
      <c r="AB528" s="0" t="s">
        <v>87</v>
      </c>
      <c r="AC528" s="0" t="n">
        <v>95</v>
      </c>
      <c r="AD528" s="0" t="n">
        <v>0</v>
      </c>
      <c r="AE528" s="0" t="n">
        <v>2</v>
      </c>
      <c r="AF528" s="0" t="s">
        <v>88</v>
      </c>
      <c r="AG528" s="13" t="n">
        <v>42811</v>
      </c>
      <c r="AH528" s="0" t="str">
        <f aca="false">B528&amp;"|"&amp;C528&amp;"|"&amp;D528&amp;"|"&amp;E528&amp;"|"&amp;F528&amp;"|"&amp;G528&amp;"|"&amp;H528&amp;"|"&amp;I528&amp;"|"&amp;J528&amp;"|"&amp;K528&amp;"|"&amp;L528&amp;"|"&amp;M528&amp;"|"&amp;N528&amp;"|"&amp;O528&amp;"|"&amp;P528&amp;"|"&amp;Q528&amp;"|"&amp;R528&amp;"|"&amp;S528&amp;"|"&amp;T528&amp;"|"&amp;U528&amp;"|"&amp;V528&amp;"|"&amp;W528&amp;"|"&amp;X528&amp;"|"&amp;Y528&amp;"|"&amp;Z528&amp;"|"&amp;AA528&amp;"|"&amp;AB528&amp;"|"&amp;AC528&amp;"|"&amp;AD528&amp;"|"&amp;AE528&amp;"|"&amp;AF528&amp;"|"&amp;AG528</f>
        <v>City Hotel|0|2|2017|March|11|16|0|1|1|0|0|BB|PRT|Aviation|Corporate|1|0|3|D|D|0|No Deposit||153|0|Transient|95|0|2|Check-Out|42811</v>
      </c>
      <c r="AI528" s="0" t="str">
        <f aca="false">IF(COUNTIF($AH$4:$AH$2603,AH528)&gt;1,"Duplicate","Unique")</f>
        <v>Unique</v>
      </c>
      <c r="AJ528" s="0" t="str">
        <f aca="false">IF(COUNTBLANK(B528:AG528)&gt;0,"Missing ("&amp;COUNTBLANK(B528:AG528)&amp;")","Complete")</f>
        <v>Missing (1)</v>
      </c>
    </row>
    <row r="529" customFormat="false" ht="15" hidden="false" customHeight="false" outlineLevel="0" collapsed="false">
      <c r="A529" s="14" t="n">
        <v>526</v>
      </c>
      <c r="B529" s="14" t="s">
        <v>90</v>
      </c>
      <c r="C529" s="14" t="n">
        <v>0</v>
      </c>
      <c r="D529" s="14" t="n">
        <v>159</v>
      </c>
      <c r="E529" s="14" t="n">
        <v>2017</v>
      </c>
      <c r="F529" s="14" t="s">
        <v>91</v>
      </c>
      <c r="G529" s="14" t="n">
        <v>28</v>
      </c>
      <c r="H529" s="14" t="n">
        <v>11</v>
      </c>
      <c r="I529" s="14" t="n">
        <v>0</v>
      </c>
      <c r="J529" s="14" t="n">
        <v>1</v>
      </c>
      <c r="K529" s="14" t="n">
        <v>2</v>
      </c>
      <c r="L529" s="14" t="n">
        <v>0</v>
      </c>
      <c r="M529" s="14" t="n">
        <v>0</v>
      </c>
      <c r="N529" s="14" t="s">
        <v>107</v>
      </c>
      <c r="O529" s="14" t="s">
        <v>122</v>
      </c>
      <c r="P529" s="14" t="s">
        <v>93</v>
      </c>
      <c r="Q529" s="14" t="s">
        <v>94</v>
      </c>
      <c r="R529" s="14" t="n">
        <v>0</v>
      </c>
      <c r="S529" s="14" t="n">
        <v>0</v>
      </c>
      <c r="T529" s="14" t="n">
        <v>0</v>
      </c>
      <c r="U529" s="14" t="s">
        <v>95</v>
      </c>
      <c r="V529" s="14" t="s">
        <v>109</v>
      </c>
      <c r="W529" s="14" t="n">
        <v>0</v>
      </c>
      <c r="X529" s="14" t="s">
        <v>86</v>
      </c>
      <c r="Y529" s="14" t="n">
        <v>9</v>
      </c>
      <c r="Z529" s="14"/>
      <c r="AA529" s="14" t="n">
        <v>0</v>
      </c>
      <c r="AB529" s="14" t="s">
        <v>87</v>
      </c>
      <c r="AC529" s="14" t="n">
        <v>89.1</v>
      </c>
      <c r="AD529" s="14" t="n">
        <v>0</v>
      </c>
      <c r="AE529" s="14" t="n">
        <v>1</v>
      </c>
      <c r="AF529" s="14" t="s">
        <v>88</v>
      </c>
      <c r="AG529" s="15" t="n">
        <v>42928</v>
      </c>
      <c r="AH529" s="14" t="str">
        <f aca="false">B529&amp;"|"&amp;C529&amp;"|"&amp;D529&amp;"|"&amp;E529&amp;"|"&amp;F529&amp;"|"&amp;G529&amp;"|"&amp;H529&amp;"|"&amp;I529&amp;"|"&amp;J529&amp;"|"&amp;K529&amp;"|"&amp;L529&amp;"|"&amp;M529&amp;"|"&amp;N529&amp;"|"&amp;O529&amp;"|"&amp;P529&amp;"|"&amp;Q529&amp;"|"&amp;R529&amp;"|"&amp;S529&amp;"|"&amp;T529&amp;"|"&amp;U529&amp;"|"&amp;V529&amp;"|"&amp;W529&amp;"|"&amp;X529&amp;"|"&amp;Y529&amp;"|"&amp;Z529&amp;"|"&amp;AA529&amp;"|"&amp;AB529&amp;"|"&amp;AC529&amp;"|"&amp;AD529&amp;"|"&amp;AE529&amp;"|"&amp;AF529&amp;"|"&amp;AG529</f>
        <v>City Hotel|0|159|2017|July|28|11|0|1|2|0|0|SC|FRA|Online TA|TA/TO|0|0|0|A|D|0|No Deposit|9||0|Transient|89.1|0|1|Check-Out|42928</v>
      </c>
      <c r="AI529" s="14" t="str">
        <f aca="false">IF(COUNTIF($AH$4:$AH$2603,AH529)&gt;1,"Duplicate","Unique")</f>
        <v>Unique</v>
      </c>
      <c r="AJ529" s="14" t="str">
        <f aca="false">IF(COUNTBLANK(B529:AG529)&gt;0,"Missing ("&amp;COUNTBLANK(B529:AG529)&amp;")","Complete")</f>
        <v>Missing (1)</v>
      </c>
    </row>
    <row r="530" customFormat="false" ht="15" hidden="false" customHeight="false" outlineLevel="0" collapsed="false">
      <c r="A530" s="0" t="n">
        <v>527</v>
      </c>
      <c r="B530" s="0" t="s">
        <v>90</v>
      </c>
      <c r="C530" s="0" t="n">
        <v>0</v>
      </c>
      <c r="D530" s="0" t="n">
        <v>20</v>
      </c>
      <c r="E530" s="0" t="n">
        <v>2017</v>
      </c>
      <c r="F530" s="0" t="s">
        <v>126</v>
      </c>
      <c r="G530" s="0" t="n">
        <v>5</v>
      </c>
      <c r="H530" s="0" t="n">
        <v>30</v>
      </c>
      <c r="I530" s="0" t="n">
        <v>1</v>
      </c>
      <c r="J530" s="0" t="n">
        <v>0</v>
      </c>
      <c r="K530" s="0" t="n">
        <v>1</v>
      </c>
      <c r="L530" s="0" t="n">
        <v>0</v>
      </c>
      <c r="M530" s="0" t="n">
        <v>0</v>
      </c>
      <c r="N530" s="0" t="s">
        <v>82</v>
      </c>
      <c r="O530" s="0" t="s">
        <v>92</v>
      </c>
      <c r="P530" s="0" t="s">
        <v>128</v>
      </c>
      <c r="Q530" s="0" t="s">
        <v>128</v>
      </c>
      <c r="R530" s="0" t="n">
        <v>0</v>
      </c>
      <c r="S530" s="0" t="n">
        <v>0</v>
      </c>
      <c r="T530" s="0" t="n">
        <v>0</v>
      </c>
      <c r="U530" s="0" t="s">
        <v>95</v>
      </c>
      <c r="V530" s="0" t="s">
        <v>95</v>
      </c>
      <c r="W530" s="0" t="n">
        <v>0</v>
      </c>
      <c r="X530" s="0" t="s">
        <v>86</v>
      </c>
      <c r="Z530" s="0" t="n">
        <v>410</v>
      </c>
      <c r="AA530" s="0" t="n">
        <v>0</v>
      </c>
      <c r="AB530" s="0" t="s">
        <v>101</v>
      </c>
      <c r="AC530" s="0" t="n">
        <v>80</v>
      </c>
      <c r="AD530" s="0" t="n">
        <v>0</v>
      </c>
      <c r="AE530" s="0" t="n">
        <v>0</v>
      </c>
      <c r="AF530" s="0" t="s">
        <v>88</v>
      </c>
      <c r="AG530" s="13" t="n">
        <v>42766</v>
      </c>
      <c r="AH530" s="0" t="str">
        <f aca="false">B530&amp;"|"&amp;C530&amp;"|"&amp;D530&amp;"|"&amp;E530&amp;"|"&amp;F530&amp;"|"&amp;G530&amp;"|"&amp;H530&amp;"|"&amp;I530&amp;"|"&amp;J530&amp;"|"&amp;K530&amp;"|"&amp;L530&amp;"|"&amp;M530&amp;"|"&amp;N530&amp;"|"&amp;O530&amp;"|"&amp;P530&amp;"|"&amp;Q530&amp;"|"&amp;R530&amp;"|"&amp;S530&amp;"|"&amp;T530&amp;"|"&amp;U530&amp;"|"&amp;V530&amp;"|"&amp;W530&amp;"|"&amp;X530&amp;"|"&amp;Y530&amp;"|"&amp;Z530&amp;"|"&amp;AA530&amp;"|"&amp;AB530&amp;"|"&amp;AC530&amp;"|"&amp;AD530&amp;"|"&amp;AE530&amp;"|"&amp;AF530&amp;"|"&amp;AG530</f>
        <v>City Hotel|0|20|2017|January|5|30|1|0|1|0|0|BB|PRT|Corporate|Corporate|0|0|0|A|A|0|No Deposit||410|0|Transient-Party|80|0|0|Check-Out|42766</v>
      </c>
      <c r="AI530" s="0" t="str">
        <f aca="false">IF(COUNTIF($AH$4:$AH$2603,AH530)&gt;1,"Duplicate","Unique")</f>
        <v>Unique</v>
      </c>
      <c r="AJ530" s="0" t="str">
        <f aca="false">IF(COUNTBLANK(B530:AG530)&gt;0,"Missing ("&amp;COUNTBLANK(B530:AG530)&amp;")","Complete")</f>
        <v>Missing (1)</v>
      </c>
    </row>
    <row r="531" customFormat="false" ht="15" hidden="false" customHeight="false" outlineLevel="0" collapsed="false">
      <c r="A531" s="14" t="n">
        <v>528</v>
      </c>
      <c r="B531" s="14" t="s">
        <v>80</v>
      </c>
      <c r="C531" s="14" t="n">
        <v>0</v>
      </c>
      <c r="D531" s="14" t="n">
        <v>83</v>
      </c>
      <c r="E531" s="14" t="n">
        <v>2016</v>
      </c>
      <c r="F531" s="14" t="s">
        <v>91</v>
      </c>
      <c r="G531" s="14" t="n">
        <v>31</v>
      </c>
      <c r="H531" s="14" t="n">
        <v>25</v>
      </c>
      <c r="I531" s="14" t="n">
        <v>3</v>
      </c>
      <c r="J531" s="14" t="n">
        <v>5</v>
      </c>
      <c r="K531" s="14" t="n">
        <v>1</v>
      </c>
      <c r="L531" s="14" t="n">
        <v>0</v>
      </c>
      <c r="M531" s="14" t="n">
        <v>0</v>
      </c>
      <c r="N531" s="14" t="s">
        <v>82</v>
      </c>
      <c r="O531" s="14" t="s">
        <v>83</v>
      </c>
      <c r="P531" s="14" t="s">
        <v>116</v>
      </c>
      <c r="Q531" s="14" t="s">
        <v>128</v>
      </c>
      <c r="R531" s="14" t="n">
        <v>0</v>
      </c>
      <c r="S531" s="14" t="n">
        <v>0</v>
      </c>
      <c r="T531" s="14" t="n">
        <v>0</v>
      </c>
      <c r="U531" s="14" t="s">
        <v>95</v>
      </c>
      <c r="V531" s="14" t="s">
        <v>148</v>
      </c>
      <c r="W531" s="14" t="n">
        <v>1</v>
      </c>
      <c r="X531" s="14" t="s">
        <v>86</v>
      </c>
      <c r="Y531" s="14" t="n">
        <v>307</v>
      </c>
      <c r="Z531" s="14"/>
      <c r="AA531" s="14" t="n">
        <v>0</v>
      </c>
      <c r="AB531" s="14" t="s">
        <v>101</v>
      </c>
      <c r="AC531" s="14" t="n">
        <v>139</v>
      </c>
      <c r="AD531" s="14" t="n">
        <v>0</v>
      </c>
      <c r="AE531" s="14" t="n">
        <v>0</v>
      </c>
      <c r="AF531" s="14" t="s">
        <v>88</v>
      </c>
      <c r="AG531" s="15" t="n">
        <v>42584</v>
      </c>
      <c r="AH531" s="14" t="str">
        <f aca="false">B531&amp;"|"&amp;C531&amp;"|"&amp;D531&amp;"|"&amp;E531&amp;"|"&amp;F531&amp;"|"&amp;G531&amp;"|"&amp;H531&amp;"|"&amp;I531&amp;"|"&amp;J531&amp;"|"&amp;K531&amp;"|"&amp;L531&amp;"|"&amp;M531&amp;"|"&amp;N531&amp;"|"&amp;O531&amp;"|"&amp;P531&amp;"|"&amp;Q531&amp;"|"&amp;R531&amp;"|"&amp;S531&amp;"|"&amp;T531&amp;"|"&amp;U531&amp;"|"&amp;V531&amp;"|"&amp;W531&amp;"|"&amp;X531&amp;"|"&amp;Y531&amp;"|"&amp;Z531&amp;"|"&amp;AA531&amp;"|"&amp;AB531&amp;"|"&amp;AC531&amp;"|"&amp;AD531&amp;"|"&amp;AE531&amp;"|"&amp;AF531&amp;"|"&amp;AG531</f>
        <v>Resort Hotel|0|83|2016|July|31|25|3|5|1|0|0|BB|GBR|Groups|Corporate|0|0|0|A|I|1|No Deposit|307||0|Transient-Party|139|0|0|Check-Out|42584</v>
      </c>
      <c r="AI531" s="14" t="str">
        <f aca="false">IF(COUNTIF($AH$4:$AH$2603,AH531)&gt;1,"Duplicate","Unique")</f>
        <v>Unique</v>
      </c>
      <c r="AJ531" s="14" t="str">
        <f aca="false">IF(COUNTBLANK(B531:AG531)&gt;0,"Missing ("&amp;COUNTBLANK(B531:AG531)&amp;")","Complete")</f>
        <v>Missing (1)</v>
      </c>
    </row>
    <row r="532" customFormat="false" ht="15" hidden="false" customHeight="false" outlineLevel="0" collapsed="false">
      <c r="A532" s="0" t="n">
        <v>529</v>
      </c>
      <c r="B532" s="0" t="s">
        <v>90</v>
      </c>
      <c r="C532" s="0" t="n">
        <v>0</v>
      </c>
      <c r="D532" s="0" t="n">
        <v>92</v>
      </c>
      <c r="E532" s="0" t="n">
        <v>2015</v>
      </c>
      <c r="F532" s="0" t="s">
        <v>113</v>
      </c>
      <c r="G532" s="0" t="n">
        <v>48</v>
      </c>
      <c r="H532" s="0" t="n">
        <v>26</v>
      </c>
      <c r="I532" s="0" t="n">
        <v>0</v>
      </c>
      <c r="J532" s="0" t="n">
        <v>3</v>
      </c>
      <c r="K532" s="0" t="n">
        <v>2</v>
      </c>
      <c r="L532" s="0" t="n">
        <v>0</v>
      </c>
      <c r="M532" s="0" t="n">
        <v>0</v>
      </c>
      <c r="N532" s="0" t="s">
        <v>82</v>
      </c>
      <c r="O532" s="0" t="s">
        <v>83</v>
      </c>
      <c r="P532" s="0" t="s">
        <v>99</v>
      </c>
      <c r="Q532" s="0" t="s">
        <v>94</v>
      </c>
      <c r="R532" s="0" t="n">
        <v>0</v>
      </c>
      <c r="S532" s="0" t="n">
        <v>0</v>
      </c>
      <c r="T532" s="0" t="n">
        <v>0</v>
      </c>
      <c r="U532" s="0" t="s">
        <v>95</v>
      </c>
      <c r="V532" s="0" t="s">
        <v>95</v>
      </c>
      <c r="W532" s="0" t="n">
        <v>0</v>
      </c>
      <c r="X532" s="0" t="s">
        <v>86</v>
      </c>
      <c r="Y532" s="0" t="n">
        <v>6</v>
      </c>
      <c r="AA532" s="0" t="n">
        <v>0</v>
      </c>
      <c r="AB532" s="0" t="s">
        <v>87</v>
      </c>
      <c r="AC532" s="0" t="n">
        <v>49.07</v>
      </c>
      <c r="AD532" s="0" t="n">
        <v>0</v>
      </c>
      <c r="AE532" s="0" t="n">
        <v>1</v>
      </c>
      <c r="AF532" s="0" t="s">
        <v>88</v>
      </c>
      <c r="AG532" s="13" t="n">
        <v>42337</v>
      </c>
      <c r="AH532" s="0" t="str">
        <f aca="false">B532&amp;"|"&amp;C532&amp;"|"&amp;D532&amp;"|"&amp;E532&amp;"|"&amp;F532&amp;"|"&amp;G532&amp;"|"&amp;H532&amp;"|"&amp;I532&amp;"|"&amp;J532&amp;"|"&amp;K532&amp;"|"&amp;L532&amp;"|"&amp;M532&amp;"|"&amp;N532&amp;"|"&amp;O532&amp;"|"&amp;P532&amp;"|"&amp;Q532&amp;"|"&amp;R532&amp;"|"&amp;S532&amp;"|"&amp;T532&amp;"|"&amp;U532&amp;"|"&amp;V532&amp;"|"&amp;W532&amp;"|"&amp;X532&amp;"|"&amp;Y532&amp;"|"&amp;Z532&amp;"|"&amp;AA532&amp;"|"&amp;AB532&amp;"|"&amp;AC532&amp;"|"&amp;AD532&amp;"|"&amp;AE532&amp;"|"&amp;AF532&amp;"|"&amp;AG532</f>
        <v>City Hotel|0|92|2015|November|48|26|0|3|2|0|0|BB|GBR|Offline TA/TO|TA/TO|0|0|0|A|A|0|No Deposit|6||0|Transient|49.07|0|1|Check-Out|42337</v>
      </c>
      <c r="AI532" s="0" t="str">
        <f aca="false">IF(COUNTIF($AH$4:$AH$2603,AH532)&gt;1,"Duplicate","Unique")</f>
        <v>Unique</v>
      </c>
      <c r="AJ532" s="0" t="str">
        <f aca="false">IF(COUNTBLANK(B532:AG532)&gt;0,"Missing ("&amp;COUNTBLANK(B532:AG532)&amp;")","Complete")</f>
        <v>Missing (1)</v>
      </c>
    </row>
    <row r="533" customFormat="false" ht="15" hidden="false" customHeight="false" outlineLevel="0" collapsed="false">
      <c r="A533" s="14" t="n">
        <v>530</v>
      </c>
      <c r="B533" s="14" t="s">
        <v>80</v>
      </c>
      <c r="C533" s="14" t="n">
        <v>0</v>
      </c>
      <c r="D533" s="14" t="n">
        <v>0</v>
      </c>
      <c r="E533" s="14" t="n">
        <v>2017</v>
      </c>
      <c r="F533" s="14" t="s">
        <v>126</v>
      </c>
      <c r="G533" s="14" t="n">
        <v>4</v>
      </c>
      <c r="H533" s="14" t="n">
        <v>26</v>
      </c>
      <c r="I533" s="14" t="n">
        <v>0</v>
      </c>
      <c r="J533" s="14" t="n">
        <v>2</v>
      </c>
      <c r="K533" s="14" t="n">
        <v>2</v>
      </c>
      <c r="L533" s="14" t="n">
        <v>0</v>
      </c>
      <c r="M533" s="14" t="n">
        <v>0</v>
      </c>
      <c r="N533" s="14" t="s">
        <v>82</v>
      </c>
      <c r="O533" s="14" t="s">
        <v>115</v>
      </c>
      <c r="P533" s="14" t="s">
        <v>84</v>
      </c>
      <c r="Q533" s="14" t="s">
        <v>84</v>
      </c>
      <c r="R533" s="14" t="n">
        <v>0</v>
      </c>
      <c r="S533" s="14" t="n">
        <v>0</v>
      </c>
      <c r="T533" s="14" t="n">
        <v>0</v>
      </c>
      <c r="U533" s="14" t="s">
        <v>124</v>
      </c>
      <c r="V533" s="14" t="s">
        <v>124</v>
      </c>
      <c r="W533" s="14" t="n">
        <v>0</v>
      </c>
      <c r="X533" s="14" t="s">
        <v>86</v>
      </c>
      <c r="Y533" s="14"/>
      <c r="Z533" s="14"/>
      <c r="AA533" s="14" t="n">
        <v>0</v>
      </c>
      <c r="AB533" s="14" t="s">
        <v>87</v>
      </c>
      <c r="AC533" s="14" t="n">
        <v>72</v>
      </c>
      <c r="AD533" s="14" t="n">
        <v>1</v>
      </c>
      <c r="AE533" s="14" t="n">
        <v>0</v>
      </c>
      <c r="AF533" s="14" t="s">
        <v>88</v>
      </c>
      <c r="AG533" s="15" t="n">
        <v>42763</v>
      </c>
      <c r="AH533" s="14" t="str">
        <f aca="false">B533&amp;"|"&amp;C533&amp;"|"&amp;D533&amp;"|"&amp;E533&amp;"|"&amp;F533&amp;"|"&amp;G533&amp;"|"&amp;H533&amp;"|"&amp;I533&amp;"|"&amp;J533&amp;"|"&amp;K533&amp;"|"&amp;L533&amp;"|"&amp;M533&amp;"|"&amp;N533&amp;"|"&amp;O533&amp;"|"&amp;P533&amp;"|"&amp;Q533&amp;"|"&amp;R533&amp;"|"&amp;S533&amp;"|"&amp;T533&amp;"|"&amp;U533&amp;"|"&amp;V533&amp;"|"&amp;W533&amp;"|"&amp;X533&amp;"|"&amp;Y533&amp;"|"&amp;Z533&amp;"|"&amp;AA533&amp;"|"&amp;AB533&amp;"|"&amp;AC533&amp;"|"&amp;AD533&amp;"|"&amp;AE533&amp;"|"&amp;AF533&amp;"|"&amp;AG533</f>
        <v>Resort Hotel|0|0|2017|January|4|26|0|2|2|0|0|BB|ESP|Direct|Direct|0|0|0|E|E|0|No Deposit|||0|Transient|72|1|0|Check-Out|42763</v>
      </c>
      <c r="AI533" s="14" t="str">
        <f aca="false">IF(COUNTIF($AH$4:$AH$2603,AH533)&gt;1,"Duplicate","Unique")</f>
        <v>Unique</v>
      </c>
      <c r="AJ533" s="14" t="str">
        <f aca="false">IF(COUNTBLANK(B533:AG533)&gt;0,"Missing ("&amp;COUNTBLANK(B533:AG533)&amp;")","Complete")</f>
        <v>Missing (2)</v>
      </c>
    </row>
    <row r="534" customFormat="false" ht="15" hidden="false" customHeight="false" outlineLevel="0" collapsed="false">
      <c r="A534" s="0" t="n">
        <v>531</v>
      </c>
      <c r="B534" s="0" t="s">
        <v>90</v>
      </c>
      <c r="C534" s="0" t="n">
        <v>0</v>
      </c>
      <c r="D534" s="0" t="n">
        <v>195</v>
      </c>
      <c r="E534" s="0" t="n">
        <v>2016</v>
      </c>
      <c r="F534" s="0" t="s">
        <v>91</v>
      </c>
      <c r="G534" s="0" t="n">
        <v>30</v>
      </c>
      <c r="H534" s="0" t="n">
        <v>21</v>
      </c>
      <c r="I534" s="0" t="n">
        <v>2</v>
      </c>
      <c r="J534" s="0" t="n">
        <v>5</v>
      </c>
      <c r="K534" s="0" t="n">
        <v>2</v>
      </c>
      <c r="L534" s="0" t="n">
        <v>0</v>
      </c>
      <c r="M534" s="0" t="n">
        <v>0</v>
      </c>
      <c r="N534" s="0" t="s">
        <v>82</v>
      </c>
      <c r="O534" s="0" t="s">
        <v>150</v>
      </c>
      <c r="P534" s="0" t="s">
        <v>93</v>
      </c>
      <c r="Q534" s="0" t="s">
        <v>94</v>
      </c>
      <c r="R534" s="0" t="n">
        <v>0</v>
      </c>
      <c r="S534" s="0" t="n">
        <v>0</v>
      </c>
      <c r="T534" s="0" t="n">
        <v>0</v>
      </c>
      <c r="U534" s="0" t="s">
        <v>95</v>
      </c>
      <c r="V534" s="0" t="s">
        <v>95</v>
      </c>
      <c r="W534" s="0" t="n">
        <v>0</v>
      </c>
      <c r="X534" s="0" t="s">
        <v>86</v>
      </c>
      <c r="Y534" s="0" t="n">
        <v>9</v>
      </c>
      <c r="AA534" s="0" t="n">
        <v>0</v>
      </c>
      <c r="AB534" s="0" t="s">
        <v>87</v>
      </c>
      <c r="AC534" s="0" t="n">
        <v>90.95</v>
      </c>
      <c r="AD534" s="0" t="n">
        <v>0</v>
      </c>
      <c r="AE534" s="0" t="n">
        <v>1</v>
      </c>
      <c r="AF534" s="0" t="s">
        <v>88</v>
      </c>
      <c r="AG534" s="13" t="n">
        <v>42579</v>
      </c>
      <c r="AH534" s="0" t="str">
        <f aca="false">B534&amp;"|"&amp;C534&amp;"|"&amp;D534&amp;"|"&amp;E534&amp;"|"&amp;F534&amp;"|"&amp;G534&amp;"|"&amp;H534&amp;"|"&amp;I534&amp;"|"&amp;J534&amp;"|"&amp;K534&amp;"|"&amp;L534&amp;"|"&amp;M534&amp;"|"&amp;N534&amp;"|"&amp;O534&amp;"|"&amp;P534&amp;"|"&amp;Q534&amp;"|"&amp;R534&amp;"|"&amp;S534&amp;"|"&amp;T534&amp;"|"&amp;U534&amp;"|"&amp;V534&amp;"|"&amp;W534&amp;"|"&amp;X534&amp;"|"&amp;Y534&amp;"|"&amp;Z534&amp;"|"&amp;AA534&amp;"|"&amp;AB534&amp;"|"&amp;AC534&amp;"|"&amp;AD534&amp;"|"&amp;AE534&amp;"|"&amp;AF534&amp;"|"&amp;AG534</f>
        <v>City Hotel|0|195|2016|July|30|21|2|5|2|0|0|BB|NOR|Online TA|TA/TO|0|0|0|A|A|0|No Deposit|9||0|Transient|90.95|0|1|Check-Out|42579</v>
      </c>
      <c r="AI534" s="0" t="str">
        <f aca="false">IF(COUNTIF($AH$4:$AH$2603,AH534)&gt;1,"Duplicate","Unique")</f>
        <v>Unique</v>
      </c>
      <c r="AJ534" s="0" t="str">
        <f aca="false">IF(COUNTBLANK(B534:AG534)&gt;0,"Missing ("&amp;COUNTBLANK(B534:AG534)&amp;")","Complete")</f>
        <v>Missing (1)</v>
      </c>
    </row>
    <row r="535" customFormat="false" ht="15" hidden="false" customHeight="false" outlineLevel="0" collapsed="false">
      <c r="A535" s="14" t="n">
        <v>532</v>
      </c>
      <c r="B535" s="14" t="s">
        <v>90</v>
      </c>
      <c r="C535" s="14" t="n">
        <v>1</v>
      </c>
      <c r="D535" s="14" t="n">
        <v>279</v>
      </c>
      <c r="E535" s="14" t="n">
        <v>2015</v>
      </c>
      <c r="F535" s="14" t="s">
        <v>91</v>
      </c>
      <c r="G535" s="14" t="n">
        <v>30</v>
      </c>
      <c r="H535" s="14" t="n">
        <v>23</v>
      </c>
      <c r="I535" s="14" t="n">
        <v>0</v>
      </c>
      <c r="J535" s="14" t="n">
        <v>2</v>
      </c>
      <c r="K535" s="14" t="n">
        <v>2</v>
      </c>
      <c r="L535" s="14" t="n">
        <v>0</v>
      </c>
      <c r="M535" s="14" t="n">
        <v>0</v>
      </c>
      <c r="N535" s="14" t="s">
        <v>82</v>
      </c>
      <c r="O535" s="14" t="s">
        <v>92</v>
      </c>
      <c r="P535" s="14" t="s">
        <v>116</v>
      </c>
      <c r="Q535" s="14" t="s">
        <v>94</v>
      </c>
      <c r="R535" s="14" t="n">
        <v>1</v>
      </c>
      <c r="S535" s="14" t="n">
        <v>1</v>
      </c>
      <c r="T535" s="14" t="n">
        <v>0</v>
      </c>
      <c r="U535" s="14" t="s">
        <v>95</v>
      </c>
      <c r="V535" s="14" t="s">
        <v>95</v>
      </c>
      <c r="W535" s="14" t="n">
        <v>0</v>
      </c>
      <c r="X535" s="14" t="s">
        <v>86</v>
      </c>
      <c r="Y535" s="14" t="n">
        <v>1</v>
      </c>
      <c r="Z535" s="14"/>
      <c r="AA535" s="14" t="n">
        <v>0</v>
      </c>
      <c r="AB535" s="14" t="s">
        <v>101</v>
      </c>
      <c r="AC535" s="14" t="n">
        <v>62.8</v>
      </c>
      <c r="AD535" s="14" t="n">
        <v>0</v>
      </c>
      <c r="AE535" s="14" t="n">
        <v>0</v>
      </c>
      <c r="AF535" s="14" t="s">
        <v>96</v>
      </c>
      <c r="AG535" s="15" t="n">
        <v>41929</v>
      </c>
      <c r="AH535" s="14" t="str">
        <f aca="false">B535&amp;"|"&amp;C535&amp;"|"&amp;D535&amp;"|"&amp;E535&amp;"|"&amp;F535&amp;"|"&amp;G535&amp;"|"&amp;H535&amp;"|"&amp;I535&amp;"|"&amp;J535&amp;"|"&amp;K535&amp;"|"&amp;L535&amp;"|"&amp;M535&amp;"|"&amp;N535&amp;"|"&amp;O535&amp;"|"&amp;P535&amp;"|"&amp;Q535&amp;"|"&amp;R535&amp;"|"&amp;S535&amp;"|"&amp;T535&amp;"|"&amp;U535&amp;"|"&amp;V535&amp;"|"&amp;W535&amp;"|"&amp;X535&amp;"|"&amp;Y535&amp;"|"&amp;Z535&amp;"|"&amp;AA535&amp;"|"&amp;AB535&amp;"|"&amp;AC535&amp;"|"&amp;AD535&amp;"|"&amp;AE535&amp;"|"&amp;AF535&amp;"|"&amp;AG535</f>
        <v>City Hotel|1|279|2015|July|30|23|0|2|2|0|0|BB|PRT|Groups|TA/TO|1|1|0|A|A|0|No Deposit|1||0|Transient-Party|62.8|0|0|Canceled|41929</v>
      </c>
      <c r="AI535" s="14" t="str">
        <f aca="false">IF(COUNTIF($AH$4:$AH$2603,AH535)&gt;1,"Duplicate","Unique")</f>
        <v>Duplicate</v>
      </c>
      <c r="AJ535" s="14" t="str">
        <f aca="false">IF(COUNTBLANK(B535:AG535)&gt;0,"Missing ("&amp;COUNTBLANK(B535:AG535)&amp;")","Complete")</f>
        <v>Missing (1)</v>
      </c>
    </row>
    <row r="536" customFormat="false" ht="15" hidden="false" customHeight="false" outlineLevel="0" collapsed="false">
      <c r="A536" s="0" t="n">
        <v>533</v>
      </c>
      <c r="B536" s="0" t="s">
        <v>80</v>
      </c>
      <c r="C536" s="0" t="n">
        <v>0</v>
      </c>
      <c r="D536" s="0" t="n">
        <v>21</v>
      </c>
      <c r="E536" s="0" t="n">
        <v>2015</v>
      </c>
      <c r="F536" s="0" t="s">
        <v>113</v>
      </c>
      <c r="G536" s="0" t="n">
        <v>48</v>
      </c>
      <c r="H536" s="0" t="n">
        <v>24</v>
      </c>
      <c r="I536" s="0" t="n">
        <v>0</v>
      </c>
      <c r="J536" s="0" t="n">
        <v>1</v>
      </c>
      <c r="K536" s="0" t="n">
        <v>2</v>
      </c>
      <c r="L536" s="0" t="n">
        <v>0</v>
      </c>
      <c r="M536" s="0" t="n">
        <v>0</v>
      </c>
      <c r="N536" s="0" t="s">
        <v>82</v>
      </c>
      <c r="O536" s="0" t="s">
        <v>115</v>
      </c>
      <c r="P536" s="0" t="s">
        <v>99</v>
      </c>
      <c r="Q536" s="0" t="s">
        <v>94</v>
      </c>
      <c r="R536" s="0" t="n">
        <v>0</v>
      </c>
      <c r="S536" s="0" t="n">
        <v>0</v>
      </c>
      <c r="T536" s="0" t="n">
        <v>0</v>
      </c>
      <c r="U536" s="0" t="s">
        <v>95</v>
      </c>
      <c r="V536" s="0" t="s">
        <v>95</v>
      </c>
      <c r="W536" s="0" t="n">
        <v>0</v>
      </c>
      <c r="X536" s="0" t="s">
        <v>86</v>
      </c>
      <c r="Y536" s="0" t="n">
        <v>314</v>
      </c>
      <c r="AA536" s="0" t="n">
        <v>0</v>
      </c>
      <c r="AB536" s="0" t="s">
        <v>87</v>
      </c>
      <c r="AC536" s="0" t="n">
        <v>38.4</v>
      </c>
      <c r="AD536" s="0" t="n">
        <v>1</v>
      </c>
      <c r="AE536" s="0" t="n">
        <v>2</v>
      </c>
      <c r="AF536" s="0" t="s">
        <v>88</v>
      </c>
      <c r="AG536" s="13" t="n">
        <v>42333</v>
      </c>
      <c r="AH536" s="0" t="str">
        <f aca="false">B536&amp;"|"&amp;C536&amp;"|"&amp;D536&amp;"|"&amp;E536&amp;"|"&amp;F536&amp;"|"&amp;G536&amp;"|"&amp;H536&amp;"|"&amp;I536&amp;"|"&amp;J536&amp;"|"&amp;K536&amp;"|"&amp;L536&amp;"|"&amp;M536&amp;"|"&amp;N536&amp;"|"&amp;O536&amp;"|"&amp;P536&amp;"|"&amp;Q536&amp;"|"&amp;R536&amp;"|"&amp;S536&amp;"|"&amp;T536&amp;"|"&amp;U536&amp;"|"&amp;V536&amp;"|"&amp;W536&amp;"|"&amp;X536&amp;"|"&amp;Y536&amp;"|"&amp;Z536&amp;"|"&amp;AA536&amp;"|"&amp;AB536&amp;"|"&amp;AC536&amp;"|"&amp;AD536&amp;"|"&amp;AE536&amp;"|"&amp;AF536&amp;"|"&amp;AG536</f>
        <v>Resort Hotel|0|21|2015|November|48|24|0|1|2|0|0|BB|ESP|Offline TA/TO|TA/TO|0|0|0|A|A|0|No Deposit|314||0|Transient|38.4|1|2|Check-Out|42333</v>
      </c>
      <c r="AI536" s="0" t="str">
        <f aca="false">IF(COUNTIF($AH$4:$AH$2603,AH536)&gt;1,"Duplicate","Unique")</f>
        <v>Unique</v>
      </c>
      <c r="AJ536" s="0" t="str">
        <f aca="false">IF(COUNTBLANK(B536:AG536)&gt;0,"Missing ("&amp;COUNTBLANK(B536:AG536)&amp;")","Complete")</f>
        <v>Missing (1)</v>
      </c>
    </row>
    <row r="537" customFormat="false" ht="15" hidden="false" customHeight="false" outlineLevel="0" collapsed="false">
      <c r="A537" s="14" t="n">
        <v>534</v>
      </c>
      <c r="B537" s="14" t="s">
        <v>80</v>
      </c>
      <c r="C537" s="14" t="n">
        <v>1</v>
      </c>
      <c r="D537" s="14" t="n">
        <v>253</v>
      </c>
      <c r="E537" s="14" t="n">
        <v>2017</v>
      </c>
      <c r="F537" s="14" t="s">
        <v>119</v>
      </c>
      <c r="G537" s="14" t="n">
        <v>34</v>
      </c>
      <c r="H537" s="14" t="n">
        <v>25</v>
      </c>
      <c r="I537" s="14" t="n">
        <v>2</v>
      </c>
      <c r="J537" s="14" t="n">
        <v>4</v>
      </c>
      <c r="K537" s="14" t="n">
        <v>1</v>
      </c>
      <c r="L537" s="14" t="n">
        <v>0</v>
      </c>
      <c r="M537" s="14" t="n">
        <v>0</v>
      </c>
      <c r="N537" s="14" t="s">
        <v>82</v>
      </c>
      <c r="O537" s="14" t="s">
        <v>115</v>
      </c>
      <c r="P537" s="14" t="s">
        <v>93</v>
      </c>
      <c r="Q537" s="14" t="s">
        <v>94</v>
      </c>
      <c r="R537" s="14" t="n">
        <v>0</v>
      </c>
      <c r="S537" s="14" t="n">
        <v>0</v>
      </c>
      <c r="T537" s="14" t="n">
        <v>0</v>
      </c>
      <c r="U537" s="14" t="s">
        <v>95</v>
      </c>
      <c r="V537" s="14" t="s">
        <v>95</v>
      </c>
      <c r="W537" s="14" t="n">
        <v>0</v>
      </c>
      <c r="X537" s="14" t="s">
        <v>86</v>
      </c>
      <c r="Y537" s="14" t="n">
        <v>240</v>
      </c>
      <c r="Z537" s="14"/>
      <c r="AA537" s="14" t="n">
        <v>0</v>
      </c>
      <c r="AB537" s="14" t="s">
        <v>87</v>
      </c>
      <c r="AC537" s="14" t="n">
        <v>153.75</v>
      </c>
      <c r="AD537" s="14" t="n">
        <v>0</v>
      </c>
      <c r="AE537" s="14" t="n">
        <v>1</v>
      </c>
      <c r="AF537" s="14" t="s">
        <v>96</v>
      </c>
      <c r="AG537" s="15" t="n">
        <v>42742</v>
      </c>
      <c r="AH537" s="14" t="str">
        <f aca="false">B537&amp;"|"&amp;C537&amp;"|"&amp;D537&amp;"|"&amp;E537&amp;"|"&amp;F537&amp;"|"&amp;G537&amp;"|"&amp;H537&amp;"|"&amp;I537&amp;"|"&amp;J537&amp;"|"&amp;K537&amp;"|"&amp;L537&amp;"|"&amp;M537&amp;"|"&amp;N537&amp;"|"&amp;O537&amp;"|"&amp;P537&amp;"|"&amp;Q537&amp;"|"&amp;R537&amp;"|"&amp;S537&amp;"|"&amp;T537&amp;"|"&amp;U537&amp;"|"&amp;V537&amp;"|"&amp;W537&amp;"|"&amp;X537&amp;"|"&amp;Y537&amp;"|"&amp;Z537&amp;"|"&amp;AA537&amp;"|"&amp;AB537&amp;"|"&amp;AC537&amp;"|"&amp;AD537&amp;"|"&amp;AE537&amp;"|"&amp;AF537&amp;"|"&amp;AG537</f>
        <v>Resort Hotel|1|253|2017|August|34|25|2|4|1|0|0|BB|ESP|Online TA|TA/TO|0|0|0|A|A|0|No Deposit|240||0|Transient|153.75|0|1|Canceled|42742</v>
      </c>
      <c r="AI537" s="14" t="str">
        <f aca="false">IF(COUNTIF($AH$4:$AH$2603,AH537)&gt;1,"Duplicate","Unique")</f>
        <v>Unique</v>
      </c>
      <c r="AJ537" s="14" t="str">
        <f aca="false">IF(COUNTBLANK(B537:AG537)&gt;0,"Missing ("&amp;COUNTBLANK(B537:AG537)&amp;")","Complete")</f>
        <v>Missing (1)</v>
      </c>
    </row>
    <row r="538" customFormat="false" ht="15" hidden="false" customHeight="false" outlineLevel="0" collapsed="false">
      <c r="A538" s="0" t="n">
        <v>535</v>
      </c>
      <c r="B538" s="0" t="s">
        <v>80</v>
      </c>
      <c r="C538" s="0" t="n">
        <v>0</v>
      </c>
      <c r="D538" s="0" t="n">
        <v>152</v>
      </c>
      <c r="E538" s="0" t="n">
        <v>2017</v>
      </c>
      <c r="F538" s="0" t="s">
        <v>106</v>
      </c>
      <c r="G538" s="0" t="n">
        <v>14</v>
      </c>
      <c r="H538" s="0" t="n">
        <v>5</v>
      </c>
      <c r="I538" s="0" t="n">
        <v>1</v>
      </c>
      <c r="J538" s="0" t="n">
        <v>4</v>
      </c>
      <c r="K538" s="0" t="n">
        <v>2</v>
      </c>
      <c r="L538" s="0" t="n">
        <v>0</v>
      </c>
      <c r="M538" s="0" t="n">
        <v>0</v>
      </c>
      <c r="N538" s="0" t="s">
        <v>82</v>
      </c>
      <c r="O538" s="0" t="s">
        <v>83</v>
      </c>
      <c r="P538" s="0" t="s">
        <v>116</v>
      </c>
      <c r="Q538" s="0" t="s">
        <v>94</v>
      </c>
      <c r="R538" s="0" t="n">
        <v>0</v>
      </c>
      <c r="S538" s="0" t="n">
        <v>0</v>
      </c>
      <c r="T538" s="0" t="n">
        <v>0</v>
      </c>
      <c r="U538" s="0" t="s">
        <v>109</v>
      </c>
      <c r="V538" s="0" t="s">
        <v>109</v>
      </c>
      <c r="W538" s="0" t="n">
        <v>4</v>
      </c>
      <c r="X538" s="0" t="s">
        <v>86</v>
      </c>
      <c r="Z538" s="0" t="n">
        <v>223</v>
      </c>
      <c r="AA538" s="0" t="n">
        <v>0</v>
      </c>
      <c r="AB538" s="0" t="s">
        <v>101</v>
      </c>
      <c r="AC538" s="0" t="n">
        <v>67</v>
      </c>
      <c r="AD538" s="0" t="n">
        <v>0</v>
      </c>
      <c r="AE538" s="0" t="n">
        <v>0</v>
      </c>
      <c r="AF538" s="0" t="s">
        <v>88</v>
      </c>
      <c r="AG538" s="13" t="n">
        <v>42835</v>
      </c>
      <c r="AH538" s="0" t="str">
        <f aca="false">B538&amp;"|"&amp;C538&amp;"|"&amp;D538&amp;"|"&amp;E538&amp;"|"&amp;F538&amp;"|"&amp;G538&amp;"|"&amp;H538&amp;"|"&amp;I538&amp;"|"&amp;J538&amp;"|"&amp;K538&amp;"|"&amp;L538&amp;"|"&amp;M538&amp;"|"&amp;N538&amp;"|"&amp;O538&amp;"|"&amp;P538&amp;"|"&amp;Q538&amp;"|"&amp;R538&amp;"|"&amp;S538&amp;"|"&amp;T538&amp;"|"&amp;U538&amp;"|"&amp;V538&amp;"|"&amp;W538&amp;"|"&amp;X538&amp;"|"&amp;Y538&amp;"|"&amp;Z538&amp;"|"&amp;AA538&amp;"|"&amp;AB538&amp;"|"&amp;AC538&amp;"|"&amp;AD538&amp;"|"&amp;AE538&amp;"|"&amp;AF538&amp;"|"&amp;AG538</f>
        <v>Resort Hotel|0|152|2017|April|14|5|1|4|2|0|0|BB|GBR|Groups|TA/TO|0|0|0|D|D|4|No Deposit||223|0|Transient-Party|67|0|0|Check-Out|42835</v>
      </c>
      <c r="AI538" s="0" t="str">
        <f aca="false">IF(COUNTIF($AH$4:$AH$2603,AH538)&gt;1,"Duplicate","Unique")</f>
        <v>Unique</v>
      </c>
      <c r="AJ538" s="0" t="str">
        <f aca="false">IF(COUNTBLANK(B538:AG538)&gt;0,"Missing ("&amp;COUNTBLANK(B538:AG538)&amp;")","Complete")</f>
        <v>Missing (1)</v>
      </c>
    </row>
    <row r="539" customFormat="false" ht="15" hidden="false" customHeight="false" outlineLevel="0" collapsed="false">
      <c r="A539" s="14" t="n">
        <v>536</v>
      </c>
      <c r="B539" s="14" t="s">
        <v>90</v>
      </c>
      <c r="C539" s="14" t="n">
        <v>0</v>
      </c>
      <c r="D539" s="14" t="n">
        <v>59</v>
      </c>
      <c r="E539" s="14" t="n">
        <v>2015</v>
      </c>
      <c r="F539" s="14" t="s">
        <v>111</v>
      </c>
      <c r="G539" s="14" t="n">
        <v>42</v>
      </c>
      <c r="H539" s="14" t="n">
        <v>15</v>
      </c>
      <c r="I539" s="14" t="n">
        <v>2</v>
      </c>
      <c r="J539" s="14" t="n">
        <v>3</v>
      </c>
      <c r="K539" s="14" t="n">
        <v>2</v>
      </c>
      <c r="L539" s="14" t="n">
        <v>0</v>
      </c>
      <c r="M539" s="14" t="n">
        <v>0</v>
      </c>
      <c r="N539" s="14" t="s">
        <v>82</v>
      </c>
      <c r="O539" s="14" t="s">
        <v>130</v>
      </c>
      <c r="P539" s="14" t="s">
        <v>99</v>
      </c>
      <c r="Q539" s="14" t="s">
        <v>94</v>
      </c>
      <c r="R539" s="14" t="n">
        <v>0</v>
      </c>
      <c r="S539" s="14" t="n">
        <v>0</v>
      </c>
      <c r="T539" s="14" t="n">
        <v>0</v>
      </c>
      <c r="U539" s="14" t="s">
        <v>95</v>
      </c>
      <c r="V539" s="14" t="s">
        <v>95</v>
      </c>
      <c r="W539" s="14" t="n">
        <v>0</v>
      </c>
      <c r="X539" s="14" t="s">
        <v>86</v>
      </c>
      <c r="Y539" s="14" t="n">
        <v>83</v>
      </c>
      <c r="Z539" s="14"/>
      <c r="AA539" s="14" t="n">
        <v>0</v>
      </c>
      <c r="AB539" s="14" t="s">
        <v>125</v>
      </c>
      <c r="AC539" s="14" t="n">
        <v>76.5</v>
      </c>
      <c r="AD539" s="14" t="n">
        <v>0</v>
      </c>
      <c r="AE539" s="14" t="n">
        <v>1</v>
      </c>
      <c r="AF539" s="14" t="s">
        <v>88</v>
      </c>
      <c r="AG539" s="15" t="n">
        <v>42297</v>
      </c>
      <c r="AH539" s="14" t="str">
        <f aca="false">B539&amp;"|"&amp;C539&amp;"|"&amp;D539&amp;"|"&amp;E539&amp;"|"&amp;F539&amp;"|"&amp;G539&amp;"|"&amp;H539&amp;"|"&amp;I539&amp;"|"&amp;J539&amp;"|"&amp;K539&amp;"|"&amp;L539&amp;"|"&amp;M539&amp;"|"&amp;N539&amp;"|"&amp;O539&amp;"|"&amp;P539&amp;"|"&amp;Q539&amp;"|"&amp;R539&amp;"|"&amp;S539&amp;"|"&amp;T539&amp;"|"&amp;U539&amp;"|"&amp;V539&amp;"|"&amp;W539&amp;"|"&amp;X539&amp;"|"&amp;Y539&amp;"|"&amp;Z539&amp;"|"&amp;AA539&amp;"|"&amp;AB539&amp;"|"&amp;AC539&amp;"|"&amp;AD539&amp;"|"&amp;AE539&amp;"|"&amp;AF539&amp;"|"&amp;AG539</f>
        <v>City Hotel|0|59|2015|October|42|15|2|3|2|0|0|BB|NLD|Offline TA/TO|TA/TO|0|0|0|A|A|0|No Deposit|83||0|Contract|76.5|0|1|Check-Out|42297</v>
      </c>
      <c r="AI539" s="14" t="str">
        <f aca="false">IF(COUNTIF($AH$4:$AH$2603,AH539)&gt;1,"Duplicate","Unique")</f>
        <v>Unique</v>
      </c>
      <c r="AJ539" s="14" t="str">
        <f aca="false">IF(COUNTBLANK(B539:AG539)&gt;0,"Missing ("&amp;COUNTBLANK(B539:AG539)&amp;")","Complete")</f>
        <v>Missing (1)</v>
      </c>
    </row>
    <row r="540" customFormat="false" ht="15" hidden="false" customHeight="false" outlineLevel="0" collapsed="false">
      <c r="A540" s="0" t="n">
        <v>537</v>
      </c>
      <c r="B540" s="0" t="s">
        <v>90</v>
      </c>
      <c r="C540" s="0" t="n">
        <v>1</v>
      </c>
      <c r="D540" s="0" t="n">
        <v>41</v>
      </c>
      <c r="E540" s="0" t="n">
        <v>2017</v>
      </c>
      <c r="F540" s="0" t="s">
        <v>119</v>
      </c>
      <c r="G540" s="0" t="n">
        <v>35</v>
      </c>
      <c r="H540" s="0" t="n">
        <v>27</v>
      </c>
      <c r="I540" s="0" t="n">
        <v>1</v>
      </c>
      <c r="J540" s="0" t="n">
        <v>0</v>
      </c>
      <c r="K540" s="0" t="n">
        <v>1</v>
      </c>
      <c r="L540" s="0" t="n">
        <v>0</v>
      </c>
      <c r="M540" s="0" t="n">
        <v>0</v>
      </c>
      <c r="N540" s="0" t="s">
        <v>82</v>
      </c>
      <c r="O540" s="0" t="s">
        <v>134</v>
      </c>
      <c r="P540" s="0" t="s">
        <v>84</v>
      </c>
      <c r="Q540" s="0" t="s">
        <v>84</v>
      </c>
      <c r="R540" s="0" t="n">
        <v>0</v>
      </c>
      <c r="S540" s="0" t="n">
        <v>0</v>
      </c>
      <c r="T540" s="0" t="n">
        <v>0</v>
      </c>
      <c r="U540" s="0" t="s">
        <v>95</v>
      </c>
      <c r="V540" s="0" t="s">
        <v>95</v>
      </c>
      <c r="W540" s="0" t="n">
        <v>1</v>
      </c>
      <c r="X540" s="0" t="s">
        <v>86</v>
      </c>
      <c r="Y540" s="0" t="n">
        <v>14</v>
      </c>
      <c r="AA540" s="0" t="n">
        <v>0</v>
      </c>
      <c r="AB540" s="0" t="s">
        <v>87</v>
      </c>
      <c r="AC540" s="0" t="n">
        <v>90</v>
      </c>
      <c r="AD540" s="0" t="n">
        <v>0</v>
      </c>
      <c r="AE540" s="0" t="n">
        <v>0</v>
      </c>
      <c r="AF540" s="0" t="s">
        <v>96</v>
      </c>
      <c r="AG540" s="13" t="n">
        <v>42944</v>
      </c>
      <c r="AH540" s="0" t="str">
        <f aca="false">B540&amp;"|"&amp;C540&amp;"|"&amp;D540&amp;"|"&amp;E540&amp;"|"&amp;F540&amp;"|"&amp;G540&amp;"|"&amp;H540&amp;"|"&amp;I540&amp;"|"&amp;J540&amp;"|"&amp;K540&amp;"|"&amp;L540&amp;"|"&amp;M540&amp;"|"&amp;N540&amp;"|"&amp;O540&amp;"|"&amp;P540&amp;"|"&amp;Q540&amp;"|"&amp;R540&amp;"|"&amp;S540&amp;"|"&amp;T540&amp;"|"&amp;U540&amp;"|"&amp;V540&amp;"|"&amp;W540&amp;"|"&amp;X540&amp;"|"&amp;Y540&amp;"|"&amp;Z540&amp;"|"&amp;AA540&amp;"|"&amp;AB540&amp;"|"&amp;AC540&amp;"|"&amp;AD540&amp;"|"&amp;AE540&amp;"|"&amp;AF540&amp;"|"&amp;AG540</f>
        <v>City Hotel|1|41|2017|August|35|27|1|0|1|0|0|BB|AUT|Direct|Direct|0|0|0|A|A|1|No Deposit|14||0|Transient|90|0|0|Canceled|42944</v>
      </c>
      <c r="AI540" s="0" t="str">
        <f aca="false">IF(COUNTIF($AH$4:$AH$2603,AH540)&gt;1,"Duplicate","Unique")</f>
        <v>Unique</v>
      </c>
      <c r="AJ540" s="0" t="str">
        <f aca="false">IF(COUNTBLANK(B540:AG540)&gt;0,"Missing ("&amp;COUNTBLANK(B540:AG540)&amp;")","Complete")</f>
        <v>Missing (1)</v>
      </c>
    </row>
    <row r="541" customFormat="false" ht="15" hidden="false" customHeight="false" outlineLevel="0" collapsed="false">
      <c r="A541" s="14" t="n">
        <v>538</v>
      </c>
      <c r="B541" s="14" t="s">
        <v>90</v>
      </c>
      <c r="C541" s="14" t="n">
        <v>1</v>
      </c>
      <c r="D541" s="14" t="n">
        <v>104</v>
      </c>
      <c r="E541" s="14" t="n">
        <v>2016</v>
      </c>
      <c r="F541" s="14" t="s">
        <v>111</v>
      </c>
      <c r="G541" s="14" t="n">
        <v>42</v>
      </c>
      <c r="H541" s="14" t="n">
        <v>9</v>
      </c>
      <c r="I541" s="14" t="n">
        <v>1</v>
      </c>
      <c r="J541" s="14" t="n">
        <v>0</v>
      </c>
      <c r="K541" s="14" t="n">
        <v>2</v>
      </c>
      <c r="L541" s="14" t="n">
        <v>0</v>
      </c>
      <c r="M541" s="14" t="n">
        <v>0</v>
      </c>
      <c r="N541" s="14" t="s">
        <v>107</v>
      </c>
      <c r="O541" s="14" t="s">
        <v>122</v>
      </c>
      <c r="P541" s="14" t="s">
        <v>93</v>
      </c>
      <c r="Q541" s="14" t="s">
        <v>94</v>
      </c>
      <c r="R541" s="14" t="n">
        <v>0</v>
      </c>
      <c r="S541" s="14" t="n">
        <v>0</v>
      </c>
      <c r="T541" s="14" t="n">
        <v>0</v>
      </c>
      <c r="U541" s="14" t="s">
        <v>95</v>
      </c>
      <c r="V541" s="14" t="s">
        <v>95</v>
      </c>
      <c r="W541" s="14" t="n">
        <v>0</v>
      </c>
      <c r="X541" s="14" t="s">
        <v>86</v>
      </c>
      <c r="Y541" s="14" t="n">
        <v>9</v>
      </c>
      <c r="Z541" s="14"/>
      <c r="AA541" s="14" t="n">
        <v>0</v>
      </c>
      <c r="AB541" s="14" t="s">
        <v>87</v>
      </c>
      <c r="AC541" s="14" t="n">
        <v>108</v>
      </c>
      <c r="AD541" s="14" t="n">
        <v>0</v>
      </c>
      <c r="AE541" s="14" t="n">
        <v>1</v>
      </c>
      <c r="AF541" s="14" t="s">
        <v>96</v>
      </c>
      <c r="AG541" s="15" t="n">
        <v>42651</v>
      </c>
      <c r="AH541" s="14" t="str">
        <f aca="false">B541&amp;"|"&amp;C541&amp;"|"&amp;D541&amp;"|"&amp;E541&amp;"|"&amp;F541&amp;"|"&amp;G541&amp;"|"&amp;H541&amp;"|"&amp;I541&amp;"|"&amp;J541&amp;"|"&amp;K541&amp;"|"&amp;L541&amp;"|"&amp;M541&amp;"|"&amp;N541&amp;"|"&amp;O541&amp;"|"&amp;P541&amp;"|"&amp;Q541&amp;"|"&amp;R541&amp;"|"&amp;S541&amp;"|"&amp;T541&amp;"|"&amp;U541&amp;"|"&amp;V541&amp;"|"&amp;W541&amp;"|"&amp;X541&amp;"|"&amp;Y541&amp;"|"&amp;Z541&amp;"|"&amp;AA541&amp;"|"&amp;AB541&amp;"|"&amp;AC541&amp;"|"&amp;AD541&amp;"|"&amp;AE541&amp;"|"&amp;AF541&amp;"|"&amp;AG541</f>
        <v>City Hotel|1|104|2016|October|42|9|1|0|2|0|0|SC|FRA|Online TA|TA/TO|0|0|0|A|A|0|No Deposit|9||0|Transient|108|0|1|Canceled|42651</v>
      </c>
      <c r="AI541" s="14" t="str">
        <f aca="false">IF(COUNTIF($AH$4:$AH$2603,AH541)&gt;1,"Duplicate","Unique")</f>
        <v>Unique</v>
      </c>
      <c r="AJ541" s="14" t="str">
        <f aca="false">IF(COUNTBLANK(B541:AG541)&gt;0,"Missing ("&amp;COUNTBLANK(B541:AG541)&amp;")","Complete")</f>
        <v>Missing (1)</v>
      </c>
    </row>
    <row r="542" customFormat="false" ht="15" hidden="false" customHeight="false" outlineLevel="0" collapsed="false">
      <c r="A542" s="0" t="n">
        <v>539</v>
      </c>
      <c r="B542" s="0" t="s">
        <v>90</v>
      </c>
      <c r="C542" s="0" t="n">
        <v>0</v>
      </c>
      <c r="D542" s="0" t="n">
        <v>102</v>
      </c>
      <c r="E542" s="0" t="n">
        <v>2015</v>
      </c>
      <c r="F542" s="0" t="s">
        <v>119</v>
      </c>
      <c r="G542" s="0" t="n">
        <v>34</v>
      </c>
      <c r="H542" s="0" t="n">
        <v>21</v>
      </c>
      <c r="I542" s="0" t="n">
        <v>0</v>
      </c>
      <c r="J542" s="0" t="n">
        <v>2</v>
      </c>
      <c r="K542" s="0" t="n">
        <v>2</v>
      </c>
      <c r="L542" s="0" t="n">
        <v>0</v>
      </c>
      <c r="M542" s="0" t="n">
        <v>0</v>
      </c>
      <c r="N542" s="0" t="s">
        <v>82</v>
      </c>
      <c r="O542" s="0" t="s">
        <v>92</v>
      </c>
      <c r="P542" s="0" t="s">
        <v>93</v>
      </c>
      <c r="Q542" s="0" t="s">
        <v>94</v>
      </c>
      <c r="R542" s="0" t="n">
        <v>0</v>
      </c>
      <c r="S542" s="0" t="n">
        <v>0</v>
      </c>
      <c r="T542" s="0" t="n">
        <v>0</v>
      </c>
      <c r="U542" s="0" t="s">
        <v>95</v>
      </c>
      <c r="V542" s="0" t="s">
        <v>95</v>
      </c>
      <c r="W542" s="0" t="n">
        <v>0</v>
      </c>
      <c r="X542" s="0" t="s">
        <v>86</v>
      </c>
      <c r="Y542" s="0" t="n">
        <v>9</v>
      </c>
      <c r="AA542" s="0" t="n">
        <v>0</v>
      </c>
      <c r="AB542" s="0" t="s">
        <v>87</v>
      </c>
      <c r="AC542" s="0" t="n">
        <v>76.5</v>
      </c>
      <c r="AD542" s="0" t="n">
        <v>0</v>
      </c>
      <c r="AE542" s="0" t="n">
        <v>1</v>
      </c>
      <c r="AF542" s="0" t="s">
        <v>88</v>
      </c>
      <c r="AG542" s="13" t="n">
        <v>42239</v>
      </c>
      <c r="AH542" s="0" t="str">
        <f aca="false">B542&amp;"|"&amp;C542&amp;"|"&amp;D542&amp;"|"&amp;E542&amp;"|"&amp;F542&amp;"|"&amp;G542&amp;"|"&amp;H542&amp;"|"&amp;I542&amp;"|"&amp;J542&amp;"|"&amp;K542&amp;"|"&amp;L542&amp;"|"&amp;M542&amp;"|"&amp;N542&amp;"|"&amp;O542&amp;"|"&amp;P542&amp;"|"&amp;Q542&amp;"|"&amp;R542&amp;"|"&amp;S542&amp;"|"&amp;T542&amp;"|"&amp;U542&amp;"|"&amp;V542&amp;"|"&amp;W542&amp;"|"&amp;X542&amp;"|"&amp;Y542&amp;"|"&amp;Z542&amp;"|"&amp;AA542&amp;"|"&amp;AB542&amp;"|"&amp;AC542&amp;"|"&amp;AD542&amp;"|"&amp;AE542&amp;"|"&amp;AF542&amp;"|"&amp;AG542</f>
        <v>City Hotel|0|102|2015|August|34|21|0|2|2|0|0|BB|PRT|Online TA|TA/TO|0|0|0|A|A|0|No Deposit|9||0|Transient|76.5|0|1|Check-Out|42239</v>
      </c>
      <c r="AI542" s="0" t="str">
        <f aca="false">IF(COUNTIF($AH$4:$AH$2603,AH542)&gt;1,"Duplicate","Unique")</f>
        <v>Unique</v>
      </c>
      <c r="AJ542" s="0" t="str">
        <f aca="false">IF(COUNTBLANK(B542:AG542)&gt;0,"Missing ("&amp;COUNTBLANK(B542:AG542)&amp;")","Complete")</f>
        <v>Missing (1)</v>
      </c>
    </row>
    <row r="543" customFormat="false" ht="15" hidden="false" customHeight="false" outlineLevel="0" collapsed="false">
      <c r="A543" s="14" t="n">
        <v>540</v>
      </c>
      <c r="B543" s="14" t="s">
        <v>90</v>
      </c>
      <c r="C543" s="14" t="n">
        <v>1</v>
      </c>
      <c r="D543" s="14" t="n">
        <v>65</v>
      </c>
      <c r="E543" s="14" t="n">
        <v>2016</v>
      </c>
      <c r="F543" s="14" t="s">
        <v>114</v>
      </c>
      <c r="G543" s="14" t="n">
        <v>37</v>
      </c>
      <c r="H543" s="14" t="n">
        <v>9</v>
      </c>
      <c r="I543" s="14" t="n">
        <v>0</v>
      </c>
      <c r="J543" s="14" t="n">
        <v>2</v>
      </c>
      <c r="K543" s="14" t="n">
        <v>2</v>
      </c>
      <c r="L543" s="14" t="n">
        <v>0</v>
      </c>
      <c r="M543" s="14" t="n">
        <v>0</v>
      </c>
      <c r="N543" s="14" t="s">
        <v>82</v>
      </c>
      <c r="O543" s="14" t="s">
        <v>122</v>
      </c>
      <c r="P543" s="14" t="s">
        <v>93</v>
      </c>
      <c r="Q543" s="14" t="s">
        <v>94</v>
      </c>
      <c r="R543" s="14" t="n">
        <v>0</v>
      </c>
      <c r="S543" s="14" t="n">
        <v>0</v>
      </c>
      <c r="T543" s="14" t="n">
        <v>0</v>
      </c>
      <c r="U543" s="14" t="s">
        <v>109</v>
      </c>
      <c r="V543" s="14" t="s">
        <v>109</v>
      </c>
      <c r="W543" s="14" t="n">
        <v>0</v>
      </c>
      <c r="X543" s="14" t="s">
        <v>86</v>
      </c>
      <c r="Y543" s="14" t="n">
        <v>9</v>
      </c>
      <c r="Z543" s="14"/>
      <c r="AA543" s="14" t="n">
        <v>0</v>
      </c>
      <c r="AB543" s="14" t="s">
        <v>87</v>
      </c>
      <c r="AC543" s="14" t="n">
        <v>149.4</v>
      </c>
      <c r="AD543" s="14" t="n">
        <v>0</v>
      </c>
      <c r="AE543" s="14" t="n">
        <v>1</v>
      </c>
      <c r="AF543" s="14" t="s">
        <v>96</v>
      </c>
      <c r="AG543" s="15" t="n">
        <v>42618</v>
      </c>
      <c r="AH543" s="14" t="str">
        <f aca="false">B543&amp;"|"&amp;C543&amp;"|"&amp;D543&amp;"|"&amp;E543&amp;"|"&amp;F543&amp;"|"&amp;G543&amp;"|"&amp;H543&amp;"|"&amp;I543&amp;"|"&amp;J543&amp;"|"&amp;K543&amp;"|"&amp;L543&amp;"|"&amp;M543&amp;"|"&amp;N543&amp;"|"&amp;O543&amp;"|"&amp;P543&amp;"|"&amp;Q543&amp;"|"&amp;R543&amp;"|"&amp;S543&amp;"|"&amp;T543&amp;"|"&amp;U543&amp;"|"&amp;V543&amp;"|"&amp;W543&amp;"|"&amp;X543&amp;"|"&amp;Y543&amp;"|"&amp;Z543&amp;"|"&amp;AA543&amp;"|"&amp;AB543&amp;"|"&amp;AC543&amp;"|"&amp;AD543&amp;"|"&amp;AE543&amp;"|"&amp;AF543&amp;"|"&amp;AG543</f>
        <v>City Hotel|1|65|2016|September|37|9|0|2|2|0|0|BB|FRA|Online TA|TA/TO|0|0|0|D|D|0|No Deposit|9||0|Transient|149.4|0|1|Canceled|42618</v>
      </c>
      <c r="AI543" s="14" t="str">
        <f aca="false">IF(COUNTIF($AH$4:$AH$2603,AH543)&gt;1,"Duplicate","Unique")</f>
        <v>Unique</v>
      </c>
      <c r="AJ543" s="14" t="str">
        <f aca="false">IF(COUNTBLANK(B543:AG543)&gt;0,"Missing ("&amp;COUNTBLANK(B543:AG543)&amp;")","Complete")</f>
        <v>Missing (1)</v>
      </c>
    </row>
    <row r="544" customFormat="false" ht="15" hidden="false" customHeight="false" outlineLevel="0" collapsed="false">
      <c r="A544" s="0" t="n">
        <v>541</v>
      </c>
      <c r="B544" s="0" t="s">
        <v>90</v>
      </c>
      <c r="C544" s="0" t="n">
        <v>0</v>
      </c>
      <c r="D544" s="0" t="n">
        <v>98</v>
      </c>
      <c r="E544" s="0" t="n">
        <v>2016</v>
      </c>
      <c r="F544" s="0" t="s">
        <v>103</v>
      </c>
      <c r="G544" s="0" t="n">
        <v>12</v>
      </c>
      <c r="H544" s="0" t="n">
        <v>17</v>
      </c>
      <c r="I544" s="0" t="n">
        <v>2</v>
      </c>
      <c r="J544" s="0" t="n">
        <v>3</v>
      </c>
      <c r="K544" s="0" t="n">
        <v>2</v>
      </c>
      <c r="L544" s="0" t="n">
        <v>0</v>
      </c>
      <c r="M544" s="0" t="n">
        <v>0</v>
      </c>
      <c r="N544" s="0" t="s">
        <v>82</v>
      </c>
      <c r="O544" s="0" t="s">
        <v>158</v>
      </c>
      <c r="P544" s="0" t="s">
        <v>93</v>
      </c>
      <c r="Q544" s="0" t="s">
        <v>94</v>
      </c>
      <c r="R544" s="0" t="n">
        <v>0</v>
      </c>
      <c r="S544" s="0" t="n">
        <v>0</v>
      </c>
      <c r="T544" s="0" t="n">
        <v>0</v>
      </c>
      <c r="U544" s="0" t="s">
        <v>95</v>
      </c>
      <c r="V544" s="0" t="s">
        <v>95</v>
      </c>
      <c r="W544" s="0" t="n">
        <v>0</v>
      </c>
      <c r="X544" s="0" t="s">
        <v>86</v>
      </c>
      <c r="Y544" s="0" t="n">
        <v>9</v>
      </c>
      <c r="AA544" s="0" t="n">
        <v>0</v>
      </c>
      <c r="AB544" s="0" t="s">
        <v>87</v>
      </c>
      <c r="AC544" s="0" t="n">
        <v>73.95</v>
      </c>
      <c r="AD544" s="0" t="n">
        <v>0</v>
      </c>
      <c r="AE544" s="0" t="n">
        <v>0</v>
      </c>
      <c r="AF544" s="0" t="s">
        <v>88</v>
      </c>
      <c r="AG544" s="13" t="n">
        <v>42451</v>
      </c>
      <c r="AH544" s="0" t="str">
        <f aca="false">B544&amp;"|"&amp;C544&amp;"|"&amp;D544&amp;"|"&amp;E544&amp;"|"&amp;F544&amp;"|"&amp;G544&amp;"|"&amp;H544&amp;"|"&amp;I544&amp;"|"&amp;J544&amp;"|"&amp;K544&amp;"|"&amp;L544&amp;"|"&amp;M544&amp;"|"&amp;N544&amp;"|"&amp;O544&amp;"|"&amp;P544&amp;"|"&amp;Q544&amp;"|"&amp;R544&amp;"|"&amp;S544&amp;"|"&amp;T544&amp;"|"&amp;U544&amp;"|"&amp;V544&amp;"|"&amp;W544&amp;"|"&amp;X544&amp;"|"&amp;Y544&amp;"|"&amp;Z544&amp;"|"&amp;AA544&amp;"|"&amp;AB544&amp;"|"&amp;AC544&amp;"|"&amp;AD544&amp;"|"&amp;AE544&amp;"|"&amp;AF544&amp;"|"&amp;AG544</f>
        <v>City Hotel|0|98|2016|March|12|17|2|3|2|0|0|BB|ITA|Online TA|TA/TO|0|0|0|A|A|0|No Deposit|9||0|Transient|73.95|0|0|Check-Out|42451</v>
      </c>
      <c r="AI544" s="0" t="str">
        <f aca="false">IF(COUNTIF($AH$4:$AH$2603,AH544)&gt;1,"Duplicate","Unique")</f>
        <v>Unique</v>
      </c>
      <c r="AJ544" s="0" t="str">
        <f aca="false">IF(COUNTBLANK(B544:AG544)&gt;0,"Missing ("&amp;COUNTBLANK(B544:AG544)&amp;")","Complete")</f>
        <v>Missing (1)</v>
      </c>
    </row>
    <row r="545" customFormat="false" ht="15" hidden="false" customHeight="false" outlineLevel="0" collapsed="false">
      <c r="A545" s="14" t="n">
        <v>542</v>
      </c>
      <c r="B545" s="14" t="s">
        <v>80</v>
      </c>
      <c r="C545" s="14" t="n">
        <v>1</v>
      </c>
      <c r="D545" s="14" t="n">
        <v>103</v>
      </c>
      <c r="E545" s="14" t="n">
        <v>2017</v>
      </c>
      <c r="F545" s="14" t="s">
        <v>103</v>
      </c>
      <c r="G545" s="14" t="n">
        <v>13</v>
      </c>
      <c r="H545" s="14" t="n">
        <v>27</v>
      </c>
      <c r="I545" s="14" t="n">
        <v>1</v>
      </c>
      <c r="J545" s="14" t="n">
        <v>1</v>
      </c>
      <c r="K545" s="14" t="n">
        <v>2</v>
      </c>
      <c r="L545" s="14" t="n">
        <v>0</v>
      </c>
      <c r="M545" s="14" t="n">
        <v>0</v>
      </c>
      <c r="N545" s="14" t="s">
        <v>82</v>
      </c>
      <c r="O545" s="14" t="s">
        <v>92</v>
      </c>
      <c r="P545" s="14" t="s">
        <v>116</v>
      </c>
      <c r="Q545" s="14" t="s">
        <v>128</v>
      </c>
      <c r="R545" s="14" t="n">
        <v>0</v>
      </c>
      <c r="S545" s="14" t="n">
        <v>0</v>
      </c>
      <c r="T545" s="14" t="n">
        <v>0</v>
      </c>
      <c r="U545" s="14" t="s">
        <v>124</v>
      </c>
      <c r="V545" s="14" t="s">
        <v>124</v>
      </c>
      <c r="W545" s="14" t="n">
        <v>0</v>
      </c>
      <c r="X545" s="14" t="s">
        <v>120</v>
      </c>
      <c r="Y545" s="14" t="n">
        <v>495</v>
      </c>
      <c r="Z545" s="14"/>
      <c r="AA545" s="14" t="n">
        <v>0</v>
      </c>
      <c r="AB545" s="14" t="s">
        <v>87</v>
      </c>
      <c r="AC545" s="14" t="n">
        <v>73</v>
      </c>
      <c r="AD545" s="14" t="n">
        <v>0</v>
      </c>
      <c r="AE545" s="14" t="n">
        <v>0</v>
      </c>
      <c r="AF545" s="14" t="s">
        <v>96</v>
      </c>
      <c r="AG545" s="15" t="n">
        <v>42727</v>
      </c>
      <c r="AH545" s="14" t="str">
        <f aca="false">B545&amp;"|"&amp;C545&amp;"|"&amp;D545&amp;"|"&amp;E545&amp;"|"&amp;F545&amp;"|"&amp;G545&amp;"|"&amp;H545&amp;"|"&amp;I545&amp;"|"&amp;J545&amp;"|"&amp;K545&amp;"|"&amp;L545&amp;"|"&amp;M545&amp;"|"&amp;N545&amp;"|"&amp;O545&amp;"|"&amp;P545&amp;"|"&amp;Q545&amp;"|"&amp;R545&amp;"|"&amp;S545&amp;"|"&amp;T545&amp;"|"&amp;U545&amp;"|"&amp;V545&amp;"|"&amp;W545&amp;"|"&amp;X545&amp;"|"&amp;Y545&amp;"|"&amp;Z545&amp;"|"&amp;AA545&amp;"|"&amp;AB545&amp;"|"&amp;AC545&amp;"|"&amp;AD545&amp;"|"&amp;AE545&amp;"|"&amp;AF545&amp;"|"&amp;AG545</f>
        <v>Resort Hotel|1|103|2017|March|13|27|1|1|2|0|0|BB|PRT|Groups|Corporate|0|0|0|E|E|0|Non Refund|495||0|Transient|73|0|0|Canceled|42727</v>
      </c>
      <c r="AI545" s="14" t="str">
        <f aca="false">IF(COUNTIF($AH$4:$AH$2603,AH545)&gt;1,"Duplicate","Unique")</f>
        <v>Unique</v>
      </c>
      <c r="AJ545" s="14" t="str">
        <f aca="false">IF(COUNTBLANK(B545:AG545)&gt;0,"Missing ("&amp;COUNTBLANK(B545:AG545)&amp;")","Complete")</f>
        <v>Missing (1)</v>
      </c>
    </row>
    <row r="546" customFormat="false" ht="15" hidden="false" customHeight="false" outlineLevel="0" collapsed="false">
      <c r="A546" s="0" t="n">
        <v>543</v>
      </c>
      <c r="B546" s="0" t="s">
        <v>90</v>
      </c>
      <c r="C546" s="0" t="n">
        <v>0</v>
      </c>
      <c r="D546" s="0" t="n">
        <v>159</v>
      </c>
      <c r="E546" s="0" t="n">
        <v>2017</v>
      </c>
      <c r="F546" s="0" t="s">
        <v>119</v>
      </c>
      <c r="G546" s="0" t="n">
        <v>32</v>
      </c>
      <c r="H546" s="0" t="n">
        <v>7</v>
      </c>
      <c r="I546" s="0" t="n">
        <v>1</v>
      </c>
      <c r="J546" s="0" t="n">
        <v>1</v>
      </c>
      <c r="K546" s="0" t="n">
        <v>3</v>
      </c>
      <c r="L546" s="0" t="n">
        <v>0</v>
      </c>
      <c r="M546" s="0" t="n">
        <v>0</v>
      </c>
      <c r="N546" s="0" t="s">
        <v>82</v>
      </c>
      <c r="O546" s="0" t="s">
        <v>122</v>
      </c>
      <c r="P546" s="0" t="s">
        <v>93</v>
      </c>
      <c r="Q546" s="0" t="s">
        <v>94</v>
      </c>
      <c r="R546" s="0" t="n">
        <v>0</v>
      </c>
      <c r="S546" s="0" t="n">
        <v>0</v>
      </c>
      <c r="T546" s="0" t="n">
        <v>0</v>
      </c>
      <c r="U546" s="0" t="s">
        <v>109</v>
      </c>
      <c r="V546" s="0" t="s">
        <v>109</v>
      </c>
      <c r="W546" s="0" t="n">
        <v>0</v>
      </c>
      <c r="X546" s="0" t="s">
        <v>86</v>
      </c>
      <c r="Y546" s="0" t="n">
        <v>9</v>
      </c>
      <c r="AA546" s="0" t="n">
        <v>0</v>
      </c>
      <c r="AB546" s="0" t="s">
        <v>87</v>
      </c>
      <c r="AC546" s="0" t="n">
        <v>184.5</v>
      </c>
      <c r="AD546" s="0" t="n">
        <v>0</v>
      </c>
      <c r="AE546" s="0" t="n">
        <v>0</v>
      </c>
      <c r="AF546" s="0" t="s">
        <v>88</v>
      </c>
      <c r="AG546" s="13" t="n">
        <v>42956</v>
      </c>
      <c r="AH546" s="0" t="str">
        <f aca="false">B546&amp;"|"&amp;C546&amp;"|"&amp;D546&amp;"|"&amp;E546&amp;"|"&amp;F546&amp;"|"&amp;G546&amp;"|"&amp;H546&amp;"|"&amp;I546&amp;"|"&amp;J546&amp;"|"&amp;K546&amp;"|"&amp;L546&amp;"|"&amp;M546&amp;"|"&amp;N546&amp;"|"&amp;O546&amp;"|"&amp;P546&amp;"|"&amp;Q546&amp;"|"&amp;R546&amp;"|"&amp;S546&amp;"|"&amp;T546&amp;"|"&amp;U546&amp;"|"&amp;V546&amp;"|"&amp;W546&amp;"|"&amp;X546&amp;"|"&amp;Y546&amp;"|"&amp;Z546&amp;"|"&amp;AA546&amp;"|"&amp;AB546&amp;"|"&amp;AC546&amp;"|"&amp;AD546&amp;"|"&amp;AE546&amp;"|"&amp;AF546&amp;"|"&amp;AG546</f>
        <v>City Hotel|0|159|2017|August|32|7|1|1|3|0|0|BB|FRA|Online TA|TA/TO|0|0|0|D|D|0|No Deposit|9||0|Transient|184.5|0|0|Check-Out|42956</v>
      </c>
      <c r="AI546" s="0" t="str">
        <f aca="false">IF(COUNTIF($AH$4:$AH$2603,AH546)&gt;1,"Duplicate","Unique")</f>
        <v>Unique</v>
      </c>
      <c r="AJ546" s="0" t="str">
        <f aca="false">IF(COUNTBLANK(B546:AG546)&gt;0,"Missing ("&amp;COUNTBLANK(B546:AG546)&amp;")","Complete")</f>
        <v>Missing (1)</v>
      </c>
    </row>
    <row r="547" customFormat="false" ht="15" hidden="false" customHeight="false" outlineLevel="0" collapsed="false">
      <c r="A547" s="14" t="n">
        <v>544</v>
      </c>
      <c r="B547" s="14" t="s">
        <v>80</v>
      </c>
      <c r="C547" s="14" t="n">
        <v>0</v>
      </c>
      <c r="D547" s="14" t="n">
        <v>13</v>
      </c>
      <c r="E547" s="14" t="n">
        <v>2015</v>
      </c>
      <c r="F547" s="14" t="s">
        <v>81</v>
      </c>
      <c r="G547" s="14" t="n">
        <v>52</v>
      </c>
      <c r="H547" s="14" t="n">
        <v>23</v>
      </c>
      <c r="I547" s="14" t="n">
        <v>0</v>
      </c>
      <c r="J547" s="14" t="n">
        <v>4</v>
      </c>
      <c r="K547" s="14" t="n">
        <v>1</v>
      </c>
      <c r="L547" s="14" t="n">
        <v>0</v>
      </c>
      <c r="M547" s="14" t="n">
        <v>0</v>
      </c>
      <c r="N547" s="14" t="s">
        <v>82</v>
      </c>
      <c r="O547" s="14" t="s">
        <v>122</v>
      </c>
      <c r="P547" s="14" t="s">
        <v>93</v>
      </c>
      <c r="Q547" s="14" t="s">
        <v>94</v>
      </c>
      <c r="R547" s="14" t="n">
        <v>0</v>
      </c>
      <c r="S547" s="14" t="n">
        <v>0</v>
      </c>
      <c r="T547" s="14" t="n">
        <v>0</v>
      </c>
      <c r="U547" s="14" t="s">
        <v>124</v>
      </c>
      <c r="V547" s="14" t="s">
        <v>124</v>
      </c>
      <c r="W547" s="14" t="n">
        <v>1</v>
      </c>
      <c r="X547" s="14" t="s">
        <v>86</v>
      </c>
      <c r="Y547" s="14" t="n">
        <v>240</v>
      </c>
      <c r="Z547" s="14"/>
      <c r="AA547" s="14" t="n">
        <v>0</v>
      </c>
      <c r="AB547" s="14" t="s">
        <v>87</v>
      </c>
      <c r="AC547" s="14" t="n">
        <v>73.75</v>
      </c>
      <c r="AD547" s="14" t="n">
        <v>0</v>
      </c>
      <c r="AE547" s="14" t="n">
        <v>1</v>
      </c>
      <c r="AF547" s="14" t="s">
        <v>88</v>
      </c>
      <c r="AG547" s="15" t="n">
        <v>42365</v>
      </c>
      <c r="AH547" s="14" t="str">
        <f aca="false">B547&amp;"|"&amp;C547&amp;"|"&amp;D547&amp;"|"&amp;E547&amp;"|"&amp;F547&amp;"|"&amp;G547&amp;"|"&amp;H547&amp;"|"&amp;I547&amp;"|"&amp;J547&amp;"|"&amp;K547&amp;"|"&amp;L547&amp;"|"&amp;M547&amp;"|"&amp;N547&amp;"|"&amp;O547&amp;"|"&amp;P547&amp;"|"&amp;Q547&amp;"|"&amp;R547&amp;"|"&amp;S547&amp;"|"&amp;T547&amp;"|"&amp;U547&amp;"|"&amp;V547&amp;"|"&amp;W547&amp;"|"&amp;X547&amp;"|"&amp;Y547&amp;"|"&amp;Z547&amp;"|"&amp;AA547&amp;"|"&amp;AB547&amp;"|"&amp;AC547&amp;"|"&amp;AD547&amp;"|"&amp;AE547&amp;"|"&amp;AF547&amp;"|"&amp;AG547</f>
        <v>Resort Hotel|0|13|2015|December|52|23|0|4|1|0|0|BB|FRA|Online TA|TA/TO|0|0|0|E|E|1|No Deposit|240||0|Transient|73.75|0|1|Check-Out|42365</v>
      </c>
      <c r="AI547" s="14" t="str">
        <f aca="false">IF(COUNTIF($AH$4:$AH$2603,AH547)&gt;1,"Duplicate","Unique")</f>
        <v>Unique</v>
      </c>
      <c r="AJ547" s="14" t="str">
        <f aca="false">IF(COUNTBLANK(B547:AG547)&gt;0,"Missing ("&amp;COUNTBLANK(B547:AG547)&amp;")","Complete")</f>
        <v>Missing (1)</v>
      </c>
    </row>
    <row r="548" customFormat="false" ht="15" hidden="false" customHeight="false" outlineLevel="0" collapsed="false">
      <c r="A548" s="0" t="n">
        <v>545</v>
      </c>
      <c r="B548" s="0" t="s">
        <v>90</v>
      </c>
      <c r="C548" s="0" t="n">
        <v>0</v>
      </c>
      <c r="D548" s="0" t="n">
        <v>117</v>
      </c>
      <c r="E548" s="0" t="n">
        <v>2016</v>
      </c>
      <c r="F548" s="0" t="s">
        <v>113</v>
      </c>
      <c r="G548" s="0" t="n">
        <v>47</v>
      </c>
      <c r="H548" s="0" t="n">
        <v>13</v>
      </c>
      <c r="I548" s="0" t="n">
        <v>2</v>
      </c>
      <c r="J548" s="0" t="n">
        <v>0</v>
      </c>
      <c r="K548" s="0" t="n">
        <v>2</v>
      </c>
      <c r="L548" s="0" t="n">
        <v>0</v>
      </c>
      <c r="M548" s="0" t="n">
        <v>0</v>
      </c>
      <c r="N548" s="0" t="s">
        <v>107</v>
      </c>
      <c r="O548" s="0" t="s">
        <v>155</v>
      </c>
      <c r="P548" s="0" t="s">
        <v>93</v>
      </c>
      <c r="Q548" s="0" t="s">
        <v>94</v>
      </c>
      <c r="R548" s="0" t="n">
        <v>0</v>
      </c>
      <c r="S548" s="0" t="n">
        <v>0</v>
      </c>
      <c r="T548" s="0" t="n">
        <v>0</v>
      </c>
      <c r="U548" s="0" t="s">
        <v>95</v>
      </c>
      <c r="V548" s="0" t="s">
        <v>95</v>
      </c>
      <c r="W548" s="0" t="n">
        <v>0</v>
      </c>
      <c r="X548" s="0" t="s">
        <v>86</v>
      </c>
      <c r="Y548" s="0" t="n">
        <v>9</v>
      </c>
      <c r="AA548" s="0" t="n">
        <v>0</v>
      </c>
      <c r="AB548" s="0" t="s">
        <v>87</v>
      </c>
      <c r="AC548" s="0" t="n">
        <v>79.2</v>
      </c>
      <c r="AD548" s="0" t="n">
        <v>0</v>
      </c>
      <c r="AE548" s="0" t="n">
        <v>0</v>
      </c>
      <c r="AF548" s="0" t="s">
        <v>88</v>
      </c>
      <c r="AG548" s="13" t="n">
        <v>42689</v>
      </c>
      <c r="AH548" s="0" t="str">
        <f aca="false">B548&amp;"|"&amp;C548&amp;"|"&amp;D548&amp;"|"&amp;E548&amp;"|"&amp;F548&amp;"|"&amp;G548&amp;"|"&amp;H548&amp;"|"&amp;I548&amp;"|"&amp;J548&amp;"|"&amp;K548&amp;"|"&amp;L548&amp;"|"&amp;M548&amp;"|"&amp;N548&amp;"|"&amp;O548&amp;"|"&amp;P548&amp;"|"&amp;Q548&amp;"|"&amp;R548&amp;"|"&amp;S548&amp;"|"&amp;T548&amp;"|"&amp;U548&amp;"|"&amp;V548&amp;"|"&amp;W548&amp;"|"&amp;X548&amp;"|"&amp;Y548&amp;"|"&amp;Z548&amp;"|"&amp;AA548&amp;"|"&amp;AB548&amp;"|"&amp;AC548&amp;"|"&amp;AD548&amp;"|"&amp;AE548&amp;"|"&amp;AF548&amp;"|"&amp;AG548</f>
        <v>City Hotel|0|117|2016|November|47|13|2|0|2|0|0|SC|CHE|Online TA|TA/TO|0|0|0|A|A|0|No Deposit|9||0|Transient|79.2|0|0|Check-Out|42689</v>
      </c>
      <c r="AI548" s="0" t="str">
        <f aca="false">IF(COUNTIF($AH$4:$AH$2603,AH548)&gt;1,"Duplicate","Unique")</f>
        <v>Unique</v>
      </c>
      <c r="AJ548" s="0" t="str">
        <f aca="false">IF(COUNTBLANK(B548:AG548)&gt;0,"Missing ("&amp;COUNTBLANK(B548:AG548)&amp;")","Complete")</f>
        <v>Missing (1)</v>
      </c>
    </row>
    <row r="549" customFormat="false" ht="15" hidden="false" customHeight="false" outlineLevel="0" collapsed="false">
      <c r="A549" s="14" t="n">
        <v>546</v>
      </c>
      <c r="B549" s="14" t="s">
        <v>90</v>
      </c>
      <c r="C549" s="14" t="n">
        <v>0</v>
      </c>
      <c r="D549" s="14" t="n">
        <v>155</v>
      </c>
      <c r="E549" s="14" t="n">
        <v>2017</v>
      </c>
      <c r="F549" s="14" t="s">
        <v>135</v>
      </c>
      <c r="G549" s="14" t="n">
        <v>22</v>
      </c>
      <c r="H549" s="14" t="n">
        <v>1</v>
      </c>
      <c r="I549" s="14" t="n">
        <v>0</v>
      </c>
      <c r="J549" s="14" t="n">
        <v>3</v>
      </c>
      <c r="K549" s="14" t="n">
        <v>2</v>
      </c>
      <c r="L549" s="14" t="n">
        <v>0</v>
      </c>
      <c r="M549" s="14" t="n">
        <v>0</v>
      </c>
      <c r="N549" s="14" t="s">
        <v>82</v>
      </c>
      <c r="O549" s="14" t="s">
        <v>115</v>
      </c>
      <c r="P549" s="14" t="s">
        <v>93</v>
      </c>
      <c r="Q549" s="14" t="s">
        <v>94</v>
      </c>
      <c r="R549" s="14" t="n">
        <v>0</v>
      </c>
      <c r="S549" s="14" t="n">
        <v>0</v>
      </c>
      <c r="T549" s="14" t="n">
        <v>0</v>
      </c>
      <c r="U549" s="14" t="s">
        <v>95</v>
      </c>
      <c r="V549" s="14" t="s">
        <v>95</v>
      </c>
      <c r="W549" s="14" t="n">
        <v>0</v>
      </c>
      <c r="X549" s="14" t="s">
        <v>86</v>
      </c>
      <c r="Y549" s="14" t="n">
        <v>9</v>
      </c>
      <c r="Z549" s="14"/>
      <c r="AA549" s="14" t="n">
        <v>0</v>
      </c>
      <c r="AB549" s="14" t="s">
        <v>87</v>
      </c>
      <c r="AC549" s="14" t="n">
        <v>138</v>
      </c>
      <c r="AD549" s="14" t="n">
        <v>0</v>
      </c>
      <c r="AE549" s="14" t="n">
        <v>1</v>
      </c>
      <c r="AF549" s="14" t="s">
        <v>88</v>
      </c>
      <c r="AG549" s="15" t="n">
        <v>42890</v>
      </c>
      <c r="AH549" s="14" t="str">
        <f aca="false">B549&amp;"|"&amp;C549&amp;"|"&amp;D549&amp;"|"&amp;E549&amp;"|"&amp;F549&amp;"|"&amp;G549&amp;"|"&amp;H549&amp;"|"&amp;I549&amp;"|"&amp;J549&amp;"|"&amp;K549&amp;"|"&amp;L549&amp;"|"&amp;M549&amp;"|"&amp;N549&amp;"|"&amp;O549&amp;"|"&amp;P549&amp;"|"&amp;Q549&amp;"|"&amp;R549&amp;"|"&amp;S549&amp;"|"&amp;T549&amp;"|"&amp;U549&amp;"|"&amp;V549&amp;"|"&amp;W549&amp;"|"&amp;X549&amp;"|"&amp;Y549&amp;"|"&amp;Z549&amp;"|"&amp;AA549&amp;"|"&amp;AB549&amp;"|"&amp;AC549&amp;"|"&amp;AD549&amp;"|"&amp;AE549&amp;"|"&amp;AF549&amp;"|"&amp;AG549</f>
        <v>City Hotel|0|155|2017|June|22|1|0|3|2|0|0|BB|ESP|Online TA|TA/TO|0|0|0|A|A|0|No Deposit|9||0|Transient|138|0|1|Check-Out|42890</v>
      </c>
      <c r="AI549" s="14" t="str">
        <f aca="false">IF(COUNTIF($AH$4:$AH$2603,AH549)&gt;1,"Duplicate","Unique")</f>
        <v>Unique</v>
      </c>
      <c r="AJ549" s="14" t="str">
        <f aca="false">IF(COUNTBLANK(B549:AG549)&gt;0,"Missing ("&amp;COUNTBLANK(B549:AG549)&amp;")","Complete")</f>
        <v>Missing (1)</v>
      </c>
    </row>
    <row r="550" customFormat="false" ht="15" hidden="false" customHeight="false" outlineLevel="0" collapsed="false">
      <c r="A550" s="0" t="n">
        <v>547</v>
      </c>
      <c r="B550" s="0" t="s">
        <v>80</v>
      </c>
      <c r="C550" s="0" t="n">
        <v>0</v>
      </c>
      <c r="D550" s="0" t="n">
        <v>134</v>
      </c>
      <c r="E550" s="0" t="n">
        <v>2015</v>
      </c>
      <c r="F550" s="0" t="s">
        <v>119</v>
      </c>
      <c r="G550" s="0" t="n">
        <v>35</v>
      </c>
      <c r="H550" s="0" t="n">
        <v>29</v>
      </c>
      <c r="I550" s="0" t="n">
        <v>2</v>
      </c>
      <c r="J550" s="0" t="n">
        <v>3</v>
      </c>
      <c r="K550" s="0" t="n">
        <v>2</v>
      </c>
      <c r="L550" s="0" t="n">
        <v>0</v>
      </c>
      <c r="M550" s="0" t="n">
        <v>0</v>
      </c>
      <c r="N550" s="0" t="s">
        <v>82</v>
      </c>
      <c r="O550" s="0" t="s">
        <v>92</v>
      </c>
      <c r="P550" s="0" t="s">
        <v>93</v>
      </c>
      <c r="Q550" s="0" t="s">
        <v>94</v>
      </c>
      <c r="R550" s="0" t="n">
        <v>0</v>
      </c>
      <c r="S550" s="0" t="n">
        <v>0</v>
      </c>
      <c r="T550" s="0" t="n">
        <v>0</v>
      </c>
      <c r="U550" s="0" t="s">
        <v>124</v>
      </c>
      <c r="V550" s="0" t="s">
        <v>124</v>
      </c>
      <c r="W550" s="0" t="n">
        <v>0</v>
      </c>
      <c r="X550" s="0" t="s">
        <v>86</v>
      </c>
      <c r="Y550" s="0" t="n">
        <v>240</v>
      </c>
      <c r="AA550" s="0" t="n">
        <v>0</v>
      </c>
      <c r="AB550" s="0" t="s">
        <v>87</v>
      </c>
      <c r="AC550" s="0" t="n">
        <v>140</v>
      </c>
      <c r="AD550" s="0" t="n">
        <v>0</v>
      </c>
      <c r="AE550" s="0" t="n">
        <v>2</v>
      </c>
      <c r="AF550" s="0" t="s">
        <v>88</v>
      </c>
      <c r="AG550" s="13" t="n">
        <v>42250</v>
      </c>
      <c r="AH550" s="0" t="str">
        <f aca="false">B550&amp;"|"&amp;C550&amp;"|"&amp;D550&amp;"|"&amp;E550&amp;"|"&amp;F550&amp;"|"&amp;G550&amp;"|"&amp;H550&amp;"|"&amp;I550&amp;"|"&amp;J550&amp;"|"&amp;K550&amp;"|"&amp;L550&amp;"|"&amp;M550&amp;"|"&amp;N550&amp;"|"&amp;O550&amp;"|"&amp;P550&amp;"|"&amp;Q550&amp;"|"&amp;R550&amp;"|"&amp;S550&amp;"|"&amp;T550&amp;"|"&amp;U550&amp;"|"&amp;V550&amp;"|"&amp;W550&amp;"|"&amp;X550&amp;"|"&amp;Y550&amp;"|"&amp;Z550&amp;"|"&amp;AA550&amp;"|"&amp;AB550&amp;"|"&amp;AC550&amp;"|"&amp;AD550&amp;"|"&amp;AE550&amp;"|"&amp;AF550&amp;"|"&amp;AG550</f>
        <v>Resort Hotel|0|134|2015|August|35|29|2|3|2|0|0|BB|PRT|Online TA|TA/TO|0|0|0|E|E|0|No Deposit|240||0|Transient|140|0|2|Check-Out|42250</v>
      </c>
      <c r="AI550" s="0" t="str">
        <f aca="false">IF(COUNTIF($AH$4:$AH$2603,AH550)&gt;1,"Duplicate","Unique")</f>
        <v>Unique</v>
      </c>
      <c r="AJ550" s="0" t="str">
        <f aca="false">IF(COUNTBLANK(B550:AG550)&gt;0,"Missing ("&amp;COUNTBLANK(B550:AG550)&amp;")","Complete")</f>
        <v>Missing (1)</v>
      </c>
    </row>
    <row r="551" customFormat="false" ht="15" hidden="false" customHeight="false" outlineLevel="0" collapsed="false">
      <c r="A551" s="14" t="n">
        <v>548</v>
      </c>
      <c r="B551" s="14" t="s">
        <v>80</v>
      </c>
      <c r="C551" s="14" t="n">
        <v>1</v>
      </c>
      <c r="D551" s="14" t="n">
        <v>52</v>
      </c>
      <c r="E551" s="14" t="n">
        <v>2015</v>
      </c>
      <c r="F551" s="14" t="s">
        <v>119</v>
      </c>
      <c r="G551" s="14" t="n">
        <v>32</v>
      </c>
      <c r="H551" s="14" t="n">
        <v>3</v>
      </c>
      <c r="I551" s="14" t="n">
        <v>1</v>
      </c>
      <c r="J551" s="14" t="n">
        <v>4</v>
      </c>
      <c r="K551" s="14" t="n">
        <v>2</v>
      </c>
      <c r="L551" s="14" t="n">
        <v>0</v>
      </c>
      <c r="M551" s="14" t="n">
        <v>0</v>
      </c>
      <c r="N551" s="14" t="s">
        <v>82</v>
      </c>
      <c r="O551" s="14" t="s">
        <v>92</v>
      </c>
      <c r="P551" s="14" t="s">
        <v>93</v>
      </c>
      <c r="Q551" s="14" t="s">
        <v>94</v>
      </c>
      <c r="R551" s="14" t="n">
        <v>0</v>
      </c>
      <c r="S551" s="14" t="n">
        <v>0</v>
      </c>
      <c r="T551" s="14" t="n">
        <v>0</v>
      </c>
      <c r="U551" s="14" t="s">
        <v>109</v>
      </c>
      <c r="V551" s="14" t="s">
        <v>109</v>
      </c>
      <c r="W551" s="14" t="n">
        <v>0</v>
      </c>
      <c r="X551" s="14" t="s">
        <v>86</v>
      </c>
      <c r="Y551" s="14" t="n">
        <v>240</v>
      </c>
      <c r="Z551" s="14"/>
      <c r="AA551" s="14" t="n">
        <v>0</v>
      </c>
      <c r="AB551" s="14" t="s">
        <v>87</v>
      </c>
      <c r="AC551" s="14" t="n">
        <v>173</v>
      </c>
      <c r="AD551" s="14" t="n">
        <v>0</v>
      </c>
      <c r="AE551" s="14" t="n">
        <v>0</v>
      </c>
      <c r="AF551" s="14" t="s">
        <v>96</v>
      </c>
      <c r="AG551" s="15" t="n">
        <v>42198</v>
      </c>
      <c r="AH551" s="14" t="str">
        <f aca="false">B551&amp;"|"&amp;C551&amp;"|"&amp;D551&amp;"|"&amp;E551&amp;"|"&amp;F551&amp;"|"&amp;G551&amp;"|"&amp;H551&amp;"|"&amp;I551&amp;"|"&amp;J551&amp;"|"&amp;K551&amp;"|"&amp;L551&amp;"|"&amp;M551&amp;"|"&amp;N551&amp;"|"&amp;O551&amp;"|"&amp;P551&amp;"|"&amp;Q551&amp;"|"&amp;R551&amp;"|"&amp;S551&amp;"|"&amp;T551&amp;"|"&amp;U551&amp;"|"&amp;V551&amp;"|"&amp;W551&amp;"|"&amp;X551&amp;"|"&amp;Y551&amp;"|"&amp;Z551&amp;"|"&amp;AA551&amp;"|"&amp;AB551&amp;"|"&amp;AC551&amp;"|"&amp;AD551&amp;"|"&amp;AE551&amp;"|"&amp;AF551&amp;"|"&amp;AG551</f>
        <v>Resort Hotel|1|52|2015|August|32|3|1|4|2|0|0|BB|PRT|Online TA|TA/TO|0|0|0|D|D|0|No Deposit|240||0|Transient|173|0|0|Canceled|42198</v>
      </c>
      <c r="AI551" s="14" t="str">
        <f aca="false">IF(COUNTIF($AH$4:$AH$2603,AH551)&gt;1,"Duplicate","Unique")</f>
        <v>Unique</v>
      </c>
      <c r="AJ551" s="14" t="str">
        <f aca="false">IF(COUNTBLANK(B551:AG551)&gt;0,"Missing ("&amp;COUNTBLANK(B551:AG551)&amp;")","Complete")</f>
        <v>Missing (1)</v>
      </c>
    </row>
    <row r="552" customFormat="false" ht="15" hidden="false" customHeight="false" outlineLevel="0" collapsed="false">
      <c r="A552" s="0" t="n">
        <v>549</v>
      </c>
      <c r="B552" s="0" t="s">
        <v>80</v>
      </c>
      <c r="C552" s="0" t="n">
        <v>1</v>
      </c>
      <c r="D552" s="0" t="n">
        <v>28</v>
      </c>
      <c r="E552" s="0" t="n">
        <v>2017</v>
      </c>
      <c r="F552" s="0" t="s">
        <v>121</v>
      </c>
      <c r="G552" s="0" t="n">
        <v>20</v>
      </c>
      <c r="H552" s="0" t="n">
        <v>14</v>
      </c>
      <c r="I552" s="0" t="n">
        <v>2</v>
      </c>
      <c r="J552" s="0" t="n">
        <v>5</v>
      </c>
      <c r="K552" s="0" t="n">
        <v>2</v>
      </c>
      <c r="L552" s="0" t="n">
        <v>2</v>
      </c>
      <c r="M552" s="0" t="n">
        <v>0</v>
      </c>
      <c r="N552" s="0" t="s">
        <v>82</v>
      </c>
      <c r="O552" s="0" t="s">
        <v>143</v>
      </c>
      <c r="P552" s="0" t="s">
        <v>93</v>
      </c>
      <c r="Q552" s="0" t="s">
        <v>94</v>
      </c>
      <c r="R552" s="0" t="n">
        <v>0</v>
      </c>
      <c r="S552" s="0" t="n">
        <v>0</v>
      </c>
      <c r="T552" s="0" t="n">
        <v>0</v>
      </c>
      <c r="U552" s="0" t="s">
        <v>136</v>
      </c>
      <c r="V552" s="0" t="s">
        <v>136</v>
      </c>
      <c r="W552" s="0" t="n">
        <v>0</v>
      </c>
      <c r="X552" s="0" t="s">
        <v>86</v>
      </c>
      <c r="Y552" s="0" t="n">
        <v>240</v>
      </c>
      <c r="AA552" s="0" t="n">
        <v>0</v>
      </c>
      <c r="AB552" s="0" t="s">
        <v>87</v>
      </c>
      <c r="AC552" s="0" t="n">
        <v>170</v>
      </c>
      <c r="AD552" s="0" t="n">
        <v>0</v>
      </c>
      <c r="AE552" s="0" t="n">
        <v>1</v>
      </c>
      <c r="AF552" s="0" t="s">
        <v>96</v>
      </c>
      <c r="AG552" s="13" t="n">
        <v>42841</v>
      </c>
      <c r="AH552" s="0" t="str">
        <f aca="false">B552&amp;"|"&amp;C552&amp;"|"&amp;D552&amp;"|"&amp;E552&amp;"|"&amp;F552&amp;"|"&amp;G552&amp;"|"&amp;H552&amp;"|"&amp;I552&amp;"|"&amp;J552&amp;"|"&amp;K552&amp;"|"&amp;L552&amp;"|"&amp;M552&amp;"|"&amp;N552&amp;"|"&amp;O552&amp;"|"&amp;P552&amp;"|"&amp;Q552&amp;"|"&amp;R552&amp;"|"&amp;S552&amp;"|"&amp;T552&amp;"|"&amp;U552&amp;"|"&amp;V552&amp;"|"&amp;W552&amp;"|"&amp;X552&amp;"|"&amp;Y552&amp;"|"&amp;Z552&amp;"|"&amp;AA552&amp;"|"&amp;AB552&amp;"|"&amp;AC552&amp;"|"&amp;AD552&amp;"|"&amp;AE552&amp;"|"&amp;AF552&amp;"|"&amp;AG552</f>
        <v>Resort Hotel|1|28|2017|May|20|14|2|5|2|2|0|BB|AUS|Online TA|TA/TO|0|0|0|G|G|0|No Deposit|240||0|Transient|170|0|1|Canceled|42841</v>
      </c>
      <c r="AI552" s="0" t="str">
        <f aca="false">IF(COUNTIF($AH$4:$AH$2603,AH552)&gt;1,"Duplicate","Unique")</f>
        <v>Unique</v>
      </c>
      <c r="AJ552" s="0" t="str">
        <f aca="false">IF(COUNTBLANK(B552:AG552)&gt;0,"Missing ("&amp;COUNTBLANK(B552:AG552)&amp;")","Complete")</f>
        <v>Missing (1)</v>
      </c>
    </row>
    <row r="553" customFormat="false" ht="15" hidden="false" customHeight="false" outlineLevel="0" collapsed="false">
      <c r="A553" s="14" t="n">
        <v>550</v>
      </c>
      <c r="B553" s="14" t="s">
        <v>90</v>
      </c>
      <c r="C553" s="14" t="n">
        <v>0</v>
      </c>
      <c r="D553" s="14" t="n">
        <v>68</v>
      </c>
      <c r="E553" s="14" t="n">
        <v>2016</v>
      </c>
      <c r="F553" s="14" t="s">
        <v>118</v>
      </c>
      <c r="G553" s="14" t="n">
        <v>8</v>
      </c>
      <c r="H553" s="14" t="n">
        <v>20</v>
      </c>
      <c r="I553" s="14" t="n">
        <v>2</v>
      </c>
      <c r="J553" s="14" t="n">
        <v>5</v>
      </c>
      <c r="K553" s="14" t="n">
        <v>2</v>
      </c>
      <c r="L553" s="14" t="n">
        <v>0</v>
      </c>
      <c r="M553" s="14" t="n">
        <v>0</v>
      </c>
      <c r="N553" s="14" t="s">
        <v>82</v>
      </c>
      <c r="O553" s="14" t="s">
        <v>108</v>
      </c>
      <c r="P553" s="14" t="s">
        <v>99</v>
      </c>
      <c r="Q553" s="14" t="s">
        <v>94</v>
      </c>
      <c r="R553" s="14" t="n">
        <v>0</v>
      </c>
      <c r="S553" s="14" t="n">
        <v>0</v>
      </c>
      <c r="T553" s="14" t="n">
        <v>0</v>
      </c>
      <c r="U553" s="14" t="s">
        <v>95</v>
      </c>
      <c r="V553" s="14" t="s">
        <v>95</v>
      </c>
      <c r="W553" s="14" t="n">
        <v>0</v>
      </c>
      <c r="X553" s="14" t="s">
        <v>86</v>
      </c>
      <c r="Y553" s="14" t="n">
        <v>27</v>
      </c>
      <c r="Z553" s="14"/>
      <c r="AA553" s="14" t="n">
        <v>0</v>
      </c>
      <c r="AB553" s="14" t="s">
        <v>87</v>
      </c>
      <c r="AC553" s="14" t="n">
        <v>43.43</v>
      </c>
      <c r="AD553" s="14" t="n">
        <v>0</v>
      </c>
      <c r="AE553" s="14" t="n">
        <v>0</v>
      </c>
      <c r="AF553" s="14" t="s">
        <v>88</v>
      </c>
      <c r="AG553" s="15" t="n">
        <v>42427</v>
      </c>
      <c r="AH553" s="14" t="str">
        <f aca="false">B553&amp;"|"&amp;C553&amp;"|"&amp;D553&amp;"|"&amp;E553&amp;"|"&amp;F553&amp;"|"&amp;G553&amp;"|"&amp;H553&amp;"|"&amp;I553&amp;"|"&amp;J553&amp;"|"&amp;K553&amp;"|"&amp;L553&amp;"|"&amp;M553&amp;"|"&amp;N553&amp;"|"&amp;O553&amp;"|"&amp;P553&amp;"|"&amp;Q553&amp;"|"&amp;R553&amp;"|"&amp;S553&amp;"|"&amp;T553&amp;"|"&amp;U553&amp;"|"&amp;V553&amp;"|"&amp;W553&amp;"|"&amp;X553&amp;"|"&amp;Y553&amp;"|"&amp;Z553&amp;"|"&amp;AA553&amp;"|"&amp;AB553&amp;"|"&amp;AC553&amp;"|"&amp;AD553&amp;"|"&amp;AE553&amp;"|"&amp;AF553&amp;"|"&amp;AG553</f>
        <v>City Hotel|0|68|2016|February|8|20|2|5|2|0|0|BB|DEU|Offline TA/TO|TA/TO|0|0|0|A|A|0|No Deposit|27||0|Transient|43.43|0|0|Check-Out|42427</v>
      </c>
      <c r="AI553" s="14" t="str">
        <f aca="false">IF(COUNTIF($AH$4:$AH$2603,AH553)&gt;1,"Duplicate","Unique")</f>
        <v>Unique</v>
      </c>
      <c r="AJ553" s="14" t="str">
        <f aca="false">IF(COUNTBLANK(B553:AG553)&gt;0,"Missing ("&amp;COUNTBLANK(B553:AG553)&amp;")","Complete")</f>
        <v>Missing (1)</v>
      </c>
    </row>
    <row r="554" customFormat="false" ht="15" hidden="false" customHeight="false" outlineLevel="0" collapsed="false">
      <c r="A554" s="0" t="n">
        <v>551</v>
      </c>
      <c r="B554" s="0" t="s">
        <v>80</v>
      </c>
      <c r="C554" s="0" t="n">
        <v>1</v>
      </c>
      <c r="D554" s="0" t="n">
        <v>208</v>
      </c>
      <c r="E554" s="0" t="n">
        <v>2017</v>
      </c>
      <c r="F554" s="0" t="s">
        <v>121</v>
      </c>
      <c r="G554" s="0" t="n">
        <v>18</v>
      </c>
      <c r="H554" s="0" t="n">
        <v>1</v>
      </c>
      <c r="I554" s="0" t="n">
        <v>1</v>
      </c>
      <c r="J554" s="0" t="n">
        <v>4</v>
      </c>
      <c r="K554" s="0" t="n">
        <v>2</v>
      </c>
      <c r="L554" s="0" t="n">
        <v>0</v>
      </c>
      <c r="M554" s="0" t="n">
        <v>0</v>
      </c>
      <c r="N554" s="0" t="s">
        <v>82</v>
      </c>
      <c r="O554" s="0" t="s">
        <v>83</v>
      </c>
      <c r="P554" s="0" t="s">
        <v>93</v>
      </c>
      <c r="Q554" s="0" t="s">
        <v>94</v>
      </c>
      <c r="R554" s="0" t="n">
        <v>0</v>
      </c>
      <c r="S554" s="0" t="n">
        <v>0</v>
      </c>
      <c r="T554" s="0" t="n">
        <v>0</v>
      </c>
      <c r="U554" s="0" t="s">
        <v>124</v>
      </c>
      <c r="V554" s="0" t="s">
        <v>124</v>
      </c>
      <c r="W554" s="0" t="n">
        <v>0</v>
      </c>
      <c r="X554" s="0" t="s">
        <v>86</v>
      </c>
      <c r="Y554" s="0" t="n">
        <v>240</v>
      </c>
      <c r="AA554" s="0" t="n">
        <v>0</v>
      </c>
      <c r="AB554" s="0" t="s">
        <v>87</v>
      </c>
      <c r="AC554" s="0" t="n">
        <v>81</v>
      </c>
      <c r="AD554" s="0" t="n">
        <v>0</v>
      </c>
      <c r="AE554" s="0" t="n">
        <v>0</v>
      </c>
      <c r="AF554" s="0" t="s">
        <v>96</v>
      </c>
      <c r="AG554" s="13" t="n">
        <v>42649</v>
      </c>
      <c r="AH554" s="0" t="str">
        <f aca="false">B554&amp;"|"&amp;C554&amp;"|"&amp;D554&amp;"|"&amp;E554&amp;"|"&amp;F554&amp;"|"&amp;G554&amp;"|"&amp;H554&amp;"|"&amp;I554&amp;"|"&amp;J554&amp;"|"&amp;K554&amp;"|"&amp;L554&amp;"|"&amp;M554&amp;"|"&amp;N554&amp;"|"&amp;O554&amp;"|"&amp;P554&amp;"|"&amp;Q554&amp;"|"&amp;R554&amp;"|"&amp;S554&amp;"|"&amp;T554&amp;"|"&amp;U554&amp;"|"&amp;V554&amp;"|"&amp;W554&amp;"|"&amp;X554&amp;"|"&amp;Y554&amp;"|"&amp;Z554&amp;"|"&amp;AA554&amp;"|"&amp;AB554&amp;"|"&amp;AC554&amp;"|"&amp;AD554&amp;"|"&amp;AE554&amp;"|"&amp;AF554&amp;"|"&amp;AG554</f>
        <v>Resort Hotel|1|208|2017|May|18|1|1|4|2|0|0|BB|GBR|Online TA|TA/TO|0|0|0|E|E|0|No Deposit|240||0|Transient|81|0|0|Canceled|42649</v>
      </c>
      <c r="AI554" s="0" t="str">
        <f aca="false">IF(COUNTIF($AH$4:$AH$2603,AH554)&gt;1,"Duplicate","Unique")</f>
        <v>Unique</v>
      </c>
      <c r="AJ554" s="0" t="str">
        <f aca="false">IF(COUNTBLANK(B554:AG554)&gt;0,"Missing ("&amp;COUNTBLANK(B554:AG554)&amp;")","Complete")</f>
        <v>Missing (1)</v>
      </c>
    </row>
    <row r="555" customFormat="false" ht="15" hidden="false" customHeight="false" outlineLevel="0" collapsed="false">
      <c r="A555" s="14" t="n">
        <v>552</v>
      </c>
      <c r="B555" s="14" t="s">
        <v>80</v>
      </c>
      <c r="C555" s="14" t="n">
        <v>1</v>
      </c>
      <c r="D555" s="14" t="n">
        <v>18</v>
      </c>
      <c r="E555" s="14" t="n">
        <v>2017</v>
      </c>
      <c r="F555" s="14" t="s">
        <v>118</v>
      </c>
      <c r="G555" s="14" t="n">
        <v>7</v>
      </c>
      <c r="H555" s="14" t="n">
        <v>12</v>
      </c>
      <c r="I555" s="14" t="n">
        <v>2</v>
      </c>
      <c r="J555" s="14" t="n">
        <v>0</v>
      </c>
      <c r="K555" s="14" t="n">
        <v>2</v>
      </c>
      <c r="L555" s="14" t="n">
        <v>0</v>
      </c>
      <c r="M555" s="14" t="n">
        <v>0</v>
      </c>
      <c r="N555" s="14" t="s">
        <v>82</v>
      </c>
      <c r="O555" s="14" t="s">
        <v>83</v>
      </c>
      <c r="P555" s="14" t="s">
        <v>93</v>
      </c>
      <c r="Q555" s="14" t="s">
        <v>94</v>
      </c>
      <c r="R555" s="14" t="n">
        <v>0</v>
      </c>
      <c r="S555" s="14" t="n">
        <v>0</v>
      </c>
      <c r="T555" s="14" t="n">
        <v>0</v>
      </c>
      <c r="U555" s="14" t="s">
        <v>109</v>
      </c>
      <c r="V555" s="14" t="s">
        <v>109</v>
      </c>
      <c r="W555" s="14" t="n">
        <v>0</v>
      </c>
      <c r="X555" s="14" t="s">
        <v>86</v>
      </c>
      <c r="Y555" s="14" t="n">
        <v>240</v>
      </c>
      <c r="Z555" s="14"/>
      <c r="AA555" s="14" t="n">
        <v>0</v>
      </c>
      <c r="AB555" s="14" t="s">
        <v>87</v>
      </c>
      <c r="AC555" s="14" t="n">
        <v>58</v>
      </c>
      <c r="AD555" s="14" t="n">
        <v>0</v>
      </c>
      <c r="AE555" s="14" t="n">
        <v>0</v>
      </c>
      <c r="AF555" s="14" t="s">
        <v>96</v>
      </c>
      <c r="AG555" s="15" t="n">
        <v>42761</v>
      </c>
      <c r="AH555" s="14" t="str">
        <f aca="false">B555&amp;"|"&amp;C555&amp;"|"&amp;D555&amp;"|"&amp;E555&amp;"|"&amp;F555&amp;"|"&amp;G555&amp;"|"&amp;H555&amp;"|"&amp;I555&amp;"|"&amp;J555&amp;"|"&amp;K555&amp;"|"&amp;L555&amp;"|"&amp;M555&amp;"|"&amp;N555&amp;"|"&amp;O555&amp;"|"&amp;P555&amp;"|"&amp;Q555&amp;"|"&amp;R555&amp;"|"&amp;S555&amp;"|"&amp;T555&amp;"|"&amp;U555&amp;"|"&amp;V555&amp;"|"&amp;W555&amp;"|"&amp;X555&amp;"|"&amp;Y555&amp;"|"&amp;Z555&amp;"|"&amp;AA555&amp;"|"&amp;AB555&amp;"|"&amp;AC555&amp;"|"&amp;AD555&amp;"|"&amp;AE555&amp;"|"&amp;AF555&amp;"|"&amp;AG555</f>
        <v>Resort Hotel|1|18|2017|February|7|12|2|0|2|0|0|BB|GBR|Online TA|TA/TO|0|0|0|D|D|0|No Deposit|240||0|Transient|58|0|0|Canceled|42761</v>
      </c>
      <c r="AI555" s="14" t="str">
        <f aca="false">IF(COUNTIF($AH$4:$AH$2603,AH555)&gt;1,"Duplicate","Unique")</f>
        <v>Unique</v>
      </c>
      <c r="AJ555" s="14" t="str">
        <f aca="false">IF(COUNTBLANK(B555:AG555)&gt;0,"Missing ("&amp;COUNTBLANK(B555:AG555)&amp;")","Complete")</f>
        <v>Missing (1)</v>
      </c>
    </row>
    <row r="556" customFormat="false" ht="15" hidden="false" customHeight="false" outlineLevel="0" collapsed="false">
      <c r="A556" s="0" t="n">
        <v>553</v>
      </c>
      <c r="B556" s="0" t="s">
        <v>90</v>
      </c>
      <c r="C556" s="0" t="n">
        <v>0</v>
      </c>
      <c r="D556" s="0" t="n">
        <v>4</v>
      </c>
      <c r="E556" s="0" t="n">
        <v>2016</v>
      </c>
      <c r="F556" s="0" t="s">
        <v>118</v>
      </c>
      <c r="G556" s="0" t="n">
        <v>8</v>
      </c>
      <c r="H556" s="0" t="n">
        <v>16</v>
      </c>
      <c r="I556" s="0" t="n">
        <v>0</v>
      </c>
      <c r="J556" s="0" t="n">
        <v>3</v>
      </c>
      <c r="K556" s="0" t="n">
        <v>1</v>
      </c>
      <c r="L556" s="0" t="n">
        <v>0</v>
      </c>
      <c r="M556" s="0" t="n">
        <v>0</v>
      </c>
      <c r="N556" s="0" t="s">
        <v>82</v>
      </c>
      <c r="O556" s="0" t="s">
        <v>92</v>
      </c>
      <c r="P556" s="0" t="s">
        <v>128</v>
      </c>
      <c r="Q556" s="0" t="s">
        <v>128</v>
      </c>
      <c r="R556" s="0" t="n">
        <v>1</v>
      </c>
      <c r="S556" s="0" t="n">
        <v>0</v>
      </c>
      <c r="T556" s="0" t="n">
        <v>5</v>
      </c>
      <c r="U556" s="0" t="s">
        <v>95</v>
      </c>
      <c r="V556" s="0" t="s">
        <v>95</v>
      </c>
      <c r="W556" s="0" t="n">
        <v>0</v>
      </c>
      <c r="X556" s="0" t="s">
        <v>86</v>
      </c>
      <c r="Z556" s="0" t="n">
        <v>40</v>
      </c>
      <c r="AA556" s="0" t="n">
        <v>0</v>
      </c>
      <c r="AB556" s="0" t="s">
        <v>87</v>
      </c>
      <c r="AC556" s="0" t="n">
        <v>65</v>
      </c>
      <c r="AD556" s="0" t="n">
        <v>0</v>
      </c>
      <c r="AE556" s="0" t="n">
        <v>1</v>
      </c>
      <c r="AF556" s="0" t="s">
        <v>88</v>
      </c>
      <c r="AG556" s="13" t="n">
        <v>42419</v>
      </c>
      <c r="AH556" s="0" t="str">
        <f aca="false">B556&amp;"|"&amp;C556&amp;"|"&amp;D556&amp;"|"&amp;E556&amp;"|"&amp;F556&amp;"|"&amp;G556&amp;"|"&amp;H556&amp;"|"&amp;I556&amp;"|"&amp;J556&amp;"|"&amp;K556&amp;"|"&amp;L556&amp;"|"&amp;M556&amp;"|"&amp;N556&amp;"|"&amp;O556&amp;"|"&amp;P556&amp;"|"&amp;Q556&amp;"|"&amp;R556&amp;"|"&amp;S556&amp;"|"&amp;T556&amp;"|"&amp;U556&amp;"|"&amp;V556&amp;"|"&amp;W556&amp;"|"&amp;X556&amp;"|"&amp;Y556&amp;"|"&amp;Z556&amp;"|"&amp;AA556&amp;"|"&amp;AB556&amp;"|"&amp;AC556&amp;"|"&amp;AD556&amp;"|"&amp;AE556&amp;"|"&amp;AF556&amp;"|"&amp;AG556</f>
        <v>City Hotel|0|4|2016|February|8|16|0|3|1|0|0|BB|PRT|Corporate|Corporate|1|0|5|A|A|0|No Deposit||40|0|Transient|65|0|1|Check-Out|42419</v>
      </c>
      <c r="AI556" s="0" t="str">
        <f aca="false">IF(COUNTIF($AH$4:$AH$2603,AH556)&gt;1,"Duplicate","Unique")</f>
        <v>Unique</v>
      </c>
      <c r="AJ556" s="0" t="str">
        <f aca="false">IF(COUNTBLANK(B556:AG556)&gt;0,"Missing ("&amp;COUNTBLANK(B556:AG556)&amp;")","Complete")</f>
        <v>Missing (1)</v>
      </c>
    </row>
    <row r="557" customFormat="false" ht="15" hidden="false" customHeight="false" outlineLevel="0" collapsed="false">
      <c r="A557" s="14" t="n">
        <v>554</v>
      </c>
      <c r="B557" s="14" t="s">
        <v>90</v>
      </c>
      <c r="C557" s="14" t="n">
        <v>0</v>
      </c>
      <c r="D557" s="14" t="n">
        <v>50</v>
      </c>
      <c r="E557" s="14" t="n">
        <v>2016</v>
      </c>
      <c r="F557" s="14" t="s">
        <v>103</v>
      </c>
      <c r="G557" s="14" t="n">
        <v>14</v>
      </c>
      <c r="H557" s="14" t="n">
        <v>31</v>
      </c>
      <c r="I557" s="14" t="n">
        <v>0</v>
      </c>
      <c r="J557" s="14" t="n">
        <v>3</v>
      </c>
      <c r="K557" s="14" t="n">
        <v>2</v>
      </c>
      <c r="L557" s="14" t="n">
        <v>0</v>
      </c>
      <c r="M557" s="14" t="n">
        <v>0</v>
      </c>
      <c r="N557" s="14" t="s">
        <v>82</v>
      </c>
      <c r="O557" s="14" t="s">
        <v>92</v>
      </c>
      <c r="P557" s="14" t="s">
        <v>116</v>
      </c>
      <c r="Q557" s="14" t="s">
        <v>94</v>
      </c>
      <c r="R557" s="14" t="n">
        <v>0</v>
      </c>
      <c r="S557" s="14" t="n">
        <v>0</v>
      </c>
      <c r="T557" s="14" t="n">
        <v>0</v>
      </c>
      <c r="U557" s="14" t="s">
        <v>95</v>
      </c>
      <c r="V557" s="14" t="s">
        <v>95</v>
      </c>
      <c r="W557" s="14" t="n">
        <v>0</v>
      </c>
      <c r="X557" s="14" t="s">
        <v>86</v>
      </c>
      <c r="Y557" s="14" t="n">
        <v>1</v>
      </c>
      <c r="Z557" s="14"/>
      <c r="AA557" s="14" t="n">
        <v>0</v>
      </c>
      <c r="AB557" s="14" t="s">
        <v>101</v>
      </c>
      <c r="AC557" s="14" t="n">
        <v>65</v>
      </c>
      <c r="AD557" s="14" t="n">
        <v>0</v>
      </c>
      <c r="AE557" s="14" t="n">
        <v>0</v>
      </c>
      <c r="AF557" s="14" t="s">
        <v>88</v>
      </c>
      <c r="AG557" s="15" t="n">
        <v>42463</v>
      </c>
      <c r="AH557" s="14" t="str">
        <f aca="false">B557&amp;"|"&amp;C557&amp;"|"&amp;D557&amp;"|"&amp;E557&amp;"|"&amp;F557&amp;"|"&amp;G557&amp;"|"&amp;H557&amp;"|"&amp;I557&amp;"|"&amp;J557&amp;"|"&amp;K557&amp;"|"&amp;L557&amp;"|"&amp;M557&amp;"|"&amp;N557&amp;"|"&amp;O557&amp;"|"&amp;P557&amp;"|"&amp;Q557&amp;"|"&amp;R557&amp;"|"&amp;S557&amp;"|"&amp;T557&amp;"|"&amp;U557&amp;"|"&amp;V557&amp;"|"&amp;W557&amp;"|"&amp;X557&amp;"|"&amp;Y557&amp;"|"&amp;Z557&amp;"|"&amp;AA557&amp;"|"&amp;AB557&amp;"|"&amp;AC557&amp;"|"&amp;AD557&amp;"|"&amp;AE557&amp;"|"&amp;AF557&amp;"|"&amp;AG557</f>
        <v>City Hotel|0|50|2016|March|14|31|0|3|2|0|0|BB|PRT|Groups|TA/TO|0|0|0|A|A|0|No Deposit|1||0|Transient-Party|65|0|0|Check-Out|42463</v>
      </c>
      <c r="AI557" s="14" t="str">
        <f aca="false">IF(COUNTIF($AH$4:$AH$2603,AH557)&gt;1,"Duplicate","Unique")</f>
        <v>Unique</v>
      </c>
      <c r="AJ557" s="14" t="str">
        <f aca="false">IF(COUNTBLANK(B557:AG557)&gt;0,"Missing ("&amp;COUNTBLANK(B557:AG557)&amp;")","Complete")</f>
        <v>Missing (1)</v>
      </c>
    </row>
    <row r="558" customFormat="false" ht="15" hidden="false" customHeight="false" outlineLevel="0" collapsed="false">
      <c r="A558" s="0" t="n">
        <v>555</v>
      </c>
      <c r="B558" s="0" t="s">
        <v>90</v>
      </c>
      <c r="C558" s="0" t="n">
        <v>0</v>
      </c>
      <c r="D558" s="0" t="n">
        <v>56</v>
      </c>
      <c r="E558" s="0" t="n">
        <v>2016</v>
      </c>
      <c r="F558" s="0" t="s">
        <v>113</v>
      </c>
      <c r="G558" s="0" t="n">
        <v>48</v>
      </c>
      <c r="H558" s="0" t="n">
        <v>22</v>
      </c>
      <c r="I558" s="0" t="n">
        <v>0</v>
      </c>
      <c r="J558" s="0" t="n">
        <v>4</v>
      </c>
      <c r="K558" s="0" t="n">
        <v>3</v>
      </c>
      <c r="L558" s="0" t="n">
        <v>0</v>
      </c>
      <c r="M558" s="0" t="n">
        <v>0</v>
      </c>
      <c r="N558" s="0" t="s">
        <v>82</v>
      </c>
      <c r="O558" s="0" t="s">
        <v>158</v>
      </c>
      <c r="P558" s="0" t="s">
        <v>93</v>
      </c>
      <c r="Q558" s="0" t="s">
        <v>94</v>
      </c>
      <c r="R558" s="0" t="n">
        <v>0</v>
      </c>
      <c r="S558" s="0" t="n">
        <v>0</v>
      </c>
      <c r="T558" s="0" t="n">
        <v>0</v>
      </c>
      <c r="U558" s="0" t="s">
        <v>109</v>
      </c>
      <c r="V558" s="0" t="s">
        <v>109</v>
      </c>
      <c r="W558" s="0" t="n">
        <v>0</v>
      </c>
      <c r="X558" s="0" t="s">
        <v>86</v>
      </c>
      <c r="Y558" s="0" t="n">
        <v>9</v>
      </c>
      <c r="AA558" s="0" t="n">
        <v>0</v>
      </c>
      <c r="AB558" s="0" t="s">
        <v>87</v>
      </c>
      <c r="AC558" s="0" t="n">
        <v>119</v>
      </c>
      <c r="AD558" s="0" t="n">
        <v>0</v>
      </c>
      <c r="AE558" s="0" t="n">
        <v>2</v>
      </c>
      <c r="AF558" s="0" t="s">
        <v>88</v>
      </c>
      <c r="AG558" s="13" t="n">
        <v>42700</v>
      </c>
      <c r="AH558" s="0" t="str">
        <f aca="false">B558&amp;"|"&amp;C558&amp;"|"&amp;D558&amp;"|"&amp;E558&amp;"|"&amp;F558&amp;"|"&amp;G558&amp;"|"&amp;H558&amp;"|"&amp;I558&amp;"|"&amp;J558&amp;"|"&amp;K558&amp;"|"&amp;L558&amp;"|"&amp;M558&amp;"|"&amp;N558&amp;"|"&amp;O558&amp;"|"&amp;P558&amp;"|"&amp;Q558&amp;"|"&amp;R558&amp;"|"&amp;S558&amp;"|"&amp;T558&amp;"|"&amp;U558&amp;"|"&amp;V558&amp;"|"&amp;W558&amp;"|"&amp;X558&amp;"|"&amp;Y558&amp;"|"&amp;Z558&amp;"|"&amp;AA558&amp;"|"&amp;AB558&amp;"|"&amp;AC558&amp;"|"&amp;AD558&amp;"|"&amp;AE558&amp;"|"&amp;AF558&amp;"|"&amp;AG558</f>
        <v>City Hotel|0|56|2016|November|48|22|0|4|3|0|0|BB|ITA|Online TA|TA/TO|0|0|0|D|D|0|No Deposit|9||0|Transient|119|0|2|Check-Out|42700</v>
      </c>
      <c r="AI558" s="0" t="str">
        <f aca="false">IF(COUNTIF($AH$4:$AH$2603,AH558)&gt;1,"Duplicate","Unique")</f>
        <v>Unique</v>
      </c>
      <c r="AJ558" s="0" t="str">
        <f aca="false">IF(COUNTBLANK(B558:AG558)&gt;0,"Missing ("&amp;COUNTBLANK(B558:AG558)&amp;")","Complete")</f>
        <v>Missing (1)</v>
      </c>
    </row>
    <row r="559" customFormat="false" ht="15" hidden="false" customHeight="false" outlineLevel="0" collapsed="false">
      <c r="A559" s="14" t="n">
        <v>556</v>
      </c>
      <c r="B559" s="14" t="s">
        <v>90</v>
      </c>
      <c r="C559" s="14" t="n">
        <v>0</v>
      </c>
      <c r="D559" s="14" t="n">
        <v>70</v>
      </c>
      <c r="E559" s="14" t="n">
        <v>2017</v>
      </c>
      <c r="F559" s="14" t="s">
        <v>118</v>
      </c>
      <c r="G559" s="14" t="n">
        <v>7</v>
      </c>
      <c r="H559" s="14" t="n">
        <v>15</v>
      </c>
      <c r="I559" s="14" t="n">
        <v>0</v>
      </c>
      <c r="J559" s="14" t="n">
        <v>4</v>
      </c>
      <c r="K559" s="14" t="n">
        <v>2</v>
      </c>
      <c r="L559" s="14" t="n">
        <v>0</v>
      </c>
      <c r="M559" s="14" t="n">
        <v>0</v>
      </c>
      <c r="N559" s="14" t="s">
        <v>82</v>
      </c>
      <c r="O559" s="14" t="s">
        <v>115</v>
      </c>
      <c r="P559" s="14" t="s">
        <v>116</v>
      </c>
      <c r="Q559" s="14" t="s">
        <v>94</v>
      </c>
      <c r="R559" s="14" t="n">
        <v>0</v>
      </c>
      <c r="S559" s="14" t="n">
        <v>0</v>
      </c>
      <c r="T559" s="14" t="n">
        <v>0</v>
      </c>
      <c r="U559" s="14" t="s">
        <v>95</v>
      </c>
      <c r="V559" s="14" t="s">
        <v>95</v>
      </c>
      <c r="W559" s="14" t="n">
        <v>0</v>
      </c>
      <c r="X559" s="14" t="s">
        <v>86</v>
      </c>
      <c r="Y559" s="14"/>
      <c r="Z559" s="14" t="n">
        <v>242</v>
      </c>
      <c r="AA559" s="14" t="n">
        <v>0</v>
      </c>
      <c r="AB559" s="14" t="s">
        <v>101</v>
      </c>
      <c r="AC559" s="14" t="n">
        <v>78</v>
      </c>
      <c r="AD559" s="14" t="n">
        <v>0</v>
      </c>
      <c r="AE559" s="14" t="n">
        <v>0</v>
      </c>
      <c r="AF559" s="14" t="s">
        <v>88</v>
      </c>
      <c r="AG559" s="15" t="n">
        <v>42785</v>
      </c>
      <c r="AH559" s="14" t="str">
        <f aca="false">B559&amp;"|"&amp;C559&amp;"|"&amp;D559&amp;"|"&amp;E559&amp;"|"&amp;F559&amp;"|"&amp;G559&amp;"|"&amp;H559&amp;"|"&amp;I559&amp;"|"&amp;J559&amp;"|"&amp;K559&amp;"|"&amp;L559&amp;"|"&amp;M559&amp;"|"&amp;N559&amp;"|"&amp;O559&amp;"|"&amp;P559&amp;"|"&amp;Q559&amp;"|"&amp;R559&amp;"|"&amp;S559&amp;"|"&amp;T559&amp;"|"&amp;U559&amp;"|"&amp;V559&amp;"|"&amp;W559&amp;"|"&amp;X559&amp;"|"&amp;Y559&amp;"|"&amp;Z559&amp;"|"&amp;AA559&amp;"|"&amp;AB559&amp;"|"&amp;AC559&amp;"|"&amp;AD559&amp;"|"&amp;AE559&amp;"|"&amp;AF559&amp;"|"&amp;AG559</f>
        <v>City Hotel|0|70|2017|February|7|15|0|4|2|0|0|BB|ESP|Groups|TA/TO|0|0|0|A|A|0|No Deposit||242|0|Transient-Party|78|0|0|Check-Out|42785</v>
      </c>
      <c r="AI559" s="14" t="str">
        <f aca="false">IF(COUNTIF($AH$4:$AH$2603,AH559)&gt;1,"Duplicate","Unique")</f>
        <v>Duplicate</v>
      </c>
      <c r="AJ559" s="14" t="str">
        <f aca="false">IF(COUNTBLANK(B559:AG559)&gt;0,"Missing ("&amp;COUNTBLANK(B559:AG559)&amp;")","Complete")</f>
        <v>Missing (1)</v>
      </c>
    </row>
    <row r="560" customFormat="false" ht="15" hidden="false" customHeight="false" outlineLevel="0" collapsed="false">
      <c r="A560" s="0" t="n">
        <v>557</v>
      </c>
      <c r="B560" s="0" t="s">
        <v>90</v>
      </c>
      <c r="C560" s="0" t="n">
        <v>1</v>
      </c>
      <c r="D560" s="0" t="n">
        <v>102</v>
      </c>
      <c r="E560" s="0" t="n">
        <v>2016</v>
      </c>
      <c r="F560" s="0" t="s">
        <v>111</v>
      </c>
      <c r="G560" s="0" t="n">
        <v>42</v>
      </c>
      <c r="H560" s="0" t="n">
        <v>9</v>
      </c>
      <c r="I560" s="0" t="n">
        <v>1</v>
      </c>
      <c r="J560" s="0" t="n">
        <v>0</v>
      </c>
      <c r="K560" s="0" t="n">
        <v>2</v>
      </c>
      <c r="L560" s="0" t="n">
        <v>0</v>
      </c>
      <c r="M560" s="0" t="n">
        <v>0</v>
      </c>
      <c r="N560" s="0" t="s">
        <v>107</v>
      </c>
      <c r="O560" s="0" t="s">
        <v>122</v>
      </c>
      <c r="P560" s="0" t="s">
        <v>93</v>
      </c>
      <c r="Q560" s="0" t="s">
        <v>94</v>
      </c>
      <c r="R560" s="0" t="n">
        <v>0</v>
      </c>
      <c r="S560" s="0" t="n">
        <v>0</v>
      </c>
      <c r="T560" s="0" t="n">
        <v>0</v>
      </c>
      <c r="U560" s="0" t="s">
        <v>95</v>
      </c>
      <c r="V560" s="0" t="s">
        <v>95</v>
      </c>
      <c r="W560" s="0" t="n">
        <v>0</v>
      </c>
      <c r="X560" s="0" t="s">
        <v>86</v>
      </c>
      <c r="Y560" s="0" t="n">
        <v>9</v>
      </c>
      <c r="AA560" s="0" t="n">
        <v>0</v>
      </c>
      <c r="AB560" s="0" t="s">
        <v>87</v>
      </c>
      <c r="AC560" s="0" t="n">
        <v>108</v>
      </c>
      <c r="AD560" s="0" t="n">
        <v>0</v>
      </c>
      <c r="AE560" s="0" t="n">
        <v>1</v>
      </c>
      <c r="AF560" s="0" t="s">
        <v>96</v>
      </c>
      <c r="AG560" s="13" t="n">
        <v>42651</v>
      </c>
      <c r="AH560" s="0" t="str">
        <f aca="false">B560&amp;"|"&amp;C560&amp;"|"&amp;D560&amp;"|"&amp;E560&amp;"|"&amp;F560&amp;"|"&amp;G560&amp;"|"&amp;H560&amp;"|"&amp;I560&amp;"|"&amp;J560&amp;"|"&amp;K560&amp;"|"&amp;L560&amp;"|"&amp;M560&amp;"|"&amp;N560&amp;"|"&amp;O560&amp;"|"&amp;P560&amp;"|"&amp;Q560&amp;"|"&amp;R560&amp;"|"&amp;S560&amp;"|"&amp;T560&amp;"|"&amp;U560&amp;"|"&amp;V560&amp;"|"&amp;W560&amp;"|"&amp;X560&amp;"|"&amp;Y560&amp;"|"&amp;Z560&amp;"|"&amp;AA560&amp;"|"&amp;AB560&amp;"|"&amp;AC560&amp;"|"&amp;AD560&amp;"|"&amp;AE560&amp;"|"&amp;AF560&amp;"|"&amp;AG560</f>
        <v>City Hotel|1|102|2016|October|42|9|1|0|2|0|0|SC|FRA|Online TA|TA/TO|0|0|0|A|A|0|No Deposit|9||0|Transient|108|0|1|Canceled|42651</v>
      </c>
      <c r="AI560" s="0" t="str">
        <f aca="false">IF(COUNTIF($AH$4:$AH$2603,AH560)&gt;1,"Duplicate","Unique")</f>
        <v>Unique</v>
      </c>
      <c r="AJ560" s="0" t="str">
        <f aca="false">IF(COUNTBLANK(B560:AG560)&gt;0,"Missing ("&amp;COUNTBLANK(B560:AG560)&amp;")","Complete")</f>
        <v>Missing (1)</v>
      </c>
    </row>
    <row r="561" customFormat="false" ht="15" hidden="false" customHeight="false" outlineLevel="0" collapsed="false">
      <c r="A561" s="14" t="n">
        <v>558</v>
      </c>
      <c r="B561" s="14" t="s">
        <v>90</v>
      </c>
      <c r="C561" s="14" t="n">
        <v>0</v>
      </c>
      <c r="D561" s="14" t="n">
        <v>5</v>
      </c>
      <c r="E561" s="14" t="n">
        <v>2015</v>
      </c>
      <c r="F561" s="14" t="s">
        <v>114</v>
      </c>
      <c r="G561" s="14" t="n">
        <v>37</v>
      </c>
      <c r="H561" s="14" t="n">
        <v>9</v>
      </c>
      <c r="I561" s="14" t="n">
        <v>0</v>
      </c>
      <c r="J561" s="14" t="n">
        <v>2</v>
      </c>
      <c r="K561" s="14" t="n">
        <v>1</v>
      </c>
      <c r="L561" s="14" t="n">
        <v>0</v>
      </c>
      <c r="M561" s="14" t="n">
        <v>0</v>
      </c>
      <c r="N561" s="14" t="s">
        <v>82</v>
      </c>
      <c r="O561" s="14" t="s">
        <v>108</v>
      </c>
      <c r="P561" s="14" t="s">
        <v>93</v>
      </c>
      <c r="Q561" s="14" t="s">
        <v>94</v>
      </c>
      <c r="R561" s="14" t="n">
        <v>0</v>
      </c>
      <c r="S561" s="14" t="n">
        <v>0</v>
      </c>
      <c r="T561" s="14" t="n">
        <v>0</v>
      </c>
      <c r="U561" s="14" t="s">
        <v>95</v>
      </c>
      <c r="V561" s="14" t="s">
        <v>95</v>
      </c>
      <c r="W561" s="14" t="n">
        <v>0</v>
      </c>
      <c r="X561" s="14" t="s">
        <v>86</v>
      </c>
      <c r="Y561" s="14" t="n">
        <v>9</v>
      </c>
      <c r="Z561" s="14"/>
      <c r="AA561" s="14" t="n">
        <v>0</v>
      </c>
      <c r="AB561" s="14" t="s">
        <v>125</v>
      </c>
      <c r="AC561" s="14" t="n">
        <v>114</v>
      </c>
      <c r="AD561" s="14" t="n">
        <v>0</v>
      </c>
      <c r="AE561" s="14" t="n">
        <v>2</v>
      </c>
      <c r="AF561" s="14" t="s">
        <v>88</v>
      </c>
      <c r="AG561" s="15" t="n">
        <v>42258</v>
      </c>
      <c r="AH561" s="14" t="str">
        <f aca="false">B561&amp;"|"&amp;C561&amp;"|"&amp;D561&amp;"|"&amp;E561&amp;"|"&amp;F561&amp;"|"&amp;G561&amp;"|"&amp;H561&amp;"|"&amp;I561&amp;"|"&amp;J561&amp;"|"&amp;K561&amp;"|"&amp;L561&amp;"|"&amp;M561&amp;"|"&amp;N561&amp;"|"&amp;O561&amp;"|"&amp;P561&amp;"|"&amp;Q561&amp;"|"&amp;R561&amp;"|"&amp;S561&amp;"|"&amp;T561&amp;"|"&amp;U561&amp;"|"&amp;V561&amp;"|"&amp;W561&amp;"|"&amp;X561&amp;"|"&amp;Y561&amp;"|"&amp;Z561&amp;"|"&amp;AA561&amp;"|"&amp;AB561&amp;"|"&amp;AC561&amp;"|"&amp;AD561&amp;"|"&amp;AE561&amp;"|"&amp;AF561&amp;"|"&amp;AG561</f>
        <v>City Hotel|0|5|2015|September|37|9|0|2|1|0|0|BB|DEU|Online TA|TA/TO|0|0|0|A|A|0|No Deposit|9||0|Contract|114|0|2|Check-Out|42258</v>
      </c>
      <c r="AI561" s="14" t="str">
        <f aca="false">IF(COUNTIF($AH$4:$AH$2603,AH561)&gt;1,"Duplicate","Unique")</f>
        <v>Unique</v>
      </c>
      <c r="AJ561" s="14" t="str">
        <f aca="false">IF(COUNTBLANK(B561:AG561)&gt;0,"Missing ("&amp;COUNTBLANK(B561:AG561)&amp;")","Complete")</f>
        <v>Missing (1)</v>
      </c>
    </row>
    <row r="562" customFormat="false" ht="15" hidden="false" customHeight="false" outlineLevel="0" collapsed="false">
      <c r="A562" s="0" t="n">
        <v>559</v>
      </c>
      <c r="B562" s="0" t="s">
        <v>90</v>
      </c>
      <c r="C562" s="0" t="n">
        <v>0</v>
      </c>
      <c r="D562" s="0" t="n">
        <v>91</v>
      </c>
      <c r="E562" s="0" t="n">
        <v>2017</v>
      </c>
      <c r="F562" s="0" t="s">
        <v>121</v>
      </c>
      <c r="G562" s="0" t="n">
        <v>20</v>
      </c>
      <c r="H562" s="0" t="n">
        <v>18</v>
      </c>
      <c r="I562" s="0" t="n">
        <v>0</v>
      </c>
      <c r="J562" s="0" t="n">
        <v>1</v>
      </c>
      <c r="K562" s="0" t="n">
        <v>2</v>
      </c>
      <c r="L562" s="0" t="n">
        <v>0</v>
      </c>
      <c r="M562" s="0" t="n">
        <v>0</v>
      </c>
      <c r="N562" s="0" t="s">
        <v>82</v>
      </c>
      <c r="O562" s="0" t="s">
        <v>151</v>
      </c>
      <c r="P562" s="0" t="s">
        <v>99</v>
      </c>
      <c r="Q562" s="0" t="s">
        <v>94</v>
      </c>
      <c r="R562" s="0" t="n">
        <v>0</v>
      </c>
      <c r="S562" s="0" t="n">
        <v>0</v>
      </c>
      <c r="T562" s="0" t="n">
        <v>0</v>
      </c>
      <c r="U562" s="0" t="s">
        <v>95</v>
      </c>
      <c r="V562" s="0" t="s">
        <v>156</v>
      </c>
      <c r="W562" s="0" t="n">
        <v>0</v>
      </c>
      <c r="X562" s="0" t="s">
        <v>86</v>
      </c>
      <c r="Y562" s="0" t="n">
        <v>262</v>
      </c>
      <c r="AA562" s="0" t="n">
        <v>0</v>
      </c>
      <c r="AB562" s="0" t="s">
        <v>87</v>
      </c>
      <c r="AC562" s="0" t="n">
        <v>89.1</v>
      </c>
      <c r="AD562" s="0" t="n">
        <v>0</v>
      </c>
      <c r="AE562" s="0" t="n">
        <v>0</v>
      </c>
      <c r="AF562" s="0" t="s">
        <v>88</v>
      </c>
      <c r="AG562" s="13" t="n">
        <v>42874</v>
      </c>
      <c r="AH562" s="0" t="str">
        <f aca="false">B562&amp;"|"&amp;C562&amp;"|"&amp;D562&amp;"|"&amp;E562&amp;"|"&amp;F562&amp;"|"&amp;G562&amp;"|"&amp;H562&amp;"|"&amp;I562&amp;"|"&amp;J562&amp;"|"&amp;K562&amp;"|"&amp;L562&amp;"|"&amp;M562&amp;"|"&amp;N562&amp;"|"&amp;O562&amp;"|"&amp;P562&amp;"|"&amp;Q562&amp;"|"&amp;R562&amp;"|"&amp;S562&amp;"|"&amp;T562&amp;"|"&amp;U562&amp;"|"&amp;V562&amp;"|"&amp;W562&amp;"|"&amp;X562&amp;"|"&amp;Y562&amp;"|"&amp;Z562&amp;"|"&amp;AA562&amp;"|"&amp;AB562&amp;"|"&amp;AC562&amp;"|"&amp;AD562&amp;"|"&amp;AE562&amp;"|"&amp;AF562&amp;"|"&amp;AG562</f>
        <v>City Hotel|0|91|2017|May|20|18|0|1|2|0|0|BB|CN|Offline TA/TO|TA/TO|0|0|0|A|C|0|No Deposit|262||0|Transient|89.1|0|0|Check-Out|42874</v>
      </c>
      <c r="AI562" s="0" t="str">
        <f aca="false">IF(COUNTIF($AH$4:$AH$2603,AH562)&gt;1,"Duplicate","Unique")</f>
        <v>Unique</v>
      </c>
      <c r="AJ562" s="0" t="str">
        <f aca="false">IF(COUNTBLANK(B562:AG562)&gt;0,"Missing ("&amp;COUNTBLANK(B562:AG562)&amp;")","Complete")</f>
        <v>Missing (1)</v>
      </c>
    </row>
    <row r="563" customFormat="false" ht="15" hidden="false" customHeight="false" outlineLevel="0" collapsed="false">
      <c r="A563" s="14" t="n">
        <v>560</v>
      </c>
      <c r="B563" s="14" t="s">
        <v>80</v>
      </c>
      <c r="C563" s="14" t="n">
        <v>0</v>
      </c>
      <c r="D563" s="14" t="n">
        <v>0</v>
      </c>
      <c r="E563" s="14" t="n">
        <v>2016</v>
      </c>
      <c r="F563" s="14" t="s">
        <v>111</v>
      </c>
      <c r="G563" s="14" t="n">
        <v>44</v>
      </c>
      <c r="H563" s="14" t="n">
        <v>28</v>
      </c>
      <c r="I563" s="14" t="n">
        <v>0</v>
      </c>
      <c r="J563" s="14" t="n">
        <v>1</v>
      </c>
      <c r="K563" s="14" t="n">
        <v>2</v>
      </c>
      <c r="L563" s="14" t="n">
        <v>0</v>
      </c>
      <c r="M563" s="14" t="n">
        <v>0</v>
      </c>
      <c r="N563" s="14" t="s">
        <v>82</v>
      </c>
      <c r="O563" s="14" t="s">
        <v>147</v>
      </c>
      <c r="P563" s="14" t="s">
        <v>84</v>
      </c>
      <c r="Q563" s="14" t="s">
        <v>84</v>
      </c>
      <c r="R563" s="14" t="n">
        <v>1</v>
      </c>
      <c r="S563" s="14" t="n">
        <v>0</v>
      </c>
      <c r="T563" s="14" t="n">
        <v>0</v>
      </c>
      <c r="U563" s="14" t="s">
        <v>109</v>
      </c>
      <c r="V563" s="14" t="s">
        <v>109</v>
      </c>
      <c r="W563" s="14" t="n">
        <v>0</v>
      </c>
      <c r="X563" s="14" t="s">
        <v>86</v>
      </c>
      <c r="Y563" s="14"/>
      <c r="Z563" s="14"/>
      <c r="AA563" s="14" t="n">
        <v>0</v>
      </c>
      <c r="AB563" s="14" t="s">
        <v>87</v>
      </c>
      <c r="AC563" s="14" t="n">
        <v>78</v>
      </c>
      <c r="AD563" s="14" t="n">
        <v>0</v>
      </c>
      <c r="AE563" s="14" t="n">
        <v>1</v>
      </c>
      <c r="AF563" s="14" t="s">
        <v>88</v>
      </c>
      <c r="AG563" s="15" t="n">
        <v>42672</v>
      </c>
      <c r="AH563" s="14" t="str">
        <f aca="false">B563&amp;"|"&amp;C563&amp;"|"&amp;D563&amp;"|"&amp;E563&amp;"|"&amp;F563&amp;"|"&amp;G563&amp;"|"&amp;H563&amp;"|"&amp;I563&amp;"|"&amp;J563&amp;"|"&amp;K563&amp;"|"&amp;L563&amp;"|"&amp;M563&amp;"|"&amp;N563&amp;"|"&amp;O563&amp;"|"&amp;P563&amp;"|"&amp;Q563&amp;"|"&amp;R563&amp;"|"&amp;S563&amp;"|"&amp;T563&amp;"|"&amp;U563&amp;"|"&amp;V563&amp;"|"&amp;W563&amp;"|"&amp;X563&amp;"|"&amp;Y563&amp;"|"&amp;Z563&amp;"|"&amp;AA563&amp;"|"&amp;AB563&amp;"|"&amp;AC563&amp;"|"&amp;AD563&amp;"|"&amp;AE563&amp;"|"&amp;AF563&amp;"|"&amp;AG563</f>
        <v>Resort Hotel|0|0|2016|October|44|28|0|1|2|0|0|BB|IRL|Direct|Direct|1|0|0|D|D|0|No Deposit|||0|Transient|78|0|1|Check-Out|42672</v>
      </c>
      <c r="AI563" s="14" t="str">
        <f aca="false">IF(COUNTIF($AH$4:$AH$2603,AH563)&gt;1,"Duplicate","Unique")</f>
        <v>Unique</v>
      </c>
      <c r="AJ563" s="14" t="str">
        <f aca="false">IF(COUNTBLANK(B563:AG563)&gt;0,"Missing ("&amp;COUNTBLANK(B563:AG563)&amp;")","Complete")</f>
        <v>Missing (2)</v>
      </c>
    </row>
    <row r="564" customFormat="false" ht="15" hidden="false" customHeight="false" outlineLevel="0" collapsed="false">
      <c r="A564" s="0" t="n">
        <v>561</v>
      </c>
      <c r="B564" s="0" t="s">
        <v>90</v>
      </c>
      <c r="C564" s="0" t="n">
        <v>0</v>
      </c>
      <c r="D564" s="0" t="n">
        <v>39</v>
      </c>
      <c r="E564" s="0" t="n">
        <v>2016</v>
      </c>
      <c r="F564" s="0" t="s">
        <v>114</v>
      </c>
      <c r="G564" s="0" t="n">
        <v>38</v>
      </c>
      <c r="H564" s="0" t="n">
        <v>16</v>
      </c>
      <c r="I564" s="0" t="n">
        <v>1</v>
      </c>
      <c r="J564" s="0" t="n">
        <v>2</v>
      </c>
      <c r="K564" s="0" t="n">
        <v>2</v>
      </c>
      <c r="L564" s="0" t="n">
        <v>2</v>
      </c>
      <c r="M564" s="0" t="n">
        <v>0</v>
      </c>
      <c r="N564" s="0" t="s">
        <v>82</v>
      </c>
      <c r="O564" s="0" t="s">
        <v>164</v>
      </c>
      <c r="P564" s="0" t="s">
        <v>84</v>
      </c>
      <c r="Q564" s="0" t="s">
        <v>84</v>
      </c>
      <c r="R564" s="0" t="n">
        <v>0</v>
      </c>
      <c r="S564" s="0" t="n">
        <v>0</v>
      </c>
      <c r="T564" s="0" t="n">
        <v>0</v>
      </c>
      <c r="U564" s="0" t="s">
        <v>136</v>
      </c>
      <c r="V564" s="0" t="s">
        <v>136</v>
      </c>
      <c r="W564" s="0" t="n">
        <v>0</v>
      </c>
      <c r="X564" s="0" t="s">
        <v>86</v>
      </c>
      <c r="Y564" s="0" t="n">
        <v>14</v>
      </c>
      <c r="AA564" s="0" t="n">
        <v>0</v>
      </c>
      <c r="AB564" s="0" t="s">
        <v>87</v>
      </c>
      <c r="AC564" s="0" t="n">
        <v>226.95</v>
      </c>
      <c r="AD564" s="0" t="n">
        <v>0</v>
      </c>
      <c r="AE564" s="0" t="n">
        <v>2</v>
      </c>
      <c r="AF564" s="0" t="s">
        <v>88</v>
      </c>
      <c r="AG564" s="13" t="n">
        <v>42632</v>
      </c>
      <c r="AH564" s="0" t="str">
        <f aca="false">B564&amp;"|"&amp;C564&amp;"|"&amp;D564&amp;"|"&amp;E564&amp;"|"&amp;F564&amp;"|"&amp;G564&amp;"|"&amp;H564&amp;"|"&amp;I564&amp;"|"&amp;J564&amp;"|"&amp;K564&amp;"|"&amp;L564&amp;"|"&amp;M564&amp;"|"&amp;N564&amp;"|"&amp;O564&amp;"|"&amp;P564&amp;"|"&amp;Q564&amp;"|"&amp;R564&amp;"|"&amp;S564&amp;"|"&amp;T564&amp;"|"&amp;U564&amp;"|"&amp;V564&amp;"|"&amp;W564&amp;"|"&amp;X564&amp;"|"&amp;Y564&amp;"|"&amp;Z564&amp;"|"&amp;AA564&amp;"|"&amp;AB564&amp;"|"&amp;AC564&amp;"|"&amp;AD564&amp;"|"&amp;AE564&amp;"|"&amp;AF564&amp;"|"&amp;AG564</f>
        <v>City Hotel|0|39|2016|September|38|16|1|2|2|2|0|BB|DNK|Direct|Direct|0|0|0|G|G|0|No Deposit|14||0|Transient|226.95|0|2|Check-Out|42632</v>
      </c>
      <c r="AI564" s="0" t="str">
        <f aca="false">IF(COUNTIF($AH$4:$AH$2603,AH564)&gt;1,"Duplicate","Unique")</f>
        <v>Unique</v>
      </c>
      <c r="AJ564" s="0" t="str">
        <f aca="false">IF(COUNTBLANK(B564:AG564)&gt;0,"Missing ("&amp;COUNTBLANK(B564:AG564)&amp;")","Complete")</f>
        <v>Missing (1)</v>
      </c>
    </row>
    <row r="565" customFormat="false" ht="15" hidden="false" customHeight="false" outlineLevel="0" collapsed="false">
      <c r="A565" s="14" t="n">
        <v>562</v>
      </c>
      <c r="B565" s="14" t="s">
        <v>90</v>
      </c>
      <c r="C565" s="14" t="n">
        <v>0</v>
      </c>
      <c r="D565" s="14" t="n">
        <v>6</v>
      </c>
      <c r="E565" s="14" t="n">
        <v>2015</v>
      </c>
      <c r="F565" s="14" t="s">
        <v>111</v>
      </c>
      <c r="G565" s="14" t="n">
        <v>42</v>
      </c>
      <c r="H565" s="14" t="n">
        <v>11</v>
      </c>
      <c r="I565" s="14" t="n">
        <v>2</v>
      </c>
      <c r="J565" s="14" t="n">
        <v>1</v>
      </c>
      <c r="K565" s="14" t="n">
        <v>1</v>
      </c>
      <c r="L565" s="14" t="n">
        <v>0</v>
      </c>
      <c r="M565" s="14" t="n">
        <v>0</v>
      </c>
      <c r="N565" s="14" t="s">
        <v>82</v>
      </c>
      <c r="O565" s="14" t="s">
        <v>83</v>
      </c>
      <c r="P565" s="14" t="s">
        <v>93</v>
      </c>
      <c r="Q565" s="14" t="s">
        <v>94</v>
      </c>
      <c r="R565" s="14" t="n">
        <v>0</v>
      </c>
      <c r="S565" s="14" t="n">
        <v>0</v>
      </c>
      <c r="T565" s="14" t="n">
        <v>0</v>
      </c>
      <c r="U565" s="14" t="s">
        <v>95</v>
      </c>
      <c r="V565" s="14" t="s">
        <v>95</v>
      </c>
      <c r="W565" s="14" t="n">
        <v>0</v>
      </c>
      <c r="X565" s="14" t="s">
        <v>86</v>
      </c>
      <c r="Y565" s="14" t="n">
        <v>7</v>
      </c>
      <c r="Z565" s="14"/>
      <c r="AA565" s="14" t="n">
        <v>0</v>
      </c>
      <c r="AB565" s="14" t="s">
        <v>87</v>
      </c>
      <c r="AC565" s="14" t="n">
        <v>97.02</v>
      </c>
      <c r="AD565" s="14" t="n">
        <v>0</v>
      </c>
      <c r="AE565" s="14" t="n">
        <v>2</v>
      </c>
      <c r="AF565" s="14" t="s">
        <v>88</v>
      </c>
      <c r="AG565" s="15" t="n">
        <v>42291</v>
      </c>
      <c r="AH565" s="14" t="str">
        <f aca="false">B565&amp;"|"&amp;C565&amp;"|"&amp;D565&amp;"|"&amp;E565&amp;"|"&amp;F565&amp;"|"&amp;G565&amp;"|"&amp;H565&amp;"|"&amp;I565&amp;"|"&amp;J565&amp;"|"&amp;K565&amp;"|"&amp;L565&amp;"|"&amp;M565&amp;"|"&amp;N565&amp;"|"&amp;O565&amp;"|"&amp;P565&amp;"|"&amp;Q565&amp;"|"&amp;R565&amp;"|"&amp;S565&amp;"|"&amp;T565&amp;"|"&amp;U565&amp;"|"&amp;V565&amp;"|"&amp;W565&amp;"|"&amp;X565&amp;"|"&amp;Y565&amp;"|"&amp;Z565&amp;"|"&amp;AA565&amp;"|"&amp;AB565&amp;"|"&amp;AC565&amp;"|"&amp;AD565&amp;"|"&amp;AE565&amp;"|"&amp;AF565&amp;"|"&amp;AG565</f>
        <v>City Hotel|0|6|2015|October|42|11|2|1|1|0|0|BB|GBR|Online TA|TA/TO|0|0|0|A|A|0|No Deposit|7||0|Transient|97.02|0|2|Check-Out|42291</v>
      </c>
      <c r="AI565" s="14" t="str">
        <f aca="false">IF(COUNTIF($AH$4:$AH$2603,AH565)&gt;1,"Duplicate","Unique")</f>
        <v>Unique</v>
      </c>
      <c r="AJ565" s="14" t="str">
        <f aca="false">IF(COUNTBLANK(B565:AG565)&gt;0,"Missing ("&amp;COUNTBLANK(B565:AG565)&amp;")","Complete")</f>
        <v>Missing (1)</v>
      </c>
    </row>
    <row r="566" customFormat="false" ht="15" hidden="false" customHeight="false" outlineLevel="0" collapsed="false">
      <c r="A566" s="0" t="n">
        <v>563</v>
      </c>
      <c r="B566" s="0" t="s">
        <v>90</v>
      </c>
      <c r="C566" s="0" t="n">
        <v>0</v>
      </c>
      <c r="D566" s="0" t="n">
        <v>19</v>
      </c>
      <c r="E566" s="0" t="n">
        <v>2015</v>
      </c>
      <c r="F566" s="0" t="s">
        <v>111</v>
      </c>
      <c r="G566" s="0" t="n">
        <v>41</v>
      </c>
      <c r="H566" s="0" t="n">
        <v>6</v>
      </c>
      <c r="I566" s="0" t="n">
        <v>0</v>
      </c>
      <c r="J566" s="0" t="n">
        <v>3</v>
      </c>
      <c r="K566" s="0" t="n">
        <v>2</v>
      </c>
      <c r="L566" s="0" t="n">
        <v>0</v>
      </c>
      <c r="M566" s="0" t="n">
        <v>0</v>
      </c>
      <c r="N566" s="0" t="s">
        <v>82</v>
      </c>
      <c r="O566" s="0" t="s">
        <v>92</v>
      </c>
      <c r="P566" s="0" t="s">
        <v>99</v>
      </c>
      <c r="Q566" s="0" t="s">
        <v>94</v>
      </c>
      <c r="R566" s="0" t="n">
        <v>1</v>
      </c>
      <c r="S566" s="0" t="n">
        <v>0</v>
      </c>
      <c r="T566" s="0" t="n">
        <v>0</v>
      </c>
      <c r="U566" s="0" t="s">
        <v>95</v>
      </c>
      <c r="V566" s="0" t="s">
        <v>95</v>
      </c>
      <c r="W566" s="0" t="n">
        <v>0</v>
      </c>
      <c r="X566" s="0" t="s">
        <v>86</v>
      </c>
      <c r="Y566" s="0" t="n">
        <v>82</v>
      </c>
      <c r="AA566" s="0" t="n">
        <v>0</v>
      </c>
      <c r="AB566" s="0" t="s">
        <v>101</v>
      </c>
      <c r="AC566" s="0" t="n">
        <v>90</v>
      </c>
      <c r="AD566" s="0" t="n">
        <v>0</v>
      </c>
      <c r="AE566" s="0" t="n">
        <v>0</v>
      </c>
      <c r="AF566" s="0" t="s">
        <v>88</v>
      </c>
      <c r="AG566" s="13" t="n">
        <v>42286</v>
      </c>
      <c r="AH566" s="0" t="str">
        <f aca="false">B566&amp;"|"&amp;C566&amp;"|"&amp;D566&amp;"|"&amp;E566&amp;"|"&amp;F566&amp;"|"&amp;G566&amp;"|"&amp;H566&amp;"|"&amp;I566&amp;"|"&amp;J566&amp;"|"&amp;K566&amp;"|"&amp;L566&amp;"|"&amp;M566&amp;"|"&amp;N566&amp;"|"&amp;O566&amp;"|"&amp;P566&amp;"|"&amp;Q566&amp;"|"&amp;R566&amp;"|"&amp;S566&amp;"|"&amp;T566&amp;"|"&amp;U566&amp;"|"&amp;V566&amp;"|"&amp;W566&amp;"|"&amp;X566&amp;"|"&amp;Y566&amp;"|"&amp;Z566&amp;"|"&amp;AA566&amp;"|"&amp;AB566&amp;"|"&amp;AC566&amp;"|"&amp;AD566&amp;"|"&amp;AE566&amp;"|"&amp;AF566&amp;"|"&amp;AG566</f>
        <v>City Hotel|0|19|2015|October|41|6|0|3|2|0|0|BB|PRT|Offline TA/TO|TA/TO|1|0|0|A|A|0|No Deposit|82||0|Transient-Party|90|0|0|Check-Out|42286</v>
      </c>
      <c r="AI566" s="0" t="str">
        <f aca="false">IF(COUNTIF($AH$4:$AH$2603,AH566)&gt;1,"Duplicate","Unique")</f>
        <v>Unique</v>
      </c>
      <c r="AJ566" s="0" t="str">
        <f aca="false">IF(COUNTBLANK(B566:AG566)&gt;0,"Missing ("&amp;COUNTBLANK(B566:AG566)&amp;")","Complete")</f>
        <v>Missing (1)</v>
      </c>
    </row>
    <row r="567" customFormat="false" ht="15" hidden="false" customHeight="false" outlineLevel="0" collapsed="false">
      <c r="A567" s="14" t="n">
        <v>564</v>
      </c>
      <c r="B567" s="14" t="s">
        <v>80</v>
      </c>
      <c r="C567" s="14" t="n">
        <v>0</v>
      </c>
      <c r="D567" s="14" t="n">
        <v>5</v>
      </c>
      <c r="E567" s="14" t="n">
        <v>2015</v>
      </c>
      <c r="F567" s="14" t="s">
        <v>113</v>
      </c>
      <c r="G567" s="14" t="n">
        <v>48</v>
      </c>
      <c r="H567" s="14" t="n">
        <v>22</v>
      </c>
      <c r="I567" s="14" t="n">
        <v>2</v>
      </c>
      <c r="J567" s="14" t="n">
        <v>0</v>
      </c>
      <c r="K567" s="14" t="n">
        <v>1</v>
      </c>
      <c r="L567" s="14" t="n">
        <v>0</v>
      </c>
      <c r="M567" s="14" t="n">
        <v>0</v>
      </c>
      <c r="N567" s="14" t="s">
        <v>82</v>
      </c>
      <c r="O567" s="14" t="s">
        <v>123</v>
      </c>
      <c r="P567" s="14" t="s">
        <v>93</v>
      </c>
      <c r="Q567" s="14" t="s">
        <v>94</v>
      </c>
      <c r="R567" s="14" t="n">
        <v>0</v>
      </c>
      <c r="S567" s="14" t="n">
        <v>0</v>
      </c>
      <c r="T567" s="14" t="n">
        <v>0</v>
      </c>
      <c r="U567" s="14" t="s">
        <v>95</v>
      </c>
      <c r="V567" s="14" t="s">
        <v>109</v>
      </c>
      <c r="W567" s="14" t="n">
        <v>0</v>
      </c>
      <c r="X567" s="14" t="s">
        <v>86</v>
      </c>
      <c r="Y567" s="14" t="n">
        <v>240</v>
      </c>
      <c r="Z567" s="14"/>
      <c r="AA567" s="14" t="n">
        <v>0</v>
      </c>
      <c r="AB567" s="14" t="s">
        <v>87</v>
      </c>
      <c r="AC567" s="14" t="n">
        <v>40</v>
      </c>
      <c r="AD567" s="14" t="n">
        <v>0</v>
      </c>
      <c r="AE567" s="14" t="n">
        <v>1</v>
      </c>
      <c r="AF567" s="14" t="s">
        <v>88</v>
      </c>
      <c r="AG567" s="15" t="n">
        <v>42332</v>
      </c>
      <c r="AH567" s="14" t="str">
        <f aca="false">B567&amp;"|"&amp;C567&amp;"|"&amp;D567&amp;"|"&amp;E567&amp;"|"&amp;F567&amp;"|"&amp;G567&amp;"|"&amp;H567&amp;"|"&amp;I567&amp;"|"&amp;J567&amp;"|"&amp;K567&amp;"|"&amp;L567&amp;"|"&amp;M567&amp;"|"&amp;N567&amp;"|"&amp;O567&amp;"|"&amp;P567&amp;"|"&amp;Q567&amp;"|"&amp;R567&amp;"|"&amp;S567&amp;"|"&amp;T567&amp;"|"&amp;U567&amp;"|"&amp;V567&amp;"|"&amp;W567&amp;"|"&amp;X567&amp;"|"&amp;Y567&amp;"|"&amp;Z567&amp;"|"&amp;AA567&amp;"|"&amp;AB567&amp;"|"&amp;AC567&amp;"|"&amp;AD567&amp;"|"&amp;AE567&amp;"|"&amp;AF567&amp;"|"&amp;AG567</f>
        <v>Resort Hotel|0|5|2015|November|48|22|2|0|1|0|0|BB|USA|Online TA|TA/TO|0|0|0|A|D|0|No Deposit|240||0|Transient|40|0|1|Check-Out|42332</v>
      </c>
      <c r="AI567" s="14" t="str">
        <f aca="false">IF(COUNTIF($AH$4:$AH$2603,AH567)&gt;1,"Duplicate","Unique")</f>
        <v>Unique</v>
      </c>
      <c r="AJ567" s="14" t="str">
        <f aca="false">IF(COUNTBLANK(B567:AG567)&gt;0,"Missing ("&amp;COUNTBLANK(B567:AG567)&amp;")","Complete")</f>
        <v>Missing (1)</v>
      </c>
    </row>
    <row r="568" customFormat="false" ht="15" hidden="false" customHeight="false" outlineLevel="0" collapsed="false">
      <c r="A568" s="0" t="n">
        <v>565</v>
      </c>
      <c r="B568" s="0" t="s">
        <v>90</v>
      </c>
      <c r="C568" s="0" t="n">
        <v>1</v>
      </c>
      <c r="D568" s="0" t="n">
        <v>187</v>
      </c>
      <c r="E568" s="0" t="n">
        <v>2017</v>
      </c>
      <c r="F568" s="0" t="s">
        <v>119</v>
      </c>
      <c r="G568" s="0" t="n">
        <v>32</v>
      </c>
      <c r="H568" s="0" t="n">
        <v>8</v>
      </c>
      <c r="I568" s="0" t="n">
        <v>0</v>
      </c>
      <c r="J568" s="0" t="n">
        <v>2</v>
      </c>
      <c r="K568" s="0" t="n">
        <v>2</v>
      </c>
      <c r="L568" s="0" t="n">
        <v>0</v>
      </c>
      <c r="M568" s="0" t="n">
        <v>0</v>
      </c>
      <c r="N568" s="0" t="s">
        <v>112</v>
      </c>
      <c r="O568" s="0" t="s">
        <v>122</v>
      </c>
      <c r="P568" s="0" t="s">
        <v>93</v>
      </c>
      <c r="Q568" s="0" t="s">
        <v>94</v>
      </c>
      <c r="R568" s="0" t="n">
        <v>0</v>
      </c>
      <c r="S568" s="0" t="n">
        <v>0</v>
      </c>
      <c r="T568" s="0" t="n">
        <v>0</v>
      </c>
      <c r="U568" s="0" t="s">
        <v>95</v>
      </c>
      <c r="V568" s="0" t="s">
        <v>95</v>
      </c>
      <c r="W568" s="0" t="n">
        <v>0</v>
      </c>
      <c r="X568" s="0" t="s">
        <v>86</v>
      </c>
      <c r="Y568" s="0" t="n">
        <v>9</v>
      </c>
      <c r="AA568" s="0" t="n">
        <v>0</v>
      </c>
      <c r="AB568" s="0" t="s">
        <v>87</v>
      </c>
      <c r="AC568" s="0" t="n">
        <v>166.5</v>
      </c>
      <c r="AD568" s="0" t="n">
        <v>0</v>
      </c>
      <c r="AE568" s="0" t="n">
        <v>0</v>
      </c>
      <c r="AF568" s="0" t="s">
        <v>96</v>
      </c>
      <c r="AG568" s="13" t="n">
        <v>42867</v>
      </c>
      <c r="AH568" s="0" t="str">
        <f aca="false">B568&amp;"|"&amp;C568&amp;"|"&amp;D568&amp;"|"&amp;E568&amp;"|"&amp;F568&amp;"|"&amp;G568&amp;"|"&amp;H568&amp;"|"&amp;I568&amp;"|"&amp;J568&amp;"|"&amp;K568&amp;"|"&amp;L568&amp;"|"&amp;M568&amp;"|"&amp;N568&amp;"|"&amp;O568&amp;"|"&amp;P568&amp;"|"&amp;Q568&amp;"|"&amp;R568&amp;"|"&amp;S568&amp;"|"&amp;T568&amp;"|"&amp;U568&amp;"|"&amp;V568&amp;"|"&amp;W568&amp;"|"&amp;X568&amp;"|"&amp;Y568&amp;"|"&amp;Z568&amp;"|"&amp;AA568&amp;"|"&amp;AB568&amp;"|"&amp;AC568&amp;"|"&amp;AD568&amp;"|"&amp;AE568&amp;"|"&amp;AF568&amp;"|"&amp;AG568</f>
        <v>City Hotel|1|187|2017|August|32|8|0|2|2|0|0|HB|FRA|Online TA|TA/TO|0|0|0|A|A|0|No Deposit|9||0|Transient|166.5|0|0|Canceled|42867</v>
      </c>
      <c r="AI568" s="0" t="str">
        <f aca="false">IF(COUNTIF($AH$4:$AH$2603,AH568)&gt;1,"Duplicate","Unique")</f>
        <v>Unique</v>
      </c>
      <c r="AJ568" s="0" t="str">
        <f aca="false">IF(COUNTBLANK(B568:AG568)&gt;0,"Missing ("&amp;COUNTBLANK(B568:AG568)&amp;")","Complete")</f>
        <v>Missing (1)</v>
      </c>
    </row>
    <row r="569" customFormat="false" ht="15" hidden="false" customHeight="false" outlineLevel="0" collapsed="false">
      <c r="A569" s="14" t="n">
        <v>566</v>
      </c>
      <c r="B569" s="14" t="s">
        <v>90</v>
      </c>
      <c r="C569" s="14" t="n">
        <v>0</v>
      </c>
      <c r="D569" s="14" t="n">
        <v>191</v>
      </c>
      <c r="E569" s="14" t="n">
        <v>2017</v>
      </c>
      <c r="F569" s="14" t="s">
        <v>106</v>
      </c>
      <c r="G569" s="14" t="n">
        <v>13</v>
      </c>
      <c r="H569" s="14" t="n">
        <v>1</v>
      </c>
      <c r="I569" s="14" t="n">
        <v>2</v>
      </c>
      <c r="J569" s="14" t="n">
        <v>3</v>
      </c>
      <c r="K569" s="14" t="n">
        <v>2</v>
      </c>
      <c r="L569" s="14" t="n">
        <v>0</v>
      </c>
      <c r="M569" s="14" t="n">
        <v>0</v>
      </c>
      <c r="N569" s="14" t="s">
        <v>82</v>
      </c>
      <c r="O569" s="14" t="s">
        <v>122</v>
      </c>
      <c r="P569" s="14" t="s">
        <v>99</v>
      </c>
      <c r="Q569" s="14" t="s">
        <v>94</v>
      </c>
      <c r="R569" s="14" t="n">
        <v>0</v>
      </c>
      <c r="S569" s="14" t="n">
        <v>0</v>
      </c>
      <c r="T569" s="14" t="n">
        <v>0</v>
      </c>
      <c r="U569" s="14" t="s">
        <v>95</v>
      </c>
      <c r="V569" s="14" t="s">
        <v>109</v>
      </c>
      <c r="W569" s="14" t="n">
        <v>0</v>
      </c>
      <c r="X569" s="14" t="s">
        <v>86</v>
      </c>
      <c r="Y569" s="14" t="n">
        <v>28</v>
      </c>
      <c r="Z569" s="14"/>
      <c r="AA569" s="14" t="n">
        <v>0</v>
      </c>
      <c r="AB569" s="14" t="s">
        <v>87</v>
      </c>
      <c r="AC569" s="14" t="n">
        <v>75</v>
      </c>
      <c r="AD569" s="14" t="n">
        <v>0</v>
      </c>
      <c r="AE569" s="14" t="n">
        <v>0</v>
      </c>
      <c r="AF569" s="14" t="s">
        <v>88</v>
      </c>
      <c r="AG569" s="15" t="n">
        <v>42831</v>
      </c>
      <c r="AH569" s="14" t="str">
        <f aca="false">B569&amp;"|"&amp;C569&amp;"|"&amp;D569&amp;"|"&amp;E569&amp;"|"&amp;F569&amp;"|"&amp;G569&amp;"|"&amp;H569&amp;"|"&amp;I569&amp;"|"&amp;J569&amp;"|"&amp;K569&amp;"|"&amp;L569&amp;"|"&amp;M569&amp;"|"&amp;N569&amp;"|"&amp;O569&amp;"|"&amp;P569&amp;"|"&amp;Q569&amp;"|"&amp;R569&amp;"|"&amp;S569&amp;"|"&amp;T569&amp;"|"&amp;U569&amp;"|"&amp;V569&amp;"|"&amp;W569&amp;"|"&amp;X569&amp;"|"&amp;Y569&amp;"|"&amp;Z569&amp;"|"&amp;AA569&amp;"|"&amp;AB569&amp;"|"&amp;AC569&amp;"|"&amp;AD569&amp;"|"&amp;AE569&amp;"|"&amp;AF569&amp;"|"&amp;AG569</f>
        <v>City Hotel|0|191|2017|April|13|1|2|3|2|0|0|BB|FRA|Offline TA/TO|TA/TO|0|0|0|A|D|0|No Deposit|28||0|Transient|75|0|0|Check-Out|42831</v>
      </c>
      <c r="AI569" s="14" t="str">
        <f aca="false">IF(COUNTIF($AH$4:$AH$2603,AH569)&gt;1,"Duplicate","Unique")</f>
        <v>Unique</v>
      </c>
      <c r="AJ569" s="14" t="str">
        <f aca="false">IF(COUNTBLANK(B569:AG569)&gt;0,"Missing ("&amp;COUNTBLANK(B569:AG569)&amp;")","Complete")</f>
        <v>Missing (1)</v>
      </c>
    </row>
    <row r="570" customFormat="false" ht="15" hidden="false" customHeight="false" outlineLevel="0" collapsed="false">
      <c r="A570" s="0" t="n">
        <v>567</v>
      </c>
      <c r="B570" s="0" t="s">
        <v>90</v>
      </c>
      <c r="C570" s="0" t="n">
        <v>0</v>
      </c>
      <c r="D570" s="0" t="n">
        <v>157</v>
      </c>
      <c r="E570" s="0" t="n">
        <v>2017</v>
      </c>
      <c r="F570" s="0" t="s">
        <v>135</v>
      </c>
      <c r="G570" s="0" t="n">
        <v>25</v>
      </c>
      <c r="H570" s="0" t="n">
        <v>20</v>
      </c>
      <c r="I570" s="0" t="n">
        <v>2</v>
      </c>
      <c r="J570" s="0" t="n">
        <v>6</v>
      </c>
      <c r="K570" s="0" t="n">
        <v>2</v>
      </c>
      <c r="L570" s="0" t="n">
        <v>0</v>
      </c>
      <c r="M570" s="0" t="n">
        <v>0</v>
      </c>
      <c r="N570" s="0" t="s">
        <v>82</v>
      </c>
      <c r="O570" s="0" t="s">
        <v>147</v>
      </c>
      <c r="P570" s="0" t="s">
        <v>93</v>
      </c>
      <c r="Q570" s="0" t="s">
        <v>94</v>
      </c>
      <c r="R570" s="0" t="n">
        <v>0</v>
      </c>
      <c r="S570" s="0" t="n">
        <v>0</v>
      </c>
      <c r="T570" s="0" t="n">
        <v>0</v>
      </c>
      <c r="U570" s="0" t="s">
        <v>109</v>
      </c>
      <c r="V570" s="0" t="s">
        <v>109</v>
      </c>
      <c r="W570" s="0" t="n">
        <v>0</v>
      </c>
      <c r="X570" s="0" t="s">
        <v>86</v>
      </c>
      <c r="Y570" s="0" t="n">
        <v>9</v>
      </c>
      <c r="AA570" s="0" t="n">
        <v>0</v>
      </c>
      <c r="AB570" s="0" t="s">
        <v>87</v>
      </c>
      <c r="AC570" s="0" t="n">
        <v>127.8</v>
      </c>
      <c r="AD570" s="0" t="n">
        <v>0</v>
      </c>
      <c r="AE570" s="0" t="n">
        <v>1</v>
      </c>
      <c r="AF570" s="0" t="s">
        <v>88</v>
      </c>
      <c r="AG570" s="13" t="n">
        <v>42914</v>
      </c>
      <c r="AH570" s="0" t="str">
        <f aca="false">B570&amp;"|"&amp;C570&amp;"|"&amp;D570&amp;"|"&amp;E570&amp;"|"&amp;F570&amp;"|"&amp;G570&amp;"|"&amp;H570&amp;"|"&amp;I570&amp;"|"&amp;J570&amp;"|"&amp;K570&amp;"|"&amp;L570&amp;"|"&amp;M570&amp;"|"&amp;N570&amp;"|"&amp;O570&amp;"|"&amp;P570&amp;"|"&amp;Q570&amp;"|"&amp;R570&amp;"|"&amp;S570&amp;"|"&amp;T570&amp;"|"&amp;U570&amp;"|"&amp;V570&amp;"|"&amp;W570&amp;"|"&amp;X570&amp;"|"&amp;Y570&amp;"|"&amp;Z570&amp;"|"&amp;AA570&amp;"|"&amp;AB570&amp;"|"&amp;AC570&amp;"|"&amp;AD570&amp;"|"&amp;AE570&amp;"|"&amp;AF570&amp;"|"&amp;AG570</f>
        <v>City Hotel|0|157|2017|June|25|20|2|6|2|0|0|BB|IRL|Online TA|TA/TO|0|0|0|D|D|0|No Deposit|9||0|Transient|127.8|0|1|Check-Out|42914</v>
      </c>
      <c r="AI570" s="0" t="str">
        <f aca="false">IF(COUNTIF($AH$4:$AH$2603,AH570)&gt;1,"Duplicate","Unique")</f>
        <v>Unique</v>
      </c>
      <c r="AJ570" s="0" t="str">
        <f aca="false">IF(COUNTBLANK(B570:AG570)&gt;0,"Missing ("&amp;COUNTBLANK(B570:AG570)&amp;")","Complete")</f>
        <v>Missing (1)</v>
      </c>
    </row>
    <row r="571" customFormat="false" ht="15" hidden="false" customHeight="false" outlineLevel="0" collapsed="false">
      <c r="A571" s="14" t="n">
        <v>568</v>
      </c>
      <c r="B571" s="14" t="s">
        <v>90</v>
      </c>
      <c r="C571" s="14" t="n">
        <v>0</v>
      </c>
      <c r="D571" s="14" t="n">
        <v>172</v>
      </c>
      <c r="E571" s="14" t="n">
        <v>2017</v>
      </c>
      <c r="F571" s="14" t="s">
        <v>91</v>
      </c>
      <c r="G571" s="14" t="n">
        <v>28</v>
      </c>
      <c r="H571" s="14" t="n">
        <v>10</v>
      </c>
      <c r="I571" s="14" t="n">
        <v>1</v>
      </c>
      <c r="J571" s="14" t="n">
        <v>5</v>
      </c>
      <c r="K571" s="14" t="n">
        <v>3</v>
      </c>
      <c r="L571" s="14" t="n">
        <v>0</v>
      </c>
      <c r="M571" s="14" t="n">
        <v>0</v>
      </c>
      <c r="N571" s="14" t="s">
        <v>82</v>
      </c>
      <c r="O571" s="14" t="s">
        <v>158</v>
      </c>
      <c r="P571" s="14" t="s">
        <v>93</v>
      </c>
      <c r="Q571" s="14" t="s">
        <v>94</v>
      </c>
      <c r="R571" s="14" t="n">
        <v>0</v>
      </c>
      <c r="S571" s="14" t="n">
        <v>0</v>
      </c>
      <c r="T571" s="14" t="n">
        <v>0</v>
      </c>
      <c r="U571" s="14" t="s">
        <v>109</v>
      </c>
      <c r="V571" s="14" t="s">
        <v>109</v>
      </c>
      <c r="W571" s="14" t="n">
        <v>0</v>
      </c>
      <c r="X571" s="14" t="s">
        <v>86</v>
      </c>
      <c r="Y571" s="14" t="n">
        <v>9</v>
      </c>
      <c r="Z571" s="14"/>
      <c r="AA571" s="14" t="n">
        <v>0</v>
      </c>
      <c r="AB571" s="14" t="s">
        <v>87</v>
      </c>
      <c r="AC571" s="14" t="n">
        <v>152.1</v>
      </c>
      <c r="AD571" s="14" t="n">
        <v>0</v>
      </c>
      <c r="AE571" s="14" t="n">
        <v>2</v>
      </c>
      <c r="AF571" s="14" t="s">
        <v>88</v>
      </c>
      <c r="AG571" s="15" t="n">
        <v>42932</v>
      </c>
      <c r="AH571" s="14" t="str">
        <f aca="false">B571&amp;"|"&amp;C571&amp;"|"&amp;D571&amp;"|"&amp;E571&amp;"|"&amp;F571&amp;"|"&amp;G571&amp;"|"&amp;H571&amp;"|"&amp;I571&amp;"|"&amp;J571&amp;"|"&amp;K571&amp;"|"&amp;L571&amp;"|"&amp;M571&amp;"|"&amp;N571&amp;"|"&amp;O571&amp;"|"&amp;P571&amp;"|"&amp;Q571&amp;"|"&amp;R571&amp;"|"&amp;S571&amp;"|"&amp;T571&amp;"|"&amp;U571&amp;"|"&amp;V571&amp;"|"&amp;W571&amp;"|"&amp;X571&amp;"|"&amp;Y571&amp;"|"&amp;Z571&amp;"|"&amp;AA571&amp;"|"&amp;AB571&amp;"|"&amp;AC571&amp;"|"&amp;AD571&amp;"|"&amp;AE571&amp;"|"&amp;AF571&amp;"|"&amp;AG571</f>
        <v>City Hotel|0|172|2017|July|28|10|1|5|3|0|0|BB|ITA|Online TA|TA/TO|0|0|0|D|D|0|No Deposit|9||0|Transient|152.1|0|2|Check-Out|42932</v>
      </c>
      <c r="AI571" s="14" t="str">
        <f aca="false">IF(COUNTIF($AH$4:$AH$2603,AH571)&gt;1,"Duplicate","Unique")</f>
        <v>Unique</v>
      </c>
      <c r="AJ571" s="14" t="str">
        <f aca="false">IF(COUNTBLANK(B571:AG571)&gt;0,"Missing ("&amp;COUNTBLANK(B571:AG571)&amp;")","Complete")</f>
        <v>Missing (1)</v>
      </c>
    </row>
    <row r="572" customFormat="false" ht="15" hidden="false" customHeight="false" outlineLevel="0" collapsed="false">
      <c r="A572" s="0" t="n">
        <v>569</v>
      </c>
      <c r="B572" s="0" t="s">
        <v>80</v>
      </c>
      <c r="C572" s="0" t="n">
        <v>0</v>
      </c>
      <c r="D572" s="0" t="n">
        <v>12</v>
      </c>
      <c r="E572" s="0" t="n">
        <v>2016</v>
      </c>
      <c r="F572" s="0" t="s">
        <v>106</v>
      </c>
      <c r="G572" s="0" t="n">
        <v>18</v>
      </c>
      <c r="H572" s="0" t="n">
        <v>27</v>
      </c>
      <c r="I572" s="0" t="n">
        <v>0</v>
      </c>
      <c r="J572" s="0" t="n">
        <v>3</v>
      </c>
      <c r="K572" s="0" t="n">
        <v>2</v>
      </c>
      <c r="L572" s="0" t="n">
        <v>0</v>
      </c>
      <c r="M572" s="0" t="n">
        <v>0</v>
      </c>
      <c r="N572" s="0" t="s">
        <v>129</v>
      </c>
      <c r="O572" s="0" t="s">
        <v>92</v>
      </c>
      <c r="P572" s="0" t="s">
        <v>116</v>
      </c>
      <c r="Q572" s="0" t="s">
        <v>84</v>
      </c>
      <c r="R572" s="0" t="n">
        <v>0</v>
      </c>
      <c r="S572" s="0" t="n">
        <v>0</v>
      </c>
      <c r="T572" s="0" t="n">
        <v>0</v>
      </c>
      <c r="U572" s="0" t="s">
        <v>95</v>
      </c>
      <c r="V572" s="0" t="s">
        <v>95</v>
      </c>
      <c r="W572" s="0" t="n">
        <v>1</v>
      </c>
      <c r="X572" s="0" t="s">
        <v>86</v>
      </c>
      <c r="Y572" s="0" t="n">
        <v>385</v>
      </c>
      <c r="AA572" s="0" t="n">
        <v>0</v>
      </c>
      <c r="AB572" s="0" t="s">
        <v>101</v>
      </c>
      <c r="AC572" s="0" t="n">
        <v>85.33</v>
      </c>
      <c r="AD572" s="0" t="n">
        <v>0</v>
      </c>
      <c r="AE572" s="0" t="n">
        <v>0</v>
      </c>
      <c r="AF572" s="0" t="s">
        <v>88</v>
      </c>
      <c r="AG572" s="13" t="n">
        <v>42490</v>
      </c>
      <c r="AH572" s="0" t="str">
        <f aca="false">B572&amp;"|"&amp;C572&amp;"|"&amp;D572&amp;"|"&amp;E572&amp;"|"&amp;F572&amp;"|"&amp;G572&amp;"|"&amp;H572&amp;"|"&amp;I572&amp;"|"&amp;J572&amp;"|"&amp;K572&amp;"|"&amp;L572&amp;"|"&amp;M572&amp;"|"&amp;N572&amp;"|"&amp;O572&amp;"|"&amp;P572&amp;"|"&amp;Q572&amp;"|"&amp;R572&amp;"|"&amp;S572&amp;"|"&amp;T572&amp;"|"&amp;U572&amp;"|"&amp;V572&amp;"|"&amp;W572&amp;"|"&amp;X572&amp;"|"&amp;Y572&amp;"|"&amp;Z572&amp;"|"&amp;AA572&amp;"|"&amp;AB572&amp;"|"&amp;AC572&amp;"|"&amp;AD572&amp;"|"&amp;AE572&amp;"|"&amp;AF572&amp;"|"&amp;AG572</f>
        <v>Resort Hotel|0|12|2016|April|18|27|0|3|2|0|0|Undefined|PRT|Groups|Direct|0|0|0|A|A|1|No Deposit|385||0|Transient-Party|85.33|0|0|Check-Out|42490</v>
      </c>
      <c r="AI572" s="0" t="str">
        <f aca="false">IF(COUNTIF($AH$4:$AH$2603,AH572)&gt;1,"Duplicate","Unique")</f>
        <v>Unique</v>
      </c>
      <c r="AJ572" s="0" t="str">
        <f aca="false">IF(COUNTBLANK(B572:AG572)&gt;0,"Missing ("&amp;COUNTBLANK(B572:AG572)&amp;")","Complete")</f>
        <v>Missing (1)</v>
      </c>
    </row>
    <row r="573" customFormat="false" ht="15" hidden="false" customHeight="false" outlineLevel="0" collapsed="false">
      <c r="A573" s="14" t="n">
        <v>570</v>
      </c>
      <c r="B573" s="14" t="s">
        <v>90</v>
      </c>
      <c r="C573" s="14" t="n">
        <v>1</v>
      </c>
      <c r="D573" s="14" t="n">
        <v>0</v>
      </c>
      <c r="E573" s="14" t="n">
        <v>2015</v>
      </c>
      <c r="F573" s="14" t="s">
        <v>114</v>
      </c>
      <c r="G573" s="14" t="n">
        <v>39</v>
      </c>
      <c r="H573" s="14" t="n">
        <v>26</v>
      </c>
      <c r="I573" s="14" t="n">
        <v>0</v>
      </c>
      <c r="J573" s="14" t="n">
        <v>1</v>
      </c>
      <c r="K573" s="14" t="n">
        <v>2</v>
      </c>
      <c r="L573" s="14" t="n">
        <v>0</v>
      </c>
      <c r="M573" s="14" t="n">
        <v>0</v>
      </c>
      <c r="N573" s="14" t="s">
        <v>82</v>
      </c>
      <c r="O573" s="14" t="s">
        <v>92</v>
      </c>
      <c r="P573" s="14" t="s">
        <v>84</v>
      </c>
      <c r="Q573" s="14" t="s">
        <v>84</v>
      </c>
      <c r="R573" s="14" t="n">
        <v>1</v>
      </c>
      <c r="S573" s="14" t="n">
        <v>0</v>
      </c>
      <c r="T573" s="14" t="n">
        <v>0</v>
      </c>
      <c r="U573" s="14" t="s">
        <v>95</v>
      </c>
      <c r="V573" s="14" t="s">
        <v>95</v>
      </c>
      <c r="W573" s="14" t="n">
        <v>0</v>
      </c>
      <c r="X573" s="14" t="s">
        <v>86</v>
      </c>
      <c r="Y573" s="14"/>
      <c r="Z573" s="14"/>
      <c r="AA573" s="14" t="n">
        <v>0</v>
      </c>
      <c r="AB573" s="14" t="s">
        <v>87</v>
      </c>
      <c r="AC573" s="14" t="n">
        <v>170</v>
      </c>
      <c r="AD573" s="14" t="n">
        <v>0</v>
      </c>
      <c r="AE573" s="14" t="n">
        <v>0</v>
      </c>
      <c r="AF573" s="14" t="s">
        <v>141</v>
      </c>
      <c r="AG573" s="15" t="n">
        <v>42273</v>
      </c>
      <c r="AH573" s="14" t="str">
        <f aca="false">B573&amp;"|"&amp;C573&amp;"|"&amp;D573&amp;"|"&amp;E573&amp;"|"&amp;F573&amp;"|"&amp;G573&amp;"|"&amp;H573&amp;"|"&amp;I573&amp;"|"&amp;J573&amp;"|"&amp;K573&amp;"|"&amp;L573&amp;"|"&amp;M573&amp;"|"&amp;N573&amp;"|"&amp;O573&amp;"|"&amp;P573&amp;"|"&amp;Q573&amp;"|"&amp;R573&amp;"|"&amp;S573&amp;"|"&amp;T573&amp;"|"&amp;U573&amp;"|"&amp;V573&amp;"|"&amp;W573&amp;"|"&amp;X573&amp;"|"&amp;Y573&amp;"|"&amp;Z573&amp;"|"&amp;AA573&amp;"|"&amp;AB573&amp;"|"&amp;AC573&amp;"|"&amp;AD573&amp;"|"&amp;AE573&amp;"|"&amp;AF573&amp;"|"&amp;AG573</f>
        <v>City Hotel|1|0|2015|September|39|26|0|1|2|0|0|BB|PRT|Direct|Direct|1|0|0|A|A|0|No Deposit|||0|Transient|170|0|0|No-Show|42273</v>
      </c>
      <c r="AI573" s="14" t="str">
        <f aca="false">IF(COUNTIF($AH$4:$AH$2603,AH573)&gt;1,"Duplicate","Unique")</f>
        <v>Unique</v>
      </c>
      <c r="AJ573" s="14" t="str">
        <f aca="false">IF(COUNTBLANK(B573:AG573)&gt;0,"Missing ("&amp;COUNTBLANK(B573:AG573)&amp;")","Complete")</f>
        <v>Missing (2)</v>
      </c>
    </row>
    <row r="574" customFormat="false" ht="15" hidden="false" customHeight="false" outlineLevel="0" collapsed="false">
      <c r="A574" s="0" t="n">
        <v>571</v>
      </c>
      <c r="B574" s="0" t="s">
        <v>80</v>
      </c>
      <c r="C574" s="0" t="n">
        <v>0</v>
      </c>
      <c r="D574" s="0" t="n">
        <v>9</v>
      </c>
      <c r="E574" s="0" t="n">
        <v>2016</v>
      </c>
      <c r="F574" s="0" t="s">
        <v>126</v>
      </c>
      <c r="G574" s="0" t="n">
        <v>4</v>
      </c>
      <c r="H574" s="0" t="n">
        <v>17</v>
      </c>
      <c r="I574" s="0" t="n">
        <v>1</v>
      </c>
      <c r="J574" s="0" t="n">
        <v>0</v>
      </c>
      <c r="K574" s="0" t="n">
        <v>2</v>
      </c>
      <c r="L574" s="0" t="n">
        <v>0</v>
      </c>
      <c r="M574" s="0" t="n">
        <v>0</v>
      </c>
      <c r="N574" s="0" t="s">
        <v>82</v>
      </c>
      <c r="O574" s="0" t="s">
        <v>83</v>
      </c>
      <c r="P574" s="0" t="s">
        <v>93</v>
      </c>
      <c r="Q574" s="0" t="s">
        <v>94</v>
      </c>
      <c r="R574" s="0" t="n">
        <v>0</v>
      </c>
      <c r="S574" s="0" t="n">
        <v>0</v>
      </c>
      <c r="T574" s="0" t="n">
        <v>0</v>
      </c>
      <c r="U574" s="0" t="s">
        <v>136</v>
      </c>
      <c r="V574" s="0" t="s">
        <v>136</v>
      </c>
      <c r="W574" s="0" t="n">
        <v>0</v>
      </c>
      <c r="X574" s="0" t="s">
        <v>86</v>
      </c>
      <c r="Y574" s="0" t="n">
        <v>240</v>
      </c>
      <c r="AA574" s="0" t="n">
        <v>0</v>
      </c>
      <c r="AB574" s="0" t="s">
        <v>87</v>
      </c>
      <c r="AC574" s="0" t="n">
        <v>76</v>
      </c>
      <c r="AD574" s="0" t="n">
        <v>0</v>
      </c>
      <c r="AE574" s="0" t="n">
        <v>1</v>
      </c>
      <c r="AF574" s="0" t="s">
        <v>88</v>
      </c>
      <c r="AG574" s="13" t="n">
        <v>42387</v>
      </c>
      <c r="AH574" s="0" t="str">
        <f aca="false">B574&amp;"|"&amp;C574&amp;"|"&amp;D574&amp;"|"&amp;E574&amp;"|"&amp;F574&amp;"|"&amp;G574&amp;"|"&amp;H574&amp;"|"&amp;I574&amp;"|"&amp;J574&amp;"|"&amp;K574&amp;"|"&amp;L574&amp;"|"&amp;M574&amp;"|"&amp;N574&amp;"|"&amp;O574&amp;"|"&amp;P574&amp;"|"&amp;Q574&amp;"|"&amp;R574&amp;"|"&amp;S574&amp;"|"&amp;T574&amp;"|"&amp;U574&amp;"|"&amp;V574&amp;"|"&amp;W574&amp;"|"&amp;X574&amp;"|"&amp;Y574&amp;"|"&amp;Z574&amp;"|"&amp;AA574&amp;"|"&amp;AB574&amp;"|"&amp;AC574&amp;"|"&amp;AD574&amp;"|"&amp;AE574&amp;"|"&amp;AF574&amp;"|"&amp;AG574</f>
        <v>Resort Hotel|0|9|2016|January|4|17|1|0|2|0|0|BB|GBR|Online TA|TA/TO|0|0|0|G|G|0|No Deposit|240||0|Transient|76|0|1|Check-Out|42387</v>
      </c>
      <c r="AI574" s="0" t="str">
        <f aca="false">IF(COUNTIF($AH$4:$AH$2603,AH574)&gt;1,"Duplicate","Unique")</f>
        <v>Unique</v>
      </c>
      <c r="AJ574" s="0" t="str">
        <f aca="false">IF(COUNTBLANK(B574:AG574)&gt;0,"Missing ("&amp;COUNTBLANK(B574:AG574)&amp;")","Complete")</f>
        <v>Missing (1)</v>
      </c>
    </row>
    <row r="575" customFormat="false" ht="15" hidden="false" customHeight="false" outlineLevel="0" collapsed="false">
      <c r="A575" s="14" t="n">
        <v>572</v>
      </c>
      <c r="B575" s="14" t="s">
        <v>90</v>
      </c>
      <c r="C575" s="14" t="n">
        <v>1</v>
      </c>
      <c r="D575" s="14" t="n">
        <v>288</v>
      </c>
      <c r="E575" s="14" t="n">
        <v>2016</v>
      </c>
      <c r="F575" s="14" t="s">
        <v>106</v>
      </c>
      <c r="G575" s="14" t="n">
        <v>17</v>
      </c>
      <c r="H575" s="14" t="n">
        <v>21</v>
      </c>
      <c r="I575" s="14" t="n">
        <v>0</v>
      </c>
      <c r="J575" s="14" t="n">
        <v>2</v>
      </c>
      <c r="K575" s="14" t="n">
        <v>2</v>
      </c>
      <c r="L575" s="14" t="n">
        <v>0</v>
      </c>
      <c r="M575" s="14" t="n">
        <v>0</v>
      </c>
      <c r="N575" s="14" t="s">
        <v>82</v>
      </c>
      <c r="O575" s="14" t="s">
        <v>92</v>
      </c>
      <c r="P575" s="14" t="s">
        <v>116</v>
      </c>
      <c r="Q575" s="14" t="s">
        <v>94</v>
      </c>
      <c r="R575" s="14" t="n">
        <v>0</v>
      </c>
      <c r="S575" s="14" t="n">
        <v>0</v>
      </c>
      <c r="T575" s="14" t="n">
        <v>0</v>
      </c>
      <c r="U575" s="14" t="s">
        <v>95</v>
      </c>
      <c r="V575" s="14" t="s">
        <v>95</v>
      </c>
      <c r="W575" s="14" t="n">
        <v>0</v>
      </c>
      <c r="X575" s="14" t="s">
        <v>120</v>
      </c>
      <c r="Y575" s="14" t="n">
        <v>1</v>
      </c>
      <c r="Z575" s="14"/>
      <c r="AA575" s="14" t="n">
        <v>0</v>
      </c>
      <c r="AB575" s="14" t="s">
        <v>87</v>
      </c>
      <c r="AC575" s="14" t="n">
        <v>62</v>
      </c>
      <c r="AD575" s="14" t="n">
        <v>0</v>
      </c>
      <c r="AE575" s="14" t="n">
        <v>0</v>
      </c>
      <c r="AF575" s="14" t="s">
        <v>96</v>
      </c>
      <c r="AG575" s="15" t="n">
        <v>42298</v>
      </c>
      <c r="AH575" s="14" t="str">
        <f aca="false">B575&amp;"|"&amp;C575&amp;"|"&amp;D575&amp;"|"&amp;E575&amp;"|"&amp;F575&amp;"|"&amp;G575&amp;"|"&amp;H575&amp;"|"&amp;I575&amp;"|"&amp;J575&amp;"|"&amp;K575&amp;"|"&amp;L575&amp;"|"&amp;M575&amp;"|"&amp;N575&amp;"|"&amp;O575&amp;"|"&amp;P575&amp;"|"&amp;Q575&amp;"|"&amp;R575&amp;"|"&amp;S575&amp;"|"&amp;T575&amp;"|"&amp;U575&amp;"|"&amp;V575&amp;"|"&amp;W575&amp;"|"&amp;X575&amp;"|"&amp;Y575&amp;"|"&amp;Z575&amp;"|"&amp;AA575&amp;"|"&amp;AB575&amp;"|"&amp;AC575&amp;"|"&amp;AD575&amp;"|"&amp;AE575&amp;"|"&amp;AF575&amp;"|"&amp;AG575</f>
        <v>City Hotel|1|288|2016|April|17|21|0|2|2|0|0|BB|PRT|Groups|TA/TO|0|0|0|A|A|0|Non Refund|1||0|Transient|62|0|0|Canceled|42298</v>
      </c>
      <c r="AI575" s="14" t="str">
        <f aca="false">IF(COUNTIF($AH$4:$AH$2603,AH575)&gt;1,"Duplicate","Unique")</f>
        <v>Unique</v>
      </c>
      <c r="AJ575" s="14" t="str">
        <f aca="false">IF(COUNTBLANK(B575:AG575)&gt;0,"Missing ("&amp;COUNTBLANK(B575:AG575)&amp;")","Complete")</f>
        <v>Missing (1)</v>
      </c>
    </row>
    <row r="576" customFormat="false" ht="15" hidden="false" customHeight="false" outlineLevel="0" collapsed="false">
      <c r="A576" s="0" t="n">
        <v>573</v>
      </c>
      <c r="B576" s="0" t="s">
        <v>90</v>
      </c>
      <c r="C576" s="0" t="n">
        <v>0</v>
      </c>
      <c r="D576" s="0" t="n">
        <v>8</v>
      </c>
      <c r="E576" s="0" t="n">
        <v>2015</v>
      </c>
      <c r="F576" s="0" t="s">
        <v>114</v>
      </c>
      <c r="G576" s="0" t="n">
        <v>40</v>
      </c>
      <c r="H576" s="0" t="n">
        <v>29</v>
      </c>
      <c r="I576" s="0" t="n">
        <v>0</v>
      </c>
      <c r="J576" s="0" t="n">
        <v>3</v>
      </c>
      <c r="K576" s="0" t="n">
        <v>1</v>
      </c>
      <c r="L576" s="0" t="n">
        <v>0</v>
      </c>
      <c r="M576" s="0" t="n">
        <v>0</v>
      </c>
      <c r="N576" s="0" t="s">
        <v>82</v>
      </c>
      <c r="O576" s="0" t="s">
        <v>92</v>
      </c>
      <c r="P576" s="0" t="s">
        <v>128</v>
      </c>
      <c r="Q576" s="0" t="s">
        <v>128</v>
      </c>
      <c r="R576" s="0" t="n">
        <v>0</v>
      </c>
      <c r="S576" s="0" t="n">
        <v>0</v>
      </c>
      <c r="T576" s="0" t="n">
        <v>0</v>
      </c>
      <c r="U576" s="0" t="s">
        <v>95</v>
      </c>
      <c r="V576" s="0" t="s">
        <v>95</v>
      </c>
      <c r="W576" s="0" t="n">
        <v>0</v>
      </c>
      <c r="X576" s="0" t="s">
        <v>86</v>
      </c>
      <c r="Z576" s="0" t="n">
        <v>40</v>
      </c>
      <c r="AA576" s="0" t="n">
        <v>0</v>
      </c>
      <c r="AB576" s="0" t="s">
        <v>87</v>
      </c>
      <c r="AC576" s="0" t="n">
        <v>65</v>
      </c>
      <c r="AD576" s="0" t="n">
        <v>0</v>
      </c>
      <c r="AE576" s="0" t="n">
        <v>0</v>
      </c>
      <c r="AF576" s="0" t="s">
        <v>88</v>
      </c>
      <c r="AG576" s="13" t="n">
        <v>42279</v>
      </c>
      <c r="AH576" s="0" t="str">
        <f aca="false">B576&amp;"|"&amp;C576&amp;"|"&amp;D576&amp;"|"&amp;E576&amp;"|"&amp;F576&amp;"|"&amp;G576&amp;"|"&amp;H576&amp;"|"&amp;I576&amp;"|"&amp;J576&amp;"|"&amp;K576&amp;"|"&amp;L576&amp;"|"&amp;M576&amp;"|"&amp;N576&amp;"|"&amp;O576&amp;"|"&amp;P576&amp;"|"&amp;Q576&amp;"|"&amp;R576&amp;"|"&amp;S576&amp;"|"&amp;T576&amp;"|"&amp;U576&amp;"|"&amp;V576&amp;"|"&amp;W576&amp;"|"&amp;X576&amp;"|"&amp;Y576&amp;"|"&amp;Z576&amp;"|"&amp;AA576&amp;"|"&amp;AB576&amp;"|"&amp;AC576&amp;"|"&amp;AD576&amp;"|"&amp;AE576&amp;"|"&amp;AF576&amp;"|"&amp;AG576</f>
        <v>City Hotel|0|8|2015|September|40|29|0|3|1|0|0|BB|PRT|Corporate|Corporate|0|0|0|A|A|0|No Deposit||40|0|Transient|65|0|0|Check-Out|42279</v>
      </c>
      <c r="AI576" s="0" t="str">
        <f aca="false">IF(COUNTIF($AH$4:$AH$2603,AH576)&gt;1,"Duplicate","Unique")</f>
        <v>Unique</v>
      </c>
      <c r="AJ576" s="0" t="str">
        <f aca="false">IF(COUNTBLANK(B576:AG576)&gt;0,"Missing ("&amp;COUNTBLANK(B576:AG576)&amp;")","Complete")</f>
        <v>Missing (1)</v>
      </c>
    </row>
    <row r="577" customFormat="false" ht="15" hidden="false" customHeight="false" outlineLevel="0" collapsed="false">
      <c r="A577" s="14" t="n">
        <v>574</v>
      </c>
      <c r="B577" s="14" t="s">
        <v>90</v>
      </c>
      <c r="C577" s="14" t="n">
        <v>0</v>
      </c>
      <c r="D577" s="14" t="n">
        <v>63</v>
      </c>
      <c r="E577" s="14" t="n">
        <v>2015</v>
      </c>
      <c r="F577" s="14" t="s">
        <v>114</v>
      </c>
      <c r="G577" s="14" t="n">
        <v>36</v>
      </c>
      <c r="H577" s="14" t="n">
        <v>4</v>
      </c>
      <c r="I577" s="14" t="n">
        <v>0</v>
      </c>
      <c r="J577" s="14" t="n">
        <v>2</v>
      </c>
      <c r="K577" s="14" t="n">
        <v>2</v>
      </c>
      <c r="L577" s="14" t="n">
        <v>0</v>
      </c>
      <c r="M577" s="14" t="n">
        <v>0</v>
      </c>
      <c r="N577" s="14" t="s">
        <v>112</v>
      </c>
      <c r="O577" s="14" t="s">
        <v>92</v>
      </c>
      <c r="P577" s="14" t="s">
        <v>99</v>
      </c>
      <c r="Q577" s="14" t="s">
        <v>94</v>
      </c>
      <c r="R577" s="14" t="n">
        <v>0</v>
      </c>
      <c r="S577" s="14" t="n">
        <v>0</v>
      </c>
      <c r="T577" s="14" t="n">
        <v>0</v>
      </c>
      <c r="U577" s="14" t="s">
        <v>95</v>
      </c>
      <c r="V577" s="14" t="s">
        <v>109</v>
      </c>
      <c r="W577" s="14" t="n">
        <v>0</v>
      </c>
      <c r="X577" s="14" t="s">
        <v>86</v>
      </c>
      <c r="Y577" s="14" t="n">
        <v>21</v>
      </c>
      <c r="Z577" s="14"/>
      <c r="AA577" s="14" t="n">
        <v>0</v>
      </c>
      <c r="AB577" s="14" t="s">
        <v>101</v>
      </c>
      <c r="AC577" s="14" t="n">
        <v>116</v>
      </c>
      <c r="AD577" s="14" t="n">
        <v>0</v>
      </c>
      <c r="AE577" s="14" t="n">
        <v>0</v>
      </c>
      <c r="AF577" s="14" t="s">
        <v>88</v>
      </c>
      <c r="AG577" s="15" t="n">
        <v>42253</v>
      </c>
      <c r="AH577" s="14" t="str">
        <f aca="false">B577&amp;"|"&amp;C577&amp;"|"&amp;D577&amp;"|"&amp;E577&amp;"|"&amp;F577&amp;"|"&amp;G577&amp;"|"&amp;H577&amp;"|"&amp;I577&amp;"|"&amp;J577&amp;"|"&amp;K577&amp;"|"&amp;L577&amp;"|"&amp;M577&amp;"|"&amp;N577&amp;"|"&amp;O577&amp;"|"&amp;P577&amp;"|"&amp;Q577&amp;"|"&amp;R577&amp;"|"&amp;S577&amp;"|"&amp;T577&amp;"|"&amp;U577&amp;"|"&amp;V577&amp;"|"&amp;W577&amp;"|"&amp;X577&amp;"|"&amp;Y577&amp;"|"&amp;Z577&amp;"|"&amp;AA577&amp;"|"&amp;AB577&amp;"|"&amp;AC577&amp;"|"&amp;AD577&amp;"|"&amp;AE577&amp;"|"&amp;AF577&amp;"|"&amp;AG577</f>
        <v>City Hotel|0|63|2015|September|36|4|0|2|2|0|0|HB|PRT|Offline TA/TO|TA/TO|0|0|0|A|D|0|No Deposit|21||0|Transient-Party|116|0|0|Check-Out|42253</v>
      </c>
      <c r="AI577" s="14" t="str">
        <f aca="false">IF(COUNTIF($AH$4:$AH$2603,AH577)&gt;1,"Duplicate","Unique")</f>
        <v>Unique</v>
      </c>
      <c r="AJ577" s="14" t="str">
        <f aca="false">IF(COUNTBLANK(B577:AG577)&gt;0,"Missing ("&amp;COUNTBLANK(B577:AG577)&amp;")","Complete")</f>
        <v>Missing (1)</v>
      </c>
    </row>
    <row r="578" customFormat="false" ht="15" hidden="false" customHeight="false" outlineLevel="0" collapsed="false">
      <c r="A578" s="0" t="n">
        <v>575</v>
      </c>
      <c r="B578" s="0" t="s">
        <v>80</v>
      </c>
      <c r="C578" s="0" t="n">
        <v>1</v>
      </c>
      <c r="D578" s="0" t="n">
        <v>54</v>
      </c>
      <c r="E578" s="0" t="n">
        <v>2017</v>
      </c>
      <c r="F578" s="0" t="s">
        <v>118</v>
      </c>
      <c r="G578" s="0" t="n">
        <v>8</v>
      </c>
      <c r="H578" s="0" t="n">
        <v>25</v>
      </c>
      <c r="I578" s="0" t="n">
        <v>2</v>
      </c>
      <c r="J578" s="0" t="n">
        <v>1</v>
      </c>
      <c r="K578" s="0" t="n">
        <v>2</v>
      </c>
      <c r="L578" s="0" t="n">
        <v>0</v>
      </c>
      <c r="M578" s="0" t="n">
        <v>0</v>
      </c>
      <c r="N578" s="0" t="s">
        <v>82</v>
      </c>
      <c r="O578" s="0" t="s">
        <v>92</v>
      </c>
      <c r="P578" s="0" t="s">
        <v>93</v>
      </c>
      <c r="Q578" s="0" t="s">
        <v>94</v>
      </c>
      <c r="R578" s="0" t="n">
        <v>0</v>
      </c>
      <c r="S578" s="0" t="n">
        <v>0</v>
      </c>
      <c r="T578" s="0" t="n">
        <v>0</v>
      </c>
      <c r="U578" s="0" t="s">
        <v>95</v>
      </c>
      <c r="V578" s="0" t="s">
        <v>95</v>
      </c>
      <c r="W578" s="0" t="n">
        <v>0</v>
      </c>
      <c r="X578" s="0" t="s">
        <v>86</v>
      </c>
      <c r="Y578" s="0" t="n">
        <v>240</v>
      </c>
      <c r="AA578" s="0" t="n">
        <v>0</v>
      </c>
      <c r="AB578" s="0" t="s">
        <v>87</v>
      </c>
      <c r="AC578" s="0" t="n">
        <v>48</v>
      </c>
      <c r="AD578" s="0" t="n">
        <v>0</v>
      </c>
      <c r="AE578" s="0" t="n">
        <v>1</v>
      </c>
      <c r="AF578" s="0" t="s">
        <v>96</v>
      </c>
      <c r="AG578" s="13" t="n">
        <v>42744</v>
      </c>
      <c r="AH578" s="0" t="str">
        <f aca="false">B578&amp;"|"&amp;C578&amp;"|"&amp;D578&amp;"|"&amp;E578&amp;"|"&amp;F578&amp;"|"&amp;G578&amp;"|"&amp;H578&amp;"|"&amp;I578&amp;"|"&amp;J578&amp;"|"&amp;K578&amp;"|"&amp;L578&amp;"|"&amp;M578&amp;"|"&amp;N578&amp;"|"&amp;O578&amp;"|"&amp;P578&amp;"|"&amp;Q578&amp;"|"&amp;R578&amp;"|"&amp;S578&amp;"|"&amp;T578&amp;"|"&amp;U578&amp;"|"&amp;V578&amp;"|"&amp;W578&amp;"|"&amp;X578&amp;"|"&amp;Y578&amp;"|"&amp;Z578&amp;"|"&amp;AA578&amp;"|"&amp;AB578&amp;"|"&amp;AC578&amp;"|"&amp;AD578&amp;"|"&amp;AE578&amp;"|"&amp;AF578&amp;"|"&amp;AG578</f>
        <v>Resort Hotel|1|54|2017|February|8|25|2|1|2|0|0|BB|PRT|Online TA|TA/TO|0|0|0|A|A|0|No Deposit|240||0|Transient|48|0|1|Canceled|42744</v>
      </c>
      <c r="AI578" s="0" t="str">
        <f aca="false">IF(COUNTIF($AH$4:$AH$2603,AH578)&gt;1,"Duplicate","Unique")</f>
        <v>Unique</v>
      </c>
      <c r="AJ578" s="0" t="str">
        <f aca="false">IF(COUNTBLANK(B578:AG578)&gt;0,"Missing ("&amp;COUNTBLANK(B578:AG578)&amp;")","Complete")</f>
        <v>Missing (1)</v>
      </c>
    </row>
    <row r="579" customFormat="false" ht="15" hidden="false" customHeight="false" outlineLevel="0" collapsed="false">
      <c r="A579" s="14" t="n">
        <v>576</v>
      </c>
      <c r="B579" s="14" t="s">
        <v>90</v>
      </c>
      <c r="C579" s="14" t="n">
        <v>0</v>
      </c>
      <c r="D579" s="14" t="n">
        <v>198</v>
      </c>
      <c r="E579" s="14" t="n">
        <v>2016</v>
      </c>
      <c r="F579" s="14" t="s">
        <v>121</v>
      </c>
      <c r="G579" s="14" t="n">
        <v>21</v>
      </c>
      <c r="H579" s="14" t="n">
        <v>20</v>
      </c>
      <c r="I579" s="14" t="n">
        <v>0</v>
      </c>
      <c r="J579" s="14" t="n">
        <v>1</v>
      </c>
      <c r="K579" s="14" t="n">
        <v>2</v>
      </c>
      <c r="L579" s="14" t="n">
        <v>0</v>
      </c>
      <c r="M579" s="14" t="n">
        <v>0</v>
      </c>
      <c r="N579" s="14" t="s">
        <v>82</v>
      </c>
      <c r="O579" s="14" t="s">
        <v>92</v>
      </c>
      <c r="P579" s="14" t="s">
        <v>116</v>
      </c>
      <c r="Q579" s="14" t="s">
        <v>94</v>
      </c>
      <c r="R579" s="14" t="n">
        <v>0</v>
      </c>
      <c r="S579" s="14" t="n">
        <v>0</v>
      </c>
      <c r="T579" s="14" t="n">
        <v>0</v>
      </c>
      <c r="U579" s="14" t="s">
        <v>95</v>
      </c>
      <c r="V579" s="14" t="s">
        <v>109</v>
      </c>
      <c r="W579" s="14" t="n">
        <v>0</v>
      </c>
      <c r="X579" s="14" t="s">
        <v>86</v>
      </c>
      <c r="Y579" s="14" t="n">
        <v>1</v>
      </c>
      <c r="Z579" s="14"/>
      <c r="AA579" s="14" t="n">
        <v>98</v>
      </c>
      <c r="AB579" s="14" t="s">
        <v>101</v>
      </c>
      <c r="AC579" s="14" t="n">
        <v>65</v>
      </c>
      <c r="AD579" s="14" t="n">
        <v>0</v>
      </c>
      <c r="AE579" s="14" t="n">
        <v>0</v>
      </c>
      <c r="AF579" s="14" t="s">
        <v>88</v>
      </c>
      <c r="AG579" s="15" t="n">
        <v>42511</v>
      </c>
      <c r="AH579" s="14" t="str">
        <f aca="false">B579&amp;"|"&amp;C579&amp;"|"&amp;D579&amp;"|"&amp;E579&amp;"|"&amp;F579&amp;"|"&amp;G579&amp;"|"&amp;H579&amp;"|"&amp;I579&amp;"|"&amp;J579&amp;"|"&amp;K579&amp;"|"&amp;L579&amp;"|"&amp;M579&amp;"|"&amp;N579&amp;"|"&amp;O579&amp;"|"&amp;P579&amp;"|"&amp;Q579&amp;"|"&amp;R579&amp;"|"&amp;S579&amp;"|"&amp;T579&amp;"|"&amp;U579&amp;"|"&amp;V579&amp;"|"&amp;W579&amp;"|"&amp;X579&amp;"|"&amp;Y579&amp;"|"&amp;Z579&amp;"|"&amp;AA579&amp;"|"&amp;AB579&amp;"|"&amp;AC579&amp;"|"&amp;AD579&amp;"|"&amp;AE579&amp;"|"&amp;AF579&amp;"|"&amp;AG579</f>
        <v>City Hotel|0|198|2016|May|21|20|0|1|2|0|0|BB|PRT|Groups|TA/TO|0|0|0|A|D|0|No Deposit|1||98|Transient-Party|65|0|0|Check-Out|42511</v>
      </c>
      <c r="AI579" s="14" t="str">
        <f aca="false">IF(COUNTIF($AH$4:$AH$2603,AH579)&gt;1,"Duplicate","Unique")</f>
        <v>Unique</v>
      </c>
      <c r="AJ579" s="14" t="str">
        <f aca="false">IF(COUNTBLANK(B579:AG579)&gt;0,"Missing ("&amp;COUNTBLANK(B579:AG579)&amp;")","Complete")</f>
        <v>Missing (1)</v>
      </c>
    </row>
    <row r="580" customFormat="false" ht="15" hidden="false" customHeight="false" outlineLevel="0" collapsed="false">
      <c r="A580" s="0" t="n">
        <v>577</v>
      </c>
      <c r="B580" s="0" t="s">
        <v>90</v>
      </c>
      <c r="C580" s="0" t="n">
        <v>1</v>
      </c>
      <c r="D580" s="0" t="n">
        <v>27</v>
      </c>
      <c r="E580" s="0" t="n">
        <v>2017</v>
      </c>
      <c r="F580" s="0" t="s">
        <v>135</v>
      </c>
      <c r="G580" s="0" t="n">
        <v>23</v>
      </c>
      <c r="H580" s="0" t="n">
        <v>6</v>
      </c>
      <c r="I580" s="0" t="n">
        <v>0</v>
      </c>
      <c r="J580" s="0" t="n">
        <v>1</v>
      </c>
      <c r="K580" s="0" t="n">
        <v>2</v>
      </c>
      <c r="L580" s="0" t="n">
        <v>0</v>
      </c>
      <c r="M580" s="0" t="n">
        <v>0</v>
      </c>
      <c r="N580" s="0" t="s">
        <v>82</v>
      </c>
      <c r="O580" s="0" t="s">
        <v>117</v>
      </c>
      <c r="P580" s="0" t="s">
        <v>93</v>
      </c>
      <c r="Q580" s="0" t="s">
        <v>94</v>
      </c>
      <c r="R580" s="0" t="n">
        <v>0</v>
      </c>
      <c r="S580" s="0" t="n">
        <v>0</v>
      </c>
      <c r="T580" s="0" t="n">
        <v>0</v>
      </c>
      <c r="U580" s="0" t="s">
        <v>109</v>
      </c>
      <c r="V580" s="0" t="s">
        <v>109</v>
      </c>
      <c r="W580" s="0" t="n">
        <v>4</v>
      </c>
      <c r="X580" s="0" t="s">
        <v>86</v>
      </c>
      <c r="Y580" s="0" t="n">
        <v>9</v>
      </c>
      <c r="AA580" s="0" t="n">
        <v>0</v>
      </c>
      <c r="AB580" s="0" t="s">
        <v>87</v>
      </c>
      <c r="AC580" s="0" t="n">
        <v>190</v>
      </c>
      <c r="AD580" s="0" t="n">
        <v>0</v>
      </c>
      <c r="AE580" s="0" t="n">
        <v>2</v>
      </c>
      <c r="AF580" s="0" t="s">
        <v>96</v>
      </c>
      <c r="AG580" s="13" t="n">
        <v>42872</v>
      </c>
      <c r="AH580" s="0" t="str">
        <f aca="false">B580&amp;"|"&amp;C580&amp;"|"&amp;D580&amp;"|"&amp;E580&amp;"|"&amp;F580&amp;"|"&amp;G580&amp;"|"&amp;H580&amp;"|"&amp;I580&amp;"|"&amp;J580&amp;"|"&amp;K580&amp;"|"&amp;L580&amp;"|"&amp;M580&amp;"|"&amp;N580&amp;"|"&amp;O580&amp;"|"&amp;P580&amp;"|"&amp;Q580&amp;"|"&amp;R580&amp;"|"&amp;S580&amp;"|"&amp;T580&amp;"|"&amp;U580&amp;"|"&amp;V580&amp;"|"&amp;W580&amp;"|"&amp;X580&amp;"|"&amp;Y580&amp;"|"&amp;Z580&amp;"|"&amp;AA580&amp;"|"&amp;AB580&amp;"|"&amp;AC580&amp;"|"&amp;AD580&amp;"|"&amp;AE580&amp;"|"&amp;AF580&amp;"|"&amp;AG580</f>
        <v>City Hotel|1|27|2017|June|23|6|0|1|2|0|0|BB|BEL|Online TA|TA/TO|0|0|0|D|D|4|No Deposit|9||0|Transient|190|0|2|Canceled|42872</v>
      </c>
      <c r="AI580" s="0" t="str">
        <f aca="false">IF(COUNTIF($AH$4:$AH$2603,AH580)&gt;1,"Duplicate","Unique")</f>
        <v>Unique</v>
      </c>
      <c r="AJ580" s="0" t="str">
        <f aca="false">IF(COUNTBLANK(B580:AG580)&gt;0,"Missing ("&amp;COUNTBLANK(B580:AG580)&amp;")","Complete")</f>
        <v>Missing (1)</v>
      </c>
    </row>
    <row r="581" customFormat="false" ht="15" hidden="false" customHeight="false" outlineLevel="0" collapsed="false">
      <c r="A581" s="14" t="n">
        <v>578</v>
      </c>
      <c r="B581" s="14" t="s">
        <v>80</v>
      </c>
      <c r="C581" s="14" t="n">
        <v>0</v>
      </c>
      <c r="D581" s="14" t="n">
        <v>25</v>
      </c>
      <c r="E581" s="14" t="n">
        <v>2015</v>
      </c>
      <c r="F581" s="14" t="s">
        <v>113</v>
      </c>
      <c r="G581" s="14" t="n">
        <v>45</v>
      </c>
      <c r="H581" s="14" t="n">
        <v>3</v>
      </c>
      <c r="I581" s="14" t="n">
        <v>0</v>
      </c>
      <c r="J581" s="14" t="n">
        <v>4</v>
      </c>
      <c r="K581" s="14" t="n">
        <v>1</v>
      </c>
      <c r="L581" s="14" t="n">
        <v>0</v>
      </c>
      <c r="M581" s="14" t="n">
        <v>0</v>
      </c>
      <c r="N581" s="14" t="s">
        <v>82</v>
      </c>
      <c r="O581" s="14" t="s">
        <v>117</v>
      </c>
      <c r="P581" s="14" t="s">
        <v>99</v>
      </c>
      <c r="Q581" s="14" t="s">
        <v>94</v>
      </c>
      <c r="R581" s="14" t="n">
        <v>0</v>
      </c>
      <c r="S581" s="14" t="n">
        <v>0</v>
      </c>
      <c r="T581" s="14" t="n">
        <v>0</v>
      </c>
      <c r="U581" s="14" t="s">
        <v>109</v>
      </c>
      <c r="V581" s="14" t="s">
        <v>109</v>
      </c>
      <c r="W581" s="14" t="n">
        <v>0</v>
      </c>
      <c r="X581" s="14" t="s">
        <v>86</v>
      </c>
      <c r="Y581" s="14" t="n">
        <v>314</v>
      </c>
      <c r="Z581" s="14"/>
      <c r="AA581" s="14" t="n">
        <v>0</v>
      </c>
      <c r="AB581" s="14" t="s">
        <v>87</v>
      </c>
      <c r="AC581" s="14" t="n">
        <v>47.6</v>
      </c>
      <c r="AD581" s="14" t="n">
        <v>0</v>
      </c>
      <c r="AE581" s="14" t="n">
        <v>0</v>
      </c>
      <c r="AF581" s="14" t="s">
        <v>88</v>
      </c>
      <c r="AG581" s="15" t="n">
        <v>42315</v>
      </c>
      <c r="AH581" s="14" t="str">
        <f aca="false">B581&amp;"|"&amp;C581&amp;"|"&amp;D581&amp;"|"&amp;E581&amp;"|"&amp;F581&amp;"|"&amp;G581&amp;"|"&amp;H581&amp;"|"&amp;I581&amp;"|"&amp;J581&amp;"|"&amp;K581&amp;"|"&amp;L581&amp;"|"&amp;M581&amp;"|"&amp;N581&amp;"|"&amp;O581&amp;"|"&amp;P581&amp;"|"&amp;Q581&amp;"|"&amp;R581&amp;"|"&amp;S581&amp;"|"&amp;T581&amp;"|"&amp;U581&amp;"|"&amp;V581&amp;"|"&amp;W581&amp;"|"&amp;X581&amp;"|"&amp;Y581&amp;"|"&amp;Z581&amp;"|"&amp;AA581&amp;"|"&amp;AB581&amp;"|"&amp;AC581&amp;"|"&amp;AD581&amp;"|"&amp;AE581&amp;"|"&amp;AF581&amp;"|"&amp;AG581</f>
        <v>Resort Hotel|0|25|2015|November|45|3|0|4|1|0|0|BB|BEL|Offline TA/TO|TA/TO|0|0|0|D|D|0|No Deposit|314||0|Transient|47.6|0|0|Check-Out|42315</v>
      </c>
      <c r="AI581" s="14" t="str">
        <f aca="false">IF(COUNTIF($AH$4:$AH$2603,AH581)&gt;1,"Duplicate","Unique")</f>
        <v>Unique</v>
      </c>
      <c r="AJ581" s="14" t="str">
        <f aca="false">IF(COUNTBLANK(B581:AG581)&gt;0,"Missing ("&amp;COUNTBLANK(B581:AG581)&amp;")","Complete")</f>
        <v>Missing (1)</v>
      </c>
    </row>
    <row r="582" customFormat="false" ht="15" hidden="false" customHeight="false" outlineLevel="0" collapsed="false">
      <c r="A582" s="0" t="n">
        <v>579</v>
      </c>
      <c r="B582" s="0" t="s">
        <v>90</v>
      </c>
      <c r="C582" s="0" t="n">
        <v>0</v>
      </c>
      <c r="D582" s="0" t="n">
        <v>46</v>
      </c>
      <c r="E582" s="0" t="n">
        <v>2017</v>
      </c>
      <c r="F582" s="0" t="s">
        <v>103</v>
      </c>
      <c r="G582" s="0" t="n">
        <v>10</v>
      </c>
      <c r="H582" s="0" t="n">
        <v>7</v>
      </c>
      <c r="I582" s="0" t="n">
        <v>0</v>
      </c>
      <c r="J582" s="0" t="n">
        <v>3</v>
      </c>
      <c r="K582" s="0" t="n">
        <v>2</v>
      </c>
      <c r="L582" s="0" t="n">
        <v>0</v>
      </c>
      <c r="M582" s="0" t="n">
        <v>0</v>
      </c>
      <c r="N582" s="0" t="s">
        <v>82</v>
      </c>
      <c r="O582" s="0" t="s">
        <v>155</v>
      </c>
      <c r="P582" s="0" t="s">
        <v>84</v>
      </c>
      <c r="Q582" s="0" t="s">
        <v>84</v>
      </c>
      <c r="R582" s="0" t="n">
        <v>0</v>
      </c>
      <c r="S582" s="0" t="n">
        <v>0</v>
      </c>
      <c r="T582" s="0" t="n">
        <v>0</v>
      </c>
      <c r="U582" s="0" t="s">
        <v>95</v>
      </c>
      <c r="V582" s="0" t="s">
        <v>95</v>
      </c>
      <c r="W582" s="0" t="n">
        <v>1</v>
      </c>
      <c r="X582" s="0" t="s">
        <v>86</v>
      </c>
      <c r="Y582" s="0" t="n">
        <v>14</v>
      </c>
      <c r="AA582" s="0" t="n">
        <v>0</v>
      </c>
      <c r="AB582" s="0" t="s">
        <v>87</v>
      </c>
      <c r="AC582" s="0" t="n">
        <v>98</v>
      </c>
      <c r="AD582" s="0" t="n">
        <v>0</v>
      </c>
      <c r="AE582" s="0" t="n">
        <v>1</v>
      </c>
      <c r="AF582" s="0" t="s">
        <v>88</v>
      </c>
      <c r="AG582" s="13" t="n">
        <v>42804</v>
      </c>
      <c r="AH582" s="0" t="str">
        <f aca="false">B582&amp;"|"&amp;C582&amp;"|"&amp;D582&amp;"|"&amp;E582&amp;"|"&amp;F582&amp;"|"&amp;G582&amp;"|"&amp;H582&amp;"|"&amp;I582&amp;"|"&amp;J582&amp;"|"&amp;K582&amp;"|"&amp;L582&amp;"|"&amp;M582&amp;"|"&amp;N582&amp;"|"&amp;O582&amp;"|"&amp;P582&amp;"|"&amp;Q582&amp;"|"&amp;R582&amp;"|"&amp;S582&amp;"|"&amp;T582&amp;"|"&amp;U582&amp;"|"&amp;V582&amp;"|"&amp;W582&amp;"|"&amp;X582&amp;"|"&amp;Y582&amp;"|"&amp;Z582&amp;"|"&amp;AA582&amp;"|"&amp;AB582&amp;"|"&amp;AC582&amp;"|"&amp;AD582&amp;"|"&amp;AE582&amp;"|"&amp;AF582&amp;"|"&amp;AG582</f>
        <v>City Hotel|0|46|2017|March|10|7|0|3|2|0|0|BB|CHE|Direct|Direct|0|0|0|A|A|1|No Deposit|14||0|Transient|98|0|1|Check-Out|42804</v>
      </c>
      <c r="AI582" s="0" t="str">
        <f aca="false">IF(COUNTIF($AH$4:$AH$2603,AH582)&gt;1,"Duplicate","Unique")</f>
        <v>Unique</v>
      </c>
      <c r="AJ582" s="0" t="str">
        <f aca="false">IF(COUNTBLANK(B582:AG582)&gt;0,"Missing ("&amp;COUNTBLANK(B582:AG582)&amp;")","Complete")</f>
        <v>Missing (1)</v>
      </c>
    </row>
    <row r="583" customFormat="false" ht="15" hidden="false" customHeight="false" outlineLevel="0" collapsed="false">
      <c r="A583" s="14" t="n">
        <v>580</v>
      </c>
      <c r="B583" s="14" t="s">
        <v>90</v>
      </c>
      <c r="C583" s="14" t="n">
        <v>1</v>
      </c>
      <c r="D583" s="14" t="n">
        <v>188</v>
      </c>
      <c r="E583" s="14" t="n">
        <v>2016</v>
      </c>
      <c r="F583" s="14" t="s">
        <v>119</v>
      </c>
      <c r="G583" s="14" t="n">
        <v>33</v>
      </c>
      <c r="H583" s="14" t="n">
        <v>13</v>
      </c>
      <c r="I583" s="14" t="n">
        <v>1</v>
      </c>
      <c r="J583" s="14" t="n">
        <v>1</v>
      </c>
      <c r="K583" s="14" t="n">
        <v>2</v>
      </c>
      <c r="L583" s="14" t="n">
        <v>0</v>
      </c>
      <c r="M583" s="14" t="n">
        <v>0</v>
      </c>
      <c r="N583" s="14" t="s">
        <v>82</v>
      </c>
      <c r="O583" s="14" t="s">
        <v>152</v>
      </c>
      <c r="P583" s="14" t="s">
        <v>93</v>
      </c>
      <c r="Q583" s="14" t="s">
        <v>94</v>
      </c>
      <c r="R583" s="14" t="n">
        <v>0</v>
      </c>
      <c r="S583" s="14" t="n">
        <v>0</v>
      </c>
      <c r="T583" s="14" t="n">
        <v>0</v>
      </c>
      <c r="U583" s="14" t="s">
        <v>95</v>
      </c>
      <c r="V583" s="14" t="s">
        <v>95</v>
      </c>
      <c r="W583" s="14" t="n">
        <v>0</v>
      </c>
      <c r="X583" s="14" t="s">
        <v>86</v>
      </c>
      <c r="Y583" s="14" t="n">
        <v>9</v>
      </c>
      <c r="Z583" s="14"/>
      <c r="AA583" s="14" t="n">
        <v>0</v>
      </c>
      <c r="AB583" s="14" t="s">
        <v>87</v>
      </c>
      <c r="AC583" s="14" t="n">
        <v>105.3</v>
      </c>
      <c r="AD583" s="14" t="n">
        <v>0</v>
      </c>
      <c r="AE583" s="14" t="n">
        <v>0</v>
      </c>
      <c r="AF583" s="14" t="s">
        <v>96</v>
      </c>
      <c r="AG583" s="15" t="n">
        <v>42430</v>
      </c>
      <c r="AH583" s="14" t="str">
        <f aca="false">B583&amp;"|"&amp;C583&amp;"|"&amp;D583&amp;"|"&amp;E583&amp;"|"&amp;F583&amp;"|"&amp;G583&amp;"|"&amp;H583&amp;"|"&amp;I583&amp;"|"&amp;J583&amp;"|"&amp;K583&amp;"|"&amp;L583&amp;"|"&amp;M583&amp;"|"&amp;N583&amp;"|"&amp;O583&amp;"|"&amp;P583&amp;"|"&amp;Q583&amp;"|"&amp;R583&amp;"|"&amp;S583&amp;"|"&amp;T583&amp;"|"&amp;U583&amp;"|"&amp;V583&amp;"|"&amp;W583&amp;"|"&amp;X583&amp;"|"&amp;Y583&amp;"|"&amp;Z583&amp;"|"&amp;AA583&amp;"|"&amp;AB583&amp;"|"&amp;AC583&amp;"|"&amp;AD583&amp;"|"&amp;AE583&amp;"|"&amp;AF583&amp;"|"&amp;AG583</f>
        <v>City Hotel|1|188|2016|August|33|13|1|1|2|0|0|BB|ISR|Online TA|TA/TO|0|0|0|A|A|0|No Deposit|9||0|Transient|105.3|0|0|Canceled|42430</v>
      </c>
      <c r="AI583" s="14" t="str">
        <f aca="false">IF(COUNTIF($AH$4:$AH$2603,AH583)&gt;1,"Duplicate","Unique")</f>
        <v>Unique</v>
      </c>
      <c r="AJ583" s="14" t="str">
        <f aca="false">IF(COUNTBLANK(B583:AG583)&gt;0,"Missing ("&amp;COUNTBLANK(B583:AG583)&amp;")","Complete")</f>
        <v>Missing (1)</v>
      </c>
    </row>
    <row r="584" customFormat="false" ht="15" hidden="false" customHeight="false" outlineLevel="0" collapsed="false">
      <c r="A584" s="0" t="n">
        <v>581</v>
      </c>
      <c r="B584" s="0" t="s">
        <v>80</v>
      </c>
      <c r="C584" s="0" t="n">
        <v>0</v>
      </c>
      <c r="D584" s="0" t="n">
        <v>3</v>
      </c>
      <c r="E584" s="0" t="n">
        <v>2016</v>
      </c>
      <c r="F584" s="0" t="s">
        <v>103</v>
      </c>
      <c r="G584" s="0" t="n">
        <v>11</v>
      </c>
      <c r="H584" s="0" t="n">
        <v>12</v>
      </c>
      <c r="I584" s="0" t="n">
        <v>2</v>
      </c>
      <c r="J584" s="0" t="n">
        <v>1</v>
      </c>
      <c r="K584" s="0" t="n">
        <v>2</v>
      </c>
      <c r="L584" s="0" t="n">
        <v>0</v>
      </c>
      <c r="M584" s="0" t="n">
        <v>0</v>
      </c>
      <c r="N584" s="0" t="s">
        <v>82</v>
      </c>
      <c r="O584" s="0" t="s">
        <v>115</v>
      </c>
      <c r="P584" s="0" t="s">
        <v>99</v>
      </c>
      <c r="Q584" s="0" t="s">
        <v>94</v>
      </c>
      <c r="R584" s="0" t="n">
        <v>0</v>
      </c>
      <c r="S584" s="0" t="n">
        <v>0</v>
      </c>
      <c r="T584" s="0" t="n">
        <v>0</v>
      </c>
      <c r="U584" s="0" t="s">
        <v>156</v>
      </c>
      <c r="V584" s="0" t="s">
        <v>156</v>
      </c>
      <c r="W584" s="0" t="n">
        <v>0</v>
      </c>
      <c r="X584" s="0" t="s">
        <v>86</v>
      </c>
      <c r="Y584" s="0" t="n">
        <v>8</v>
      </c>
      <c r="AA584" s="0" t="n">
        <v>0</v>
      </c>
      <c r="AB584" s="0" t="s">
        <v>87</v>
      </c>
      <c r="AC584" s="0" t="n">
        <v>8</v>
      </c>
      <c r="AD584" s="0" t="n">
        <v>0</v>
      </c>
      <c r="AE584" s="0" t="n">
        <v>0</v>
      </c>
      <c r="AF584" s="0" t="s">
        <v>88</v>
      </c>
      <c r="AG584" s="13" t="n">
        <v>42444</v>
      </c>
      <c r="AH584" s="0" t="str">
        <f aca="false">B584&amp;"|"&amp;C584&amp;"|"&amp;D584&amp;"|"&amp;E584&amp;"|"&amp;F584&amp;"|"&amp;G584&amp;"|"&amp;H584&amp;"|"&amp;I584&amp;"|"&amp;J584&amp;"|"&amp;K584&amp;"|"&amp;L584&amp;"|"&amp;M584&amp;"|"&amp;N584&amp;"|"&amp;O584&amp;"|"&amp;P584&amp;"|"&amp;Q584&amp;"|"&amp;R584&amp;"|"&amp;S584&amp;"|"&amp;T584&amp;"|"&amp;U584&amp;"|"&amp;V584&amp;"|"&amp;W584&amp;"|"&amp;X584&amp;"|"&amp;Y584&amp;"|"&amp;Z584&amp;"|"&amp;AA584&amp;"|"&amp;AB584&amp;"|"&amp;AC584&amp;"|"&amp;AD584&amp;"|"&amp;AE584&amp;"|"&amp;AF584&amp;"|"&amp;AG584</f>
        <v>Resort Hotel|0|3|2016|March|11|12|2|1|2|0|0|BB|ESP|Offline TA/TO|TA/TO|0|0|0|C|C|0|No Deposit|8||0|Transient|8|0|0|Check-Out|42444</v>
      </c>
      <c r="AI584" s="0" t="str">
        <f aca="false">IF(COUNTIF($AH$4:$AH$2603,AH584)&gt;1,"Duplicate","Unique")</f>
        <v>Unique</v>
      </c>
      <c r="AJ584" s="0" t="str">
        <f aca="false">IF(COUNTBLANK(B584:AG584)&gt;0,"Missing ("&amp;COUNTBLANK(B584:AG584)&amp;")","Complete")</f>
        <v>Missing (1)</v>
      </c>
    </row>
    <row r="585" customFormat="false" ht="15" hidden="false" customHeight="false" outlineLevel="0" collapsed="false">
      <c r="A585" s="14" t="n">
        <v>582</v>
      </c>
      <c r="B585" s="14" t="s">
        <v>90</v>
      </c>
      <c r="C585" s="14" t="n">
        <v>0</v>
      </c>
      <c r="D585" s="14" t="n">
        <v>169</v>
      </c>
      <c r="E585" s="14" t="n">
        <v>2017</v>
      </c>
      <c r="F585" s="14" t="s">
        <v>91</v>
      </c>
      <c r="G585" s="14" t="n">
        <v>27</v>
      </c>
      <c r="H585" s="14" t="n">
        <v>2</v>
      </c>
      <c r="I585" s="14" t="n">
        <v>1</v>
      </c>
      <c r="J585" s="14" t="n">
        <v>0</v>
      </c>
      <c r="K585" s="14" t="n">
        <v>2</v>
      </c>
      <c r="L585" s="14" t="n">
        <v>0</v>
      </c>
      <c r="M585" s="14" t="n">
        <v>0</v>
      </c>
      <c r="N585" s="14" t="s">
        <v>82</v>
      </c>
      <c r="O585" s="14" t="s">
        <v>170</v>
      </c>
      <c r="P585" s="14" t="s">
        <v>93</v>
      </c>
      <c r="Q585" s="14" t="s">
        <v>94</v>
      </c>
      <c r="R585" s="14" t="n">
        <v>0</v>
      </c>
      <c r="S585" s="14" t="n">
        <v>0</v>
      </c>
      <c r="T585" s="14" t="n">
        <v>0</v>
      </c>
      <c r="U585" s="14" t="s">
        <v>95</v>
      </c>
      <c r="V585" s="14" t="s">
        <v>95</v>
      </c>
      <c r="W585" s="14" t="n">
        <v>0</v>
      </c>
      <c r="X585" s="14" t="s">
        <v>86</v>
      </c>
      <c r="Y585" s="14" t="n">
        <v>9</v>
      </c>
      <c r="Z585" s="14"/>
      <c r="AA585" s="14" t="n">
        <v>0</v>
      </c>
      <c r="AB585" s="14" t="s">
        <v>87</v>
      </c>
      <c r="AC585" s="14" t="n">
        <v>107.1</v>
      </c>
      <c r="AD585" s="14" t="n">
        <v>0</v>
      </c>
      <c r="AE585" s="14" t="n">
        <v>0</v>
      </c>
      <c r="AF585" s="14" t="s">
        <v>88</v>
      </c>
      <c r="AG585" s="15" t="n">
        <v>42919</v>
      </c>
      <c r="AH585" s="14" t="str">
        <f aca="false">B585&amp;"|"&amp;C585&amp;"|"&amp;D585&amp;"|"&amp;E585&amp;"|"&amp;F585&amp;"|"&amp;G585&amp;"|"&amp;H585&amp;"|"&amp;I585&amp;"|"&amp;J585&amp;"|"&amp;K585&amp;"|"&amp;L585&amp;"|"&amp;M585&amp;"|"&amp;N585&amp;"|"&amp;O585&amp;"|"&amp;P585&amp;"|"&amp;Q585&amp;"|"&amp;R585&amp;"|"&amp;S585&amp;"|"&amp;T585&amp;"|"&amp;U585&amp;"|"&amp;V585&amp;"|"&amp;W585&amp;"|"&amp;X585&amp;"|"&amp;Y585&amp;"|"&amp;Z585&amp;"|"&amp;AA585&amp;"|"&amp;AB585&amp;"|"&amp;AC585&amp;"|"&amp;AD585&amp;"|"&amp;AE585&amp;"|"&amp;AF585&amp;"|"&amp;AG585</f>
        <v>City Hotel|0|169|2017|July|27|2|1|0|2|0|0|BB|HUN|Online TA|TA/TO|0|0|0|A|A|0|No Deposit|9||0|Transient|107.1|0|0|Check-Out|42919</v>
      </c>
      <c r="AI585" s="14" t="str">
        <f aca="false">IF(COUNTIF($AH$4:$AH$2603,AH585)&gt;1,"Duplicate","Unique")</f>
        <v>Unique</v>
      </c>
      <c r="AJ585" s="14" t="str">
        <f aca="false">IF(COUNTBLANK(B585:AG585)&gt;0,"Missing ("&amp;COUNTBLANK(B585:AG585)&amp;")","Complete")</f>
        <v>Missing (1)</v>
      </c>
    </row>
    <row r="586" customFormat="false" ht="15" hidden="false" customHeight="false" outlineLevel="0" collapsed="false">
      <c r="A586" s="0" t="n">
        <v>583</v>
      </c>
      <c r="B586" s="0" t="s">
        <v>90</v>
      </c>
      <c r="C586" s="0" t="n">
        <v>0</v>
      </c>
      <c r="D586" s="0" t="n">
        <v>1</v>
      </c>
      <c r="E586" s="0" t="n">
        <v>2015</v>
      </c>
      <c r="F586" s="0" t="s">
        <v>114</v>
      </c>
      <c r="G586" s="0" t="n">
        <v>36</v>
      </c>
      <c r="H586" s="0" t="n">
        <v>1</v>
      </c>
      <c r="I586" s="0" t="n">
        <v>0</v>
      </c>
      <c r="J586" s="0" t="n">
        <v>3</v>
      </c>
      <c r="K586" s="0" t="n">
        <v>1</v>
      </c>
      <c r="L586" s="0" t="n">
        <v>0</v>
      </c>
      <c r="M586" s="0" t="n">
        <v>0</v>
      </c>
      <c r="N586" s="0" t="s">
        <v>82</v>
      </c>
      <c r="O586" s="0" t="s">
        <v>115</v>
      </c>
      <c r="P586" s="0" t="s">
        <v>116</v>
      </c>
      <c r="Q586" s="0" t="s">
        <v>94</v>
      </c>
      <c r="R586" s="0" t="n">
        <v>0</v>
      </c>
      <c r="S586" s="0" t="n">
        <v>0</v>
      </c>
      <c r="T586" s="0" t="n">
        <v>0</v>
      </c>
      <c r="U586" s="0" t="s">
        <v>95</v>
      </c>
      <c r="V586" s="0" t="s">
        <v>109</v>
      </c>
      <c r="W586" s="0" t="n">
        <v>0</v>
      </c>
      <c r="X586" s="0" t="s">
        <v>86</v>
      </c>
      <c r="Y586" s="0" t="n">
        <v>1</v>
      </c>
      <c r="AA586" s="0" t="n">
        <v>0</v>
      </c>
      <c r="AB586" s="0" t="s">
        <v>87</v>
      </c>
      <c r="AC586" s="0" t="n">
        <v>0</v>
      </c>
      <c r="AD586" s="0" t="n">
        <v>0</v>
      </c>
      <c r="AE586" s="0" t="n">
        <v>0</v>
      </c>
      <c r="AF586" s="0" t="s">
        <v>88</v>
      </c>
      <c r="AG586" s="13" t="n">
        <v>42251</v>
      </c>
      <c r="AH586" s="0" t="str">
        <f aca="false">B586&amp;"|"&amp;C586&amp;"|"&amp;D586&amp;"|"&amp;E586&amp;"|"&amp;F586&amp;"|"&amp;G586&amp;"|"&amp;H586&amp;"|"&amp;I586&amp;"|"&amp;J586&amp;"|"&amp;K586&amp;"|"&amp;L586&amp;"|"&amp;M586&amp;"|"&amp;N586&amp;"|"&amp;O586&amp;"|"&amp;P586&amp;"|"&amp;Q586&amp;"|"&amp;R586&amp;"|"&amp;S586&amp;"|"&amp;T586&amp;"|"&amp;U586&amp;"|"&amp;V586&amp;"|"&amp;W586&amp;"|"&amp;X586&amp;"|"&amp;Y586&amp;"|"&amp;Z586&amp;"|"&amp;AA586&amp;"|"&amp;AB586&amp;"|"&amp;AC586&amp;"|"&amp;AD586&amp;"|"&amp;AE586&amp;"|"&amp;AF586&amp;"|"&amp;AG586</f>
        <v>City Hotel|0|1|2015|September|36|1|0|3|1|0|0|BB|ESP|Groups|TA/TO|0|0|0|A|D|0|No Deposit|1||0|Transient|0|0|0|Check-Out|42251</v>
      </c>
      <c r="AI586" s="0" t="str">
        <f aca="false">IF(COUNTIF($AH$4:$AH$2603,AH586)&gt;1,"Duplicate","Unique")</f>
        <v>Unique</v>
      </c>
      <c r="AJ586" s="0" t="str">
        <f aca="false">IF(COUNTBLANK(B586:AG586)&gt;0,"Missing ("&amp;COUNTBLANK(B586:AG586)&amp;")","Complete")</f>
        <v>Missing (1)</v>
      </c>
    </row>
    <row r="587" customFormat="false" ht="15" hidden="false" customHeight="false" outlineLevel="0" collapsed="false">
      <c r="A587" s="14" t="n">
        <v>584</v>
      </c>
      <c r="B587" s="14" t="s">
        <v>90</v>
      </c>
      <c r="C587" s="14" t="n">
        <v>1</v>
      </c>
      <c r="D587" s="14" t="n">
        <v>70</v>
      </c>
      <c r="E587" s="14" t="n">
        <v>2017</v>
      </c>
      <c r="F587" s="14" t="s">
        <v>91</v>
      </c>
      <c r="G587" s="14" t="n">
        <v>31</v>
      </c>
      <c r="H587" s="14" t="n">
        <v>31</v>
      </c>
      <c r="I587" s="14" t="n">
        <v>1</v>
      </c>
      <c r="J587" s="14" t="n">
        <v>2</v>
      </c>
      <c r="K587" s="14" t="n">
        <v>3</v>
      </c>
      <c r="L587" s="14" t="n">
        <v>0</v>
      </c>
      <c r="M587" s="14" t="n">
        <v>0</v>
      </c>
      <c r="N587" s="14" t="s">
        <v>82</v>
      </c>
      <c r="O587" s="14" t="s">
        <v>173</v>
      </c>
      <c r="P587" s="14" t="s">
        <v>93</v>
      </c>
      <c r="Q587" s="14" t="s">
        <v>94</v>
      </c>
      <c r="R587" s="14" t="n">
        <v>0</v>
      </c>
      <c r="S587" s="14" t="n">
        <v>0</v>
      </c>
      <c r="T587" s="14" t="n">
        <v>0</v>
      </c>
      <c r="U587" s="14" t="s">
        <v>124</v>
      </c>
      <c r="V587" s="14" t="s">
        <v>124</v>
      </c>
      <c r="W587" s="14" t="n">
        <v>0</v>
      </c>
      <c r="X587" s="14" t="s">
        <v>86</v>
      </c>
      <c r="Y587" s="14" t="n">
        <v>9</v>
      </c>
      <c r="Z587" s="14"/>
      <c r="AA587" s="14" t="n">
        <v>0</v>
      </c>
      <c r="AB587" s="14" t="s">
        <v>87</v>
      </c>
      <c r="AC587" s="14" t="n">
        <v>230</v>
      </c>
      <c r="AD587" s="14" t="n">
        <v>0</v>
      </c>
      <c r="AE587" s="14" t="n">
        <v>1</v>
      </c>
      <c r="AF587" s="14" t="s">
        <v>96</v>
      </c>
      <c r="AG587" s="15" t="n">
        <v>42878</v>
      </c>
      <c r="AH587" s="14" t="str">
        <f aca="false">B587&amp;"|"&amp;C587&amp;"|"&amp;D587&amp;"|"&amp;E587&amp;"|"&amp;F587&amp;"|"&amp;G587&amp;"|"&amp;H587&amp;"|"&amp;I587&amp;"|"&amp;J587&amp;"|"&amp;K587&amp;"|"&amp;L587&amp;"|"&amp;M587&amp;"|"&amp;N587&amp;"|"&amp;O587&amp;"|"&amp;P587&amp;"|"&amp;Q587&amp;"|"&amp;R587&amp;"|"&amp;S587&amp;"|"&amp;T587&amp;"|"&amp;U587&amp;"|"&amp;V587&amp;"|"&amp;W587&amp;"|"&amp;X587&amp;"|"&amp;Y587&amp;"|"&amp;Z587&amp;"|"&amp;AA587&amp;"|"&amp;AB587&amp;"|"&amp;AC587&amp;"|"&amp;AD587&amp;"|"&amp;AE587&amp;"|"&amp;AF587&amp;"|"&amp;AG587</f>
        <v>City Hotel|1|70|2017|July|31|31|1|2|3|0|0|BB|QAT|Online TA|TA/TO|0|0|0|E|E|0|No Deposit|9||0|Transient|230|0|1|Canceled|42878</v>
      </c>
      <c r="AI587" s="14" t="str">
        <f aca="false">IF(COUNTIF($AH$4:$AH$2603,AH587)&gt;1,"Duplicate","Unique")</f>
        <v>Unique</v>
      </c>
      <c r="AJ587" s="14" t="str">
        <f aca="false">IF(COUNTBLANK(B587:AG587)&gt;0,"Missing ("&amp;COUNTBLANK(B587:AG587)&amp;")","Complete")</f>
        <v>Missing (1)</v>
      </c>
    </row>
    <row r="588" customFormat="false" ht="15" hidden="false" customHeight="false" outlineLevel="0" collapsed="false">
      <c r="A588" s="0" t="n">
        <v>585</v>
      </c>
      <c r="B588" s="0" t="s">
        <v>90</v>
      </c>
      <c r="C588" s="0" t="n">
        <v>0</v>
      </c>
      <c r="D588" s="0" t="n">
        <v>144</v>
      </c>
      <c r="E588" s="0" t="n">
        <v>2016</v>
      </c>
      <c r="F588" s="0" t="s">
        <v>91</v>
      </c>
      <c r="G588" s="0" t="n">
        <v>31</v>
      </c>
      <c r="H588" s="0" t="n">
        <v>25</v>
      </c>
      <c r="I588" s="0" t="n">
        <v>1</v>
      </c>
      <c r="J588" s="0" t="n">
        <v>5</v>
      </c>
      <c r="K588" s="0" t="n">
        <v>2</v>
      </c>
      <c r="L588" s="0" t="n">
        <v>0</v>
      </c>
      <c r="M588" s="0" t="n">
        <v>0</v>
      </c>
      <c r="N588" s="0" t="s">
        <v>82</v>
      </c>
      <c r="O588" s="0" t="s">
        <v>134</v>
      </c>
      <c r="P588" s="0" t="s">
        <v>93</v>
      </c>
      <c r="Q588" s="0" t="s">
        <v>94</v>
      </c>
      <c r="R588" s="0" t="n">
        <v>0</v>
      </c>
      <c r="S588" s="0" t="n">
        <v>0</v>
      </c>
      <c r="T588" s="0" t="n">
        <v>0</v>
      </c>
      <c r="U588" s="0" t="s">
        <v>95</v>
      </c>
      <c r="V588" s="0" t="s">
        <v>95</v>
      </c>
      <c r="W588" s="0" t="n">
        <v>0</v>
      </c>
      <c r="X588" s="0" t="s">
        <v>86</v>
      </c>
      <c r="Y588" s="0" t="n">
        <v>9</v>
      </c>
      <c r="AA588" s="0" t="n">
        <v>0</v>
      </c>
      <c r="AB588" s="0" t="s">
        <v>87</v>
      </c>
      <c r="AC588" s="0" t="n">
        <v>100.87</v>
      </c>
      <c r="AD588" s="0" t="n">
        <v>0</v>
      </c>
      <c r="AE588" s="0" t="n">
        <v>1</v>
      </c>
      <c r="AF588" s="0" t="s">
        <v>88</v>
      </c>
      <c r="AG588" s="13" t="n">
        <v>42582</v>
      </c>
      <c r="AH588" s="0" t="str">
        <f aca="false">B588&amp;"|"&amp;C588&amp;"|"&amp;D588&amp;"|"&amp;E588&amp;"|"&amp;F588&amp;"|"&amp;G588&amp;"|"&amp;H588&amp;"|"&amp;I588&amp;"|"&amp;J588&amp;"|"&amp;K588&amp;"|"&amp;L588&amp;"|"&amp;M588&amp;"|"&amp;N588&amp;"|"&amp;O588&amp;"|"&amp;P588&amp;"|"&amp;Q588&amp;"|"&amp;R588&amp;"|"&amp;S588&amp;"|"&amp;T588&amp;"|"&amp;U588&amp;"|"&amp;V588&amp;"|"&amp;W588&amp;"|"&amp;X588&amp;"|"&amp;Y588&amp;"|"&amp;Z588&amp;"|"&amp;AA588&amp;"|"&amp;AB588&amp;"|"&amp;AC588&amp;"|"&amp;AD588&amp;"|"&amp;AE588&amp;"|"&amp;AF588&amp;"|"&amp;AG588</f>
        <v>City Hotel|0|144|2016|July|31|25|1|5|2|0|0|BB|AUT|Online TA|TA/TO|0|0|0|A|A|0|No Deposit|9||0|Transient|100.87|0|1|Check-Out|42582</v>
      </c>
      <c r="AI588" s="0" t="str">
        <f aca="false">IF(COUNTIF($AH$4:$AH$2603,AH588)&gt;1,"Duplicate","Unique")</f>
        <v>Unique</v>
      </c>
      <c r="AJ588" s="0" t="str">
        <f aca="false">IF(COUNTBLANK(B588:AG588)&gt;0,"Missing ("&amp;COUNTBLANK(B588:AG588)&amp;")","Complete")</f>
        <v>Missing (1)</v>
      </c>
    </row>
    <row r="589" customFormat="false" ht="15" hidden="false" customHeight="false" outlineLevel="0" collapsed="false">
      <c r="A589" s="14" t="n">
        <v>586</v>
      </c>
      <c r="B589" s="14" t="s">
        <v>80</v>
      </c>
      <c r="C589" s="14" t="n">
        <v>0</v>
      </c>
      <c r="D589" s="14" t="n">
        <v>21</v>
      </c>
      <c r="E589" s="14" t="n">
        <v>2016</v>
      </c>
      <c r="F589" s="14" t="s">
        <v>126</v>
      </c>
      <c r="G589" s="14" t="n">
        <v>1</v>
      </c>
      <c r="H589" s="14" t="n">
        <v>2</v>
      </c>
      <c r="I589" s="14" t="n">
        <v>4</v>
      </c>
      <c r="J589" s="14" t="n">
        <v>10</v>
      </c>
      <c r="K589" s="14" t="n">
        <v>1</v>
      </c>
      <c r="L589" s="14" t="n">
        <v>0</v>
      </c>
      <c r="M589" s="14" t="n">
        <v>0</v>
      </c>
      <c r="N589" s="14" t="s">
        <v>82</v>
      </c>
      <c r="O589" s="14" t="s">
        <v>108</v>
      </c>
      <c r="P589" s="14" t="s">
        <v>99</v>
      </c>
      <c r="Q589" s="14" t="s">
        <v>94</v>
      </c>
      <c r="R589" s="14" t="n">
        <v>0</v>
      </c>
      <c r="S589" s="14" t="n">
        <v>0</v>
      </c>
      <c r="T589" s="14" t="n">
        <v>0</v>
      </c>
      <c r="U589" s="14" t="s">
        <v>124</v>
      </c>
      <c r="V589" s="14" t="s">
        <v>124</v>
      </c>
      <c r="W589" s="14" t="n">
        <v>0</v>
      </c>
      <c r="X589" s="14" t="s">
        <v>86</v>
      </c>
      <c r="Y589" s="14" t="n">
        <v>314</v>
      </c>
      <c r="Z589" s="14"/>
      <c r="AA589" s="14" t="n">
        <v>0</v>
      </c>
      <c r="AB589" s="14" t="s">
        <v>87</v>
      </c>
      <c r="AC589" s="14" t="n">
        <v>46.07</v>
      </c>
      <c r="AD589" s="14" t="n">
        <v>0</v>
      </c>
      <c r="AE589" s="14" t="n">
        <v>0</v>
      </c>
      <c r="AF589" s="14" t="s">
        <v>88</v>
      </c>
      <c r="AG589" s="15" t="n">
        <v>42385</v>
      </c>
      <c r="AH589" s="14" t="str">
        <f aca="false">B589&amp;"|"&amp;C589&amp;"|"&amp;D589&amp;"|"&amp;E589&amp;"|"&amp;F589&amp;"|"&amp;G589&amp;"|"&amp;H589&amp;"|"&amp;I589&amp;"|"&amp;J589&amp;"|"&amp;K589&amp;"|"&amp;L589&amp;"|"&amp;M589&amp;"|"&amp;N589&amp;"|"&amp;O589&amp;"|"&amp;P589&amp;"|"&amp;Q589&amp;"|"&amp;R589&amp;"|"&amp;S589&amp;"|"&amp;T589&amp;"|"&amp;U589&amp;"|"&amp;V589&amp;"|"&amp;W589&amp;"|"&amp;X589&amp;"|"&amp;Y589&amp;"|"&amp;Z589&amp;"|"&amp;AA589&amp;"|"&amp;AB589&amp;"|"&amp;AC589&amp;"|"&amp;AD589&amp;"|"&amp;AE589&amp;"|"&amp;AF589&amp;"|"&amp;AG589</f>
        <v>Resort Hotel|0|21|2016|January|1|2|4|10|1|0|0|BB|DEU|Offline TA/TO|TA/TO|0|0|0|E|E|0|No Deposit|314||0|Transient|46.07|0|0|Check-Out|42385</v>
      </c>
      <c r="AI589" s="14" t="str">
        <f aca="false">IF(COUNTIF($AH$4:$AH$2603,AH589)&gt;1,"Duplicate","Unique")</f>
        <v>Unique</v>
      </c>
      <c r="AJ589" s="14" t="str">
        <f aca="false">IF(COUNTBLANK(B589:AG589)&gt;0,"Missing ("&amp;COUNTBLANK(B589:AG589)&amp;")","Complete")</f>
        <v>Missing (1)</v>
      </c>
    </row>
    <row r="590" customFormat="false" ht="15" hidden="false" customHeight="false" outlineLevel="0" collapsed="false">
      <c r="A590" s="0" t="n">
        <v>587</v>
      </c>
      <c r="B590" s="0" t="s">
        <v>90</v>
      </c>
      <c r="C590" s="0" t="n">
        <v>0</v>
      </c>
      <c r="D590" s="0" t="n">
        <v>395</v>
      </c>
      <c r="E590" s="0" t="n">
        <v>2017</v>
      </c>
      <c r="F590" s="0" t="s">
        <v>121</v>
      </c>
      <c r="G590" s="0" t="n">
        <v>20</v>
      </c>
      <c r="H590" s="0" t="n">
        <v>17</v>
      </c>
      <c r="I590" s="0" t="n">
        <v>0</v>
      </c>
      <c r="J590" s="0" t="n">
        <v>3</v>
      </c>
      <c r="K590" s="0" t="n">
        <v>2</v>
      </c>
      <c r="L590" s="0" t="n">
        <v>0</v>
      </c>
      <c r="M590" s="0" t="n">
        <v>0</v>
      </c>
      <c r="N590" s="0" t="s">
        <v>82</v>
      </c>
      <c r="O590" s="0" t="s">
        <v>143</v>
      </c>
      <c r="P590" s="0" t="s">
        <v>99</v>
      </c>
      <c r="Q590" s="0" t="s">
        <v>94</v>
      </c>
      <c r="R590" s="0" t="n">
        <v>0</v>
      </c>
      <c r="S590" s="0" t="n">
        <v>0</v>
      </c>
      <c r="T590" s="0" t="n">
        <v>0</v>
      </c>
      <c r="U590" s="0" t="s">
        <v>95</v>
      </c>
      <c r="V590" s="0" t="s">
        <v>95</v>
      </c>
      <c r="W590" s="0" t="n">
        <v>0</v>
      </c>
      <c r="X590" s="0" t="s">
        <v>86</v>
      </c>
      <c r="Y590" s="0" t="n">
        <v>229</v>
      </c>
      <c r="AA590" s="0" t="n">
        <v>0</v>
      </c>
      <c r="AB590" s="0" t="s">
        <v>101</v>
      </c>
      <c r="AC590" s="0" t="n">
        <v>112.67</v>
      </c>
      <c r="AD590" s="0" t="n">
        <v>0</v>
      </c>
      <c r="AE590" s="0" t="n">
        <v>1</v>
      </c>
      <c r="AF590" s="0" t="s">
        <v>88</v>
      </c>
      <c r="AG590" s="13" t="n">
        <v>42875</v>
      </c>
      <c r="AH590" s="0" t="str">
        <f aca="false">B590&amp;"|"&amp;C590&amp;"|"&amp;D590&amp;"|"&amp;E590&amp;"|"&amp;F590&amp;"|"&amp;G590&amp;"|"&amp;H590&amp;"|"&amp;I590&amp;"|"&amp;J590&amp;"|"&amp;K590&amp;"|"&amp;L590&amp;"|"&amp;M590&amp;"|"&amp;N590&amp;"|"&amp;O590&amp;"|"&amp;P590&amp;"|"&amp;Q590&amp;"|"&amp;R590&amp;"|"&amp;S590&amp;"|"&amp;T590&amp;"|"&amp;U590&amp;"|"&amp;V590&amp;"|"&amp;W590&amp;"|"&amp;X590&amp;"|"&amp;Y590&amp;"|"&amp;Z590&amp;"|"&amp;AA590&amp;"|"&amp;AB590&amp;"|"&amp;AC590&amp;"|"&amp;AD590&amp;"|"&amp;AE590&amp;"|"&amp;AF590&amp;"|"&amp;AG590</f>
        <v>City Hotel|0|395|2017|May|20|17|0|3|2|0|0|BB|AUS|Offline TA/TO|TA/TO|0|0|0|A|A|0|No Deposit|229||0|Transient-Party|112.67|0|1|Check-Out|42875</v>
      </c>
      <c r="AI590" s="0" t="str">
        <f aca="false">IF(COUNTIF($AH$4:$AH$2603,AH590)&gt;1,"Duplicate","Unique")</f>
        <v>Unique</v>
      </c>
      <c r="AJ590" s="0" t="str">
        <f aca="false">IF(COUNTBLANK(B590:AG590)&gt;0,"Missing ("&amp;COUNTBLANK(B590:AG590)&amp;")","Complete")</f>
        <v>Missing (1)</v>
      </c>
    </row>
    <row r="591" customFormat="false" ht="15" hidden="false" customHeight="false" outlineLevel="0" collapsed="false">
      <c r="A591" s="14" t="n">
        <v>588</v>
      </c>
      <c r="B591" s="14" t="s">
        <v>90</v>
      </c>
      <c r="C591" s="14" t="n">
        <v>1</v>
      </c>
      <c r="D591" s="14" t="n">
        <v>59</v>
      </c>
      <c r="E591" s="14" t="n">
        <v>2017</v>
      </c>
      <c r="F591" s="14" t="s">
        <v>121</v>
      </c>
      <c r="G591" s="14" t="n">
        <v>22</v>
      </c>
      <c r="H591" s="14" t="n">
        <v>29</v>
      </c>
      <c r="I591" s="14" t="n">
        <v>1</v>
      </c>
      <c r="J591" s="14" t="n">
        <v>0</v>
      </c>
      <c r="K591" s="14" t="n">
        <v>2</v>
      </c>
      <c r="L591" s="14" t="n">
        <v>0</v>
      </c>
      <c r="M591" s="14" t="n">
        <v>0</v>
      </c>
      <c r="N591" s="14" t="s">
        <v>82</v>
      </c>
      <c r="O591" s="14" t="s">
        <v>92</v>
      </c>
      <c r="P591" s="14" t="s">
        <v>116</v>
      </c>
      <c r="Q591" s="14" t="s">
        <v>94</v>
      </c>
      <c r="R591" s="14" t="n">
        <v>0</v>
      </c>
      <c r="S591" s="14" t="n">
        <v>0</v>
      </c>
      <c r="T591" s="14" t="n">
        <v>0</v>
      </c>
      <c r="U591" s="14" t="s">
        <v>95</v>
      </c>
      <c r="V591" s="14" t="s">
        <v>95</v>
      </c>
      <c r="W591" s="14" t="n">
        <v>0</v>
      </c>
      <c r="X591" s="14" t="s">
        <v>120</v>
      </c>
      <c r="Y591" s="14" t="n">
        <v>87</v>
      </c>
      <c r="Z591" s="14"/>
      <c r="AA591" s="14" t="n">
        <v>0</v>
      </c>
      <c r="AB591" s="14" t="s">
        <v>87</v>
      </c>
      <c r="AC591" s="14" t="n">
        <v>140</v>
      </c>
      <c r="AD591" s="14" t="n">
        <v>0</v>
      </c>
      <c r="AE591" s="14" t="n">
        <v>0</v>
      </c>
      <c r="AF591" s="14" t="s">
        <v>96</v>
      </c>
      <c r="AG591" s="15" t="n">
        <v>42866</v>
      </c>
      <c r="AH591" s="14" t="str">
        <f aca="false">B591&amp;"|"&amp;C591&amp;"|"&amp;D591&amp;"|"&amp;E591&amp;"|"&amp;F591&amp;"|"&amp;G591&amp;"|"&amp;H591&amp;"|"&amp;I591&amp;"|"&amp;J591&amp;"|"&amp;K591&amp;"|"&amp;L591&amp;"|"&amp;M591&amp;"|"&amp;N591&amp;"|"&amp;O591&amp;"|"&amp;P591&amp;"|"&amp;Q591&amp;"|"&amp;R591&amp;"|"&amp;S591&amp;"|"&amp;T591&amp;"|"&amp;U591&amp;"|"&amp;V591&amp;"|"&amp;W591&amp;"|"&amp;X591&amp;"|"&amp;Y591&amp;"|"&amp;Z591&amp;"|"&amp;AA591&amp;"|"&amp;AB591&amp;"|"&amp;AC591&amp;"|"&amp;AD591&amp;"|"&amp;AE591&amp;"|"&amp;AF591&amp;"|"&amp;AG591</f>
        <v>City Hotel|1|59|2017|May|22|29|1|0|2|0|0|BB|PRT|Groups|TA/TO|0|0|0|A|A|0|Non Refund|87||0|Transient|140|0|0|Canceled|42866</v>
      </c>
      <c r="AI591" s="14" t="str">
        <f aca="false">IF(COUNTIF($AH$4:$AH$2603,AH591)&gt;1,"Duplicate","Unique")</f>
        <v>Unique</v>
      </c>
      <c r="AJ591" s="14" t="str">
        <f aca="false">IF(COUNTBLANK(B591:AG591)&gt;0,"Missing ("&amp;COUNTBLANK(B591:AG591)&amp;")","Complete")</f>
        <v>Missing (1)</v>
      </c>
    </row>
    <row r="592" customFormat="false" ht="15" hidden="false" customHeight="false" outlineLevel="0" collapsed="false">
      <c r="A592" s="0" t="n">
        <v>589</v>
      </c>
      <c r="B592" s="0" t="s">
        <v>90</v>
      </c>
      <c r="C592" s="0" t="n">
        <v>0</v>
      </c>
      <c r="D592" s="0" t="n">
        <v>176</v>
      </c>
      <c r="E592" s="0" t="n">
        <v>2017</v>
      </c>
      <c r="F592" s="0" t="s">
        <v>121</v>
      </c>
      <c r="G592" s="0" t="n">
        <v>20</v>
      </c>
      <c r="H592" s="0" t="n">
        <v>15</v>
      </c>
      <c r="I592" s="0" t="n">
        <v>1</v>
      </c>
      <c r="J592" s="0" t="n">
        <v>2</v>
      </c>
      <c r="K592" s="0" t="n">
        <v>2</v>
      </c>
      <c r="L592" s="0" t="n">
        <v>0</v>
      </c>
      <c r="M592" s="0" t="n">
        <v>0</v>
      </c>
      <c r="N592" s="0" t="s">
        <v>82</v>
      </c>
      <c r="O592" s="0" t="s">
        <v>117</v>
      </c>
      <c r="P592" s="0" t="s">
        <v>84</v>
      </c>
      <c r="Q592" s="0" t="s">
        <v>84</v>
      </c>
      <c r="R592" s="0" t="n">
        <v>0</v>
      </c>
      <c r="S592" s="0" t="n">
        <v>0</v>
      </c>
      <c r="T592" s="0" t="n">
        <v>0</v>
      </c>
      <c r="U592" s="0" t="s">
        <v>95</v>
      </c>
      <c r="V592" s="0" t="s">
        <v>95</v>
      </c>
      <c r="W592" s="0" t="n">
        <v>0</v>
      </c>
      <c r="X592" s="0" t="s">
        <v>86</v>
      </c>
      <c r="Y592" s="0" t="n">
        <v>14</v>
      </c>
      <c r="AA592" s="0" t="n">
        <v>0</v>
      </c>
      <c r="AB592" s="0" t="s">
        <v>87</v>
      </c>
      <c r="AC592" s="0" t="n">
        <v>107.1</v>
      </c>
      <c r="AD592" s="0" t="n">
        <v>0</v>
      </c>
      <c r="AE592" s="0" t="n">
        <v>0</v>
      </c>
      <c r="AF592" s="0" t="s">
        <v>88</v>
      </c>
      <c r="AG592" s="13" t="n">
        <v>42873</v>
      </c>
      <c r="AH592" s="0" t="str">
        <f aca="false">B592&amp;"|"&amp;C592&amp;"|"&amp;D592&amp;"|"&amp;E592&amp;"|"&amp;F592&amp;"|"&amp;G592&amp;"|"&amp;H592&amp;"|"&amp;I592&amp;"|"&amp;J592&amp;"|"&amp;K592&amp;"|"&amp;L592&amp;"|"&amp;M592&amp;"|"&amp;N592&amp;"|"&amp;O592&amp;"|"&amp;P592&amp;"|"&amp;Q592&amp;"|"&amp;R592&amp;"|"&amp;S592&amp;"|"&amp;T592&amp;"|"&amp;U592&amp;"|"&amp;V592&amp;"|"&amp;W592&amp;"|"&amp;X592&amp;"|"&amp;Y592&amp;"|"&amp;Z592&amp;"|"&amp;AA592&amp;"|"&amp;AB592&amp;"|"&amp;AC592&amp;"|"&amp;AD592&amp;"|"&amp;AE592&amp;"|"&amp;AF592&amp;"|"&amp;AG592</f>
        <v>City Hotel|0|176|2017|May|20|15|1|2|2|0|0|BB|BEL|Direct|Direct|0|0|0|A|A|0|No Deposit|14||0|Transient|107.1|0|0|Check-Out|42873</v>
      </c>
      <c r="AI592" s="0" t="str">
        <f aca="false">IF(COUNTIF($AH$4:$AH$2603,AH592)&gt;1,"Duplicate","Unique")</f>
        <v>Unique</v>
      </c>
      <c r="AJ592" s="0" t="str">
        <f aca="false">IF(COUNTBLANK(B592:AG592)&gt;0,"Missing ("&amp;COUNTBLANK(B592:AG592)&amp;")","Complete")</f>
        <v>Missing (1)</v>
      </c>
    </row>
    <row r="593" customFormat="false" ht="15" hidden="false" customHeight="false" outlineLevel="0" collapsed="false">
      <c r="A593" s="14" t="n">
        <v>590</v>
      </c>
      <c r="B593" s="14" t="s">
        <v>90</v>
      </c>
      <c r="C593" s="14" t="n">
        <v>0</v>
      </c>
      <c r="D593" s="14" t="n">
        <v>99</v>
      </c>
      <c r="E593" s="14" t="n">
        <v>2016</v>
      </c>
      <c r="F593" s="14" t="s">
        <v>118</v>
      </c>
      <c r="G593" s="14" t="n">
        <v>8</v>
      </c>
      <c r="H593" s="14" t="n">
        <v>19</v>
      </c>
      <c r="I593" s="14" t="n">
        <v>0</v>
      </c>
      <c r="J593" s="14" t="n">
        <v>2</v>
      </c>
      <c r="K593" s="14" t="n">
        <v>1</v>
      </c>
      <c r="L593" s="14" t="n">
        <v>0</v>
      </c>
      <c r="M593" s="14" t="n">
        <v>0</v>
      </c>
      <c r="N593" s="14" t="s">
        <v>82</v>
      </c>
      <c r="O593" s="14" t="s">
        <v>92</v>
      </c>
      <c r="P593" s="14" t="s">
        <v>128</v>
      </c>
      <c r="Q593" s="14" t="s">
        <v>94</v>
      </c>
      <c r="R593" s="14" t="n">
        <v>0</v>
      </c>
      <c r="S593" s="14" t="n">
        <v>0</v>
      </c>
      <c r="T593" s="14" t="n">
        <v>0</v>
      </c>
      <c r="U593" s="14" t="s">
        <v>95</v>
      </c>
      <c r="V593" s="14" t="s">
        <v>95</v>
      </c>
      <c r="W593" s="14" t="n">
        <v>1</v>
      </c>
      <c r="X593" s="14" t="s">
        <v>86</v>
      </c>
      <c r="Y593" s="14"/>
      <c r="Z593" s="14" t="n">
        <v>67</v>
      </c>
      <c r="AA593" s="14" t="n">
        <v>0</v>
      </c>
      <c r="AB593" s="14" t="s">
        <v>101</v>
      </c>
      <c r="AC593" s="14" t="n">
        <v>81</v>
      </c>
      <c r="AD593" s="14" t="n">
        <v>0</v>
      </c>
      <c r="AE593" s="14" t="n">
        <v>0</v>
      </c>
      <c r="AF593" s="14" t="s">
        <v>88</v>
      </c>
      <c r="AG593" s="15" t="n">
        <v>42421</v>
      </c>
      <c r="AH593" s="14" t="str">
        <f aca="false">B593&amp;"|"&amp;C593&amp;"|"&amp;D593&amp;"|"&amp;E593&amp;"|"&amp;F593&amp;"|"&amp;G593&amp;"|"&amp;H593&amp;"|"&amp;I593&amp;"|"&amp;J593&amp;"|"&amp;K593&amp;"|"&amp;L593&amp;"|"&amp;M593&amp;"|"&amp;N593&amp;"|"&amp;O593&amp;"|"&amp;P593&amp;"|"&amp;Q593&amp;"|"&amp;R593&amp;"|"&amp;S593&amp;"|"&amp;T593&amp;"|"&amp;U593&amp;"|"&amp;V593&amp;"|"&amp;W593&amp;"|"&amp;X593&amp;"|"&amp;Y593&amp;"|"&amp;Z593&amp;"|"&amp;AA593&amp;"|"&amp;AB593&amp;"|"&amp;AC593&amp;"|"&amp;AD593&amp;"|"&amp;AE593&amp;"|"&amp;AF593&amp;"|"&amp;AG593</f>
        <v>City Hotel|0|99|2016|February|8|19|0|2|1|0|0|BB|PRT|Corporate|TA/TO|0|0|0|A|A|1|No Deposit||67|0|Transient-Party|81|0|0|Check-Out|42421</v>
      </c>
      <c r="AI593" s="14" t="str">
        <f aca="false">IF(COUNTIF($AH$4:$AH$2603,AH593)&gt;1,"Duplicate","Unique")</f>
        <v>Unique</v>
      </c>
      <c r="AJ593" s="14" t="str">
        <f aca="false">IF(COUNTBLANK(B593:AG593)&gt;0,"Missing ("&amp;COUNTBLANK(B593:AG593)&amp;")","Complete")</f>
        <v>Missing (1)</v>
      </c>
    </row>
    <row r="594" customFormat="false" ht="15" hidden="false" customHeight="false" outlineLevel="0" collapsed="false">
      <c r="A594" s="0" t="n">
        <v>591</v>
      </c>
      <c r="B594" s="0" t="s">
        <v>90</v>
      </c>
      <c r="C594" s="0" t="n">
        <v>1</v>
      </c>
      <c r="D594" s="0" t="n">
        <v>96</v>
      </c>
      <c r="E594" s="0" t="n">
        <v>2016</v>
      </c>
      <c r="F594" s="0" t="s">
        <v>111</v>
      </c>
      <c r="G594" s="0" t="n">
        <v>44</v>
      </c>
      <c r="H594" s="0" t="n">
        <v>28</v>
      </c>
      <c r="I594" s="0" t="n">
        <v>1</v>
      </c>
      <c r="J594" s="0" t="n">
        <v>2</v>
      </c>
      <c r="K594" s="0" t="n">
        <v>2</v>
      </c>
      <c r="L594" s="0" t="n">
        <v>2</v>
      </c>
      <c r="M594" s="0" t="n">
        <v>0</v>
      </c>
      <c r="N594" s="0" t="s">
        <v>82</v>
      </c>
      <c r="O594" s="0" t="s">
        <v>83</v>
      </c>
      <c r="P594" s="0" t="s">
        <v>93</v>
      </c>
      <c r="Q594" s="0" t="s">
        <v>94</v>
      </c>
      <c r="R594" s="0" t="n">
        <v>0</v>
      </c>
      <c r="S594" s="0" t="n">
        <v>0</v>
      </c>
      <c r="T594" s="0" t="n">
        <v>0</v>
      </c>
      <c r="U594" s="0" t="s">
        <v>85</v>
      </c>
      <c r="V594" s="0" t="s">
        <v>85</v>
      </c>
      <c r="W594" s="0" t="n">
        <v>0</v>
      </c>
      <c r="X594" s="0" t="s">
        <v>86</v>
      </c>
      <c r="Y594" s="0" t="n">
        <v>9</v>
      </c>
      <c r="AA594" s="0" t="n">
        <v>0</v>
      </c>
      <c r="AB594" s="0" t="s">
        <v>87</v>
      </c>
      <c r="AC594" s="0" t="n">
        <v>162.9</v>
      </c>
      <c r="AD594" s="0" t="n">
        <v>0</v>
      </c>
      <c r="AE594" s="0" t="n">
        <v>1</v>
      </c>
      <c r="AF594" s="0" t="s">
        <v>96</v>
      </c>
      <c r="AG594" s="13" t="n">
        <v>42666</v>
      </c>
      <c r="AH594" s="0" t="str">
        <f aca="false">B594&amp;"|"&amp;C594&amp;"|"&amp;D594&amp;"|"&amp;E594&amp;"|"&amp;F594&amp;"|"&amp;G594&amp;"|"&amp;H594&amp;"|"&amp;I594&amp;"|"&amp;J594&amp;"|"&amp;K594&amp;"|"&amp;L594&amp;"|"&amp;M594&amp;"|"&amp;N594&amp;"|"&amp;O594&amp;"|"&amp;P594&amp;"|"&amp;Q594&amp;"|"&amp;R594&amp;"|"&amp;S594&amp;"|"&amp;T594&amp;"|"&amp;U594&amp;"|"&amp;V594&amp;"|"&amp;W594&amp;"|"&amp;X594&amp;"|"&amp;Y594&amp;"|"&amp;Z594&amp;"|"&amp;AA594&amp;"|"&amp;AB594&amp;"|"&amp;AC594&amp;"|"&amp;AD594&amp;"|"&amp;AE594&amp;"|"&amp;AF594&amp;"|"&amp;AG594</f>
        <v>City Hotel|1|96|2016|October|44|28|1|2|2|2|0|BB|GBR|Online TA|TA/TO|0|0|0|F|F|0|No Deposit|9||0|Transient|162.9|0|1|Canceled|42666</v>
      </c>
      <c r="AI594" s="0" t="str">
        <f aca="false">IF(COUNTIF($AH$4:$AH$2603,AH594)&gt;1,"Duplicate","Unique")</f>
        <v>Unique</v>
      </c>
      <c r="AJ594" s="0" t="str">
        <f aca="false">IF(COUNTBLANK(B594:AG594)&gt;0,"Missing ("&amp;COUNTBLANK(B594:AG594)&amp;")","Complete")</f>
        <v>Missing (1)</v>
      </c>
    </row>
    <row r="595" customFormat="false" ht="15" hidden="false" customHeight="false" outlineLevel="0" collapsed="false">
      <c r="A595" s="14" t="n">
        <v>592</v>
      </c>
      <c r="B595" s="14" t="s">
        <v>90</v>
      </c>
      <c r="C595" s="14" t="n">
        <v>0</v>
      </c>
      <c r="D595" s="14" t="n">
        <v>16</v>
      </c>
      <c r="E595" s="14" t="n">
        <v>2015</v>
      </c>
      <c r="F595" s="14" t="s">
        <v>114</v>
      </c>
      <c r="G595" s="14" t="n">
        <v>39</v>
      </c>
      <c r="H595" s="14" t="n">
        <v>25</v>
      </c>
      <c r="I595" s="14" t="n">
        <v>2</v>
      </c>
      <c r="J595" s="14" t="n">
        <v>3</v>
      </c>
      <c r="K595" s="14" t="n">
        <v>1</v>
      </c>
      <c r="L595" s="14" t="n">
        <v>0</v>
      </c>
      <c r="M595" s="14" t="n">
        <v>0</v>
      </c>
      <c r="N595" s="14" t="s">
        <v>82</v>
      </c>
      <c r="O595" s="14" t="s">
        <v>92</v>
      </c>
      <c r="P595" s="14" t="s">
        <v>116</v>
      </c>
      <c r="Q595" s="14" t="s">
        <v>94</v>
      </c>
      <c r="R595" s="14" t="n">
        <v>0</v>
      </c>
      <c r="S595" s="14" t="n">
        <v>0</v>
      </c>
      <c r="T595" s="14" t="n">
        <v>0</v>
      </c>
      <c r="U595" s="14" t="s">
        <v>95</v>
      </c>
      <c r="V595" s="14" t="s">
        <v>95</v>
      </c>
      <c r="W595" s="14" t="n">
        <v>0</v>
      </c>
      <c r="X595" s="14" t="s">
        <v>86</v>
      </c>
      <c r="Y595" s="14" t="n">
        <v>1</v>
      </c>
      <c r="Z595" s="14"/>
      <c r="AA595" s="14" t="n">
        <v>0</v>
      </c>
      <c r="AB595" s="14" t="s">
        <v>101</v>
      </c>
      <c r="AC595" s="14" t="n">
        <v>170</v>
      </c>
      <c r="AD595" s="14" t="n">
        <v>0</v>
      </c>
      <c r="AE595" s="14" t="n">
        <v>0</v>
      </c>
      <c r="AF595" s="14" t="s">
        <v>88</v>
      </c>
      <c r="AG595" s="15" t="n">
        <v>42277</v>
      </c>
      <c r="AH595" s="14" t="str">
        <f aca="false">B595&amp;"|"&amp;C595&amp;"|"&amp;D595&amp;"|"&amp;E595&amp;"|"&amp;F595&amp;"|"&amp;G595&amp;"|"&amp;H595&amp;"|"&amp;I595&amp;"|"&amp;J595&amp;"|"&amp;K595&amp;"|"&amp;L595&amp;"|"&amp;M595&amp;"|"&amp;N595&amp;"|"&amp;O595&amp;"|"&amp;P595&amp;"|"&amp;Q595&amp;"|"&amp;R595&amp;"|"&amp;S595&amp;"|"&amp;T595&amp;"|"&amp;U595&amp;"|"&amp;V595&amp;"|"&amp;W595&amp;"|"&amp;X595&amp;"|"&amp;Y595&amp;"|"&amp;Z595&amp;"|"&amp;AA595&amp;"|"&amp;AB595&amp;"|"&amp;AC595&amp;"|"&amp;AD595&amp;"|"&amp;AE595&amp;"|"&amp;AF595&amp;"|"&amp;AG595</f>
        <v>City Hotel|0|16|2015|September|39|25|2|3|1|0|0|BB|PRT|Groups|TA/TO|0|0|0|A|A|0|No Deposit|1||0|Transient-Party|170|0|0|Check-Out|42277</v>
      </c>
      <c r="AI595" s="14" t="str">
        <f aca="false">IF(COUNTIF($AH$4:$AH$2603,AH595)&gt;1,"Duplicate","Unique")</f>
        <v>Unique</v>
      </c>
      <c r="AJ595" s="14" t="str">
        <f aca="false">IF(COUNTBLANK(B595:AG595)&gt;0,"Missing ("&amp;COUNTBLANK(B595:AG595)&amp;")","Complete")</f>
        <v>Missing (1)</v>
      </c>
    </row>
    <row r="596" customFormat="false" ht="15" hidden="false" customHeight="false" outlineLevel="0" collapsed="false">
      <c r="A596" s="0" t="n">
        <v>593</v>
      </c>
      <c r="B596" s="0" t="s">
        <v>90</v>
      </c>
      <c r="C596" s="0" t="n">
        <v>1</v>
      </c>
      <c r="D596" s="0" t="n">
        <v>93</v>
      </c>
      <c r="E596" s="0" t="n">
        <v>2017</v>
      </c>
      <c r="F596" s="0" t="s">
        <v>135</v>
      </c>
      <c r="G596" s="0" t="n">
        <v>25</v>
      </c>
      <c r="H596" s="0" t="n">
        <v>22</v>
      </c>
      <c r="I596" s="0" t="n">
        <v>2</v>
      </c>
      <c r="J596" s="0" t="n">
        <v>3</v>
      </c>
      <c r="K596" s="0" t="n">
        <v>2</v>
      </c>
      <c r="L596" s="0" t="n">
        <v>0</v>
      </c>
      <c r="M596" s="0" t="n">
        <v>0</v>
      </c>
      <c r="N596" s="0" t="s">
        <v>82</v>
      </c>
      <c r="O596" s="0" t="s">
        <v>92</v>
      </c>
      <c r="P596" s="0" t="s">
        <v>99</v>
      </c>
      <c r="Q596" s="0" t="s">
        <v>94</v>
      </c>
      <c r="R596" s="0" t="n">
        <v>0</v>
      </c>
      <c r="S596" s="0" t="n">
        <v>0</v>
      </c>
      <c r="T596" s="0" t="n">
        <v>0</v>
      </c>
      <c r="U596" s="0" t="s">
        <v>95</v>
      </c>
      <c r="V596" s="0" t="s">
        <v>95</v>
      </c>
      <c r="W596" s="0" t="n">
        <v>0</v>
      </c>
      <c r="X596" s="0" t="s">
        <v>86</v>
      </c>
      <c r="Y596" s="0" t="n">
        <v>132</v>
      </c>
      <c r="AA596" s="0" t="n">
        <v>0</v>
      </c>
      <c r="AB596" s="0" t="s">
        <v>101</v>
      </c>
      <c r="AC596" s="0" t="n">
        <v>99</v>
      </c>
      <c r="AD596" s="0" t="n">
        <v>0</v>
      </c>
      <c r="AE596" s="0" t="n">
        <v>0</v>
      </c>
      <c r="AF596" s="0" t="s">
        <v>96</v>
      </c>
      <c r="AG596" s="13" t="n">
        <v>42891</v>
      </c>
      <c r="AH596" s="0" t="str">
        <f aca="false">B596&amp;"|"&amp;C596&amp;"|"&amp;D596&amp;"|"&amp;E596&amp;"|"&amp;F596&amp;"|"&amp;G596&amp;"|"&amp;H596&amp;"|"&amp;I596&amp;"|"&amp;J596&amp;"|"&amp;K596&amp;"|"&amp;L596&amp;"|"&amp;M596&amp;"|"&amp;N596&amp;"|"&amp;O596&amp;"|"&amp;P596&amp;"|"&amp;Q596&amp;"|"&amp;R596&amp;"|"&amp;S596&amp;"|"&amp;T596&amp;"|"&amp;U596&amp;"|"&amp;V596&amp;"|"&amp;W596&amp;"|"&amp;X596&amp;"|"&amp;Y596&amp;"|"&amp;Z596&amp;"|"&amp;AA596&amp;"|"&amp;AB596&amp;"|"&amp;AC596&amp;"|"&amp;AD596&amp;"|"&amp;AE596&amp;"|"&amp;AF596&amp;"|"&amp;AG596</f>
        <v>City Hotel|1|93|2017|June|25|22|2|3|2|0|0|BB|PRT|Offline TA/TO|TA/TO|0|0|0|A|A|0|No Deposit|132||0|Transient-Party|99|0|0|Canceled|42891</v>
      </c>
      <c r="AI596" s="0" t="str">
        <f aca="false">IF(COUNTIF($AH$4:$AH$2603,AH596)&gt;1,"Duplicate","Unique")</f>
        <v>Unique</v>
      </c>
      <c r="AJ596" s="0" t="str">
        <f aca="false">IF(COUNTBLANK(B596:AG596)&gt;0,"Missing ("&amp;COUNTBLANK(B596:AG596)&amp;")","Complete")</f>
        <v>Missing (1)</v>
      </c>
    </row>
    <row r="597" customFormat="false" ht="15" hidden="false" customHeight="false" outlineLevel="0" collapsed="false">
      <c r="A597" s="14" t="n">
        <v>594</v>
      </c>
      <c r="B597" s="14" t="s">
        <v>90</v>
      </c>
      <c r="C597" s="14" t="n">
        <v>0</v>
      </c>
      <c r="D597" s="14" t="n">
        <v>207</v>
      </c>
      <c r="E597" s="14" t="n">
        <v>2015</v>
      </c>
      <c r="F597" s="14" t="s">
        <v>119</v>
      </c>
      <c r="G597" s="14" t="n">
        <v>34</v>
      </c>
      <c r="H597" s="14" t="n">
        <v>21</v>
      </c>
      <c r="I597" s="14" t="n">
        <v>2</v>
      </c>
      <c r="J597" s="14" t="n">
        <v>3</v>
      </c>
      <c r="K597" s="14" t="n">
        <v>2</v>
      </c>
      <c r="L597" s="14" t="n">
        <v>0</v>
      </c>
      <c r="M597" s="14" t="n">
        <v>0</v>
      </c>
      <c r="N597" s="14" t="s">
        <v>82</v>
      </c>
      <c r="O597" s="14" t="s">
        <v>115</v>
      </c>
      <c r="P597" s="14" t="s">
        <v>93</v>
      </c>
      <c r="Q597" s="14" t="s">
        <v>94</v>
      </c>
      <c r="R597" s="14" t="n">
        <v>0</v>
      </c>
      <c r="S597" s="14" t="n">
        <v>0</v>
      </c>
      <c r="T597" s="14" t="n">
        <v>0</v>
      </c>
      <c r="U597" s="14" t="s">
        <v>95</v>
      </c>
      <c r="V597" s="14" t="s">
        <v>109</v>
      </c>
      <c r="W597" s="14" t="n">
        <v>0</v>
      </c>
      <c r="X597" s="14" t="s">
        <v>86</v>
      </c>
      <c r="Y597" s="14" t="n">
        <v>9</v>
      </c>
      <c r="Z597" s="14"/>
      <c r="AA597" s="14" t="n">
        <v>0</v>
      </c>
      <c r="AB597" s="14" t="s">
        <v>101</v>
      </c>
      <c r="AC597" s="14" t="n">
        <v>76.5</v>
      </c>
      <c r="AD597" s="14" t="n">
        <v>0</v>
      </c>
      <c r="AE597" s="14" t="n">
        <v>3</v>
      </c>
      <c r="AF597" s="14" t="s">
        <v>88</v>
      </c>
      <c r="AG597" s="15" t="n">
        <v>42242</v>
      </c>
      <c r="AH597" s="14" t="str">
        <f aca="false">B597&amp;"|"&amp;C597&amp;"|"&amp;D597&amp;"|"&amp;E597&amp;"|"&amp;F597&amp;"|"&amp;G597&amp;"|"&amp;H597&amp;"|"&amp;I597&amp;"|"&amp;J597&amp;"|"&amp;K597&amp;"|"&amp;L597&amp;"|"&amp;M597&amp;"|"&amp;N597&amp;"|"&amp;O597&amp;"|"&amp;P597&amp;"|"&amp;Q597&amp;"|"&amp;R597&amp;"|"&amp;S597&amp;"|"&amp;T597&amp;"|"&amp;U597&amp;"|"&amp;V597&amp;"|"&amp;W597&amp;"|"&amp;X597&amp;"|"&amp;Y597&amp;"|"&amp;Z597&amp;"|"&amp;AA597&amp;"|"&amp;AB597&amp;"|"&amp;AC597&amp;"|"&amp;AD597&amp;"|"&amp;AE597&amp;"|"&amp;AF597&amp;"|"&amp;AG597</f>
        <v>City Hotel|0|207|2015|August|34|21|2|3|2|0|0|BB|ESP|Online TA|TA/TO|0|0|0|A|D|0|No Deposit|9||0|Transient-Party|76.5|0|3|Check-Out|42242</v>
      </c>
      <c r="AI597" s="14" t="str">
        <f aca="false">IF(COUNTIF($AH$4:$AH$2603,AH597)&gt;1,"Duplicate","Unique")</f>
        <v>Unique</v>
      </c>
      <c r="AJ597" s="14" t="str">
        <f aca="false">IF(COUNTBLANK(B597:AG597)&gt;0,"Missing ("&amp;COUNTBLANK(B597:AG597)&amp;")","Complete")</f>
        <v>Missing (1)</v>
      </c>
    </row>
    <row r="598" customFormat="false" ht="15" hidden="false" customHeight="false" outlineLevel="0" collapsed="false">
      <c r="A598" s="0" t="n">
        <v>595</v>
      </c>
      <c r="B598" s="0" t="s">
        <v>90</v>
      </c>
      <c r="C598" s="0" t="n">
        <v>1</v>
      </c>
      <c r="D598" s="0" t="n">
        <v>56</v>
      </c>
      <c r="E598" s="0" t="n">
        <v>2017</v>
      </c>
      <c r="F598" s="0" t="s">
        <v>103</v>
      </c>
      <c r="G598" s="0" t="n">
        <v>12</v>
      </c>
      <c r="H598" s="0" t="n">
        <v>21</v>
      </c>
      <c r="I598" s="0" t="n">
        <v>0</v>
      </c>
      <c r="J598" s="0" t="n">
        <v>3</v>
      </c>
      <c r="K598" s="0" t="n">
        <v>2</v>
      </c>
      <c r="L598" s="0" t="n">
        <v>0</v>
      </c>
      <c r="M598" s="0" t="n">
        <v>0</v>
      </c>
      <c r="N598" s="0" t="s">
        <v>82</v>
      </c>
      <c r="O598" s="0" t="s">
        <v>92</v>
      </c>
      <c r="P598" s="0" t="s">
        <v>99</v>
      </c>
      <c r="Q598" s="0" t="s">
        <v>94</v>
      </c>
      <c r="R598" s="0" t="n">
        <v>0</v>
      </c>
      <c r="S598" s="0" t="n">
        <v>0</v>
      </c>
      <c r="T598" s="0" t="n">
        <v>0</v>
      </c>
      <c r="U598" s="0" t="s">
        <v>95</v>
      </c>
      <c r="V598" s="0" t="s">
        <v>95</v>
      </c>
      <c r="W598" s="0" t="n">
        <v>0</v>
      </c>
      <c r="X598" s="0" t="s">
        <v>120</v>
      </c>
      <c r="Y598" s="0" t="n">
        <v>86</v>
      </c>
      <c r="AA598" s="0" t="n">
        <v>0</v>
      </c>
      <c r="AB598" s="0" t="s">
        <v>87</v>
      </c>
      <c r="AC598" s="0" t="n">
        <v>85</v>
      </c>
      <c r="AD598" s="0" t="n">
        <v>0</v>
      </c>
      <c r="AE598" s="0" t="n">
        <v>0</v>
      </c>
      <c r="AF598" s="0" t="s">
        <v>96</v>
      </c>
      <c r="AG598" s="13" t="n">
        <v>42759</v>
      </c>
      <c r="AH598" s="0" t="str">
        <f aca="false">B598&amp;"|"&amp;C598&amp;"|"&amp;D598&amp;"|"&amp;E598&amp;"|"&amp;F598&amp;"|"&amp;G598&amp;"|"&amp;H598&amp;"|"&amp;I598&amp;"|"&amp;J598&amp;"|"&amp;K598&amp;"|"&amp;L598&amp;"|"&amp;M598&amp;"|"&amp;N598&amp;"|"&amp;O598&amp;"|"&amp;P598&amp;"|"&amp;Q598&amp;"|"&amp;R598&amp;"|"&amp;S598&amp;"|"&amp;T598&amp;"|"&amp;U598&amp;"|"&amp;V598&amp;"|"&amp;W598&amp;"|"&amp;X598&amp;"|"&amp;Y598&amp;"|"&amp;Z598&amp;"|"&amp;AA598&amp;"|"&amp;AB598&amp;"|"&amp;AC598&amp;"|"&amp;AD598&amp;"|"&amp;AE598&amp;"|"&amp;AF598&amp;"|"&amp;AG598</f>
        <v>City Hotel|1|56|2017|March|12|21|0|3|2|0|0|BB|PRT|Offline TA/TO|TA/TO|0|0|0|A|A|0|Non Refund|86||0|Transient|85|0|0|Canceled|42759</v>
      </c>
      <c r="AI598" s="0" t="str">
        <f aca="false">IF(COUNTIF($AH$4:$AH$2603,AH598)&gt;1,"Duplicate","Unique")</f>
        <v>Duplicate</v>
      </c>
      <c r="AJ598" s="0" t="str">
        <f aca="false">IF(COUNTBLANK(B598:AG598)&gt;0,"Missing ("&amp;COUNTBLANK(B598:AG598)&amp;")","Complete")</f>
        <v>Missing (1)</v>
      </c>
    </row>
    <row r="599" customFormat="false" ht="15" hidden="false" customHeight="false" outlineLevel="0" collapsed="false">
      <c r="A599" s="14" t="n">
        <v>596</v>
      </c>
      <c r="B599" s="14" t="s">
        <v>80</v>
      </c>
      <c r="C599" s="14" t="n">
        <v>0</v>
      </c>
      <c r="D599" s="14" t="n">
        <v>244</v>
      </c>
      <c r="E599" s="14" t="n">
        <v>2017</v>
      </c>
      <c r="F599" s="14" t="s">
        <v>135</v>
      </c>
      <c r="G599" s="14" t="n">
        <v>25</v>
      </c>
      <c r="H599" s="14" t="n">
        <v>20</v>
      </c>
      <c r="I599" s="14" t="n">
        <v>4</v>
      </c>
      <c r="J599" s="14" t="n">
        <v>10</v>
      </c>
      <c r="K599" s="14" t="n">
        <v>2</v>
      </c>
      <c r="L599" s="14" t="n">
        <v>0</v>
      </c>
      <c r="M599" s="14" t="n">
        <v>0</v>
      </c>
      <c r="N599" s="14" t="s">
        <v>82</v>
      </c>
      <c r="O599" s="14" t="s">
        <v>83</v>
      </c>
      <c r="P599" s="14" t="s">
        <v>99</v>
      </c>
      <c r="Q599" s="14" t="s">
        <v>94</v>
      </c>
      <c r="R599" s="14" t="n">
        <v>0</v>
      </c>
      <c r="S599" s="14" t="n">
        <v>0</v>
      </c>
      <c r="T599" s="14" t="n">
        <v>0</v>
      </c>
      <c r="U599" s="14" t="s">
        <v>109</v>
      </c>
      <c r="V599" s="14" t="s">
        <v>109</v>
      </c>
      <c r="W599" s="14" t="n">
        <v>0</v>
      </c>
      <c r="X599" s="14" t="s">
        <v>86</v>
      </c>
      <c r="Y599" s="14" t="n">
        <v>40</v>
      </c>
      <c r="Z599" s="14"/>
      <c r="AA599" s="14" t="n">
        <v>0</v>
      </c>
      <c r="AB599" s="14" t="s">
        <v>125</v>
      </c>
      <c r="AC599" s="14" t="n">
        <v>84.8</v>
      </c>
      <c r="AD599" s="14" t="n">
        <v>0</v>
      </c>
      <c r="AE599" s="14" t="n">
        <v>1</v>
      </c>
      <c r="AF599" s="14" t="s">
        <v>88</v>
      </c>
      <c r="AG599" s="15" t="n">
        <v>42920</v>
      </c>
      <c r="AH599" s="14" t="str">
        <f aca="false">B599&amp;"|"&amp;C599&amp;"|"&amp;D599&amp;"|"&amp;E599&amp;"|"&amp;F599&amp;"|"&amp;G599&amp;"|"&amp;H599&amp;"|"&amp;I599&amp;"|"&amp;J599&amp;"|"&amp;K599&amp;"|"&amp;L599&amp;"|"&amp;M599&amp;"|"&amp;N599&amp;"|"&amp;O599&amp;"|"&amp;P599&amp;"|"&amp;Q599&amp;"|"&amp;R599&amp;"|"&amp;S599&amp;"|"&amp;T599&amp;"|"&amp;U599&amp;"|"&amp;V599&amp;"|"&amp;W599&amp;"|"&amp;X599&amp;"|"&amp;Y599&amp;"|"&amp;Z599&amp;"|"&amp;AA599&amp;"|"&amp;AB599&amp;"|"&amp;AC599&amp;"|"&amp;AD599&amp;"|"&amp;AE599&amp;"|"&amp;AF599&amp;"|"&amp;AG599</f>
        <v>Resort Hotel|0|244|2017|June|25|20|4|10|2|0|0|BB|GBR|Offline TA/TO|TA/TO|0|0|0|D|D|0|No Deposit|40||0|Contract|84.8|0|1|Check-Out|42920</v>
      </c>
      <c r="AI599" s="14" t="str">
        <f aca="false">IF(COUNTIF($AH$4:$AH$2603,AH599)&gt;1,"Duplicate","Unique")</f>
        <v>Unique</v>
      </c>
      <c r="AJ599" s="14" t="str">
        <f aca="false">IF(COUNTBLANK(B599:AG599)&gt;0,"Missing ("&amp;COUNTBLANK(B599:AG599)&amp;")","Complete")</f>
        <v>Missing (1)</v>
      </c>
    </row>
    <row r="600" customFormat="false" ht="15" hidden="false" customHeight="false" outlineLevel="0" collapsed="false">
      <c r="A600" s="0" t="n">
        <v>597</v>
      </c>
      <c r="B600" s="0" t="s">
        <v>90</v>
      </c>
      <c r="C600" s="0" t="n">
        <v>0</v>
      </c>
      <c r="D600" s="0" t="n">
        <v>50</v>
      </c>
      <c r="E600" s="0" t="n">
        <v>2016</v>
      </c>
      <c r="F600" s="0" t="s">
        <v>113</v>
      </c>
      <c r="G600" s="0" t="n">
        <v>47</v>
      </c>
      <c r="H600" s="0" t="n">
        <v>17</v>
      </c>
      <c r="I600" s="0" t="n">
        <v>0</v>
      </c>
      <c r="J600" s="0" t="n">
        <v>1</v>
      </c>
      <c r="K600" s="0" t="n">
        <v>2</v>
      </c>
      <c r="L600" s="0" t="n">
        <v>0</v>
      </c>
      <c r="M600" s="0" t="n">
        <v>0</v>
      </c>
      <c r="N600" s="0" t="s">
        <v>107</v>
      </c>
      <c r="O600" s="0" t="s">
        <v>98</v>
      </c>
      <c r="P600" s="0" t="s">
        <v>93</v>
      </c>
      <c r="Q600" s="0" t="s">
        <v>94</v>
      </c>
      <c r="R600" s="0" t="n">
        <v>0</v>
      </c>
      <c r="S600" s="0" t="n">
        <v>0</v>
      </c>
      <c r="T600" s="0" t="n">
        <v>0</v>
      </c>
      <c r="U600" s="0" t="s">
        <v>95</v>
      </c>
      <c r="V600" s="0" t="s">
        <v>95</v>
      </c>
      <c r="W600" s="0" t="n">
        <v>0</v>
      </c>
      <c r="X600" s="0" t="s">
        <v>86</v>
      </c>
      <c r="Y600" s="0" t="n">
        <v>9</v>
      </c>
      <c r="AA600" s="0" t="n">
        <v>0</v>
      </c>
      <c r="AB600" s="0" t="s">
        <v>87</v>
      </c>
      <c r="AC600" s="0" t="n">
        <v>79.2</v>
      </c>
      <c r="AD600" s="0" t="n">
        <v>0</v>
      </c>
      <c r="AE600" s="0" t="n">
        <v>1</v>
      </c>
      <c r="AF600" s="0" t="s">
        <v>88</v>
      </c>
      <c r="AG600" s="13" t="n">
        <v>42692</v>
      </c>
      <c r="AH600" s="0" t="str">
        <f aca="false">B600&amp;"|"&amp;C600&amp;"|"&amp;D600&amp;"|"&amp;E600&amp;"|"&amp;F600&amp;"|"&amp;G600&amp;"|"&amp;H600&amp;"|"&amp;I600&amp;"|"&amp;J600&amp;"|"&amp;K600&amp;"|"&amp;L600&amp;"|"&amp;M600&amp;"|"&amp;N600&amp;"|"&amp;O600&amp;"|"&amp;P600&amp;"|"&amp;Q600&amp;"|"&amp;R600&amp;"|"&amp;S600&amp;"|"&amp;T600&amp;"|"&amp;U600&amp;"|"&amp;V600&amp;"|"&amp;W600&amp;"|"&amp;X600&amp;"|"&amp;Y600&amp;"|"&amp;Z600&amp;"|"&amp;AA600&amp;"|"&amp;AB600&amp;"|"&amp;AC600&amp;"|"&amp;AD600&amp;"|"&amp;AE600&amp;"|"&amp;AF600&amp;"|"&amp;AG600</f>
        <v>City Hotel|0|50|2016|November|47|17|0|1|2|0|0|SC|BRA|Online TA|TA/TO|0|0|0|A|A|0|No Deposit|9||0|Transient|79.2|0|1|Check-Out|42692</v>
      </c>
      <c r="AI600" s="0" t="str">
        <f aca="false">IF(COUNTIF($AH$4:$AH$2603,AH600)&gt;1,"Duplicate","Unique")</f>
        <v>Unique</v>
      </c>
      <c r="AJ600" s="0" t="str">
        <f aca="false">IF(COUNTBLANK(B600:AG600)&gt;0,"Missing ("&amp;COUNTBLANK(B600:AG600)&amp;")","Complete")</f>
        <v>Missing (1)</v>
      </c>
    </row>
    <row r="601" customFormat="false" ht="15" hidden="false" customHeight="false" outlineLevel="0" collapsed="false">
      <c r="A601" s="14" t="n">
        <v>598</v>
      </c>
      <c r="B601" s="14" t="s">
        <v>80</v>
      </c>
      <c r="C601" s="14" t="n">
        <v>0</v>
      </c>
      <c r="D601" s="14" t="n">
        <v>251</v>
      </c>
      <c r="E601" s="14" t="n">
        <v>2017</v>
      </c>
      <c r="F601" s="14" t="s">
        <v>135</v>
      </c>
      <c r="G601" s="14" t="n">
        <v>26</v>
      </c>
      <c r="H601" s="14" t="n">
        <v>26</v>
      </c>
      <c r="I601" s="14" t="n">
        <v>1</v>
      </c>
      <c r="J601" s="14" t="n">
        <v>3</v>
      </c>
      <c r="K601" s="14" t="n">
        <v>2</v>
      </c>
      <c r="L601" s="14" t="n">
        <v>0</v>
      </c>
      <c r="M601" s="14" t="n">
        <v>0</v>
      </c>
      <c r="N601" s="14" t="s">
        <v>112</v>
      </c>
      <c r="O601" s="14" t="s">
        <v>151</v>
      </c>
      <c r="P601" s="14" t="s">
        <v>116</v>
      </c>
      <c r="Q601" s="14" t="s">
        <v>94</v>
      </c>
      <c r="R601" s="14" t="n">
        <v>0</v>
      </c>
      <c r="S601" s="14" t="n">
        <v>0</v>
      </c>
      <c r="T601" s="14" t="n">
        <v>0</v>
      </c>
      <c r="U601" s="14" t="s">
        <v>109</v>
      </c>
      <c r="V601" s="14" t="s">
        <v>85</v>
      </c>
      <c r="W601" s="14" t="n">
        <v>0</v>
      </c>
      <c r="X601" s="14" t="s">
        <v>86</v>
      </c>
      <c r="Y601" s="14" t="n">
        <v>96</v>
      </c>
      <c r="Z601" s="14"/>
      <c r="AA601" s="14" t="n">
        <v>0</v>
      </c>
      <c r="AB601" s="14" t="s">
        <v>101</v>
      </c>
      <c r="AC601" s="14" t="n">
        <v>108</v>
      </c>
      <c r="AD601" s="14" t="n">
        <v>0</v>
      </c>
      <c r="AE601" s="14" t="n">
        <v>1</v>
      </c>
      <c r="AF601" s="14" t="s">
        <v>88</v>
      </c>
      <c r="AG601" s="15" t="n">
        <v>42916</v>
      </c>
      <c r="AH601" s="14" t="str">
        <f aca="false">B601&amp;"|"&amp;C601&amp;"|"&amp;D601&amp;"|"&amp;E601&amp;"|"&amp;F601&amp;"|"&amp;G601&amp;"|"&amp;H601&amp;"|"&amp;I601&amp;"|"&amp;J601&amp;"|"&amp;K601&amp;"|"&amp;L601&amp;"|"&amp;M601&amp;"|"&amp;N601&amp;"|"&amp;O601&amp;"|"&amp;P601&amp;"|"&amp;Q601&amp;"|"&amp;R601&amp;"|"&amp;S601&amp;"|"&amp;T601&amp;"|"&amp;U601&amp;"|"&amp;V601&amp;"|"&amp;W601&amp;"|"&amp;X601&amp;"|"&amp;Y601&amp;"|"&amp;Z601&amp;"|"&amp;AA601&amp;"|"&amp;AB601&amp;"|"&amp;AC601&amp;"|"&amp;AD601&amp;"|"&amp;AE601&amp;"|"&amp;AF601&amp;"|"&amp;AG601</f>
        <v>Resort Hotel|0|251|2017|June|26|26|1|3|2|0|0|HB|CN|Groups|TA/TO|0|0|0|D|F|0|No Deposit|96||0|Transient-Party|108|0|1|Check-Out|42916</v>
      </c>
      <c r="AI601" s="14" t="str">
        <f aca="false">IF(COUNTIF($AH$4:$AH$2603,AH601)&gt;1,"Duplicate","Unique")</f>
        <v>Unique</v>
      </c>
      <c r="AJ601" s="14" t="str">
        <f aca="false">IF(COUNTBLANK(B601:AG601)&gt;0,"Missing ("&amp;COUNTBLANK(B601:AG601)&amp;")","Complete")</f>
        <v>Missing (1)</v>
      </c>
    </row>
    <row r="602" customFormat="false" ht="15" hidden="false" customHeight="false" outlineLevel="0" collapsed="false">
      <c r="A602" s="0" t="n">
        <v>599</v>
      </c>
      <c r="B602" s="0" t="s">
        <v>90</v>
      </c>
      <c r="C602" s="0" t="n">
        <v>0</v>
      </c>
      <c r="D602" s="0" t="n">
        <v>10</v>
      </c>
      <c r="E602" s="0" t="n">
        <v>2017</v>
      </c>
      <c r="F602" s="0" t="s">
        <v>118</v>
      </c>
      <c r="G602" s="0" t="n">
        <v>6</v>
      </c>
      <c r="H602" s="0" t="n">
        <v>8</v>
      </c>
      <c r="I602" s="0" t="n">
        <v>0</v>
      </c>
      <c r="J602" s="0" t="n">
        <v>2</v>
      </c>
      <c r="K602" s="0" t="n">
        <v>2</v>
      </c>
      <c r="L602" s="0" t="n">
        <v>0</v>
      </c>
      <c r="M602" s="0" t="n">
        <v>0</v>
      </c>
      <c r="N602" s="0" t="s">
        <v>82</v>
      </c>
      <c r="O602" s="0" t="s">
        <v>83</v>
      </c>
      <c r="P602" s="0" t="s">
        <v>93</v>
      </c>
      <c r="Q602" s="0" t="s">
        <v>94</v>
      </c>
      <c r="R602" s="0" t="n">
        <v>0</v>
      </c>
      <c r="S602" s="0" t="n">
        <v>0</v>
      </c>
      <c r="T602" s="0" t="n">
        <v>0</v>
      </c>
      <c r="U602" s="0" t="s">
        <v>95</v>
      </c>
      <c r="V602" s="0" t="s">
        <v>95</v>
      </c>
      <c r="W602" s="0" t="n">
        <v>0</v>
      </c>
      <c r="X602" s="0" t="s">
        <v>86</v>
      </c>
      <c r="Y602" s="0" t="n">
        <v>7</v>
      </c>
      <c r="AA602" s="0" t="n">
        <v>0</v>
      </c>
      <c r="AB602" s="0" t="s">
        <v>87</v>
      </c>
      <c r="AC602" s="0" t="n">
        <v>79</v>
      </c>
      <c r="AD602" s="0" t="n">
        <v>0</v>
      </c>
      <c r="AE602" s="0" t="n">
        <v>0</v>
      </c>
      <c r="AF602" s="0" t="s">
        <v>88</v>
      </c>
      <c r="AG602" s="13" t="n">
        <v>42776</v>
      </c>
      <c r="AH602" s="0" t="str">
        <f aca="false">B602&amp;"|"&amp;C602&amp;"|"&amp;D602&amp;"|"&amp;E602&amp;"|"&amp;F602&amp;"|"&amp;G602&amp;"|"&amp;H602&amp;"|"&amp;I602&amp;"|"&amp;J602&amp;"|"&amp;K602&amp;"|"&amp;L602&amp;"|"&amp;M602&amp;"|"&amp;N602&amp;"|"&amp;O602&amp;"|"&amp;P602&amp;"|"&amp;Q602&amp;"|"&amp;R602&amp;"|"&amp;S602&amp;"|"&amp;T602&amp;"|"&amp;U602&amp;"|"&amp;V602&amp;"|"&amp;W602&amp;"|"&amp;X602&amp;"|"&amp;Y602&amp;"|"&amp;Z602&amp;"|"&amp;AA602&amp;"|"&amp;AB602&amp;"|"&amp;AC602&amp;"|"&amp;AD602&amp;"|"&amp;AE602&amp;"|"&amp;AF602&amp;"|"&amp;AG602</f>
        <v>City Hotel|0|10|2017|February|6|8|0|2|2|0|0|BB|GBR|Online TA|TA/TO|0|0|0|A|A|0|No Deposit|7||0|Transient|79|0|0|Check-Out|42776</v>
      </c>
      <c r="AI602" s="0" t="str">
        <f aca="false">IF(COUNTIF($AH$4:$AH$2603,AH602)&gt;1,"Duplicate","Unique")</f>
        <v>Unique</v>
      </c>
      <c r="AJ602" s="0" t="str">
        <f aca="false">IF(COUNTBLANK(B602:AG602)&gt;0,"Missing ("&amp;COUNTBLANK(B602:AG602)&amp;")","Complete")</f>
        <v>Missing (1)</v>
      </c>
    </row>
    <row r="603" customFormat="false" ht="15" hidden="false" customHeight="false" outlineLevel="0" collapsed="false">
      <c r="A603" s="14" t="n">
        <v>600</v>
      </c>
      <c r="B603" s="14" t="s">
        <v>90</v>
      </c>
      <c r="C603" s="14" t="n">
        <v>1</v>
      </c>
      <c r="D603" s="14" t="n">
        <v>125</v>
      </c>
      <c r="E603" s="14" t="n">
        <v>2017</v>
      </c>
      <c r="F603" s="14" t="s">
        <v>135</v>
      </c>
      <c r="G603" s="14" t="n">
        <v>24</v>
      </c>
      <c r="H603" s="14" t="n">
        <v>15</v>
      </c>
      <c r="I603" s="14" t="n">
        <v>2</v>
      </c>
      <c r="J603" s="14" t="n">
        <v>3</v>
      </c>
      <c r="K603" s="14" t="n">
        <v>2</v>
      </c>
      <c r="L603" s="14" t="n">
        <v>0</v>
      </c>
      <c r="M603" s="14" t="n">
        <v>0</v>
      </c>
      <c r="N603" s="14" t="s">
        <v>82</v>
      </c>
      <c r="O603" s="14" t="s">
        <v>147</v>
      </c>
      <c r="P603" s="14" t="s">
        <v>93</v>
      </c>
      <c r="Q603" s="14" t="s">
        <v>94</v>
      </c>
      <c r="R603" s="14" t="n">
        <v>0</v>
      </c>
      <c r="S603" s="14" t="n">
        <v>0</v>
      </c>
      <c r="T603" s="14" t="n">
        <v>0</v>
      </c>
      <c r="U603" s="14" t="s">
        <v>95</v>
      </c>
      <c r="V603" s="14" t="s">
        <v>95</v>
      </c>
      <c r="W603" s="14" t="n">
        <v>0</v>
      </c>
      <c r="X603" s="14" t="s">
        <v>86</v>
      </c>
      <c r="Y603" s="14" t="n">
        <v>9</v>
      </c>
      <c r="Z603" s="14"/>
      <c r="AA603" s="14" t="n">
        <v>0</v>
      </c>
      <c r="AB603" s="14" t="s">
        <v>87</v>
      </c>
      <c r="AC603" s="14" t="n">
        <v>122.4</v>
      </c>
      <c r="AD603" s="14" t="n">
        <v>0</v>
      </c>
      <c r="AE603" s="14" t="n">
        <v>0</v>
      </c>
      <c r="AF603" s="14" t="s">
        <v>96</v>
      </c>
      <c r="AG603" s="15" t="n">
        <v>42781</v>
      </c>
      <c r="AH603" s="14" t="str">
        <f aca="false">B603&amp;"|"&amp;C603&amp;"|"&amp;D603&amp;"|"&amp;E603&amp;"|"&amp;F603&amp;"|"&amp;G603&amp;"|"&amp;H603&amp;"|"&amp;I603&amp;"|"&amp;J603&amp;"|"&amp;K603&amp;"|"&amp;L603&amp;"|"&amp;M603&amp;"|"&amp;N603&amp;"|"&amp;O603&amp;"|"&amp;P603&amp;"|"&amp;Q603&amp;"|"&amp;R603&amp;"|"&amp;S603&amp;"|"&amp;T603&amp;"|"&amp;U603&amp;"|"&amp;V603&amp;"|"&amp;W603&amp;"|"&amp;X603&amp;"|"&amp;Y603&amp;"|"&amp;Z603&amp;"|"&amp;AA603&amp;"|"&amp;AB603&amp;"|"&amp;AC603&amp;"|"&amp;AD603&amp;"|"&amp;AE603&amp;"|"&amp;AF603&amp;"|"&amp;AG603</f>
        <v>City Hotel|1|125|2017|June|24|15|2|3|2|0|0|BB|IRL|Online TA|TA/TO|0|0|0|A|A|0|No Deposit|9||0|Transient|122.4|0|0|Canceled|42781</v>
      </c>
      <c r="AI603" s="14" t="str">
        <f aca="false">IF(COUNTIF($AH$4:$AH$2603,AH603)&gt;1,"Duplicate","Unique")</f>
        <v>Unique</v>
      </c>
      <c r="AJ603" s="14" t="str">
        <f aca="false">IF(COUNTBLANK(B603:AG603)&gt;0,"Missing ("&amp;COUNTBLANK(B603:AG603)&amp;")","Complete")</f>
        <v>Missing (1)</v>
      </c>
    </row>
    <row r="604" customFormat="false" ht="15" hidden="false" customHeight="false" outlineLevel="0" collapsed="false">
      <c r="A604" s="0" t="n">
        <v>601</v>
      </c>
      <c r="B604" s="0" t="s">
        <v>80</v>
      </c>
      <c r="C604" s="0" t="n">
        <v>1</v>
      </c>
      <c r="D604" s="0" t="n">
        <v>468</v>
      </c>
      <c r="E604" s="0" t="n">
        <v>2016</v>
      </c>
      <c r="F604" s="0" t="s">
        <v>121</v>
      </c>
      <c r="G604" s="0" t="n">
        <v>20</v>
      </c>
      <c r="H604" s="0" t="n">
        <v>12</v>
      </c>
      <c r="I604" s="0" t="n">
        <v>0</v>
      </c>
      <c r="J604" s="0" t="n">
        <v>2</v>
      </c>
      <c r="K604" s="0" t="n">
        <v>2</v>
      </c>
      <c r="L604" s="0" t="n">
        <v>0</v>
      </c>
      <c r="M604" s="0" t="n">
        <v>0</v>
      </c>
      <c r="N604" s="0" t="s">
        <v>112</v>
      </c>
      <c r="O604" s="0" t="s">
        <v>92</v>
      </c>
      <c r="P604" s="0" t="s">
        <v>116</v>
      </c>
      <c r="Q604" s="0" t="s">
        <v>94</v>
      </c>
      <c r="R604" s="0" t="n">
        <v>0</v>
      </c>
      <c r="S604" s="0" t="n">
        <v>0</v>
      </c>
      <c r="T604" s="0" t="n">
        <v>0</v>
      </c>
      <c r="U604" s="0" t="s">
        <v>95</v>
      </c>
      <c r="V604" s="0" t="s">
        <v>95</v>
      </c>
      <c r="W604" s="0" t="n">
        <v>0</v>
      </c>
      <c r="X604" s="0" t="s">
        <v>86</v>
      </c>
      <c r="Y604" s="0" t="n">
        <v>249</v>
      </c>
      <c r="AA604" s="0" t="n">
        <v>0</v>
      </c>
      <c r="AB604" s="0" t="s">
        <v>101</v>
      </c>
      <c r="AC604" s="0" t="n">
        <v>67</v>
      </c>
      <c r="AD604" s="0" t="n">
        <v>0</v>
      </c>
      <c r="AE604" s="0" t="n">
        <v>0</v>
      </c>
      <c r="AF604" s="0" t="s">
        <v>96</v>
      </c>
      <c r="AG604" s="13" t="n">
        <v>42433</v>
      </c>
      <c r="AH604" s="0" t="str">
        <f aca="false">B604&amp;"|"&amp;C604&amp;"|"&amp;D604&amp;"|"&amp;E604&amp;"|"&amp;F604&amp;"|"&amp;G604&amp;"|"&amp;H604&amp;"|"&amp;I604&amp;"|"&amp;J604&amp;"|"&amp;K604&amp;"|"&amp;L604&amp;"|"&amp;M604&amp;"|"&amp;N604&amp;"|"&amp;O604&amp;"|"&amp;P604&amp;"|"&amp;Q604&amp;"|"&amp;R604&amp;"|"&amp;S604&amp;"|"&amp;T604&amp;"|"&amp;U604&amp;"|"&amp;V604&amp;"|"&amp;W604&amp;"|"&amp;X604&amp;"|"&amp;Y604&amp;"|"&amp;Z604&amp;"|"&amp;AA604&amp;"|"&amp;AB604&amp;"|"&amp;AC604&amp;"|"&amp;AD604&amp;"|"&amp;AE604&amp;"|"&amp;AF604&amp;"|"&amp;AG604</f>
        <v>Resort Hotel|1|468|2016|May|20|12|0|2|2|0|0|HB|PRT|Groups|TA/TO|0|0|0|A|A|0|No Deposit|249||0|Transient-Party|67|0|0|Canceled|42433</v>
      </c>
      <c r="AI604" s="0" t="str">
        <f aca="false">IF(COUNTIF($AH$4:$AH$2603,AH604)&gt;1,"Duplicate","Unique")</f>
        <v>Unique</v>
      </c>
      <c r="AJ604" s="0" t="str">
        <f aca="false">IF(COUNTBLANK(B604:AG604)&gt;0,"Missing ("&amp;COUNTBLANK(B604:AG604)&amp;")","Complete")</f>
        <v>Missing (1)</v>
      </c>
    </row>
    <row r="605" customFormat="false" ht="15" hidden="false" customHeight="false" outlineLevel="0" collapsed="false">
      <c r="A605" s="14" t="n">
        <v>602</v>
      </c>
      <c r="B605" s="14" t="s">
        <v>90</v>
      </c>
      <c r="C605" s="14" t="n">
        <v>0</v>
      </c>
      <c r="D605" s="14" t="n">
        <v>14</v>
      </c>
      <c r="E605" s="14" t="n">
        <v>2015</v>
      </c>
      <c r="F605" s="14" t="s">
        <v>114</v>
      </c>
      <c r="G605" s="14" t="n">
        <v>36</v>
      </c>
      <c r="H605" s="14" t="n">
        <v>1</v>
      </c>
      <c r="I605" s="14" t="n">
        <v>0</v>
      </c>
      <c r="J605" s="14" t="n">
        <v>1</v>
      </c>
      <c r="K605" s="14" t="n">
        <v>2</v>
      </c>
      <c r="L605" s="14" t="n">
        <v>0</v>
      </c>
      <c r="M605" s="14" t="n">
        <v>0</v>
      </c>
      <c r="N605" s="14" t="s">
        <v>82</v>
      </c>
      <c r="O605" s="14" t="s">
        <v>92</v>
      </c>
      <c r="P605" s="14" t="s">
        <v>93</v>
      </c>
      <c r="Q605" s="14" t="s">
        <v>94</v>
      </c>
      <c r="R605" s="14" t="n">
        <v>0</v>
      </c>
      <c r="S605" s="14" t="n">
        <v>0</v>
      </c>
      <c r="T605" s="14" t="n">
        <v>0</v>
      </c>
      <c r="U605" s="14" t="s">
        <v>95</v>
      </c>
      <c r="V605" s="14" t="s">
        <v>109</v>
      </c>
      <c r="W605" s="14" t="n">
        <v>0</v>
      </c>
      <c r="X605" s="14" t="s">
        <v>86</v>
      </c>
      <c r="Y605" s="14" t="n">
        <v>9</v>
      </c>
      <c r="Z605" s="14"/>
      <c r="AA605" s="14" t="n">
        <v>0</v>
      </c>
      <c r="AB605" s="14" t="s">
        <v>125</v>
      </c>
      <c r="AC605" s="14" t="n">
        <v>105</v>
      </c>
      <c r="AD605" s="14" t="n">
        <v>0</v>
      </c>
      <c r="AE605" s="14" t="n">
        <v>2</v>
      </c>
      <c r="AF605" s="14" t="s">
        <v>88</v>
      </c>
      <c r="AG605" s="15" t="n">
        <v>42249</v>
      </c>
      <c r="AH605" s="14" t="str">
        <f aca="false">B605&amp;"|"&amp;C605&amp;"|"&amp;D605&amp;"|"&amp;E605&amp;"|"&amp;F605&amp;"|"&amp;G605&amp;"|"&amp;H605&amp;"|"&amp;I605&amp;"|"&amp;J605&amp;"|"&amp;K605&amp;"|"&amp;L605&amp;"|"&amp;M605&amp;"|"&amp;N605&amp;"|"&amp;O605&amp;"|"&amp;P605&amp;"|"&amp;Q605&amp;"|"&amp;R605&amp;"|"&amp;S605&amp;"|"&amp;T605&amp;"|"&amp;U605&amp;"|"&amp;V605&amp;"|"&amp;W605&amp;"|"&amp;X605&amp;"|"&amp;Y605&amp;"|"&amp;Z605&amp;"|"&amp;AA605&amp;"|"&amp;AB605&amp;"|"&amp;AC605&amp;"|"&amp;AD605&amp;"|"&amp;AE605&amp;"|"&amp;AF605&amp;"|"&amp;AG605</f>
        <v>City Hotel|0|14|2015|September|36|1|0|1|2|0|0|BB|PRT|Online TA|TA/TO|0|0|0|A|D|0|No Deposit|9||0|Contract|105|0|2|Check-Out|42249</v>
      </c>
      <c r="AI605" s="14" t="str">
        <f aca="false">IF(COUNTIF($AH$4:$AH$2603,AH605)&gt;1,"Duplicate","Unique")</f>
        <v>Unique</v>
      </c>
      <c r="AJ605" s="14" t="str">
        <f aca="false">IF(COUNTBLANK(B605:AG605)&gt;0,"Missing ("&amp;COUNTBLANK(B605:AG605)&amp;")","Complete")</f>
        <v>Missing (1)</v>
      </c>
    </row>
    <row r="606" customFormat="false" ht="15" hidden="false" customHeight="false" outlineLevel="0" collapsed="false">
      <c r="A606" s="0" t="n">
        <v>603</v>
      </c>
      <c r="B606" s="0" t="s">
        <v>80</v>
      </c>
      <c r="C606" s="0" t="n">
        <v>0</v>
      </c>
      <c r="D606" s="0" t="n">
        <v>112</v>
      </c>
      <c r="E606" s="0" t="n">
        <v>2017</v>
      </c>
      <c r="F606" s="0" t="s">
        <v>103</v>
      </c>
      <c r="G606" s="0" t="n">
        <v>11</v>
      </c>
      <c r="H606" s="0" t="n">
        <v>15</v>
      </c>
      <c r="I606" s="0" t="n">
        <v>0</v>
      </c>
      <c r="J606" s="0" t="n">
        <v>3</v>
      </c>
      <c r="K606" s="0" t="n">
        <v>1</v>
      </c>
      <c r="L606" s="0" t="n">
        <v>0</v>
      </c>
      <c r="M606" s="0" t="n">
        <v>0</v>
      </c>
      <c r="N606" s="0" t="s">
        <v>82</v>
      </c>
      <c r="O606" s="0" t="s">
        <v>98</v>
      </c>
      <c r="P606" s="0" t="s">
        <v>128</v>
      </c>
      <c r="Q606" s="0" t="s">
        <v>128</v>
      </c>
      <c r="R606" s="0" t="n">
        <v>0</v>
      </c>
      <c r="S606" s="0" t="n">
        <v>0</v>
      </c>
      <c r="T606" s="0" t="n">
        <v>0</v>
      </c>
      <c r="U606" s="0" t="s">
        <v>95</v>
      </c>
      <c r="V606" s="0" t="s">
        <v>95</v>
      </c>
      <c r="W606" s="0" t="n">
        <v>0</v>
      </c>
      <c r="X606" s="0" t="s">
        <v>86</v>
      </c>
      <c r="Z606" s="0" t="n">
        <v>477</v>
      </c>
      <c r="AA606" s="0" t="n">
        <v>0</v>
      </c>
      <c r="AB606" s="0" t="s">
        <v>101</v>
      </c>
      <c r="AC606" s="0" t="n">
        <v>40</v>
      </c>
      <c r="AD606" s="0" t="n">
        <v>0</v>
      </c>
      <c r="AE606" s="0" t="n">
        <v>0</v>
      </c>
      <c r="AF606" s="0" t="s">
        <v>88</v>
      </c>
      <c r="AG606" s="13" t="n">
        <v>42812</v>
      </c>
      <c r="AH606" s="0" t="str">
        <f aca="false">B606&amp;"|"&amp;C606&amp;"|"&amp;D606&amp;"|"&amp;E606&amp;"|"&amp;F606&amp;"|"&amp;G606&amp;"|"&amp;H606&amp;"|"&amp;I606&amp;"|"&amp;J606&amp;"|"&amp;K606&amp;"|"&amp;L606&amp;"|"&amp;M606&amp;"|"&amp;N606&amp;"|"&amp;O606&amp;"|"&amp;P606&amp;"|"&amp;Q606&amp;"|"&amp;R606&amp;"|"&amp;S606&amp;"|"&amp;T606&amp;"|"&amp;U606&amp;"|"&amp;V606&amp;"|"&amp;W606&amp;"|"&amp;X606&amp;"|"&amp;Y606&amp;"|"&amp;Z606&amp;"|"&amp;AA606&amp;"|"&amp;AB606&amp;"|"&amp;AC606&amp;"|"&amp;AD606&amp;"|"&amp;AE606&amp;"|"&amp;AF606&amp;"|"&amp;AG606</f>
        <v>Resort Hotel|0|112|2017|March|11|15|0|3|1|0|0|BB|BRA|Corporate|Corporate|0|0|0|A|A|0|No Deposit||477|0|Transient-Party|40|0|0|Check-Out|42812</v>
      </c>
      <c r="AI606" s="0" t="str">
        <f aca="false">IF(COUNTIF($AH$4:$AH$2603,AH606)&gt;1,"Duplicate","Unique")</f>
        <v>Unique</v>
      </c>
      <c r="AJ606" s="0" t="str">
        <f aca="false">IF(COUNTBLANK(B606:AG606)&gt;0,"Missing ("&amp;COUNTBLANK(B606:AG606)&amp;")","Complete")</f>
        <v>Missing (1)</v>
      </c>
    </row>
    <row r="607" customFormat="false" ht="15" hidden="false" customHeight="false" outlineLevel="0" collapsed="false">
      <c r="A607" s="14" t="n">
        <v>604</v>
      </c>
      <c r="B607" s="14" t="s">
        <v>90</v>
      </c>
      <c r="C607" s="14" t="n">
        <v>1</v>
      </c>
      <c r="D607" s="14" t="n">
        <v>245</v>
      </c>
      <c r="E607" s="14" t="n">
        <v>2016</v>
      </c>
      <c r="F607" s="14" t="s">
        <v>135</v>
      </c>
      <c r="G607" s="14" t="n">
        <v>25</v>
      </c>
      <c r="H607" s="14" t="n">
        <v>17</v>
      </c>
      <c r="I607" s="14" t="n">
        <v>0</v>
      </c>
      <c r="J607" s="14" t="n">
        <v>2</v>
      </c>
      <c r="K607" s="14" t="n">
        <v>2</v>
      </c>
      <c r="L607" s="14" t="n">
        <v>0</v>
      </c>
      <c r="M607" s="14" t="n">
        <v>0</v>
      </c>
      <c r="N607" s="14" t="s">
        <v>82</v>
      </c>
      <c r="O607" s="14" t="s">
        <v>92</v>
      </c>
      <c r="P607" s="14" t="s">
        <v>99</v>
      </c>
      <c r="Q607" s="14" t="s">
        <v>94</v>
      </c>
      <c r="R607" s="14" t="n">
        <v>0</v>
      </c>
      <c r="S607" s="14" t="n">
        <v>0</v>
      </c>
      <c r="T607" s="14" t="n">
        <v>0</v>
      </c>
      <c r="U607" s="14" t="s">
        <v>95</v>
      </c>
      <c r="V607" s="14" t="s">
        <v>95</v>
      </c>
      <c r="W607" s="14" t="n">
        <v>0</v>
      </c>
      <c r="X607" s="14" t="s">
        <v>120</v>
      </c>
      <c r="Y607" s="14" t="n">
        <v>12</v>
      </c>
      <c r="Z607" s="14"/>
      <c r="AA607" s="14" t="n">
        <v>0</v>
      </c>
      <c r="AB607" s="14" t="s">
        <v>87</v>
      </c>
      <c r="AC607" s="14" t="n">
        <v>75</v>
      </c>
      <c r="AD607" s="14" t="n">
        <v>0</v>
      </c>
      <c r="AE607" s="14" t="n">
        <v>0</v>
      </c>
      <c r="AF607" s="14" t="s">
        <v>96</v>
      </c>
      <c r="AG607" s="15" t="n">
        <v>42409</v>
      </c>
      <c r="AH607" s="14" t="str">
        <f aca="false">B607&amp;"|"&amp;C607&amp;"|"&amp;D607&amp;"|"&amp;E607&amp;"|"&amp;F607&amp;"|"&amp;G607&amp;"|"&amp;H607&amp;"|"&amp;I607&amp;"|"&amp;J607&amp;"|"&amp;K607&amp;"|"&amp;L607&amp;"|"&amp;M607&amp;"|"&amp;N607&amp;"|"&amp;O607&amp;"|"&amp;P607&amp;"|"&amp;Q607&amp;"|"&amp;R607&amp;"|"&amp;S607&amp;"|"&amp;T607&amp;"|"&amp;U607&amp;"|"&amp;V607&amp;"|"&amp;W607&amp;"|"&amp;X607&amp;"|"&amp;Y607&amp;"|"&amp;Z607&amp;"|"&amp;AA607&amp;"|"&amp;AB607&amp;"|"&amp;AC607&amp;"|"&amp;AD607&amp;"|"&amp;AE607&amp;"|"&amp;AF607&amp;"|"&amp;AG607</f>
        <v>City Hotel|1|245|2016|June|25|17|0|2|2|0|0|BB|PRT|Offline TA/TO|TA/TO|0|0|0|A|A|0|Non Refund|12||0|Transient|75|0|0|Canceled|42409</v>
      </c>
      <c r="AI607" s="14" t="str">
        <f aca="false">IF(COUNTIF($AH$4:$AH$2603,AH607)&gt;1,"Duplicate","Unique")</f>
        <v>Unique</v>
      </c>
      <c r="AJ607" s="14" t="str">
        <f aca="false">IF(COUNTBLANK(B607:AG607)&gt;0,"Missing ("&amp;COUNTBLANK(B607:AG607)&amp;")","Complete")</f>
        <v>Missing (1)</v>
      </c>
    </row>
    <row r="608" customFormat="false" ht="15" hidden="false" customHeight="false" outlineLevel="0" collapsed="false">
      <c r="A608" s="0" t="n">
        <v>605</v>
      </c>
      <c r="B608" s="0" t="s">
        <v>90</v>
      </c>
      <c r="C608" s="0" t="n">
        <v>1</v>
      </c>
      <c r="D608" s="0" t="n">
        <v>82</v>
      </c>
      <c r="E608" s="0" t="n">
        <v>2017</v>
      </c>
      <c r="F608" s="0" t="s">
        <v>121</v>
      </c>
      <c r="G608" s="0" t="n">
        <v>18</v>
      </c>
      <c r="H608" s="0" t="n">
        <v>3</v>
      </c>
      <c r="I608" s="0" t="n">
        <v>0</v>
      </c>
      <c r="J608" s="0" t="n">
        <v>3</v>
      </c>
      <c r="K608" s="0" t="n">
        <v>2</v>
      </c>
      <c r="L608" s="0" t="n">
        <v>0</v>
      </c>
      <c r="M608" s="0" t="n">
        <v>0</v>
      </c>
      <c r="N608" s="0" t="s">
        <v>107</v>
      </c>
      <c r="O608" s="0" t="s">
        <v>123</v>
      </c>
      <c r="P608" s="0" t="s">
        <v>93</v>
      </c>
      <c r="Q608" s="0" t="s">
        <v>94</v>
      </c>
      <c r="R608" s="0" t="n">
        <v>0</v>
      </c>
      <c r="S608" s="0" t="n">
        <v>0</v>
      </c>
      <c r="T608" s="0" t="n">
        <v>0</v>
      </c>
      <c r="U608" s="0" t="s">
        <v>95</v>
      </c>
      <c r="V608" s="0" t="s">
        <v>95</v>
      </c>
      <c r="W608" s="0" t="n">
        <v>0</v>
      </c>
      <c r="X608" s="0" t="s">
        <v>86</v>
      </c>
      <c r="Y608" s="0" t="n">
        <v>9</v>
      </c>
      <c r="AA608" s="0" t="n">
        <v>0</v>
      </c>
      <c r="AB608" s="0" t="s">
        <v>87</v>
      </c>
      <c r="AC608" s="0" t="n">
        <v>108</v>
      </c>
      <c r="AD608" s="0" t="n">
        <v>0</v>
      </c>
      <c r="AE608" s="0" t="n">
        <v>0</v>
      </c>
      <c r="AF608" s="0" t="s">
        <v>96</v>
      </c>
      <c r="AG608" s="13" t="n">
        <v>42844</v>
      </c>
      <c r="AH608" s="0" t="str">
        <f aca="false">B608&amp;"|"&amp;C608&amp;"|"&amp;D608&amp;"|"&amp;E608&amp;"|"&amp;F608&amp;"|"&amp;G608&amp;"|"&amp;H608&amp;"|"&amp;I608&amp;"|"&amp;J608&amp;"|"&amp;K608&amp;"|"&amp;L608&amp;"|"&amp;M608&amp;"|"&amp;N608&amp;"|"&amp;O608&amp;"|"&amp;P608&amp;"|"&amp;Q608&amp;"|"&amp;R608&amp;"|"&amp;S608&amp;"|"&amp;T608&amp;"|"&amp;U608&amp;"|"&amp;V608&amp;"|"&amp;W608&amp;"|"&amp;X608&amp;"|"&amp;Y608&amp;"|"&amp;Z608&amp;"|"&amp;AA608&amp;"|"&amp;AB608&amp;"|"&amp;AC608&amp;"|"&amp;AD608&amp;"|"&amp;AE608&amp;"|"&amp;AF608&amp;"|"&amp;AG608</f>
        <v>City Hotel|1|82|2017|May|18|3|0|3|2|0|0|SC|USA|Online TA|TA/TO|0|0|0|A|A|0|No Deposit|9||0|Transient|108|0|0|Canceled|42844</v>
      </c>
      <c r="AI608" s="0" t="str">
        <f aca="false">IF(COUNTIF($AH$4:$AH$2603,AH608)&gt;1,"Duplicate","Unique")</f>
        <v>Unique</v>
      </c>
      <c r="AJ608" s="0" t="str">
        <f aca="false">IF(COUNTBLANK(B608:AG608)&gt;0,"Missing ("&amp;COUNTBLANK(B608:AG608)&amp;")","Complete")</f>
        <v>Missing (1)</v>
      </c>
    </row>
    <row r="609" customFormat="false" ht="15" hidden="false" customHeight="false" outlineLevel="0" collapsed="false">
      <c r="A609" s="14" t="n">
        <v>606</v>
      </c>
      <c r="B609" s="14" t="s">
        <v>90</v>
      </c>
      <c r="C609" s="14" t="n">
        <v>0</v>
      </c>
      <c r="D609" s="14" t="n">
        <v>40</v>
      </c>
      <c r="E609" s="14" t="n">
        <v>2015</v>
      </c>
      <c r="F609" s="14" t="s">
        <v>81</v>
      </c>
      <c r="G609" s="14" t="n">
        <v>52</v>
      </c>
      <c r="H609" s="14" t="n">
        <v>26</v>
      </c>
      <c r="I609" s="14" t="n">
        <v>2</v>
      </c>
      <c r="J609" s="14" t="n">
        <v>3</v>
      </c>
      <c r="K609" s="14" t="n">
        <v>2</v>
      </c>
      <c r="L609" s="14" t="n">
        <v>0</v>
      </c>
      <c r="M609" s="14" t="n">
        <v>0</v>
      </c>
      <c r="N609" s="14" t="s">
        <v>82</v>
      </c>
      <c r="O609" s="14" t="s">
        <v>122</v>
      </c>
      <c r="P609" s="14" t="s">
        <v>93</v>
      </c>
      <c r="Q609" s="14" t="s">
        <v>94</v>
      </c>
      <c r="R609" s="14" t="n">
        <v>0</v>
      </c>
      <c r="S609" s="14" t="n">
        <v>0</v>
      </c>
      <c r="T609" s="14" t="n">
        <v>0</v>
      </c>
      <c r="U609" s="14" t="s">
        <v>95</v>
      </c>
      <c r="V609" s="14" t="s">
        <v>95</v>
      </c>
      <c r="W609" s="14" t="n">
        <v>0</v>
      </c>
      <c r="X609" s="14" t="s">
        <v>86</v>
      </c>
      <c r="Y609" s="14" t="n">
        <v>11</v>
      </c>
      <c r="Z609" s="14"/>
      <c r="AA609" s="14" t="n">
        <v>0</v>
      </c>
      <c r="AB609" s="14" t="s">
        <v>87</v>
      </c>
      <c r="AC609" s="14" t="n">
        <v>64.15</v>
      </c>
      <c r="AD609" s="14" t="n">
        <v>0</v>
      </c>
      <c r="AE609" s="14" t="n">
        <v>0</v>
      </c>
      <c r="AF609" s="14" t="s">
        <v>88</v>
      </c>
      <c r="AG609" s="15" t="n">
        <v>42369</v>
      </c>
      <c r="AH609" s="14" t="str">
        <f aca="false">B609&amp;"|"&amp;C609&amp;"|"&amp;D609&amp;"|"&amp;E609&amp;"|"&amp;F609&amp;"|"&amp;G609&amp;"|"&amp;H609&amp;"|"&amp;I609&amp;"|"&amp;J609&amp;"|"&amp;K609&amp;"|"&amp;L609&amp;"|"&amp;M609&amp;"|"&amp;N609&amp;"|"&amp;O609&amp;"|"&amp;P609&amp;"|"&amp;Q609&amp;"|"&amp;R609&amp;"|"&amp;S609&amp;"|"&amp;T609&amp;"|"&amp;U609&amp;"|"&amp;V609&amp;"|"&amp;W609&amp;"|"&amp;X609&amp;"|"&amp;Y609&amp;"|"&amp;Z609&amp;"|"&amp;AA609&amp;"|"&amp;AB609&amp;"|"&amp;AC609&amp;"|"&amp;AD609&amp;"|"&amp;AE609&amp;"|"&amp;AF609&amp;"|"&amp;AG609</f>
        <v>City Hotel|0|40|2015|December|52|26|2|3|2|0|0|BB|FRA|Online TA|TA/TO|0|0|0|A|A|0|No Deposit|11||0|Transient|64.15|0|0|Check-Out|42369</v>
      </c>
      <c r="AI609" s="14" t="str">
        <f aca="false">IF(COUNTIF($AH$4:$AH$2603,AH609)&gt;1,"Duplicate","Unique")</f>
        <v>Unique</v>
      </c>
      <c r="AJ609" s="14" t="str">
        <f aca="false">IF(COUNTBLANK(B609:AG609)&gt;0,"Missing ("&amp;COUNTBLANK(B609:AG609)&amp;")","Complete")</f>
        <v>Missing (1)</v>
      </c>
    </row>
    <row r="610" customFormat="false" ht="15" hidden="false" customHeight="false" outlineLevel="0" collapsed="false">
      <c r="A610" s="0" t="n">
        <v>607</v>
      </c>
      <c r="B610" s="0" t="s">
        <v>90</v>
      </c>
      <c r="C610" s="0" t="n">
        <v>0</v>
      </c>
      <c r="D610" s="0" t="n">
        <v>40</v>
      </c>
      <c r="E610" s="0" t="n">
        <v>2017</v>
      </c>
      <c r="F610" s="0" t="s">
        <v>91</v>
      </c>
      <c r="G610" s="0" t="n">
        <v>31</v>
      </c>
      <c r="H610" s="0" t="n">
        <v>31</v>
      </c>
      <c r="I610" s="0" t="n">
        <v>1</v>
      </c>
      <c r="J610" s="0" t="n">
        <v>0</v>
      </c>
      <c r="K610" s="0" t="n">
        <v>2</v>
      </c>
      <c r="L610" s="0" t="n">
        <v>0</v>
      </c>
      <c r="M610" s="0" t="n">
        <v>0</v>
      </c>
      <c r="N610" s="0" t="s">
        <v>107</v>
      </c>
      <c r="O610" s="0" t="s">
        <v>155</v>
      </c>
      <c r="P610" s="0" t="s">
        <v>93</v>
      </c>
      <c r="Q610" s="0" t="s">
        <v>94</v>
      </c>
      <c r="R610" s="0" t="n">
        <v>0</v>
      </c>
      <c r="S610" s="0" t="n">
        <v>0</v>
      </c>
      <c r="T610" s="0" t="n">
        <v>0</v>
      </c>
      <c r="U610" s="0" t="s">
        <v>95</v>
      </c>
      <c r="V610" s="0" t="s">
        <v>95</v>
      </c>
      <c r="W610" s="0" t="n">
        <v>0</v>
      </c>
      <c r="X610" s="0" t="s">
        <v>86</v>
      </c>
      <c r="Y610" s="0" t="n">
        <v>9</v>
      </c>
      <c r="AA610" s="0" t="n">
        <v>0</v>
      </c>
      <c r="AB610" s="0" t="s">
        <v>87</v>
      </c>
      <c r="AC610" s="0" t="n">
        <v>140</v>
      </c>
      <c r="AD610" s="0" t="n">
        <v>0</v>
      </c>
      <c r="AE610" s="0" t="n">
        <v>1</v>
      </c>
      <c r="AF610" s="0" t="s">
        <v>88</v>
      </c>
      <c r="AG610" s="13" t="n">
        <v>42948</v>
      </c>
      <c r="AH610" s="0" t="str">
        <f aca="false">B610&amp;"|"&amp;C610&amp;"|"&amp;D610&amp;"|"&amp;E610&amp;"|"&amp;F610&amp;"|"&amp;G610&amp;"|"&amp;H610&amp;"|"&amp;I610&amp;"|"&amp;J610&amp;"|"&amp;K610&amp;"|"&amp;L610&amp;"|"&amp;M610&amp;"|"&amp;N610&amp;"|"&amp;O610&amp;"|"&amp;P610&amp;"|"&amp;Q610&amp;"|"&amp;R610&amp;"|"&amp;S610&amp;"|"&amp;T610&amp;"|"&amp;U610&amp;"|"&amp;V610&amp;"|"&amp;W610&amp;"|"&amp;X610&amp;"|"&amp;Y610&amp;"|"&amp;Z610&amp;"|"&amp;AA610&amp;"|"&amp;AB610&amp;"|"&amp;AC610&amp;"|"&amp;AD610&amp;"|"&amp;AE610&amp;"|"&amp;AF610&amp;"|"&amp;AG610</f>
        <v>City Hotel|0|40|2017|July|31|31|1|0|2|0|0|SC|CHE|Online TA|TA/TO|0|0|0|A|A|0|No Deposit|9||0|Transient|140|0|1|Check-Out|42948</v>
      </c>
      <c r="AI610" s="0" t="str">
        <f aca="false">IF(COUNTIF($AH$4:$AH$2603,AH610)&gt;1,"Duplicate","Unique")</f>
        <v>Unique</v>
      </c>
      <c r="AJ610" s="0" t="str">
        <f aca="false">IF(COUNTBLANK(B610:AG610)&gt;0,"Missing ("&amp;COUNTBLANK(B610:AG610)&amp;")","Complete")</f>
        <v>Missing (1)</v>
      </c>
    </row>
    <row r="611" customFormat="false" ht="15" hidden="false" customHeight="false" outlineLevel="0" collapsed="false">
      <c r="A611" s="14" t="n">
        <v>608</v>
      </c>
      <c r="B611" s="14" t="s">
        <v>80</v>
      </c>
      <c r="C611" s="14" t="n">
        <v>0</v>
      </c>
      <c r="D611" s="14" t="n">
        <v>542</v>
      </c>
      <c r="E611" s="14" t="n">
        <v>2016</v>
      </c>
      <c r="F611" s="14" t="s">
        <v>114</v>
      </c>
      <c r="G611" s="14" t="n">
        <v>40</v>
      </c>
      <c r="H611" s="14" t="n">
        <v>26</v>
      </c>
      <c r="I611" s="14" t="n">
        <v>2</v>
      </c>
      <c r="J611" s="14" t="n">
        <v>5</v>
      </c>
      <c r="K611" s="14" t="n">
        <v>2</v>
      </c>
      <c r="L611" s="14" t="n">
        <v>0</v>
      </c>
      <c r="M611" s="14" t="n">
        <v>0</v>
      </c>
      <c r="N611" s="14" t="s">
        <v>112</v>
      </c>
      <c r="O611" s="14" t="s">
        <v>83</v>
      </c>
      <c r="P611" s="14" t="s">
        <v>116</v>
      </c>
      <c r="Q611" s="14" t="s">
        <v>94</v>
      </c>
      <c r="R611" s="14" t="n">
        <v>0</v>
      </c>
      <c r="S611" s="14" t="n">
        <v>0</v>
      </c>
      <c r="T611" s="14" t="n">
        <v>0</v>
      </c>
      <c r="U611" s="14" t="s">
        <v>95</v>
      </c>
      <c r="V611" s="14" t="s">
        <v>95</v>
      </c>
      <c r="W611" s="14" t="n">
        <v>1</v>
      </c>
      <c r="X611" s="14" t="s">
        <v>86</v>
      </c>
      <c r="Y611" s="14" t="n">
        <v>253</v>
      </c>
      <c r="Z611" s="14"/>
      <c r="AA611" s="14" t="n">
        <v>0</v>
      </c>
      <c r="AB611" s="14" t="s">
        <v>101</v>
      </c>
      <c r="AC611" s="14" t="n">
        <v>68</v>
      </c>
      <c r="AD611" s="14" t="n">
        <v>0</v>
      </c>
      <c r="AE611" s="14" t="n">
        <v>0</v>
      </c>
      <c r="AF611" s="14" t="s">
        <v>88</v>
      </c>
      <c r="AG611" s="15" t="n">
        <v>42646</v>
      </c>
      <c r="AH611" s="14" t="str">
        <f aca="false">B611&amp;"|"&amp;C611&amp;"|"&amp;D611&amp;"|"&amp;E611&amp;"|"&amp;F611&amp;"|"&amp;G611&amp;"|"&amp;H611&amp;"|"&amp;I611&amp;"|"&amp;J611&amp;"|"&amp;K611&amp;"|"&amp;L611&amp;"|"&amp;M611&amp;"|"&amp;N611&amp;"|"&amp;O611&amp;"|"&amp;P611&amp;"|"&amp;Q611&amp;"|"&amp;R611&amp;"|"&amp;S611&amp;"|"&amp;T611&amp;"|"&amp;U611&amp;"|"&amp;V611&amp;"|"&amp;W611&amp;"|"&amp;X611&amp;"|"&amp;Y611&amp;"|"&amp;Z611&amp;"|"&amp;AA611&amp;"|"&amp;AB611&amp;"|"&amp;AC611&amp;"|"&amp;AD611&amp;"|"&amp;AE611&amp;"|"&amp;AF611&amp;"|"&amp;AG611</f>
        <v>Resort Hotel|0|542|2016|September|40|26|2|5|2|0|0|HB|GBR|Groups|TA/TO|0|0|0|A|A|1|No Deposit|253||0|Transient-Party|68|0|0|Check-Out|42646</v>
      </c>
      <c r="AI611" s="14" t="str">
        <f aca="false">IF(COUNTIF($AH$4:$AH$2603,AH611)&gt;1,"Duplicate","Unique")</f>
        <v>Unique</v>
      </c>
      <c r="AJ611" s="14" t="str">
        <f aca="false">IF(COUNTBLANK(B611:AG611)&gt;0,"Missing ("&amp;COUNTBLANK(B611:AG611)&amp;")","Complete")</f>
        <v>Missing (1)</v>
      </c>
    </row>
    <row r="612" customFormat="false" ht="15" hidden="false" customHeight="false" outlineLevel="0" collapsed="false">
      <c r="A612" s="0" t="n">
        <v>609</v>
      </c>
      <c r="B612" s="0" t="s">
        <v>90</v>
      </c>
      <c r="C612" s="0" t="n">
        <v>0</v>
      </c>
      <c r="D612" s="0" t="n">
        <v>15</v>
      </c>
      <c r="E612" s="0" t="n">
        <v>2017</v>
      </c>
      <c r="F612" s="0" t="s">
        <v>103</v>
      </c>
      <c r="G612" s="0" t="n">
        <v>10</v>
      </c>
      <c r="H612" s="0" t="n">
        <v>8</v>
      </c>
      <c r="I612" s="0" t="n">
        <v>0</v>
      </c>
      <c r="J612" s="0" t="n">
        <v>3</v>
      </c>
      <c r="K612" s="0" t="n">
        <v>1</v>
      </c>
      <c r="L612" s="0" t="n">
        <v>0</v>
      </c>
      <c r="M612" s="0" t="n">
        <v>0</v>
      </c>
      <c r="N612" s="0" t="s">
        <v>82</v>
      </c>
      <c r="O612" s="0" t="s">
        <v>158</v>
      </c>
      <c r="P612" s="0" t="s">
        <v>93</v>
      </c>
      <c r="Q612" s="0" t="s">
        <v>94</v>
      </c>
      <c r="R612" s="0" t="n">
        <v>0</v>
      </c>
      <c r="S612" s="0" t="n">
        <v>0</v>
      </c>
      <c r="T612" s="0" t="n">
        <v>0</v>
      </c>
      <c r="U612" s="0" t="s">
        <v>109</v>
      </c>
      <c r="V612" s="0" t="s">
        <v>109</v>
      </c>
      <c r="W612" s="0" t="n">
        <v>0</v>
      </c>
      <c r="X612" s="0" t="s">
        <v>86</v>
      </c>
      <c r="Y612" s="0" t="n">
        <v>9</v>
      </c>
      <c r="AA612" s="0" t="n">
        <v>0</v>
      </c>
      <c r="AB612" s="0" t="s">
        <v>87</v>
      </c>
      <c r="AC612" s="0" t="n">
        <v>121.33</v>
      </c>
      <c r="AD612" s="0" t="n">
        <v>0</v>
      </c>
      <c r="AE612" s="0" t="n">
        <v>1</v>
      </c>
      <c r="AF612" s="0" t="s">
        <v>88</v>
      </c>
      <c r="AG612" s="13" t="n">
        <v>42805</v>
      </c>
      <c r="AH612" s="0" t="str">
        <f aca="false">B612&amp;"|"&amp;C612&amp;"|"&amp;D612&amp;"|"&amp;E612&amp;"|"&amp;F612&amp;"|"&amp;G612&amp;"|"&amp;H612&amp;"|"&amp;I612&amp;"|"&amp;J612&amp;"|"&amp;K612&amp;"|"&amp;L612&amp;"|"&amp;M612&amp;"|"&amp;N612&amp;"|"&amp;O612&amp;"|"&amp;P612&amp;"|"&amp;Q612&amp;"|"&amp;R612&amp;"|"&amp;S612&amp;"|"&amp;T612&amp;"|"&amp;U612&amp;"|"&amp;V612&amp;"|"&amp;W612&amp;"|"&amp;X612&amp;"|"&amp;Y612&amp;"|"&amp;Z612&amp;"|"&amp;AA612&amp;"|"&amp;AB612&amp;"|"&amp;AC612&amp;"|"&amp;AD612&amp;"|"&amp;AE612&amp;"|"&amp;AF612&amp;"|"&amp;AG612</f>
        <v>City Hotel|0|15|2017|March|10|8|0|3|1|0|0|BB|ITA|Online TA|TA/TO|0|0|0|D|D|0|No Deposit|9||0|Transient|121.33|0|1|Check-Out|42805</v>
      </c>
      <c r="AI612" s="0" t="str">
        <f aca="false">IF(COUNTIF($AH$4:$AH$2603,AH612)&gt;1,"Duplicate","Unique")</f>
        <v>Unique</v>
      </c>
      <c r="AJ612" s="0" t="str">
        <f aca="false">IF(COUNTBLANK(B612:AG612)&gt;0,"Missing ("&amp;COUNTBLANK(B612:AG612)&amp;")","Complete")</f>
        <v>Missing (1)</v>
      </c>
    </row>
    <row r="613" customFormat="false" ht="15" hidden="false" customHeight="false" outlineLevel="0" collapsed="false">
      <c r="A613" s="14" t="n">
        <v>610</v>
      </c>
      <c r="B613" s="14" t="s">
        <v>90</v>
      </c>
      <c r="C613" s="14" t="n">
        <v>0</v>
      </c>
      <c r="D613" s="14" t="n">
        <v>21</v>
      </c>
      <c r="E613" s="14" t="n">
        <v>2017</v>
      </c>
      <c r="F613" s="14" t="s">
        <v>119</v>
      </c>
      <c r="G613" s="14" t="n">
        <v>31</v>
      </c>
      <c r="H613" s="14" t="n">
        <v>1</v>
      </c>
      <c r="I613" s="14" t="n">
        <v>0</v>
      </c>
      <c r="J613" s="14" t="n">
        <v>4</v>
      </c>
      <c r="K613" s="14" t="n">
        <v>2</v>
      </c>
      <c r="L613" s="14" t="n">
        <v>0</v>
      </c>
      <c r="M613" s="14" t="n">
        <v>0</v>
      </c>
      <c r="N613" s="14" t="s">
        <v>82</v>
      </c>
      <c r="O613" s="14" t="s">
        <v>151</v>
      </c>
      <c r="P613" s="14" t="s">
        <v>93</v>
      </c>
      <c r="Q613" s="14" t="s">
        <v>94</v>
      </c>
      <c r="R613" s="14" t="n">
        <v>0</v>
      </c>
      <c r="S613" s="14" t="n">
        <v>0</v>
      </c>
      <c r="T613" s="14" t="n">
        <v>0</v>
      </c>
      <c r="U613" s="14" t="s">
        <v>109</v>
      </c>
      <c r="V613" s="14" t="s">
        <v>109</v>
      </c>
      <c r="W613" s="14" t="n">
        <v>0</v>
      </c>
      <c r="X613" s="14" t="s">
        <v>86</v>
      </c>
      <c r="Y613" s="14" t="n">
        <v>9</v>
      </c>
      <c r="Z613" s="14"/>
      <c r="AA613" s="14" t="n">
        <v>0</v>
      </c>
      <c r="AB613" s="14" t="s">
        <v>87</v>
      </c>
      <c r="AC613" s="14" t="n">
        <v>159</v>
      </c>
      <c r="AD613" s="14" t="n">
        <v>0</v>
      </c>
      <c r="AE613" s="14" t="n">
        <v>1</v>
      </c>
      <c r="AF613" s="14" t="s">
        <v>88</v>
      </c>
      <c r="AG613" s="15" t="n">
        <v>42952</v>
      </c>
      <c r="AH613" s="14" t="str">
        <f aca="false">B613&amp;"|"&amp;C613&amp;"|"&amp;D613&amp;"|"&amp;E613&amp;"|"&amp;F613&amp;"|"&amp;G613&amp;"|"&amp;H613&amp;"|"&amp;I613&amp;"|"&amp;J613&amp;"|"&amp;K613&amp;"|"&amp;L613&amp;"|"&amp;M613&amp;"|"&amp;N613&amp;"|"&amp;O613&amp;"|"&amp;P613&amp;"|"&amp;Q613&amp;"|"&amp;R613&amp;"|"&amp;S613&amp;"|"&amp;T613&amp;"|"&amp;U613&amp;"|"&amp;V613&amp;"|"&amp;W613&amp;"|"&amp;X613&amp;"|"&amp;Y613&amp;"|"&amp;Z613&amp;"|"&amp;AA613&amp;"|"&amp;AB613&amp;"|"&amp;AC613&amp;"|"&amp;AD613&amp;"|"&amp;AE613&amp;"|"&amp;AF613&amp;"|"&amp;AG613</f>
        <v>City Hotel|0|21|2017|August|31|1|0|4|2|0|0|BB|CN|Online TA|TA/TO|0|0|0|D|D|0|No Deposit|9||0|Transient|159|0|1|Check-Out|42952</v>
      </c>
      <c r="AI613" s="14" t="str">
        <f aca="false">IF(COUNTIF($AH$4:$AH$2603,AH613)&gt;1,"Duplicate","Unique")</f>
        <v>Unique</v>
      </c>
      <c r="AJ613" s="14" t="str">
        <f aca="false">IF(COUNTBLANK(B613:AG613)&gt;0,"Missing ("&amp;COUNTBLANK(B613:AG613)&amp;")","Complete")</f>
        <v>Missing (1)</v>
      </c>
    </row>
    <row r="614" customFormat="false" ht="15" hidden="false" customHeight="false" outlineLevel="0" collapsed="false">
      <c r="A614" s="0" t="n">
        <v>611</v>
      </c>
      <c r="B614" s="0" t="s">
        <v>80</v>
      </c>
      <c r="C614" s="0" t="n">
        <v>1</v>
      </c>
      <c r="D614" s="0" t="n">
        <v>385</v>
      </c>
      <c r="E614" s="0" t="n">
        <v>2016</v>
      </c>
      <c r="F614" s="0" t="s">
        <v>114</v>
      </c>
      <c r="G614" s="0" t="n">
        <v>39</v>
      </c>
      <c r="H614" s="0" t="n">
        <v>21</v>
      </c>
      <c r="I614" s="0" t="n">
        <v>0</v>
      </c>
      <c r="J614" s="0" t="n">
        <v>4</v>
      </c>
      <c r="K614" s="0" t="n">
        <v>2</v>
      </c>
      <c r="L614" s="0" t="n">
        <v>0</v>
      </c>
      <c r="M614" s="0" t="n">
        <v>0</v>
      </c>
      <c r="N614" s="0" t="s">
        <v>82</v>
      </c>
      <c r="O614" s="0" t="s">
        <v>92</v>
      </c>
      <c r="P614" s="0" t="s">
        <v>116</v>
      </c>
      <c r="Q614" s="0" t="s">
        <v>84</v>
      </c>
      <c r="R614" s="0" t="n">
        <v>0</v>
      </c>
      <c r="S614" s="0" t="n">
        <v>0</v>
      </c>
      <c r="T614" s="0" t="n">
        <v>0</v>
      </c>
      <c r="U614" s="0" t="s">
        <v>95</v>
      </c>
      <c r="V614" s="0" t="s">
        <v>95</v>
      </c>
      <c r="W614" s="0" t="n">
        <v>0</v>
      </c>
      <c r="X614" s="0" t="s">
        <v>120</v>
      </c>
      <c r="AA614" s="0" t="n">
        <v>0</v>
      </c>
      <c r="AB614" s="0" t="s">
        <v>87</v>
      </c>
      <c r="AC614" s="0" t="n">
        <v>66</v>
      </c>
      <c r="AD614" s="0" t="n">
        <v>0</v>
      </c>
      <c r="AE614" s="0" t="n">
        <v>0</v>
      </c>
      <c r="AF614" s="0" t="s">
        <v>96</v>
      </c>
      <c r="AG614" s="13" t="n">
        <v>42291</v>
      </c>
      <c r="AH614" s="0" t="str">
        <f aca="false">B614&amp;"|"&amp;C614&amp;"|"&amp;D614&amp;"|"&amp;E614&amp;"|"&amp;F614&amp;"|"&amp;G614&amp;"|"&amp;H614&amp;"|"&amp;I614&amp;"|"&amp;J614&amp;"|"&amp;K614&amp;"|"&amp;L614&amp;"|"&amp;M614&amp;"|"&amp;N614&amp;"|"&amp;O614&amp;"|"&amp;P614&amp;"|"&amp;Q614&amp;"|"&amp;R614&amp;"|"&amp;S614&amp;"|"&amp;T614&amp;"|"&amp;U614&amp;"|"&amp;V614&amp;"|"&amp;W614&amp;"|"&amp;X614&amp;"|"&amp;Y614&amp;"|"&amp;Z614&amp;"|"&amp;AA614&amp;"|"&amp;AB614&amp;"|"&amp;AC614&amp;"|"&amp;AD614&amp;"|"&amp;AE614&amp;"|"&amp;AF614&amp;"|"&amp;AG614</f>
        <v>Resort Hotel|1|385|2016|September|39|21|0|4|2|0|0|BB|PRT|Groups|Direct|0|0|0|A|A|0|Non Refund|||0|Transient|66|0|0|Canceled|42291</v>
      </c>
      <c r="AI614" s="0" t="str">
        <f aca="false">IF(COUNTIF($AH$4:$AH$2603,AH614)&gt;1,"Duplicate","Unique")</f>
        <v>Duplicate</v>
      </c>
      <c r="AJ614" s="0" t="str">
        <f aca="false">IF(COUNTBLANK(B614:AG614)&gt;0,"Missing ("&amp;COUNTBLANK(B614:AG614)&amp;")","Complete")</f>
        <v>Missing (2)</v>
      </c>
    </row>
    <row r="615" customFormat="false" ht="15" hidden="false" customHeight="false" outlineLevel="0" collapsed="false">
      <c r="A615" s="14" t="n">
        <v>612</v>
      </c>
      <c r="B615" s="14" t="s">
        <v>90</v>
      </c>
      <c r="C615" s="14" t="n">
        <v>0</v>
      </c>
      <c r="D615" s="14" t="n">
        <v>51</v>
      </c>
      <c r="E615" s="14" t="n">
        <v>2017</v>
      </c>
      <c r="F615" s="14" t="s">
        <v>103</v>
      </c>
      <c r="G615" s="14" t="n">
        <v>10</v>
      </c>
      <c r="H615" s="14" t="n">
        <v>8</v>
      </c>
      <c r="I615" s="14" t="n">
        <v>0</v>
      </c>
      <c r="J615" s="14" t="n">
        <v>0</v>
      </c>
      <c r="K615" s="14" t="n">
        <v>0</v>
      </c>
      <c r="L615" s="14" t="n">
        <v>0</v>
      </c>
      <c r="M615" s="14" t="n">
        <v>0</v>
      </c>
      <c r="N615" s="14" t="s">
        <v>82</v>
      </c>
      <c r="O615" s="14" t="s">
        <v>92</v>
      </c>
      <c r="P615" s="14" t="s">
        <v>99</v>
      </c>
      <c r="Q615" s="14" t="s">
        <v>94</v>
      </c>
      <c r="R615" s="14" t="n">
        <v>0</v>
      </c>
      <c r="S615" s="14" t="n">
        <v>0</v>
      </c>
      <c r="T615" s="14" t="n">
        <v>0</v>
      </c>
      <c r="U615" s="14" t="s">
        <v>95</v>
      </c>
      <c r="V615" s="14" t="s">
        <v>109</v>
      </c>
      <c r="W615" s="14" t="n">
        <v>1</v>
      </c>
      <c r="X615" s="14" t="s">
        <v>86</v>
      </c>
      <c r="Y615" s="14" t="n">
        <v>28</v>
      </c>
      <c r="Z615" s="14"/>
      <c r="AA615" s="14" t="n">
        <v>0</v>
      </c>
      <c r="AB615" s="14" t="s">
        <v>87</v>
      </c>
      <c r="AC615" s="14" t="n">
        <v>0</v>
      </c>
      <c r="AD615" s="14" t="n">
        <v>0</v>
      </c>
      <c r="AE615" s="14" t="n">
        <v>0</v>
      </c>
      <c r="AF615" s="14" t="s">
        <v>88</v>
      </c>
      <c r="AG615" s="15" t="n">
        <v>42802</v>
      </c>
      <c r="AH615" s="14" t="str">
        <f aca="false">B615&amp;"|"&amp;C615&amp;"|"&amp;D615&amp;"|"&amp;E615&amp;"|"&amp;F615&amp;"|"&amp;G615&amp;"|"&amp;H615&amp;"|"&amp;I615&amp;"|"&amp;J615&amp;"|"&amp;K615&amp;"|"&amp;L615&amp;"|"&amp;M615&amp;"|"&amp;N615&amp;"|"&amp;O615&amp;"|"&amp;P615&amp;"|"&amp;Q615&amp;"|"&amp;R615&amp;"|"&amp;S615&amp;"|"&amp;T615&amp;"|"&amp;U615&amp;"|"&amp;V615&amp;"|"&amp;W615&amp;"|"&amp;X615&amp;"|"&amp;Y615&amp;"|"&amp;Z615&amp;"|"&amp;AA615&amp;"|"&amp;AB615&amp;"|"&amp;AC615&amp;"|"&amp;AD615&amp;"|"&amp;AE615&amp;"|"&amp;AF615&amp;"|"&amp;AG615</f>
        <v>City Hotel|0|51|2017|March|10|8|0|0|0|0|0|BB|PRT|Offline TA/TO|TA/TO|0|0|0|A|D|1|No Deposit|28||0|Transient|0|0|0|Check-Out|42802</v>
      </c>
      <c r="AI615" s="14" t="str">
        <f aca="false">IF(COUNTIF($AH$4:$AH$2603,AH615)&gt;1,"Duplicate","Unique")</f>
        <v>Unique</v>
      </c>
      <c r="AJ615" s="14" t="str">
        <f aca="false">IF(COUNTBLANK(B615:AG615)&gt;0,"Missing ("&amp;COUNTBLANK(B615:AG615)&amp;")","Complete")</f>
        <v>Missing (1)</v>
      </c>
    </row>
    <row r="616" customFormat="false" ht="15" hidden="false" customHeight="false" outlineLevel="0" collapsed="false">
      <c r="A616" s="0" t="n">
        <v>613</v>
      </c>
      <c r="B616" s="0" t="s">
        <v>90</v>
      </c>
      <c r="C616" s="0" t="n">
        <v>1</v>
      </c>
      <c r="D616" s="0" t="n">
        <v>146</v>
      </c>
      <c r="E616" s="0" t="n">
        <v>2016</v>
      </c>
      <c r="F616" s="0" t="s">
        <v>106</v>
      </c>
      <c r="G616" s="0" t="n">
        <v>18</v>
      </c>
      <c r="H616" s="0" t="n">
        <v>24</v>
      </c>
      <c r="I616" s="0" t="n">
        <v>2</v>
      </c>
      <c r="J616" s="0" t="n">
        <v>0</v>
      </c>
      <c r="K616" s="0" t="n">
        <v>2</v>
      </c>
      <c r="L616" s="0" t="n">
        <v>0</v>
      </c>
      <c r="M616" s="0" t="n">
        <v>0</v>
      </c>
      <c r="N616" s="0" t="s">
        <v>82</v>
      </c>
      <c r="O616" s="0" t="s">
        <v>92</v>
      </c>
      <c r="P616" s="0" t="s">
        <v>99</v>
      </c>
      <c r="Q616" s="0" t="s">
        <v>94</v>
      </c>
      <c r="R616" s="0" t="n">
        <v>0</v>
      </c>
      <c r="S616" s="0" t="n">
        <v>0</v>
      </c>
      <c r="T616" s="0" t="n">
        <v>0</v>
      </c>
      <c r="U616" s="0" t="s">
        <v>95</v>
      </c>
      <c r="V616" s="0" t="s">
        <v>95</v>
      </c>
      <c r="W616" s="0" t="n">
        <v>0</v>
      </c>
      <c r="X616" s="0" t="s">
        <v>120</v>
      </c>
      <c r="Y616" s="0" t="n">
        <v>26</v>
      </c>
      <c r="AA616" s="0" t="n">
        <v>50</v>
      </c>
      <c r="AB616" s="0" t="s">
        <v>87</v>
      </c>
      <c r="AC616" s="0" t="n">
        <v>95</v>
      </c>
      <c r="AD616" s="0" t="n">
        <v>0</v>
      </c>
      <c r="AE616" s="0" t="n">
        <v>0</v>
      </c>
      <c r="AF616" s="0" t="s">
        <v>96</v>
      </c>
      <c r="AG616" s="13" t="n">
        <v>42388</v>
      </c>
      <c r="AH616" s="0" t="str">
        <f aca="false">B616&amp;"|"&amp;C616&amp;"|"&amp;D616&amp;"|"&amp;E616&amp;"|"&amp;F616&amp;"|"&amp;G616&amp;"|"&amp;H616&amp;"|"&amp;I616&amp;"|"&amp;J616&amp;"|"&amp;K616&amp;"|"&amp;L616&amp;"|"&amp;M616&amp;"|"&amp;N616&amp;"|"&amp;O616&amp;"|"&amp;P616&amp;"|"&amp;Q616&amp;"|"&amp;R616&amp;"|"&amp;S616&amp;"|"&amp;T616&amp;"|"&amp;U616&amp;"|"&amp;V616&amp;"|"&amp;W616&amp;"|"&amp;X616&amp;"|"&amp;Y616&amp;"|"&amp;Z616&amp;"|"&amp;AA616&amp;"|"&amp;AB616&amp;"|"&amp;AC616&amp;"|"&amp;AD616&amp;"|"&amp;AE616&amp;"|"&amp;AF616&amp;"|"&amp;AG616</f>
        <v>City Hotel|1|146|2016|April|18|24|2|0|2|0|0|BB|PRT|Offline TA/TO|TA/TO|0|0|0|A|A|0|Non Refund|26||50|Transient|95|0|0|Canceled|42388</v>
      </c>
      <c r="AI616" s="0" t="str">
        <f aca="false">IF(COUNTIF($AH$4:$AH$2603,AH616)&gt;1,"Duplicate","Unique")</f>
        <v>Duplicate</v>
      </c>
      <c r="AJ616" s="0" t="str">
        <f aca="false">IF(COUNTBLANK(B616:AG616)&gt;0,"Missing ("&amp;COUNTBLANK(B616:AG616)&amp;")","Complete")</f>
        <v>Missing (1)</v>
      </c>
    </row>
    <row r="617" customFormat="false" ht="15" hidden="false" customHeight="false" outlineLevel="0" collapsed="false">
      <c r="A617" s="14" t="n">
        <v>614</v>
      </c>
      <c r="B617" s="14" t="s">
        <v>90</v>
      </c>
      <c r="C617" s="14" t="n">
        <v>0</v>
      </c>
      <c r="D617" s="14" t="n">
        <v>2</v>
      </c>
      <c r="E617" s="14" t="n">
        <v>2017</v>
      </c>
      <c r="F617" s="14" t="s">
        <v>126</v>
      </c>
      <c r="G617" s="14" t="n">
        <v>3</v>
      </c>
      <c r="H617" s="14" t="n">
        <v>21</v>
      </c>
      <c r="I617" s="14" t="n">
        <v>2</v>
      </c>
      <c r="J617" s="14" t="n">
        <v>1</v>
      </c>
      <c r="K617" s="14" t="n">
        <v>1</v>
      </c>
      <c r="L617" s="14" t="n">
        <v>0</v>
      </c>
      <c r="M617" s="14" t="n">
        <v>0</v>
      </c>
      <c r="N617" s="14" t="s">
        <v>107</v>
      </c>
      <c r="O617" s="14" t="s">
        <v>83</v>
      </c>
      <c r="P617" s="14" t="s">
        <v>93</v>
      </c>
      <c r="Q617" s="14" t="s">
        <v>94</v>
      </c>
      <c r="R617" s="14" t="n">
        <v>0</v>
      </c>
      <c r="S617" s="14" t="n">
        <v>0</v>
      </c>
      <c r="T617" s="14" t="n">
        <v>0</v>
      </c>
      <c r="U617" s="14" t="s">
        <v>95</v>
      </c>
      <c r="V617" s="14" t="s">
        <v>95</v>
      </c>
      <c r="W617" s="14" t="n">
        <v>0</v>
      </c>
      <c r="X617" s="14" t="s">
        <v>86</v>
      </c>
      <c r="Y617" s="14" t="n">
        <v>7</v>
      </c>
      <c r="Z617" s="14"/>
      <c r="AA617" s="14" t="n">
        <v>0</v>
      </c>
      <c r="AB617" s="14" t="s">
        <v>87</v>
      </c>
      <c r="AC617" s="14" t="n">
        <v>48.05</v>
      </c>
      <c r="AD617" s="14" t="n">
        <v>0</v>
      </c>
      <c r="AE617" s="14" t="n">
        <v>1</v>
      </c>
      <c r="AF617" s="14" t="s">
        <v>88</v>
      </c>
      <c r="AG617" s="15" t="n">
        <v>42759</v>
      </c>
      <c r="AH617" s="14" t="str">
        <f aca="false">B617&amp;"|"&amp;C617&amp;"|"&amp;D617&amp;"|"&amp;E617&amp;"|"&amp;F617&amp;"|"&amp;G617&amp;"|"&amp;H617&amp;"|"&amp;I617&amp;"|"&amp;J617&amp;"|"&amp;K617&amp;"|"&amp;L617&amp;"|"&amp;M617&amp;"|"&amp;N617&amp;"|"&amp;O617&amp;"|"&amp;P617&amp;"|"&amp;Q617&amp;"|"&amp;R617&amp;"|"&amp;S617&amp;"|"&amp;T617&amp;"|"&amp;U617&amp;"|"&amp;V617&amp;"|"&amp;W617&amp;"|"&amp;X617&amp;"|"&amp;Y617&amp;"|"&amp;Z617&amp;"|"&amp;AA617&amp;"|"&amp;AB617&amp;"|"&amp;AC617&amp;"|"&amp;AD617&amp;"|"&amp;AE617&amp;"|"&amp;AF617&amp;"|"&amp;AG617</f>
        <v>City Hotel|0|2|2017|January|3|21|2|1|1|0|0|SC|GBR|Online TA|TA/TO|0|0|0|A|A|0|No Deposit|7||0|Transient|48.05|0|1|Check-Out|42759</v>
      </c>
      <c r="AI617" s="14" t="str">
        <f aca="false">IF(COUNTIF($AH$4:$AH$2603,AH617)&gt;1,"Duplicate","Unique")</f>
        <v>Unique</v>
      </c>
      <c r="AJ617" s="14" t="str">
        <f aca="false">IF(COUNTBLANK(B617:AG617)&gt;0,"Missing ("&amp;COUNTBLANK(B617:AG617)&amp;")","Complete")</f>
        <v>Missing (1)</v>
      </c>
    </row>
    <row r="618" customFormat="false" ht="15" hidden="false" customHeight="false" outlineLevel="0" collapsed="false">
      <c r="A618" s="0" t="n">
        <v>615</v>
      </c>
      <c r="B618" s="0" t="s">
        <v>80</v>
      </c>
      <c r="C618" s="0" t="n">
        <v>0</v>
      </c>
      <c r="D618" s="0" t="n">
        <v>19</v>
      </c>
      <c r="E618" s="0" t="n">
        <v>2016</v>
      </c>
      <c r="F618" s="0" t="s">
        <v>91</v>
      </c>
      <c r="G618" s="0" t="n">
        <v>30</v>
      </c>
      <c r="H618" s="0" t="n">
        <v>21</v>
      </c>
      <c r="I618" s="0" t="n">
        <v>0</v>
      </c>
      <c r="J618" s="0" t="n">
        <v>3</v>
      </c>
      <c r="K618" s="0" t="n">
        <v>2</v>
      </c>
      <c r="L618" s="0" t="n">
        <v>0</v>
      </c>
      <c r="M618" s="0" t="n">
        <v>0</v>
      </c>
      <c r="N618" s="0" t="s">
        <v>82</v>
      </c>
      <c r="O618" s="0" t="s">
        <v>115</v>
      </c>
      <c r="P618" s="0" t="s">
        <v>93</v>
      </c>
      <c r="Q618" s="0" t="s">
        <v>94</v>
      </c>
      <c r="R618" s="0" t="n">
        <v>0</v>
      </c>
      <c r="S618" s="0" t="n">
        <v>0</v>
      </c>
      <c r="T618" s="0" t="n">
        <v>0</v>
      </c>
      <c r="U618" s="0" t="s">
        <v>95</v>
      </c>
      <c r="V618" s="0" t="s">
        <v>95</v>
      </c>
      <c r="W618" s="0" t="n">
        <v>0</v>
      </c>
      <c r="X618" s="0" t="s">
        <v>86</v>
      </c>
      <c r="Y618" s="0" t="n">
        <v>240</v>
      </c>
      <c r="AA618" s="0" t="n">
        <v>0</v>
      </c>
      <c r="AB618" s="0" t="s">
        <v>87</v>
      </c>
      <c r="AC618" s="0" t="n">
        <v>194.33</v>
      </c>
      <c r="AD618" s="0" t="n">
        <v>1</v>
      </c>
      <c r="AE618" s="0" t="n">
        <v>1</v>
      </c>
      <c r="AF618" s="0" t="s">
        <v>88</v>
      </c>
      <c r="AG618" s="13" t="n">
        <v>42575</v>
      </c>
      <c r="AH618" s="0" t="str">
        <f aca="false">B618&amp;"|"&amp;C618&amp;"|"&amp;D618&amp;"|"&amp;E618&amp;"|"&amp;F618&amp;"|"&amp;G618&amp;"|"&amp;H618&amp;"|"&amp;I618&amp;"|"&amp;J618&amp;"|"&amp;K618&amp;"|"&amp;L618&amp;"|"&amp;M618&amp;"|"&amp;N618&amp;"|"&amp;O618&amp;"|"&amp;P618&amp;"|"&amp;Q618&amp;"|"&amp;R618&amp;"|"&amp;S618&amp;"|"&amp;T618&amp;"|"&amp;U618&amp;"|"&amp;V618&amp;"|"&amp;W618&amp;"|"&amp;X618&amp;"|"&amp;Y618&amp;"|"&amp;Z618&amp;"|"&amp;AA618&amp;"|"&amp;AB618&amp;"|"&amp;AC618&amp;"|"&amp;AD618&amp;"|"&amp;AE618&amp;"|"&amp;AF618&amp;"|"&amp;AG618</f>
        <v>Resort Hotel|0|19|2016|July|30|21|0|3|2|0|0|BB|ESP|Online TA|TA/TO|0|0|0|A|A|0|No Deposit|240||0|Transient|194.33|1|1|Check-Out|42575</v>
      </c>
      <c r="AI618" s="0" t="str">
        <f aca="false">IF(COUNTIF($AH$4:$AH$2603,AH618)&gt;1,"Duplicate","Unique")</f>
        <v>Unique</v>
      </c>
      <c r="AJ618" s="0" t="str">
        <f aca="false">IF(COUNTBLANK(B618:AG618)&gt;0,"Missing ("&amp;COUNTBLANK(B618:AG618)&amp;")","Complete")</f>
        <v>Missing (1)</v>
      </c>
    </row>
    <row r="619" customFormat="false" ht="15" hidden="false" customHeight="false" outlineLevel="0" collapsed="false">
      <c r="A619" s="14" t="n">
        <v>616</v>
      </c>
      <c r="B619" s="14" t="s">
        <v>90</v>
      </c>
      <c r="C619" s="14" t="n">
        <v>0</v>
      </c>
      <c r="D619" s="14" t="n">
        <v>4</v>
      </c>
      <c r="E619" s="14" t="n">
        <v>2017</v>
      </c>
      <c r="F619" s="14" t="s">
        <v>103</v>
      </c>
      <c r="G619" s="14" t="n">
        <v>12</v>
      </c>
      <c r="H619" s="14" t="n">
        <v>22</v>
      </c>
      <c r="I619" s="14" t="n">
        <v>0</v>
      </c>
      <c r="J619" s="14" t="n">
        <v>1</v>
      </c>
      <c r="K619" s="14" t="n">
        <v>1</v>
      </c>
      <c r="L619" s="14" t="n">
        <v>0</v>
      </c>
      <c r="M619" s="14" t="n">
        <v>0</v>
      </c>
      <c r="N619" s="14" t="s">
        <v>82</v>
      </c>
      <c r="O619" s="14" t="s">
        <v>83</v>
      </c>
      <c r="P619" s="14" t="s">
        <v>84</v>
      </c>
      <c r="Q619" s="14" t="s">
        <v>84</v>
      </c>
      <c r="R619" s="14" t="n">
        <v>0</v>
      </c>
      <c r="S619" s="14" t="n">
        <v>0</v>
      </c>
      <c r="T619" s="14" t="n">
        <v>0</v>
      </c>
      <c r="U619" s="14" t="s">
        <v>95</v>
      </c>
      <c r="V619" s="14" t="s">
        <v>95</v>
      </c>
      <c r="W619" s="14" t="n">
        <v>1</v>
      </c>
      <c r="X619" s="14" t="s">
        <v>86</v>
      </c>
      <c r="Y619" s="14" t="n">
        <v>14</v>
      </c>
      <c r="Z619" s="14"/>
      <c r="AA619" s="14" t="n">
        <v>0</v>
      </c>
      <c r="AB619" s="14" t="s">
        <v>87</v>
      </c>
      <c r="AC619" s="14" t="n">
        <v>94</v>
      </c>
      <c r="AD619" s="14" t="n">
        <v>0</v>
      </c>
      <c r="AE619" s="14" t="n">
        <v>0</v>
      </c>
      <c r="AF619" s="14" t="s">
        <v>88</v>
      </c>
      <c r="AG619" s="15" t="n">
        <v>42817</v>
      </c>
      <c r="AH619" s="14" t="str">
        <f aca="false">B619&amp;"|"&amp;C619&amp;"|"&amp;D619&amp;"|"&amp;E619&amp;"|"&amp;F619&amp;"|"&amp;G619&amp;"|"&amp;H619&amp;"|"&amp;I619&amp;"|"&amp;J619&amp;"|"&amp;K619&amp;"|"&amp;L619&amp;"|"&amp;M619&amp;"|"&amp;N619&amp;"|"&amp;O619&amp;"|"&amp;P619&amp;"|"&amp;Q619&amp;"|"&amp;R619&amp;"|"&amp;S619&amp;"|"&amp;T619&amp;"|"&amp;U619&amp;"|"&amp;V619&amp;"|"&amp;W619&amp;"|"&amp;X619&amp;"|"&amp;Y619&amp;"|"&amp;Z619&amp;"|"&amp;AA619&amp;"|"&amp;AB619&amp;"|"&amp;AC619&amp;"|"&amp;AD619&amp;"|"&amp;AE619&amp;"|"&amp;AF619&amp;"|"&amp;AG619</f>
        <v>City Hotel|0|4|2017|March|12|22|0|1|1|0|0|BB|GBR|Direct|Direct|0|0|0|A|A|1|No Deposit|14||0|Transient|94|0|0|Check-Out|42817</v>
      </c>
      <c r="AI619" s="14" t="str">
        <f aca="false">IF(COUNTIF($AH$4:$AH$2603,AH619)&gt;1,"Duplicate","Unique")</f>
        <v>Unique</v>
      </c>
      <c r="AJ619" s="14" t="str">
        <f aca="false">IF(COUNTBLANK(B619:AG619)&gt;0,"Missing ("&amp;COUNTBLANK(B619:AG619)&amp;")","Complete")</f>
        <v>Missing (1)</v>
      </c>
    </row>
    <row r="620" customFormat="false" ht="15" hidden="false" customHeight="false" outlineLevel="0" collapsed="false">
      <c r="A620" s="0" t="n">
        <v>617</v>
      </c>
      <c r="B620" s="0" t="s">
        <v>90</v>
      </c>
      <c r="C620" s="0" t="n">
        <v>1</v>
      </c>
      <c r="D620" s="0" t="n">
        <v>4</v>
      </c>
      <c r="E620" s="0" t="n">
        <v>2017</v>
      </c>
      <c r="F620" s="0" t="s">
        <v>118</v>
      </c>
      <c r="G620" s="0" t="n">
        <v>8</v>
      </c>
      <c r="H620" s="0" t="n">
        <v>21</v>
      </c>
      <c r="I620" s="0" t="n">
        <v>0</v>
      </c>
      <c r="J620" s="0" t="n">
        <v>1</v>
      </c>
      <c r="K620" s="0" t="n">
        <v>1</v>
      </c>
      <c r="L620" s="0" t="n">
        <v>0</v>
      </c>
      <c r="M620" s="0" t="n">
        <v>0</v>
      </c>
      <c r="N620" s="0" t="s">
        <v>82</v>
      </c>
      <c r="O620" s="0" t="s">
        <v>92</v>
      </c>
      <c r="P620" s="0" t="s">
        <v>128</v>
      </c>
      <c r="Q620" s="0" t="s">
        <v>128</v>
      </c>
      <c r="R620" s="0" t="n">
        <v>0</v>
      </c>
      <c r="S620" s="0" t="n">
        <v>0</v>
      </c>
      <c r="T620" s="0" t="n">
        <v>0</v>
      </c>
      <c r="U620" s="0" t="s">
        <v>95</v>
      </c>
      <c r="V620" s="0" t="s">
        <v>95</v>
      </c>
      <c r="W620" s="0" t="n">
        <v>0</v>
      </c>
      <c r="X620" s="0" t="s">
        <v>86</v>
      </c>
      <c r="AA620" s="0" t="n">
        <v>0</v>
      </c>
      <c r="AB620" s="0" t="s">
        <v>174</v>
      </c>
      <c r="AC620" s="0" t="n">
        <v>80</v>
      </c>
      <c r="AD620" s="0" t="n">
        <v>0</v>
      </c>
      <c r="AE620" s="0" t="n">
        <v>0</v>
      </c>
      <c r="AF620" s="0" t="s">
        <v>96</v>
      </c>
      <c r="AG620" s="13" t="n">
        <v>42786</v>
      </c>
      <c r="AH620" s="0" t="str">
        <f aca="false">B620&amp;"|"&amp;C620&amp;"|"&amp;D620&amp;"|"&amp;E620&amp;"|"&amp;F620&amp;"|"&amp;G620&amp;"|"&amp;H620&amp;"|"&amp;I620&amp;"|"&amp;J620&amp;"|"&amp;K620&amp;"|"&amp;L620&amp;"|"&amp;M620&amp;"|"&amp;N620&amp;"|"&amp;O620&amp;"|"&amp;P620&amp;"|"&amp;Q620&amp;"|"&amp;R620&amp;"|"&amp;S620&amp;"|"&amp;T620&amp;"|"&amp;U620&amp;"|"&amp;V620&amp;"|"&amp;W620&amp;"|"&amp;X620&amp;"|"&amp;Y620&amp;"|"&amp;Z620&amp;"|"&amp;AA620&amp;"|"&amp;AB620&amp;"|"&amp;AC620&amp;"|"&amp;AD620&amp;"|"&amp;AE620&amp;"|"&amp;AF620&amp;"|"&amp;AG620</f>
        <v>City Hotel|1|4|2017|February|8|21|0|1|1|0|0|BB|PRT|Corporate|Corporate|0|0|0|A|A|0|No Deposit|||0|Group|80|0|0|Canceled|42786</v>
      </c>
      <c r="AI620" s="0" t="str">
        <f aca="false">IF(COUNTIF($AH$4:$AH$2603,AH620)&gt;1,"Duplicate","Unique")</f>
        <v>Unique</v>
      </c>
      <c r="AJ620" s="0" t="str">
        <f aca="false">IF(COUNTBLANK(B620:AG620)&gt;0,"Missing ("&amp;COUNTBLANK(B620:AG620)&amp;")","Complete")</f>
        <v>Missing (2)</v>
      </c>
    </row>
    <row r="621" customFormat="false" ht="15" hidden="false" customHeight="false" outlineLevel="0" collapsed="false">
      <c r="A621" s="14" t="n">
        <v>618</v>
      </c>
      <c r="B621" s="14" t="s">
        <v>90</v>
      </c>
      <c r="C621" s="14" t="n">
        <v>1</v>
      </c>
      <c r="D621" s="14" t="n">
        <v>59</v>
      </c>
      <c r="E621" s="14" t="n">
        <v>2017</v>
      </c>
      <c r="F621" s="14" t="s">
        <v>119</v>
      </c>
      <c r="G621" s="14" t="n">
        <v>34</v>
      </c>
      <c r="H621" s="14" t="n">
        <v>24</v>
      </c>
      <c r="I621" s="14" t="n">
        <v>0</v>
      </c>
      <c r="J621" s="14" t="n">
        <v>2</v>
      </c>
      <c r="K621" s="14" t="n">
        <v>2</v>
      </c>
      <c r="L621" s="14" t="n">
        <v>0</v>
      </c>
      <c r="M621" s="14" t="n">
        <v>0</v>
      </c>
      <c r="N621" s="14" t="s">
        <v>107</v>
      </c>
      <c r="O621" s="14" t="s">
        <v>158</v>
      </c>
      <c r="P621" s="14" t="s">
        <v>93</v>
      </c>
      <c r="Q621" s="14" t="s">
        <v>94</v>
      </c>
      <c r="R621" s="14" t="n">
        <v>0</v>
      </c>
      <c r="S621" s="14" t="n">
        <v>0</v>
      </c>
      <c r="T621" s="14" t="n">
        <v>0</v>
      </c>
      <c r="U621" s="14" t="s">
        <v>95</v>
      </c>
      <c r="V621" s="14" t="s">
        <v>95</v>
      </c>
      <c r="W621" s="14" t="n">
        <v>0</v>
      </c>
      <c r="X621" s="14" t="s">
        <v>86</v>
      </c>
      <c r="Y621" s="14" t="n">
        <v>9</v>
      </c>
      <c r="Z621" s="14"/>
      <c r="AA621" s="14" t="n">
        <v>0</v>
      </c>
      <c r="AB621" s="14" t="s">
        <v>87</v>
      </c>
      <c r="AC621" s="14" t="n">
        <v>129</v>
      </c>
      <c r="AD621" s="14" t="n">
        <v>0</v>
      </c>
      <c r="AE621" s="14" t="n">
        <v>1</v>
      </c>
      <c r="AF621" s="14" t="s">
        <v>96</v>
      </c>
      <c r="AG621" s="15" t="n">
        <v>42912</v>
      </c>
      <c r="AH621" s="14" t="str">
        <f aca="false">B621&amp;"|"&amp;C621&amp;"|"&amp;D621&amp;"|"&amp;E621&amp;"|"&amp;F621&amp;"|"&amp;G621&amp;"|"&amp;H621&amp;"|"&amp;I621&amp;"|"&amp;J621&amp;"|"&amp;K621&amp;"|"&amp;L621&amp;"|"&amp;M621&amp;"|"&amp;N621&amp;"|"&amp;O621&amp;"|"&amp;P621&amp;"|"&amp;Q621&amp;"|"&amp;R621&amp;"|"&amp;S621&amp;"|"&amp;T621&amp;"|"&amp;U621&amp;"|"&amp;V621&amp;"|"&amp;W621&amp;"|"&amp;X621&amp;"|"&amp;Y621&amp;"|"&amp;Z621&amp;"|"&amp;AA621&amp;"|"&amp;AB621&amp;"|"&amp;AC621&amp;"|"&amp;AD621&amp;"|"&amp;AE621&amp;"|"&amp;AF621&amp;"|"&amp;AG621</f>
        <v>City Hotel|1|59|2017|August|34|24|0|2|2|0|0|SC|ITA|Online TA|TA/TO|0|0|0|A|A|0|No Deposit|9||0|Transient|129|0|1|Canceled|42912</v>
      </c>
      <c r="AI621" s="14" t="str">
        <f aca="false">IF(COUNTIF($AH$4:$AH$2603,AH621)&gt;1,"Duplicate","Unique")</f>
        <v>Unique</v>
      </c>
      <c r="AJ621" s="14" t="str">
        <f aca="false">IF(COUNTBLANK(B621:AG621)&gt;0,"Missing ("&amp;COUNTBLANK(B621:AG621)&amp;")","Complete")</f>
        <v>Missing (1)</v>
      </c>
    </row>
    <row r="622" customFormat="false" ht="15" hidden="false" customHeight="false" outlineLevel="0" collapsed="false">
      <c r="A622" s="0" t="n">
        <v>619</v>
      </c>
      <c r="B622" s="0" t="s">
        <v>90</v>
      </c>
      <c r="C622" s="0" t="n">
        <v>0</v>
      </c>
      <c r="D622" s="0" t="n">
        <v>2</v>
      </c>
      <c r="E622" s="0" t="n">
        <v>2016</v>
      </c>
      <c r="F622" s="0" t="s">
        <v>121</v>
      </c>
      <c r="G622" s="0" t="n">
        <v>20</v>
      </c>
      <c r="H622" s="0" t="n">
        <v>14</v>
      </c>
      <c r="I622" s="0" t="n">
        <v>1</v>
      </c>
      <c r="J622" s="0" t="n">
        <v>1</v>
      </c>
      <c r="K622" s="0" t="n">
        <v>2</v>
      </c>
      <c r="L622" s="0" t="n">
        <v>1</v>
      </c>
      <c r="M622" s="0" t="n">
        <v>0</v>
      </c>
      <c r="N622" s="0" t="s">
        <v>82</v>
      </c>
      <c r="O622" s="0" t="s">
        <v>92</v>
      </c>
      <c r="P622" s="0" t="s">
        <v>84</v>
      </c>
      <c r="Q622" s="0" t="s">
        <v>84</v>
      </c>
      <c r="R622" s="0" t="n">
        <v>0</v>
      </c>
      <c r="S622" s="0" t="n">
        <v>0</v>
      </c>
      <c r="T622" s="0" t="n">
        <v>0</v>
      </c>
      <c r="U622" s="0" t="s">
        <v>136</v>
      </c>
      <c r="V622" s="0" t="s">
        <v>136</v>
      </c>
      <c r="W622" s="0" t="n">
        <v>2</v>
      </c>
      <c r="X622" s="0" t="s">
        <v>86</v>
      </c>
      <c r="AA622" s="0" t="n">
        <v>0</v>
      </c>
      <c r="AB622" s="0" t="s">
        <v>87</v>
      </c>
      <c r="AC622" s="0" t="n">
        <v>90</v>
      </c>
      <c r="AD622" s="0" t="n">
        <v>1</v>
      </c>
      <c r="AE622" s="0" t="n">
        <v>1</v>
      </c>
      <c r="AF622" s="0" t="s">
        <v>88</v>
      </c>
      <c r="AG622" s="13" t="n">
        <v>42506</v>
      </c>
      <c r="AH622" s="0" t="str">
        <f aca="false">B622&amp;"|"&amp;C622&amp;"|"&amp;D622&amp;"|"&amp;E622&amp;"|"&amp;F622&amp;"|"&amp;G622&amp;"|"&amp;H622&amp;"|"&amp;I622&amp;"|"&amp;J622&amp;"|"&amp;K622&amp;"|"&amp;L622&amp;"|"&amp;M622&amp;"|"&amp;N622&amp;"|"&amp;O622&amp;"|"&amp;P622&amp;"|"&amp;Q622&amp;"|"&amp;R622&amp;"|"&amp;S622&amp;"|"&amp;T622&amp;"|"&amp;U622&amp;"|"&amp;V622&amp;"|"&amp;W622&amp;"|"&amp;X622&amp;"|"&amp;Y622&amp;"|"&amp;Z622&amp;"|"&amp;AA622&amp;"|"&amp;AB622&amp;"|"&amp;AC622&amp;"|"&amp;AD622&amp;"|"&amp;AE622&amp;"|"&amp;AF622&amp;"|"&amp;AG622</f>
        <v>City Hotel|0|2|2016|May|20|14|1|1|2|1|0|BB|PRT|Direct|Direct|0|0|0|G|G|2|No Deposit|||0|Transient|90|1|1|Check-Out|42506</v>
      </c>
      <c r="AI622" s="0" t="str">
        <f aca="false">IF(COUNTIF($AH$4:$AH$2603,AH622)&gt;1,"Duplicate","Unique")</f>
        <v>Unique</v>
      </c>
      <c r="AJ622" s="0" t="str">
        <f aca="false">IF(COUNTBLANK(B622:AG622)&gt;0,"Missing ("&amp;COUNTBLANK(B622:AG622)&amp;")","Complete")</f>
        <v>Missing (2)</v>
      </c>
    </row>
    <row r="623" customFormat="false" ht="15" hidden="false" customHeight="false" outlineLevel="0" collapsed="false">
      <c r="A623" s="14" t="n">
        <v>620</v>
      </c>
      <c r="B623" s="14" t="s">
        <v>80</v>
      </c>
      <c r="C623" s="14" t="n">
        <v>0</v>
      </c>
      <c r="D623" s="14" t="n">
        <v>140</v>
      </c>
      <c r="E623" s="14" t="n">
        <v>2017</v>
      </c>
      <c r="F623" s="14" t="s">
        <v>135</v>
      </c>
      <c r="G623" s="14" t="n">
        <v>24</v>
      </c>
      <c r="H623" s="14" t="n">
        <v>13</v>
      </c>
      <c r="I623" s="14" t="n">
        <v>2</v>
      </c>
      <c r="J623" s="14" t="n">
        <v>5</v>
      </c>
      <c r="K623" s="14" t="n">
        <v>1</v>
      </c>
      <c r="L623" s="14" t="n">
        <v>0</v>
      </c>
      <c r="M623" s="14" t="n">
        <v>0</v>
      </c>
      <c r="N623" s="14" t="s">
        <v>82</v>
      </c>
      <c r="O623" s="14" t="s">
        <v>147</v>
      </c>
      <c r="P623" s="14" t="s">
        <v>93</v>
      </c>
      <c r="Q623" s="14" t="s">
        <v>94</v>
      </c>
      <c r="R623" s="14" t="n">
        <v>0</v>
      </c>
      <c r="S623" s="14" t="n">
        <v>0</v>
      </c>
      <c r="T623" s="14" t="n">
        <v>0</v>
      </c>
      <c r="U623" s="14" t="s">
        <v>95</v>
      </c>
      <c r="V623" s="14" t="s">
        <v>156</v>
      </c>
      <c r="W623" s="14" t="n">
        <v>1</v>
      </c>
      <c r="X623" s="14" t="s">
        <v>86</v>
      </c>
      <c r="Y623" s="14" t="n">
        <v>242</v>
      </c>
      <c r="Z623" s="14"/>
      <c r="AA623" s="14" t="n">
        <v>0</v>
      </c>
      <c r="AB623" s="14" t="s">
        <v>87</v>
      </c>
      <c r="AC623" s="14" t="n">
        <v>110</v>
      </c>
      <c r="AD623" s="14" t="n">
        <v>0</v>
      </c>
      <c r="AE623" s="14" t="n">
        <v>0</v>
      </c>
      <c r="AF623" s="14" t="s">
        <v>88</v>
      </c>
      <c r="AG623" s="15" t="n">
        <v>42906</v>
      </c>
      <c r="AH623" s="14" t="str">
        <f aca="false">B623&amp;"|"&amp;C623&amp;"|"&amp;D623&amp;"|"&amp;E623&amp;"|"&amp;F623&amp;"|"&amp;G623&amp;"|"&amp;H623&amp;"|"&amp;I623&amp;"|"&amp;J623&amp;"|"&amp;K623&amp;"|"&amp;L623&amp;"|"&amp;M623&amp;"|"&amp;N623&amp;"|"&amp;O623&amp;"|"&amp;P623&amp;"|"&amp;Q623&amp;"|"&amp;R623&amp;"|"&amp;S623&amp;"|"&amp;T623&amp;"|"&amp;U623&amp;"|"&amp;V623&amp;"|"&amp;W623&amp;"|"&amp;X623&amp;"|"&amp;Y623&amp;"|"&amp;Z623&amp;"|"&amp;AA623&amp;"|"&amp;AB623&amp;"|"&amp;AC623&amp;"|"&amp;AD623&amp;"|"&amp;AE623&amp;"|"&amp;AF623&amp;"|"&amp;AG623</f>
        <v>Resort Hotel|0|140|2017|June|24|13|2|5|1|0|0|BB|IRL|Online TA|TA/TO|0|0|0|A|C|1|No Deposit|242||0|Transient|110|0|0|Check-Out|42906</v>
      </c>
      <c r="AI623" s="14" t="str">
        <f aca="false">IF(COUNTIF($AH$4:$AH$2603,AH623)&gt;1,"Duplicate","Unique")</f>
        <v>Unique</v>
      </c>
      <c r="AJ623" s="14" t="str">
        <f aca="false">IF(COUNTBLANK(B623:AG623)&gt;0,"Missing ("&amp;COUNTBLANK(B623:AG623)&amp;")","Complete")</f>
        <v>Missing (1)</v>
      </c>
    </row>
    <row r="624" customFormat="false" ht="15" hidden="false" customHeight="false" outlineLevel="0" collapsed="false">
      <c r="A624" s="0" t="n">
        <v>621</v>
      </c>
      <c r="B624" s="0" t="s">
        <v>80</v>
      </c>
      <c r="C624" s="0" t="n">
        <v>0</v>
      </c>
      <c r="D624" s="0" t="n">
        <v>37</v>
      </c>
      <c r="E624" s="0" t="n">
        <v>2016</v>
      </c>
      <c r="F624" s="0" t="s">
        <v>121</v>
      </c>
      <c r="G624" s="0" t="n">
        <v>20</v>
      </c>
      <c r="H624" s="0" t="n">
        <v>8</v>
      </c>
      <c r="I624" s="0" t="n">
        <v>2</v>
      </c>
      <c r="J624" s="0" t="n">
        <v>0</v>
      </c>
      <c r="K624" s="0" t="n">
        <v>2</v>
      </c>
      <c r="L624" s="0" t="n">
        <v>0</v>
      </c>
      <c r="M624" s="0" t="n">
        <v>0</v>
      </c>
      <c r="N624" s="0" t="s">
        <v>82</v>
      </c>
      <c r="O624" s="0" t="s">
        <v>92</v>
      </c>
      <c r="P624" s="0" t="s">
        <v>99</v>
      </c>
      <c r="Q624" s="0" t="s">
        <v>94</v>
      </c>
      <c r="R624" s="0" t="n">
        <v>0</v>
      </c>
      <c r="S624" s="0" t="n">
        <v>0</v>
      </c>
      <c r="T624" s="0" t="n">
        <v>0</v>
      </c>
      <c r="U624" s="0" t="s">
        <v>95</v>
      </c>
      <c r="V624" s="0" t="s">
        <v>95</v>
      </c>
      <c r="W624" s="0" t="n">
        <v>1</v>
      </c>
      <c r="X624" s="0" t="s">
        <v>86</v>
      </c>
      <c r="Y624" s="0" t="n">
        <v>168</v>
      </c>
      <c r="AA624" s="0" t="n">
        <v>0</v>
      </c>
      <c r="AB624" s="0" t="s">
        <v>87</v>
      </c>
      <c r="AC624" s="0" t="n">
        <v>46</v>
      </c>
      <c r="AD624" s="0" t="n">
        <v>0</v>
      </c>
      <c r="AE624" s="0" t="n">
        <v>1</v>
      </c>
      <c r="AF624" s="0" t="s">
        <v>88</v>
      </c>
      <c r="AG624" s="13" t="n">
        <v>42500</v>
      </c>
      <c r="AH624" s="0" t="str">
        <f aca="false">B624&amp;"|"&amp;C624&amp;"|"&amp;D624&amp;"|"&amp;E624&amp;"|"&amp;F624&amp;"|"&amp;G624&amp;"|"&amp;H624&amp;"|"&amp;I624&amp;"|"&amp;J624&amp;"|"&amp;K624&amp;"|"&amp;L624&amp;"|"&amp;M624&amp;"|"&amp;N624&amp;"|"&amp;O624&amp;"|"&amp;P624&amp;"|"&amp;Q624&amp;"|"&amp;R624&amp;"|"&amp;S624&amp;"|"&amp;T624&amp;"|"&amp;U624&amp;"|"&amp;V624&amp;"|"&amp;W624&amp;"|"&amp;X624&amp;"|"&amp;Y624&amp;"|"&amp;Z624&amp;"|"&amp;AA624&amp;"|"&amp;AB624&amp;"|"&amp;AC624&amp;"|"&amp;AD624&amp;"|"&amp;AE624&amp;"|"&amp;AF624&amp;"|"&amp;AG624</f>
        <v>Resort Hotel|0|37|2016|May|20|8|2|0|2|0|0|BB|PRT|Offline TA/TO|TA/TO|0|0|0|A|A|1|No Deposit|168||0|Transient|46|0|1|Check-Out|42500</v>
      </c>
      <c r="AI624" s="0" t="str">
        <f aca="false">IF(COUNTIF($AH$4:$AH$2603,AH624)&gt;1,"Duplicate","Unique")</f>
        <v>Unique</v>
      </c>
      <c r="AJ624" s="0" t="str">
        <f aca="false">IF(COUNTBLANK(B624:AG624)&gt;0,"Missing ("&amp;COUNTBLANK(B624:AG624)&amp;")","Complete")</f>
        <v>Missing (1)</v>
      </c>
    </row>
    <row r="625" customFormat="false" ht="15" hidden="false" customHeight="false" outlineLevel="0" collapsed="false">
      <c r="A625" s="14" t="n">
        <v>622</v>
      </c>
      <c r="B625" s="14" t="s">
        <v>90</v>
      </c>
      <c r="C625" s="14" t="n">
        <v>1</v>
      </c>
      <c r="D625" s="14" t="n">
        <v>37</v>
      </c>
      <c r="E625" s="14" t="n">
        <v>2016</v>
      </c>
      <c r="F625" s="14" t="s">
        <v>111</v>
      </c>
      <c r="G625" s="14" t="n">
        <v>42</v>
      </c>
      <c r="H625" s="14" t="n">
        <v>13</v>
      </c>
      <c r="I625" s="14" t="n">
        <v>0</v>
      </c>
      <c r="J625" s="14" t="n">
        <v>3</v>
      </c>
      <c r="K625" s="14" t="n">
        <v>2</v>
      </c>
      <c r="L625" s="14" t="n">
        <v>0</v>
      </c>
      <c r="M625" s="14" t="n">
        <v>0</v>
      </c>
      <c r="N625" s="14" t="s">
        <v>82</v>
      </c>
      <c r="O625" s="14" t="s">
        <v>92</v>
      </c>
      <c r="P625" s="14" t="s">
        <v>99</v>
      </c>
      <c r="Q625" s="14" t="s">
        <v>94</v>
      </c>
      <c r="R625" s="14" t="n">
        <v>0</v>
      </c>
      <c r="S625" s="14" t="n">
        <v>0</v>
      </c>
      <c r="T625" s="14" t="n">
        <v>0</v>
      </c>
      <c r="U625" s="14" t="s">
        <v>95</v>
      </c>
      <c r="V625" s="14" t="s">
        <v>95</v>
      </c>
      <c r="W625" s="14" t="n">
        <v>0</v>
      </c>
      <c r="X625" s="14" t="s">
        <v>86</v>
      </c>
      <c r="Y625" s="14" t="n">
        <v>56</v>
      </c>
      <c r="Z625" s="14"/>
      <c r="AA625" s="14" t="n">
        <v>0</v>
      </c>
      <c r="AB625" s="14" t="s">
        <v>101</v>
      </c>
      <c r="AC625" s="14" t="n">
        <v>105</v>
      </c>
      <c r="AD625" s="14" t="n">
        <v>0</v>
      </c>
      <c r="AE625" s="14" t="n">
        <v>0</v>
      </c>
      <c r="AF625" s="14" t="s">
        <v>96</v>
      </c>
      <c r="AG625" s="15" t="n">
        <v>42619</v>
      </c>
      <c r="AH625" s="14" t="str">
        <f aca="false">B625&amp;"|"&amp;C625&amp;"|"&amp;D625&amp;"|"&amp;E625&amp;"|"&amp;F625&amp;"|"&amp;G625&amp;"|"&amp;H625&amp;"|"&amp;I625&amp;"|"&amp;J625&amp;"|"&amp;K625&amp;"|"&amp;L625&amp;"|"&amp;M625&amp;"|"&amp;N625&amp;"|"&amp;O625&amp;"|"&amp;P625&amp;"|"&amp;Q625&amp;"|"&amp;R625&amp;"|"&amp;S625&amp;"|"&amp;T625&amp;"|"&amp;U625&amp;"|"&amp;V625&amp;"|"&amp;W625&amp;"|"&amp;X625&amp;"|"&amp;Y625&amp;"|"&amp;Z625&amp;"|"&amp;AA625&amp;"|"&amp;AB625&amp;"|"&amp;AC625&amp;"|"&amp;AD625&amp;"|"&amp;AE625&amp;"|"&amp;AF625&amp;"|"&amp;AG625</f>
        <v>City Hotel|1|37|2016|October|42|13|0|3|2|0|0|BB|PRT|Offline TA/TO|TA/TO|0|0|0|A|A|0|No Deposit|56||0|Transient-Party|105|0|0|Canceled|42619</v>
      </c>
      <c r="AI625" s="14" t="str">
        <f aca="false">IF(COUNTIF($AH$4:$AH$2603,AH625)&gt;1,"Duplicate","Unique")</f>
        <v>Duplicate</v>
      </c>
      <c r="AJ625" s="14" t="str">
        <f aca="false">IF(COUNTBLANK(B625:AG625)&gt;0,"Missing ("&amp;COUNTBLANK(B625:AG625)&amp;")","Complete")</f>
        <v>Missing (1)</v>
      </c>
    </row>
    <row r="626" customFormat="false" ht="15" hidden="false" customHeight="false" outlineLevel="0" collapsed="false">
      <c r="A626" s="0" t="n">
        <v>623</v>
      </c>
      <c r="B626" s="0" t="s">
        <v>90</v>
      </c>
      <c r="C626" s="0" t="n">
        <v>0</v>
      </c>
      <c r="D626" s="0" t="n">
        <v>12</v>
      </c>
      <c r="E626" s="0" t="n">
        <v>2016</v>
      </c>
      <c r="F626" s="0" t="s">
        <v>121</v>
      </c>
      <c r="G626" s="0" t="n">
        <v>20</v>
      </c>
      <c r="H626" s="0" t="n">
        <v>11</v>
      </c>
      <c r="I626" s="0" t="n">
        <v>0</v>
      </c>
      <c r="J626" s="0" t="n">
        <v>4</v>
      </c>
      <c r="K626" s="0" t="n">
        <v>2</v>
      </c>
      <c r="L626" s="0" t="n">
        <v>0</v>
      </c>
      <c r="M626" s="0" t="n">
        <v>0</v>
      </c>
      <c r="N626" s="0" t="s">
        <v>82</v>
      </c>
      <c r="O626" s="0" t="s">
        <v>155</v>
      </c>
      <c r="P626" s="0" t="s">
        <v>99</v>
      </c>
      <c r="Q626" s="0" t="s">
        <v>94</v>
      </c>
      <c r="R626" s="0" t="n">
        <v>0</v>
      </c>
      <c r="S626" s="0" t="n">
        <v>0</v>
      </c>
      <c r="T626" s="0" t="n">
        <v>0</v>
      </c>
      <c r="U626" s="0" t="s">
        <v>95</v>
      </c>
      <c r="V626" s="0" t="s">
        <v>95</v>
      </c>
      <c r="W626" s="0" t="n">
        <v>0</v>
      </c>
      <c r="X626" s="0" t="s">
        <v>86</v>
      </c>
      <c r="Y626" s="0" t="n">
        <v>138</v>
      </c>
      <c r="AA626" s="0" t="n">
        <v>0</v>
      </c>
      <c r="AB626" s="0" t="s">
        <v>87</v>
      </c>
      <c r="AC626" s="0" t="n">
        <v>104</v>
      </c>
      <c r="AD626" s="0" t="n">
        <v>0</v>
      </c>
      <c r="AE626" s="0" t="n">
        <v>0</v>
      </c>
      <c r="AF626" s="0" t="s">
        <v>88</v>
      </c>
      <c r="AG626" s="13" t="n">
        <v>42505</v>
      </c>
      <c r="AH626" s="0" t="str">
        <f aca="false">B626&amp;"|"&amp;C626&amp;"|"&amp;D626&amp;"|"&amp;E626&amp;"|"&amp;F626&amp;"|"&amp;G626&amp;"|"&amp;H626&amp;"|"&amp;I626&amp;"|"&amp;J626&amp;"|"&amp;K626&amp;"|"&amp;L626&amp;"|"&amp;M626&amp;"|"&amp;N626&amp;"|"&amp;O626&amp;"|"&amp;P626&amp;"|"&amp;Q626&amp;"|"&amp;R626&amp;"|"&amp;S626&amp;"|"&amp;T626&amp;"|"&amp;U626&amp;"|"&amp;V626&amp;"|"&amp;W626&amp;"|"&amp;X626&amp;"|"&amp;Y626&amp;"|"&amp;Z626&amp;"|"&amp;AA626&amp;"|"&amp;AB626&amp;"|"&amp;AC626&amp;"|"&amp;AD626&amp;"|"&amp;AE626&amp;"|"&amp;AF626&amp;"|"&amp;AG626</f>
        <v>City Hotel|0|12|2016|May|20|11|0|4|2|0|0|BB|CHE|Offline TA/TO|TA/TO|0|0|0|A|A|0|No Deposit|138||0|Transient|104|0|0|Check-Out|42505</v>
      </c>
      <c r="AI626" s="0" t="str">
        <f aca="false">IF(COUNTIF($AH$4:$AH$2603,AH626)&gt;1,"Duplicate","Unique")</f>
        <v>Unique</v>
      </c>
      <c r="AJ626" s="0" t="str">
        <f aca="false">IF(COUNTBLANK(B626:AG626)&gt;0,"Missing ("&amp;COUNTBLANK(B626:AG626)&amp;")","Complete")</f>
        <v>Missing (1)</v>
      </c>
    </row>
    <row r="627" customFormat="false" ht="15" hidden="false" customHeight="false" outlineLevel="0" collapsed="false">
      <c r="A627" s="14" t="n">
        <v>624</v>
      </c>
      <c r="B627" s="14" t="s">
        <v>90</v>
      </c>
      <c r="C627" s="14" t="n">
        <v>0</v>
      </c>
      <c r="D627" s="14" t="n">
        <v>7</v>
      </c>
      <c r="E627" s="14" t="n">
        <v>2015</v>
      </c>
      <c r="F627" s="14" t="s">
        <v>114</v>
      </c>
      <c r="G627" s="14" t="n">
        <v>38</v>
      </c>
      <c r="H627" s="14" t="n">
        <v>16</v>
      </c>
      <c r="I627" s="14" t="n">
        <v>0</v>
      </c>
      <c r="J627" s="14" t="n">
        <v>2</v>
      </c>
      <c r="K627" s="14" t="n">
        <v>1</v>
      </c>
      <c r="L627" s="14" t="n">
        <v>0</v>
      </c>
      <c r="M627" s="14" t="n">
        <v>0</v>
      </c>
      <c r="N627" s="14" t="s">
        <v>82</v>
      </c>
      <c r="O627" s="14" t="s">
        <v>115</v>
      </c>
      <c r="P627" s="14" t="s">
        <v>99</v>
      </c>
      <c r="Q627" s="14" t="s">
        <v>94</v>
      </c>
      <c r="R627" s="14" t="n">
        <v>0</v>
      </c>
      <c r="S627" s="14" t="n">
        <v>0</v>
      </c>
      <c r="T627" s="14" t="n">
        <v>0</v>
      </c>
      <c r="U627" s="14" t="s">
        <v>95</v>
      </c>
      <c r="V627" s="14" t="s">
        <v>95</v>
      </c>
      <c r="W627" s="14" t="n">
        <v>0</v>
      </c>
      <c r="X627" s="14" t="s">
        <v>86</v>
      </c>
      <c r="Y627" s="14" t="n">
        <v>13</v>
      </c>
      <c r="Z627" s="14"/>
      <c r="AA627" s="14" t="n">
        <v>0</v>
      </c>
      <c r="AB627" s="14" t="s">
        <v>125</v>
      </c>
      <c r="AC627" s="14" t="n">
        <v>113.6</v>
      </c>
      <c r="AD627" s="14" t="n">
        <v>0</v>
      </c>
      <c r="AE627" s="14" t="n">
        <v>0</v>
      </c>
      <c r="AF627" s="14" t="s">
        <v>88</v>
      </c>
      <c r="AG627" s="15" t="n">
        <v>42265</v>
      </c>
      <c r="AH627" s="14" t="str">
        <f aca="false">B627&amp;"|"&amp;C627&amp;"|"&amp;D627&amp;"|"&amp;E627&amp;"|"&amp;F627&amp;"|"&amp;G627&amp;"|"&amp;H627&amp;"|"&amp;I627&amp;"|"&amp;J627&amp;"|"&amp;K627&amp;"|"&amp;L627&amp;"|"&amp;M627&amp;"|"&amp;N627&amp;"|"&amp;O627&amp;"|"&amp;P627&amp;"|"&amp;Q627&amp;"|"&amp;R627&amp;"|"&amp;S627&amp;"|"&amp;T627&amp;"|"&amp;U627&amp;"|"&amp;V627&amp;"|"&amp;W627&amp;"|"&amp;X627&amp;"|"&amp;Y627&amp;"|"&amp;Z627&amp;"|"&amp;AA627&amp;"|"&amp;AB627&amp;"|"&amp;AC627&amp;"|"&amp;AD627&amp;"|"&amp;AE627&amp;"|"&amp;AF627&amp;"|"&amp;AG627</f>
        <v>City Hotel|0|7|2015|September|38|16|0|2|1|0|0|BB|ESP|Offline TA/TO|TA/TO|0|0|0|A|A|0|No Deposit|13||0|Contract|113.6|0|0|Check-Out|42265</v>
      </c>
      <c r="AI627" s="14" t="str">
        <f aca="false">IF(COUNTIF($AH$4:$AH$2603,AH627)&gt;1,"Duplicate","Unique")</f>
        <v>Unique</v>
      </c>
      <c r="AJ627" s="14" t="str">
        <f aca="false">IF(COUNTBLANK(B627:AG627)&gt;0,"Missing ("&amp;COUNTBLANK(B627:AG627)&amp;")","Complete")</f>
        <v>Missing (1)</v>
      </c>
    </row>
    <row r="628" customFormat="false" ht="15" hidden="false" customHeight="false" outlineLevel="0" collapsed="false">
      <c r="A628" s="0" t="n">
        <v>625</v>
      </c>
      <c r="B628" s="0" t="s">
        <v>80</v>
      </c>
      <c r="C628" s="0" t="n">
        <v>0</v>
      </c>
      <c r="D628" s="0" t="n">
        <v>104</v>
      </c>
      <c r="E628" s="0" t="n">
        <v>2015</v>
      </c>
      <c r="F628" s="0" t="s">
        <v>114</v>
      </c>
      <c r="G628" s="0" t="n">
        <v>36</v>
      </c>
      <c r="H628" s="0" t="n">
        <v>2</v>
      </c>
      <c r="I628" s="0" t="n">
        <v>1</v>
      </c>
      <c r="J628" s="0" t="n">
        <v>4</v>
      </c>
      <c r="K628" s="0" t="n">
        <v>2</v>
      </c>
      <c r="L628" s="0" t="n">
        <v>0</v>
      </c>
      <c r="M628" s="0" t="n">
        <v>0</v>
      </c>
      <c r="N628" s="0" t="s">
        <v>82</v>
      </c>
      <c r="O628" s="0" t="s">
        <v>83</v>
      </c>
      <c r="P628" s="0" t="s">
        <v>93</v>
      </c>
      <c r="Q628" s="0" t="s">
        <v>94</v>
      </c>
      <c r="R628" s="0" t="n">
        <v>0</v>
      </c>
      <c r="S628" s="0" t="n">
        <v>0</v>
      </c>
      <c r="T628" s="0" t="n">
        <v>0</v>
      </c>
      <c r="U628" s="0" t="s">
        <v>95</v>
      </c>
      <c r="V628" s="0" t="s">
        <v>109</v>
      </c>
      <c r="W628" s="0" t="n">
        <v>0</v>
      </c>
      <c r="X628" s="0" t="s">
        <v>86</v>
      </c>
      <c r="Y628" s="0" t="n">
        <v>241</v>
      </c>
      <c r="AA628" s="0" t="n">
        <v>0</v>
      </c>
      <c r="AB628" s="0" t="s">
        <v>87</v>
      </c>
      <c r="AC628" s="0" t="n">
        <v>71.69</v>
      </c>
      <c r="AD628" s="0" t="n">
        <v>0</v>
      </c>
      <c r="AE628" s="0" t="n">
        <v>0</v>
      </c>
      <c r="AF628" s="0" t="s">
        <v>88</v>
      </c>
      <c r="AG628" s="13" t="n">
        <v>42254</v>
      </c>
      <c r="AH628" s="0" t="str">
        <f aca="false">B628&amp;"|"&amp;C628&amp;"|"&amp;D628&amp;"|"&amp;E628&amp;"|"&amp;F628&amp;"|"&amp;G628&amp;"|"&amp;H628&amp;"|"&amp;I628&amp;"|"&amp;J628&amp;"|"&amp;K628&amp;"|"&amp;L628&amp;"|"&amp;M628&amp;"|"&amp;N628&amp;"|"&amp;O628&amp;"|"&amp;P628&amp;"|"&amp;Q628&amp;"|"&amp;R628&amp;"|"&amp;S628&amp;"|"&amp;T628&amp;"|"&amp;U628&amp;"|"&amp;V628&amp;"|"&amp;W628&amp;"|"&amp;X628&amp;"|"&amp;Y628&amp;"|"&amp;Z628&amp;"|"&amp;AA628&amp;"|"&amp;AB628&amp;"|"&amp;AC628&amp;"|"&amp;AD628&amp;"|"&amp;AE628&amp;"|"&amp;AF628&amp;"|"&amp;AG628</f>
        <v>Resort Hotel|0|104|2015|September|36|2|1|4|2|0|0|BB|GBR|Online TA|TA/TO|0|0|0|A|D|0|No Deposit|241||0|Transient|71.69|0|0|Check-Out|42254</v>
      </c>
      <c r="AI628" s="0" t="str">
        <f aca="false">IF(COUNTIF($AH$4:$AH$2603,AH628)&gt;1,"Duplicate","Unique")</f>
        <v>Unique</v>
      </c>
      <c r="AJ628" s="0" t="str">
        <f aca="false">IF(COUNTBLANK(B628:AG628)&gt;0,"Missing ("&amp;COUNTBLANK(B628:AG628)&amp;")","Complete")</f>
        <v>Missing (1)</v>
      </c>
    </row>
    <row r="629" customFormat="false" ht="15" hidden="false" customHeight="false" outlineLevel="0" collapsed="false">
      <c r="A629" s="14" t="n">
        <v>626</v>
      </c>
      <c r="B629" s="14" t="s">
        <v>80</v>
      </c>
      <c r="C629" s="14" t="n">
        <v>1</v>
      </c>
      <c r="D629" s="14" t="n">
        <v>196</v>
      </c>
      <c r="E629" s="14" t="n">
        <v>2016</v>
      </c>
      <c r="F629" s="14" t="s">
        <v>119</v>
      </c>
      <c r="G629" s="14" t="n">
        <v>36</v>
      </c>
      <c r="H629" s="14" t="n">
        <v>29</v>
      </c>
      <c r="I629" s="14" t="n">
        <v>2</v>
      </c>
      <c r="J629" s="14" t="n">
        <v>5</v>
      </c>
      <c r="K629" s="14" t="n">
        <v>2</v>
      </c>
      <c r="L629" s="14" t="n">
        <v>0</v>
      </c>
      <c r="M629" s="14" t="n">
        <v>0</v>
      </c>
      <c r="N629" s="14" t="s">
        <v>82</v>
      </c>
      <c r="O629" s="14" t="s">
        <v>92</v>
      </c>
      <c r="P629" s="14" t="s">
        <v>99</v>
      </c>
      <c r="Q629" s="14" t="s">
        <v>94</v>
      </c>
      <c r="R629" s="14" t="n">
        <v>0</v>
      </c>
      <c r="S629" s="14" t="n">
        <v>0</v>
      </c>
      <c r="T629" s="14" t="n">
        <v>0</v>
      </c>
      <c r="U629" s="14" t="s">
        <v>124</v>
      </c>
      <c r="V629" s="14" t="s">
        <v>124</v>
      </c>
      <c r="W629" s="14" t="n">
        <v>0</v>
      </c>
      <c r="X629" s="14" t="s">
        <v>86</v>
      </c>
      <c r="Y629" s="14" t="n">
        <v>314</v>
      </c>
      <c r="Z629" s="14"/>
      <c r="AA629" s="14" t="n">
        <v>0</v>
      </c>
      <c r="AB629" s="14" t="s">
        <v>87</v>
      </c>
      <c r="AC629" s="14" t="n">
        <v>121.47</v>
      </c>
      <c r="AD629" s="14" t="n">
        <v>0</v>
      </c>
      <c r="AE629" s="14" t="n">
        <v>1</v>
      </c>
      <c r="AF629" s="14" t="s">
        <v>96</v>
      </c>
      <c r="AG629" s="15" t="n">
        <v>42599</v>
      </c>
      <c r="AH629" s="14" t="str">
        <f aca="false">B629&amp;"|"&amp;C629&amp;"|"&amp;D629&amp;"|"&amp;E629&amp;"|"&amp;F629&amp;"|"&amp;G629&amp;"|"&amp;H629&amp;"|"&amp;I629&amp;"|"&amp;J629&amp;"|"&amp;K629&amp;"|"&amp;L629&amp;"|"&amp;M629&amp;"|"&amp;N629&amp;"|"&amp;O629&amp;"|"&amp;P629&amp;"|"&amp;Q629&amp;"|"&amp;R629&amp;"|"&amp;S629&amp;"|"&amp;T629&amp;"|"&amp;U629&amp;"|"&amp;V629&amp;"|"&amp;W629&amp;"|"&amp;X629&amp;"|"&amp;Y629&amp;"|"&amp;Z629&amp;"|"&amp;AA629&amp;"|"&amp;AB629&amp;"|"&amp;AC629&amp;"|"&amp;AD629&amp;"|"&amp;AE629&amp;"|"&amp;AF629&amp;"|"&amp;AG629</f>
        <v>Resort Hotel|1|196|2016|August|36|29|2|5|2|0|0|BB|PRT|Offline TA/TO|TA/TO|0|0|0|E|E|0|No Deposit|314||0|Transient|121.47|0|1|Canceled|42599</v>
      </c>
      <c r="AI629" s="14" t="str">
        <f aca="false">IF(COUNTIF($AH$4:$AH$2603,AH629)&gt;1,"Duplicate","Unique")</f>
        <v>Unique</v>
      </c>
      <c r="AJ629" s="14" t="str">
        <f aca="false">IF(COUNTBLANK(B629:AG629)&gt;0,"Missing ("&amp;COUNTBLANK(B629:AG629)&amp;")","Complete")</f>
        <v>Missing (1)</v>
      </c>
    </row>
    <row r="630" customFormat="false" ht="15" hidden="false" customHeight="false" outlineLevel="0" collapsed="false">
      <c r="A630" s="0" t="n">
        <v>627</v>
      </c>
      <c r="B630" s="0" t="s">
        <v>90</v>
      </c>
      <c r="C630" s="0" t="n">
        <v>0</v>
      </c>
      <c r="D630" s="0" t="n">
        <v>0</v>
      </c>
      <c r="E630" s="0" t="n">
        <v>2016</v>
      </c>
      <c r="F630" s="0" t="s">
        <v>126</v>
      </c>
      <c r="G630" s="0" t="n">
        <v>4</v>
      </c>
      <c r="H630" s="0" t="n">
        <v>22</v>
      </c>
      <c r="I630" s="0" t="n">
        <v>1</v>
      </c>
      <c r="J630" s="0" t="n">
        <v>2</v>
      </c>
      <c r="K630" s="0" t="n">
        <v>2</v>
      </c>
      <c r="L630" s="0" t="n">
        <v>0</v>
      </c>
      <c r="M630" s="0" t="n">
        <v>0</v>
      </c>
      <c r="N630" s="0" t="s">
        <v>82</v>
      </c>
      <c r="O630" s="0" t="s">
        <v>92</v>
      </c>
      <c r="P630" s="0" t="s">
        <v>84</v>
      </c>
      <c r="Q630" s="0" t="s">
        <v>84</v>
      </c>
      <c r="R630" s="0" t="n">
        <v>0</v>
      </c>
      <c r="S630" s="0" t="n">
        <v>0</v>
      </c>
      <c r="T630" s="0" t="n">
        <v>0</v>
      </c>
      <c r="U630" s="0" t="s">
        <v>109</v>
      </c>
      <c r="V630" s="0" t="s">
        <v>109</v>
      </c>
      <c r="W630" s="0" t="n">
        <v>0</v>
      </c>
      <c r="X630" s="0" t="s">
        <v>86</v>
      </c>
      <c r="AA630" s="0" t="n">
        <v>0</v>
      </c>
      <c r="AB630" s="0" t="s">
        <v>87</v>
      </c>
      <c r="AC630" s="0" t="n">
        <v>106</v>
      </c>
      <c r="AD630" s="0" t="n">
        <v>0</v>
      </c>
      <c r="AE630" s="0" t="n">
        <v>1</v>
      </c>
      <c r="AF630" s="0" t="s">
        <v>88</v>
      </c>
      <c r="AG630" s="13" t="n">
        <v>42394</v>
      </c>
      <c r="AH630" s="0" t="str">
        <f aca="false">B630&amp;"|"&amp;C630&amp;"|"&amp;D630&amp;"|"&amp;E630&amp;"|"&amp;F630&amp;"|"&amp;G630&amp;"|"&amp;H630&amp;"|"&amp;I630&amp;"|"&amp;J630&amp;"|"&amp;K630&amp;"|"&amp;L630&amp;"|"&amp;M630&amp;"|"&amp;N630&amp;"|"&amp;O630&amp;"|"&amp;P630&amp;"|"&amp;Q630&amp;"|"&amp;R630&amp;"|"&amp;S630&amp;"|"&amp;T630&amp;"|"&amp;U630&amp;"|"&amp;V630&amp;"|"&amp;W630&amp;"|"&amp;X630&amp;"|"&amp;Y630&amp;"|"&amp;Z630&amp;"|"&amp;AA630&amp;"|"&amp;AB630&amp;"|"&amp;AC630&amp;"|"&amp;AD630&amp;"|"&amp;AE630&amp;"|"&amp;AF630&amp;"|"&amp;AG630</f>
        <v>City Hotel|0|0|2016|January|4|22|1|2|2|0|0|BB|PRT|Direct|Direct|0|0|0|D|D|0|No Deposit|||0|Transient|106|0|1|Check-Out|42394</v>
      </c>
      <c r="AI630" s="0" t="str">
        <f aca="false">IF(COUNTIF($AH$4:$AH$2603,AH630)&gt;1,"Duplicate","Unique")</f>
        <v>Unique</v>
      </c>
      <c r="AJ630" s="0" t="str">
        <f aca="false">IF(COUNTBLANK(B630:AG630)&gt;0,"Missing ("&amp;COUNTBLANK(B630:AG630)&amp;")","Complete")</f>
        <v>Missing (2)</v>
      </c>
    </row>
    <row r="631" customFormat="false" ht="15" hidden="false" customHeight="false" outlineLevel="0" collapsed="false">
      <c r="A631" s="14" t="n">
        <v>628</v>
      </c>
      <c r="B631" s="14" t="s">
        <v>90</v>
      </c>
      <c r="C631" s="14" t="n">
        <v>1</v>
      </c>
      <c r="D631" s="14" t="n">
        <v>10</v>
      </c>
      <c r="E631" s="14" t="n">
        <v>2016</v>
      </c>
      <c r="F631" s="14" t="s">
        <v>126</v>
      </c>
      <c r="G631" s="14" t="n">
        <v>1</v>
      </c>
      <c r="H631" s="14" t="n">
        <v>2</v>
      </c>
      <c r="I631" s="14" t="n">
        <v>2</v>
      </c>
      <c r="J631" s="14" t="n">
        <v>1</v>
      </c>
      <c r="K631" s="14" t="n">
        <v>2</v>
      </c>
      <c r="L631" s="14" t="n">
        <v>0</v>
      </c>
      <c r="M631" s="14" t="n">
        <v>0</v>
      </c>
      <c r="N631" s="14" t="s">
        <v>82</v>
      </c>
      <c r="O631" s="14" t="s">
        <v>115</v>
      </c>
      <c r="P631" s="14" t="s">
        <v>93</v>
      </c>
      <c r="Q631" s="14" t="s">
        <v>94</v>
      </c>
      <c r="R631" s="14" t="n">
        <v>0</v>
      </c>
      <c r="S631" s="14" t="n">
        <v>0</v>
      </c>
      <c r="T631" s="14" t="n">
        <v>0</v>
      </c>
      <c r="U631" s="14" t="s">
        <v>138</v>
      </c>
      <c r="V631" s="14" t="s">
        <v>138</v>
      </c>
      <c r="W631" s="14" t="n">
        <v>0</v>
      </c>
      <c r="X631" s="14" t="s">
        <v>86</v>
      </c>
      <c r="Y631" s="14" t="n">
        <v>9</v>
      </c>
      <c r="Z631" s="14"/>
      <c r="AA631" s="14" t="n">
        <v>0</v>
      </c>
      <c r="AB631" s="14" t="s">
        <v>87</v>
      </c>
      <c r="AC631" s="14" t="n">
        <v>83.58</v>
      </c>
      <c r="AD631" s="14" t="n">
        <v>0</v>
      </c>
      <c r="AE631" s="14" t="n">
        <v>0</v>
      </c>
      <c r="AF631" s="14" t="s">
        <v>96</v>
      </c>
      <c r="AG631" s="15" t="n">
        <v>42369</v>
      </c>
      <c r="AH631" s="14" t="str">
        <f aca="false">B631&amp;"|"&amp;C631&amp;"|"&amp;D631&amp;"|"&amp;E631&amp;"|"&amp;F631&amp;"|"&amp;G631&amp;"|"&amp;H631&amp;"|"&amp;I631&amp;"|"&amp;J631&amp;"|"&amp;K631&amp;"|"&amp;L631&amp;"|"&amp;M631&amp;"|"&amp;N631&amp;"|"&amp;O631&amp;"|"&amp;P631&amp;"|"&amp;Q631&amp;"|"&amp;R631&amp;"|"&amp;S631&amp;"|"&amp;T631&amp;"|"&amp;U631&amp;"|"&amp;V631&amp;"|"&amp;W631&amp;"|"&amp;X631&amp;"|"&amp;Y631&amp;"|"&amp;Z631&amp;"|"&amp;AA631&amp;"|"&amp;AB631&amp;"|"&amp;AC631&amp;"|"&amp;AD631&amp;"|"&amp;AE631&amp;"|"&amp;AF631&amp;"|"&amp;AG631</f>
        <v>City Hotel|1|10|2016|January|1|2|2|1|2|0|0|BB|ESP|Online TA|TA/TO|0|0|0|B|B|0|No Deposit|9||0|Transient|83.58|0|0|Canceled|42369</v>
      </c>
      <c r="AI631" s="14" t="str">
        <f aca="false">IF(COUNTIF($AH$4:$AH$2603,AH631)&gt;1,"Duplicate","Unique")</f>
        <v>Unique</v>
      </c>
      <c r="AJ631" s="14" t="str">
        <f aca="false">IF(COUNTBLANK(B631:AG631)&gt;0,"Missing ("&amp;COUNTBLANK(B631:AG631)&amp;")","Complete")</f>
        <v>Missing (1)</v>
      </c>
    </row>
    <row r="632" customFormat="false" ht="15" hidden="false" customHeight="false" outlineLevel="0" collapsed="false">
      <c r="A632" s="0" t="n">
        <v>629</v>
      </c>
      <c r="B632" s="0" t="s">
        <v>90</v>
      </c>
      <c r="C632" s="0" t="n">
        <v>1</v>
      </c>
      <c r="D632" s="0" t="n">
        <v>98</v>
      </c>
      <c r="E632" s="0" t="n">
        <v>2017</v>
      </c>
      <c r="F632" s="0" t="s">
        <v>103</v>
      </c>
      <c r="G632" s="0" t="n">
        <v>9</v>
      </c>
      <c r="H632" s="0" t="n">
        <v>3</v>
      </c>
      <c r="I632" s="0" t="n">
        <v>0</v>
      </c>
      <c r="J632" s="0" t="n">
        <v>2</v>
      </c>
      <c r="K632" s="0" t="n">
        <v>2</v>
      </c>
      <c r="L632" s="0" t="n">
        <v>0</v>
      </c>
      <c r="M632" s="0" t="n">
        <v>0</v>
      </c>
      <c r="N632" s="0" t="s">
        <v>82</v>
      </c>
      <c r="O632" s="0" t="s">
        <v>122</v>
      </c>
      <c r="P632" s="0" t="s">
        <v>93</v>
      </c>
      <c r="Q632" s="0" t="s">
        <v>94</v>
      </c>
      <c r="R632" s="0" t="n">
        <v>0</v>
      </c>
      <c r="S632" s="0" t="n">
        <v>0</v>
      </c>
      <c r="T632" s="0" t="n">
        <v>0</v>
      </c>
      <c r="U632" s="0" t="s">
        <v>95</v>
      </c>
      <c r="V632" s="0" t="s">
        <v>95</v>
      </c>
      <c r="W632" s="0" t="n">
        <v>0</v>
      </c>
      <c r="X632" s="0" t="s">
        <v>86</v>
      </c>
      <c r="Y632" s="0" t="n">
        <v>9</v>
      </c>
      <c r="AA632" s="0" t="n">
        <v>0</v>
      </c>
      <c r="AB632" s="0" t="s">
        <v>87</v>
      </c>
      <c r="AC632" s="0" t="n">
        <v>97.2</v>
      </c>
      <c r="AD632" s="0" t="n">
        <v>0</v>
      </c>
      <c r="AE632" s="0" t="n">
        <v>0</v>
      </c>
      <c r="AF632" s="0" t="s">
        <v>96</v>
      </c>
      <c r="AG632" s="13" t="n">
        <v>42754</v>
      </c>
      <c r="AH632" s="0" t="str">
        <f aca="false">B632&amp;"|"&amp;C632&amp;"|"&amp;D632&amp;"|"&amp;E632&amp;"|"&amp;F632&amp;"|"&amp;G632&amp;"|"&amp;H632&amp;"|"&amp;I632&amp;"|"&amp;J632&amp;"|"&amp;K632&amp;"|"&amp;L632&amp;"|"&amp;M632&amp;"|"&amp;N632&amp;"|"&amp;O632&amp;"|"&amp;P632&amp;"|"&amp;Q632&amp;"|"&amp;R632&amp;"|"&amp;S632&amp;"|"&amp;T632&amp;"|"&amp;U632&amp;"|"&amp;V632&amp;"|"&amp;W632&amp;"|"&amp;X632&amp;"|"&amp;Y632&amp;"|"&amp;Z632&amp;"|"&amp;AA632&amp;"|"&amp;AB632&amp;"|"&amp;AC632&amp;"|"&amp;AD632&amp;"|"&amp;AE632&amp;"|"&amp;AF632&amp;"|"&amp;AG632</f>
        <v>City Hotel|1|98|2017|March|9|3|0|2|2|0|0|BB|FRA|Online TA|TA/TO|0|0|0|A|A|0|No Deposit|9||0|Transient|97.2|0|0|Canceled|42754</v>
      </c>
      <c r="AI632" s="0" t="str">
        <f aca="false">IF(COUNTIF($AH$4:$AH$2603,AH632)&gt;1,"Duplicate","Unique")</f>
        <v>Unique</v>
      </c>
      <c r="AJ632" s="0" t="str">
        <f aca="false">IF(COUNTBLANK(B632:AG632)&gt;0,"Missing ("&amp;COUNTBLANK(B632:AG632)&amp;")","Complete")</f>
        <v>Missing (1)</v>
      </c>
    </row>
    <row r="633" customFormat="false" ht="15" hidden="false" customHeight="false" outlineLevel="0" collapsed="false">
      <c r="A633" s="14" t="n">
        <v>630</v>
      </c>
      <c r="B633" s="14" t="s">
        <v>90</v>
      </c>
      <c r="C633" s="14" t="n">
        <v>0</v>
      </c>
      <c r="D633" s="14" t="n">
        <v>16</v>
      </c>
      <c r="E633" s="14" t="n">
        <v>2016</v>
      </c>
      <c r="F633" s="14" t="s">
        <v>81</v>
      </c>
      <c r="G633" s="14" t="n">
        <v>50</v>
      </c>
      <c r="H633" s="14" t="n">
        <v>9</v>
      </c>
      <c r="I633" s="14" t="n">
        <v>1</v>
      </c>
      <c r="J633" s="14" t="n">
        <v>2</v>
      </c>
      <c r="K633" s="14" t="n">
        <v>2</v>
      </c>
      <c r="L633" s="14" t="n">
        <v>0</v>
      </c>
      <c r="M633" s="14" t="n">
        <v>0</v>
      </c>
      <c r="N633" s="14" t="s">
        <v>82</v>
      </c>
      <c r="O633" s="14" t="s">
        <v>108</v>
      </c>
      <c r="P633" s="14" t="s">
        <v>84</v>
      </c>
      <c r="Q633" s="14" t="s">
        <v>84</v>
      </c>
      <c r="R633" s="14" t="n">
        <v>0</v>
      </c>
      <c r="S633" s="14" t="n">
        <v>0</v>
      </c>
      <c r="T633" s="14" t="n">
        <v>0</v>
      </c>
      <c r="U633" s="14" t="s">
        <v>95</v>
      </c>
      <c r="V633" s="14" t="s">
        <v>95</v>
      </c>
      <c r="W633" s="14" t="n">
        <v>0</v>
      </c>
      <c r="X633" s="14" t="s">
        <v>86</v>
      </c>
      <c r="Y633" s="14" t="n">
        <v>14</v>
      </c>
      <c r="Z633" s="14"/>
      <c r="AA633" s="14" t="n">
        <v>0</v>
      </c>
      <c r="AB633" s="14" t="s">
        <v>87</v>
      </c>
      <c r="AC633" s="14" t="n">
        <v>81.09</v>
      </c>
      <c r="AD633" s="14" t="n">
        <v>0</v>
      </c>
      <c r="AE633" s="14" t="n">
        <v>1</v>
      </c>
      <c r="AF633" s="14" t="s">
        <v>88</v>
      </c>
      <c r="AG633" s="15" t="n">
        <v>42716</v>
      </c>
      <c r="AH633" s="14" t="str">
        <f aca="false">B633&amp;"|"&amp;C633&amp;"|"&amp;D633&amp;"|"&amp;E633&amp;"|"&amp;F633&amp;"|"&amp;G633&amp;"|"&amp;H633&amp;"|"&amp;I633&amp;"|"&amp;J633&amp;"|"&amp;K633&amp;"|"&amp;L633&amp;"|"&amp;M633&amp;"|"&amp;N633&amp;"|"&amp;O633&amp;"|"&amp;P633&amp;"|"&amp;Q633&amp;"|"&amp;R633&amp;"|"&amp;S633&amp;"|"&amp;T633&amp;"|"&amp;U633&amp;"|"&amp;V633&amp;"|"&amp;W633&amp;"|"&amp;X633&amp;"|"&amp;Y633&amp;"|"&amp;Z633&amp;"|"&amp;AA633&amp;"|"&amp;AB633&amp;"|"&amp;AC633&amp;"|"&amp;AD633&amp;"|"&amp;AE633&amp;"|"&amp;AF633&amp;"|"&amp;AG633</f>
        <v>City Hotel|0|16|2016|December|50|9|1|2|2|0|0|BB|DEU|Direct|Direct|0|0|0|A|A|0|No Deposit|14||0|Transient|81.09|0|1|Check-Out|42716</v>
      </c>
      <c r="AI633" s="14" t="str">
        <f aca="false">IF(COUNTIF($AH$4:$AH$2603,AH633)&gt;1,"Duplicate","Unique")</f>
        <v>Unique</v>
      </c>
      <c r="AJ633" s="14" t="str">
        <f aca="false">IF(COUNTBLANK(B633:AG633)&gt;0,"Missing ("&amp;COUNTBLANK(B633:AG633)&amp;")","Complete")</f>
        <v>Missing (1)</v>
      </c>
    </row>
    <row r="634" customFormat="false" ht="15" hidden="false" customHeight="false" outlineLevel="0" collapsed="false">
      <c r="A634" s="0" t="n">
        <v>631</v>
      </c>
      <c r="B634" s="0" t="s">
        <v>80</v>
      </c>
      <c r="C634" s="0" t="n">
        <v>0</v>
      </c>
      <c r="D634" s="0" t="n">
        <v>4</v>
      </c>
      <c r="E634" s="0" t="n">
        <v>2016</v>
      </c>
      <c r="F634" s="0" t="s">
        <v>119</v>
      </c>
      <c r="G634" s="0" t="n">
        <v>32</v>
      </c>
      <c r="H634" s="0" t="n">
        <v>4</v>
      </c>
      <c r="I634" s="0" t="n">
        <v>1</v>
      </c>
      <c r="J634" s="0" t="n">
        <v>3</v>
      </c>
      <c r="K634" s="0" t="n">
        <v>2</v>
      </c>
      <c r="L634" s="0" t="n">
        <v>0</v>
      </c>
      <c r="M634" s="0" t="n">
        <v>1</v>
      </c>
      <c r="N634" s="0" t="s">
        <v>112</v>
      </c>
      <c r="O634" s="0" t="s">
        <v>92</v>
      </c>
      <c r="P634" s="0" t="s">
        <v>93</v>
      </c>
      <c r="Q634" s="0" t="s">
        <v>94</v>
      </c>
      <c r="R634" s="0" t="n">
        <v>0</v>
      </c>
      <c r="S634" s="0" t="n">
        <v>0</v>
      </c>
      <c r="T634" s="0" t="n">
        <v>0</v>
      </c>
      <c r="U634" s="0" t="s">
        <v>95</v>
      </c>
      <c r="V634" s="0" t="s">
        <v>95</v>
      </c>
      <c r="W634" s="0" t="n">
        <v>1</v>
      </c>
      <c r="X634" s="0" t="s">
        <v>86</v>
      </c>
      <c r="Y634" s="0" t="n">
        <v>240</v>
      </c>
      <c r="AA634" s="0" t="n">
        <v>0</v>
      </c>
      <c r="AB634" s="0" t="s">
        <v>87</v>
      </c>
      <c r="AC634" s="0" t="n">
        <v>253.5</v>
      </c>
      <c r="AD634" s="0" t="n">
        <v>0</v>
      </c>
      <c r="AE634" s="0" t="n">
        <v>1</v>
      </c>
      <c r="AF634" s="0" t="s">
        <v>88</v>
      </c>
      <c r="AG634" s="13" t="n">
        <v>42590</v>
      </c>
      <c r="AH634" s="0" t="str">
        <f aca="false">B634&amp;"|"&amp;C634&amp;"|"&amp;D634&amp;"|"&amp;E634&amp;"|"&amp;F634&amp;"|"&amp;G634&amp;"|"&amp;H634&amp;"|"&amp;I634&amp;"|"&amp;J634&amp;"|"&amp;K634&amp;"|"&amp;L634&amp;"|"&amp;M634&amp;"|"&amp;N634&amp;"|"&amp;O634&amp;"|"&amp;P634&amp;"|"&amp;Q634&amp;"|"&amp;R634&amp;"|"&amp;S634&amp;"|"&amp;T634&amp;"|"&amp;U634&amp;"|"&amp;V634&amp;"|"&amp;W634&amp;"|"&amp;X634&amp;"|"&amp;Y634&amp;"|"&amp;Z634&amp;"|"&amp;AA634&amp;"|"&amp;AB634&amp;"|"&amp;AC634&amp;"|"&amp;AD634&amp;"|"&amp;AE634&amp;"|"&amp;AF634&amp;"|"&amp;AG634</f>
        <v>Resort Hotel|0|4|2016|August|32|4|1|3|2|0|1|HB|PRT|Online TA|TA/TO|0|0|0|A|A|1|No Deposit|240||0|Transient|253.5|0|1|Check-Out|42590</v>
      </c>
      <c r="AI634" s="0" t="str">
        <f aca="false">IF(COUNTIF($AH$4:$AH$2603,AH634)&gt;1,"Duplicate","Unique")</f>
        <v>Unique</v>
      </c>
      <c r="AJ634" s="0" t="str">
        <f aca="false">IF(COUNTBLANK(B634:AG634)&gt;0,"Missing ("&amp;COUNTBLANK(B634:AG634)&amp;")","Complete")</f>
        <v>Missing (1)</v>
      </c>
    </row>
    <row r="635" customFormat="false" ht="15" hidden="false" customHeight="false" outlineLevel="0" collapsed="false">
      <c r="A635" s="14" t="n">
        <v>632</v>
      </c>
      <c r="B635" s="14" t="s">
        <v>90</v>
      </c>
      <c r="C635" s="14" t="n">
        <v>0</v>
      </c>
      <c r="D635" s="14" t="n">
        <v>22</v>
      </c>
      <c r="E635" s="14" t="n">
        <v>2016</v>
      </c>
      <c r="F635" s="14" t="s">
        <v>106</v>
      </c>
      <c r="G635" s="14" t="n">
        <v>16</v>
      </c>
      <c r="H635" s="14" t="n">
        <v>14</v>
      </c>
      <c r="I635" s="14" t="n">
        <v>2</v>
      </c>
      <c r="J635" s="14" t="n">
        <v>3</v>
      </c>
      <c r="K635" s="14" t="n">
        <v>3</v>
      </c>
      <c r="L635" s="14" t="n">
        <v>0</v>
      </c>
      <c r="M635" s="14" t="n">
        <v>0</v>
      </c>
      <c r="N635" s="14" t="s">
        <v>82</v>
      </c>
      <c r="O635" s="14" t="s">
        <v>122</v>
      </c>
      <c r="P635" s="14" t="s">
        <v>93</v>
      </c>
      <c r="Q635" s="14" t="s">
        <v>94</v>
      </c>
      <c r="R635" s="14" t="n">
        <v>0</v>
      </c>
      <c r="S635" s="14" t="n">
        <v>0</v>
      </c>
      <c r="T635" s="14" t="n">
        <v>0</v>
      </c>
      <c r="U635" s="14" t="s">
        <v>109</v>
      </c>
      <c r="V635" s="14" t="s">
        <v>109</v>
      </c>
      <c r="W635" s="14" t="n">
        <v>0</v>
      </c>
      <c r="X635" s="14" t="s">
        <v>86</v>
      </c>
      <c r="Y635" s="14" t="n">
        <v>9</v>
      </c>
      <c r="Z635" s="14"/>
      <c r="AA635" s="14" t="n">
        <v>0</v>
      </c>
      <c r="AB635" s="14" t="s">
        <v>87</v>
      </c>
      <c r="AC635" s="14" t="n">
        <v>152.6</v>
      </c>
      <c r="AD635" s="14" t="n">
        <v>0</v>
      </c>
      <c r="AE635" s="14" t="n">
        <v>2</v>
      </c>
      <c r="AF635" s="14" t="s">
        <v>88</v>
      </c>
      <c r="AG635" s="15" t="n">
        <v>42479</v>
      </c>
      <c r="AH635" s="14" t="str">
        <f aca="false">B635&amp;"|"&amp;C635&amp;"|"&amp;D635&amp;"|"&amp;E635&amp;"|"&amp;F635&amp;"|"&amp;G635&amp;"|"&amp;H635&amp;"|"&amp;I635&amp;"|"&amp;J635&amp;"|"&amp;K635&amp;"|"&amp;L635&amp;"|"&amp;M635&amp;"|"&amp;N635&amp;"|"&amp;O635&amp;"|"&amp;P635&amp;"|"&amp;Q635&amp;"|"&amp;R635&amp;"|"&amp;S635&amp;"|"&amp;T635&amp;"|"&amp;U635&amp;"|"&amp;V635&amp;"|"&amp;W635&amp;"|"&amp;X635&amp;"|"&amp;Y635&amp;"|"&amp;Z635&amp;"|"&amp;AA635&amp;"|"&amp;AB635&amp;"|"&amp;AC635&amp;"|"&amp;AD635&amp;"|"&amp;AE635&amp;"|"&amp;AF635&amp;"|"&amp;AG635</f>
        <v>City Hotel|0|22|2016|April|16|14|2|3|3|0|0|BB|FRA|Online TA|TA/TO|0|0|0|D|D|0|No Deposit|9||0|Transient|152.6|0|2|Check-Out|42479</v>
      </c>
      <c r="AI635" s="14" t="str">
        <f aca="false">IF(COUNTIF($AH$4:$AH$2603,AH635)&gt;1,"Duplicate","Unique")</f>
        <v>Unique</v>
      </c>
      <c r="AJ635" s="14" t="str">
        <f aca="false">IF(COUNTBLANK(B635:AG635)&gt;0,"Missing ("&amp;COUNTBLANK(B635:AG635)&amp;")","Complete")</f>
        <v>Missing (1)</v>
      </c>
    </row>
    <row r="636" customFormat="false" ht="15" hidden="false" customHeight="false" outlineLevel="0" collapsed="false">
      <c r="A636" s="0" t="n">
        <v>633</v>
      </c>
      <c r="B636" s="0" t="s">
        <v>90</v>
      </c>
      <c r="C636" s="0" t="n">
        <v>0</v>
      </c>
      <c r="D636" s="0" t="n">
        <v>85</v>
      </c>
      <c r="E636" s="0" t="n">
        <v>2016</v>
      </c>
      <c r="F636" s="0" t="s">
        <v>106</v>
      </c>
      <c r="G636" s="0" t="n">
        <v>14</v>
      </c>
      <c r="H636" s="0" t="n">
        <v>1</v>
      </c>
      <c r="I636" s="0" t="n">
        <v>0</v>
      </c>
      <c r="J636" s="0" t="n">
        <v>2</v>
      </c>
      <c r="K636" s="0" t="n">
        <v>1</v>
      </c>
      <c r="L636" s="0" t="n">
        <v>0</v>
      </c>
      <c r="M636" s="0" t="n">
        <v>0</v>
      </c>
      <c r="N636" s="0" t="s">
        <v>82</v>
      </c>
      <c r="O636" s="0" t="s">
        <v>104</v>
      </c>
      <c r="P636" s="0" t="s">
        <v>93</v>
      </c>
      <c r="Q636" s="0" t="s">
        <v>94</v>
      </c>
      <c r="R636" s="0" t="n">
        <v>0</v>
      </c>
      <c r="S636" s="0" t="n">
        <v>0</v>
      </c>
      <c r="T636" s="0" t="n">
        <v>0</v>
      </c>
      <c r="U636" s="0" t="s">
        <v>95</v>
      </c>
      <c r="V636" s="0" t="s">
        <v>95</v>
      </c>
      <c r="W636" s="0" t="n">
        <v>1</v>
      </c>
      <c r="X636" s="0" t="s">
        <v>86</v>
      </c>
      <c r="Y636" s="0" t="n">
        <v>9</v>
      </c>
      <c r="AA636" s="0" t="n">
        <v>0</v>
      </c>
      <c r="AB636" s="0" t="s">
        <v>101</v>
      </c>
      <c r="AC636" s="0" t="n">
        <v>81.9</v>
      </c>
      <c r="AD636" s="0" t="n">
        <v>0</v>
      </c>
      <c r="AE636" s="0" t="n">
        <v>0</v>
      </c>
      <c r="AF636" s="0" t="s">
        <v>88</v>
      </c>
      <c r="AG636" s="13" t="n">
        <v>42463</v>
      </c>
      <c r="AH636" s="0" t="str">
        <f aca="false">B636&amp;"|"&amp;C636&amp;"|"&amp;D636&amp;"|"&amp;E636&amp;"|"&amp;F636&amp;"|"&amp;G636&amp;"|"&amp;H636&amp;"|"&amp;I636&amp;"|"&amp;J636&amp;"|"&amp;K636&amp;"|"&amp;L636&amp;"|"&amp;M636&amp;"|"&amp;N636&amp;"|"&amp;O636&amp;"|"&amp;P636&amp;"|"&amp;Q636&amp;"|"&amp;R636&amp;"|"&amp;S636&amp;"|"&amp;T636&amp;"|"&amp;U636&amp;"|"&amp;V636&amp;"|"&amp;W636&amp;"|"&amp;X636&amp;"|"&amp;Y636&amp;"|"&amp;Z636&amp;"|"&amp;AA636&amp;"|"&amp;AB636&amp;"|"&amp;AC636&amp;"|"&amp;AD636&amp;"|"&amp;AE636&amp;"|"&amp;AF636&amp;"|"&amp;AG636</f>
        <v>City Hotel|0|85|2016|April|14|1|0|2|1|0|0|BB|SWE|Online TA|TA/TO|0|0|0|A|A|1|No Deposit|9||0|Transient-Party|81.9|0|0|Check-Out|42463</v>
      </c>
      <c r="AI636" s="0" t="str">
        <f aca="false">IF(COUNTIF($AH$4:$AH$2603,AH636)&gt;1,"Duplicate","Unique")</f>
        <v>Unique</v>
      </c>
      <c r="AJ636" s="0" t="str">
        <f aca="false">IF(COUNTBLANK(B636:AG636)&gt;0,"Missing ("&amp;COUNTBLANK(B636:AG636)&amp;")","Complete")</f>
        <v>Missing (1)</v>
      </c>
    </row>
    <row r="637" customFormat="false" ht="15" hidden="false" customHeight="false" outlineLevel="0" collapsed="false">
      <c r="A637" s="14" t="n">
        <v>634</v>
      </c>
      <c r="B637" s="14" t="s">
        <v>90</v>
      </c>
      <c r="C637" s="14" t="n">
        <v>0</v>
      </c>
      <c r="D637" s="14" t="n">
        <v>301</v>
      </c>
      <c r="E637" s="14" t="n">
        <v>2016</v>
      </c>
      <c r="F637" s="14" t="s">
        <v>91</v>
      </c>
      <c r="G637" s="14" t="n">
        <v>31</v>
      </c>
      <c r="H637" s="14" t="n">
        <v>30</v>
      </c>
      <c r="I637" s="14" t="n">
        <v>1</v>
      </c>
      <c r="J637" s="14" t="n">
        <v>1</v>
      </c>
      <c r="K637" s="14" t="n">
        <v>1</v>
      </c>
      <c r="L637" s="14" t="n">
        <v>0</v>
      </c>
      <c r="M637" s="14" t="n">
        <v>0</v>
      </c>
      <c r="N637" s="14" t="s">
        <v>112</v>
      </c>
      <c r="O637" s="14" t="s">
        <v>108</v>
      </c>
      <c r="P637" s="14" t="s">
        <v>99</v>
      </c>
      <c r="Q637" s="14" t="s">
        <v>94</v>
      </c>
      <c r="R637" s="14" t="n">
        <v>0</v>
      </c>
      <c r="S637" s="14" t="n">
        <v>0</v>
      </c>
      <c r="T637" s="14" t="n">
        <v>0</v>
      </c>
      <c r="U637" s="14" t="s">
        <v>95</v>
      </c>
      <c r="V637" s="14" t="s">
        <v>109</v>
      </c>
      <c r="W637" s="14" t="n">
        <v>1</v>
      </c>
      <c r="X637" s="14" t="s">
        <v>86</v>
      </c>
      <c r="Y637" s="14" t="n">
        <v>6</v>
      </c>
      <c r="Z637" s="14"/>
      <c r="AA637" s="14" t="n">
        <v>0</v>
      </c>
      <c r="AB637" s="14" t="s">
        <v>101</v>
      </c>
      <c r="AC637" s="14" t="n">
        <v>90</v>
      </c>
      <c r="AD637" s="14" t="n">
        <v>0</v>
      </c>
      <c r="AE637" s="14" t="n">
        <v>0</v>
      </c>
      <c r="AF637" s="14" t="s">
        <v>88</v>
      </c>
      <c r="AG637" s="15" t="n">
        <v>42583</v>
      </c>
      <c r="AH637" s="14" t="str">
        <f aca="false">B637&amp;"|"&amp;C637&amp;"|"&amp;D637&amp;"|"&amp;E637&amp;"|"&amp;F637&amp;"|"&amp;G637&amp;"|"&amp;H637&amp;"|"&amp;I637&amp;"|"&amp;J637&amp;"|"&amp;K637&amp;"|"&amp;L637&amp;"|"&amp;M637&amp;"|"&amp;N637&amp;"|"&amp;O637&amp;"|"&amp;P637&amp;"|"&amp;Q637&amp;"|"&amp;R637&amp;"|"&amp;S637&amp;"|"&amp;T637&amp;"|"&amp;U637&amp;"|"&amp;V637&amp;"|"&amp;W637&amp;"|"&amp;X637&amp;"|"&amp;Y637&amp;"|"&amp;Z637&amp;"|"&amp;AA637&amp;"|"&amp;AB637&amp;"|"&amp;AC637&amp;"|"&amp;AD637&amp;"|"&amp;AE637&amp;"|"&amp;AF637&amp;"|"&amp;AG637</f>
        <v>City Hotel|0|301|2016|July|31|30|1|1|1|0|0|HB|DEU|Offline TA/TO|TA/TO|0|0|0|A|D|1|No Deposit|6||0|Transient-Party|90|0|0|Check-Out|42583</v>
      </c>
      <c r="AI637" s="14" t="str">
        <f aca="false">IF(COUNTIF($AH$4:$AH$2603,AH637)&gt;1,"Duplicate","Unique")</f>
        <v>Unique</v>
      </c>
      <c r="AJ637" s="14" t="str">
        <f aca="false">IF(COUNTBLANK(B637:AG637)&gt;0,"Missing ("&amp;COUNTBLANK(B637:AG637)&amp;")","Complete")</f>
        <v>Missing (1)</v>
      </c>
    </row>
    <row r="638" customFormat="false" ht="15" hidden="false" customHeight="false" outlineLevel="0" collapsed="false">
      <c r="A638" s="0" t="n">
        <v>635</v>
      </c>
      <c r="B638" s="0" t="s">
        <v>90</v>
      </c>
      <c r="C638" s="0" t="n">
        <v>1</v>
      </c>
      <c r="D638" s="0" t="n">
        <v>95</v>
      </c>
      <c r="E638" s="0" t="n">
        <v>2016</v>
      </c>
      <c r="F638" s="0" t="s">
        <v>113</v>
      </c>
      <c r="G638" s="0" t="n">
        <v>45</v>
      </c>
      <c r="H638" s="0" t="n">
        <v>5</v>
      </c>
      <c r="I638" s="0" t="n">
        <v>0</v>
      </c>
      <c r="J638" s="0" t="n">
        <v>1</v>
      </c>
      <c r="K638" s="0" t="n">
        <v>1</v>
      </c>
      <c r="L638" s="0" t="n">
        <v>0</v>
      </c>
      <c r="M638" s="0" t="n">
        <v>0</v>
      </c>
      <c r="N638" s="0" t="s">
        <v>82</v>
      </c>
      <c r="O638" s="0" t="s">
        <v>92</v>
      </c>
      <c r="P638" s="0" t="s">
        <v>116</v>
      </c>
      <c r="Q638" s="0" t="s">
        <v>94</v>
      </c>
      <c r="R638" s="0" t="n">
        <v>0</v>
      </c>
      <c r="S638" s="0" t="n">
        <v>0</v>
      </c>
      <c r="T638" s="0" t="n">
        <v>0</v>
      </c>
      <c r="U638" s="0" t="s">
        <v>95</v>
      </c>
      <c r="V638" s="0" t="s">
        <v>95</v>
      </c>
      <c r="W638" s="0" t="n">
        <v>0</v>
      </c>
      <c r="X638" s="0" t="s">
        <v>86</v>
      </c>
      <c r="AA638" s="0" t="n">
        <v>0</v>
      </c>
      <c r="AB638" s="0" t="s">
        <v>101</v>
      </c>
      <c r="AC638" s="0" t="n">
        <v>75</v>
      </c>
      <c r="AD638" s="0" t="n">
        <v>0</v>
      </c>
      <c r="AE638" s="0" t="n">
        <v>0</v>
      </c>
      <c r="AF638" s="0" t="s">
        <v>96</v>
      </c>
      <c r="AG638" s="13" t="n">
        <v>42664</v>
      </c>
      <c r="AH638" s="0" t="str">
        <f aca="false">B638&amp;"|"&amp;C638&amp;"|"&amp;D638&amp;"|"&amp;E638&amp;"|"&amp;F638&amp;"|"&amp;G638&amp;"|"&amp;H638&amp;"|"&amp;I638&amp;"|"&amp;J638&amp;"|"&amp;K638&amp;"|"&amp;L638&amp;"|"&amp;M638&amp;"|"&amp;N638&amp;"|"&amp;O638&amp;"|"&amp;P638&amp;"|"&amp;Q638&amp;"|"&amp;R638&amp;"|"&amp;S638&amp;"|"&amp;T638&amp;"|"&amp;U638&amp;"|"&amp;V638&amp;"|"&amp;W638&amp;"|"&amp;X638&amp;"|"&amp;Y638&amp;"|"&amp;Z638&amp;"|"&amp;AA638&amp;"|"&amp;AB638&amp;"|"&amp;AC638&amp;"|"&amp;AD638&amp;"|"&amp;AE638&amp;"|"&amp;AF638&amp;"|"&amp;AG638</f>
        <v>City Hotel|1|95|2016|November|45|5|0|1|1|0|0|BB|PRT|Groups|TA/TO|0|0|0|A|A|0|No Deposit|||0|Transient-Party|75|0|0|Canceled|42664</v>
      </c>
      <c r="AI638" s="0" t="str">
        <f aca="false">IF(COUNTIF($AH$4:$AH$2603,AH638)&gt;1,"Duplicate","Unique")</f>
        <v>Unique</v>
      </c>
      <c r="AJ638" s="0" t="str">
        <f aca="false">IF(COUNTBLANK(B638:AG638)&gt;0,"Missing ("&amp;COUNTBLANK(B638:AG638)&amp;")","Complete")</f>
        <v>Missing (2)</v>
      </c>
    </row>
    <row r="639" customFormat="false" ht="15" hidden="false" customHeight="false" outlineLevel="0" collapsed="false">
      <c r="A639" s="14" t="n">
        <v>636</v>
      </c>
      <c r="B639" s="14" t="s">
        <v>80</v>
      </c>
      <c r="C639" s="14" t="n">
        <v>0</v>
      </c>
      <c r="D639" s="14" t="n">
        <v>364</v>
      </c>
      <c r="E639" s="14" t="n">
        <v>2016</v>
      </c>
      <c r="F639" s="14" t="s">
        <v>111</v>
      </c>
      <c r="G639" s="14" t="n">
        <v>42</v>
      </c>
      <c r="H639" s="14" t="n">
        <v>12</v>
      </c>
      <c r="I639" s="14" t="n">
        <v>1</v>
      </c>
      <c r="J639" s="14" t="n">
        <v>4</v>
      </c>
      <c r="K639" s="14" t="n">
        <v>2</v>
      </c>
      <c r="L639" s="14" t="n">
        <v>0</v>
      </c>
      <c r="M639" s="14" t="n">
        <v>0</v>
      </c>
      <c r="N639" s="14" t="s">
        <v>82</v>
      </c>
      <c r="O639" s="14" t="s">
        <v>83</v>
      </c>
      <c r="P639" s="14" t="s">
        <v>116</v>
      </c>
      <c r="Q639" s="14" t="s">
        <v>128</v>
      </c>
      <c r="R639" s="14" t="n">
        <v>0</v>
      </c>
      <c r="S639" s="14" t="n">
        <v>0</v>
      </c>
      <c r="T639" s="14" t="n">
        <v>0</v>
      </c>
      <c r="U639" s="14" t="s">
        <v>95</v>
      </c>
      <c r="V639" s="14" t="s">
        <v>95</v>
      </c>
      <c r="W639" s="14" t="n">
        <v>1</v>
      </c>
      <c r="X639" s="14" t="s">
        <v>86</v>
      </c>
      <c r="Y639" s="14"/>
      <c r="Z639" s="14" t="n">
        <v>223</v>
      </c>
      <c r="AA639" s="14" t="n">
        <v>0</v>
      </c>
      <c r="AB639" s="14" t="s">
        <v>101</v>
      </c>
      <c r="AC639" s="14" t="n">
        <v>66</v>
      </c>
      <c r="AD639" s="14" t="n">
        <v>0</v>
      </c>
      <c r="AE639" s="14" t="n">
        <v>0</v>
      </c>
      <c r="AF639" s="14" t="s">
        <v>88</v>
      </c>
      <c r="AG639" s="15" t="n">
        <v>42660</v>
      </c>
      <c r="AH639" s="14" t="str">
        <f aca="false">B639&amp;"|"&amp;C639&amp;"|"&amp;D639&amp;"|"&amp;E639&amp;"|"&amp;F639&amp;"|"&amp;G639&amp;"|"&amp;H639&amp;"|"&amp;I639&amp;"|"&amp;J639&amp;"|"&amp;K639&amp;"|"&amp;L639&amp;"|"&amp;M639&amp;"|"&amp;N639&amp;"|"&amp;O639&amp;"|"&amp;P639&amp;"|"&amp;Q639&amp;"|"&amp;R639&amp;"|"&amp;S639&amp;"|"&amp;T639&amp;"|"&amp;U639&amp;"|"&amp;V639&amp;"|"&amp;W639&amp;"|"&amp;X639&amp;"|"&amp;Y639&amp;"|"&amp;Z639&amp;"|"&amp;AA639&amp;"|"&amp;AB639&amp;"|"&amp;AC639&amp;"|"&amp;AD639&amp;"|"&amp;AE639&amp;"|"&amp;AF639&amp;"|"&amp;AG639</f>
        <v>Resort Hotel|0|364|2016|October|42|12|1|4|2|0|0|BB|GBR|Groups|Corporate|0|0|0|A|A|1|No Deposit||223|0|Transient-Party|66|0|0|Check-Out|42660</v>
      </c>
      <c r="AI639" s="14" t="str">
        <f aca="false">IF(COUNTIF($AH$4:$AH$2603,AH639)&gt;1,"Duplicate","Unique")</f>
        <v>Unique</v>
      </c>
      <c r="AJ639" s="14" t="str">
        <f aca="false">IF(COUNTBLANK(B639:AG639)&gt;0,"Missing ("&amp;COUNTBLANK(B639:AG639)&amp;")","Complete")</f>
        <v>Missing (1)</v>
      </c>
    </row>
    <row r="640" customFormat="false" ht="15" hidden="false" customHeight="false" outlineLevel="0" collapsed="false">
      <c r="A640" s="0" t="n">
        <v>637</v>
      </c>
      <c r="B640" s="0" t="s">
        <v>90</v>
      </c>
      <c r="C640" s="0" t="n">
        <v>0</v>
      </c>
      <c r="D640" s="0" t="n">
        <v>164</v>
      </c>
      <c r="E640" s="0" t="n">
        <v>2015</v>
      </c>
      <c r="F640" s="0" t="s">
        <v>111</v>
      </c>
      <c r="G640" s="0" t="n">
        <v>40</v>
      </c>
      <c r="H640" s="0" t="n">
        <v>2</v>
      </c>
      <c r="I640" s="0" t="n">
        <v>0</v>
      </c>
      <c r="J640" s="0" t="n">
        <v>2</v>
      </c>
      <c r="K640" s="0" t="n">
        <v>1</v>
      </c>
      <c r="L640" s="0" t="n">
        <v>0</v>
      </c>
      <c r="M640" s="0" t="n">
        <v>0</v>
      </c>
      <c r="N640" s="0" t="s">
        <v>82</v>
      </c>
      <c r="O640" s="0" t="s">
        <v>92</v>
      </c>
      <c r="P640" s="0" t="s">
        <v>99</v>
      </c>
      <c r="Q640" s="0" t="s">
        <v>94</v>
      </c>
      <c r="R640" s="0" t="n">
        <v>0</v>
      </c>
      <c r="S640" s="0" t="n">
        <v>0</v>
      </c>
      <c r="T640" s="0" t="n">
        <v>0</v>
      </c>
      <c r="U640" s="0" t="s">
        <v>95</v>
      </c>
      <c r="V640" s="0" t="s">
        <v>109</v>
      </c>
      <c r="W640" s="0" t="n">
        <v>0</v>
      </c>
      <c r="X640" s="0" t="s">
        <v>86</v>
      </c>
      <c r="Y640" s="0" t="n">
        <v>19</v>
      </c>
      <c r="AA640" s="0" t="n">
        <v>0</v>
      </c>
      <c r="AB640" s="0" t="s">
        <v>101</v>
      </c>
      <c r="AC640" s="0" t="n">
        <v>100</v>
      </c>
      <c r="AD640" s="0" t="n">
        <v>0</v>
      </c>
      <c r="AE640" s="0" t="n">
        <v>0</v>
      </c>
      <c r="AF640" s="0" t="s">
        <v>88</v>
      </c>
      <c r="AG640" s="13" t="n">
        <v>42281</v>
      </c>
      <c r="AH640" s="0" t="str">
        <f aca="false">B640&amp;"|"&amp;C640&amp;"|"&amp;D640&amp;"|"&amp;E640&amp;"|"&amp;F640&amp;"|"&amp;G640&amp;"|"&amp;H640&amp;"|"&amp;I640&amp;"|"&amp;J640&amp;"|"&amp;K640&amp;"|"&amp;L640&amp;"|"&amp;M640&amp;"|"&amp;N640&amp;"|"&amp;O640&amp;"|"&amp;P640&amp;"|"&amp;Q640&amp;"|"&amp;R640&amp;"|"&amp;S640&amp;"|"&amp;T640&amp;"|"&amp;U640&amp;"|"&amp;V640&amp;"|"&amp;W640&amp;"|"&amp;X640&amp;"|"&amp;Y640&amp;"|"&amp;Z640&amp;"|"&amp;AA640&amp;"|"&amp;AB640&amp;"|"&amp;AC640&amp;"|"&amp;AD640&amp;"|"&amp;AE640&amp;"|"&amp;AF640&amp;"|"&amp;AG640</f>
        <v>City Hotel|0|164|2015|October|40|2|0|2|1|0|0|BB|PRT|Offline TA/TO|TA/TO|0|0|0|A|D|0|No Deposit|19||0|Transient-Party|100|0|0|Check-Out|42281</v>
      </c>
      <c r="AI640" s="0" t="str">
        <f aca="false">IF(COUNTIF($AH$4:$AH$2603,AH640)&gt;1,"Duplicate","Unique")</f>
        <v>Duplicate</v>
      </c>
      <c r="AJ640" s="0" t="str">
        <f aca="false">IF(COUNTBLANK(B640:AG640)&gt;0,"Missing ("&amp;COUNTBLANK(B640:AG640)&amp;")","Complete")</f>
        <v>Missing (1)</v>
      </c>
    </row>
    <row r="641" customFormat="false" ht="15" hidden="false" customHeight="false" outlineLevel="0" collapsed="false">
      <c r="A641" s="14" t="n">
        <v>638</v>
      </c>
      <c r="B641" s="14" t="s">
        <v>90</v>
      </c>
      <c r="C641" s="14" t="n">
        <v>0</v>
      </c>
      <c r="D641" s="14" t="n">
        <v>42</v>
      </c>
      <c r="E641" s="14" t="n">
        <v>2017</v>
      </c>
      <c r="F641" s="14" t="s">
        <v>135</v>
      </c>
      <c r="G641" s="14" t="n">
        <v>23</v>
      </c>
      <c r="H641" s="14" t="n">
        <v>10</v>
      </c>
      <c r="I641" s="14" t="n">
        <v>1</v>
      </c>
      <c r="J641" s="14" t="n">
        <v>1</v>
      </c>
      <c r="K641" s="14" t="n">
        <v>2</v>
      </c>
      <c r="L641" s="14" t="n">
        <v>0</v>
      </c>
      <c r="M641" s="14" t="n">
        <v>0</v>
      </c>
      <c r="N641" s="14" t="s">
        <v>82</v>
      </c>
      <c r="O641" s="14" t="s">
        <v>151</v>
      </c>
      <c r="P641" s="14" t="s">
        <v>93</v>
      </c>
      <c r="Q641" s="14" t="s">
        <v>94</v>
      </c>
      <c r="R641" s="14" t="n">
        <v>0</v>
      </c>
      <c r="S641" s="14" t="n">
        <v>0</v>
      </c>
      <c r="T641" s="14" t="n">
        <v>0</v>
      </c>
      <c r="U641" s="14" t="s">
        <v>95</v>
      </c>
      <c r="V641" s="14" t="s">
        <v>95</v>
      </c>
      <c r="W641" s="14" t="n">
        <v>0</v>
      </c>
      <c r="X641" s="14" t="s">
        <v>86</v>
      </c>
      <c r="Y641" s="14" t="n">
        <v>9</v>
      </c>
      <c r="Z641" s="14"/>
      <c r="AA641" s="14" t="n">
        <v>0</v>
      </c>
      <c r="AB641" s="14" t="s">
        <v>87</v>
      </c>
      <c r="AC641" s="14" t="n">
        <v>130</v>
      </c>
      <c r="AD641" s="14" t="n">
        <v>0</v>
      </c>
      <c r="AE641" s="14" t="n">
        <v>1</v>
      </c>
      <c r="AF641" s="14" t="s">
        <v>88</v>
      </c>
      <c r="AG641" s="15" t="n">
        <v>42898</v>
      </c>
      <c r="AH641" s="14" t="str">
        <f aca="false">B641&amp;"|"&amp;C641&amp;"|"&amp;D641&amp;"|"&amp;E641&amp;"|"&amp;F641&amp;"|"&amp;G641&amp;"|"&amp;H641&amp;"|"&amp;I641&amp;"|"&amp;J641&amp;"|"&amp;K641&amp;"|"&amp;L641&amp;"|"&amp;M641&amp;"|"&amp;N641&amp;"|"&amp;O641&amp;"|"&amp;P641&amp;"|"&amp;Q641&amp;"|"&amp;R641&amp;"|"&amp;S641&amp;"|"&amp;T641&amp;"|"&amp;U641&amp;"|"&amp;V641&amp;"|"&amp;W641&amp;"|"&amp;X641&amp;"|"&amp;Y641&amp;"|"&amp;Z641&amp;"|"&amp;AA641&amp;"|"&amp;AB641&amp;"|"&amp;AC641&amp;"|"&amp;AD641&amp;"|"&amp;AE641&amp;"|"&amp;AF641&amp;"|"&amp;AG641</f>
        <v>City Hotel|0|42|2017|June|23|10|1|1|2|0|0|BB|CN|Online TA|TA/TO|0|0|0|A|A|0|No Deposit|9||0|Transient|130|0|1|Check-Out|42898</v>
      </c>
      <c r="AI641" s="14" t="str">
        <f aca="false">IF(COUNTIF($AH$4:$AH$2603,AH641)&gt;1,"Duplicate","Unique")</f>
        <v>Unique</v>
      </c>
      <c r="AJ641" s="14" t="str">
        <f aca="false">IF(COUNTBLANK(B641:AG641)&gt;0,"Missing ("&amp;COUNTBLANK(B641:AG641)&amp;")","Complete")</f>
        <v>Missing (1)</v>
      </c>
    </row>
    <row r="642" customFormat="false" ht="15" hidden="false" customHeight="false" outlineLevel="0" collapsed="false">
      <c r="A642" s="0" t="n">
        <v>639</v>
      </c>
      <c r="B642" s="0" t="s">
        <v>80</v>
      </c>
      <c r="C642" s="0" t="n">
        <v>0</v>
      </c>
      <c r="D642" s="0" t="n">
        <v>203</v>
      </c>
      <c r="E642" s="0" t="n">
        <v>2017</v>
      </c>
      <c r="F642" s="0" t="s">
        <v>121</v>
      </c>
      <c r="G642" s="0" t="n">
        <v>21</v>
      </c>
      <c r="H642" s="0" t="n">
        <v>25</v>
      </c>
      <c r="I642" s="0" t="n">
        <v>1</v>
      </c>
      <c r="J642" s="0" t="n">
        <v>3</v>
      </c>
      <c r="K642" s="0" t="n">
        <v>2</v>
      </c>
      <c r="L642" s="0" t="n">
        <v>0</v>
      </c>
      <c r="M642" s="0" t="n">
        <v>0</v>
      </c>
      <c r="N642" s="0" t="s">
        <v>82</v>
      </c>
      <c r="O642" s="0" t="s">
        <v>83</v>
      </c>
      <c r="P642" s="0" t="s">
        <v>116</v>
      </c>
      <c r="Q642" s="0" t="s">
        <v>94</v>
      </c>
      <c r="R642" s="0" t="n">
        <v>0</v>
      </c>
      <c r="S642" s="0" t="n">
        <v>0</v>
      </c>
      <c r="T642" s="0" t="n">
        <v>0</v>
      </c>
      <c r="U642" s="0" t="s">
        <v>95</v>
      </c>
      <c r="V642" s="0" t="s">
        <v>95</v>
      </c>
      <c r="W642" s="0" t="n">
        <v>4</v>
      </c>
      <c r="X642" s="0" t="s">
        <v>86</v>
      </c>
      <c r="Z642" s="0" t="n">
        <v>223</v>
      </c>
      <c r="AA642" s="0" t="n">
        <v>0</v>
      </c>
      <c r="AB642" s="0" t="s">
        <v>101</v>
      </c>
      <c r="AC642" s="0" t="n">
        <v>55</v>
      </c>
      <c r="AD642" s="0" t="n">
        <v>1</v>
      </c>
      <c r="AE642" s="0" t="n">
        <v>0</v>
      </c>
      <c r="AF642" s="0" t="s">
        <v>88</v>
      </c>
      <c r="AG642" s="13" t="n">
        <v>42884</v>
      </c>
      <c r="AH642" s="0" t="str">
        <f aca="false">B642&amp;"|"&amp;C642&amp;"|"&amp;D642&amp;"|"&amp;E642&amp;"|"&amp;F642&amp;"|"&amp;G642&amp;"|"&amp;H642&amp;"|"&amp;I642&amp;"|"&amp;J642&amp;"|"&amp;K642&amp;"|"&amp;L642&amp;"|"&amp;M642&amp;"|"&amp;N642&amp;"|"&amp;O642&amp;"|"&amp;P642&amp;"|"&amp;Q642&amp;"|"&amp;R642&amp;"|"&amp;S642&amp;"|"&amp;T642&amp;"|"&amp;U642&amp;"|"&amp;V642&amp;"|"&amp;W642&amp;"|"&amp;X642&amp;"|"&amp;Y642&amp;"|"&amp;Z642&amp;"|"&amp;AA642&amp;"|"&amp;AB642&amp;"|"&amp;AC642&amp;"|"&amp;AD642&amp;"|"&amp;AE642&amp;"|"&amp;AF642&amp;"|"&amp;AG642</f>
        <v>Resort Hotel|0|203|2017|May|21|25|1|3|2|0|0|BB|GBR|Groups|TA/TO|0|0|0|A|A|4|No Deposit||223|0|Transient-Party|55|1|0|Check-Out|42884</v>
      </c>
      <c r="AI642" s="0" t="str">
        <f aca="false">IF(COUNTIF($AH$4:$AH$2603,AH642)&gt;1,"Duplicate","Unique")</f>
        <v>Unique</v>
      </c>
      <c r="AJ642" s="0" t="str">
        <f aca="false">IF(COUNTBLANK(B642:AG642)&gt;0,"Missing ("&amp;COUNTBLANK(B642:AG642)&amp;")","Complete")</f>
        <v>Missing (1)</v>
      </c>
    </row>
    <row r="643" customFormat="false" ht="15" hidden="false" customHeight="false" outlineLevel="0" collapsed="false">
      <c r="A643" s="14" t="n">
        <v>640</v>
      </c>
      <c r="B643" s="14" t="s">
        <v>90</v>
      </c>
      <c r="C643" s="14" t="n">
        <v>0</v>
      </c>
      <c r="D643" s="14" t="n">
        <v>56</v>
      </c>
      <c r="E643" s="14" t="n">
        <v>2015</v>
      </c>
      <c r="F643" s="14" t="s">
        <v>114</v>
      </c>
      <c r="G643" s="14" t="n">
        <v>38</v>
      </c>
      <c r="H643" s="14" t="n">
        <v>17</v>
      </c>
      <c r="I643" s="14" t="n">
        <v>0</v>
      </c>
      <c r="J643" s="14" t="n">
        <v>2</v>
      </c>
      <c r="K643" s="14" t="n">
        <v>2</v>
      </c>
      <c r="L643" s="14" t="n">
        <v>0</v>
      </c>
      <c r="M643" s="14" t="n">
        <v>0</v>
      </c>
      <c r="N643" s="14" t="s">
        <v>112</v>
      </c>
      <c r="O643" s="14" t="s">
        <v>122</v>
      </c>
      <c r="P643" s="14" t="s">
        <v>99</v>
      </c>
      <c r="Q643" s="14" t="s">
        <v>94</v>
      </c>
      <c r="R643" s="14" t="n">
        <v>0</v>
      </c>
      <c r="S643" s="14" t="n">
        <v>0</v>
      </c>
      <c r="T643" s="14" t="n">
        <v>0</v>
      </c>
      <c r="U643" s="14" t="s">
        <v>95</v>
      </c>
      <c r="V643" s="14" t="s">
        <v>109</v>
      </c>
      <c r="W643" s="14" t="n">
        <v>0</v>
      </c>
      <c r="X643" s="14" t="s">
        <v>86</v>
      </c>
      <c r="Y643" s="14" t="n">
        <v>20</v>
      </c>
      <c r="Z643" s="14"/>
      <c r="AA643" s="14" t="n">
        <v>0</v>
      </c>
      <c r="AB643" s="14" t="s">
        <v>101</v>
      </c>
      <c r="AC643" s="14" t="n">
        <v>82</v>
      </c>
      <c r="AD643" s="14" t="n">
        <v>0</v>
      </c>
      <c r="AE643" s="14" t="n">
        <v>0</v>
      </c>
      <c r="AF643" s="14" t="s">
        <v>88</v>
      </c>
      <c r="AG643" s="15" t="n">
        <v>42266</v>
      </c>
      <c r="AH643" s="14" t="str">
        <f aca="false">B643&amp;"|"&amp;C643&amp;"|"&amp;D643&amp;"|"&amp;E643&amp;"|"&amp;F643&amp;"|"&amp;G643&amp;"|"&amp;H643&amp;"|"&amp;I643&amp;"|"&amp;J643&amp;"|"&amp;K643&amp;"|"&amp;L643&amp;"|"&amp;M643&amp;"|"&amp;N643&amp;"|"&amp;O643&amp;"|"&amp;P643&amp;"|"&amp;Q643&amp;"|"&amp;R643&amp;"|"&amp;S643&amp;"|"&amp;T643&amp;"|"&amp;U643&amp;"|"&amp;V643&amp;"|"&amp;W643&amp;"|"&amp;X643&amp;"|"&amp;Y643&amp;"|"&amp;Z643&amp;"|"&amp;AA643&amp;"|"&amp;AB643&amp;"|"&amp;AC643&amp;"|"&amp;AD643&amp;"|"&amp;AE643&amp;"|"&amp;AF643&amp;"|"&amp;AG643</f>
        <v>City Hotel|0|56|2015|September|38|17|0|2|2|0|0|HB|FRA|Offline TA/TO|TA/TO|0|0|0|A|D|0|No Deposit|20||0|Transient-Party|82|0|0|Check-Out|42266</v>
      </c>
      <c r="AI643" s="14" t="str">
        <f aca="false">IF(COUNTIF($AH$4:$AH$2603,AH643)&gt;1,"Duplicate","Unique")</f>
        <v>Unique</v>
      </c>
      <c r="AJ643" s="14" t="str">
        <f aca="false">IF(COUNTBLANK(B643:AG643)&gt;0,"Missing ("&amp;COUNTBLANK(B643:AG643)&amp;")","Complete")</f>
        <v>Missing (1)</v>
      </c>
    </row>
    <row r="644" customFormat="false" ht="15" hidden="false" customHeight="false" outlineLevel="0" collapsed="false">
      <c r="A644" s="0" t="n">
        <v>641</v>
      </c>
      <c r="B644" s="0" t="s">
        <v>80</v>
      </c>
      <c r="C644" s="0" t="n">
        <v>0</v>
      </c>
      <c r="D644" s="0" t="n">
        <v>0</v>
      </c>
      <c r="E644" s="0" t="n">
        <v>2016</v>
      </c>
      <c r="F644" s="0" t="s">
        <v>118</v>
      </c>
      <c r="G644" s="0" t="n">
        <v>9</v>
      </c>
      <c r="H644" s="0" t="n">
        <v>27</v>
      </c>
      <c r="I644" s="0" t="n">
        <v>0</v>
      </c>
      <c r="J644" s="0" t="n">
        <v>1</v>
      </c>
      <c r="K644" s="0" t="n">
        <v>2</v>
      </c>
      <c r="L644" s="0" t="n">
        <v>1</v>
      </c>
      <c r="M644" s="0" t="n">
        <v>0</v>
      </c>
      <c r="N644" s="0" t="s">
        <v>112</v>
      </c>
      <c r="O644" s="0" t="s">
        <v>92</v>
      </c>
      <c r="P644" s="0" t="s">
        <v>93</v>
      </c>
      <c r="Q644" s="0" t="s">
        <v>94</v>
      </c>
      <c r="R644" s="0" t="n">
        <v>0</v>
      </c>
      <c r="S644" s="0" t="n">
        <v>0</v>
      </c>
      <c r="T644" s="0" t="n">
        <v>0</v>
      </c>
      <c r="U644" s="0" t="s">
        <v>136</v>
      </c>
      <c r="V644" s="0" t="s">
        <v>136</v>
      </c>
      <c r="W644" s="0" t="n">
        <v>0</v>
      </c>
      <c r="X644" s="0" t="s">
        <v>86</v>
      </c>
      <c r="Y644" s="0" t="n">
        <v>240</v>
      </c>
      <c r="AA644" s="0" t="n">
        <v>0</v>
      </c>
      <c r="AB644" s="0" t="s">
        <v>87</v>
      </c>
      <c r="AC644" s="0" t="n">
        <v>146</v>
      </c>
      <c r="AD644" s="0" t="n">
        <v>1</v>
      </c>
      <c r="AE644" s="0" t="n">
        <v>0</v>
      </c>
      <c r="AF644" s="0" t="s">
        <v>88</v>
      </c>
      <c r="AG644" s="13" t="n">
        <v>42428</v>
      </c>
      <c r="AH644" s="0" t="str">
        <f aca="false">B644&amp;"|"&amp;C644&amp;"|"&amp;D644&amp;"|"&amp;E644&amp;"|"&amp;F644&amp;"|"&amp;G644&amp;"|"&amp;H644&amp;"|"&amp;I644&amp;"|"&amp;J644&amp;"|"&amp;K644&amp;"|"&amp;L644&amp;"|"&amp;M644&amp;"|"&amp;N644&amp;"|"&amp;O644&amp;"|"&amp;P644&amp;"|"&amp;Q644&amp;"|"&amp;R644&amp;"|"&amp;S644&amp;"|"&amp;T644&amp;"|"&amp;U644&amp;"|"&amp;V644&amp;"|"&amp;W644&amp;"|"&amp;X644&amp;"|"&amp;Y644&amp;"|"&amp;Z644&amp;"|"&amp;AA644&amp;"|"&amp;AB644&amp;"|"&amp;AC644&amp;"|"&amp;AD644&amp;"|"&amp;AE644&amp;"|"&amp;AF644&amp;"|"&amp;AG644</f>
        <v>Resort Hotel|0|0|2016|February|9|27|0|1|2|1|0|HB|PRT|Online TA|TA/TO|0|0|0|G|G|0|No Deposit|240||0|Transient|146|1|0|Check-Out|42428</v>
      </c>
      <c r="AI644" s="0" t="str">
        <f aca="false">IF(COUNTIF($AH$4:$AH$2603,AH644)&gt;1,"Duplicate","Unique")</f>
        <v>Unique</v>
      </c>
      <c r="AJ644" s="0" t="str">
        <f aca="false">IF(COUNTBLANK(B644:AG644)&gt;0,"Missing ("&amp;COUNTBLANK(B644:AG644)&amp;")","Complete")</f>
        <v>Missing (1)</v>
      </c>
    </row>
    <row r="645" customFormat="false" ht="15" hidden="false" customHeight="false" outlineLevel="0" collapsed="false">
      <c r="A645" s="14" t="n">
        <v>642</v>
      </c>
      <c r="B645" s="14" t="s">
        <v>80</v>
      </c>
      <c r="C645" s="14" t="n">
        <v>1</v>
      </c>
      <c r="D645" s="14" t="n">
        <v>18</v>
      </c>
      <c r="E645" s="14" t="n">
        <v>2016</v>
      </c>
      <c r="F645" s="14" t="s">
        <v>121</v>
      </c>
      <c r="G645" s="14" t="n">
        <v>22</v>
      </c>
      <c r="H645" s="14" t="n">
        <v>27</v>
      </c>
      <c r="I645" s="14" t="n">
        <v>0</v>
      </c>
      <c r="J645" s="14" t="n">
        <v>2</v>
      </c>
      <c r="K645" s="14" t="n">
        <v>2</v>
      </c>
      <c r="L645" s="14" t="n">
        <v>2</v>
      </c>
      <c r="M645" s="14" t="n">
        <v>0</v>
      </c>
      <c r="N645" s="14" t="s">
        <v>82</v>
      </c>
      <c r="O645" s="14" t="s">
        <v>123</v>
      </c>
      <c r="P645" s="14" t="s">
        <v>93</v>
      </c>
      <c r="Q645" s="14" t="s">
        <v>94</v>
      </c>
      <c r="R645" s="14" t="n">
        <v>0</v>
      </c>
      <c r="S645" s="14" t="n">
        <v>0</v>
      </c>
      <c r="T645" s="14" t="n">
        <v>0</v>
      </c>
      <c r="U645" s="14" t="s">
        <v>136</v>
      </c>
      <c r="V645" s="14" t="s">
        <v>136</v>
      </c>
      <c r="W645" s="14" t="n">
        <v>0</v>
      </c>
      <c r="X645" s="14" t="s">
        <v>86</v>
      </c>
      <c r="Y645" s="14" t="n">
        <v>240</v>
      </c>
      <c r="Z645" s="14"/>
      <c r="AA645" s="14" t="n">
        <v>0</v>
      </c>
      <c r="AB645" s="14" t="s">
        <v>87</v>
      </c>
      <c r="AC645" s="14" t="n">
        <v>145</v>
      </c>
      <c r="AD645" s="14" t="n">
        <v>0</v>
      </c>
      <c r="AE645" s="14" t="n">
        <v>1</v>
      </c>
      <c r="AF645" s="14" t="s">
        <v>96</v>
      </c>
      <c r="AG645" s="15" t="n">
        <v>42504</v>
      </c>
      <c r="AH645" s="14" t="str">
        <f aca="false">B645&amp;"|"&amp;C645&amp;"|"&amp;D645&amp;"|"&amp;E645&amp;"|"&amp;F645&amp;"|"&amp;G645&amp;"|"&amp;H645&amp;"|"&amp;I645&amp;"|"&amp;J645&amp;"|"&amp;K645&amp;"|"&amp;L645&amp;"|"&amp;M645&amp;"|"&amp;N645&amp;"|"&amp;O645&amp;"|"&amp;P645&amp;"|"&amp;Q645&amp;"|"&amp;R645&amp;"|"&amp;S645&amp;"|"&amp;T645&amp;"|"&amp;U645&amp;"|"&amp;V645&amp;"|"&amp;W645&amp;"|"&amp;X645&amp;"|"&amp;Y645&amp;"|"&amp;Z645&amp;"|"&amp;AA645&amp;"|"&amp;AB645&amp;"|"&amp;AC645&amp;"|"&amp;AD645&amp;"|"&amp;AE645&amp;"|"&amp;AF645&amp;"|"&amp;AG645</f>
        <v>Resort Hotel|1|18|2016|May|22|27|0|2|2|2|0|BB|USA|Online TA|TA/TO|0|0|0|G|G|0|No Deposit|240||0|Transient|145|0|1|Canceled|42504</v>
      </c>
      <c r="AI645" s="14" t="str">
        <f aca="false">IF(COUNTIF($AH$4:$AH$2603,AH645)&gt;1,"Duplicate","Unique")</f>
        <v>Unique</v>
      </c>
      <c r="AJ645" s="14" t="str">
        <f aca="false">IF(COUNTBLANK(B645:AG645)&gt;0,"Missing ("&amp;COUNTBLANK(B645:AG645)&amp;")","Complete")</f>
        <v>Missing (1)</v>
      </c>
    </row>
    <row r="646" customFormat="false" ht="15" hidden="false" customHeight="false" outlineLevel="0" collapsed="false">
      <c r="A646" s="0" t="n">
        <v>643</v>
      </c>
      <c r="B646" s="0" t="s">
        <v>90</v>
      </c>
      <c r="C646" s="0" t="n">
        <v>1</v>
      </c>
      <c r="D646" s="0" t="n">
        <v>129</v>
      </c>
      <c r="E646" s="0" t="n">
        <v>2017</v>
      </c>
      <c r="F646" s="0" t="s">
        <v>135</v>
      </c>
      <c r="G646" s="0" t="n">
        <v>22</v>
      </c>
      <c r="H646" s="0" t="n">
        <v>2</v>
      </c>
      <c r="I646" s="0" t="n">
        <v>1</v>
      </c>
      <c r="J646" s="0" t="n">
        <v>2</v>
      </c>
      <c r="K646" s="0" t="n">
        <v>2</v>
      </c>
      <c r="L646" s="0" t="n">
        <v>0</v>
      </c>
      <c r="M646" s="0" t="n">
        <v>0</v>
      </c>
      <c r="N646" s="0" t="s">
        <v>82</v>
      </c>
      <c r="O646" s="0" t="s">
        <v>92</v>
      </c>
      <c r="P646" s="0" t="s">
        <v>116</v>
      </c>
      <c r="Q646" s="0" t="s">
        <v>94</v>
      </c>
      <c r="R646" s="0" t="n">
        <v>0</v>
      </c>
      <c r="S646" s="0" t="n">
        <v>0</v>
      </c>
      <c r="T646" s="0" t="n">
        <v>0</v>
      </c>
      <c r="U646" s="0" t="s">
        <v>95</v>
      </c>
      <c r="V646" s="0" t="s">
        <v>95</v>
      </c>
      <c r="W646" s="0" t="n">
        <v>0</v>
      </c>
      <c r="X646" s="0" t="s">
        <v>120</v>
      </c>
      <c r="Y646" s="0" t="n">
        <v>154</v>
      </c>
      <c r="AA646" s="0" t="n">
        <v>0</v>
      </c>
      <c r="AB646" s="0" t="s">
        <v>87</v>
      </c>
      <c r="AC646" s="0" t="n">
        <v>130</v>
      </c>
      <c r="AD646" s="0" t="n">
        <v>0</v>
      </c>
      <c r="AE646" s="0" t="n">
        <v>0</v>
      </c>
      <c r="AF646" s="0" t="s">
        <v>96</v>
      </c>
      <c r="AG646" s="13" t="n">
        <v>42759</v>
      </c>
      <c r="AH646" s="0" t="str">
        <f aca="false">B646&amp;"|"&amp;C646&amp;"|"&amp;D646&amp;"|"&amp;E646&amp;"|"&amp;F646&amp;"|"&amp;G646&amp;"|"&amp;H646&amp;"|"&amp;I646&amp;"|"&amp;J646&amp;"|"&amp;K646&amp;"|"&amp;L646&amp;"|"&amp;M646&amp;"|"&amp;N646&amp;"|"&amp;O646&amp;"|"&amp;P646&amp;"|"&amp;Q646&amp;"|"&amp;R646&amp;"|"&amp;S646&amp;"|"&amp;T646&amp;"|"&amp;U646&amp;"|"&amp;V646&amp;"|"&amp;W646&amp;"|"&amp;X646&amp;"|"&amp;Y646&amp;"|"&amp;Z646&amp;"|"&amp;AA646&amp;"|"&amp;AB646&amp;"|"&amp;AC646&amp;"|"&amp;AD646&amp;"|"&amp;AE646&amp;"|"&amp;AF646&amp;"|"&amp;AG646</f>
        <v>City Hotel|1|129|2017|June|22|2|1|2|2|0|0|BB|PRT|Groups|TA/TO|0|0|0|A|A|0|Non Refund|154||0|Transient|130|0|0|Canceled|42759</v>
      </c>
      <c r="AI646" s="0" t="str">
        <f aca="false">IF(COUNTIF($AH$4:$AH$2603,AH646)&gt;1,"Duplicate","Unique")</f>
        <v>Duplicate</v>
      </c>
      <c r="AJ646" s="0" t="str">
        <f aca="false">IF(COUNTBLANK(B646:AG646)&gt;0,"Missing ("&amp;COUNTBLANK(B646:AG646)&amp;")","Complete")</f>
        <v>Missing (1)</v>
      </c>
    </row>
    <row r="647" customFormat="false" ht="15" hidden="false" customHeight="false" outlineLevel="0" collapsed="false">
      <c r="A647" s="14" t="n">
        <v>644</v>
      </c>
      <c r="B647" s="14" t="s">
        <v>90</v>
      </c>
      <c r="C647" s="14" t="n">
        <v>0</v>
      </c>
      <c r="D647" s="14" t="n">
        <v>9</v>
      </c>
      <c r="E647" s="14" t="n">
        <v>2015</v>
      </c>
      <c r="F647" s="14" t="s">
        <v>119</v>
      </c>
      <c r="G647" s="14" t="n">
        <v>34</v>
      </c>
      <c r="H647" s="14" t="n">
        <v>19</v>
      </c>
      <c r="I647" s="14" t="n">
        <v>0</v>
      </c>
      <c r="J647" s="14" t="n">
        <v>3</v>
      </c>
      <c r="K647" s="14" t="n">
        <v>2</v>
      </c>
      <c r="L647" s="14" t="n">
        <v>0</v>
      </c>
      <c r="M647" s="14" t="n">
        <v>0</v>
      </c>
      <c r="N647" s="14" t="s">
        <v>82</v>
      </c>
      <c r="O647" s="14" t="s">
        <v>122</v>
      </c>
      <c r="P647" s="14" t="s">
        <v>93</v>
      </c>
      <c r="Q647" s="14" t="s">
        <v>94</v>
      </c>
      <c r="R647" s="14" t="n">
        <v>0</v>
      </c>
      <c r="S647" s="14" t="n">
        <v>0</v>
      </c>
      <c r="T647" s="14" t="n">
        <v>0</v>
      </c>
      <c r="U647" s="14" t="s">
        <v>95</v>
      </c>
      <c r="V647" s="14" t="s">
        <v>95</v>
      </c>
      <c r="W647" s="14" t="n">
        <v>0</v>
      </c>
      <c r="X647" s="14" t="s">
        <v>86</v>
      </c>
      <c r="Y647" s="14" t="n">
        <v>9</v>
      </c>
      <c r="Z647" s="14"/>
      <c r="AA647" s="14" t="n">
        <v>0</v>
      </c>
      <c r="AB647" s="14" t="s">
        <v>87</v>
      </c>
      <c r="AC647" s="14" t="n">
        <v>81</v>
      </c>
      <c r="AD647" s="14" t="n">
        <v>0</v>
      </c>
      <c r="AE647" s="14" t="n">
        <v>1</v>
      </c>
      <c r="AF647" s="14" t="s">
        <v>88</v>
      </c>
      <c r="AG647" s="15" t="n">
        <v>42238</v>
      </c>
      <c r="AH647" s="14" t="str">
        <f aca="false">B647&amp;"|"&amp;C647&amp;"|"&amp;D647&amp;"|"&amp;E647&amp;"|"&amp;F647&amp;"|"&amp;G647&amp;"|"&amp;H647&amp;"|"&amp;I647&amp;"|"&amp;J647&amp;"|"&amp;K647&amp;"|"&amp;L647&amp;"|"&amp;M647&amp;"|"&amp;N647&amp;"|"&amp;O647&amp;"|"&amp;P647&amp;"|"&amp;Q647&amp;"|"&amp;R647&amp;"|"&amp;S647&amp;"|"&amp;T647&amp;"|"&amp;U647&amp;"|"&amp;V647&amp;"|"&amp;W647&amp;"|"&amp;X647&amp;"|"&amp;Y647&amp;"|"&amp;Z647&amp;"|"&amp;AA647&amp;"|"&amp;AB647&amp;"|"&amp;AC647&amp;"|"&amp;AD647&amp;"|"&amp;AE647&amp;"|"&amp;AF647&amp;"|"&amp;AG647</f>
        <v>City Hotel|0|9|2015|August|34|19|0|3|2|0|0|BB|FRA|Online TA|TA/TO|0|0|0|A|A|0|No Deposit|9||0|Transient|81|0|1|Check-Out|42238</v>
      </c>
      <c r="AI647" s="14" t="str">
        <f aca="false">IF(COUNTIF($AH$4:$AH$2603,AH647)&gt;1,"Duplicate","Unique")</f>
        <v>Unique</v>
      </c>
      <c r="AJ647" s="14" t="str">
        <f aca="false">IF(COUNTBLANK(B647:AG647)&gt;0,"Missing ("&amp;COUNTBLANK(B647:AG647)&amp;")","Complete")</f>
        <v>Missing (1)</v>
      </c>
    </row>
    <row r="648" customFormat="false" ht="15" hidden="false" customHeight="false" outlineLevel="0" collapsed="false">
      <c r="A648" s="0" t="n">
        <v>645</v>
      </c>
      <c r="B648" s="0" t="s">
        <v>90</v>
      </c>
      <c r="C648" s="0" t="n">
        <v>1</v>
      </c>
      <c r="D648" s="0" t="n">
        <v>304</v>
      </c>
      <c r="E648" s="0" t="n">
        <v>2015</v>
      </c>
      <c r="F648" s="0" t="s">
        <v>119</v>
      </c>
      <c r="G648" s="0" t="n">
        <v>34</v>
      </c>
      <c r="H648" s="0" t="n">
        <v>17</v>
      </c>
      <c r="I648" s="0" t="n">
        <v>1</v>
      </c>
      <c r="J648" s="0" t="n">
        <v>1</v>
      </c>
      <c r="K648" s="0" t="n">
        <v>2</v>
      </c>
      <c r="L648" s="0" t="n">
        <v>0</v>
      </c>
      <c r="M648" s="0" t="n">
        <v>0</v>
      </c>
      <c r="N648" s="0" t="s">
        <v>82</v>
      </c>
      <c r="O648" s="0" t="s">
        <v>92</v>
      </c>
      <c r="P648" s="0" t="s">
        <v>116</v>
      </c>
      <c r="Q648" s="0" t="s">
        <v>94</v>
      </c>
      <c r="R648" s="0" t="n">
        <v>0</v>
      </c>
      <c r="S648" s="0" t="n">
        <v>1</v>
      </c>
      <c r="T648" s="0" t="n">
        <v>0</v>
      </c>
      <c r="U648" s="0" t="s">
        <v>95</v>
      </c>
      <c r="V648" s="0" t="s">
        <v>95</v>
      </c>
      <c r="W648" s="0" t="n">
        <v>0</v>
      </c>
      <c r="X648" s="0" t="s">
        <v>120</v>
      </c>
      <c r="Y648" s="0" t="n">
        <v>1</v>
      </c>
      <c r="AA648" s="0" t="n">
        <v>0</v>
      </c>
      <c r="AB648" s="0" t="s">
        <v>125</v>
      </c>
      <c r="AC648" s="0" t="n">
        <v>62</v>
      </c>
      <c r="AD648" s="0" t="n">
        <v>0</v>
      </c>
      <c r="AE648" s="0" t="n">
        <v>0</v>
      </c>
      <c r="AF648" s="0" t="s">
        <v>96</v>
      </c>
      <c r="AG648" s="13" t="n">
        <v>42005</v>
      </c>
      <c r="AH648" s="0" t="str">
        <f aca="false">B648&amp;"|"&amp;C648&amp;"|"&amp;D648&amp;"|"&amp;E648&amp;"|"&amp;F648&amp;"|"&amp;G648&amp;"|"&amp;H648&amp;"|"&amp;I648&amp;"|"&amp;J648&amp;"|"&amp;K648&amp;"|"&amp;L648&amp;"|"&amp;M648&amp;"|"&amp;N648&amp;"|"&amp;O648&amp;"|"&amp;P648&amp;"|"&amp;Q648&amp;"|"&amp;R648&amp;"|"&amp;S648&amp;"|"&amp;T648&amp;"|"&amp;U648&amp;"|"&amp;V648&amp;"|"&amp;W648&amp;"|"&amp;X648&amp;"|"&amp;Y648&amp;"|"&amp;Z648&amp;"|"&amp;AA648&amp;"|"&amp;AB648&amp;"|"&amp;AC648&amp;"|"&amp;AD648&amp;"|"&amp;AE648&amp;"|"&amp;AF648&amp;"|"&amp;AG648</f>
        <v>City Hotel|1|304|2015|August|34|17|1|1|2|0|0|BB|PRT|Groups|TA/TO|0|1|0|A|A|0|Non Refund|1||0|Contract|62|0|0|Canceled|42005</v>
      </c>
      <c r="AI648" s="0" t="str">
        <f aca="false">IF(COUNTIF($AH$4:$AH$2603,AH648)&gt;1,"Duplicate","Unique")</f>
        <v>Duplicate</v>
      </c>
      <c r="AJ648" s="0" t="str">
        <f aca="false">IF(COUNTBLANK(B648:AG648)&gt;0,"Missing ("&amp;COUNTBLANK(B648:AG648)&amp;")","Complete")</f>
        <v>Missing (1)</v>
      </c>
    </row>
    <row r="649" customFormat="false" ht="15" hidden="false" customHeight="false" outlineLevel="0" collapsed="false">
      <c r="A649" s="14" t="n">
        <v>646</v>
      </c>
      <c r="B649" s="14" t="s">
        <v>80</v>
      </c>
      <c r="C649" s="14" t="n">
        <v>0</v>
      </c>
      <c r="D649" s="14" t="n">
        <v>0</v>
      </c>
      <c r="E649" s="14" t="n">
        <v>2015</v>
      </c>
      <c r="F649" s="14" t="s">
        <v>113</v>
      </c>
      <c r="G649" s="14" t="n">
        <v>45</v>
      </c>
      <c r="H649" s="14" t="n">
        <v>3</v>
      </c>
      <c r="I649" s="14" t="n">
        <v>0</v>
      </c>
      <c r="J649" s="14" t="n">
        <v>1</v>
      </c>
      <c r="K649" s="14" t="n">
        <v>1</v>
      </c>
      <c r="L649" s="14" t="n">
        <v>0</v>
      </c>
      <c r="M649" s="14" t="n">
        <v>0</v>
      </c>
      <c r="N649" s="14" t="s">
        <v>82</v>
      </c>
      <c r="O649" s="14"/>
      <c r="P649" s="14" t="s">
        <v>84</v>
      </c>
      <c r="Q649" s="14" t="s">
        <v>84</v>
      </c>
      <c r="R649" s="14" t="n">
        <v>0</v>
      </c>
      <c r="S649" s="14" t="n">
        <v>0</v>
      </c>
      <c r="T649" s="14" t="n">
        <v>0</v>
      </c>
      <c r="U649" s="14" t="s">
        <v>95</v>
      </c>
      <c r="V649" s="14" t="s">
        <v>95</v>
      </c>
      <c r="W649" s="14" t="n">
        <v>0</v>
      </c>
      <c r="X649" s="14" t="s">
        <v>86</v>
      </c>
      <c r="Y649" s="14"/>
      <c r="Z649" s="14"/>
      <c r="AA649" s="14" t="n">
        <v>0</v>
      </c>
      <c r="AB649" s="14" t="s">
        <v>87</v>
      </c>
      <c r="AC649" s="14" t="n">
        <v>40</v>
      </c>
      <c r="AD649" s="14" t="n">
        <v>0</v>
      </c>
      <c r="AE649" s="14" t="n">
        <v>0</v>
      </c>
      <c r="AF649" s="14" t="s">
        <v>88</v>
      </c>
      <c r="AG649" s="15" t="n">
        <v>42312</v>
      </c>
      <c r="AH649" s="14" t="str">
        <f aca="false">B649&amp;"|"&amp;C649&amp;"|"&amp;D649&amp;"|"&amp;E649&amp;"|"&amp;F649&amp;"|"&amp;G649&amp;"|"&amp;H649&amp;"|"&amp;I649&amp;"|"&amp;J649&amp;"|"&amp;K649&amp;"|"&amp;L649&amp;"|"&amp;M649&amp;"|"&amp;N649&amp;"|"&amp;O649&amp;"|"&amp;P649&amp;"|"&amp;Q649&amp;"|"&amp;R649&amp;"|"&amp;S649&amp;"|"&amp;T649&amp;"|"&amp;U649&amp;"|"&amp;V649&amp;"|"&amp;W649&amp;"|"&amp;X649&amp;"|"&amp;Y649&amp;"|"&amp;Z649&amp;"|"&amp;AA649&amp;"|"&amp;AB649&amp;"|"&amp;AC649&amp;"|"&amp;AD649&amp;"|"&amp;AE649&amp;"|"&amp;AF649&amp;"|"&amp;AG649</f>
        <v>Resort Hotel|0|0|2015|November|45|3|0|1|1|0|0|BB||Direct|Direct|0|0|0|A|A|0|No Deposit|||0|Transient|40|0|0|Check-Out|42312</v>
      </c>
      <c r="AI649" s="14" t="str">
        <f aca="false">IF(COUNTIF($AH$4:$AH$2603,AH649)&gt;1,"Duplicate","Unique")</f>
        <v>Unique</v>
      </c>
      <c r="AJ649" s="14" t="str">
        <f aca="false">IF(COUNTBLANK(B649:AG649)&gt;0,"Missing ("&amp;COUNTBLANK(B649:AG649)&amp;")","Complete")</f>
        <v>Missing (3)</v>
      </c>
    </row>
    <row r="650" customFormat="false" ht="15" hidden="false" customHeight="false" outlineLevel="0" collapsed="false">
      <c r="A650" s="0" t="n">
        <v>647</v>
      </c>
      <c r="B650" s="0" t="s">
        <v>80</v>
      </c>
      <c r="C650" s="0" t="n">
        <v>1</v>
      </c>
      <c r="D650" s="0" t="n">
        <v>260</v>
      </c>
      <c r="E650" s="0" t="n">
        <v>2015</v>
      </c>
      <c r="F650" s="0" t="s">
        <v>114</v>
      </c>
      <c r="G650" s="0" t="n">
        <v>38</v>
      </c>
      <c r="H650" s="0" t="n">
        <v>19</v>
      </c>
      <c r="I650" s="0" t="n">
        <v>2</v>
      </c>
      <c r="J650" s="0" t="n">
        <v>5</v>
      </c>
      <c r="K650" s="0" t="n">
        <v>2</v>
      </c>
      <c r="L650" s="0" t="n">
        <v>0</v>
      </c>
      <c r="M650" s="0" t="n">
        <v>0</v>
      </c>
      <c r="N650" s="0" t="s">
        <v>82</v>
      </c>
      <c r="O650" s="0" t="s">
        <v>92</v>
      </c>
      <c r="P650" s="0" t="s">
        <v>99</v>
      </c>
      <c r="Q650" s="0" t="s">
        <v>94</v>
      </c>
      <c r="R650" s="0" t="n">
        <v>0</v>
      </c>
      <c r="S650" s="0" t="n">
        <v>1</v>
      </c>
      <c r="T650" s="0" t="n">
        <v>0</v>
      </c>
      <c r="U650" s="0" t="s">
        <v>95</v>
      </c>
      <c r="V650" s="0" t="s">
        <v>95</v>
      </c>
      <c r="W650" s="0" t="n">
        <v>0</v>
      </c>
      <c r="X650" s="0" t="s">
        <v>120</v>
      </c>
      <c r="Y650" s="0" t="n">
        <v>96</v>
      </c>
      <c r="AA650" s="0" t="n">
        <v>0</v>
      </c>
      <c r="AB650" s="0" t="s">
        <v>87</v>
      </c>
      <c r="AC650" s="0" t="n">
        <v>54.99</v>
      </c>
      <c r="AD650" s="0" t="n">
        <v>0</v>
      </c>
      <c r="AE650" s="0" t="n">
        <v>0</v>
      </c>
      <c r="AF650" s="0" t="s">
        <v>96</v>
      </c>
      <c r="AG650" s="13" t="n">
        <v>42172</v>
      </c>
      <c r="AH650" s="0" t="str">
        <f aca="false">B650&amp;"|"&amp;C650&amp;"|"&amp;D650&amp;"|"&amp;E650&amp;"|"&amp;F650&amp;"|"&amp;G650&amp;"|"&amp;H650&amp;"|"&amp;I650&amp;"|"&amp;J650&amp;"|"&amp;K650&amp;"|"&amp;L650&amp;"|"&amp;M650&amp;"|"&amp;N650&amp;"|"&amp;O650&amp;"|"&amp;P650&amp;"|"&amp;Q650&amp;"|"&amp;R650&amp;"|"&amp;S650&amp;"|"&amp;T650&amp;"|"&amp;U650&amp;"|"&amp;V650&amp;"|"&amp;W650&amp;"|"&amp;X650&amp;"|"&amp;Y650&amp;"|"&amp;Z650&amp;"|"&amp;AA650&amp;"|"&amp;AB650&amp;"|"&amp;AC650&amp;"|"&amp;AD650&amp;"|"&amp;AE650&amp;"|"&amp;AF650&amp;"|"&amp;AG650</f>
        <v>Resort Hotel|1|260|2015|September|38|19|2|5|2|0|0|BB|PRT|Offline TA/TO|TA/TO|0|1|0|A|A|0|Non Refund|96||0|Transient|54.99|0|0|Canceled|42172</v>
      </c>
      <c r="AI650" s="0" t="str">
        <f aca="false">IF(COUNTIF($AH$4:$AH$2603,AH650)&gt;1,"Duplicate","Unique")</f>
        <v>Duplicate</v>
      </c>
      <c r="AJ650" s="0" t="str">
        <f aca="false">IF(COUNTBLANK(B650:AG650)&gt;0,"Missing ("&amp;COUNTBLANK(B650:AG650)&amp;")","Complete")</f>
        <v>Missing (1)</v>
      </c>
    </row>
    <row r="651" customFormat="false" ht="15" hidden="false" customHeight="false" outlineLevel="0" collapsed="false">
      <c r="A651" s="14" t="n">
        <v>648</v>
      </c>
      <c r="B651" s="14" t="s">
        <v>80</v>
      </c>
      <c r="C651" s="14" t="n">
        <v>0</v>
      </c>
      <c r="D651" s="14" t="n">
        <v>96</v>
      </c>
      <c r="E651" s="14" t="n">
        <v>2017</v>
      </c>
      <c r="F651" s="14" t="s">
        <v>103</v>
      </c>
      <c r="G651" s="14" t="n">
        <v>11</v>
      </c>
      <c r="H651" s="14" t="n">
        <v>12</v>
      </c>
      <c r="I651" s="14" t="n">
        <v>4</v>
      </c>
      <c r="J651" s="14" t="n">
        <v>7</v>
      </c>
      <c r="K651" s="14" t="n">
        <v>2</v>
      </c>
      <c r="L651" s="14" t="n">
        <v>0</v>
      </c>
      <c r="M651" s="14" t="n">
        <v>0</v>
      </c>
      <c r="N651" s="14" t="s">
        <v>112</v>
      </c>
      <c r="O651" s="14" t="s">
        <v>83</v>
      </c>
      <c r="P651" s="14" t="s">
        <v>116</v>
      </c>
      <c r="Q651" s="14" t="s">
        <v>94</v>
      </c>
      <c r="R651" s="14" t="n">
        <v>0</v>
      </c>
      <c r="S651" s="14" t="n">
        <v>0</v>
      </c>
      <c r="T651" s="14" t="n">
        <v>0</v>
      </c>
      <c r="U651" s="14" t="s">
        <v>95</v>
      </c>
      <c r="V651" s="14" t="s">
        <v>95</v>
      </c>
      <c r="W651" s="14" t="n">
        <v>0</v>
      </c>
      <c r="X651" s="14" t="s">
        <v>86</v>
      </c>
      <c r="Y651" s="14"/>
      <c r="Z651" s="14"/>
      <c r="AA651" s="14" t="n">
        <v>0</v>
      </c>
      <c r="AB651" s="14" t="s">
        <v>101</v>
      </c>
      <c r="AC651" s="14" t="n">
        <v>52.55</v>
      </c>
      <c r="AD651" s="14" t="n">
        <v>0</v>
      </c>
      <c r="AE651" s="14" t="n">
        <v>0</v>
      </c>
      <c r="AF651" s="14" t="s">
        <v>88</v>
      </c>
      <c r="AG651" s="15" t="n">
        <v>42817</v>
      </c>
      <c r="AH651" s="14" t="str">
        <f aca="false">B651&amp;"|"&amp;C651&amp;"|"&amp;D651&amp;"|"&amp;E651&amp;"|"&amp;F651&amp;"|"&amp;G651&amp;"|"&amp;H651&amp;"|"&amp;I651&amp;"|"&amp;J651&amp;"|"&amp;K651&amp;"|"&amp;L651&amp;"|"&amp;M651&amp;"|"&amp;N651&amp;"|"&amp;O651&amp;"|"&amp;P651&amp;"|"&amp;Q651&amp;"|"&amp;R651&amp;"|"&amp;S651&amp;"|"&amp;T651&amp;"|"&amp;U651&amp;"|"&amp;V651&amp;"|"&amp;W651&amp;"|"&amp;X651&amp;"|"&amp;Y651&amp;"|"&amp;Z651&amp;"|"&amp;AA651&amp;"|"&amp;AB651&amp;"|"&amp;AC651&amp;"|"&amp;AD651&amp;"|"&amp;AE651&amp;"|"&amp;AF651&amp;"|"&amp;AG651</f>
        <v>Resort Hotel|0|96|2017|March|11|12|4|7|2|0|0|HB|GBR|Groups|TA/TO|0|0|0|A|A|0|No Deposit|||0|Transient-Party|52.55|0|0|Check-Out|42817</v>
      </c>
      <c r="AI651" s="14" t="str">
        <f aca="false">IF(COUNTIF($AH$4:$AH$2603,AH651)&gt;1,"Duplicate","Unique")</f>
        <v>Unique</v>
      </c>
      <c r="AJ651" s="14" t="str">
        <f aca="false">IF(COUNTBLANK(B651:AG651)&gt;0,"Missing ("&amp;COUNTBLANK(B651:AG651)&amp;")","Complete")</f>
        <v>Missing (2)</v>
      </c>
    </row>
    <row r="652" customFormat="false" ht="15" hidden="false" customHeight="false" outlineLevel="0" collapsed="false">
      <c r="A652" s="0" t="n">
        <v>649</v>
      </c>
      <c r="B652" s="0" t="s">
        <v>80</v>
      </c>
      <c r="C652" s="0" t="n">
        <v>1</v>
      </c>
      <c r="D652" s="0" t="n">
        <v>172</v>
      </c>
      <c r="E652" s="0" t="n">
        <v>2017</v>
      </c>
      <c r="F652" s="0" t="s">
        <v>119</v>
      </c>
      <c r="G652" s="0" t="n">
        <v>34</v>
      </c>
      <c r="H652" s="0" t="n">
        <v>26</v>
      </c>
      <c r="I652" s="0" t="n">
        <v>0</v>
      </c>
      <c r="J652" s="0" t="n">
        <v>1</v>
      </c>
      <c r="K652" s="0" t="n">
        <v>3</v>
      </c>
      <c r="L652" s="0" t="n">
        <v>0</v>
      </c>
      <c r="M652" s="0" t="n">
        <v>0</v>
      </c>
      <c r="N652" s="0" t="s">
        <v>82</v>
      </c>
      <c r="O652" s="0" t="s">
        <v>92</v>
      </c>
      <c r="P652" s="0" t="s">
        <v>84</v>
      </c>
      <c r="Q652" s="0" t="s">
        <v>84</v>
      </c>
      <c r="R652" s="0" t="n">
        <v>0</v>
      </c>
      <c r="S652" s="0" t="n">
        <v>0</v>
      </c>
      <c r="T652" s="0" t="n">
        <v>0</v>
      </c>
      <c r="U652" s="0" t="s">
        <v>95</v>
      </c>
      <c r="V652" s="0" t="s">
        <v>95</v>
      </c>
      <c r="W652" s="0" t="n">
        <v>0</v>
      </c>
      <c r="X652" s="0" t="s">
        <v>86</v>
      </c>
      <c r="Y652" s="0" t="n">
        <v>250</v>
      </c>
      <c r="AA652" s="0" t="n">
        <v>0</v>
      </c>
      <c r="AB652" s="0" t="s">
        <v>87</v>
      </c>
      <c r="AC652" s="0" t="n">
        <v>207</v>
      </c>
      <c r="AD652" s="0" t="n">
        <v>0</v>
      </c>
      <c r="AE652" s="0" t="n">
        <v>0</v>
      </c>
      <c r="AF652" s="0" t="s">
        <v>96</v>
      </c>
      <c r="AG652" s="13" t="n">
        <v>42802</v>
      </c>
      <c r="AH652" s="0" t="str">
        <f aca="false">B652&amp;"|"&amp;C652&amp;"|"&amp;D652&amp;"|"&amp;E652&amp;"|"&amp;F652&amp;"|"&amp;G652&amp;"|"&amp;H652&amp;"|"&amp;I652&amp;"|"&amp;J652&amp;"|"&amp;K652&amp;"|"&amp;L652&amp;"|"&amp;M652&amp;"|"&amp;N652&amp;"|"&amp;O652&amp;"|"&amp;P652&amp;"|"&amp;Q652&amp;"|"&amp;R652&amp;"|"&amp;S652&amp;"|"&amp;T652&amp;"|"&amp;U652&amp;"|"&amp;V652&amp;"|"&amp;W652&amp;"|"&amp;X652&amp;"|"&amp;Y652&amp;"|"&amp;Z652&amp;"|"&amp;AA652&amp;"|"&amp;AB652&amp;"|"&amp;AC652&amp;"|"&amp;AD652&amp;"|"&amp;AE652&amp;"|"&amp;AF652&amp;"|"&amp;AG652</f>
        <v>Resort Hotel|1|172|2017|August|34|26|0|1|3|0|0|BB|PRT|Direct|Direct|0|0|0|A|A|0|No Deposit|250||0|Transient|207|0|0|Canceled|42802</v>
      </c>
      <c r="AI652" s="0" t="str">
        <f aca="false">IF(COUNTIF($AH$4:$AH$2603,AH652)&gt;1,"Duplicate","Unique")</f>
        <v>Unique</v>
      </c>
      <c r="AJ652" s="0" t="str">
        <f aca="false">IF(COUNTBLANK(B652:AG652)&gt;0,"Missing ("&amp;COUNTBLANK(B652:AG652)&amp;")","Complete")</f>
        <v>Missing (1)</v>
      </c>
    </row>
    <row r="653" customFormat="false" ht="15" hidden="false" customHeight="false" outlineLevel="0" collapsed="false">
      <c r="A653" s="14" t="n">
        <v>650</v>
      </c>
      <c r="B653" s="14" t="s">
        <v>90</v>
      </c>
      <c r="C653" s="14" t="n">
        <v>0</v>
      </c>
      <c r="D653" s="14" t="n">
        <v>39</v>
      </c>
      <c r="E653" s="14" t="n">
        <v>2015</v>
      </c>
      <c r="F653" s="14" t="s">
        <v>119</v>
      </c>
      <c r="G653" s="14" t="n">
        <v>33</v>
      </c>
      <c r="H653" s="14" t="n">
        <v>14</v>
      </c>
      <c r="I653" s="14" t="n">
        <v>0</v>
      </c>
      <c r="J653" s="14" t="n">
        <v>2</v>
      </c>
      <c r="K653" s="14" t="n">
        <v>2</v>
      </c>
      <c r="L653" s="14" t="n">
        <v>0</v>
      </c>
      <c r="M653" s="14" t="n">
        <v>0</v>
      </c>
      <c r="N653" s="14" t="s">
        <v>112</v>
      </c>
      <c r="O653" s="14" t="s">
        <v>108</v>
      </c>
      <c r="P653" s="14" t="s">
        <v>99</v>
      </c>
      <c r="Q653" s="14" t="s">
        <v>94</v>
      </c>
      <c r="R653" s="14" t="n">
        <v>0</v>
      </c>
      <c r="S653" s="14" t="n">
        <v>0</v>
      </c>
      <c r="T653" s="14" t="n">
        <v>0</v>
      </c>
      <c r="U653" s="14" t="s">
        <v>95</v>
      </c>
      <c r="V653" s="14" t="s">
        <v>95</v>
      </c>
      <c r="W653" s="14" t="n">
        <v>0</v>
      </c>
      <c r="X653" s="14" t="s">
        <v>86</v>
      </c>
      <c r="Y653" s="14" t="n">
        <v>6</v>
      </c>
      <c r="Z653" s="14"/>
      <c r="AA653" s="14" t="n">
        <v>0</v>
      </c>
      <c r="AB653" s="14" t="s">
        <v>101</v>
      </c>
      <c r="AC653" s="14" t="n">
        <v>109</v>
      </c>
      <c r="AD653" s="14" t="n">
        <v>0</v>
      </c>
      <c r="AE653" s="14" t="n">
        <v>0</v>
      </c>
      <c r="AF653" s="14" t="s">
        <v>88</v>
      </c>
      <c r="AG653" s="15" t="n">
        <v>42232</v>
      </c>
      <c r="AH653" s="14" t="str">
        <f aca="false">B653&amp;"|"&amp;C653&amp;"|"&amp;D653&amp;"|"&amp;E653&amp;"|"&amp;F653&amp;"|"&amp;G653&amp;"|"&amp;H653&amp;"|"&amp;I653&amp;"|"&amp;J653&amp;"|"&amp;K653&amp;"|"&amp;L653&amp;"|"&amp;M653&amp;"|"&amp;N653&amp;"|"&amp;O653&amp;"|"&amp;P653&amp;"|"&amp;Q653&amp;"|"&amp;R653&amp;"|"&amp;S653&amp;"|"&amp;T653&amp;"|"&amp;U653&amp;"|"&amp;V653&amp;"|"&amp;W653&amp;"|"&amp;X653&amp;"|"&amp;Y653&amp;"|"&amp;Z653&amp;"|"&amp;AA653&amp;"|"&amp;AB653&amp;"|"&amp;AC653&amp;"|"&amp;AD653&amp;"|"&amp;AE653&amp;"|"&amp;AF653&amp;"|"&amp;AG653</f>
        <v>City Hotel|0|39|2015|August|33|14|0|2|2|0|0|HB|DEU|Offline TA/TO|TA/TO|0|0|0|A|A|0|No Deposit|6||0|Transient-Party|109|0|0|Check-Out|42232</v>
      </c>
      <c r="AI653" s="14" t="str">
        <f aca="false">IF(COUNTIF($AH$4:$AH$2603,AH653)&gt;1,"Duplicate","Unique")</f>
        <v>Unique</v>
      </c>
      <c r="AJ653" s="14" t="str">
        <f aca="false">IF(COUNTBLANK(B653:AG653)&gt;0,"Missing ("&amp;COUNTBLANK(B653:AG653)&amp;")","Complete")</f>
        <v>Missing (1)</v>
      </c>
    </row>
    <row r="654" customFormat="false" ht="15" hidden="false" customHeight="false" outlineLevel="0" collapsed="false">
      <c r="A654" s="0" t="n">
        <v>651</v>
      </c>
      <c r="B654" s="0" t="s">
        <v>90</v>
      </c>
      <c r="C654" s="0" t="n">
        <v>0</v>
      </c>
      <c r="D654" s="0" t="n">
        <v>65</v>
      </c>
      <c r="E654" s="0" t="n">
        <v>2016</v>
      </c>
      <c r="F654" s="0" t="s">
        <v>103</v>
      </c>
      <c r="G654" s="0" t="n">
        <v>14</v>
      </c>
      <c r="H654" s="0" t="n">
        <v>28</v>
      </c>
      <c r="I654" s="0" t="n">
        <v>1</v>
      </c>
      <c r="J654" s="0" t="n">
        <v>2</v>
      </c>
      <c r="K654" s="0" t="n">
        <v>2</v>
      </c>
      <c r="L654" s="0" t="n">
        <v>1</v>
      </c>
      <c r="M654" s="0" t="n">
        <v>0</v>
      </c>
      <c r="N654" s="0" t="s">
        <v>82</v>
      </c>
      <c r="O654" s="0" t="s">
        <v>92</v>
      </c>
      <c r="P654" s="0" t="s">
        <v>93</v>
      </c>
      <c r="Q654" s="0" t="s">
        <v>94</v>
      </c>
      <c r="R654" s="0" t="n">
        <v>0</v>
      </c>
      <c r="S654" s="0" t="n">
        <v>0</v>
      </c>
      <c r="T654" s="0" t="n">
        <v>0</v>
      </c>
      <c r="U654" s="0" t="s">
        <v>95</v>
      </c>
      <c r="V654" s="0" t="s">
        <v>109</v>
      </c>
      <c r="W654" s="0" t="n">
        <v>0</v>
      </c>
      <c r="X654" s="0" t="s">
        <v>86</v>
      </c>
      <c r="Y654" s="0" t="n">
        <v>9</v>
      </c>
      <c r="AA654" s="0" t="n">
        <v>0</v>
      </c>
      <c r="AB654" s="0" t="s">
        <v>101</v>
      </c>
      <c r="AC654" s="0" t="n">
        <v>103.5</v>
      </c>
      <c r="AD654" s="0" t="n">
        <v>0</v>
      </c>
      <c r="AE654" s="0" t="n">
        <v>2</v>
      </c>
      <c r="AF654" s="0" t="s">
        <v>88</v>
      </c>
      <c r="AG654" s="13" t="n">
        <v>42460</v>
      </c>
      <c r="AH654" s="0" t="str">
        <f aca="false">B654&amp;"|"&amp;C654&amp;"|"&amp;D654&amp;"|"&amp;E654&amp;"|"&amp;F654&amp;"|"&amp;G654&amp;"|"&amp;H654&amp;"|"&amp;I654&amp;"|"&amp;J654&amp;"|"&amp;K654&amp;"|"&amp;L654&amp;"|"&amp;M654&amp;"|"&amp;N654&amp;"|"&amp;O654&amp;"|"&amp;P654&amp;"|"&amp;Q654&amp;"|"&amp;R654&amp;"|"&amp;S654&amp;"|"&amp;T654&amp;"|"&amp;U654&amp;"|"&amp;V654&amp;"|"&amp;W654&amp;"|"&amp;X654&amp;"|"&amp;Y654&amp;"|"&amp;Z654&amp;"|"&amp;AA654&amp;"|"&amp;AB654&amp;"|"&amp;AC654&amp;"|"&amp;AD654&amp;"|"&amp;AE654&amp;"|"&amp;AF654&amp;"|"&amp;AG654</f>
        <v>City Hotel|0|65|2016|March|14|28|1|2|2|1|0|BB|PRT|Online TA|TA/TO|0|0|0|A|D|0|No Deposit|9||0|Transient-Party|103.5|0|2|Check-Out|42460</v>
      </c>
      <c r="AI654" s="0" t="str">
        <f aca="false">IF(COUNTIF($AH$4:$AH$2603,AH654)&gt;1,"Duplicate","Unique")</f>
        <v>Unique</v>
      </c>
      <c r="AJ654" s="0" t="str">
        <f aca="false">IF(COUNTBLANK(B654:AG654)&gt;0,"Missing ("&amp;COUNTBLANK(B654:AG654)&amp;")","Complete")</f>
        <v>Missing (1)</v>
      </c>
    </row>
    <row r="655" customFormat="false" ht="15" hidden="false" customHeight="false" outlineLevel="0" collapsed="false">
      <c r="A655" s="14" t="n">
        <v>652</v>
      </c>
      <c r="B655" s="14" t="s">
        <v>90</v>
      </c>
      <c r="C655" s="14" t="n">
        <v>0</v>
      </c>
      <c r="D655" s="14" t="n">
        <v>0</v>
      </c>
      <c r="E655" s="14" t="n">
        <v>2016</v>
      </c>
      <c r="F655" s="14" t="s">
        <v>121</v>
      </c>
      <c r="G655" s="14" t="n">
        <v>20</v>
      </c>
      <c r="H655" s="14" t="n">
        <v>14</v>
      </c>
      <c r="I655" s="14" t="n">
        <v>0</v>
      </c>
      <c r="J655" s="14" t="n">
        <v>1</v>
      </c>
      <c r="K655" s="14" t="n">
        <v>2</v>
      </c>
      <c r="L655" s="14" t="n">
        <v>0</v>
      </c>
      <c r="M655" s="14" t="n">
        <v>0</v>
      </c>
      <c r="N655" s="14" t="s">
        <v>82</v>
      </c>
      <c r="O655" s="14" t="s">
        <v>92</v>
      </c>
      <c r="P655" s="14" t="s">
        <v>168</v>
      </c>
      <c r="Q655" s="14" t="s">
        <v>84</v>
      </c>
      <c r="R655" s="14" t="n">
        <v>0</v>
      </c>
      <c r="S655" s="14" t="n">
        <v>0</v>
      </c>
      <c r="T655" s="14" t="n">
        <v>0</v>
      </c>
      <c r="U655" s="14" t="s">
        <v>95</v>
      </c>
      <c r="V655" s="14" t="s">
        <v>138</v>
      </c>
      <c r="W655" s="14" t="n">
        <v>0</v>
      </c>
      <c r="X655" s="14" t="s">
        <v>86</v>
      </c>
      <c r="Y655" s="14"/>
      <c r="Z655" s="14"/>
      <c r="AA655" s="14" t="n">
        <v>0</v>
      </c>
      <c r="AB655" s="14" t="s">
        <v>87</v>
      </c>
      <c r="AC655" s="14" t="n">
        <v>0</v>
      </c>
      <c r="AD655" s="14" t="n">
        <v>0</v>
      </c>
      <c r="AE655" s="14" t="n">
        <v>0</v>
      </c>
      <c r="AF655" s="14" t="s">
        <v>88</v>
      </c>
      <c r="AG655" s="15" t="n">
        <v>42505</v>
      </c>
      <c r="AH655" s="14" t="str">
        <f aca="false">B655&amp;"|"&amp;C655&amp;"|"&amp;D655&amp;"|"&amp;E655&amp;"|"&amp;F655&amp;"|"&amp;G655&amp;"|"&amp;H655&amp;"|"&amp;I655&amp;"|"&amp;J655&amp;"|"&amp;K655&amp;"|"&amp;L655&amp;"|"&amp;M655&amp;"|"&amp;N655&amp;"|"&amp;O655&amp;"|"&amp;P655&amp;"|"&amp;Q655&amp;"|"&amp;R655&amp;"|"&amp;S655&amp;"|"&amp;T655&amp;"|"&amp;U655&amp;"|"&amp;V655&amp;"|"&amp;W655&amp;"|"&amp;X655&amp;"|"&amp;Y655&amp;"|"&amp;Z655&amp;"|"&amp;AA655&amp;"|"&amp;AB655&amp;"|"&amp;AC655&amp;"|"&amp;AD655&amp;"|"&amp;AE655&amp;"|"&amp;AF655&amp;"|"&amp;AG655</f>
        <v>City Hotel|0|0|2016|May|20|14|0|1|2|0|0|BB|PRT|Complementary|Direct|0|0|0|A|B|0|No Deposit|||0|Transient|0|0|0|Check-Out|42505</v>
      </c>
      <c r="AI655" s="14" t="str">
        <f aca="false">IF(COUNTIF($AH$4:$AH$2603,AH655)&gt;1,"Duplicate","Unique")</f>
        <v>Unique</v>
      </c>
      <c r="AJ655" s="14" t="str">
        <f aca="false">IF(COUNTBLANK(B655:AG655)&gt;0,"Missing ("&amp;COUNTBLANK(B655:AG655)&amp;")","Complete")</f>
        <v>Missing (2)</v>
      </c>
    </row>
    <row r="656" customFormat="false" ht="15" hidden="false" customHeight="false" outlineLevel="0" collapsed="false">
      <c r="A656" s="0" t="n">
        <v>653</v>
      </c>
      <c r="B656" s="0" t="s">
        <v>80</v>
      </c>
      <c r="C656" s="0" t="n">
        <v>0</v>
      </c>
      <c r="D656" s="0" t="n">
        <v>126</v>
      </c>
      <c r="E656" s="0" t="n">
        <v>2017</v>
      </c>
      <c r="F656" s="0" t="s">
        <v>121</v>
      </c>
      <c r="G656" s="0" t="n">
        <v>18</v>
      </c>
      <c r="H656" s="0" t="n">
        <v>2</v>
      </c>
      <c r="I656" s="0" t="n">
        <v>0</v>
      </c>
      <c r="J656" s="0" t="n">
        <v>2</v>
      </c>
      <c r="K656" s="0" t="n">
        <v>2</v>
      </c>
      <c r="L656" s="0" t="n">
        <v>0</v>
      </c>
      <c r="M656" s="0" t="n">
        <v>0</v>
      </c>
      <c r="N656" s="0" t="s">
        <v>82</v>
      </c>
      <c r="O656" s="0" t="s">
        <v>108</v>
      </c>
      <c r="P656" s="0" t="s">
        <v>99</v>
      </c>
      <c r="Q656" s="0" t="s">
        <v>94</v>
      </c>
      <c r="R656" s="0" t="n">
        <v>0</v>
      </c>
      <c r="S656" s="0" t="n">
        <v>0</v>
      </c>
      <c r="T656" s="0" t="n">
        <v>0</v>
      </c>
      <c r="U656" s="0" t="s">
        <v>124</v>
      </c>
      <c r="V656" s="0" t="s">
        <v>124</v>
      </c>
      <c r="W656" s="0" t="n">
        <v>0</v>
      </c>
      <c r="X656" s="0" t="s">
        <v>86</v>
      </c>
      <c r="Y656" s="0" t="n">
        <v>6</v>
      </c>
      <c r="AA656" s="0" t="n">
        <v>0</v>
      </c>
      <c r="AB656" s="0" t="s">
        <v>87</v>
      </c>
      <c r="AC656" s="0" t="n">
        <v>64.8</v>
      </c>
      <c r="AD656" s="0" t="n">
        <v>1</v>
      </c>
      <c r="AE656" s="0" t="n">
        <v>0</v>
      </c>
      <c r="AF656" s="0" t="s">
        <v>88</v>
      </c>
      <c r="AG656" s="13" t="n">
        <v>42859</v>
      </c>
      <c r="AH656" s="0" t="str">
        <f aca="false">B656&amp;"|"&amp;C656&amp;"|"&amp;D656&amp;"|"&amp;E656&amp;"|"&amp;F656&amp;"|"&amp;G656&amp;"|"&amp;H656&amp;"|"&amp;I656&amp;"|"&amp;J656&amp;"|"&amp;K656&amp;"|"&amp;L656&amp;"|"&amp;M656&amp;"|"&amp;N656&amp;"|"&amp;O656&amp;"|"&amp;P656&amp;"|"&amp;Q656&amp;"|"&amp;R656&amp;"|"&amp;S656&amp;"|"&amp;T656&amp;"|"&amp;U656&amp;"|"&amp;V656&amp;"|"&amp;W656&amp;"|"&amp;X656&amp;"|"&amp;Y656&amp;"|"&amp;Z656&amp;"|"&amp;AA656&amp;"|"&amp;AB656&amp;"|"&amp;AC656&amp;"|"&amp;AD656&amp;"|"&amp;AE656&amp;"|"&amp;AF656&amp;"|"&amp;AG656</f>
        <v>Resort Hotel|0|126|2017|May|18|2|0|2|2|0|0|BB|DEU|Offline TA/TO|TA/TO|0|0|0|E|E|0|No Deposit|6||0|Transient|64.8|1|0|Check-Out|42859</v>
      </c>
      <c r="AI656" s="0" t="str">
        <f aca="false">IF(COUNTIF($AH$4:$AH$2603,AH656)&gt;1,"Duplicate","Unique")</f>
        <v>Unique</v>
      </c>
      <c r="AJ656" s="0" t="str">
        <f aca="false">IF(COUNTBLANK(B656:AG656)&gt;0,"Missing ("&amp;COUNTBLANK(B656:AG656)&amp;")","Complete")</f>
        <v>Missing (1)</v>
      </c>
    </row>
    <row r="657" customFormat="false" ht="15" hidden="false" customHeight="false" outlineLevel="0" collapsed="false">
      <c r="A657" s="14" t="n">
        <v>654</v>
      </c>
      <c r="B657" s="14" t="s">
        <v>90</v>
      </c>
      <c r="C657" s="14" t="n">
        <v>1</v>
      </c>
      <c r="D657" s="14" t="n">
        <v>68</v>
      </c>
      <c r="E657" s="14" t="n">
        <v>2016</v>
      </c>
      <c r="F657" s="14" t="s">
        <v>118</v>
      </c>
      <c r="G657" s="14" t="n">
        <v>8</v>
      </c>
      <c r="H657" s="14" t="n">
        <v>17</v>
      </c>
      <c r="I657" s="14" t="n">
        <v>0</v>
      </c>
      <c r="J657" s="14" t="n">
        <v>2</v>
      </c>
      <c r="K657" s="14" t="n">
        <v>2</v>
      </c>
      <c r="L657" s="14" t="n">
        <v>0</v>
      </c>
      <c r="M657" s="14" t="n">
        <v>0</v>
      </c>
      <c r="N657" s="14" t="s">
        <v>82</v>
      </c>
      <c r="O657" s="14" t="s">
        <v>92</v>
      </c>
      <c r="P657" s="14" t="s">
        <v>116</v>
      </c>
      <c r="Q657" s="14" t="s">
        <v>94</v>
      </c>
      <c r="R657" s="14" t="n">
        <v>0</v>
      </c>
      <c r="S657" s="14" t="n">
        <v>1</v>
      </c>
      <c r="T657" s="14" t="n">
        <v>0</v>
      </c>
      <c r="U657" s="14" t="s">
        <v>95</v>
      </c>
      <c r="V657" s="14" t="s">
        <v>95</v>
      </c>
      <c r="W657" s="14" t="n">
        <v>0</v>
      </c>
      <c r="X657" s="14" t="s">
        <v>120</v>
      </c>
      <c r="Y657" s="14" t="n">
        <v>37</v>
      </c>
      <c r="Z657" s="14"/>
      <c r="AA657" s="14" t="n">
        <v>0</v>
      </c>
      <c r="AB657" s="14" t="s">
        <v>87</v>
      </c>
      <c r="AC657" s="14" t="n">
        <v>75</v>
      </c>
      <c r="AD657" s="14" t="n">
        <v>0</v>
      </c>
      <c r="AE657" s="14" t="n">
        <v>0</v>
      </c>
      <c r="AF657" s="14" t="s">
        <v>96</v>
      </c>
      <c r="AG657" s="15" t="n">
        <v>42375</v>
      </c>
      <c r="AH657" s="14" t="str">
        <f aca="false">B657&amp;"|"&amp;C657&amp;"|"&amp;D657&amp;"|"&amp;E657&amp;"|"&amp;F657&amp;"|"&amp;G657&amp;"|"&amp;H657&amp;"|"&amp;I657&amp;"|"&amp;J657&amp;"|"&amp;K657&amp;"|"&amp;L657&amp;"|"&amp;M657&amp;"|"&amp;N657&amp;"|"&amp;O657&amp;"|"&amp;P657&amp;"|"&amp;Q657&amp;"|"&amp;R657&amp;"|"&amp;S657&amp;"|"&amp;T657&amp;"|"&amp;U657&amp;"|"&amp;V657&amp;"|"&amp;W657&amp;"|"&amp;X657&amp;"|"&amp;Y657&amp;"|"&amp;Z657&amp;"|"&amp;AA657&amp;"|"&amp;AB657&amp;"|"&amp;AC657&amp;"|"&amp;AD657&amp;"|"&amp;AE657&amp;"|"&amp;AF657&amp;"|"&amp;AG657</f>
        <v>City Hotel|1|68|2016|February|8|17|0|2|2|0|0|BB|PRT|Groups|TA/TO|0|1|0|A|A|0|Non Refund|37||0|Transient|75|0|0|Canceled|42375</v>
      </c>
      <c r="AI657" s="14" t="str">
        <f aca="false">IF(COUNTIF($AH$4:$AH$2603,AH657)&gt;1,"Duplicate","Unique")</f>
        <v>Duplicate</v>
      </c>
      <c r="AJ657" s="14" t="str">
        <f aca="false">IF(COUNTBLANK(B657:AG657)&gt;0,"Missing ("&amp;COUNTBLANK(B657:AG657)&amp;")","Complete")</f>
        <v>Missing (1)</v>
      </c>
    </row>
    <row r="658" customFormat="false" ht="15" hidden="false" customHeight="false" outlineLevel="0" collapsed="false">
      <c r="A658" s="0" t="n">
        <v>655</v>
      </c>
      <c r="B658" s="0" t="s">
        <v>90</v>
      </c>
      <c r="C658" s="0" t="n">
        <v>0</v>
      </c>
      <c r="D658" s="0" t="n">
        <v>27</v>
      </c>
      <c r="E658" s="0" t="n">
        <v>2017</v>
      </c>
      <c r="F658" s="0" t="s">
        <v>91</v>
      </c>
      <c r="G658" s="0" t="n">
        <v>27</v>
      </c>
      <c r="H658" s="0" t="n">
        <v>2</v>
      </c>
      <c r="I658" s="0" t="n">
        <v>2</v>
      </c>
      <c r="J658" s="0" t="n">
        <v>0</v>
      </c>
      <c r="K658" s="0" t="n">
        <v>2</v>
      </c>
      <c r="L658" s="0" t="n">
        <v>2</v>
      </c>
      <c r="M658" s="0" t="n">
        <v>0</v>
      </c>
      <c r="N658" s="0" t="s">
        <v>82</v>
      </c>
      <c r="O658" s="0" t="s">
        <v>98</v>
      </c>
      <c r="P658" s="0" t="s">
        <v>93</v>
      </c>
      <c r="Q658" s="0" t="s">
        <v>94</v>
      </c>
      <c r="R658" s="0" t="n">
        <v>0</v>
      </c>
      <c r="S658" s="0" t="n">
        <v>0</v>
      </c>
      <c r="T658" s="0" t="n">
        <v>0</v>
      </c>
      <c r="U658" s="0" t="s">
        <v>85</v>
      </c>
      <c r="V658" s="0" t="s">
        <v>85</v>
      </c>
      <c r="W658" s="0" t="n">
        <v>2</v>
      </c>
      <c r="X658" s="0" t="s">
        <v>86</v>
      </c>
      <c r="Y658" s="0" t="n">
        <v>9</v>
      </c>
      <c r="AA658" s="0" t="n">
        <v>0</v>
      </c>
      <c r="AB658" s="0" t="s">
        <v>87</v>
      </c>
      <c r="AC658" s="0" t="n">
        <v>250</v>
      </c>
      <c r="AD658" s="0" t="n">
        <v>0</v>
      </c>
      <c r="AE658" s="0" t="n">
        <v>0</v>
      </c>
      <c r="AF658" s="0" t="s">
        <v>88</v>
      </c>
      <c r="AG658" s="13" t="n">
        <v>42920</v>
      </c>
      <c r="AH658" s="0" t="str">
        <f aca="false">B658&amp;"|"&amp;C658&amp;"|"&amp;D658&amp;"|"&amp;E658&amp;"|"&amp;F658&amp;"|"&amp;G658&amp;"|"&amp;H658&amp;"|"&amp;I658&amp;"|"&amp;J658&amp;"|"&amp;K658&amp;"|"&amp;L658&amp;"|"&amp;M658&amp;"|"&amp;N658&amp;"|"&amp;O658&amp;"|"&amp;P658&amp;"|"&amp;Q658&amp;"|"&amp;R658&amp;"|"&amp;S658&amp;"|"&amp;T658&amp;"|"&amp;U658&amp;"|"&amp;V658&amp;"|"&amp;W658&amp;"|"&amp;X658&amp;"|"&amp;Y658&amp;"|"&amp;Z658&amp;"|"&amp;AA658&amp;"|"&amp;AB658&amp;"|"&amp;AC658&amp;"|"&amp;AD658&amp;"|"&amp;AE658&amp;"|"&amp;AF658&amp;"|"&amp;AG658</f>
        <v>City Hotel|0|27|2017|July|27|2|2|0|2|2|0|BB|BRA|Online TA|TA/TO|0|0|0|F|F|2|No Deposit|9||0|Transient|250|0|0|Check-Out|42920</v>
      </c>
      <c r="AI658" s="0" t="str">
        <f aca="false">IF(COUNTIF($AH$4:$AH$2603,AH658)&gt;1,"Duplicate","Unique")</f>
        <v>Unique</v>
      </c>
      <c r="AJ658" s="0" t="str">
        <f aca="false">IF(COUNTBLANK(B658:AG658)&gt;0,"Missing ("&amp;COUNTBLANK(B658:AG658)&amp;")","Complete")</f>
        <v>Missing (1)</v>
      </c>
    </row>
    <row r="659" customFormat="false" ht="15" hidden="false" customHeight="false" outlineLevel="0" collapsed="false">
      <c r="A659" s="14" t="n">
        <v>656</v>
      </c>
      <c r="B659" s="14" t="s">
        <v>80</v>
      </c>
      <c r="C659" s="14" t="n">
        <v>0</v>
      </c>
      <c r="D659" s="14" t="n">
        <v>44</v>
      </c>
      <c r="E659" s="14" t="n">
        <v>2016</v>
      </c>
      <c r="F659" s="14" t="s">
        <v>121</v>
      </c>
      <c r="G659" s="14" t="n">
        <v>21</v>
      </c>
      <c r="H659" s="14" t="n">
        <v>18</v>
      </c>
      <c r="I659" s="14" t="n">
        <v>0</v>
      </c>
      <c r="J659" s="14" t="n">
        <v>2</v>
      </c>
      <c r="K659" s="14" t="n">
        <v>2</v>
      </c>
      <c r="L659" s="14" t="n">
        <v>0</v>
      </c>
      <c r="M659" s="14" t="n">
        <v>0</v>
      </c>
      <c r="N659" s="14" t="s">
        <v>82</v>
      </c>
      <c r="O659" s="14" t="s">
        <v>115</v>
      </c>
      <c r="P659" s="14" t="s">
        <v>93</v>
      </c>
      <c r="Q659" s="14" t="s">
        <v>94</v>
      </c>
      <c r="R659" s="14" t="n">
        <v>0</v>
      </c>
      <c r="S659" s="14" t="n">
        <v>0</v>
      </c>
      <c r="T659" s="14" t="n">
        <v>0</v>
      </c>
      <c r="U659" s="14" t="s">
        <v>95</v>
      </c>
      <c r="V659" s="14" t="s">
        <v>95</v>
      </c>
      <c r="W659" s="14" t="n">
        <v>0</v>
      </c>
      <c r="X659" s="14" t="s">
        <v>86</v>
      </c>
      <c r="Y659" s="14" t="n">
        <v>240</v>
      </c>
      <c r="Z659" s="14"/>
      <c r="AA659" s="14" t="n">
        <v>0</v>
      </c>
      <c r="AB659" s="14" t="s">
        <v>87</v>
      </c>
      <c r="AC659" s="14" t="n">
        <v>81</v>
      </c>
      <c r="AD659" s="14" t="n">
        <v>1</v>
      </c>
      <c r="AE659" s="14" t="n">
        <v>1</v>
      </c>
      <c r="AF659" s="14" t="s">
        <v>88</v>
      </c>
      <c r="AG659" s="15" t="n">
        <v>42510</v>
      </c>
      <c r="AH659" s="14" t="str">
        <f aca="false">B659&amp;"|"&amp;C659&amp;"|"&amp;D659&amp;"|"&amp;E659&amp;"|"&amp;F659&amp;"|"&amp;G659&amp;"|"&amp;H659&amp;"|"&amp;I659&amp;"|"&amp;J659&amp;"|"&amp;K659&amp;"|"&amp;L659&amp;"|"&amp;M659&amp;"|"&amp;N659&amp;"|"&amp;O659&amp;"|"&amp;P659&amp;"|"&amp;Q659&amp;"|"&amp;R659&amp;"|"&amp;S659&amp;"|"&amp;T659&amp;"|"&amp;U659&amp;"|"&amp;V659&amp;"|"&amp;W659&amp;"|"&amp;X659&amp;"|"&amp;Y659&amp;"|"&amp;Z659&amp;"|"&amp;AA659&amp;"|"&amp;AB659&amp;"|"&amp;AC659&amp;"|"&amp;AD659&amp;"|"&amp;AE659&amp;"|"&amp;AF659&amp;"|"&amp;AG659</f>
        <v>Resort Hotel|0|44|2016|May|21|18|0|2|2|0|0|BB|ESP|Online TA|TA/TO|0|0|0|A|A|0|No Deposit|240||0|Transient|81|1|1|Check-Out|42510</v>
      </c>
      <c r="AI659" s="14" t="str">
        <f aca="false">IF(COUNTIF($AH$4:$AH$2603,AH659)&gt;1,"Duplicate","Unique")</f>
        <v>Unique</v>
      </c>
      <c r="AJ659" s="14" t="str">
        <f aca="false">IF(COUNTBLANK(B659:AG659)&gt;0,"Missing ("&amp;COUNTBLANK(B659:AG659)&amp;")","Complete")</f>
        <v>Missing (1)</v>
      </c>
    </row>
    <row r="660" customFormat="false" ht="15" hidden="false" customHeight="false" outlineLevel="0" collapsed="false">
      <c r="A660" s="0" t="n">
        <v>657</v>
      </c>
      <c r="B660" s="0" t="s">
        <v>80</v>
      </c>
      <c r="C660" s="0" t="n">
        <v>1</v>
      </c>
      <c r="D660" s="0" t="n">
        <v>157</v>
      </c>
      <c r="E660" s="0" t="n">
        <v>2017</v>
      </c>
      <c r="F660" s="0" t="s">
        <v>119</v>
      </c>
      <c r="G660" s="0" t="n">
        <v>34</v>
      </c>
      <c r="H660" s="0" t="n">
        <v>22</v>
      </c>
      <c r="I660" s="0" t="n">
        <v>0</v>
      </c>
      <c r="J660" s="0" t="n">
        <v>4</v>
      </c>
      <c r="K660" s="0" t="n">
        <v>2</v>
      </c>
      <c r="L660" s="0" t="n">
        <v>0</v>
      </c>
      <c r="M660" s="0" t="n">
        <v>0</v>
      </c>
      <c r="N660" s="0" t="s">
        <v>82</v>
      </c>
      <c r="O660" s="0" t="s">
        <v>83</v>
      </c>
      <c r="P660" s="0" t="s">
        <v>84</v>
      </c>
      <c r="Q660" s="0" t="s">
        <v>84</v>
      </c>
      <c r="R660" s="0" t="n">
        <v>0</v>
      </c>
      <c r="S660" s="0" t="n">
        <v>0</v>
      </c>
      <c r="T660" s="0" t="n">
        <v>0</v>
      </c>
      <c r="U660" s="0" t="s">
        <v>85</v>
      </c>
      <c r="V660" s="0" t="s">
        <v>85</v>
      </c>
      <c r="W660" s="0" t="n">
        <v>0</v>
      </c>
      <c r="X660" s="0" t="s">
        <v>86</v>
      </c>
      <c r="Y660" s="0" t="n">
        <v>250</v>
      </c>
      <c r="AA660" s="0" t="n">
        <v>0</v>
      </c>
      <c r="AB660" s="0" t="s">
        <v>87</v>
      </c>
      <c r="AC660" s="0" t="n">
        <v>237.5</v>
      </c>
      <c r="AD660" s="0" t="n">
        <v>0</v>
      </c>
      <c r="AE660" s="0" t="n">
        <v>0</v>
      </c>
      <c r="AF660" s="0" t="s">
        <v>96</v>
      </c>
      <c r="AG660" s="13" t="n">
        <v>42921</v>
      </c>
      <c r="AH660" s="0" t="str">
        <f aca="false">B660&amp;"|"&amp;C660&amp;"|"&amp;D660&amp;"|"&amp;E660&amp;"|"&amp;F660&amp;"|"&amp;G660&amp;"|"&amp;H660&amp;"|"&amp;I660&amp;"|"&amp;J660&amp;"|"&amp;K660&amp;"|"&amp;L660&amp;"|"&amp;M660&amp;"|"&amp;N660&amp;"|"&amp;O660&amp;"|"&amp;P660&amp;"|"&amp;Q660&amp;"|"&amp;R660&amp;"|"&amp;S660&amp;"|"&amp;T660&amp;"|"&amp;U660&amp;"|"&amp;V660&amp;"|"&amp;W660&amp;"|"&amp;X660&amp;"|"&amp;Y660&amp;"|"&amp;Z660&amp;"|"&amp;AA660&amp;"|"&amp;AB660&amp;"|"&amp;AC660&amp;"|"&amp;AD660&amp;"|"&amp;AE660&amp;"|"&amp;AF660&amp;"|"&amp;AG660</f>
        <v>Resort Hotel|1|157|2017|August|34|22|0|4|2|0|0|BB|GBR|Direct|Direct|0|0|0|F|F|0|No Deposit|250||0|Transient|237.5|0|0|Canceled|42921</v>
      </c>
      <c r="AI660" s="0" t="str">
        <f aca="false">IF(COUNTIF($AH$4:$AH$2603,AH660)&gt;1,"Duplicate","Unique")</f>
        <v>Unique</v>
      </c>
      <c r="AJ660" s="0" t="str">
        <f aca="false">IF(COUNTBLANK(B660:AG660)&gt;0,"Missing ("&amp;COUNTBLANK(B660:AG660)&amp;")","Complete")</f>
        <v>Missing (1)</v>
      </c>
    </row>
    <row r="661" customFormat="false" ht="15" hidden="false" customHeight="false" outlineLevel="0" collapsed="false">
      <c r="A661" s="14" t="n">
        <v>658</v>
      </c>
      <c r="B661" s="14" t="s">
        <v>90</v>
      </c>
      <c r="C661" s="14" t="n">
        <v>1</v>
      </c>
      <c r="D661" s="14" t="n">
        <v>19</v>
      </c>
      <c r="E661" s="14" t="n">
        <v>2015</v>
      </c>
      <c r="F661" s="14" t="s">
        <v>114</v>
      </c>
      <c r="G661" s="14" t="n">
        <v>39</v>
      </c>
      <c r="H661" s="14" t="n">
        <v>21</v>
      </c>
      <c r="I661" s="14" t="n">
        <v>1</v>
      </c>
      <c r="J661" s="14" t="n">
        <v>1</v>
      </c>
      <c r="K661" s="14" t="n">
        <v>2</v>
      </c>
      <c r="L661" s="14" t="n">
        <v>0</v>
      </c>
      <c r="M661" s="14" t="n">
        <v>0</v>
      </c>
      <c r="N661" s="14" t="s">
        <v>82</v>
      </c>
      <c r="O661" s="14" t="s">
        <v>92</v>
      </c>
      <c r="P661" s="14" t="s">
        <v>99</v>
      </c>
      <c r="Q661" s="14" t="s">
        <v>94</v>
      </c>
      <c r="R661" s="14" t="n">
        <v>0</v>
      </c>
      <c r="S661" s="14" t="n">
        <v>0</v>
      </c>
      <c r="T661" s="14" t="n">
        <v>0</v>
      </c>
      <c r="U661" s="14" t="s">
        <v>95</v>
      </c>
      <c r="V661" s="14" t="s">
        <v>95</v>
      </c>
      <c r="W661" s="14" t="n">
        <v>0</v>
      </c>
      <c r="X661" s="14" t="s">
        <v>86</v>
      </c>
      <c r="Y661" s="14" t="n">
        <v>20</v>
      </c>
      <c r="Z661" s="14"/>
      <c r="AA661" s="14" t="n">
        <v>0</v>
      </c>
      <c r="AB661" s="14" t="s">
        <v>101</v>
      </c>
      <c r="AC661" s="14" t="n">
        <v>48</v>
      </c>
      <c r="AD661" s="14" t="n">
        <v>0</v>
      </c>
      <c r="AE661" s="14" t="n">
        <v>0</v>
      </c>
      <c r="AF661" s="14" t="s">
        <v>96</v>
      </c>
      <c r="AG661" s="15" t="n">
        <v>42258</v>
      </c>
      <c r="AH661" s="14" t="str">
        <f aca="false">B661&amp;"|"&amp;C661&amp;"|"&amp;D661&amp;"|"&amp;E661&amp;"|"&amp;F661&amp;"|"&amp;G661&amp;"|"&amp;H661&amp;"|"&amp;I661&amp;"|"&amp;J661&amp;"|"&amp;K661&amp;"|"&amp;L661&amp;"|"&amp;M661&amp;"|"&amp;N661&amp;"|"&amp;O661&amp;"|"&amp;P661&amp;"|"&amp;Q661&amp;"|"&amp;R661&amp;"|"&amp;S661&amp;"|"&amp;T661&amp;"|"&amp;U661&amp;"|"&amp;V661&amp;"|"&amp;W661&amp;"|"&amp;X661&amp;"|"&amp;Y661&amp;"|"&amp;Z661&amp;"|"&amp;AA661&amp;"|"&amp;AB661&amp;"|"&amp;AC661&amp;"|"&amp;AD661&amp;"|"&amp;AE661&amp;"|"&amp;AF661&amp;"|"&amp;AG661</f>
        <v>City Hotel|1|19|2015|September|39|21|1|1|2|0|0|BB|PRT|Offline TA/TO|TA/TO|0|0|0|A|A|0|No Deposit|20||0|Transient-Party|48|0|0|Canceled|42258</v>
      </c>
      <c r="AI661" s="14" t="str">
        <f aca="false">IF(COUNTIF($AH$4:$AH$2603,AH661)&gt;1,"Duplicate","Unique")</f>
        <v>Unique</v>
      </c>
      <c r="AJ661" s="14" t="str">
        <f aca="false">IF(COUNTBLANK(B661:AG661)&gt;0,"Missing ("&amp;COUNTBLANK(B661:AG661)&amp;")","Complete")</f>
        <v>Missing (1)</v>
      </c>
    </row>
    <row r="662" customFormat="false" ht="15" hidden="false" customHeight="false" outlineLevel="0" collapsed="false">
      <c r="A662" s="0" t="n">
        <v>659</v>
      </c>
      <c r="B662" s="0" t="s">
        <v>90</v>
      </c>
      <c r="C662" s="0" t="n">
        <v>0</v>
      </c>
      <c r="D662" s="0" t="n">
        <v>0</v>
      </c>
      <c r="E662" s="0" t="n">
        <v>2016</v>
      </c>
      <c r="F662" s="0" t="s">
        <v>106</v>
      </c>
      <c r="G662" s="0" t="n">
        <v>18</v>
      </c>
      <c r="H662" s="0" t="n">
        <v>29</v>
      </c>
      <c r="I662" s="0" t="n">
        <v>0</v>
      </c>
      <c r="J662" s="0" t="n">
        <v>2</v>
      </c>
      <c r="K662" s="0" t="n">
        <v>1</v>
      </c>
      <c r="L662" s="0" t="n">
        <v>0</v>
      </c>
      <c r="M662" s="0" t="n">
        <v>0</v>
      </c>
      <c r="N662" s="0" t="s">
        <v>82</v>
      </c>
      <c r="O662" s="0" t="s">
        <v>92</v>
      </c>
      <c r="P662" s="0" t="s">
        <v>116</v>
      </c>
      <c r="Q662" s="0" t="s">
        <v>94</v>
      </c>
      <c r="R662" s="0" t="n">
        <v>0</v>
      </c>
      <c r="S662" s="0" t="n">
        <v>0</v>
      </c>
      <c r="T662" s="0" t="n">
        <v>0</v>
      </c>
      <c r="U662" s="0" t="s">
        <v>95</v>
      </c>
      <c r="V662" s="0" t="s">
        <v>138</v>
      </c>
      <c r="W662" s="0" t="n">
        <v>0</v>
      </c>
      <c r="X662" s="0" t="s">
        <v>86</v>
      </c>
      <c r="Y662" s="0" t="n">
        <v>29</v>
      </c>
      <c r="AA662" s="0" t="n">
        <v>0</v>
      </c>
      <c r="AB662" s="0" t="s">
        <v>101</v>
      </c>
      <c r="AC662" s="0" t="n">
        <v>100</v>
      </c>
      <c r="AD662" s="0" t="n">
        <v>0</v>
      </c>
      <c r="AE662" s="0" t="n">
        <v>0</v>
      </c>
      <c r="AF662" s="0" t="s">
        <v>88</v>
      </c>
      <c r="AG662" s="13" t="n">
        <v>42491</v>
      </c>
      <c r="AH662" s="0" t="str">
        <f aca="false">B662&amp;"|"&amp;C662&amp;"|"&amp;D662&amp;"|"&amp;E662&amp;"|"&amp;F662&amp;"|"&amp;G662&amp;"|"&amp;H662&amp;"|"&amp;I662&amp;"|"&amp;J662&amp;"|"&amp;K662&amp;"|"&amp;L662&amp;"|"&amp;M662&amp;"|"&amp;N662&amp;"|"&amp;O662&amp;"|"&amp;P662&amp;"|"&amp;Q662&amp;"|"&amp;R662&amp;"|"&amp;S662&amp;"|"&amp;T662&amp;"|"&amp;U662&amp;"|"&amp;V662&amp;"|"&amp;W662&amp;"|"&amp;X662&amp;"|"&amp;Y662&amp;"|"&amp;Z662&amp;"|"&amp;AA662&amp;"|"&amp;AB662&amp;"|"&amp;AC662&amp;"|"&amp;AD662&amp;"|"&amp;AE662&amp;"|"&amp;AF662&amp;"|"&amp;AG662</f>
        <v>City Hotel|0|0|2016|April|18|29|0|2|1|0|0|BB|PRT|Groups|TA/TO|0|0|0|A|B|0|No Deposit|29||0|Transient-Party|100|0|0|Check-Out|42491</v>
      </c>
      <c r="AI662" s="0" t="str">
        <f aca="false">IF(COUNTIF($AH$4:$AH$2603,AH662)&gt;1,"Duplicate","Unique")</f>
        <v>Unique</v>
      </c>
      <c r="AJ662" s="0" t="str">
        <f aca="false">IF(COUNTBLANK(B662:AG662)&gt;0,"Missing ("&amp;COUNTBLANK(B662:AG662)&amp;")","Complete")</f>
        <v>Missing (1)</v>
      </c>
    </row>
    <row r="663" customFormat="false" ht="15" hidden="false" customHeight="false" outlineLevel="0" collapsed="false">
      <c r="A663" s="14" t="n">
        <v>660</v>
      </c>
      <c r="B663" s="14" t="s">
        <v>80</v>
      </c>
      <c r="C663" s="14" t="n">
        <v>0</v>
      </c>
      <c r="D663" s="14" t="n">
        <v>61</v>
      </c>
      <c r="E663" s="14" t="n">
        <v>2017</v>
      </c>
      <c r="F663" s="14" t="s">
        <v>121</v>
      </c>
      <c r="G663" s="14" t="n">
        <v>21</v>
      </c>
      <c r="H663" s="14" t="n">
        <v>26</v>
      </c>
      <c r="I663" s="14" t="n">
        <v>1</v>
      </c>
      <c r="J663" s="14" t="n">
        <v>2</v>
      </c>
      <c r="K663" s="14" t="n">
        <v>2</v>
      </c>
      <c r="L663" s="14" t="n">
        <v>0</v>
      </c>
      <c r="M663" s="14" t="n">
        <v>0</v>
      </c>
      <c r="N663" s="14" t="s">
        <v>82</v>
      </c>
      <c r="O663" s="14" t="s">
        <v>147</v>
      </c>
      <c r="P663" s="14" t="s">
        <v>93</v>
      </c>
      <c r="Q663" s="14" t="s">
        <v>94</v>
      </c>
      <c r="R663" s="14" t="n">
        <v>0</v>
      </c>
      <c r="S663" s="14" t="n">
        <v>0</v>
      </c>
      <c r="T663" s="14" t="n">
        <v>0</v>
      </c>
      <c r="U663" s="14" t="s">
        <v>95</v>
      </c>
      <c r="V663" s="14" t="s">
        <v>138</v>
      </c>
      <c r="W663" s="14" t="n">
        <v>0</v>
      </c>
      <c r="X663" s="14" t="s">
        <v>86</v>
      </c>
      <c r="Y663" s="14" t="n">
        <v>241</v>
      </c>
      <c r="Z663" s="14"/>
      <c r="AA663" s="14" t="n">
        <v>0</v>
      </c>
      <c r="AB663" s="14" t="s">
        <v>87</v>
      </c>
      <c r="AC663" s="14" t="n">
        <v>68</v>
      </c>
      <c r="AD663" s="14" t="n">
        <v>0</v>
      </c>
      <c r="AE663" s="14" t="n">
        <v>1</v>
      </c>
      <c r="AF663" s="14" t="s">
        <v>88</v>
      </c>
      <c r="AG663" s="15" t="n">
        <v>42884</v>
      </c>
      <c r="AH663" s="14" t="str">
        <f aca="false">B663&amp;"|"&amp;C663&amp;"|"&amp;D663&amp;"|"&amp;E663&amp;"|"&amp;F663&amp;"|"&amp;G663&amp;"|"&amp;H663&amp;"|"&amp;I663&amp;"|"&amp;J663&amp;"|"&amp;K663&amp;"|"&amp;L663&amp;"|"&amp;M663&amp;"|"&amp;N663&amp;"|"&amp;O663&amp;"|"&amp;P663&amp;"|"&amp;Q663&amp;"|"&amp;R663&amp;"|"&amp;S663&amp;"|"&amp;T663&amp;"|"&amp;U663&amp;"|"&amp;V663&amp;"|"&amp;W663&amp;"|"&amp;X663&amp;"|"&amp;Y663&amp;"|"&amp;Z663&amp;"|"&amp;AA663&amp;"|"&amp;AB663&amp;"|"&amp;AC663&amp;"|"&amp;AD663&amp;"|"&amp;AE663&amp;"|"&amp;AF663&amp;"|"&amp;AG663</f>
        <v>Resort Hotel|0|61|2017|May|21|26|1|2|2|0|0|BB|IRL|Online TA|TA/TO|0|0|0|A|B|0|No Deposit|241||0|Transient|68|0|1|Check-Out|42884</v>
      </c>
      <c r="AI663" s="14" t="str">
        <f aca="false">IF(COUNTIF($AH$4:$AH$2603,AH663)&gt;1,"Duplicate","Unique")</f>
        <v>Unique</v>
      </c>
      <c r="AJ663" s="14" t="str">
        <f aca="false">IF(COUNTBLANK(B663:AG663)&gt;0,"Missing ("&amp;COUNTBLANK(B663:AG663)&amp;")","Complete")</f>
        <v>Missing (1)</v>
      </c>
    </row>
    <row r="664" customFormat="false" ht="15" hidden="false" customHeight="false" outlineLevel="0" collapsed="false">
      <c r="A664" s="0" t="n">
        <v>661</v>
      </c>
      <c r="B664" s="0" t="s">
        <v>90</v>
      </c>
      <c r="C664" s="0" t="n">
        <v>0</v>
      </c>
      <c r="D664" s="0" t="n">
        <v>172</v>
      </c>
      <c r="E664" s="0" t="n">
        <v>2016</v>
      </c>
      <c r="F664" s="0" t="s">
        <v>91</v>
      </c>
      <c r="G664" s="0" t="n">
        <v>31</v>
      </c>
      <c r="H664" s="0" t="n">
        <v>26</v>
      </c>
      <c r="I664" s="0" t="n">
        <v>1</v>
      </c>
      <c r="J664" s="0" t="n">
        <v>5</v>
      </c>
      <c r="K664" s="0" t="n">
        <v>2</v>
      </c>
      <c r="L664" s="0" t="n">
        <v>0</v>
      </c>
      <c r="M664" s="0" t="n">
        <v>0</v>
      </c>
      <c r="N664" s="0" t="s">
        <v>82</v>
      </c>
      <c r="O664" s="0" t="s">
        <v>108</v>
      </c>
      <c r="P664" s="0" t="s">
        <v>99</v>
      </c>
      <c r="Q664" s="0" t="s">
        <v>94</v>
      </c>
      <c r="R664" s="0" t="n">
        <v>0</v>
      </c>
      <c r="S664" s="0" t="n">
        <v>0</v>
      </c>
      <c r="T664" s="0" t="n">
        <v>0</v>
      </c>
      <c r="U664" s="0" t="s">
        <v>95</v>
      </c>
      <c r="V664" s="0" t="s">
        <v>95</v>
      </c>
      <c r="W664" s="0" t="n">
        <v>0</v>
      </c>
      <c r="X664" s="0" t="s">
        <v>86</v>
      </c>
      <c r="Y664" s="0" t="n">
        <v>27</v>
      </c>
      <c r="AA664" s="0" t="n">
        <v>0</v>
      </c>
      <c r="AB664" s="0" t="s">
        <v>87</v>
      </c>
      <c r="AC664" s="0" t="n">
        <v>72.25</v>
      </c>
      <c r="AD664" s="0" t="n">
        <v>0</v>
      </c>
      <c r="AE664" s="0" t="n">
        <v>0</v>
      </c>
      <c r="AF664" s="0" t="s">
        <v>88</v>
      </c>
      <c r="AG664" s="13" t="n">
        <v>42583</v>
      </c>
      <c r="AH664" s="0" t="str">
        <f aca="false">B664&amp;"|"&amp;C664&amp;"|"&amp;D664&amp;"|"&amp;E664&amp;"|"&amp;F664&amp;"|"&amp;G664&amp;"|"&amp;H664&amp;"|"&amp;I664&amp;"|"&amp;J664&amp;"|"&amp;K664&amp;"|"&amp;L664&amp;"|"&amp;M664&amp;"|"&amp;N664&amp;"|"&amp;O664&amp;"|"&amp;P664&amp;"|"&amp;Q664&amp;"|"&amp;R664&amp;"|"&amp;S664&amp;"|"&amp;T664&amp;"|"&amp;U664&amp;"|"&amp;V664&amp;"|"&amp;W664&amp;"|"&amp;X664&amp;"|"&amp;Y664&amp;"|"&amp;Z664&amp;"|"&amp;AA664&amp;"|"&amp;AB664&amp;"|"&amp;AC664&amp;"|"&amp;AD664&amp;"|"&amp;AE664&amp;"|"&amp;AF664&amp;"|"&amp;AG664</f>
        <v>City Hotel|0|172|2016|July|31|26|1|5|2|0|0|BB|DEU|Offline TA/TO|TA/TO|0|0|0|A|A|0|No Deposit|27||0|Transient|72.25|0|0|Check-Out|42583</v>
      </c>
      <c r="AI664" s="0" t="str">
        <f aca="false">IF(COUNTIF($AH$4:$AH$2603,AH664)&gt;1,"Duplicate","Unique")</f>
        <v>Unique</v>
      </c>
      <c r="AJ664" s="0" t="str">
        <f aca="false">IF(COUNTBLANK(B664:AG664)&gt;0,"Missing ("&amp;COUNTBLANK(B664:AG664)&amp;")","Complete")</f>
        <v>Missing (1)</v>
      </c>
    </row>
    <row r="665" customFormat="false" ht="15" hidden="false" customHeight="false" outlineLevel="0" collapsed="false">
      <c r="A665" s="14" t="n">
        <v>662</v>
      </c>
      <c r="B665" s="14" t="s">
        <v>90</v>
      </c>
      <c r="C665" s="14" t="n">
        <v>1</v>
      </c>
      <c r="D665" s="14" t="n">
        <v>199</v>
      </c>
      <c r="E665" s="14" t="n">
        <v>2016</v>
      </c>
      <c r="F665" s="14" t="s">
        <v>111</v>
      </c>
      <c r="G665" s="14" t="n">
        <v>44</v>
      </c>
      <c r="H665" s="14" t="n">
        <v>28</v>
      </c>
      <c r="I665" s="14" t="n">
        <v>0</v>
      </c>
      <c r="J665" s="14" t="n">
        <v>2</v>
      </c>
      <c r="K665" s="14" t="n">
        <v>2</v>
      </c>
      <c r="L665" s="14" t="n">
        <v>0</v>
      </c>
      <c r="M665" s="14" t="n">
        <v>0</v>
      </c>
      <c r="N665" s="14" t="s">
        <v>82</v>
      </c>
      <c r="O665" s="14" t="s">
        <v>92</v>
      </c>
      <c r="P665" s="14" t="s">
        <v>116</v>
      </c>
      <c r="Q665" s="14" t="s">
        <v>94</v>
      </c>
      <c r="R665" s="14" t="n">
        <v>0</v>
      </c>
      <c r="S665" s="14" t="n">
        <v>0</v>
      </c>
      <c r="T665" s="14" t="n">
        <v>0</v>
      </c>
      <c r="U665" s="14" t="s">
        <v>95</v>
      </c>
      <c r="V665" s="14" t="s">
        <v>95</v>
      </c>
      <c r="W665" s="14" t="n">
        <v>0</v>
      </c>
      <c r="X665" s="14" t="s">
        <v>86</v>
      </c>
      <c r="Y665" s="14" t="n">
        <v>29</v>
      </c>
      <c r="Z665" s="14"/>
      <c r="AA665" s="14" t="n">
        <v>0</v>
      </c>
      <c r="AB665" s="14" t="s">
        <v>101</v>
      </c>
      <c r="AC665" s="14" t="n">
        <v>95</v>
      </c>
      <c r="AD665" s="14" t="n">
        <v>0</v>
      </c>
      <c r="AE665" s="14" t="n">
        <v>0</v>
      </c>
      <c r="AF665" s="14" t="s">
        <v>96</v>
      </c>
      <c r="AG665" s="15" t="n">
        <v>42664</v>
      </c>
      <c r="AH665" s="14" t="str">
        <f aca="false">B665&amp;"|"&amp;C665&amp;"|"&amp;D665&amp;"|"&amp;E665&amp;"|"&amp;F665&amp;"|"&amp;G665&amp;"|"&amp;H665&amp;"|"&amp;I665&amp;"|"&amp;J665&amp;"|"&amp;K665&amp;"|"&amp;L665&amp;"|"&amp;M665&amp;"|"&amp;N665&amp;"|"&amp;O665&amp;"|"&amp;P665&amp;"|"&amp;Q665&amp;"|"&amp;R665&amp;"|"&amp;S665&amp;"|"&amp;T665&amp;"|"&amp;U665&amp;"|"&amp;V665&amp;"|"&amp;W665&amp;"|"&amp;X665&amp;"|"&amp;Y665&amp;"|"&amp;Z665&amp;"|"&amp;AA665&amp;"|"&amp;AB665&amp;"|"&amp;AC665&amp;"|"&amp;AD665&amp;"|"&amp;AE665&amp;"|"&amp;AF665&amp;"|"&amp;AG665</f>
        <v>City Hotel|1|199|2016|October|44|28|0|2|2|0|0|BB|PRT|Groups|TA/TO|0|0|0|A|A|0|No Deposit|29||0|Transient-Party|95|0|0|Canceled|42664</v>
      </c>
      <c r="AI665" s="14" t="str">
        <f aca="false">IF(COUNTIF($AH$4:$AH$2603,AH665)&gt;1,"Duplicate","Unique")</f>
        <v>Duplicate</v>
      </c>
      <c r="AJ665" s="14" t="str">
        <f aca="false">IF(COUNTBLANK(B665:AG665)&gt;0,"Missing ("&amp;COUNTBLANK(B665:AG665)&amp;")","Complete")</f>
        <v>Missing (1)</v>
      </c>
    </row>
    <row r="666" customFormat="false" ht="15" hidden="false" customHeight="false" outlineLevel="0" collapsed="false">
      <c r="A666" s="0" t="n">
        <v>663</v>
      </c>
      <c r="B666" s="0" t="s">
        <v>90</v>
      </c>
      <c r="C666" s="0" t="n">
        <v>1</v>
      </c>
      <c r="D666" s="0" t="n">
        <v>267</v>
      </c>
      <c r="E666" s="0" t="n">
        <v>2016</v>
      </c>
      <c r="F666" s="0" t="s">
        <v>103</v>
      </c>
      <c r="G666" s="0" t="n">
        <v>14</v>
      </c>
      <c r="H666" s="0" t="n">
        <v>31</v>
      </c>
      <c r="I666" s="0" t="n">
        <v>0</v>
      </c>
      <c r="J666" s="0" t="n">
        <v>2</v>
      </c>
      <c r="K666" s="0" t="n">
        <v>2</v>
      </c>
      <c r="L666" s="0" t="n">
        <v>0</v>
      </c>
      <c r="M666" s="0" t="n">
        <v>0</v>
      </c>
      <c r="N666" s="0" t="s">
        <v>82</v>
      </c>
      <c r="O666" s="0" t="s">
        <v>92</v>
      </c>
      <c r="P666" s="0" t="s">
        <v>116</v>
      </c>
      <c r="Q666" s="0" t="s">
        <v>94</v>
      </c>
      <c r="R666" s="0" t="n">
        <v>0</v>
      </c>
      <c r="S666" s="0" t="n">
        <v>0</v>
      </c>
      <c r="T666" s="0" t="n">
        <v>0</v>
      </c>
      <c r="U666" s="0" t="s">
        <v>95</v>
      </c>
      <c r="V666" s="0" t="s">
        <v>95</v>
      </c>
      <c r="W666" s="0" t="n">
        <v>0</v>
      </c>
      <c r="X666" s="0" t="s">
        <v>120</v>
      </c>
      <c r="Y666" s="0" t="n">
        <v>1</v>
      </c>
      <c r="AA666" s="0" t="n">
        <v>0</v>
      </c>
      <c r="AB666" s="0" t="s">
        <v>87</v>
      </c>
      <c r="AC666" s="0" t="n">
        <v>62</v>
      </c>
      <c r="AD666" s="0" t="n">
        <v>0</v>
      </c>
      <c r="AE666" s="0" t="n">
        <v>0</v>
      </c>
      <c r="AF666" s="0" t="s">
        <v>96</v>
      </c>
      <c r="AG666" s="13" t="n">
        <v>42298</v>
      </c>
      <c r="AH666" s="0" t="str">
        <f aca="false">B666&amp;"|"&amp;C666&amp;"|"&amp;D666&amp;"|"&amp;E666&amp;"|"&amp;F666&amp;"|"&amp;G666&amp;"|"&amp;H666&amp;"|"&amp;I666&amp;"|"&amp;J666&amp;"|"&amp;K666&amp;"|"&amp;L666&amp;"|"&amp;M666&amp;"|"&amp;N666&amp;"|"&amp;O666&amp;"|"&amp;P666&amp;"|"&amp;Q666&amp;"|"&amp;R666&amp;"|"&amp;S666&amp;"|"&amp;T666&amp;"|"&amp;U666&amp;"|"&amp;V666&amp;"|"&amp;W666&amp;"|"&amp;X666&amp;"|"&amp;Y666&amp;"|"&amp;Z666&amp;"|"&amp;AA666&amp;"|"&amp;AB666&amp;"|"&amp;AC666&amp;"|"&amp;AD666&amp;"|"&amp;AE666&amp;"|"&amp;AF666&amp;"|"&amp;AG666</f>
        <v>City Hotel|1|267|2016|March|14|31|0|2|2|0|0|BB|PRT|Groups|TA/TO|0|0|0|A|A|0|Non Refund|1||0|Transient|62|0|0|Canceled|42298</v>
      </c>
      <c r="AI666" s="0" t="str">
        <f aca="false">IF(COUNTIF($AH$4:$AH$2603,AH666)&gt;1,"Duplicate","Unique")</f>
        <v>Duplicate</v>
      </c>
      <c r="AJ666" s="0" t="str">
        <f aca="false">IF(COUNTBLANK(B666:AG666)&gt;0,"Missing ("&amp;COUNTBLANK(B666:AG666)&amp;")","Complete")</f>
        <v>Missing (1)</v>
      </c>
    </row>
    <row r="667" customFormat="false" ht="15" hidden="false" customHeight="false" outlineLevel="0" collapsed="false">
      <c r="A667" s="14" t="n">
        <v>664</v>
      </c>
      <c r="B667" s="14" t="s">
        <v>90</v>
      </c>
      <c r="C667" s="14" t="n">
        <v>0</v>
      </c>
      <c r="D667" s="14" t="n">
        <v>39</v>
      </c>
      <c r="E667" s="14" t="n">
        <v>2017</v>
      </c>
      <c r="F667" s="14" t="s">
        <v>135</v>
      </c>
      <c r="G667" s="14" t="n">
        <v>23</v>
      </c>
      <c r="H667" s="14" t="n">
        <v>9</v>
      </c>
      <c r="I667" s="14" t="n">
        <v>0</v>
      </c>
      <c r="J667" s="14" t="n">
        <v>2</v>
      </c>
      <c r="K667" s="14" t="n">
        <v>3</v>
      </c>
      <c r="L667" s="14" t="n">
        <v>0</v>
      </c>
      <c r="M667" s="14" t="n">
        <v>0</v>
      </c>
      <c r="N667" s="14" t="s">
        <v>82</v>
      </c>
      <c r="O667" s="14" t="s">
        <v>115</v>
      </c>
      <c r="P667" s="14" t="s">
        <v>93</v>
      </c>
      <c r="Q667" s="14" t="s">
        <v>94</v>
      </c>
      <c r="R667" s="14" t="n">
        <v>0</v>
      </c>
      <c r="S667" s="14" t="n">
        <v>0</v>
      </c>
      <c r="T667" s="14" t="n">
        <v>0</v>
      </c>
      <c r="U667" s="14" t="s">
        <v>124</v>
      </c>
      <c r="V667" s="14" t="s">
        <v>124</v>
      </c>
      <c r="W667" s="14" t="n">
        <v>0</v>
      </c>
      <c r="X667" s="14" t="s">
        <v>86</v>
      </c>
      <c r="Y667" s="14" t="n">
        <v>9</v>
      </c>
      <c r="Z667" s="14"/>
      <c r="AA667" s="14" t="n">
        <v>0</v>
      </c>
      <c r="AB667" s="14" t="s">
        <v>87</v>
      </c>
      <c r="AC667" s="14" t="n">
        <v>220</v>
      </c>
      <c r="AD667" s="14" t="n">
        <v>0</v>
      </c>
      <c r="AE667" s="14" t="n">
        <v>1</v>
      </c>
      <c r="AF667" s="14" t="s">
        <v>88</v>
      </c>
      <c r="AG667" s="15" t="n">
        <v>42897</v>
      </c>
      <c r="AH667" s="14" t="str">
        <f aca="false">B667&amp;"|"&amp;C667&amp;"|"&amp;D667&amp;"|"&amp;E667&amp;"|"&amp;F667&amp;"|"&amp;G667&amp;"|"&amp;H667&amp;"|"&amp;I667&amp;"|"&amp;J667&amp;"|"&amp;K667&amp;"|"&amp;L667&amp;"|"&amp;M667&amp;"|"&amp;N667&amp;"|"&amp;O667&amp;"|"&amp;P667&amp;"|"&amp;Q667&amp;"|"&amp;R667&amp;"|"&amp;S667&amp;"|"&amp;T667&amp;"|"&amp;U667&amp;"|"&amp;V667&amp;"|"&amp;W667&amp;"|"&amp;X667&amp;"|"&amp;Y667&amp;"|"&amp;Z667&amp;"|"&amp;AA667&amp;"|"&amp;AB667&amp;"|"&amp;AC667&amp;"|"&amp;AD667&amp;"|"&amp;AE667&amp;"|"&amp;AF667&amp;"|"&amp;AG667</f>
        <v>City Hotel|0|39|2017|June|23|9|0|2|3|0|0|BB|ESP|Online TA|TA/TO|0|0|0|E|E|0|No Deposit|9||0|Transient|220|0|1|Check-Out|42897</v>
      </c>
      <c r="AI667" s="14" t="str">
        <f aca="false">IF(COUNTIF($AH$4:$AH$2603,AH667)&gt;1,"Duplicate","Unique")</f>
        <v>Unique</v>
      </c>
      <c r="AJ667" s="14" t="str">
        <f aca="false">IF(COUNTBLANK(B667:AG667)&gt;0,"Missing ("&amp;COUNTBLANK(B667:AG667)&amp;")","Complete")</f>
        <v>Missing (1)</v>
      </c>
    </row>
    <row r="668" customFormat="false" ht="15" hidden="false" customHeight="false" outlineLevel="0" collapsed="false">
      <c r="A668" s="0" t="n">
        <v>665</v>
      </c>
      <c r="B668" s="0" t="s">
        <v>80</v>
      </c>
      <c r="C668" s="0" t="n">
        <v>0</v>
      </c>
      <c r="D668" s="0" t="n">
        <v>26</v>
      </c>
      <c r="E668" s="0" t="n">
        <v>2017</v>
      </c>
      <c r="F668" s="0" t="s">
        <v>106</v>
      </c>
      <c r="G668" s="0" t="n">
        <v>16</v>
      </c>
      <c r="H668" s="0" t="n">
        <v>17</v>
      </c>
      <c r="I668" s="0" t="n">
        <v>1</v>
      </c>
      <c r="J668" s="0" t="n">
        <v>0</v>
      </c>
      <c r="K668" s="0" t="n">
        <v>1</v>
      </c>
      <c r="L668" s="0" t="n">
        <v>0</v>
      </c>
      <c r="M668" s="0" t="n">
        <v>0</v>
      </c>
      <c r="N668" s="0" t="s">
        <v>82</v>
      </c>
      <c r="O668" s="0" t="s">
        <v>92</v>
      </c>
      <c r="P668" s="0" t="s">
        <v>128</v>
      </c>
      <c r="Q668" s="0" t="s">
        <v>128</v>
      </c>
      <c r="R668" s="0" t="n">
        <v>0</v>
      </c>
      <c r="S668" s="0" t="n">
        <v>1</v>
      </c>
      <c r="T668" s="0" t="n">
        <v>8</v>
      </c>
      <c r="U668" s="0" t="s">
        <v>95</v>
      </c>
      <c r="V668" s="0" t="s">
        <v>95</v>
      </c>
      <c r="W668" s="0" t="n">
        <v>0</v>
      </c>
      <c r="X668" s="0" t="s">
        <v>86</v>
      </c>
      <c r="Z668" s="0" t="n">
        <v>82</v>
      </c>
      <c r="AA668" s="0" t="n">
        <v>0</v>
      </c>
      <c r="AB668" s="0" t="s">
        <v>87</v>
      </c>
      <c r="AC668" s="0" t="n">
        <v>45</v>
      </c>
      <c r="AD668" s="0" t="n">
        <v>0</v>
      </c>
      <c r="AE668" s="0" t="n">
        <v>0</v>
      </c>
      <c r="AF668" s="0" t="s">
        <v>88</v>
      </c>
      <c r="AG668" s="13" t="n">
        <v>42843</v>
      </c>
      <c r="AH668" s="0" t="str">
        <f aca="false">B668&amp;"|"&amp;C668&amp;"|"&amp;D668&amp;"|"&amp;E668&amp;"|"&amp;F668&amp;"|"&amp;G668&amp;"|"&amp;H668&amp;"|"&amp;I668&amp;"|"&amp;J668&amp;"|"&amp;K668&amp;"|"&amp;L668&amp;"|"&amp;M668&amp;"|"&amp;N668&amp;"|"&amp;O668&amp;"|"&amp;P668&amp;"|"&amp;Q668&amp;"|"&amp;R668&amp;"|"&amp;S668&amp;"|"&amp;T668&amp;"|"&amp;U668&amp;"|"&amp;V668&amp;"|"&amp;W668&amp;"|"&amp;X668&amp;"|"&amp;Y668&amp;"|"&amp;Z668&amp;"|"&amp;AA668&amp;"|"&amp;AB668&amp;"|"&amp;AC668&amp;"|"&amp;AD668&amp;"|"&amp;AE668&amp;"|"&amp;AF668&amp;"|"&amp;AG668</f>
        <v>Resort Hotel|0|26|2017|April|16|17|1|0|1|0|0|BB|PRT|Corporate|Corporate|0|1|8|A|A|0|No Deposit||82|0|Transient|45|0|0|Check-Out|42843</v>
      </c>
      <c r="AI668" s="0" t="str">
        <f aca="false">IF(COUNTIF($AH$4:$AH$2603,AH668)&gt;1,"Duplicate","Unique")</f>
        <v>Unique</v>
      </c>
      <c r="AJ668" s="0" t="str">
        <f aca="false">IF(COUNTBLANK(B668:AG668)&gt;0,"Missing ("&amp;COUNTBLANK(B668:AG668)&amp;")","Complete")</f>
        <v>Missing (1)</v>
      </c>
    </row>
    <row r="669" customFormat="false" ht="15" hidden="false" customHeight="false" outlineLevel="0" collapsed="false">
      <c r="A669" s="14" t="n">
        <v>666</v>
      </c>
      <c r="B669" s="14" t="s">
        <v>80</v>
      </c>
      <c r="C669" s="14" t="n">
        <v>1</v>
      </c>
      <c r="D669" s="14" t="n">
        <v>82</v>
      </c>
      <c r="E669" s="14" t="n">
        <v>2016</v>
      </c>
      <c r="F669" s="14" t="s">
        <v>118</v>
      </c>
      <c r="G669" s="14" t="n">
        <v>7</v>
      </c>
      <c r="H669" s="14" t="n">
        <v>7</v>
      </c>
      <c r="I669" s="14" t="n">
        <v>2</v>
      </c>
      <c r="J669" s="14" t="n">
        <v>0</v>
      </c>
      <c r="K669" s="14" t="n">
        <v>2</v>
      </c>
      <c r="L669" s="14" t="n">
        <v>0</v>
      </c>
      <c r="M669" s="14" t="n">
        <v>0</v>
      </c>
      <c r="N669" s="14" t="s">
        <v>129</v>
      </c>
      <c r="O669" s="14" t="s">
        <v>92</v>
      </c>
      <c r="P669" s="14" t="s">
        <v>116</v>
      </c>
      <c r="Q669" s="14" t="s">
        <v>94</v>
      </c>
      <c r="R669" s="14" t="n">
        <v>1</v>
      </c>
      <c r="S669" s="14" t="n">
        <v>1</v>
      </c>
      <c r="T669" s="14" t="n">
        <v>0</v>
      </c>
      <c r="U669" s="14" t="s">
        <v>95</v>
      </c>
      <c r="V669" s="14" t="s">
        <v>95</v>
      </c>
      <c r="W669" s="14" t="n">
        <v>0</v>
      </c>
      <c r="X669" s="14" t="s">
        <v>86</v>
      </c>
      <c r="Y669" s="14" t="n">
        <v>67</v>
      </c>
      <c r="Z669" s="14"/>
      <c r="AA669" s="14" t="n">
        <v>0</v>
      </c>
      <c r="AB669" s="14" t="s">
        <v>101</v>
      </c>
      <c r="AC669" s="14" t="n">
        <v>66</v>
      </c>
      <c r="AD669" s="14" t="n">
        <v>0</v>
      </c>
      <c r="AE669" s="14" t="n">
        <v>0</v>
      </c>
      <c r="AF669" s="14" t="s">
        <v>96</v>
      </c>
      <c r="AG669" s="15" t="n">
        <v>42395</v>
      </c>
      <c r="AH669" s="14" t="str">
        <f aca="false">B669&amp;"|"&amp;C669&amp;"|"&amp;D669&amp;"|"&amp;E669&amp;"|"&amp;F669&amp;"|"&amp;G669&amp;"|"&amp;H669&amp;"|"&amp;I669&amp;"|"&amp;J669&amp;"|"&amp;K669&amp;"|"&amp;L669&amp;"|"&amp;M669&amp;"|"&amp;N669&amp;"|"&amp;O669&amp;"|"&amp;P669&amp;"|"&amp;Q669&amp;"|"&amp;R669&amp;"|"&amp;S669&amp;"|"&amp;T669&amp;"|"&amp;U669&amp;"|"&amp;V669&amp;"|"&amp;W669&amp;"|"&amp;X669&amp;"|"&amp;Y669&amp;"|"&amp;Z669&amp;"|"&amp;AA669&amp;"|"&amp;AB669&amp;"|"&amp;AC669&amp;"|"&amp;AD669&amp;"|"&amp;AE669&amp;"|"&amp;AF669&amp;"|"&amp;AG669</f>
        <v>Resort Hotel|1|82|2016|February|7|7|2|0|2|0|0|Undefined|PRT|Groups|TA/TO|1|1|0|A|A|0|No Deposit|67||0|Transient-Party|66|0|0|Canceled|42395</v>
      </c>
      <c r="AI669" s="14" t="str">
        <f aca="false">IF(COUNTIF($AH$4:$AH$2603,AH669)&gt;1,"Duplicate","Unique")</f>
        <v>Unique</v>
      </c>
      <c r="AJ669" s="14" t="str">
        <f aca="false">IF(COUNTBLANK(B669:AG669)&gt;0,"Missing ("&amp;COUNTBLANK(B669:AG669)&amp;")","Complete")</f>
        <v>Missing (1)</v>
      </c>
    </row>
    <row r="670" customFormat="false" ht="15" hidden="false" customHeight="false" outlineLevel="0" collapsed="false">
      <c r="A670" s="0" t="n">
        <v>667</v>
      </c>
      <c r="B670" s="0" t="s">
        <v>90</v>
      </c>
      <c r="C670" s="0" t="n">
        <v>1</v>
      </c>
      <c r="D670" s="0" t="n">
        <v>350</v>
      </c>
      <c r="E670" s="0" t="n">
        <v>2016</v>
      </c>
      <c r="F670" s="0" t="s">
        <v>114</v>
      </c>
      <c r="G670" s="0" t="n">
        <v>40</v>
      </c>
      <c r="H670" s="0" t="n">
        <v>30</v>
      </c>
      <c r="I670" s="0" t="n">
        <v>1</v>
      </c>
      <c r="J670" s="0" t="n">
        <v>2</v>
      </c>
      <c r="K670" s="0" t="n">
        <v>2</v>
      </c>
      <c r="L670" s="0" t="n">
        <v>0</v>
      </c>
      <c r="M670" s="0" t="n">
        <v>0</v>
      </c>
      <c r="N670" s="0" t="s">
        <v>82</v>
      </c>
      <c r="O670" s="0" t="s">
        <v>92</v>
      </c>
      <c r="P670" s="0" t="s">
        <v>99</v>
      </c>
      <c r="Q670" s="0" t="s">
        <v>94</v>
      </c>
      <c r="R670" s="0" t="n">
        <v>0</v>
      </c>
      <c r="S670" s="0" t="n">
        <v>1</v>
      </c>
      <c r="T670" s="0" t="n">
        <v>0</v>
      </c>
      <c r="U670" s="0" t="s">
        <v>95</v>
      </c>
      <c r="V670" s="0" t="s">
        <v>95</v>
      </c>
      <c r="W670" s="0" t="n">
        <v>0</v>
      </c>
      <c r="X670" s="0" t="s">
        <v>120</v>
      </c>
      <c r="Y670" s="0" t="n">
        <v>4</v>
      </c>
      <c r="AA670" s="0" t="n">
        <v>17</v>
      </c>
      <c r="AB670" s="0" t="s">
        <v>87</v>
      </c>
      <c r="AC670" s="0" t="n">
        <v>90</v>
      </c>
      <c r="AD670" s="0" t="n">
        <v>0</v>
      </c>
      <c r="AE670" s="0" t="n">
        <v>0</v>
      </c>
      <c r="AF670" s="0" t="s">
        <v>96</v>
      </c>
      <c r="AG670" s="13" t="n">
        <v>42310</v>
      </c>
      <c r="AH670" s="0" t="str">
        <f aca="false">B670&amp;"|"&amp;C670&amp;"|"&amp;D670&amp;"|"&amp;E670&amp;"|"&amp;F670&amp;"|"&amp;G670&amp;"|"&amp;H670&amp;"|"&amp;I670&amp;"|"&amp;J670&amp;"|"&amp;K670&amp;"|"&amp;L670&amp;"|"&amp;M670&amp;"|"&amp;N670&amp;"|"&amp;O670&amp;"|"&amp;P670&amp;"|"&amp;Q670&amp;"|"&amp;R670&amp;"|"&amp;S670&amp;"|"&amp;T670&amp;"|"&amp;U670&amp;"|"&amp;V670&amp;"|"&amp;W670&amp;"|"&amp;X670&amp;"|"&amp;Y670&amp;"|"&amp;Z670&amp;"|"&amp;AA670&amp;"|"&amp;AB670&amp;"|"&amp;AC670&amp;"|"&amp;AD670&amp;"|"&amp;AE670&amp;"|"&amp;AF670&amp;"|"&amp;AG670</f>
        <v>City Hotel|1|350|2016|September|40|30|1|2|2|0|0|BB|PRT|Offline TA/TO|TA/TO|0|1|0|A|A|0|Non Refund|4||17|Transient|90|0|0|Canceled|42310</v>
      </c>
      <c r="AI670" s="0" t="str">
        <f aca="false">IF(COUNTIF($AH$4:$AH$2603,AH670)&gt;1,"Duplicate","Unique")</f>
        <v>Unique</v>
      </c>
      <c r="AJ670" s="0" t="str">
        <f aca="false">IF(COUNTBLANK(B670:AG670)&gt;0,"Missing ("&amp;COUNTBLANK(B670:AG670)&amp;")","Complete")</f>
        <v>Missing (1)</v>
      </c>
    </row>
    <row r="671" customFormat="false" ht="15" hidden="false" customHeight="false" outlineLevel="0" collapsed="false">
      <c r="A671" s="14" t="n">
        <v>668</v>
      </c>
      <c r="B671" s="14" t="s">
        <v>90</v>
      </c>
      <c r="C671" s="14" t="n">
        <v>1</v>
      </c>
      <c r="D671" s="14" t="n">
        <v>82</v>
      </c>
      <c r="E671" s="14" t="n">
        <v>2017</v>
      </c>
      <c r="F671" s="14" t="s">
        <v>121</v>
      </c>
      <c r="G671" s="14" t="n">
        <v>19</v>
      </c>
      <c r="H671" s="14" t="n">
        <v>8</v>
      </c>
      <c r="I671" s="14" t="n">
        <v>1</v>
      </c>
      <c r="J671" s="14" t="n">
        <v>5</v>
      </c>
      <c r="K671" s="14" t="n">
        <v>2</v>
      </c>
      <c r="L671" s="14" t="n">
        <v>0</v>
      </c>
      <c r="M671" s="14" t="n">
        <v>0</v>
      </c>
      <c r="N671" s="14" t="s">
        <v>82</v>
      </c>
      <c r="O671" s="14" t="s">
        <v>108</v>
      </c>
      <c r="P671" s="14" t="s">
        <v>93</v>
      </c>
      <c r="Q671" s="14" t="s">
        <v>94</v>
      </c>
      <c r="R671" s="14" t="n">
        <v>0</v>
      </c>
      <c r="S671" s="14" t="n">
        <v>0</v>
      </c>
      <c r="T671" s="14" t="n">
        <v>0</v>
      </c>
      <c r="U671" s="14" t="s">
        <v>109</v>
      </c>
      <c r="V671" s="14" t="s">
        <v>109</v>
      </c>
      <c r="W671" s="14" t="n">
        <v>0</v>
      </c>
      <c r="X671" s="14" t="s">
        <v>86</v>
      </c>
      <c r="Y671" s="14" t="n">
        <v>9</v>
      </c>
      <c r="Z671" s="14"/>
      <c r="AA671" s="14" t="n">
        <v>0</v>
      </c>
      <c r="AB671" s="14" t="s">
        <v>87</v>
      </c>
      <c r="AC671" s="14" t="n">
        <v>141</v>
      </c>
      <c r="AD671" s="14" t="n">
        <v>0</v>
      </c>
      <c r="AE671" s="14" t="n">
        <v>0</v>
      </c>
      <c r="AF671" s="14" t="s">
        <v>96</v>
      </c>
      <c r="AG671" s="15" t="n">
        <v>42781</v>
      </c>
      <c r="AH671" s="14" t="str">
        <f aca="false">B671&amp;"|"&amp;C671&amp;"|"&amp;D671&amp;"|"&amp;E671&amp;"|"&amp;F671&amp;"|"&amp;G671&amp;"|"&amp;H671&amp;"|"&amp;I671&amp;"|"&amp;J671&amp;"|"&amp;K671&amp;"|"&amp;L671&amp;"|"&amp;M671&amp;"|"&amp;N671&amp;"|"&amp;O671&amp;"|"&amp;P671&amp;"|"&amp;Q671&amp;"|"&amp;R671&amp;"|"&amp;S671&amp;"|"&amp;T671&amp;"|"&amp;U671&amp;"|"&amp;V671&amp;"|"&amp;W671&amp;"|"&amp;X671&amp;"|"&amp;Y671&amp;"|"&amp;Z671&amp;"|"&amp;AA671&amp;"|"&amp;AB671&amp;"|"&amp;AC671&amp;"|"&amp;AD671&amp;"|"&amp;AE671&amp;"|"&amp;AF671&amp;"|"&amp;AG671</f>
        <v>City Hotel|1|82|2017|May|19|8|1|5|2|0|0|BB|DEU|Online TA|TA/TO|0|0|0|D|D|0|No Deposit|9||0|Transient|141|0|0|Canceled|42781</v>
      </c>
      <c r="AI671" s="14" t="str">
        <f aca="false">IF(COUNTIF($AH$4:$AH$2603,AH671)&gt;1,"Duplicate","Unique")</f>
        <v>Unique</v>
      </c>
      <c r="AJ671" s="14" t="str">
        <f aca="false">IF(COUNTBLANK(B671:AG671)&gt;0,"Missing ("&amp;COUNTBLANK(B671:AG671)&amp;")","Complete")</f>
        <v>Missing (1)</v>
      </c>
    </row>
    <row r="672" customFormat="false" ht="15" hidden="false" customHeight="false" outlineLevel="0" collapsed="false">
      <c r="A672" s="0" t="n">
        <v>669</v>
      </c>
      <c r="B672" s="0" t="s">
        <v>90</v>
      </c>
      <c r="C672" s="0" t="n">
        <v>0</v>
      </c>
      <c r="D672" s="0" t="n">
        <v>84</v>
      </c>
      <c r="E672" s="0" t="n">
        <v>2017</v>
      </c>
      <c r="F672" s="0" t="s">
        <v>103</v>
      </c>
      <c r="G672" s="0" t="n">
        <v>12</v>
      </c>
      <c r="H672" s="0" t="n">
        <v>25</v>
      </c>
      <c r="I672" s="0" t="n">
        <v>2</v>
      </c>
      <c r="J672" s="0" t="n">
        <v>2</v>
      </c>
      <c r="K672" s="0" t="n">
        <v>2</v>
      </c>
      <c r="L672" s="0" t="n">
        <v>0</v>
      </c>
      <c r="M672" s="0" t="n">
        <v>0</v>
      </c>
      <c r="N672" s="0" t="s">
        <v>82</v>
      </c>
      <c r="O672" s="0" t="s">
        <v>122</v>
      </c>
      <c r="P672" s="0" t="s">
        <v>93</v>
      </c>
      <c r="Q672" s="0" t="s">
        <v>94</v>
      </c>
      <c r="R672" s="0" t="n">
        <v>0</v>
      </c>
      <c r="S672" s="0" t="n">
        <v>0</v>
      </c>
      <c r="T672" s="0" t="n">
        <v>0</v>
      </c>
      <c r="U672" s="0" t="s">
        <v>109</v>
      </c>
      <c r="V672" s="0" t="s">
        <v>109</v>
      </c>
      <c r="W672" s="0" t="n">
        <v>0</v>
      </c>
      <c r="X672" s="0" t="s">
        <v>86</v>
      </c>
      <c r="Y672" s="0" t="n">
        <v>9</v>
      </c>
      <c r="AA672" s="0" t="n">
        <v>0</v>
      </c>
      <c r="AB672" s="0" t="s">
        <v>87</v>
      </c>
      <c r="AC672" s="0" t="n">
        <v>100.3</v>
      </c>
      <c r="AD672" s="0" t="n">
        <v>0</v>
      </c>
      <c r="AE672" s="0" t="n">
        <v>1</v>
      </c>
      <c r="AF672" s="0" t="s">
        <v>88</v>
      </c>
      <c r="AG672" s="13" t="n">
        <v>42823</v>
      </c>
      <c r="AH672" s="0" t="str">
        <f aca="false">B672&amp;"|"&amp;C672&amp;"|"&amp;D672&amp;"|"&amp;E672&amp;"|"&amp;F672&amp;"|"&amp;G672&amp;"|"&amp;H672&amp;"|"&amp;I672&amp;"|"&amp;J672&amp;"|"&amp;K672&amp;"|"&amp;L672&amp;"|"&amp;M672&amp;"|"&amp;N672&amp;"|"&amp;O672&amp;"|"&amp;P672&amp;"|"&amp;Q672&amp;"|"&amp;R672&amp;"|"&amp;S672&amp;"|"&amp;T672&amp;"|"&amp;U672&amp;"|"&amp;V672&amp;"|"&amp;W672&amp;"|"&amp;X672&amp;"|"&amp;Y672&amp;"|"&amp;Z672&amp;"|"&amp;AA672&amp;"|"&amp;AB672&amp;"|"&amp;AC672&amp;"|"&amp;AD672&amp;"|"&amp;AE672&amp;"|"&amp;AF672&amp;"|"&amp;AG672</f>
        <v>City Hotel|0|84|2017|March|12|25|2|2|2|0|0|BB|FRA|Online TA|TA/TO|0|0|0|D|D|0|No Deposit|9||0|Transient|100.3|0|1|Check-Out|42823</v>
      </c>
      <c r="AI672" s="0" t="str">
        <f aca="false">IF(COUNTIF($AH$4:$AH$2603,AH672)&gt;1,"Duplicate","Unique")</f>
        <v>Unique</v>
      </c>
      <c r="AJ672" s="0" t="str">
        <f aca="false">IF(COUNTBLANK(B672:AG672)&gt;0,"Missing ("&amp;COUNTBLANK(B672:AG672)&amp;")","Complete")</f>
        <v>Missing (1)</v>
      </c>
    </row>
    <row r="673" customFormat="false" ht="15" hidden="false" customHeight="false" outlineLevel="0" collapsed="false">
      <c r="A673" s="14" t="n">
        <v>670</v>
      </c>
      <c r="B673" s="14" t="s">
        <v>90</v>
      </c>
      <c r="C673" s="14" t="n">
        <v>0</v>
      </c>
      <c r="D673" s="14" t="n">
        <v>0</v>
      </c>
      <c r="E673" s="14" t="n">
        <v>2016</v>
      </c>
      <c r="F673" s="14" t="s">
        <v>135</v>
      </c>
      <c r="G673" s="14" t="n">
        <v>26</v>
      </c>
      <c r="H673" s="14" t="n">
        <v>20</v>
      </c>
      <c r="I673" s="14" t="n">
        <v>1</v>
      </c>
      <c r="J673" s="14" t="n">
        <v>1</v>
      </c>
      <c r="K673" s="14" t="n">
        <v>1</v>
      </c>
      <c r="L673" s="14" t="n">
        <v>0</v>
      </c>
      <c r="M673" s="14" t="n">
        <v>0</v>
      </c>
      <c r="N673" s="14" t="s">
        <v>82</v>
      </c>
      <c r="O673" s="14" t="s">
        <v>158</v>
      </c>
      <c r="P673" s="14" t="s">
        <v>84</v>
      </c>
      <c r="Q673" s="14" t="s">
        <v>84</v>
      </c>
      <c r="R673" s="14" t="n">
        <v>0</v>
      </c>
      <c r="S673" s="14" t="n">
        <v>0</v>
      </c>
      <c r="T673" s="14" t="n">
        <v>0</v>
      </c>
      <c r="U673" s="14" t="s">
        <v>95</v>
      </c>
      <c r="V673" s="14" t="s">
        <v>109</v>
      </c>
      <c r="W673" s="14" t="n">
        <v>1</v>
      </c>
      <c r="X673" s="14" t="s">
        <v>86</v>
      </c>
      <c r="Y673" s="14"/>
      <c r="Z673" s="14"/>
      <c r="AA673" s="14" t="n">
        <v>0</v>
      </c>
      <c r="AB673" s="14" t="s">
        <v>87</v>
      </c>
      <c r="AC673" s="14" t="n">
        <v>123.25</v>
      </c>
      <c r="AD673" s="14" t="n">
        <v>0</v>
      </c>
      <c r="AE673" s="14" t="n">
        <v>0</v>
      </c>
      <c r="AF673" s="14" t="s">
        <v>88</v>
      </c>
      <c r="AG673" s="15" t="n">
        <v>42543</v>
      </c>
      <c r="AH673" s="14" t="str">
        <f aca="false">B673&amp;"|"&amp;C673&amp;"|"&amp;D673&amp;"|"&amp;E673&amp;"|"&amp;F673&amp;"|"&amp;G673&amp;"|"&amp;H673&amp;"|"&amp;I673&amp;"|"&amp;J673&amp;"|"&amp;K673&amp;"|"&amp;L673&amp;"|"&amp;M673&amp;"|"&amp;N673&amp;"|"&amp;O673&amp;"|"&amp;P673&amp;"|"&amp;Q673&amp;"|"&amp;R673&amp;"|"&amp;S673&amp;"|"&amp;T673&amp;"|"&amp;U673&amp;"|"&amp;V673&amp;"|"&amp;W673&amp;"|"&amp;X673&amp;"|"&amp;Y673&amp;"|"&amp;Z673&amp;"|"&amp;AA673&amp;"|"&amp;AB673&amp;"|"&amp;AC673&amp;"|"&amp;AD673&amp;"|"&amp;AE673&amp;"|"&amp;AF673&amp;"|"&amp;AG673</f>
        <v>City Hotel|0|0|2016|June|26|20|1|1|1|0|0|BB|ITA|Direct|Direct|0|0|0|A|D|1|No Deposit|||0|Transient|123.25|0|0|Check-Out|42543</v>
      </c>
      <c r="AI673" s="14" t="str">
        <f aca="false">IF(COUNTIF($AH$4:$AH$2603,AH673)&gt;1,"Duplicate","Unique")</f>
        <v>Unique</v>
      </c>
      <c r="AJ673" s="14" t="str">
        <f aca="false">IF(COUNTBLANK(B673:AG673)&gt;0,"Missing ("&amp;COUNTBLANK(B673:AG673)&amp;")","Complete")</f>
        <v>Missing (2)</v>
      </c>
    </row>
    <row r="674" customFormat="false" ht="15" hidden="false" customHeight="false" outlineLevel="0" collapsed="false">
      <c r="A674" s="0" t="n">
        <v>671</v>
      </c>
      <c r="B674" s="0" t="s">
        <v>80</v>
      </c>
      <c r="C674" s="0" t="n">
        <v>0</v>
      </c>
      <c r="D674" s="0" t="n">
        <v>191</v>
      </c>
      <c r="E674" s="0" t="n">
        <v>2016</v>
      </c>
      <c r="F674" s="0" t="s">
        <v>106</v>
      </c>
      <c r="G674" s="0" t="n">
        <v>17</v>
      </c>
      <c r="H674" s="0" t="n">
        <v>22</v>
      </c>
      <c r="I674" s="0" t="n">
        <v>1</v>
      </c>
      <c r="J674" s="0" t="n">
        <v>2</v>
      </c>
      <c r="K674" s="0" t="n">
        <v>2</v>
      </c>
      <c r="L674" s="0" t="n">
        <v>0</v>
      </c>
      <c r="M674" s="0" t="n">
        <v>0</v>
      </c>
      <c r="N674" s="0" t="s">
        <v>129</v>
      </c>
      <c r="O674" s="0" t="s">
        <v>92</v>
      </c>
      <c r="P674" s="0" t="s">
        <v>99</v>
      </c>
      <c r="Q674" s="0" t="s">
        <v>94</v>
      </c>
      <c r="R674" s="0" t="n">
        <v>0</v>
      </c>
      <c r="S674" s="0" t="n">
        <v>0</v>
      </c>
      <c r="T674" s="0" t="n">
        <v>0</v>
      </c>
      <c r="U674" s="0" t="s">
        <v>95</v>
      </c>
      <c r="V674" s="0" t="s">
        <v>95</v>
      </c>
      <c r="W674" s="0" t="n">
        <v>1</v>
      </c>
      <c r="X674" s="0" t="s">
        <v>86</v>
      </c>
      <c r="AA674" s="0" t="n">
        <v>0</v>
      </c>
      <c r="AB674" s="0" t="s">
        <v>101</v>
      </c>
      <c r="AC674" s="0" t="n">
        <v>85.33</v>
      </c>
      <c r="AD674" s="0" t="n">
        <v>0</v>
      </c>
      <c r="AE674" s="0" t="n">
        <v>0</v>
      </c>
      <c r="AF674" s="0" t="s">
        <v>88</v>
      </c>
      <c r="AG674" s="13" t="n">
        <v>42485</v>
      </c>
      <c r="AH674" s="0" t="str">
        <f aca="false">B674&amp;"|"&amp;C674&amp;"|"&amp;D674&amp;"|"&amp;E674&amp;"|"&amp;F674&amp;"|"&amp;G674&amp;"|"&amp;H674&amp;"|"&amp;I674&amp;"|"&amp;J674&amp;"|"&amp;K674&amp;"|"&amp;L674&amp;"|"&amp;M674&amp;"|"&amp;N674&amp;"|"&amp;O674&amp;"|"&amp;P674&amp;"|"&amp;Q674&amp;"|"&amp;R674&amp;"|"&amp;S674&amp;"|"&amp;T674&amp;"|"&amp;U674&amp;"|"&amp;V674&amp;"|"&amp;W674&amp;"|"&amp;X674&amp;"|"&amp;Y674&amp;"|"&amp;Z674&amp;"|"&amp;AA674&amp;"|"&amp;AB674&amp;"|"&amp;AC674&amp;"|"&amp;AD674&amp;"|"&amp;AE674&amp;"|"&amp;AF674&amp;"|"&amp;AG674</f>
        <v>Resort Hotel|0|191|2016|April|17|22|1|2|2|0|0|Undefined|PRT|Offline TA/TO|TA/TO|0|0|0|A|A|1|No Deposit|||0|Transient-Party|85.33|0|0|Check-Out|42485</v>
      </c>
      <c r="AI674" s="0" t="str">
        <f aca="false">IF(COUNTIF($AH$4:$AH$2603,AH674)&gt;1,"Duplicate","Unique")</f>
        <v>Duplicate</v>
      </c>
      <c r="AJ674" s="0" t="str">
        <f aca="false">IF(COUNTBLANK(B674:AG674)&gt;0,"Missing ("&amp;COUNTBLANK(B674:AG674)&amp;")","Complete")</f>
        <v>Missing (2)</v>
      </c>
    </row>
    <row r="675" customFormat="false" ht="15" hidden="false" customHeight="false" outlineLevel="0" collapsed="false">
      <c r="A675" s="14" t="n">
        <v>672</v>
      </c>
      <c r="B675" s="14" t="s">
        <v>80</v>
      </c>
      <c r="C675" s="14" t="n">
        <v>0</v>
      </c>
      <c r="D675" s="14" t="n">
        <v>272</v>
      </c>
      <c r="E675" s="14" t="n">
        <v>2015</v>
      </c>
      <c r="F675" s="14" t="s">
        <v>114</v>
      </c>
      <c r="G675" s="14" t="n">
        <v>40</v>
      </c>
      <c r="H675" s="14" t="n">
        <v>30</v>
      </c>
      <c r="I675" s="14" t="n">
        <v>0</v>
      </c>
      <c r="J675" s="14" t="n">
        <v>3</v>
      </c>
      <c r="K675" s="14" t="n">
        <v>1</v>
      </c>
      <c r="L675" s="14" t="n">
        <v>0</v>
      </c>
      <c r="M675" s="14" t="n">
        <v>0</v>
      </c>
      <c r="N675" s="14" t="s">
        <v>112</v>
      </c>
      <c r="O675" s="14" t="s">
        <v>122</v>
      </c>
      <c r="P675" s="14" t="s">
        <v>99</v>
      </c>
      <c r="Q675" s="14" t="s">
        <v>94</v>
      </c>
      <c r="R675" s="14" t="n">
        <v>0</v>
      </c>
      <c r="S675" s="14" t="n">
        <v>0</v>
      </c>
      <c r="T675" s="14" t="n">
        <v>0</v>
      </c>
      <c r="U675" s="14" t="s">
        <v>95</v>
      </c>
      <c r="V675" s="14" t="s">
        <v>95</v>
      </c>
      <c r="W675" s="14" t="n">
        <v>2</v>
      </c>
      <c r="X675" s="14" t="s">
        <v>86</v>
      </c>
      <c r="Y675" s="14" t="n">
        <v>256</v>
      </c>
      <c r="Z675" s="14"/>
      <c r="AA675" s="14" t="n">
        <v>0</v>
      </c>
      <c r="AB675" s="14" t="s">
        <v>101</v>
      </c>
      <c r="AC675" s="14" t="n">
        <v>0</v>
      </c>
      <c r="AD675" s="14" t="n">
        <v>0</v>
      </c>
      <c r="AE675" s="14" t="n">
        <v>0</v>
      </c>
      <c r="AF675" s="14" t="s">
        <v>88</v>
      </c>
      <c r="AG675" s="15" t="n">
        <v>42280</v>
      </c>
      <c r="AH675" s="14" t="str">
        <f aca="false">B675&amp;"|"&amp;C675&amp;"|"&amp;D675&amp;"|"&amp;E675&amp;"|"&amp;F675&amp;"|"&amp;G675&amp;"|"&amp;H675&amp;"|"&amp;I675&amp;"|"&amp;J675&amp;"|"&amp;K675&amp;"|"&amp;L675&amp;"|"&amp;M675&amp;"|"&amp;N675&amp;"|"&amp;O675&amp;"|"&amp;P675&amp;"|"&amp;Q675&amp;"|"&amp;R675&amp;"|"&amp;S675&amp;"|"&amp;T675&amp;"|"&amp;U675&amp;"|"&amp;V675&amp;"|"&amp;W675&amp;"|"&amp;X675&amp;"|"&amp;Y675&amp;"|"&amp;Z675&amp;"|"&amp;AA675&amp;"|"&amp;AB675&amp;"|"&amp;AC675&amp;"|"&amp;AD675&amp;"|"&amp;AE675&amp;"|"&amp;AF675&amp;"|"&amp;AG675</f>
        <v>Resort Hotel|0|272|2015|September|40|30|0|3|1|0|0|HB|FRA|Offline TA/TO|TA/TO|0|0|0|A|A|2|No Deposit|256||0|Transient-Party|0|0|0|Check-Out|42280</v>
      </c>
      <c r="AI675" s="14" t="str">
        <f aca="false">IF(COUNTIF($AH$4:$AH$2603,AH675)&gt;1,"Duplicate","Unique")</f>
        <v>Unique</v>
      </c>
      <c r="AJ675" s="14" t="str">
        <f aca="false">IF(COUNTBLANK(B675:AG675)&gt;0,"Missing ("&amp;COUNTBLANK(B675:AG675)&amp;")","Complete")</f>
        <v>Missing (1)</v>
      </c>
    </row>
    <row r="676" customFormat="false" ht="15" hidden="false" customHeight="false" outlineLevel="0" collapsed="false">
      <c r="A676" s="0" t="n">
        <v>673</v>
      </c>
      <c r="B676" s="0" t="s">
        <v>90</v>
      </c>
      <c r="C676" s="0" t="n">
        <v>0</v>
      </c>
      <c r="D676" s="0" t="n">
        <v>49</v>
      </c>
      <c r="E676" s="0" t="n">
        <v>2016</v>
      </c>
      <c r="F676" s="0" t="s">
        <v>126</v>
      </c>
      <c r="G676" s="0" t="n">
        <v>3</v>
      </c>
      <c r="H676" s="0" t="n">
        <v>15</v>
      </c>
      <c r="I676" s="0" t="n">
        <v>0</v>
      </c>
      <c r="J676" s="0" t="n">
        <v>2</v>
      </c>
      <c r="K676" s="0" t="n">
        <v>2</v>
      </c>
      <c r="L676" s="0" t="n">
        <v>0</v>
      </c>
      <c r="M676" s="0" t="n">
        <v>0</v>
      </c>
      <c r="N676" s="0" t="s">
        <v>82</v>
      </c>
      <c r="O676" s="0" t="s">
        <v>122</v>
      </c>
      <c r="P676" s="0" t="s">
        <v>93</v>
      </c>
      <c r="Q676" s="0" t="s">
        <v>94</v>
      </c>
      <c r="R676" s="0" t="n">
        <v>0</v>
      </c>
      <c r="S676" s="0" t="n">
        <v>0</v>
      </c>
      <c r="T676" s="0" t="n">
        <v>0</v>
      </c>
      <c r="U676" s="0" t="s">
        <v>95</v>
      </c>
      <c r="V676" s="0" t="s">
        <v>95</v>
      </c>
      <c r="W676" s="0" t="n">
        <v>0</v>
      </c>
      <c r="X676" s="0" t="s">
        <v>86</v>
      </c>
      <c r="Y676" s="0" t="n">
        <v>7</v>
      </c>
      <c r="AA676" s="0" t="n">
        <v>0</v>
      </c>
      <c r="AB676" s="0" t="s">
        <v>87</v>
      </c>
      <c r="AC676" s="0" t="n">
        <v>69.22</v>
      </c>
      <c r="AD676" s="0" t="n">
        <v>0</v>
      </c>
      <c r="AE676" s="0" t="n">
        <v>1</v>
      </c>
      <c r="AF676" s="0" t="s">
        <v>88</v>
      </c>
      <c r="AG676" s="13" t="n">
        <v>42386</v>
      </c>
      <c r="AH676" s="0" t="str">
        <f aca="false">B676&amp;"|"&amp;C676&amp;"|"&amp;D676&amp;"|"&amp;E676&amp;"|"&amp;F676&amp;"|"&amp;G676&amp;"|"&amp;H676&amp;"|"&amp;I676&amp;"|"&amp;J676&amp;"|"&amp;K676&amp;"|"&amp;L676&amp;"|"&amp;M676&amp;"|"&amp;N676&amp;"|"&amp;O676&amp;"|"&amp;P676&amp;"|"&amp;Q676&amp;"|"&amp;R676&amp;"|"&amp;S676&amp;"|"&amp;T676&amp;"|"&amp;U676&amp;"|"&amp;V676&amp;"|"&amp;W676&amp;"|"&amp;X676&amp;"|"&amp;Y676&amp;"|"&amp;Z676&amp;"|"&amp;AA676&amp;"|"&amp;AB676&amp;"|"&amp;AC676&amp;"|"&amp;AD676&amp;"|"&amp;AE676&amp;"|"&amp;AF676&amp;"|"&amp;AG676</f>
        <v>City Hotel|0|49|2016|January|3|15|0|2|2|0|0|BB|FRA|Online TA|TA/TO|0|0|0|A|A|0|No Deposit|7||0|Transient|69.22|0|1|Check-Out|42386</v>
      </c>
      <c r="AI676" s="0" t="str">
        <f aca="false">IF(COUNTIF($AH$4:$AH$2603,AH676)&gt;1,"Duplicate","Unique")</f>
        <v>Unique</v>
      </c>
      <c r="AJ676" s="0" t="str">
        <f aca="false">IF(COUNTBLANK(B676:AG676)&gt;0,"Missing ("&amp;COUNTBLANK(B676:AG676)&amp;")","Complete")</f>
        <v>Missing (1)</v>
      </c>
    </row>
    <row r="677" customFormat="false" ht="15" hidden="false" customHeight="false" outlineLevel="0" collapsed="false">
      <c r="A677" s="14" t="n">
        <v>674</v>
      </c>
      <c r="B677" s="14" t="s">
        <v>90</v>
      </c>
      <c r="C677" s="14" t="n">
        <v>1</v>
      </c>
      <c r="D677" s="14" t="n">
        <v>364</v>
      </c>
      <c r="E677" s="14" t="n">
        <v>2015</v>
      </c>
      <c r="F677" s="14" t="s">
        <v>111</v>
      </c>
      <c r="G677" s="14" t="n">
        <v>42</v>
      </c>
      <c r="H677" s="14" t="n">
        <v>16</v>
      </c>
      <c r="I677" s="14" t="n">
        <v>0</v>
      </c>
      <c r="J677" s="14" t="n">
        <v>2</v>
      </c>
      <c r="K677" s="14" t="n">
        <v>2</v>
      </c>
      <c r="L677" s="14" t="n">
        <v>0</v>
      </c>
      <c r="M677" s="14" t="n">
        <v>0</v>
      </c>
      <c r="N677" s="14" t="s">
        <v>112</v>
      </c>
      <c r="O677" s="14" t="s">
        <v>92</v>
      </c>
      <c r="P677" s="14" t="s">
        <v>99</v>
      </c>
      <c r="Q677" s="14" t="s">
        <v>94</v>
      </c>
      <c r="R677" s="14" t="n">
        <v>0</v>
      </c>
      <c r="S677" s="14" t="n">
        <v>1</v>
      </c>
      <c r="T677" s="14" t="n">
        <v>0</v>
      </c>
      <c r="U677" s="14" t="s">
        <v>95</v>
      </c>
      <c r="V677" s="14" t="s">
        <v>95</v>
      </c>
      <c r="W677" s="14" t="n">
        <v>0</v>
      </c>
      <c r="X677" s="14" t="s">
        <v>120</v>
      </c>
      <c r="Y677" s="14" t="n">
        <v>6</v>
      </c>
      <c r="Z677" s="14"/>
      <c r="AA677" s="14" t="n">
        <v>0</v>
      </c>
      <c r="AB677" s="14" t="s">
        <v>101</v>
      </c>
      <c r="AC677" s="14" t="n">
        <v>101.5</v>
      </c>
      <c r="AD677" s="14" t="n">
        <v>0</v>
      </c>
      <c r="AE677" s="14" t="n">
        <v>0</v>
      </c>
      <c r="AF677" s="14" t="s">
        <v>96</v>
      </c>
      <c r="AG677" s="15" t="n">
        <v>42191</v>
      </c>
      <c r="AH677" s="14" t="str">
        <f aca="false">B677&amp;"|"&amp;C677&amp;"|"&amp;D677&amp;"|"&amp;E677&amp;"|"&amp;F677&amp;"|"&amp;G677&amp;"|"&amp;H677&amp;"|"&amp;I677&amp;"|"&amp;J677&amp;"|"&amp;K677&amp;"|"&amp;L677&amp;"|"&amp;M677&amp;"|"&amp;N677&amp;"|"&amp;O677&amp;"|"&amp;P677&amp;"|"&amp;Q677&amp;"|"&amp;R677&amp;"|"&amp;S677&amp;"|"&amp;T677&amp;"|"&amp;U677&amp;"|"&amp;V677&amp;"|"&amp;W677&amp;"|"&amp;X677&amp;"|"&amp;Y677&amp;"|"&amp;Z677&amp;"|"&amp;AA677&amp;"|"&amp;AB677&amp;"|"&amp;AC677&amp;"|"&amp;AD677&amp;"|"&amp;AE677&amp;"|"&amp;AF677&amp;"|"&amp;AG677</f>
        <v>City Hotel|1|364|2015|October|42|16|0|2|2|0|0|HB|PRT|Offline TA/TO|TA/TO|0|1|0|A|A|0|Non Refund|6||0|Transient-Party|101.5|0|0|Canceled|42191</v>
      </c>
      <c r="AI677" s="14" t="str">
        <f aca="false">IF(COUNTIF($AH$4:$AH$2603,AH677)&gt;1,"Duplicate","Unique")</f>
        <v>Duplicate</v>
      </c>
      <c r="AJ677" s="14" t="str">
        <f aca="false">IF(COUNTBLANK(B677:AG677)&gt;0,"Missing ("&amp;COUNTBLANK(B677:AG677)&amp;")","Complete")</f>
        <v>Missing (1)</v>
      </c>
    </row>
    <row r="678" customFormat="false" ht="15" hidden="false" customHeight="false" outlineLevel="0" collapsed="false">
      <c r="A678" s="0" t="n">
        <v>675</v>
      </c>
      <c r="B678" s="0" t="s">
        <v>90</v>
      </c>
      <c r="C678" s="0" t="n">
        <v>1</v>
      </c>
      <c r="D678" s="0" t="n">
        <v>300</v>
      </c>
      <c r="E678" s="0" t="n">
        <v>2016</v>
      </c>
      <c r="F678" s="0" t="s">
        <v>113</v>
      </c>
      <c r="G678" s="0" t="n">
        <v>46</v>
      </c>
      <c r="H678" s="0" t="n">
        <v>11</v>
      </c>
      <c r="I678" s="0" t="n">
        <v>0</v>
      </c>
      <c r="J678" s="0" t="n">
        <v>2</v>
      </c>
      <c r="K678" s="0" t="n">
        <v>2</v>
      </c>
      <c r="L678" s="0" t="n">
        <v>0</v>
      </c>
      <c r="M678" s="0" t="n">
        <v>0</v>
      </c>
      <c r="N678" s="0" t="s">
        <v>82</v>
      </c>
      <c r="O678" s="0" t="s">
        <v>92</v>
      </c>
      <c r="P678" s="0" t="s">
        <v>116</v>
      </c>
      <c r="Q678" s="0" t="s">
        <v>94</v>
      </c>
      <c r="R678" s="0" t="n">
        <v>0</v>
      </c>
      <c r="S678" s="0" t="n">
        <v>0</v>
      </c>
      <c r="T678" s="0" t="n">
        <v>0</v>
      </c>
      <c r="U678" s="0" t="s">
        <v>95</v>
      </c>
      <c r="V678" s="0" t="s">
        <v>95</v>
      </c>
      <c r="W678" s="0" t="n">
        <v>0</v>
      </c>
      <c r="X678" s="0" t="s">
        <v>120</v>
      </c>
      <c r="Y678" s="0" t="n">
        <v>1</v>
      </c>
      <c r="AA678" s="0" t="n">
        <v>0</v>
      </c>
      <c r="AB678" s="0" t="s">
        <v>87</v>
      </c>
      <c r="AC678" s="0" t="n">
        <v>65</v>
      </c>
      <c r="AD678" s="0" t="n">
        <v>0</v>
      </c>
      <c r="AE678" s="0" t="n">
        <v>0</v>
      </c>
      <c r="AF678" s="0" t="s">
        <v>96</v>
      </c>
      <c r="AG678" s="13" t="n">
        <v>42443</v>
      </c>
      <c r="AH678" s="0" t="str">
        <f aca="false">B678&amp;"|"&amp;C678&amp;"|"&amp;D678&amp;"|"&amp;E678&amp;"|"&amp;F678&amp;"|"&amp;G678&amp;"|"&amp;H678&amp;"|"&amp;I678&amp;"|"&amp;J678&amp;"|"&amp;K678&amp;"|"&amp;L678&amp;"|"&amp;M678&amp;"|"&amp;N678&amp;"|"&amp;O678&amp;"|"&amp;P678&amp;"|"&amp;Q678&amp;"|"&amp;R678&amp;"|"&amp;S678&amp;"|"&amp;T678&amp;"|"&amp;U678&amp;"|"&amp;V678&amp;"|"&amp;W678&amp;"|"&amp;X678&amp;"|"&amp;Y678&amp;"|"&amp;Z678&amp;"|"&amp;AA678&amp;"|"&amp;AB678&amp;"|"&amp;AC678&amp;"|"&amp;AD678&amp;"|"&amp;AE678&amp;"|"&amp;AF678&amp;"|"&amp;AG678</f>
        <v>City Hotel|1|300|2016|November|46|11|0|2|2|0|0|BB|PRT|Groups|TA/TO|0|0|0|A|A|0|Non Refund|1||0|Transient|65|0|0|Canceled|42443</v>
      </c>
      <c r="AI678" s="0" t="str">
        <f aca="false">IF(COUNTIF($AH$4:$AH$2603,AH678)&gt;1,"Duplicate","Unique")</f>
        <v>Unique</v>
      </c>
      <c r="AJ678" s="0" t="str">
        <f aca="false">IF(COUNTBLANK(B678:AG678)&gt;0,"Missing ("&amp;COUNTBLANK(B678:AG678)&amp;")","Complete")</f>
        <v>Missing (1)</v>
      </c>
    </row>
    <row r="679" customFormat="false" ht="15" hidden="false" customHeight="false" outlineLevel="0" collapsed="false">
      <c r="A679" s="14" t="n">
        <v>676</v>
      </c>
      <c r="B679" s="14" t="s">
        <v>90</v>
      </c>
      <c r="C679" s="14" t="n">
        <v>0</v>
      </c>
      <c r="D679" s="14" t="n">
        <v>78</v>
      </c>
      <c r="E679" s="14" t="n">
        <v>2016</v>
      </c>
      <c r="F679" s="14" t="s">
        <v>81</v>
      </c>
      <c r="G679" s="14" t="n">
        <v>52</v>
      </c>
      <c r="H679" s="14" t="n">
        <v>20</v>
      </c>
      <c r="I679" s="14" t="n">
        <v>1</v>
      </c>
      <c r="J679" s="14" t="n">
        <v>5</v>
      </c>
      <c r="K679" s="14" t="n">
        <v>3</v>
      </c>
      <c r="L679" s="14" t="n">
        <v>0</v>
      </c>
      <c r="M679" s="14" t="n">
        <v>0</v>
      </c>
      <c r="N679" s="14" t="s">
        <v>82</v>
      </c>
      <c r="O679" s="14" t="s">
        <v>143</v>
      </c>
      <c r="P679" s="14" t="s">
        <v>84</v>
      </c>
      <c r="Q679" s="14" t="s">
        <v>84</v>
      </c>
      <c r="R679" s="14" t="n">
        <v>0</v>
      </c>
      <c r="S679" s="14" t="n">
        <v>0</v>
      </c>
      <c r="T679" s="14" t="n">
        <v>0</v>
      </c>
      <c r="U679" s="14" t="s">
        <v>136</v>
      </c>
      <c r="V679" s="14" t="s">
        <v>95</v>
      </c>
      <c r="W679" s="14" t="n">
        <v>0</v>
      </c>
      <c r="X679" s="14" t="s">
        <v>86</v>
      </c>
      <c r="Y679" s="14" t="n">
        <v>14</v>
      </c>
      <c r="Z679" s="14"/>
      <c r="AA679" s="14" t="n">
        <v>0</v>
      </c>
      <c r="AB679" s="14" t="s">
        <v>101</v>
      </c>
      <c r="AC679" s="14" t="n">
        <v>119.4</v>
      </c>
      <c r="AD679" s="14" t="n">
        <v>0</v>
      </c>
      <c r="AE679" s="14" t="n">
        <v>2</v>
      </c>
      <c r="AF679" s="14" t="s">
        <v>88</v>
      </c>
      <c r="AG679" s="15" t="n">
        <v>42730</v>
      </c>
      <c r="AH679" s="14" t="str">
        <f aca="false">B679&amp;"|"&amp;C679&amp;"|"&amp;D679&amp;"|"&amp;E679&amp;"|"&amp;F679&amp;"|"&amp;G679&amp;"|"&amp;H679&amp;"|"&amp;I679&amp;"|"&amp;J679&amp;"|"&amp;K679&amp;"|"&amp;L679&amp;"|"&amp;M679&amp;"|"&amp;N679&amp;"|"&amp;O679&amp;"|"&amp;P679&amp;"|"&amp;Q679&amp;"|"&amp;R679&amp;"|"&amp;S679&amp;"|"&amp;T679&amp;"|"&amp;U679&amp;"|"&amp;V679&amp;"|"&amp;W679&amp;"|"&amp;X679&amp;"|"&amp;Y679&amp;"|"&amp;Z679&amp;"|"&amp;AA679&amp;"|"&amp;AB679&amp;"|"&amp;AC679&amp;"|"&amp;AD679&amp;"|"&amp;AE679&amp;"|"&amp;AF679&amp;"|"&amp;AG679</f>
        <v>City Hotel|0|78|2016|December|52|20|1|5|3|0|0|BB|AUS|Direct|Direct|0|0|0|G|A|0|No Deposit|14||0|Transient-Party|119.4|0|2|Check-Out|42730</v>
      </c>
      <c r="AI679" s="14" t="str">
        <f aca="false">IF(COUNTIF($AH$4:$AH$2603,AH679)&gt;1,"Duplicate","Unique")</f>
        <v>Unique</v>
      </c>
      <c r="AJ679" s="14" t="str">
        <f aca="false">IF(COUNTBLANK(B679:AG679)&gt;0,"Missing ("&amp;COUNTBLANK(B679:AG679)&amp;")","Complete")</f>
        <v>Missing (1)</v>
      </c>
    </row>
    <row r="680" customFormat="false" ht="15" hidden="false" customHeight="false" outlineLevel="0" collapsed="false">
      <c r="A680" s="0" t="n">
        <v>677</v>
      </c>
      <c r="B680" s="0" t="s">
        <v>90</v>
      </c>
      <c r="C680" s="0" t="n">
        <v>1</v>
      </c>
      <c r="D680" s="0" t="n">
        <v>50</v>
      </c>
      <c r="E680" s="0" t="n">
        <v>2016</v>
      </c>
      <c r="F680" s="0" t="s">
        <v>135</v>
      </c>
      <c r="G680" s="0" t="n">
        <v>26</v>
      </c>
      <c r="H680" s="0" t="n">
        <v>21</v>
      </c>
      <c r="I680" s="0" t="n">
        <v>0</v>
      </c>
      <c r="J680" s="0" t="n">
        <v>3</v>
      </c>
      <c r="K680" s="0" t="n">
        <v>2</v>
      </c>
      <c r="L680" s="0" t="n">
        <v>0</v>
      </c>
      <c r="M680" s="0" t="n">
        <v>0</v>
      </c>
      <c r="N680" s="0" t="s">
        <v>107</v>
      </c>
      <c r="O680" s="0" t="s">
        <v>83</v>
      </c>
      <c r="P680" s="0" t="s">
        <v>93</v>
      </c>
      <c r="Q680" s="0" t="s">
        <v>94</v>
      </c>
      <c r="R680" s="0" t="n">
        <v>0</v>
      </c>
      <c r="S680" s="0" t="n">
        <v>0</v>
      </c>
      <c r="T680" s="0" t="n">
        <v>0</v>
      </c>
      <c r="U680" s="0" t="s">
        <v>95</v>
      </c>
      <c r="V680" s="0" t="s">
        <v>95</v>
      </c>
      <c r="W680" s="0" t="n">
        <v>0</v>
      </c>
      <c r="X680" s="0" t="s">
        <v>86</v>
      </c>
      <c r="Y680" s="0" t="n">
        <v>9</v>
      </c>
      <c r="AA680" s="0" t="n">
        <v>0</v>
      </c>
      <c r="AB680" s="0" t="s">
        <v>87</v>
      </c>
      <c r="AC680" s="0" t="n">
        <v>89.1</v>
      </c>
      <c r="AD680" s="0" t="n">
        <v>0</v>
      </c>
      <c r="AE680" s="0" t="n">
        <v>0</v>
      </c>
      <c r="AF680" s="0" t="s">
        <v>96</v>
      </c>
      <c r="AG680" s="13" t="n">
        <v>42514</v>
      </c>
      <c r="AH680" s="0" t="str">
        <f aca="false">B680&amp;"|"&amp;C680&amp;"|"&amp;D680&amp;"|"&amp;E680&amp;"|"&amp;F680&amp;"|"&amp;G680&amp;"|"&amp;H680&amp;"|"&amp;I680&amp;"|"&amp;J680&amp;"|"&amp;K680&amp;"|"&amp;L680&amp;"|"&amp;M680&amp;"|"&amp;N680&amp;"|"&amp;O680&amp;"|"&amp;P680&amp;"|"&amp;Q680&amp;"|"&amp;R680&amp;"|"&amp;S680&amp;"|"&amp;T680&amp;"|"&amp;U680&amp;"|"&amp;V680&amp;"|"&amp;W680&amp;"|"&amp;X680&amp;"|"&amp;Y680&amp;"|"&amp;Z680&amp;"|"&amp;AA680&amp;"|"&amp;AB680&amp;"|"&amp;AC680&amp;"|"&amp;AD680&amp;"|"&amp;AE680&amp;"|"&amp;AF680&amp;"|"&amp;AG680</f>
        <v>City Hotel|1|50|2016|June|26|21|0|3|2|0|0|SC|GBR|Online TA|TA/TO|0|0|0|A|A|0|No Deposit|9||0|Transient|89.1|0|0|Canceled|42514</v>
      </c>
      <c r="AI680" s="0" t="str">
        <f aca="false">IF(COUNTIF($AH$4:$AH$2603,AH680)&gt;1,"Duplicate","Unique")</f>
        <v>Unique</v>
      </c>
      <c r="AJ680" s="0" t="str">
        <f aca="false">IF(COUNTBLANK(B680:AG680)&gt;0,"Missing ("&amp;COUNTBLANK(B680:AG680)&amp;")","Complete")</f>
        <v>Missing (1)</v>
      </c>
    </row>
    <row r="681" customFormat="false" ht="15" hidden="false" customHeight="false" outlineLevel="0" collapsed="false">
      <c r="A681" s="14" t="n">
        <v>678</v>
      </c>
      <c r="B681" s="14" t="s">
        <v>90</v>
      </c>
      <c r="C681" s="14" t="n">
        <v>0</v>
      </c>
      <c r="D681" s="14" t="n">
        <v>67</v>
      </c>
      <c r="E681" s="14" t="n">
        <v>2017</v>
      </c>
      <c r="F681" s="14" t="s">
        <v>121</v>
      </c>
      <c r="G681" s="14" t="n">
        <v>18</v>
      </c>
      <c r="H681" s="14" t="n">
        <v>2</v>
      </c>
      <c r="I681" s="14" t="n">
        <v>0</v>
      </c>
      <c r="J681" s="14" t="n">
        <v>3</v>
      </c>
      <c r="K681" s="14" t="n">
        <v>2</v>
      </c>
      <c r="L681" s="14" t="n">
        <v>0</v>
      </c>
      <c r="M681" s="14" t="n">
        <v>0</v>
      </c>
      <c r="N681" s="14" t="s">
        <v>82</v>
      </c>
      <c r="O681" s="14" t="s">
        <v>150</v>
      </c>
      <c r="P681" s="14" t="s">
        <v>116</v>
      </c>
      <c r="Q681" s="14" t="s">
        <v>128</v>
      </c>
      <c r="R681" s="14" t="n">
        <v>0</v>
      </c>
      <c r="S681" s="14" t="n">
        <v>0</v>
      </c>
      <c r="T681" s="14" t="n">
        <v>0</v>
      </c>
      <c r="U681" s="14" t="s">
        <v>95</v>
      </c>
      <c r="V681" s="14" t="s">
        <v>95</v>
      </c>
      <c r="W681" s="14" t="n">
        <v>0</v>
      </c>
      <c r="X681" s="14" t="s">
        <v>86</v>
      </c>
      <c r="Y681" s="14"/>
      <c r="Z681" s="14" t="n">
        <v>409</v>
      </c>
      <c r="AA681" s="14" t="n">
        <v>0</v>
      </c>
      <c r="AB681" s="14" t="s">
        <v>101</v>
      </c>
      <c r="AC681" s="14" t="n">
        <v>120</v>
      </c>
      <c r="AD681" s="14" t="n">
        <v>0</v>
      </c>
      <c r="AE681" s="14" t="n">
        <v>0</v>
      </c>
      <c r="AF681" s="14" t="s">
        <v>88</v>
      </c>
      <c r="AG681" s="15" t="n">
        <v>42860</v>
      </c>
      <c r="AH681" s="14" t="str">
        <f aca="false">B681&amp;"|"&amp;C681&amp;"|"&amp;D681&amp;"|"&amp;E681&amp;"|"&amp;F681&amp;"|"&amp;G681&amp;"|"&amp;H681&amp;"|"&amp;I681&amp;"|"&amp;J681&amp;"|"&amp;K681&amp;"|"&amp;L681&amp;"|"&amp;M681&amp;"|"&amp;N681&amp;"|"&amp;O681&amp;"|"&amp;P681&amp;"|"&amp;Q681&amp;"|"&amp;R681&amp;"|"&amp;S681&amp;"|"&amp;T681&amp;"|"&amp;U681&amp;"|"&amp;V681&amp;"|"&amp;W681&amp;"|"&amp;X681&amp;"|"&amp;Y681&amp;"|"&amp;Z681&amp;"|"&amp;AA681&amp;"|"&amp;AB681&amp;"|"&amp;AC681&amp;"|"&amp;AD681&amp;"|"&amp;AE681&amp;"|"&amp;AF681&amp;"|"&amp;AG681</f>
        <v>City Hotel|0|67|2017|May|18|2|0|3|2|0|0|BB|NOR|Groups|Corporate|0|0|0|A|A|0|No Deposit||409|0|Transient-Party|120|0|0|Check-Out|42860</v>
      </c>
      <c r="AI681" s="14" t="str">
        <f aca="false">IF(COUNTIF($AH$4:$AH$2603,AH681)&gt;1,"Duplicate","Unique")</f>
        <v>Unique</v>
      </c>
      <c r="AJ681" s="14" t="str">
        <f aca="false">IF(COUNTBLANK(B681:AG681)&gt;0,"Missing ("&amp;COUNTBLANK(B681:AG681)&amp;")","Complete")</f>
        <v>Missing (1)</v>
      </c>
    </row>
    <row r="682" customFormat="false" ht="15" hidden="false" customHeight="false" outlineLevel="0" collapsed="false">
      <c r="A682" s="0" t="n">
        <v>679</v>
      </c>
      <c r="B682" s="0" t="s">
        <v>90</v>
      </c>
      <c r="C682" s="0" t="n">
        <v>0</v>
      </c>
      <c r="D682" s="0" t="n">
        <v>39</v>
      </c>
      <c r="E682" s="0" t="n">
        <v>2017</v>
      </c>
      <c r="F682" s="0" t="s">
        <v>135</v>
      </c>
      <c r="G682" s="0" t="n">
        <v>23</v>
      </c>
      <c r="H682" s="0" t="n">
        <v>9</v>
      </c>
      <c r="I682" s="0" t="n">
        <v>0</v>
      </c>
      <c r="J682" s="0" t="n">
        <v>2</v>
      </c>
      <c r="K682" s="0" t="n">
        <v>2</v>
      </c>
      <c r="L682" s="0" t="n">
        <v>0</v>
      </c>
      <c r="M682" s="0" t="n">
        <v>0</v>
      </c>
      <c r="N682" s="0" t="s">
        <v>107</v>
      </c>
      <c r="O682" s="0" t="s">
        <v>130</v>
      </c>
      <c r="P682" s="0" t="s">
        <v>99</v>
      </c>
      <c r="Q682" s="0" t="s">
        <v>94</v>
      </c>
      <c r="R682" s="0" t="n">
        <v>0</v>
      </c>
      <c r="S682" s="0" t="n">
        <v>0</v>
      </c>
      <c r="T682" s="0" t="n">
        <v>0</v>
      </c>
      <c r="U682" s="0" t="s">
        <v>95</v>
      </c>
      <c r="V682" s="0" t="s">
        <v>95</v>
      </c>
      <c r="W682" s="0" t="n">
        <v>0</v>
      </c>
      <c r="X682" s="0" t="s">
        <v>86</v>
      </c>
      <c r="Y682" s="0" t="n">
        <v>28</v>
      </c>
      <c r="AA682" s="0" t="n">
        <v>0</v>
      </c>
      <c r="AB682" s="0" t="s">
        <v>87</v>
      </c>
      <c r="AC682" s="0" t="n">
        <v>89</v>
      </c>
      <c r="AD682" s="0" t="n">
        <v>0</v>
      </c>
      <c r="AE682" s="0" t="n">
        <v>0</v>
      </c>
      <c r="AF682" s="0" t="s">
        <v>88</v>
      </c>
      <c r="AG682" s="13" t="n">
        <v>42897</v>
      </c>
      <c r="AH682" s="0" t="str">
        <f aca="false">B682&amp;"|"&amp;C682&amp;"|"&amp;D682&amp;"|"&amp;E682&amp;"|"&amp;F682&amp;"|"&amp;G682&amp;"|"&amp;H682&amp;"|"&amp;I682&amp;"|"&amp;J682&amp;"|"&amp;K682&amp;"|"&amp;L682&amp;"|"&amp;M682&amp;"|"&amp;N682&amp;"|"&amp;O682&amp;"|"&amp;P682&amp;"|"&amp;Q682&amp;"|"&amp;R682&amp;"|"&amp;S682&amp;"|"&amp;T682&amp;"|"&amp;U682&amp;"|"&amp;V682&amp;"|"&amp;W682&amp;"|"&amp;X682&amp;"|"&amp;Y682&amp;"|"&amp;Z682&amp;"|"&amp;AA682&amp;"|"&amp;AB682&amp;"|"&amp;AC682&amp;"|"&amp;AD682&amp;"|"&amp;AE682&amp;"|"&amp;AF682&amp;"|"&amp;AG682</f>
        <v>City Hotel|0|39|2017|June|23|9|0|2|2|0|0|SC|NLD|Offline TA/TO|TA/TO|0|0|0|A|A|0|No Deposit|28||0|Transient|89|0|0|Check-Out|42897</v>
      </c>
      <c r="AI682" s="0" t="str">
        <f aca="false">IF(COUNTIF($AH$4:$AH$2603,AH682)&gt;1,"Duplicate","Unique")</f>
        <v>Unique</v>
      </c>
      <c r="AJ682" s="0" t="str">
        <f aca="false">IF(COUNTBLANK(B682:AG682)&gt;0,"Missing ("&amp;COUNTBLANK(B682:AG682)&amp;")","Complete")</f>
        <v>Missing (1)</v>
      </c>
    </row>
    <row r="683" customFormat="false" ht="15" hidden="false" customHeight="false" outlineLevel="0" collapsed="false">
      <c r="A683" s="14" t="n">
        <v>680</v>
      </c>
      <c r="B683" s="14" t="s">
        <v>90</v>
      </c>
      <c r="C683" s="14" t="n">
        <v>0</v>
      </c>
      <c r="D683" s="14" t="n">
        <v>8</v>
      </c>
      <c r="E683" s="14" t="n">
        <v>2016</v>
      </c>
      <c r="F683" s="14" t="s">
        <v>114</v>
      </c>
      <c r="G683" s="14" t="n">
        <v>38</v>
      </c>
      <c r="H683" s="14" t="n">
        <v>15</v>
      </c>
      <c r="I683" s="14" t="n">
        <v>0</v>
      </c>
      <c r="J683" s="14" t="n">
        <v>1</v>
      </c>
      <c r="K683" s="14" t="n">
        <v>1</v>
      </c>
      <c r="L683" s="14" t="n">
        <v>0</v>
      </c>
      <c r="M683" s="14" t="n">
        <v>0</v>
      </c>
      <c r="N683" s="14" t="s">
        <v>82</v>
      </c>
      <c r="O683" s="14" t="s">
        <v>92</v>
      </c>
      <c r="P683" s="14" t="s">
        <v>84</v>
      </c>
      <c r="Q683" s="14" t="s">
        <v>84</v>
      </c>
      <c r="R683" s="14" t="n">
        <v>0</v>
      </c>
      <c r="S683" s="14" t="n">
        <v>0</v>
      </c>
      <c r="T683" s="14" t="n">
        <v>0</v>
      </c>
      <c r="U683" s="14" t="s">
        <v>95</v>
      </c>
      <c r="V683" s="14" t="s">
        <v>95</v>
      </c>
      <c r="W683" s="14" t="n">
        <v>0</v>
      </c>
      <c r="X683" s="14" t="s">
        <v>86</v>
      </c>
      <c r="Y683" s="14" t="n">
        <v>14</v>
      </c>
      <c r="Z683" s="14"/>
      <c r="AA683" s="14" t="n">
        <v>0</v>
      </c>
      <c r="AB683" s="14" t="s">
        <v>87</v>
      </c>
      <c r="AC683" s="14" t="n">
        <v>159</v>
      </c>
      <c r="AD683" s="14" t="n">
        <v>0</v>
      </c>
      <c r="AE683" s="14" t="n">
        <v>0</v>
      </c>
      <c r="AF683" s="14" t="s">
        <v>88</v>
      </c>
      <c r="AG683" s="15" t="n">
        <v>42629</v>
      </c>
      <c r="AH683" s="14" t="str">
        <f aca="false">B683&amp;"|"&amp;C683&amp;"|"&amp;D683&amp;"|"&amp;E683&amp;"|"&amp;F683&amp;"|"&amp;G683&amp;"|"&amp;H683&amp;"|"&amp;I683&amp;"|"&amp;J683&amp;"|"&amp;K683&amp;"|"&amp;L683&amp;"|"&amp;M683&amp;"|"&amp;N683&amp;"|"&amp;O683&amp;"|"&amp;P683&amp;"|"&amp;Q683&amp;"|"&amp;R683&amp;"|"&amp;S683&amp;"|"&amp;T683&amp;"|"&amp;U683&amp;"|"&amp;V683&amp;"|"&amp;W683&amp;"|"&amp;X683&amp;"|"&amp;Y683&amp;"|"&amp;Z683&amp;"|"&amp;AA683&amp;"|"&amp;AB683&amp;"|"&amp;AC683&amp;"|"&amp;AD683&amp;"|"&amp;AE683&amp;"|"&amp;AF683&amp;"|"&amp;AG683</f>
        <v>City Hotel|0|8|2016|September|38|15|0|1|1|0|0|BB|PRT|Direct|Direct|0|0|0|A|A|0|No Deposit|14||0|Transient|159|0|0|Check-Out|42629</v>
      </c>
      <c r="AI683" s="14" t="str">
        <f aca="false">IF(COUNTIF($AH$4:$AH$2603,AH683)&gt;1,"Duplicate","Unique")</f>
        <v>Unique</v>
      </c>
      <c r="AJ683" s="14" t="str">
        <f aca="false">IF(COUNTBLANK(B683:AG683)&gt;0,"Missing ("&amp;COUNTBLANK(B683:AG683)&amp;")","Complete")</f>
        <v>Missing (1)</v>
      </c>
    </row>
    <row r="684" customFormat="false" ht="15" hidden="false" customHeight="false" outlineLevel="0" collapsed="false">
      <c r="A684" s="0" t="n">
        <v>681</v>
      </c>
      <c r="B684" s="0" t="s">
        <v>90</v>
      </c>
      <c r="C684" s="0" t="n">
        <v>1</v>
      </c>
      <c r="D684" s="0" t="n">
        <v>32</v>
      </c>
      <c r="E684" s="0" t="n">
        <v>2017</v>
      </c>
      <c r="F684" s="0" t="s">
        <v>135</v>
      </c>
      <c r="G684" s="0" t="n">
        <v>26</v>
      </c>
      <c r="H684" s="0" t="n">
        <v>28</v>
      </c>
      <c r="I684" s="0" t="n">
        <v>0</v>
      </c>
      <c r="J684" s="0" t="n">
        <v>3</v>
      </c>
      <c r="K684" s="0" t="n">
        <v>3</v>
      </c>
      <c r="L684" s="0" t="n">
        <v>0</v>
      </c>
      <c r="M684" s="0" t="n">
        <v>0</v>
      </c>
      <c r="N684" s="0" t="s">
        <v>82</v>
      </c>
      <c r="O684" s="0" t="s">
        <v>147</v>
      </c>
      <c r="P684" s="0" t="s">
        <v>93</v>
      </c>
      <c r="Q684" s="0" t="s">
        <v>94</v>
      </c>
      <c r="R684" s="0" t="n">
        <v>0</v>
      </c>
      <c r="S684" s="0" t="n">
        <v>0</v>
      </c>
      <c r="T684" s="0" t="n">
        <v>0</v>
      </c>
      <c r="U684" s="0" t="s">
        <v>109</v>
      </c>
      <c r="V684" s="0" t="s">
        <v>109</v>
      </c>
      <c r="W684" s="0" t="n">
        <v>0</v>
      </c>
      <c r="X684" s="0" t="s">
        <v>86</v>
      </c>
      <c r="Y684" s="0" t="n">
        <v>9</v>
      </c>
      <c r="AA684" s="0" t="n">
        <v>0</v>
      </c>
      <c r="AB684" s="0" t="s">
        <v>87</v>
      </c>
      <c r="AC684" s="0" t="n">
        <v>216.67</v>
      </c>
      <c r="AD684" s="0" t="n">
        <v>0</v>
      </c>
      <c r="AE684" s="0" t="n">
        <v>0</v>
      </c>
      <c r="AF684" s="0" t="s">
        <v>96</v>
      </c>
      <c r="AG684" s="13" t="n">
        <v>42882</v>
      </c>
      <c r="AH684" s="0" t="str">
        <f aca="false">B684&amp;"|"&amp;C684&amp;"|"&amp;D684&amp;"|"&amp;E684&amp;"|"&amp;F684&amp;"|"&amp;G684&amp;"|"&amp;H684&amp;"|"&amp;I684&amp;"|"&amp;J684&amp;"|"&amp;K684&amp;"|"&amp;L684&amp;"|"&amp;M684&amp;"|"&amp;N684&amp;"|"&amp;O684&amp;"|"&amp;P684&amp;"|"&amp;Q684&amp;"|"&amp;R684&amp;"|"&amp;S684&amp;"|"&amp;T684&amp;"|"&amp;U684&amp;"|"&amp;V684&amp;"|"&amp;W684&amp;"|"&amp;X684&amp;"|"&amp;Y684&amp;"|"&amp;Z684&amp;"|"&amp;AA684&amp;"|"&amp;AB684&amp;"|"&amp;AC684&amp;"|"&amp;AD684&amp;"|"&amp;AE684&amp;"|"&amp;AF684&amp;"|"&amp;AG684</f>
        <v>City Hotel|1|32|2017|June|26|28|0|3|3|0|0|BB|IRL|Online TA|TA/TO|0|0|0|D|D|0|No Deposit|9||0|Transient|216.67|0|0|Canceled|42882</v>
      </c>
      <c r="AI684" s="0" t="str">
        <f aca="false">IF(COUNTIF($AH$4:$AH$2603,AH684)&gt;1,"Duplicate","Unique")</f>
        <v>Unique</v>
      </c>
      <c r="AJ684" s="0" t="str">
        <f aca="false">IF(COUNTBLANK(B684:AG684)&gt;0,"Missing ("&amp;COUNTBLANK(B684:AG684)&amp;")","Complete")</f>
        <v>Missing (1)</v>
      </c>
    </row>
    <row r="685" customFormat="false" ht="15" hidden="false" customHeight="false" outlineLevel="0" collapsed="false">
      <c r="A685" s="14" t="n">
        <v>682</v>
      </c>
      <c r="B685" s="14" t="s">
        <v>80</v>
      </c>
      <c r="C685" s="14" t="n">
        <v>0</v>
      </c>
      <c r="D685" s="14" t="n">
        <v>7</v>
      </c>
      <c r="E685" s="14" t="n">
        <v>2017</v>
      </c>
      <c r="F685" s="14" t="s">
        <v>103</v>
      </c>
      <c r="G685" s="14" t="n">
        <v>9</v>
      </c>
      <c r="H685" s="14" t="n">
        <v>2</v>
      </c>
      <c r="I685" s="14" t="n">
        <v>1</v>
      </c>
      <c r="J685" s="14" t="n">
        <v>3</v>
      </c>
      <c r="K685" s="14" t="n">
        <v>2</v>
      </c>
      <c r="L685" s="14" t="n">
        <v>0</v>
      </c>
      <c r="M685" s="14" t="n">
        <v>0</v>
      </c>
      <c r="N685" s="14" t="s">
        <v>82</v>
      </c>
      <c r="O685" s="14" t="s">
        <v>83</v>
      </c>
      <c r="P685" s="14" t="s">
        <v>116</v>
      </c>
      <c r="Q685" s="14" t="s">
        <v>128</v>
      </c>
      <c r="R685" s="14" t="n">
        <v>0</v>
      </c>
      <c r="S685" s="14" t="n">
        <v>0</v>
      </c>
      <c r="T685" s="14" t="n">
        <v>0</v>
      </c>
      <c r="U685" s="14" t="s">
        <v>109</v>
      </c>
      <c r="V685" s="14" t="s">
        <v>109</v>
      </c>
      <c r="W685" s="14" t="n">
        <v>0</v>
      </c>
      <c r="X685" s="14" t="s">
        <v>86</v>
      </c>
      <c r="Y685" s="14"/>
      <c r="Z685" s="14" t="n">
        <v>223</v>
      </c>
      <c r="AA685" s="14" t="n">
        <v>0</v>
      </c>
      <c r="AB685" s="14" t="s">
        <v>101</v>
      </c>
      <c r="AC685" s="14" t="n">
        <v>47</v>
      </c>
      <c r="AD685" s="14" t="n">
        <v>0</v>
      </c>
      <c r="AE685" s="14" t="n">
        <v>0</v>
      </c>
      <c r="AF685" s="14" t="s">
        <v>88</v>
      </c>
      <c r="AG685" s="15" t="n">
        <v>42800</v>
      </c>
      <c r="AH685" s="14" t="str">
        <f aca="false">B685&amp;"|"&amp;C685&amp;"|"&amp;D685&amp;"|"&amp;E685&amp;"|"&amp;F685&amp;"|"&amp;G685&amp;"|"&amp;H685&amp;"|"&amp;I685&amp;"|"&amp;J685&amp;"|"&amp;K685&amp;"|"&amp;L685&amp;"|"&amp;M685&amp;"|"&amp;N685&amp;"|"&amp;O685&amp;"|"&amp;P685&amp;"|"&amp;Q685&amp;"|"&amp;R685&amp;"|"&amp;S685&amp;"|"&amp;T685&amp;"|"&amp;U685&amp;"|"&amp;V685&amp;"|"&amp;W685&amp;"|"&amp;X685&amp;"|"&amp;Y685&amp;"|"&amp;Z685&amp;"|"&amp;AA685&amp;"|"&amp;AB685&amp;"|"&amp;AC685&amp;"|"&amp;AD685&amp;"|"&amp;AE685&amp;"|"&amp;AF685&amp;"|"&amp;AG685</f>
        <v>Resort Hotel|0|7|2017|March|9|2|1|3|2|0|0|BB|GBR|Groups|Corporate|0|0|0|D|D|0|No Deposit||223|0|Transient-Party|47|0|0|Check-Out|42800</v>
      </c>
      <c r="AI685" s="14" t="str">
        <f aca="false">IF(COUNTIF($AH$4:$AH$2603,AH685)&gt;1,"Duplicate","Unique")</f>
        <v>Unique</v>
      </c>
      <c r="AJ685" s="14" t="str">
        <f aca="false">IF(COUNTBLANK(B685:AG685)&gt;0,"Missing ("&amp;COUNTBLANK(B685:AG685)&amp;")","Complete")</f>
        <v>Missing (1)</v>
      </c>
    </row>
    <row r="686" customFormat="false" ht="15" hidden="false" customHeight="false" outlineLevel="0" collapsed="false">
      <c r="A686" s="0" t="n">
        <v>683</v>
      </c>
      <c r="B686" s="0" t="s">
        <v>80</v>
      </c>
      <c r="C686" s="0" t="n">
        <v>0</v>
      </c>
      <c r="D686" s="0" t="n">
        <v>96</v>
      </c>
      <c r="E686" s="0" t="n">
        <v>2017</v>
      </c>
      <c r="F686" s="0" t="s">
        <v>103</v>
      </c>
      <c r="G686" s="0" t="n">
        <v>12</v>
      </c>
      <c r="H686" s="0" t="n">
        <v>19</v>
      </c>
      <c r="I686" s="0" t="n">
        <v>2</v>
      </c>
      <c r="J686" s="0" t="n">
        <v>5</v>
      </c>
      <c r="K686" s="0" t="n">
        <v>2</v>
      </c>
      <c r="L686" s="0" t="n">
        <v>0</v>
      </c>
      <c r="M686" s="0" t="n">
        <v>0</v>
      </c>
      <c r="N686" s="0" t="s">
        <v>82</v>
      </c>
      <c r="O686" s="0" t="s">
        <v>108</v>
      </c>
      <c r="P686" s="0" t="s">
        <v>116</v>
      </c>
      <c r="Q686" s="0" t="s">
        <v>94</v>
      </c>
      <c r="R686" s="0" t="n">
        <v>0</v>
      </c>
      <c r="S686" s="0" t="n">
        <v>0</v>
      </c>
      <c r="T686" s="0" t="n">
        <v>0</v>
      </c>
      <c r="U686" s="0" t="s">
        <v>95</v>
      </c>
      <c r="V686" s="0" t="s">
        <v>95</v>
      </c>
      <c r="W686" s="0" t="n">
        <v>1</v>
      </c>
      <c r="X686" s="0" t="s">
        <v>86</v>
      </c>
      <c r="Y686" s="0" t="n">
        <v>177</v>
      </c>
      <c r="AA686" s="0" t="n">
        <v>0</v>
      </c>
      <c r="AB686" s="0" t="s">
        <v>101</v>
      </c>
      <c r="AC686" s="0" t="n">
        <v>34</v>
      </c>
      <c r="AD686" s="0" t="n">
        <v>0</v>
      </c>
      <c r="AE686" s="0" t="n">
        <v>0</v>
      </c>
      <c r="AF686" s="0" t="s">
        <v>88</v>
      </c>
      <c r="AG686" s="13" t="n">
        <v>42820</v>
      </c>
      <c r="AH686" s="0" t="str">
        <f aca="false">B686&amp;"|"&amp;C686&amp;"|"&amp;D686&amp;"|"&amp;E686&amp;"|"&amp;F686&amp;"|"&amp;G686&amp;"|"&amp;H686&amp;"|"&amp;I686&amp;"|"&amp;J686&amp;"|"&amp;K686&amp;"|"&amp;L686&amp;"|"&amp;M686&amp;"|"&amp;N686&amp;"|"&amp;O686&amp;"|"&amp;P686&amp;"|"&amp;Q686&amp;"|"&amp;R686&amp;"|"&amp;S686&amp;"|"&amp;T686&amp;"|"&amp;U686&amp;"|"&amp;V686&amp;"|"&amp;W686&amp;"|"&amp;X686&amp;"|"&amp;Y686&amp;"|"&amp;Z686&amp;"|"&amp;AA686&amp;"|"&amp;AB686&amp;"|"&amp;AC686&amp;"|"&amp;AD686&amp;"|"&amp;AE686&amp;"|"&amp;AF686&amp;"|"&amp;AG686</f>
        <v>Resort Hotel|0|96|2017|March|12|19|2|5|2|0|0|BB|DEU|Groups|TA/TO|0|0|0|A|A|1|No Deposit|177||0|Transient-Party|34|0|0|Check-Out|42820</v>
      </c>
      <c r="AI686" s="0" t="str">
        <f aca="false">IF(COUNTIF($AH$4:$AH$2603,AH686)&gt;1,"Duplicate","Unique")</f>
        <v>Unique</v>
      </c>
      <c r="AJ686" s="0" t="str">
        <f aca="false">IF(COUNTBLANK(B686:AG686)&gt;0,"Missing ("&amp;COUNTBLANK(B686:AG686)&amp;")","Complete")</f>
        <v>Missing (1)</v>
      </c>
    </row>
    <row r="687" customFormat="false" ht="15" hidden="false" customHeight="false" outlineLevel="0" collapsed="false">
      <c r="A687" s="14" t="n">
        <v>684</v>
      </c>
      <c r="B687" s="14" t="s">
        <v>90</v>
      </c>
      <c r="C687" s="14" t="n">
        <v>0</v>
      </c>
      <c r="D687" s="14" t="n">
        <v>1</v>
      </c>
      <c r="E687" s="14" t="n">
        <v>2015</v>
      </c>
      <c r="F687" s="14" t="s">
        <v>111</v>
      </c>
      <c r="G687" s="14" t="n">
        <v>41</v>
      </c>
      <c r="H687" s="14" t="n">
        <v>9</v>
      </c>
      <c r="I687" s="14" t="n">
        <v>2</v>
      </c>
      <c r="J687" s="14" t="n">
        <v>2</v>
      </c>
      <c r="K687" s="14" t="n">
        <v>2</v>
      </c>
      <c r="L687" s="14" t="n">
        <v>0</v>
      </c>
      <c r="M687" s="14" t="n">
        <v>0</v>
      </c>
      <c r="N687" s="14" t="s">
        <v>82</v>
      </c>
      <c r="O687" s="14" t="s">
        <v>123</v>
      </c>
      <c r="P687" s="14" t="s">
        <v>93</v>
      </c>
      <c r="Q687" s="14" t="s">
        <v>94</v>
      </c>
      <c r="R687" s="14" t="n">
        <v>0</v>
      </c>
      <c r="S687" s="14" t="n">
        <v>0</v>
      </c>
      <c r="T687" s="14" t="n">
        <v>0</v>
      </c>
      <c r="U687" s="14" t="s">
        <v>95</v>
      </c>
      <c r="V687" s="14" t="s">
        <v>95</v>
      </c>
      <c r="W687" s="14" t="n">
        <v>0</v>
      </c>
      <c r="X687" s="14" t="s">
        <v>86</v>
      </c>
      <c r="Y687" s="14" t="n">
        <v>9</v>
      </c>
      <c r="Z687" s="14"/>
      <c r="AA687" s="14" t="n">
        <v>0</v>
      </c>
      <c r="AB687" s="14" t="s">
        <v>87</v>
      </c>
      <c r="AC687" s="14" t="n">
        <v>145</v>
      </c>
      <c r="AD687" s="14" t="n">
        <v>0</v>
      </c>
      <c r="AE687" s="14" t="n">
        <v>2</v>
      </c>
      <c r="AF687" s="14" t="s">
        <v>88</v>
      </c>
      <c r="AG687" s="15" t="n">
        <v>42290</v>
      </c>
      <c r="AH687" s="14" t="str">
        <f aca="false">B687&amp;"|"&amp;C687&amp;"|"&amp;D687&amp;"|"&amp;E687&amp;"|"&amp;F687&amp;"|"&amp;G687&amp;"|"&amp;H687&amp;"|"&amp;I687&amp;"|"&amp;J687&amp;"|"&amp;K687&amp;"|"&amp;L687&amp;"|"&amp;M687&amp;"|"&amp;N687&amp;"|"&amp;O687&amp;"|"&amp;P687&amp;"|"&amp;Q687&amp;"|"&amp;R687&amp;"|"&amp;S687&amp;"|"&amp;T687&amp;"|"&amp;U687&amp;"|"&amp;V687&amp;"|"&amp;W687&amp;"|"&amp;X687&amp;"|"&amp;Y687&amp;"|"&amp;Z687&amp;"|"&amp;AA687&amp;"|"&amp;AB687&amp;"|"&amp;AC687&amp;"|"&amp;AD687&amp;"|"&amp;AE687&amp;"|"&amp;AF687&amp;"|"&amp;AG687</f>
        <v>City Hotel|0|1|2015|October|41|9|2|2|2|0|0|BB|USA|Online TA|TA/TO|0|0|0|A|A|0|No Deposit|9||0|Transient|145|0|2|Check-Out|42290</v>
      </c>
      <c r="AI687" s="14" t="str">
        <f aca="false">IF(COUNTIF($AH$4:$AH$2603,AH687)&gt;1,"Duplicate","Unique")</f>
        <v>Unique</v>
      </c>
      <c r="AJ687" s="14" t="str">
        <f aca="false">IF(COUNTBLANK(B687:AG687)&gt;0,"Missing ("&amp;COUNTBLANK(B687:AG687)&amp;")","Complete")</f>
        <v>Missing (1)</v>
      </c>
    </row>
    <row r="688" customFormat="false" ht="15" hidden="false" customHeight="false" outlineLevel="0" collapsed="false">
      <c r="A688" s="0" t="n">
        <v>685</v>
      </c>
      <c r="B688" s="0" t="s">
        <v>90</v>
      </c>
      <c r="C688" s="0" t="n">
        <v>1</v>
      </c>
      <c r="D688" s="0" t="n">
        <v>42</v>
      </c>
      <c r="E688" s="0" t="n">
        <v>2016</v>
      </c>
      <c r="F688" s="0" t="s">
        <v>81</v>
      </c>
      <c r="G688" s="0" t="n">
        <v>51</v>
      </c>
      <c r="H688" s="0" t="n">
        <v>11</v>
      </c>
      <c r="I688" s="0" t="n">
        <v>2</v>
      </c>
      <c r="J688" s="0" t="n">
        <v>3</v>
      </c>
      <c r="K688" s="0" t="n">
        <v>2</v>
      </c>
      <c r="L688" s="0" t="n">
        <v>0</v>
      </c>
      <c r="M688" s="0" t="n">
        <v>0</v>
      </c>
      <c r="N688" s="0" t="s">
        <v>82</v>
      </c>
      <c r="O688" s="0" t="s">
        <v>98</v>
      </c>
      <c r="P688" s="0" t="s">
        <v>93</v>
      </c>
      <c r="Q688" s="0" t="s">
        <v>94</v>
      </c>
      <c r="R688" s="0" t="n">
        <v>0</v>
      </c>
      <c r="S688" s="0" t="n">
        <v>0</v>
      </c>
      <c r="T688" s="0" t="n">
        <v>0</v>
      </c>
      <c r="U688" s="0" t="s">
        <v>95</v>
      </c>
      <c r="V688" s="0" t="s">
        <v>95</v>
      </c>
      <c r="W688" s="0" t="n">
        <v>0</v>
      </c>
      <c r="X688" s="0" t="s">
        <v>86</v>
      </c>
      <c r="Y688" s="0" t="n">
        <v>9</v>
      </c>
      <c r="AA688" s="0" t="n">
        <v>0</v>
      </c>
      <c r="AB688" s="0" t="s">
        <v>87</v>
      </c>
      <c r="AC688" s="0" t="n">
        <v>88.4</v>
      </c>
      <c r="AD688" s="0" t="n">
        <v>0</v>
      </c>
      <c r="AE688" s="0" t="n">
        <v>2</v>
      </c>
      <c r="AF688" s="0" t="s">
        <v>96</v>
      </c>
      <c r="AG688" s="13" t="n">
        <v>42676</v>
      </c>
      <c r="AH688" s="0" t="str">
        <f aca="false">B688&amp;"|"&amp;C688&amp;"|"&amp;D688&amp;"|"&amp;E688&amp;"|"&amp;F688&amp;"|"&amp;G688&amp;"|"&amp;H688&amp;"|"&amp;I688&amp;"|"&amp;J688&amp;"|"&amp;K688&amp;"|"&amp;L688&amp;"|"&amp;M688&amp;"|"&amp;N688&amp;"|"&amp;O688&amp;"|"&amp;P688&amp;"|"&amp;Q688&amp;"|"&amp;R688&amp;"|"&amp;S688&amp;"|"&amp;T688&amp;"|"&amp;U688&amp;"|"&amp;V688&amp;"|"&amp;W688&amp;"|"&amp;X688&amp;"|"&amp;Y688&amp;"|"&amp;Z688&amp;"|"&amp;AA688&amp;"|"&amp;AB688&amp;"|"&amp;AC688&amp;"|"&amp;AD688&amp;"|"&amp;AE688&amp;"|"&amp;AF688&amp;"|"&amp;AG688</f>
        <v>City Hotel|1|42|2016|December|51|11|2|3|2|0|0|BB|BRA|Online TA|TA/TO|0|0|0|A|A|0|No Deposit|9||0|Transient|88.4|0|2|Canceled|42676</v>
      </c>
      <c r="AI688" s="0" t="str">
        <f aca="false">IF(COUNTIF($AH$4:$AH$2603,AH688)&gt;1,"Duplicate","Unique")</f>
        <v>Unique</v>
      </c>
      <c r="AJ688" s="0" t="str">
        <f aca="false">IF(COUNTBLANK(B688:AG688)&gt;0,"Missing ("&amp;COUNTBLANK(B688:AG688)&amp;")","Complete")</f>
        <v>Missing (1)</v>
      </c>
    </row>
    <row r="689" customFormat="false" ht="15" hidden="false" customHeight="false" outlineLevel="0" collapsed="false">
      <c r="A689" s="14" t="n">
        <v>686</v>
      </c>
      <c r="B689" s="14" t="s">
        <v>90</v>
      </c>
      <c r="C689" s="14" t="n">
        <v>0</v>
      </c>
      <c r="D689" s="14" t="n">
        <v>36</v>
      </c>
      <c r="E689" s="14" t="n">
        <v>2015</v>
      </c>
      <c r="F689" s="14" t="s">
        <v>111</v>
      </c>
      <c r="G689" s="14" t="n">
        <v>42</v>
      </c>
      <c r="H689" s="14" t="n">
        <v>13</v>
      </c>
      <c r="I689" s="14" t="n">
        <v>0</v>
      </c>
      <c r="J689" s="14" t="n">
        <v>3</v>
      </c>
      <c r="K689" s="14" t="n">
        <v>2</v>
      </c>
      <c r="L689" s="14" t="n">
        <v>0</v>
      </c>
      <c r="M689" s="14" t="n">
        <v>0</v>
      </c>
      <c r="N689" s="14" t="s">
        <v>112</v>
      </c>
      <c r="O689" s="14" t="s">
        <v>92</v>
      </c>
      <c r="P689" s="14" t="s">
        <v>99</v>
      </c>
      <c r="Q689" s="14" t="s">
        <v>94</v>
      </c>
      <c r="R689" s="14" t="n">
        <v>0</v>
      </c>
      <c r="S689" s="14" t="n">
        <v>0</v>
      </c>
      <c r="T689" s="14" t="n">
        <v>0</v>
      </c>
      <c r="U689" s="14" t="s">
        <v>95</v>
      </c>
      <c r="V689" s="14" t="s">
        <v>109</v>
      </c>
      <c r="W689" s="14" t="n">
        <v>0</v>
      </c>
      <c r="X689" s="14" t="s">
        <v>86</v>
      </c>
      <c r="Y689" s="14" t="n">
        <v>26</v>
      </c>
      <c r="Z689" s="14"/>
      <c r="AA689" s="14" t="n">
        <v>0</v>
      </c>
      <c r="AB689" s="14" t="s">
        <v>101</v>
      </c>
      <c r="AC689" s="14" t="n">
        <v>112</v>
      </c>
      <c r="AD689" s="14" t="n">
        <v>0</v>
      </c>
      <c r="AE689" s="14" t="n">
        <v>0</v>
      </c>
      <c r="AF689" s="14" t="s">
        <v>88</v>
      </c>
      <c r="AG689" s="15" t="n">
        <v>42293</v>
      </c>
      <c r="AH689" s="14" t="str">
        <f aca="false">B689&amp;"|"&amp;C689&amp;"|"&amp;D689&amp;"|"&amp;E689&amp;"|"&amp;F689&amp;"|"&amp;G689&amp;"|"&amp;H689&amp;"|"&amp;I689&amp;"|"&amp;J689&amp;"|"&amp;K689&amp;"|"&amp;L689&amp;"|"&amp;M689&amp;"|"&amp;N689&amp;"|"&amp;O689&amp;"|"&amp;P689&amp;"|"&amp;Q689&amp;"|"&amp;R689&amp;"|"&amp;S689&amp;"|"&amp;T689&amp;"|"&amp;U689&amp;"|"&amp;V689&amp;"|"&amp;W689&amp;"|"&amp;X689&amp;"|"&amp;Y689&amp;"|"&amp;Z689&amp;"|"&amp;AA689&amp;"|"&amp;AB689&amp;"|"&amp;AC689&amp;"|"&amp;AD689&amp;"|"&amp;AE689&amp;"|"&amp;AF689&amp;"|"&amp;AG689</f>
        <v>City Hotel|0|36|2015|October|42|13|0|3|2|0|0|HB|PRT|Offline TA/TO|TA/TO|0|0|0|A|D|0|No Deposit|26||0|Transient-Party|112|0|0|Check-Out|42293</v>
      </c>
      <c r="AI689" s="14" t="str">
        <f aca="false">IF(COUNTIF($AH$4:$AH$2603,AH689)&gt;1,"Duplicate","Unique")</f>
        <v>Unique</v>
      </c>
      <c r="AJ689" s="14" t="str">
        <f aca="false">IF(COUNTBLANK(B689:AG689)&gt;0,"Missing ("&amp;COUNTBLANK(B689:AG689)&amp;")","Complete")</f>
        <v>Missing (1)</v>
      </c>
    </row>
    <row r="690" customFormat="false" ht="15" hidden="false" customHeight="false" outlineLevel="0" collapsed="false">
      <c r="A690" s="0" t="n">
        <v>687</v>
      </c>
      <c r="B690" s="0" t="s">
        <v>90</v>
      </c>
      <c r="C690" s="0" t="n">
        <v>0</v>
      </c>
      <c r="D690" s="0" t="n">
        <v>0</v>
      </c>
      <c r="E690" s="0" t="n">
        <v>2015</v>
      </c>
      <c r="F690" s="0" t="s">
        <v>113</v>
      </c>
      <c r="G690" s="0" t="n">
        <v>46</v>
      </c>
      <c r="H690" s="0" t="n">
        <v>14</v>
      </c>
      <c r="I690" s="0" t="n">
        <v>0</v>
      </c>
      <c r="J690" s="0" t="n">
        <v>1</v>
      </c>
      <c r="K690" s="0" t="n">
        <v>2</v>
      </c>
      <c r="L690" s="0" t="n">
        <v>0</v>
      </c>
      <c r="M690" s="0" t="n">
        <v>0</v>
      </c>
      <c r="N690" s="0" t="s">
        <v>107</v>
      </c>
      <c r="O690" s="0" t="s">
        <v>108</v>
      </c>
      <c r="P690" s="0" t="s">
        <v>93</v>
      </c>
      <c r="Q690" s="0" t="s">
        <v>94</v>
      </c>
      <c r="R690" s="0" t="n">
        <v>0</v>
      </c>
      <c r="S690" s="0" t="n">
        <v>0</v>
      </c>
      <c r="T690" s="0" t="n">
        <v>0</v>
      </c>
      <c r="U690" s="0" t="s">
        <v>95</v>
      </c>
      <c r="V690" s="0" t="s">
        <v>95</v>
      </c>
      <c r="W690" s="0" t="n">
        <v>3</v>
      </c>
      <c r="X690" s="0" t="s">
        <v>86</v>
      </c>
      <c r="Y690" s="0" t="n">
        <v>9</v>
      </c>
      <c r="AA690" s="0" t="n">
        <v>0</v>
      </c>
      <c r="AB690" s="0" t="s">
        <v>125</v>
      </c>
      <c r="AC690" s="0" t="n">
        <v>85</v>
      </c>
      <c r="AD690" s="0" t="n">
        <v>0</v>
      </c>
      <c r="AE690" s="0" t="n">
        <v>2</v>
      </c>
      <c r="AF690" s="0" t="s">
        <v>88</v>
      </c>
      <c r="AG690" s="13" t="n">
        <v>42323</v>
      </c>
      <c r="AH690" s="0" t="str">
        <f aca="false">B690&amp;"|"&amp;C690&amp;"|"&amp;D690&amp;"|"&amp;E690&amp;"|"&amp;F690&amp;"|"&amp;G690&amp;"|"&amp;H690&amp;"|"&amp;I690&amp;"|"&amp;J690&amp;"|"&amp;K690&amp;"|"&amp;L690&amp;"|"&amp;M690&amp;"|"&amp;N690&amp;"|"&amp;O690&amp;"|"&amp;P690&amp;"|"&amp;Q690&amp;"|"&amp;R690&amp;"|"&amp;S690&amp;"|"&amp;T690&amp;"|"&amp;U690&amp;"|"&amp;V690&amp;"|"&amp;W690&amp;"|"&amp;X690&amp;"|"&amp;Y690&amp;"|"&amp;Z690&amp;"|"&amp;AA690&amp;"|"&amp;AB690&amp;"|"&amp;AC690&amp;"|"&amp;AD690&amp;"|"&amp;AE690&amp;"|"&amp;AF690&amp;"|"&amp;AG690</f>
        <v>City Hotel|0|0|2015|November|46|14|0|1|2|0|0|SC|DEU|Online TA|TA/TO|0|0|0|A|A|3|No Deposit|9||0|Contract|85|0|2|Check-Out|42323</v>
      </c>
      <c r="AI690" s="0" t="str">
        <f aca="false">IF(COUNTIF($AH$4:$AH$2603,AH690)&gt;1,"Duplicate","Unique")</f>
        <v>Unique</v>
      </c>
      <c r="AJ690" s="0" t="str">
        <f aca="false">IF(COUNTBLANK(B690:AG690)&gt;0,"Missing ("&amp;COUNTBLANK(B690:AG690)&amp;")","Complete")</f>
        <v>Missing (1)</v>
      </c>
    </row>
    <row r="691" customFormat="false" ht="15" hidden="false" customHeight="false" outlineLevel="0" collapsed="false">
      <c r="A691" s="14" t="n">
        <v>688</v>
      </c>
      <c r="B691" s="14" t="s">
        <v>80</v>
      </c>
      <c r="C691" s="14" t="n">
        <v>0</v>
      </c>
      <c r="D691" s="14" t="n">
        <v>317</v>
      </c>
      <c r="E691" s="14" t="n">
        <v>2017</v>
      </c>
      <c r="F691" s="14" t="s">
        <v>106</v>
      </c>
      <c r="G691" s="14" t="n">
        <v>17</v>
      </c>
      <c r="H691" s="14" t="n">
        <v>23</v>
      </c>
      <c r="I691" s="14" t="n">
        <v>2</v>
      </c>
      <c r="J691" s="14" t="n">
        <v>5</v>
      </c>
      <c r="K691" s="14" t="n">
        <v>2</v>
      </c>
      <c r="L691" s="14" t="n">
        <v>0</v>
      </c>
      <c r="M691" s="14" t="n">
        <v>0</v>
      </c>
      <c r="N691" s="14" t="s">
        <v>112</v>
      </c>
      <c r="O691" s="14" t="s">
        <v>83</v>
      </c>
      <c r="P691" s="14" t="s">
        <v>116</v>
      </c>
      <c r="Q691" s="14" t="s">
        <v>94</v>
      </c>
      <c r="R691" s="14" t="n">
        <v>0</v>
      </c>
      <c r="S691" s="14" t="n">
        <v>0</v>
      </c>
      <c r="T691" s="14" t="n">
        <v>0</v>
      </c>
      <c r="U691" s="14" t="s">
        <v>109</v>
      </c>
      <c r="V691" s="14" t="s">
        <v>109</v>
      </c>
      <c r="W691" s="14" t="n">
        <v>1</v>
      </c>
      <c r="X691" s="14" t="s">
        <v>86</v>
      </c>
      <c r="Y691" s="14" t="n">
        <v>273</v>
      </c>
      <c r="Z691" s="14"/>
      <c r="AA691" s="14" t="n">
        <v>64</v>
      </c>
      <c r="AB691" s="14" t="s">
        <v>101</v>
      </c>
      <c r="AC691" s="14" t="n">
        <v>78.94</v>
      </c>
      <c r="AD691" s="14" t="n">
        <v>0</v>
      </c>
      <c r="AE691" s="14" t="n">
        <v>0</v>
      </c>
      <c r="AF691" s="14" t="s">
        <v>88</v>
      </c>
      <c r="AG691" s="15" t="n">
        <v>42855</v>
      </c>
      <c r="AH691" s="14" t="str">
        <f aca="false">B691&amp;"|"&amp;C691&amp;"|"&amp;D691&amp;"|"&amp;E691&amp;"|"&amp;F691&amp;"|"&amp;G691&amp;"|"&amp;H691&amp;"|"&amp;I691&amp;"|"&amp;J691&amp;"|"&amp;K691&amp;"|"&amp;L691&amp;"|"&amp;M691&amp;"|"&amp;N691&amp;"|"&amp;O691&amp;"|"&amp;P691&amp;"|"&amp;Q691&amp;"|"&amp;R691&amp;"|"&amp;S691&amp;"|"&amp;T691&amp;"|"&amp;U691&amp;"|"&amp;V691&amp;"|"&amp;W691&amp;"|"&amp;X691&amp;"|"&amp;Y691&amp;"|"&amp;Z691&amp;"|"&amp;AA691&amp;"|"&amp;AB691&amp;"|"&amp;AC691&amp;"|"&amp;AD691&amp;"|"&amp;AE691&amp;"|"&amp;AF691&amp;"|"&amp;AG691</f>
        <v>Resort Hotel|0|317|2017|April|17|23|2|5|2|0|0|HB|GBR|Groups|TA/TO|0|0|0|D|D|1|No Deposit|273||64|Transient-Party|78.94|0|0|Check-Out|42855</v>
      </c>
      <c r="AI691" s="14" t="str">
        <f aca="false">IF(COUNTIF($AH$4:$AH$2603,AH691)&gt;1,"Duplicate","Unique")</f>
        <v>Unique</v>
      </c>
      <c r="AJ691" s="14" t="str">
        <f aca="false">IF(COUNTBLANK(B691:AG691)&gt;0,"Missing ("&amp;COUNTBLANK(B691:AG691)&amp;")","Complete")</f>
        <v>Missing (1)</v>
      </c>
    </row>
    <row r="692" customFormat="false" ht="15" hidden="false" customHeight="false" outlineLevel="0" collapsed="false">
      <c r="A692" s="0" t="n">
        <v>689</v>
      </c>
      <c r="B692" s="0" t="s">
        <v>90</v>
      </c>
      <c r="C692" s="0" t="n">
        <v>0</v>
      </c>
      <c r="D692" s="0" t="n">
        <v>12</v>
      </c>
      <c r="E692" s="0" t="n">
        <v>2016</v>
      </c>
      <c r="F692" s="0" t="s">
        <v>111</v>
      </c>
      <c r="G692" s="0" t="n">
        <v>42</v>
      </c>
      <c r="H692" s="0" t="n">
        <v>12</v>
      </c>
      <c r="I692" s="0" t="n">
        <v>0</v>
      </c>
      <c r="J692" s="0" t="n">
        <v>1</v>
      </c>
      <c r="K692" s="0" t="n">
        <v>1</v>
      </c>
      <c r="L692" s="0" t="n">
        <v>0</v>
      </c>
      <c r="M692" s="0" t="n">
        <v>0</v>
      </c>
      <c r="N692" s="0" t="s">
        <v>82</v>
      </c>
      <c r="O692" s="0" t="s">
        <v>92</v>
      </c>
      <c r="P692" s="0" t="s">
        <v>128</v>
      </c>
      <c r="Q692" s="0" t="s">
        <v>128</v>
      </c>
      <c r="R692" s="0" t="n">
        <v>1</v>
      </c>
      <c r="S692" s="0" t="n">
        <v>3</v>
      </c>
      <c r="T692" s="0" t="n">
        <v>18</v>
      </c>
      <c r="U692" s="0" t="s">
        <v>95</v>
      </c>
      <c r="V692" s="0" t="s">
        <v>109</v>
      </c>
      <c r="W692" s="0" t="n">
        <v>0</v>
      </c>
      <c r="X692" s="0" t="s">
        <v>86</v>
      </c>
      <c r="Z692" s="0" t="n">
        <v>40</v>
      </c>
      <c r="AA692" s="0" t="n">
        <v>0</v>
      </c>
      <c r="AB692" s="0" t="s">
        <v>87</v>
      </c>
      <c r="AC692" s="0" t="n">
        <v>67</v>
      </c>
      <c r="AD692" s="0" t="n">
        <v>1</v>
      </c>
      <c r="AE692" s="0" t="n">
        <v>0</v>
      </c>
      <c r="AF692" s="0" t="s">
        <v>88</v>
      </c>
      <c r="AG692" s="13" t="n">
        <v>42656</v>
      </c>
      <c r="AH692" s="0" t="str">
        <f aca="false">B692&amp;"|"&amp;C692&amp;"|"&amp;D692&amp;"|"&amp;E692&amp;"|"&amp;F692&amp;"|"&amp;G692&amp;"|"&amp;H692&amp;"|"&amp;I692&amp;"|"&amp;J692&amp;"|"&amp;K692&amp;"|"&amp;L692&amp;"|"&amp;M692&amp;"|"&amp;N692&amp;"|"&amp;O692&amp;"|"&amp;P692&amp;"|"&amp;Q692&amp;"|"&amp;R692&amp;"|"&amp;S692&amp;"|"&amp;T692&amp;"|"&amp;U692&amp;"|"&amp;V692&amp;"|"&amp;W692&amp;"|"&amp;X692&amp;"|"&amp;Y692&amp;"|"&amp;Z692&amp;"|"&amp;AA692&amp;"|"&amp;AB692&amp;"|"&amp;AC692&amp;"|"&amp;AD692&amp;"|"&amp;AE692&amp;"|"&amp;AF692&amp;"|"&amp;AG692</f>
        <v>City Hotel|0|12|2016|October|42|12|0|1|1|0|0|BB|PRT|Corporate|Corporate|1|3|18|A|D|0|No Deposit||40|0|Transient|67|1|0|Check-Out|42656</v>
      </c>
      <c r="AI692" s="0" t="str">
        <f aca="false">IF(COUNTIF($AH$4:$AH$2603,AH692)&gt;1,"Duplicate","Unique")</f>
        <v>Unique</v>
      </c>
      <c r="AJ692" s="0" t="str">
        <f aca="false">IF(COUNTBLANK(B692:AG692)&gt;0,"Missing ("&amp;COUNTBLANK(B692:AG692)&amp;")","Complete")</f>
        <v>Missing (1)</v>
      </c>
    </row>
    <row r="693" customFormat="false" ht="15" hidden="false" customHeight="false" outlineLevel="0" collapsed="false">
      <c r="A693" s="14" t="n">
        <v>690</v>
      </c>
      <c r="B693" s="14" t="s">
        <v>90</v>
      </c>
      <c r="C693" s="14" t="n">
        <v>0</v>
      </c>
      <c r="D693" s="14" t="n">
        <v>87</v>
      </c>
      <c r="E693" s="14" t="n">
        <v>2016</v>
      </c>
      <c r="F693" s="14" t="s">
        <v>119</v>
      </c>
      <c r="G693" s="14" t="n">
        <v>35</v>
      </c>
      <c r="H693" s="14" t="n">
        <v>27</v>
      </c>
      <c r="I693" s="14" t="n">
        <v>2</v>
      </c>
      <c r="J693" s="14" t="n">
        <v>4</v>
      </c>
      <c r="K693" s="14" t="n">
        <v>3</v>
      </c>
      <c r="L693" s="14" t="n">
        <v>0</v>
      </c>
      <c r="M693" s="14" t="n">
        <v>0</v>
      </c>
      <c r="N693" s="14" t="s">
        <v>82</v>
      </c>
      <c r="O693" s="14" t="s">
        <v>108</v>
      </c>
      <c r="P693" s="14" t="s">
        <v>93</v>
      </c>
      <c r="Q693" s="14" t="s">
        <v>94</v>
      </c>
      <c r="R693" s="14" t="n">
        <v>0</v>
      </c>
      <c r="S693" s="14" t="n">
        <v>0</v>
      </c>
      <c r="T693" s="14" t="n">
        <v>0</v>
      </c>
      <c r="U693" s="14" t="s">
        <v>95</v>
      </c>
      <c r="V693" s="14" t="s">
        <v>95</v>
      </c>
      <c r="W693" s="14" t="n">
        <v>0</v>
      </c>
      <c r="X693" s="14" t="s">
        <v>86</v>
      </c>
      <c r="Y693" s="14" t="n">
        <v>7</v>
      </c>
      <c r="Z693" s="14"/>
      <c r="AA693" s="14" t="n">
        <v>0</v>
      </c>
      <c r="AB693" s="14" t="s">
        <v>87</v>
      </c>
      <c r="AC693" s="14" t="n">
        <v>112.03</v>
      </c>
      <c r="AD693" s="14" t="n">
        <v>0</v>
      </c>
      <c r="AE693" s="14" t="n">
        <v>2</v>
      </c>
      <c r="AF693" s="14" t="s">
        <v>88</v>
      </c>
      <c r="AG693" s="15" t="n">
        <v>42615</v>
      </c>
      <c r="AH693" s="14" t="str">
        <f aca="false">B693&amp;"|"&amp;C693&amp;"|"&amp;D693&amp;"|"&amp;E693&amp;"|"&amp;F693&amp;"|"&amp;G693&amp;"|"&amp;H693&amp;"|"&amp;I693&amp;"|"&amp;J693&amp;"|"&amp;K693&amp;"|"&amp;L693&amp;"|"&amp;M693&amp;"|"&amp;N693&amp;"|"&amp;O693&amp;"|"&amp;P693&amp;"|"&amp;Q693&amp;"|"&amp;R693&amp;"|"&amp;S693&amp;"|"&amp;T693&amp;"|"&amp;U693&amp;"|"&amp;V693&amp;"|"&amp;W693&amp;"|"&amp;X693&amp;"|"&amp;Y693&amp;"|"&amp;Z693&amp;"|"&amp;AA693&amp;"|"&amp;AB693&amp;"|"&amp;AC693&amp;"|"&amp;AD693&amp;"|"&amp;AE693&amp;"|"&amp;AF693&amp;"|"&amp;AG693</f>
        <v>City Hotel|0|87|2016|August|35|27|2|4|3|0|0|BB|DEU|Online TA|TA/TO|0|0|0|A|A|0|No Deposit|7||0|Transient|112.03|0|2|Check-Out|42615</v>
      </c>
      <c r="AI693" s="14" t="str">
        <f aca="false">IF(COUNTIF($AH$4:$AH$2603,AH693)&gt;1,"Duplicate","Unique")</f>
        <v>Unique</v>
      </c>
      <c r="AJ693" s="14" t="str">
        <f aca="false">IF(COUNTBLANK(B693:AG693)&gt;0,"Missing ("&amp;COUNTBLANK(B693:AG693)&amp;")","Complete")</f>
        <v>Missing (1)</v>
      </c>
    </row>
    <row r="694" customFormat="false" ht="15" hidden="false" customHeight="false" outlineLevel="0" collapsed="false">
      <c r="A694" s="0" t="n">
        <v>691</v>
      </c>
      <c r="B694" s="0" t="s">
        <v>80</v>
      </c>
      <c r="C694" s="0" t="n">
        <v>1</v>
      </c>
      <c r="D694" s="0" t="n">
        <v>67</v>
      </c>
      <c r="E694" s="0" t="n">
        <v>2016</v>
      </c>
      <c r="F694" s="0" t="s">
        <v>111</v>
      </c>
      <c r="G694" s="0" t="n">
        <v>41</v>
      </c>
      <c r="H694" s="0" t="n">
        <v>6</v>
      </c>
      <c r="I694" s="0" t="n">
        <v>1</v>
      </c>
      <c r="J694" s="0" t="n">
        <v>3</v>
      </c>
      <c r="K694" s="0" t="n">
        <v>2</v>
      </c>
      <c r="L694" s="0" t="n">
        <v>2</v>
      </c>
      <c r="M694" s="0" t="n">
        <v>0</v>
      </c>
      <c r="N694" s="0" t="s">
        <v>82</v>
      </c>
      <c r="O694" s="0" t="s">
        <v>83</v>
      </c>
      <c r="P694" s="0" t="s">
        <v>93</v>
      </c>
      <c r="Q694" s="0" t="s">
        <v>94</v>
      </c>
      <c r="R694" s="0" t="n">
        <v>0</v>
      </c>
      <c r="S694" s="0" t="n">
        <v>0</v>
      </c>
      <c r="T694" s="0" t="n">
        <v>0</v>
      </c>
      <c r="U694" s="0" t="s">
        <v>136</v>
      </c>
      <c r="V694" s="0" t="s">
        <v>136</v>
      </c>
      <c r="W694" s="0" t="n">
        <v>0</v>
      </c>
      <c r="X694" s="0" t="s">
        <v>86</v>
      </c>
      <c r="Y694" s="0" t="n">
        <v>240</v>
      </c>
      <c r="AA694" s="0" t="n">
        <v>0</v>
      </c>
      <c r="AB694" s="0" t="s">
        <v>87</v>
      </c>
      <c r="AC694" s="0" t="n">
        <v>139</v>
      </c>
      <c r="AD694" s="0" t="n">
        <v>0</v>
      </c>
      <c r="AE694" s="0" t="n">
        <v>0</v>
      </c>
      <c r="AF694" s="0" t="s">
        <v>96</v>
      </c>
      <c r="AG694" s="13" t="n">
        <v>42585</v>
      </c>
      <c r="AH694" s="0" t="str">
        <f aca="false">B694&amp;"|"&amp;C694&amp;"|"&amp;D694&amp;"|"&amp;E694&amp;"|"&amp;F694&amp;"|"&amp;G694&amp;"|"&amp;H694&amp;"|"&amp;I694&amp;"|"&amp;J694&amp;"|"&amp;K694&amp;"|"&amp;L694&amp;"|"&amp;M694&amp;"|"&amp;N694&amp;"|"&amp;O694&amp;"|"&amp;P694&amp;"|"&amp;Q694&amp;"|"&amp;R694&amp;"|"&amp;S694&amp;"|"&amp;T694&amp;"|"&amp;U694&amp;"|"&amp;V694&amp;"|"&amp;W694&amp;"|"&amp;X694&amp;"|"&amp;Y694&amp;"|"&amp;Z694&amp;"|"&amp;AA694&amp;"|"&amp;AB694&amp;"|"&amp;AC694&amp;"|"&amp;AD694&amp;"|"&amp;AE694&amp;"|"&amp;AF694&amp;"|"&amp;AG694</f>
        <v>Resort Hotel|1|67|2016|October|41|6|1|3|2|2|0|BB|GBR|Online TA|TA/TO|0|0|0|G|G|0|No Deposit|240||0|Transient|139|0|0|Canceled|42585</v>
      </c>
      <c r="AI694" s="0" t="str">
        <f aca="false">IF(COUNTIF($AH$4:$AH$2603,AH694)&gt;1,"Duplicate","Unique")</f>
        <v>Unique</v>
      </c>
      <c r="AJ694" s="0" t="str">
        <f aca="false">IF(COUNTBLANK(B694:AG694)&gt;0,"Missing ("&amp;COUNTBLANK(B694:AG694)&amp;")","Complete")</f>
        <v>Missing (1)</v>
      </c>
    </row>
    <row r="695" customFormat="false" ht="15" hidden="false" customHeight="false" outlineLevel="0" collapsed="false">
      <c r="A695" s="14" t="n">
        <v>692</v>
      </c>
      <c r="B695" s="14" t="s">
        <v>90</v>
      </c>
      <c r="C695" s="14" t="n">
        <v>0</v>
      </c>
      <c r="D695" s="14" t="n">
        <v>34</v>
      </c>
      <c r="E695" s="14" t="n">
        <v>2016</v>
      </c>
      <c r="F695" s="14" t="s">
        <v>118</v>
      </c>
      <c r="G695" s="14" t="n">
        <v>7</v>
      </c>
      <c r="H695" s="14" t="n">
        <v>8</v>
      </c>
      <c r="I695" s="14" t="n">
        <v>1</v>
      </c>
      <c r="J695" s="14" t="n">
        <v>4</v>
      </c>
      <c r="K695" s="14" t="n">
        <v>1</v>
      </c>
      <c r="L695" s="14" t="n">
        <v>0</v>
      </c>
      <c r="M695" s="14" t="n">
        <v>0</v>
      </c>
      <c r="N695" s="14" t="s">
        <v>82</v>
      </c>
      <c r="O695" s="14" t="s">
        <v>122</v>
      </c>
      <c r="P695" s="14" t="s">
        <v>93</v>
      </c>
      <c r="Q695" s="14" t="s">
        <v>94</v>
      </c>
      <c r="R695" s="14" t="n">
        <v>0</v>
      </c>
      <c r="S695" s="14" t="n">
        <v>0</v>
      </c>
      <c r="T695" s="14" t="n">
        <v>0</v>
      </c>
      <c r="U695" s="14" t="s">
        <v>95</v>
      </c>
      <c r="V695" s="14" t="s">
        <v>95</v>
      </c>
      <c r="W695" s="14" t="n">
        <v>0</v>
      </c>
      <c r="X695" s="14" t="s">
        <v>86</v>
      </c>
      <c r="Y695" s="14" t="n">
        <v>9</v>
      </c>
      <c r="Z695" s="14"/>
      <c r="AA695" s="14" t="n">
        <v>0</v>
      </c>
      <c r="AB695" s="14" t="s">
        <v>87</v>
      </c>
      <c r="AC695" s="14" t="n">
        <v>73.9</v>
      </c>
      <c r="AD695" s="14" t="n">
        <v>0</v>
      </c>
      <c r="AE695" s="14" t="n">
        <v>0</v>
      </c>
      <c r="AF695" s="14" t="s">
        <v>88</v>
      </c>
      <c r="AG695" s="15" t="n">
        <v>42413</v>
      </c>
      <c r="AH695" s="14" t="str">
        <f aca="false">B695&amp;"|"&amp;C695&amp;"|"&amp;D695&amp;"|"&amp;E695&amp;"|"&amp;F695&amp;"|"&amp;G695&amp;"|"&amp;H695&amp;"|"&amp;I695&amp;"|"&amp;J695&amp;"|"&amp;K695&amp;"|"&amp;L695&amp;"|"&amp;M695&amp;"|"&amp;N695&amp;"|"&amp;O695&amp;"|"&amp;P695&amp;"|"&amp;Q695&amp;"|"&amp;R695&amp;"|"&amp;S695&amp;"|"&amp;T695&amp;"|"&amp;U695&amp;"|"&amp;V695&amp;"|"&amp;W695&amp;"|"&amp;X695&amp;"|"&amp;Y695&amp;"|"&amp;Z695&amp;"|"&amp;AA695&amp;"|"&amp;AB695&amp;"|"&amp;AC695&amp;"|"&amp;AD695&amp;"|"&amp;AE695&amp;"|"&amp;AF695&amp;"|"&amp;AG695</f>
        <v>City Hotel|0|34|2016|February|7|8|1|4|1|0|0|BB|FRA|Online TA|TA/TO|0|0|0|A|A|0|No Deposit|9||0|Transient|73.9|0|0|Check-Out|42413</v>
      </c>
      <c r="AI695" s="14" t="str">
        <f aca="false">IF(COUNTIF($AH$4:$AH$2603,AH695)&gt;1,"Duplicate","Unique")</f>
        <v>Unique</v>
      </c>
      <c r="AJ695" s="14" t="str">
        <f aca="false">IF(COUNTBLANK(B695:AG695)&gt;0,"Missing ("&amp;COUNTBLANK(B695:AG695)&amp;")","Complete")</f>
        <v>Missing (1)</v>
      </c>
    </row>
    <row r="696" customFormat="false" ht="15" hidden="false" customHeight="false" outlineLevel="0" collapsed="false">
      <c r="A696" s="0" t="n">
        <v>693</v>
      </c>
      <c r="B696" s="0" t="s">
        <v>90</v>
      </c>
      <c r="C696" s="0" t="n">
        <v>0</v>
      </c>
      <c r="D696" s="0" t="n">
        <v>176</v>
      </c>
      <c r="E696" s="0" t="n">
        <v>2017</v>
      </c>
      <c r="F696" s="0" t="s">
        <v>103</v>
      </c>
      <c r="G696" s="0" t="n">
        <v>10</v>
      </c>
      <c r="H696" s="0" t="n">
        <v>9</v>
      </c>
      <c r="I696" s="0" t="n">
        <v>0</v>
      </c>
      <c r="J696" s="0" t="n">
        <v>3</v>
      </c>
      <c r="K696" s="0" t="n">
        <v>2</v>
      </c>
      <c r="L696" s="0" t="n">
        <v>0</v>
      </c>
      <c r="M696" s="0" t="n">
        <v>0</v>
      </c>
      <c r="N696" s="0" t="s">
        <v>82</v>
      </c>
      <c r="O696" s="0" t="s">
        <v>122</v>
      </c>
      <c r="P696" s="0" t="s">
        <v>99</v>
      </c>
      <c r="Q696" s="0" t="s">
        <v>94</v>
      </c>
      <c r="R696" s="0" t="n">
        <v>0</v>
      </c>
      <c r="S696" s="0" t="n">
        <v>0</v>
      </c>
      <c r="T696" s="0" t="n">
        <v>0</v>
      </c>
      <c r="U696" s="0" t="s">
        <v>95</v>
      </c>
      <c r="V696" s="0" t="s">
        <v>109</v>
      </c>
      <c r="W696" s="0" t="n">
        <v>0</v>
      </c>
      <c r="X696" s="0" t="s">
        <v>86</v>
      </c>
      <c r="Y696" s="0" t="n">
        <v>28</v>
      </c>
      <c r="AA696" s="0" t="n">
        <v>0</v>
      </c>
      <c r="AB696" s="0" t="s">
        <v>87</v>
      </c>
      <c r="AC696" s="0" t="n">
        <v>75</v>
      </c>
      <c r="AD696" s="0" t="n">
        <v>0</v>
      </c>
      <c r="AE696" s="0" t="n">
        <v>0</v>
      </c>
      <c r="AF696" s="0" t="s">
        <v>88</v>
      </c>
      <c r="AG696" s="13" t="n">
        <v>42806</v>
      </c>
      <c r="AH696" s="0" t="str">
        <f aca="false">B696&amp;"|"&amp;C696&amp;"|"&amp;D696&amp;"|"&amp;E696&amp;"|"&amp;F696&amp;"|"&amp;G696&amp;"|"&amp;H696&amp;"|"&amp;I696&amp;"|"&amp;J696&amp;"|"&amp;K696&amp;"|"&amp;L696&amp;"|"&amp;M696&amp;"|"&amp;N696&amp;"|"&amp;O696&amp;"|"&amp;P696&amp;"|"&amp;Q696&amp;"|"&amp;R696&amp;"|"&amp;S696&amp;"|"&amp;T696&amp;"|"&amp;U696&amp;"|"&amp;V696&amp;"|"&amp;W696&amp;"|"&amp;X696&amp;"|"&amp;Y696&amp;"|"&amp;Z696&amp;"|"&amp;AA696&amp;"|"&amp;AB696&amp;"|"&amp;AC696&amp;"|"&amp;AD696&amp;"|"&amp;AE696&amp;"|"&amp;AF696&amp;"|"&amp;AG696</f>
        <v>City Hotel|0|176|2017|March|10|9|0|3|2|0|0|BB|FRA|Offline TA/TO|TA/TO|0|0|0|A|D|0|No Deposit|28||0|Transient|75|0|0|Check-Out|42806</v>
      </c>
      <c r="AI696" s="0" t="str">
        <f aca="false">IF(COUNTIF($AH$4:$AH$2603,AH696)&gt;1,"Duplicate","Unique")</f>
        <v>Unique</v>
      </c>
      <c r="AJ696" s="0" t="str">
        <f aca="false">IF(COUNTBLANK(B696:AG696)&gt;0,"Missing ("&amp;COUNTBLANK(B696:AG696)&amp;")","Complete")</f>
        <v>Missing (1)</v>
      </c>
    </row>
    <row r="697" customFormat="false" ht="15" hidden="false" customHeight="false" outlineLevel="0" collapsed="false">
      <c r="A697" s="14" t="n">
        <v>694</v>
      </c>
      <c r="B697" s="14" t="s">
        <v>90</v>
      </c>
      <c r="C697" s="14" t="n">
        <v>0</v>
      </c>
      <c r="D697" s="14" t="n">
        <v>6</v>
      </c>
      <c r="E697" s="14" t="n">
        <v>2017</v>
      </c>
      <c r="F697" s="14" t="s">
        <v>135</v>
      </c>
      <c r="G697" s="14" t="n">
        <v>24</v>
      </c>
      <c r="H697" s="14" t="n">
        <v>13</v>
      </c>
      <c r="I697" s="14" t="n">
        <v>0</v>
      </c>
      <c r="J697" s="14" t="n">
        <v>2</v>
      </c>
      <c r="K697" s="14" t="n">
        <v>2</v>
      </c>
      <c r="L697" s="14" t="n">
        <v>0</v>
      </c>
      <c r="M697" s="14" t="n">
        <v>0</v>
      </c>
      <c r="N697" s="14" t="s">
        <v>82</v>
      </c>
      <c r="O697" s="14" t="s">
        <v>137</v>
      </c>
      <c r="P697" s="14" t="s">
        <v>93</v>
      </c>
      <c r="Q697" s="14" t="s">
        <v>94</v>
      </c>
      <c r="R697" s="14" t="n">
        <v>0</v>
      </c>
      <c r="S697" s="14" t="n">
        <v>0</v>
      </c>
      <c r="T697" s="14" t="n">
        <v>0</v>
      </c>
      <c r="U697" s="14" t="s">
        <v>95</v>
      </c>
      <c r="V697" s="14" t="s">
        <v>95</v>
      </c>
      <c r="W697" s="14" t="n">
        <v>0</v>
      </c>
      <c r="X697" s="14" t="s">
        <v>86</v>
      </c>
      <c r="Y697" s="14" t="n">
        <v>85</v>
      </c>
      <c r="Z697" s="14"/>
      <c r="AA697" s="14" t="n">
        <v>0</v>
      </c>
      <c r="AB697" s="14" t="s">
        <v>87</v>
      </c>
      <c r="AC697" s="14" t="n">
        <v>99</v>
      </c>
      <c r="AD697" s="14" t="n">
        <v>0</v>
      </c>
      <c r="AE697" s="14" t="n">
        <v>0</v>
      </c>
      <c r="AF697" s="14" t="s">
        <v>88</v>
      </c>
      <c r="AG697" s="15" t="n">
        <v>42901</v>
      </c>
      <c r="AH697" s="14" t="str">
        <f aca="false">B697&amp;"|"&amp;C697&amp;"|"&amp;D697&amp;"|"&amp;E697&amp;"|"&amp;F697&amp;"|"&amp;G697&amp;"|"&amp;H697&amp;"|"&amp;I697&amp;"|"&amp;J697&amp;"|"&amp;K697&amp;"|"&amp;L697&amp;"|"&amp;M697&amp;"|"&amp;N697&amp;"|"&amp;O697&amp;"|"&amp;P697&amp;"|"&amp;Q697&amp;"|"&amp;R697&amp;"|"&amp;S697&amp;"|"&amp;T697&amp;"|"&amp;U697&amp;"|"&amp;V697&amp;"|"&amp;W697&amp;"|"&amp;X697&amp;"|"&amp;Y697&amp;"|"&amp;Z697&amp;"|"&amp;AA697&amp;"|"&amp;AB697&amp;"|"&amp;AC697&amp;"|"&amp;AD697&amp;"|"&amp;AE697&amp;"|"&amp;AF697&amp;"|"&amp;AG697</f>
        <v>City Hotel|0|6|2017|June|24|13|0|2|2|0|0|BB|LUX|Online TA|TA/TO|0|0|0|A|A|0|No Deposit|85||0|Transient|99|0|0|Check-Out|42901</v>
      </c>
      <c r="AI697" s="14" t="str">
        <f aca="false">IF(COUNTIF($AH$4:$AH$2603,AH697)&gt;1,"Duplicate","Unique")</f>
        <v>Unique</v>
      </c>
      <c r="AJ697" s="14" t="str">
        <f aca="false">IF(COUNTBLANK(B697:AG697)&gt;0,"Missing ("&amp;COUNTBLANK(B697:AG697)&amp;")","Complete")</f>
        <v>Missing (1)</v>
      </c>
    </row>
    <row r="698" customFormat="false" ht="15" hidden="false" customHeight="false" outlineLevel="0" collapsed="false">
      <c r="A698" s="0" t="n">
        <v>695</v>
      </c>
      <c r="B698" s="0" t="s">
        <v>90</v>
      </c>
      <c r="C698" s="0" t="n">
        <v>0</v>
      </c>
      <c r="D698" s="0" t="n">
        <v>6</v>
      </c>
      <c r="E698" s="0" t="n">
        <v>2015</v>
      </c>
      <c r="F698" s="0" t="s">
        <v>81</v>
      </c>
      <c r="G698" s="0" t="n">
        <v>50</v>
      </c>
      <c r="H698" s="0" t="n">
        <v>10</v>
      </c>
      <c r="I698" s="0" t="n">
        <v>0</v>
      </c>
      <c r="J698" s="0" t="n">
        <v>2</v>
      </c>
      <c r="K698" s="0" t="n">
        <v>2</v>
      </c>
      <c r="L698" s="0" t="n">
        <v>0</v>
      </c>
      <c r="M698" s="0" t="n">
        <v>0</v>
      </c>
      <c r="N698" s="0" t="s">
        <v>112</v>
      </c>
      <c r="O698" s="0" t="s">
        <v>108</v>
      </c>
      <c r="P698" s="0" t="s">
        <v>99</v>
      </c>
      <c r="Q698" s="0" t="s">
        <v>94</v>
      </c>
      <c r="R698" s="0" t="n">
        <v>0</v>
      </c>
      <c r="S698" s="0" t="n">
        <v>0</v>
      </c>
      <c r="T698" s="0" t="n">
        <v>0</v>
      </c>
      <c r="U698" s="0" t="s">
        <v>95</v>
      </c>
      <c r="V698" s="0" t="s">
        <v>95</v>
      </c>
      <c r="W698" s="0" t="n">
        <v>0</v>
      </c>
      <c r="X698" s="0" t="s">
        <v>86</v>
      </c>
      <c r="Y698" s="0" t="n">
        <v>6</v>
      </c>
      <c r="AA698" s="0" t="n">
        <v>0</v>
      </c>
      <c r="AB698" s="0" t="s">
        <v>101</v>
      </c>
      <c r="AC698" s="0" t="n">
        <v>0</v>
      </c>
      <c r="AD698" s="0" t="n">
        <v>0</v>
      </c>
      <c r="AE698" s="0" t="n">
        <v>1</v>
      </c>
      <c r="AF698" s="0" t="s">
        <v>88</v>
      </c>
      <c r="AG698" s="13" t="n">
        <v>42350</v>
      </c>
      <c r="AH698" s="0" t="str">
        <f aca="false">B698&amp;"|"&amp;C698&amp;"|"&amp;D698&amp;"|"&amp;E698&amp;"|"&amp;F698&amp;"|"&amp;G698&amp;"|"&amp;H698&amp;"|"&amp;I698&amp;"|"&amp;J698&amp;"|"&amp;K698&amp;"|"&amp;L698&amp;"|"&amp;M698&amp;"|"&amp;N698&amp;"|"&amp;O698&amp;"|"&amp;P698&amp;"|"&amp;Q698&amp;"|"&amp;R698&amp;"|"&amp;S698&amp;"|"&amp;T698&amp;"|"&amp;U698&amp;"|"&amp;V698&amp;"|"&amp;W698&amp;"|"&amp;X698&amp;"|"&amp;Y698&amp;"|"&amp;Z698&amp;"|"&amp;AA698&amp;"|"&amp;AB698&amp;"|"&amp;AC698&amp;"|"&amp;AD698&amp;"|"&amp;AE698&amp;"|"&amp;AF698&amp;"|"&amp;AG698</f>
        <v>City Hotel|0|6|2015|December|50|10|0|2|2|0|0|HB|DEU|Offline TA/TO|TA/TO|0|0|0|A|A|0|No Deposit|6||0|Transient-Party|0|0|1|Check-Out|42350</v>
      </c>
      <c r="AI698" s="0" t="str">
        <f aca="false">IF(COUNTIF($AH$4:$AH$2603,AH698)&gt;1,"Duplicate","Unique")</f>
        <v>Unique</v>
      </c>
      <c r="AJ698" s="0" t="str">
        <f aca="false">IF(COUNTBLANK(B698:AG698)&gt;0,"Missing ("&amp;COUNTBLANK(B698:AG698)&amp;")","Complete")</f>
        <v>Missing (1)</v>
      </c>
    </row>
    <row r="699" customFormat="false" ht="15" hidden="false" customHeight="false" outlineLevel="0" collapsed="false">
      <c r="A699" s="14" t="n">
        <v>696</v>
      </c>
      <c r="B699" s="14" t="s">
        <v>90</v>
      </c>
      <c r="C699" s="14" t="n">
        <v>0</v>
      </c>
      <c r="D699" s="14" t="n">
        <v>221</v>
      </c>
      <c r="E699" s="14" t="n">
        <v>2017</v>
      </c>
      <c r="F699" s="14" t="s">
        <v>135</v>
      </c>
      <c r="G699" s="14" t="n">
        <v>25</v>
      </c>
      <c r="H699" s="14" t="n">
        <v>23</v>
      </c>
      <c r="I699" s="14" t="n">
        <v>0</v>
      </c>
      <c r="J699" s="14" t="n">
        <v>2</v>
      </c>
      <c r="K699" s="14" t="n">
        <v>2</v>
      </c>
      <c r="L699" s="14" t="n">
        <v>0</v>
      </c>
      <c r="M699" s="14" t="n">
        <v>0</v>
      </c>
      <c r="N699" s="14" t="s">
        <v>82</v>
      </c>
      <c r="O699" s="14" t="s">
        <v>92</v>
      </c>
      <c r="P699" s="14" t="s">
        <v>99</v>
      </c>
      <c r="Q699" s="14" t="s">
        <v>94</v>
      </c>
      <c r="R699" s="14" t="n">
        <v>0</v>
      </c>
      <c r="S699" s="14" t="n">
        <v>0</v>
      </c>
      <c r="T699" s="14" t="n">
        <v>0</v>
      </c>
      <c r="U699" s="14" t="s">
        <v>95</v>
      </c>
      <c r="V699" s="14" t="s">
        <v>95</v>
      </c>
      <c r="W699" s="14" t="n">
        <v>0</v>
      </c>
      <c r="X699" s="14" t="s">
        <v>86</v>
      </c>
      <c r="Y699" s="14" t="n">
        <v>138</v>
      </c>
      <c r="Z699" s="14"/>
      <c r="AA699" s="14" t="n">
        <v>0</v>
      </c>
      <c r="AB699" s="14" t="s">
        <v>87</v>
      </c>
      <c r="AC699" s="14" t="n">
        <v>89.1</v>
      </c>
      <c r="AD699" s="14" t="n">
        <v>0</v>
      </c>
      <c r="AE699" s="14" t="n">
        <v>2</v>
      </c>
      <c r="AF699" s="14" t="s">
        <v>88</v>
      </c>
      <c r="AG699" s="15" t="n">
        <v>42911</v>
      </c>
      <c r="AH699" s="14" t="str">
        <f aca="false">B699&amp;"|"&amp;C699&amp;"|"&amp;D699&amp;"|"&amp;E699&amp;"|"&amp;F699&amp;"|"&amp;G699&amp;"|"&amp;H699&amp;"|"&amp;I699&amp;"|"&amp;J699&amp;"|"&amp;K699&amp;"|"&amp;L699&amp;"|"&amp;M699&amp;"|"&amp;N699&amp;"|"&amp;O699&amp;"|"&amp;P699&amp;"|"&amp;Q699&amp;"|"&amp;R699&amp;"|"&amp;S699&amp;"|"&amp;T699&amp;"|"&amp;U699&amp;"|"&amp;V699&amp;"|"&amp;W699&amp;"|"&amp;X699&amp;"|"&amp;Y699&amp;"|"&amp;Z699&amp;"|"&amp;AA699&amp;"|"&amp;AB699&amp;"|"&amp;AC699&amp;"|"&amp;AD699&amp;"|"&amp;AE699&amp;"|"&amp;AF699&amp;"|"&amp;AG699</f>
        <v>City Hotel|0|221|2017|June|25|23|0|2|2|0|0|BB|PRT|Offline TA/TO|TA/TO|0|0|0|A|A|0|No Deposit|138||0|Transient|89.1|0|2|Check-Out|42911</v>
      </c>
      <c r="AI699" s="14" t="str">
        <f aca="false">IF(COUNTIF($AH$4:$AH$2603,AH699)&gt;1,"Duplicate","Unique")</f>
        <v>Unique</v>
      </c>
      <c r="AJ699" s="14" t="str">
        <f aca="false">IF(COUNTBLANK(B699:AG699)&gt;0,"Missing ("&amp;COUNTBLANK(B699:AG699)&amp;")","Complete")</f>
        <v>Missing (1)</v>
      </c>
    </row>
    <row r="700" customFormat="false" ht="15" hidden="false" customHeight="false" outlineLevel="0" collapsed="false">
      <c r="A700" s="0" t="n">
        <v>697</v>
      </c>
      <c r="B700" s="0" t="s">
        <v>90</v>
      </c>
      <c r="C700" s="0" t="n">
        <v>0</v>
      </c>
      <c r="D700" s="0" t="n">
        <v>104</v>
      </c>
      <c r="E700" s="0" t="n">
        <v>2017</v>
      </c>
      <c r="F700" s="0" t="s">
        <v>103</v>
      </c>
      <c r="G700" s="0" t="n">
        <v>12</v>
      </c>
      <c r="H700" s="0" t="n">
        <v>19</v>
      </c>
      <c r="I700" s="0" t="n">
        <v>2</v>
      </c>
      <c r="J700" s="0" t="n">
        <v>5</v>
      </c>
      <c r="K700" s="0" t="n">
        <v>2</v>
      </c>
      <c r="L700" s="0" t="n">
        <v>0</v>
      </c>
      <c r="M700" s="0" t="n">
        <v>0</v>
      </c>
      <c r="N700" s="0" t="s">
        <v>82</v>
      </c>
      <c r="O700" s="0" t="s">
        <v>92</v>
      </c>
      <c r="P700" s="0" t="s">
        <v>99</v>
      </c>
      <c r="Q700" s="0" t="s">
        <v>94</v>
      </c>
      <c r="R700" s="0" t="n">
        <v>0</v>
      </c>
      <c r="S700" s="0" t="n">
        <v>0</v>
      </c>
      <c r="T700" s="0" t="n">
        <v>0</v>
      </c>
      <c r="U700" s="0" t="s">
        <v>95</v>
      </c>
      <c r="V700" s="0" t="s">
        <v>95</v>
      </c>
      <c r="W700" s="0" t="n">
        <v>0</v>
      </c>
      <c r="X700" s="0" t="s">
        <v>86</v>
      </c>
      <c r="Y700" s="0" t="n">
        <v>20</v>
      </c>
      <c r="AA700" s="0" t="n">
        <v>0</v>
      </c>
      <c r="AB700" s="0" t="s">
        <v>101</v>
      </c>
      <c r="AC700" s="0" t="n">
        <v>75</v>
      </c>
      <c r="AD700" s="0" t="n">
        <v>0</v>
      </c>
      <c r="AE700" s="0" t="n">
        <v>1</v>
      </c>
      <c r="AF700" s="0" t="s">
        <v>88</v>
      </c>
      <c r="AG700" s="13" t="n">
        <v>42820</v>
      </c>
      <c r="AH700" s="0" t="str">
        <f aca="false">B700&amp;"|"&amp;C700&amp;"|"&amp;D700&amp;"|"&amp;E700&amp;"|"&amp;F700&amp;"|"&amp;G700&amp;"|"&amp;H700&amp;"|"&amp;I700&amp;"|"&amp;J700&amp;"|"&amp;K700&amp;"|"&amp;L700&amp;"|"&amp;M700&amp;"|"&amp;N700&amp;"|"&amp;O700&amp;"|"&amp;P700&amp;"|"&amp;Q700&amp;"|"&amp;R700&amp;"|"&amp;S700&amp;"|"&amp;T700&amp;"|"&amp;U700&amp;"|"&amp;V700&amp;"|"&amp;W700&amp;"|"&amp;X700&amp;"|"&amp;Y700&amp;"|"&amp;Z700&amp;"|"&amp;AA700&amp;"|"&amp;AB700&amp;"|"&amp;AC700&amp;"|"&amp;AD700&amp;"|"&amp;AE700&amp;"|"&amp;AF700&amp;"|"&amp;AG700</f>
        <v>City Hotel|0|104|2017|March|12|19|2|5|2|0|0|BB|PRT|Offline TA/TO|TA/TO|0|0|0|A|A|0|No Deposit|20||0|Transient-Party|75|0|1|Check-Out|42820</v>
      </c>
      <c r="AI700" s="0" t="str">
        <f aca="false">IF(COUNTIF($AH$4:$AH$2603,AH700)&gt;1,"Duplicate","Unique")</f>
        <v>Unique</v>
      </c>
      <c r="AJ700" s="0" t="str">
        <f aca="false">IF(COUNTBLANK(B700:AG700)&gt;0,"Missing ("&amp;COUNTBLANK(B700:AG700)&amp;")","Complete")</f>
        <v>Missing (1)</v>
      </c>
    </row>
    <row r="701" customFormat="false" ht="15" hidden="false" customHeight="false" outlineLevel="0" collapsed="false">
      <c r="A701" s="14" t="n">
        <v>698</v>
      </c>
      <c r="B701" s="14" t="s">
        <v>90</v>
      </c>
      <c r="C701" s="14" t="n">
        <v>1</v>
      </c>
      <c r="D701" s="14" t="n">
        <v>56</v>
      </c>
      <c r="E701" s="14" t="n">
        <v>2017</v>
      </c>
      <c r="F701" s="14" t="s">
        <v>118</v>
      </c>
      <c r="G701" s="14" t="n">
        <v>5</v>
      </c>
      <c r="H701" s="14" t="n">
        <v>1</v>
      </c>
      <c r="I701" s="14" t="n">
        <v>0</v>
      </c>
      <c r="J701" s="14" t="n">
        <v>3</v>
      </c>
      <c r="K701" s="14" t="n">
        <v>2</v>
      </c>
      <c r="L701" s="14" t="n">
        <v>0</v>
      </c>
      <c r="M701" s="14" t="n">
        <v>0</v>
      </c>
      <c r="N701" s="14" t="s">
        <v>82</v>
      </c>
      <c r="O701" s="14" t="s">
        <v>92</v>
      </c>
      <c r="P701" s="14" t="s">
        <v>116</v>
      </c>
      <c r="Q701" s="14" t="s">
        <v>94</v>
      </c>
      <c r="R701" s="14" t="n">
        <v>0</v>
      </c>
      <c r="S701" s="14" t="n">
        <v>0</v>
      </c>
      <c r="T701" s="14" t="n">
        <v>0</v>
      </c>
      <c r="U701" s="14" t="s">
        <v>95</v>
      </c>
      <c r="V701" s="14" t="s">
        <v>95</v>
      </c>
      <c r="W701" s="14" t="n">
        <v>0</v>
      </c>
      <c r="X701" s="14" t="s">
        <v>120</v>
      </c>
      <c r="Y701" s="14" t="n">
        <v>29</v>
      </c>
      <c r="Z701" s="14"/>
      <c r="AA701" s="14" t="n">
        <v>0</v>
      </c>
      <c r="AB701" s="14" t="s">
        <v>87</v>
      </c>
      <c r="AC701" s="14" t="n">
        <v>60</v>
      </c>
      <c r="AD701" s="14" t="n">
        <v>0</v>
      </c>
      <c r="AE701" s="14" t="n">
        <v>0</v>
      </c>
      <c r="AF701" s="14" t="s">
        <v>96</v>
      </c>
      <c r="AG701" s="15" t="n">
        <v>42711</v>
      </c>
      <c r="AH701" s="14" t="str">
        <f aca="false">B701&amp;"|"&amp;C701&amp;"|"&amp;D701&amp;"|"&amp;E701&amp;"|"&amp;F701&amp;"|"&amp;G701&amp;"|"&amp;H701&amp;"|"&amp;I701&amp;"|"&amp;J701&amp;"|"&amp;K701&amp;"|"&amp;L701&amp;"|"&amp;M701&amp;"|"&amp;N701&amp;"|"&amp;O701&amp;"|"&amp;P701&amp;"|"&amp;Q701&amp;"|"&amp;R701&amp;"|"&amp;S701&amp;"|"&amp;T701&amp;"|"&amp;U701&amp;"|"&amp;V701&amp;"|"&amp;W701&amp;"|"&amp;X701&amp;"|"&amp;Y701&amp;"|"&amp;Z701&amp;"|"&amp;AA701&amp;"|"&amp;AB701&amp;"|"&amp;AC701&amp;"|"&amp;AD701&amp;"|"&amp;AE701&amp;"|"&amp;AF701&amp;"|"&amp;AG701</f>
        <v>City Hotel|1|56|2017|February|5|1|0|3|2|0|0|BB|PRT|Groups|TA/TO|0|0|0|A|A|0|Non Refund|29||0|Transient|60|0|0|Canceled|42711</v>
      </c>
      <c r="AI701" s="14" t="str">
        <f aca="false">IF(COUNTIF($AH$4:$AH$2603,AH701)&gt;1,"Duplicate","Unique")</f>
        <v>Duplicate</v>
      </c>
      <c r="AJ701" s="14" t="str">
        <f aca="false">IF(COUNTBLANK(B701:AG701)&gt;0,"Missing ("&amp;COUNTBLANK(B701:AG701)&amp;")","Complete")</f>
        <v>Missing (1)</v>
      </c>
    </row>
    <row r="702" customFormat="false" ht="15" hidden="false" customHeight="false" outlineLevel="0" collapsed="false">
      <c r="A702" s="0" t="n">
        <v>699</v>
      </c>
      <c r="B702" s="0" t="s">
        <v>90</v>
      </c>
      <c r="C702" s="0" t="n">
        <v>0</v>
      </c>
      <c r="D702" s="0" t="n">
        <v>0</v>
      </c>
      <c r="E702" s="0" t="n">
        <v>2016</v>
      </c>
      <c r="F702" s="0" t="s">
        <v>103</v>
      </c>
      <c r="G702" s="0" t="n">
        <v>11</v>
      </c>
      <c r="H702" s="0" t="n">
        <v>7</v>
      </c>
      <c r="I702" s="0" t="n">
        <v>1</v>
      </c>
      <c r="J702" s="0" t="n">
        <v>0</v>
      </c>
      <c r="K702" s="0" t="n">
        <v>1</v>
      </c>
      <c r="L702" s="0" t="n">
        <v>0</v>
      </c>
      <c r="M702" s="0" t="n">
        <v>0</v>
      </c>
      <c r="N702" s="0" t="s">
        <v>82</v>
      </c>
      <c r="O702" s="0" t="s">
        <v>115</v>
      </c>
      <c r="P702" s="0" t="s">
        <v>128</v>
      </c>
      <c r="Q702" s="0" t="s">
        <v>128</v>
      </c>
      <c r="R702" s="0" t="n">
        <v>0</v>
      </c>
      <c r="S702" s="0" t="n">
        <v>0</v>
      </c>
      <c r="T702" s="0" t="n">
        <v>0</v>
      </c>
      <c r="U702" s="0" t="s">
        <v>95</v>
      </c>
      <c r="V702" s="0" t="s">
        <v>95</v>
      </c>
      <c r="W702" s="0" t="n">
        <v>0</v>
      </c>
      <c r="X702" s="0" t="s">
        <v>86</v>
      </c>
      <c r="Y702" s="0" t="n">
        <v>91</v>
      </c>
      <c r="AA702" s="0" t="n">
        <v>0</v>
      </c>
      <c r="AB702" s="0" t="s">
        <v>87</v>
      </c>
      <c r="AC702" s="0" t="n">
        <v>80</v>
      </c>
      <c r="AD702" s="0" t="n">
        <v>0</v>
      </c>
      <c r="AE702" s="0" t="n">
        <v>0</v>
      </c>
      <c r="AF702" s="0" t="s">
        <v>88</v>
      </c>
      <c r="AG702" s="13" t="n">
        <v>42437</v>
      </c>
      <c r="AH702" s="0" t="str">
        <f aca="false">B702&amp;"|"&amp;C702&amp;"|"&amp;D702&amp;"|"&amp;E702&amp;"|"&amp;F702&amp;"|"&amp;G702&amp;"|"&amp;H702&amp;"|"&amp;I702&amp;"|"&amp;J702&amp;"|"&amp;K702&amp;"|"&amp;L702&amp;"|"&amp;M702&amp;"|"&amp;N702&amp;"|"&amp;O702&amp;"|"&amp;P702&amp;"|"&amp;Q702&amp;"|"&amp;R702&amp;"|"&amp;S702&amp;"|"&amp;T702&amp;"|"&amp;U702&amp;"|"&amp;V702&amp;"|"&amp;W702&amp;"|"&amp;X702&amp;"|"&amp;Y702&amp;"|"&amp;Z702&amp;"|"&amp;AA702&amp;"|"&amp;AB702&amp;"|"&amp;AC702&amp;"|"&amp;AD702&amp;"|"&amp;AE702&amp;"|"&amp;AF702&amp;"|"&amp;AG702</f>
        <v>City Hotel|0|0|2016|March|11|7|1|0|1|0|0|BB|ESP|Corporate|Corporate|0|0|0|A|A|0|No Deposit|91||0|Transient|80|0|0|Check-Out|42437</v>
      </c>
      <c r="AI702" s="0" t="str">
        <f aca="false">IF(COUNTIF($AH$4:$AH$2603,AH702)&gt;1,"Duplicate","Unique")</f>
        <v>Unique</v>
      </c>
      <c r="AJ702" s="0" t="str">
        <f aca="false">IF(COUNTBLANK(B702:AG702)&gt;0,"Missing ("&amp;COUNTBLANK(B702:AG702)&amp;")","Complete")</f>
        <v>Missing (1)</v>
      </c>
    </row>
    <row r="703" customFormat="false" ht="15" hidden="false" customHeight="false" outlineLevel="0" collapsed="false">
      <c r="A703" s="14" t="n">
        <v>700</v>
      </c>
      <c r="B703" s="14" t="s">
        <v>80</v>
      </c>
      <c r="C703" s="14" t="n">
        <v>0</v>
      </c>
      <c r="D703" s="14" t="n">
        <v>243</v>
      </c>
      <c r="E703" s="14" t="n">
        <v>2016</v>
      </c>
      <c r="F703" s="14" t="s">
        <v>111</v>
      </c>
      <c r="G703" s="14" t="n">
        <v>41</v>
      </c>
      <c r="H703" s="14" t="n">
        <v>6</v>
      </c>
      <c r="I703" s="14" t="n">
        <v>2</v>
      </c>
      <c r="J703" s="14" t="n">
        <v>3</v>
      </c>
      <c r="K703" s="14" t="n">
        <v>1</v>
      </c>
      <c r="L703" s="14" t="n">
        <v>0</v>
      </c>
      <c r="M703" s="14" t="n">
        <v>0</v>
      </c>
      <c r="N703" s="14" t="s">
        <v>82</v>
      </c>
      <c r="O703" s="14" t="s">
        <v>147</v>
      </c>
      <c r="P703" s="14" t="s">
        <v>116</v>
      </c>
      <c r="Q703" s="14" t="s">
        <v>94</v>
      </c>
      <c r="R703" s="14" t="n">
        <v>0</v>
      </c>
      <c r="S703" s="14" t="n">
        <v>0</v>
      </c>
      <c r="T703" s="14" t="n">
        <v>0</v>
      </c>
      <c r="U703" s="14" t="s">
        <v>109</v>
      </c>
      <c r="V703" s="14" t="s">
        <v>109</v>
      </c>
      <c r="W703" s="14" t="n">
        <v>1</v>
      </c>
      <c r="X703" s="14" t="s">
        <v>86</v>
      </c>
      <c r="Y703" s="14" t="n">
        <v>91</v>
      </c>
      <c r="Z703" s="14"/>
      <c r="AA703" s="14" t="n">
        <v>0</v>
      </c>
      <c r="AB703" s="14" t="s">
        <v>101</v>
      </c>
      <c r="AC703" s="14" t="n">
        <v>53.1</v>
      </c>
      <c r="AD703" s="14" t="n">
        <v>0</v>
      </c>
      <c r="AE703" s="14" t="n">
        <v>0</v>
      </c>
      <c r="AF703" s="14" t="s">
        <v>88</v>
      </c>
      <c r="AG703" s="15" t="n">
        <v>42654</v>
      </c>
      <c r="AH703" s="14" t="str">
        <f aca="false">B703&amp;"|"&amp;C703&amp;"|"&amp;D703&amp;"|"&amp;E703&amp;"|"&amp;F703&amp;"|"&amp;G703&amp;"|"&amp;H703&amp;"|"&amp;I703&amp;"|"&amp;J703&amp;"|"&amp;K703&amp;"|"&amp;L703&amp;"|"&amp;M703&amp;"|"&amp;N703&amp;"|"&amp;O703&amp;"|"&amp;P703&amp;"|"&amp;Q703&amp;"|"&amp;R703&amp;"|"&amp;S703&amp;"|"&amp;T703&amp;"|"&amp;U703&amp;"|"&amp;V703&amp;"|"&amp;W703&amp;"|"&amp;X703&amp;"|"&amp;Y703&amp;"|"&amp;Z703&amp;"|"&amp;AA703&amp;"|"&amp;AB703&amp;"|"&amp;AC703&amp;"|"&amp;AD703&amp;"|"&amp;AE703&amp;"|"&amp;AF703&amp;"|"&amp;AG703</f>
        <v>Resort Hotel|0|243|2016|October|41|6|2|3|1|0|0|BB|IRL|Groups|TA/TO|0|0|0|D|D|1|No Deposit|91||0|Transient-Party|53.1|0|0|Check-Out|42654</v>
      </c>
      <c r="AI703" s="14" t="str">
        <f aca="false">IF(COUNTIF($AH$4:$AH$2603,AH703)&gt;1,"Duplicate","Unique")</f>
        <v>Unique</v>
      </c>
      <c r="AJ703" s="14" t="str">
        <f aca="false">IF(COUNTBLANK(B703:AG703)&gt;0,"Missing ("&amp;COUNTBLANK(B703:AG703)&amp;")","Complete")</f>
        <v>Missing (1)</v>
      </c>
    </row>
    <row r="704" customFormat="false" ht="15" hidden="false" customHeight="false" outlineLevel="0" collapsed="false">
      <c r="A704" s="0" t="n">
        <v>701</v>
      </c>
      <c r="B704" s="0" t="s">
        <v>80</v>
      </c>
      <c r="C704" s="0" t="n">
        <v>1</v>
      </c>
      <c r="D704" s="0" t="n">
        <v>35</v>
      </c>
      <c r="E704" s="0" t="n">
        <v>2016</v>
      </c>
      <c r="F704" s="0" t="s">
        <v>81</v>
      </c>
      <c r="G704" s="0" t="n">
        <v>50</v>
      </c>
      <c r="H704" s="0" t="n">
        <v>7</v>
      </c>
      <c r="I704" s="0" t="n">
        <v>0</v>
      </c>
      <c r="J704" s="0" t="n">
        <v>4</v>
      </c>
      <c r="K704" s="0" t="n">
        <v>2</v>
      </c>
      <c r="L704" s="0" t="n">
        <v>1</v>
      </c>
      <c r="M704" s="0" t="n">
        <v>0</v>
      </c>
      <c r="N704" s="0" t="s">
        <v>142</v>
      </c>
      <c r="O704" s="0" t="s">
        <v>92</v>
      </c>
      <c r="P704" s="0" t="s">
        <v>93</v>
      </c>
      <c r="Q704" s="0" t="s">
        <v>94</v>
      </c>
      <c r="R704" s="0" t="n">
        <v>0</v>
      </c>
      <c r="S704" s="0" t="n">
        <v>0</v>
      </c>
      <c r="T704" s="0" t="n">
        <v>0</v>
      </c>
      <c r="U704" s="0" t="s">
        <v>124</v>
      </c>
      <c r="V704" s="0" t="s">
        <v>124</v>
      </c>
      <c r="W704" s="0" t="n">
        <v>1</v>
      </c>
      <c r="X704" s="0" t="s">
        <v>86</v>
      </c>
      <c r="Y704" s="0" t="n">
        <v>314</v>
      </c>
      <c r="AA704" s="0" t="n">
        <v>0</v>
      </c>
      <c r="AB704" s="0" t="s">
        <v>87</v>
      </c>
      <c r="AC704" s="0" t="n">
        <v>120.5</v>
      </c>
      <c r="AD704" s="0" t="n">
        <v>0</v>
      </c>
      <c r="AE704" s="0" t="n">
        <v>0</v>
      </c>
      <c r="AF704" s="0" t="s">
        <v>96</v>
      </c>
      <c r="AG704" s="13" t="n">
        <v>42698</v>
      </c>
      <c r="AH704" s="0" t="str">
        <f aca="false">B704&amp;"|"&amp;C704&amp;"|"&amp;D704&amp;"|"&amp;E704&amp;"|"&amp;F704&amp;"|"&amp;G704&amp;"|"&amp;H704&amp;"|"&amp;I704&amp;"|"&amp;J704&amp;"|"&amp;K704&amp;"|"&amp;L704&amp;"|"&amp;M704&amp;"|"&amp;N704&amp;"|"&amp;O704&amp;"|"&amp;P704&amp;"|"&amp;Q704&amp;"|"&amp;R704&amp;"|"&amp;S704&amp;"|"&amp;T704&amp;"|"&amp;U704&amp;"|"&amp;V704&amp;"|"&amp;W704&amp;"|"&amp;X704&amp;"|"&amp;Y704&amp;"|"&amp;Z704&amp;"|"&amp;AA704&amp;"|"&amp;AB704&amp;"|"&amp;AC704&amp;"|"&amp;AD704&amp;"|"&amp;AE704&amp;"|"&amp;AF704&amp;"|"&amp;AG704</f>
        <v>Resort Hotel|1|35|2016|December|50|7|0|4|2|1|0|FB|PRT|Online TA|TA/TO|0|0|0|E|E|1|No Deposit|314||0|Transient|120.5|0|0|Canceled|42698</v>
      </c>
      <c r="AI704" s="0" t="str">
        <f aca="false">IF(COUNTIF($AH$4:$AH$2603,AH704)&gt;1,"Duplicate","Unique")</f>
        <v>Unique</v>
      </c>
      <c r="AJ704" s="0" t="str">
        <f aca="false">IF(COUNTBLANK(B704:AG704)&gt;0,"Missing ("&amp;COUNTBLANK(B704:AG704)&amp;")","Complete")</f>
        <v>Missing (1)</v>
      </c>
    </row>
    <row r="705" customFormat="false" ht="15" hidden="false" customHeight="false" outlineLevel="0" collapsed="false">
      <c r="A705" s="14" t="n">
        <v>702</v>
      </c>
      <c r="B705" s="14" t="s">
        <v>80</v>
      </c>
      <c r="C705" s="14" t="n">
        <v>0</v>
      </c>
      <c r="D705" s="14" t="n">
        <v>4</v>
      </c>
      <c r="E705" s="14" t="n">
        <v>2015</v>
      </c>
      <c r="F705" s="14" t="s">
        <v>91</v>
      </c>
      <c r="G705" s="14" t="n">
        <v>30</v>
      </c>
      <c r="H705" s="14" t="n">
        <v>19</v>
      </c>
      <c r="I705" s="14" t="n">
        <v>2</v>
      </c>
      <c r="J705" s="14" t="n">
        <v>0</v>
      </c>
      <c r="K705" s="14" t="n">
        <v>2</v>
      </c>
      <c r="L705" s="14" t="n">
        <v>0</v>
      </c>
      <c r="M705" s="14" t="n">
        <v>0</v>
      </c>
      <c r="N705" s="14" t="s">
        <v>82</v>
      </c>
      <c r="O705" s="14" t="s">
        <v>92</v>
      </c>
      <c r="P705" s="14" t="s">
        <v>93</v>
      </c>
      <c r="Q705" s="14" t="s">
        <v>94</v>
      </c>
      <c r="R705" s="14" t="n">
        <v>0</v>
      </c>
      <c r="S705" s="14" t="n">
        <v>0</v>
      </c>
      <c r="T705" s="14" t="n">
        <v>0</v>
      </c>
      <c r="U705" s="14" t="s">
        <v>124</v>
      </c>
      <c r="V705" s="14" t="s">
        <v>124</v>
      </c>
      <c r="W705" s="14" t="n">
        <v>0</v>
      </c>
      <c r="X705" s="14" t="s">
        <v>86</v>
      </c>
      <c r="Y705" s="14" t="n">
        <v>240</v>
      </c>
      <c r="Z705" s="14"/>
      <c r="AA705" s="14" t="n">
        <v>0</v>
      </c>
      <c r="AB705" s="14" t="s">
        <v>87</v>
      </c>
      <c r="AC705" s="14" t="n">
        <v>154.5</v>
      </c>
      <c r="AD705" s="14" t="n">
        <v>1</v>
      </c>
      <c r="AE705" s="14" t="n">
        <v>2</v>
      </c>
      <c r="AF705" s="14" t="s">
        <v>88</v>
      </c>
      <c r="AG705" s="15" t="n">
        <v>42206</v>
      </c>
      <c r="AH705" s="14" t="str">
        <f aca="false">B705&amp;"|"&amp;C705&amp;"|"&amp;D705&amp;"|"&amp;E705&amp;"|"&amp;F705&amp;"|"&amp;G705&amp;"|"&amp;H705&amp;"|"&amp;I705&amp;"|"&amp;J705&amp;"|"&amp;K705&amp;"|"&amp;L705&amp;"|"&amp;M705&amp;"|"&amp;N705&amp;"|"&amp;O705&amp;"|"&amp;P705&amp;"|"&amp;Q705&amp;"|"&amp;R705&amp;"|"&amp;S705&amp;"|"&amp;T705&amp;"|"&amp;U705&amp;"|"&amp;V705&amp;"|"&amp;W705&amp;"|"&amp;X705&amp;"|"&amp;Y705&amp;"|"&amp;Z705&amp;"|"&amp;AA705&amp;"|"&amp;AB705&amp;"|"&amp;AC705&amp;"|"&amp;AD705&amp;"|"&amp;AE705&amp;"|"&amp;AF705&amp;"|"&amp;AG705</f>
        <v>Resort Hotel|0|4|2015|July|30|19|2|0|2|0|0|BB|PRT|Online TA|TA/TO|0|0|0|E|E|0|No Deposit|240||0|Transient|154.5|1|2|Check-Out|42206</v>
      </c>
      <c r="AI705" s="14" t="str">
        <f aca="false">IF(COUNTIF($AH$4:$AH$2603,AH705)&gt;1,"Duplicate","Unique")</f>
        <v>Unique</v>
      </c>
      <c r="AJ705" s="14" t="str">
        <f aca="false">IF(COUNTBLANK(B705:AG705)&gt;0,"Missing ("&amp;COUNTBLANK(B705:AG705)&amp;")","Complete")</f>
        <v>Missing (1)</v>
      </c>
    </row>
    <row r="706" customFormat="false" ht="15" hidden="false" customHeight="false" outlineLevel="0" collapsed="false">
      <c r="A706" s="0" t="n">
        <v>703</v>
      </c>
      <c r="B706" s="0" t="s">
        <v>90</v>
      </c>
      <c r="C706" s="0" t="n">
        <v>0</v>
      </c>
      <c r="D706" s="0" t="n">
        <v>1</v>
      </c>
      <c r="E706" s="0" t="n">
        <v>2016</v>
      </c>
      <c r="F706" s="0" t="s">
        <v>126</v>
      </c>
      <c r="G706" s="0" t="n">
        <v>1</v>
      </c>
      <c r="H706" s="0" t="n">
        <v>2</v>
      </c>
      <c r="I706" s="0" t="n">
        <v>2</v>
      </c>
      <c r="J706" s="0" t="n">
        <v>1</v>
      </c>
      <c r="K706" s="0" t="n">
        <v>2</v>
      </c>
      <c r="L706" s="0" t="n">
        <v>0</v>
      </c>
      <c r="M706" s="0" t="n">
        <v>0</v>
      </c>
      <c r="N706" s="0" t="s">
        <v>82</v>
      </c>
      <c r="O706" s="0" t="s">
        <v>92</v>
      </c>
      <c r="P706" s="0" t="s">
        <v>93</v>
      </c>
      <c r="Q706" s="0" t="s">
        <v>94</v>
      </c>
      <c r="R706" s="0" t="n">
        <v>0</v>
      </c>
      <c r="S706" s="0" t="n">
        <v>0</v>
      </c>
      <c r="T706" s="0" t="n">
        <v>0</v>
      </c>
      <c r="U706" s="0" t="s">
        <v>95</v>
      </c>
      <c r="V706" s="0" t="s">
        <v>95</v>
      </c>
      <c r="W706" s="0" t="n">
        <v>0</v>
      </c>
      <c r="X706" s="0" t="s">
        <v>86</v>
      </c>
      <c r="Y706" s="0" t="n">
        <v>9</v>
      </c>
      <c r="AA706" s="0" t="n">
        <v>0</v>
      </c>
      <c r="AB706" s="0" t="s">
        <v>87</v>
      </c>
      <c r="AC706" s="0" t="n">
        <v>74.93</v>
      </c>
      <c r="AD706" s="0" t="n">
        <v>0</v>
      </c>
      <c r="AE706" s="0" t="n">
        <v>0</v>
      </c>
      <c r="AF706" s="0" t="s">
        <v>88</v>
      </c>
      <c r="AG706" s="13" t="n">
        <v>42374</v>
      </c>
      <c r="AH706" s="0" t="str">
        <f aca="false">B706&amp;"|"&amp;C706&amp;"|"&amp;D706&amp;"|"&amp;E706&amp;"|"&amp;F706&amp;"|"&amp;G706&amp;"|"&amp;H706&amp;"|"&amp;I706&amp;"|"&amp;J706&amp;"|"&amp;K706&amp;"|"&amp;L706&amp;"|"&amp;M706&amp;"|"&amp;N706&amp;"|"&amp;O706&amp;"|"&amp;P706&amp;"|"&amp;Q706&amp;"|"&amp;R706&amp;"|"&amp;S706&amp;"|"&amp;T706&amp;"|"&amp;U706&amp;"|"&amp;V706&amp;"|"&amp;W706&amp;"|"&amp;X706&amp;"|"&amp;Y706&amp;"|"&amp;Z706&amp;"|"&amp;AA706&amp;"|"&amp;AB706&amp;"|"&amp;AC706&amp;"|"&amp;AD706&amp;"|"&amp;AE706&amp;"|"&amp;AF706&amp;"|"&amp;AG706</f>
        <v>City Hotel|0|1|2016|January|1|2|2|1|2|0|0|BB|PRT|Online TA|TA/TO|0|0|0|A|A|0|No Deposit|9||0|Transient|74.93|0|0|Check-Out|42374</v>
      </c>
      <c r="AI706" s="0" t="str">
        <f aca="false">IF(COUNTIF($AH$4:$AH$2603,AH706)&gt;1,"Duplicate","Unique")</f>
        <v>Unique</v>
      </c>
      <c r="AJ706" s="0" t="str">
        <f aca="false">IF(COUNTBLANK(B706:AG706)&gt;0,"Missing ("&amp;COUNTBLANK(B706:AG706)&amp;")","Complete")</f>
        <v>Missing (1)</v>
      </c>
    </row>
    <row r="707" customFormat="false" ht="15" hidden="false" customHeight="false" outlineLevel="0" collapsed="false">
      <c r="A707" s="14" t="n">
        <v>704</v>
      </c>
      <c r="B707" s="14" t="s">
        <v>90</v>
      </c>
      <c r="C707" s="14" t="n">
        <v>0</v>
      </c>
      <c r="D707" s="14" t="n">
        <v>65</v>
      </c>
      <c r="E707" s="14" t="n">
        <v>2016</v>
      </c>
      <c r="F707" s="14" t="s">
        <v>113</v>
      </c>
      <c r="G707" s="14" t="n">
        <v>48</v>
      </c>
      <c r="H707" s="14" t="n">
        <v>20</v>
      </c>
      <c r="I707" s="14" t="n">
        <v>1</v>
      </c>
      <c r="J707" s="14" t="n">
        <v>0</v>
      </c>
      <c r="K707" s="14" t="n">
        <v>1</v>
      </c>
      <c r="L707" s="14" t="n">
        <v>0</v>
      </c>
      <c r="M707" s="14" t="n">
        <v>0</v>
      </c>
      <c r="N707" s="14" t="s">
        <v>107</v>
      </c>
      <c r="O707" s="14" t="s">
        <v>150</v>
      </c>
      <c r="P707" s="14" t="s">
        <v>93</v>
      </c>
      <c r="Q707" s="14" t="s">
        <v>94</v>
      </c>
      <c r="R707" s="14" t="n">
        <v>0</v>
      </c>
      <c r="S707" s="14" t="n">
        <v>0</v>
      </c>
      <c r="T707" s="14" t="n">
        <v>0</v>
      </c>
      <c r="U707" s="14" t="s">
        <v>95</v>
      </c>
      <c r="V707" s="14" t="s">
        <v>95</v>
      </c>
      <c r="W707" s="14" t="n">
        <v>0</v>
      </c>
      <c r="X707" s="14" t="s">
        <v>86</v>
      </c>
      <c r="Y707" s="14" t="n">
        <v>9</v>
      </c>
      <c r="Z707" s="14"/>
      <c r="AA707" s="14" t="n">
        <v>0</v>
      </c>
      <c r="AB707" s="14" t="s">
        <v>87</v>
      </c>
      <c r="AC707" s="14" t="n">
        <v>79.2</v>
      </c>
      <c r="AD707" s="14" t="n">
        <v>0</v>
      </c>
      <c r="AE707" s="14" t="n">
        <v>0</v>
      </c>
      <c r="AF707" s="14" t="s">
        <v>88</v>
      </c>
      <c r="AG707" s="15" t="n">
        <v>42695</v>
      </c>
      <c r="AH707" s="14" t="str">
        <f aca="false">B707&amp;"|"&amp;C707&amp;"|"&amp;D707&amp;"|"&amp;E707&amp;"|"&amp;F707&amp;"|"&amp;G707&amp;"|"&amp;H707&amp;"|"&amp;I707&amp;"|"&amp;J707&amp;"|"&amp;K707&amp;"|"&amp;L707&amp;"|"&amp;M707&amp;"|"&amp;N707&amp;"|"&amp;O707&amp;"|"&amp;P707&amp;"|"&amp;Q707&amp;"|"&amp;R707&amp;"|"&amp;S707&amp;"|"&amp;T707&amp;"|"&amp;U707&amp;"|"&amp;V707&amp;"|"&amp;W707&amp;"|"&amp;X707&amp;"|"&amp;Y707&amp;"|"&amp;Z707&amp;"|"&amp;AA707&amp;"|"&amp;AB707&amp;"|"&amp;AC707&amp;"|"&amp;AD707&amp;"|"&amp;AE707&amp;"|"&amp;AF707&amp;"|"&amp;AG707</f>
        <v>City Hotel|0|65|2016|November|48|20|1|0|1|0|0|SC|NOR|Online TA|TA/TO|0|0|0|A|A|0|No Deposit|9||0|Transient|79.2|0|0|Check-Out|42695</v>
      </c>
      <c r="AI707" s="14" t="str">
        <f aca="false">IF(COUNTIF($AH$4:$AH$2603,AH707)&gt;1,"Duplicate","Unique")</f>
        <v>Unique</v>
      </c>
      <c r="AJ707" s="14" t="str">
        <f aca="false">IF(COUNTBLANK(B707:AG707)&gt;0,"Missing ("&amp;COUNTBLANK(B707:AG707)&amp;")","Complete")</f>
        <v>Missing (1)</v>
      </c>
    </row>
    <row r="708" customFormat="false" ht="15" hidden="false" customHeight="false" outlineLevel="0" collapsed="false">
      <c r="A708" s="0" t="n">
        <v>705</v>
      </c>
      <c r="B708" s="0" t="s">
        <v>90</v>
      </c>
      <c r="C708" s="0" t="n">
        <v>0</v>
      </c>
      <c r="D708" s="0" t="n">
        <v>9</v>
      </c>
      <c r="E708" s="0" t="n">
        <v>2017</v>
      </c>
      <c r="F708" s="0" t="s">
        <v>91</v>
      </c>
      <c r="G708" s="0" t="n">
        <v>28</v>
      </c>
      <c r="H708" s="0" t="n">
        <v>14</v>
      </c>
      <c r="I708" s="0" t="n">
        <v>0</v>
      </c>
      <c r="J708" s="0" t="n">
        <v>2</v>
      </c>
      <c r="K708" s="0" t="n">
        <v>2</v>
      </c>
      <c r="L708" s="0" t="n">
        <v>0</v>
      </c>
      <c r="M708" s="0" t="n">
        <v>0</v>
      </c>
      <c r="N708" s="0" t="s">
        <v>82</v>
      </c>
      <c r="O708" s="0" t="s">
        <v>130</v>
      </c>
      <c r="P708" s="0" t="s">
        <v>93</v>
      </c>
      <c r="Q708" s="0" t="s">
        <v>94</v>
      </c>
      <c r="R708" s="0" t="n">
        <v>0</v>
      </c>
      <c r="S708" s="0" t="n">
        <v>0</v>
      </c>
      <c r="T708" s="0" t="n">
        <v>0</v>
      </c>
      <c r="U708" s="0" t="s">
        <v>109</v>
      </c>
      <c r="V708" s="0" t="s">
        <v>109</v>
      </c>
      <c r="W708" s="0" t="n">
        <v>0</v>
      </c>
      <c r="X708" s="0" t="s">
        <v>86</v>
      </c>
      <c r="Y708" s="0" t="n">
        <v>9</v>
      </c>
      <c r="AA708" s="0" t="n">
        <v>0</v>
      </c>
      <c r="AB708" s="0" t="s">
        <v>87</v>
      </c>
      <c r="AC708" s="0" t="n">
        <v>149</v>
      </c>
      <c r="AD708" s="0" t="n">
        <v>0</v>
      </c>
      <c r="AE708" s="0" t="n">
        <v>1</v>
      </c>
      <c r="AF708" s="0" t="s">
        <v>88</v>
      </c>
      <c r="AG708" s="13" t="n">
        <v>42932</v>
      </c>
      <c r="AH708" s="0" t="str">
        <f aca="false">B708&amp;"|"&amp;C708&amp;"|"&amp;D708&amp;"|"&amp;E708&amp;"|"&amp;F708&amp;"|"&amp;G708&amp;"|"&amp;H708&amp;"|"&amp;I708&amp;"|"&amp;J708&amp;"|"&amp;K708&amp;"|"&amp;L708&amp;"|"&amp;M708&amp;"|"&amp;N708&amp;"|"&amp;O708&amp;"|"&amp;P708&amp;"|"&amp;Q708&amp;"|"&amp;R708&amp;"|"&amp;S708&amp;"|"&amp;T708&amp;"|"&amp;U708&amp;"|"&amp;V708&amp;"|"&amp;W708&amp;"|"&amp;X708&amp;"|"&amp;Y708&amp;"|"&amp;Z708&amp;"|"&amp;AA708&amp;"|"&amp;AB708&amp;"|"&amp;AC708&amp;"|"&amp;AD708&amp;"|"&amp;AE708&amp;"|"&amp;AF708&amp;"|"&amp;AG708</f>
        <v>City Hotel|0|9|2017|July|28|14|0|2|2|0|0|BB|NLD|Online TA|TA/TO|0|0|0|D|D|0|No Deposit|9||0|Transient|149|0|1|Check-Out|42932</v>
      </c>
      <c r="AI708" s="0" t="str">
        <f aca="false">IF(COUNTIF($AH$4:$AH$2603,AH708)&gt;1,"Duplicate","Unique")</f>
        <v>Unique</v>
      </c>
      <c r="AJ708" s="0" t="str">
        <f aca="false">IF(COUNTBLANK(B708:AG708)&gt;0,"Missing ("&amp;COUNTBLANK(B708:AG708)&amp;")","Complete")</f>
        <v>Missing (1)</v>
      </c>
    </row>
    <row r="709" customFormat="false" ht="15" hidden="false" customHeight="false" outlineLevel="0" collapsed="false">
      <c r="A709" s="14" t="n">
        <v>706</v>
      </c>
      <c r="B709" s="14" t="s">
        <v>80</v>
      </c>
      <c r="C709" s="14" t="n">
        <v>0</v>
      </c>
      <c r="D709" s="14" t="n">
        <v>153</v>
      </c>
      <c r="E709" s="14" t="n">
        <v>2016</v>
      </c>
      <c r="F709" s="14" t="s">
        <v>106</v>
      </c>
      <c r="G709" s="14" t="n">
        <v>16</v>
      </c>
      <c r="H709" s="14" t="n">
        <v>14</v>
      </c>
      <c r="I709" s="14" t="n">
        <v>0</v>
      </c>
      <c r="J709" s="14" t="n">
        <v>3</v>
      </c>
      <c r="K709" s="14" t="n">
        <v>3</v>
      </c>
      <c r="L709" s="14" t="n">
        <v>1</v>
      </c>
      <c r="M709" s="14" t="n">
        <v>0</v>
      </c>
      <c r="N709" s="14" t="s">
        <v>82</v>
      </c>
      <c r="O709" s="14" t="s">
        <v>92</v>
      </c>
      <c r="P709" s="14" t="s">
        <v>93</v>
      </c>
      <c r="Q709" s="14" t="s">
        <v>94</v>
      </c>
      <c r="R709" s="14" t="n">
        <v>0</v>
      </c>
      <c r="S709" s="14" t="n">
        <v>0</v>
      </c>
      <c r="T709" s="14" t="n">
        <v>0</v>
      </c>
      <c r="U709" s="14" t="s">
        <v>144</v>
      </c>
      <c r="V709" s="14" t="s">
        <v>144</v>
      </c>
      <c r="W709" s="14" t="n">
        <v>0</v>
      </c>
      <c r="X709" s="14" t="s">
        <v>86</v>
      </c>
      <c r="Y709" s="14" t="n">
        <v>240</v>
      </c>
      <c r="Z709" s="14"/>
      <c r="AA709" s="14" t="n">
        <v>0</v>
      </c>
      <c r="AB709" s="14" t="s">
        <v>101</v>
      </c>
      <c r="AC709" s="14" t="n">
        <v>123</v>
      </c>
      <c r="AD709" s="14" t="n">
        <v>0</v>
      </c>
      <c r="AE709" s="14" t="n">
        <v>2</v>
      </c>
      <c r="AF709" s="14" t="s">
        <v>88</v>
      </c>
      <c r="AG709" s="15" t="n">
        <v>42477</v>
      </c>
      <c r="AH709" s="14" t="str">
        <f aca="false">B709&amp;"|"&amp;C709&amp;"|"&amp;D709&amp;"|"&amp;E709&amp;"|"&amp;F709&amp;"|"&amp;G709&amp;"|"&amp;H709&amp;"|"&amp;I709&amp;"|"&amp;J709&amp;"|"&amp;K709&amp;"|"&amp;L709&amp;"|"&amp;M709&amp;"|"&amp;N709&amp;"|"&amp;O709&amp;"|"&amp;P709&amp;"|"&amp;Q709&amp;"|"&amp;R709&amp;"|"&amp;S709&amp;"|"&amp;T709&amp;"|"&amp;U709&amp;"|"&amp;V709&amp;"|"&amp;W709&amp;"|"&amp;X709&amp;"|"&amp;Y709&amp;"|"&amp;Z709&amp;"|"&amp;AA709&amp;"|"&amp;AB709&amp;"|"&amp;AC709&amp;"|"&amp;AD709&amp;"|"&amp;AE709&amp;"|"&amp;AF709&amp;"|"&amp;AG709</f>
        <v>Resort Hotel|0|153|2016|April|16|14|0|3|3|1|0|BB|PRT|Online TA|TA/TO|0|0|0|H|H|0|No Deposit|240||0|Transient-Party|123|0|2|Check-Out|42477</v>
      </c>
      <c r="AI709" s="14" t="str">
        <f aca="false">IF(COUNTIF($AH$4:$AH$2603,AH709)&gt;1,"Duplicate","Unique")</f>
        <v>Unique</v>
      </c>
      <c r="AJ709" s="14" t="str">
        <f aca="false">IF(COUNTBLANK(B709:AG709)&gt;0,"Missing ("&amp;COUNTBLANK(B709:AG709)&amp;")","Complete")</f>
        <v>Missing (1)</v>
      </c>
    </row>
    <row r="710" customFormat="false" ht="15" hidden="false" customHeight="false" outlineLevel="0" collapsed="false">
      <c r="A710" s="0" t="n">
        <v>707</v>
      </c>
      <c r="B710" s="0" t="s">
        <v>90</v>
      </c>
      <c r="C710" s="0" t="n">
        <v>1</v>
      </c>
      <c r="D710" s="0" t="n">
        <v>132</v>
      </c>
      <c r="E710" s="0" t="n">
        <v>2016</v>
      </c>
      <c r="F710" s="0" t="s">
        <v>91</v>
      </c>
      <c r="G710" s="0" t="n">
        <v>28</v>
      </c>
      <c r="H710" s="0" t="n">
        <v>5</v>
      </c>
      <c r="I710" s="0" t="n">
        <v>0</v>
      </c>
      <c r="J710" s="0" t="n">
        <v>4</v>
      </c>
      <c r="K710" s="0" t="n">
        <v>2</v>
      </c>
      <c r="L710" s="0" t="n">
        <v>0</v>
      </c>
      <c r="M710" s="0" t="n">
        <v>0</v>
      </c>
      <c r="N710" s="0" t="s">
        <v>82</v>
      </c>
      <c r="O710" s="0" t="s">
        <v>155</v>
      </c>
      <c r="P710" s="0" t="s">
        <v>93</v>
      </c>
      <c r="Q710" s="0" t="s">
        <v>94</v>
      </c>
      <c r="R710" s="0" t="n">
        <v>0</v>
      </c>
      <c r="S710" s="0" t="n">
        <v>0</v>
      </c>
      <c r="T710" s="0" t="n">
        <v>0</v>
      </c>
      <c r="U710" s="0" t="s">
        <v>95</v>
      </c>
      <c r="V710" s="0" t="s">
        <v>95</v>
      </c>
      <c r="W710" s="0" t="n">
        <v>0</v>
      </c>
      <c r="X710" s="0" t="s">
        <v>86</v>
      </c>
      <c r="Y710" s="0" t="n">
        <v>9</v>
      </c>
      <c r="AA710" s="0" t="n">
        <v>0</v>
      </c>
      <c r="AB710" s="0" t="s">
        <v>87</v>
      </c>
      <c r="AC710" s="0" t="n">
        <v>105.83</v>
      </c>
      <c r="AD710" s="0" t="n">
        <v>0</v>
      </c>
      <c r="AE710" s="0" t="n">
        <v>0</v>
      </c>
      <c r="AF710" s="0" t="s">
        <v>96</v>
      </c>
      <c r="AG710" s="13" t="n">
        <v>42434</v>
      </c>
      <c r="AH710" s="0" t="str">
        <f aca="false">B710&amp;"|"&amp;C710&amp;"|"&amp;D710&amp;"|"&amp;E710&amp;"|"&amp;F710&amp;"|"&amp;G710&amp;"|"&amp;H710&amp;"|"&amp;I710&amp;"|"&amp;J710&amp;"|"&amp;K710&amp;"|"&amp;L710&amp;"|"&amp;M710&amp;"|"&amp;N710&amp;"|"&amp;O710&amp;"|"&amp;P710&amp;"|"&amp;Q710&amp;"|"&amp;R710&amp;"|"&amp;S710&amp;"|"&amp;T710&amp;"|"&amp;U710&amp;"|"&amp;V710&amp;"|"&amp;W710&amp;"|"&amp;X710&amp;"|"&amp;Y710&amp;"|"&amp;Z710&amp;"|"&amp;AA710&amp;"|"&amp;AB710&amp;"|"&amp;AC710&amp;"|"&amp;AD710&amp;"|"&amp;AE710&amp;"|"&amp;AF710&amp;"|"&amp;AG710</f>
        <v>City Hotel|1|132|2016|July|28|5|0|4|2|0|0|BB|CHE|Online TA|TA/TO|0|0|0|A|A|0|No Deposit|9||0|Transient|105.83|0|0|Canceled|42434</v>
      </c>
      <c r="AI710" s="0" t="str">
        <f aca="false">IF(COUNTIF($AH$4:$AH$2603,AH710)&gt;1,"Duplicate","Unique")</f>
        <v>Unique</v>
      </c>
      <c r="AJ710" s="0" t="str">
        <f aca="false">IF(COUNTBLANK(B710:AG710)&gt;0,"Missing ("&amp;COUNTBLANK(B710:AG710)&amp;")","Complete")</f>
        <v>Missing (1)</v>
      </c>
    </row>
    <row r="711" customFormat="false" ht="15" hidden="false" customHeight="false" outlineLevel="0" collapsed="false">
      <c r="A711" s="14" t="n">
        <v>708</v>
      </c>
      <c r="B711" s="14" t="s">
        <v>90</v>
      </c>
      <c r="C711" s="14" t="n">
        <v>1</v>
      </c>
      <c r="D711" s="14" t="n">
        <v>104</v>
      </c>
      <c r="E711" s="14" t="n">
        <v>2016</v>
      </c>
      <c r="F711" s="14" t="s">
        <v>135</v>
      </c>
      <c r="G711" s="14" t="n">
        <v>24</v>
      </c>
      <c r="H711" s="14" t="n">
        <v>9</v>
      </c>
      <c r="I711" s="14" t="n">
        <v>0</v>
      </c>
      <c r="J711" s="14" t="n">
        <v>3</v>
      </c>
      <c r="K711" s="14" t="n">
        <v>2</v>
      </c>
      <c r="L711" s="14" t="n">
        <v>0</v>
      </c>
      <c r="M711" s="14" t="n">
        <v>0</v>
      </c>
      <c r="N711" s="14" t="s">
        <v>82</v>
      </c>
      <c r="O711" s="14" t="s">
        <v>98</v>
      </c>
      <c r="P711" s="14" t="s">
        <v>93</v>
      </c>
      <c r="Q711" s="14" t="s">
        <v>94</v>
      </c>
      <c r="R711" s="14" t="n">
        <v>0</v>
      </c>
      <c r="S711" s="14" t="n">
        <v>0</v>
      </c>
      <c r="T711" s="14" t="n">
        <v>0</v>
      </c>
      <c r="U711" s="14" t="s">
        <v>95</v>
      </c>
      <c r="V711" s="14" t="s">
        <v>95</v>
      </c>
      <c r="W711" s="14" t="n">
        <v>0</v>
      </c>
      <c r="X711" s="14" t="s">
        <v>86</v>
      </c>
      <c r="Y711" s="14" t="n">
        <v>9</v>
      </c>
      <c r="Z711" s="14"/>
      <c r="AA711" s="14" t="n">
        <v>0</v>
      </c>
      <c r="AB711" s="14" t="s">
        <v>87</v>
      </c>
      <c r="AC711" s="14" t="n">
        <v>126.9</v>
      </c>
      <c r="AD711" s="14" t="n">
        <v>0</v>
      </c>
      <c r="AE711" s="14" t="n">
        <v>0</v>
      </c>
      <c r="AF711" s="14" t="s">
        <v>96</v>
      </c>
      <c r="AG711" s="15" t="n">
        <v>42430</v>
      </c>
      <c r="AH711" s="14" t="str">
        <f aca="false">B711&amp;"|"&amp;C711&amp;"|"&amp;D711&amp;"|"&amp;E711&amp;"|"&amp;F711&amp;"|"&amp;G711&amp;"|"&amp;H711&amp;"|"&amp;I711&amp;"|"&amp;J711&amp;"|"&amp;K711&amp;"|"&amp;L711&amp;"|"&amp;M711&amp;"|"&amp;N711&amp;"|"&amp;O711&amp;"|"&amp;P711&amp;"|"&amp;Q711&amp;"|"&amp;R711&amp;"|"&amp;S711&amp;"|"&amp;T711&amp;"|"&amp;U711&amp;"|"&amp;V711&amp;"|"&amp;W711&amp;"|"&amp;X711&amp;"|"&amp;Y711&amp;"|"&amp;Z711&amp;"|"&amp;AA711&amp;"|"&amp;AB711&amp;"|"&amp;AC711&amp;"|"&amp;AD711&amp;"|"&amp;AE711&amp;"|"&amp;AF711&amp;"|"&amp;AG711</f>
        <v>City Hotel|1|104|2016|June|24|9|0|3|2|0|0|BB|BRA|Online TA|TA/TO|0|0|0|A|A|0|No Deposit|9||0|Transient|126.9|0|0|Canceled|42430</v>
      </c>
      <c r="AI711" s="14" t="str">
        <f aca="false">IF(COUNTIF($AH$4:$AH$2603,AH711)&gt;1,"Duplicate","Unique")</f>
        <v>Unique</v>
      </c>
      <c r="AJ711" s="14" t="str">
        <f aca="false">IF(COUNTBLANK(B711:AG711)&gt;0,"Missing ("&amp;COUNTBLANK(B711:AG711)&amp;")","Complete")</f>
        <v>Missing (1)</v>
      </c>
    </row>
    <row r="712" customFormat="false" ht="15" hidden="false" customHeight="false" outlineLevel="0" collapsed="false">
      <c r="A712" s="0" t="n">
        <v>709</v>
      </c>
      <c r="B712" s="0" t="s">
        <v>80</v>
      </c>
      <c r="C712" s="0" t="n">
        <v>1</v>
      </c>
      <c r="D712" s="0" t="n">
        <v>41</v>
      </c>
      <c r="E712" s="0" t="n">
        <v>2015</v>
      </c>
      <c r="F712" s="0" t="s">
        <v>113</v>
      </c>
      <c r="G712" s="0" t="n">
        <v>46</v>
      </c>
      <c r="H712" s="0" t="n">
        <v>12</v>
      </c>
      <c r="I712" s="0" t="n">
        <v>1</v>
      </c>
      <c r="J712" s="0" t="n">
        <v>3</v>
      </c>
      <c r="K712" s="0" t="n">
        <v>1</v>
      </c>
      <c r="L712" s="0" t="n">
        <v>0</v>
      </c>
      <c r="M712" s="0" t="n">
        <v>0</v>
      </c>
      <c r="N712" s="0" t="s">
        <v>82</v>
      </c>
      <c r="O712" s="0" t="s">
        <v>92</v>
      </c>
      <c r="P712" s="0" t="s">
        <v>128</v>
      </c>
      <c r="Q712" s="0" t="s">
        <v>128</v>
      </c>
      <c r="R712" s="0" t="n">
        <v>0</v>
      </c>
      <c r="S712" s="0" t="n">
        <v>0</v>
      </c>
      <c r="T712" s="0" t="n">
        <v>0</v>
      </c>
      <c r="U712" s="0" t="s">
        <v>95</v>
      </c>
      <c r="V712" s="0" t="s">
        <v>95</v>
      </c>
      <c r="W712" s="0" t="n">
        <v>1</v>
      </c>
      <c r="X712" s="0" t="s">
        <v>86</v>
      </c>
      <c r="Y712" s="0" t="n">
        <v>185</v>
      </c>
      <c r="Z712" s="0" t="n">
        <v>281</v>
      </c>
      <c r="AA712" s="0" t="n">
        <v>0</v>
      </c>
      <c r="AB712" s="0" t="s">
        <v>101</v>
      </c>
      <c r="AC712" s="0" t="n">
        <v>36</v>
      </c>
      <c r="AD712" s="0" t="n">
        <v>0</v>
      </c>
      <c r="AE712" s="0" t="n">
        <v>0</v>
      </c>
      <c r="AF712" s="0" t="s">
        <v>96</v>
      </c>
      <c r="AG712" s="13" t="n">
        <v>42317</v>
      </c>
      <c r="AH712" s="0" t="str">
        <f aca="false">B712&amp;"|"&amp;C712&amp;"|"&amp;D712&amp;"|"&amp;E712&amp;"|"&amp;F712&amp;"|"&amp;G712&amp;"|"&amp;H712&amp;"|"&amp;I712&amp;"|"&amp;J712&amp;"|"&amp;K712&amp;"|"&amp;L712&amp;"|"&amp;M712&amp;"|"&amp;N712&amp;"|"&amp;O712&amp;"|"&amp;P712&amp;"|"&amp;Q712&amp;"|"&amp;R712&amp;"|"&amp;S712&amp;"|"&amp;T712&amp;"|"&amp;U712&amp;"|"&amp;V712&amp;"|"&amp;W712&amp;"|"&amp;X712&amp;"|"&amp;Y712&amp;"|"&amp;Z712&amp;"|"&amp;AA712&amp;"|"&amp;AB712&amp;"|"&amp;AC712&amp;"|"&amp;AD712&amp;"|"&amp;AE712&amp;"|"&amp;AF712&amp;"|"&amp;AG712</f>
        <v>Resort Hotel|1|41|2015|November|46|12|1|3|1|0|0|BB|PRT|Corporate|Corporate|0|0|0|A|A|1|No Deposit|185|281|0|Transient-Party|36|0|0|Canceled|42317</v>
      </c>
      <c r="AI712" s="0" t="str">
        <f aca="false">IF(COUNTIF($AH$4:$AH$2603,AH712)&gt;1,"Duplicate","Unique")</f>
        <v>Unique</v>
      </c>
      <c r="AJ712" s="0" t="str">
        <f aca="false">IF(COUNTBLANK(B712:AG712)&gt;0,"Missing ("&amp;COUNTBLANK(B712:AG712)&amp;")","Complete")</f>
        <v>Complete</v>
      </c>
    </row>
    <row r="713" customFormat="false" ht="15" hidden="false" customHeight="false" outlineLevel="0" collapsed="false">
      <c r="A713" s="14" t="n">
        <v>710</v>
      </c>
      <c r="B713" s="14" t="s">
        <v>90</v>
      </c>
      <c r="C713" s="14" t="n">
        <v>0</v>
      </c>
      <c r="D713" s="14" t="n">
        <v>14</v>
      </c>
      <c r="E713" s="14" t="n">
        <v>2017</v>
      </c>
      <c r="F713" s="14" t="s">
        <v>118</v>
      </c>
      <c r="G713" s="14" t="n">
        <v>7</v>
      </c>
      <c r="H713" s="14" t="n">
        <v>13</v>
      </c>
      <c r="I713" s="14" t="n">
        <v>1</v>
      </c>
      <c r="J713" s="14" t="n">
        <v>0</v>
      </c>
      <c r="K713" s="14" t="n">
        <v>3</v>
      </c>
      <c r="L713" s="14" t="n">
        <v>0</v>
      </c>
      <c r="M713" s="14" t="n">
        <v>0</v>
      </c>
      <c r="N713" s="14" t="s">
        <v>82</v>
      </c>
      <c r="O713" s="14" t="s">
        <v>139</v>
      </c>
      <c r="P713" s="14" t="s">
        <v>84</v>
      </c>
      <c r="Q713" s="14" t="s">
        <v>84</v>
      </c>
      <c r="R713" s="14" t="n">
        <v>0</v>
      </c>
      <c r="S713" s="14" t="n">
        <v>0</v>
      </c>
      <c r="T713" s="14" t="n">
        <v>0</v>
      </c>
      <c r="U713" s="14" t="s">
        <v>95</v>
      </c>
      <c r="V713" s="14" t="s">
        <v>109</v>
      </c>
      <c r="W713" s="14" t="n">
        <v>2</v>
      </c>
      <c r="X713" s="14" t="s">
        <v>86</v>
      </c>
      <c r="Y713" s="14" t="n">
        <v>14</v>
      </c>
      <c r="Z713" s="14"/>
      <c r="AA713" s="14" t="n">
        <v>0</v>
      </c>
      <c r="AB713" s="14" t="s">
        <v>87</v>
      </c>
      <c r="AC713" s="14" t="n">
        <v>98</v>
      </c>
      <c r="AD713" s="14" t="n">
        <v>0</v>
      </c>
      <c r="AE713" s="14" t="n">
        <v>1</v>
      </c>
      <c r="AF713" s="14" t="s">
        <v>88</v>
      </c>
      <c r="AG713" s="15" t="n">
        <v>42780</v>
      </c>
      <c r="AH713" s="14" t="str">
        <f aca="false">B713&amp;"|"&amp;C713&amp;"|"&amp;D713&amp;"|"&amp;E713&amp;"|"&amp;F713&amp;"|"&amp;G713&amp;"|"&amp;H713&amp;"|"&amp;I713&amp;"|"&amp;J713&amp;"|"&amp;K713&amp;"|"&amp;L713&amp;"|"&amp;M713&amp;"|"&amp;N713&amp;"|"&amp;O713&amp;"|"&amp;P713&amp;"|"&amp;Q713&amp;"|"&amp;R713&amp;"|"&amp;S713&amp;"|"&amp;T713&amp;"|"&amp;U713&amp;"|"&amp;V713&amp;"|"&amp;W713&amp;"|"&amp;X713&amp;"|"&amp;Y713&amp;"|"&amp;Z713&amp;"|"&amp;AA713&amp;"|"&amp;AB713&amp;"|"&amp;AC713&amp;"|"&amp;AD713&amp;"|"&amp;AE713&amp;"|"&amp;AF713&amp;"|"&amp;AG713</f>
        <v>City Hotel|0|14|2017|February|7|13|1|0|3|0|0|BB|KOR|Direct|Direct|0|0|0|A|D|2|No Deposit|14||0|Transient|98|0|1|Check-Out|42780</v>
      </c>
      <c r="AI713" s="14" t="str">
        <f aca="false">IF(COUNTIF($AH$4:$AH$2603,AH713)&gt;1,"Duplicate","Unique")</f>
        <v>Unique</v>
      </c>
      <c r="AJ713" s="14" t="str">
        <f aca="false">IF(COUNTBLANK(B713:AG713)&gt;0,"Missing ("&amp;COUNTBLANK(B713:AG713)&amp;")","Complete")</f>
        <v>Missing (1)</v>
      </c>
    </row>
    <row r="714" customFormat="false" ht="15" hidden="false" customHeight="false" outlineLevel="0" collapsed="false">
      <c r="A714" s="0" t="n">
        <v>711</v>
      </c>
      <c r="B714" s="0" t="s">
        <v>90</v>
      </c>
      <c r="C714" s="0" t="n">
        <v>1</v>
      </c>
      <c r="D714" s="0" t="n">
        <v>178</v>
      </c>
      <c r="E714" s="0" t="n">
        <v>2016</v>
      </c>
      <c r="F714" s="0" t="s">
        <v>114</v>
      </c>
      <c r="G714" s="0" t="n">
        <v>37</v>
      </c>
      <c r="H714" s="0" t="n">
        <v>9</v>
      </c>
      <c r="I714" s="0" t="n">
        <v>0</v>
      </c>
      <c r="J714" s="0" t="n">
        <v>2</v>
      </c>
      <c r="K714" s="0" t="n">
        <v>1</v>
      </c>
      <c r="L714" s="0" t="n">
        <v>0</v>
      </c>
      <c r="M714" s="0" t="n">
        <v>0</v>
      </c>
      <c r="N714" s="0" t="s">
        <v>82</v>
      </c>
      <c r="O714" s="0" t="s">
        <v>92</v>
      </c>
      <c r="P714" s="0" t="s">
        <v>116</v>
      </c>
      <c r="Q714" s="0" t="s">
        <v>94</v>
      </c>
      <c r="R714" s="0" t="n">
        <v>0</v>
      </c>
      <c r="S714" s="0" t="n">
        <v>0</v>
      </c>
      <c r="T714" s="0" t="n">
        <v>0</v>
      </c>
      <c r="U714" s="0" t="s">
        <v>95</v>
      </c>
      <c r="V714" s="0" t="s">
        <v>95</v>
      </c>
      <c r="W714" s="0" t="n">
        <v>0</v>
      </c>
      <c r="X714" s="0" t="s">
        <v>120</v>
      </c>
      <c r="Y714" s="0" t="n">
        <v>29</v>
      </c>
      <c r="AA714" s="0" t="n">
        <v>0</v>
      </c>
      <c r="AB714" s="0" t="s">
        <v>87</v>
      </c>
      <c r="AC714" s="0" t="n">
        <v>135</v>
      </c>
      <c r="AD714" s="0" t="n">
        <v>0</v>
      </c>
      <c r="AE714" s="0" t="n">
        <v>0</v>
      </c>
      <c r="AF714" s="0" t="s">
        <v>96</v>
      </c>
      <c r="AG714" s="13" t="n">
        <v>42452</v>
      </c>
      <c r="AH714" s="0" t="str">
        <f aca="false">B714&amp;"|"&amp;C714&amp;"|"&amp;D714&amp;"|"&amp;E714&amp;"|"&amp;F714&amp;"|"&amp;G714&amp;"|"&amp;H714&amp;"|"&amp;I714&amp;"|"&amp;J714&amp;"|"&amp;K714&amp;"|"&amp;L714&amp;"|"&amp;M714&amp;"|"&amp;N714&amp;"|"&amp;O714&amp;"|"&amp;P714&amp;"|"&amp;Q714&amp;"|"&amp;R714&amp;"|"&amp;S714&amp;"|"&amp;T714&amp;"|"&amp;U714&amp;"|"&amp;V714&amp;"|"&amp;W714&amp;"|"&amp;X714&amp;"|"&amp;Y714&amp;"|"&amp;Z714&amp;"|"&amp;AA714&amp;"|"&amp;AB714&amp;"|"&amp;AC714&amp;"|"&amp;AD714&amp;"|"&amp;AE714&amp;"|"&amp;AF714&amp;"|"&amp;AG714</f>
        <v>City Hotel|1|178|2016|September|37|9|0|2|1|0|0|BB|PRT|Groups|TA/TO|0|0|0|A|A|0|Non Refund|29||0|Transient|135|0|0|Canceled|42452</v>
      </c>
      <c r="AI714" s="0" t="str">
        <f aca="false">IF(COUNTIF($AH$4:$AH$2603,AH714)&gt;1,"Duplicate","Unique")</f>
        <v>Duplicate</v>
      </c>
      <c r="AJ714" s="0" t="str">
        <f aca="false">IF(COUNTBLANK(B714:AG714)&gt;0,"Missing ("&amp;COUNTBLANK(B714:AG714)&amp;")","Complete")</f>
        <v>Missing (1)</v>
      </c>
    </row>
    <row r="715" customFormat="false" ht="15" hidden="false" customHeight="false" outlineLevel="0" collapsed="false">
      <c r="A715" s="14" t="n">
        <v>712</v>
      </c>
      <c r="B715" s="14" t="s">
        <v>80</v>
      </c>
      <c r="C715" s="14" t="n">
        <v>0</v>
      </c>
      <c r="D715" s="14" t="n">
        <v>77</v>
      </c>
      <c r="E715" s="14" t="n">
        <v>2015</v>
      </c>
      <c r="F715" s="14" t="s">
        <v>111</v>
      </c>
      <c r="G715" s="14" t="n">
        <v>41</v>
      </c>
      <c r="H715" s="14" t="n">
        <v>9</v>
      </c>
      <c r="I715" s="14" t="n">
        <v>0</v>
      </c>
      <c r="J715" s="14" t="n">
        <v>2</v>
      </c>
      <c r="K715" s="14" t="n">
        <v>2</v>
      </c>
      <c r="L715" s="14" t="n">
        <v>0</v>
      </c>
      <c r="M715" s="14" t="n">
        <v>0</v>
      </c>
      <c r="N715" s="14" t="s">
        <v>82</v>
      </c>
      <c r="O715" s="14" t="s">
        <v>92</v>
      </c>
      <c r="P715" s="14" t="s">
        <v>84</v>
      </c>
      <c r="Q715" s="14" t="s">
        <v>84</v>
      </c>
      <c r="R715" s="14" t="n">
        <v>0</v>
      </c>
      <c r="S715" s="14" t="n">
        <v>0</v>
      </c>
      <c r="T715" s="14" t="n">
        <v>0</v>
      </c>
      <c r="U715" s="14" t="s">
        <v>95</v>
      </c>
      <c r="V715" s="14" t="s">
        <v>95</v>
      </c>
      <c r="W715" s="14" t="n">
        <v>0</v>
      </c>
      <c r="X715" s="14" t="s">
        <v>86</v>
      </c>
      <c r="Y715" s="14" t="n">
        <v>250</v>
      </c>
      <c r="Z715" s="14"/>
      <c r="AA715" s="14" t="n">
        <v>0</v>
      </c>
      <c r="AB715" s="14" t="s">
        <v>125</v>
      </c>
      <c r="AC715" s="14" t="n">
        <v>56</v>
      </c>
      <c r="AD715" s="14" t="n">
        <v>1</v>
      </c>
      <c r="AE715" s="14" t="n">
        <v>1</v>
      </c>
      <c r="AF715" s="14" t="s">
        <v>88</v>
      </c>
      <c r="AG715" s="15" t="n">
        <v>42288</v>
      </c>
      <c r="AH715" s="14" t="str">
        <f aca="false">B715&amp;"|"&amp;C715&amp;"|"&amp;D715&amp;"|"&amp;E715&amp;"|"&amp;F715&amp;"|"&amp;G715&amp;"|"&amp;H715&amp;"|"&amp;I715&amp;"|"&amp;J715&amp;"|"&amp;K715&amp;"|"&amp;L715&amp;"|"&amp;M715&amp;"|"&amp;N715&amp;"|"&amp;O715&amp;"|"&amp;P715&amp;"|"&amp;Q715&amp;"|"&amp;R715&amp;"|"&amp;S715&amp;"|"&amp;T715&amp;"|"&amp;U715&amp;"|"&amp;V715&amp;"|"&amp;W715&amp;"|"&amp;X715&amp;"|"&amp;Y715&amp;"|"&amp;Z715&amp;"|"&amp;AA715&amp;"|"&amp;AB715&amp;"|"&amp;AC715&amp;"|"&amp;AD715&amp;"|"&amp;AE715&amp;"|"&amp;AF715&amp;"|"&amp;AG715</f>
        <v>Resort Hotel|0|77|2015|October|41|9|0|2|2|0|0|BB|PRT|Direct|Direct|0|0|0|A|A|0|No Deposit|250||0|Contract|56|1|1|Check-Out|42288</v>
      </c>
      <c r="AI715" s="14" t="str">
        <f aca="false">IF(COUNTIF($AH$4:$AH$2603,AH715)&gt;1,"Duplicate","Unique")</f>
        <v>Unique</v>
      </c>
      <c r="AJ715" s="14" t="str">
        <f aca="false">IF(COUNTBLANK(B715:AG715)&gt;0,"Missing ("&amp;COUNTBLANK(B715:AG715)&amp;")","Complete")</f>
        <v>Missing (1)</v>
      </c>
    </row>
    <row r="716" customFormat="false" ht="15" hidden="false" customHeight="false" outlineLevel="0" collapsed="false">
      <c r="A716" s="0" t="n">
        <v>713</v>
      </c>
      <c r="B716" s="0" t="s">
        <v>90</v>
      </c>
      <c r="C716" s="0" t="n">
        <v>0</v>
      </c>
      <c r="D716" s="0" t="n">
        <v>0</v>
      </c>
      <c r="E716" s="0" t="n">
        <v>2017</v>
      </c>
      <c r="F716" s="0" t="s">
        <v>103</v>
      </c>
      <c r="G716" s="0" t="n">
        <v>11</v>
      </c>
      <c r="H716" s="0" t="n">
        <v>14</v>
      </c>
      <c r="I716" s="0" t="n">
        <v>0</v>
      </c>
      <c r="J716" s="0" t="n">
        <v>1</v>
      </c>
      <c r="K716" s="0" t="n">
        <v>2</v>
      </c>
      <c r="L716" s="0" t="n">
        <v>0</v>
      </c>
      <c r="M716" s="0" t="n">
        <v>0</v>
      </c>
      <c r="N716" s="0" t="s">
        <v>82</v>
      </c>
      <c r="O716" s="0" t="s">
        <v>92</v>
      </c>
      <c r="P716" s="0" t="s">
        <v>99</v>
      </c>
      <c r="Q716" s="0" t="s">
        <v>94</v>
      </c>
      <c r="R716" s="0" t="n">
        <v>0</v>
      </c>
      <c r="S716" s="0" t="n">
        <v>0</v>
      </c>
      <c r="T716" s="0" t="n">
        <v>0</v>
      </c>
      <c r="U716" s="0" t="s">
        <v>85</v>
      </c>
      <c r="V716" s="0" t="s">
        <v>85</v>
      </c>
      <c r="W716" s="0" t="n">
        <v>0</v>
      </c>
      <c r="X716" s="0" t="s">
        <v>86</v>
      </c>
      <c r="Y716" s="0" t="n">
        <v>28</v>
      </c>
      <c r="AA716" s="0" t="n">
        <v>0</v>
      </c>
      <c r="AB716" s="0" t="s">
        <v>87</v>
      </c>
      <c r="AC716" s="0" t="n">
        <v>65</v>
      </c>
      <c r="AD716" s="0" t="n">
        <v>0</v>
      </c>
      <c r="AE716" s="0" t="n">
        <v>0</v>
      </c>
      <c r="AF716" s="0" t="s">
        <v>88</v>
      </c>
      <c r="AG716" s="13" t="n">
        <v>42809</v>
      </c>
      <c r="AH716" s="0" t="str">
        <f aca="false">B716&amp;"|"&amp;C716&amp;"|"&amp;D716&amp;"|"&amp;E716&amp;"|"&amp;F716&amp;"|"&amp;G716&amp;"|"&amp;H716&amp;"|"&amp;I716&amp;"|"&amp;J716&amp;"|"&amp;K716&amp;"|"&amp;L716&amp;"|"&amp;M716&amp;"|"&amp;N716&amp;"|"&amp;O716&amp;"|"&amp;P716&amp;"|"&amp;Q716&amp;"|"&amp;R716&amp;"|"&amp;S716&amp;"|"&amp;T716&amp;"|"&amp;U716&amp;"|"&amp;V716&amp;"|"&amp;W716&amp;"|"&amp;X716&amp;"|"&amp;Y716&amp;"|"&amp;Z716&amp;"|"&amp;AA716&amp;"|"&amp;AB716&amp;"|"&amp;AC716&amp;"|"&amp;AD716&amp;"|"&amp;AE716&amp;"|"&amp;AF716&amp;"|"&amp;AG716</f>
        <v>City Hotel|0|0|2017|March|11|14|0|1|2|0|0|BB|PRT|Offline TA/TO|TA/TO|0|0|0|F|F|0|No Deposit|28||0|Transient|65|0|0|Check-Out|42809</v>
      </c>
      <c r="AI716" s="0" t="str">
        <f aca="false">IF(COUNTIF($AH$4:$AH$2603,AH716)&gt;1,"Duplicate","Unique")</f>
        <v>Unique</v>
      </c>
      <c r="AJ716" s="0" t="str">
        <f aca="false">IF(COUNTBLANK(B716:AG716)&gt;0,"Missing ("&amp;COUNTBLANK(B716:AG716)&amp;")","Complete")</f>
        <v>Missing (1)</v>
      </c>
    </row>
    <row r="717" customFormat="false" ht="15" hidden="false" customHeight="false" outlineLevel="0" collapsed="false">
      <c r="A717" s="14" t="n">
        <v>714</v>
      </c>
      <c r="B717" s="14" t="s">
        <v>90</v>
      </c>
      <c r="C717" s="14" t="n">
        <v>0</v>
      </c>
      <c r="D717" s="14" t="n">
        <v>36</v>
      </c>
      <c r="E717" s="14" t="n">
        <v>2016</v>
      </c>
      <c r="F717" s="14" t="s">
        <v>103</v>
      </c>
      <c r="G717" s="14" t="n">
        <v>10</v>
      </c>
      <c r="H717" s="14" t="n">
        <v>1</v>
      </c>
      <c r="I717" s="14" t="n">
        <v>0</v>
      </c>
      <c r="J717" s="14" t="n">
        <v>1</v>
      </c>
      <c r="K717" s="14" t="n">
        <v>1</v>
      </c>
      <c r="L717" s="14" t="n">
        <v>0</v>
      </c>
      <c r="M717" s="14" t="n">
        <v>0</v>
      </c>
      <c r="N717" s="14" t="s">
        <v>82</v>
      </c>
      <c r="O717" s="14" t="s">
        <v>108</v>
      </c>
      <c r="P717" s="14" t="s">
        <v>128</v>
      </c>
      <c r="Q717" s="14" t="s">
        <v>128</v>
      </c>
      <c r="R717" s="14" t="n">
        <v>0</v>
      </c>
      <c r="S717" s="14" t="n">
        <v>0</v>
      </c>
      <c r="T717" s="14" t="n">
        <v>0</v>
      </c>
      <c r="U717" s="14" t="s">
        <v>95</v>
      </c>
      <c r="V717" s="14" t="s">
        <v>95</v>
      </c>
      <c r="W717" s="14" t="n">
        <v>0</v>
      </c>
      <c r="X717" s="14" t="s">
        <v>86</v>
      </c>
      <c r="Y717" s="14"/>
      <c r="Z717" s="14" t="n">
        <v>185</v>
      </c>
      <c r="AA717" s="14" t="n">
        <v>0</v>
      </c>
      <c r="AB717" s="14" t="s">
        <v>101</v>
      </c>
      <c r="AC717" s="14" t="n">
        <v>86.5</v>
      </c>
      <c r="AD717" s="14" t="n">
        <v>0</v>
      </c>
      <c r="AE717" s="14" t="n">
        <v>0</v>
      </c>
      <c r="AF717" s="14" t="s">
        <v>88</v>
      </c>
      <c r="AG717" s="15" t="n">
        <v>42431</v>
      </c>
      <c r="AH717" s="14" t="str">
        <f aca="false">B717&amp;"|"&amp;C717&amp;"|"&amp;D717&amp;"|"&amp;E717&amp;"|"&amp;F717&amp;"|"&amp;G717&amp;"|"&amp;H717&amp;"|"&amp;I717&amp;"|"&amp;J717&amp;"|"&amp;K717&amp;"|"&amp;L717&amp;"|"&amp;M717&amp;"|"&amp;N717&amp;"|"&amp;O717&amp;"|"&amp;P717&amp;"|"&amp;Q717&amp;"|"&amp;R717&amp;"|"&amp;S717&amp;"|"&amp;T717&amp;"|"&amp;U717&amp;"|"&amp;V717&amp;"|"&amp;W717&amp;"|"&amp;X717&amp;"|"&amp;Y717&amp;"|"&amp;Z717&amp;"|"&amp;AA717&amp;"|"&amp;AB717&amp;"|"&amp;AC717&amp;"|"&amp;AD717&amp;"|"&amp;AE717&amp;"|"&amp;AF717&amp;"|"&amp;AG717</f>
        <v>City Hotel|0|36|2016|March|10|1|0|1|1|0|0|BB|DEU|Corporate|Corporate|0|0|0|A|A|0|No Deposit||185|0|Transient-Party|86.5|0|0|Check-Out|42431</v>
      </c>
      <c r="AI717" s="14" t="str">
        <f aca="false">IF(COUNTIF($AH$4:$AH$2603,AH717)&gt;1,"Duplicate","Unique")</f>
        <v>Unique</v>
      </c>
      <c r="AJ717" s="14" t="str">
        <f aca="false">IF(COUNTBLANK(B717:AG717)&gt;0,"Missing ("&amp;COUNTBLANK(B717:AG717)&amp;")","Complete")</f>
        <v>Missing (1)</v>
      </c>
    </row>
    <row r="718" customFormat="false" ht="15" hidden="false" customHeight="false" outlineLevel="0" collapsed="false">
      <c r="A718" s="0" t="n">
        <v>715</v>
      </c>
      <c r="B718" s="0" t="s">
        <v>80</v>
      </c>
      <c r="C718" s="0" t="n">
        <v>0</v>
      </c>
      <c r="D718" s="0" t="n">
        <v>83</v>
      </c>
      <c r="E718" s="0" t="n">
        <v>2016</v>
      </c>
      <c r="F718" s="0" t="s">
        <v>113</v>
      </c>
      <c r="G718" s="0" t="n">
        <v>46</v>
      </c>
      <c r="H718" s="0" t="n">
        <v>12</v>
      </c>
      <c r="I718" s="0" t="n">
        <v>2</v>
      </c>
      <c r="J718" s="0" t="n">
        <v>5</v>
      </c>
      <c r="K718" s="0" t="n">
        <v>1</v>
      </c>
      <c r="L718" s="0" t="n">
        <v>0</v>
      </c>
      <c r="M718" s="0" t="n">
        <v>0</v>
      </c>
      <c r="N718" s="0" t="s">
        <v>112</v>
      </c>
      <c r="O718" s="0" t="s">
        <v>108</v>
      </c>
      <c r="P718" s="0" t="s">
        <v>93</v>
      </c>
      <c r="Q718" s="0" t="s">
        <v>94</v>
      </c>
      <c r="R718" s="0" t="n">
        <v>0</v>
      </c>
      <c r="S718" s="0" t="n">
        <v>0</v>
      </c>
      <c r="T718" s="0" t="n">
        <v>0</v>
      </c>
      <c r="U718" s="0" t="s">
        <v>124</v>
      </c>
      <c r="V718" s="0" t="s">
        <v>124</v>
      </c>
      <c r="W718" s="0" t="n">
        <v>1</v>
      </c>
      <c r="X718" s="0" t="s">
        <v>86</v>
      </c>
      <c r="Y718" s="0" t="n">
        <v>314</v>
      </c>
      <c r="AA718" s="0" t="n">
        <v>0</v>
      </c>
      <c r="AB718" s="0" t="s">
        <v>87</v>
      </c>
      <c r="AC718" s="0" t="n">
        <v>57.64</v>
      </c>
      <c r="AD718" s="0" t="n">
        <v>0</v>
      </c>
      <c r="AE718" s="0" t="n">
        <v>0</v>
      </c>
      <c r="AF718" s="0" t="s">
        <v>88</v>
      </c>
      <c r="AG718" s="13" t="n">
        <v>42693</v>
      </c>
      <c r="AH718" s="0" t="str">
        <f aca="false">B718&amp;"|"&amp;C718&amp;"|"&amp;D718&amp;"|"&amp;E718&amp;"|"&amp;F718&amp;"|"&amp;G718&amp;"|"&amp;H718&amp;"|"&amp;I718&amp;"|"&amp;J718&amp;"|"&amp;K718&amp;"|"&amp;L718&amp;"|"&amp;M718&amp;"|"&amp;N718&amp;"|"&amp;O718&amp;"|"&amp;P718&amp;"|"&amp;Q718&amp;"|"&amp;R718&amp;"|"&amp;S718&amp;"|"&amp;T718&amp;"|"&amp;U718&amp;"|"&amp;V718&amp;"|"&amp;W718&amp;"|"&amp;X718&amp;"|"&amp;Y718&amp;"|"&amp;Z718&amp;"|"&amp;AA718&amp;"|"&amp;AB718&amp;"|"&amp;AC718&amp;"|"&amp;AD718&amp;"|"&amp;AE718&amp;"|"&amp;AF718&amp;"|"&amp;AG718</f>
        <v>Resort Hotel|0|83|2016|November|46|12|2|5|1|0|0|HB|DEU|Online TA|TA/TO|0|0|0|E|E|1|No Deposit|314||0|Transient|57.64|0|0|Check-Out|42693</v>
      </c>
      <c r="AI718" s="0" t="str">
        <f aca="false">IF(COUNTIF($AH$4:$AH$2603,AH718)&gt;1,"Duplicate","Unique")</f>
        <v>Unique</v>
      </c>
      <c r="AJ718" s="0" t="str">
        <f aca="false">IF(COUNTBLANK(B718:AG718)&gt;0,"Missing ("&amp;COUNTBLANK(B718:AG718)&amp;")","Complete")</f>
        <v>Missing (1)</v>
      </c>
    </row>
    <row r="719" customFormat="false" ht="15" hidden="false" customHeight="false" outlineLevel="0" collapsed="false">
      <c r="A719" s="14" t="n">
        <v>716</v>
      </c>
      <c r="B719" s="14" t="s">
        <v>90</v>
      </c>
      <c r="C719" s="14" t="n">
        <v>1</v>
      </c>
      <c r="D719" s="14" t="n">
        <v>3</v>
      </c>
      <c r="E719" s="14" t="n">
        <v>2016</v>
      </c>
      <c r="F719" s="14" t="s">
        <v>118</v>
      </c>
      <c r="G719" s="14" t="n">
        <v>9</v>
      </c>
      <c r="H719" s="14" t="n">
        <v>25</v>
      </c>
      <c r="I719" s="14" t="n">
        <v>0</v>
      </c>
      <c r="J719" s="14" t="n">
        <v>1</v>
      </c>
      <c r="K719" s="14" t="n">
        <v>1</v>
      </c>
      <c r="L719" s="14" t="n">
        <v>0</v>
      </c>
      <c r="M719" s="14" t="n">
        <v>0</v>
      </c>
      <c r="N719" s="14" t="s">
        <v>82</v>
      </c>
      <c r="O719" s="14" t="s">
        <v>92</v>
      </c>
      <c r="P719" s="14" t="s">
        <v>128</v>
      </c>
      <c r="Q719" s="14" t="s">
        <v>128</v>
      </c>
      <c r="R719" s="14" t="n">
        <v>1</v>
      </c>
      <c r="S719" s="14" t="n">
        <v>0</v>
      </c>
      <c r="T719" s="14" t="n">
        <v>3</v>
      </c>
      <c r="U719" s="14" t="s">
        <v>95</v>
      </c>
      <c r="V719" s="14" t="s">
        <v>95</v>
      </c>
      <c r="W719" s="14" t="n">
        <v>0</v>
      </c>
      <c r="X719" s="14" t="s">
        <v>86</v>
      </c>
      <c r="Y719" s="14"/>
      <c r="Z719" s="14" t="n">
        <v>40</v>
      </c>
      <c r="AA719" s="14" t="n">
        <v>0</v>
      </c>
      <c r="AB719" s="14" t="s">
        <v>101</v>
      </c>
      <c r="AC719" s="14" t="n">
        <v>66</v>
      </c>
      <c r="AD719" s="14" t="n">
        <v>0</v>
      </c>
      <c r="AE719" s="14" t="n">
        <v>1</v>
      </c>
      <c r="AF719" s="14" t="s">
        <v>96</v>
      </c>
      <c r="AG719" s="15" t="n">
        <v>42425</v>
      </c>
      <c r="AH719" s="14" t="str">
        <f aca="false">B719&amp;"|"&amp;C719&amp;"|"&amp;D719&amp;"|"&amp;E719&amp;"|"&amp;F719&amp;"|"&amp;G719&amp;"|"&amp;H719&amp;"|"&amp;I719&amp;"|"&amp;J719&amp;"|"&amp;K719&amp;"|"&amp;L719&amp;"|"&amp;M719&amp;"|"&amp;N719&amp;"|"&amp;O719&amp;"|"&amp;P719&amp;"|"&amp;Q719&amp;"|"&amp;R719&amp;"|"&amp;S719&amp;"|"&amp;T719&amp;"|"&amp;U719&amp;"|"&amp;V719&amp;"|"&amp;W719&amp;"|"&amp;X719&amp;"|"&amp;Y719&amp;"|"&amp;Z719&amp;"|"&amp;AA719&amp;"|"&amp;AB719&amp;"|"&amp;AC719&amp;"|"&amp;AD719&amp;"|"&amp;AE719&amp;"|"&amp;AF719&amp;"|"&amp;AG719</f>
        <v>City Hotel|1|3|2016|February|9|25|0|1|1|0|0|BB|PRT|Corporate|Corporate|1|0|3|A|A|0|No Deposit||40|0|Transient-Party|66|0|1|Canceled|42425</v>
      </c>
      <c r="AI719" s="14" t="str">
        <f aca="false">IF(COUNTIF($AH$4:$AH$2603,AH719)&gt;1,"Duplicate","Unique")</f>
        <v>Unique</v>
      </c>
      <c r="AJ719" s="14" t="str">
        <f aca="false">IF(COUNTBLANK(B719:AG719)&gt;0,"Missing ("&amp;COUNTBLANK(B719:AG719)&amp;")","Complete")</f>
        <v>Missing (1)</v>
      </c>
    </row>
    <row r="720" customFormat="false" ht="15" hidden="false" customHeight="false" outlineLevel="0" collapsed="false">
      <c r="A720" s="0" t="n">
        <v>717</v>
      </c>
      <c r="B720" s="0" t="s">
        <v>80</v>
      </c>
      <c r="C720" s="0" t="n">
        <v>1</v>
      </c>
      <c r="D720" s="0" t="n">
        <v>96</v>
      </c>
      <c r="E720" s="0" t="n">
        <v>2016</v>
      </c>
      <c r="F720" s="0" t="s">
        <v>111</v>
      </c>
      <c r="G720" s="0" t="n">
        <v>42</v>
      </c>
      <c r="H720" s="0" t="n">
        <v>9</v>
      </c>
      <c r="I720" s="0" t="n">
        <v>2</v>
      </c>
      <c r="J720" s="0" t="n">
        <v>1</v>
      </c>
      <c r="K720" s="0" t="n">
        <v>2</v>
      </c>
      <c r="L720" s="0" t="n">
        <v>0</v>
      </c>
      <c r="M720" s="0" t="n">
        <v>0</v>
      </c>
      <c r="N720" s="0" t="s">
        <v>82</v>
      </c>
      <c r="O720" s="0" t="s">
        <v>92</v>
      </c>
      <c r="P720" s="0" t="s">
        <v>116</v>
      </c>
      <c r="Q720" s="0" t="s">
        <v>128</v>
      </c>
      <c r="R720" s="0" t="n">
        <v>0</v>
      </c>
      <c r="S720" s="0" t="n">
        <v>0</v>
      </c>
      <c r="T720" s="0" t="n">
        <v>0</v>
      </c>
      <c r="U720" s="0" t="s">
        <v>95</v>
      </c>
      <c r="V720" s="0" t="s">
        <v>95</v>
      </c>
      <c r="W720" s="0" t="n">
        <v>0</v>
      </c>
      <c r="X720" s="0" t="s">
        <v>86</v>
      </c>
      <c r="AA720" s="0" t="n">
        <v>0</v>
      </c>
      <c r="AB720" s="0" t="s">
        <v>101</v>
      </c>
      <c r="AC720" s="0" t="n">
        <v>55</v>
      </c>
      <c r="AD720" s="0" t="n">
        <v>0</v>
      </c>
      <c r="AE720" s="0" t="n">
        <v>0</v>
      </c>
      <c r="AF720" s="0" t="s">
        <v>96</v>
      </c>
      <c r="AG720" s="13" t="n">
        <v>42620</v>
      </c>
      <c r="AH720" s="0" t="str">
        <f aca="false">B720&amp;"|"&amp;C720&amp;"|"&amp;D720&amp;"|"&amp;E720&amp;"|"&amp;F720&amp;"|"&amp;G720&amp;"|"&amp;H720&amp;"|"&amp;I720&amp;"|"&amp;J720&amp;"|"&amp;K720&amp;"|"&amp;L720&amp;"|"&amp;M720&amp;"|"&amp;N720&amp;"|"&amp;O720&amp;"|"&amp;P720&amp;"|"&amp;Q720&amp;"|"&amp;R720&amp;"|"&amp;S720&amp;"|"&amp;T720&amp;"|"&amp;U720&amp;"|"&amp;V720&amp;"|"&amp;W720&amp;"|"&amp;X720&amp;"|"&amp;Y720&amp;"|"&amp;Z720&amp;"|"&amp;AA720&amp;"|"&amp;AB720&amp;"|"&amp;AC720&amp;"|"&amp;AD720&amp;"|"&amp;AE720&amp;"|"&amp;AF720&amp;"|"&amp;AG720</f>
        <v>Resort Hotel|1|96|2016|October|42|9|2|1|2|0|0|BB|PRT|Groups|Corporate|0|0|0|A|A|0|No Deposit|||0|Transient-Party|55|0|0|Canceled|42620</v>
      </c>
      <c r="AI720" s="0" t="str">
        <f aca="false">IF(COUNTIF($AH$4:$AH$2603,AH720)&gt;1,"Duplicate","Unique")</f>
        <v>Unique</v>
      </c>
      <c r="AJ720" s="0" t="str">
        <f aca="false">IF(COUNTBLANK(B720:AG720)&gt;0,"Missing ("&amp;COUNTBLANK(B720:AG720)&amp;")","Complete")</f>
        <v>Missing (2)</v>
      </c>
    </row>
    <row r="721" customFormat="false" ht="15" hidden="false" customHeight="false" outlineLevel="0" collapsed="false">
      <c r="A721" s="14" t="n">
        <v>718</v>
      </c>
      <c r="B721" s="14" t="s">
        <v>80</v>
      </c>
      <c r="C721" s="14" t="n">
        <v>0</v>
      </c>
      <c r="D721" s="14" t="n">
        <v>22</v>
      </c>
      <c r="E721" s="14" t="n">
        <v>2015</v>
      </c>
      <c r="F721" s="14" t="s">
        <v>111</v>
      </c>
      <c r="G721" s="14" t="n">
        <v>41</v>
      </c>
      <c r="H721" s="14" t="n">
        <v>9</v>
      </c>
      <c r="I721" s="14" t="n">
        <v>2</v>
      </c>
      <c r="J721" s="14" t="n">
        <v>2</v>
      </c>
      <c r="K721" s="14" t="n">
        <v>2</v>
      </c>
      <c r="L721" s="14" t="n">
        <v>0</v>
      </c>
      <c r="M721" s="14" t="n">
        <v>0</v>
      </c>
      <c r="N721" s="14" t="s">
        <v>82</v>
      </c>
      <c r="O721" s="14" t="s">
        <v>92</v>
      </c>
      <c r="P721" s="14" t="s">
        <v>93</v>
      </c>
      <c r="Q721" s="14" t="s">
        <v>94</v>
      </c>
      <c r="R721" s="14" t="n">
        <v>0</v>
      </c>
      <c r="S721" s="14" t="n">
        <v>0</v>
      </c>
      <c r="T721" s="14" t="n">
        <v>0</v>
      </c>
      <c r="U721" s="14" t="s">
        <v>109</v>
      </c>
      <c r="V721" s="14" t="s">
        <v>109</v>
      </c>
      <c r="W721" s="14" t="n">
        <v>0</v>
      </c>
      <c r="X721" s="14" t="s">
        <v>86</v>
      </c>
      <c r="Y721" s="14" t="n">
        <v>240</v>
      </c>
      <c r="Z721" s="14"/>
      <c r="AA721" s="14" t="n">
        <v>0</v>
      </c>
      <c r="AB721" s="14" t="s">
        <v>87</v>
      </c>
      <c r="AC721" s="14" t="n">
        <v>83</v>
      </c>
      <c r="AD721" s="14" t="n">
        <v>1</v>
      </c>
      <c r="AE721" s="14" t="n">
        <v>2</v>
      </c>
      <c r="AF721" s="14" t="s">
        <v>88</v>
      </c>
      <c r="AG721" s="15" t="n">
        <v>42290</v>
      </c>
      <c r="AH721" s="14" t="str">
        <f aca="false">B721&amp;"|"&amp;C721&amp;"|"&amp;D721&amp;"|"&amp;E721&amp;"|"&amp;F721&amp;"|"&amp;G721&amp;"|"&amp;H721&amp;"|"&amp;I721&amp;"|"&amp;J721&amp;"|"&amp;K721&amp;"|"&amp;L721&amp;"|"&amp;M721&amp;"|"&amp;N721&amp;"|"&amp;O721&amp;"|"&amp;P721&amp;"|"&amp;Q721&amp;"|"&amp;R721&amp;"|"&amp;S721&amp;"|"&amp;T721&amp;"|"&amp;U721&amp;"|"&amp;V721&amp;"|"&amp;W721&amp;"|"&amp;X721&amp;"|"&amp;Y721&amp;"|"&amp;Z721&amp;"|"&amp;AA721&amp;"|"&amp;AB721&amp;"|"&amp;AC721&amp;"|"&amp;AD721&amp;"|"&amp;AE721&amp;"|"&amp;AF721&amp;"|"&amp;AG721</f>
        <v>Resort Hotel|0|22|2015|October|41|9|2|2|2|0|0|BB|PRT|Online TA|TA/TO|0|0|0|D|D|0|No Deposit|240||0|Transient|83|1|2|Check-Out|42290</v>
      </c>
      <c r="AI721" s="14" t="str">
        <f aca="false">IF(COUNTIF($AH$4:$AH$2603,AH721)&gt;1,"Duplicate","Unique")</f>
        <v>Unique</v>
      </c>
      <c r="AJ721" s="14" t="str">
        <f aca="false">IF(COUNTBLANK(B721:AG721)&gt;0,"Missing ("&amp;COUNTBLANK(B721:AG721)&amp;")","Complete")</f>
        <v>Missing (1)</v>
      </c>
    </row>
    <row r="722" customFormat="false" ht="15" hidden="false" customHeight="false" outlineLevel="0" collapsed="false">
      <c r="A722" s="0" t="n">
        <v>719</v>
      </c>
      <c r="B722" s="0" t="s">
        <v>90</v>
      </c>
      <c r="C722" s="0" t="n">
        <v>0</v>
      </c>
      <c r="D722" s="0" t="n">
        <v>40</v>
      </c>
      <c r="E722" s="0" t="n">
        <v>2016</v>
      </c>
      <c r="F722" s="0" t="s">
        <v>111</v>
      </c>
      <c r="G722" s="0" t="n">
        <v>42</v>
      </c>
      <c r="H722" s="0" t="n">
        <v>10</v>
      </c>
      <c r="I722" s="0" t="n">
        <v>1</v>
      </c>
      <c r="J722" s="0" t="n">
        <v>2</v>
      </c>
      <c r="K722" s="0" t="n">
        <v>2</v>
      </c>
      <c r="L722" s="0" t="n">
        <v>0</v>
      </c>
      <c r="M722" s="0" t="n">
        <v>0</v>
      </c>
      <c r="N722" s="0" t="s">
        <v>82</v>
      </c>
      <c r="O722" s="0" t="s">
        <v>130</v>
      </c>
      <c r="P722" s="0" t="s">
        <v>99</v>
      </c>
      <c r="Q722" s="0" t="s">
        <v>94</v>
      </c>
      <c r="R722" s="0" t="n">
        <v>0</v>
      </c>
      <c r="S722" s="0" t="n">
        <v>0</v>
      </c>
      <c r="T722" s="0" t="n">
        <v>0</v>
      </c>
      <c r="U722" s="0" t="s">
        <v>95</v>
      </c>
      <c r="V722" s="0" t="s">
        <v>95</v>
      </c>
      <c r="W722" s="0" t="n">
        <v>0</v>
      </c>
      <c r="X722" s="0" t="s">
        <v>86</v>
      </c>
      <c r="Y722" s="0" t="n">
        <v>85</v>
      </c>
      <c r="AA722" s="0" t="n">
        <v>0</v>
      </c>
      <c r="AB722" s="0" t="s">
        <v>87</v>
      </c>
      <c r="AC722" s="0" t="n">
        <v>85.5</v>
      </c>
      <c r="AD722" s="0" t="n">
        <v>0</v>
      </c>
      <c r="AE722" s="0" t="n">
        <v>0</v>
      </c>
      <c r="AF722" s="0" t="s">
        <v>88</v>
      </c>
      <c r="AG722" s="13" t="n">
        <v>42656</v>
      </c>
      <c r="AH722" s="0" t="str">
        <f aca="false">B722&amp;"|"&amp;C722&amp;"|"&amp;D722&amp;"|"&amp;E722&amp;"|"&amp;F722&amp;"|"&amp;G722&amp;"|"&amp;H722&amp;"|"&amp;I722&amp;"|"&amp;J722&amp;"|"&amp;K722&amp;"|"&amp;L722&amp;"|"&amp;M722&amp;"|"&amp;N722&amp;"|"&amp;O722&amp;"|"&amp;P722&amp;"|"&amp;Q722&amp;"|"&amp;R722&amp;"|"&amp;S722&amp;"|"&amp;T722&amp;"|"&amp;U722&amp;"|"&amp;V722&amp;"|"&amp;W722&amp;"|"&amp;X722&amp;"|"&amp;Y722&amp;"|"&amp;Z722&amp;"|"&amp;AA722&amp;"|"&amp;AB722&amp;"|"&amp;AC722&amp;"|"&amp;AD722&amp;"|"&amp;AE722&amp;"|"&amp;AF722&amp;"|"&amp;AG722</f>
        <v>City Hotel|0|40|2016|October|42|10|1|2|2|0|0|BB|NLD|Offline TA/TO|TA/TO|0|0|0|A|A|0|No Deposit|85||0|Transient|85.5|0|0|Check-Out|42656</v>
      </c>
      <c r="AI722" s="0" t="str">
        <f aca="false">IF(COUNTIF($AH$4:$AH$2603,AH722)&gt;1,"Duplicate","Unique")</f>
        <v>Unique</v>
      </c>
      <c r="AJ722" s="0" t="str">
        <f aca="false">IF(COUNTBLANK(B722:AG722)&gt;0,"Missing ("&amp;COUNTBLANK(B722:AG722)&amp;")","Complete")</f>
        <v>Missing (1)</v>
      </c>
    </row>
    <row r="723" customFormat="false" ht="15" hidden="false" customHeight="false" outlineLevel="0" collapsed="false">
      <c r="A723" s="14" t="n">
        <v>720</v>
      </c>
      <c r="B723" s="14" t="s">
        <v>90</v>
      </c>
      <c r="C723" s="14" t="n">
        <v>1</v>
      </c>
      <c r="D723" s="14" t="n">
        <v>437</v>
      </c>
      <c r="E723" s="14" t="n">
        <v>2016</v>
      </c>
      <c r="F723" s="14" t="s">
        <v>121</v>
      </c>
      <c r="G723" s="14" t="n">
        <v>19</v>
      </c>
      <c r="H723" s="14" t="n">
        <v>2</v>
      </c>
      <c r="I723" s="14" t="n">
        <v>1</v>
      </c>
      <c r="J723" s="14" t="n">
        <v>2</v>
      </c>
      <c r="K723" s="14" t="n">
        <v>2</v>
      </c>
      <c r="L723" s="14" t="n">
        <v>0</v>
      </c>
      <c r="M723" s="14" t="n">
        <v>0</v>
      </c>
      <c r="N723" s="14" t="s">
        <v>82</v>
      </c>
      <c r="O723" s="14" t="s">
        <v>92</v>
      </c>
      <c r="P723" s="14" t="s">
        <v>116</v>
      </c>
      <c r="Q723" s="14" t="s">
        <v>94</v>
      </c>
      <c r="R723" s="14" t="n">
        <v>0</v>
      </c>
      <c r="S723" s="14" t="n">
        <v>0</v>
      </c>
      <c r="T723" s="14" t="n">
        <v>0</v>
      </c>
      <c r="U723" s="14" t="s">
        <v>95</v>
      </c>
      <c r="V723" s="14" t="s">
        <v>95</v>
      </c>
      <c r="W723" s="14" t="n">
        <v>0</v>
      </c>
      <c r="X723" s="14" t="s">
        <v>120</v>
      </c>
      <c r="Y723" s="14" t="n">
        <v>1</v>
      </c>
      <c r="Z723" s="14"/>
      <c r="AA723" s="14" t="n">
        <v>0</v>
      </c>
      <c r="AB723" s="14" t="s">
        <v>87</v>
      </c>
      <c r="AC723" s="14" t="n">
        <v>60</v>
      </c>
      <c r="AD723" s="14" t="n">
        <v>0</v>
      </c>
      <c r="AE723" s="14" t="n">
        <v>0</v>
      </c>
      <c r="AF723" s="14" t="s">
        <v>96</v>
      </c>
      <c r="AG723" s="15" t="n">
        <v>42443</v>
      </c>
      <c r="AH723" s="14" t="str">
        <f aca="false">B723&amp;"|"&amp;C723&amp;"|"&amp;D723&amp;"|"&amp;E723&amp;"|"&amp;F723&amp;"|"&amp;G723&amp;"|"&amp;H723&amp;"|"&amp;I723&amp;"|"&amp;J723&amp;"|"&amp;K723&amp;"|"&amp;L723&amp;"|"&amp;M723&amp;"|"&amp;N723&amp;"|"&amp;O723&amp;"|"&amp;P723&amp;"|"&amp;Q723&amp;"|"&amp;R723&amp;"|"&amp;S723&amp;"|"&amp;T723&amp;"|"&amp;U723&amp;"|"&amp;V723&amp;"|"&amp;W723&amp;"|"&amp;X723&amp;"|"&amp;Y723&amp;"|"&amp;Z723&amp;"|"&amp;AA723&amp;"|"&amp;AB723&amp;"|"&amp;AC723&amp;"|"&amp;AD723&amp;"|"&amp;AE723&amp;"|"&amp;AF723&amp;"|"&amp;AG723</f>
        <v>City Hotel|1|437|2016|May|19|2|1|2|2|0|0|BB|PRT|Groups|TA/TO|0|0|0|A|A|0|Non Refund|1||0|Transient|60|0|0|Canceled|42443</v>
      </c>
      <c r="AI723" s="14" t="str">
        <f aca="false">IF(COUNTIF($AH$4:$AH$2603,AH723)&gt;1,"Duplicate","Unique")</f>
        <v>Unique</v>
      </c>
      <c r="AJ723" s="14" t="str">
        <f aca="false">IF(COUNTBLANK(B723:AG723)&gt;0,"Missing ("&amp;COUNTBLANK(B723:AG723)&amp;")","Complete")</f>
        <v>Missing (1)</v>
      </c>
    </row>
    <row r="724" customFormat="false" ht="15" hidden="false" customHeight="false" outlineLevel="0" collapsed="false">
      <c r="A724" s="0" t="n">
        <v>721</v>
      </c>
      <c r="B724" s="0" t="s">
        <v>90</v>
      </c>
      <c r="C724" s="0" t="n">
        <v>0</v>
      </c>
      <c r="D724" s="0" t="n">
        <v>66</v>
      </c>
      <c r="E724" s="0" t="n">
        <v>2015</v>
      </c>
      <c r="F724" s="0" t="s">
        <v>113</v>
      </c>
      <c r="G724" s="0" t="n">
        <v>47</v>
      </c>
      <c r="H724" s="0" t="n">
        <v>19</v>
      </c>
      <c r="I724" s="0" t="n">
        <v>0</v>
      </c>
      <c r="J724" s="0" t="n">
        <v>1</v>
      </c>
      <c r="K724" s="0" t="n">
        <v>2</v>
      </c>
      <c r="L724" s="0" t="n">
        <v>0</v>
      </c>
      <c r="M724" s="0" t="n">
        <v>0</v>
      </c>
      <c r="N724" s="0" t="s">
        <v>82</v>
      </c>
      <c r="O724" s="0" t="s">
        <v>175</v>
      </c>
      <c r="P724" s="0" t="s">
        <v>93</v>
      </c>
      <c r="Q724" s="0" t="s">
        <v>94</v>
      </c>
      <c r="R724" s="0" t="n">
        <v>0</v>
      </c>
      <c r="S724" s="0" t="n">
        <v>0</v>
      </c>
      <c r="T724" s="0" t="n">
        <v>0</v>
      </c>
      <c r="U724" s="0" t="s">
        <v>109</v>
      </c>
      <c r="V724" s="0" t="s">
        <v>109</v>
      </c>
      <c r="W724" s="0" t="n">
        <v>0</v>
      </c>
      <c r="X724" s="0" t="s">
        <v>86</v>
      </c>
      <c r="Y724" s="0" t="n">
        <v>9</v>
      </c>
      <c r="AA724" s="0" t="n">
        <v>0</v>
      </c>
      <c r="AB724" s="0" t="s">
        <v>125</v>
      </c>
      <c r="AC724" s="0" t="n">
        <v>81.9</v>
      </c>
      <c r="AD724" s="0" t="n">
        <v>0</v>
      </c>
      <c r="AE724" s="0" t="n">
        <v>2</v>
      </c>
      <c r="AF724" s="0" t="s">
        <v>88</v>
      </c>
      <c r="AG724" s="13" t="n">
        <v>42328</v>
      </c>
      <c r="AH724" s="0" t="str">
        <f aca="false">B724&amp;"|"&amp;C724&amp;"|"&amp;D724&amp;"|"&amp;E724&amp;"|"&amp;F724&amp;"|"&amp;G724&amp;"|"&amp;H724&amp;"|"&amp;I724&amp;"|"&amp;J724&amp;"|"&amp;K724&amp;"|"&amp;L724&amp;"|"&amp;M724&amp;"|"&amp;N724&amp;"|"&amp;O724&amp;"|"&amp;P724&amp;"|"&amp;Q724&amp;"|"&amp;R724&amp;"|"&amp;S724&amp;"|"&amp;T724&amp;"|"&amp;U724&amp;"|"&amp;V724&amp;"|"&amp;W724&amp;"|"&amp;X724&amp;"|"&amp;Y724&amp;"|"&amp;Z724&amp;"|"&amp;AA724&amp;"|"&amp;AB724&amp;"|"&amp;AC724&amp;"|"&amp;AD724&amp;"|"&amp;AE724&amp;"|"&amp;AF724&amp;"|"&amp;AG724</f>
        <v>City Hotel|0|66|2015|November|47|19|0|1|2|0|0|BB|IND|Online TA|TA/TO|0|0|0|D|D|0|No Deposit|9||0|Contract|81.9|0|2|Check-Out|42328</v>
      </c>
      <c r="AI724" s="0" t="str">
        <f aca="false">IF(COUNTIF($AH$4:$AH$2603,AH724)&gt;1,"Duplicate","Unique")</f>
        <v>Unique</v>
      </c>
      <c r="AJ724" s="0" t="str">
        <f aca="false">IF(COUNTBLANK(B724:AG724)&gt;0,"Missing ("&amp;COUNTBLANK(B724:AG724)&amp;")","Complete")</f>
        <v>Missing (1)</v>
      </c>
    </row>
    <row r="725" customFormat="false" ht="15" hidden="false" customHeight="false" outlineLevel="0" collapsed="false">
      <c r="A725" s="14" t="n">
        <v>722</v>
      </c>
      <c r="B725" s="14" t="s">
        <v>90</v>
      </c>
      <c r="C725" s="14" t="n">
        <v>1</v>
      </c>
      <c r="D725" s="14" t="n">
        <v>323</v>
      </c>
      <c r="E725" s="14" t="n">
        <v>2015</v>
      </c>
      <c r="F725" s="14" t="s">
        <v>114</v>
      </c>
      <c r="G725" s="14" t="n">
        <v>36</v>
      </c>
      <c r="H725" s="14" t="n">
        <v>5</v>
      </c>
      <c r="I725" s="14" t="n">
        <v>1</v>
      </c>
      <c r="J725" s="14" t="n">
        <v>1</v>
      </c>
      <c r="K725" s="14" t="n">
        <v>2</v>
      </c>
      <c r="L725" s="14" t="n">
        <v>0</v>
      </c>
      <c r="M725" s="14" t="n">
        <v>0</v>
      </c>
      <c r="N725" s="14" t="s">
        <v>82</v>
      </c>
      <c r="O725" s="14" t="s">
        <v>92</v>
      </c>
      <c r="P725" s="14" t="s">
        <v>116</v>
      </c>
      <c r="Q725" s="14" t="s">
        <v>94</v>
      </c>
      <c r="R725" s="14" t="n">
        <v>0</v>
      </c>
      <c r="S725" s="14" t="n">
        <v>1</v>
      </c>
      <c r="T725" s="14" t="n">
        <v>0</v>
      </c>
      <c r="U725" s="14" t="s">
        <v>95</v>
      </c>
      <c r="V725" s="14" t="s">
        <v>95</v>
      </c>
      <c r="W725" s="14" t="n">
        <v>0</v>
      </c>
      <c r="X725" s="14" t="s">
        <v>120</v>
      </c>
      <c r="Y725" s="14" t="n">
        <v>1</v>
      </c>
      <c r="Z725" s="14"/>
      <c r="AA725" s="14" t="n">
        <v>0</v>
      </c>
      <c r="AB725" s="14" t="s">
        <v>101</v>
      </c>
      <c r="AC725" s="14" t="n">
        <v>62</v>
      </c>
      <c r="AD725" s="14" t="n">
        <v>0</v>
      </c>
      <c r="AE725" s="14" t="n">
        <v>0</v>
      </c>
      <c r="AF725" s="14" t="s">
        <v>96</v>
      </c>
      <c r="AG725" s="15" t="n">
        <v>42187</v>
      </c>
      <c r="AH725" s="14" t="str">
        <f aca="false">B725&amp;"|"&amp;C725&amp;"|"&amp;D725&amp;"|"&amp;E725&amp;"|"&amp;F725&amp;"|"&amp;G725&amp;"|"&amp;H725&amp;"|"&amp;I725&amp;"|"&amp;J725&amp;"|"&amp;K725&amp;"|"&amp;L725&amp;"|"&amp;M725&amp;"|"&amp;N725&amp;"|"&amp;O725&amp;"|"&amp;P725&amp;"|"&amp;Q725&amp;"|"&amp;R725&amp;"|"&amp;S725&amp;"|"&amp;T725&amp;"|"&amp;U725&amp;"|"&amp;V725&amp;"|"&amp;W725&amp;"|"&amp;X725&amp;"|"&amp;Y725&amp;"|"&amp;Z725&amp;"|"&amp;AA725&amp;"|"&amp;AB725&amp;"|"&amp;AC725&amp;"|"&amp;AD725&amp;"|"&amp;AE725&amp;"|"&amp;AF725&amp;"|"&amp;AG725</f>
        <v>City Hotel|1|323|2015|September|36|5|1|1|2|0|0|BB|PRT|Groups|TA/TO|0|1|0|A|A|0|Non Refund|1||0|Transient-Party|62|0|0|Canceled|42187</v>
      </c>
      <c r="AI725" s="14" t="str">
        <f aca="false">IF(COUNTIF($AH$4:$AH$2603,AH725)&gt;1,"Duplicate","Unique")</f>
        <v>Unique</v>
      </c>
      <c r="AJ725" s="14" t="str">
        <f aca="false">IF(COUNTBLANK(B725:AG725)&gt;0,"Missing ("&amp;COUNTBLANK(B725:AG725)&amp;")","Complete")</f>
        <v>Missing (1)</v>
      </c>
    </row>
    <row r="726" customFormat="false" ht="15" hidden="false" customHeight="false" outlineLevel="0" collapsed="false">
      <c r="A726" s="0" t="n">
        <v>723</v>
      </c>
      <c r="B726" s="0" t="s">
        <v>80</v>
      </c>
      <c r="C726" s="0" t="n">
        <v>1</v>
      </c>
      <c r="D726" s="0" t="n">
        <v>31</v>
      </c>
      <c r="E726" s="0" t="n">
        <v>2017</v>
      </c>
      <c r="F726" s="0" t="s">
        <v>119</v>
      </c>
      <c r="G726" s="0" t="n">
        <v>34</v>
      </c>
      <c r="H726" s="0" t="n">
        <v>25</v>
      </c>
      <c r="I726" s="0" t="n">
        <v>2</v>
      </c>
      <c r="J726" s="0" t="n">
        <v>2</v>
      </c>
      <c r="K726" s="0" t="n">
        <v>2</v>
      </c>
      <c r="L726" s="0" t="n">
        <v>0</v>
      </c>
      <c r="M726" s="0" t="n">
        <v>0</v>
      </c>
      <c r="N726" s="0" t="s">
        <v>82</v>
      </c>
      <c r="O726" s="0" t="s">
        <v>176</v>
      </c>
      <c r="P726" s="0" t="s">
        <v>93</v>
      </c>
      <c r="Q726" s="0" t="s">
        <v>94</v>
      </c>
      <c r="R726" s="0" t="n">
        <v>0</v>
      </c>
      <c r="S726" s="0" t="n">
        <v>0</v>
      </c>
      <c r="T726" s="0" t="n">
        <v>0</v>
      </c>
      <c r="U726" s="0" t="s">
        <v>124</v>
      </c>
      <c r="V726" s="0" t="s">
        <v>124</v>
      </c>
      <c r="W726" s="0" t="n">
        <v>1</v>
      </c>
      <c r="X726" s="0" t="s">
        <v>86</v>
      </c>
      <c r="Y726" s="0" t="n">
        <v>240</v>
      </c>
      <c r="AA726" s="0" t="n">
        <v>0</v>
      </c>
      <c r="AB726" s="0" t="s">
        <v>87</v>
      </c>
      <c r="AC726" s="0" t="n">
        <v>250</v>
      </c>
      <c r="AD726" s="0" t="n">
        <v>0</v>
      </c>
      <c r="AE726" s="0" t="n">
        <v>2</v>
      </c>
      <c r="AF726" s="0" t="s">
        <v>96</v>
      </c>
      <c r="AG726" s="13" t="n">
        <v>42960</v>
      </c>
      <c r="AH726" s="0" t="str">
        <f aca="false">B726&amp;"|"&amp;C726&amp;"|"&amp;D726&amp;"|"&amp;E726&amp;"|"&amp;F726&amp;"|"&amp;G726&amp;"|"&amp;H726&amp;"|"&amp;I726&amp;"|"&amp;J726&amp;"|"&amp;K726&amp;"|"&amp;L726&amp;"|"&amp;M726&amp;"|"&amp;N726&amp;"|"&amp;O726&amp;"|"&amp;P726&amp;"|"&amp;Q726&amp;"|"&amp;R726&amp;"|"&amp;S726&amp;"|"&amp;T726&amp;"|"&amp;U726&amp;"|"&amp;V726&amp;"|"&amp;W726&amp;"|"&amp;X726&amp;"|"&amp;Y726&amp;"|"&amp;Z726&amp;"|"&amp;AA726&amp;"|"&amp;AB726&amp;"|"&amp;AC726&amp;"|"&amp;AD726&amp;"|"&amp;AE726&amp;"|"&amp;AF726&amp;"|"&amp;AG726</f>
        <v>Resort Hotel|1|31|2017|August|34|25|2|2|2|0|0|BB|GIB|Online TA|TA/TO|0|0|0|E|E|1|No Deposit|240||0|Transient|250|0|2|Canceled|42960</v>
      </c>
      <c r="AI726" s="0" t="str">
        <f aca="false">IF(COUNTIF($AH$4:$AH$2603,AH726)&gt;1,"Duplicate","Unique")</f>
        <v>Unique</v>
      </c>
      <c r="AJ726" s="0" t="str">
        <f aca="false">IF(COUNTBLANK(B726:AG726)&gt;0,"Missing ("&amp;COUNTBLANK(B726:AG726)&amp;")","Complete")</f>
        <v>Missing (1)</v>
      </c>
    </row>
    <row r="727" customFormat="false" ht="15" hidden="false" customHeight="false" outlineLevel="0" collapsed="false">
      <c r="A727" s="14" t="n">
        <v>724</v>
      </c>
      <c r="B727" s="14" t="s">
        <v>90</v>
      </c>
      <c r="C727" s="14" t="n">
        <v>1</v>
      </c>
      <c r="D727" s="14" t="n">
        <v>89</v>
      </c>
      <c r="E727" s="14" t="n">
        <v>2015</v>
      </c>
      <c r="F727" s="14" t="s">
        <v>111</v>
      </c>
      <c r="G727" s="14" t="n">
        <v>40</v>
      </c>
      <c r="H727" s="14" t="n">
        <v>3</v>
      </c>
      <c r="I727" s="14" t="n">
        <v>2</v>
      </c>
      <c r="J727" s="14" t="n">
        <v>2</v>
      </c>
      <c r="K727" s="14" t="n">
        <v>2</v>
      </c>
      <c r="L727" s="14" t="n">
        <v>0</v>
      </c>
      <c r="M727" s="14" t="n">
        <v>0</v>
      </c>
      <c r="N727" s="14" t="s">
        <v>82</v>
      </c>
      <c r="O727" s="14" t="s">
        <v>92</v>
      </c>
      <c r="P727" s="14" t="s">
        <v>116</v>
      </c>
      <c r="Q727" s="14" t="s">
        <v>94</v>
      </c>
      <c r="R727" s="14" t="n">
        <v>0</v>
      </c>
      <c r="S727" s="14" t="n">
        <v>0</v>
      </c>
      <c r="T727" s="14" t="n">
        <v>0</v>
      </c>
      <c r="U727" s="14" t="s">
        <v>95</v>
      </c>
      <c r="V727" s="14" t="s">
        <v>95</v>
      </c>
      <c r="W727" s="14" t="n">
        <v>0</v>
      </c>
      <c r="X727" s="14" t="s">
        <v>120</v>
      </c>
      <c r="Y727" s="14" t="n">
        <v>1</v>
      </c>
      <c r="Z727" s="14"/>
      <c r="AA727" s="14" t="n">
        <v>0</v>
      </c>
      <c r="AB727" s="14" t="s">
        <v>87</v>
      </c>
      <c r="AC727" s="14" t="n">
        <v>62</v>
      </c>
      <c r="AD727" s="14" t="n">
        <v>0</v>
      </c>
      <c r="AE727" s="14" t="n">
        <v>0</v>
      </c>
      <c r="AF727" s="14" t="s">
        <v>96</v>
      </c>
      <c r="AG727" s="15" t="n">
        <v>42256</v>
      </c>
      <c r="AH727" s="14" t="str">
        <f aca="false">B727&amp;"|"&amp;C727&amp;"|"&amp;D727&amp;"|"&amp;E727&amp;"|"&amp;F727&amp;"|"&amp;G727&amp;"|"&amp;H727&amp;"|"&amp;I727&amp;"|"&amp;J727&amp;"|"&amp;K727&amp;"|"&amp;L727&amp;"|"&amp;M727&amp;"|"&amp;N727&amp;"|"&amp;O727&amp;"|"&amp;P727&amp;"|"&amp;Q727&amp;"|"&amp;R727&amp;"|"&amp;S727&amp;"|"&amp;T727&amp;"|"&amp;U727&amp;"|"&amp;V727&amp;"|"&amp;W727&amp;"|"&amp;X727&amp;"|"&amp;Y727&amp;"|"&amp;Z727&amp;"|"&amp;AA727&amp;"|"&amp;AB727&amp;"|"&amp;AC727&amp;"|"&amp;AD727&amp;"|"&amp;AE727&amp;"|"&amp;AF727&amp;"|"&amp;AG727</f>
        <v>City Hotel|1|89|2015|October|40|3|2|2|2|0|0|BB|PRT|Groups|TA/TO|0|0|0|A|A|0|Non Refund|1||0|Transient|62|0|0|Canceled|42256</v>
      </c>
      <c r="AI727" s="14" t="str">
        <f aca="false">IF(COUNTIF($AH$4:$AH$2603,AH727)&gt;1,"Duplicate","Unique")</f>
        <v>Duplicate</v>
      </c>
      <c r="AJ727" s="14" t="str">
        <f aca="false">IF(COUNTBLANK(B727:AG727)&gt;0,"Missing ("&amp;COUNTBLANK(B727:AG727)&amp;")","Complete")</f>
        <v>Missing (1)</v>
      </c>
    </row>
    <row r="728" customFormat="false" ht="15" hidden="false" customHeight="false" outlineLevel="0" collapsed="false">
      <c r="A728" s="0" t="n">
        <v>725</v>
      </c>
      <c r="B728" s="0" t="s">
        <v>90</v>
      </c>
      <c r="C728" s="0" t="n">
        <v>0</v>
      </c>
      <c r="D728" s="0" t="n">
        <v>17</v>
      </c>
      <c r="E728" s="0" t="n">
        <v>2015</v>
      </c>
      <c r="F728" s="0" t="s">
        <v>119</v>
      </c>
      <c r="G728" s="0" t="n">
        <v>35</v>
      </c>
      <c r="H728" s="0" t="n">
        <v>29</v>
      </c>
      <c r="I728" s="0" t="n">
        <v>0</v>
      </c>
      <c r="J728" s="0" t="n">
        <v>1</v>
      </c>
      <c r="K728" s="0" t="n">
        <v>2</v>
      </c>
      <c r="L728" s="0" t="n">
        <v>0</v>
      </c>
      <c r="M728" s="0" t="n">
        <v>0</v>
      </c>
      <c r="N728" s="0" t="s">
        <v>82</v>
      </c>
      <c r="O728" s="0" t="s">
        <v>92</v>
      </c>
      <c r="P728" s="0" t="s">
        <v>93</v>
      </c>
      <c r="Q728" s="0" t="s">
        <v>94</v>
      </c>
      <c r="R728" s="0" t="n">
        <v>0</v>
      </c>
      <c r="S728" s="0" t="n">
        <v>0</v>
      </c>
      <c r="T728" s="0" t="n">
        <v>0</v>
      </c>
      <c r="U728" s="0" t="s">
        <v>95</v>
      </c>
      <c r="V728" s="0" t="s">
        <v>109</v>
      </c>
      <c r="W728" s="0" t="n">
        <v>0</v>
      </c>
      <c r="X728" s="0" t="s">
        <v>86</v>
      </c>
      <c r="Y728" s="0" t="n">
        <v>9</v>
      </c>
      <c r="AA728" s="0" t="n">
        <v>0</v>
      </c>
      <c r="AB728" s="0" t="s">
        <v>101</v>
      </c>
      <c r="AC728" s="0" t="n">
        <v>90</v>
      </c>
      <c r="AD728" s="0" t="n">
        <v>0</v>
      </c>
      <c r="AE728" s="0" t="n">
        <v>1</v>
      </c>
      <c r="AF728" s="0" t="s">
        <v>88</v>
      </c>
      <c r="AG728" s="13" t="n">
        <v>42246</v>
      </c>
      <c r="AH728" s="0" t="str">
        <f aca="false">B728&amp;"|"&amp;C728&amp;"|"&amp;D728&amp;"|"&amp;E728&amp;"|"&amp;F728&amp;"|"&amp;G728&amp;"|"&amp;H728&amp;"|"&amp;I728&amp;"|"&amp;J728&amp;"|"&amp;K728&amp;"|"&amp;L728&amp;"|"&amp;M728&amp;"|"&amp;N728&amp;"|"&amp;O728&amp;"|"&amp;P728&amp;"|"&amp;Q728&amp;"|"&amp;R728&amp;"|"&amp;S728&amp;"|"&amp;T728&amp;"|"&amp;U728&amp;"|"&amp;V728&amp;"|"&amp;W728&amp;"|"&amp;X728&amp;"|"&amp;Y728&amp;"|"&amp;Z728&amp;"|"&amp;AA728&amp;"|"&amp;AB728&amp;"|"&amp;AC728&amp;"|"&amp;AD728&amp;"|"&amp;AE728&amp;"|"&amp;AF728&amp;"|"&amp;AG728</f>
        <v>City Hotel|0|17|2015|August|35|29|0|1|2|0|0|BB|PRT|Online TA|TA/TO|0|0|0|A|D|0|No Deposit|9||0|Transient-Party|90|0|1|Check-Out|42246</v>
      </c>
      <c r="AI728" s="0" t="str">
        <f aca="false">IF(COUNTIF($AH$4:$AH$2603,AH728)&gt;1,"Duplicate","Unique")</f>
        <v>Unique</v>
      </c>
      <c r="AJ728" s="0" t="str">
        <f aca="false">IF(COUNTBLANK(B728:AG728)&gt;0,"Missing ("&amp;COUNTBLANK(B728:AG728)&amp;")","Complete")</f>
        <v>Missing (1)</v>
      </c>
    </row>
    <row r="729" customFormat="false" ht="15" hidden="false" customHeight="false" outlineLevel="0" collapsed="false">
      <c r="A729" s="14" t="n">
        <v>726</v>
      </c>
      <c r="B729" s="14" t="s">
        <v>80</v>
      </c>
      <c r="C729" s="14" t="n">
        <v>0</v>
      </c>
      <c r="D729" s="14" t="n">
        <v>89</v>
      </c>
      <c r="E729" s="14" t="n">
        <v>2017</v>
      </c>
      <c r="F729" s="14" t="s">
        <v>106</v>
      </c>
      <c r="G729" s="14" t="n">
        <v>15</v>
      </c>
      <c r="H729" s="14" t="n">
        <v>14</v>
      </c>
      <c r="I729" s="14" t="n">
        <v>0</v>
      </c>
      <c r="J729" s="14" t="n">
        <v>2</v>
      </c>
      <c r="K729" s="14" t="n">
        <v>3</v>
      </c>
      <c r="L729" s="14" t="n">
        <v>0</v>
      </c>
      <c r="M729" s="14" t="n">
        <v>0</v>
      </c>
      <c r="N729" s="14" t="s">
        <v>82</v>
      </c>
      <c r="O729" s="14" t="s">
        <v>92</v>
      </c>
      <c r="P729" s="14" t="s">
        <v>93</v>
      </c>
      <c r="Q729" s="14" t="s">
        <v>94</v>
      </c>
      <c r="R729" s="14" t="n">
        <v>0</v>
      </c>
      <c r="S729" s="14" t="n">
        <v>0</v>
      </c>
      <c r="T729" s="14" t="n">
        <v>0</v>
      </c>
      <c r="U729" s="14" t="s">
        <v>124</v>
      </c>
      <c r="V729" s="14" t="s">
        <v>124</v>
      </c>
      <c r="W729" s="14" t="n">
        <v>1</v>
      </c>
      <c r="X729" s="14" t="s">
        <v>86</v>
      </c>
      <c r="Y729" s="14" t="n">
        <v>240</v>
      </c>
      <c r="Z729" s="14"/>
      <c r="AA729" s="14" t="n">
        <v>0</v>
      </c>
      <c r="AB729" s="14" t="s">
        <v>101</v>
      </c>
      <c r="AC729" s="14" t="n">
        <v>122</v>
      </c>
      <c r="AD729" s="14" t="n">
        <v>0</v>
      </c>
      <c r="AE729" s="14" t="n">
        <v>3</v>
      </c>
      <c r="AF729" s="14" t="s">
        <v>88</v>
      </c>
      <c r="AG729" s="15" t="n">
        <v>42841</v>
      </c>
      <c r="AH729" s="14" t="str">
        <f aca="false">B729&amp;"|"&amp;C729&amp;"|"&amp;D729&amp;"|"&amp;E729&amp;"|"&amp;F729&amp;"|"&amp;G729&amp;"|"&amp;H729&amp;"|"&amp;I729&amp;"|"&amp;J729&amp;"|"&amp;K729&amp;"|"&amp;L729&amp;"|"&amp;M729&amp;"|"&amp;N729&amp;"|"&amp;O729&amp;"|"&amp;P729&amp;"|"&amp;Q729&amp;"|"&amp;R729&amp;"|"&amp;S729&amp;"|"&amp;T729&amp;"|"&amp;U729&amp;"|"&amp;V729&amp;"|"&amp;W729&amp;"|"&amp;X729&amp;"|"&amp;Y729&amp;"|"&amp;Z729&amp;"|"&amp;AA729&amp;"|"&amp;AB729&amp;"|"&amp;AC729&amp;"|"&amp;AD729&amp;"|"&amp;AE729&amp;"|"&amp;AF729&amp;"|"&amp;AG729</f>
        <v>Resort Hotel|0|89|2017|April|15|14|0|2|3|0|0|BB|PRT|Online TA|TA/TO|0|0|0|E|E|1|No Deposit|240||0|Transient-Party|122|0|3|Check-Out|42841</v>
      </c>
      <c r="AI729" s="14" t="str">
        <f aca="false">IF(COUNTIF($AH$4:$AH$2603,AH729)&gt;1,"Duplicate","Unique")</f>
        <v>Unique</v>
      </c>
      <c r="AJ729" s="14" t="str">
        <f aca="false">IF(COUNTBLANK(B729:AG729)&gt;0,"Missing ("&amp;COUNTBLANK(B729:AG729)&amp;")","Complete")</f>
        <v>Missing (1)</v>
      </c>
    </row>
    <row r="730" customFormat="false" ht="15" hidden="false" customHeight="false" outlineLevel="0" collapsed="false">
      <c r="A730" s="0" t="n">
        <v>727</v>
      </c>
      <c r="B730" s="0" t="s">
        <v>90</v>
      </c>
      <c r="C730" s="0" t="n">
        <v>0</v>
      </c>
      <c r="D730" s="0" t="n">
        <v>41</v>
      </c>
      <c r="E730" s="0" t="n">
        <v>2016</v>
      </c>
      <c r="F730" s="0" t="s">
        <v>106</v>
      </c>
      <c r="G730" s="0" t="n">
        <v>16</v>
      </c>
      <c r="H730" s="0" t="n">
        <v>12</v>
      </c>
      <c r="I730" s="0" t="n">
        <v>0</v>
      </c>
      <c r="J730" s="0" t="n">
        <v>3</v>
      </c>
      <c r="K730" s="0" t="n">
        <v>2</v>
      </c>
      <c r="L730" s="0" t="n">
        <v>0</v>
      </c>
      <c r="M730" s="0" t="n">
        <v>0</v>
      </c>
      <c r="N730" s="0" t="s">
        <v>82</v>
      </c>
      <c r="O730" s="0" t="s">
        <v>122</v>
      </c>
      <c r="P730" s="0" t="s">
        <v>93</v>
      </c>
      <c r="Q730" s="0" t="s">
        <v>94</v>
      </c>
      <c r="R730" s="0" t="n">
        <v>0</v>
      </c>
      <c r="S730" s="0" t="n">
        <v>0</v>
      </c>
      <c r="T730" s="0" t="n">
        <v>0</v>
      </c>
      <c r="U730" s="0" t="s">
        <v>95</v>
      </c>
      <c r="V730" s="0" t="s">
        <v>95</v>
      </c>
      <c r="W730" s="0" t="n">
        <v>0</v>
      </c>
      <c r="X730" s="0" t="s">
        <v>86</v>
      </c>
      <c r="Y730" s="0" t="n">
        <v>9</v>
      </c>
      <c r="AA730" s="0" t="n">
        <v>0</v>
      </c>
      <c r="AB730" s="0" t="s">
        <v>87</v>
      </c>
      <c r="AC730" s="0" t="n">
        <v>105.3</v>
      </c>
      <c r="AD730" s="0" t="n">
        <v>0</v>
      </c>
      <c r="AE730" s="0" t="n">
        <v>0</v>
      </c>
      <c r="AF730" s="0" t="s">
        <v>88</v>
      </c>
      <c r="AG730" s="13" t="n">
        <v>42475</v>
      </c>
      <c r="AH730" s="0" t="str">
        <f aca="false">B730&amp;"|"&amp;C730&amp;"|"&amp;D730&amp;"|"&amp;E730&amp;"|"&amp;F730&amp;"|"&amp;G730&amp;"|"&amp;H730&amp;"|"&amp;I730&amp;"|"&amp;J730&amp;"|"&amp;K730&amp;"|"&amp;L730&amp;"|"&amp;M730&amp;"|"&amp;N730&amp;"|"&amp;O730&amp;"|"&amp;P730&amp;"|"&amp;Q730&amp;"|"&amp;R730&amp;"|"&amp;S730&amp;"|"&amp;T730&amp;"|"&amp;U730&amp;"|"&amp;V730&amp;"|"&amp;W730&amp;"|"&amp;X730&amp;"|"&amp;Y730&amp;"|"&amp;Z730&amp;"|"&amp;AA730&amp;"|"&amp;AB730&amp;"|"&amp;AC730&amp;"|"&amp;AD730&amp;"|"&amp;AE730&amp;"|"&amp;AF730&amp;"|"&amp;AG730</f>
        <v>City Hotel|0|41|2016|April|16|12|0|3|2|0|0|BB|FRA|Online TA|TA/TO|0|0|0|A|A|0|No Deposit|9||0|Transient|105.3|0|0|Check-Out|42475</v>
      </c>
      <c r="AI730" s="0" t="str">
        <f aca="false">IF(COUNTIF($AH$4:$AH$2603,AH730)&gt;1,"Duplicate","Unique")</f>
        <v>Unique</v>
      </c>
      <c r="AJ730" s="0" t="str">
        <f aca="false">IF(COUNTBLANK(B730:AG730)&gt;0,"Missing ("&amp;COUNTBLANK(B730:AG730)&amp;")","Complete")</f>
        <v>Missing (1)</v>
      </c>
    </row>
    <row r="731" customFormat="false" ht="15" hidden="false" customHeight="false" outlineLevel="0" collapsed="false">
      <c r="A731" s="14" t="n">
        <v>728</v>
      </c>
      <c r="B731" s="14" t="s">
        <v>90</v>
      </c>
      <c r="C731" s="14" t="n">
        <v>1</v>
      </c>
      <c r="D731" s="14" t="n">
        <v>88</v>
      </c>
      <c r="E731" s="14" t="n">
        <v>2017</v>
      </c>
      <c r="F731" s="14" t="s">
        <v>121</v>
      </c>
      <c r="G731" s="14" t="n">
        <v>20</v>
      </c>
      <c r="H731" s="14" t="n">
        <v>17</v>
      </c>
      <c r="I731" s="14" t="n">
        <v>0</v>
      </c>
      <c r="J731" s="14" t="n">
        <v>3</v>
      </c>
      <c r="K731" s="14" t="n">
        <v>2</v>
      </c>
      <c r="L731" s="14" t="n">
        <v>0</v>
      </c>
      <c r="M731" s="14" t="n">
        <v>0</v>
      </c>
      <c r="N731" s="14" t="s">
        <v>107</v>
      </c>
      <c r="O731" s="14" t="s">
        <v>158</v>
      </c>
      <c r="P731" s="14" t="s">
        <v>93</v>
      </c>
      <c r="Q731" s="14" t="s">
        <v>94</v>
      </c>
      <c r="R731" s="14" t="n">
        <v>0</v>
      </c>
      <c r="S731" s="14" t="n">
        <v>0</v>
      </c>
      <c r="T731" s="14" t="n">
        <v>0</v>
      </c>
      <c r="U731" s="14" t="s">
        <v>95</v>
      </c>
      <c r="V731" s="14" t="s">
        <v>95</v>
      </c>
      <c r="W731" s="14" t="n">
        <v>0</v>
      </c>
      <c r="X731" s="14" t="s">
        <v>86</v>
      </c>
      <c r="Y731" s="14" t="n">
        <v>9</v>
      </c>
      <c r="Z731" s="14"/>
      <c r="AA731" s="14" t="n">
        <v>0</v>
      </c>
      <c r="AB731" s="14" t="s">
        <v>87</v>
      </c>
      <c r="AC731" s="14" t="n">
        <v>117</v>
      </c>
      <c r="AD731" s="14" t="n">
        <v>0</v>
      </c>
      <c r="AE731" s="14" t="n">
        <v>0</v>
      </c>
      <c r="AF731" s="14" t="s">
        <v>96</v>
      </c>
      <c r="AG731" s="15" t="n">
        <v>42784</v>
      </c>
      <c r="AH731" s="14" t="str">
        <f aca="false">B731&amp;"|"&amp;C731&amp;"|"&amp;D731&amp;"|"&amp;E731&amp;"|"&amp;F731&amp;"|"&amp;G731&amp;"|"&amp;H731&amp;"|"&amp;I731&amp;"|"&amp;J731&amp;"|"&amp;K731&amp;"|"&amp;L731&amp;"|"&amp;M731&amp;"|"&amp;N731&amp;"|"&amp;O731&amp;"|"&amp;P731&amp;"|"&amp;Q731&amp;"|"&amp;R731&amp;"|"&amp;S731&amp;"|"&amp;T731&amp;"|"&amp;U731&amp;"|"&amp;V731&amp;"|"&amp;W731&amp;"|"&amp;X731&amp;"|"&amp;Y731&amp;"|"&amp;Z731&amp;"|"&amp;AA731&amp;"|"&amp;AB731&amp;"|"&amp;AC731&amp;"|"&amp;AD731&amp;"|"&amp;AE731&amp;"|"&amp;AF731&amp;"|"&amp;AG731</f>
        <v>City Hotel|1|88|2017|May|20|17|0|3|2|0|0|SC|ITA|Online TA|TA/TO|0|0|0|A|A|0|No Deposit|9||0|Transient|117|0|0|Canceled|42784</v>
      </c>
      <c r="AI731" s="14" t="str">
        <f aca="false">IF(COUNTIF($AH$4:$AH$2603,AH731)&gt;1,"Duplicate","Unique")</f>
        <v>Unique</v>
      </c>
      <c r="AJ731" s="14" t="str">
        <f aca="false">IF(COUNTBLANK(B731:AG731)&gt;0,"Missing ("&amp;COUNTBLANK(B731:AG731)&amp;")","Complete")</f>
        <v>Missing (1)</v>
      </c>
    </row>
    <row r="732" customFormat="false" ht="15" hidden="false" customHeight="false" outlineLevel="0" collapsed="false">
      <c r="A732" s="0" t="n">
        <v>729</v>
      </c>
      <c r="B732" s="0" t="s">
        <v>90</v>
      </c>
      <c r="C732" s="0" t="n">
        <v>0</v>
      </c>
      <c r="D732" s="0" t="n">
        <v>56</v>
      </c>
      <c r="E732" s="0" t="n">
        <v>2016</v>
      </c>
      <c r="F732" s="0" t="s">
        <v>113</v>
      </c>
      <c r="G732" s="0" t="n">
        <v>46</v>
      </c>
      <c r="H732" s="0" t="n">
        <v>11</v>
      </c>
      <c r="I732" s="0" t="n">
        <v>2</v>
      </c>
      <c r="J732" s="0" t="n">
        <v>2</v>
      </c>
      <c r="K732" s="0" t="n">
        <v>2</v>
      </c>
      <c r="L732" s="0" t="n">
        <v>0</v>
      </c>
      <c r="M732" s="0" t="n">
        <v>0</v>
      </c>
      <c r="N732" s="0" t="s">
        <v>107</v>
      </c>
      <c r="O732" s="0" t="s">
        <v>115</v>
      </c>
      <c r="P732" s="0" t="s">
        <v>93</v>
      </c>
      <c r="Q732" s="0" t="s">
        <v>94</v>
      </c>
      <c r="R732" s="0" t="n">
        <v>0</v>
      </c>
      <c r="S732" s="0" t="n">
        <v>0</v>
      </c>
      <c r="T732" s="0" t="n">
        <v>0</v>
      </c>
      <c r="U732" s="0" t="s">
        <v>95</v>
      </c>
      <c r="V732" s="0" t="s">
        <v>95</v>
      </c>
      <c r="W732" s="0" t="n">
        <v>0</v>
      </c>
      <c r="X732" s="0" t="s">
        <v>86</v>
      </c>
      <c r="Y732" s="0" t="n">
        <v>9</v>
      </c>
      <c r="AA732" s="0" t="n">
        <v>0</v>
      </c>
      <c r="AB732" s="0" t="s">
        <v>87</v>
      </c>
      <c r="AC732" s="0" t="n">
        <v>74.8</v>
      </c>
      <c r="AD732" s="0" t="n">
        <v>0</v>
      </c>
      <c r="AE732" s="0" t="n">
        <v>3</v>
      </c>
      <c r="AF732" s="0" t="s">
        <v>88</v>
      </c>
      <c r="AG732" s="13" t="n">
        <v>42689</v>
      </c>
      <c r="AH732" s="0" t="str">
        <f aca="false">B732&amp;"|"&amp;C732&amp;"|"&amp;D732&amp;"|"&amp;E732&amp;"|"&amp;F732&amp;"|"&amp;G732&amp;"|"&amp;H732&amp;"|"&amp;I732&amp;"|"&amp;J732&amp;"|"&amp;K732&amp;"|"&amp;L732&amp;"|"&amp;M732&amp;"|"&amp;N732&amp;"|"&amp;O732&amp;"|"&amp;P732&amp;"|"&amp;Q732&amp;"|"&amp;R732&amp;"|"&amp;S732&amp;"|"&amp;T732&amp;"|"&amp;U732&amp;"|"&amp;V732&amp;"|"&amp;W732&amp;"|"&amp;X732&amp;"|"&amp;Y732&amp;"|"&amp;Z732&amp;"|"&amp;AA732&amp;"|"&amp;AB732&amp;"|"&amp;AC732&amp;"|"&amp;AD732&amp;"|"&amp;AE732&amp;"|"&amp;AF732&amp;"|"&amp;AG732</f>
        <v>City Hotel|0|56|2016|November|46|11|2|2|2|0|0|SC|ESP|Online TA|TA/TO|0|0|0|A|A|0|No Deposit|9||0|Transient|74.8|0|3|Check-Out|42689</v>
      </c>
      <c r="AI732" s="0" t="str">
        <f aca="false">IF(COUNTIF($AH$4:$AH$2603,AH732)&gt;1,"Duplicate","Unique")</f>
        <v>Unique</v>
      </c>
      <c r="AJ732" s="0" t="str">
        <f aca="false">IF(COUNTBLANK(B732:AG732)&gt;0,"Missing ("&amp;COUNTBLANK(B732:AG732)&amp;")","Complete")</f>
        <v>Missing (1)</v>
      </c>
    </row>
    <row r="733" customFormat="false" ht="15" hidden="false" customHeight="false" outlineLevel="0" collapsed="false">
      <c r="A733" s="14" t="n">
        <v>730</v>
      </c>
      <c r="B733" s="14" t="s">
        <v>90</v>
      </c>
      <c r="C733" s="14" t="n">
        <v>0</v>
      </c>
      <c r="D733" s="14" t="n">
        <v>225</v>
      </c>
      <c r="E733" s="14" t="n">
        <v>2017</v>
      </c>
      <c r="F733" s="14" t="s">
        <v>135</v>
      </c>
      <c r="G733" s="14" t="n">
        <v>26</v>
      </c>
      <c r="H733" s="14" t="n">
        <v>29</v>
      </c>
      <c r="I733" s="14" t="n">
        <v>0</v>
      </c>
      <c r="J733" s="14" t="n">
        <v>3</v>
      </c>
      <c r="K733" s="14" t="n">
        <v>2</v>
      </c>
      <c r="L733" s="14" t="n">
        <v>0</v>
      </c>
      <c r="M733" s="14" t="n">
        <v>0</v>
      </c>
      <c r="N733" s="14" t="s">
        <v>107</v>
      </c>
      <c r="O733" s="14" t="s">
        <v>83</v>
      </c>
      <c r="P733" s="14" t="s">
        <v>93</v>
      </c>
      <c r="Q733" s="14" t="s">
        <v>94</v>
      </c>
      <c r="R733" s="14" t="n">
        <v>0</v>
      </c>
      <c r="S733" s="14" t="n">
        <v>0</v>
      </c>
      <c r="T733" s="14" t="n">
        <v>0</v>
      </c>
      <c r="U733" s="14" t="s">
        <v>95</v>
      </c>
      <c r="V733" s="14" t="s">
        <v>95</v>
      </c>
      <c r="W733" s="14" t="n">
        <v>0</v>
      </c>
      <c r="X733" s="14" t="s">
        <v>86</v>
      </c>
      <c r="Y733" s="14" t="n">
        <v>9</v>
      </c>
      <c r="Z733" s="14"/>
      <c r="AA733" s="14" t="n">
        <v>0</v>
      </c>
      <c r="AB733" s="14" t="s">
        <v>87</v>
      </c>
      <c r="AC733" s="14" t="n">
        <v>95.7</v>
      </c>
      <c r="AD733" s="14" t="n">
        <v>0</v>
      </c>
      <c r="AE733" s="14" t="n">
        <v>3</v>
      </c>
      <c r="AF733" s="14" t="s">
        <v>88</v>
      </c>
      <c r="AG733" s="15" t="n">
        <v>42918</v>
      </c>
      <c r="AH733" s="14" t="str">
        <f aca="false">B733&amp;"|"&amp;C733&amp;"|"&amp;D733&amp;"|"&amp;E733&amp;"|"&amp;F733&amp;"|"&amp;G733&amp;"|"&amp;H733&amp;"|"&amp;I733&amp;"|"&amp;J733&amp;"|"&amp;K733&amp;"|"&amp;L733&amp;"|"&amp;M733&amp;"|"&amp;N733&amp;"|"&amp;O733&amp;"|"&amp;P733&amp;"|"&amp;Q733&amp;"|"&amp;R733&amp;"|"&amp;S733&amp;"|"&amp;T733&amp;"|"&amp;U733&amp;"|"&amp;V733&amp;"|"&amp;W733&amp;"|"&amp;X733&amp;"|"&amp;Y733&amp;"|"&amp;Z733&amp;"|"&amp;AA733&amp;"|"&amp;AB733&amp;"|"&amp;AC733&amp;"|"&amp;AD733&amp;"|"&amp;AE733&amp;"|"&amp;AF733&amp;"|"&amp;AG733</f>
        <v>City Hotel|0|225|2017|June|26|29|0|3|2|0|0|SC|GBR|Online TA|TA/TO|0|0|0|A|A|0|No Deposit|9||0|Transient|95.7|0|3|Check-Out|42918</v>
      </c>
      <c r="AI733" s="14" t="str">
        <f aca="false">IF(COUNTIF($AH$4:$AH$2603,AH733)&gt;1,"Duplicate","Unique")</f>
        <v>Unique</v>
      </c>
      <c r="AJ733" s="14" t="str">
        <f aca="false">IF(COUNTBLANK(B733:AG733)&gt;0,"Missing ("&amp;COUNTBLANK(B733:AG733)&amp;")","Complete")</f>
        <v>Missing (1)</v>
      </c>
    </row>
    <row r="734" customFormat="false" ht="15" hidden="false" customHeight="false" outlineLevel="0" collapsed="false">
      <c r="A734" s="0" t="n">
        <v>731</v>
      </c>
      <c r="B734" s="0" t="s">
        <v>90</v>
      </c>
      <c r="C734" s="0" t="n">
        <v>1</v>
      </c>
      <c r="D734" s="0" t="n">
        <v>1</v>
      </c>
      <c r="E734" s="0" t="n">
        <v>2016</v>
      </c>
      <c r="F734" s="0" t="s">
        <v>126</v>
      </c>
      <c r="G734" s="0" t="n">
        <v>4</v>
      </c>
      <c r="H734" s="0" t="n">
        <v>23</v>
      </c>
      <c r="I734" s="0" t="n">
        <v>2</v>
      </c>
      <c r="J734" s="0" t="n">
        <v>1</v>
      </c>
      <c r="K734" s="0" t="n">
        <v>2</v>
      </c>
      <c r="L734" s="0" t="n">
        <v>0</v>
      </c>
      <c r="M734" s="0" t="n">
        <v>0</v>
      </c>
      <c r="N734" s="0" t="s">
        <v>107</v>
      </c>
      <c r="O734" s="0" t="s">
        <v>149</v>
      </c>
      <c r="P734" s="0" t="s">
        <v>93</v>
      </c>
      <c r="Q734" s="0" t="s">
        <v>94</v>
      </c>
      <c r="R734" s="0" t="n">
        <v>0</v>
      </c>
      <c r="S734" s="0" t="n">
        <v>0</v>
      </c>
      <c r="T734" s="0" t="n">
        <v>0</v>
      </c>
      <c r="U734" s="0" t="s">
        <v>95</v>
      </c>
      <c r="V734" s="0" t="s">
        <v>95</v>
      </c>
      <c r="W734" s="0" t="n">
        <v>0</v>
      </c>
      <c r="X734" s="0" t="s">
        <v>86</v>
      </c>
      <c r="Y734" s="0" t="n">
        <v>9</v>
      </c>
      <c r="AA734" s="0" t="n">
        <v>0</v>
      </c>
      <c r="AB734" s="0" t="s">
        <v>87</v>
      </c>
      <c r="AC734" s="0" t="n">
        <v>79</v>
      </c>
      <c r="AD734" s="0" t="n">
        <v>0</v>
      </c>
      <c r="AE734" s="0" t="n">
        <v>0</v>
      </c>
      <c r="AF734" s="0" t="s">
        <v>141</v>
      </c>
      <c r="AG734" s="13" t="n">
        <v>42392</v>
      </c>
      <c r="AH734" s="0" t="str">
        <f aca="false">B734&amp;"|"&amp;C734&amp;"|"&amp;D734&amp;"|"&amp;E734&amp;"|"&amp;F734&amp;"|"&amp;G734&amp;"|"&amp;H734&amp;"|"&amp;I734&amp;"|"&amp;J734&amp;"|"&amp;K734&amp;"|"&amp;L734&amp;"|"&amp;M734&amp;"|"&amp;N734&amp;"|"&amp;O734&amp;"|"&amp;P734&amp;"|"&amp;Q734&amp;"|"&amp;R734&amp;"|"&amp;S734&amp;"|"&amp;T734&amp;"|"&amp;U734&amp;"|"&amp;V734&amp;"|"&amp;W734&amp;"|"&amp;X734&amp;"|"&amp;Y734&amp;"|"&amp;Z734&amp;"|"&amp;AA734&amp;"|"&amp;AB734&amp;"|"&amp;AC734&amp;"|"&amp;AD734&amp;"|"&amp;AE734&amp;"|"&amp;AF734&amp;"|"&amp;AG734</f>
        <v>City Hotel|1|1|2016|January|4|23|2|1|2|0|0|SC|AGO|Online TA|TA/TO|0|0|0|A|A|0|No Deposit|9||0|Transient|79|0|0|No-Show|42392</v>
      </c>
      <c r="AI734" s="0" t="str">
        <f aca="false">IF(COUNTIF($AH$4:$AH$2603,AH734)&gt;1,"Duplicate","Unique")</f>
        <v>Unique</v>
      </c>
      <c r="AJ734" s="0" t="str">
        <f aca="false">IF(COUNTBLANK(B734:AG734)&gt;0,"Missing ("&amp;COUNTBLANK(B734:AG734)&amp;")","Complete")</f>
        <v>Missing (1)</v>
      </c>
    </row>
    <row r="735" customFormat="false" ht="15" hidden="false" customHeight="false" outlineLevel="0" collapsed="false">
      <c r="A735" s="14" t="n">
        <v>732</v>
      </c>
      <c r="B735" s="14" t="s">
        <v>80</v>
      </c>
      <c r="C735" s="14" t="n">
        <v>0</v>
      </c>
      <c r="D735" s="14" t="n">
        <v>0</v>
      </c>
      <c r="E735" s="14" t="n">
        <v>2015</v>
      </c>
      <c r="F735" s="14" t="s">
        <v>111</v>
      </c>
      <c r="G735" s="14" t="n">
        <v>44</v>
      </c>
      <c r="H735" s="14" t="n">
        <v>27</v>
      </c>
      <c r="I735" s="14" t="n">
        <v>0</v>
      </c>
      <c r="J735" s="14" t="n">
        <v>1</v>
      </c>
      <c r="K735" s="14" t="n">
        <v>1</v>
      </c>
      <c r="L735" s="14" t="n">
        <v>0</v>
      </c>
      <c r="M735" s="14" t="n">
        <v>0</v>
      </c>
      <c r="N735" s="14" t="s">
        <v>82</v>
      </c>
      <c r="O735" s="14" t="s">
        <v>92</v>
      </c>
      <c r="P735" s="14" t="s">
        <v>84</v>
      </c>
      <c r="Q735" s="14" t="s">
        <v>84</v>
      </c>
      <c r="R735" s="14" t="n">
        <v>0</v>
      </c>
      <c r="S735" s="14" t="n">
        <v>0</v>
      </c>
      <c r="T735" s="14" t="n">
        <v>0</v>
      </c>
      <c r="U735" s="14" t="s">
        <v>109</v>
      </c>
      <c r="V735" s="14" t="s">
        <v>109</v>
      </c>
      <c r="W735" s="14" t="n">
        <v>0</v>
      </c>
      <c r="X735" s="14" t="s">
        <v>86</v>
      </c>
      <c r="Y735" s="14"/>
      <c r="Z735" s="14"/>
      <c r="AA735" s="14" t="n">
        <v>0</v>
      </c>
      <c r="AB735" s="14" t="s">
        <v>87</v>
      </c>
      <c r="AC735" s="14" t="n">
        <v>45</v>
      </c>
      <c r="AD735" s="14" t="n">
        <v>0</v>
      </c>
      <c r="AE735" s="14" t="n">
        <v>0</v>
      </c>
      <c r="AF735" s="14" t="s">
        <v>88</v>
      </c>
      <c r="AG735" s="15" t="n">
        <v>42305</v>
      </c>
      <c r="AH735" s="14" t="str">
        <f aca="false">B735&amp;"|"&amp;C735&amp;"|"&amp;D735&amp;"|"&amp;E735&amp;"|"&amp;F735&amp;"|"&amp;G735&amp;"|"&amp;H735&amp;"|"&amp;I735&amp;"|"&amp;J735&amp;"|"&amp;K735&amp;"|"&amp;L735&amp;"|"&amp;M735&amp;"|"&amp;N735&amp;"|"&amp;O735&amp;"|"&amp;P735&amp;"|"&amp;Q735&amp;"|"&amp;R735&amp;"|"&amp;S735&amp;"|"&amp;T735&amp;"|"&amp;U735&amp;"|"&amp;V735&amp;"|"&amp;W735&amp;"|"&amp;X735&amp;"|"&amp;Y735&amp;"|"&amp;Z735&amp;"|"&amp;AA735&amp;"|"&amp;AB735&amp;"|"&amp;AC735&amp;"|"&amp;AD735&amp;"|"&amp;AE735&amp;"|"&amp;AF735&amp;"|"&amp;AG735</f>
        <v>Resort Hotel|0|0|2015|October|44|27|0|1|1|0|0|BB|PRT|Direct|Direct|0|0|0|D|D|0|No Deposit|||0|Transient|45|0|0|Check-Out|42305</v>
      </c>
      <c r="AI735" s="14" t="str">
        <f aca="false">IF(COUNTIF($AH$4:$AH$2603,AH735)&gt;1,"Duplicate","Unique")</f>
        <v>Unique</v>
      </c>
      <c r="AJ735" s="14" t="str">
        <f aca="false">IF(COUNTBLANK(B735:AG735)&gt;0,"Missing ("&amp;COUNTBLANK(B735:AG735)&amp;")","Complete")</f>
        <v>Missing (2)</v>
      </c>
    </row>
    <row r="736" customFormat="false" ht="15" hidden="false" customHeight="false" outlineLevel="0" collapsed="false">
      <c r="A736" s="0" t="n">
        <v>733</v>
      </c>
      <c r="B736" s="0" t="s">
        <v>80</v>
      </c>
      <c r="C736" s="0" t="n">
        <v>1</v>
      </c>
      <c r="D736" s="0" t="n">
        <v>209</v>
      </c>
      <c r="E736" s="0" t="n">
        <v>2016</v>
      </c>
      <c r="F736" s="0" t="s">
        <v>91</v>
      </c>
      <c r="G736" s="0" t="n">
        <v>28</v>
      </c>
      <c r="H736" s="0" t="n">
        <v>8</v>
      </c>
      <c r="I736" s="0" t="n">
        <v>2</v>
      </c>
      <c r="J736" s="0" t="n">
        <v>5</v>
      </c>
      <c r="K736" s="0" t="n">
        <v>2</v>
      </c>
      <c r="L736" s="0" t="n">
        <v>2</v>
      </c>
      <c r="M736" s="0" t="n">
        <v>0</v>
      </c>
      <c r="N736" s="0" t="s">
        <v>82</v>
      </c>
      <c r="O736" s="0" t="s">
        <v>92</v>
      </c>
      <c r="P736" s="0" t="s">
        <v>93</v>
      </c>
      <c r="Q736" s="0" t="s">
        <v>94</v>
      </c>
      <c r="R736" s="0" t="n">
        <v>0</v>
      </c>
      <c r="S736" s="0" t="n">
        <v>0</v>
      </c>
      <c r="T736" s="0" t="n">
        <v>0</v>
      </c>
      <c r="U736" s="0" t="s">
        <v>136</v>
      </c>
      <c r="V736" s="0" t="s">
        <v>136</v>
      </c>
      <c r="W736" s="0" t="n">
        <v>0</v>
      </c>
      <c r="X736" s="0" t="s">
        <v>86</v>
      </c>
      <c r="Y736" s="0" t="n">
        <v>240</v>
      </c>
      <c r="AA736" s="0" t="n">
        <v>0</v>
      </c>
      <c r="AB736" s="0" t="s">
        <v>87</v>
      </c>
      <c r="AC736" s="0" t="n">
        <v>163</v>
      </c>
      <c r="AD736" s="0" t="n">
        <v>0</v>
      </c>
      <c r="AE736" s="0" t="n">
        <v>0</v>
      </c>
      <c r="AF736" s="0" t="s">
        <v>96</v>
      </c>
      <c r="AG736" s="13" t="n">
        <v>42461</v>
      </c>
      <c r="AH736" s="0" t="str">
        <f aca="false">B736&amp;"|"&amp;C736&amp;"|"&amp;D736&amp;"|"&amp;E736&amp;"|"&amp;F736&amp;"|"&amp;G736&amp;"|"&amp;H736&amp;"|"&amp;I736&amp;"|"&amp;J736&amp;"|"&amp;K736&amp;"|"&amp;L736&amp;"|"&amp;M736&amp;"|"&amp;N736&amp;"|"&amp;O736&amp;"|"&amp;P736&amp;"|"&amp;Q736&amp;"|"&amp;R736&amp;"|"&amp;S736&amp;"|"&amp;T736&amp;"|"&amp;U736&amp;"|"&amp;V736&amp;"|"&amp;W736&amp;"|"&amp;X736&amp;"|"&amp;Y736&amp;"|"&amp;Z736&amp;"|"&amp;AA736&amp;"|"&amp;AB736&amp;"|"&amp;AC736&amp;"|"&amp;AD736&amp;"|"&amp;AE736&amp;"|"&amp;AF736&amp;"|"&amp;AG736</f>
        <v>Resort Hotel|1|209|2016|July|28|8|2|5|2|2|0|BB|PRT|Online TA|TA/TO|0|0|0|G|G|0|No Deposit|240||0|Transient|163|0|0|Canceled|42461</v>
      </c>
      <c r="AI736" s="0" t="str">
        <f aca="false">IF(COUNTIF($AH$4:$AH$2603,AH736)&gt;1,"Duplicate","Unique")</f>
        <v>Unique</v>
      </c>
      <c r="AJ736" s="0" t="str">
        <f aca="false">IF(COUNTBLANK(B736:AG736)&gt;0,"Missing ("&amp;COUNTBLANK(B736:AG736)&amp;")","Complete")</f>
        <v>Missing (1)</v>
      </c>
    </row>
    <row r="737" customFormat="false" ht="15" hidden="false" customHeight="false" outlineLevel="0" collapsed="false">
      <c r="A737" s="14" t="n">
        <v>734</v>
      </c>
      <c r="B737" s="14" t="s">
        <v>80</v>
      </c>
      <c r="C737" s="14" t="n">
        <v>0</v>
      </c>
      <c r="D737" s="14" t="n">
        <v>0</v>
      </c>
      <c r="E737" s="14" t="n">
        <v>2017</v>
      </c>
      <c r="F737" s="14" t="s">
        <v>118</v>
      </c>
      <c r="G737" s="14" t="n">
        <v>9</v>
      </c>
      <c r="H737" s="14" t="n">
        <v>27</v>
      </c>
      <c r="I737" s="14" t="n">
        <v>1</v>
      </c>
      <c r="J737" s="14" t="n">
        <v>1</v>
      </c>
      <c r="K737" s="14" t="n">
        <v>2</v>
      </c>
      <c r="L737" s="14" t="n">
        <v>0</v>
      </c>
      <c r="M737" s="14" t="n">
        <v>0</v>
      </c>
      <c r="N737" s="14" t="s">
        <v>82</v>
      </c>
      <c r="O737" s="14" t="s">
        <v>92</v>
      </c>
      <c r="P737" s="14" t="s">
        <v>84</v>
      </c>
      <c r="Q737" s="14" t="s">
        <v>84</v>
      </c>
      <c r="R737" s="14" t="n">
        <v>0</v>
      </c>
      <c r="S737" s="14" t="n">
        <v>0</v>
      </c>
      <c r="T737" s="14" t="n">
        <v>0</v>
      </c>
      <c r="U737" s="14" t="s">
        <v>109</v>
      </c>
      <c r="V737" s="14" t="s">
        <v>109</v>
      </c>
      <c r="W737" s="14" t="n">
        <v>0</v>
      </c>
      <c r="X737" s="14" t="s">
        <v>86</v>
      </c>
      <c r="Y737" s="14"/>
      <c r="Z737" s="14"/>
      <c r="AA737" s="14" t="n">
        <v>0</v>
      </c>
      <c r="AB737" s="14" t="s">
        <v>101</v>
      </c>
      <c r="AC737" s="14" t="n">
        <v>62</v>
      </c>
      <c r="AD737" s="14" t="n">
        <v>1</v>
      </c>
      <c r="AE737" s="14" t="n">
        <v>0</v>
      </c>
      <c r="AF737" s="14" t="s">
        <v>88</v>
      </c>
      <c r="AG737" s="15" t="n">
        <v>42795</v>
      </c>
      <c r="AH737" s="14" t="str">
        <f aca="false">B737&amp;"|"&amp;C737&amp;"|"&amp;D737&amp;"|"&amp;E737&amp;"|"&amp;F737&amp;"|"&amp;G737&amp;"|"&amp;H737&amp;"|"&amp;I737&amp;"|"&amp;J737&amp;"|"&amp;K737&amp;"|"&amp;L737&amp;"|"&amp;M737&amp;"|"&amp;N737&amp;"|"&amp;O737&amp;"|"&amp;P737&amp;"|"&amp;Q737&amp;"|"&amp;R737&amp;"|"&amp;S737&amp;"|"&amp;T737&amp;"|"&amp;U737&amp;"|"&amp;V737&amp;"|"&amp;W737&amp;"|"&amp;X737&amp;"|"&amp;Y737&amp;"|"&amp;Z737&amp;"|"&amp;AA737&amp;"|"&amp;AB737&amp;"|"&amp;AC737&amp;"|"&amp;AD737&amp;"|"&amp;AE737&amp;"|"&amp;AF737&amp;"|"&amp;AG737</f>
        <v>Resort Hotel|0|0|2017|February|9|27|1|1|2|0|0|BB|PRT|Direct|Direct|0|0|0|D|D|0|No Deposit|||0|Transient-Party|62|1|0|Check-Out|42795</v>
      </c>
      <c r="AI737" s="14" t="str">
        <f aca="false">IF(COUNTIF($AH$4:$AH$2603,AH737)&gt;1,"Duplicate","Unique")</f>
        <v>Unique</v>
      </c>
      <c r="AJ737" s="14" t="str">
        <f aca="false">IF(COUNTBLANK(B737:AG737)&gt;0,"Missing ("&amp;COUNTBLANK(B737:AG737)&amp;")","Complete")</f>
        <v>Missing (2)</v>
      </c>
    </row>
    <row r="738" customFormat="false" ht="15" hidden="false" customHeight="false" outlineLevel="0" collapsed="false">
      <c r="A738" s="0" t="n">
        <v>735</v>
      </c>
      <c r="B738" s="0" t="s">
        <v>90</v>
      </c>
      <c r="C738" s="0" t="n">
        <v>1</v>
      </c>
      <c r="D738" s="0" t="n">
        <v>96</v>
      </c>
      <c r="E738" s="0" t="n">
        <v>2017</v>
      </c>
      <c r="F738" s="0" t="s">
        <v>121</v>
      </c>
      <c r="G738" s="0" t="n">
        <v>19</v>
      </c>
      <c r="H738" s="0" t="n">
        <v>11</v>
      </c>
      <c r="I738" s="0" t="n">
        <v>0</v>
      </c>
      <c r="J738" s="0" t="n">
        <v>3</v>
      </c>
      <c r="K738" s="0" t="n">
        <v>2</v>
      </c>
      <c r="L738" s="0" t="n">
        <v>0</v>
      </c>
      <c r="M738" s="0" t="n">
        <v>0</v>
      </c>
      <c r="N738" s="0" t="s">
        <v>82</v>
      </c>
      <c r="O738" s="0" t="s">
        <v>147</v>
      </c>
      <c r="P738" s="0" t="s">
        <v>93</v>
      </c>
      <c r="Q738" s="0" t="s">
        <v>94</v>
      </c>
      <c r="R738" s="0" t="n">
        <v>0</v>
      </c>
      <c r="S738" s="0" t="n">
        <v>0</v>
      </c>
      <c r="T738" s="0" t="n">
        <v>0</v>
      </c>
      <c r="U738" s="0" t="s">
        <v>109</v>
      </c>
      <c r="V738" s="0" t="s">
        <v>109</v>
      </c>
      <c r="W738" s="0" t="n">
        <v>0</v>
      </c>
      <c r="X738" s="0" t="s">
        <v>86</v>
      </c>
      <c r="Y738" s="0" t="n">
        <v>9</v>
      </c>
      <c r="AA738" s="0" t="n">
        <v>0</v>
      </c>
      <c r="AB738" s="0" t="s">
        <v>87</v>
      </c>
      <c r="AC738" s="0" t="n">
        <v>147</v>
      </c>
      <c r="AD738" s="0" t="n">
        <v>0</v>
      </c>
      <c r="AE738" s="0" t="n">
        <v>0</v>
      </c>
      <c r="AF738" s="0" t="s">
        <v>96</v>
      </c>
      <c r="AG738" s="13" t="n">
        <v>42781</v>
      </c>
      <c r="AH738" s="0" t="str">
        <f aca="false">B738&amp;"|"&amp;C738&amp;"|"&amp;D738&amp;"|"&amp;E738&amp;"|"&amp;F738&amp;"|"&amp;G738&amp;"|"&amp;H738&amp;"|"&amp;I738&amp;"|"&amp;J738&amp;"|"&amp;K738&amp;"|"&amp;L738&amp;"|"&amp;M738&amp;"|"&amp;N738&amp;"|"&amp;O738&amp;"|"&amp;P738&amp;"|"&amp;Q738&amp;"|"&amp;R738&amp;"|"&amp;S738&amp;"|"&amp;T738&amp;"|"&amp;U738&amp;"|"&amp;V738&amp;"|"&amp;W738&amp;"|"&amp;X738&amp;"|"&amp;Y738&amp;"|"&amp;Z738&amp;"|"&amp;AA738&amp;"|"&amp;AB738&amp;"|"&amp;AC738&amp;"|"&amp;AD738&amp;"|"&amp;AE738&amp;"|"&amp;AF738&amp;"|"&amp;AG738</f>
        <v>City Hotel|1|96|2017|May|19|11|0|3|2|0|0|BB|IRL|Online TA|TA/TO|0|0|0|D|D|0|No Deposit|9||0|Transient|147|0|0|Canceled|42781</v>
      </c>
      <c r="AI738" s="0" t="str">
        <f aca="false">IF(COUNTIF($AH$4:$AH$2603,AH738)&gt;1,"Duplicate","Unique")</f>
        <v>Unique</v>
      </c>
      <c r="AJ738" s="0" t="str">
        <f aca="false">IF(COUNTBLANK(B738:AG738)&gt;0,"Missing ("&amp;COUNTBLANK(B738:AG738)&amp;")","Complete")</f>
        <v>Missing (1)</v>
      </c>
    </row>
    <row r="739" customFormat="false" ht="15" hidden="false" customHeight="false" outlineLevel="0" collapsed="false">
      <c r="A739" s="14" t="n">
        <v>736</v>
      </c>
      <c r="B739" s="14" t="s">
        <v>90</v>
      </c>
      <c r="C739" s="14" t="n">
        <v>0</v>
      </c>
      <c r="D739" s="14" t="n">
        <v>113</v>
      </c>
      <c r="E739" s="14" t="n">
        <v>2016</v>
      </c>
      <c r="F739" s="14" t="s">
        <v>106</v>
      </c>
      <c r="G739" s="14" t="n">
        <v>16</v>
      </c>
      <c r="H739" s="14" t="n">
        <v>15</v>
      </c>
      <c r="I739" s="14" t="n">
        <v>0</v>
      </c>
      <c r="J739" s="14" t="n">
        <v>2</v>
      </c>
      <c r="K739" s="14" t="n">
        <v>2</v>
      </c>
      <c r="L739" s="14" t="n">
        <v>0</v>
      </c>
      <c r="M739" s="14" t="n">
        <v>0</v>
      </c>
      <c r="N739" s="14" t="s">
        <v>82</v>
      </c>
      <c r="O739" s="14" t="s">
        <v>122</v>
      </c>
      <c r="P739" s="14" t="s">
        <v>93</v>
      </c>
      <c r="Q739" s="14" t="s">
        <v>94</v>
      </c>
      <c r="R739" s="14" t="n">
        <v>0</v>
      </c>
      <c r="S739" s="14" t="n">
        <v>0</v>
      </c>
      <c r="T739" s="14" t="n">
        <v>0</v>
      </c>
      <c r="U739" s="14" t="s">
        <v>95</v>
      </c>
      <c r="V739" s="14" t="s">
        <v>95</v>
      </c>
      <c r="W739" s="14" t="n">
        <v>0</v>
      </c>
      <c r="X739" s="14" t="s">
        <v>86</v>
      </c>
      <c r="Y739" s="14" t="n">
        <v>9</v>
      </c>
      <c r="Z739" s="14"/>
      <c r="AA739" s="14" t="n">
        <v>0</v>
      </c>
      <c r="AB739" s="14" t="s">
        <v>87</v>
      </c>
      <c r="AC739" s="14" t="n">
        <v>96.3</v>
      </c>
      <c r="AD739" s="14" t="n">
        <v>0</v>
      </c>
      <c r="AE739" s="14" t="n">
        <v>1</v>
      </c>
      <c r="AF739" s="14" t="s">
        <v>88</v>
      </c>
      <c r="AG739" s="15" t="n">
        <v>42477</v>
      </c>
      <c r="AH739" s="14" t="str">
        <f aca="false">B739&amp;"|"&amp;C739&amp;"|"&amp;D739&amp;"|"&amp;E739&amp;"|"&amp;F739&amp;"|"&amp;G739&amp;"|"&amp;H739&amp;"|"&amp;I739&amp;"|"&amp;J739&amp;"|"&amp;K739&amp;"|"&amp;L739&amp;"|"&amp;M739&amp;"|"&amp;N739&amp;"|"&amp;O739&amp;"|"&amp;P739&amp;"|"&amp;Q739&amp;"|"&amp;R739&amp;"|"&amp;S739&amp;"|"&amp;T739&amp;"|"&amp;U739&amp;"|"&amp;V739&amp;"|"&amp;W739&amp;"|"&amp;X739&amp;"|"&amp;Y739&amp;"|"&amp;Z739&amp;"|"&amp;AA739&amp;"|"&amp;AB739&amp;"|"&amp;AC739&amp;"|"&amp;AD739&amp;"|"&amp;AE739&amp;"|"&amp;AF739&amp;"|"&amp;AG739</f>
        <v>City Hotel|0|113|2016|April|16|15|0|2|2|0|0|BB|FRA|Online TA|TA/TO|0|0|0|A|A|0|No Deposit|9||0|Transient|96.3|0|1|Check-Out|42477</v>
      </c>
      <c r="AI739" s="14" t="str">
        <f aca="false">IF(COUNTIF($AH$4:$AH$2603,AH739)&gt;1,"Duplicate","Unique")</f>
        <v>Unique</v>
      </c>
      <c r="AJ739" s="14" t="str">
        <f aca="false">IF(COUNTBLANK(B739:AG739)&gt;0,"Missing ("&amp;COUNTBLANK(B739:AG739)&amp;")","Complete")</f>
        <v>Missing (1)</v>
      </c>
    </row>
    <row r="740" customFormat="false" ht="15" hidden="false" customHeight="false" outlineLevel="0" collapsed="false">
      <c r="A740" s="0" t="n">
        <v>737</v>
      </c>
      <c r="B740" s="0" t="s">
        <v>90</v>
      </c>
      <c r="C740" s="0" t="n">
        <v>0</v>
      </c>
      <c r="D740" s="0" t="n">
        <v>32</v>
      </c>
      <c r="E740" s="0" t="n">
        <v>2017</v>
      </c>
      <c r="F740" s="0" t="s">
        <v>118</v>
      </c>
      <c r="G740" s="0" t="n">
        <v>9</v>
      </c>
      <c r="H740" s="0" t="n">
        <v>26</v>
      </c>
      <c r="I740" s="0" t="n">
        <v>2</v>
      </c>
      <c r="J740" s="0" t="n">
        <v>2</v>
      </c>
      <c r="K740" s="0" t="n">
        <v>2</v>
      </c>
      <c r="L740" s="0" t="n">
        <v>0</v>
      </c>
      <c r="M740" s="0" t="n">
        <v>0</v>
      </c>
      <c r="N740" s="0" t="s">
        <v>107</v>
      </c>
      <c r="O740" s="0" t="s">
        <v>117</v>
      </c>
      <c r="P740" s="0" t="s">
        <v>93</v>
      </c>
      <c r="Q740" s="0" t="s">
        <v>94</v>
      </c>
      <c r="R740" s="0" t="n">
        <v>0</v>
      </c>
      <c r="S740" s="0" t="n">
        <v>0</v>
      </c>
      <c r="T740" s="0" t="n">
        <v>0</v>
      </c>
      <c r="U740" s="0" t="s">
        <v>95</v>
      </c>
      <c r="V740" s="0" t="s">
        <v>95</v>
      </c>
      <c r="W740" s="0" t="n">
        <v>0</v>
      </c>
      <c r="X740" s="0" t="s">
        <v>86</v>
      </c>
      <c r="Y740" s="0" t="n">
        <v>9</v>
      </c>
      <c r="AA740" s="0" t="n">
        <v>0</v>
      </c>
      <c r="AB740" s="0" t="s">
        <v>87</v>
      </c>
      <c r="AC740" s="0" t="n">
        <v>74.8</v>
      </c>
      <c r="AD740" s="0" t="n">
        <v>0</v>
      </c>
      <c r="AE740" s="0" t="n">
        <v>2</v>
      </c>
      <c r="AF740" s="0" t="s">
        <v>88</v>
      </c>
      <c r="AG740" s="13" t="n">
        <v>42796</v>
      </c>
      <c r="AH740" s="0" t="str">
        <f aca="false">B740&amp;"|"&amp;C740&amp;"|"&amp;D740&amp;"|"&amp;E740&amp;"|"&amp;F740&amp;"|"&amp;G740&amp;"|"&amp;H740&amp;"|"&amp;I740&amp;"|"&amp;J740&amp;"|"&amp;K740&amp;"|"&amp;L740&amp;"|"&amp;M740&amp;"|"&amp;N740&amp;"|"&amp;O740&amp;"|"&amp;P740&amp;"|"&amp;Q740&amp;"|"&amp;R740&amp;"|"&amp;S740&amp;"|"&amp;T740&amp;"|"&amp;U740&amp;"|"&amp;V740&amp;"|"&amp;W740&amp;"|"&amp;X740&amp;"|"&amp;Y740&amp;"|"&amp;Z740&amp;"|"&amp;AA740&amp;"|"&amp;AB740&amp;"|"&amp;AC740&amp;"|"&amp;AD740&amp;"|"&amp;AE740&amp;"|"&amp;AF740&amp;"|"&amp;AG740</f>
        <v>City Hotel|0|32|2017|February|9|26|2|2|2|0|0|SC|BEL|Online TA|TA/TO|0|0|0|A|A|0|No Deposit|9||0|Transient|74.8|0|2|Check-Out|42796</v>
      </c>
      <c r="AI740" s="0" t="str">
        <f aca="false">IF(COUNTIF($AH$4:$AH$2603,AH740)&gt;1,"Duplicate","Unique")</f>
        <v>Unique</v>
      </c>
      <c r="AJ740" s="0" t="str">
        <f aca="false">IF(COUNTBLANK(B740:AG740)&gt;0,"Missing ("&amp;COUNTBLANK(B740:AG740)&amp;")","Complete")</f>
        <v>Missing (1)</v>
      </c>
    </row>
    <row r="741" customFormat="false" ht="15" hidden="false" customHeight="false" outlineLevel="0" collapsed="false">
      <c r="A741" s="14" t="n">
        <v>738</v>
      </c>
      <c r="B741" s="14" t="s">
        <v>90</v>
      </c>
      <c r="C741" s="14" t="n">
        <v>1</v>
      </c>
      <c r="D741" s="14" t="n">
        <v>326</v>
      </c>
      <c r="E741" s="14" t="n">
        <v>2015</v>
      </c>
      <c r="F741" s="14" t="s">
        <v>114</v>
      </c>
      <c r="G741" s="14" t="n">
        <v>37</v>
      </c>
      <c r="H741" s="14" t="n">
        <v>8</v>
      </c>
      <c r="I741" s="14" t="n">
        <v>0</v>
      </c>
      <c r="J741" s="14" t="n">
        <v>1</v>
      </c>
      <c r="K741" s="14" t="n">
        <v>2</v>
      </c>
      <c r="L741" s="14" t="n">
        <v>0</v>
      </c>
      <c r="M741" s="14" t="n">
        <v>0</v>
      </c>
      <c r="N741" s="14" t="s">
        <v>82</v>
      </c>
      <c r="O741" s="14" t="s">
        <v>92</v>
      </c>
      <c r="P741" s="14" t="s">
        <v>116</v>
      </c>
      <c r="Q741" s="14" t="s">
        <v>94</v>
      </c>
      <c r="R741" s="14" t="n">
        <v>0</v>
      </c>
      <c r="S741" s="14" t="n">
        <v>1</v>
      </c>
      <c r="T741" s="14" t="n">
        <v>0</v>
      </c>
      <c r="U741" s="14" t="s">
        <v>95</v>
      </c>
      <c r="V741" s="14" t="s">
        <v>95</v>
      </c>
      <c r="W741" s="14" t="n">
        <v>0</v>
      </c>
      <c r="X741" s="14" t="s">
        <v>120</v>
      </c>
      <c r="Y741" s="14" t="n">
        <v>1</v>
      </c>
      <c r="Z741" s="14"/>
      <c r="AA741" s="14" t="n">
        <v>0</v>
      </c>
      <c r="AB741" s="14" t="s">
        <v>87</v>
      </c>
      <c r="AC741" s="14" t="n">
        <v>60</v>
      </c>
      <c r="AD741" s="14" t="n">
        <v>0</v>
      </c>
      <c r="AE741" s="14" t="n">
        <v>0</v>
      </c>
      <c r="AF741" s="14" t="s">
        <v>96</v>
      </c>
      <c r="AG741" s="15" t="n">
        <v>42152</v>
      </c>
      <c r="AH741" s="14" t="str">
        <f aca="false">B741&amp;"|"&amp;C741&amp;"|"&amp;D741&amp;"|"&amp;E741&amp;"|"&amp;F741&amp;"|"&amp;G741&amp;"|"&amp;H741&amp;"|"&amp;I741&amp;"|"&amp;J741&amp;"|"&amp;K741&amp;"|"&amp;L741&amp;"|"&amp;M741&amp;"|"&amp;N741&amp;"|"&amp;O741&amp;"|"&amp;P741&amp;"|"&amp;Q741&amp;"|"&amp;R741&amp;"|"&amp;S741&amp;"|"&amp;T741&amp;"|"&amp;U741&amp;"|"&amp;V741&amp;"|"&amp;W741&amp;"|"&amp;X741&amp;"|"&amp;Y741&amp;"|"&amp;Z741&amp;"|"&amp;AA741&amp;"|"&amp;AB741&amp;"|"&amp;AC741&amp;"|"&amp;AD741&amp;"|"&amp;AE741&amp;"|"&amp;AF741&amp;"|"&amp;AG741</f>
        <v>City Hotel|1|326|2015|September|37|8|0|1|2|0|0|BB|PRT|Groups|TA/TO|0|1|0|A|A|0|Non Refund|1||0|Transient|60|0|0|Canceled|42152</v>
      </c>
      <c r="AI741" s="14" t="str">
        <f aca="false">IF(COUNTIF($AH$4:$AH$2603,AH741)&gt;1,"Duplicate","Unique")</f>
        <v>Duplicate</v>
      </c>
      <c r="AJ741" s="14" t="str">
        <f aca="false">IF(COUNTBLANK(B741:AG741)&gt;0,"Missing ("&amp;COUNTBLANK(B741:AG741)&amp;")","Complete")</f>
        <v>Missing (1)</v>
      </c>
    </row>
    <row r="742" customFormat="false" ht="15" hidden="false" customHeight="false" outlineLevel="0" collapsed="false">
      <c r="A742" s="0" t="n">
        <v>739</v>
      </c>
      <c r="B742" s="0" t="s">
        <v>90</v>
      </c>
      <c r="C742" s="0" t="n">
        <v>1</v>
      </c>
      <c r="D742" s="0" t="n">
        <v>405</v>
      </c>
      <c r="E742" s="0" t="n">
        <v>2016</v>
      </c>
      <c r="F742" s="0" t="s">
        <v>119</v>
      </c>
      <c r="G742" s="0" t="n">
        <v>34</v>
      </c>
      <c r="H742" s="0" t="n">
        <v>18</v>
      </c>
      <c r="I742" s="0" t="n">
        <v>0</v>
      </c>
      <c r="J742" s="0" t="n">
        <v>2</v>
      </c>
      <c r="K742" s="0" t="n">
        <v>2</v>
      </c>
      <c r="L742" s="0" t="n">
        <v>0</v>
      </c>
      <c r="M742" s="0" t="n">
        <v>0</v>
      </c>
      <c r="N742" s="0" t="s">
        <v>82</v>
      </c>
      <c r="O742" s="0" t="s">
        <v>92</v>
      </c>
      <c r="P742" s="0" t="s">
        <v>116</v>
      </c>
      <c r="Q742" s="0" t="s">
        <v>94</v>
      </c>
      <c r="R742" s="0" t="n">
        <v>0</v>
      </c>
      <c r="S742" s="0" t="n">
        <v>0</v>
      </c>
      <c r="T742" s="0" t="n">
        <v>0</v>
      </c>
      <c r="U742" s="0" t="s">
        <v>95</v>
      </c>
      <c r="V742" s="0" t="s">
        <v>95</v>
      </c>
      <c r="W742" s="0" t="n">
        <v>0</v>
      </c>
      <c r="X742" s="0" t="s">
        <v>120</v>
      </c>
      <c r="Y742" s="0" t="n">
        <v>1</v>
      </c>
      <c r="AA742" s="0" t="n">
        <v>0</v>
      </c>
      <c r="AB742" s="0" t="s">
        <v>87</v>
      </c>
      <c r="AC742" s="0" t="n">
        <v>62</v>
      </c>
      <c r="AD742" s="0" t="n">
        <v>0</v>
      </c>
      <c r="AE742" s="0" t="n">
        <v>0</v>
      </c>
      <c r="AF742" s="0" t="s">
        <v>96</v>
      </c>
      <c r="AG742" s="13" t="n">
        <v>42298</v>
      </c>
      <c r="AH742" s="0" t="str">
        <f aca="false">B742&amp;"|"&amp;C742&amp;"|"&amp;D742&amp;"|"&amp;E742&amp;"|"&amp;F742&amp;"|"&amp;G742&amp;"|"&amp;H742&amp;"|"&amp;I742&amp;"|"&amp;J742&amp;"|"&amp;K742&amp;"|"&amp;L742&amp;"|"&amp;M742&amp;"|"&amp;N742&amp;"|"&amp;O742&amp;"|"&amp;P742&amp;"|"&amp;Q742&amp;"|"&amp;R742&amp;"|"&amp;S742&amp;"|"&amp;T742&amp;"|"&amp;U742&amp;"|"&amp;V742&amp;"|"&amp;W742&amp;"|"&amp;X742&amp;"|"&amp;Y742&amp;"|"&amp;Z742&amp;"|"&amp;AA742&amp;"|"&amp;AB742&amp;"|"&amp;AC742&amp;"|"&amp;AD742&amp;"|"&amp;AE742&amp;"|"&amp;AF742&amp;"|"&amp;AG742</f>
        <v>City Hotel|1|405|2016|August|34|18|0|2|2|0|0|BB|PRT|Groups|TA/TO|0|0|0|A|A|0|Non Refund|1||0|Transient|62|0|0|Canceled|42298</v>
      </c>
      <c r="AI742" s="0" t="str">
        <f aca="false">IF(COUNTIF($AH$4:$AH$2603,AH742)&gt;1,"Duplicate","Unique")</f>
        <v>Duplicate</v>
      </c>
      <c r="AJ742" s="0" t="str">
        <f aca="false">IF(COUNTBLANK(B742:AG742)&gt;0,"Missing ("&amp;COUNTBLANK(B742:AG742)&amp;")","Complete")</f>
        <v>Missing (1)</v>
      </c>
    </row>
    <row r="743" customFormat="false" ht="15" hidden="false" customHeight="false" outlineLevel="0" collapsed="false">
      <c r="A743" s="14" t="n">
        <v>740</v>
      </c>
      <c r="B743" s="14" t="s">
        <v>90</v>
      </c>
      <c r="C743" s="14" t="n">
        <v>0</v>
      </c>
      <c r="D743" s="14" t="n">
        <v>6</v>
      </c>
      <c r="E743" s="14" t="n">
        <v>2017</v>
      </c>
      <c r="F743" s="14" t="s">
        <v>118</v>
      </c>
      <c r="G743" s="14" t="n">
        <v>5</v>
      </c>
      <c r="H743" s="14" t="n">
        <v>4</v>
      </c>
      <c r="I743" s="14" t="n">
        <v>2</v>
      </c>
      <c r="J743" s="14" t="n">
        <v>3</v>
      </c>
      <c r="K743" s="14" t="n">
        <v>2</v>
      </c>
      <c r="L743" s="14" t="n">
        <v>0</v>
      </c>
      <c r="M743" s="14" t="n">
        <v>0</v>
      </c>
      <c r="N743" s="14" t="s">
        <v>82</v>
      </c>
      <c r="O743" s="14" t="s">
        <v>122</v>
      </c>
      <c r="P743" s="14" t="s">
        <v>93</v>
      </c>
      <c r="Q743" s="14" t="s">
        <v>94</v>
      </c>
      <c r="R743" s="14" t="n">
        <v>0</v>
      </c>
      <c r="S743" s="14" t="n">
        <v>0</v>
      </c>
      <c r="T743" s="14" t="n">
        <v>0</v>
      </c>
      <c r="U743" s="14" t="s">
        <v>109</v>
      </c>
      <c r="V743" s="14" t="s">
        <v>109</v>
      </c>
      <c r="W743" s="14" t="n">
        <v>0</v>
      </c>
      <c r="X743" s="14" t="s">
        <v>86</v>
      </c>
      <c r="Y743" s="14" t="n">
        <v>9</v>
      </c>
      <c r="Z743" s="14"/>
      <c r="AA743" s="14" t="n">
        <v>0</v>
      </c>
      <c r="AB743" s="14" t="s">
        <v>87</v>
      </c>
      <c r="AC743" s="14" t="n">
        <v>100.3</v>
      </c>
      <c r="AD743" s="14" t="n">
        <v>0</v>
      </c>
      <c r="AE743" s="14" t="n">
        <v>3</v>
      </c>
      <c r="AF743" s="14" t="s">
        <v>88</v>
      </c>
      <c r="AG743" s="15" t="n">
        <v>42775</v>
      </c>
      <c r="AH743" s="14" t="str">
        <f aca="false">B743&amp;"|"&amp;C743&amp;"|"&amp;D743&amp;"|"&amp;E743&amp;"|"&amp;F743&amp;"|"&amp;G743&amp;"|"&amp;H743&amp;"|"&amp;I743&amp;"|"&amp;J743&amp;"|"&amp;K743&amp;"|"&amp;L743&amp;"|"&amp;M743&amp;"|"&amp;N743&amp;"|"&amp;O743&amp;"|"&amp;P743&amp;"|"&amp;Q743&amp;"|"&amp;R743&amp;"|"&amp;S743&amp;"|"&amp;T743&amp;"|"&amp;U743&amp;"|"&amp;V743&amp;"|"&amp;W743&amp;"|"&amp;X743&amp;"|"&amp;Y743&amp;"|"&amp;Z743&amp;"|"&amp;AA743&amp;"|"&amp;AB743&amp;"|"&amp;AC743&amp;"|"&amp;AD743&amp;"|"&amp;AE743&amp;"|"&amp;AF743&amp;"|"&amp;AG743</f>
        <v>City Hotel|0|6|2017|February|5|4|2|3|2|0|0|BB|FRA|Online TA|TA/TO|0|0|0|D|D|0|No Deposit|9||0|Transient|100.3|0|3|Check-Out|42775</v>
      </c>
      <c r="AI743" s="14" t="str">
        <f aca="false">IF(COUNTIF($AH$4:$AH$2603,AH743)&gt;1,"Duplicate","Unique")</f>
        <v>Unique</v>
      </c>
      <c r="AJ743" s="14" t="str">
        <f aca="false">IF(COUNTBLANK(B743:AG743)&gt;0,"Missing ("&amp;COUNTBLANK(B743:AG743)&amp;")","Complete")</f>
        <v>Missing (1)</v>
      </c>
    </row>
    <row r="744" customFormat="false" ht="15" hidden="false" customHeight="false" outlineLevel="0" collapsed="false">
      <c r="A744" s="0" t="n">
        <v>741</v>
      </c>
      <c r="B744" s="0" t="s">
        <v>90</v>
      </c>
      <c r="C744" s="0" t="n">
        <v>1</v>
      </c>
      <c r="D744" s="0" t="n">
        <v>396</v>
      </c>
      <c r="E744" s="0" t="n">
        <v>2017</v>
      </c>
      <c r="F744" s="0" t="s">
        <v>106</v>
      </c>
      <c r="G744" s="0" t="n">
        <v>17</v>
      </c>
      <c r="H744" s="0" t="n">
        <v>25</v>
      </c>
      <c r="I744" s="0" t="n">
        <v>0</v>
      </c>
      <c r="J744" s="0" t="n">
        <v>1</v>
      </c>
      <c r="K744" s="0" t="n">
        <v>2</v>
      </c>
      <c r="L744" s="0" t="n">
        <v>0</v>
      </c>
      <c r="M744" s="0" t="n">
        <v>0</v>
      </c>
      <c r="N744" s="0" t="s">
        <v>82</v>
      </c>
      <c r="O744" s="0" t="s">
        <v>92</v>
      </c>
      <c r="P744" s="0" t="s">
        <v>99</v>
      </c>
      <c r="Q744" s="0" t="s">
        <v>94</v>
      </c>
      <c r="R744" s="0" t="n">
        <v>0</v>
      </c>
      <c r="S744" s="0" t="n">
        <v>0</v>
      </c>
      <c r="T744" s="0" t="n">
        <v>0</v>
      </c>
      <c r="U744" s="0" t="s">
        <v>95</v>
      </c>
      <c r="V744" s="0" t="s">
        <v>95</v>
      </c>
      <c r="W744" s="0" t="n">
        <v>0</v>
      </c>
      <c r="X744" s="0" t="s">
        <v>120</v>
      </c>
      <c r="Y744" s="0" t="n">
        <v>229</v>
      </c>
      <c r="AA744" s="0" t="n">
        <v>0</v>
      </c>
      <c r="AB744" s="0" t="s">
        <v>87</v>
      </c>
      <c r="AC744" s="0" t="n">
        <v>90</v>
      </c>
      <c r="AD744" s="0" t="n">
        <v>0</v>
      </c>
      <c r="AE744" s="0" t="n">
        <v>0</v>
      </c>
      <c r="AF744" s="0" t="s">
        <v>96</v>
      </c>
      <c r="AG744" s="13" t="n">
        <v>42477</v>
      </c>
      <c r="AH744" s="0" t="str">
        <f aca="false">B744&amp;"|"&amp;C744&amp;"|"&amp;D744&amp;"|"&amp;E744&amp;"|"&amp;F744&amp;"|"&amp;G744&amp;"|"&amp;H744&amp;"|"&amp;I744&amp;"|"&amp;J744&amp;"|"&amp;K744&amp;"|"&amp;L744&amp;"|"&amp;M744&amp;"|"&amp;N744&amp;"|"&amp;O744&amp;"|"&amp;P744&amp;"|"&amp;Q744&amp;"|"&amp;R744&amp;"|"&amp;S744&amp;"|"&amp;T744&amp;"|"&amp;U744&amp;"|"&amp;V744&amp;"|"&amp;W744&amp;"|"&amp;X744&amp;"|"&amp;Y744&amp;"|"&amp;Z744&amp;"|"&amp;AA744&amp;"|"&amp;AB744&amp;"|"&amp;AC744&amp;"|"&amp;AD744&amp;"|"&amp;AE744&amp;"|"&amp;AF744&amp;"|"&amp;AG744</f>
        <v>City Hotel|1|396|2017|April|17|25|0|1|2|0|0|BB|PRT|Offline TA/TO|TA/TO|0|0|0|A|A|0|Non Refund|229||0|Transient|90|0|0|Canceled|42477</v>
      </c>
      <c r="AI744" s="0" t="str">
        <f aca="false">IF(COUNTIF($AH$4:$AH$2603,AH744)&gt;1,"Duplicate","Unique")</f>
        <v>Unique</v>
      </c>
      <c r="AJ744" s="0" t="str">
        <f aca="false">IF(COUNTBLANK(B744:AG744)&gt;0,"Missing ("&amp;COUNTBLANK(B744:AG744)&amp;")","Complete")</f>
        <v>Missing (1)</v>
      </c>
    </row>
    <row r="745" customFormat="false" ht="15" hidden="false" customHeight="false" outlineLevel="0" collapsed="false">
      <c r="A745" s="14" t="n">
        <v>742</v>
      </c>
      <c r="B745" s="14" t="s">
        <v>80</v>
      </c>
      <c r="C745" s="14" t="n">
        <v>0</v>
      </c>
      <c r="D745" s="14" t="n">
        <v>128</v>
      </c>
      <c r="E745" s="14" t="n">
        <v>2016</v>
      </c>
      <c r="F745" s="14" t="s">
        <v>114</v>
      </c>
      <c r="G745" s="14" t="n">
        <v>40</v>
      </c>
      <c r="H745" s="14" t="n">
        <v>30</v>
      </c>
      <c r="I745" s="14" t="n">
        <v>2</v>
      </c>
      <c r="J745" s="14" t="n">
        <v>5</v>
      </c>
      <c r="K745" s="14" t="n">
        <v>2</v>
      </c>
      <c r="L745" s="14" t="n">
        <v>0</v>
      </c>
      <c r="M745" s="14" t="n">
        <v>0</v>
      </c>
      <c r="N745" s="14" t="s">
        <v>82</v>
      </c>
      <c r="O745" s="14" t="s">
        <v>147</v>
      </c>
      <c r="P745" s="14" t="s">
        <v>84</v>
      </c>
      <c r="Q745" s="14" t="s">
        <v>84</v>
      </c>
      <c r="R745" s="14" t="n">
        <v>0</v>
      </c>
      <c r="S745" s="14" t="n">
        <v>0</v>
      </c>
      <c r="T745" s="14" t="n">
        <v>0</v>
      </c>
      <c r="U745" s="14" t="s">
        <v>85</v>
      </c>
      <c r="V745" s="14" t="s">
        <v>85</v>
      </c>
      <c r="W745" s="14" t="n">
        <v>0</v>
      </c>
      <c r="X745" s="14" t="s">
        <v>86</v>
      </c>
      <c r="Y745" s="14" t="n">
        <v>250</v>
      </c>
      <c r="Z745" s="14"/>
      <c r="AA745" s="14" t="n">
        <v>0</v>
      </c>
      <c r="AB745" s="14" t="s">
        <v>87</v>
      </c>
      <c r="AC745" s="14" t="n">
        <v>96.23</v>
      </c>
      <c r="AD745" s="14" t="n">
        <v>0</v>
      </c>
      <c r="AE745" s="14" t="n">
        <v>0</v>
      </c>
      <c r="AF745" s="14" t="s">
        <v>88</v>
      </c>
      <c r="AG745" s="15" t="n">
        <v>42650</v>
      </c>
      <c r="AH745" s="14" t="str">
        <f aca="false">B745&amp;"|"&amp;C745&amp;"|"&amp;D745&amp;"|"&amp;E745&amp;"|"&amp;F745&amp;"|"&amp;G745&amp;"|"&amp;H745&amp;"|"&amp;I745&amp;"|"&amp;J745&amp;"|"&amp;K745&amp;"|"&amp;L745&amp;"|"&amp;M745&amp;"|"&amp;N745&amp;"|"&amp;O745&amp;"|"&amp;P745&amp;"|"&amp;Q745&amp;"|"&amp;R745&amp;"|"&amp;S745&amp;"|"&amp;T745&amp;"|"&amp;U745&amp;"|"&amp;V745&amp;"|"&amp;W745&amp;"|"&amp;X745&amp;"|"&amp;Y745&amp;"|"&amp;Z745&amp;"|"&amp;AA745&amp;"|"&amp;AB745&amp;"|"&amp;AC745&amp;"|"&amp;AD745&amp;"|"&amp;AE745&amp;"|"&amp;AF745&amp;"|"&amp;AG745</f>
        <v>Resort Hotel|0|128|2016|September|40|30|2|5|2|0|0|BB|IRL|Direct|Direct|0|0|0|F|F|0|No Deposit|250||0|Transient|96.23|0|0|Check-Out|42650</v>
      </c>
      <c r="AI745" s="14" t="str">
        <f aca="false">IF(COUNTIF($AH$4:$AH$2603,AH745)&gt;1,"Duplicate","Unique")</f>
        <v>Unique</v>
      </c>
      <c r="AJ745" s="14" t="str">
        <f aca="false">IF(COUNTBLANK(B745:AG745)&gt;0,"Missing ("&amp;COUNTBLANK(B745:AG745)&amp;")","Complete")</f>
        <v>Missing (1)</v>
      </c>
    </row>
    <row r="746" customFormat="false" ht="15" hidden="false" customHeight="false" outlineLevel="0" collapsed="false">
      <c r="A746" s="0" t="n">
        <v>743</v>
      </c>
      <c r="B746" s="0" t="s">
        <v>90</v>
      </c>
      <c r="C746" s="0" t="n">
        <v>1</v>
      </c>
      <c r="D746" s="0" t="n">
        <v>4</v>
      </c>
      <c r="E746" s="0" t="n">
        <v>2017</v>
      </c>
      <c r="F746" s="0" t="s">
        <v>118</v>
      </c>
      <c r="G746" s="0" t="n">
        <v>8</v>
      </c>
      <c r="H746" s="0" t="n">
        <v>21</v>
      </c>
      <c r="I746" s="0" t="n">
        <v>0</v>
      </c>
      <c r="J746" s="0" t="n">
        <v>3</v>
      </c>
      <c r="K746" s="0" t="n">
        <v>0</v>
      </c>
      <c r="L746" s="0" t="n">
        <v>0</v>
      </c>
      <c r="M746" s="0" t="n">
        <v>0</v>
      </c>
      <c r="N746" s="0" t="s">
        <v>107</v>
      </c>
      <c r="O746" s="0" t="s">
        <v>92</v>
      </c>
      <c r="P746" s="0" t="s">
        <v>116</v>
      </c>
      <c r="Q746" s="0" t="s">
        <v>94</v>
      </c>
      <c r="R746" s="0" t="n">
        <v>0</v>
      </c>
      <c r="S746" s="0" t="n">
        <v>0</v>
      </c>
      <c r="T746" s="0" t="n">
        <v>0</v>
      </c>
      <c r="U746" s="0" t="s">
        <v>95</v>
      </c>
      <c r="V746" s="0" t="s">
        <v>95</v>
      </c>
      <c r="W746" s="0" t="n">
        <v>0</v>
      </c>
      <c r="X746" s="0" t="s">
        <v>86</v>
      </c>
      <c r="AA746" s="0" t="n">
        <v>0</v>
      </c>
      <c r="AB746" s="0" t="s">
        <v>101</v>
      </c>
      <c r="AC746" s="0" t="n">
        <v>0</v>
      </c>
      <c r="AD746" s="0" t="n">
        <v>0</v>
      </c>
      <c r="AE746" s="0" t="n">
        <v>0</v>
      </c>
      <c r="AF746" s="0" t="s">
        <v>96</v>
      </c>
      <c r="AG746" s="13" t="n">
        <v>42783</v>
      </c>
      <c r="AH746" s="0" t="str">
        <f aca="false">B746&amp;"|"&amp;C746&amp;"|"&amp;D746&amp;"|"&amp;E746&amp;"|"&amp;F746&amp;"|"&amp;G746&amp;"|"&amp;H746&amp;"|"&amp;I746&amp;"|"&amp;J746&amp;"|"&amp;K746&amp;"|"&amp;L746&amp;"|"&amp;M746&amp;"|"&amp;N746&amp;"|"&amp;O746&amp;"|"&amp;P746&amp;"|"&amp;Q746&amp;"|"&amp;R746&amp;"|"&amp;S746&amp;"|"&amp;T746&amp;"|"&amp;U746&amp;"|"&amp;V746&amp;"|"&amp;W746&amp;"|"&amp;X746&amp;"|"&amp;Y746&amp;"|"&amp;Z746&amp;"|"&amp;AA746&amp;"|"&amp;AB746&amp;"|"&amp;AC746&amp;"|"&amp;AD746&amp;"|"&amp;AE746&amp;"|"&amp;AF746&amp;"|"&amp;AG746</f>
        <v>City Hotel|1|4|2017|February|8|21|0|3|0|0|0|SC|PRT|Groups|TA/TO|0|0|0|A|A|0|No Deposit|||0|Transient-Party|0|0|0|Canceled|42783</v>
      </c>
      <c r="AI746" s="0" t="str">
        <f aca="false">IF(COUNTIF($AH$4:$AH$2603,AH746)&gt;1,"Duplicate","Unique")</f>
        <v>Unique</v>
      </c>
      <c r="AJ746" s="0" t="str">
        <f aca="false">IF(COUNTBLANK(B746:AG746)&gt;0,"Missing ("&amp;COUNTBLANK(B746:AG746)&amp;")","Complete")</f>
        <v>Missing (2)</v>
      </c>
    </row>
    <row r="747" customFormat="false" ht="15" hidden="false" customHeight="false" outlineLevel="0" collapsed="false">
      <c r="A747" s="14" t="n">
        <v>744</v>
      </c>
      <c r="B747" s="14" t="s">
        <v>90</v>
      </c>
      <c r="C747" s="14" t="n">
        <v>0</v>
      </c>
      <c r="D747" s="14" t="n">
        <v>111</v>
      </c>
      <c r="E747" s="14" t="n">
        <v>2017</v>
      </c>
      <c r="F747" s="14" t="s">
        <v>106</v>
      </c>
      <c r="G747" s="14" t="n">
        <v>14</v>
      </c>
      <c r="H747" s="14" t="n">
        <v>3</v>
      </c>
      <c r="I747" s="14" t="n">
        <v>1</v>
      </c>
      <c r="J747" s="14" t="n">
        <v>1</v>
      </c>
      <c r="K747" s="14" t="n">
        <v>2</v>
      </c>
      <c r="L747" s="14" t="n">
        <v>0</v>
      </c>
      <c r="M747" s="14" t="n">
        <v>0</v>
      </c>
      <c r="N747" s="14" t="s">
        <v>82</v>
      </c>
      <c r="O747" s="14" t="s">
        <v>152</v>
      </c>
      <c r="P747" s="14" t="s">
        <v>116</v>
      </c>
      <c r="Q747" s="14" t="s">
        <v>94</v>
      </c>
      <c r="R747" s="14" t="n">
        <v>0</v>
      </c>
      <c r="S747" s="14" t="n">
        <v>0</v>
      </c>
      <c r="T747" s="14" t="n">
        <v>0</v>
      </c>
      <c r="U747" s="14" t="s">
        <v>95</v>
      </c>
      <c r="V747" s="14" t="s">
        <v>95</v>
      </c>
      <c r="W747" s="14" t="n">
        <v>0</v>
      </c>
      <c r="X747" s="14" t="s">
        <v>86</v>
      </c>
      <c r="Y747" s="14" t="n">
        <v>37</v>
      </c>
      <c r="Z747" s="14"/>
      <c r="AA747" s="14" t="n">
        <v>0</v>
      </c>
      <c r="AB747" s="14" t="s">
        <v>101</v>
      </c>
      <c r="AC747" s="14" t="n">
        <v>95</v>
      </c>
      <c r="AD747" s="14" t="n">
        <v>0</v>
      </c>
      <c r="AE747" s="14" t="n">
        <v>1</v>
      </c>
      <c r="AF747" s="14" t="s">
        <v>88</v>
      </c>
      <c r="AG747" s="15" t="n">
        <v>42830</v>
      </c>
      <c r="AH747" s="14" t="str">
        <f aca="false">B747&amp;"|"&amp;C747&amp;"|"&amp;D747&amp;"|"&amp;E747&amp;"|"&amp;F747&amp;"|"&amp;G747&amp;"|"&amp;H747&amp;"|"&amp;I747&amp;"|"&amp;J747&amp;"|"&amp;K747&amp;"|"&amp;L747&amp;"|"&amp;M747&amp;"|"&amp;N747&amp;"|"&amp;O747&amp;"|"&amp;P747&amp;"|"&amp;Q747&amp;"|"&amp;R747&amp;"|"&amp;S747&amp;"|"&amp;T747&amp;"|"&amp;U747&amp;"|"&amp;V747&amp;"|"&amp;W747&amp;"|"&amp;X747&amp;"|"&amp;Y747&amp;"|"&amp;Z747&amp;"|"&amp;AA747&amp;"|"&amp;AB747&amp;"|"&amp;AC747&amp;"|"&amp;AD747&amp;"|"&amp;AE747&amp;"|"&amp;AF747&amp;"|"&amp;AG747</f>
        <v>City Hotel|0|111|2017|April|14|3|1|1|2|0|0|BB|ISR|Groups|TA/TO|0|0|0|A|A|0|No Deposit|37||0|Transient-Party|95|0|1|Check-Out|42830</v>
      </c>
      <c r="AI747" s="14" t="str">
        <f aca="false">IF(COUNTIF($AH$4:$AH$2603,AH747)&gt;1,"Duplicate","Unique")</f>
        <v>Unique</v>
      </c>
      <c r="AJ747" s="14" t="str">
        <f aca="false">IF(COUNTBLANK(B747:AG747)&gt;0,"Missing ("&amp;COUNTBLANK(B747:AG747)&amp;")","Complete")</f>
        <v>Missing (1)</v>
      </c>
    </row>
    <row r="748" customFormat="false" ht="15" hidden="false" customHeight="false" outlineLevel="0" collapsed="false">
      <c r="A748" s="0" t="n">
        <v>745</v>
      </c>
      <c r="B748" s="0" t="s">
        <v>80</v>
      </c>
      <c r="C748" s="0" t="n">
        <v>1</v>
      </c>
      <c r="D748" s="0" t="n">
        <v>233</v>
      </c>
      <c r="E748" s="0" t="n">
        <v>2017</v>
      </c>
      <c r="F748" s="0" t="s">
        <v>119</v>
      </c>
      <c r="G748" s="0" t="n">
        <v>34</v>
      </c>
      <c r="H748" s="0" t="n">
        <v>21</v>
      </c>
      <c r="I748" s="0" t="n">
        <v>1</v>
      </c>
      <c r="J748" s="0" t="n">
        <v>5</v>
      </c>
      <c r="K748" s="0" t="n">
        <v>2</v>
      </c>
      <c r="L748" s="0" t="n">
        <v>0</v>
      </c>
      <c r="M748" s="0" t="n">
        <v>0</v>
      </c>
      <c r="N748" s="0" t="s">
        <v>82</v>
      </c>
      <c r="O748" s="0" t="s">
        <v>147</v>
      </c>
      <c r="P748" s="0" t="s">
        <v>93</v>
      </c>
      <c r="Q748" s="0" t="s">
        <v>94</v>
      </c>
      <c r="R748" s="0" t="n">
        <v>0</v>
      </c>
      <c r="S748" s="0" t="n">
        <v>0</v>
      </c>
      <c r="T748" s="0" t="n">
        <v>0</v>
      </c>
      <c r="U748" s="0" t="s">
        <v>95</v>
      </c>
      <c r="V748" s="0" t="s">
        <v>95</v>
      </c>
      <c r="W748" s="0" t="n">
        <v>0</v>
      </c>
      <c r="X748" s="0" t="s">
        <v>86</v>
      </c>
      <c r="Y748" s="0" t="n">
        <v>240</v>
      </c>
      <c r="AA748" s="0" t="n">
        <v>0</v>
      </c>
      <c r="AB748" s="0" t="s">
        <v>87</v>
      </c>
      <c r="AC748" s="0" t="n">
        <v>153.75</v>
      </c>
      <c r="AD748" s="0" t="n">
        <v>0</v>
      </c>
      <c r="AE748" s="0" t="n">
        <v>2</v>
      </c>
      <c r="AF748" s="0" t="s">
        <v>96</v>
      </c>
      <c r="AG748" s="13" t="n">
        <v>42748</v>
      </c>
      <c r="AH748" s="0" t="str">
        <f aca="false">B748&amp;"|"&amp;C748&amp;"|"&amp;D748&amp;"|"&amp;E748&amp;"|"&amp;F748&amp;"|"&amp;G748&amp;"|"&amp;H748&amp;"|"&amp;I748&amp;"|"&amp;J748&amp;"|"&amp;K748&amp;"|"&amp;L748&amp;"|"&amp;M748&amp;"|"&amp;N748&amp;"|"&amp;O748&amp;"|"&amp;P748&amp;"|"&amp;Q748&amp;"|"&amp;R748&amp;"|"&amp;S748&amp;"|"&amp;T748&amp;"|"&amp;U748&amp;"|"&amp;V748&amp;"|"&amp;W748&amp;"|"&amp;X748&amp;"|"&amp;Y748&amp;"|"&amp;Z748&amp;"|"&amp;AA748&amp;"|"&amp;AB748&amp;"|"&amp;AC748&amp;"|"&amp;AD748&amp;"|"&amp;AE748&amp;"|"&amp;AF748&amp;"|"&amp;AG748</f>
        <v>Resort Hotel|1|233|2017|August|34|21|1|5|2|0|0|BB|IRL|Online TA|TA/TO|0|0|0|A|A|0|No Deposit|240||0|Transient|153.75|0|2|Canceled|42748</v>
      </c>
      <c r="AI748" s="0" t="str">
        <f aca="false">IF(COUNTIF($AH$4:$AH$2603,AH748)&gt;1,"Duplicate","Unique")</f>
        <v>Unique</v>
      </c>
      <c r="AJ748" s="0" t="str">
        <f aca="false">IF(COUNTBLANK(B748:AG748)&gt;0,"Missing ("&amp;COUNTBLANK(B748:AG748)&amp;")","Complete")</f>
        <v>Missing (1)</v>
      </c>
    </row>
    <row r="749" customFormat="false" ht="15" hidden="false" customHeight="false" outlineLevel="0" collapsed="false">
      <c r="A749" s="14" t="n">
        <v>746</v>
      </c>
      <c r="B749" s="14" t="s">
        <v>80</v>
      </c>
      <c r="C749" s="14" t="n">
        <v>0</v>
      </c>
      <c r="D749" s="14" t="n">
        <v>0</v>
      </c>
      <c r="E749" s="14" t="n">
        <v>2016</v>
      </c>
      <c r="F749" s="14" t="s">
        <v>118</v>
      </c>
      <c r="G749" s="14" t="n">
        <v>7</v>
      </c>
      <c r="H749" s="14" t="n">
        <v>8</v>
      </c>
      <c r="I749" s="14" t="n">
        <v>1</v>
      </c>
      <c r="J749" s="14" t="n">
        <v>0</v>
      </c>
      <c r="K749" s="14" t="n">
        <v>2</v>
      </c>
      <c r="L749" s="14" t="n">
        <v>0</v>
      </c>
      <c r="M749" s="14" t="n">
        <v>0</v>
      </c>
      <c r="N749" s="14" t="s">
        <v>82</v>
      </c>
      <c r="O749" s="14" t="s">
        <v>115</v>
      </c>
      <c r="P749" s="14" t="s">
        <v>84</v>
      </c>
      <c r="Q749" s="14" t="s">
        <v>84</v>
      </c>
      <c r="R749" s="14" t="n">
        <v>0</v>
      </c>
      <c r="S749" s="14" t="n">
        <v>0</v>
      </c>
      <c r="T749" s="14" t="n">
        <v>0</v>
      </c>
      <c r="U749" s="14" t="s">
        <v>95</v>
      </c>
      <c r="V749" s="14" t="s">
        <v>95</v>
      </c>
      <c r="W749" s="14" t="n">
        <v>2</v>
      </c>
      <c r="X749" s="14" t="s">
        <v>86</v>
      </c>
      <c r="Y749" s="14"/>
      <c r="Z749" s="14"/>
      <c r="AA749" s="14" t="n">
        <v>0</v>
      </c>
      <c r="AB749" s="14" t="s">
        <v>87</v>
      </c>
      <c r="AC749" s="14" t="n">
        <v>55</v>
      </c>
      <c r="AD749" s="14" t="n">
        <v>0</v>
      </c>
      <c r="AE749" s="14" t="n">
        <v>0</v>
      </c>
      <c r="AF749" s="14" t="s">
        <v>88</v>
      </c>
      <c r="AG749" s="15" t="n">
        <v>42409</v>
      </c>
      <c r="AH749" s="14" t="str">
        <f aca="false">B749&amp;"|"&amp;C749&amp;"|"&amp;D749&amp;"|"&amp;E749&amp;"|"&amp;F749&amp;"|"&amp;G749&amp;"|"&amp;H749&amp;"|"&amp;I749&amp;"|"&amp;J749&amp;"|"&amp;K749&amp;"|"&amp;L749&amp;"|"&amp;M749&amp;"|"&amp;N749&amp;"|"&amp;O749&amp;"|"&amp;P749&amp;"|"&amp;Q749&amp;"|"&amp;R749&amp;"|"&amp;S749&amp;"|"&amp;T749&amp;"|"&amp;U749&amp;"|"&amp;V749&amp;"|"&amp;W749&amp;"|"&amp;X749&amp;"|"&amp;Y749&amp;"|"&amp;Z749&amp;"|"&amp;AA749&amp;"|"&amp;AB749&amp;"|"&amp;AC749&amp;"|"&amp;AD749&amp;"|"&amp;AE749&amp;"|"&amp;AF749&amp;"|"&amp;AG749</f>
        <v>Resort Hotel|0|0|2016|February|7|8|1|0|2|0|0|BB|ESP|Direct|Direct|0|0|0|A|A|2|No Deposit|||0|Transient|55|0|0|Check-Out|42409</v>
      </c>
      <c r="AI749" s="14" t="str">
        <f aca="false">IF(COUNTIF($AH$4:$AH$2603,AH749)&gt;1,"Duplicate","Unique")</f>
        <v>Unique</v>
      </c>
      <c r="AJ749" s="14" t="str">
        <f aca="false">IF(COUNTBLANK(B749:AG749)&gt;0,"Missing ("&amp;COUNTBLANK(B749:AG749)&amp;")","Complete")</f>
        <v>Missing (2)</v>
      </c>
    </row>
    <row r="750" customFormat="false" ht="15" hidden="false" customHeight="false" outlineLevel="0" collapsed="false">
      <c r="A750" s="0" t="n">
        <v>747</v>
      </c>
      <c r="B750" s="0" t="s">
        <v>90</v>
      </c>
      <c r="C750" s="0" t="n">
        <v>0</v>
      </c>
      <c r="D750" s="0" t="n">
        <v>8</v>
      </c>
      <c r="E750" s="0" t="n">
        <v>2017</v>
      </c>
      <c r="F750" s="0" t="s">
        <v>119</v>
      </c>
      <c r="G750" s="0" t="n">
        <v>34</v>
      </c>
      <c r="H750" s="0" t="n">
        <v>23</v>
      </c>
      <c r="I750" s="0" t="n">
        <v>0</v>
      </c>
      <c r="J750" s="0" t="n">
        <v>2</v>
      </c>
      <c r="K750" s="0" t="n">
        <v>2</v>
      </c>
      <c r="L750" s="0" t="n">
        <v>0</v>
      </c>
      <c r="M750" s="0" t="n">
        <v>0</v>
      </c>
      <c r="N750" s="0" t="s">
        <v>107</v>
      </c>
      <c r="O750" s="0" t="s">
        <v>143</v>
      </c>
      <c r="P750" s="0" t="s">
        <v>93</v>
      </c>
      <c r="Q750" s="0" t="s">
        <v>94</v>
      </c>
      <c r="R750" s="0" t="n">
        <v>0</v>
      </c>
      <c r="S750" s="0" t="n">
        <v>0</v>
      </c>
      <c r="T750" s="0" t="n">
        <v>0</v>
      </c>
      <c r="U750" s="0" t="s">
        <v>95</v>
      </c>
      <c r="V750" s="0" t="s">
        <v>95</v>
      </c>
      <c r="W750" s="0" t="n">
        <v>0</v>
      </c>
      <c r="X750" s="0" t="s">
        <v>86</v>
      </c>
      <c r="Y750" s="0" t="n">
        <v>9</v>
      </c>
      <c r="AA750" s="0" t="n">
        <v>0</v>
      </c>
      <c r="AB750" s="0" t="s">
        <v>87</v>
      </c>
      <c r="AC750" s="0" t="n">
        <v>129.5</v>
      </c>
      <c r="AD750" s="0" t="n">
        <v>0</v>
      </c>
      <c r="AE750" s="0" t="n">
        <v>0</v>
      </c>
      <c r="AF750" s="0" t="s">
        <v>88</v>
      </c>
      <c r="AG750" s="13" t="n">
        <v>42972</v>
      </c>
      <c r="AH750" s="0" t="str">
        <f aca="false">B750&amp;"|"&amp;C750&amp;"|"&amp;D750&amp;"|"&amp;E750&amp;"|"&amp;F750&amp;"|"&amp;G750&amp;"|"&amp;H750&amp;"|"&amp;I750&amp;"|"&amp;J750&amp;"|"&amp;K750&amp;"|"&amp;L750&amp;"|"&amp;M750&amp;"|"&amp;N750&amp;"|"&amp;O750&amp;"|"&amp;P750&amp;"|"&amp;Q750&amp;"|"&amp;R750&amp;"|"&amp;S750&amp;"|"&amp;T750&amp;"|"&amp;U750&amp;"|"&amp;V750&amp;"|"&amp;W750&amp;"|"&amp;X750&amp;"|"&amp;Y750&amp;"|"&amp;Z750&amp;"|"&amp;AA750&amp;"|"&amp;AB750&amp;"|"&amp;AC750&amp;"|"&amp;AD750&amp;"|"&amp;AE750&amp;"|"&amp;AF750&amp;"|"&amp;AG750</f>
        <v>City Hotel|0|8|2017|August|34|23|0|2|2|0|0|SC|AUS|Online TA|TA/TO|0|0|0|A|A|0|No Deposit|9||0|Transient|129.5|0|0|Check-Out|42972</v>
      </c>
      <c r="AI750" s="0" t="str">
        <f aca="false">IF(COUNTIF($AH$4:$AH$2603,AH750)&gt;1,"Duplicate","Unique")</f>
        <v>Unique</v>
      </c>
      <c r="AJ750" s="0" t="str">
        <f aca="false">IF(COUNTBLANK(B750:AG750)&gt;0,"Missing ("&amp;COUNTBLANK(B750:AG750)&amp;")","Complete")</f>
        <v>Missing (1)</v>
      </c>
    </row>
    <row r="751" customFormat="false" ht="15" hidden="false" customHeight="false" outlineLevel="0" collapsed="false">
      <c r="A751" s="14" t="n">
        <v>748</v>
      </c>
      <c r="B751" s="14" t="s">
        <v>90</v>
      </c>
      <c r="C751" s="14" t="n">
        <v>0</v>
      </c>
      <c r="D751" s="14" t="n">
        <v>206</v>
      </c>
      <c r="E751" s="14" t="n">
        <v>2017</v>
      </c>
      <c r="F751" s="14" t="s">
        <v>119</v>
      </c>
      <c r="G751" s="14" t="n">
        <v>31</v>
      </c>
      <c r="H751" s="14" t="n">
        <v>3</v>
      </c>
      <c r="I751" s="14" t="n">
        <v>1</v>
      </c>
      <c r="J751" s="14" t="n">
        <v>3</v>
      </c>
      <c r="K751" s="14" t="n">
        <v>2</v>
      </c>
      <c r="L751" s="14" t="n">
        <v>0</v>
      </c>
      <c r="M751" s="14" t="n">
        <v>0</v>
      </c>
      <c r="N751" s="14" t="s">
        <v>82</v>
      </c>
      <c r="O751" s="14" t="s">
        <v>108</v>
      </c>
      <c r="P751" s="14" t="s">
        <v>93</v>
      </c>
      <c r="Q751" s="14" t="s">
        <v>94</v>
      </c>
      <c r="R751" s="14" t="n">
        <v>0</v>
      </c>
      <c r="S751" s="14" t="n">
        <v>0</v>
      </c>
      <c r="T751" s="14" t="n">
        <v>0</v>
      </c>
      <c r="U751" s="14" t="s">
        <v>109</v>
      </c>
      <c r="V751" s="14" t="s">
        <v>109</v>
      </c>
      <c r="W751" s="14" t="n">
        <v>0</v>
      </c>
      <c r="X751" s="14" t="s">
        <v>86</v>
      </c>
      <c r="Y751" s="14" t="n">
        <v>9</v>
      </c>
      <c r="Z751" s="14"/>
      <c r="AA751" s="14" t="n">
        <v>0</v>
      </c>
      <c r="AB751" s="14" t="s">
        <v>87</v>
      </c>
      <c r="AC751" s="14" t="n">
        <v>144</v>
      </c>
      <c r="AD751" s="14" t="n">
        <v>0</v>
      </c>
      <c r="AE751" s="14" t="n">
        <v>0</v>
      </c>
      <c r="AF751" s="14" t="s">
        <v>88</v>
      </c>
      <c r="AG751" s="15" t="n">
        <v>42954</v>
      </c>
      <c r="AH751" s="14" t="str">
        <f aca="false">B751&amp;"|"&amp;C751&amp;"|"&amp;D751&amp;"|"&amp;E751&amp;"|"&amp;F751&amp;"|"&amp;G751&amp;"|"&amp;H751&amp;"|"&amp;I751&amp;"|"&amp;J751&amp;"|"&amp;K751&amp;"|"&amp;L751&amp;"|"&amp;M751&amp;"|"&amp;N751&amp;"|"&amp;O751&amp;"|"&amp;P751&amp;"|"&amp;Q751&amp;"|"&amp;R751&amp;"|"&amp;S751&amp;"|"&amp;T751&amp;"|"&amp;U751&amp;"|"&amp;V751&amp;"|"&amp;W751&amp;"|"&amp;X751&amp;"|"&amp;Y751&amp;"|"&amp;Z751&amp;"|"&amp;AA751&amp;"|"&amp;AB751&amp;"|"&amp;AC751&amp;"|"&amp;AD751&amp;"|"&amp;AE751&amp;"|"&amp;AF751&amp;"|"&amp;AG751</f>
        <v>City Hotel|0|206|2017|August|31|3|1|3|2|0|0|BB|DEU|Online TA|TA/TO|0|0|0|D|D|0|No Deposit|9||0|Transient|144|0|0|Check-Out|42954</v>
      </c>
      <c r="AI751" s="14" t="str">
        <f aca="false">IF(COUNTIF($AH$4:$AH$2603,AH751)&gt;1,"Duplicate","Unique")</f>
        <v>Unique</v>
      </c>
      <c r="AJ751" s="14" t="str">
        <f aca="false">IF(COUNTBLANK(B751:AG751)&gt;0,"Missing ("&amp;COUNTBLANK(B751:AG751)&amp;")","Complete")</f>
        <v>Missing (1)</v>
      </c>
    </row>
    <row r="752" customFormat="false" ht="15" hidden="false" customHeight="false" outlineLevel="0" collapsed="false">
      <c r="A752" s="0" t="n">
        <v>749</v>
      </c>
      <c r="B752" s="0" t="s">
        <v>90</v>
      </c>
      <c r="C752" s="0" t="n">
        <v>0</v>
      </c>
      <c r="D752" s="0" t="n">
        <v>48</v>
      </c>
      <c r="E752" s="0" t="n">
        <v>2015</v>
      </c>
      <c r="F752" s="0" t="s">
        <v>111</v>
      </c>
      <c r="G752" s="0" t="n">
        <v>40</v>
      </c>
      <c r="H752" s="0" t="n">
        <v>2</v>
      </c>
      <c r="I752" s="0" t="n">
        <v>1</v>
      </c>
      <c r="J752" s="0" t="n">
        <v>2</v>
      </c>
      <c r="K752" s="0" t="n">
        <v>2</v>
      </c>
      <c r="L752" s="0" t="n">
        <v>0</v>
      </c>
      <c r="M752" s="0" t="n">
        <v>0</v>
      </c>
      <c r="N752" s="0" t="s">
        <v>82</v>
      </c>
      <c r="O752" s="0" t="s">
        <v>83</v>
      </c>
      <c r="P752" s="0" t="s">
        <v>93</v>
      </c>
      <c r="Q752" s="0" t="s">
        <v>94</v>
      </c>
      <c r="R752" s="0" t="n">
        <v>0</v>
      </c>
      <c r="S752" s="0" t="n">
        <v>0</v>
      </c>
      <c r="T752" s="0" t="n">
        <v>0</v>
      </c>
      <c r="U752" s="0" t="s">
        <v>95</v>
      </c>
      <c r="V752" s="0" t="s">
        <v>95</v>
      </c>
      <c r="W752" s="0" t="n">
        <v>0</v>
      </c>
      <c r="X752" s="0" t="s">
        <v>86</v>
      </c>
      <c r="Y752" s="0" t="n">
        <v>7</v>
      </c>
      <c r="AA752" s="0" t="n">
        <v>0</v>
      </c>
      <c r="AB752" s="0" t="s">
        <v>87</v>
      </c>
      <c r="AC752" s="0" t="n">
        <v>73.51</v>
      </c>
      <c r="AD752" s="0" t="n">
        <v>0</v>
      </c>
      <c r="AE752" s="0" t="n">
        <v>0</v>
      </c>
      <c r="AF752" s="0" t="s">
        <v>88</v>
      </c>
      <c r="AG752" s="13" t="n">
        <v>42282</v>
      </c>
      <c r="AH752" s="0" t="str">
        <f aca="false">B752&amp;"|"&amp;C752&amp;"|"&amp;D752&amp;"|"&amp;E752&amp;"|"&amp;F752&amp;"|"&amp;G752&amp;"|"&amp;H752&amp;"|"&amp;I752&amp;"|"&amp;J752&amp;"|"&amp;K752&amp;"|"&amp;L752&amp;"|"&amp;M752&amp;"|"&amp;N752&amp;"|"&amp;O752&amp;"|"&amp;P752&amp;"|"&amp;Q752&amp;"|"&amp;R752&amp;"|"&amp;S752&amp;"|"&amp;T752&amp;"|"&amp;U752&amp;"|"&amp;V752&amp;"|"&amp;W752&amp;"|"&amp;X752&amp;"|"&amp;Y752&amp;"|"&amp;Z752&amp;"|"&amp;AA752&amp;"|"&amp;AB752&amp;"|"&amp;AC752&amp;"|"&amp;AD752&amp;"|"&amp;AE752&amp;"|"&amp;AF752&amp;"|"&amp;AG752</f>
        <v>City Hotel|0|48|2015|October|40|2|1|2|2|0|0|BB|GBR|Online TA|TA/TO|0|0|0|A|A|0|No Deposit|7||0|Transient|73.51|0|0|Check-Out|42282</v>
      </c>
      <c r="AI752" s="0" t="str">
        <f aca="false">IF(COUNTIF($AH$4:$AH$2603,AH752)&gt;1,"Duplicate","Unique")</f>
        <v>Unique</v>
      </c>
      <c r="AJ752" s="0" t="str">
        <f aca="false">IF(COUNTBLANK(B752:AG752)&gt;0,"Missing ("&amp;COUNTBLANK(B752:AG752)&amp;")","Complete")</f>
        <v>Missing (1)</v>
      </c>
    </row>
    <row r="753" customFormat="false" ht="15" hidden="false" customHeight="false" outlineLevel="0" collapsed="false">
      <c r="A753" s="14" t="n">
        <v>750</v>
      </c>
      <c r="B753" s="14" t="s">
        <v>90</v>
      </c>
      <c r="C753" s="14" t="n">
        <v>0</v>
      </c>
      <c r="D753" s="14" t="n">
        <v>19</v>
      </c>
      <c r="E753" s="14" t="n">
        <v>2016</v>
      </c>
      <c r="F753" s="14" t="s">
        <v>114</v>
      </c>
      <c r="G753" s="14" t="n">
        <v>38</v>
      </c>
      <c r="H753" s="14" t="n">
        <v>12</v>
      </c>
      <c r="I753" s="14" t="n">
        <v>1</v>
      </c>
      <c r="J753" s="14" t="n">
        <v>0</v>
      </c>
      <c r="K753" s="14" t="n">
        <v>2</v>
      </c>
      <c r="L753" s="14" t="n">
        <v>0</v>
      </c>
      <c r="M753" s="14" t="n">
        <v>0</v>
      </c>
      <c r="N753" s="14" t="s">
        <v>107</v>
      </c>
      <c r="O753" s="14" t="s">
        <v>155</v>
      </c>
      <c r="P753" s="14" t="s">
        <v>93</v>
      </c>
      <c r="Q753" s="14" t="s">
        <v>94</v>
      </c>
      <c r="R753" s="14" t="n">
        <v>0</v>
      </c>
      <c r="S753" s="14" t="n">
        <v>0</v>
      </c>
      <c r="T753" s="14" t="n">
        <v>0</v>
      </c>
      <c r="U753" s="14" t="s">
        <v>95</v>
      </c>
      <c r="V753" s="14" t="s">
        <v>95</v>
      </c>
      <c r="W753" s="14" t="n">
        <v>0</v>
      </c>
      <c r="X753" s="14" t="s">
        <v>86</v>
      </c>
      <c r="Y753" s="14" t="n">
        <v>9</v>
      </c>
      <c r="Z753" s="14"/>
      <c r="AA753" s="14" t="n">
        <v>0</v>
      </c>
      <c r="AB753" s="14" t="s">
        <v>87</v>
      </c>
      <c r="AC753" s="14" t="n">
        <v>89</v>
      </c>
      <c r="AD753" s="14" t="n">
        <v>0</v>
      </c>
      <c r="AE753" s="14" t="n">
        <v>0</v>
      </c>
      <c r="AF753" s="14" t="s">
        <v>88</v>
      </c>
      <c r="AG753" s="15" t="n">
        <v>42626</v>
      </c>
      <c r="AH753" s="14" t="str">
        <f aca="false">B753&amp;"|"&amp;C753&amp;"|"&amp;D753&amp;"|"&amp;E753&amp;"|"&amp;F753&amp;"|"&amp;G753&amp;"|"&amp;H753&amp;"|"&amp;I753&amp;"|"&amp;J753&amp;"|"&amp;K753&amp;"|"&amp;L753&amp;"|"&amp;M753&amp;"|"&amp;N753&amp;"|"&amp;O753&amp;"|"&amp;P753&amp;"|"&amp;Q753&amp;"|"&amp;R753&amp;"|"&amp;S753&amp;"|"&amp;T753&amp;"|"&amp;U753&amp;"|"&amp;V753&amp;"|"&amp;W753&amp;"|"&amp;X753&amp;"|"&amp;Y753&amp;"|"&amp;Z753&amp;"|"&amp;AA753&amp;"|"&amp;AB753&amp;"|"&amp;AC753&amp;"|"&amp;AD753&amp;"|"&amp;AE753&amp;"|"&amp;AF753&amp;"|"&amp;AG753</f>
        <v>City Hotel|0|19|2016|September|38|12|1|0|2|0|0|SC|CHE|Online TA|TA/TO|0|0|0|A|A|0|No Deposit|9||0|Transient|89|0|0|Check-Out|42626</v>
      </c>
      <c r="AI753" s="14" t="str">
        <f aca="false">IF(COUNTIF($AH$4:$AH$2603,AH753)&gt;1,"Duplicate","Unique")</f>
        <v>Unique</v>
      </c>
      <c r="AJ753" s="14" t="str">
        <f aca="false">IF(COUNTBLANK(B753:AG753)&gt;0,"Missing ("&amp;COUNTBLANK(B753:AG753)&amp;")","Complete")</f>
        <v>Missing (1)</v>
      </c>
    </row>
    <row r="754" customFormat="false" ht="15" hidden="false" customHeight="false" outlineLevel="0" collapsed="false">
      <c r="A754" s="0" t="n">
        <v>751</v>
      </c>
      <c r="B754" s="0" t="s">
        <v>80</v>
      </c>
      <c r="C754" s="0" t="n">
        <v>1</v>
      </c>
      <c r="D754" s="0" t="n">
        <v>134</v>
      </c>
      <c r="E754" s="0" t="n">
        <v>2016</v>
      </c>
      <c r="F754" s="0" t="s">
        <v>119</v>
      </c>
      <c r="G754" s="0" t="n">
        <v>34</v>
      </c>
      <c r="H754" s="0" t="n">
        <v>17</v>
      </c>
      <c r="I754" s="0" t="n">
        <v>2</v>
      </c>
      <c r="J754" s="0" t="n">
        <v>4</v>
      </c>
      <c r="K754" s="0" t="n">
        <v>3</v>
      </c>
      <c r="L754" s="0" t="n">
        <v>0</v>
      </c>
      <c r="M754" s="0" t="n">
        <v>0</v>
      </c>
      <c r="N754" s="0" t="s">
        <v>112</v>
      </c>
      <c r="O754" s="0" t="s">
        <v>115</v>
      </c>
      <c r="P754" s="0" t="s">
        <v>93</v>
      </c>
      <c r="Q754" s="0" t="s">
        <v>94</v>
      </c>
      <c r="R754" s="0" t="n">
        <v>0</v>
      </c>
      <c r="S754" s="0" t="n">
        <v>0</v>
      </c>
      <c r="T754" s="0" t="n">
        <v>0</v>
      </c>
      <c r="U754" s="0" t="s">
        <v>95</v>
      </c>
      <c r="V754" s="0" t="s">
        <v>95</v>
      </c>
      <c r="W754" s="0" t="n">
        <v>1</v>
      </c>
      <c r="X754" s="0" t="s">
        <v>86</v>
      </c>
      <c r="Y754" s="0" t="n">
        <v>240</v>
      </c>
      <c r="AA754" s="0" t="n">
        <v>0</v>
      </c>
      <c r="AB754" s="0" t="s">
        <v>87</v>
      </c>
      <c r="AC754" s="0" t="n">
        <v>274</v>
      </c>
      <c r="AD754" s="0" t="n">
        <v>0</v>
      </c>
      <c r="AE754" s="0" t="n">
        <v>0</v>
      </c>
      <c r="AF754" s="0" t="s">
        <v>96</v>
      </c>
      <c r="AG754" s="13" t="n">
        <v>42551</v>
      </c>
      <c r="AH754" s="0" t="str">
        <f aca="false">B754&amp;"|"&amp;C754&amp;"|"&amp;D754&amp;"|"&amp;E754&amp;"|"&amp;F754&amp;"|"&amp;G754&amp;"|"&amp;H754&amp;"|"&amp;I754&amp;"|"&amp;J754&amp;"|"&amp;K754&amp;"|"&amp;L754&amp;"|"&amp;M754&amp;"|"&amp;N754&amp;"|"&amp;O754&amp;"|"&amp;P754&amp;"|"&amp;Q754&amp;"|"&amp;R754&amp;"|"&amp;S754&amp;"|"&amp;T754&amp;"|"&amp;U754&amp;"|"&amp;V754&amp;"|"&amp;W754&amp;"|"&amp;X754&amp;"|"&amp;Y754&amp;"|"&amp;Z754&amp;"|"&amp;AA754&amp;"|"&amp;AB754&amp;"|"&amp;AC754&amp;"|"&amp;AD754&amp;"|"&amp;AE754&amp;"|"&amp;AF754&amp;"|"&amp;AG754</f>
        <v>Resort Hotel|1|134|2016|August|34|17|2|4|3|0|0|HB|ESP|Online TA|TA/TO|0|0|0|A|A|1|No Deposit|240||0|Transient|274|0|0|Canceled|42551</v>
      </c>
      <c r="AI754" s="0" t="str">
        <f aca="false">IF(COUNTIF($AH$4:$AH$2603,AH754)&gt;1,"Duplicate","Unique")</f>
        <v>Unique</v>
      </c>
      <c r="AJ754" s="0" t="str">
        <f aca="false">IF(COUNTBLANK(B754:AG754)&gt;0,"Missing ("&amp;COUNTBLANK(B754:AG754)&amp;")","Complete")</f>
        <v>Missing (1)</v>
      </c>
    </row>
    <row r="755" customFormat="false" ht="15" hidden="false" customHeight="false" outlineLevel="0" collapsed="false">
      <c r="A755" s="14" t="n">
        <v>752</v>
      </c>
      <c r="B755" s="14" t="s">
        <v>80</v>
      </c>
      <c r="C755" s="14" t="n">
        <v>0</v>
      </c>
      <c r="D755" s="14" t="n">
        <v>5</v>
      </c>
      <c r="E755" s="14" t="n">
        <v>2016</v>
      </c>
      <c r="F755" s="14" t="s">
        <v>114</v>
      </c>
      <c r="G755" s="14" t="n">
        <v>36</v>
      </c>
      <c r="H755" s="14" t="n">
        <v>3</v>
      </c>
      <c r="I755" s="14" t="n">
        <v>2</v>
      </c>
      <c r="J755" s="14" t="n">
        <v>2</v>
      </c>
      <c r="K755" s="14" t="n">
        <v>2</v>
      </c>
      <c r="L755" s="14" t="n">
        <v>0</v>
      </c>
      <c r="M755" s="14" t="n">
        <v>0</v>
      </c>
      <c r="N755" s="14" t="s">
        <v>82</v>
      </c>
      <c r="O755" s="14" t="s">
        <v>147</v>
      </c>
      <c r="P755" s="14" t="s">
        <v>84</v>
      </c>
      <c r="Q755" s="14" t="s">
        <v>84</v>
      </c>
      <c r="R755" s="14" t="n">
        <v>0</v>
      </c>
      <c r="S755" s="14" t="n">
        <v>0</v>
      </c>
      <c r="T755" s="14" t="n">
        <v>0</v>
      </c>
      <c r="U755" s="14" t="s">
        <v>85</v>
      </c>
      <c r="V755" s="14" t="s">
        <v>85</v>
      </c>
      <c r="W755" s="14" t="n">
        <v>0</v>
      </c>
      <c r="X755" s="14" t="s">
        <v>86</v>
      </c>
      <c r="Y755" s="14" t="n">
        <v>250</v>
      </c>
      <c r="Z755" s="14"/>
      <c r="AA755" s="14" t="n">
        <v>0</v>
      </c>
      <c r="AB755" s="14" t="s">
        <v>87</v>
      </c>
      <c r="AC755" s="14" t="n">
        <v>170.1</v>
      </c>
      <c r="AD755" s="14" t="n">
        <v>0</v>
      </c>
      <c r="AE755" s="14" t="n">
        <v>0</v>
      </c>
      <c r="AF755" s="14" t="s">
        <v>88</v>
      </c>
      <c r="AG755" s="15" t="n">
        <v>42620</v>
      </c>
      <c r="AH755" s="14" t="str">
        <f aca="false">B755&amp;"|"&amp;C755&amp;"|"&amp;D755&amp;"|"&amp;E755&amp;"|"&amp;F755&amp;"|"&amp;G755&amp;"|"&amp;H755&amp;"|"&amp;I755&amp;"|"&amp;J755&amp;"|"&amp;K755&amp;"|"&amp;L755&amp;"|"&amp;M755&amp;"|"&amp;N755&amp;"|"&amp;O755&amp;"|"&amp;P755&amp;"|"&amp;Q755&amp;"|"&amp;R755&amp;"|"&amp;S755&amp;"|"&amp;T755&amp;"|"&amp;U755&amp;"|"&amp;V755&amp;"|"&amp;W755&amp;"|"&amp;X755&amp;"|"&amp;Y755&amp;"|"&amp;Z755&amp;"|"&amp;AA755&amp;"|"&amp;AB755&amp;"|"&amp;AC755&amp;"|"&amp;AD755&amp;"|"&amp;AE755&amp;"|"&amp;AF755&amp;"|"&amp;AG755</f>
        <v>Resort Hotel|0|5|2016|September|36|3|2|2|2|0|0|BB|IRL|Direct|Direct|0|0|0|F|F|0|No Deposit|250||0|Transient|170.1|0|0|Check-Out|42620</v>
      </c>
      <c r="AI755" s="14" t="str">
        <f aca="false">IF(COUNTIF($AH$4:$AH$2603,AH755)&gt;1,"Duplicate","Unique")</f>
        <v>Unique</v>
      </c>
      <c r="AJ755" s="14" t="str">
        <f aca="false">IF(COUNTBLANK(B755:AG755)&gt;0,"Missing ("&amp;COUNTBLANK(B755:AG755)&amp;")","Complete")</f>
        <v>Missing (1)</v>
      </c>
    </row>
    <row r="756" customFormat="false" ht="15" hidden="false" customHeight="false" outlineLevel="0" collapsed="false">
      <c r="A756" s="0" t="n">
        <v>753</v>
      </c>
      <c r="B756" s="0" t="s">
        <v>80</v>
      </c>
      <c r="C756" s="0" t="n">
        <v>0</v>
      </c>
      <c r="D756" s="0" t="n">
        <v>0</v>
      </c>
      <c r="E756" s="0" t="n">
        <v>2016</v>
      </c>
      <c r="F756" s="0" t="s">
        <v>113</v>
      </c>
      <c r="G756" s="0" t="n">
        <v>46</v>
      </c>
      <c r="H756" s="0" t="n">
        <v>11</v>
      </c>
      <c r="I756" s="0" t="n">
        <v>0</v>
      </c>
      <c r="J756" s="0" t="n">
        <v>1</v>
      </c>
      <c r="K756" s="0" t="n">
        <v>2</v>
      </c>
      <c r="L756" s="0" t="n">
        <v>0</v>
      </c>
      <c r="M756" s="0" t="n">
        <v>0</v>
      </c>
      <c r="N756" s="0" t="s">
        <v>82</v>
      </c>
      <c r="O756" s="0" t="s">
        <v>92</v>
      </c>
      <c r="P756" s="0" t="s">
        <v>84</v>
      </c>
      <c r="Q756" s="0" t="s">
        <v>84</v>
      </c>
      <c r="R756" s="0" t="n">
        <v>0</v>
      </c>
      <c r="S756" s="0" t="n">
        <v>0</v>
      </c>
      <c r="T756" s="0" t="n">
        <v>0</v>
      </c>
      <c r="U756" s="0" t="s">
        <v>124</v>
      </c>
      <c r="V756" s="0" t="s">
        <v>124</v>
      </c>
      <c r="W756" s="0" t="n">
        <v>0</v>
      </c>
      <c r="X756" s="0" t="s">
        <v>86</v>
      </c>
      <c r="AA756" s="0" t="n">
        <v>0</v>
      </c>
      <c r="AB756" s="0" t="s">
        <v>87</v>
      </c>
      <c r="AC756" s="0" t="n">
        <v>85</v>
      </c>
      <c r="AD756" s="0" t="n">
        <v>0</v>
      </c>
      <c r="AE756" s="0" t="n">
        <v>0</v>
      </c>
      <c r="AF756" s="0" t="s">
        <v>88</v>
      </c>
      <c r="AG756" s="13" t="n">
        <v>42686</v>
      </c>
      <c r="AH756" s="0" t="str">
        <f aca="false">B756&amp;"|"&amp;C756&amp;"|"&amp;D756&amp;"|"&amp;E756&amp;"|"&amp;F756&amp;"|"&amp;G756&amp;"|"&amp;H756&amp;"|"&amp;I756&amp;"|"&amp;J756&amp;"|"&amp;K756&amp;"|"&amp;L756&amp;"|"&amp;M756&amp;"|"&amp;N756&amp;"|"&amp;O756&amp;"|"&amp;P756&amp;"|"&amp;Q756&amp;"|"&amp;R756&amp;"|"&amp;S756&amp;"|"&amp;T756&amp;"|"&amp;U756&amp;"|"&amp;V756&amp;"|"&amp;W756&amp;"|"&amp;X756&amp;"|"&amp;Y756&amp;"|"&amp;Z756&amp;"|"&amp;AA756&amp;"|"&amp;AB756&amp;"|"&amp;AC756&amp;"|"&amp;AD756&amp;"|"&amp;AE756&amp;"|"&amp;AF756&amp;"|"&amp;AG756</f>
        <v>Resort Hotel|0|0|2016|November|46|11|0|1|2|0|0|BB|PRT|Direct|Direct|0|0|0|E|E|0|No Deposit|||0|Transient|85|0|0|Check-Out|42686</v>
      </c>
      <c r="AI756" s="0" t="str">
        <f aca="false">IF(COUNTIF($AH$4:$AH$2603,AH756)&gt;1,"Duplicate","Unique")</f>
        <v>Unique</v>
      </c>
      <c r="AJ756" s="0" t="str">
        <f aca="false">IF(COUNTBLANK(B756:AG756)&gt;0,"Missing ("&amp;COUNTBLANK(B756:AG756)&amp;")","Complete")</f>
        <v>Missing (2)</v>
      </c>
    </row>
    <row r="757" customFormat="false" ht="15" hidden="false" customHeight="false" outlineLevel="0" collapsed="false">
      <c r="A757" s="14" t="n">
        <v>754</v>
      </c>
      <c r="B757" s="14" t="s">
        <v>90</v>
      </c>
      <c r="C757" s="14" t="n">
        <v>0</v>
      </c>
      <c r="D757" s="14" t="n">
        <v>12</v>
      </c>
      <c r="E757" s="14" t="n">
        <v>2017</v>
      </c>
      <c r="F757" s="14" t="s">
        <v>118</v>
      </c>
      <c r="G757" s="14" t="n">
        <v>8</v>
      </c>
      <c r="H757" s="14" t="n">
        <v>20</v>
      </c>
      <c r="I757" s="14" t="n">
        <v>1</v>
      </c>
      <c r="J757" s="14" t="n">
        <v>1</v>
      </c>
      <c r="K757" s="14" t="n">
        <v>1</v>
      </c>
      <c r="L757" s="14" t="n">
        <v>0</v>
      </c>
      <c r="M757" s="14" t="n">
        <v>0</v>
      </c>
      <c r="N757" s="14" t="s">
        <v>82</v>
      </c>
      <c r="O757" s="14" t="s">
        <v>115</v>
      </c>
      <c r="P757" s="14" t="s">
        <v>93</v>
      </c>
      <c r="Q757" s="14" t="s">
        <v>166</v>
      </c>
      <c r="R757" s="14" t="n">
        <v>0</v>
      </c>
      <c r="S757" s="14" t="n">
        <v>0</v>
      </c>
      <c r="T757" s="14" t="n">
        <v>0</v>
      </c>
      <c r="U757" s="14" t="s">
        <v>95</v>
      </c>
      <c r="V757" s="14" t="s">
        <v>95</v>
      </c>
      <c r="W757" s="14" t="n">
        <v>0</v>
      </c>
      <c r="X757" s="14" t="s">
        <v>86</v>
      </c>
      <c r="Y757" s="14" t="n">
        <v>195</v>
      </c>
      <c r="Z757" s="14"/>
      <c r="AA757" s="14" t="n">
        <v>0</v>
      </c>
      <c r="AB757" s="14" t="s">
        <v>87</v>
      </c>
      <c r="AC757" s="14" t="n">
        <v>90</v>
      </c>
      <c r="AD757" s="14" t="n">
        <v>0</v>
      </c>
      <c r="AE757" s="14" t="n">
        <v>0</v>
      </c>
      <c r="AF757" s="14" t="s">
        <v>88</v>
      </c>
      <c r="AG757" s="15" t="n">
        <v>42788</v>
      </c>
      <c r="AH757" s="14" t="str">
        <f aca="false">B757&amp;"|"&amp;C757&amp;"|"&amp;D757&amp;"|"&amp;E757&amp;"|"&amp;F757&amp;"|"&amp;G757&amp;"|"&amp;H757&amp;"|"&amp;I757&amp;"|"&amp;J757&amp;"|"&amp;K757&amp;"|"&amp;L757&amp;"|"&amp;M757&amp;"|"&amp;N757&amp;"|"&amp;O757&amp;"|"&amp;P757&amp;"|"&amp;Q757&amp;"|"&amp;R757&amp;"|"&amp;S757&amp;"|"&amp;T757&amp;"|"&amp;U757&amp;"|"&amp;V757&amp;"|"&amp;W757&amp;"|"&amp;X757&amp;"|"&amp;Y757&amp;"|"&amp;Z757&amp;"|"&amp;AA757&amp;"|"&amp;AB757&amp;"|"&amp;AC757&amp;"|"&amp;AD757&amp;"|"&amp;AE757&amp;"|"&amp;AF757&amp;"|"&amp;AG757</f>
        <v>City Hotel|0|12|2017|February|8|20|1|1|1|0|0|BB|ESP|Online TA|GDS|0|0|0|A|A|0|No Deposit|195||0|Transient|90|0|0|Check-Out|42788</v>
      </c>
      <c r="AI757" s="14" t="str">
        <f aca="false">IF(COUNTIF($AH$4:$AH$2603,AH757)&gt;1,"Duplicate","Unique")</f>
        <v>Unique</v>
      </c>
      <c r="AJ757" s="14" t="str">
        <f aca="false">IF(COUNTBLANK(B757:AG757)&gt;0,"Missing ("&amp;COUNTBLANK(B757:AG757)&amp;")","Complete")</f>
        <v>Missing (1)</v>
      </c>
    </row>
    <row r="758" customFormat="false" ht="15" hidden="false" customHeight="false" outlineLevel="0" collapsed="false">
      <c r="A758" s="0" t="n">
        <v>755</v>
      </c>
      <c r="B758" s="0" t="s">
        <v>90</v>
      </c>
      <c r="C758" s="0" t="n">
        <v>1</v>
      </c>
      <c r="D758" s="0" t="n">
        <v>283</v>
      </c>
      <c r="E758" s="0" t="n">
        <v>2016</v>
      </c>
      <c r="F758" s="0" t="s">
        <v>111</v>
      </c>
      <c r="G758" s="0" t="n">
        <v>43</v>
      </c>
      <c r="H758" s="0" t="n">
        <v>16</v>
      </c>
      <c r="I758" s="0" t="n">
        <v>2</v>
      </c>
      <c r="J758" s="0" t="n">
        <v>0</v>
      </c>
      <c r="K758" s="0" t="n">
        <v>2</v>
      </c>
      <c r="L758" s="0" t="n">
        <v>0</v>
      </c>
      <c r="M758" s="0" t="n">
        <v>0</v>
      </c>
      <c r="N758" s="0" t="s">
        <v>112</v>
      </c>
      <c r="O758" s="0" t="s">
        <v>92</v>
      </c>
      <c r="P758" s="0" t="s">
        <v>116</v>
      </c>
      <c r="Q758" s="0" t="s">
        <v>94</v>
      </c>
      <c r="R758" s="0" t="n">
        <v>0</v>
      </c>
      <c r="S758" s="0" t="n">
        <v>0</v>
      </c>
      <c r="T758" s="0" t="n">
        <v>0</v>
      </c>
      <c r="U758" s="0" t="s">
        <v>95</v>
      </c>
      <c r="V758" s="0" t="s">
        <v>95</v>
      </c>
      <c r="W758" s="0" t="n">
        <v>0</v>
      </c>
      <c r="X758" s="0" t="s">
        <v>120</v>
      </c>
      <c r="Y758" s="0" t="n">
        <v>1</v>
      </c>
      <c r="AA758" s="0" t="n">
        <v>0</v>
      </c>
      <c r="AB758" s="0" t="s">
        <v>87</v>
      </c>
      <c r="AC758" s="0" t="n">
        <v>96</v>
      </c>
      <c r="AD758" s="0" t="n">
        <v>0</v>
      </c>
      <c r="AE758" s="0" t="n">
        <v>0</v>
      </c>
      <c r="AF758" s="0" t="s">
        <v>96</v>
      </c>
      <c r="AG758" s="13" t="n">
        <v>42409</v>
      </c>
      <c r="AH758" s="0" t="str">
        <f aca="false">B758&amp;"|"&amp;C758&amp;"|"&amp;D758&amp;"|"&amp;E758&amp;"|"&amp;F758&amp;"|"&amp;G758&amp;"|"&amp;H758&amp;"|"&amp;I758&amp;"|"&amp;J758&amp;"|"&amp;K758&amp;"|"&amp;L758&amp;"|"&amp;M758&amp;"|"&amp;N758&amp;"|"&amp;O758&amp;"|"&amp;P758&amp;"|"&amp;Q758&amp;"|"&amp;R758&amp;"|"&amp;S758&amp;"|"&amp;T758&amp;"|"&amp;U758&amp;"|"&amp;V758&amp;"|"&amp;W758&amp;"|"&amp;X758&amp;"|"&amp;Y758&amp;"|"&amp;Z758&amp;"|"&amp;AA758&amp;"|"&amp;AB758&amp;"|"&amp;AC758&amp;"|"&amp;AD758&amp;"|"&amp;AE758&amp;"|"&amp;AF758&amp;"|"&amp;AG758</f>
        <v>City Hotel|1|283|2016|October|43|16|2|0|2|0|0|HB|PRT|Groups|TA/TO|0|0|0|A|A|0|Non Refund|1||0|Transient|96|0|0|Canceled|42409</v>
      </c>
      <c r="AI758" s="0" t="str">
        <f aca="false">IF(COUNTIF($AH$4:$AH$2603,AH758)&gt;1,"Duplicate","Unique")</f>
        <v>Unique</v>
      </c>
      <c r="AJ758" s="0" t="str">
        <f aca="false">IF(COUNTBLANK(B758:AG758)&gt;0,"Missing ("&amp;COUNTBLANK(B758:AG758)&amp;")","Complete")</f>
        <v>Missing (1)</v>
      </c>
    </row>
    <row r="759" customFormat="false" ht="15" hidden="false" customHeight="false" outlineLevel="0" collapsed="false">
      <c r="A759" s="14" t="n">
        <v>756</v>
      </c>
      <c r="B759" s="14" t="s">
        <v>90</v>
      </c>
      <c r="C759" s="14" t="n">
        <v>1</v>
      </c>
      <c r="D759" s="14" t="n">
        <v>326</v>
      </c>
      <c r="E759" s="14" t="n">
        <v>2015</v>
      </c>
      <c r="F759" s="14" t="s">
        <v>114</v>
      </c>
      <c r="G759" s="14" t="n">
        <v>37</v>
      </c>
      <c r="H759" s="14" t="n">
        <v>8</v>
      </c>
      <c r="I759" s="14" t="n">
        <v>0</v>
      </c>
      <c r="J759" s="14" t="n">
        <v>1</v>
      </c>
      <c r="K759" s="14" t="n">
        <v>2</v>
      </c>
      <c r="L759" s="14" t="n">
        <v>0</v>
      </c>
      <c r="M759" s="14" t="n">
        <v>0</v>
      </c>
      <c r="N759" s="14" t="s">
        <v>82</v>
      </c>
      <c r="O759" s="14" t="s">
        <v>92</v>
      </c>
      <c r="P759" s="14" t="s">
        <v>116</v>
      </c>
      <c r="Q759" s="14" t="s">
        <v>94</v>
      </c>
      <c r="R759" s="14" t="n">
        <v>0</v>
      </c>
      <c r="S759" s="14" t="n">
        <v>1</v>
      </c>
      <c r="T759" s="14" t="n">
        <v>0</v>
      </c>
      <c r="U759" s="14" t="s">
        <v>95</v>
      </c>
      <c r="V759" s="14" t="s">
        <v>95</v>
      </c>
      <c r="W759" s="14" t="n">
        <v>0</v>
      </c>
      <c r="X759" s="14" t="s">
        <v>120</v>
      </c>
      <c r="Y759" s="14" t="n">
        <v>1</v>
      </c>
      <c r="Z759" s="14"/>
      <c r="AA759" s="14" t="n">
        <v>0</v>
      </c>
      <c r="AB759" s="14" t="s">
        <v>87</v>
      </c>
      <c r="AC759" s="14" t="n">
        <v>60</v>
      </c>
      <c r="AD759" s="14" t="n">
        <v>0</v>
      </c>
      <c r="AE759" s="14" t="n">
        <v>0</v>
      </c>
      <c r="AF759" s="14" t="s">
        <v>96</v>
      </c>
      <c r="AG759" s="15" t="n">
        <v>42152</v>
      </c>
      <c r="AH759" s="14" t="str">
        <f aca="false">B759&amp;"|"&amp;C759&amp;"|"&amp;D759&amp;"|"&amp;E759&amp;"|"&amp;F759&amp;"|"&amp;G759&amp;"|"&amp;H759&amp;"|"&amp;I759&amp;"|"&amp;J759&amp;"|"&amp;K759&amp;"|"&amp;L759&amp;"|"&amp;M759&amp;"|"&amp;N759&amp;"|"&amp;O759&amp;"|"&amp;P759&amp;"|"&amp;Q759&amp;"|"&amp;R759&amp;"|"&amp;S759&amp;"|"&amp;T759&amp;"|"&amp;U759&amp;"|"&amp;V759&amp;"|"&amp;W759&amp;"|"&amp;X759&amp;"|"&amp;Y759&amp;"|"&amp;Z759&amp;"|"&amp;AA759&amp;"|"&amp;AB759&amp;"|"&amp;AC759&amp;"|"&amp;AD759&amp;"|"&amp;AE759&amp;"|"&amp;AF759&amp;"|"&amp;AG759</f>
        <v>City Hotel|1|326|2015|September|37|8|0|1|2|0|0|BB|PRT|Groups|TA/TO|0|1|0|A|A|0|Non Refund|1||0|Transient|60|0|0|Canceled|42152</v>
      </c>
      <c r="AI759" s="14" t="str">
        <f aca="false">IF(COUNTIF($AH$4:$AH$2603,AH759)&gt;1,"Duplicate","Unique")</f>
        <v>Duplicate</v>
      </c>
      <c r="AJ759" s="14" t="str">
        <f aca="false">IF(COUNTBLANK(B759:AG759)&gt;0,"Missing ("&amp;COUNTBLANK(B759:AG759)&amp;")","Complete")</f>
        <v>Missing (1)</v>
      </c>
    </row>
    <row r="760" customFormat="false" ht="15" hidden="false" customHeight="false" outlineLevel="0" collapsed="false">
      <c r="A760" s="0" t="n">
        <v>757</v>
      </c>
      <c r="B760" s="0" t="s">
        <v>80</v>
      </c>
      <c r="C760" s="0" t="n">
        <v>0</v>
      </c>
      <c r="D760" s="0" t="n">
        <v>84</v>
      </c>
      <c r="E760" s="0" t="n">
        <v>2017</v>
      </c>
      <c r="F760" s="0" t="s">
        <v>106</v>
      </c>
      <c r="G760" s="0" t="n">
        <v>16</v>
      </c>
      <c r="H760" s="0" t="n">
        <v>18</v>
      </c>
      <c r="I760" s="0" t="n">
        <v>1</v>
      </c>
      <c r="J760" s="0" t="n">
        <v>5</v>
      </c>
      <c r="K760" s="0" t="n">
        <v>1</v>
      </c>
      <c r="L760" s="0" t="n">
        <v>0</v>
      </c>
      <c r="M760" s="0" t="n">
        <v>0</v>
      </c>
      <c r="N760" s="0" t="s">
        <v>82</v>
      </c>
      <c r="O760" s="0" t="s">
        <v>158</v>
      </c>
      <c r="P760" s="0" t="s">
        <v>84</v>
      </c>
      <c r="Q760" s="0" t="s">
        <v>84</v>
      </c>
      <c r="R760" s="0" t="n">
        <v>0</v>
      </c>
      <c r="S760" s="0" t="n">
        <v>0</v>
      </c>
      <c r="T760" s="0" t="n">
        <v>0</v>
      </c>
      <c r="U760" s="0" t="s">
        <v>124</v>
      </c>
      <c r="V760" s="0" t="s">
        <v>124</v>
      </c>
      <c r="W760" s="0" t="n">
        <v>1</v>
      </c>
      <c r="X760" s="0" t="s">
        <v>86</v>
      </c>
      <c r="AA760" s="0" t="n">
        <v>0</v>
      </c>
      <c r="AB760" s="0" t="s">
        <v>101</v>
      </c>
      <c r="AC760" s="0" t="n">
        <v>74.6</v>
      </c>
      <c r="AD760" s="0" t="n">
        <v>0</v>
      </c>
      <c r="AE760" s="0" t="n">
        <v>0</v>
      </c>
      <c r="AF760" s="0" t="s">
        <v>88</v>
      </c>
      <c r="AG760" s="13" t="n">
        <v>42849</v>
      </c>
      <c r="AH760" s="0" t="str">
        <f aca="false">B760&amp;"|"&amp;C760&amp;"|"&amp;D760&amp;"|"&amp;E760&amp;"|"&amp;F760&amp;"|"&amp;G760&amp;"|"&amp;H760&amp;"|"&amp;I760&amp;"|"&amp;J760&amp;"|"&amp;K760&amp;"|"&amp;L760&amp;"|"&amp;M760&amp;"|"&amp;N760&amp;"|"&amp;O760&amp;"|"&amp;P760&amp;"|"&amp;Q760&amp;"|"&amp;R760&amp;"|"&amp;S760&amp;"|"&amp;T760&amp;"|"&amp;U760&amp;"|"&amp;V760&amp;"|"&amp;W760&amp;"|"&amp;X760&amp;"|"&amp;Y760&amp;"|"&amp;Z760&amp;"|"&amp;AA760&amp;"|"&amp;AB760&amp;"|"&amp;AC760&amp;"|"&amp;AD760&amp;"|"&amp;AE760&amp;"|"&amp;AF760&amp;"|"&amp;AG760</f>
        <v>Resort Hotel|0|84|2017|April|16|18|1|5|1|0|0|BB|ITA|Direct|Direct|0|0|0|E|E|1|No Deposit|||0|Transient-Party|74.6|0|0|Check-Out|42849</v>
      </c>
      <c r="AI760" s="0" t="str">
        <f aca="false">IF(COUNTIF($AH$4:$AH$2603,AH760)&gt;1,"Duplicate","Unique")</f>
        <v>Unique</v>
      </c>
      <c r="AJ760" s="0" t="str">
        <f aca="false">IF(COUNTBLANK(B760:AG760)&gt;0,"Missing ("&amp;COUNTBLANK(B760:AG760)&amp;")","Complete")</f>
        <v>Missing (2)</v>
      </c>
    </row>
    <row r="761" customFormat="false" ht="15" hidden="false" customHeight="false" outlineLevel="0" collapsed="false">
      <c r="A761" s="14" t="n">
        <v>758</v>
      </c>
      <c r="B761" s="14" t="s">
        <v>90</v>
      </c>
      <c r="C761" s="14" t="n">
        <v>0</v>
      </c>
      <c r="D761" s="14" t="n">
        <v>86</v>
      </c>
      <c r="E761" s="14" t="n">
        <v>2015</v>
      </c>
      <c r="F761" s="14" t="s">
        <v>114</v>
      </c>
      <c r="G761" s="14" t="n">
        <v>37</v>
      </c>
      <c r="H761" s="14" t="n">
        <v>9</v>
      </c>
      <c r="I761" s="14" t="n">
        <v>0</v>
      </c>
      <c r="J761" s="14" t="n">
        <v>2</v>
      </c>
      <c r="K761" s="14" t="n">
        <v>1</v>
      </c>
      <c r="L761" s="14" t="n">
        <v>0</v>
      </c>
      <c r="M761" s="14" t="n">
        <v>0</v>
      </c>
      <c r="N761" s="14" t="s">
        <v>82</v>
      </c>
      <c r="O761" s="14" t="s">
        <v>122</v>
      </c>
      <c r="P761" s="14" t="s">
        <v>128</v>
      </c>
      <c r="Q761" s="14" t="s">
        <v>128</v>
      </c>
      <c r="R761" s="14" t="n">
        <v>0</v>
      </c>
      <c r="S761" s="14" t="n">
        <v>0</v>
      </c>
      <c r="T761" s="14" t="n">
        <v>0</v>
      </c>
      <c r="U761" s="14" t="s">
        <v>95</v>
      </c>
      <c r="V761" s="14" t="s">
        <v>95</v>
      </c>
      <c r="W761" s="14" t="n">
        <v>0</v>
      </c>
      <c r="X761" s="14" t="s">
        <v>86</v>
      </c>
      <c r="Y761" s="14"/>
      <c r="Z761" s="14" t="n">
        <v>68</v>
      </c>
      <c r="AA761" s="14" t="n">
        <v>0</v>
      </c>
      <c r="AB761" s="14" t="s">
        <v>101</v>
      </c>
      <c r="AC761" s="14" t="n">
        <v>90</v>
      </c>
      <c r="AD761" s="14" t="n">
        <v>0</v>
      </c>
      <c r="AE761" s="14" t="n">
        <v>0</v>
      </c>
      <c r="AF761" s="14" t="s">
        <v>88</v>
      </c>
      <c r="AG761" s="15" t="n">
        <v>42258</v>
      </c>
      <c r="AH761" s="14" t="str">
        <f aca="false">B761&amp;"|"&amp;C761&amp;"|"&amp;D761&amp;"|"&amp;E761&amp;"|"&amp;F761&amp;"|"&amp;G761&amp;"|"&amp;H761&amp;"|"&amp;I761&amp;"|"&amp;J761&amp;"|"&amp;K761&amp;"|"&amp;L761&amp;"|"&amp;M761&amp;"|"&amp;N761&amp;"|"&amp;O761&amp;"|"&amp;P761&amp;"|"&amp;Q761&amp;"|"&amp;R761&amp;"|"&amp;S761&amp;"|"&amp;T761&amp;"|"&amp;U761&amp;"|"&amp;V761&amp;"|"&amp;W761&amp;"|"&amp;X761&amp;"|"&amp;Y761&amp;"|"&amp;Z761&amp;"|"&amp;AA761&amp;"|"&amp;AB761&amp;"|"&amp;AC761&amp;"|"&amp;AD761&amp;"|"&amp;AE761&amp;"|"&amp;AF761&amp;"|"&amp;AG761</f>
        <v>City Hotel|0|86|2015|September|37|9|0|2|1|0|0|BB|FRA|Corporate|Corporate|0|0|0|A|A|0|No Deposit||68|0|Transient-Party|90|0|0|Check-Out|42258</v>
      </c>
      <c r="AI761" s="14" t="str">
        <f aca="false">IF(COUNTIF($AH$4:$AH$2603,AH761)&gt;1,"Duplicate","Unique")</f>
        <v>Unique</v>
      </c>
      <c r="AJ761" s="14" t="str">
        <f aca="false">IF(COUNTBLANK(B761:AG761)&gt;0,"Missing ("&amp;COUNTBLANK(B761:AG761)&amp;")","Complete")</f>
        <v>Missing (1)</v>
      </c>
    </row>
    <row r="762" customFormat="false" ht="15" hidden="false" customHeight="false" outlineLevel="0" collapsed="false">
      <c r="A762" s="0" t="n">
        <v>759</v>
      </c>
      <c r="B762" s="0" t="s">
        <v>80</v>
      </c>
      <c r="C762" s="0" t="n">
        <v>0</v>
      </c>
      <c r="D762" s="0" t="n">
        <v>204</v>
      </c>
      <c r="E762" s="0" t="n">
        <v>2016</v>
      </c>
      <c r="F762" s="0" t="s">
        <v>119</v>
      </c>
      <c r="G762" s="0" t="n">
        <v>32</v>
      </c>
      <c r="H762" s="0" t="n">
        <v>5</v>
      </c>
      <c r="I762" s="0" t="n">
        <v>2</v>
      </c>
      <c r="J762" s="0" t="n">
        <v>4</v>
      </c>
      <c r="K762" s="0" t="n">
        <v>2</v>
      </c>
      <c r="L762" s="0" t="n">
        <v>0</v>
      </c>
      <c r="M762" s="0" t="n">
        <v>0</v>
      </c>
      <c r="N762" s="0" t="s">
        <v>82</v>
      </c>
      <c r="O762" s="0" t="s">
        <v>155</v>
      </c>
      <c r="P762" s="0" t="s">
        <v>93</v>
      </c>
      <c r="Q762" s="0" t="s">
        <v>94</v>
      </c>
      <c r="R762" s="0" t="n">
        <v>0</v>
      </c>
      <c r="S762" s="0" t="n">
        <v>0</v>
      </c>
      <c r="T762" s="0" t="n">
        <v>0</v>
      </c>
      <c r="U762" s="0" t="s">
        <v>124</v>
      </c>
      <c r="V762" s="0" t="s">
        <v>85</v>
      </c>
      <c r="W762" s="0" t="n">
        <v>0</v>
      </c>
      <c r="X762" s="0" t="s">
        <v>86</v>
      </c>
      <c r="Y762" s="0" t="n">
        <v>242</v>
      </c>
      <c r="AA762" s="0" t="n">
        <v>0</v>
      </c>
      <c r="AB762" s="0" t="s">
        <v>87</v>
      </c>
      <c r="AC762" s="0" t="n">
        <v>159.5</v>
      </c>
      <c r="AD762" s="0" t="n">
        <v>0</v>
      </c>
      <c r="AE762" s="0" t="n">
        <v>2</v>
      </c>
      <c r="AF762" s="0" t="s">
        <v>88</v>
      </c>
      <c r="AG762" s="13" t="n">
        <v>42593</v>
      </c>
      <c r="AH762" s="0" t="str">
        <f aca="false">B762&amp;"|"&amp;C762&amp;"|"&amp;D762&amp;"|"&amp;E762&amp;"|"&amp;F762&amp;"|"&amp;G762&amp;"|"&amp;H762&amp;"|"&amp;I762&amp;"|"&amp;J762&amp;"|"&amp;K762&amp;"|"&amp;L762&amp;"|"&amp;M762&amp;"|"&amp;N762&amp;"|"&amp;O762&amp;"|"&amp;P762&amp;"|"&amp;Q762&amp;"|"&amp;R762&amp;"|"&amp;S762&amp;"|"&amp;T762&amp;"|"&amp;U762&amp;"|"&amp;V762&amp;"|"&amp;W762&amp;"|"&amp;X762&amp;"|"&amp;Y762&amp;"|"&amp;Z762&amp;"|"&amp;AA762&amp;"|"&amp;AB762&amp;"|"&amp;AC762&amp;"|"&amp;AD762&amp;"|"&amp;AE762&amp;"|"&amp;AF762&amp;"|"&amp;AG762</f>
        <v>Resort Hotel|0|204|2016|August|32|5|2|4|2|0|0|BB|CHE|Online TA|TA/TO|0|0|0|E|F|0|No Deposit|242||0|Transient|159.5|0|2|Check-Out|42593</v>
      </c>
      <c r="AI762" s="0" t="str">
        <f aca="false">IF(COUNTIF($AH$4:$AH$2603,AH762)&gt;1,"Duplicate","Unique")</f>
        <v>Unique</v>
      </c>
      <c r="AJ762" s="0" t="str">
        <f aca="false">IF(COUNTBLANK(B762:AG762)&gt;0,"Missing ("&amp;COUNTBLANK(B762:AG762)&amp;")","Complete")</f>
        <v>Missing (1)</v>
      </c>
    </row>
    <row r="763" customFormat="false" ht="15" hidden="false" customHeight="false" outlineLevel="0" collapsed="false">
      <c r="A763" s="14" t="n">
        <v>760</v>
      </c>
      <c r="B763" s="14" t="s">
        <v>80</v>
      </c>
      <c r="C763" s="14" t="n">
        <v>0</v>
      </c>
      <c r="D763" s="14" t="n">
        <v>1</v>
      </c>
      <c r="E763" s="14" t="n">
        <v>2016</v>
      </c>
      <c r="F763" s="14" t="s">
        <v>106</v>
      </c>
      <c r="G763" s="14" t="n">
        <v>18</v>
      </c>
      <c r="H763" s="14" t="n">
        <v>29</v>
      </c>
      <c r="I763" s="14" t="n">
        <v>0</v>
      </c>
      <c r="J763" s="14" t="n">
        <v>2</v>
      </c>
      <c r="K763" s="14" t="n">
        <v>2</v>
      </c>
      <c r="L763" s="14" t="n">
        <v>0</v>
      </c>
      <c r="M763" s="14" t="n">
        <v>0</v>
      </c>
      <c r="N763" s="14" t="s">
        <v>82</v>
      </c>
      <c r="O763" s="14" t="s">
        <v>92</v>
      </c>
      <c r="P763" s="14" t="s">
        <v>128</v>
      </c>
      <c r="Q763" s="14" t="s">
        <v>128</v>
      </c>
      <c r="R763" s="14" t="n">
        <v>1</v>
      </c>
      <c r="S763" s="14" t="n">
        <v>0</v>
      </c>
      <c r="T763" s="14" t="n">
        <v>1</v>
      </c>
      <c r="U763" s="14" t="s">
        <v>109</v>
      </c>
      <c r="V763" s="14" t="s">
        <v>109</v>
      </c>
      <c r="W763" s="14" t="n">
        <v>0</v>
      </c>
      <c r="X763" s="14" t="s">
        <v>86</v>
      </c>
      <c r="Y763" s="14"/>
      <c r="Z763" s="14" t="n">
        <v>402</v>
      </c>
      <c r="AA763" s="14" t="n">
        <v>0</v>
      </c>
      <c r="AB763" s="14" t="s">
        <v>87</v>
      </c>
      <c r="AC763" s="14" t="n">
        <v>72.5</v>
      </c>
      <c r="AD763" s="14" t="n">
        <v>0</v>
      </c>
      <c r="AE763" s="14" t="n">
        <v>0</v>
      </c>
      <c r="AF763" s="14" t="s">
        <v>88</v>
      </c>
      <c r="AG763" s="15" t="n">
        <v>42491</v>
      </c>
      <c r="AH763" s="14" t="str">
        <f aca="false">B763&amp;"|"&amp;C763&amp;"|"&amp;D763&amp;"|"&amp;E763&amp;"|"&amp;F763&amp;"|"&amp;G763&amp;"|"&amp;H763&amp;"|"&amp;I763&amp;"|"&amp;J763&amp;"|"&amp;K763&amp;"|"&amp;L763&amp;"|"&amp;M763&amp;"|"&amp;N763&amp;"|"&amp;O763&amp;"|"&amp;P763&amp;"|"&amp;Q763&amp;"|"&amp;R763&amp;"|"&amp;S763&amp;"|"&amp;T763&amp;"|"&amp;U763&amp;"|"&amp;V763&amp;"|"&amp;W763&amp;"|"&amp;X763&amp;"|"&amp;Y763&amp;"|"&amp;Z763&amp;"|"&amp;AA763&amp;"|"&amp;AB763&amp;"|"&amp;AC763&amp;"|"&amp;AD763&amp;"|"&amp;AE763&amp;"|"&amp;AF763&amp;"|"&amp;AG763</f>
        <v>Resort Hotel|0|1|2016|April|18|29|0|2|2|0|0|BB|PRT|Corporate|Corporate|1|0|1|D|D|0|No Deposit||402|0|Transient|72.5|0|0|Check-Out|42491</v>
      </c>
      <c r="AI763" s="14" t="str">
        <f aca="false">IF(COUNTIF($AH$4:$AH$2603,AH763)&gt;1,"Duplicate","Unique")</f>
        <v>Unique</v>
      </c>
      <c r="AJ763" s="14" t="str">
        <f aca="false">IF(COUNTBLANK(B763:AG763)&gt;0,"Missing ("&amp;COUNTBLANK(B763:AG763)&amp;")","Complete")</f>
        <v>Missing (1)</v>
      </c>
    </row>
    <row r="764" customFormat="false" ht="15" hidden="false" customHeight="false" outlineLevel="0" collapsed="false">
      <c r="A764" s="0" t="n">
        <v>761</v>
      </c>
      <c r="B764" s="0" t="s">
        <v>90</v>
      </c>
      <c r="C764" s="0" t="n">
        <v>1</v>
      </c>
      <c r="D764" s="0" t="n">
        <v>100</v>
      </c>
      <c r="E764" s="0" t="n">
        <v>2015</v>
      </c>
      <c r="F764" s="0" t="s">
        <v>111</v>
      </c>
      <c r="G764" s="0" t="n">
        <v>44</v>
      </c>
      <c r="H764" s="0" t="n">
        <v>31</v>
      </c>
      <c r="I764" s="0" t="n">
        <v>1</v>
      </c>
      <c r="J764" s="0" t="n">
        <v>1</v>
      </c>
      <c r="K764" s="0" t="n">
        <v>2</v>
      </c>
      <c r="L764" s="0" t="n">
        <v>0</v>
      </c>
      <c r="M764" s="0" t="n">
        <v>0</v>
      </c>
      <c r="N764" s="0" t="s">
        <v>82</v>
      </c>
      <c r="O764" s="0" t="s">
        <v>92</v>
      </c>
      <c r="P764" s="0" t="s">
        <v>116</v>
      </c>
      <c r="Q764" s="0" t="s">
        <v>94</v>
      </c>
      <c r="R764" s="0" t="n">
        <v>0</v>
      </c>
      <c r="S764" s="0" t="n">
        <v>0</v>
      </c>
      <c r="T764" s="0" t="n">
        <v>0</v>
      </c>
      <c r="U764" s="0" t="s">
        <v>95</v>
      </c>
      <c r="V764" s="0" t="s">
        <v>95</v>
      </c>
      <c r="W764" s="0" t="n">
        <v>0</v>
      </c>
      <c r="X764" s="0" t="s">
        <v>86</v>
      </c>
      <c r="Y764" s="0" t="n">
        <v>1</v>
      </c>
      <c r="AA764" s="0" t="n">
        <v>0</v>
      </c>
      <c r="AB764" s="0" t="s">
        <v>101</v>
      </c>
      <c r="AC764" s="0" t="n">
        <v>62</v>
      </c>
      <c r="AD764" s="0" t="n">
        <v>0</v>
      </c>
      <c r="AE764" s="0" t="n">
        <v>0</v>
      </c>
      <c r="AF764" s="0" t="s">
        <v>96</v>
      </c>
      <c r="AG764" s="13" t="n">
        <v>42296</v>
      </c>
      <c r="AH764" s="0" t="str">
        <f aca="false">B764&amp;"|"&amp;C764&amp;"|"&amp;D764&amp;"|"&amp;E764&amp;"|"&amp;F764&amp;"|"&amp;G764&amp;"|"&amp;H764&amp;"|"&amp;I764&amp;"|"&amp;J764&amp;"|"&amp;K764&amp;"|"&amp;L764&amp;"|"&amp;M764&amp;"|"&amp;N764&amp;"|"&amp;O764&amp;"|"&amp;P764&amp;"|"&amp;Q764&amp;"|"&amp;R764&amp;"|"&amp;S764&amp;"|"&amp;T764&amp;"|"&amp;U764&amp;"|"&amp;V764&amp;"|"&amp;W764&amp;"|"&amp;X764&amp;"|"&amp;Y764&amp;"|"&amp;Z764&amp;"|"&amp;AA764&amp;"|"&amp;AB764&amp;"|"&amp;AC764&amp;"|"&amp;AD764&amp;"|"&amp;AE764&amp;"|"&amp;AF764&amp;"|"&amp;AG764</f>
        <v>City Hotel|1|100|2015|October|44|31|1|1|2|0|0|BB|PRT|Groups|TA/TO|0|0|0|A|A|0|No Deposit|1||0|Transient-Party|62|0|0|Canceled|42296</v>
      </c>
      <c r="AI764" s="0" t="str">
        <f aca="false">IF(COUNTIF($AH$4:$AH$2603,AH764)&gt;1,"Duplicate","Unique")</f>
        <v>Unique</v>
      </c>
      <c r="AJ764" s="0" t="str">
        <f aca="false">IF(COUNTBLANK(B764:AG764)&gt;0,"Missing ("&amp;COUNTBLANK(B764:AG764)&amp;")","Complete")</f>
        <v>Missing (1)</v>
      </c>
    </row>
    <row r="765" customFormat="false" ht="15" hidden="false" customHeight="false" outlineLevel="0" collapsed="false">
      <c r="A765" s="14" t="n">
        <v>762</v>
      </c>
      <c r="B765" s="14" t="s">
        <v>90</v>
      </c>
      <c r="C765" s="14" t="n">
        <v>0</v>
      </c>
      <c r="D765" s="14" t="n">
        <v>0</v>
      </c>
      <c r="E765" s="14" t="n">
        <v>2016</v>
      </c>
      <c r="F765" s="14" t="s">
        <v>81</v>
      </c>
      <c r="G765" s="14" t="n">
        <v>49</v>
      </c>
      <c r="H765" s="14" t="n">
        <v>1</v>
      </c>
      <c r="I765" s="14" t="n">
        <v>0</v>
      </c>
      <c r="J765" s="14" t="n">
        <v>2</v>
      </c>
      <c r="K765" s="14" t="n">
        <v>1</v>
      </c>
      <c r="L765" s="14" t="n">
        <v>0</v>
      </c>
      <c r="M765" s="14" t="n">
        <v>0</v>
      </c>
      <c r="N765" s="14" t="s">
        <v>82</v>
      </c>
      <c r="O765" s="14" t="s">
        <v>122</v>
      </c>
      <c r="P765" s="14" t="s">
        <v>93</v>
      </c>
      <c r="Q765" s="14" t="s">
        <v>94</v>
      </c>
      <c r="R765" s="14" t="n">
        <v>0</v>
      </c>
      <c r="S765" s="14" t="n">
        <v>0</v>
      </c>
      <c r="T765" s="14" t="n">
        <v>0</v>
      </c>
      <c r="U765" s="14" t="s">
        <v>95</v>
      </c>
      <c r="V765" s="14" t="s">
        <v>95</v>
      </c>
      <c r="W765" s="14" t="n">
        <v>0</v>
      </c>
      <c r="X765" s="14" t="s">
        <v>86</v>
      </c>
      <c r="Y765" s="14" t="n">
        <v>9</v>
      </c>
      <c r="Z765" s="14"/>
      <c r="AA765" s="14" t="n">
        <v>0</v>
      </c>
      <c r="AB765" s="14" t="s">
        <v>87</v>
      </c>
      <c r="AC765" s="14" t="n">
        <v>96</v>
      </c>
      <c r="AD765" s="14" t="n">
        <v>0</v>
      </c>
      <c r="AE765" s="14" t="n">
        <v>1</v>
      </c>
      <c r="AF765" s="14" t="s">
        <v>88</v>
      </c>
      <c r="AG765" s="15" t="n">
        <v>42707</v>
      </c>
      <c r="AH765" s="14" t="str">
        <f aca="false">B765&amp;"|"&amp;C765&amp;"|"&amp;D765&amp;"|"&amp;E765&amp;"|"&amp;F765&amp;"|"&amp;G765&amp;"|"&amp;H765&amp;"|"&amp;I765&amp;"|"&amp;J765&amp;"|"&amp;K765&amp;"|"&amp;L765&amp;"|"&amp;M765&amp;"|"&amp;N765&amp;"|"&amp;O765&amp;"|"&amp;P765&amp;"|"&amp;Q765&amp;"|"&amp;R765&amp;"|"&amp;S765&amp;"|"&amp;T765&amp;"|"&amp;U765&amp;"|"&amp;V765&amp;"|"&amp;W765&amp;"|"&amp;X765&amp;"|"&amp;Y765&amp;"|"&amp;Z765&amp;"|"&amp;AA765&amp;"|"&amp;AB765&amp;"|"&amp;AC765&amp;"|"&amp;AD765&amp;"|"&amp;AE765&amp;"|"&amp;AF765&amp;"|"&amp;AG765</f>
        <v>City Hotel|0|0|2016|December|49|1|0|2|1|0|0|BB|FRA|Online TA|TA/TO|0|0|0|A|A|0|No Deposit|9||0|Transient|96|0|1|Check-Out|42707</v>
      </c>
      <c r="AI765" s="14" t="str">
        <f aca="false">IF(COUNTIF($AH$4:$AH$2603,AH765)&gt;1,"Duplicate","Unique")</f>
        <v>Unique</v>
      </c>
      <c r="AJ765" s="14" t="str">
        <f aca="false">IF(COUNTBLANK(B765:AG765)&gt;0,"Missing ("&amp;COUNTBLANK(B765:AG765)&amp;")","Complete")</f>
        <v>Missing (1)</v>
      </c>
    </row>
    <row r="766" customFormat="false" ht="15" hidden="false" customHeight="false" outlineLevel="0" collapsed="false">
      <c r="A766" s="0" t="n">
        <v>763</v>
      </c>
      <c r="B766" s="0" t="s">
        <v>80</v>
      </c>
      <c r="C766" s="0" t="n">
        <v>0</v>
      </c>
      <c r="D766" s="0" t="n">
        <v>5</v>
      </c>
      <c r="E766" s="0" t="n">
        <v>2016</v>
      </c>
      <c r="F766" s="0" t="s">
        <v>118</v>
      </c>
      <c r="G766" s="0" t="n">
        <v>7</v>
      </c>
      <c r="H766" s="0" t="n">
        <v>8</v>
      </c>
      <c r="I766" s="0" t="n">
        <v>6</v>
      </c>
      <c r="J766" s="0" t="n">
        <v>15</v>
      </c>
      <c r="K766" s="0" t="n">
        <v>2</v>
      </c>
      <c r="L766" s="0" t="n">
        <v>0</v>
      </c>
      <c r="M766" s="0" t="n">
        <v>0</v>
      </c>
      <c r="N766" s="0" t="s">
        <v>129</v>
      </c>
      <c r="O766" s="0" t="s">
        <v>122</v>
      </c>
      <c r="P766" s="0" t="s">
        <v>99</v>
      </c>
      <c r="Q766" s="0" t="s">
        <v>94</v>
      </c>
      <c r="R766" s="0" t="n">
        <v>0</v>
      </c>
      <c r="S766" s="0" t="n">
        <v>0</v>
      </c>
      <c r="T766" s="0" t="n">
        <v>0</v>
      </c>
      <c r="U766" s="0" t="s">
        <v>95</v>
      </c>
      <c r="V766" s="0" t="s">
        <v>124</v>
      </c>
      <c r="W766" s="0" t="n">
        <v>1</v>
      </c>
      <c r="X766" s="0" t="s">
        <v>86</v>
      </c>
      <c r="Y766" s="0" t="n">
        <v>363</v>
      </c>
      <c r="AA766" s="0" t="n">
        <v>0</v>
      </c>
      <c r="AB766" s="0" t="s">
        <v>87</v>
      </c>
      <c r="AC766" s="0" t="n">
        <v>75.81</v>
      </c>
      <c r="AD766" s="0" t="n">
        <v>1</v>
      </c>
      <c r="AE766" s="0" t="n">
        <v>0</v>
      </c>
      <c r="AF766" s="0" t="s">
        <v>88</v>
      </c>
      <c r="AG766" s="13" t="n">
        <v>42429</v>
      </c>
      <c r="AH766" s="0" t="str">
        <f aca="false">B766&amp;"|"&amp;C766&amp;"|"&amp;D766&amp;"|"&amp;E766&amp;"|"&amp;F766&amp;"|"&amp;G766&amp;"|"&amp;H766&amp;"|"&amp;I766&amp;"|"&amp;J766&amp;"|"&amp;K766&amp;"|"&amp;L766&amp;"|"&amp;M766&amp;"|"&amp;N766&amp;"|"&amp;O766&amp;"|"&amp;P766&amp;"|"&amp;Q766&amp;"|"&amp;R766&amp;"|"&amp;S766&amp;"|"&amp;T766&amp;"|"&amp;U766&amp;"|"&amp;V766&amp;"|"&amp;W766&amp;"|"&amp;X766&amp;"|"&amp;Y766&amp;"|"&amp;Z766&amp;"|"&amp;AA766&amp;"|"&amp;AB766&amp;"|"&amp;AC766&amp;"|"&amp;AD766&amp;"|"&amp;AE766&amp;"|"&amp;AF766&amp;"|"&amp;AG766</f>
        <v>Resort Hotel|0|5|2016|February|7|8|6|15|2|0|0|Undefined|FRA|Offline TA/TO|TA/TO|0|0|0|A|E|1|No Deposit|363||0|Transient|75.81|1|0|Check-Out|42429</v>
      </c>
      <c r="AI766" s="0" t="str">
        <f aca="false">IF(COUNTIF($AH$4:$AH$2603,AH766)&gt;1,"Duplicate","Unique")</f>
        <v>Unique</v>
      </c>
      <c r="AJ766" s="0" t="str">
        <f aca="false">IF(COUNTBLANK(B766:AG766)&gt;0,"Missing ("&amp;COUNTBLANK(B766:AG766)&amp;")","Complete")</f>
        <v>Missing (1)</v>
      </c>
    </row>
    <row r="767" customFormat="false" ht="15" hidden="false" customHeight="false" outlineLevel="0" collapsed="false">
      <c r="A767" s="14" t="n">
        <v>764</v>
      </c>
      <c r="B767" s="14" t="s">
        <v>90</v>
      </c>
      <c r="C767" s="14" t="n">
        <v>0</v>
      </c>
      <c r="D767" s="14" t="n">
        <v>104</v>
      </c>
      <c r="E767" s="14" t="n">
        <v>2016</v>
      </c>
      <c r="F767" s="14" t="s">
        <v>121</v>
      </c>
      <c r="G767" s="14" t="n">
        <v>20</v>
      </c>
      <c r="H767" s="14" t="n">
        <v>14</v>
      </c>
      <c r="I767" s="14" t="n">
        <v>2</v>
      </c>
      <c r="J767" s="14" t="n">
        <v>1</v>
      </c>
      <c r="K767" s="14" t="n">
        <v>3</v>
      </c>
      <c r="L767" s="14" t="n">
        <v>0</v>
      </c>
      <c r="M767" s="14" t="n">
        <v>0</v>
      </c>
      <c r="N767" s="14" t="s">
        <v>82</v>
      </c>
      <c r="O767" s="14" t="s">
        <v>122</v>
      </c>
      <c r="P767" s="14" t="s">
        <v>93</v>
      </c>
      <c r="Q767" s="14" t="s">
        <v>94</v>
      </c>
      <c r="R767" s="14" t="n">
        <v>0</v>
      </c>
      <c r="S767" s="14" t="n">
        <v>0</v>
      </c>
      <c r="T767" s="14" t="n">
        <v>0</v>
      </c>
      <c r="U767" s="14" t="s">
        <v>109</v>
      </c>
      <c r="V767" s="14" t="s">
        <v>109</v>
      </c>
      <c r="W767" s="14" t="n">
        <v>0</v>
      </c>
      <c r="X767" s="14" t="s">
        <v>86</v>
      </c>
      <c r="Y767" s="14" t="n">
        <v>9</v>
      </c>
      <c r="Z767" s="14"/>
      <c r="AA767" s="14" t="n">
        <v>0</v>
      </c>
      <c r="AB767" s="14" t="s">
        <v>101</v>
      </c>
      <c r="AC767" s="14" t="n">
        <v>159.3</v>
      </c>
      <c r="AD767" s="14" t="n">
        <v>0</v>
      </c>
      <c r="AE767" s="14" t="n">
        <v>2</v>
      </c>
      <c r="AF767" s="14" t="s">
        <v>88</v>
      </c>
      <c r="AG767" s="15" t="n">
        <v>42507</v>
      </c>
      <c r="AH767" s="14" t="str">
        <f aca="false">B767&amp;"|"&amp;C767&amp;"|"&amp;D767&amp;"|"&amp;E767&amp;"|"&amp;F767&amp;"|"&amp;G767&amp;"|"&amp;H767&amp;"|"&amp;I767&amp;"|"&amp;J767&amp;"|"&amp;K767&amp;"|"&amp;L767&amp;"|"&amp;M767&amp;"|"&amp;N767&amp;"|"&amp;O767&amp;"|"&amp;P767&amp;"|"&amp;Q767&amp;"|"&amp;R767&amp;"|"&amp;S767&amp;"|"&amp;T767&amp;"|"&amp;U767&amp;"|"&amp;V767&amp;"|"&amp;W767&amp;"|"&amp;X767&amp;"|"&amp;Y767&amp;"|"&amp;Z767&amp;"|"&amp;AA767&amp;"|"&amp;AB767&amp;"|"&amp;AC767&amp;"|"&amp;AD767&amp;"|"&amp;AE767&amp;"|"&amp;AF767&amp;"|"&amp;AG767</f>
        <v>City Hotel|0|104|2016|May|20|14|2|1|3|0|0|BB|FRA|Online TA|TA/TO|0|0|0|D|D|0|No Deposit|9||0|Transient-Party|159.3|0|2|Check-Out|42507</v>
      </c>
      <c r="AI767" s="14" t="str">
        <f aca="false">IF(COUNTIF($AH$4:$AH$2603,AH767)&gt;1,"Duplicate","Unique")</f>
        <v>Unique</v>
      </c>
      <c r="AJ767" s="14" t="str">
        <f aca="false">IF(COUNTBLANK(B767:AG767)&gt;0,"Missing ("&amp;COUNTBLANK(B767:AG767)&amp;")","Complete")</f>
        <v>Missing (1)</v>
      </c>
    </row>
    <row r="768" customFormat="false" ht="15" hidden="false" customHeight="false" outlineLevel="0" collapsed="false">
      <c r="A768" s="0" t="n">
        <v>765</v>
      </c>
      <c r="B768" s="0" t="s">
        <v>90</v>
      </c>
      <c r="C768" s="0" t="n">
        <v>0</v>
      </c>
      <c r="D768" s="0" t="n">
        <v>19</v>
      </c>
      <c r="E768" s="0" t="n">
        <v>2015</v>
      </c>
      <c r="F768" s="0" t="s">
        <v>114</v>
      </c>
      <c r="G768" s="0" t="n">
        <v>39</v>
      </c>
      <c r="H768" s="0" t="n">
        <v>20</v>
      </c>
      <c r="I768" s="0" t="n">
        <v>1</v>
      </c>
      <c r="J768" s="0" t="n">
        <v>0</v>
      </c>
      <c r="K768" s="0" t="n">
        <v>2</v>
      </c>
      <c r="L768" s="0" t="n">
        <v>0</v>
      </c>
      <c r="M768" s="0" t="n">
        <v>0</v>
      </c>
      <c r="N768" s="0" t="s">
        <v>82</v>
      </c>
      <c r="O768" s="0" t="s">
        <v>92</v>
      </c>
      <c r="P768" s="0" t="s">
        <v>84</v>
      </c>
      <c r="Q768" s="0" t="s">
        <v>84</v>
      </c>
      <c r="R768" s="0" t="n">
        <v>0</v>
      </c>
      <c r="S768" s="0" t="n">
        <v>0</v>
      </c>
      <c r="T768" s="0" t="n">
        <v>0</v>
      </c>
      <c r="U768" s="0" t="s">
        <v>95</v>
      </c>
      <c r="V768" s="0" t="s">
        <v>124</v>
      </c>
      <c r="W768" s="0" t="n">
        <v>1</v>
      </c>
      <c r="X768" s="0" t="s">
        <v>86</v>
      </c>
      <c r="Y768" s="0" t="n">
        <v>14</v>
      </c>
      <c r="Z768" s="0" t="n">
        <v>84</v>
      </c>
      <c r="AA768" s="0" t="n">
        <v>0</v>
      </c>
      <c r="AB768" s="0" t="s">
        <v>87</v>
      </c>
      <c r="AC768" s="0" t="n">
        <v>124</v>
      </c>
      <c r="AD768" s="0" t="n">
        <v>0</v>
      </c>
      <c r="AE768" s="0" t="n">
        <v>0</v>
      </c>
      <c r="AF768" s="0" t="s">
        <v>88</v>
      </c>
      <c r="AG768" s="13" t="n">
        <v>42268</v>
      </c>
      <c r="AH768" s="0" t="str">
        <f aca="false">B768&amp;"|"&amp;C768&amp;"|"&amp;D768&amp;"|"&amp;E768&amp;"|"&amp;F768&amp;"|"&amp;G768&amp;"|"&amp;H768&amp;"|"&amp;I768&amp;"|"&amp;J768&amp;"|"&amp;K768&amp;"|"&amp;L768&amp;"|"&amp;M768&amp;"|"&amp;N768&amp;"|"&amp;O768&amp;"|"&amp;P768&amp;"|"&amp;Q768&amp;"|"&amp;R768&amp;"|"&amp;S768&amp;"|"&amp;T768&amp;"|"&amp;U768&amp;"|"&amp;V768&amp;"|"&amp;W768&amp;"|"&amp;X768&amp;"|"&amp;Y768&amp;"|"&amp;Z768&amp;"|"&amp;AA768&amp;"|"&amp;AB768&amp;"|"&amp;AC768&amp;"|"&amp;AD768&amp;"|"&amp;AE768&amp;"|"&amp;AF768&amp;"|"&amp;AG768</f>
        <v>City Hotel|0|19|2015|September|39|20|1|0|2|0|0|BB|PRT|Direct|Direct|0|0|0|A|E|1|No Deposit|14|84|0|Transient|124|0|0|Check-Out|42268</v>
      </c>
      <c r="AI768" s="0" t="str">
        <f aca="false">IF(COUNTIF($AH$4:$AH$2603,AH768)&gt;1,"Duplicate","Unique")</f>
        <v>Unique</v>
      </c>
      <c r="AJ768" s="0" t="str">
        <f aca="false">IF(COUNTBLANK(B768:AG768)&gt;0,"Missing ("&amp;COUNTBLANK(B768:AG768)&amp;")","Complete")</f>
        <v>Complete</v>
      </c>
    </row>
    <row r="769" customFormat="false" ht="15" hidden="false" customHeight="false" outlineLevel="0" collapsed="false">
      <c r="A769" s="14" t="n">
        <v>766</v>
      </c>
      <c r="B769" s="14" t="s">
        <v>80</v>
      </c>
      <c r="C769" s="14" t="n">
        <v>0</v>
      </c>
      <c r="D769" s="14" t="n">
        <v>1</v>
      </c>
      <c r="E769" s="14" t="n">
        <v>2015</v>
      </c>
      <c r="F769" s="14" t="s">
        <v>81</v>
      </c>
      <c r="G769" s="14" t="n">
        <v>50</v>
      </c>
      <c r="H769" s="14" t="n">
        <v>12</v>
      </c>
      <c r="I769" s="14" t="n">
        <v>0</v>
      </c>
      <c r="J769" s="14" t="n">
        <v>1</v>
      </c>
      <c r="K769" s="14" t="n">
        <v>2</v>
      </c>
      <c r="L769" s="14" t="n">
        <v>0</v>
      </c>
      <c r="M769" s="14" t="n">
        <v>1</v>
      </c>
      <c r="N769" s="14" t="s">
        <v>112</v>
      </c>
      <c r="O769" s="14" t="s">
        <v>92</v>
      </c>
      <c r="P769" s="14" t="s">
        <v>84</v>
      </c>
      <c r="Q769" s="14" t="s">
        <v>84</v>
      </c>
      <c r="R769" s="14" t="n">
        <v>0</v>
      </c>
      <c r="S769" s="14" t="n">
        <v>0</v>
      </c>
      <c r="T769" s="14" t="n">
        <v>0</v>
      </c>
      <c r="U769" s="14" t="s">
        <v>95</v>
      </c>
      <c r="V769" s="14" t="s">
        <v>109</v>
      </c>
      <c r="W769" s="14" t="n">
        <v>0</v>
      </c>
      <c r="X769" s="14" t="s">
        <v>86</v>
      </c>
      <c r="Y769" s="14"/>
      <c r="Z769" s="14"/>
      <c r="AA769" s="14" t="n">
        <v>0</v>
      </c>
      <c r="AB769" s="14" t="s">
        <v>87</v>
      </c>
      <c r="AC769" s="14" t="n">
        <v>79</v>
      </c>
      <c r="AD769" s="14" t="n">
        <v>1</v>
      </c>
      <c r="AE769" s="14" t="n">
        <v>1</v>
      </c>
      <c r="AF769" s="14" t="s">
        <v>88</v>
      </c>
      <c r="AG769" s="15" t="n">
        <v>42351</v>
      </c>
      <c r="AH769" s="14" t="str">
        <f aca="false">B769&amp;"|"&amp;C769&amp;"|"&amp;D769&amp;"|"&amp;E769&amp;"|"&amp;F769&amp;"|"&amp;G769&amp;"|"&amp;H769&amp;"|"&amp;I769&amp;"|"&amp;J769&amp;"|"&amp;K769&amp;"|"&amp;L769&amp;"|"&amp;M769&amp;"|"&amp;N769&amp;"|"&amp;O769&amp;"|"&amp;P769&amp;"|"&amp;Q769&amp;"|"&amp;R769&amp;"|"&amp;S769&amp;"|"&amp;T769&amp;"|"&amp;U769&amp;"|"&amp;V769&amp;"|"&amp;W769&amp;"|"&amp;X769&amp;"|"&amp;Y769&amp;"|"&amp;Z769&amp;"|"&amp;AA769&amp;"|"&amp;AB769&amp;"|"&amp;AC769&amp;"|"&amp;AD769&amp;"|"&amp;AE769&amp;"|"&amp;AF769&amp;"|"&amp;AG769</f>
        <v>Resort Hotel|0|1|2015|December|50|12|0|1|2|0|1|HB|PRT|Direct|Direct|0|0|0|A|D|0|No Deposit|||0|Transient|79|1|1|Check-Out|42351</v>
      </c>
      <c r="AI769" s="14" t="str">
        <f aca="false">IF(COUNTIF($AH$4:$AH$2603,AH769)&gt;1,"Duplicate","Unique")</f>
        <v>Unique</v>
      </c>
      <c r="AJ769" s="14" t="str">
        <f aca="false">IF(COUNTBLANK(B769:AG769)&gt;0,"Missing ("&amp;COUNTBLANK(B769:AG769)&amp;")","Complete")</f>
        <v>Missing (2)</v>
      </c>
    </row>
    <row r="770" customFormat="false" ht="15" hidden="false" customHeight="false" outlineLevel="0" collapsed="false">
      <c r="A770" s="0" t="n">
        <v>767</v>
      </c>
      <c r="B770" s="0" t="s">
        <v>80</v>
      </c>
      <c r="C770" s="0" t="n">
        <v>0</v>
      </c>
      <c r="D770" s="0" t="n">
        <v>83</v>
      </c>
      <c r="E770" s="0" t="n">
        <v>2017</v>
      </c>
      <c r="F770" s="0" t="s">
        <v>126</v>
      </c>
      <c r="G770" s="0" t="n">
        <v>2</v>
      </c>
      <c r="H770" s="0" t="n">
        <v>10</v>
      </c>
      <c r="I770" s="0" t="n">
        <v>4</v>
      </c>
      <c r="J770" s="0" t="n">
        <v>10</v>
      </c>
      <c r="K770" s="0" t="n">
        <v>1</v>
      </c>
      <c r="L770" s="0" t="n">
        <v>0</v>
      </c>
      <c r="M770" s="0" t="n">
        <v>0</v>
      </c>
      <c r="N770" s="0" t="s">
        <v>112</v>
      </c>
      <c r="O770" s="0" t="s">
        <v>83</v>
      </c>
      <c r="P770" s="0" t="s">
        <v>93</v>
      </c>
      <c r="Q770" s="0" t="s">
        <v>94</v>
      </c>
      <c r="R770" s="0" t="n">
        <v>0</v>
      </c>
      <c r="S770" s="0" t="n">
        <v>0</v>
      </c>
      <c r="T770" s="0" t="n">
        <v>0</v>
      </c>
      <c r="U770" s="0" t="s">
        <v>109</v>
      </c>
      <c r="V770" s="0" t="s">
        <v>109</v>
      </c>
      <c r="W770" s="0" t="n">
        <v>1</v>
      </c>
      <c r="X770" s="0" t="s">
        <v>86</v>
      </c>
      <c r="Y770" s="0" t="n">
        <v>147</v>
      </c>
      <c r="AA770" s="0" t="n">
        <v>0</v>
      </c>
      <c r="AB770" s="0" t="s">
        <v>87</v>
      </c>
      <c r="AC770" s="0" t="n">
        <v>50.96</v>
      </c>
      <c r="AD770" s="0" t="n">
        <v>0</v>
      </c>
      <c r="AE770" s="0" t="n">
        <v>0</v>
      </c>
      <c r="AF770" s="0" t="s">
        <v>88</v>
      </c>
      <c r="AG770" s="13" t="n">
        <v>42759</v>
      </c>
      <c r="AH770" s="0" t="str">
        <f aca="false">B770&amp;"|"&amp;C770&amp;"|"&amp;D770&amp;"|"&amp;E770&amp;"|"&amp;F770&amp;"|"&amp;G770&amp;"|"&amp;H770&amp;"|"&amp;I770&amp;"|"&amp;J770&amp;"|"&amp;K770&amp;"|"&amp;L770&amp;"|"&amp;M770&amp;"|"&amp;N770&amp;"|"&amp;O770&amp;"|"&amp;P770&amp;"|"&amp;Q770&amp;"|"&amp;R770&amp;"|"&amp;S770&amp;"|"&amp;T770&amp;"|"&amp;U770&amp;"|"&amp;V770&amp;"|"&amp;W770&amp;"|"&amp;X770&amp;"|"&amp;Y770&amp;"|"&amp;Z770&amp;"|"&amp;AA770&amp;"|"&amp;AB770&amp;"|"&amp;AC770&amp;"|"&amp;AD770&amp;"|"&amp;AE770&amp;"|"&amp;AF770&amp;"|"&amp;AG770</f>
        <v>Resort Hotel|0|83|2017|January|2|10|4|10|1|0|0|HB|GBR|Online TA|TA/TO|0|0|0|D|D|1|No Deposit|147||0|Transient|50.96|0|0|Check-Out|42759</v>
      </c>
      <c r="AI770" s="0" t="str">
        <f aca="false">IF(COUNTIF($AH$4:$AH$2603,AH770)&gt;1,"Duplicate","Unique")</f>
        <v>Unique</v>
      </c>
      <c r="AJ770" s="0" t="str">
        <f aca="false">IF(COUNTBLANK(B770:AG770)&gt;0,"Missing ("&amp;COUNTBLANK(B770:AG770)&amp;")","Complete")</f>
        <v>Missing (1)</v>
      </c>
    </row>
    <row r="771" customFormat="false" ht="15" hidden="false" customHeight="false" outlineLevel="0" collapsed="false">
      <c r="A771" s="14" t="n">
        <v>768</v>
      </c>
      <c r="B771" s="14" t="s">
        <v>90</v>
      </c>
      <c r="C771" s="14" t="n">
        <v>0</v>
      </c>
      <c r="D771" s="14" t="n">
        <v>56</v>
      </c>
      <c r="E771" s="14" t="n">
        <v>2015</v>
      </c>
      <c r="F771" s="14" t="s">
        <v>113</v>
      </c>
      <c r="G771" s="14" t="n">
        <v>45</v>
      </c>
      <c r="H771" s="14" t="n">
        <v>6</v>
      </c>
      <c r="I771" s="14" t="n">
        <v>1</v>
      </c>
      <c r="J771" s="14" t="n">
        <v>2</v>
      </c>
      <c r="K771" s="14" t="n">
        <v>2</v>
      </c>
      <c r="L771" s="14" t="n">
        <v>0</v>
      </c>
      <c r="M771" s="14" t="n">
        <v>0</v>
      </c>
      <c r="N771" s="14" t="s">
        <v>82</v>
      </c>
      <c r="O771" s="14" t="s">
        <v>115</v>
      </c>
      <c r="P771" s="14" t="s">
        <v>99</v>
      </c>
      <c r="Q771" s="14" t="s">
        <v>94</v>
      </c>
      <c r="R771" s="14" t="n">
        <v>0</v>
      </c>
      <c r="S771" s="14" t="n">
        <v>0</v>
      </c>
      <c r="T771" s="14" t="n">
        <v>0</v>
      </c>
      <c r="U771" s="14" t="s">
        <v>109</v>
      </c>
      <c r="V771" s="14" t="s">
        <v>95</v>
      </c>
      <c r="W771" s="14" t="n">
        <v>0</v>
      </c>
      <c r="X771" s="14" t="s">
        <v>86</v>
      </c>
      <c r="Y771" s="14" t="n">
        <v>28</v>
      </c>
      <c r="Z771" s="14"/>
      <c r="AA771" s="14" t="n">
        <v>0</v>
      </c>
      <c r="AB771" s="14" t="s">
        <v>87</v>
      </c>
      <c r="AC771" s="14" t="n">
        <v>60</v>
      </c>
      <c r="AD771" s="14" t="n">
        <v>0</v>
      </c>
      <c r="AE771" s="14" t="n">
        <v>1</v>
      </c>
      <c r="AF771" s="14" t="s">
        <v>88</v>
      </c>
      <c r="AG771" s="15" t="n">
        <v>42317</v>
      </c>
      <c r="AH771" s="14" t="str">
        <f aca="false">B771&amp;"|"&amp;C771&amp;"|"&amp;D771&amp;"|"&amp;E771&amp;"|"&amp;F771&amp;"|"&amp;G771&amp;"|"&amp;H771&amp;"|"&amp;I771&amp;"|"&amp;J771&amp;"|"&amp;K771&amp;"|"&amp;L771&amp;"|"&amp;M771&amp;"|"&amp;N771&amp;"|"&amp;O771&amp;"|"&amp;P771&amp;"|"&amp;Q771&amp;"|"&amp;R771&amp;"|"&amp;S771&amp;"|"&amp;T771&amp;"|"&amp;U771&amp;"|"&amp;V771&amp;"|"&amp;W771&amp;"|"&amp;X771&amp;"|"&amp;Y771&amp;"|"&amp;Z771&amp;"|"&amp;AA771&amp;"|"&amp;AB771&amp;"|"&amp;AC771&amp;"|"&amp;AD771&amp;"|"&amp;AE771&amp;"|"&amp;AF771&amp;"|"&amp;AG771</f>
        <v>City Hotel|0|56|2015|November|45|6|1|2|2|0|0|BB|ESP|Offline TA/TO|TA/TO|0|0|0|D|A|0|No Deposit|28||0|Transient|60|0|1|Check-Out|42317</v>
      </c>
      <c r="AI771" s="14" t="str">
        <f aca="false">IF(COUNTIF($AH$4:$AH$2603,AH771)&gt;1,"Duplicate","Unique")</f>
        <v>Unique</v>
      </c>
      <c r="AJ771" s="14" t="str">
        <f aca="false">IF(COUNTBLANK(B771:AG771)&gt;0,"Missing ("&amp;COUNTBLANK(B771:AG771)&amp;")","Complete")</f>
        <v>Missing (1)</v>
      </c>
    </row>
    <row r="772" customFormat="false" ht="15" hidden="false" customHeight="false" outlineLevel="0" collapsed="false">
      <c r="A772" s="0" t="n">
        <v>769</v>
      </c>
      <c r="B772" s="0" t="s">
        <v>90</v>
      </c>
      <c r="C772" s="0" t="n">
        <v>1</v>
      </c>
      <c r="D772" s="0" t="n">
        <v>111</v>
      </c>
      <c r="E772" s="0" t="n">
        <v>2017</v>
      </c>
      <c r="F772" s="0" t="s">
        <v>135</v>
      </c>
      <c r="G772" s="0" t="n">
        <v>26</v>
      </c>
      <c r="H772" s="0" t="n">
        <v>29</v>
      </c>
      <c r="I772" s="0" t="n">
        <v>0</v>
      </c>
      <c r="J772" s="0" t="n">
        <v>1</v>
      </c>
      <c r="K772" s="0" t="n">
        <v>2</v>
      </c>
      <c r="L772" s="0" t="n">
        <v>2</v>
      </c>
      <c r="M772" s="0" t="n">
        <v>0</v>
      </c>
      <c r="N772" s="0" t="s">
        <v>82</v>
      </c>
      <c r="O772" s="0" t="s">
        <v>122</v>
      </c>
      <c r="P772" s="0" t="s">
        <v>93</v>
      </c>
      <c r="Q772" s="0" t="s">
        <v>94</v>
      </c>
      <c r="R772" s="0" t="n">
        <v>0</v>
      </c>
      <c r="S772" s="0" t="n">
        <v>0</v>
      </c>
      <c r="T772" s="0" t="n">
        <v>0</v>
      </c>
      <c r="U772" s="0" t="s">
        <v>85</v>
      </c>
      <c r="V772" s="0" t="s">
        <v>85</v>
      </c>
      <c r="W772" s="0" t="n">
        <v>0</v>
      </c>
      <c r="X772" s="0" t="s">
        <v>86</v>
      </c>
      <c r="Y772" s="0" t="n">
        <v>9</v>
      </c>
      <c r="AA772" s="0" t="n">
        <v>0</v>
      </c>
      <c r="AB772" s="0" t="s">
        <v>87</v>
      </c>
      <c r="AC772" s="0" t="n">
        <v>230</v>
      </c>
      <c r="AD772" s="0" t="n">
        <v>0</v>
      </c>
      <c r="AE772" s="0" t="n">
        <v>0</v>
      </c>
      <c r="AF772" s="0" t="s">
        <v>96</v>
      </c>
      <c r="AG772" s="13" t="n">
        <v>42808</v>
      </c>
      <c r="AH772" s="0" t="str">
        <f aca="false">B772&amp;"|"&amp;C772&amp;"|"&amp;D772&amp;"|"&amp;E772&amp;"|"&amp;F772&amp;"|"&amp;G772&amp;"|"&amp;H772&amp;"|"&amp;I772&amp;"|"&amp;J772&amp;"|"&amp;K772&amp;"|"&amp;L772&amp;"|"&amp;M772&amp;"|"&amp;N772&amp;"|"&amp;O772&amp;"|"&amp;P772&amp;"|"&amp;Q772&amp;"|"&amp;R772&amp;"|"&amp;S772&amp;"|"&amp;T772&amp;"|"&amp;U772&amp;"|"&amp;V772&amp;"|"&amp;W772&amp;"|"&amp;X772&amp;"|"&amp;Y772&amp;"|"&amp;Z772&amp;"|"&amp;AA772&amp;"|"&amp;AB772&amp;"|"&amp;AC772&amp;"|"&amp;AD772&amp;"|"&amp;AE772&amp;"|"&amp;AF772&amp;"|"&amp;AG772</f>
        <v>City Hotel|1|111|2017|June|26|29|0|1|2|2|0|BB|FRA|Online TA|TA/TO|0|0|0|F|F|0|No Deposit|9||0|Transient|230|0|0|Canceled|42808</v>
      </c>
      <c r="AI772" s="0" t="str">
        <f aca="false">IF(COUNTIF($AH$4:$AH$2603,AH772)&gt;1,"Duplicate","Unique")</f>
        <v>Duplicate</v>
      </c>
      <c r="AJ772" s="0" t="str">
        <f aca="false">IF(COUNTBLANK(B772:AG772)&gt;0,"Missing ("&amp;COUNTBLANK(B772:AG772)&amp;")","Complete")</f>
        <v>Missing (1)</v>
      </c>
    </row>
    <row r="773" customFormat="false" ht="15" hidden="false" customHeight="false" outlineLevel="0" collapsed="false">
      <c r="A773" s="14" t="n">
        <v>770</v>
      </c>
      <c r="B773" s="14" t="s">
        <v>90</v>
      </c>
      <c r="C773" s="14" t="n">
        <v>1</v>
      </c>
      <c r="D773" s="14" t="n">
        <v>265</v>
      </c>
      <c r="E773" s="14" t="n">
        <v>2016</v>
      </c>
      <c r="F773" s="14" t="s">
        <v>113</v>
      </c>
      <c r="G773" s="14" t="n">
        <v>48</v>
      </c>
      <c r="H773" s="14" t="n">
        <v>20</v>
      </c>
      <c r="I773" s="14" t="n">
        <v>2</v>
      </c>
      <c r="J773" s="14" t="n">
        <v>1</v>
      </c>
      <c r="K773" s="14" t="n">
        <v>2</v>
      </c>
      <c r="L773" s="14" t="n">
        <v>0</v>
      </c>
      <c r="M773" s="14" t="n">
        <v>0</v>
      </c>
      <c r="N773" s="14" t="s">
        <v>82</v>
      </c>
      <c r="O773" s="14" t="s">
        <v>83</v>
      </c>
      <c r="P773" s="14" t="s">
        <v>93</v>
      </c>
      <c r="Q773" s="14" t="s">
        <v>94</v>
      </c>
      <c r="R773" s="14" t="n">
        <v>0</v>
      </c>
      <c r="S773" s="14" t="n">
        <v>0</v>
      </c>
      <c r="T773" s="14" t="n">
        <v>0</v>
      </c>
      <c r="U773" s="14" t="s">
        <v>95</v>
      </c>
      <c r="V773" s="14" t="s">
        <v>95</v>
      </c>
      <c r="W773" s="14" t="n">
        <v>0</v>
      </c>
      <c r="X773" s="14" t="s">
        <v>86</v>
      </c>
      <c r="Y773" s="14" t="n">
        <v>9</v>
      </c>
      <c r="Z773" s="14"/>
      <c r="AA773" s="14" t="n">
        <v>0</v>
      </c>
      <c r="AB773" s="14" t="s">
        <v>87</v>
      </c>
      <c r="AC773" s="14" t="n">
        <v>78.3</v>
      </c>
      <c r="AD773" s="14" t="n">
        <v>0</v>
      </c>
      <c r="AE773" s="14" t="n">
        <v>2</v>
      </c>
      <c r="AF773" s="14" t="s">
        <v>96</v>
      </c>
      <c r="AG773" s="15" t="n">
        <v>42636</v>
      </c>
      <c r="AH773" s="14" t="str">
        <f aca="false">B773&amp;"|"&amp;C773&amp;"|"&amp;D773&amp;"|"&amp;E773&amp;"|"&amp;F773&amp;"|"&amp;G773&amp;"|"&amp;H773&amp;"|"&amp;I773&amp;"|"&amp;J773&amp;"|"&amp;K773&amp;"|"&amp;L773&amp;"|"&amp;M773&amp;"|"&amp;N773&amp;"|"&amp;O773&amp;"|"&amp;P773&amp;"|"&amp;Q773&amp;"|"&amp;R773&amp;"|"&amp;S773&amp;"|"&amp;T773&amp;"|"&amp;U773&amp;"|"&amp;V773&amp;"|"&amp;W773&amp;"|"&amp;X773&amp;"|"&amp;Y773&amp;"|"&amp;Z773&amp;"|"&amp;AA773&amp;"|"&amp;AB773&amp;"|"&amp;AC773&amp;"|"&amp;AD773&amp;"|"&amp;AE773&amp;"|"&amp;AF773&amp;"|"&amp;AG773</f>
        <v>City Hotel|1|265|2016|November|48|20|2|1|2|0|0|BB|GBR|Online TA|TA/TO|0|0|0|A|A|0|No Deposit|9||0|Transient|78.3|0|2|Canceled|42636</v>
      </c>
      <c r="AI773" s="14" t="str">
        <f aca="false">IF(COUNTIF($AH$4:$AH$2603,AH773)&gt;1,"Duplicate","Unique")</f>
        <v>Unique</v>
      </c>
      <c r="AJ773" s="14" t="str">
        <f aca="false">IF(COUNTBLANK(B773:AG773)&gt;0,"Missing ("&amp;COUNTBLANK(B773:AG773)&amp;")","Complete")</f>
        <v>Missing (1)</v>
      </c>
    </row>
    <row r="774" customFormat="false" ht="15" hidden="false" customHeight="false" outlineLevel="0" collapsed="false">
      <c r="A774" s="0" t="n">
        <v>771</v>
      </c>
      <c r="B774" s="0" t="s">
        <v>90</v>
      </c>
      <c r="C774" s="0" t="n">
        <v>0</v>
      </c>
      <c r="D774" s="0" t="n">
        <v>93</v>
      </c>
      <c r="E774" s="0" t="n">
        <v>2017</v>
      </c>
      <c r="F774" s="0" t="s">
        <v>106</v>
      </c>
      <c r="G774" s="0" t="n">
        <v>16</v>
      </c>
      <c r="H774" s="0" t="n">
        <v>21</v>
      </c>
      <c r="I774" s="0" t="n">
        <v>2</v>
      </c>
      <c r="J774" s="0" t="n">
        <v>6</v>
      </c>
      <c r="K774" s="0" t="n">
        <v>2</v>
      </c>
      <c r="L774" s="0" t="n">
        <v>1</v>
      </c>
      <c r="M774" s="0" t="n">
        <v>0</v>
      </c>
      <c r="N774" s="0" t="s">
        <v>112</v>
      </c>
      <c r="O774" s="0" t="s">
        <v>132</v>
      </c>
      <c r="P774" s="0" t="s">
        <v>93</v>
      </c>
      <c r="Q774" s="0" t="s">
        <v>94</v>
      </c>
      <c r="R774" s="0" t="n">
        <v>0</v>
      </c>
      <c r="S774" s="0" t="n">
        <v>0</v>
      </c>
      <c r="T774" s="0" t="n">
        <v>0</v>
      </c>
      <c r="U774" s="0" t="s">
        <v>95</v>
      </c>
      <c r="V774" s="0" t="s">
        <v>95</v>
      </c>
      <c r="W774" s="0" t="n">
        <v>0</v>
      </c>
      <c r="X774" s="0" t="s">
        <v>86</v>
      </c>
      <c r="Y774" s="0" t="n">
        <v>9</v>
      </c>
      <c r="AA774" s="0" t="n">
        <v>0</v>
      </c>
      <c r="AB774" s="0" t="s">
        <v>87</v>
      </c>
      <c r="AC774" s="0" t="n">
        <v>184.5</v>
      </c>
      <c r="AD774" s="0" t="n">
        <v>0</v>
      </c>
      <c r="AE774" s="0" t="n">
        <v>1</v>
      </c>
      <c r="AF774" s="0" t="s">
        <v>88</v>
      </c>
      <c r="AG774" s="13" t="n">
        <v>42854</v>
      </c>
      <c r="AH774" s="0" t="str">
        <f aca="false">B774&amp;"|"&amp;C774&amp;"|"&amp;D774&amp;"|"&amp;E774&amp;"|"&amp;F774&amp;"|"&amp;G774&amp;"|"&amp;H774&amp;"|"&amp;I774&amp;"|"&amp;J774&amp;"|"&amp;K774&amp;"|"&amp;L774&amp;"|"&amp;M774&amp;"|"&amp;N774&amp;"|"&amp;O774&amp;"|"&amp;P774&amp;"|"&amp;Q774&amp;"|"&amp;R774&amp;"|"&amp;S774&amp;"|"&amp;T774&amp;"|"&amp;U774&amp;"|"&amp;V774&amp;"|"&amp;W774&amp;"|"&amp;X774&amp;"|"&amp;Y774&amp;"|"&amp;Z774&amp;"|"&amp;AA774&amp;"|"&amp;AB774&amp;"|"&amp;AC774&amp;"|"&amp;AD774&amp;"|"&amp;AE774&amp;"|"&amp;AF774&amp;"|"&amp;AG774</f>
        <v>City Hotel|0|93|2017|April|16|21|2|6|2|1|0|HB|EST|Online TA|TA/TO|0|0|0|A|A|0|No Deposit|9||0|Transient|184.5|0|1|Check-Out|42854</v>
      </c>
      <c r="AI774" s="0" t="str">
        <f aca="false">IF(COUNTIF($AH$4:$AH$2603,AH774)&gt;1,"Duplicate","Unique")</f>
        <v>Unique</v>
      </c>
      <c r="AJ774" s="0" t="str">
        <f aca="false">IF(COUNTBLANK(B774:AG774)&gt;0,"Missing ("&amp;COUNTBLANK(B774:AG774)&amp;")","Complete")</f>
        <v>Missing (1)</v>
      </c>
    </row>
    <row r="775" customFormat="false" ht="15" hidden="false" customHeight="false" outlineLevel="0" collapsed="false">
      <c r="A775" s="14" t="n">
        <v>772</v>
      </c>
      <c r="B775" s="14" t="s">
        <v>90</v>
      </c>
      <c r="C775" s="14" t="n">
        <v>0</v>
      </c>
      <c r="D775" s="14" t="n">
        <v>53</v>
      </c>
      <c r="E775" s="14" t="n">
        <v>2017</v>
      </c>
      <c r="F775" s="14" t="s">
        <v>135</v>
      </c>
      <c r="G775" s="14" t="n">
        <v>26</v>
      </c>
      <c r="H775" s="14" t="n">
        <v>25</v>
      </c>
      <c r="I775" s="14" t="n">
        <v>1</v>
      </c>
      <c r="J775" s="14" t="n">
        <v>0</v>
      </c>
      <c r="K775" s="14" t="n">
        <v>1</v>
      </c>
      <c r="L775" s="14" t="n">
        <v>0</v>
      </c>
      <c r="M775" s="14" t="n">
        <v>0</v>
      </c>
      <c r="N775" s="14" t="s">
        <v>107</v>
      </c>
      <c r="O775" s="14" t="s">
        <v>98</v>
      </c>
      <c r="P775" s="14" t="s">
        <v>93</v>
      </c>
      <c r="Q775" s="14" t="s">
        <v>94</v>
      </c>
      <c r="R775" s="14" t="n">
        <v>0</v>
      </c>
      <c r="S775" s="14" t="n">
        <v>0</v>
      </c>
      <c r="T775" s="14" t="n">
        <v>0</v>
      </c>
      <c r="U775" s="14" t="s">
        <v>95</v>
      </c>
      <c r="V775" s="14" t="s">
        <v>95</v>
      </c>
      <c r="W775" s="14" t="n">
        <v>1</v>
      </c>
      <c r="X775" s="14" t="s">
        <v>86</v>
      </c>
      <c r="Y775" s="14" t="n">
        <v>9</v>
      </c>
      <c r="Z775" s="14"/>
      <c r="AA775" s="14" t="n">
        <v>0</v>
      </c>
      <c r="AB775" s="14" t="s">
        <v>87</v>
      </c>
      <c r="AC775" s="14" t="n">
        <v>120</v>
      </c>
      <c r="AD775" s="14" t="n">
        <v>0</v>
      </c>
      <c r="AE775" s="14" t="n">
        <v>1</v>
      </c>
      <c r="AF775" s="14" t="s">
        <v>88</v>
      </c>
      <c r="AG775" s="15" t="n">
        <v>42912</v>
      </c>
      <c r="AH775" s="14" t="str">
        <f aca="false">B775&amp;"|"&amp;C775&amp;"|"&amp;D775&amp;"|"&amp;E775&amp;"|"&amp;F775&amp;"|"&amp;G775&amp;"|"&amp;H775&amp;"|"&amp;I775&amp;"|"&amp;J775&amp;"|"&amp;K775&amp;"|"&amp;L775&amp;"|"&amp;M775&amp;"|"&amp;N775&amp;"|"&amp;O775&amp;"|"&amp;P775&amp;"|"&amp;Q775&amp;"|"&amp;R775&amp;"|"&amp;S775&amp;"|"&amp;T775&amp;"|"&amp;U775&amp;"|"&amp;V775&amp;"|"&amp;W775&amp;"|"&amp;X775&amp;"|"&amp;Y775&amp;"|"&amp;Z775&amp;"|"&amp;AA775&amp;"|"&amp;AB775&amp;"|"&amp;AC775&amp;"|"&amp;AD775&amp;"|"&amp;AE775&amp;"|"&amp;AF775&amp;"|"&amp;AG775</f>
        <v>City Hotel|0|53|2017|June|26|25|1|0|1|0|0|SC|BRA|Online TA|TA/TO|0|0|0|A|A|1|No Deposit|9||0|Transient|120|0|1|Check-Out|42912</v>
      </c>
      <c r="AI775" s="14" t="str">
        <f aca="false">IF(COUNTIF($AH$4:$AH$2603,AH775)&gt;1,"Duplicate","Unique")</f>
        <v>Unique</v>
      </c>
      <c r="AJ775" s="14" t="str">
        <f aca="false">IF(COUNTBLANK(B775:AG775)&gt;0,"Missing ("&amp;COUNTBLANK(B775:AG775)&amp;")","Complete")</f>
        <v>Missing (1)</v>
      </c>
    </row>
    <row r="776" customFormat="false" ht="15" hidden="false" customHeight="false" outlineLevel="0" collapsed="false">
      <c r="A776" s="0" t="n">
        <v>773</v>
      </c>
      <c r="B776" s="0" t="s">
        <v>90</v>
      </c>
      <c r="C776" s="0" t="n">
        <v>1</v>
      </c>
      <c r="D776" s="0" t="n">
        <v>305</v>
      </c>
      <c r="E776" s="0" t="n">
        <v>2016</v>
      </c>
      <c r="F776" s="0" t="s">
        <v>113</v>
      </c>
      <c r="G776" s="0" t="n">
        <v>45</v>
      </c>
      <c r="H776" s="0" t="n">
        <v>4</v>
      </c>
      <c r="I776" s="0" t="n">
        <v>1</v>
      </c>
      <c r="J776" s="0" t="n">
        <v>2</v>
      </c>
      <c r="K776" s="0" t="n">
        <v>2</v>
      </c>
      <c r="L776" s="0" t="n">
        <v>0</v>
      </c>
      <c r="M776" s="0" t="n">
        <v>0</v>
      </c>
      <c r="N776" s="0" t="s">
        <v>82</v>
      </c>
      <c r="O776" s="0" t="s">
        <v>92</v>
      </c>
      <c r="P776" s="0" t="s">
        <v>99</v>
      </c>
      <c r="Q776" s="0" t="s">
        <v>94</v>
      </c>
      <c r="R776" s="0" t="n">
        <v>0</v>
      </c>
      <c r="S776" s="0" t="n">
        <v>0</v>
      </c>
      <c r="T776" s="0" t="n">
        <v>0</v>
      </c>
      <c r="U776" s="0" t="s">
        <v>95</v>
      </c>
      <c r="V776" s="0" t="s">
        <v>95</v>
      </c>
      <c r="W776" s="0" t="n">
        <v>0</v>
      </c>
      <c r="X776" s="0" t="s">
        <v>120</v>
      </c>
      <c r="Y776" s="0" t="n">
        <v>21</v>
      </c>
      <c r="AA776" s="0" t="n">
        <v>0</v>
      </c>
      <c r="AB776" s="0" t="s">
        <v>87</v>
      </c>
      <c r="AC776" s="0" t="n">
        <v>89</v>
      </c>
      <c r="AD776" s="0" t="n">
        <v>0</v>
      </c>
      <c r="AE776" s="0" t="n">
        <v>0</v>
      </c>
      <c r="AF776" s="0" t="s">
        <v>96</v>
      </c>
      <c r="AG776" s="13" t="n">
        <v>42401</v>
      </c>
      <c r="AH776" s="0" t="str">
        <f aca="false">B776&amp;"|"&amp;C776&amp;"|"&amp;D776&amp;"|"&amp;E776&amp;"|"&amp;F776&amp;"|"&amp;G776&amp;"|"&amp;H776&amp;"|"&amp;I776&amp;"|"&amp;J776&amp;"|"&amp;K776&amp;"|"&amp;L776&amp;"|"&amp;M776&amp;"|"&amp;N776&amp;"|"&amp;O776&amp;"|"&amp;P776&amp;"|"&amp;Q776&amp;"|"&amp;R776&amp;"|"&amp;S776&amp;"|"&amp;T776&amp;"|"&amp;U776&amp;"|"&amp;V776&amp;"|"&amp;W776&amp;"|"&amp;X776&amp;"|"&amp;Y776&amp;"|"&amp;Z776&amp;"|"&amp;AA776&amp;"|"&amp;AB776&amp;"|"&amp;AC776&amp;"|"&amp;AD776&amp;"|"&amp;AE776&amp;"|"&amp;AF776&amp;"|"&amp;AG776</f>
        <v>City Hotel|1|305|2016|November|45|4|1|2|2|0|0|BB|PRT|Offline TA/TO|TA/TO|0|0|0|A|A|0|Non Refund|21||0|Transient|89|0|0|Canceled|42401</v>
      </c>
      <c r="AI776" s="0" t="str">
        <f aca="false">IF(COUNTIF($AH$4:$AH$2603,AH776)&gt;1,"Duplicate","Unique")</f>
        <v>Duplicate</v>
      </c>
      <c r="AJ776" s="0" t="str">
        <f aca="false">IF(COUNTBLANK(B776:AG776)&gt;0,"Missing ("&amp;COUNTBLANK(B776:AG776)&amp;")","Complete")</f>
        <v>Missing (1)</v>
      </c>
    </row>
    <row r="777" customFormat="false" ht="15" hidden="false" customHeight="false" outlineLevel="0" collapsed="false">
      <c r="A777" s="14" t="n">
        <v>774</v>
      </c>
      <c r="B777" s="14" t="s">
        <v>80</v>
      </c>
      <c r="C777" s="14" t="n">
        <v>0</v>
      </c>
      <c r="D777" s="14" t="n">
        <v>336</v>
      </c>
      <c r="E777" s="14" t="n">
        <v>2016</v>
      </c>
      <c r="F777" s="14" t="s">
        <v>114</v>
      </c>
      <c r="G777" s="14" t="n">
        <v>38</v>
      </c>
      <c r="H777" s="14" t="n">
        <v>15</v>
      </c>
      <c r="I777" s="14" t="n">
        <v>1</v>
      </c>
      <c r="J777" s="14" t="n">
        <v>3</v>
      </c>
      <c r="K777" s="14" t="n">
        <v>2</v>
      </c>
      <c r="L777" s="14" t="n">
        <v>0</v>
      </c>
      <c r="M777" s="14" t="n">
        <v>0</v>
      </c>
      <c r="N777" s="14" t="s">
        <v>82</v>
      </c>
      <c r="O777" s="14" t="s">
        <v>83</v>
      </c>
      <c r="P777" s="14" t="s">
        <v>116</v>
      </c>
      <c r="Q777" s="14" t="s">
        <v>84</v>
      </c>
      <c r="R777" s="14" t="n">
        <v>0</v>
      </c>
      <c r="S777" s="14" t="n">
        <v>0</v>
      </c>
      <c r="T777" s="14" t="n">
        <v>0</v>
      </c>
      <c r="U777" s="14" t="s">
        <v>95</v>
      </c>
      <c r="V777" s="14" t="s">
        <v>95</v>
      </c>
      <c r="W777" s="14" t="n">
        <v>1</v>
      </c>
      <c r="X777" s="14" t="s">
        <v>86</v>
      </c>
      <c r="Y777" s="14"/>
      <c r="Z777" s="14" t="n">
        <v>223</v>
      </c>
      <c r="AA777" s="14" t="n">
        <v>0</v>
      </c>
      <c r="AB777" s="14" t="s">
        <v>101</v>
      </c>
      <c r="AC777" s="14" t="n">
        <v>73.5</v>
      </c>
      <c r="AD777" s="14" t="n">
        <v>1</v>
      </c>
      <c r="AE777" s="14" t="n">
        <v>0</v>
      </c>
      <c r="AF777" s="14" t="s">
        <v>88</v>
      </c>
      <c r="AG777" s="15" t="n">
        <v>42632</v>
      </c>
      <c r="AH777" s="14" t="str">
        <f aca="false">B777&amp;"|"&amp;C777&amp;"|"&amp;D777&amp;"|"&amp;E777&amp;"|"&amp;F777&amp;"|"&amp;G777&amp;"|"&amp;H777&amp;"|"&amp;I777&amp;"|"&amp;J777&amp;"|"&amp;K777&amp;"|"&amp;L777&amp;"|"&amp;M777&amp;"|"&amp;N777&amp;"|"&amp;O777&amp;"|"&amp;P777&amp;"|"&amp;Q777&amp;"|"&amp;R777&amp;"|"&amp;S777&amp;"|"&amp;T777&amp;"|"&amp;U777&amp;"|"&amp;V777&amp;"|"&amp;W777&amp;"|"&amp;X777&amp;"|"&amp;Y777&amp;"|"&amp;Z777&amp;"|"&amp;AA777&amp;"|"&amp;AB777&amp;"|"&amp;AC777&amp;"|"&amp;AD777&amp;"|"&amp;AE777&amp;"|"&amp;AF777&amp;"|"&amp;AG777</f>
        <v>Resort Hotel|0|336|2016|September|38|15|1|3|2|0|0|BB|GBR|Groups|Direct|0|0|0|A|A|1|No Deposit||223|0|Transient-Party|73.5|1|0|Check-Out|42632</v>
      </c>
      <c r="AI777" s="14" t="str">
        <f aca="false">IF(COUNTIF($AH$4:$AH$2603,AH777)&gt;1,"Duplicate","Unique")</f>
        <v>Unique</v>
      </c>
      <c r="AJ777" s="14" t="str">
        <f aca="false">IF(COUNTBLANK(B777:AG777)&gt;0,"Missing ("&amp;COUNTBLANK(B777:AG777)&amp;")","Complete")</f>
        <v>Missing (1)</v>
      </c>
    </row>
    <row r="778" customFormat="false" ht="15" hidden="false" customHeight="false" outlineLevel="0" collapsed="false">
      <c r="A778" s="0" t="n">
        <v>775</v>
      </c>
      <c r="B778" s="0" t="s">
        <v>90</v>
      </c>
      <c r="C778" s="0" t="n">
        <v>0</v>
      </c>
      <c r="D778" s="0" t="n">
        <v>188</v>
      </c>
      <c r="E778" s="0" t="n">
        <v>2016</v>
      </c>
      <c r="F778" s="0" t="s">
        <v>119</v>
      </c>
      <c r="G778" s="0" t="n">
        <v>33</v>
      </c>
      <c r="H778" s="0" t="n">
        <v>8</v>
      </c>
      <c r="I778" s="0" t="n">
        <v>1</v>
      </c>
      <c r="J778" s="0" t="n">
        <v>1</v>
      </c>
      <c r="K778" s="0" t="n">
        <v>2</v>
      </c>
      <c r="L778" s="0" t="n">
        <v>1</v>
      </c>
      <c r="M778" s="0" t="n">
        <v>0</v>
      </c>
      <c r="N778" s="0" t="s">
        <v>112</v>
      </c>
      <c r="O778" s="0" t="s">
        <v>158</v>
      </c>
      <c r="P778" s="0" t="s">
        <v>93</v>
      </c>
      <c r="Q778" s="0" t="s">
        <v>94</v>
      </c>
      <c r="R778" s="0" t="n">
        <v>0</v>
      </c>
      <c r="S778" s="0" t="n">
        <v>0</v>
      </c>
      <c r="T778" s="0" t="n">
        <v>0</v>
      </c>
      <c r="U778" s="0" t="s">
        <v>95</v>
      </c>
      <c r="V778" s="0" t="s">
        <v>95</v>
      </c>
      <c r="W778" s="0" t="n">
        <v>1</v>
      </c>
      <c r="X778" s="0" t="s">
        <v>86</v>
      </c>
      <c r="Y778" s="0" t="n">
        <v>9</v>
      </c>
      <c r="AA778" s="0" t="n">
        <v>0</v>
      </c>
      <c r="AB778" s="0" t="s">
        <v>87</v>
      </c>
      <c r="AC778" s="0" t="n">
        <v>164.25</v>
      </c>
      <c r="AD778" s="0" t="n">
        <v>0</v>
      </c>
      <c r="AE778" s="0" t="n">
        <v>1</v>
      </c>
      <c r="AF778" s="0" t="s">
        <v>88</v>
      </c>
      <c r="AG778" s="13" t="n">
        <v>42592</v>
      </c>
      <c r="AH778" s="0" t="str">
        <f aca="false">B778&amp;"|"&amp;C778&amp;"|"&amp;D778&amp;"|"&amp;E778&amp;"|"&amp;F778&amp;"|"&amp;G778&amp;"|"&amp;H778&amp;"|"&amp;I778&amp;"|"&amp;J778&amp;"|"&amp;K778&amp;"|"&amp;L778&amp;"|"&amp;M778&amp;"|"&amp;N778&amp;"|"&amp;O778&amp;"|"&amp;P778&amp;"|"&amp;Q778&amp;"|"&amp;R778&amp;"|"&amp;S778&amp;"|"&amp;T778&amp;"|"&amp;U778&amp;"|"&amp;V778&amp;"|"&amp;W778&amp;"|"&amp;X778&amp;"|"&amp;Y778&amp;"|"&amp;Z778&amp;"|"&amp;AA778&amp;"|"&amp;AB778&amp;"|"&amp;AC778&amp;"|"&amp;AD778&amp;"|"&amp;AE778&amp;"|"&amp;AF778&amp;"|"&amp;AG778</f>
        <v>City Hotel|0|188|2016|August|33|8|1|1|2|1|0|HB|ITA|Online TA|TA/TO|0|0|0|A|A|1|No Deposit|9||0|Transient|164.25|0|1|Check-Out|42592</v>
      </c>
      <c r="AI778" s="0" t="str">
        <f aca="false">IF(COUNTIF($AH$4:$AH$2603,AH778)&gt;1,"Duplicate","Unique")</f>
        <v>Unique</v>
      </c>
      <c r="AJ778" s="0" t="str">
        <f aca="false">IF(COUNTBLANK(B778:AG778)&gt;0,"Missing ("&amp;COUNTBLANK(B778:AG778)&amp;")","Complete")</f>
        <v>Missing (1)</v>
      </c>
    </row>
    <row r="779" customFormat="false" ht="15" hidden="false" customHeight="false" outlineLevel="0" collapsed="false">
      <c r="A779" s="14" t="n">
        <v>776</v>
      </c>
      <c r="B779" s="14" t="s">
        <v>80</v>
      </c>
      <c r="C779" s="14" t="n">
        <v>0</v>
      </c>
      <c r="D779" s="14" t="n">
        <v>0</v>
      </c>
      <c r="E779" s="14" t="n">
        <v>2015</v>
      </c>
      <c r="F779" s="14" t="s">
        <v>81</v>
      </c>
      <c r="G779" s="14" t="n">
        <v>51</v>
      </c>
      <c r="H779" s="14" t="n">
        <v>18</v>
      </c>
      <c r="I779" s="14" t="n">
        <v>0</v>
      </c>
      <c r="J779" s="14" t="n">
        <v>1</v>
      </c>
      <c r="K779" s="14" t="n">
        <v>2</v>
      </c>
      <c r="L779" s="14" t="n">
        <v>0</v>
      </c>
      <c r="M779" s="14" t="n">
        <v>0</v>
      </c>
      <c r="N779" s="14" t="s">
        <v>82</v>
      </c>
      <c r="O779" s="14" t="s">
        <v>92</v>
      </c>
      <c r="P779" s="14" t="s">
        <v>99</v>
      </c>
      <c r="Q779" s="14" t="s">
        <v>94</v>
      </c>
      <c r="R779" s="14" t="n">
        <v>1</v>
      </c>
      <c r="S779" s="14" t="n">
        <v>0</v>
      </c>
      <c r="T779" s="14" t="n">
        <v>1</v>
      </c>
      <c r="U779" s="14" t="s">
        <v>95</v>
      </c>
      <c r="V779" s="14" t="s">
        <v>95</v>
      </c>
      <c r="W779" s="14" t="n">
        <v>0</v>
      </c>
      <c r="X779" s="14" t="s">
        <v>86</v>
      </c>
      <c r="Y779" s="14" t="n">
        <v>127</v>
      </c>
      <c r="Z779" s="14"/>
      <c r="AA779" s="14" t="n">
        <v>0</v>
      </c>
      <c r="AB779" s="14" t="s">
        <v>87</v>
      </c>
      <c r="AC779" s="14" t="n">
        <v>30.5</v>
      </c>
      <c r="AD779" s="14" t="n">
        <v>0</v>
      </c>
      <c r="AE779" s="14" t="n">
        <v>1</v>
      </c>
      <c r="AF779" s="14" t="s">
        <v>88</v>
      </c>
      <c r="AG779" s="15" t="n">
        <v>42357</v>
      </c>
      <c r="AH779" s="14" t="str">
        <f aca="false">B779&amp;"|"&amp;C779&amp;"|"&amp;D779&amp;"|"&amp;E779&amp;"|"&amp;F779&amp;"|"&amp;G779&amp;"|"&amp;H779&amp;"|"&amp;I779&amp;"|"&amp;J779&amp;"|"&amp;K779&amp;"|"&amp;L779&amp;"|"&amp;M779&amp;"|"&amp;N779&amp;"|"&amp;O779&amp;"|"&amp;P779&amp;"|"&amp;Q779&amp;"|"&amp;R779&amp;"|"&amp;S779&amp;"|"&amp;T779&amp;"|"&amp;U779&amp;"|"&amp;V779&amp;"|"&amp;W779&amp;"|"&amp;X779&amp;"|"&amp;Y779&amp;"|"&amp;Z779&amp;"|"&amp;AA779&amp;"|"&amp;AB779&amp;"|"&amp;AC779&amp;"|"&amp;AD779&amp;"|"&amp;AE779&amp;"|"&amp;AF779&amp;"|"&amp;AG779</f>
        <v>Resort Hotel|0|0|2015|December|51|18|0|1|2|0|0|BB|PRT|Offline TA/TO|TA/TO|1|0|1|A|A|0|No Deposit|127||0|Transient|30.5|0|1|Check-Out|42357</v>
      </c>
      <c r="AI779" s="14" t="str">
        <f aca="false">IF(COUNTIF($AH$4:$AH$2603,AH779)&gt;1,"Duplicate","Unique")</f>
        <v>Unique</v>
      </c>
      <c r="AJ779" s="14" t="str">
        <f aca="false">IF(COUNTBLANK(B779:AG779)&gt;0,"Missing ("&amp;COUNTBLANK(B779:AG779)&amp;")","Complete")</f>
        <v>Missing (1)</v>
      </c>
    </row>
    <row r="780" customFormat="false" ht="15" hidden="false" customHeight="false" outlineLevel="0" collapsed="false">
      <c r="A780" s="0" t="n">
        <v>777</v>
      </c>
      <c r="B780" s="0" t="s">
        <v>90</v>
      </c>
      <c r="C780" s="0" t="n">
        <v>0</v>
      </c>
      <c r="D780" s="0" t="n">
        <v>175</v>
      </c>
      <c r="E780" s="0" t="n">
        <v>2016</v>
      </c>
      <c r="F780" s="0" t="s">
        <v>91</v>
      </c>
      <c r="G780" s="0" t="n">
        <v>29</v>
      </c>
      <c r="H780" s="0" t="n">
        <v>10</v>
      </c>
      <c r="I780" s="0" t="n">
        <v>4</v>
      </c>
      <c r="J780" s="0" t="n">
        <v>6</v>
      </c>
      <c r="K780" s="0" t="n">
        <v>2</v>
      </c>
      <c r="L780" s="0" t="n">
        <v>0</v>
      </c>
      <c r="M780" s="0" t="n">
        <v>0</v>
      </c>
      <c r="N780" s="0" t="s">
        <v>82</v>
      </c>
      <c r="O780" s="0" t="s">
        <v>150</v>
      </c>
      <c r="P780" s="0" t="s">
        <v>93</v>
      </c>
      <c r="Q780" s="0" t="s">
        <v>94</v>
      </c>
      <c r="R780" s="0" t="n">
        <v>0</v>
      </c>
      <c r="S780" s="0" t="n">
        <v>0</v>
      </c>
      <c r="T780" s="0" t="n">
        <v>0</v>
      </c>
      <c r="U780" s="0" t="s">
        <v>109</v>
      </c>
      <c r="V780" s="0" t="s">
        <v>109</v>
      </c>
      <c r="W780" s="0" t="n">
        <v>0</v>
      </c>
      <c r="X780" s="0" t="s">
        <v>86</v>
      </c>
      <c r="Y780" s="0" t="n">
        <v>8</v>
      </c>
      <c r="AA780" s="0" t="n">
        <v>0</v>
      </c>
      <c r="AB780" s="0" t="s">
        <v>87</v>
      </c>
      <c r="AC780" s="0" t="n">
        <v>99.45</v>
      </c>
      <c r="AD780" s="0" t="n">
        <v>0</v>
      </c>
      <c r="AE780" s="0" t="n">
        <v>1</v>
      </c>
      <c r="AF780" s="0" t="s">
        <v>88</v>
      </c>
      <c r="AG780" s="13" t="n">
        <v>42571</v>
      </c>
      <c r="AH780" s="0" t="str">
        <f aca="false">B780&amp;"|"&amp;C780&amp;"|"&amp;D780&amp;"|"&amp;E780&amp;"|"&amp;F780&amp;"|"&amp;G780&amp;"|"&amp;H780&amp;"|"&amp;I780&amp;"|"&amp;J780&amp;"|"&amp;K780&amp;"|"&amp;L780&amp;"|"&amp;M780&amp;"|"&amp;N780&amp;"|"&amp;O780&amp;"|"&amp;P780&amp;"|"&amp;Q780&amp;"|"&amp;R780&amp;"|"&amp;S780&amp;"|"&amp;T780&amp;"|"&amp;U780&amp;"|"&amp;V780&amp;"|"&amp;W780&amp;"|"&amp;X780&amp;"|"&amp;Y780&amp;"|"&amp;Z780&amp;"|"&amp;AA780&amp;"|"&amp;AB780&amp;"|"&amp;AC780&amp;"|"&amp;AD780&amp;"|"&amp;AE780&amp;"|"&amp;AF780&amp;"|"&amp;AG780</f>
        <v>City Hotel|0|175|2016|July|29|10|4|6|2|0|0|BB|NOR|Online TA|TA/TO|0|0|0|D|D|0|No Deposit|8||0|Transient|99.45|0|1|Check-Out|42571</v>
      </c>
      <c r="AI780" s="0" t="str">
        <f aca="false">IF(COUNTIF($AH$4:$AH$2603,AH780)&gt;1,"Duplicate","Unique")</f>
        <v>Unique</v>
      </c>
      <c r="AJ780" s="0" t="str">
        <f aca="false">IF(COUNTBLANK(B780:AG780)&gt;0,"Missing ("&amp;COUNTBLANK(B780:AG780)&amp;")","Complete")</f>
        <v>Missing (1)</v>
      </c>
    </row>
    <row r="781" customFormat="false" ht="15" hidden="false" customHeight="false" outlineLevel="0" collapsed="false">
      <c r="A781" s="14" t="n">
        <v>778</v>
      </c>
      <c r="B781" s="14" t="s">
        <v>90</v>
      </c>
      <c r="C781" s="14" t="n">
        <v>0</v>
      </c>
      <c r="D781" s="14" t="n">
        <v>52</v>
      </c>
      <c r="E781" s="14" t="n">
        <v>2017</v>
      </c>
      <c r="F781" s="14" t="s">
        <v>106</v>
      </c>
      <c r="G781" s="14" t="n">
        <v>17</v>
      </c>
      <c r="H781" s="14" t="n">
        <v>28</v>
      </c>
      <c r="I781" s="14" t="n">
        <v>0</v>
      </c>
      <c r="J781" s="14" t="n">
        <v>1</v>
      </c>
      <c r="K781" s="14" t="n">
        <v>2</v>
      </c>
      <c r="L781" s="14" t="n">
        <v>0</v>
      </c>
      <c r="M781" s="14" t="n">
        <v>0</v>
      </c>
      <c r="N781" s="14" t="s">
        <v>82</v>
      </c>
      <c r="O781" s="14" t="s">
        <v>151</v>
      </c>
      <c r="P781" s="14" t="s">
        <v>128</v>
      </c>
      <c r="Q781" s="14" t="s">
        <v>128</v>
      </c>
      <c r="R781" s="14" t="n">
        <v>0</v>
      </c>
      <c r="S781" s="14" t="n">
        <v>0</v>
      </c>
      <c r="T781" s="14" t="n">
        <v>0</v>
      </c>
      <c r="U781" s="14" t="s">
        <v>95</v>
      </c>
      <c r="V781" s="14" t="s">
        <v>95</v>
      </c>
      <c r="W781" s="14" t="n">
        <v>1</v>
      </c>
      <c r="X781" s="14" t="s">
        <v>172</v>
      </c>
      <c r="Y781" s="14"/>
      <c r="Z781" s="14" t="n">
        <v>40</v>
      </c>
      <c r="AA781" s="14" t="n">
        <v>0</v>
      </c>
      <c r="AB781" s="14" t="s">
        <v>101</v>
      </c>
      <c r="AC781" s="14" t="n">
        <v>77</v>
      </c>
      <c r="AD781" s="14" t="n">
        <v>1</v>
      </c>
      <c r="AE781" s="14" t="n">
        <v>1</v>
      </c>
      <c r="AF781" s="14" t="s">
        <v>88</v>
      </c>
      <c r="AG781" s="15" t="n">
        <v>42854</v>
      </c>
      <c r="AH781" s="14" t="str">
        <f aca="false">B781&amp;"|"&amp;C781&amp;"|"&amp;D781&amp;"|"&amp;E781&amp;"|"&amp;F781&amp;"|"&amp;G781&amp;"|"&amp;H781&amp;"|"&amp;I781&amp;"|"&amp;J781&amp;"|"&amp;K781&amp;"|"&amp;L781&amp;"|"&amp;M781&amp;"|"&amp;N781&amp;"|"&amp;O781&amp;"|"&amp;P781&amp;"|"&amp;Q781&amp;"|"&amp;R781&amp;"|"&amp;S781&amp;"|"&amp;T781&amp;"|"&amp;U781&amp;"|"&amp;V781&amp;"|"&amp;W781&amp;"|"&amp;X781&amp;"|"&amp;Y781&amp;"|"&amp;Z781&amp;"|"&amp;AA781&amp;"|"&amp;AB781&amp;"|"&amp;AC781&amp;"|"&amp;AD781&amp;"|"&amp;AE781&amp;"|"&amp;AF781&amp;"|"&amp;AG781</f>
        <v>City Hotel|0|52|2017|April|17|28|0|1|2|0|0|BB|CN|Corporate|Corporate|0|0|0|A|A|1|Refundable||40|0|Transient-Party|77|1|1|Check-Out|42854</v>
      </c>
      <c r="AI781" s="14" t="str">
        <f aca="false">IF(COUNTIF($AH$4:$AH$2603,AH781)&gt;1,"Duplicate","Unique")</f>
        <v>Unique</v>
      </c>
      <c r="AJ781" s="14" t="str">
        <f aca="false">IF(COUNTBLANK(B781:AG781)&gt;0,"Missing ("&amp;COUNTBLANK(B781:AG781)&amp;")","Complete")</f>
        <v>Missing (1)</v>
      </c>
    </row>
    <row r="782" customFormat="false" ht="15" hidden="false" customHeight="false" outlineLevel="0" collapsed="false">
      <c r="A782" s="0" t="n">
        <v>779</v>
      </c>
      <c r="B782" s="0" t="s">
        <v>80</v>
      </c>
      <c r="C782" s="0" t="n">
        <v>1</v>
      </c>
      <c r="D782" s="0" t="n">
        <v>11</v>
      </c>
      <c r="E782" s="0" t="n">
        <v>2015</v>
      </c>
      <c r="F782" s="0" t="s">
        <v>81</v>
      </c>
      <c r="G782" s="0" t="n">
        <v>49</v>
      </c>
      <c r="H782" s="0" t="n">
        <v>5</v>
      </c>
      <c r="I782" s="0" t="n">
        <v>2</v>
      </c>
      <c r="J782" s="0" t="n">
        <v>1</v>
      </c>
      <c r="K782" s="0" t="n">
        <v>2</v>
      </c>
      <c r="L782" s="0" t="n">
        <v>0</v>
      </c>
      <c r="M782" s="0" t="n">
        <v>0</v>
      </c>
      <c r="N782" s="0" t="s">
        <v>112</v>
      </c>
      <c r="O782" s="0" t="s">
        <v>92</v>
      </c>
      <c r="P782" s="0" t="s">
        <v>99</v>
      </c>
      <c r="Q782" s="0" t="s">
        <v>94</v>
      </c>
      <c r="R782" s="0" t="n">
        <v>0</v>
      </c>
      <c r="S782" s="0" t="n">
        <v>1</v>
      </c>
      <c r="T782" s="0" t="n">
        <v>0</v>
      </c>
      <c r="U782" s="0" t="s">
        <v>95</v>
      </c>
      <c r="V782" s="0" t="s">
        <v>95</v>
      </c>
      <c r="W782" s="0" t="n">
        <v>0</v>
      </c>
      <c r="X782" s="0" t="s">
        <v>86</v>
      </c>
      <c r="AA782" s="0" t="n">
        <v>0</v>
      </c>
      <c r="AB782" s="0" t="s">
        <v>101</v>
      </c>
      <c r="AC782" s="0" t="n">
        <v>68</v>
      </c>
      <c r="AD782" s="0" t="n">
        <v>0</v>
      </c>
      <c r="AE782" s="0" t="n">
        <v>0</v>
      </c>
      <c r="AF782" s="0" t="s">
        <v>96</v>
      </c>
      <c r="AG782" s="13" t="n">
        <v>42340</v>
      </c>
      <c r="AH782" s="0" t="str">
        <f aca="false">B782&amp;"|"&amp;C782&amp;"|"&amp;D782&amp;"|"&amp;E782&amp;"|"&amp;F782&amp;"|"&amp;G782&amp;"|"&amp;H782&amp;"|"&amp;I782&amp;"|"&amp;J782&amp;"|"&amp;K782&amp;"|"&amp;L782&amp;"|"&amp;M782&amp;"|"&amp;N782&amp;"|"&amp;O782&amp;"|"&amp;P782&amp;"|"&amp;Q782&amp;"|"&amp;R782&amp;"|"&amp;S782&amp;"|"&amp;T782&amp;"|"&amp;U782&amp;"|"&amp;V782&amp;"|"&amp;W782&amp;"|"&amp;X782&amp;"|"&amp;Y782&amp;"|"&amp;Z782&amp;"|"&amp;AA782&amp;"|"&amp;AB782&amp;"|"&amp;AC782&amp;"|"&amp;AD782&amp;"|"&amp;AE782&amp;"|"&amp;AF782&amp;"|"&amp;AG782</f>
        <v>Resort Hotel|1|11|2015|December|49|5|2|1|2|0|0|HB|PRT|Offline TA/TO|TA/TO|0|1|0|A|A|0|No Deposit|||0|Transient-Party|68|0|0|Canceled|42340</v>
      </c>
      <c r="AI782" s="0" t="str">
        <f aca="false">IF(COUNTIF($AH$4:$AH$2603,AH782)&gt;1,"Duplicate","Unique")</f>
        <v>Unique</v>
      </c>
      <c r="AJ782" s="0" t="str">
        <f aca="false">IF(COUNTBLANK(B782:AG782)&gt;0,"Missing ("&amp;COUNTBLANK(B782:AG782)&amp;")","Complete")</f>
        <v>Missing (2)</v>
      </c>
    </row>
    <row r="783" customFormat="false" ht="15" hidden="false" customHeight="false" outlineLevel="0" collapsed="false">
      <c r="A783" s="14" t="n">
        <v>780</v>
      </c>
      <c r="B783" s="14" t="s">
        <v>90</v>
      </c>
      <c r="C783" s="14" t="n">
        <v>1</v>
      </c>
      <c r="D783" s="14" t="n">
        <v>194</v>
      </c>
      <c r="E783" s="14" t="n">
        <v>2016</v>
      </c>
      <c r="F783" s="14" t="s">
        <v>91</v>
      </c>
      <c r="G783" s="14" t="n">
        <v>28</v>
      </c>
      <c r="H783" s="14" t="n">
        <v>9</v>
      </c>
      <c r="I783" s="14" t="n">
        <v>2</v>
      </c>
      <c r="J783" s="14" t="n">
        <v>1</v>
      </c>
      <c r="K783" s="14" t="n">
        <v>0</v>
      </c>
      <c r="L783" s="14" t="n">
        <v>2</v>
      </c>
      <c r="M783" s="14" t="n">
        <v>0</v>
      </c>
      <c r="N783" s="14" t="s">
        <v>82</v>
      </c>
      <c r="O783" s="14" t="s">
        <v>130</v>
      </c>
      <c r="P783" s="14" t="s">
        <v>93</v>
      </c>
      <c r="Q783" s="14" t="s">
        <v>94</v>
      </c>
      <c r="R783" s="14" t="n">
        <v>0</v>
      </c>
      <c r="S783" s="14" t="n">
        <v>0</v>
      </c>
      <c r="T783" s="14" t="n">
        <v>0</v>
      </c>
      <c r="U783" s="14" t="s">
        <v>138</v>
      </c>
      <c r="V783" s="14" t="s">
        <v>138</v>
      </c>
      <c r="W783" s="14" t="n">
        <v>1</v>
      </c>
      <c r="X783" s="14" t="s">
        <v>86</v>
      </c>
      <c r="Y783" s="14" t="n">
        <v>9</v>
      </c>
      <c r="Z783" s="14"/>
      <c r="AA783" s="14" t="n">
        <v>0</v>
      </c>
      <c r="AB783" s="14" t="s">
        <v>87</v>
      </c>
      <c r="AC783" s="14" t="n">
        <v>86.63</v>
      </c>
      <c r="AD783" s="14" t="n">
        <v>0</v>
      </c>
      <c r="AE783" s="14" t="n">
        <v>0</v>
      </c>
      <c r="AF783" s="14" t="s">
        <v>96</v>
      </c>
      <c r="AG783" s="15" t="n">
        <v>42368</v>
      </c>
      <c r="AH783" s="14" t="str">
        <f aca="false">B783&amp;"|"&amp;C783&amp;"|"&amp;D783&amp;"|"&amp;E783&amp;"|"&amp;F783&amp;"|"&amp;G783&amp;"|"&amp;H783&amp;"|"&amp;I783&amp;"|"&amp;J783&amp;"|"&amp;K783&amp;"|"&amp;L783&amp;"|"&amp;M783&amp;"|"&amp;N783&amp;"|"&amp;O783&amp;"|"&amp;P783&amp;"|"&amp;Q783&amp;"|"&amp;R783&amp;"|"&amp;S783&amp;"|"&amp;T783&amp;"|"&amp;U783&amp;"|"&amp;V783&amp;"|"&amp;W783&amp;"|"&amp;X783&amp;"|"&amp;Y783&amp;"|"&amp;Z783&amp;"|"&amp;AA783&amp;"|"&amp;AB783&amp;"|"&amp;AC783&amp;"|"&amp;AD783&amp;"|"&amp;AE783&amp;"|"&amp;AF783&amp;"|"&amp;AG783</f>
        <v>City Hotel|1|194|2016|July|28|9|2|1|0|2|0|BB|NLD|Online TA|TA/TO|0|0|0|B|B|1|No Deposit|9||0|Transient|86.63|0|0|Canceled|42368</v>
      </c>
      <c r="AI783" s="14" t="str">
        <f aca="false">IF(COUNTIF($AH$4:$AH$2603,AH783)&gt;1,"Duplicate","Unique")</f>
        <v>Unique</v>
      </c>
      <c r="AJ783" s="14" t="str">
        <f aca="false">IF(COUNTBLANK(B783:AG783)&gt;0,"Missing ("&amp;COUNTBLANK(B783:AG783)&amp;")","Complete")</f>
        <v>Missing (1)</v>
      </c>
    </row>
    <row r="784" customFormat="false" ht="15" hidden="false" customHeight="false" outlineLevel="0" collapsed="false">
      <c r="A784" s="0" t="n">
        <v>781</v>
      </c>
      <c r="B784" s="0" t="s">
        <v>90</v>
      </c>
      <c r="C784" s="0" t="n">
        <v>0</v>
      </c>
      <c r="D784" s="0" t="n">
        <v>18</v>
      </c>
      <c r="E784" s="0" t="n">
        <v>2016</v>
      </c>
      <c r="F784" s="0" t="s">
        <v>135</v>
      </c>
      <c r="G784" s="0" t="n">
        <v>25</v>
      </c>
      <c r="H784" s="0" t="n">
        <v>13</v>
      </c>
      <c r="I784" s="0" t="n">
        <v>1</v>
      </c>
      <c r="J784" s="0" t="n">
        <v>0</v>
      </c>
      <c r="K784" s="0" t="n">
        <v>2</v>
      </c>
      <c r="L784" s="0" t="n">
        <v>0</v>
      </c>
      <c r="M784" s="0" t="n">
        <v>0</v>
      </c>
      <c r="N784" s="0" t="s">
        <v>82</v>
      </c>
      <c r="O784" s="0" t="s">
        <v>92</v>
      </c>
      <c r="P784" s="0" t="s">
        <v>93</v>
      </c>
      <c r="Q784" s="0" t="s">
        <v>94</v>
      </c>
      <c r="R784" s="0" t="n">
        <v>0</v>
      </c>
      <c r="S784" s="0" t="n">
        <v>0</v>
      </c>
      <c r="T784" s="0" t="n">
        <v>0</v>
      </c>
      <c r="U784" s="0" t="s">
        <v>109</v>
      </c>
      <c r="V784" s="0" t="s">
        <v>95</v>
      </c>
      <c r="W784" s="0" t="n">
        <v>0</v>
      </c>
      <c r="X784" s="0" t="s">
        <v>86</v>
      </c>
      <c r="Y784" s="0" t="n">
        <v>7</v>
      </c>
      <c r="AA784" s="0" t="n">
        <v>0</v>
      </c>
      <c r="AB784" s="0" t="s">
        <v>87</v>
      </c>
      <c r="AC784" s="0" t="n">
        <v>97.02</v>
      </c>
      <c r="AD784" s="0" t="n">
        <v>0</v>
      </c>
      <c r="AE784" s="0" t="n">
        <v>0</v>
      </c>
      <c r="AF784" s="0" t="s">
        <v>88</v>
      </c>
      <c r="AG784" s="13" t="n">
        <v>42535</v>
      </c>
      <c r="AH784" s="0" t="str">
        <f aca="false">B784&amp;"|"&amp;C784&amp;"|"&amp;D784&amp;"|"&amp;E784&amp;"|"&amp;F784&amp;"|"&amp;G784&amp;"|"&amp;H784&amp;"|"&amp;I784&amp;"|"&amp;J784&amp;"|"&amp;K784&amp;"|"&amp;L784&amp;"|"&amp;M784&amp;"|"&amp;N784&amp;"|"&amp;O784&amp;"|"&amp;P784&amp;"|"&amp;Q784&amp;"|"&amp;R784&amp;"|"&amp;S784&amp;"|"&amp;T784&amp;"|"&amp;U784&amp;"|"&amp;V784&amp;"|"&amp;W784&amp;"|"&amp;X784&amp;"|"&amp;Y784&amp;"|"&amp;Z784&amp;"|"&amp;AA784&amp;"|"&amp;AB784&amp;"|"&amp;AC784&amp;"|"&amp;AD784&amp;"|"&amp;AE784&amp;"|"&amp;AF784&amp;"|"&amp;AG784</f>
        <v>City Hotel|0|18|2016|June|25|13|1|0|2|0|0|BB|PRT|Online TA|TA/TO|0|0|0|D|A|0|No Deposit|7||0|Transient|97.02|0|0|Check-Out|42535</v>
      </c>
      <c r="AI784" s="0" t="str">
        <f aca="false">IF(COUNTIF($AH$4:$AH$2603,AH784)&gt;1,"Duplicate","Unique")</f>
        <v>Unique</v>
      </c>
      <c r="AJ784" s="0" t="str">
        <f aca="false">IF(COUNTBLANK(B784:AG784)&gt;0,"Missing ("&amp;COUNTBLANK(B784:AG784)&amp;")","Complete")</f>
        <v>Missing (1)</v>
      </c>
    </row>
    <row r="785" customFormat="false" ht="15" hidden="false" customHeight="false" outlineLevel="0" collapsed="false">
      <c r="A785" s="14" t="n">
        <v>782</v>
      </c>
      <c r="B785" s="14" t="s">
        <v>90</v>
      </c>
      <c r="C785" s="14" t="n">
        <v>0</v>
      </c>
      <c r="D785" s="14" t="n">
        <v>2</v>
      </c>
      <c r="E785" s="14" t="n">
        <v>2016</v>
      </c>
      <c r="F785" s="14" t="s">
        <v>121</v>
      </c>
      <c r="G785" s="14" t="n">
        <v>19</v>
      </c>
      <c r="H785" s="14" t="n">
        <v>4</v>
      </c>
      <c r="I785" s="14" t="n">
        <v>0</v>
      </c>
      <c r="J785" s="14" t="n">
        <v>1</v>
      </c>
      <c r="K785" s="14" t="n">
        <v>1</v>
      </c>
      <c r="L785" s="14" t="n">
        <v>0</v>
      </c>
      <c r="M785" s="14" t="n">
        <v>0</v>
      </c>
      <c r="N785" s="14" t="s">
        <v>82</v>
      </c>
      <c r="O785" s="14" t="s">
        <v>92</v>
      </c>
      <c r="P785" s="14" t="s">
        <v>154</v>
      </c>
      <c r="Q785" s="14" t="s">
        <v>128</v>
      </c>
      <c r="R785" s="14" t="n">
        <v>0</v>
      </c>
      <c r="S785" s="14" t="n">
        <v>0</v>
      </c>
      <c r="T785" s="14" t="n">
        <v>0</v>
      </c>
      <c r="U785" s="14" t="s">
        <v>95</v>
      </c>
      <c r="V785" s="14" t="s">
        <v>95</v>
      </c>
      <c r="W785" s="14" t="n">
        <v>0</v>
      </c>
      <c r="X785" s="14" t="s">
        <v>86</v>
      </c>
      <c r="Y785" s="14"/>
      <c r="Z785" s="14" t="n">
        <v>153</v>
      </c>
      <c r="AA785" s="14" t="n">
        <v>0</v>
      </c>
      <c r="AB785" s="14" t="s">
        <v>87</v>
      </c>
      <c r="AC785" s="14" t="n">
        <v>95</v>
      </c>
      <c r="AD785" s="14" t="n">
        <v>0</v>
      </c>
      <c r="AE785" s="14" t="n">
        <v>0</v>
      </c>
      <c r="AF785" s="14" t="s">
        <v>88</v>
      </c>
      <c r="AG785" s="15" t="n">
        <v>42495</v>
      </c>
      <c r="AH785" s="14" t="str">
        <f aca="false">B785&amp;"|"&amp;C785&amp;"|"&amp;D785&amp;"|"&amp;E785&amp;"|"&amp;F785&amp;"|"&amp;G785&amp;"|"&amp;H785&amp;"|"&amp;I785&amp;"|"&amp;J785&amp;"|"&amp;K785&amp;"|"&amp;L785&amp;"|"&amp;M785&amp;"|"&amp;N785&amp;"|"&amp;O785&amp;"|"&amp;P785&amp;"|"&amp;Q785&amp;"|"&amp;R785&amp;"|"&amp;S785&amp;"|"&amp;T785&amp;"|"&amp;U785&amp;"|"&amp;V785&amp;"|"&amp;W785&amp;"|"&amp;X785&amp;"|"&amp;Y785&amp;"|"&amp;Z785&amp;"|"&amp;AA785&amp;"|"&amp;AB785&amp;"|"&amp;AC785&amp;"|"&amp;AD785&amp;"|"&amp;AE785&amp;"|"&amp;AF785&amp;"|"&amp;AG785</f>
        <v>City Hotel|0|2|2016|May|19|4|0|1|1|0|0|BB|PRT|Aviation|Corporate|0|0|0|A|A|0|No Deposit||153|0|Transient|95|0|0|Check-Out|42495</v>
      </c>
      <c r="AI785" s="14" t="str">
        <f aca="false">IF(COUNTIF($AH$4:$AH$2603,AH785)&gt;1,"Duplicate","Unique")</f>
        <v>Unique</v>
      </c>
      <c r="AJ785" s="14" t="str">
        <f aca="false">IF(COUNTBLANK(B785:AG785)&gt;0,"Missing ("&amp;COUNTBLANK(B785:AG785)&amp;")","Complete")</f>
        <v>Missing (1)</v>
      </c>
    </row>
    <row r="786" customFormat="false" ht="15" hidden="false" customHeight="false" outlineLevel="0" collapsed="false">
      <c r="A786" s="0" t="n">
        <v>783</v>
      </c>
      <c r="B786" s="0" t="s">
        <v>90</v>
      </c>
      <c r="C786" s="0" t="n">
        <v>0</v>
      </c>
      <c r="D786" s="0" t="n">
        <v>0</v>
      </c>
      <c r="E786" s="0" t="n">
        <v>2017</v>
      </c>
      <c r="F786" s="0" t="s">
        <v>103</v>
      </c>
      <c r="G786" s="0" t="n">
        <v>12</v>
      </c>
      <c r="H786" s="0" t="n">
        <v>21</v>
      </c>
      <c r="I786" s="0" t="n">
        <v>0</v>
      </c>
      <c r="J786" s="0" t="n">
        <v>2</v>
      </c>
      <c r="K786" s="0" t="n">
        <v>1</v>
      </c>
      <c r="L786" s="0" t="n">
        <v>0</v>
      </c>
      <c r="M786" s="0" t="n">
        <v>0</v>
      </c>
      <c r="N786" s="0" t="s">
        <v>82</v>
      </c>
      <c r="O786" s="0" t="s">
        <v>92</v>
      </c>
      <c r="P786" s="0" t="s">
        <v>168</v>
      </c>
      <c r="Q786" s="0" t="s">
        <v>84</v>
      </c>
      <c r="R786" s="0" t="n">
        <v>1</v>
      </c>
      <c r="S786" s="0" t="n">
        <v>0</v>
      </c>
      <c r="T786" s="0" t="n">
        <v>1</v>
      </c>
      <c r="U786" s="0" t="s">
        <v>95</v>
      </c>
      <c r="V786" s="0" t="s">
        <v>109</v>
      </c>
      <c r="W786" s="0" t="n">
        <v>1</v>
      </c>
      <c r="X786" s="0" t="s">
        <v>86</v>
      </c>
      <c r="Z786" s="0" t="n">
        <v>45</v>
      </c>
      <c r="AA786" s="0" t="n">
        <v>0</v>
      </c>
      <c r="AB786" s="0" t="s">
        <v>87</v>
      </c>
      <c r="AC786" s="0" t="n">
        <v>0</v>
      </c>
      <c r="AD786" s="0" t="n">
        <v>0</v>
      </c>
      <c r="AE786" s="0" t="n">
        <v>1</v>
      </c>
      <c r="AF786" s="0" t="s">
        <v>88</v>
      </c>
      <c r="AG786" s="13" t="n">
        <v>42817</v>
      </c>
      <c r="AH786" s="0" t="str">
        <f aca="false">B786&amp;"|"&amp;C786&amp;"|"&amp;D786&amp;"|"&amp;E786&amp;"|"&amp;F786&amp;"|"&amp;G786&amp;"|"&amp;H786&amp;"|"&amp;I786&amp;"|"&amp;J786&amp;"|"&amp;K786&amp;"|"&amp;L786&amp;"|"&amp;M786&amp;"|"&amp;N786&amp;"|"&amp;O786&amp;"|"&amp;P786&amp;"|"&amp;Q786&amp;"|"&amp;R786&amp;"|"&amp;S786&amp;"|"&amp;T786&amp;"|"&amp;U786&amp;"|"&amp;V786&amp;"|"&amp;W786&amp;"|"&amp;X786&amp;"|"&amp;Y786&amp;"|"&amp;Z786&amp;"|"&amp;AA786&amp;"|"&amp;AB786&amp;"|"&amp;AC786&amp;"|"&amp;AD786&amp;"|"&amp;AE786&amp;"|"&amp;AF786&amp;"|"&amp;AG786</f>
        <v>City Hotel|0|0|2017|March|12|21|0|2|1|0|0|BB|PRT|Complementary|Direct|1|0|1|A|D|1|No Deposit||45|0|Transient|0|0|1|Check-Out|42817</v>
      </c>
      <c r="AI786" s="0" t="str">
        <f aca="false">IF(COUNTIF($AH$4:$AH$2603,AH786)&gt;1,"Duplicate","Unique")</f>
        <v>Unique</v>
      </c>
      <c r="AJ786" s="0" t="str">
        <f aca="false">IF(COUNTBLANK(B786:AG786)&gt;0,"Missing ("&amp;COUNTBLANK(B786:AG786)&amp;")","Complete")</f>
        <v>Missing (1)</v>
      </c>
    </row>
    <row r="787" customFormat="false" ht="15" hidden="false" customHeight="false" outlineLevel="0" collapsed="false">
      <c r="A787" s="14" t="n">
        <v>784</v>
      </c>
      <c r="B787" s="14" t="s">
        <v>90</v>
      </c>
      <c r="C787" s="14" t="n">
        <v>0</v>
      </c>
      <c r="D787" s="14" t="n">
        <v>2</v>
      </c>
      <c r="E787" s="14" t="n">
        <v>2016</v>
      </c>
      <c r="F787" s="14" t="s">
        <v>91</v>
      </c>
      <c r="G787" s="14" t="n">
        <v>29</v>
      </c>
      <c r="H787" s="14" t="n">
        <v>11</v>
      </c>
      <c r="I787" s="14" t="n">
        <v>1</v>
      </c>
      <c r="J787" s="14" t="n">
        <v>2</v>
      </c>
      <c r="K787" s="14" t="n">
        <v>1</v>
      </c>
      <c r="L787" s="14" t="n">
        <v>0</v>
      </c>
      <c r="M787" s="14" t="n">
        <v>0</v>
      </c>
      <c r="N787" s="14" t="s">
        <v>82</v>
      </c>
      <c r="O787" s="14" t="s">
        <v>92</v>
      </c>
      <c r="P787" s="14" t="s">
        <v>168</v>
      </c>
      <c r="Q787" s="14" t="s">
        <v>128</v>
      </c>
      <c r="R787" s="14" t="n">
        <v>1</v>
      </c>
      <c r="S787" s="14" t="n">
        <v>2</v>
      </c>
      <c r="T787" s="14" t="n">
        <v>6</v>
      </c>
      <c r="U787" s="14" t="s">
        <v>95</v>
      </c>
      <c r="V787" s="14" t="s">
        <v>95</v>
      </c>
      <c r="W787" s="14" t="n">
        <v>0</v>
      </c>
      <c r="X787" s="14" t="s">
        <v>86</v>
      </c>
      <c r="Y787" s="14"/>
      <c r="Z787" s="14" t="n">
        <v>45</v>
      </c>
      <c r="AA787" s="14" t="n">
        <v>0</v>
      </c>
      <c r="AB787" s="14" t="s">
        <v>87</v>
      </c>
      <c r="AC787" s="14" t="n">
        <v>0</v>
      </c>
      <c r="AD787" s="14" t="n">
        <v>0</v>
      </c>
      <c r="AE787" s="14" t="n">
        <v>1</v>
      </c>
      <c r="AF787" s="14" t="s">
        <v>88</v>
      </c>
      <c r="AG787" s="15" t="n">
        <v>42565</v>
      </c>
      <c r="AH787" s="14" t="str">
        <f aca="false">B787&amp;"|"&amp;C787&amp;"|"&amp;D787&amp;"|"&amp;E787&amp;"|"&amp;F787&amp;"|"&amp;G787&amp;"|"&amp;H787&amp;"|"&amp;I787&amp;"|"&amp;J787&amp;"|"&amp;K787&amp;"|"&amp;L787&amp;"|"&amp;M787&amp;"|"&amp;N787&amp;"|"&amp;O787&amp;"|"&amp;P787&amp;"|"&amp;Q787&amp;"|"&amp;R787&amp;"|"&amp;S787&amp;"|"&amp;T787&amp;"|"&amp;U787&amp;"|"&amp;V787&amp;"|"&amp;W787&amp;"|"&amp;X787&amp;"|"&amp;Y787&amp;"|"&amp;Z787&amp;"|"&amp;AA787&amp;"|"&amp;AB787&amp;"|"&amp;AC787&amp;"|"&amp;AD787&amp;"|"&amp;AE787&amp;"|"&amp;AF787&amp;"|"&amp;AG787</f>
        <v>City Hotel|0|2|2016|July|29|11|1|2|1|0|0|BB|PRT|Complementary|Corporate|1|2|6|A|A|0|No Deposit||45|0|Transient|0|0|1|Check-Out|42565</v>
      </c>
      <c r="AI787" s="14" t="str">
        <f aca="false">IF(COUNTIF($AH$4:$AH$2603,AH787)&gt;1,"Duplicate","Unique")</f>
        <v>Unique</v>
      </c>
      <c r="AJ787" s="14" t="str">
        <f aca="false">IF(COUNTBLANK(B787:AG787)&gt;0,"Missing ("&amp;COUNTBLANK(B787:AG787)&amp;")","Complete")</f>
        <v>Missing (1)</v>
      </c>
    </row>
    <row r="788" customFormat="false" ht="15" hidden="false" customHeight="false" outlineLevel="0" collapsed="false">
      <c r="A788" s="0" t="n">
        <v>785</v>
      </c>
      <c r="B788" s="0" t="s">
        <v>90</v>
      </c>
      <c r="C788" s="0" t="n">
        <v>0</v>
      </c>
      <c r="D788" s="0" t="n">
        <v>28</v>
      </c>
      <c r="E788" s="0" t="n">
        <v>2017</v>
      </c>
      <c r="F788" s="0" t="s">
        <v>106</v>
      </c>
      <c r="G788" s="0" t="n">
        <v>17</v>
      </c>
      <c r="H788" s="0" t="n">
        <v>29</v>
      </c>
      <c r="I788" s="0" t="n">
        <v>0</v>
      </c>
      <c r="J788" s="0" t="n">
        <v>1</v>
      </c>
      <c r="K788" s="0" t="n">
        <v>2</v>
      </c>
      <c r="L788" s="0" t="n">
        <v>0</v>
      </c>
      <c r="M788" s="0" t="n">
        <v>0</v>
      </c>
      <c r="N788" s="0" t="s">
        <v>107</v>
      </c>
      <c r="O788" s="0" t="s">
        <v>147</v>
      </c>
      <c r="P788" s="0" t="s">
        <v>93</v>
      </c>
      <c r="Q788" s="0" t="s">
        <v>94</v>
      </c>
      <c r="R788" s="0" t="n">
        <v>0</v>
      </c>
      <c r="S788" s="0" t="n">
        <v>0</v>
      </c>
      <c r="T788" s="0" t="n">
        <v>0</v>
      </c>
      <c r="U788" s="0" t="s">
        <v>95</v>
      </c>
      <c r="V788" s="0" t="s">
        <v>95</v>
      </c>
      <c r="W788" s="0" t="n">
        <v>0</v>
      </c>
      <c r="X788" s="0" t="s">
        <v>86</v>
      </c>
      <c r="Y788" s="0" t="n">
        <v>9</v>
      </c>
      <c r="AA788" s="0" t="n">
        <v>0</v>
      </c>
      <c r="AB788" s="0" t="s">
        <v>87</v>
      </c>
      <c r="AC788" s="0" t="n">
        <v>115</v>
      </c>
      <c r="AD788" s="0" t="n">
        <v>0</v>
      </c>
      <c r="AE788" s="0" t="n">
        <v>1</v>
      </c>
      <c r="AF788" s="0" t="s">
        <v>88</v>
      </c>
      <c r="AG788" s="13" t="n">
        <v>42855</v>
      </c>
      <c r="AH788" s="0" t="str">
        <f aca="false">B788&amp;"|"&amp;C788&amp;"|"&amp;D788&amp;"|"&amp;E788&amp;"|"&amp;F788&amp;"|"&amp;G788&amp;"|"&amp;H788&amp;"|"&amp;I788&amp;"|"&amp;J788&amp;"|"&amp;K788&amp;"|"&amp;L788&amp;"|"&amp;M788&amp;"|"&amp;N788&amp;"|"&amp;O788&amp;"|"&amp;P788&amp;"|"&amp;Q788&amp;"|"&amp;R788&amp;"|"&amp;S788&amp;"|"&amp;T788&amp;"|"&amp;U788&amp;"|"&amp;V788&amp;"|"&amp;W788&amp;"|"&amp;X788&amp;"|"&amp;Y788&amp;"|"&amp;Z788&amp;"|"&amp;AA788&amp;"|"&amp;AB788&amp;"|"&amp;AC788&amp;"|"&amp;AD788&amp;"|"&amp;AE788&amp;"|"&amp;AF788&amp;"|"&amp;AG788</f>
        <v>City Hotel|0|28|2017|April|17|29|0|1|2|0|0|SC|IRL|Online TA|TA/TO|0|0|0|A|A|0|No Deposit|9||0|Transient|115|0|1|Check-Out|42855</v>
      </c>
      <c r="AI788" s="0" t="str">
        <f aca="false">IF(COUNTIF($AH$4:$AH$2603,AH788)&gt;1,"Duplicate","Unique")</f>
        <v>Unique</v>
      </c>
      <c r="AJ788" s="0" t="str">
        <f aca="false">IF(COUNTBLANK(B788:AG788)&gt;0,"Missing ("&amp;COUNTBLANK(B788:AG788)&amp;")","Complete")</f>
        <v>Missing (1)</v>
      </c>
    </row>
    <row r="789" customFormat="false" ht="15" hidden="false" customHeight="false" outlineLevel="0" collapsed="false">
      <c r="A789" s="14" t="n">
        <v>786</v>
      </c>
      <c r="B789" s="14" t="s">
        <v>80</v>
      </c>
      <c r="C789" s="14" t="n">
        <v>0</v>
      </c>
      <c r="D789" s="14" t="n">
        <v>0</v>
      </c>
      <c r="E789" s="14" t="n">
        <v>2015</v>
      </c>
      <c r="F789" s="14" t="s">
        <v>114</v>
      </c>
      <c r="G789" s="14" t="n">
        <v>36</v>
      </c>
      <c r="H789" s="14" t="n">
        <v>2</v>
      </c>
      <c r="I789" s="14" t="n">
        <v>0</v>
      </c>
      <c r="J789" s="14" t="n">
        <v>1</v>
      </c>
      <c r="K789" s="14" t="n">
        <v>1</v>
      </c>
      <c r="L789" s="14" t="n">
        <v>0</v>
      </c>
      <c r="M789" s="14" t="n">
        <v>0</v>
      </c>
      <c r="N789" s="14" t="s">
        <v>82</v>
      </c>
      <c r="O789" s="14" t="s">
        <v>92</v>
      </c>
      <c r="P789" s="14" t="s">
        <v>128</v>
      </c>
      <c r="Q789" s="14" t="s">
        <v>128</v>
      </c>
      <c r="R789" s="14" t="n">
        <v>0</v>
      </c>
      <c r="S789" s="14" t="n">
        <v>0</v>
      </c>
      <c r="T789" s="14" t="n">
        <v>0</v>
      </c>
      <c r="U789" s="14" t="s">
        <v>95</v>
      </c>
      <c r="V789" s="14" t="s">
        <v>124</v>
      </c>
      <c r="W789" s="14" t="n">
        <v>0</v>
      </c>
      <c r="X789" s="14" t="s">
        <v>86</v>
      </c>
      <c r="Y789" s="14" t="n">
        <v>88</v>
      </c>
      <c r="Z789" s="14"/>
      <c r="AA789" s="14" t="n">
        <v>0</v>
      </c>
      <c r="AB789" s="14" t="s">
        <v>87</v>
      </c>
      <c r="AC789" s="14" t="n">
        <v>134</v>
      </c>
      <c r="AD789" s="14" t="n">
        <v>0</v>
      </c>
      <c r="AE789" s="14" t="n">
        <v>0</v>
      </c>
      <c r="AF789" s="14" t="s">
        <v>88</v>
      </c>
      <c r="AG789" s="15" t="n">
        <v>42250</v>
      </c>
      <c r="AH789" s="14" t="str">
        <f aca="false">B789&amp;"|"&amp;C789&amp;"|"&amp;D789&amp;"|"&amp;E789&amp;"|"&amp;F789&amp;"|"&amp;G789&amp;"|"&amp;H789&amp;"|"&amp;I789&amp;"|"&amp;J789&amp;"|"&amp;K789&amp;"|"&amp;L789&amp;"|"&amp;M789&amp;"|"&amp;N789&amp;"|"&amp;O789&amp;"|"&amp;P789&amp;"|"&amp;Q789&amp;"|"&amp;R789&amp;"|"&amp;S789&amp;"|"&amp;T789&amp;"|"&amp;U789&amp;"|"&amp;V789&amp;"|"&amp;W789&amp;"|"&amp;X789&amp;"|"&amp;Y789&amp;"|"&amp;Z789&amp;"|"&amp;AA789&amp;"|"&amp;AB789&amp;"|"&amp;AC789&amp;"|"&amp;AD789&amp;"|"&amp;AE789&amp;"|"&amp;AF789&amp;"|"&amp;AG789</f>
        <v>Resort Hotel|0|0|2015|September|36|2|0|1|1|0|0|BB|PRT|Corporate|Corporate|0|0|0|A|E|0|No Deposit|88||0|Transient|134|0|0|Check-Out|42250</v>
      </c>
      <c r="AI789" s="14" t="str">
        <f aca="false">IF(COUNTIF($AH$4:$AH$2603,AH789)&gt;1,"Duplicate","Unique")</f>
        <v>Unique</v>
      </c>
      <c r="AJ789" s="14" t="str">
        <f aca="false">IF(COUNTBLANK(B789:AG789)&gt;0,"Missing ("&amp;COUNTBLANK(B789:AG789)&amp;")","Complete")</f>
        <v>Missing (1)</v>
      </c>
    </row>
    <row r="790" customFormat="false" ht="15" hidden="false" customHeight="false" outlineLevel="0" collapsed="false">
      <c r="A790" s="0" t="n">
        <v>787</v>
      </c>
      <c r="B790" s="0" t="s">
        <v>80</v>
      </c>
      <c r="C790" s="0" t="n">
        <v>0</v>
      </c>
      <c r="D790" s="0" t="n">
        <v>4</v>
      </c>
      <c r="E790" s="0" t="n">
        <v>2017</v>
      </c>
      <c r="F790" s="0" t="s">
        <v>118</v>
      </c>
      <c r="G790" s="0" t="n">
        <v>6</v>
      </c>
      <c r="H790" s="0" t="n">
        <v>7</v>
      </c>
      <c r="I790" s="0" t="n">
        <v>0</v>
      </c>
      <c r="J790" s="0" t="n">
        <v>3</v>
      </c>
      <c r="K790" s="0" t="n">
        <v>1</v>
      </c>
      <c r="L790" s="0" t="n">
        <v>0</v>
      </c>
      <c r="M790" s="0" t="n">
        <v>0</v>
      </c>
      <c r="N790" s="0" t="s">
        <v>82</v>
      </c>
      <c r="O790" s="0" t="s">
        <v>92</v>
      </c>
      <c r="P790" s="0" t="s">
        <v>128</v>
      </c>
      <c r="Q790" s="0" t="s">
        <v>128</v>
      </c>
      <c r="R790" s="0" t="n">
        <v>0</v>
      </c>
      <c r="S790" s="0" t="n">
        <v>0</v>
      </c>
      <c r="T790" s="0" t="n">
        <v>0</v>
      </c>
      <c r="U790" s="0" t="s">
        <v>95</v>
      </c>
      <c r="V790" s="0" t="s">
        <v>95</v>
      </c>
      <c r="W790" s="0" t="n">
        <v>0</v>
      </c>
      <c r="X790" s="0" t="s">
        <v>86</v>
      </c>
      <c r="Z790" s="0" t="n">
        <v>154</v>
      </c>
      <c r="AA790" s="0" t="n">
        <v>0</v>
      </c>
      <c r="AB790" s="0" t="s">
        <v>87</v>
      </c>
      <c r="AC790" s="0" t="n">
        <v>35</v>
      </c>
      <c r="AD790" s="0" t="n">
        <v>0</v>
      </c>
      <c r="AE790" s="0" t="n">
        <v>0</v>
      </c>
      <c r="AF790" s="0" t="s">
        <v>88</v>
      </c>
      <c r="AG790" s="13" t="n">
        <v>42776</v>
      </c>
      <c r="AH790" s="0" t="str">
        <f aca="false">B790&amp;"|"&amp;C790&amp;"|"&amp;D790&amp;"|"&amp;E790&amp;"|"&amp;F790&amp;"|"&amp;G790&amp;"|"&amp;H790&amp;"|"&amp;I790&amp;"|"&amp;J790&amp;"|"&amp;K790&amp;"|"&amp;L790&amp;"|"&amp;M790&amp;"|"&amp;N790&amp;"|"&amp;O790&amp;"|"&amp;P790&amp;"|"&amp;Q790&amp;"|"&amp;R790&amp;"|"&amp;S790&amp;"|"&amp;T790&amp;"|"&amp;U790&amp;"|"&amp;V790&amp;"|"&amp;W790&amp;"|"&amp;X790&amp;"|"&amp;Y790&amp;"|"&amp;Z790&amp;"|"&amp;AA790&amp;"|"&amp;AB790&amp;"|"&amp;AC790&amp;"|"&amp;AD790&amp;"|"&amp;AE790&amp;"|"&amp;AF790&amp;"|"&amp;AG790</f>
        <v>Resort Hotel|0|4|2017|February|6|7|0|3|1|0|0|BB|PRT|Corporate|Corporate|0|0|0|A|A|0|No Deposit||154|0|Transient|35|0|0|Check-Out|42776</v>
      </c>
      <c r="AI790" s="0" t="str">
        <f aca="false">IF(COUNTIF($AH$4:$AH$2603,AH790)&gt;1,"Duplicate","Unique")</f>
        <v>Unique</v>
      </c>
      <c r="AJ790" s="0" t="str">
        <f aca="false">IF(COUNTBLANK(B790:AG790)&gt;0,"Missing ("&amp;COUNTBLANK(B790:AG790)&amp;")","Complete")</f>
        <v>Missing (1)</v>
      </c>
    </row>
    <row r="791" customFormat="false" ht="15" hidden="false" customHeight="false" outlineLevel="0" collapsed="false">
      <c r="A791" s="14" t="n">
        <v>788</v>
      </c>
      <c r="B791" s="14" t="s">
        <v>90</v>
      </c>
      <c r="C791" s="14" t="n">
        <v>1</v>
      </c>
      <c r="D791" s="14" t="n">
        <v>181</v>
      </c>
      <c r="E791" s="14" t="n">
        <v>2016</v>
      </c>
      <c r="F791" s="14" t="s">
        <v>111</v>
      </c>
      <c r="G791" s="14" t="n">
        <v>42</v>
      </c>
      <c r="H791" s="14" t="n">
        <v>11</v>
      </c>
      <c r="I791" s="14" t="n">
        <v>0</v>
      </c>
      <c r="J791" s="14" t="n">
        <v>2</v>
      </c>
      <c r="K791" s="14" t="n">
        <v>1</v>
      </c>
      <c r="L791" s="14" t="n">
        <v>0</v>
      </c>
      <c r="M791" s="14" t="n">
        <v>0</v>
      </c>
      <c r="N791" s="14" t="s">
        <v>82</v>
      </c>
      <c r="O791" s="14" t="s">
        <v>92</v>
      </c>
      <c r="P791" s="14" t="s">
        <v>99</v>
      </c>
      <c r="Q791" s="14" t="s">
        <v>94</v>
      </c>
      <c r="R791" s="14" t="n">
        <v>0</v>
      </c>
      <c r="S791" s="14" t="n">
        <v>0</v>
      </c>
      <c r="T791" s="14" t="n">
        <v>0</v>
      </c>
      <c r="U791" s="14" t="s">
        <v>95</v>
      </c>
      <c r="V791" s="14" t="s">
        <v>95</v>
      </c>
      <c r="W791" s="14" t="n">
        <v>0</v>
      </c>
      <c r="X791" s="14" t="s">
        <v>86</v>
      </c>
      <c r="Y791" s="14" t="n">
        <v>234</v>
      </c>
      <c r="Z791" s="14"/>
      <c r="AA791" s="14" t="n">
        <v>0</v>
      </c>
      <c r="AB791" s="14" t="s">
        <v>101</v>
      </c>
      <c r="AC791" s="14" t="n">
        <v>120</v>
      </c>
      <c r="AD791" s="14" t="n">
        <v>0</v>
      </c>
      <c r="AE791" s="14" t="n">
        <v>0</v>
      </c>
      <c r="AF791" s="14" t="s">
        <v>141</v>
      </c>
      <c r="AG791" s="15" t="n">
        <v>42654</v>
      </c>
      <c r="AH791" s="14" t="str">
        <f aca="false">B791&amp;"|"&amp;C791&amp;"|"&amp;D791&amp;"|"&amp;E791&amp;"|"&amp;F791&amp;"|"&amp;G791&amp;"|"&amp;H791&amp;"|"&amp;I791&amp;"|"&amp;J791&amp;"|"&amp;K791&amp;"|"&amp;L791&amp;"|"&amp;M791&amp;"|"&amp;N791&amp;"|"&amp;O791&amp;"|"&amp;P791&amp;"|"&amp;Q791&amp;"|"&amp;R791&amp;"|"&amp;S791&amp;"|"&amp;T791&amp;"|"&amp;U791&amp;"|"&amp;V791&amp;"|"&amp;W791&amp;"|"&amp;X791&amp;"|"&amp;Y791&amp;"|"&amp;Z791&amp;"|"&amp;AA791&amp;"|"&amp;AB791&amp;"|"&amp;AC791&amp;"|"&amp;AD791&amp;"|"&amp;AE791&amp;"|"&amp;AF791&amp;"|"&amp;AG791</f>
        <v>City Hotel|1|181|2016|October|42|11|0|2|1|0|0|BB|PRT|Offline TA/TO|TA/TO|0|0|0|A|A|0|No Deposit|234||0|Transient-Party|120|0|0|No-Show|42654</v>
      </c>
      <c r="AI791" s="14" t="str">
        <f aca="false">IF(COUNTIF($AH$4:$AH$2603,AH791)&gt;1,"Duplicate","Unique")</f>
        <v>Duplicate</v>
      </c>
      <c r="AJ791" s="14" t="str">
        <f aca="false">IF(COUNTBLANK(B791:AG791)&gt;0,"Missing ("&amp;COUNTBLANK(B791:AG791)&amp;")","Complete")</f>
        <v>Missing (1)</v>
      </c>
    </row>
    <row r="792" customFormat="false" ht="15" hidden="false" customHeight="false" outlineLevel="0" collapsed="false">
      <c r="A792" s="0" t="n">
        <v>789</v>
      </c>
      <c r="B792" s="0" t="s">
        <v>90</v>
      </c>
      <c r="C792" s="0" t="n">
        <v>0</v>
      </c>
      <c r="D792" s="0" t="n">
        <v>1</v>
      </c>
      <c r="E792" s="0" t="n">
        <v>2016</v>
      </c>
      <c r="F792" s="0" t="s">
        <v>113</v>
      </c>
      <c r="G792" s="0" t="n">
        <v>48</v>
      </c>
      <c r="H792" s="0" t="n">
        <v>22</v>
      </c>
      <c r="I792" s="0" t="n">
        <v>0</v>
      </c>
      <c r="J792" s="0" t="n">
        <v>3</v>
      </c>
      <c r="K792" s="0" t="n">
        <v>2</v>
      </c>
      <c r="L792" s="0" t="n">
        <v>0</v>
      </c>
      <c r="M792" s="0" t="n">
        <v>0</v>
      </c>
      <c r="N792" s="0" t="s">
        <v>107</v>
      </c>
      <c r="O792" s="0" t="s">
        <v>140</v>
      </c>
      <c r="P792" s="0" t="s">
        <v>93</v>
      </c>
      <c r="Q792" s="0" t="s">
        <v>94</v>
      </c>
      <c r="R792" s="0" t="n">
        <v>0</v>
      </c>
      <c r="S792" s="0" t="n">
        <v>0</v>
      </c>
      <c r="T792" s="0" t="n">
        <v>0</v>
      </c>
      <c r="U792" s="0" t="s">
        <v>109</v>
      </c>
      <c r="V792" s="0" t="s">
        <v>124</v>
      </c>
      <c r="W792" s="0" t="n">
        <v>0</v>
      </c>
      <c r="X792" s="0" t="s">
        <v>86</v>
      </c>
      <c r="Y792" s="0" t="n">
        <v>9</v>
      </c>
      <c r="AA792" s="0" t="n">
        <v>0</v>
      </c>
      <c r="AB792" s="0" t="s">
        <v>87</v>
      </c>
      <c r="AC792" s="0" t="n">
        <v>100</v>
      </c>
      <c r="AD792" s="0" t="n">
        <v>0</v>
      </c>
      <c r="AE792" s="0" t="n">
        <v>1</v>
      </c>
      <c r="AF792" s="0" t="s">
        <v>88</v>
      </c>
      <c r="AG792" s="13" t="n">
        <v>42699</v>
      </c>
      <c r="AH792" s="0" t="str">
        <f aca="false">B792&amp;"|"&amp;C792&amp;"|"&amp;D792&amp;"|"&amp;E792&amp;"|"&amp;F792&amp;"|"&amp;G792&amp;"|"&amp;H792&amp;"|"&amp;I792&amp;"|"&amp;J792&amp;"|"&amp;K792&amp;"|"&amp;L792&amp;"|"&amp;M792&amp;"|"&amp;N792&amp;"|"&amp;O792&amp;"|"&amp;P792&amp;"|"&amp;Q792&amp;"|"&amp;R792&amp;"|"&amp;S792&amp;"|"&amp;T792&amp;"|"&amp;U792&amp;"|"&amp;V792&amp;"|"&amp;W792&amp;"|"&amp;X792&amp;"|"&amp;Y792&amp;"|"&amp;Z792&amp;"|"&amp;AA792&amp;"|"&amp;AB792&amp;"|"&amp;AC792&amp;"|"&amp;AD792&amp;"|"&amp;AE792&amp;"|"&amp;AF792&amp;"|"&amp;AG792</f>
        <v>City Hotel|0|1|2016|November|48|22|0|3|2|0|0|SC|CHN|Online TA|TA/TO|0|0|0|D|E|0|No Deposit|9||0|Transient|100|0|1|Check-Out|42699</v>
      </c>
      <c r="AI792" s="0" t="str">
        <f aca="false">IF(COUNTIF($AH$4:$AH$2603,AH792)&gt;1,"Duplicate","Unique")</f>
        <v>Unique</v>
      </c>
      <c r="AJ792" s="0" t="str">
        <f aca="false">IF(COUNTBLANK(B792:AG792)&gt;0,"Missing ("&amp;COUNTBLANK(B792:AG792)&amp;")","Complete")</f>
        <v>Missing (1)</v>
      </c>
    </row>
    <row r="793" customFormat="false" ht="15" hidden="false" customHeight="false" outlineLevel="0" collapsed="false">
      <c r="A793" s="14" t="n">
        <v>790</v>
      </c>
      <c r="B793" s="14" t="s">
        <v>90</v>
      </c>
      <c r="C793" s="14" t="n">
        <v>0</v>
      </c>
      <c r="D793" s="14" t="n">
        <v>12</v>
      </c>
      <c r="E793" s="14" t="n">
        <v>2016</v>
      </c>
      <c r="F793" s="14" t="s">
        <v>111</v>
      </c>
      <c r="G793" s="14" t="n">
        <v>44</v>
      </c>
      <c r="H793" s="14" t="n">
        <v>25</v>
      </c>
      <c r="I793" s="14" t="n">
        <v>0</v>
      </c>
      <c r="J793" s="14" t="n">
        <v>3</v>
      </c>
      <c r="K793" s="14" t="n">
        <v>1</v>
      </c>
      <c r="L793" s="14" t="n">
        <v>0</v>
      </c>
      <c r="M793" s="14" t="n">
        <v>0</v>
      </c>
      <c r="N793" s="14" t="s">
        <v>82</v>
      </c>
      <c r="O793" s="14" t="s">
        <v>177</v>
      </c>
      <c r="P793" s="14" t="s">
        <v>93</v>
      </c>
      <c r="Q793" s="14" t="s">
        <v>94</v>
      </c>
      <c r="R793" s="14" t="n">
        <v>0</v>
      </c>
      <c r="S793" s="14" t="n">
        <v>0</v>
      </c>
      <c r="T793" s="14" t="n">
        <v>0</v>
      </c>
      <c r="U793" s="14" t="s">
        <v>95</v>
      </c>
      <c r="V793" s="14" t="s">
        <v>95</v>
      </c>
      <c r="W793" s="14" t="n">
        <v>0</v>
      </c>
      <c r="X793" s="14" t="s">
        <v>86</v>
      </c>
      <c r="Y793" s="14" t="n">
        <v>9</v>
      </c>
      <c r="Z793" s="14"/>
      <c r="AA793" s="14" t="n">
        <v>0</v>
      </c>
      <c r="AB793" s="14" t="s">
        <v>87</v>
      </c>
      <c r="AC793" s="14" t="n">
        <v>130</v>
      </c>
      <c r="AD793" s="14" t="n">
        <v>0</v>
      </c>
      <c r="AE793" s="14" t="n">
        <v>2</v>
      </c>
      <c r="AF793" s="14" t="s">
        <v>88</v>
      </c>
      <c r="AG793" s="15" t="n">
        <v>42671</v>
      </c>
      <c r="AH793" s="14" t="str">
        <f aca="false">B793&amp;"|"&amp;C793&amp;"|"&amp;D793&amp;"|"&amp;E793&amp;"|"&amp;F793&amp;"|"&amp;G793&amp;"|"&amp;H793&amp;"|"&amp;I793&amp;"|"&amp;J793&amp;"|"&amp;K793&amp;"|"&amp;L793&amp;"|"&amp;M793&amp;"|"&amp;N793&amp;"|"&amp;O793&amp;"|"&amp;P793&amp;"|"&amp;Q793&amp;"|"&amp;R793&amp;"|"&amp;S793&amp;"|"&amp;T793&amp;"|"&amp;U793&amp;"|"&amp;V793&amp;"|"&amp;W793&amp;"|"&amp;X793&amp;"|"&amp;Y793&amp;"|"&amp;Z793&amp;"|"&amp;AA793&amp;"|"&amp;AB793&amp;"|"&amp;AC793&amp;"|"&amp;AD793&amp;"|"&amp;AE793&amp;"|"&amp;AF793&amp;"|"&amp;AG793</f>
        <v>City Hotel|0|12|2016|October|44|25|0|3|1|0|0|BB|BIH|Online TA|TA/TO|0|0|0|A|A|0|No Deposit|9||0|Transient|130|0|2|Check-Out|42671</v>
      </c>
      <c r="AI793" s="14" t="str">
        <f aca="false">IF(COUNTIF($AH$4:$AH$2603,AH793)&gt;1,"Duplicate","Unique")</f>
        <v>Unique</v>
      </c>
      <c r="AJ793" s="14" t="str">
        <f aca="false">IF(COUNTBLANK(B793:AG793)&gt;0,"Missing ("&amp;COUNTBLANK(B793:AG793)&amp;")","Complete")</f>
        <v>Missing (1)</v>
      </c>
    </row>
    <row r="794" customFormat="false" ht="15" hidden="false" customHeight="false" outlineLevel="0" collapsed="false">
      <c r="A794" s="0" t="n">
        <v>791</v>
      </c>
      <c r="B794" s="0" t="s">
        <v>90</v>
      </c>
      <c r="C794" s="0" t="n">
        <v>1</v>
      </c>
      <c r="D794" s="0" t="n">
        <v>125</v>
      </c>
      <c r="E794" s="0" t="n">
        <v>2016</v>
      </c>
      <c r="F794" s="0" t="s">
        <v>119</v>
      </c>
      <c r="G794" s="0" t="n">
        <v>33</v>
      </c>
      <c r="H794" s="0" t="n">
        <v>8</v>
      </c>
      <c r="I794" s="0" t="n">
        <v>1</v>
      </c>
      <c r="J794" s="0" t="n">
        <v>4</v>
      </c>
      <c r="K794" s="0" t="n">
        <v>2</v>
      </c>
      <c r="L794" s="0" t="n">
        <v>0</v>
      </c>
      <c r="M794" s="0" t="n">
        <v>0</v>
      </c>
      <c r="N794" s="0" t="s">
        <v>82</v>
      </c>
      <c r="O794" s="0" t="s">
        <v>122</v>
      </c>
      <c r="P794" s="0" t="s">
        <v>93</v>
      </c>
      <c r="Q794" s="0" t="s">
        <v>94</v>
      </c>
      <c r="R794" s="0" t="n">
        <v>0</v>
      </c>
      <c r="S794" s="0" t="n">
        <v>0</v>
      </c>
      <c r="T794" s="0" t="n">
        <v>0</v>
      </c>
      <c r="U794" s="0" t="s">
        <v>95</v>
      </c>
      <c r="V794" s="0" t="s">
        <v>95</v>
      </c>
      <c r="W794" s="0" t="n">
        <v>0</v>
      </c>
      <c r="X794" s="0" t="s">
        <v>86</v>
      </c>
      <c r="Y794" s="0" t="n">
        <v>9</v>
      </c>
      <c r="AA794" s="0" t="n">
        <v>0</v>
      </c>
      <c r="AB794" s="0" t="s">
        <v>87</v>
      </c>
      <c r="AC794" s="0" t="n">
        <v>114.3</v>
      </c>
      <c r="AD794" s="0" t="n">
        <v>0</v>
      </c>
      <c r="AE794" s="0" t="n">
        <v>0</v>
      </c>
      <c r="AF794" s="0" t="s">
        <v>96</v>
      </c>
      <c r="AG794" s="13" t="n">
        <v>42465</v>
      </c>
      <c r="AH794" s="0" t="str">
        <f aca="false">B794&amp;"|"&amp;C794&amp;"|"&amp;D794&amp;"|"&amp;E794&amp;"|"&amp;F794&amp;"|"&amp;G794&amp;"|"&amp;H794&amp;"|"&amp;I794&amp;"|"&amp;J794&amp;"|"&amp;K794&amp;"|"&amp;L794&amp;"|"&amp;M794&amp;"|"&amp;N794&amp;"|"&amp;O794&amp;"|"&amp;P794&amp;"|"&amp;Q794&amp;"|"&amp;R794&amp;"|"&amp;S794&amp;"|"&amp;T794&amp;"|"&amp;U794&amp;"|"&amp;V794&amp;"|"&amp;W794&amp;"|"&amp;X794&amp;"|"&amp;Y794&amp;"|"&amp;Z794&amp;"|"&amp;AA794&amp;"|"&amp;AB794&amp;"|"&amp;AC794&amp;"|"&amp;AD794&amp;"|"&amp;AE794&amp;"|"&amp;AF794&amp;"|"&amp;AG794</f>
        <v>City Hotel|1|125|2016|August|33|8|1|4|2|0|0|BB|FRA|Online TA|TA/TO|0|0|0|A|A|0|No Deposit|9||0|Transient|114.3|0|0|Canceled|42465</v>
      </c>
      <c r="AI794" s="0" t="str">
        <f aca="false">IF(COUNTIF($AH$4:$AH$2603,AH794)&gt;1,"Duplicate","Unique")</f>
        <v>Unique</v>
      </c>
      <c r="AJ794" s="0" t="str">
        <f aca="false">IF(COUNTBLANK(B794:AG794)&gt;0,"Missing ("&amp;COUNTBLANK(B794:AG794)&amp;")","Complete")</f>
        <v>Missing (1)</v>
      </c>
    </row>
    <row r="795" customFormat="false" ht="15" hidden="false" customHeight="false" outlineLevel="0" collapsed="false">
      <c r="A795" s="14" t="n">
        <v>792</v>
      </c>
      <c r="B795" s="14" t="s">
        <v>80</v>
      </c>
      <c r="C795" s="14" t="n">
        <v>0</v>
      </c>
      <c r="D795" s="14" t="n">
        <v>312</v>
      </c>
      <c r="E795" s="14" t="n">
        <v>2017</v>
      </c>
      <c r="F795" s="14" t="s">
        <v>103</v>
      </c>
      <c r="G795" s="14" t="n">
        <v>10</v>
      </c>
      <c r="H795" s="14" t="n">
        <v>5</v>
      </c>
      <c r="I795" s="14" t="n">
        <v>2</v>
      </c>
      <c r="J795" s="14" t="n">
        <v>5</v>
      </c>
      <c r="K795" s="14" t="n">
        <v>2</v>
      </c>
      <c r="L795" s="14" t="n">
        <v>0</v>
      </c>
      <c r="M795" s="14" t="n">
        <v>0</v>
      </c>
      <c r="N795" s="14" t="s">
        <v>112</v>
      </c>
      <c r="O795" s="14" t="s">
        <v>108</v>
      </c>
      <c r="P795" s="14" t="s">
        <v>116</v>
      </c>
      <c r="Q795" s="14" t="s">
        <v>94</v>
      </c>
      <c r="R795" s="14" t="n">
        <v>0</v>
      </c>
      <c r="S795" s="14" t="n">
        <v>0</v>
      </c>
      <c r="T795" s="14" t="n">
        <v>0</v>
      </c>
      <c r="U795" s="14" t="s">
        <v>95</v>
      </c>
      <c r="V795" s="14" t="s">
        <v>95</v>
      </c>
      <c r="W795" s="14" t="n">
        <v>0</v>
      </c>
      <c r="X795" s="14" t="s">
        <v>86</v>
      </c>
      <c r="Y795" s="14" t="n">
        <v>298</v>
      </c>
      <c r="Z795" s="14"/>
      <c r="AA795" s="14" t="n">
        <v>0</v>
      </c>
      <c r="AB795" s="14" t="s">
        <v>101</v>
      </c>
      <c r="AC795" s="14" t="n">
        <v>56</v>
      </c>
      <c r="AD795" s="14" t="n">
        <v>0</v>
      </c>
      <c r="AE795" s="14" t="n">
        <v>0</v>
      </c>
      <c r="AF795" s="14" t="s">
        <v>88</v>
      </c>
      <c r="AG795" s="15" t="n">
        <v>42806</v>
      </c>
      <c r="AH795" s="14" t="str">
        <f aca="false">B795&amp;"|"&amp;C795&amp;"|"&amp;D795&amp;"|"&amp;E795&amp;"|"&amp;F795&amp;"|"&amp;G795&amp;"|"&amp;H795&amp;"|"&amp;I795&amp;"|"&amp;J795&amp;"|"&amp;K795&amp;"|"&amp;L795&amp;"|"&amp;M795&amp;"|"&amp;N795&amp;"|"&amp;O795&amp;"|"&amp;P795&amp;"|"&amp;Q795&amp;"|"&amp;R795&amp;"|"&amp;S795&amp;"|"&amp;T795&amp;"|"&amp;U795&amp;"|"&amp;V795&amp;"|"&amp;W795&amp;"|"&amp;X795&amp;"|"&amp;Y795&amp;"|"&amp;Z795&amp;"|"&amp;AA795&amp;"|"&amp;AB795&amp;"|"&amp;AC795&amp;"|"&amp;AD795&amp;"|"&amp;AE795&amp;"|"&amp;AF795&amp;"|"&amp;AG795</f>
        <v>Resort Hotel|0|312|2017|March|10|5|2|5|2|0|0|HB|DEU|Groups|TA/TO|0|0|0|A|A|0|No Deposit|298||0|Transient-Party|56|0|0|Check-Out|42806</v>
      </c>
      <c r="AI795" s="14" t="str">
        <f aca="false">IF(COUNTIF($AH$4:$AH$2603,AH795)&gt;1,"Duplicate","Unique")</f>
        <v>Unique</v>
      </c>
      <c r="AJ795" s="14" t="str">
        <f aca="false">IF(COUNTBLANK(B795:AG795)&gt;0,"Missing ("&amp;COUNTBLANK(B795:AG795)&amp;")","Complete")</f>
        <v>Missing (1)</v>
      </c>
    </row>
    <row r="796" customFormat="false" ht="15" hidden="false" customHeight="false" outlineLevel="0" collapsed="false">
      <c r="A796" s="0" t="n">
        <v>793</v>
      </c>
      <c r="B796" s="0" t="s">
        <v>90</v>
      </c>
      <c r="C796" s="0" t="n">
        <v>0</v>
      </c>
      <c r="D796" s="0" t="n">
        <v>42</v>
      </c>
      <c r="E796" s="0" t="n">
        <v>2016</v>
      </c>
      <c r="F796" s="0" t="s">
        <v>103</v>
      </c>
      <c r="G796" s="0" t="n">
        <v>11</v>
      </c>
      <c r="H796" s="0" t="n">
        <v>11</v>
      </c>
      <c r="I796" s="0" t="n">
        <v>0</v>
      </c>
      <c r="J796" s="0" t="n">
        <v>2</v>
      </c>
      <c r="K796" s="0" t="n">
        <v>2</v>
      </c>
      <c r="L796" s="0" t="n">
        <v>0</v>
      </c>
      <c r="M796" s="0" t="n">
        <v>0</v>
      </c>
      <c r="N796" s="0" t="s">
        <v>82</v>
      </c>
      <c r="O796" s="0" t="s">
        <v>117</v>
      </c>
      <c r="P796" s="0" t="s">
        <v>93</v>
      </c>
      <c r="Q796" s="0" t="s">
        <v>94</v>
      </c>
      <c r="R796" s="0" t="n">
        <v>0</v>
      </c>
      <c r="S796" s="0" t="n">
        <v>0</v>
      </c>
      <c r="T796" s="0" t="n">
        <v>0</v>
      </c>
      <c r="U796" s="0" t="s">
        <v>95</v>
      </c>
      <c r="V796" s="0" t="s">
        <v>95</v>
      </c>
      <c r="W796" s="0" t="n">
        <v>0</v>
      </c>
      <c r="X796" s="0" t="s">
        <v>86</v>
      </c>
      <c r="Y796" s="0" t="n">
        <v>9</v>
      </c>
      <c r="AA796" s="0" t="n">
        <v>0</v>
      </c>
      <c r="AB796" s="0" t="s">
        <v>87</v>
      </c>
      <c r="AC796" s="0" t="n">
        <v>81.9</v>
      </c>
      <c r="AD796" s="0" t="n">
        <v>0</v>
      </c>
      <c r="AE796" s="0" t="n">
        <v>0</v>
      </c>
      <c r="AF796" s="0" t="s">
        <v>88</v>
      </c>
      <c r="AG796" s="13" t="n">
        <v>42442</v>
      </c>
      <c r="AH796" s="0" t="str">
        <f aca="false">B796&amp;"|"&amp;C796&amp;"|"&amp;D796&amp;"|"&amp;E796&amp;"|"&amp;F796&amp;"|"&amp;G796&amp;"|"&amp;H796&amp;"|"&amp;I796&amp;"|"&amp;J796&amp;"|"&amp;K796&amp;"|"&amp;L796&amp;"|"&amp;M796&amp;"|"&amp;N796&amp;"|"&amp;O796&amp;"|"&amp;P796&amp;"|"&amp;Q796&amp;"|"&amp;R796&amp;"|"&amp;S796&amp;"|"&amp;T796&amp;"|"&amp;U796&amp;"|"&amp;V796&amp;"|"&amp;W796&amp;"|"&amp;X796&amp;"|"&amp;Y796&amp;"|"&amp;Z796&amp;"|"&amp;AA796&amp;"|"&amp;AB796&amp;"|"&amp;AC796&amp;"|"&amp;AD796&amp;"|"&amp;AE796&amp;"|"&amp;AF796&amp;"|"&amp;AG796</f>
        <v>City Hotel|0|42|2016|March|11|11|0|2|2|0|0|BB|BEL|Online TA|TA/TO|0|0|0|A|A|0|No Deposit|9||0|Transient|81.9|0|0|Check-Out|42442</v>
      </c>
      <c r="AI796" s="0" t="str">
        <f aca="false">IF(COUNTIF($AH$4:$AH$2603,AH796)&gt;1,"Duplicate","Unique")</f>
        <v>Unique</v>
      </c>
      <c r="AJ796" s="0" t="str">
        <f aca="false">IF(COUNTBLANK(B796:AG796)&gt;0,"Missing ("&amp;COUNTBLANK(B796:AG796)&amp;")","Complete")</f>
        <v>Missing (1)</v>
      </c>
    </row>
    <row r="797" customFormat="false" ht="15" hidden="false" customHeight="false" outlineLevel="0" collapsed="false">
      <c r="A797" s="14" t="n">
        <v>794</v>
      </c>
      <c r="B797" s="14" t="s">
        <v>90</v>
      </c>
      <c r="C797" s="14" t="n">
        <v>0</v>
      </c>
      <c r="D797" s="14" t="n">
        <v>75</v>
      </c>
      <c r="E797" s="14" t="n">
        <v>2015</v>
      </c>
      <c r="F797" s="14" t="s">
        <v>114</v>
      </c>
      <c r="G797" s="14" t="n">
        <v>38</v>
      </c>
      <c r="H797" s="14" t="n">
        <v>19</v>
      </c>
      <c r="I797" s="14" t="n">
        <v>2</v>
      </c>
      <c r="J797" s="14" t="n">
        <v>2</v>
      </c>
      <c r="K797" s="14" t="n">
        <v>2</v>
      </c>
      <c r="L797" s="14" t="n">
        <v>0</v>
      </c>
      <c r="M797" s="14" t="n">
        <v>0</v>
      </c>
      <c r="N797" s="14" t="s">
        <v>82</v>
      </c>
      <c r="O797" s="14" t="s">
        <v>115</v>
      </c>
      <c r="P797" s="14" t="s">
        <v>116</v>
      </c>
      <c r="Q797" s="14" t="s">
        <v>94</v>
      </c>
      <c r="R797" s="14" t="n">
        <v>0</v>
      </c>
      <c r="S797" s="14" t="n">
        <v>0</v>
      </c>
      <c r="T797" s="14" t="n">
        <v>0</v>
      </c>
      <c r="U797" s="14" t="s">
        <v>95</v>
      </c>
      <c r="V797" s="14" t="s">
        <v>95</v>
      </c>
      <c r="W797" s="14" t="n">
        <v>0</v>
      </c>
      <c r="X797" s="14" t="s">
        <v>86</v>
      </c>
      <c r="Y797" s="14" t="n">
        <v>1</v>
      </c>
      <c r="Z797" s="14"/>
      <c r="AA797" s="14" t="n">
        <v>0</v>
      </c>
      <c r="AB797" s="14" t="s">
        <v>101</v>
      </c>
      <c r="AC797" s="14" t="n">
        <v>62</v>
      </c>
      <c r="AD797" s="14" t="n">
        <v>0</v>
      </c>
      <c r="AE797" s="14" t="n">
        <v>0</v>
      </c>
      <c r="AF797" s="14" t="s">
        <v>88</v>
      </c>
      <c r="AG797" s="15" t="n">
        <v>42270</v>
      </c>
      <c r="AH797" s="14" t="str">
        <f aca="false">B797&amp;"|"&amp;C797&amp;"|"&amp;D797&amp;"|"&amp;E797&amp;"|"&amp;F797&amp;"|"&amp;G797&amp;"|"&amp;H797&amp;"|"&amp;I797&amp;"|"&amp;J797&amp;"|"&amp;K797&amp;"|"&amp;L797&amp;"|"&amp;M797&amp;"|"&amp;N797&amp;"|"&amp;O797&amp;"|"&amp;P797&amp;"|"&amp;Q797&amp;"|"&amp;R797&amp;"|"&amp;S797&amp;"|"&amp;T797&amp;"|"&amp;U797&amp;"|"&amp;V797&amp;"|"&amp;W797&amp;"|"&amp;X797&amp;"|"&amp;Y797&amp;"|"&amp;Z797&amp;"|"&amp;AA797&amp;"|"&amp;AB797&amp;"|"&amp;AC797&amp;"|"&amp;AD797&amp;"|"&amp;AE797&amp;"|"&amp;AF797&amp;"|"&amp;AG797</f>
        <v>City Hotel|0|75|2015|September|38|19|2|2|2|0|0|BB|ESP|Groups|TA/TO|0|0|0|A|A|0|No Deposit|1||0|Transient-Party|62|0|0|Check-Out|42270</v>
      </c>
      <c r="AI797" s="14" t="str">
        <f aca="false">IF(COUNTIF($AH$4:$AH$2603,AH797)&gt;1,"Duplicate","Unique")</f>
        <v>Unique</v>
      </c>
      <c r="AJ797" s="14" t="str">
        <f aca="false">IF(COUNTBLANK(B797:AG797)&gt;0,"Missing ("&amp;COUNTBLANK(B797:AG797)&amp;")","Complete")</f>
        <v>Missing (1)</v>
      </c>
    </row>
    <row r="798" customFormat="false" ht="15" hidden="false" customHeight="false" outlineLevel="0" collapsed="false">
      <c r="A798" s="0" t="n">
        <v>795</v>
      </c>
      <c r="B798" s="0" t="s">
        <v>90</v>
      </c>
      <c r="C798" s="0" t="n">
        <v>1</v>
      </c>
      <c r="D798" s="0" t="n">
        <v>334</v>
      </c>
      <c r="E798" s="0" t="n">
        <v>2015</v>
      </c>
      <c r="F798" s="0" t="s">
        <v>114</v>
      </c>
      <c r="G798" s="0" t="n">
        <v>38</v>
      </c>
      <c r="H798" s="0" t="n">
        <v>16</v>
      </c>
      <c r="I798" s="0" t="n">
        <v>0</v>
      </c>
      <c r="J798" s="0" t="n">
        <v>2</v>
      </c>
      <c r="K798" s="0" t="n">
        <v>2</v>
      </c>
      <c r="L798" s="0" t="n">
        <v>0</v>
      </c>
      <c r="M798" s="0" t="n">
        <v>0</v>
      </c>
      <c r="N798" s="0" t="s">
        <v>82</v>
      </c>
      <c r="O798" s="0" t="s">
        <v>92</v>
      </c>
      <c r="P798" s="0" t="s">
        <v>116</v>
      </c>
      <c r="Q798" s="0" t="s">
        <v>94</v>
      </c>
      <c r="R798" s="0" t="n">
        <v>0</v>
      </c>
      <c r="S798" s="0" t="n">
        <v>1</v>
      </c>
      <c r="T798" s="0" t="n">
        <v>0</v>
      </c>
      <c r="U798" s="0" t="s">
        <v>95</v>
      </c>
      <c r="V798" s="0" t="s">
        <v>95</v>
      </c>
      <c r="W798" s="0" t="n">
        <v>0</v>
      </c>
      <c r="X798" s="0" t="s">
        <v>120</v>
      </c>
      <c r="Y798" s="0" t="n">
        <v>1</v>
      </c>
      <c r="AA798" s="0" t="n">
        <v>0</v>
      </c>
      <c r="AB798" s="0" t="s">
        <v>101</v>
      </c>
      <c r="AC798" s="0" t="n">
        <v>62</v>
      </c>
      <c r="AD798" s="0" t="n">
        <v>0</v>
      </c>
      <c r="AE798" s="0" t="n">
        <v>0</v>
      </c>
      <c r="AF798" s="0" t="s">
        <v>96</v>
      </c>
      <c r="AG798" s="13" t="n">
        <v>42187</v>
      </c>
      <c r="AH798" s="0" t="str">
        <f aca="false">B798&amp;"|"&amp;C798&amp;"|"&amp;D798&amp;"|"&amp;E798&amp;"|"&amp;F798&amp;"|"&amp;G798&amp;"|"&amp;H798&amp;"|"&amp;I798&amp;"|"&amp;J798&amp;"|"&amp;K798&amp;"|"&amp;L798&amp;"|"&amp;M798&amp;"|"&amp;N798&amp;"|"&amp;O798&amp;"|"&amp;P798&amp;"|"&amp;Q798&amp;"|"&amp;R798&amp;"|"&amp;S798&amp;"|"&amp;T798&amp;"|"&amp;U798&amp;"|"&amp;V798&amp;"|"&amp;W798&amp;"|"&amp;X798&amp;"|"&amp;Y798&amp;"|"&amp;Z798&amp;"|"&amp;AA798&amp;"|"&amp;AB798&amp;"|"&amp;AC798&amp;"|"&amp;AD798&amp;"|"&amp;AE798&amp;"|"&amp;AF798&amp;"|"&amp;AG798</f>
        <v>City Hotel|1|334|2015|September|38|16|0|2|2|0|0|BB|PRT|Groups|TA/TO|0|1|0|A|A|0|Non Refund|1||0|Transient-Party|62|0|0|Canceled|42187</v>
      </c>
      <c r="AI798" s="0" t="str">
        <f aca="false">IF(COUNTIF($AH$4:$AH$2603,AH798)&gt;1,"Duplicate","Unique")</f>
        <v>Unique</v>
      </c>
      <c r="AJ798" s="0" t="str">
        <f aca="false">IF(COUNTBLANK(B798:AG798)&gt;0,"Missing ("&amp;COUNTBLANK(B798:AG798)&amp;")","Complete")</f>
        <v>Missing (1)</v>
      </c>
    </row>
    <row r="799" customFormat="false" ht="15" hidden="false" customHeight="false" outlineLevel="0" collapsed="false">
      <c r="A799" s="14" t="n">
        <v>796</v>
      </c>
      <c r="B799" s="14" t="s">
        <v>90</v>
      </c>
      <c r="C799" s="14" t="n">
        <v>1</v>
      </c>
      <c r="D799" s="14" t="n">
        <v>188</v>
      </c>
      <c r="E799" s="14" t="n">
        <v>2016</v>
      </c>
      <c r="F799" s="14" t="s">
        <v>135</v>
      </c>
      <c r="G799" s="14" t="n">
        <v>25</v>
      </c>
      <c r="H799" s="14" t="n">
        <v>15</v>
      </c>
      <c r="I799" s="14" t="n">
        <v>0</v>
      </c>
      <c r="J799" s="14" t="n">
        <v>2</v>
      </c>
      <c r="K799" s="14" t="n">
        <v>1</v>
      </c>
      <c r="L799" s="14" t="n">
        <v>0</v>
      </c>
      <c r="M799" s="14" t="n">
        <v>0</v>
      </c>
      <c r="N799" s="14" t="s">
        <v>82</v>
      </c>
      <c r="O799" s="14" t="s">
        <v>92</v>
      </c>
      <c r="P799" s="14" t="s">
        <v>99</v>
      </c>
      <c r="Q799" s="14" t="s">
        <v>94</v>
      </c>
      <c r="R799" s="14" t="n">
        <v>0</v>
      </c>
      <c r="S799" s="14" t="n">
        <v>0</v>
      </c>
      <c r="T799" s="14" t="n">
        <v>0</v>
      </c>
      <c r="U799" s="14" t="s">
        <v>95</v>
      </c>
      <c r="V799" s="14" t="s">
        <v>95</v>
      </c>
      <c r="W799" s="14" t="n">
        <v>0</v>
      </c>
      <c r="X799" s="14" t="s">
        <v>120</v>
      </c>
      <c r="Y799" s="14" t="n">
        <v>119</v>
      </c>
      <c r="Z799" s="14"/>
      <c r="AA799" s="14" t="n">
        <v>39</v>
      </c>
      <c r="AB799" s="14" t="s">
        <v>87</v>
      </c>
      <c r="AC799" s="14" t="n">
        <v>130</v>
      </c>
      <c r="AD799" s="14" t="n">
        <v>0</v>
      </c>
      <c r="AE799" s="14" t="n">
        <v>0</v>
      </c>
      <c r="AF799" s="14" t="s">
        <v>96</v>
      </c>
      <c r="AG799" s="15" t="n">
        <v>42387</v>
      </c>
      <c r="AH799" s="14" t="str">
        <f aca="false">B799&amp;"|"&amp;C799&amp;"|"&amp;D799&amp;"|"&amp;E799&amp;"|"&amp;F799&amp;"|"&amp;G799&amp;"|"&amp;H799&amp;"|"&amp;I799&amp;"|"&amp;J799&amp;"|"&amp;K799&amp;"|"&amp;L799&amp;"|"&amp;M799&amp;"|"&amp;N799&amp;"|"&amp;O799&amp;"|"&amp;P799&amp;"|"&amp;Q799&amp;"|"&amp;R799&amp;"|"&amp;S799&amp;"|"&amp;T799&amp;"|"&amp;U799&amp;"|"&amp;V799&amp;"|"&amp;W799&amp;"|"&amp;X799&amp;"|"&amp;Y799&amp;"|"&amp;Z799&amp;"|"&amp;AA799&amp;"|"&amp;AB799&amp;"|"&amp;AC799&amp;"|"&amp;AD799&amp;"|"&amp;AE799&amp;"|"&amp;AF799&amp;"|"&amp;AG799</f>
        <v>City Hotel|1|188|2016|June|25|15|0|2|1|0|0|BB|PRT|Offline TA/TO|TA/TO|0|0|0|A|A|0|Non Refund|119||39|Transient|130|0|0|Canceled|42387</v>
      </c>
      <c r="AI799" s="14" t="str">
        <f aca="false">IF(COUNTIF($AH$4:$AH$2603,AH799)&gt;1,"Duplicate","Unique")</f>
        <v>Duplicate</v>
      </c>
      <c r="AJ799" s="14" t="str">
        <f aca="false">IF(COUNTBLANK(B799:AG799)&gt;0,"Missing ("&amp;COUNTBLANK(B799:AG799)&amp;")","Complete")</f>
        <v>Missing (1)</v>
      </c>
    </row>
    <row r="800" customFormat="false" ht="15" hidden="false" customHeight="false" outlineLevel="0" collapsed="false">
      <c r="A800" s="0" t="n">
        <v>797</v>
      </c>
      <c r="B800" s="0" t="s">
        <v>90</v>
      </c>
      <c r="C800" s="0" t="n">
        <v>1</v>
      </c>
      <c r="D800" s="0" t="n">
        <v>108</v>
      </c>
      <c r="E800" s="0" t="n">
        <v>2017</v>
      </c>
      <c r="F800" s="0" t="s">
        <v>119</v>
      </c>
      <c r="G800" s="0" t="n">
        <v>34</v>
      </c>
      <c r="H800" s="0" t="n">
        <v>20</v>
      </c>
      <c r="I800" s="0" t="n">
        <v>2</v>
      </c>
      <c r="J800" s="0" t="n">
        <v>3</v>
      </c>
      <c r="K800" s="0" t="n">
        <v>1</v>
      </c>
      <c r="L800" s="0" t="n">
        <v>0</v>
      </c>
      <c r="M800" s="0" t="n">
        <v>0</v>
      </c>
      <c r="N800" s="0" t="s">
        <v>82</v>
      </c>
      <c r="O800" s="0" t="s">
        <v>92</v>
      </c>
      <c r="P800" s="0" t="s">
        <v>99</v>
      </c>
      <c r="Q800" s="0" t="s">
        <v>94</v>
      </c>
      <c r="R800" s="0" t="n">
        <v>0</v>
      </c>
      <c r="S800" s="0" t="n">
        <v>0</v>
      </c>
      <c r="T800" s="0" t="n">
        <v>0</v>
      </c>
      <c r="U800" s="0" t="s">
        <v>95</v>
      </c>
      <c r="V800" s="0" t="s">
        <v>95</v>
      </c>
      <c r="W800" s="0" t="n">
        <v>0</v>
      </c>
      <c r="X800" s="0" t="s">
        <v>86</v>
      </c>
      <c r="Y800" s="0" t="n">
        <v>52</v>
      </c>
      <c r="AA800" s="0" t="n">
        <v>0</v>
      </c>
      <c r="AB800" s="0" t="s">
        <v>87</v>
      </c>
      <c r="AC800" s="0" t="n">
        <v>71.1</v>
      </c>
      <c r="AD800" s="0" t="n">
        <v>0</v>
      </c>
      <c r="AE800" s="0" t="n">
        <v>0</v>
      </c>
      <c r="AF800" s="0" t="s">
        <v>96</v>
      </c>
      <c r="AG800" s="13" t="n">
        <v>42927</v>
      </c>
      <c r="AH800" s="0" t="str">
        <f aca="false">B800&amp;"|"&amp;C800&amp;"|"&amp;D800&amp;"|"&amp;E800&amp;"|"&amp;F800&amp;"|"&amp;G800&amp;"|"&amp;H800&amp;"|"&amp;I800&amp;"|"&amp;J800&amp;"|"&amp;K800&amp;"|"&amp;L800&amp;"|"&amp;M800&amp;"|"&amp;N800&amp;"|"&amp;O800&amp;"|"&amp;P800&amp;"|"&amp;Q800&amp;"|"&amp;R800&amp;"|"&amp;S800&amp;"|"&amp;T800&amp;"|"&amp;U800&amp;"|"&amp;V800&amp;"|"&amp;W800&amp;"|"&amp;X800&amp;"|"&amp;Y800&amp;"|"&amp;Z800&amp;"|"&amp;AA800&amp;"|"&amp;AB800&amp;"|"&amp;AC800&amp;"|"&amp;AD800&amp;"|"&amp;AE800&amp;"|"&amp;AF800&amp;"|"&amp;AG800</f>
        <v>City Hotel|1|108|2017|August|34|20|2|3|1|0|0|BB|PRT|Offline TA/TO|TA/TO|0|0|0|A|A|0|No Deposit|52||0|Transient|71.1|0|0|Canceled|42927</v>
      </c>
      <c r="AI800" s="0" t="str">
        <f aca="false">IF(COUNTIF($AH$4:$AH$2603,AH800)&gt;1,"Duplicate","Unique")</f>
        <v>Unique</v>
      </c>
      <c r="AJ800" s="0" t="str">
        <f aca="false">IF(COUNTBLANK(B800:AG800)&gt;0,"Missing ("&amp;COUNTBLANK(B800:AG800)&amp;")","Complete")</f>
        <v>Missing (1)</v>
      </c>
    </row>
    <row r="801" customFormat="false" ht="15" hidden="false" customHeight="false" outlineLevel="0" collapsed="false">
      <c r="A801" s="14" t="n">
        <v>798</v>
      </c>
      <c r="B801" s="14" t="s">
        <v>90</v>
      </c>
      <c r="C801" s="14" t="n">
        <v>0</v>
      </c>
      <c r="D801" s="14" t="n">
        <v>42</v>
      </c>
      <c r="E801" s="14" t="n">
        <v>2016</v>
      </c>
      <c r="F801" s="14" t="s">
        <v>106</v>
      </c>
      <c r="G801" s="14" t="n">
        <v>14</v>
      </c>
      <c r="H801" s="14" t="n">
        <v>2</v>
      </c>
      <c r="I801" s="14" t="n">
        <v>0</v>
      </c>
      <c r="J801" s="14" t="n">
        <v>1</v>
      </c>
      <c r="K801" s="14" t="n">
        <v>2</v>
      </c>
      <c r="L801" s="14" t="n">
        <v>0</v>
      </c>
      <c r="M801" s="14" t="n">
        <v>0</v>
      </c>
      <c r="N801" s="14" t="s">
        <v>82</v>
      </c>
      <c r="O801" s="14" t="s">
        <v>140</v>
      </c>
      <c r="P801" s="14" t="s">
        <v>93</v>
      </c>
      <c r="Q801" s="14" t="s">
        <v>94</v>
      </c>
      <c r="R801" s="14" t="n">
        <v>0</v>
      </c>
      <c r="S801" s="14" t="n">
        <v>0</v>
      </c>
      <c r="T801" s="14" t="n">
        <v>0</v>
      </c>
      <c r="U801" s="14" t="s">
        <v>95</v>
      </c>
      <c r="V801" s="14" t="s">
        <v>109</v>
      </c>
      <c r="W801" s="14" t="n">
        <v>0</v>
      </c>
      <c r="X801" s="14" t="s">
        <v>86</v>
      </c>
      <c r="Y801" s="14" t="n">
        <v>9</v>
      </c>
      <c r="Z801" s="14"/>
      <c r="AA801" s="14" t="n">
        <v>0</v>
      </c>
      <c r="AB801" s="14" t="s">
        <v>87</v>
      </c>
      <c r="AC801" s="14" t="n">
        <v>117.9</v>
      </c>
      <c r="AD801" s="14" t="n">
        <v>0</v>
      </c>
      <c r="AE801" s="14" t="n">
        <v>0</v>
      </c>
      <c r="AF801" s="14" t="s">
        <v>88</v>
      </c>
      <c r="AG801" s="15" t="n">
        <v>42463</v>
      </c>
      <c r="AH801" s="14" t="str">
        <f aca="false">B801&amp;"|"&amp;C801&amp;"|"&amp;D801&amp;"|"&amp;E801&amp;"|"&amp;F801&amp;"|"&amp;G801&amp;"|"&amp;H801&amp;"|"&amp;I801&amp;"|"&amp;J801&amp;"|"&amp;K801&amp;"|"&amp;L801&amp;"|"&amp;M801&amp;"|"&amp;N801&amp;"|"&amp;O801&amp;"|"&amp;P801&amp;"|"&amp;Q801&amp;"|"&amp;R801&amp;"|"&amp;S801&amp;"|"&amp;T801&amp;"|"&amp;U801&amp;"|"&amp;V801&amp;"|"&amp;W801&amp;"|"&amp;X801&amp;"|"&amp;Y801&amp;"|"&amp;Z801&amp;"|"&amp;AA801&amp;"|"&amp;AB801&amp;"|"&amp;AC801&amp;"|"&amp;AD801&amp;"|"&amp;AE801&amp;"|"&amp;AF801&amp;"|"&amp;AG801</f>
        <v>City Hotel|0|42|2016|April|14|2|0|1|2|0|0|BB|CHN|Online TA|TA/TO|0|0|0|A|D|0|No Deposit|9||0|Transient|117.9|0|0|Check-Out|42463</v>
      </c>
      <c r="AI801" s="14" t="str">
        <f aca="false">IF(COUNTIF($AH$4:$AH$2603,AH801)&gt;1,"Duplicate","Unique")</f>
        <v>Unique</v>
      </c>
      <c r="AJ801" s="14" t="str">
        <f aca="false">IF(COUNTBLANK(B801:AG801)&gt;0,"Missing ("&amp;COUNTBLANK(B801:AG801)&amp;")","Complete")</f>
        <v>Missing (1)</v>
      </c>
    </row>
    <row r="802" customFormat="false" ht="15" hidden="false" customHeight="false" outlineLevel="0" collapsed="false">
      <c r="A802" s="0" t="n">
        <v>799</v>
      </c>
      <c r="B802" s="0" t="s">
        <v>80</v>
      </c>
      <c r="C802" s="0" t="n">
        <v>0</v>
      </c>
      <c r="D802" s="0" t="n">
        <v>18</v>
      </c>
      <c r="E802" s="0" t="n">
        <v>2016</v>
      </c>
      <c r="F802" s="0" t="s">
        <v>91</v>
      </c>
      <c r="G802" s="0" t="n">
        <v>27</v>
      </c>
      <c r="H802" s="0" t="n">
        <v>1</v>
      </c>
      <c r="I802" s="0" t="n">
        <v>1</v>
      </c>
      <c r="J802" s="0" t="n">
        <v>2</v>
      </c>
      <c r="K802" s="0" t="n">
        <v>2</v>
      </c>
      <c r="L802" s="0" t="n">
        <v>0</v>
      </c>
      <c r="M802" s="0" t="n">
        <v>0</v>
      </c>
      <c r="N802" s="0" t="s">
        <v>82</v>
      </c>
      <c r="O802" s="0" t="s">
        <v>108</v>
      </c>
      <c r="P802" s="0" t="s">
        <v>93</v>
      </c>
      <c r="Q802" s="0" t="s">
        <v>94</v>
      </c>
      <c r="R802" s="0" t="n">
        <v>0</v>
      </c>
      <c r="S802" s="0" t="n">
        <v>0</v>
      </c>
      <c r="T802" s="0" t="n">
        <v>0</v>
      </c>
      <c r="U802" s="0" t="s">
        <v>95</v>
      </c>
      <c r="V802" s="0" t="s">
        <v>95</v>
      </c>
      <c r="W802" s="0" t="n">
        <v>0</v>
      </c>
      <c r="X802" s="0" t="s">
        <v>86</v>
      </c>
      <c r="Y802" s="0" t="n">
        <v>240</v>
      </c>
      <c r="AA802" s="0" t="n">
        <v>0</v>
      </c>
      <c r="AB802" s="0" t="s">
        <v>87</v>
      </c>
      <c r="AC802" s="0" t="n">
        <v>129</v>
      </c>
      <c r="AD802" s="0" t="n">
        <v>0</v>
      </c>
      <c r="AE802" s="0" t="n">
        <v>1</v>
      </c>
      <c r="AF802" s="0" t="s">
        <v>88</v>
      </c>
      <c r="AG802" s="13" t="n">
        <v>42555</v>
      </c>
      <c r="AH802" s="0" t="str">
        <f aca="false">B802&amp;"|"&amp;C802&amp;"|"&amp;D802&amp;"|"&amp;E802&amp;"|"&amp;F802&amp;"|"&amp;G802&amp;"|"&amp;H802&amp;"|"&amp;I802&amp;"|"&amp;J802&amp;"|"&amp;K802&amp;"|"&amp;L802&amp;"|"&amp;M802&amp;"|"&amp;N802&amp;"|"&amp;O802&amp;"|"&amp;P802&amp;"|"&amp;Q802&amp;"|"&amp;R802&amp;"|"&amp;S802&amp;"|"&amp;T802&amp;"|"&amp;U802&amp;"|"&amp;V802&amp;"|"&amp;W802&amp;"|"&amp;X802&amp;"|"&amp;Y802&amp;"|"&amp;Z802&amp;"|"&amp;AA802&amp;"|"&amp;AB802&amp;"|"&amp;AC802&amp;"|"&amp;AD802&amp;"|"&amp;AE802&amp;"|"&amp;AF802&amp;"|"&amp;AG802</f>
        <v>Resort Hotel|0|18|2016|July|27|1|1|2|2|0|0|BB|DEU|Online TA|TA/TO|0|0|0|A|A|0|No Deposit|240||0|Transient|129|0|1|Check-Out|42555</v>
      </c>
      <c r="AI802" s="0" t="str">
        <f aca="false">IF(COUNTIF($AH$4:$AH$2603,AH802)&gt;1,"Duplicate","Unique")</f>
        <v>Unique</v>
      </c>
      <c r="AJ802" s="0" t="str">
        <f aca="false">IF(COUNTBLANK(B802:AG802)&gt;0,"Missing ("&amp;COUNTBLANK(B802:AG802)&amp;")","Complete")</f>
        <v>Missing (1)</v>
      </c>
    </row>
    <row r="803" customFormat="false" ht="15" hidden="false" customHeight="false" outlineLevel="0" collapsed="false">
      <c r="A803" s="14" t="n">
        <v>800</v>
      </c>
      <c r="B803" s="14" t="s">
        <v>90</v>
      </c>
      <c r="C803" s="14" t="n">
        <v>1</v>
      </c>
      <c r="D803" s="14" t="n">
        <v>205</v>
      </c>
      <c r="E803" s="14" t="n">
        <v>2016</v>
      </c>
      <c r="F803" s="14" t="s">
        <v>119</v>
      </c>
      <c r="G803" s="14" t="n">
        <v>32</v>
      </c>
      <c r="H803" s="14" t="n">
        <v>4</v>
      </c>
      <c r="I803" s="14" t="n">
        <v>1</v>
      </c>
      <c r="J803" s="14" t="n">
        <v>3</v>
      </c>
      <c r="K803" s="14" t="n">
        <v>2</v>
      </c>
      <c r="L803" s="14" t="n">
        <v>0</v>
      </c>
      <c r="M803" s="14" t="n">
        <v>0</v>
      </c>
      <c r="N803" s="14" t="s">
        <v>107</v>
      </c>
      <c r="O803" s="14" t="s">
        <v>92</v>
      </c>
      <c r="P803" s="14" t="s">
        <v>93</v>
      </c>
      <c r="Q803" s="14" t="s">
        <v>94</v>
      </c>
      <c r="R803" s="14" t="n">
        <v>0</v>
      </c>
      <c r="S803" s="14" t="n">
        <v>0</v>
      </c>
      <c r="T803" s="14" t="n">
        <v>0</v>
      </c>
      <c r="U803" s="14" t="s">
        <v>95</v>
      </c>
      <c r="V803" s="14" t="s">
        <v>95</v>
      </c>
      <c r="W803" s="14" t="n">
        <v>2</v>
      </c>
      <c r="X803" s="14" t="s">
        <v>86</v>
      </c>
      <c r="Y803" s="14" t="n">
        <v>7</v>
      </c>
      <c r="Z803" s="14"/>
      <c r="AA803" s="14" t="n">
        <v>0</v>
      </c>
      <c r="AB803" s="14" t="s">
        <v>87</v>
      </c>
      <c r="AC803" s="14" t="n">
        <v>80.75</v>
      </c>
      <c r="AD803" s="14" t="n">
        <v>0</v>
      </c>
      <c r="AE803" s="14" t="n">
        <v>0</v>
      </c>
      <c r="AF803" s="14" t="s">
        <v>96</v>
      </c>
      <c r="AG803" s="15" t="n">
        <v>42383</v>
      </c>
      <c r="AH803" s="14" t="str">
        <f aca="false">B803&amp;"|"&amp;C803&amp;"|"&amp;D803&amp;"|"&amp;E803&amp;"|"&amp;F803&amp;"|"&amp;G803&amp;"|"&amp;H803&amp;"|"&amp;I803&amp;"|"&amp;J803&amp;"|"&amp;K803&amp;"|"&amp;L803&amp;"|"&amp;M803&amp;"|"&amp;N803&amp;"|"&amp;O803&amp;"|"&amp;P803&amp;"|"&amp;Q803&amp;"|"&amp;R803&amp;"|"&amp;S803&amp;"|"&amp;T803&amp;"|"&amp;U803&amp;"|"&amp;V803&amp;"|"&amp;W803&amp;"|"&amp;X803&amp;"|"&amp;Y803&amp;"|"&amp;Z803&amp;"|"&amp;AA803&amp;"|"&amp;AB803&amp;"|"&amp;AC803&amp;"|"&amp;AD803&amp;"|"&amp;AE803&amp;"|"&amp;AF803&amp;"|"&amp;AG803</f>
        <v>City Hotel|1|205|2016|August|32|4|1|3|2|0|0|SC|PRT|Online TA|TA/TO|0|0|0|A|A|2|No Deposit|7||0|Transient|80.75|0|0|Canceled|42383</v>
      </c>
      <c r="AI803" s="14" t="str">
        <f aca="false">IF(COUNTIF($AH$4:$AH$2603,AH803)&gt;1,"Duplicate","Unique")</f>
        <v>Unique</v>
      </c>
      <c r="AJ803" s="14" t="str">
        <f aca="false">IF(COUNTBLANK(B803:AG803)&gt;0,"Missing ("&amp;COUNTBLANK(B803:AG803)&amp;")","Complete")</f>
        <v>Missing (1)</v>
      </c>
    </row>
    <row r="804" customFormat="false" ht="15" hidden="false" customHeight="false" outlineLevel="0" collapsed="false">
      <c r="A804" s="0" t="n">
        <v>801</v>
      </c>
      <c r="B804" s="0" t="s">
        <v>80</v>
      </c>
      <c r="C804" s="0" t="n">
        <v>0</v>
      </c>
      <c r="D804" s="0" t="n">
        <v>7</v>
      </c>
      <c r="E804" s="0" t="n">
        <v>2017</v>
      </c>
      <c r="F804" s="0" t="s">
        <v>118</v>
      </c>
      <c r="G804" s="0" t="n">
        <v>6</v>
      </c>
      <c r="H804" s="0" t="n">
        <v>10</v>
      </c>
      <c r="I804" s="0" t="n">
        <v>0</v>
      </c>
      <c r="J804" s="0" t="n">
        <v>2</v>
      </c>
      <c r="K804" s="0" t="n">
        <v>2</v>
      </c>
      <c r="L804" s="0" t="n">
        <v>0</v>
      </c>
      <c r="M804" s="0" t="n">
        <v>0</v>
      </c>
      <c r="N804" s="0" t="s">
        <v>82</v>
      </c>
      <c r="O804" s="0" t="s">
        <v>115</v>
      </c>
      <c r="P804" s="0" t="s">
        <v>84</v>
      </c>
      <c r="Q804" s="0" t="s">
        <v>84</v>
      </c>
      <c r="R804" s="0" t="n">
        <v>0</v>
      </c>
      <c r="S804" s="0" t="n">
        <v>0</v>
      </c>
      <c r="T804" s="0" t="n">
        <v>0</v>
      </c>
      <c r="U804" s="0" t="s">
        <v>109</v>
      </c>
      <c r="V804" s="0" t="s">
        <v>109</v>
      </c>
      <c r="W804" s="0" t="n">
        <v>1</v>
      </c>
      <c r="X804" s="0" t="s">
        <v>86</v>
      </c>
      <c r="Y804" s="0" t="n">
        <v>250</v>
      </c>
      <c r="AA804" s="0" t="n">
        <v>0</v>
      </c>
      <c r="AB804" s="0" t="s">
        <v>87</v>
      </c>
      <c r="AC804" s="0" t="n">
        <v>66</v>
      </c>
      <c r="AD804" s="0" t="n">
        <v>0</v>
      </c>
      <c r="AE804" s="0" t="n">
        <v>2</v>
      </c>
      <c r="AF804" s="0" t="s">
        <v>88</v>
      </c>
      <c r="AG804" s="13" t="n">
        <v>42778</v>
      </c>
      <c r="AH804" s="0" t="str">
        <f aca="false">B804&amp;"|"&amp;C804&amp;"|"&amp;D804&amp;"|"&amp;E804&amp;"|"&amp;F804&amp;"|"&amp;G804&amp;"|"&amp;H804&amp;"|"&amp;I804&amp;"|"&amp;J804&amp;"|"&amp;K804&amp;"|"&amp;L804&amp;"|"&amp;M804&amp;"|"&amp;N804&amp;"|"&amp;O804&amp;"|"&amp;P804&amp;"|"&amp;Q804&amp;"|"&amp;R804&amp;"|"&amp;S804&amp;"|"&amp;T804&amp;"|"&amp;U804&amp;"|"&amp;V804&amp;"|"&amp;W804&amp;"|"&amp;X804&amp;"|"&amp;Y804&amp;"|"&amp;Z804&amp;"|"&amp;AA804&amp;"|"&amp;AB804&amp;"|"&amp;AC804&amp;"|"&amp;AD804&amp;"|"&amp;AE804&amp;"|"&amp;AF804&amp;"|"&amp;AG804</f>
        <v>Resort Hotel|0|7|2017|February|6|10|0|2|2|0|0|BB|ESP|Direct|Direct|0|0|0|D|D|1|No Deposit|250||0|Transient|66|0|2|Check-Out|42778</v>
      </c>
      <c r="AI804" s="0" t="str">
        <f aca="false">IF(COUNTIF($AH$4:$AH$2603,AH804)&gt;1,"Duplicate","Unique")</f>
        <v>Unique</v>
      </c>
      <c r="AJ804" s="0" t="str">
        <f aca="false">IF(COUNTBLANK(B804:AG804)&gt;0,"Missing ("&amp;COUNTBLANK(B804:AG804)&amp;")","Complete")</f>
        <v>Missing (1)</v>
      </c>
    </row>
    <row r="805" customFormat="false" ht="15" hidden="false" customHeight="false" outlineLevel="0" collapsed="false">
      <c r="A805" s="14" t="n">
        <v>802</v>
      </c>
      <c r="B805" s="14" t="s">
        <v>90</v>
      </c>
      <c r="C805" s="14" t="n">
        <v>1</v>
      </c>
      <c r="D805" s="14" t="n">
        <v>274</v>
      </c>
      <c r="E805" s="14" t="n">
        <v>2017</v>
      </c>
      <c r="F805" s="14" t="s">
        <v>119</v>
      </c>
      <c r="G805" s="14" t="n">
        <v>33</v>
      </c>
      <c r="H805" s="14" t="n">
        <v>16</v>
      </c>
      <c r="I805" s="14" t="n">
        <v>0</v>
      </c>
      <c r="J805" s="14" t="n">
        <v>4</v>
      </c>
      <c r="K805" s="14" t="n">
        <v>2</v>
      </c>
      <c r="L805" s="14" t="n">
        <v>2</v>
      </c>
      <c r="M805" s="14" t="n">
        <v>0</v>
      </c>
      <c r="N805" s="14" t="s">
        <v>82</v>
      </c>
      <c r="O805" s="14" t="s">
        <v>117</v>
      </c>
      <c r="P805" s="14" t="s">
        <v>93</v>
      </c>
      <c r="Q805" s="14" t="s">
        <v>94</v>
      </c>
      <c r="R805" s="14" t="n">
        <v>0</v>
      </c>
      <c r="S805" s="14" t="n">
        <v>0</v>
      </c>
      <c r="T805" s="14" t="n">
        <v>0</v>
      </c>
      <c r="U805" s="14" t="s">
        <v>85</v>
      </c>
      <c r="V805" s="14" t="s">
        <v>85</v>
      </c>
      <c r="W805" s="14" t="n">
        <v>0</v>
      </c>
      <c r="X805" s="14" t="s">
        <v>86</v>
      </c>
      <c r="Y805" s="14" t="n">
        <v>9</v>
      </c>
      <c r="Z805" s="14"/>
      <c r="AA805" s="14" t="n">
        <v>0</v>
      </c>
      <c r="AB805" s="14" t="s">
        <v>87</v>
      </c>
      <c r="AC805" s="14" t="n">
        <v>179.1</v>
      </c>
      <c r="AD805" s="14" t="n">
        <v>0</v>
      </c>
      <c r="AE805" s="14" t="n">
        <v>1</v>
      </c>
      <c r="AF805" s="14" t="s">
        <v>96</v>
      </c>
      <c r="AG805" s="15" t="n">
        <v>42690</v>
      </c>
      <c r="AH805" s="14" t="str">
        <f aca="false">B805&amp;"|"&amp;C805&amp;"|"&amp;D805&amp;"|"&amp;E805&amp;"|"&amp;F805&amp;"|"&amp;G805&amp;"|"&amp;H805&amp;"|"&amp;I805&amp;"|"&amp;J805&amp;"|"&amp;K805&amp;"|"&amp;L805&amp;"|"&amp;M805&amp;"|"&amp;N805&amp;"|"&amp;O805&amp;"|"&amp;P805&amp;"|"&amp;Q805&amp;"|"&amp;R805&amp;"|"&amp;S805&amp;"|"&amp;T805&amp;"|"&amp;U805&amp;"|"&amp;V805&amp;"|"&amp;W805&amp;"|"&amp;X805&amp;"|"&amp;Y805&amp;"|"&amp;Z805&amp;"|"&amp;AA805&amp;"|"&amp;AB805&amp;"|"&amp;AC805&amp;"|"&amp;AD805&amp;"|"&amp;AE805&amp;"|"&amp;AF805&amp;"|"&amp;AG805</f>
        <v>City Hotel|1|274|2017|August|33|16|0|4|2|2|0|BB|BEL|Online TA|TA/TO|0|0|0|F|F|0|No Deposit|9||0|Transient|179.1|0|1|Canceled|42690</v>
      </c>
      <c r="AI805" s="14" t="str">
        <f aca="false">IF(COUNTIF($AH$4:$AH$2603,AH805)&gt;1,"Duplicate","Unique")</f>
        <v>Unique</v>
      </c>
      <c r="AJ805" s="14" t="str">
        <f aca="false">IF(COUNTBLANK(B805:AG805)&gt;0,"Missing ("&amp;COUNTBLANK(B805:AG805)&amp;")","Complete")</f>
        <v>Missing (1)</v>
      </c>
    </row>
    <row r="806" customFormat="false" ht="15" hidden="false" customHeight="false" outlineLevel="0" collapsed="false">
      <c r="A806" s="0" t="n">
        <v>803</v>
      </c>
      <c r="B806" s="0" t="s">
        <v>90</v>
      </c>
      <c r="C806" s="0" t="n">
        <v>0</v>
      </c>
      <c r="D806" s="0" t="n">
        <v>67</v>
      </c>
      <c r="E806" s="0" t="n">
        <v>2016</v>
      </c>
      <c r="F806" s="0" t="s">
        <v>106</v>
      </c>
      <c r="G806" s="0" t="n">
        <v>18</v>
      </c>
      <c r="H806" s="0" t="n">
        <v>30</v>
      </c>
      <c r="I806" s="0" t="n">
        <v>1</v>
      </c>
      <c r="J806" s="0" t="n">
        <v>1</v>
      </c>
      <c r="K806" s="0" t="n">
        <v>3</v>
      </c>
      <c r="L806" s="0" t="n">
        <v>0</v>
      </c>
      <c r="M806" s="0" t="n">
        <v>0</v>
      </c>
      <c r="N806" s="0" t="s">
        <v>112</v>
      </c>
      <c r="O806" s="0" t="s">
        <v>115</v>
      </c>
      <c r="P806" s="0" t="s">
        <v>93</v>
      </c>
      <c r="Q806" s="0" t="s">
        <v>94</v>
      </c>
      <c r="R806" s="0" t="n">
        <v>0</v>
      </c>
      <c r="S806" s="0" t="n">
        <v>0</v>
      </c>
      <c r="T806" s="0" t="n">
        <v>0</v>
      </c>
      <c r="U806" s="0" t="s">
        <v>109</v>
      </c>
      <c r="V806" s="0" t="s">
        <v>109</v>
      </c>
      <c r="W806" s="0" t="n">
        <v>1</v>
      </c>
      <c r="X806" s="0" t="s">
        <v>86</v>
      </c>
      <c r="Y806" s="0" t="n">
        <v>9</v>
      </c>
      <c r="AA806" s="0" t="n">
        <v>0</v>
      </c>
      <c r="AB806" s="0" t="s">
        <v>87</v>
      </c>
      <c r="AC806" s="0" t="n">
        <v>219.6</v>
      </c>
      <c r="AD806" s="0" t="n">
        <v>1</v>
      </c>
      <c r="AE806" s="0" t="n">
        <v>2</v>
      </c>
      <c r="AF806" s="0" t="s">
        <v>88</v>
      </c>
      <c r="AG806" s="13" t="n">
        <v>42492</v>
      </c>
      <c r="AH806" s="0" t="str">
        <f aca="false">B806&amp;"|"&amp;C806&amp;"|"&amp;D806&amp;"|"&amp;E806&amp;"|"&amp;F806&amp;"|"&amp;G806&amp;"|"&amp;H806&amp;"|"&amp;I806&amp;"|"&amp;J806&amp;"|"&amp;K806&amp;"|"&amp;L806&amp;"|"&amp;M806&amp;"|"&amp;N806&amp;"|"&amp;O806&amp;"|"&amp;P806&amp;"|"&amp;Q806&amp;"|"&amp;R806&amp;"|"&amp;S806&amp;"|"&amp;T806&amp;"|"&amp;U806&amp;"|"&amp;V806&amp;"|"&amp;W806&amp;"|"&amp;X806&amp;"|"&amp;Y806&amp;"|"&amp;Z806&amp;"|"&amp;AA806&amp;"|"&amp;AB806&amp;"|"&amp;AC806&amp;"|"&amp;AD806&amp;"|"&amp;AE806&amp;"|"&amp;AF806&amp;"|"&amp;AG806</f>
        <v>City Hotel|0|67|2016|April|18|30|1|1|3|0|0|HB|ESP|Online TA|TA/TO|0|0|0|D|D|1|No Deposit|9||0|Transient|219.6|1|2|Check-Out|42492</v>
      </c>
      <c r="AI806" s="0" t="str">
        <f aca="false">IF(COUNTIF($AH$4:$AH$2603,AH806)&gt;1,"Duplicate","Unique")</f>
        <v>Unique</v>
      </c>
      <c r="AJ806" s="0" t="str">
        <f aca="false">IF(COUNTBLANK(B806:AG806)&gt;0,"Missing ("&amp;COUNTBLANK(B806:AG806)&amp;")","Complete")</f>
        <v>Missing (1)</v>
      </c>
    </row>
    <row r="807" customFormat="false" ht="15" hidden="false" customHeight="false" outlineLevel="0" collapsed="false">
      <c r="A807" s="14" t="n">
        <v>804</v>
      </c>
      <c r="B807" s="14" t="s">
        <v>80</v>
      </c>
      <c r="C807" s="14" t="n">
        <v>1</v>
      </c>
      <c r="D807" s="14" t="n">
        <v>138</v>
      </c>
      <c r="E807" s="14" t="n">
        <v>2016</v>
      </c>
      <c r="F807" s="14" t="s">
        <v>106</v>
      </c>
      <c r="G807" s="14" t="n">
        <v>18</v>
      </c>
      <c r="H807" s="14" t="n">
        <v>25</v>
      </c>
      <c r="I807" s="14" t="n">
        <v>1</v>
      </c>
      <c r="J807" s="14" t="n">
        <v>2</v>
      </c>
      <c r="K807" s="14" t="n">
        <v>2</v>
      </c>
      <c r="L807" s="14" t="n">
        <v>0</v>
      </c>
      <c r="M807" s="14" t="n">
        <v>0</v>
      </c>
      <c r="N807" s="14" t="s">
        <v>82</v>
      </c>
      <c r="O807" s="14" t="s">
        <v>92</v>
      </c>
      <c r="P807" s="14" t="s">
        <v>116</v>
      </c>
      <c r="Q807" s="14" t="s">
        <v>94</v>
      </c>
      <c r="R807" s="14" t="n">
        <v>0</v>
      </c>
      <c r="S807" s="14" t="n">
        <v>0</v>
      </c>
      <c r="T807" s="14" t="n">
        <v>0</v>
      </c>
      <c r="U807" s="14" t="s">
        <v>124</v>
      </c>
      <c r="V807" s="14" t="s">
        <v>124</v>
      </c>
      <c r="W807" s="14" t="n">
        <v>0</v>
      </c>
      <c r="X807" s="14" t="s">
        <v>120</v>
      </c>
      <c r="Y807" s="14"/>
      <c r="Z807" s="14"/>
      <c r="AA807" s="14" t="n">
        <v>0</v>
      </c>
      <c r="AB807" s="14" t="s">
        <v>87</v>
      </c>
      <c r="AC807" s="14" t="n">
        <v>65</v>
      </c>
      <c r="AD807" s="14" t="n">
        <v>0</v>
      </c>
      <c r="AE807" s="14" t="n">
        <v>0</v>
      </c>
      <c r="AF807" s="14" t="s">
        <v>96</v>
      </c>
      <c r="AG807" s="15" t="n">
        <v>42387</v>
      </c>
      <c r="AH807" s="14" t="str">
        <f aca="false">B807&amp;"|"&amp;C807&amp;"|"&amp;D807&amp;"|"&amp;E807&amp;"|"&amp;F807&amp;"|"&amp;G807&amp;"|"&amp;H807&amp;"|"&amp;I807&amp;"|"&amp;J807&amp;"|"&amp;K807&amp;"|"&amp;L807&amp;"|"&amp;M807&amp;"|"&amp;N807&amp;"|"&amp;O807&amp;"|"&amp;P807&amp;"|"&amp;Q807&amp;"|"&amp;R807&amp;"|"&amp;S807&amp;"|"&amp;T807&amp;"|"&amp;U807&amp;"|"&amp;V807&amp;"|"&amp;W807&amp;"|"&amp;X807&amp;"|"&amp;Y807&amp;"|"&amp;Z807&amp;"|"&amp;AA807&amp;"|"&amp;AB807&amp;"|"&amp;AC807&amp;"|"&amp;AD807&amp;"|"&amp;AE807&amp;"|"&amp;AF807&amp;"|"&amp;AG807</f>
        <v>Resort Hotel|1|138|2016|April|18|25|1|2|2|0|0|BB|PRT|Groups|TA/TO|0|0|0|E|E|0|Non Refund|||0|Transient|65|0|0|Canceled|42387</v>
      </c>
      <c r="AI807" s="14" t="str">
        <f aca="false">IF(COUNTIF($AH$4:$AH$2603,AH807)&gt;1,"Duplicate","Unique")</f>
        <v>Unique</v>
      </c>
      <c r="AJ807" s="14" t="str">
        <f aca="false">IF(COUNTBLANK(B807:AG807)&gt;0,"Missing ("&amp;COUNTBLANK(B807:AG807)&amp;")","Complete")</f>
        <v>Missing (2)</v>
      </c>
    </row>
    <row r="808" customFormat="false" ht="15" hidden="false" customHeight="false" outlineLevel="0" collapsed="false">
      <c r="A808" s="0" t="n">
        <v>805</v>
      </c>
      <c r="B808" s="0" t="s">
        <v>80</v>
      </c>
      <c r="C808" s="0" t="n">
        <v>0</v>
      </c>
      <c r="D808" s="0" t="n">
        <v>155</v>
      </c>
      <c r="E808" s="0" t="n">
        <v>2017</v>
      </c>
      <c r="F808" s="0" t="s">
        <v>118</v>
      </c>
      <c r="G808" s="0" t="n">
        <v>7</v>
      </c>
      <c r="H808" s="0" t="n">
        <v>15</v>
      </c>
      <c r="I808" s="0" t="n">
        <v>6</v>
      </c>
      <c r="J808" s="0" t="n">
        <v>15</v>
      </c>
      <c r="K808" s="0" t="n">
        <v>2</v>
      </c>
      <c r="L808" s="0" t="n">
        <v>0</v>
      </c>
      <c r="M808" s="0" t="n">
        <v>0</v>
      </c>
      <c r="N808" s="0" t="s">
        <v>82</v>
      </c>
      <c r="O808" s="0" t="s">
        <v>150</v>
      </c>
      <c r="P808" s="0" t="s">
        <v>99</v>
      </c>
      <c r="Q808" s="0" t="s">
        <v>94</v>
      </c>
      <c r="R808" s="0" t="n">
        <v>0</v>
      </c>
      <c r="S808" s="0" t="n">
        <v>0</v>
      </c>
      <c r="T808" s="0" t="n">
        <v>0</v>
      </c>
      <c r="U808" s="0" t="s">
        <v>124</v>
      </c>
      <c r="V808" s="0" t="s">
        <v>124</v>
      </c>
      <c r="W808" s="0" t="n">
        <v>0</v>
      </c>
      <c r="X808" s="0" t="s">
        <v>86</v>
      </c>
      <c r="Y808" s="0" t="n">
        <v>96</v>
      </c>
      <c r="AA808" s="0" t="n">
        <v>0</v>
      </c>
      <c r="AB808" s="0" t="s">
        <v>87</v>
      </c>
      <c r="AC808" s="0" t="n">
        <v>45</v>
      </c>
      <c r="AD808" s="0" t="n">
        <v>0</v>
      </c>
      <c r="AE808" s="0" t="n">
        <v>1</v>
      </c>
      <c r="AF808" s="0" t="s">
        <v>88</v>
      </c>
      <c r="AG808" s="13" t="n">
        <v>42802</v>
      </c>
      <c r="AH808" s="0" t="str">
        <f aca="false">B808&amp;"|"&amp;C808&amp;"|"&amp;D808&amp;"|"&amp;E808&amp;"|"&amp;F808&amp;"|"&amp;G808&amp;"|"&amp;H808&amp;"|"&amp;I808&amp;"|"&amp;J808&amp;"|"&amp;K808&amp;"|"&amp;L808&amp;"|"&amp;M808&amp;"|"&amp;N808&amp;"|"&amp;O808&amp;"|"&amp;P808&amp;"|"&amp;Q808&amp;"|"&amp;R808&amp;"|"&amp;S808&amp;"|"&amp;T808&amp;"|"&amp;U808&amp;"|"&amp;V808&amp;"|"&amp;W808&amp;"|"&amp;X808&amp;"|"&amp;Y808&amp;"|"&amp;Z808&amp;"|"&amp;AA808&amp;"|"&amp;AB808&amp;"|"&amp;AC808&amp;"|"&amp;AD808&amp;"|"&amp;AE808&amp;"|"&amp;AF808&amp;"|"&amp;AG808</f>
        <v>Resort Hotel|0|155|2017|February|7|15|6|15|2|0|0|BB|NOR|Offline TA/TO|TA/TO|0|0|0|E|E|0|No Deposit|96||0|Transient|45|0|1|Check-Out|42802</v>
      </c>
      <c r="AI808" s="0" t="str">
        <f aca="false">IF(COUNTIF($AH$4:$AH$2603,AH808)&gt;1,"Duplicate","Unique")</f>
        <v>Unique</v>
      </c>
      <c r="AJ808" s="0" t="str">
        <f aca="false">IF(COUNTBLANK(B808:AG808)&gt;0,"Missing ("&amp;COUNTBLANK(B808:AG808)&amp;")","Complete")</f>
        <v>Missing (1)</v>
      </c>
    </row>
    <row r="809" customFormat="false" ht="15" hidden="false" customHeight="false" outlineLevel="0" collapsed="false">
      <c r="A809" s="14" t="n">
        <v>806</v>
      </c>
      <c r="B809" s="14" t="s">
        <v>90</v>
      </c>
      <c r="C809" s="14" t="n">
        <v>0</v>
      </c>
      <c r="D809" s="14" t="n">
        <v>4</v>
      </c>
      <c r="E809" s="14" t="n">
        <v>2017</v>
      </c>
      <c r="F809" s="14" t="s">
        <v>126</v>
      </c>
      <c r="G809" s="14" t="n">
        <v>3</v>
      </c>
      <c r="H809" s="14" t="n">
        <v>17</v>
      </c>
      <c r="I809" s="14" t="n">
        <v>0</v>
      </c>
      <c r="J809" s="14" t="n">
        <v>3</v>
      </c>
      <c r="K809" s="14" t="n">
        <v>2</v>
      </c>
      <c r="L809" s="14" t="n">
        <v>0</v>
      </c>
      <c r="M809" s="14" t="n">
        <v>0</v>
      </c>
      <c r="N809" s="14" t="s">
        <v>82</v>
      </c>
      <c r="O809" s="14" t="s">
        <v>92</v>
      </c>
      <c r="P809" s="14" t="s">
        <v>93</v>
      </c>
      <c r="Q809" s="14" t="s">
        <v>94</v>
      </c>
      <c r="R809" s="14" t="n">
        <v>0</v>
      </c>
      <c r="S809" s="14" t="n">
        <v>0</v>
      </c>
      <c r="T809" s="14" t="n">
        <v>0</v>
      </c>
      <c r="U809" s="14" t="s">
        <v>95</v>
      </c>
      <c r="V809" s="14" t="s">
        <v>95</v>
      </c>
      <c r="W809" s="14" t="n">
        <v>0</v>
      </c>
      <c r="X809" s="14" t="s">
        <v>86</v>
      </c>
      <c r="Y809" s="14" t="n">
        <v>9</v>
      </c>
      <c r="Z809" s="14"/>
      <c r="AA809" s="14" t="n">
        <v>0</v>
      </c>
      <c r="AB809" s="14" t="s">
        <v>87</v>
      </c>
      <c r="AC809" s="14" t="n">
        <v>108</v>
      </c>
      <c r="AD809" s="14" t="n">
        <v>0</v>
      </c>
      <c r="AE809" s="14" t="n">
        <v>1</v>
      </c>
      <c r="AF809" s="14" t="s">
        <v>88</v>
      </c>
      <c r="AG809" s="15" t="n">
        <v>42755</v>
      </c>
      <c r="AH809" s="14" t="str">
        <f aca="false">B809&amp;"|"&amp;C809&amp;"|"&amp;D809&amp;"|"&amp;E809&amp;"|"&amp;F809&amp;"|"&amp;G809&amp;"|"&amp;H809&amp;"|"&amp;I809&amp;"|"&amp;J809&amp;"|"&amp;K809&amp;"|"&amp;L809&amp;"|"&amp;M809&amp;"|"&amp;N809&amp;"|"&amp;O809&amp;"|"&amp;P809&amp;"|"&amp;Q809&amp;"|"&amp;R809&amp;"|"&amp;S809&amp;"|"&amp;T809&amp;"|"&amp;U809&amp;"|"&amp;V809&amp;"|"&amp;W809&amp;"|"&amp;X809&amp;"|"&amp;Y809&amp;"|"&amp;Z809&amp;"|"&amp;AA809&amp;"|"&amp;AB809&amp;"|"&amp;AC809&amp;"|"&amp;AD809&amp;"|"&amp;AE809&amp;"|"&amp;AF809&amp;"|"&amp;AG809</f>
        <v>City Hotel|0|4|2017|January|3|17|0|3|2|0|0|BB|PRT|Online TA|TA/TO|0|0|0|A|A|0|No Deposit|9||0|Transient|108|0|1|Check-Out|42755</v>
      </c>
      <c r="AI809" s="14" t="str">
        <f aca="false">IF(COUNTIF($AH$4:$AH$2603,AH809)&gt;1,"Duplicate","Unique")</f>
        <v>Unique</v>
      </c>
      <c r="AJ809" s="14" t="str">
        <f aca="false">IF(COUNTBLANK(B809:AG809)&gt;0,"Missing ("&amp;COUNTBLANK(B809:AG809)&amp;")","Complete")</f>
        <v>Missing (1)</v>
      </c>
    </row>
    <row r="810" customFormat="false" ht="15" hidden="false" customHeight="false" outlineLevel="0" collapsed="false">
      <c r="A810" s="0" t="n">
        <v>807</v>
      </c>
      <c r="B810" s="0" t="s">
        <v>90</v>
      </c>
      <c r="C810" s="0" t="n">
        <v>0</v>
      </c>
      <c r="D810" s="0" t="n">
        <v>58</v>
      </c>
      <c r="E810" s="0" t="n">
        <v>2016</v>
      </c>
      <c r="F810" s="0" t="s">
        <v>114</v>
      </c>
      <c r="G810" s="0" t="n">
        <v>40</v>
      </c>
      <c r="H810" s="0" t="n">
        <v>29</v>
      </c>
      <c r="I810" s="0" t="n">
        <v>0</v>
      </c>
      <c r="J810" s="0" t="n">
        <v>1</v>
      </c>
      <c r="K810" s="0" t="n">
        <v>2</v>
      </c>
      <c r="L810" s="0" t="n">
        <v>1</v>
      </c>
      <c r="M810" s="0" t="n">
        <v>0</v>
      </c>
      <c r="N810" s="0" t="s">
        <v>82</v>
      </c>
      <c r="O810" s="0" t="s">
        <v>147</v>
      </c>
      <c r="P810" s="0" t="s">
        <v>84</v>
      </c>
      <c r="Q810" s="0" t="s">
        <v>84</v>
      </c>
      <c r="R810" s="0" t="n">
        <v>0</v>
      </c>
      <c r="S810" s="0" t="n">
        <v>0</v>
      </c>
      <c r="T810" s="0" t="n">
        <v>0</v>
      </c>
      <c r="U810" s="0" t="s">
        <v>109</v>
      </c>
      <c r="V810" s="0" t="s">
        <v>109</v>
      </c>
      <c r="W810" s="0" t="n">
        <v>0</v>
      </c>
      <c r="X810" s="0" t="s">
        <v>86</v>
      </c>
      <c r="Y810" s="0" t="n">
        <v>14</v>
      </c>
      <c r="AA810" s="0" t="n">
        <v>0</v>
      </c>
      <c r="AB810" s="0" t="s">
        <v>87</v>
      </c>
      <c r="AC810" s="0" t="n">
        <v>160.8</v>
      </c>
      <c r="AD810" s="0" t="n">
        <v>0</v>
      </c>
      <c r="AE810" s="0" t="n">
        <v>2</v>
      </c>
      <c r="AF810" s="0" t="s">
        <v>88</v>
      </c>
      <c r="AG810" s="13" t="n">
        <v>42643</v>
      </c>
      <c r="AH810" s="0" t="str">
        <f aca="false">B810&amp;"|"&amp;C810&amp;"|"&amp;D810&amp;"|"&amp;E810&amp;"|"&amp;F810&amp;"|"&amp;G810&amp;"|"&amp;H810&amp;"|"&amp;I810&amp;"|"&amp;J810&amp;"|"&amp;K810&amp;"|"&amp;L810&amp;"|"&amp;M810&amp;"|"&amp;N810&amp;"|"&amp;O810&amp;"|"&amp;P810&amp;"|"&amp;Q810&amp;"|"&amp;R810&amp;"|"&amp;S810&amp;"|"&amp;T810&amp;"|"&amp;U810&amp;"|"&amp;V810&amp;"|"&amp;W810&amp;"|"&amp;X810&amp;"|"&amp;Y810&amp;"|"&amp;Z810&amp;"|"&amp;AA810&amp;"|"&amp;AB810&amp;"|"&amp;AC810&amp;"|"&amp;AD810&amp;"|"&amp;AE810&amp;"|"&amp;AF810&amp;"|"&amp;AG810</f>
        <v>City Hotel|0|58|2016|September|40|29|0|1|2|1|0|BB|IRL|Direct|Direct|0|0|0|D|D|0|No Deposit|14||0|Transient|160.8|0|2|Check-Out|42643</v>
      </c>
      <c r="AI810" s="0" t="str">
        <f aca="false">IF(COUNTIF($AH$4:$AH$2603,AH810)&gt;1,"Duplicate","Unique")</f>
        <v>Unique</v>
      </c>
      <c r="AJ810" s="0" t="str">
        <f aca="false">IF(COUNTBLANK(B810:AG810)&gt;0,"Missing ("&amp;COUNTBLANK(B810:AG810)&amp;")","Complete")</f>
        <v>Missing (1)</v>
      </c>
    </row>
    <row r="811" customFormat="false" ht="15" hidden="false" customHeight="false" outlineLevel="0" collapsed="false">
      <c r="A811" s="14" t="n">
        <v>808</v>
      </c>
      <c r="B811" s="14" t="s">
        <v>90</v>
      </c>
      <c r="C811" s="14" t="n">
        <v>1</v>
      </c>
      <c r="D811" s="14" t="n">
        <v>317</v>
      </c>
      <c r="E811" s="14" t="n">
        <v>2016</v>
      </c>
      <c r="F811" s="14" t="s">
        <v>114</v>
      </c>
      <c r="G811" s="14" t="n">
        <v>37</v>
      </c>
      <c r="H811" s="14" t="n">
        <v>9</v>
      </c>
      <c r="I811" s="14" t="n">
        <v>1</v>
      </c>
      <c r="J811" s="14" t="n">
        <v>2</v>
      </c>
      <c r="K811" s="14" t="n">
        <v>2</v>
      </c>
      <c r="L811" s="14" t="n">
        <v>0</v>
      </c>
      <c r="M811" s="14" t="n">
        <v>0</v>
      </c>
      <c r="N811" s="14" t="s">
        <v>82</v>
      </c>
      <c r="O811" s="14" t="s">
        <v>92</v>
      </c>
      <c r="P811" s="14" t="s">
        <v>99</v>
      </c>
      <c r="Q811" s="14" t="s">
        <v>94</v>
      </c>
      <c r="R811" s="14" t="n">
        <v>0</v>
      </c>
      <c r="S811" s="14" t="n">
        <v>1</v>
      </c>
      <c r="T811" s="14" t="n">
        <v>0</v>
      </c>
      <c r="U811" s="14" t="s">
        <v>95</v>
      </c>
      <c r="V811" s="14" t="s">
        <v>95</v>
      </c>
      <c r="W811" s="14" t="n">
        <v>0</v>
      </c>
      <c r="X811" s="14" t="s">
        <v>120</v>
      </c>
      <c r="Y811" s="14" t="n">
        <v>58</v>
      </c>
      <c r="Z811" s="14"/>
      <c r="AA811" s="14" t="n">
        <v>56</v>
      </c>
      <c r="AB811" s="14" t="s">
        <v>87</v>
      </c>
      <c r="AC811" s="14" t="n">
        <v>90</v>
      </c>
      <c r="AD811" s="14" t="n">
        <v>0</v>
      </c>
      <c r="AE811" s="14" t="n">
        <v>0</v>
      </c>
      <c r="AF811" s="14" t="s">
        <v>96</v>
      </c>
      <c r="AG811" s="15" t="n">
        <v>42361</v>
      </c>
      <c r="AH811" s="14" t="str">
        <f aca="false">B811&amp;"|"&amp;C811&amp;"|"&amp;D811&amp;"|"&amp;E811&amp;"|"&amp;F811&amp;"|"&amp;G811&amp;"|"&amp;H811&amp;"|"&amp;I811&amp;"|"&amp;J811&amp;"|"&amp;K811&amp;"|"&amp;L811&amp;"|"&amp;M811&amp;"|"&amp;N811&amp;"|"&amp;O811&amp;"|"&amp;P811&amp;"|"&amp;Q811&amp;"|"&amp;R811&amp;"|"&amp;S811&amp;"|"&amp;T811&amp;"|"&amp;U811&amp;"|"&amp;V811&amp;"|"&amp;W811&amp;"|"&amp;X811&amp;"|"&amp;Y811&amp;"|"&amp;Z811&amp;"|"&amp;AA811&amp;"|"&amp;AB811&amp;"|"&amp;AC811&amp;"|"&amp;AD811&amp;"|"&amp;AE811&amp;"|"&amp;AF811&amp;"|"&amp;AG811</f>
        <v>City Hotel|1|317|2016|September|37|9|1|2|2|0|0|BB|PRT|Offline TA/TO|TA/TO|0|1|0|A|A|0|Non Refund|58||56|Transient|90|0|0|Canceled|42361</v>
      </c>
      <c r="AI811" s="14" t="str">
        <f aca="false">IF(COUNTIF($AH$4:$AH$2603,AH811)&gt;1,"Duplicate","Unique")</f>
        <v>Unique</v>
      </c>
      <c r="AJ811" s="14" t="str">
        <f aca="false">IF(COUNTBLANK(B811:AG811)&gt;0,"Missing ("&amp;COUNTBLANK(B811:AG811)&amp;")","Complete")</f>
        <v>Missing (1)</v>
      </c>
    </row>
    <row r="812" customFormat="false" ht="15" hidden="false" customHeight="false" outlineLevel="0" collapsed="false">
      <c r="A812" s="0" t="n">
        <v>809</v>
      </c>
      <c r="B812" s="0" t="s">
        <v>80</v>
      </c>
      <c r="C812" s="0" t="n">
        <v>0</v>
      </c>
      <c r="D812" s="0" t="n">
        <v>94</v>
      </c>
      <c r="E812" s="0" t="n">
        <v>2017</v>
      </c>
      <c r="F812" s="0" t="s">
        <v>118</v>
      </c>
      <c r="G812" s="0" t="n">
        <v>7</v>
      </c>
      <c r="H812" s="0" t="n">
        <v>13</v>
      </c>
      <c r="I812" s="0" t="n">
        <v>1</v>
      </c>
      <c r="J812" s="0" t="n">
        <v>3</v>
      </c>
      <c r="K812" s="0" t="n">
        <v>3</v>
      </c>
      <c r="L812" s="0" t="n">
        <v>0</v>
      </c>
      <c r="M812" s="0" t="n">
        <v>0</v>
      </c>
      <c r="N812" s="0" t="s">
        <v>112</v>
      </c>
      <c r="O812" s="0" t="s">
        <v>83</v>
      </c>
      <c r="P812" s="0" t="s">
        <v>116</v>
      </c>
      <c r="Q812" s="0" t="s">
        <v>94</v>
      </c>
      <c r="R812" s="0" t="n">
        <v>0</v>
      </c>
      <c r="S812" s="0" t="n">
        <v>0</v>
      </c>
      <c r="T812" s="0" t="n">
        <v>0</v>
      </c>
      <c r="U812" s="0" t="s">
        <v>95</v>
      </c>
      <c r="V812" s="0" t="s">
        <v>95</v>
      </c>
      <c r="W812" s="0" t="n">
        <v>0</v>
      </c>
      <c r="X812" s="0" t="s">
        <v>86</v>
      </c>
      <c r="Y812" s="0" t="n">
        <v>152</v>
      </c>
      <c r="AA812" s="0" t="n">
        <v>0</v>
      </c>
      <c r="AB812" s="0" t="s">
        <v>101</v>
      </c>
      <c r="AC812" s="0" t="n">
        <v>88</v>
      </c>
      <c r="AD812" s="0" t="n">
        <v>0</v>
      </c>
      <c r="AE812" s="0" t="n">
        <v>0</v>
      </c>
      <c r="AF812" s="0" t="s">
        <v>88</v>
      </c>
      <c r="AG812" s="13" t="n">
        <v>42783</v>
      </c>
      <c r="AH812" s="0" t="str">
        <f aca="false">B812&amp;"|"&amp;C812&amp;"|"&amp;D812&amp;"|"&amp;E812&amp;"|"&amp;F812&amp;"|"&amp;G812&amp;"|"&amp;H812&amp;"|"&amp;I812&amp;"|"&amp;J812&amp;"|"&amp;K812&amp;"|"&amp;L812&amp;"|"&amp;M812&amp;"|"&amp;N812&amp;"|"&amp;O812&amp;"|"&amp;P812&amp;"|"&amp;Q812&amp;"|"&amp;R812&amp;"|"&amp;S812&amp;"|"&amp;T812&amp;"|"&amp;U812&amp;"|"&amp;V812&amp;"|"&amp;W812&amp;"|"&amp;X812&amp;"|"&amp;Y812&amp;"|"&amp;Z812&amp;"|"&amp;AA812&amp;"|"&amp;AB812&amp;"|"&amp;AC812&amp;"|"&amp;AD812&amp;"|"&amp;AE812&amp;"|"&amp;AF812&amp;"|"&amp;AG812</f>
        <v>Resort Hotel|0|94|2017|February|7|13|1|3|3|0|0|HB|GBR|Groups|TA/TO|0|0|0|A|A|0|No Deposit|152||0|Transient-Party|88|0|0|Check-Out|42783</v>
      </c>
      <c r="AI812" s="0" t="str">
        <f aca="false">IF(COUNTIF($AH$4:$AH$2603,AH812)&gt;1,"Duplicate","Unique")</f>
        <v>Unique</v>
      </c>
      <c r="AJ812" s="0" t="str">
        <f aca="false">IF(COUNTBLANK(B812:AG812)&gt;0,"Missing ("&amp;COUNTBLANK(B812:AG812)&amp;")","Complete")</f>
        <v>Missing (1)</v>
      </c>
    </row>
    <row r="813" customFormat="false" ht="15" hidden="false" customHeight="false" outlineLevel="0" collapsed="false">
      <c r="A813" s="14" t="n">
        <v>810</v>
      </c>
      <c r="B813" s="14" t="s">
        <v>90</v>
      </c>
      <c r="C813" s="14" t="n">
        <v>1</v>
      </c>
      <c r="D813" s="14" t="n">
        <v>19</v>
      </c>
      <c r="E813" s="14" t="n">
        <v>2016</v>
      </c>
      <c r="F813" s="14" t="s">
        <v>113</v>
      </c>
      <c r="G813" s="14" t="n">
        <v>46</v>
      </c>
      <c r="H813" s="14" t="n">
        <v>7</v>
      </c>
      <c r="I813" s="14" t="n">
        <v>1</v>
      </c>
      <c r="J813" s="14" t="n">
        <v>1</v>
      </c>
      <c r="K813" s="14" t="n">
        <v>1</v>
      </c>
      <c r="L813" s="14" t="n">
        <v>0</v>
      </c>
      <c r="M813" s="14" t="n">
        <v>0</v>
      </c>
      <c r="N813" s="14" t="s">
        <v>82</v>
      </c>
      <c r="O813" s="14" t="s">
        <v>92</v>
      </c>
      <c r="P813" s="14" t="s">
        <v>93</v>
      </c>
      <c r="Q813" s="14" t="s">
        <v>94</v>
      </c>
      <c r="R813" s="14" t="n">
        <v>0</v>
      </c>
      <c r="S813" s="14" t="n">
        <v>0</v>
      </c>
      <c r="T813" s="14" t="n">
        <v>0</v>
      </c>
      <c r="U813" s="14" t="s">
        <v>95</v>
      </c>
      <c r="V813" s="14" t="s">
        <v>95</v>
      </c>
      <c r="W813" s="14" t="n">
        <v>0</v>
      </c>
      <c r="X813" s="14" t="s">
        <v>86</v>
      </c>
      <c r="Y813" s="14" t="n">
        <v>83</v>
      </c>
      <c r="Z813" s="14"/>
      <c r="AA813" s="14" t="n">
        <v>0</v>
      </c>
      <c r="AB813" s="14" t="s">
        <v>87</v>
      </c>
      <c r="AC813" s="14" t="n">
        <v>150</v>
      </c>
      <c r="AD813" s="14" t="n">
        <v>0</v>
      </c>
      <c r="AE813" s="14" t="n">
        <v>0</v>
      </c>
      <c r="AF813" s="14" t="s">
        <v>96</v>
      </c>
      <c r="AG813" s="15" t="n">
        <v>42667</v>
      </c>
      <c r="AH813" s="14" t="str">
        <f aca="false">B813&amp;"|"&amp;C813&amp;"|"&amp;D813&amp;"|"&amp;E813&amp;"|"&amp;F813&amp;"|"&amp;G813&amp;"|"&amp;H813&amp;"|"&amp;I813&amp;"|"&amp;J813&amp;"|"&amp;K813&amp;"|"&amp;L813&amp;"|"&amp;M813&amp;"|"&amp;N813&amp;"|"&amp;O813&amp;"|"&amp;P813&amp;"|"&amp;Q813&amp;"|"&amp;R813&amp;"|"&amp;S813&amp;"|"&amp;T813&amp;"|"&amp;U813&amp;"|"&amp;V813&amp;"|"&amp;W813&amp;"|"&amp;X813&amp;"|"&amp;Y813&amp;"|"&amp;Z813&amp;"|"&amp;AA813&amp;"|"&amp;AB813&amp;"|"&amp;AC813&amp;"|"&amp;AD813&amp;"|"&amp;AE813&amp;"|"&amp;AF813&amp;"|"&amp;AG813</f>
        <v>City Hotel|1|19|2016|November|46|7|1|1|1|0|0|BB|PRT|Online TA|TA/TO|0|0|0|A|A|0|No Deposit|83||0|Transient|150|0|0|Canceled|42667</v>
      </c>
      <c r="AI813" s="14" t="str">
        <f aca="false">IF(COUNTIF($AH$4:$AH$2603,AH813)&gt;1,"Duplicate","Unique")</f>
        <v>Unique</v>
      </c>
      <c r="AJ813" s="14" t="str">
        <f aca="false">IF(COUNTBLANK(B813:AG813)&gt;0,"Missing ("&amp;COUNTBLANK(B813:AG813)&amp;")","Complete")</f>
        <v>Missing (1)</v>
      </c>
    </row>
    <row r="814" customFormat="false" ht="15" hidden="false" customHeight="false" outlineLevel="0" collapsed="false">
      <c r="A814" s="0" t="n">
        <v>811</v>
      </c>
      <c r="B814" s="0" t="s">
        <v>90</v>
      </c>
      <c r="C814" s="0" t="n">
        <v>1</v>
      </c>
      <c r="D814" s="0" t="n">
        <v>211</v>
      </c>
      <c r="E814" s="0" t="n">
        <v>2016</v>
      </c>
      <c r="F814" s="0" t="s">
        <v>121</v>
      </c>
      <c r="G814" s="0" t="n">
        <v>21</v>
      </c>
      <c r="H814" s="0" t="n">
        <v>20</v>
      </c>
      <c r="I814" s="0" t="n">
        <v>0</v>
      </c>
      <c r="J814" s="0" t="n">
        <v>2</v>
      </c>
      <c r="K814" s="0" t="n">
        <v>2</v>
      </c>
      <c r="L814" s="0" t="n">
        <v>0</v>
      </c>
      <c r="M814" s="0" t="n">
        <v>0</v>
      </c>
      <c r="N814" s="0" t="s">
        <v>82</v>
      </c>
      <c r="O814" s="0" t="s">
        <v>92</v>
      </c>
      <c r="P814" s="0" t="s">
        <v>99</v>
      </c>
      <c r="Q814" s="0" t="s">
        <v>94</v>
      </c>
      <c r="R814" s="0" t="n">
        <v>0</v>
      </c>
      <c r="S814" s="0" t="n">
        <v>0</v>
      </c>
      <c r="T814" s="0" t="n">
        <v>0</v>
      </c>
      <c r="U814" s="0" t="s">
        <v>95</v>
      </c>
      <c r="V814" s="0" t="s">
        <v>95</v>
      </c>
      <c r="W814" s="0" t="n">
        <v>0</v>
      </c>
      <c r="X814" s="0" t="s">
        <v>120</v>
      </c>
      <c r="Y814" s="0" t="n">
        <v>6</v>
      </c>
      <c r="AA814" s="0" t="n">
        <v>111</v>
      </c>
      <c r="AB814" s="0" t="s">
        <v>87</v>
      </c>
      <c r="AC814" s="0" t="n">
        <v>100</v>
      </c>
      <c r="AD814" s="0" t="n">
        <v>0</v>
      </c>
      <c r="AE814" s="0" t="n">
        <v>0</v>
      </c>
      <c r="AF814" s="0" t="s">
        <v>96</v>
      </c>
      <c r="AG814" s="13" t="n">
        <v>42447</v>
      </c>
      <c r="AH814" s="0" t="str">
        <f aca="false">B814&amp;"|"&amp;C814&amp;"|"&amp;D814&amp;"|"&amp;E814&amp;"|"&amp;F814&amp;"|"&amp;G814&amp;"|"&amp;H814&amp;"|"&amp;I814&amp;"|"&amp;J814&amp;"|"&amp;K814&amp;"|"&amp;L814&amp;"|"&amp;M814&amp;"|"&amp;N814&amp;"|"&amp;O814&amp;"|"&amp;P814&amp;"|"&amp;Q814&amp;"|"&amp;R814&amp;"|"&amp;S814&amp;"|"&amp;T814&amp;"|"&amp;U814&amp;"|"&amp;V814&amp;"|"&amp;W814&amp;"|"&amp;X814&amp;"|"&amp;Y814&amp;"|"&amp;Z814&amp;"|"&amp;AA814&amp;"|"&amp;AB814&amp;"|"&amp;AC814&amp;"|"&amp;AD814&amp;"|"&amp;AE814&amp;"|"&amp;AF814&amp;"|"&amp;AG814</f>
        <v>City Hotel|1|211|2016|May|21|20|0|2|2|0|0|BB|PRT|Offline TA/TO|TA/TO|0|0|0|A|A|0|Non Refund|6||111|Transient|100|0|0|Canceled|42447</v>
      </c>
      <c r="AI814" s="0" t="str">
        <f aca="false">IF(COUNTIF($AH$4:$AH$2603,AH814)&gt;1,"Duplicate","Unique")</f>
        <v>Duplicate</v>
      </c>
      <c r="AJ814" s="0" t="str">
        <f aca="false">IF(COUNTBLANK(B814:AG814)&gt;0,"Missing ("&amp;COUNTBLANK(B814:AG814)&amp;")","Complete")</f>
        <v>Missing (1)</v>
      </c>
    </row>
    <row r="815" customFormat="false" ht="15" hidden="false" customHeight="false" outlineLevel="0" collapsed="false">
      <c r="A815" s="14" t="n">
        <v>812</v>
      </c>
      <c r="B815" s="14" t="s">
        <v>90</v>
      </c>
      <c r="C815" s="14" t="n">
        <v>1</v>
      </c>
      <c r="D815" s="14" t="n">
        <v>215</v>
      </c>
      <c r="E815" s="14" t="n">
        <v>2017</v>
      </c>
      <c r="F815" s="14" t="s">
        <v>135</v>
      </c>
      <c r="G815" s="14" t="n">
        <v>26</v>
      </c>
      <c r="H815" s="14" t="n">
        <v>28</v>
      </c>
      <c r="I815" s="14" t="n">
        <v>0</v>
      </c>
      <c r="J815" s="14" t="n">
        <v>4</v>
      </c>
      <c r="K815" s="14" t="n">
        <v>2</v>
      </c>
      <c r="L815" s="14" t="n">
        <v>0</v>
      </c>
      <c r="M815" s="14" t="n">
        <v>0</v>
      </c>
      <c r="N815" s="14" t="s">
        <v>82</v>
      </c>
      <c r="O815" s="14" t="s">
        <v>92</v>
      </c>
      <c r="P815" s="14" t="s">
        <v>116</v>
      </c>
      <c r="Q815" s="14" t="s">
        <v>94</v>
      </c>
      <c r="R815" s="14" t="n">
        <v>0</v>
      </c>
      <c r="S815" s="14" t="n">
        <v>0</v>
      </c>
      <c r="T815" s="14" t="n">
        <v>0</v>
      </c>
      <c r="U815" s="14" t="s">
        <v>95</v>
      </c>
      <c r="V815" s="14" t="s">
        <v>95</v>
      </c>
      <c r="W815" s="14" t="n">
        <v>0</v>
      </c>
      <c r="X815" s="14" t="s">
        <v>120</v>
      </c>
      <c r="Y815" s="14"/>
      <c r="Z815" s="14"/>
      <c r="AA815" s="14" t="n">
        <v>0</v>
      </c>
      <c r="AB815" s="14" t="s">
        <v>87</v>
      </c>
      <c r="AC815" s="14" t="n">
        <v>110</v>
      </c>
      <c r="AD815" s="14" t="n">
        <v>0</v>
      </c>
      <c r="AE815" s="14" t="n">
        <v>0</v>
      </c>
      <c r="AF815" s="14" t="s">
        <v>96</v>
      </c>
      <c r="AG815" s="15" t="n">
        <v>42699</v>
      </c>
      <c r="AH815" s="14" t="str">
        <f aca="false">B815&amp;"|"&amp;C815&amp;"|"&amp;D815&amp;"|"&amp;E815&amp;"|"&amp;F815&amp;"|"&amp;G815&amp;"|"&amp;H815&amp;"|"&amp;I815&amp;"|"&amp;J815&amp;"|"&amp;K815&amp;"|"&amp;L815&amp;"|"&amp;M815&amp;"|"&amp;N815&amp;"|"&amp;O815&amp;"|"&amp;P815&amp;"|"&amp;Q815&amp;"|"&amp;R815&amp;"|"&amp;S815&amp;"|"&amp;T815&amp;"|"&amp;U815&amp;"|"&amp;V815&amp;"|"&amp;W815&amp;"|"&amp;X815&amp;"|"&amp;Y815&amp;"|"&amp;Z815&amp;"|"&amp;AA815&amp;"|"&amp;AB815&amp;"|"&amp;AC815&amp;"|"&amp;AD815&amp;"|"&amp;AE815&amp;"|"&amp;AF815&amp;"|"&amp;AG815</f>
        <v>City Hotel|1|215|2017|June|26|28|0|4|2|0|0|BB|PRT|Groups|TA/TO|0|0|0|A|A|0|Non Refund|||0|Transient|110|0|0|Canceled|42699</v>
      </c>
      <c r="AI815" s="14" t="str">
        <f aca="false">IF(COUNTIF($AH$4:$AH$2603,AH815)&gt;1,"Duplicate","Unique")</f>
        <v>Unique</v>
      </c>
      <c r="AJ815" s="14" t="str">
        <f aca="false">IF(COUNTBLANK(B815:AG815)&gt;0,"Missing ("&amp;COUNTBLANK(B815:AG815)&amp;")","Complete")</f>
        <v>Missing (2)</v>
      </c>
    </row>
    <row r="816" customFormat="false" ht="15" hidden="false" customHeight="false" outlineLevel="0" collapsed="false">
      <c r="A816" s="0" t="n">
        <v>813</v>
      </c>
      <c r="B816" s="0" t="s">
        <v>90</v>
      </c>
      <c r="C816" s="0" t="n">
        <v>1</v>
      </c>
      <c r="D816" s="0" t="n">
        <v>40</v>
      </c>
      <c r="E816" s="0" t="n">
        <v>2016</v>
      </c>
      <c r="F816" s="0" t="s">
        <v>106</v>
      </c>
      <c r="G816" s="0" t="n">
        <v>15</v>
      </c>
      <c r="H816" s="0" t="n">
        <v>6</v>
      </c>
      <c r="I816" s="0" t="n">
        <v>0</v>
      </c>
      <c r="J816" s="0" t="n">
        <v>1</v>
      </c>
      <c r="K816" s="0" t="n">
        <v>2</v>
      </c>
      <c r="L816" s="0" t="n">
        <v>2</v>
      </c>
      <c r="M816" s="0" t="n">
        <v>0</v>
      </c>
      <c r="N816" s="0" t="s">
        <v>82</v>
      </c>
      <c r="O816" s="0" t="s">
        <v>122</v>
      </c>
      <c r="P816" s="0" t="s">
        <v>93</v>
      </c>
      <c r="Q816" s="0" t="s">
        <v>94</v>
      </c>
      <c r="R816" s="0" t="n">
        <v>0</v>
      </c>
      <c r="S816" s="0" t="n">
        <v>0</v>
      </c>
      <c r="T816" s="0" t="n">
        <v>0</v>
      </c>
      <c r="U816" s="0" t="s">
        <v>85</v>
      </c>
      <c r="V816" s="0" t="s">
        <v>85</v>
      </c>
      <c r="W816" s="0" t="n">
        <v>0</v>
      </c>
      <c r="X816" s="0" t="s">
        <v>86</v>
      </c>
      <c r="Y816" s="0" t="n">
        <v>9</v>
      </c>
      <c r="AA816" s="0" t="n">
        <v>0</v>
      </c>
      <c r="AB816" s="0" t="s">
        <v>87</v>
      </c>
      <c r="AC816" s="0" t="n">
        <v>189.9</v>
      </c>
      <c r="AD816" s="0" t="n">
        <v>0</v>
      </c>
      <c r="AE816" s="0" t="n">
        <v>0</v>
      </c>
      <c r="AF816" s="0" t="s">
        <v>96</v>
      </c>
      <c r="AG816" s="13" t="n">
        <v>42441</v>
      </c>
      <c r="AH816" s="0" t="str">
        <f aca="false">B816&amp;"|"&amp;C816&amp;"|"&amp;D816&amp;"|"&amp;E816&amp;"|"&amp;F816&amp;"|"&amp;G816&amp;"|"&amp;H816&amp;"|"&amp;I816&amp;"|"&amp;J816&amp;"|"&amp;K816&amp;"|"&amp;L816&amp;"|"&amp;M816&amp;"|"&amp;N816&amp;"|"&amp;O816&amp;"|"&amp;P816&amp;"|"&amp;Q816&amp;"|"&amp;R816&amp;"|"&amp;S816&amp;"|"&amp;T816&amp;"|"&amp;U816&amp;"|"&amp;V816&amp;"|"&amp;W816&amp;"|"&amp;X816&amp;"|"&amp;Y816&amp;"|"&amp;Z816&amp;"|"&amp;AA816&amp;"|"&amp;AB816&amp;"|"&amp;AC816&amp;"|"&amp;AD816&amp;"|"&amp;AE816&amp;"|"&amp;AF816&amp;"|"&amp;AG816</f>
        <v>City Hotel|1|40|2016|April|15|6|0|1|2|2|0|BB|FRA|Online TA|TA/TO|0|0|0|F|F|0|No Deposit|9||0|Transient|189.9|0|0|Canceled|42441</v>
      </c>
      <c r="AI816" s="0" t="str">
        <f aca="false">IF(COUNTIF($AH$4:$AH$2603,AH816)&gt;1,"Duplicate","Unique")</f>
        <v>Unique</v>
      </c>
      <c r="AJ816" s="0" t="str">
        <f aca="false">IF(COUNTBLANK(B816:AG816)&gt;0,"Missing ("&amp;COUNTBLANK(B816:AG816)&amp;")","Complete")</f>
        <v>Missing (1)</v>
      </c>
    </row>
    <row r="817" customFormat="false" ht="15" hidden="false" customHeight="false" outlineLevel="0" collapsed="false">
      <c r="A817" s="14" t="n">
        <v>814</v>
      </c>
      <c r="B817" s="14" t="s">
        <v>90</v>
      </c>
      <c r="C817" s="14" t="n">
        <v>0</v>
      </c>
      <c r="D817" s="14" t="n">
        <v>29</v>
      </c>
      <c r="E817" s="14" t="n">
        <v>2016</v>
      </c>
      <c r="F817" s="14" t="s">
        <v>111</v>
      </c>
      <c r="G817" s="14" t="n">
        <v>41</v>
      </c>
      <c r="H817" s="14" t="n">
        <v>5</v>
      </c>
      <c r="I817" s="14" t="n">
        <v>1</v>
      </c>
      <c r="J817" s="14" t="n">
        <v>4</v>
      </c>
      <c r="K817" s="14" t="n">
        <v>2</v>
      </c>
      <c r="L817" s="14" t="n">
        <v>0</v>
      </c>
      <c r="M817" s="14" t="n">
        <v>0</v>
      </c>
      <c r="N817" s="14" t="s">
        <v>82</v>
      </c>
      <c r="O817" s="14" t="s">
        <v>167</v>
      </c>
      <c r="P817" s="14" t="s">
        <v>93</v>
      </c>
      <c r="Q817" s="14" t="s">
        <v>94</v>
      </c>
      <c r="R817" s="14" t="n">
        <v>0</v>
      </c>
      <c r="S817" s="14" t="n">
        <v>0</v>
      </c>
      <c r="T817" s="14" t="n">
        <v>0</v>
      </c>
      <c r="U817" s="14" t="s">
        <v>109</v>
      </c>
      <c r="V817" s="14" t="s">
        <v>109</v>
      </c>
      <c r="W817" s="14" t="n">
        <v>0</v>
      </c>
      <c r="X817" s="14" t="s">
        <v>86</v>
      </c>
      <c r="Y817" s="14" t="n">
        <v>9</v>
      </c>
      <c r="Z817" s="14"/>
      <c r="AA817" s="14" t="n">
        <v>0</v>
      </c>
      <c r="AB817" s="14" t="s">
        <v>87</v>
      </c>
      <c r="AC817" s="14" t="n">
        <v>161</v>
      </c>
      <c r="AD817" s="14" t="n">
        <v>0</v>
      </c>
      <c r="AE817" s="14" t="n">
        <v>2</v>
      </c>
      <c r="AF817" s="14" t="s">
        <v>88</v>
      </c>
      <c r="AG817" s="15" t="n">
        <v>42653</v>
      </c>
      <c r="AH817" s="14" t="str">
        <f aca="false">B817&amp;"|"&amp;C817&amp;"|"&amp;D817&amp;"|"&amp;E817&amp;"|"&amp;F817&amp;"|"&amp;G817&amp;"|"&amp;H817&amp;"|"&amp;I817&amp;"|"&amp;J817&amp;"|"&amp;K817&amp;"|"&amp;L817&amp;"|"&amp;M817&amp;"|"&amp;N817&amp;"|"&amp;O817&amp;"|"&amp;P817&amp;"|"&amp;Q817&amp;"|"&amp;R817&amp;"|"&amp;S817&amp;"|"&amp;T817&amp;"|"&amp;U817&amp;"|"&amp;V817&amp;"|"&amp;W817&amp;"|"&amp;X817&amp;"|"&amp;Y817&amp;"|"&amp;Z817&amp;"|"&amp;AA817&amp;"|"&amp;AB817&amp;"|"&amp;AC817&amp;"|"&amp;AD817&amp;"|"&amp;AE817&amp;"|"&amp;AF817&amp;"|"&amp;AG817</f>
        <v>City Hotel|0|29|2016|October|41|5|1|4|2|0|0|BB|POL|Online TA|TA/TO|0|0|0|D|D|0|No Deposit|9||0|Transient|161|0|2|Check-Out|42653</v>
      </c>
      <c r="AI817" s="14" t="str">
        <f aca="false">IF(COUNTIF($AH$4:$AH$2603,AH817)&gt;1,"Duplicate","Unique")</f>
        <v>Unique</v>
      </c>
      <c r="AJ817" s="14" t="str">
        <f aca="false">IF(COUNTBLANK(B817:AG817)&gt;0,"Missing ("&amp;COUNTBLANK(B817:AG817)&amp;")","Complete")</f>
        <v>Missing (1)</v>
      </c>
    </row>
    <row r="818" customFormat="false" ht="15" hidden="false" customHeight="false" outlineLevel="0" collapsed="false">
      <c r="A818" s="0" t="n">
        <v>815</v>
      </c>
      <c r="B818" s="0" t="s">
        <v>80</v>
      </c>
      <c r="C818" s="0" t="n">
        <v>0</v>
      </c>
      <c r="D818" s="0" t="n">
        <v>31</v>
      </c>
      <c r="E818" s="0" t="n">
        <v>2016</v>
      </c>
      <c r="F818" s="0" t="s">
        <v>106</v>
      </c>
      <c r="G818" s="0" t="n">
        <v>17</v>
      </c>
      <c r="H818" s="0" t="n">
        <v>18</v>
      </c>
      <c r="I818" s="0" t="n">
        <v>1</v>
      </c>
      <c r="J818" s="0" t="n">
        <v>1</v>
      </c>
      <c r="K818" s="0" t="n">
        <v>1</v>
      </c>
      <c r="L818" s="0" t="n">
        <v>0</v>
      </c>
      <c r="M818" s="0" t="n">
        <v>0</v>
      </c>
      <c r="N818" s="0" t="s">
        <v>82</v>
      </c>
      <c r="O818" s="0" t="s">
        <v>108</v>
      </c>
      <c r="P818" s="0" t="s">
        <v>116</v>
      </c>
      <c r="Q818" s="0" t="s">
        <v>128</v>
      </c>
      <c r="R818" s="0" t="n">
        <v>0</v>
      </c>
      <c r="S818" s="0" t="n">
        <v>0</v>
      </c>
      <c r="T818" s="0" t="n">
        <v>0</v>
      </c>
      <c r="U818" s="0" t="s">
        <v>109</v>
      </c>
      <c r="V818" s="0" t="s">
        <v>109</v>
      </c>
      <c r="W818" s="0" t="n">
        <v>1</v>
      </c>
      <c r="X818" s="0" t="s">
        <v>86</v>
      </c>
      <c r="AA818" s="0" t="n">
        <v>0</v>
      </c>
      <c r="AB818" s="0" t="s">
        <v>87</v>
      </c>
      <c r="AC818" s="0" t="n">
        <v>75</v>
      </c>
      <c r="AD818" s="0" t="n">
        <v>0</v>
      </c>
      <c r="AE818" s="0" t="n">
        <v>0</v>
      </c>
      <c r="AF818" s="0" t="s">
        <v>88</v>
      </c>
      <c r="AG818" s="13" t="n">
        <v>42480</v>
      </c>
      <c r="AH818" s="0" t="str">
        <f aca="false">B818&amp;"|"&amp;C818&amp;"|"&amp;D818&amp;"|"&amp;E818&amp;"|"&amp;F818&amp;"|"&amp;G818&amp;"|"&amp;H818&amp;"|"&amp;I818&amp;"|"&amp;J818&amp;"|"&amp;K818&amp;"|"&amp;L818&amp;"|"&amp;M818&amp;"|"&amp;N818&amp;"|"&amp;O818&amp;"|"&amp;P818&amp;"|"&amp;Q818&amp;"|"&amp;R818&amp;"|"&amp;S818&amp;"|"&amp;T818&amp;"|"&amp;U818&amp;"|"&amp;V818&amp;"|"&amp;W818&amp;"|"&amp;X818&amp;"|"&amp;Y818&amp;"|"&amp;Z818&amp;"|"&amp;AA818&amp;"|"&amp;AB818&amp;"|"&amp;AC818&amp;"|"&amp;AD818&amp;"|"&amp;AE818&amp;"|"&amp;AF818&amp;"|"&amp;AG818</f>
        <v>Resort Hotel|0|31|2016|April|17|18|1|1|1|0|0|BB|DEU|Groups|Corporate|0|0|0|D|D|1|No Deposit|||0|Transient|75|0|0|Check-Out|42480</v>
      </c>
      <c r="AI818" s="0" t="str">
        <f aca="false">IF(COUNTIF($AH$4:$AH$2603,AH818)&gt;1,"Duplicate","Unique")</f>
        <v>Unique</v>
      </c>
      <c r="AJ818" s="0" t="str">
        <f aca="false">IF(COUNTBLANK(B818:AG818)&gt;0,"Missing ("&amp;COUNTBLANK(B818:AG818)&amp;")","Complete")</f>
        <v>Missing (2)</v>
      </c>
    </row>
    <row r="819" customFormat="false" ht="15" hidden="false" customHeight="false" outlineLevel="0" collapsed="false">
      <c r="A819" s="14" t="n">
        <v>816</v>
      </c>
      <c r="B819" s="14" t="s">
        <v>90</v>
      </c>
      <c r="C819" s="14" t="n">
        <v>1</v>
      </c>
      <c r="D819" s="14" t="n">
        <v>115</v>
      </c>
      <c r="E819" s="14" t="n">
        <v>2017</v>
      </c>
      <c r="F819" s="14" t="s">
        <v>119</v>
      </c>
      <c r="G819" s="14" t="n">
        <v>34</v>
      </c>
      <c r="H819" s="14" t="n">
        <v>25</v>
      </c>
      <c r="I819" s="14" t="n">
        <v>0</v>
      </c>
      <c r="J819" s="14" t="n">
        <v>2</v>
      </c>
      <c r="K819" s="14" t="n">
        <v>3</v>
      </c>
      <c r="L819" s="14" t="n">
        <v>0</v>
      </c>
      <c r="M819" s="14" t="n">
        <v>0</v>
      </c>
      <c r="N819" s="14" t="s">
        <v>82</v>
      </c>
      <c r="O819" s="14" t="s">
        <v>92</v>
      </c>
      <c r="P819" s="14" t="s">
        <v>93</v>
      </c>
      <c r="Q819" s="14" t="s">
        <v>94</v>
      </c>
      <c r="R819" s="14" t="n">
        <v>0</v>
      </c>
      <c r="S819" s="14" t="n">
        <v>0</v>
      </c>
      <c r="T819" s="14" t="n">
        <v>0</v>
      </c>
      <c r="U819" s="14" t="s">
        <v>109</v>
      </c>
      <c r="V819" s="14" t="s">
        <v>109</v>
      </c>
      <c r="W819" s="14" t="n">
        <v>0</v>
      </c>
      <c r="X819" s="14" t="s">
        <v>86</v>
      </c>
      <c r="Y819" s="14" t="n">
        <v>8</v>
      </c>
      <c r="Z819" s="14"/>
      <c r="AA819" s="14" t="n">
        <v>0</v>
      </c>
      <c r="AB819" s="14" t="s">
        <v>87</v>
      </c>
      <c r="AC819" s="14" t="n">
        <v>195</v>
      </c>
      <c r="AD819" s="14" t="n">
        <v>0</v>
      </c>
      <c r="AE819" s="14" t="n">
        <v>2</v>
      </c>
      <c r="AF819" s="14" t="s">
        <v>96</v>
      </c>
      <c r="AG819" s="15" t="n">
        <v>42962</v>
      </c>
      <c r="AH819" s="14" t="str">
        <f aca="false">B819&amp;"|"&amp;C819&amp;"|"&amp;D819&amp;"|"&amp;E819&amp;"|"&amp;F819&amp;"|"&amp;G819&amp;"|"&amp;H819&amp;"|"&amp;I819&amp;"|"&amp;J819&amp;"|"&amp;K819&amp;"|"&amp;L819&amp;"|"&amp;M819&amp;"|"&amp;N819&amp;"|"&amp;O819&amp;"|"&amp;P819&amp;"|"&amp;Q819&amp;"|"&amp;R819&amp;"|"&amp;S819&amp;"|"&amp;T819&amp;"|"&amp;U819&amp;"|"&amp;V819&amp;"|"&amp;W819&amp;"|"&amp;X819&amp;"|"&amp;Y819&amp;"|"&amp;Z819&amp;"|"&amp;AA819&amp;"|"&amp;AB819&amp;"|"&amp;AC819&amp;"|"&amp;AD819&amp;"|"&amp;AE819&amp;"|"&amp;AF819&amp;"|"&amp;AG819</f>
        <v>City Hotel|1|115|2017|August|34|25|0|2|3|0|0|BB|PRT|Online TA|TA/TO|0|0|0|D|D|0|No Deposit|8||0|Transient|195|0|2|Canceled|42962</v>
      </c>
      <c r="AI819" s="14" t="str">
        <f aca="false">IF(COUNTIF($AH$4:$AH$2603,AH819)&gt;1,"Duplicate","Unique")</f>
        <v>Unique</v>
      </c>
      <c r="AJ819" s="14" t="str">
        <f aca="false">IF(COUNTBLANK(B819:AG819)&gt;0,"Missing ("&amp;COUNTBLANK(B819:AG819)&amp;")","Complete")</f>
        <v>Missing (1)</v>
      </c>
    </row>
    <row r="820" customFormat="false" ht="15" hidden="false" customHeight="false" outlineLevel="0" collapsed="false">
      <c r="A820" s="0" t="n">
        <v>817</v>
      </c>
      <c r="B820" s="0" t="s">
        <v>90</v>
      </c>
      <c r="C820" s="0" t="n">
        <v>0</v>
      </c>
      <c r="D820" s="0" t="n">
        <v>22</v>
      </c>
      <c r="E820" s="0" t="n">
        <v>2017</v>
      </c>
      <c r="F820" s="0" t="s">
        <v>103</v>
      </c>
      <c r="G820" s="0" t="n">
        <v>11</v>
      </c>
      <c r="H820" s="0" t="n">
        <v>15</v>
      </c>
      <c r="I820" s="0" t="n">
        <v>0</v>
      </c>
      <c r="J820" s="0" t="n">
        <v>1</v>
      </c>
      <c r="K820" s="0" t="n">
        <v>1</v>
      </c>
      <c r="L820" s="0" t="n">
        <v>0</v>
      </c>
      <c r="M820" s="0" t="n">
        <v>0</v>
      </c>
      <c r="N820" s="0" t="s">
        <v>82</v>
      </c>
      <c r="O820" s="0" t="s">
        <v>92</v>
      </c>
      <c r="P820" s="0" t="s">
        <v>128</v>
      </c>
      <c r="Q820" s="0" t="s">
        <v>128</v>
      </c>
      <c r="R820" s="0" t="n">
        <v>0</v>
      </c>
      <c r="S820" s="0" t="n">
        <v>0</v>
      </c>
      <c r="T820" s="0" t="n">
        <v>0</v>
      </c>
      <c r="U820" s="0" t="s">
        <v>109</v>
      </c>
      <c r="V820" s="0" t="s">
        <v>109</v>
      </c>
      <c r="W820" s="0" t="n">
        <v>0</v>
      </c>
      <c r="X820" s="0" t="s">
        <v>86</v>
      </c>
      <c r="Z820" s="0" t="n">
        <v>433</v>
      </c>
      <c r="AA820" s="0" t="n">
        <v>0</v>
      </c>
      <c r="AB820" s="0" t="s">
        <v>87</v>
      </c>
      <c r="AC820" s="0" t="n">
        <v>65</v>
      </c>
      <c r="AD820" s="0" t="n">
        <v>0</v>
      </c>
      <c r="AE820" s="0" t="n">
        <v>0</v>
      </c>
      <c r="AF820" s="0" t="s">
        <v>88</v>
      </c>
      <c r="AG820" s="13" t="n">
        <v>42810</v>
      </c>
      <c r="AH820" s="0" t="str">
        <f aca="false">B820&amp;"|"&amp;C820&amp;"|"&amp;D820&amp;"|"&amp;E820&amp;"|"&amp;F820&amp;"|"&amp;G820&amp;"|"&amp;H820&amp;"|"&amp;I820&amp;"|"&amp;J820&amp;"|"&amp;K820&amp;"|"&amp;L820&amp;"|"&amp;M820&amp;"|"&amp;N820&amp;"|"&amp;O820&amp;"|"&amp;P820&amp;"|"&amp;Q820&amp;"|"&amp;R820&amp;"|"&amp;S820&amp;"|"&amp;T820&amp;"|"&amp;U820&amp;"|"&amp;V820&amp;"|"&amp;W820&amp;"|"&amp;X820&amp;"|"&amp;Y820&amp;"|"&amp;Z820&amp;"|"&amp;AA820&amp;"|"&amp;AB820&amp;"|"&amp;AC820&amp;"|"&amp;AD820&amp;"|"&amp;AE820&amp;"|"&amp;AF820&amp;"|"&amp;AG820</f>
        <v>City Hotel|0|22|2017|March|11|15|0|1|1|0|0|BB|PRT|Corporate|Corporate|0|0|0|D|D|0|No Deposit||433|0|Transient|65|0|0|Check-Out|42810</v>
      </c>
      <c r="AI820" s="0" t="str">
        <f aca="false">IF(COUNTIF($AH$4:$AH$2603,AH820)&gt;1,"Duplicate","Unique")</f>
        <v>Unique</v>
      </c>
      <c r="AJ820" s="0" t="str">
        <f aca="false">IF(COUNTBLANK(B820:AG820)&gt;0,"Missing ("&amp;COUNTBLANK(B820:AG820)&amp;")","Complete")</f>
        <v>Missing (1)</v>
      </c>
    </row>
    <row r="821" customFormat="false" ht="15" hidden="false" customHeight="false" outlineLevel="0" collapsed="false">
      <c r="A821" s="14" t="n">
        <v>818</v>
      </c>
      <c r="B821" s="14" t="s">
        <v>80</v>
      </c>
      <c r="C821" s="14" t="n">
        <v>1</v>
      </c>
      <c r="D821" s="14" t="n">
        <v>82</v>
      </c>
      <c r="E821" s="14" t="n">
        <v>2016</v>
      </c>
      <c r="F821" s="14" t="s">
        <v>118</v>
      </c>
      <c r="G821" s="14" t="n">
        <v>7</v>
      </c>
      <c r="H821" s="14" t="n">
        <v>7</v>
      </c>
      <c r="I821" s="14" t="n">
        <v>2</v>
      </c>
      <c r="J821" s="14" t="n">
        <v>0</v>
      </c>
      <c r="K821" s="14" t="n">
        <v>2</v>
      </c>
      <c r="L821" s="14" t="n">
        <v>0</v>
      </c>
      <c r="M821" s="14" t="n">
        <v>0</v>
      </c>
      <c r="N821" s="14" t="s">
        <v>82</v>
      </c>
      <c r="O821" s="14" t="s">
        <v>92</v>
      </c>
      <c r="P821" s="14" t="s">
        <v>116</v>
      </c>
      <c r="Q821" s="14" t="s">
        <v>94</v>
      </c>
      <c r="R821" s="14" t="n">
        <v>1</v>
      </c>
      <c r="S821" s="14" t="n">
        <v>1</v>
      </c>
      <c r="T821" s="14" t="n">
        <v>0</v>
      </c>
      <c r="U821" s="14" t="s">
        <v>95</v>
      </c>
      <c r="V821" s="14" t="s">
        <v>95</v>
      </c>
      <c r="W821" s="14" t="n">
        <v>0</v>
      </c>
      <c r="X821" s="14" t="s">
        <v>86</v>
      </c>
      <c r="Y821" s="14" t="n">
        <v>67</v>
      </c>
      <c r="Z821" s="14"/>
      <c r="AA821" s="14" t="n">
        <v>0</v>
      </c>
      <c r="AB821" s="14" t="s">
        <v>101</v>
      </c>
      <c r="AC821" s="14" t="n">
        <v>86</v>
      </c>
      <c r="AD821" s="14" t="n">
        <v>0</v>
      </c>
      <c r="AE821" s="14" t="n">
        <v>0</v>
      </c>
      <c r="AF821" s="14" t="s">
        <v>96</v>
      </c>
      <c r="AG821" s="15" t="n">
        <v>42325</v>
      </c>
      <c r="AH821" s="14" t="str">
        <f aca="false">B821&amp;"|"&amp;C821&amp;"|"&amp;D821&amp;"|"&amp;E821&amp;"|"&amp;F821&amp;"|"&amp;G821&amp;"|"&amp;H821&amp;"|"&amp;I821&amp;"|"&amp;J821&amp;"|"&amp;K821&amp;"|"&amp;L821&amp;"|"&amp;M821&amp;"|"&amp;N821&amp;"|"&amp;O821&amp;"|"&amp;P821&amp;"|"&amp;Q821&amp;"|"&amp;R821&amp;"|"&amp;S821&amp;"|"&amp;T821&amp;"|"&amp;U821&amp;"|"&amp;V821&amp;"|"&amp;W821&amp;"|"&amp;X821&amp;"|"&amp;Y821&amp;"|"&amp;Z821&amp;"|"&amp;AA821&amp;"|"&amp;AB821&amp;"|"&amp;AC821&amp;"|"&amp;AD821&amp;"|"&amp;AE821&amp;"|"&amp;AF821&amp;"|"&amp;AG821</f>
        <v>Resort Hotel|1|82|2016|February|7|7|2|0|2|0|0|BB|PRT|Groups|TA/TO|1|1|0|A|A|0|No Deposit|67||0|Transient-Party|86|0|0|Canceled|42325</v>
      </c>
      <c r="AI821" s="14" t="str">
        <f aca="false">IF(COUNTIF($AH$4:$AH$2603,AH821)&gt;1,"Duplicate","Unique")</f>
        <v>Unique</v>
      </c>
      <c r="AJ821" s="14" t="str">
        <f aca="false">IF(COUNTBLANK(B821:AG821)&gt;0,"Missing ("&amp;COUNTBLANK(B821:AG821)&amp;")","Complete")</f>
        <v>Missing (1)</v>
      </c>
    </row>
    <row r="822" customFormat="false" ht="15" hidden="false" customHeight="false" outlineLevel="0" collapsed="false">
      <c r="A822" s="0" t="n">
        <v>819</v>
      </c>
      <c r="B822" s="0" t="s">
        <v>90</v>
      </c>
      <c r="C822" s="0" t="n">
        <v>1</v>
      </c>
      <c r="D822" s="0" t="n">
        <v>57</v>
      </c>
      <c r="E822" s="0" t="n">
        <v>2017</v>
      </c>
      <c r="F822" s="0" t="s">
        <v>103</v>
      </c>
      <c r="G822" s="0" t="n">
        <v>13</v>
      </c>
      <c r="H822" s="0" t="n">
        <v>29</v>
      </c>
      <c r="I822" s="0" t="n">
        <v>0</v>
      </c>
      <c r="J822" s="0" t="n">
        <v>2</v>
      </c>
      <c r="K822" s="0" t="n">
        <v>2</v>
      </c>
      <c r="L822" s="0" t="n">
        <v>1</v>
      </c>
      <c r="M822" s="0" t="n">
        <v>0</v>
      </c>
      <c r="N822" s="0" t="s">
        <v>82</v>
      </c>
      <c r="O822" s="0" t="s">
        <v>158</v>
      </c>
      <c r="P822" s="0" t="s">
        <v>93</v>
      </c>
      <c r="Q822" s="0" t="s">
        <v>94</v>
      </c>
      <c r="R822" s="0" t="n">
        <v>0</v>
      </c>
      <c r="S822" s="0" t="n">
        <v>0</v>
      </c>
      <c r="T822" s="0" t="n">
        <v>0</v>
      </c>
      <c r="U822" s="0" t="s">
        <v>95</v>
      </c>
      <c r="V822" s="0" t="s">
        <v>95</v>
      </c>
      <c r="W822" s="0" t="n">
        <v>0</v>
      </c>
      <c r="X822" s="0" t="s">
        <v>86</v>
      </c>
      <c r="Y822" s="0" t="n">
        <v>9</v>
      </c>
      <c r="AA822" s="0" t="n">
        <v>0</v>
      </c>
      <c r="AB822" s="0" t="s">
        <v>87</v>
      </c>
      <c r="AC822" s="0" t="n">
        <v>115.2</v>
      </c>
      <c r="AD822" s="0" t="n">
        <v>0</v>
      </c>
      <c r="AE822" s="0" t="n">
        <v>0</v>
      </c>
      <c r="AF822" s="0" t="s">
        <v>96</v>
      </c>
      <c r="AG822" s="13" t="n">
        <v>42779</v>
      </c>
      <c r="AH822" s="0" t="str">
        <f aca="false">B822&amp;"|"&amp;C822&amp;"|"&amp;D822&amp;"|"&amp;E822&amp;"|"&amp;F822&amp;"|"&amp;G822&amp;"|"&amp;H822&amp;"|"&amp;I822&amp;"|"&amp;J822&amp;"|"&amp;K822&amp;"|"&amp;L822&amp;"|"&amp;M822&amp;"|"&amp;N822&amp;"|"&amp;O822&amp;"|"&amp;P822&amp;"|"&amp;Q822&amp;"|"&amp;R822&amp;"|"&amp;S822&amp;"|"&amp;T822&amp;"|"&amp;U822&amp;"|"&amp;V822&amp;"|"&amp;W822&amp;"|"&amp;X822&amp;"|"&amp;Y822&amp;"|"&amp;Z822&amp;"|"&amp;AA822&amp;"|"&amp;AB822&amp;"|"&amp;AC822&amp;"|"&amp;AD822&amp;"|"&amp;AE822&amp;"|"&amp;AF822&amp;"|"&amp;AG822</f>
        <v>City Hotel|1|57|2017|March|13|29|0|2|2|1|0|BB|ITA|Online TA|TA/TO|0|0|0|A|A|0|No Deposit|9||0|Transient|115.2|0|0|Canceled|42779</v>
      </c>
      <c r="AI822" s="0" t="str">
        <f aca="false">IF(COUNTIF($AH$4:$AH$2603,AH822)&gt;1,"Duplicate","Unique")</f>
        <v>Unique</v>
      </c>
      <c r="AJ822" s="0" t="str">
        <f aca="false">IF(COUNTBLANK(B822:AG822)&gt;0,"Missing ("&amp;COUNTBLANK(B822:AG822)&amp;")","Complete")</f>
        <v>Missing (1)</v>
      </c>
    </row>
    <row r="823" customFormat="false" ht="15" hidden="false" customHeight="false" outlineLevel="0" collapsed="false">
      <c r="A823" s="14" t="n">
        <v>820</v>
      </c>
      <c r="B823" s="14" t="s">
        <v>90</v>
      </c>
      <c r="C823" s="14" t="n">
        <v>0</v>
      </c>
      <c r="D823" s="14" t="n">
        <v>91</v>
      </c>
      <c r="E823" s="14" t="n">
        <v>2016</v>
      </c>
      <c r="F823" s="14" t="s">
        <v>91</v>
      </c>
      <c r="G823" s="14" t="n">
        <v>30</v>
      </c>
      <c r="H823" s="14" t="n">
        <v>20</v>
      </c>
      <c r="I823" s="14" t="n">
        <v>0</v>
      </c>
      <c r="J823" s="14" t="n">
        <v>2</v>
      </c>
      <c r="K823" s="14" t="n">
        <v>2</v>
      </c>
      <c r="L823" s="14" t="n">
        <v>1</v>
      </c>
      <c r="M823" s="14" t="n">
        <v>0</v>
      </c>
      <c r="N823" s="14" t="s">
        <v>82</v>
      </c>
      <c r="O823" s="14" t="s">
        <v>92</v>
      </c>
      <c r="P823" s="14" t="s">
        <v>93</v>
      </c>
      <c r="Q823" s="14" t="s">
        <v>94</v>
      </c>
      <c r="R823" s="14" t="n">
        <v>0</v>
      </c>
      <c r="S823" s="14" t="n">
        <v>0</v>
      </c>
      <c r="T823" s="14" t="n">
        <v>0</v>
      </c>
      <c r="U823" s="14" t="s">
        <v>95</v>
      </c>
      <c r="V823" s="14" t="s">
        <v>109</v>
      </c>
      <c r="W823" s="14" t="n">
        <v>0</v>
      </c>
      <c r="X823" s="14" t="s">
        <v>86</v>
      </c>
      <c r="Y823" s="14" t="n">
        <v>9</v>
      </c>
      <c r="Z823" s="14"/>
      <c r="AA823" s="14" t="n">
        <v>0</v>
      </c>
      <c r="AB823" s="14" t="s">
        <v>87</v>
      </c>
      <c r="AC823" s="14" t="n">
        <v>126</v>
      </c>
      <c r="AD823" s="14" t="n">
        <v>0</v>
      </c>
      <c r="AE823" s="14" t="n">
        <v>2</v>
      </c>
      <c r="AF823" s="14" t="s">
        <v>88</v>
      </c>
      <c r="AG823" s="15" t="n">
        <v>42573</v>
      </c>
      <c r="AH823" s="14" t="str">
        <f aca="false">B823&amp;"|"&amp;C823&amp;"|"&amp;D823&amp;"|"&amp;E823&amp;"|"&amp;F823&amp;"|"&amp;G823&amp;"|"&amp;H823&amp;"|"&amp;I823&amp;"|"&amp;J823&amp;"|"&amp;K823&amp;"|"&amp;L823&amp;"|"&amp;M823&amp;"|"&amp;N823&amp;"|"&amp;O823&amp;"|"&amp;P823&amp;"|"&amp;Q823&amp;"|"&amp;R823&amp;"|"&amp;S823&amp;"|"&amp;T823&amp;"|"&amp;U823&amp;"|"&amp;V823&amp;"|"&amp;W823&amp;"|"&amp;X823&amp;"|"&amp;Y823&amp;"|"&amp;Z823&amp;"|"&amp;AA823&amp;"|"&amp;AB823&amp;"|"&amp;AC823&amp;"|"&amp;AD823&amp;"|"&amp;AE823&amp;"|"&amp;AF823&amp;"|"&amp;AG823</f>
        <v>City Hotel|0|91|2016|July|30|20|0|2|2|1|0|BB|PRT|Online TA|TA/TO|0|0|0|A|D|0|No Deposit|9||0|Transient|126|0|2|Check-Out|42573</v>
      </c>
      <c r="AI823" s="14" t="str">
        <f aca="false">IF(COUNTIF($AH$4:$AH$2603,AH823)&gt;1,"Duplicate","Unique")</f>
        <v>Unique</v>
      </c>
      <c r="AJ823" s="14" t="str">
        <f aca="false">IF(COUNTBLANK(B823:AG823)&gt;0,"Missing ("&amp;COUNTBLANK(B823:AG823)&amp;")","Complete")</f>
        <v>Missing (1)</v>
      </c>
    </row>
    <row r="824" customFormat="false" ht="15" hidden="false" customHeight="false" outlineLevel="0" collapsed="false">
      <c r="A824" s="0" t="n">
        <v>821</v>
      </c>
      <c r="B824" s="0" t="s">
        <v>80</v>
      </c>
      <c r="C824" s="0" t="n">
        <v>1</v>
      </c>
      <c r="D824" s="0" t="n">
        <v>170</v>
      </c>
      <c r="E824" s="0" t="n">
        <v>2017</v>
      </c>
      <c r="F824" s="0" t="s">
        <v>135</v>
      </c>
      <c r="G824" s="0" t="n">
        <v>26</v>
      </c>
      <c r="H824" s="0" t="n">
        <v>26</v>
      </c>
      <c r="I824" s="0" t="n">
        <v>1</v>
      </c>
      <c r="J824" s="0" t="n">
        <v>5</v>
      </c>
      <c r="K824" s="0" t="n">
        <v>2</v>
      </c>
      <c r="L824" s="0" t="n">
        <v>2</v>
      </c>
      <c r="M824" s="0" t="n">
        <v>0</v>
      </c>
      <c r="N824" s="0" t="s">
        <v>82</v>
      </c>
      <c r="O824" s="0" t="s">
        <v>92</v>
      </c>
      <c r="P824" s="0" t="s">
        <v>93</v>
      </c>
      <c r="Q824" s="0" t="s">
        <v>94</v>
      </c>
      <c r="R824" s="0" t="n">
        <v>0</v>
      </c>
      <c r="S824" s="0" t="n">
        <v>0</v>
      </c>
      <c r="T824" s="0" t="n">
        <v>0</v>
      </c>
      <c r="U824" s="0" t="s">
        <v>156</v>
      </c>
      <c r="V824" s="0" t="s">
        <v>156</v>
      </c>
      <c r="W824" s="0" t="n">
        <v>3</v>
      </c>
      <c r="X824" s="0" t="s">
        <v>86</v>
      </c>
      <c r="Y824" s="0" t="n">
        <v>314</v>
      </c>
      <c r="AA824" s="0" t="n">
        <v>0</v>
      </c>
      <c r="AB824" s="0" t="s">
        <v>87</v>
      </c>
      <c r="AC824" s="0" t="n">
        <v>118.4</v>
      </c>
      <c r="AD824" s="0" t="n">
        <v>0</v>
      </c>
      <c r="AE824" s="0" t="n">
        <v>0</v>
      </c>
      <c r="AF824" s="0" t="s">
        <v>96</v>
      </c>
      <c r="AG824" s="13" t="n">
        <v>42860</v>
      </c>
      <c r="AH824" s="0" t="str">
        <f aca="false">B824&amp;"|"&amp;C824&amp;"|"&amp;D824&amp;"|"&amp;E824&amp;"|"&amp;F824&amp;"|"&amp;G824&amp;"|"&amp;H824&amp;"|"&amp;I824&amp;"|"&amp;J824&amp;"|"&amp;K824&amp;"|"&amp;L824&amp;"|"&amp;M824&amp;"|"&amp;N824&amp;"|"&amp;O824&amp;"|"&amp;P824&amp;"|"&amp;Q824&amp;"|"&amp;R824&amp;"|"&amp;S824&amp;"|"&amp;T824&amp;"|"&amp;U824&amp;"|"&amp;V824&amp;"|"&amp;W824&amp;"|"&amp;X824&amp;"|"&amp;Y824&amp;"|"&amp;Z824&amp;"|"&amp;AA824&amp;"|"&amp;AB824&amp;"|"&amp;AC824&amp;"|"&amp;AD824&amp;"|"&amp;AE824&amp;"|"&amp;AF824&amp;"|"&amp;AG824</f>
        <v>Resort Hotel|1|170|2017|June|26|26|1|5|2|2|0|BB|PRT|Online TA|TA/TO|0|0|0|C|C|3|No Deposit|314||0|Transient|118.4|0|0|Canceled|42860</v>
      </c>
      <c r="AI824" s="0" t="str">
        <f aca="false">IF(COUNTIF($AH$4:$AH$2603,AH824)&gt;1,"Duplicate","Unique")</f>
        <v>Unique</v>
      </c>
      <c r="AJ824" s="0" t="str">
        <f aca="false">IF(COUNTBLANK(B824:AG824)&gt;0,"Missing ("&amp;COUNTBLANK(B824:AG824)&amp;")","Complete")</f>
        <v>Missing (1)</v>
      </c>
    </row>
    <row r="825" customFormat="false" ht="15" hidden="false" customHeight="false" outlineLevel="0" collapsed="false">
      <c r="A825" s="14" t="n">
        <v>822</v>
      </c>
      <c r="B825" s="14" t="s">
        <v>90</v>
      </c>
      <c r="C825" s="14" t="n">
        <v>0</v>
      </c>
      <c r="D825" s="14" t="n">
        <v>241</v>
      </c>
      <c r="E825" s="14" t="n">
        <v>2015</v>
      </c>
      <c r="F825" s="14" t="s">
        <v>111</v>
      </c>
      <c r="G825" s="14" t="n">
        <v>43</v>
      </c>
      <c r="H825" s="14" t="n">
        <v>19</v>
      </c>
      <c r="I825" s="14" t="n">
        <v>1</v>
      </c>
      <c r="J825" s="14" t="n">
        <v>2</v>
      </c>
      <c r="K825" s="14" t="n">
        <v>2</v>
      </c>
      <c r="L825" s="14" t="n">
        <v>0</v>
      </c>
      <c r="M825" s="14" t="n">
        <v>0</v>
      </c>
      <c r="N825" s="14" t="s">
        <v>82</v>
      </c>
      <c r="O825" s="14" t="s">
        <v>123</v>
      </c>
      <c r="P825" s="14" t="s">
        <v>116</v>
      </c>
      <c r="Q825" s="14" t="s">
        <v>94</v>
      </c>
      <c r="R825" s="14" t="n">
        <v>0</v>
      </c>
      <c r="S825" s="14" t="n">
        <v>0</v>
      </c>
      <c r="T825" s="14" t="n">
        <v>0</v>
      </c>
      <c r="U825" s="14" t="s">
        <v>95</v>
      </c>
      <c r="V825" s="14" t="s">
        <v>95</v>
      </c>
      <c r="W825" s="14" t="n">
        <v>0</v>
      </c>
      <c r="X825" s="14" t="s">
        <v>86</v>
      </c>
      <c r="Y825" s="14" t="n">
        <v>1</v>
      </c>
      <c r="Z825" s="14"/>
      <c r="AA825" s="14" t="n">
        <v>0</v>
      </c>
      <c r="AB825" s="14" t="s">
        <v>101</v>
      </c>
      <c r="AC825" s="14" t="n">
        <v>60</v>
      </c>
      <c r="AD825" s="14" t="n">
        <v>0</v>
      </c>
      <c r="AE825" s="14" t="n">
        <v>0</v>
      </c>
      <c r="AF825" s="14" t="s">
        <v>88</v>
      </c>
      <c r="AG825" s="15" t="n">
        <v>42299</v>
      </c>
      <c r="AH825" s="14" t="str">
        <f aca="false">B825&amp;"|"&amp;C825&amp;"|"&amp;D825&amp;"|"&amp;E825&amp;"|"&amp;F825&amp;"|"&amp;G825&amp;"|"&amp;H825&amp;"|"&amp;I825&amp;"|"&amp;J825&amp;"|"&amp;K825&amp;"|"&amp;L825&amp;"|"&amp;M825&amp;"|"&amp;N825&amp;"|"&amp;O825&amp;"|"&amp;P825&amp;"|"&amp;Q825&amp;"|"&amp;R825&amp;"|"&amp;S825&amp;"|"&amp;T825&amp;"|"&amp;U825&amp;"|"&amp;V825&amp;"|"&amp;W825&amp;"|"&amp;X825&amp;"|"&amp;Y825&amp;"|"&amp;Z825&amp;"|"&amp;AA825&amp;"|"&amp;AB825&amp;"|"&amp;AC825&amp;"|"&amp;AD825&amp;"|"&amp;AE825&amp;"|"&amp;AF825&amp;"|"&amp;AG825</f>
        <v>City Hotel|0|241|2015|October|43|19|1|2|2|0|0|BB|USA|Groups|TA/TO|0|0|0|A|A|0|No Deposit|1||0|Transient-Party|60|0|0|Check-Out|42299</v>
      </c>
      <c r="AI825" s="14" t="str">
        <f aca="false">IF(COUNTIF($AH$4:$AH$2603,AH825)&gt;1,"Duplicate","Unique")</f>
        <v>Unique</v>
      </c>
      <c r="AJ825" s="14" t="str">
        <f aca="false">IF(COUNTBLANK(B825:AG825)&gt;0,"Missing ("&amp;COUNTBLANK(B825:AG825)&amp;")","Complete")</f>
        <v>Missing (1)</v>
      </c>
    </row>
    <row r="826" customFormat="false" ht="15" hidden="false" customHeight="false" outlineLevel="0" collapsed="false">
      <c r="A826" s="0" t="n">
        <v>823</v>
      </c>
      <c r="B826" s="0" t="s">
        <v>80</v>
      </c>
      <c r="C826" s="0" t="n">
        <v>0</v>
      </c>
      <c r="D826" s="0" t="n">
        <v>307</v>
      </c>
      <c r="E826" s="0" t="n">
        <v>2017</v>
      </c>
      <c r="F826" s="0" t="s">
        <v>135</v>
      </c>
      <c r="G826" s="0" t="n">
        <v>23</v>
      </c>
      <c r="H826" s="0" t="n">
        <v>8</v>
      </c>
      <c r="I826" s="0" t="n">
        <v>4</v>
      </c>
      <c r="J826" s="0" t="n">
        <v>10</v>
      </c>
      <c r="K826" s="0" t="n">
        <v>2</v>
      </c>
      <c r="L826" s="0" t="n">
        <v>0</v>
      </c>
      <c r="M826" s="0" t="n">
        <v>0</v>
      </c>
      <c r="N826" s="0" t="s">
        <v>112</v>
      </c>
      <c r="O826" s="0" t="s">
        <v>83</v>
      </c>
      <c r="P826" s="0" t="s">
        <v>99</v>
      </c>
      <c r="Q826" s="0" t="s">
        <v>94</v>
      </c>
      <c r="R826" s="0" t="n">
        <v>0</v>
      </c>
      <c r="S826" s="0" t="n">
        <v>0</v>
      </c>
      <c r="T826" s="0" t="n">
        <v>0</v>
      </c>
      <c r="U826" s="0" t="s">
        <v>109</v>
      </c>
      <c r="V826" s="0" t="s">
        <v>109</v>
      </c>
      <c r="W826" s="0" t="n">
        <v>0</v>
      </c>
      <c r="X826" s="0" t="s">
        <v>86</v>
      </c>
      <c r="Y826" s="0" t="n">
        <v>243</v>
      </c>
      <c r="AA826" s="0" t="n">
        <v>0</v>
      </c>
      <c r="AB826" s="0" t="s">
        <v>125</v>
      </c>
      <c r="AC826" s="0" t="n">
        <v>98.4</v>
      </c>
      <c r="AD826" s="0" t="n">
        <v>0</v>
      </c>
      <c r="AE826" s="0" t="n">
        <v>0</v>
      </c>
      <c r="AF826" s="0" t="s">
        <v>88</v>
      </c>
      <c r="AG826" s="13" t="n">
        <v>42908</v>
      </c>
      <c r="AH826" s="0" t="str">
        <f aca="false">B826&amp;"|"&amp;C826&amp;"|"&amp;D826&amp;"|"&amp;E826&amp;"|"&amp;F826&amp;"|"&amp;G826&amp;"|"&amp;H826&amp;"|"&amp;I826&amp;"|"&amp;J826&amp;"|"&amp;K826&amp;"|"&amp;L826&amp;"|"&amp;M826&amp;"|"&amp;N826&amp;"|"&amp;O826&amp;"|"&amp;P826&amp;"|"&amp;Q826&amp;"|"&amp;R826&amp;"|"&amp;S826&amp;"|"&amp;T826&amp;"|"&amp;U826&amp;"|"&amp;V826&amp;"|"&amp;W826&amp;"|"&amp;X826&amp;"|"&amp;Y826&amp;"|"&amp;Z826&amp;"|"&amp;AA826&amp;"|"&amp;AB826&amp;"|"&amp;AC826&amp;"|"&amp;AD826&amp;"|"&amp;AE826&amp;"|"&amp;AF826&amp;"|"&amp;AG826</f>
        <v>Resort Hotel|0|307|2017|June|23|8|4|10|2|0|0|HB|GBR|Offline TA/TO|TA/TO|0|0|0|D|D|0|No Deposit|243||0|Contract|98.4|0|0|Check-Out|42908</v>
      </c>
      <c r="AI826" s="0" t="str">
        <f aca="false">IF(COUNTIF($AH$4:$AH$2603,AH826)&gt;1,"Duplicate","Unique")</f>
        <v>Unique</v>
      </c>
      <c r="AJ826" s="0" t="str">
        <f aca="false">IF(COUNTBLANK(B826:AG826)&gt;0,"Missing ("&amp;COUNTBLANK(B826:AG826)&amp;")","Complete")</f>
        <v>Missing (1)</v>
      </c>
    </row>
    <row r="827" customFormat="false" ht="15" hidden="false" customHeight="false" outlineLevel="0" collapsed="false">
      <c r="A827" s="14" t="n">
        <v>824</v>
      </c>
      <c r="B827" s="14" t="s">
        <v>90</v>
      </c>
      <c r="C827" s="14" t="n">
        <v>1</v>
      </c>
      <c r="D827" s="14" t="n">
        <v>89</v>
      </c>
      <c r="E827" s="14" t="n">
        <v>2015</v>
      </c>
      <c r="F827" s="14" t="s">
        <v>91</v>
      </c>
      <c r="G827" s="14" t="n">
        <v>31</v>
      </c>
      <c r="H827" s="14" t="n">
        <v>27</v>
      </c>
      <c r="I827" s="14" t="n">
        <v>1</v>
      </c>
      <c r="J827" s="14" t="n">
        <v>1</v>
      </c>
      <c r="K827" s="14" t="n">
        <v>2</v>
      </c>
      <c r="L827" s="14" t="n">
        <v>0</v>
      </c>
      <c r="M827" s="14" t="n">
        <v>0</v>
      </c>
      <c r="N827" s="14" t="s">
        <v>82</v>
      </c>
      <c r="O827" s="14" t="s">
        <v>92</v>
      </c>
      <c r="P827" s="14" t="s">
        <v>93</v>
      </c>
      <c r="Q827" s="14" t="s">
        <v>94</v>
      </c>
      <c r="R827" s="14" t="n">
        <v>0</v>
      </c>
      <c r="S827" s="14" t="n">
        <v>0</v>
      </c>
      <c r="T827" s="14" t="n">
        <v>0</v>
      </c>
      <c r="U827" s="14" t="s">
        <v>95</v>
      </c>
      <c r="V827" s="14" t="s">
        <v>95</v>
      </c>
      <c r="W827" s="14" t="n">
        <v>0</v>
      </c>
      <c r="X827" s="14" t="s">
        <v>86</v>
      </c>
      <c r="Y827" s="14" t="n">
        <v>8</v>
      </c>
      <c r="Z827" s="14"/>
      <c r="AA827" s="14" t="n">
        <v>0</v>
      </c>
      <c r="AB827" s="14" t="s">
        <v>87</v>
      </c>
      <c r="AC827" s="14" t="n">
        <v>76.5</v>
      </c>
      <c r="AD827" s="14" t="n">
        <v>0</v>
      </c>
      <c r="AE827" s="14" t="n">
        <v>0</v>
      </c>
      <c r="AF827" s="14" t="s">
        <v>96</v>
      </c>
      <c r="AG827" s="15" t="n">
        <v>42191</v>
      </c>
      <c r="AH827" s="14" t="str">
        <f aca="false">B827&amp;"|"&amp;C827&amp;"|"&amp;D827&amp;"|"&amp;E827&amp;"|"&amp;F827&amp;"|"&amp;G827&amp;"|"&amp;H827&amp;"|"&amp;I827&amp;"|"&amp;J827&amp;"|"&amp;K827&amp;"|"&amp;L827&amp;"|"&amp;M827&amp;"|"&amp;N827&amp;"|"&amp;O827&amp;"|"&amp;P827&amp;"|"&amp;Q827&amp;"|"&amp;R827&amp;"|"&amp;S827&amp;"|"&amp;T827&amp;"|"&amp;U827&amp;"|"&amp;V827&amp;"|"&amp;W827&amp;"|"&amp;X827&amp;"|"&amp;Y827&amp;"|"&amp;Z827&amp;"|"&amp;AA827&amp;"|"&amp;AB827&amp;"|"&amp;AC827&amp;"|"&amp;AD827&amp;"|"&amp;AE827&amp;"|"&amp;AF827&amp;"|"&amp;AG827</f>
        <v>City Hotel|1|89|2015|July|31|27|1|1|2|0|0|BB|PRT|Online TA|TA/TO|0|0|0|A|A|0|No Deposit|8||0|Transient|76.5|0|0|Canceled|42191</v>
      </c>
      <c r="AI827" s="14" t="str">
        <f aca="false">IF(COUNTIF($AH$4:$AH$2603,AH827)&gt;1,"Duplicate","Unique")</f>
        <v>Unique</v>
      </c>
      <c r="AJ827" s="14" t="str">
        <f aca="false">IF(COUNTBLANK(B827:AG827)&gt;0,"Missing ("&amp;COUNTBLANK(B827:AG827)&amp;")","Complete")</f>
        <v>Missing (1)</v>
      </c>
    </row>
    <row r="828" customFormat="false" ht="15" hidden="false" customHeight="false" outlineLevel="0" collapsed="false">
      <c r="A828" s="0" t="n">
        <v>825</v>
      </c>
      <c r="B828" s="0" t="s">
        <v>80</v>
      </c>
      <c r="C828" s="0" t="n">
        <v>0</v>
      </c>
      <c r="D828" s="0" t="n">
        <v>24</v>
      </c>
      <c r="E828" s="0" t="n">
        <v>2016</v>
      </c>
      <c r="F828" s="0" t="s">
        <v>135</v>
      </c>
      <c r="G828" s="0" t="n">
        <v>26</v>
      </c>
      <c r="H828" s="0" t="n">
        <v>25</v>
      </c>
      <c r="I828" s="0" t="n">
        <v>2</v>
      </c>
      <c r="J828" s="0" t="n">
        <v>1</v>
      </c>
      <c r="K828" s="0" t="n">
        <v>2</v>
      </c>
      <c r="L828" s="0" t="n">
        <v>0</v>
      </c>
      <c r="M828" s="0" t="n">
        <v>0</v>
      </c>
      <c r="N828" s="0" t="s">
        <v>82</v>
      </c>
      <c r="O828" s="0" t="s">
        <v>83</v>
      </c>
      <c r="P828" s="0" t="s">
        <v>93</v>
      </c>
      <c r="Q828" s="0" t="s">
        <v>94</v>
      </c>
      <c r="R828" s="0" t="n">
        <v>0</v>
      </c>
      <c r="S828" s="0" t="n">
        <v>0</v>
      </c>
      <c r="T828" s="0" t="n">
        <v>0</v>
      </c>
      <c r="U828" s="0" t="s">
        <v>95</v>
      </c>
      <c r="V828" s="0" t="s">
        <v>95</v>
      </c>
      <c r="W828" s="0" t="n">
        <v>0</v>
      </c>
      <c r="X828" s="0" t="s">
        <v>86</v>
      </c>
      <c r="Y828" s="0" t="n">
        <v>241</v>
      </c>
      <c r="AA828" s="0" t="n">
        <v>0</v>
      </c>
      <c r="AB828" s="0" t="s">
        <v>87</v>
      </c>
      <c r="AC828" s="0" t="n">
        <v>95.69</v>
      </c>
      <c r="AD828" s="0" t="n">
        <v>0</v>
      </c>
      <c r="AE828" s="0" t="n">
        <v>1</v>
      </c>
      <c r="AF828" s="0" t="s">
        <v>88</v>
      </c>
      <c r="AG828" s="13" t="n">
        <v>42549</v>
      </c>
      <c r="AH828" s="0" t="str">
        <f aca="false">B828&amp;"|"&amp;C828&amp;"|"&amp;D828&amp;"|"&amp;E828&amp;"|"&amp;F828&amp;"|"&amp;G828&amp;"|"&amp;H828&amp;"|"&amp;I828&amp;"|"&amp;J828&amp;"|"&amp;K828&amp;"|"&amp;L828&amp;"|"&amp;M828&amp;"|"&amp;N828&amp;"|"&amp;O828&amp;"|"&amp;P828&amp;"|"&amp;Q828&amp;"|"&amp;R828&amp;"|"&amp;S828&amp;"|"&amp;T828&amp;"|"&amp;U828&amp;"|"&amp;V828&amp;"|"&amp;W828&amp;"|"&amp;X828&amp;"|"&amp;Y828&amp;"|"&amp;Z828&amp;"|"&amp;AA828&amp;"|"&amp;AB828&amp;"|"&amp;AC828&amp;"|"&amp;AD828&amp;"|"&amp;AE828&amp;"|"&amp;AF828&amp;"|"&amp;AG828</f>
        <v>Resort Hotel|0|24|2016|June|26|25|2|1|2|0|0|BB|GBR|Online TA|TA/TO|0|0|0|A|A|0|No Deposit|241||0|Transient|95.69|0|1|Check-Out|42549</v>
      </c>
      <c r="AI828" s="0" t="str">
        <f aca="false">IF(COUNTIF($AH$4:$AH$2603,AH828)&gt;1,"Duplicate","Unique")</f>
        <v>Unique</v>
      </c>
      <c r="AJ828" s="0" t="str">
        <f aca="false">IF(COUNTBLANK(B828:AG828)&gt;0,"Missing ("&amp;COUNTBLANK(B828:AG828)&amp;")","Complete")</f>
        <v>Missing (1)</v>
      </c>
    </row>
    <row r="829" customFormat="false" ht="15" hidden="false" customHeight="false" outlineLevel="0" collapsed="false">
      <c r="A829" s="14" t="n">
        <v>826</v>
      </c>
      <c r="B829" s="14" t="s">
        <v>90</v>
      </c>
      <c r="C829" s="14" t="n">
        <v>1</v>
      </c>
      <c r="D829" s="14" t="n">
        <v>177</v>
      </c>
      <c r="E829" s="14" t="n">
        <v>2017</v>
      </c>
      <c r="F829" s="14" t="s">
        <v>119</v>
      </c>
      <c r="G829" s="14" t="n">
        <v>35</v>
      </c>
      <c r="H829" s="14" t="n">
        <v>31</v>
      </c>
      <c r="I829" s="14" t="n">
        <v>0</v>
      </c>
      <c r="J829" s="14" t="n">
        <v>3</v>
      </c>
      <c r="K829" s="14" t="n">
        <v>2</v>
      </c>
      <c r="L829" s="14" t="n">
        <v>0</v>
      </c>
      <c r="M829" s="14" t="n">
        <v>0</v>
      </c>
      <c r="N829" s="14" t="s">
        <v>82</v>
      </c>
      <c r="O829" s="14" t="s">
        <v>92</v>
      </c>
      <c r="P829" s="14" t="s">
        <v>99</v>
      </c>
      <c r="Q829" s="14" t="s">
        <v>94</v>
      </c>
      <c r="R829" s="14" t="n">
        <v>0</v>
      </c>
      <c r="S829" s="14" t="n">
        <v>0</v>
      </c>
      <c r="T829" s="14" t="n">
        <v>0</v>
      </c>
      <c r="U829" s="14" t="s">
        <v>109</v>
      </c>
      <c r="V829" s="14" t="s">
        <v>109</v>
      </c>
      <c r="W829" s="14" t="n">
        <v>0</v>
      </c>
      <c r="X829" s="14" t="s">
        <v>86</v>
      </c>
      <c r="Y829" s="14" t="n">
        <v>52</v>
      </c>
      <c r="Z829" s="14"/>
      <c r="AA829" s="14" t="n">
        <v>0</v>
      </c>
      <c r="AB829" s="14" t="s">
        <v>87</v>
      </c>
      <c r="AC829" s="14" t="n">
        <v>95.1</v>
      </c>
      <c r="AD829" s="14" t="n">
        <v>0</v>
      </c>
      <c r="AE829" s="14" t="n">
        <v>1</v>
      </c>
      <c r="AF829" s="14" t="s">
        <v>96</v>
      </c>
      <c r="AG829" s="15" t="n">
        <v>42942</v>
      </c>
      <c r="AH829" s="14" t="str">
        <f aca="false">B829&amp;"|"&amp;C829&amp;"|"&amp;D829&amp;"|"&amp;E829&amp;"|"&amp;F829&amp;"|"&amp;G829&amp;"|"&amp;H829&amp;"|"&amp;I829&amp;"|"&amp;J829&amp;"|"&amp;K829&amp;"|"&amp;L829&amp;"|"&amp;M829&amp;"|"&amp;N829&amp;"|"&amp;O829&amp;"|"&amp;P829&amp;"|"&amp;Q829&amp;"|"&amp;R829&amp;"|"&amp;S829&amp;"|"&amp;T829&amp;"|"&amp;U829&amp;"|"&amp;V829&amp;"|"&amp;W829&amp;"|"&amp;X829&amp;"|"&amp;Y829&amp;"|"&amp;Z829&amp;"|"&amp;AA829&amp;"|"&amp;AB829&amp;"|"&amp;AC829&amp;"|"&amp;AD829&amp;"|"&amp;AE829&amp;"|"&amp;AF829&amp;"|"&amp;AG829</f>
        <v>City Hotel|1|177|2017|August|35|31|0|3|2|0|0|BB|PRT|Offline TA/TO|TA/TO|0|0|0|D|D|0|No Deposit|52||0|Transient|95.1|0|1|Canceled|42942</v>
      </c>
      <c r="AI829" s="14" t="str">
        <f aca="false">IF(COUNTIF($AH$4:$AH$2603,AH829)&gt;1,"Duplicate","Unique")</f>
        <v>Unique</v>
      </c>
      <c r="AJ829" s="14" t="str">
        <f aca="false">IF(COUNTBLANK(B829:AG829)&gt;0,"Missing ("&amp;COUNTBLANK(B829:AG829)&amp;")","Complete")</f>
        <v>Missing (1)</v>
      </c>
    </row>
    <row r="830" customFormat="false" ht="15" hidden="false" customHeight="false" outlineLevel="0" collapsed="false">
      <c r="A830" s="0" t="n">
        <v>827</v>
      </c>
      <c r="B830" s="0" t="s">
        <v>90</v>
      </c>
      <c r="C830" s="0" t="n">
        <v>0</v>
      </c>
      <c r="D830" s="0" t="n">
        <v>11</v>
      </c>
      <c r="E830" s="0" t="n">
        <v>2015</v>
      </c>
      <c r="F830" s="0" t="s">
        <v>119</v>
      </c>
      <c r="G830" s="0" t="n">
        <v>33</v>
      </c>
      <c r="H830" s="0" t="n">
        <v>15</v>
      </c>
      <c r="I830" s="0" t="n">
        <v>2</v>
      </c>
      <c r="J830" s="0" t="n">
        <v>1</v>
      </c>
      <c r="K830" s="0" t="n">
        <v>2</v>
      </c>
      <c r="L830" s="0" t="n">
        <v>0</v>
      </c>
      <c r="M830" s="0" t="n">
        <v>0</v>
      </c>
      <c r="N830" s="0" t="s">
        <v>112</v>
      </c>
      <c r="O830" s="0" t="s">
        <v>158</v>
      </c>
      <c r="P830" s="0" t="s">
        <v>99</v>
      </c>
      <c r="Q830" s="0" t="s">
        <v>94</v>
      </c>
      <c r="R830" s="0" t="n">
        <v>0</v>
      </c>
      <c r="S830" s="0" t="n">
        <v>0</v>
      </c>
      <c r="T830" s="0" t="n">
        <v>0</v>
      </c>
      <c r="U830" s="0" t="s">
        <v>95</v>
      </c>
      <c r="V830" s="0" t="s">
        <v>95</v>
      </c>
      <c r="W830" s="0" t="n">
        <v>0</v>
      </c>
      <c r="X830" s="0" t="s">
        <v>86</v>
      </c>
      <c r="Y830" s="0" t="n">
        <v>17</v>
      </c>
      <c r="AA830" s="0" t="n">
        <v>0</v>
      </c>
      <c r="AB830" s="0" t="s">
        <v>101</v>
      </c>
      <c r="AC830" s="0" t="n">
        <v>94.5</v>
      </c>
      <c r="AD830" s="0" t="n">
        <v>0</v>
      </c>
      <c r="AE830" s="0" t="n">
        <v>0</v>
      </c>
      <c r="AF830" s="0" t="s">
        <v>88</v>
      </c>
      <c r="AG830" s="13" t="n">
        <v>42234</v>
      </c>
      <c r="AH830" s="0" t="str">
        <f aca="false">B830&amp;"|"&amp;C830&amp;"|"&amp;D830&amp;"|"&amp;E830&amp;"|"&amp;F830&amp;"|"&amp;G830&amp;"|"&amp;H830&amp;"|"&amp;I830&amp;"|"&amp;J830&amp;"|"&amp;K830&amp;"|"&amp;L830&amp;"|"&amp;M830&amp;"|"&amp;N830&amp;"|"&amp;O830&amp;"|"&amp;P830&amp;"|"&amp;Q830&amp;"|"&amp;R830&amp;"|"&amp;S830&amp;"|"&amp;T830&amp;"|"&amp;U830&amp;"|"&amp;V830&amp;"|"&amp;W830&amp;"|"&amp;X830&amp;"|"&amp;Y830&amp;"|"&amp;Z830&amp;"|"&amp;AA830&amp;"|"&amp;AB830&amp;"|"&amp;AC830&amp;"|"&amp;AD830&amp;"|"&amp;AE830&amp;"|"&amp;AF830&amp;"|"&amp;AG830</f>
        <v>City Hotel|0|11|2015|August|33|15|2|1|2|0|0|HB|ITA|Offline TA/TO|TA/TO|0|0|0|A|A|0|No Deposit|17||0|Transient-Party|94.5|0|0|Check-Out|42234</v>
      </c>
      <c r="AI830" s="0" t="str">
        <f aca="false">IF(COUNTIF($AH$4:$AH$2603,AH830)&gt;1,"Duplicate","Unique")</f>
        <v>Unique</v>
      </c>
      <c r="AJ830" s="0" t="str">
        <f aca="false">IF(COUNTBLANK(B830:AG830)&gt;0,"Missing ("&amp;COUNTBLANK(B830:AG830)&amp;")","Complete")</f>
        <v>Missing (1)</v>
      </c>
    </row>
    <row r="831" customFormat="false" ht="15" hidden="false" customHeight="false" outlineLevel="0" collapsed="false">
      <c r="A831" s="14" t="n">
        <v>828</v>
      </c>
      <c r="B831" s="14" t="s">
        <v>80</v>
      </c>
      <c r="C831" s="14" t="n">
        <v>0</v>
      </c>
      <c r="D831" s="14" t="n">
        <v>81</v>
      </c>
      <c r="E831" s="14" t="n">
        <v>2016</v>
      </c>
      <c r="F831" s="14" t="s">
        <v>91</v>
      </c>
      <c r="G831" s="14" t="n">
        <v>29</v>
      </c>
      <c r="H831" s="14" t="n">
        <v>15</v>
      </c>
      <c r="I831" s="14" t="n">
        <v>2</v>
      </c>
      <c r="J831" s="14" t="n">
        <v>5</v>
      </c>
      <c r="K831" s="14" t="n">
        <v>2</v>
      </c>
      <c r="L831" s="14" t="n">
        <v>0</v>
      </c>
      <c r="M831" s="14" t="n">
        <v>0</v>
      </c>
      <c r="N831" s="14" t="s">
        <v>82</v>
      </c>
      <c r="O831" s="14" t="s">
        <v>83</v>
      </c>
      <c r="P831" s="14" t="s">
        <v>93</v>
      </c>
      <c r="Q831" s="14" t="s">
        <v>94</v>
      </c>
      <c r="R831" s="14" t="n">
        <v>0</v>
      </c>
      <c r="S831" s="14" t="n">
        <v>0</v>
      </c>
      <c r="T831" s="14" t="n">
        <v>0</v>
      </c>
      <c r="U831" s="14" t="s">
        <v>124</v>
      </c>
      <c r="V831" s="14" t="s">
        <v>124</v>
      </c>
      <c r="W831" s="14" t="n">
        <v>0</v>
      </c>
      <c r="X831" s="14" t="s">
        <v>86</v>
      </c>
      <c r="Y831" s="14" t="n">
        <v>240</v>
      </c>
      <c r="Z831" s="14"/>
      <c r="AA831" s="14" t="n">
        <v>0</v>
      </c>
      <c r="AB831" s="14" t="s">
        <v>87</v>
      </c>
      <c r="AC831" s="14" t="n">
        <v>194.29</v>
      </c>
      <c r="AD831" s="14" t="n">
        <v>0</v>
      </c>
      <c r="AE831" s="14" t="n">
        <v>2</v>
      </c>
      <c r="AF831" s="14" t="s">
        <v>88</v>
      </c>
      <c r="AG831" s="15" t="n">
        <v>42573</v>
      </c>
      <c r="AH831" s="14" t="str">
        <f aca="false">B831&amp;"|"&amp;C831&amp;"|"&amp;D831&amp;"|"&amp;E831&amp;"|"&amp;F831&amp;"|"&amp;G831&amp;"|"&amp;H831&amp;"|"&amp;I831&amp;"|"&amp;J831&amp;"|"&amp;K831&amp;"|"&amp;L831&amp;"|"&amp;M831&amp;"|"&amp;N831&amp;"|"&amp;O831&amp;"|"&amp;P831&amp;"|"&amp;Q831&amp;"|"&amp;R831&amp;"|"&amp;S831&amp;"|"&amp;T831&amp;"|"&amp;U831&amp;"|"&amp;V831&amp;"|"&amp;W831&amp;"|"&amp;X831&amp;"|"&amp;Y831&amp;"|"&amp;Z831&amp;"|"&amp;AA831&amp;"|"&amp;AB831&amp;"|"&amp;AC831&amp;"|"&amp;AD831&amp;"|"&amp;AE831&amp;"|"&amp;AF831&amp;"|"&amp;AG831</f>
        <v>Resort Hotel|0|81|2016|July|29|15|2|5|2|0|0|BB|GBR|Online TA|TA/TO|0|0|0|E|E|0|No Deposit|240||0|Transient|194.29|0|2|Check-Out|42573</v>
      </c>
      <c r="AI831" s="14" t="str">
        <f aca="false">IF(COUNTIF($AH$4:$AH$2603,AH831)&gt;1,"Duplicate","Unique")</f>
        <v>Unique</v>
      </c>
      <c r="AJ831" s="14" t="str">
        <f aca="false">IF(COUNTBLANK(B831:AG831)&gt;0,"Missing ("&amp;COUNTBLANK(B831:AG831)&amp;")","Complete")</f>
        <v>Missing (1)</v>
      </c>
    </row>
    <row r="832" customFormat="false" ht="15" hidden="false" customHeight="false" outlineLevel="0" collapsed="false">
      <c r="A832" s="0" t="n">
        <v>829</v>
      </c>
      <c r="B832" s="0" t="s">
        <v>80</v>
      </c>
      <c r="C832" s="0" t="n">
        <v>0</v>
      </c>
      <c r="D832" s="0" t="n">
        <v>46</v>
      </c>
      <c r="E832" s="0" t="n">
        <v>2016</v>
      </c>
      <c r="F832" s="0" t="s">
        <v>81</v>
      </c>
      <c r="G832" s="0" t="n">
        <v>53</v>
      </c>
      <c r="H832" s="0" t="n">
        <v>30</v>
      </c>
      <c r="I832" s="0" t="n">
        <v>0</v>
      </c>
      <c r="J832" s="0" t="n">
        <v>2</v>
      </c>
      <c r="K832" s="0" t="n">
        <v>2</v>
      </c>
      <c r="L832" s="0" t="n">
        <v>0</v>
      </c>
      <c r="M832" s="0" t="n">
        <v>0</v>
      </c>
      <c r="N832" s="0" t="s">
        <v>82</v>
      </c>
      <c r="O832" s="0" t="s">
        <v>92</v>
      </c>
      <c r="P832" s="0" t="s">
        <v>99</v>
      </c>
      <c r="Q832" s="0" t="s">
        <v>94</v>
      </c>
      <c r="R832" s="0" t="n">
        <v>0</v>
      </c>
      <c r="S832" s="0" t="n">
        <v>0</v>
      </c>
      <c r="T832" s="0" t="n">
        <v>0</v>
      </c>
      <c r="U832" s="0" t="s">
        <v>109</v>
      </c>
      <c r="V832" s="0" t="s">
        <v>109</v>
      </c>
      <c r="W832" s="0" t="n">
        <v>0</v>
      </c>
      <c r="X832" s="0" t="s">
        <v>86</v>
      </c>
      <c r="Y832" s="0" t="n">
        <v>5</v>
      </c>
      <c r="AA832" s="0" t="n">
        <v>0</v>
      </c>
      <c r="AB832" s="0" t="s">
        <v>87</v>
      </c>
      <c r="AC832" s="0" t="n">
        <v>162</v>
      </c>
      <c r="AD832" s="0" t="n">
        <v>0</v>
      </c>
      <c r="AE832" s="0" t="n">
        <v>0</v>
      </c>
      <c r="AF832" s="0" t="s">
        <v>88</v>
      </c>
      <c r="AG832" s="13" t="n">
        <v>42736</v>
      </c>
      <c r="AH832" s="0" t="str">
        <f aca="false">B832&amp;"|"&amp;C832&amp;"|"&amp;D832&amp;"|"&amp;E832&amp;"|"&amp;F832&amp;"|"&amp;G832&amp;"|"&amp;H832&amp;"|"&amp;I832&amp;"|"&amp;J832&amp;"|"&amp;K832&amp;"|"&amp;L832&amp;"|"&amp;M832&amp;"|"&amp;N832&amp;"|"&amp;O832&amp;"|"&amp;P832&amp;"|"&amp;Q832&amp;"|"&amp;R832&amp;"|"&amp;S832&amp;"|"&amp;T832&amp;"|"&amp;U832&amp;"|"&amp;V832&amp;"|"&amp;W832&amp;"|"&amp;X832&amp;"|"&amp;Y832&amp;"|"&amp;Z832&amp;"|"&amp;AA832&amp;"|"&amp;AB832&amp;"|"&amp;AC832&amp;"|"&amp;AD832&amp;"|"&amp;AE832&amp;"|"&amp;AF832&amp;"|"&amp;AG832</f>
        <v>Resort Hotel|0|46|2016|December|53|30|0|2|2|0|0|BB|PRT|Offline TA/TO|TA/TO|0|0|0|D|D|0|No Deposit|5||0|Transient|162|0|0|Check-Out|42736</v>
      </c>
      <c r="AI832" s="0" t="str">
        <f aca="false">IF(COUNTIF($AH$4:$AH$2603,AH832)&gt;1,"Duplicate","Unique")</f>
        <v>Unique</v>
      </c>
      <c r="AJ832" s="0" t="str">
        <f aca="false">IF(COUNTBLANK(B832:AG832)&gt;0,"Missing ("&amp;COUNTBLANK(B832:AG832)&amp;")","Complete")</f>
        <v>Missing (1)</v>
      </c>
    </row>
    <row r="833" customFormat="false" ht="15" hidden="false" customHeight="false" outlineLevel="0" collapsed="false">
      <c r="A833" s="14" t="n">
        <v>830</v>
      </c>
      <c r="B833" s="14" t="s">
        <v>90</v>
      </c>
      <c r="C833" s="14" t="n">
        <v>0</v>
      </c>
      <c r="D833" s="14" t="n">
        <v>1</v>
      </c>
      <c r="E833" s="14" t="n">
        <v>2017</v>
      </c>
      <c r="F833" s="14" t="s">
        <v>121</v>
      </c>
      <c r="G833" s="14" t="n">
        <v>19</v>
      </c>
      <c r="H833" s="14" t="n">
        <v>9</v>
      </c>
      <c r="I833" s="14" t="n">
        <v>0</v>
      </c>
      <c r="J833" s="14" t="n">
        <v>1</v>
      </c>
      <c r="K833" s="14" t="n">
        <v>1</v>
      </c>
      <c r="L833" s="14" t="n">
        <v>0</v>
      </c>
      <c r="M833" s="14" t="n">
        <v>0</v>
      </c>
      <c r="N833" s="14" t="s">
        <v>82</v>
      </c>
      <c r="O833" s="14" t="s">
        <v>92</v>
      </c>
      <c r="P833" s="14" t="s">
        <v>99</v>
      </c>
      <c r="Q833" s="14" t="s">
        <v>128</v>
      </c>
      <c r="R833" s="14" t="n">
        <v>0</v>
      </c>
      <c r="S833" s="14" t="n">
        <v>0</v>
      </c>
      <c r="T833" s="14" t="n">
        <v>0</v>
      </c>
      <c r="U833" s="14" t="s">
        <v>95</v>
      </c>
      <c r="V833" s="14" t="s">
        <v>95</v>
      </c>
      <c r="W833" s="14" t="n">
        <v>0</v>
      </c>
      <c r="X833" s="14" t="s">
        <v>86</v>
      </c>
      <c r="Y833" s="14" t="n">
        <v>191</v>
      </c>
      <c r="Z833" s="14"/>
      <c r="AA833" s="14" t="n">
        <v>0</v>
      </c>
      <c r="AB833" s="14" t="s">
        <v>87</v>
      </c>
      <c r="AC833" s="14" t="n">
        <v>110.5</v>
      </c>
      <c r="AD833" s="14" t="n">
        <v>0</v>
      </c>
      <c r="AE833" s="14" t="n">
        <v>0</v>
      </c>
      <c r="AF833" s="14" t="s">
        <v>88</v>
      </c>
      <c r="AG833" s="15" t="n">
        <v>42865</v>
      </c>
      <c r="AH833" s="14" t="str">
        <f aca="false">B833&amp;"|"&amp;C833&amp;"|"&amp;D833&amp;"|"&amp;E833&amp;"|"&amp;F833&amp;"|"&amp;G833&amp;"|"&amp;H833&amp;"|"&amp;I833&amp;"|"&amp;J833&amp;"|"&amp;K833&amp;"|"&amp;L833&amp;"|"&amp;M833&amp;"|"&amp;N833&amp;"|"&amp;O833&amp;"|"&amp;P833&amp;"|"&amp;Q833&amp;"|"&amp;R833&amp;"|"&amp;S833&amp;"|"&amp;T833&amp;"|"&amp;U833&amp;"|"&amp;V833&amp;"|"&amp;W833&amp;"|"&amp;X833&amp;"|"&amp;Y833&amp;"|"&amp;Z833&amp;"|"&amp;AA833&amp;"|"&amp;AB833&amp;"|"&amp;AC833&amp;"|"&amp;AD833&amp;"|"&amp;AE833&amp;"|"&amp;AF833&amp;"|"&amp;AG833</f>
        <v>City Hotel|0|1|2017|May|19|9|0|1|1|0|0|BB|PRT|Offline TA/TO|Corporate|0|0|0|A|A|0|No Deposit|191||0|Transient|110.5|0|0|Check-Out|42865</v>
      </c>
      <c r="AI833" s="14" t="str">
        <f aca="false">IF(COUNTIF($AH$4:$AH$2603,AH833)&gt;1,"Duplicate","Unique")</f>
        <v>Unique</v>
      </c>
      <c r="AJ833" s="14" t="str">
        <f aca="false">IF(COUNTBLANK(B833:AG833)&gt;0,"Missing ("&amp;COUNTBLANK(B833:AG833)&amp;")","Complete")</f>
        <v>Missing (1)</v>
      </c>
    </row>
    <row r="834" customFormat="false" ht="15" hidden="false" customHeight="false" outlineLevel="0" collapsed="false">
      <c r="A834" s="0" t="n">
        <v>831</v>
      </c>
      <c r="B834" s="0" t="s">
        <v>90</v>
      </c>
      <c r="C834" s="0" t="n">
        <v>1</v>
      </c>
      <c r="D834" s="0" t="n">
        <v>181</v>
      </c>
      <c r="E834" s="0" t="n">
        <v>2017</v>
      </c>
      <c r="F834" s="0" t="s">
        <v>121</v>
      </c>
      <c r="G834" s="0" t="n">
        <v>21</v>
      </c>
      <c r="H834" s="0" t="n">
        <v>25</v>
      </c>
      <c r="I834" s="0" t="n">
        <v>0</v>
      </c>
      <c r="J834" s="0" t="n">
        <v>2</v>
      </c>
      <c r="K834" s="0" t="n">
        <v>2</v>
      </c>
      <c r="L834" s="0" t="n">
        <v>0</v>
      </c>
      <c r="M834" s="0" t="n">
        <v>0</v>
      </c>
      <c r="N834" s="0" t="s">
        <v>82</v>
      </c>
      <c r="O834" s="0" t="s">
        <v>92</v>
      </c>
      <c r="P834" s="0" t="s">
        <v>116</v>
      </c>
      <c r="Q834" s="0" t="s">
        <v>84</v>
      </c>
      <c r="R834" s="0" t="n">
        <v>0</v>
      </c>
      <c r="S834" s="0" t="n">
        <v>0</v>
      </c>
      <c r="T834" s="0" t="n">
        <v>0</v>
      </c>
      <c r="U834" s="0" t="s">
        <v>95</v>
      </c>
      <c r="V834" s="0" t="s">
        <v>95</v>
      </c>
      <c r="W834" s="0" t="n">
        <v>0</v>
      </c>
      <c r="X834" s="0" t="s">
        <v>120</v>
      </c>
      <c r="AA834" s="0" t="n">
        <v>0</v>
      </c>
      <c r="AB834" s="0" t="s">
        <v>87</v>
      </c>
      <c r="AC834" s="0" t="n">
        <v>130</v>
      </c>
      <c r="AD834" s="0" t="n">
        <v>0</v>
      </c>
      <c r="AE834" s="0" t="n">
        <v>0</v>
      </c>
      <c r="AF834" s="0" t="s">
        <v>96</v>
      </c>
      <c r="AG834" s="13" t="n">
        <v>42699</v>
      </c>
      <c r="AH834" s="0" t="str">
        <f aca="false">B834&amp;"|"&amp;C834&amp;"|"&amp;D834&amp;"|"&amp;E834&amp;"|"&amp;F834&amp;"|"&amp;G834&amp;"|"&amp;H834&amp;"|"&amp;I834&amp;"|"&amp;J834&amp;"|"&amp;K834&amp;"|"&amp;L834&amp;"|"&amp;M834&amp;"|"&amp;N834&amp;"|"&amp;O834&amp;"|"&amp;P834&amp;"|"&amp;Q834&amp;"|"&amp;R834&amp;"|"&amp;S834&amp;"|"&amp;T834&amp;"|"&amp;U834&amp;"|"&amp;V834&amp;"|"&amp;W834&amp;"|"&amp;X834&amp;"|"&amp;Y834&amp;"|"&amp;Z834&amp;"|"&amp;AA834&amp;"|"&amp;AB834&amp;"|"&amp;AC834&amp;"|"&amp;AD834&amp;"|"&amp;AE834&amp;"|"&amp;AF834&amp;"|"&amp;AG834</f>
        <v>City Hotel|1|181|2017|May|21|25|0|2|2|0|0|BB|PRT|Groups|Direct|0|0|0|A|A|0|Non Refund|||0|Transient|130|0|0|Canceled|42699</v>
      </c>
      <c r="AI834" s="0" t="str">
        <f aca="false">IF(COUNTIF($AH$4:$AH$2603,AH834)&gt;1,"Duplicate","Unique")</f>
        <v>Unique</v>
      </c>
      <c r="AJ834" s="0" t="str">
        <f aca="false">IF(COUNTBLANK(B834:AG834)&gt;0,"Missing ("&amp;COUNTBLANK(B834:AG834)&amp;")","Complete")</f>
        <v>Missing (2)</v>
      </c>
    </row>
    <row r="835" customFormat="false" ht="15" hidden="false" customHeight="false" outlineLevel="0" collapsed="false">
      <c r="A835" s="14" t="n">
        <v>832</v>
      </c>
      <c r="B835" s="14" t="s">
        <v>80</v>
      </c>
      <c r="C835" s="14" t="n">
        <v>0</v>
      </c>
      <c r="D835" s="14" t="n">
        <v>7</v>
      </c>
      <c r="E835" s="14" t="n">
        <v>2017</v>
      </c>
      <c r="F835" s="14" t="s">
        <v>121</v>
      </c>
      <c r="G835" s="14" t="n">
        <v>18</v>
      </c>
      <c r="H835" s="14" t="n">
        <v>6</v>
      </c>
      <c r="I835" s="14" t="n">
        <v>0</v>
      </c>
      <c r="J835" s="14" t="n">
        <v>1</v>
      </c>
      <c r="K835" s="14" t="n">
        <v>3</v>
      </c>
      <c r="L835" s="14" t="n">
        <v>1</v>
      </c>
      <c r="M835" s="14" t="n">
        <v>0</v>
      </c>
      <c r="N835" s="14" t="s">
        <v>112</v>
      </c>
      <c r="O835" s="14" t="s">
        <v>115</v>
      </c>
      <c r="P835" s="14" t="s">
        <v>93</v>
      </c>
      <c r="Q835" s="14" t="s">
        <v>94</v>
      </c>
      <c r="R835" s="14" t="n">
        <v>0</v>
      </c>
      <c r="S835" s="14" t="n">
        <v>0</v>
      </c>
      <c r="T835" s="14" t="n">
        <v>0</v>
      </c>
      <c r="U835" s="14" t="s">
        <v>144</v>
      </c>
      <c r="V835" s="14" t="s">
        <v>144</v>
      </c>
      <c r="W835" s="14" t="n">
        <v>0</v>
      </c>
      <c r="X835" s="14" t="s">
        <v>86</v>
      </c>
      <c r="Y835" s="14" t="n">
        <v>240</v>
      </c>
      <c r="Z835" s="14"/>
      <c r="AA835" s="14" t="n">
        <v>0</v>
      </c>
      <c r="AB835" s="14" t="s">
        <v>87</v>
      </c>
      <c r="AC835" s="14" t="n">
        <v>200.7</v>
      </c>
      <c r="AD835" s="14" t="n">
        <v>1</v>
      </c>
      <c r="AE835" s="14" t="n">
        <v>1</v>
      </c>
      <c r="AF835" s="14" t="s">
        <v>88</v>
      </c>
      <c r="AG835" s="15" t="n">
        <v>42862</v>
      </c>
      <c r="AH835" s="14" t="str">
        <f aca="false">B835&amp;"|"&amp;C835&amp;"|"&amp;D835&amp;"|"&amp;E835&amp;"|"&amp;F835&amp;"|"&amp;G835&amp;"|"&amp;H835&amp;"|"&amp;I835&amp;"|"&amp;J835&amp;"|"&amp;K835&amp;"|"&amp;L835&amp;"|"&amp;M835&amp;"|"&amp;N835&amp;"|"&amp;O835&amp;"|"&amp;P835&amp;"|"&amp;Q835&amp;"|"&amp;R835&amp;"|"&amp;S835&amp;"|"&amp;T835&amp;"|"&amp;U835&amp;"|"&amp;V835&amp;"|"&amp;W835&amp;"|"&amp;X835&amp;"|"&amp;Y835&amp;"|"&amp;Z835&amp;"|"&amp;AA835&amp;"|"&amp;AB835&amp;"|"&amp;AC835&amp;"|"&amp;AD835&amp;"|"&amp;AE835&amp;"|"&amp;AF835&amp;"|"&amp;AG835</f>
        <v>Resort Hotel|0|7|2017|May|18|6|0|1|3|1|0|HB|ESP|Online TA|TA/TO|0|0|0|H|H|0|No Deposit|240||0|Transient|200.7|1|1|Check-Out|42862</v>
      </c>
      <c r="AI835" s="14" t="str">
        <f aca="false">IF(COUNTIF($AH$4:$AH$2603,AH835)&gt;1,"Duplicate","Unique")</f>
        <v>Unique</v>
      </c>
      <c r="AJ835" s="14" t="str">
        <f aca="false">IF(COUNTBLANK(B835:AG835)&gt;0,"Missing ("&amp;COUNTBLANK(B835:AG835)&amp;")","Complete")</f>
        <v>Missing (1)</v>
      </c>
    </row>
    <row r="836" customFormat="false" ht="15" hidden="false" customHeight="false" outlineLevel="0" collapsed="false">
      <c r="A836" s="0" t="n">
        <v>833</v>
      </c>
      <c r="B836" s="0" t="s">
        <v>90</v>
      </c>
      <c r="C836" s="0" t="n">
        <v>0</v>
      </c>
      <c r="D836" s="0" t="n">
        <v>43</v>
      </c>
      <c r="E836" s="0" t="n">
        <v>2016</v>
      </c>
      <c r="F836" s="0" t="s">
        <v>119</v>
      </c>
      <c r="G836" s="0" t="n">
        <v>32</v>
      </c>
      <c r="H836" s="0" t="n">
        <v>5</v>
      </c>
      <c r="I836" s="0" t="n">
        <v>2</v>
      </c>
      <c r="J836" s="0" t="n">
        <v>2</v>
      </c>
      <c r="K836" s="0" t="n">
        <v>3</v>
      </c>
      <c r="L836" s="0" t="n">
        <v>0</v>
      </c>
      <c r="M836" s="0" t="n">
        <v>0</v>
      </c>
      <c r="N836" s="0" t="s">
        <v>82</v>
      </c>
      <c r="O836" s="0" t="s">
        <v>117</v>
      </c>
      <c r="P836" s="0" t="s">
        <v>93</v>
      </c>
      <c r="Q836" s="0" t="s">
        <v>94</v>
      </c>
      <c r="R836" s="0" t="n">
        <v>0</v>
      </c>
      <c r="S836" s="0" t="n">
        <v>0</v>
      </c>
      <c r="T836" s="0" t="n">
        <v>0</v>
      </c>
      <c r="U836" s="0" t="s">
        <v>109</v>
      </c>
      <c r="V836" s="0" t="s">
        <v>109</v>
      </c>
      <c r="W836" s="0" t="n">
        <v>0</v>
      </c>
      <c r="X836" s="0" t="s">
        <v>86</v>
      </c>
      <c r="Y836" s="0" t="n">
        <v>9</v>
      </c>
      <c r="AA836" s="0" t="n">
        <v>0</v>
      </c>
      <c r="AB836" s="0" t="s">
        <v>87</v>
      </c>
      <c r="AC836" s="0" t="n">
        <v>168.3</v>
      </c>
      <c r="AD836" s="0" t="n">
        <v>0</v>
      </c>
      <c r="AE836" s="0" t="n">
        <v>2</v>
      </c>
      <c r="AF836" s="0" t="s">
        <v>88</v>
      </c>
      <c r="AG836" s="13" t="n">
        <v>42591</v>
      </c>
      <c r="AH836" s="0" t="str">
        <f aca="false">B836&amp;"|"&amp;C836&amp;"|"&amp;D836&amp;"|"&amp;E836&amp;"|"&amp;F836&amp;"|"&amp;G836&amp;"|"&amp;H836&amp;"|"&amp;I836&amp;"|"&amp;J836&amp;"|"&amp;K836&amp;"|"&amp;L836&amp;"|"&amp;M836&amp;"|"&amp;N836&amp;"|"&amp;O836&amp;"|"&amp;P836&amp;"|"&amp;Q836&amp;"|"&amp;R836&amp;"|"&amp;S836&amp;"|"&amp;T836&amp;"|"&amp;U836&amp;"|"&amp;V836&amp;"|"&amp;W836&amp;"|"&amp;X836&amp;"|"&amp;Y836&amp;"|"&amp;Z836&amp;"|"&amp;AA836&amp;"|"&amp;AB836&amp;"|"&amp;AC836&amp;"|"&amp;AD836&amp;"|"&amp;AE836&amp;"|"&amp;AF836&amp;"|"&amp;AG836</f>
        <v>City Hotel|0|43|2016|August|32|5|2|2|3|0|0|BB|BEL|Online TA|TA/TO|0|0|0|D|D|0|No Deposit|9||0|Transient|168.3|0|2|Check-Out|42591</v>
      </c>
      <c r="AI836" s="0" t="str">
        <f aca="false">IF(COUNTIF($AH$4:$AH$2603,AH836)&gt;1,"Duplicate","Unique")</f>
        <v>Unique</v>
      </c>
      <c r="AJ836" s="0" t="str">
        <f aca="false">IF(COUNTBLANK(B836:AG836)&gt;0,"Missing ("&amp;COUNTBLANK(B836:AG836)&amp;")","Complete")</f>
        <v>Missing (1)</v>
      </c>
    </row>
    <row r="837" customFormat="false" ht="15" hidden="false" customHeight="false" outlineLevel="0" collapsed="false">
      <c r="A837" s="14" t="n">
        <v>834</v>
      </c>
      <c r="B837" s="14" t="s">
        <v>90</v>
      </c>
      <c r="C837" s="14" t="n">
        <v>0</v>
      </c>
      <c r="D837" s="14" t="n">
        <v>229</v>
      </c>
      <c r="E837" s="14" t="n">
        <v>2016</v>
      </c>
      <c r="F837" s="14" t="s">
        <v>111</v>
      </c>
      <c r="G837" s="14" t="n">
        <v>44</v>
      </c>
      <c r="H837" s="14" t="n">
        <v>27</v>
      </c>
      <c r="I837" s="14" t="n">
        <v>0</v>
      </c>
      <c r="J837" s="14" t="n">
        <v>3</v>
      </c>
      <c r="K837" s="14" t="n">
        <v>2</v>
      </c>
      <c r="L837" s="14" t="n">
        <v>0</v>
      </c>
      <c r="M837" s="14" t="n">
        <v>0</v>
      </c>
      <c r="N837" s="14" t="s">
        <v>82</v>
      </c>
      <c r="O837" s="14" t="s">
        <v>83</v>
      </c>
      <c r="P837" s="14" t="s">
        <v>93</v>
      </c>
      <c r="Q837" s="14" t="s">
        <v>94</v>
      </c>
      <c r="R837" s="14" t="n">
        <v>0</v>
      </c>
      <c r="S837" s="14" t="n">
        <v>0</v>
      </c>
      <c r="T837" s="14" t="n">
        <v>0</v>
      </c>
      <c r="U837" s="14" t="s">
        <v>95</v>
      </c>
      <c r="V837" s="14" t="s">
        <v>95</v>
      </c>
      <c r="W837" s="14" t="n">
        <v>0</v>
      </c>
      <c r="X837" s="14" t="s">
        <v>86</v>
      </c>
      <c r="Y837" s="14" t="n">
        <v>7</v>
      </c>
      <c r="Z837" s="14"/>
      <c r="AA837" s="14" t="n">
        <v>0</v>
      </c>
      <c r="AB837" s="14" t="s">
        <v>87</v>
      </c>
      <c r="AC837" s="14" t="n">
        <v>70.44</v>
      </c>
      <c r="AD837" s="14" t="n">
        <v>0</v>
      </c>
      <c r="AE837" s="14" t="n">
        <v>2</v>
      </c>
      <c r="AF837" s="14" t="s">
        <v>88</v>
      </c>
      <c r="AG837" s="15" t="n">
        <v>42673</v>
      </c>
      <c r="AH837" s="14" t="str">
        <f aca="false">B837&amp;"|"&amp;C837&amp;"|"&amp;D837&amp;"|"&amp;E837&amp;"|"&amp;F837&amp;"|"&amp;G837&amp;"|"&amp;H837&amp;"|"&amp;I837&amp;"|"&amp;J837&amp;"|"&amp;K837&amp;"|"&amp;L837&amp;"|"&amp;M837&amp;"|"&amp;N837&amp;"|"&amp;O837&amp;"|"&amp;P837&amp;"|"&amp;Q837&amp;"|"&amp;R837&amp;"|"&amp;S837&amp;"|"&amp;T837&amp;"|"&amp;U837&amp;"|"&amp;V837&amp;"|"&amp;W837&amp;"|"&amp;X837&amp;"|"&amp;Y837&amp;"|"&amp;Z837&amp;"|"&amp;AA837&amp;"|"&amp;AB837&amp;"|"&amp;AC837&amp;"|"&amp;AD837&amp;"|"&amp;AE837&amp;"|"&amp;AF837&amp;"|"&amp;AG837</f>
        <v>City Hotel|0|229|2016|October|44|27|0|3|2|0|0|BB|GBR|Online TA|TA/TO|0|0|0|A|A|0|No Deposit|7||0|Transient|70.44|0|2|Check-Out|42673</v>
      </c>
      <c r="AI837" s="14" t="str">
        <f aca="false">IF(COUNTIF($AH$4:$AH$2603,AH837)&gt;1,"Duplicate","Unique")</f>
        <v>Unique</v>
      </c>
      <c r="AJ837" s="14" t="str">
        <f aca="false">IF(COUNTBLANK(B837:AG837)&gt;0,"Missing ("&amp;COUNTBLANK(B837:AG837)&amp;")","Complete")</f>
        <v>Missing (1)</v>
      </c>
    </row>
    <row r="838" customFormat="false" ht="15" hidden="false" customHeight="false" outlineLevel="0" collapsed="false">
      <c r="A838" s="0" t="n">
        <v>835</v>
      </c>
      <c r="B838" s="0" t="s">
        <v>80</v>
      </c>
      <c r="C838" s="0" t="n">
        <v>0</v>
      </c>
      <c r="D838" s="0" t="n">
        <v>7</v>
      </c>
      <c r="E838" s="0" t="n">
        <v>2017</v>
      </c>
      <c r="F838" s="0" t="s">
        <v>106</v>
      </c>
      <c r="G838" s="0" t="n">
        <v>15</v>
      </c>
      <c r="H838" s="0" t="n">
        <v>11</v>
      </c>
      <c r="I838" s="0" t="n">
        <v>0</v>
      </c>
      <c r="J838" s="0" t="n">
        <v>1</v>
      </c>
      <c r="K838" s="0" t="n">
        <v>1</v>
      </c>
      <c r="L838" s="0" t="n">
        <v>0</v>
      </c>
      <c r="M838" s="0" t="n">
        <v>0</v>
      </c>
      <c r="N838" s="0" t="s">
        <v>82</v>
      </c>
      <c r="O838" s="0" t="s">
        <v>92</v>
      </c>
      <c r="P838" s="0" t="s">
        <v>93</v>
      </c>
      <c r="Q838" s="0" t="s">
        <v>94</v>
      </c>
      <c r="R838" s="0" t="n">
        <v>0</v>
      </c>
      <c r="S838" s="0" t="n">
        <v>0</v>
      </c>
      <c r="T838" s="0" t="n">
        <v>0</v>
      </c>
      <c r="U838" s="0" t="s">
        <v>109</v>
      </c>
      <c r="V838" s="0" t="s">
        <v>124</v>
      </c>
      <c r="W838" s="0" t="n">
        <v>1</v>
      </c>
      <c r="X838" s="0" t="s">
        <v>86</v>
      </c>
      <c r="Y838" s="0" t="n">
        <v>240</v>
      </c>
      <c r="AA838" s="0" t="n">
        <v>0</v>
      </c>
      <c r="AB838" s="0" t="s">
        <v>101</v>
      </c>
      <c r="AC838" s="0" t="n">
        <v>105</v>
      </c>
      <c r="AD838" s="0" t="n">
        <v>0</v>
      </c>
      <c r="AE838" s="0" t="n">
        <v>1</v>
      </c>
      <c r="AF838" s="0" t="s">
        <v>88</v>
      </c>
      <c r="AG838" s="13" t="n">
        <v>42837</v>
      </c>
      <c r="AH838" s="0" t="str">
        <f aca="false">B838&amp;"|"&amp;C838&amp;"|"&amp;D838&amp;"|"&amp;E838&amp;"|"&amp;F838&amp;"|"&amp;G838&amp;"|"&amp;H838&amp;"|"&amp;I838&amp;"|"&amp;J838&amp;"|"&amp;K838&amp;"|"&amp;L838&amp;"|"&amp;M838&amp;"|"&amp;N838&amp;"|"&amp;O838&amp;"|"&amp;P838&amp;"|"&amp;Q838&amp;"|"&amp;R838&amp;"|"&amp;S838&amp;"|"&amp;T838&amp;"|"&amp;U838&amp;"|"&amp;V838&amp;"|"&amp;W838&amp;"|"&amp;X838&amp;"|"&amp;Y838&amp;"|"&amp;Z838&amp;"|"&amp;AA838&amp;"|"&amp;AB838&amp;"|"&amp;AC838&amp;"|"&amp;AD838&amp;"|"&amp;AE838&amp;"|"&amp;AF838&amp;"|"&amp;AG838</f>
        <v>Resort Hotel|0|7|2017|April|15|11|0|1|1|0|0|BB|PRT|Online TA|TA/TO|0|0|0|D|E|1|No Deposit|240||0|Transient-Party|105|0|1|Check-Out|42837</v>
      </c>
      <c r="AI838" s="0" t="str">
        <f aca="false">IF(COUNTIF($AH$4:$AH$2603,AH838)&gt;1,"Duplicate","Unique")</f>
        <v>Unique</v>
      </c>
      <c r="AJ838" s="0" t="str">
        <f aca="false">IF(COUNTBLANK(B838:AG838)&gt;0,"Missing ("&amp;COUNTBLANK(B838:AG838)&amp;")","Complete")</f>
        <v>Missing (1)</v>
      </c>
    </row>
    <row r="839" customFormat="false" ht="15" hidden="false" customHeight="false" outlineLevel="0" collapsed="false">
      <c r="A839" s="14" t="n">
        <v>836</v>
      </c>
      <c r="B839" s="14" t="s">
        <v>90</v>
      </c>
      <c r="C839" s="14" t="n">
        <v>1</v>
      </c>
      <c r="D839" s="14" t="n">
        <v>199</v>
      </c>
      <c r="E839" s="14" t="n">
        <v>2016</v>
      </c>
      <c r="F839" s="14" t="s">
        <v>111</v>
      </c>
      <c r="G839" s="14" t="n">
        <v>44</v>
      </c>
      <c r="H839" s="14" t="n">
        <v>28</v>
      </c>
      <c r="I839" s="14" t="n">
        <v>0</v>
      </c>
      <c r="J839" s="14" t="n">
        <v>2</v>
      </c>
      <c r="K839" s="14" t="n">
        <v>2</v>
      </c>
      <c r="L839" s="14" t="n">
        <v>0</v>
      </c>
      <c r="M839" s="14" t="n">
        <v>0</v>
      </c>
      <c r="N839" s="14" t="s">
        <v>82</v>
      </c>
      <c r="O839" s="14" t="s">
        <v>92</v>
      </c>
      <c r="P839" s="14" t="s">
        <v>116</v>
      </c>
      <c r="Q839" s="14" t="s">
        <v>94</v>
      </c>
      <c r="R839" s="14" t="n">
        <v>0</v>
      </c>
      <c r="S839" s="14" t="n">
        <v>0</v>
      </c>
      <c r="T839" s="14" t="n">
        <v>0</v>
      </c>
      <c r="U839" s="14" t="s">
        <v>95</v>
      </c>
      <c r="V839" s="14" t="s">
        <v>95</v>
      </c>
      <c r="W839" s="14" t="n">
        <v>0</v>
      </c>
      <c r="X839" s="14" t="s">
        <v>86</v>
      </c>
      <c r="Y839" s="14" t="n">
        <v>29</v>
      </c>
      <c r="Z839" s="14"/>
      <c r="AA839" s="14" t="n">
        <v>0</v>
      </c>
      <c r="AB839" s="14" t="s">
        <v>101</v>
      </c>
      <c r="AC839" s="14" t="n">
        <v>95</v>
      </c>
      <c r="AD839" s="14" t="n">
        <v>0</v>
      </c>
      <c r="AE839" s="14" t="n">
        <v>0</v>
      </c>
      <c r="AF839" s="14" t="s">
        <v>96</v>
      </c>
      <c r="AG839" s="15" t="n">
        <v>42664</v>
      </c>
      <c r="AH839" s="14" t="str">
        <f aca="false">B839&amp;"|"&amp;C839&amp;"|"&amp;D839&amp;"|"&amp;E839&amp;"|"&amp;F839&amp;"|"&amp;G839&amp;"|"&amp;H839&amp;"|"&amp;I839&amp;"|"&amp;J839&amp;"|"&amp;K839&amp;"|"&amp;L839&amp;"|"&amp;M839&amp;"|"&amp;N839&amp;"|"&amp;O839&amp;"|"&amp;P839&amp;"|"&amp;Q839&amp;"|"&amp;R839&amp;"|"&amp;S839&amp;"|"&amp;T839&amp;"|"&amp;U839&amp;"|"&amp;V839&amp;"|"&amp;W839&amp;"|"&amp;X839&amp;"|"&amp;Y839&amp;"|"&amp;Z839&amp;"|"&amp;AA839&amp;"|"&amp;AB839&amp;"|"&amp;AC839&amp;"|"&amp;AD839&amp;"|"&amp;AE839&amp;"|"&amp;AF839&amp;"|"&amp;AG839</f>
        <v>City Hotel|1|199|2016|October|44|28|0|2|2|0|0|BB|PRT|Groups|TA/TO|0|0|0|A|A|0|No Deposit|29||0|Transient-Party|95|0|0|Canceled|42664</v>
      </c>
      <c r="AI839" s="14" t="str">
        <f aca="false">IF(COUNTIF($AH$4:$AH$2603,AH839)&gt;1,"Duplicate","Unique")</f>
        <v>Duplicate</v>
      </c>
      <c r="AJ839" s="14" t="str">
        <f aca="false">IF(COUNTBLANK(B839:AG839)&gt;0,"Missing ("&amp;COUNTBLANK(B839:AG839)&amp;")","Complete")</f>
        <v>Missing (1)</v>
      </c>
    </row>
    <row r="840" customFormat="false" ht="15" hidden="false" customHeight="false" outlineLevel="0" collapsed="false">
      <c r="A840" s="0" t="n">
        <v>837</v>
      </c>
      <c r="B840" s="0" t="s">
        <v>90</v>
      </c>
      <c r="C840" s="0" t="n">
        <v>0</v>
      </c>
      <c r="D840" s="0" t="n">
        <v>188</v>
      </c>
      <c r="E840" s="0" t="n">
        <v>2015</v>
      </c>
      <c r="F840" s="0" t="s">
        <v>119</v>
      </c>
      <c r="G840" s="0" t="n">
        <v>35</v>
      </c>
      <c r="H840" s="0" t="n">
        <v>23</v>
      </c>
      <c r="I840" s="0" t="n">
        <v>2</v>
      </c>
      <c r="J840" s="0" t="n">
        <v>3</v>
      </c>
      <c r="K840" s="0" t="n">
        <v>2</v>
      </c>
      <c r="L840" s="0" t="n">
        <v>0</v>
      </c>
      <c r="M840" s="0" t="n">
        <v>0</v>
      </c>
      <c r="N840" s="0" t="s">
        <v>82</v>
      </c>
      <c r="O840" s="0" t="s">
        <v>92</v>
      </c>
      <c r="P840" s="0" t="s">
        <v>93</v>
      </c>
      <c r="Q840" s="0" t="s">
        <v>94</v>
      </c>
      <c r="R840" s="0" t="n">
        <v>0</v>
      </c>
      <c r="S840" s="0" t="n">
        <v>0</v>
      </c>
      <c r="T840" s="0" t="n">
        <v>0</v>
      </c>
      <c r="U840" s="0" t="s">
        <v>109</v>
      </c>
      <c r="V840" s="0" t="s">
        <v>109</v>
      </c>
      <c r="W840" s="0" t="n">
        <v>0</v>
      </c>
      <c r="X840" s="0" t="s">
        <v>86</v>
      </c>
      <c r="Y840" s="0" t="n">
        <v>8</v>
      </c>
      <c r="AA840" s="0" t="n">
        <v>0</v>
      </c>
      <c r="AB840" s="0" t="s">
        <v>87</v>
      </c>
      <c r="AC840" s="0" t="n">
        <v>89.25</v>
      </c>
      <c r="AD840" s="0" t="n">
        <v>0</v>
      </c>
      <c r="AE840" s="0" t="n">
        <v>1</v>
      </c>
      <c r="AF840" s="0" t="s">
        <v>88</v>
      </c>
      <c r="AG840" s="13" t="n">
        <v>42244</v>
      </c>
      <c r="AH840" s="0" t="str">
        <f aca="false">B840&amp;"|"&amp;C840&amp;"|"&amp;D840&amp;"|"&amp;E840&amp;"|"&amp;F840&amp;"|"&amp;G840&amp;"|"&amp;H840&amp;"|"&amp;I840&amp;"|"&amp;J840&amp;"|"&amp;K840&amp;"|"&amp;L840&amp;"|"&amp;M840&amp;"|"&amp;N840&amp;"|"&amp;O840&amp;"|"&amp;P840&amp;"|"&amp;Q840&amp;"|"&amp;R840&amp;"|"&amp;S840&amp;"|"&amp;T840&amp;"|"&amp;U840&amp;"|"&amp;V840&amp;"|"&amp;W840&amp;"|"&amp;X840&amp;"|"&amp;Y840&amp;"|"&amp;Z840&amp;"|"&amp;AA840&amp;"|"&amp;AB840&amp;"|"&amp;AC840&amp;"|"&amp;AD840&amp;"|"&amp;AE840&amp;"|"&amp;AF840&amp;"|"&amp;AG840</f>
        <v>City Hotel|0|188|2015|August|35|23|2|3|2|0|0|BB|PRT|Online TA|TA/TO|0|0|0|D|D|0|No Deposit|8||0|Transient|89.25|0|1|Check-Out|42244</v>
      </c>
      <c r="AI840" s="0" t="str">
        <f aca="false">IF(COUNTIF($AH$4:$AH$2603,AH840)&gt;1,"Duplicate","Unique")</f>
        <v>Unique</v>
      </c>
      <c r="AJ840" s="0" t="str">
        <f aca="false">IF(COUNTBLANK(B840:AG840)&gt;0,"Missing ("&amp;COUNTBLANK(B840:AG840)&amp;")","Complete")</f>
        <v>Missing (1)</v>
      </c>
    </row>
    <row r="841" customFormat="false" ht="15" hidden="false" customHeight="false" outlineLevel="0" collapsed="false">
      <c r="A841" s="14" t="n">
        <v>838</v>
      </c>
      <c r="B841" s="14" t="s">
        <v>90</v>
      </c>
      <c r="C841" s="14" t="n">
        <v>0</v>
      </c>
      <c r="D841" s="14" t="n">
        <v>26</v>
      </c>
      <c r="E841" s="14" t="n">
        <v>2017</v>
      </c>
      <c r="F841" s="14" t="s">
        <v>106</v>
      </c>
      <c r="G841" s="14" t="n">
        <v>17</v>
      </c>
      <c r="H841" s="14" t="n">
        <v>29</v>
      </c>
      <c r="I841" s="14" t="n">
        <v>0</v>
      </c>
      <c r="J841" s="14" t="n">
        <v>1</v>
      </c>
      <c r="K841" s="14" t="n">
        <v>2</v>
      </c>
      <c r="L841" s="14" t="n">
        <v>0</v>
      </c>
      <c r="M841" s="14" t="n">
        <v>0</v>
      </c>
      <c r="N841" s="14" t="s">
        <v>107</v>
      </c>
      <c r="O841" s="14" t="s">
        <v>115</v>
      </c>
      <c r="P841" s="14" t="s">
        <v>93</v>
      </c>
      <c r="Q841" s="14" t="s">
        <v>94</v>
      </c>
      <c r="R841" s="14" t="n">
        <v>0</v>
      </c>
      <c r="S841" s="14" t="n">
        <v>0</v>
      </c>
      <c r="T841" s="14" t="n">
        <v>0</v>
      </c>
      <c r="U841" s="14" t="s">
        <v>95</v>
      </c>
      <c r="V841" s="14" t="s">
        <v>109</v>
      </c>
      <c r="W841" s="14" t="n">
        <v>0</v>
      </c>
      <c r="X841" s="14" t="s">
        <v>86</v>
      </c>
      <c r="Y841" s="14" t="n">
        <v>9</v>
      </c>
      <c r="Z841" s="14"/>
      <c r="AA841" s="14" t="n">
        <v>0</v>
      </c>
      <c r="AB841" s="14" t="s">
        <v>87</v>
      </c>
      <c r="AC841" s="14" t="n">
        <v>115</v>
      </c>
      <c r="AD841" s="14" t="n">
        <v>0</v>
      </c>
      <c r="AE841" s="14" t="n">
        <v>1</v>
      </c>
      <c r="AF841" s="14" t="s">
        <v>88</v>
      </c>
      <c r="AG841" s="15" t="n">
        <v>42855</v>
      </c>
      <c r="AH841" s="14" t="str">
        <f aca="false">B841&amp;"|"&amp;C841&amp;"|"&amp;D841&amp;"|"&amp;E841&amp;"|"&amp;F841&amp;"|"&amp;G841&amp;"|"&amp;H841&amp;"|"&amp;I841&amp;"|"&amp;J841&amp;"|"&amp;K841&amp;"|"&amp;L841&amp;"|"&amp;M841&amp;"|"&amp;N841&amp;"|"&amp;O841&amp;"|"&amp;P841&amp;"|"&amp;Q841&amp;"|"&amp;R841&amp;"|"&amp;S841&amp;"|"&amp;T841&amp;"|"&amp;U841&amp;"|"&amp;V841&amp;"|"&amp;W841&amp;"|"&amp;X841&amp;"|"&amp;Y841&amp;"|"&amp;Z841&amp;"|"&amp;AA841&amp;"|"&amp;AB841&amp;"|"&amp;AC841&amp;"|"&amp;AD841&amp;"|"&amp;AE841&amp;"|"&amp;AF841&amp;"|"&amp;AG841</f>
        <v>City Hotel|0|26|2017|April|17|29|0|1|2|0|0|SC|ESP|Online TA|TA/TO|0|0|0|A|D|0|No Deposit|9||0|Transient|115|0|1|Check-Out|42855</v>
      </c>
      <c r="AI841" s="14" t="str">
        <f aca="false">IF(COUNTIF($AH$4:$AH$2603,AH841)&gt;1,"Duplicate","Unique")</f>
        <v>Unique</v>
      </c>
      <c r="AJ841" s="14" t="str">
        <f aca="false">IF(COUNTBLANK(B841:AG841)&gt;0,"Missing ("&amp;COUNTBLANK(B841:AG841)&amp;")","Complete")</f>
        <v>Missing (1)</v>
      </c>
    </row>
    <row r="842" customFormat="false" ht="15" hidden="false" customHeight="false" outlineLevel="0" collapsed="false">
      <c r="A842" s="0" t="n">
        <v>839</v>
      </c>
      <c r="B842" s="0" t="s">
        <v>90</v>
      </c>
      <c r="C842" s="0" t="n">
        <v>0</v>
      </c>
      <c r="D842" s="0" t="n">
        <v>90</v>
      </c>
      <c r="E842" s="0" t="n">
        <v>2017</v>
      </c>
      <c r="F842" s="0" t="s">
        <v>121</v>
      </c>
      <c r="G842" s="0" t="n">
        <v>21</v>
      </c>
      <c r="H842" s="0" t="n">
        <v>21</v>
      </c>
      <c r="I842" s="0" t="n">
        <v>2</v>
      </c>
      <c r="J842" s="0" t="n">
        <v>1</v>
      </c>
      <c r="K842" s="0" t="n">
        <v>2</v>
      </c>
      <c r="L842" s="0" t="n">
        <v>0</v>
      </c>
      <c r="M842" s="0" t="n">
        <v>0</v>
      </c>
      <c r="N842" s="0" t="s">
        <v>82</v>
      </c>
      <c r="O842" s="0" t="s">
        <v>122</v>
      </c>
      <c r="P842" s="0" t="s">
        <v>84</v>
      </c>
      <c r="Q842" s="0" t="s">
        <v>84</v>
      </c>
      <c r="R842" s="0" t="n">
        <v>0</v>
      </c>
      <c r="S842" s="0" t="n">
        <v>0</v>
      </c>
      <c r="T842" s="0" t="n">
        <v>0</v>
      </c>
      <c r="U842" s="0" t="s">
        <v>95</v>
      </c>
      <c r="V842" s="0" t="s">
        <v>95</v>
      </c>
      <c r="W842" s="0" t="n">
        <v>0</v>
      </c>
      <c r="X842" s="0" t="s">
        <v>86</v>
      </c>
      <c r="Y842" s="0" t="n">
        <v>14</v>
      </c>
      <c r="AA842" s="0" t="n">
        <v>0</v>
      </c>
      <c r="AB842" s="0" t="s">
        <v>87</v>
      </c>
      <c r="AC842" s="0" t="n">
        <v>117</v>
      </c>
      <c r="AD842" s="0" t="n">
        <v>0</v>
      </c>
      <c r="AE842" s="0" t="n">
        <v>1</v>
      </c>
      <c r="AF842" s="0" t="s">
        <v>88</v>
      </c>
      <c r="AG842" s="13" t="n">
        <v>42879</v>
      </c>
      <c r="AH842" s="0" t="str">
        <f aca="false">B842&amp;"|"&amp;C842&amp;"|"&amp;D842&amp;"|"&amp;E842&amp;"|"&amp;F842&amp;"|"&amp;G842&amp;"|"&amp;H842&amp;"|"&amp;I842&amp;"|"&amp;J842&amp;"|"&amp;K842&amp;"|"&amp;L842&amp;"|"&amp;M842&amp;"|"&amp;N842&amp;"|"&amp;O842&amp;"|"&amp;P842&amp;"|"&amp;Q842&amp;"|"&amp;R842&amp;"|"&amp;S842&amp;"|"&amp;T842&amp;"|"&amp;U842&amp;"|"&amp;V842&amp;"|"&amp;W842&amp;"|"&amp;X842&amp;"|"&amp;Y842&amp;"|"&amp;Z842&amp;"|"&amp;AA842&amp;"|"&amp;AB842&amp;"|"&amp;AC842&amp;"|"&amp;AD842&amp;"|"&amp;AE842&amp;"|"&amp;AF842&amp;"|"&amp;AG842</f>
        <v>City Hotel|0|90|2017|May|21|21|2|1|2|0|0|BB|FRA|Direct|Direct|0|0|0|A|A|0|No Deposit|14||0|Transient|117|0|1|Check-Out|42879</v>
      </c>
      <c r="AI842" s="0" t="str">
        <f aca="false">IF(COUNTIF($AH$4:$AH$2603,AH842)&gt;1,"Duplicate","Unique")</f>
        <v>Unique</v>
      </c>
      <c r="AJ842" s="0" t="str">
        <f aca="false">IF(COUNTBLANK(B842:AG842)&gt;0,"Missing ("&amp;COUNTBLANK(B842:AG842)&amp;")","Complete")</f>
        <v>Missing (1)</v>
      </c>
    </row>
    <row r="843" customFormat="false" ht="15" hidden="false" customHeight="false" outlineLevel="0" collapsed="false">
      <c r="A843" s="14" t="n">
        <v>840</v>
      </c>
      <c r="B843" s="14" t="s">
        <v>90</v>
      </c>
      <c r="C843" s="14" t="n">
        <v>1</v>
      </c>
      <c r="D843" s="14" t="n">
        <v>186</v>
      </c>
      <c r="E843" s="14" t="n">
        <v>2017</v>
      </c>
      <c r="F843" s="14" t="s">
        <v>121</v>
      </c>
      <c r="G843" s="14" t="n">
        <v>22</v>
      </c>
      <c r="H843" s="14" t="n">
        <v>30</v>
      </c>
      <c r="I843" s="14" t="n">
        <v>0</v>
      </c>
      <c r="J843" s="14" t="n">
        <v>2</v>
      </c>
      <c r="K843" s="14" t="n">
        <v>2</v>
      </c>
      <c r="L843" s="14" t="n">
        <v>0</v>
      </c>
      <c r="M843" s="14" t="n">
        <v>0</v>
      </c>
      <c r="N843" s="14" t="s">
        <v>82</v>
      </c>
      <c r="O843" s="14" t="s">
        <v>92</v>
      </c>
      <c r="P843" s="14" t="s">
        <v>116</v>
      </c>
      <c r="Q843" s="14" t="s">
        <v>94</v>
      </c>
      <c r="R843" s="14" t="n">
        <v>0</v>
      </c>
      <c r="S843" s="14" t="n">
        <v>0</v>
      </c>
      <c r="T843" s="14" t="n">
        <v>0</v>
      </c>
      <c r="U843" s="14" t="s">
        <v>95</v>
      </c>
      <c r="V843" s="14" t="s">
        <v>95</v>
      </c>
      <c r="W843" s="14" t="n">
        <v>0</v>
      </c>
      <c r="X843" s="14" t="s">
        <v>120</v>
      </c>
      <c r="Y843" s="14" t="n">
        <v>19</v>
      </c>
      <c r="Z843" s="14"/>
      <c r="AA843" s="14" t="n">
        <v>0</v>
      </c>
      <c r="AB843" s="14" t="s">
        <v>87</v>
      </c>
      <c r="AC843" s="14" t="n">
        <v>130</v>
      </c>
      <c r="AD843" s="14" t="n">
        <v>0</v>
      </c>
      <c r="AE843" s="14" t="n">
        <v>0</v>
      </c>
      <c r="AF843" s="14" t="s">
        <v>96</v>
      </c>
      <c r="AG843" s="15" t="n">
        <v>42699</v>
      </c>
      <c r="AH843" s="14" t="str">
        <f aca="false">B843&amp;"|"&amp;C843&amp;"|"&amp;D843&amp;"|"&amp;E843&amp;"|"&amp;F843&amp;"|"&amp;G843&amp;"|"&amp;H843&amp;"|"&amp;I843&amp;"|"&amp;J843&amp;"|"&amp;K843&amp;"|"&amp;L843&amp;"|"&amp;M843&amp;"|"&amp;N843&amp;"|"&amp;O843&amp;"|"&amp;P843&amp;"|"&amp;Q843&amp;"|"&amp;R843&amp;"|"&amp;S843&amp;"|"&amp;T843&amp;"|"&amp;U843&amp;"|"&amp;V843&amp;"|"&amp;W843&amp;"|"&amp;X843&amp;"|"&amp;Y843&amp;"|"&amp;Z843&amp;"|"&amp;AA843&amp;"|"&amp;AB843&amp;"|"&amp;AC843&amp;"|"&amp;AD843&amp;"|"&amp;AE843&amp;"|"&amp;AF843&amp;"|"&amp;AG843</f>
        <v>City Hotel|1|186|2017|May|22|30|0|2|2|0|0|BB|PRT|Groups|TA/TO|0|0|0|A|A|0|Non Refund|19||0|Transient|130|0|0|Canceled|42699</v>
      </c>
      <c r="AI843" s="14" t="str">
        <f aca="false">IF(COUNTIF($AH$4:$AH$2603,AH843)&gt;1,"Duplicate","Unique")</f>
        <v>Duplicate</v>
      </c>
      <c r="AJ843" s="14" t="str">
        <f aca="false">IF(COUNTBLANK(B843:AG843)&gt;0,"Missing ("&amp;COUNTBLANK(B843:AG843)&amp;")","Complete")</f>
        <v>Missing (1)</v>
      </c>
    </row>
    <row r="844" customFormat="false" ht="15" hidden="false" customHeight="false" outlineLevel="0" collapsed="false">
      <c r="A844" s="0" t="n">
        <v>841</v>
      </c>
      <c r="B844" s="0" t="s">
        <v>80</v>
      </c>
      <c r="C844" s="0" t="n">
        <v>0</v>
      </c>
      <c r="D844" s="0" t="n">
        <v>56</v>
      </c>
      <c r="E844" s="0" t="n">
        <v>2017</v>
      </c>
      <c r="F844" s="0" t="s">
        <v>121</v>
      </c>
      <c r="G844" s="0" t="n">
        <v>21</v>
      </c>
      <c r="H844" s="0" t="n">
        <v>24</v>
      </c>
      <c r="I844" s="0" t="n">
        <v>0</v>
      </c>
      <c r="J844" s="0" t="n">
        <v>1</v>
      </c>
      <c r="K844" s="0" t="n">
        <v>2</v>
      </c>
      <c r="L844" s="0" t="n">
        <v>0</v>
      </c>
      <c r="M844" s="0" t="n">
        <v>0</v>
      </c>
      <c r="N844" s="0" t="s">
        <v>82</v>
      </c>
      <c r="O844" s="0" t="s">
        <v>108</v>
      </c>
      <c r="P844" s="0" t="s">
        <v>99</v>
      </c>
      <c r="Q844" s="0" t="s">
        <v>94</v>
      </c>
      <c r="R844" s="0" t="n">
        <v>0</v>
      </c>
      <c r="S844" s="0" t="n">
        <v>0</v>
      </c>
      <c r="T844" s="0" t="n">
        <v>0</v>
      </c>
      <c r="U844" s="0" t="s">
        <v>109</v>
      </c>
      <c r="V844" s="0" t="s">
        <v>109</v>
      </c>
      <c r="W844" s="0" t="n">
        <v>0</v>
      </c>
      <c r="X844" s="0" t="s">
        <v>86</v>
      </c>
      <c r="Z844" s="0" t="n">
        <v>251</v>
      </c>
      <c r="AA844" s="0" t="n">
        <v>0</v>
      </c>
      <c r="AB844" s="0" t="s">
        <v>87</v>
      </c>
      <c r="AC844" s="0" t="n">
        <v>62</v>
      </c>
      <c r="AD844" s="0" t="n">
        <v>0</v>
      </c>
      <c r="AE844" s="0" t="n">
        <v>0</v>
      </c>
      <c r="AF844" s="0" t="s">
        <v>88</v>
      </c>
      <c r="AG844" s="13" t="n">
        <v>42880</v>
      </c>
      <c r="AH844" s="0" t="str">
        <f aca="false">B844&amp;"|"&amp;C844&amp;"|"&amp;D844&amp;"|"&amp;E844&amp;"|"&amp;F844&amp;"|"&amp;G844&amp;"|"&amp;H844&amp;"|"&amp;I844&amp;"|"&amp;J844&amp;"|"&amp;K844&amp;"|"&amp;L844&amp;"|"&amp;M844&amp;"|"&amp;N844&amp;"|"&amp;O844&amp;"|"&amp;P844&amp;"|"&amp;Q844&amp;"|"&amp;R844&amp;"|"&amp;S844&amp;"|"&amp;T844&amp;"|"&amp;U844&amp;"|"&amp;V844&amp;"|"&amp;W844&amp;"|"&amp;X844&amp;"|"&amp;Y844&amp;"|"&amp;Z844&amp;"|"&amp;AA844&amp;"|"&amp;AB844&amp;"|"&amp;AC844&amp;"|"&amp;AD844&amp;"|"&amp;AE844&amp;"|"&amp;AF844&amp;"|"&amp;AG844</f>
        <v>Resort Hotel|0|56|2017|May|21|24|0|1|2|0|0|BB|DEU|Offline TA/TO|TA/TO|0|0|0|D|D|0|No Deposit||251|0|Transient|62|0|0|Check-Out|42880</v>
      </c>
      <c r="AI844" s="0" t="str">
        <f aca="false">IF(COUNTIF($AH$4:$AH$2603,AH844)&gt;1,"Duplicate","Unique")</f>
        <v>Unique</v>
      </c>
      <c r="AJ844" s="0" t="str">
        <f aca="false">IF(COUNTBLANK(B844:AG844)&gt;0,"Missing ("&amp;COUNTBLANK(B844:AG844)&amp;")","Complete")</f>
        <v>Missing (1)</v>
      </c>
    </row>
    <row r="845" customFormat="false" ht="15" hidden="false" customHeight="false" outlineLevel="0" collapsed="false">
      <c r="A845" s="14" t="n">
        <v>842</v>
      </c>
      <c r="B845" s="14" t="s">
        <v>80</v>
      </c>
      <c r="C845" s="14" t="n">
        <v>0</v>
      </c>
      <c r="D845" s="14" t="n">
        <v>20</v>
      </c>
      <c r="E845" s="14" t="n">
        <v>2015</v>
      </c>
      <c r="F845" s="14" t="s">
        <v>91</v>
      </c>
      <c r="G845" s="14" t="n">
        <v>31</v>
      </c>
      <c r="H845" s="14" t="n">
        <v>30</v>
      </c>
      <c r="I845" s="14" t="n">
        <v>1</v>
      </c>
      <c r="J845" s="14" t="n">
        <v>3</v>
      </c>
      <c r="K845" s="14" t="n">
        <v>2</v>
      </c>
      <c r="L845" s="14" t="n">
        <v>1</v>
      </c>
      <c r="M845" s="14" t="n">
        <v>0</v>
      </c>
      <c r="N845" s="14" t="s">
        <v>82</v>
      </c>
      <c r="O845" s="14" t="s">
        <v>98</v>
      </c>
      <c r="P845" s="14" t="s">
        <v>93</v>
      </c>
      <c r="Q845" s="14" t="s">
        <v>94</v>
      </c>
      <c r="R845" s="14" t="n">
        <v>0</v>
      </c>
      <c r="S845" s="14" t="n">
        <v>0</v>
      </c>
      <c r="T845" s="14" t="n">
        <v>0</v>
      </c>
      <c r="U845" s="14" t="s">
        <v>95</v>
      </c>
      <c r="V845" s="14" t="s">
        <v>156</v>
      </c>
      <c r="W845" s="14" t="n">
        <v>0</v>
      </c>
      <c r="X845" s="14" t="s">
        <v>86</v>
      </c>
      <c r="Y845" s="14" t="n">
        <v>240</v>
      </c>
      <c r="Z845" s="14"/>
      <c r="AA845" s="14" t="n">
        <v>0</v>
      </c>
      <c r="AB845" s="14" t="s">
        <v>87</v>
      </c>
      <c r="AC845" s="14" t="n">
        <v>193</v>
      </c>
      <c r="AD845" s="14" t="n">
        <v>0</v>
      </c>
      <c r="AE845" s="14" t="n">
        <v>1</v>
      </c>
      <c r="AF845" s="14" t="s">
        <v>88</v>
      </c>
      <c r="AG845" s="15" t="n">
        <v>42219</v>
      </c>
      <c r="AH845" s="14" t="str">
        <f aca="false">B845&amp;"|"&amp;C845&amp;"|"&amp;D845&amp;"|"&amp;E845&amp;"|"&amp;F845&amp;"|"&amp;G845&amp;"|"&amp;H845&amp;"|"&amp;I845&amp;"|"&amp;J845&amp;"|"&amp;K845&amp;"|"&amp;L845&amp;"|"&amp;M845&amp;"|"&amp;N845&amp;"|"&amp;O845&amp;"|"&amp;P845&amp;"|"&amp;Q845&amp;"|"&amp;R845&amp;"|"&amp;S845&amp;"|"&amp;T845&amp;"|"&amp;U845&amp;"|"&amp;V845&amp;"|"&amp;W845&amp;"|"&amp;X845&amp;"|"&amp;Y845&amp;"|"&amp;Z845&amp;"|"&amp;AA845&amp;"|"&amp;AB845&amp;"|"&amp;AC845&amp;"|"&amp;AD845&amp;"|"&amp;AE845&amp;"|"&amp;AF845&amp;"|"&amp;AG845</f>
        <v>Resort Hotel|0|20|2015|July|31|30|1|3|2|1|0|BB|BRA|Online TA|TA/TO|0|0|0|A|C|0|No Deposit|240||0|Transient|193|0|1|Check-Out|42219</v>
      </c>
      <c r="AI845" s="14" t="str">
        <f aca="false">IF(COUNTIF($AH$4:$AH$2603,AH845)&gt;1,"Duplicate","Unique")</f>
        <v>Unique</v>
      </c>
      <c r="AJ845" s="14" t="str">
        <f aca="false">IF(COUNTBLANK(B845:AG845)&gt;0,"Missing ("&amp;COUNTBLANK(B845:AG845)&amp;")","Complete")</f>
        <v>Missing (1)</v>
      </c>
    </row>
    <row r="846" customFormat="false" ht="15" hidden="false" customHeight="false" outlineLevel="0" collapsed="false">
      <c r="A846" s="0" t="n">
        <v>843</v>
      </c>
      <c r="B846" s="0" t="s">
        <v>90</v>
      </c>
      <c r="C846" s="0" t="n">
        <v>1</v>
      </c>
      <c r="D846" s="0" t="n">
        <v>262</v>
      </c>
      <c r="E846" s="0" t="n">
        <v>2015</v>
      </c>
      <c r="F846" s="0" t="s">
        <v>91</v>
      </c>
      <c r="G846" s="0" t="n">
        <v>28</v>
      </c>
      <c r="H846" s="0" t="n">
        <v>6</v>
      </c>
      <c r="I846" s="0" t="n">
        <v>1</v>
      </c>
      <c r="J846" s="0" t="n">
        <v>1</v>
      </c>
      <c r="K846" s="0" t="n">
        <v>2</v>
      </c>
      <c r="L846" s="0" t="n">
        <v>0</v>
      </c>
      <c r="M846" s="0" t="n">
        <v>0</v>
      </c>
      <c r="N846" s="0" t="s">
        <v>82</v>
      </c>
      <c r="O846" s="0" t="s">
        <v>92</v>
      </c>
      <c r="P846" s="0" t="s">
        <v>116</v>
      </c>
      <c r="Q846" s="0" t="s">
        <v>94</v>
      </c>
      <c r="R846" s="0" t="n">
        <v>0</v>
      </c>
      <c r="S846" s="0" t="n">
        <v>1</v>
      </c>
      <c r="T846" s="0" t="n">
        <v>0</v>
      </c>
      <c r="U846" s="0" t="s">
        <v>95</v>
      </c>
      <c r="V846" s="0" t="s">
        <v>95</v>
      </c>
      <c r="W846" s="0" t="n">
        <v>0</v>
      </c>
      <c r="X846" s="0" t="s">
        <v>86</v>
      </c>
      <c r="Y846" s="0" t="n">
        <v>1</v>
      </c>
      <c r="AA846" s="0" t="n">
        <v>0</v>
      </c>
      <c r="AB846" s="0" t="s">
        <v>125</v>
      </c>
      <c r="AC846" s="0" t="n">
        <v>62</v>
      </c>
      <c r="AD846" s="0" t="n">
        <v>0</v>
      </c>
      <c r="AE846" s="0" t="n">
        <v>0</v>
      </c>
      <c r="AF846" s="0" t="s">
        <v>96</v>
      </c>
      <c r="AG846" s="13" t="n">
        <v>42005</v>
      </c>
      <c r="AH846" s="0" t="str">
        <f aca="false">B846&amp;"|"&amp;C846&amp;"|"&amp;D846&amp;"|"&amp;E846&amp;"|"&amp;F846&amp;"|"&amp;G846&amp;"|"&amp;H846&amp;"|"&amp;I846&amp;"|"&amp;J846&amp;"|"&amp;K846&amp;"|"&amp;L846&amp;"|"&amp;M846&amp;"|"&amp;N846&amp;"|"&amp;O846&amp;"|"&amp;P846&amp;"|"&amp;Q846&amp;"|"&amp;R846&amp;"|"&amp;S846&amp;"|"&amp;T846&amp;"|"&amp;U846&amp;"|"&amp;V846&amp;"|"&amp;W846&amp;"|"&amp;X846&amp;"|"&amp;Y846&amp;"|"&amp;Z846&amp;"|"&amp;AA846&amp;"|"&amp;AB846&amp;"|"&amp;AC846&amp;"|"&amp;AD846&amp;"|"&amp;AE846&amp;"|"&amp;AF846&amp;"|"&amp;AG846</f>
        <v>City Hotel|1|262|2015|July|28|6|1|1|2|0|0|BB|PRT|Groups|TA/TO|0|1|0|A|A|0|No Deposit|1||0|Contract|62|0|0|Canceled|42005</v>
      </c>
      <c r="AI846" s="0" t="str">
        <f aca="false">IF(COUNTIF($AH$4:$AH$2603,AH846)&gt;1,"Duplicate","Unique")</f>
        <v>Unique</v>
      </c>
      <c r="AJ846" s="0" t="str">
        <f aca="false">IF(COUNTBLANK(B846:AG846)&gt;0,"Missing ("&amp;COUNTBLANK(B846:AG846)&amp;")","Complete")</f>
        <v>Missing (1)</v>
      </c>
    </row>
    <row r="847" customFormat="false" ht="15" hidden="false" customHeight="false" outlineLevel="0" collapsed="false">
      <c r="A847" s="14" t="n">
        <v>844</v>
      </c>
      <c r="B847" s="14" t="s">
        <v>80</v>
      </c>
      <c r="C847" s="14" t="n">
        <v>1</v>
      </c>
      <c r="D847" s="14" t="n">
        <v>14</v>
      </c>
      <c r="E847" s="14" t="n">
        <v>2016</v>
      </c>
      <c r="F847" s="14" t="s">
        <v>111</v>
      </c>
      <c r="G847" s="14" t="n">
        <v>44</v>
      </c>
      <c r="H847" s="14" t="n">
        <v>25</v>
      </c>
      <c r="I847" s="14" t="n">
        <v>0</v>
      </c>
      <c r="J847" s="14" t="n">
        <v>3</v>
      </c>
      <c r="K847" s="14" t="n">
        <v>2</v>
      </c>
      <c r="L847" s="14" t="n">
        <v>0</v>
      </c>
      <c r="M847" s="14" t="n">
        <v>0</v>
      </c>
      <c r="N847" s="14" t="s">
        <v>82</v>
      </c>
      <c r="O847" s="14" t="s">
        <v>161</v>
      </c>
      <c r="P847" s="14" t="s">
        <v>168</v>
      </c>
      <c r="Q847" s="14" t="s">
        <v>84</v>
      </c>
      <c r="R847" s="14" t="n">
        <v>0</v>
      </c>
      <c r="S847" s="14" t="n">
        <v>1</v>
      </c>
      <c r="T847" s="14" t="n">
        <v>1</v>
      </c>
      <c r="U847" s="14" t="s">
        <v>95</v>
      </c>
      <c r="V847" s="14" t="s">
        <v>124</v>
      </c>
      <c r="W847" s="14" t="n">
        <v>0</v>
      </c>
      <c r="X847" s="14" t="s">
        <v>86</v>
      </c>
      <c r="Y847" s="14"/>
      <c r="Z847" s="14"/>
      <c r="AA847" s="14" t="n">
        <v>0</v>
      </c>
      <c r="AB847" s="14" t="s">
        <v>87</v>
      </c>
      <c r="AC847" s="14" t="n">
        <v>0</v>
      </c>
      <c r="AD847" s="14" t="n">
        <v>0</v>
      </c>
      <c r="AE847" s="14" t="n">
        <v>2</v>
      </c>
      <c r="AF847" s="14" t="s">
        <v>96</v>
      </c>
      <c r="AG847" s="15" t="n">
        <v>42661</v>
      </c>
      <c r="AH847" s="14" t="str">
        <f aca="false">B847&amp;"|"&amp;C847&amp;"|"&amp;D847&amp;"|"&amp;E847&amp;"|"&amp;F847&amp;"|"&amp;G847&amp;"|"&amp;H847&amp;"|"&amp;I847&amp;"|"&amp;J847&amp;"|"&amp;K847&amp;"|"&amp;L847&amp;"|"&amp;M847&amp;"|"&amp;N847&amp;"|"&amp;O847&amp;"|"&amp;P847&amp;"|"&amp;Q847&amp;"|"&amp;R847&amp;"|"&amp;S847&amp;"|"&amp;T847&amp;"|"&amp;U847&amp;"|"&amp;V847&amp;"|"&amp;W847&amp;"|"&amp;X847&amp;"|"&amp;Y847&amp;"|"&amp;Z847&amp;"|"&amp;AA847&amp;"|"&amp;AB847&amp;"|"&amp;AC847&amp;"|"&amp;AD847&amp;"|"&amp;AE847&amp;"|"&amp;AF847&amp;"|"&amp;AG847</f>
        <v>Resort Hotel|1|14|2016|October|44|25|0|3|2|0|0|BB|FIN|Complementary|Direct|0|1|1|A|E|0|No Deposit|||0|Transient|0|0|2|Canceled|42661</v>
      </c>
      <c r="AI847" s="14" t="str">
        <f aca="false">IF(COUNTIF($AH$4:$AH$2603,AH847)&gt;1,"Duplicate","Unique")</f>
        <v>Unique</v>
      </c>
      <c r="AJ847" s="14" t="str">
        <f aca="false">IF(COUNTBLANK(B847:AG847)&gt;0,"Missing ("&amp;COUNTBLANK(B847:AG847)&amp;")","Complete")</f>
        <v>Missing (2)</v>
      </c>
    </row>
    <row r="848" customFormat="false" ht="15" hidden="false" customHeight="false" outlineLevel="0" collapsed="false">
      <c r="A848" s="0" t="n">
        <v>845</v>
      </c>
      <c r="B848" s="0" t="s">
        <v>90</v>
      </c>
      <c r="C848" s="0" t="n">
        <v>1</v>
      </c>
      <c r="D848" s="0" t="n">
        <v>443</v>
      </c>
      <c r="E848" s="0" t="n">
        <v>2016</v>
      </c>
      <c r="F848" s="0" t="s">
        <v>111</v>
      </c>
      <c r="G848" s="0" t="n">
        <v>41</v>
      </c>
      <c r="H848" s="0" t="n">
        <v>7</v>
      </c>
      <c r="I848" s="0" t="n">
        <v>0</v>
      </c>
      <c r="J848" s="0" t="n">
        <v>2</v>
      </c>
      <c r="K848" s="0" t="n">
        <v>2</v>
      </c>
      <c r="L848" s="0" t="n">
        <v>0</v>
      </c>
      <c r="M848" s="0" t="n">
        <v>0</v>
      </c>
      <c r="N848" s="0" t="s">
        <v>82</v>
      </c>
      <c r="O848" s="0" t="s">
        <v>92</v>
      </c>
      <c r="P848" s="0" t="s">
        <v>116</v>
      </c>
      <c r="Q848" s="0" t="s">
        <v>94</v>
      </c>
      <c r="R848" s="0" t="n">
        <v>0</v>
      </c>
      <c r="S848" s="0" t="n">
        <v>0</v>
      </c>
      <c r="T848" s="0" t="n">
        <v>0</v>
      </c>
      <c r="U848" s="0" t="s">
        <v>95</v>
      </c>
      <c r="V848" s="0" t="s">
        <v>95</v>
      </c>
      <c r="W848" s="0" t="n">
        <v>0</v>
      </c>
      <c r="X848" s="0" t="s">
        <v>120</v>
      </c>
      <c r="Y848" s="0" t="n">
        <v>1</v>
      </c>
      <c r="AA848" s="0" t="n">
        <v>391</v>
      </c>
      <c r="AB848" s="0" t="s">
        <v>87</v>
      </c>
      <c r="AC848" s="0" t="n">
        <v>65</v>
      </c>
      <c r="AD848" s="0" t="n">
        <v>0</v>
      </c>
      <c r="AE848" s="0" t="n">
        <v>0</v>
      </c>
      <c r="AF848" s="0" t="s">
        <v>96</v>
      </c>
      <c r="AG848" s="13" t="n">
        <v>42633</v>
      </c>
      <c r="AH848" s="0" t="str">
        <f aca="false">B848&amp;"|"&amp;C848&amp;"|"&amp;D848&amp;"|"&amp;E848&amp;"|"&amp;F848&amp;"|"&amp;G848&amp;"|"&amp;H848&amp;"|"&amp;I848&amp;"|"&amp;J848&amp;"|"&amp;K848&amp;"|"&amp;L848&amp;"|"&amp;M848&amp;"|"&amp;N848&amp;"|"&amp;O848&amp;"|"&amp;P848&amp;"|"&amp;Q848&amp;"|"&amp;R848&amp;"|"&amp;S848&amp;"|"&amp;T848&amp;"|"&amp;U848&amp;"|"&amp;V848&amp;"|"&amp;W848&amp;"|"&amp;X848&amp;"|"&amp;Y848&amp;"|"&amp;Z848&amp;"|"&amp;AA848&amp;"|"&amp;AB848&amp;"|"&amp;AC848&amp;"|"&amp;AD848&amp;"|"&amp;AE848&amp;"|"&amp;AF848&amp;"|"&amp;AG848</f>
        <v>City Hotel|1|443|2016|October|41|7|0|2|2|0|0|BB|PRT|Groups|TA/TO|0|0|0|A|A|0|Non Refund|1||391|Transient|65|0|0|Canceled|42633</v>
      </c>
      <c r="AI848" s="0" t="str">
        <f aca="false">IF(COUNTIF($AH$4:$AH$2603,AH848)&gt;1,"Duplicate","Unique")</f>
        <v>Duplicate</v>
      </c>
      <c r="AJ848" s="0" t="str">
        <f aca="false">IF(COUNTBLANK(B848:AG848)&gt;0,"Missing ("&amp;COUNTBLANK(B848:AG848)&amp;")","Complete")</f>
        <v>Missing (1)</v>
      </c>
    </row>
    <row r="849" customFormat="false" ht="15" hidden="false" customHeight="false" outlineLevel="0" collapsed="false">
      <c r="A849" s="14" t="n">
        <v>846</v>
      </c>
      <c r="B849" s="14" t="s">
        <v>90</v>
      </c>
      <c r="C849" s="14" t="n">
        <v>0</v>
      </c>
      <c r="D849" s="14" t="n">
        <v>97</v>
      </c>
      <c r="E849" s="14" t="n">
        <v>2015</v>
      </c>
      <c r="F849" s="14" t="s">
        <v>111</v>
      </c>
      <c r="G849" s="14" t="n">
        <v>41</v>
      </c>
      <c r="H849" s="14" t="n">
        <v>7</v>
      </c>
      <c r="I849" s="14" t="n">
        <v>0</v>
      </c>
      <c r="J849" s="14" t="n">
        <v>2</v>
      </c>
      <c r="K849" s="14" t="n">
        <v>2</v>
      </c>
      <c r="L849" s="14" t="n">
        <v>0</v>
      </c>
      <c r="M849" s="14" t="n">
        <v>0</v>
      </c>
      <c r="N849" s="14" t="s">
        <v>82</v>
      </c>
      <c r="O849" s="14" t="s">
        <v>92</v>
      </c>
      <c r="P849" s="14" t="s">
        <v>116</v>
      </c>
      <c r="Q849" s="14" t="s">
        <v>94</v>
      </c>
      <c r="R849" s="14" t="n">
        <v>0</v>
      </c>
      <c r="S849" s="14" t="n">
        <v>0</v>
      </c>
      <c r="T849" s="14" t="n">
        <v>0</v>
      </c>
      <c r="U849" s="14" t="s">
        <v>95</v>
      </c>
      <c r="V849" s="14" t="s">
        <v>95</v>
      </c>
      <c r="W849" s="14" t="n">
        <v>0</v>
      </c>
      <c r="X849" s="14" t="s">
        <v>86</v>
      </c>
      <c r="Y849" s="14" t="n">
        <v>1</v>
      </c>
      <c r="Z849" s="14"/>
      <c r="AA849" s="14" t="n">
        <v>0</v>
      </c>
      <c r="AB849" s="14" t="s">
        <v>101</v>
      </c>
      <c r="AC849" s="14" t="n">
        <v>62</v>
      </c>
      <c r="AD849" s="14" t="n">
        <v>0</v>
      </c>
      <c r="AE849" s="14" t="n">
        <v>0</v>
      </c>
      <c r="AF849" s="14" t="s">
        <v>88</v>
      </c>
      <c r="AG849" s="15" t="n">
        <v>42286</v>
      </c>
      <c r="AH849" s="14" t="str">
        <f aca="false">B849&amp;"|"&amp;C849&amp;"|"&amp;D849&amp;"|"&amp;E849&amp;"|"&amp;F849&amp;"|"&amp;G849&amp;"|"&amp;H849&amp;"|"&amp;I849&amp;"|"&amp;J849&amp;"|"&amp;K849&amp;"|"&amp;L849&amp;"|"&amp;M849&amp;"|"&amp;N849&amp;"|"&amp;O849&amp;"|"&amp;P849&amp;"|"&amp;Q849&amp;"|"&amp;R849&amp;"|"&amp;S849&amp;"|"&amp;T849&amp;"|"&amp;U849&amp;"|"&amp;V849&amp;"|"&amp;W849&amp;"|"&amp;X849&amp;"|"&amp;Y849&amp;"|"&amp;Z849&amp;"|"&amp;AA849&amp;"|"&amp;AB849&amp;"|"&amp;AC849&amp;"|"&amp;AD849&amp;"|"&amp;AE849&amp;"|"&amp;AF849&amp;"|"&amp;AG849</f>
        <v>City Hotel|0|97|2015|October|41|7|0|2|2|0|0|BB|PRT|Groups|TA/TO|0|0|0|A|A|0|No Deposit|1||0|Transient-Party|62|0|0|Check-Out|42286</v>
      </c>
      <c r="AI849" s="14" t="str">
        <f aca="false">IF(COUNTIF($AH$4:$AH$2603,AH849)&gt;1,"Duplicate","Unique")</f>
        <v>Unique</v>
      </c>
      <c r="AJ849" s="14" t="str">
        <f aca="false">IF(COUNTBLANK(B849:AG849)&gt;0,"Missing ("&amp;COUNTBLANK(B849:AG849)&amp;")","Complete")</f>
        <v>Missing (1)</v>
      </c>
    </row>
    <row r="850" customFormat="false" ht="15" hidden="false" customHeight="false" outlineLevel="0" collapsed="false">
      <c r="A850" s="0" t="n">
        <v>847</v>
      </c>
      <c r="B850" s="0" t="s">
        <v>90</v>
      </c>
      <c r="C850" s="0" t="n">
        <v>1</v>
      </c>
      <c r="D850" s="0" t="n">
        <v>250</v>
      </c>
      <c r="E850" s="0" t="n">
        <v>2016</v>
      </c>
      <c r="F850" s="0" t="s">
        <v>114</v>
      </c>
      <c r="G850" s="0" t="n">
        <v>40</v>
      </c>
      <c r="H850" s="0" t="n">
        <v>26</v>
      </c>
      <c r="I850" s="0" t="n">
        <v>1</v>
      </c>
      <c r="J850" s="0" t="n">
        <v>3</v>
      </c>
      <c r="K850" s="0" t="n">
        <v>2</v>
      </c>
      <c r="L850" s="0" t="n">
        <v>0</v>
      </c>
      <c r="M850" s="0" t="n">
        <v>0</v>
      </c>
      <c r="N850" s="0" t="s">
        <v>82</v>
      </c>
      <c r="O850" s="0" t="s">
        <v>92</v>
      </c>
      <c r="P850" s="0" t="s">
        <v>99</v>
      </c>
      <c r="Q850" s="0" t="s">
        <v>94</v>
      </c>
      <c r="R850" s="0" t="n">
        <v>0</v>
      </c>
      <c r="S850" s="0" t="n">
        <v>0</v>
      </c>
      <c r="T850" s="0" t="n">
        <v>0</v>
      </c>
      <c r="U850" s="0" t="s">
        <v>95</v>
      </c>
      <c r="V850" s="0" t="s">
        <v>95</v>
      </c>
      <c r="W850" s="0" t="n">
        <v>0</v>
      </c>
      <c r="X850" s="0" t="s">
        <v>120</v>
      </c>
      <c r="Y850" s="0" t="n">
        <v>3</v>
      </c>
      <c r="AA850" s="0" t="n">
        <v>0</v>
      </c>
      <c r="AB850" s="0" t="s">
        <v>87</v>
      </c>
      <c r="AC850" s="0" t="n">
        <v>95</v>
      </c>
      <c r="AD850" s="0" t="n">
        <v>0</v>
      </c>
      <c r="AE850" s="0" t="n">
        <v>0</v>
      </c>
      <c r="AF850" s="0" t="s">
        <v>96</v>
      </c>
      <c r="AG850" s="13" t="n">
        <v>42549</v>
      </c>
      <c r="AH850" s="0" t="str">
        <f aca="false">B850&amp;"|"&amp;C850&amp;"|"&amp;D850&amp;"|"&amp;E850&amp;"|"&amp;F850&amp;"|"&amp;G850&amp;"|"&amp;H850&amp;"|"&amp;I850&amp;"|"&amp;J850&amp;"|"&amp;K850&amp;"|"&amp;L850&amp;"|"&amp;M850&amp;"|"&amp;N850&amp;"|"&amp;O850&amp;"|"&amp;P850&amp;"|"&amp;Q850&amp;"|"&amp;R850&amp;"|"&amp;S850&amp;"|"&amp;T850&amp;"|"&amp;U850&amp;"|"&amp;V850&amp;"|"&amp;W850&amp;"|"&amp;X850&amp;"|"&amp;Y850&amp;"|"&amp;Z850&amp;"|"&amp;AA850&amp;"|"&amp;AB850&amp;"|"&amp;AC850&amp;"|"&amp;AD850&amp;"|"&amp;AE850&amp;"|"&amp;AF850&amp;"|"&amp;AG850</f>
        <v>City Hotel|1|250|2016|September|40|26|1|3|2|0|0|BB|PRT|Offline TA/TO|TA/TO|0|0|0|A|A|0|Non Refund|3||0|Transient|95|0|0|Canceled|42549</v>
      </c>
      <c r="AI850" s="0" t="str">
        <f aca="false">IF(COUNTIF($AH$4:$AH$2603,AH850)&gt;1,"Duplicate","Unique")</f>
        <v>Unique</v>
      </c>
      <c r="AJ850" s="0" t="str">
        <f aca="false">IF(COUNTBLANK(B850:AG850)&gt;0,"Missing ("&amp;COUNTBLANK(B850:AG850)&amp;")","Complete")</f>
        <v>Missing (1)</v>
      </c>
    </row>
    <row r="851" customFormat="false" ht="15" hidden="false" customHeight="false" outlineLevel="0" collapsed="false">
      <c r="A851" s="14" t="n">
        <v>848</v>
      </c>
      <c r="B851" s="14" t="s">
        <v>90</v>
      </c>
      <c r="C851" s="14" t="n">
        <v>1</v>
      </c>
      <c r="D851" s="14" t="n">
        <v>72</v>
      </c>
      <c r="E851" s="14" t="n">
        <v>2017</v>
      </c>
      <c r="F851" s="14" t="s">
        <v>119</v>
      </c>
      <c r="G851" s="14" t="n">
        <v>33</v>
      </c>
      <c r="H851" s="14" t="n">
        <v>17</v>
      </c>
      <c r="I851" s="14" t="n">
        <v>0</v>
      </c>
      <c r="J851" s="14" t="n">
        <v>3</v>
      </c>
      <c r="K851" s="14" t="n">
        <v>2</v>
      </c>
      <c r="L851" s="14" t="n">
        <v>1</v>
      </c>
      <c r="M851" s="14" t="n">
        <v>0</v>
      </c>
      <c r="N851" s="14" t="s">
        <v>82</v>
      </c>
      <c r="O851" s="14" t="s">
        <v>122</v>
      </c>
      <c r="P851" s="14" t="s">
        <v>84</v>
      </c>
      <c r="Q851" s="14" t="s">
        <v>84</v>
      </c>
      <c r="R851" s="14" t="n">
        <v>0</v>
      </c>
      <c r="S851" s="14" t="n">
        <v>0</v>
      </c>
      <c r="T851" s="14" t="n">
        <v>0</v>
      </c>
      <c r="U851" s="14" t="s">
        <v>138</v>
      </c>
      <c r="V851" s="14" t="s">
        <v>138</v>
      </c>
      <c r="W851" s="14" t="n">
        <v>0</v>
      </c>
      <c r="X851" s="14" t="s">
        <v>86</v>
      </c>
      <c r="Y851" s="14" t="n">
        <v>14</v>
      </c>
      <c r="Z851" s="14"/>
      <c r="AA851" s="14" t="n">
        <v>0</v>
      </c>
      <c r="AB851" s="14" t="s">
        <v>87</v>
      </c>
      <c r="AC851" s="14" t="n">
        <v>138.02</v>
      </c>
      <c r="AD851" s="14" t="n">
        <v>0</v>
      </c>
      <c r="AE851" s="14" t="n">
        <v>2</v>
      </c>
      <c r="AF851" s="14" t="s">
        <v>96</v>
      </c>
      <c r="AG851" s="15" t="n">
        <v>42892</v>
      </c>
      <c r="AH851" s="14" t="str">
        <f aca="false">B851&amp;"|"&amp;C851&amp;"|"&amp;D851&amp;"|"&amp;E851&amp;"|"&amp;F851&amp;"|"&amp;G851&amp;"|"&amp;H851&amp;"|"&amp;I851&amp;"|"&amp;J851&amp;"|"&amp;K851&amp;"|"&amp;L851&amp;"|"&amp;M851&amp;"|"&amp;N851&amp;"|"&amp;O851&amp;"|"&amp;P851&amp;"|"&amp;Q851&amp;"|"&amp;R851&amp;"|"&amp;S851&amp;"|"&amp;T851&amp;"|"&amp;U851&amp;"|"&amp;V851&amp;"|"&amp;W851&amp;"|"&amp;X851&amp;"|"&amp;Y851&amp;"|"&amp;Z851&amp;"|"&amp;AA851&amp;"|"&amp;AB851&amp;"|"&amp;AC851&amp;"|"&amp;AD851&amp;"|"&amp;AE851&amp;"|"&amp;AF851&amp;"|"&amp;AG851</f>
        <v>City Hotel|1|72|2017|August|33|17|0|3|2|1|0|BB|FRA|Direct|Direct|0|0|0|B|B|0|No Deposit|14||0|Transient|138.02|0|2|Canceled|42892</v>
      </c>
      <c r="AI851" s="14" t="str">
        <f aca="false">IF(COUNTIF($AH$4:$AH$2603,AH851)&gt;1,"Duplicate","Unique")</f>
        <v>Unique</v>
      </c>
      <c r="AJ851" s="14" t="str">
        <f aca="false">IF(COUNTBLANK(B851:AG851)&gt;0,"Missing ("&amp;COUNTBLANK(B851:AG851)&amp;")","Complete")</f>
        <v>Missing (1)</v>
      </c>
    </row>
    <row r="852" customFormat="false" ht="15" hidden="false" customHeight="false" outlineLevel="0" collapsed="false">
      <c r="A852" s="0" t="n">
        <v>849</v>
      </c>
      <c r="B852" s="0" t="s">
        <v>80</v>
      </c>
      <c r="C852" s="0" t="n">
        <v>1</v>
      </c>
      <c r="D852" s="0" t="n">
        <v>112</v>
      </c>
      <c r="E852" s="0" t="n">
        <v>2016</v>
      </c>
      <c r="F852" s="0" t="s">
        <v>118</v>
      </c>
      <c r="G852" s="0" t="n">
        <v>7</v>
      </c>
      <c r="H852" s="0" t="n">
        <v>12</v>
      </c>
      <c r="I852" s="0" t="n">
        <v>0</v>
      </c>
      <c r="J852" s="0" t="n">
        <v>2</v>
      </c>
      <c r="K852" s="0" t="n">
        <v>2</v>
      </c>
      <c r="L852" s="0" t="n">
        <v>0</v>
      </c>
      <c r="M852" s="0" t="n">
        <v>0</v>
      </c>
      <c r="N852" s="0" t="s">
        <v>142</v>
      </c>
      <c r="O852" s="0" t="s">
        <v>92</v>
      </c>
      <c r="P852" s="0" t="s">
        <v>116</v>
      </c>
      <c r="Q852" s="0" t="s">
        <v>94</v>
      </c>
      <c r="R852" s="0" t="n">
        <v>0</v>
      </c>
      <c r="S852" s="0" t="n">
        <v>0</v>
      </c>
      <c r="T852" s="0" t="n">
        <v>0</v>
      </c>
      <c r="U852" s="0" t="s">
        <v>95</v>
      </c>
      <c r="V852" s="0" t="s">
        <v>95</v>
      </c>
      <c r="W852" s="0" t="n">
        <v>0</v>
      </c>
      <c r="X852" s="0" t="s">
        <v>86</v>
      </c>
      <c r="Y852" s="0" t="n">
        <v>134</v>
      </c>
      <c r="AA852" s="0" t="n">
        <v>0</v>
      </c>
      <c r="AB852" s="0" t="s">
        <v>101</v>
      </c>
      <c r="AC852" s="0" t="n">
        <v>68</v>
      </c>
      <c r="AD852" s="0" t="n">
        <v>0</v>
      </c>
      <c r="AE852" s="0" t="n">
        <v>0</v>
      </c>
      <c r="AF852" s="0" t="s">
        <v>96</v>
      </c>
      <c r="AG852" s="13" t="n">
        <v>42410</v>
      </c>
      <c r="AH852" s="0" t="str">
        <f aca="false">B852&amp;"|"&amp;C852&amp;"|"&amp;D852&amp;"|"&amp;E852&amp;"|"&amp;F852&amp;"|"&amp;G852&amp;"|"&amp;H852&amp;"|"&amp;I852&amp;"|"&amp;J852&amp;"|"&amp;K852&amp;"|"&amp;L852&amp;"|"&amp;M852&amp;"|"&amp;N852&amp;"|"&amp;O852&amp;"|"&amp;P852&amp;"|"&amp;Q852&amp;"|"&amp;R852&amp;"|"&amp;S852&amp;"|"&amp;T852&amp;"|"&amp;U852&amp;"|"&amp;V852&amp;"|"&amp;W852&amp;"|"&amp;X852&amp;"|"&amp;Y852&amp;"|"&amp;Z852&amp;"|"&amp;AA852&amp;"|"&amp;AB852&amp;"|"&amp;AC852&amp;"|"&amp;AD852&amp;"|"&amp;AE852&amp;"|"&amp;AF852&amp;"|"&amp;AG852</f>
        <v>Resort Hotel|1|112|2016|February|7|12|0|2|2|0|0|FB|PRT|Groups|TA/TO|0|0|0|A|A|0|No Deposit|134||0|Transient-Party|68|0|0|Canceled|42410</v>
      </c>
      <c r="AI852" s="0" t="str">
        <f aca="false">IF(COUNTIF($AH$4:$AH$2603,AH852)&gt;1,"Duplicate","Unique")</f>
        <v>Unique</v>
      </c>
      <c r="AJ852" s="0" t="str">
        <f aca="false">IF(COUNTBLANK(B852:AG852)&gt;0,"Missing ("&amp;COUNTBLANK(B852:AG852)&amp;")","Complete")</f>
        <v>Missing (1)</v>
      </c>
    </row>
    <row r="853" customFormat="false" ht="15" hidden="false" customHeight="false" outlineLevel="0" collapsed="false">
      <c r="A853" s="14" t="n">
        <v>850</v>
      </c>
      <c r="B853" s="14" t="s">
        <v>90</v>
      </c>
      <c r="C853" s="14" t="n">
        <v>1</v>
      </c>
      <c r="D853" s="14" t="n">
        <v>312</v>
      </c>
      <c r="E853" s="14" t="n">
        <v>2015</v>
      </c>
      <c r="F853" s="14" t="s">
        <v>119</v>
      </c>
      <c r="G853" s="14" t="n">
        <v>35</v>
      </c>
      <c r="H853" s="14" t="n">
        <v>25</v>
      </c>
      <c r="I853" s="14" t="n">
        <v>0</v>
      </c>
      <c r="J853" s="14" t="n">
        <v>4</v>
      </c>
      <c r="K853" s="14" t="n">
        <v>2</v>
      </c>
      <c r="L853" s="14" t="n">
        <v>0</v>
      </c>
      <c r="M853" s="14" t="n">
        <v>0</v>
      </c>
      <c r="N853" s="14" t="s">
        <v>82</v>
      </c>
      <c r="O853" s="14" t="s">
        <v>92</v>
      </c>
      <c r="P853" s="14" t="s">
        <v>116</v>
      </c>
      <c r="Q853" s="14" t="s">
        <v>94</v>
      </c>
      <c r="R853" s="14" t="n">
        <v>0</v>
      </c>
      <c r="S853" s="14" t="n">
        <v>1</v>
      </c>
      <c r="T853" s="14" t="n">
        <v>0</v>
      </c>
      <c r="U853" s="14" t="s">
        <v>95</v>
      </c>
      <c r="V853" s="14" t="s">
        <v>95</v>
      </c>
      <c r="W853" s="14" t="n">
        <v>0</v>
      </c>
      <c r="X853" s="14" t="s">
        <v>86</v>
      </c>
      <c r="Y853" s="14" t="n">
        <v>1</v>
      </c>
      <c r="Z853" s="14"/>
      <c r="AA853" s="14" t="n">
        <v>0</v>
      </c>
      <c r="AB853" s="14" t="s">
        <v>101</v>
      </c>
      <c r="AC853" s="14" t="n">
        <v>62</v>
      </c>
      <c r="AD853" s="14" t="n">
        <v>0</v>
      </c>
      <c r="AE853" s="14" t="n">
        <v>0</v>
      </c>
      <c r="AF853" s="14" t="s">
        <v>96</v>
      </c>
      <c r="AG853" s="15" t="n">
        <v>42191</v>
      </c>
      <c r="AH853" s="14" t="str">
        <f aca="false">B853&amp;"|"&amp;C853&amp;"|"&amp;D853&amp;"|"&amp;E853&amp;"|"&amp;F853&amp;"|"&amp;G853&amp;"|"&amp;H853&amp;"|"&amp;I853&amp;"|"&amp;J853&amp;"|"&amp;K853&amp;"|"&amp;L853&amp;"|"&amp;M853&amp;"|"&amp;N853&amp;"|"&amp;O853&amp;"|"&amp;P853&amp;"|"&amp;Q853&amp;"|"&amp;R853&amp;"|"&amp;S853&amp;"|"&amp;T853&amp;"|"&amp;U853&amp;"|"&amp;V853&amp;"|"&amp;W853&amp;"|"&amp;X853&amp;"|"&amp;Y853&amp;"|"&amp;Z853&amp;"|"&amp;AA853&amp;"|"&amp;AB853&amp;"|"&amp;AC853&amp;"|"&amp;AD853&amp;"|"&amp;AE853&amp;"|"&amp;AF853&amp;"|"&amp;AG853</f>
        <v>City Hotel|1|312|2015|August|35|25|0|4|2|0|0|BB|PRT|Groups|TA/TO|0|1|0|A|A|0|No Deposit|1||0|Transient-Party|62|0|0|Canceled|42191</v>
      </c>
      <c r="AI853" s="14" t="str">
        <f aca="false">IF(COUNTIF($AH$4:$AH$2603,AH853)&gt;1,"Duplicate","Unique")</f>
        <v>Unique</v>
      </c>
      <c r="AJ853" s="14" t="str">
        <f aca="false">IF(COUNTBLANK(B853:AG853)&gt;0,"Missing ("&amp;COUNTBLANK(B853:AG853)&amp;")","Complete")</f>
        <v>Missing (1)</v>
      </c>
    </row>
    <row r="854" customFormat="false" ht="15" hidden="false" customHeight="false" outlineLevel="0" collapsed="false">
      <c r="A854" s="0" t="n">
        <v>851</v>
      </c>
      <c r="B854" s="0" t="s">
        <v>90</v>
      </c>
      <c r="C854" s="0" t="n">
        <v>0</v>
      </c>
      <c r="D854" s="0" t="n">
        <v>39</v>
      </c>
      <c r="E854" s="0" t="n">
        <v>2015</v>
      </c>
      <c r="F854" s="0" t="s">
        <v>119</v>
      </c>
      <c r="G854" s="0" t="n">
        <v>33</v>
      </c>
      <c r="H854" s="0" t="n">
        <v>14</v>
      </c>
      <c r="I854" s="0" t="n">
        <v>0</v>
      </c>
      <c r="J854" s="0" t="n">
        <v>2</v>
      </c>
      <c r="K854" s="0" t="n">
        <v>2</v>
      </c>
      <c r="L854" s="0" t="n">
        <v>0</v>
      </c>
      <c r="M854" s="0" t="n">
        <v>0</v>
      </c>
      <c r="N854" s="0" t="s">
        <v>112</v>
      </c>
      <c r="O854" s="0" t="s">
        <v>108</v>
      </c>
      <c r="P854" s="0" t="s">
        <v>99</v>
      </c>
      <c r="Q854" s="0" t="s">
        <v>94</v>
      </c>
      <c r="R854" s="0" t="n">
        <v>0</v>
      </c>
      <c r="S854" s="0" t="n">
        <v>0</v>
      </c>
      <c r="T854" s="0" t="n">
        <v>0</v>
      </c>
      <c r="U854" s="0" t="s">
        <v>95</v>
      </c>
      <c r="V854" s="0" t="s">
        <v>109</v>
      </c>
      <c r="W854" s="0" t="n">
        <v>0</v>
      </c>
      <c r="X854" s="0" t="s">
        <v>86</v>
      </c>
      <c r="Y854" s="0" t="n">
        <v>6</v>
      </c>
      <c r="AA854" s="0" t="n">
        <v>0</v>
      </c>
      <c r="AB854" s="0" t="s">
        <v>101</v>
      </c>
      <c r="AC854" s="0" t="n">
        <v>109</v>
      </c>
      <c r="AD854" s="0" t="n">
        <v>0</v>
      </c>
      <c r="AE854" s="0" t="n">
        <v>0</v>
      </c>
      <c r="AF854" s="0" t="s">
        <v>88</v>
      </c>
      <c r="AG854" s="13" t="n">
        <v>42232</v>
      </c>
      <c r="AH854" s="0" t="str">
        <f aca="false">B854&amp;"|"&amp;C854&amp;"|"&amp;D854&amp;"|"&amp;E854&amp;"|"&amp;F854&amp;"|"&amp;G854&amp;"|"&amp;H854&amp;"|"&amp;I854&amp;"|"&amp;J854&amp;"|"&amp;K854&amp;"|"&amp;L854&amp;"|"&amp;M854&amp;"|"&amp;N854&amp;"|"&amp;O854&amp;"|"&amp;P854&amp;"|"&amp;Q854&amp;"|"&amp;R854&amp;"|"&amp;S854&amp;"|"&amp;T854&amp;"|"&amp;U854&amp;"|"&amp;V854&amp;"|"&amp;W854&amp;"|"&amp;X854&amp;"|"&amp;Y854&amp;"|"&amp;Z854&amp;"|"&amp;AA854&amp;"|"&amp;AB854&amp;"|"&amp;AC854&amp;"|"&amp;AD854&amp;"|"&amp;AE854&amp;"|"&amp;AF854&amp;"|"&amp;AG854</f>
        <v>City Hotel|0|39|2015|August|33|14|0|2|2|0|0|HB|DEU|Offline TA/TO|TA/TO|0|0|0|A|D|0|No Deposit|6||0|Transient-Party|109|0|0|Check-Out|42232</v>
      </c>
      <c r="AI854" s="0" t="str">
        <f aca="false">IF(COUNTIF($AH$4:$AH$2603,AH854)&gt;1,"Duplicate","Unique")</f>
        <v>Duplicate</v>
      </c>
      <c r="AJ854" s="0" t="str">
        <f aca="false">IF(COUNTBLANK(B854:AG854)&gt;0,"Missing ("&amp;COUNTBLANK(B854:AG854)&amp;")","Complete")</f>
        <v>Missing (1)</v>
      </c>
    </row>
    <row r="855" customFormat="false" ht="15" hidden="false" customHeight="false" outlineLevel="0" collapsed="false">
      <c r="A855" s="14" t="n">
        <v>852</v>
      </c>
      <c r="B855" s="14" t="s">
        <v>90</v>
      </c>
      <c r="C855" s="14" t="n">
        <v>1</v>
      </c>
      <c r="D855" s="14" t="n">
        <v>302</v>
      </c>
      <c r="E855" s="14" t="n">
        <v>2016</v>
      </c>
      <c r="F855" s="14" t="s">
        <v>114</v>
      </c>
      <c r="G855" s="14" t="n">
        <v>38</v>
      </c>
      <c r="H855" s="14" t="n">
        <v>16</v>
      </c>
      <c r="I855" s="14" t="n">
        <v>1</v>
      </c>
      <c r="J855" s="14" t="n">
        <v>2</v>
      </c>
      <c r="K855" s="14" t="n">
        <v>2</v>
      </c>
      <c r="L855" s="14" t="n">
        <v>0</v>
      </c>
      <c r="M855" s="14" t="n">
        <v>0</v>
      </c>
      <c r="N855" s="14" t="s">
        <v>82</v>
      </c>
      <c r="O855" s="14" t="s">
        <v>92</v>
      </c>
      <c r="P855" s="14" t="s">
        <v>99</v>
      </c>
      <c r="Q855" s="14" t="s">
        <v>94</v>
      </c>
      <c r="R855" s="14" t="n">
        <v>0</v>
      </c>
      <c r="S855" s="14" t="n">
        <v>0</v>
      </c>
      <c r="T855" s="14" t="n">
        <v>0</v>
      </c>
      <c r="U855" s="14" t="s">
        <v>95</v>
      </c>
      <c r="V855" s="14" t="s">
        <v>95</v>
      </c>
      <c r="W855" s="14" t="n">
        <v>0</v>
      </c>
      <c r="X855" s="14" t="s">
        <v>120</v>
      </c>
      <c r="Y855" s="14" t="n">
        <v>12</v>
      </c>
      <c r="Z855" s="14"/>
      <c r="AA855" s="14" t="n">
        <v>70</v>
      </c>
      <c r="AB855" s="14" t="s">
        <v>87</v>
      </c>
      <c r="AC855" s="14" t="n">
        <v>100</v>
      </c>
      <c r="AD855" s="14" t="n">
        <v>0</v>
      </c>
      <c r="AE855" s="14" t="n">
        <v>0</v>
      </c>
      <c r="AF855" s="14" t="s">
        <v>96</v>
      </c>
      <c r="AG855" s="15" t="n">
        <v>42397</v>
      </c>
      <c r="AH855" s="14" t="str">
        <f aca="false">B855&amp;"|"&amp;C855&amp;"|"&amp;D855&amp;"|"&amp;E855&amp;"|"&amp;F855&amp;"|"&amp;G855&amp;"|"&amp;H855&amp;"|"&amp;I855&amp;"|"&amp;J855&amp;"|"&amp;K855&amp;"|"&amp;L855&amp;"|"&amp;M855&amp;"|"&amp;N855&amp;"|"&amp;O855&amp;"|"&amp;P855&amp;"|"&amp;Q855&amp;"|"&amp;R855&amp;"|"&amp;S855&amp;"|"&amp;T855&amp;"|"&amp;U855&amp;"|"&amp;V855&amp;"|"&amp;W855&amp;"|"&amp;X855&amp;"|"&amp;Y855&amp;"|"&amp;Z855&amp;"|"&amp;AA855&amp;"|"&amp;AB855&amp;"|"&amp;AC855&amp;"|"&amp;AD855&amp;"|"&amp;AE855&amp;"|"&amp;AF855&amp;"|"&amp;AG855</f>
        <v>City Hotel|1|302|2016|September|38|16|1|2|2|0|0|BB|PRT|Offline TA/TO|TA/TO|0|0|0|A|A|0|Non Refund|12||70|Transient|100|0|0|Canceled|42397</v>
      </c>
      <c r="AI855" s="14" t="str">
        <f aca="false">IF(COUNTIF($AH$4:$AH$2603,AH855)&gt;1,"Duplicate","Unique")</f>
        <v>Unique</v>
      </c>
      <c r="AJ855" s="14" t="str">
        <f aca="false">IF(COUNTBLANK(B855:AG855)&gt;0,"Missing ("&amp;COUNTBLANK(B855:AG855)&amp;")","Complete")</f>
        <v>Missing (1)</v>
      </c>
    </row>
    <row r="856" customFormat="false" ht="15" hidden="false" customHeight="false" outlineLevel="0" collapsed="false">
      <c r="A856" s="0" t="n">
        <v>853</v>
      </c>
      <c r="B856" s="0" t="s">
        <v>90</v>
      </c>
      <c r="C856" s="0" t="n">
        <v>1</v>
      </c>
      <c r="D856" s="0" t="n">
        <v>346</v>
      </c>
      <c r="E856" s="0" t="n">
        <v>2015</v>
      </c>
      <c r="F856" s="0" t="s">
        <v>114</v>
      </c>
      <c r="G856" s="0" t="n">
        <v>40</v>
      </c>
      <c r="H856" s="0" t="n">
        <v>28</v>
      </c>
      <c r="I856" s="0" t="n">
        <v>1</v>
      </c>
      <c r="J856" s="0" t="n">
        <v>1</v>
      </c>
      <c r="K856" s="0" t="n">
        <v>2</v>
      </c>
      <c r="L856" s="0" t="n">
        <v>0</v>
      </c>
      <c r="M856" s="0" t="n">
        <v>0</v>
      </c>
      <c r="N856" s="0" t="s">
        <v>82</v>
      </c>
      <c r="O856" s="0" t="s">
        <v>92</v>
      </c>
      <c r="P856" s="0" t="s">
        <v>116</v>
      </c>
      <c r="Q856" s="0" t="s">
        <v>94</v>
      </c>
      <c r="R856" s="0" t="n">
        <v>0</v>
      </c>
      <c r="S856" s="0" t="n">
        <v>1</v>
      </c>
      <c r="T856" s="0" t="n">
        <v>0</v>
      </c>
      <c r="U856" s="0" t="s">
        <v>95</v>
      </c>
      <c r="V856" s="0" t="s">
        <v>95</v>
      </c>
      <c r="W856" s="0" t="n">
        <v>0</v>
      </c>
      <c r="X856" s="0" t="s">
        <v>120</v>
      </c>
      <c r="Y856" s="0" t="n">
        <v>1</v>
      </c>
      <c r="AA856" s="0" t="n">
        <v>0</v>
      </c>
      <c r="AB856" s="0" t="s">
        <v>125</v>
      </c>
      <c r="AC856" s="0" t="n">
        <v>62</v>
      </c>
      <c r="AD856" s="0" t="n">
        <v>0</v>
      </c>
      <c r="AE856" s="0" t="n">
        <v>0</v>
      </c>
      <c r="AF856" s="0" t="s">
        <v>96</v>
      </c>
      <c r="AG856" s="13" t="n">
        <v>42005</v>
      </c>
      <c r="AH856" s="0" t="str">
        <f aca="false">B856&amp;"|"&amp;C856&amp;"|"&amp;D856&amp;"|"&amp;E856&amp;"|"&amp;F856&amp;"|"&amp;G856&amp;"|"&amp;H856&amp;"|"&amp;I856&amp;"|"&amp;J856&amp;"|"&amp;K856&amp;"|"&amp;L856&amp;"|"&amp;M856&amp;"|"&amp;N856&amp;"|"&amp;O856&amp;"|"&amp;P856&amp;"|"&amp;Q856&amp;"|"&amp;R856&amp;"|"&amp;S856&amp;"|"&amp;T856&amp;"|"&amp;U856&amp;"|"&amp;V856&amp;"|"&amp;W856&amp;"|"&amp;X856&amp;"|"&amp;Y856&amp;"|"&amp;Z856&amp;"|"&amp;AA856&amp;"|"&amp;AB856&amp;"|"&amp;AC856&amp;"|"&amp;AD856&amp;"|"&amp;AE856&amp;"|"&amp;AF856&amp;"|"&amp;AG856</f>
        <v>City Hotel|1|346|2015|September|40|28|1|1|2|0|0|BB|PRT|Groups|TA/TO|0|1|0|A|A|0|Non Refund|1||0|Contract|62|0|0|Canceled|42005</v>
      </c>
      <c r="AI856" s="0" t="str">
        <f aca="false">IF(COUNTIF($AH$4:$AH$2603,AH856)&gt;1,"Duplicate","Unique")</f>
        <v>Unique</v>
      </c>
      <c r="AJ856" s="0" t="str">
        <f aca="false">IF(COUNTBLANK(B856:AG856)&gt;0,"Missing ("&amp;COUNTBLANK(B856:AG856)&amp;")","Complete")</f>
        <v>Missing (1)</v>
      </c>
    </row>
    <row r="857" customFormat="false" ht="15" hidden="false" customHeight="false" outlineLevel="0" collapsed="false">
      <c r="A857" s="14" t="n">
        <v>854</v>
      </c>
      <c r="B857" s="14" t="s">
        <v>90</v>
      </c>
      <c r="C857" s="14" t="n">
        <v>0</v>
      </c>
      <c r="D857" s="14" t="n">
        <v>9</v>
      </c>
      <c r="E857" s="14" t="n">
        <v>2016</v>
      </c>
      <c r="F857" s="14" t="s">
        <v>135</v>
      </c>
      <c r="G857" s="14" t="n">
        <v>25</v>
      </c>
      <c r="H857" s="14" t="n">
        <v>17</v>
      </c>
      <c r="I857" s="14" t="n">
        <v>0</v>
      </c>
      <c r="J857" s="14" t="n">
        <v>2</v>
      </c>
      <c r="K857" s="14" t="n">
        <v>3</v>
      </c>
      <c r="L857" s="14" t="n">
        <v>0</v>
      </c>
      <c r="M857" s="14" t="n">
        <v>0</v>
      </c>
      <c r="N857" s="14" t="s">
        <v>82</v>
      </c>
      <c r="O857" s="14" t="s">
        <v>162</v>
      </c>
      <c r="P857" s="14" t="s">
        <v>93</v>
      </c>
      <c r="Q857" s="14" t="s">
        <v>94</v>
      </c>
      <c r="R857" s="14" t="n">
        <v>0</v>
      </c>
      <c r="S857" s="14" t="n">
        <v>0</v>
      </c>
      <c r="T857" s="14" t="n">
        <v>0</v>
      </c>
      <c r="U857" s="14" t="s">
        <v>109</v>
      </c>
      <c r="V857" s="14" t="s">
        <v>109</v>
      </c>
      <c r="W857" s="14" t="n">
        <v>0</v>
      </c>
      <c r="X857" s="14" t="s">
        <v>86</v>
      </c>
      <c r="Y857" s="14" t="n">
        <v>9</v>
      </c>
      <c r="Z857" s="14"/>
      <c r="AA857" s="14" t="n">
        <v>0</v>
      </c>
      <c r="AB857" s="14" t="s">
        <v>87</v>
      </c>
      <c r="AC857" s="14" t="n">
        <v>177</v>
      </c>
      <c r="AD857" s="14" t="n">
        <v>0</v>
      </c>
      <c r="AE857" s="14" t="n">
        <v>2</v>
      </c>
      <c r="AF857" s="14" t="s">
        <v>88</v>
      </c>
      <c r="AG857" s="15" t="n">
        <v>42540</v>
      </c>
      <c r="AH857" s="14" t="str">
        <f aca="false">B857&amp;"|"&amp;C857&amp;"|"&amp;D857&amp;"|"&amp;E857&amp;"|"&amp;F857&amp;"|"&amp;G857&amp;"|"&amp;H857&amp;"|"&amp;I857&amp;"|"&amp;J857&amp;"|"&amp;K857&amp;"|"&amp;L857&amp;"|"&amp;M857&amp;"|"&amp;N857&amp;"|"&amp;O857&amp;"|"&amp;P857&amp;"|"&amp;Q857&amp;"|"&amp;R857&amp;"|"&amp;S857&amp;"|"&amp;T857&amp;"|"&amp;U857&amp;"|"&amp;V857&amp;"|"&amp;W857&amp;"|"&amp;X857&amp;"|"&amp;Y857&amp;"|"&amp;Z857&amp;"|"&amp;AA857&amp;"|"&amp;AB857&amp;"|"&amp;AC857&amp;"|"&amp;AD857&amp;"|"&amp;AE857&amp;"|"&amp;AF857&amp;"|"&amp;AG857</f>
        <v>City Hotel|0|9|2016|June|25|17|0|2|3|0|0|BB|JPN|Online TA|TA/TO|0|0|0|D|D|0|No Deposit|9||0|Transient|177|0|2|Check-Out|42540</v>
      </c>
      <c r="AI857" s="14" t="str">
        <f aca="false">IF(COUNTIF($AH$4:$AH$2603,AH857)&gt;1,"Duplicate","Unique")</f>
        <v>Unique</v>
      </c>
      <c r="AJ857" s="14" t="str">
        <f aca="false">IF(COUNTBLANK(B857:AG857)&gt;0,"Missing ("&amp;COUNTBLANK(B857:AG857)&amp;")","Complete")</f>
        <v>Missing (1)</v>
      </c>
    </row>
    <row r="858" customFormat="false" ht="15" hidden="false" customHeight="false" outlineLevel="0" collapsed="false">
      <c r="A858" s="0" t="n">
        <v>855</v>
      </c>
      <c r="B858" s="0" t="s">
        <v>90</v>
      </c>
      <c r="C858" s="0" t="n">
        <v>0</v>
      </c>
      <c r="D858" s="0" t="n">
        <v>124</v>
      </c>
      <c r="E858" s="0" t="n">
        <v>2016</v>
      </c>
      <c r="F858" s="0" t="s">
        <v>135</v>
      </c>
      <c r="G858" s="0" t="n">
        <v>27</v>
      </c>
      <c r="H858" s="0" t="n">
        <v>30</v>
      </c>
      <c r="I858" s="0" t="n">
        <v>0</v>
      </c>
      <c r="J858" s="0" t="n">
        <v>2</v>
      </c>
      <c r="K858" s="0" t="n">
        <v>2</v>
      </c>
      <c r="L858" s="0" t="n">
        <v>0</v>
      </c>
      <c r="M858" s="0" t="n">
        <v>0</v>
      </c>
      <c r="N858" s="0" t="s">
        <v>82</v>
      </c>
      <c r="O858" s="0" t="s">
        <v>161</v>
      </c>
      <c r="P858" s="0" t="s">
        <v>93</v>
      </c>
      <c r="Q858" s="0" t="s">
        <v>94</v>
      </c>
      <c r="R858" s="0" t="n">
        <v>0</v>
      </c>
      <c r="S858" s="0" t="n">
        <v>0</v>
      </c>
      <c r="T858" s="0" t="n">
        <v>0</v>
      </c>
      <c r="U858" s="0" t="s">
        <v>138</v>
      </c>
      <c r="V858" s="0" t="s">
        <v>138</v>
      </c>
      <c r="W858" s="0" t="n">
        <v>1</v>
      </c>
      <c r="X858" s="0" t="s">
        <v>86</v>
      </c>
      <c r="Y858" s="0" t="n">
        <v>9</v>
      </c>
      <c r="AA858" s="0" t="n">
        <v>0</v>
      </c>
      <c r="AB858" s="0" t="s">
        <v>101</v>
      </c>
      <c r="AC858" s="0" t="n">
        <v>97.55</v>
      </c>
      <c r="AD858" s="0" t="n">
        <v>0</v>
      </c>
      <c r="AE858" s="0" t="n">
        <v>0</v>
      </c>
      <c r="AF858" s="0" t="s">
        <v>88</v>
      </c>
      <c r="AG858" s="13" t="n">
        <v>42553</v>
      </c>
      <c r="AH858" s="0" t="str">
        <f aca="false">B858&amp;"|"&amp;C858&amp;"|"&amp;D858&amp;"|"&amp;E858&amp;"|"&amp;F858&amp;"|"&amp;G858&amp;"|"&amp;H858&amp;"|"&amp;I858&amp;"|"&amp;J858&amp;"|"&amp;K858&amp;"|"&amp;L858&amp;"|"&amp;M858&amp;"|"&amp;N858&amp;"|"&amp;O858&amp;"|"&amp;P858&amp;"|"&amp;Q858&amp;"|"&amp;R858&amp;"|"&amp;S858&amp;"|"&amp;T858&amp;"|"&amp;U858&amp;"|"&amp;V858&amp;"|"&amp;W858&amp;"|"&amp;X858&amp;"|"&amp;Y858&amp;"|"&amp;Z858&amp;"|"&amp;AA858&amp;"|"&amp;AB858&amp;"|"&amp;AC858&amp;"|"&amp;AD858&amp;"|"&amp;AE858&amp;"|"&amp;AF858&amp;"|"&amp;AG858</f>
        <v>City Hotel|0|124|2016|June|27|30|0|2|2|0|0|BB|FIN|Online TA|TA/TO|0|0|0|B|B|1|No Deposit|9||0|Transient-Party|97.55|0|0|Check-Out|42553</v>
      </c>
      <c r="AI858" s="0" t="str">
        <f aca="false">IF(COUNTIF($AH$4:$AH$2603,AH858)&gt;1,"Duplicate","Unique")</f>
        <v>Unique</v>
      </c>
      <c r="AJ858" s="0" t="str">
        <f aca="false">IF(COUNTBLANK(B858:AG858)&gt;0,"Missing ("&amp;COUNTBLANK(B858:AG858)&amp;")","Complete")</f>
        <v>Missing (1)</v>
      </c>
    </row>
    <row r="859" customFormat="false" ht="15" hidden="false" customHeight="false" outlineLevel="0" collapsed="false">
      <c r="A859" s="14" t="n">
        <v>856</v>
      </c>
      <c r="B859" s="14" t="s">
        <v>80</v>
      </c>
      <c r="C859" s="14" t="n">
        <v>1</v>
      </c>
      <c r="D859" s="14" t="n">
        <v>54</v>
      </c>
      <c r="E859" s="14" t="n">
        <v>2016</v>
      </c>
      <c r="F859" s="14" t="s">
        <v>91</v>
      </c>
      <c r="G859" s="14" t="n">
        <v>29</v>
      </c>
      <c r="H859" s="14" t="n">
        <v>15</v>
      </c>
      <c r="I859" s="14" t="n">
        <v>0</v>
      </c>
      <c r="J859" s="14" t="n">
        <v>2</v>
      </c>
      <c r="K859" s="14" t="n">
        <v>2</v>
      </c>
      <c r="L859" s="14" t="n">
        <v>0</v>
      </c>
      <c r="M859" s="14" t="n">
        <v>0</v>
      </c>
      <c r="N859" s="14" t="s">
        <v>82</v>
      </c>
      <c r="O859" s="14" t="s">
        <v>115</v>
      </c>
      <c r="P859" s="14" t="s">
        <v>93</v>
      </c>
      <c r="Q859" s="14" t="s">
        <v>94</v>
      </c>
      <c r="R859" s="14" t="n">
        <v>0</v>
      </c>
      <c r="S859" s="14" t="n">
        <v>0</v>
      </c>
      <c r="T859" s="14" t="n">
        <v>0</v>
      </c>
      <c r="U859" s="14" t="s">
        <v>95</v>
      </c>
      <c r="V859" s="14" t="s">
        <v>95</v>
      </c>
      <c r="W859" s="14" t="n">
        <v>0</v>
      </c>
      <c r="X859" s="14" t="s">
        <v>86</v>
      </c>
      <c r="Y859" s="14" t="n">
        <v>240</v>
      </c>
      <c r="Z859" s="14"/>
      <c r="AA859" s="14" t="n">
        <v>0</v>
      </c>
      <c r="AB859" s="14" t="s">
        <v>87</v>
      </c>
      <c r="AC859" s="14" t="n">
        <v>160</v>
      </c>
      <c r="AD859" s="14" t="n">
        <v>0</v>
      </c>
      <c r="AE859" s="14" t="n">
        <v>0</v>
      </c>
      <c r="AF859" s="14" t="s">
        <v>96</v>
      </c>
      <c r="AG859" s="15" t="n">
        <v>42534</v>
      </c>
      <c r="AH859" s="14" t="str">
        <f aca="false">B859&amp;"|"&amp;C859&amp;"|"&amp;D859&amp;"|"&amp;E859&amp;"|"&amp;F859&amp;"|"&amp;G859&amp;"|"&amp;H859&amp;"|"&amp;I859&amp;"|"&amp;J859&amp;"|"&amp;K859&amp;"|"&amp;L859&amp;"|"&amp;M859&amp;"|"&amp;N859&amp;"|"&amp;O859&amp;"|"&amp;P859&amp;"|"&amp;Q859&amp;"|"&amp;R859&amp;"|"&amp;S859&amp;"|"&amp;T859&amp;"|"&amp;U859&amp;"|"&amp;V859&amp;"|"&amp;W859&amp;"|"&amp;X859&amp;"|"&amp;Y859&amp;"|"&amp;Z859&amp;"|"&amp;AA859&amp;"|"&amp;AB859&amp;"|"&amp;AC859&amp;"|"&amp;AD859&amp;"|"&amp;AE859&amp;"|"&amp;AF859&amp;"|"&amp;AG859</f>
        <v>Resort Hotel|1|54|2016|July|29|15|0|2|2|0|0|BB|ESP|Online TA|TA/TO|0|0|0|A|A|0|No Deposit|240||0|Transient|160|0|0|Canceled|42534</v>
      </c>
      <c r="AI859" s="14" t="str">
        <f aca="false">IF(COUNTIF($AH$4:$AH$2603,AH859)&gt;1,"Duplicate","Unique")</f>
        <v>Unique</v>
      </c>
      <c r="AJ859" s="14" t="str">
        <f aca="false">IF(COUNTBLANK(B859:AG859)&gt;0,"Missing ("&amp;COUNTBLANK(B859:AG859)&amp;")","Complete")</f>
        <v>Missing (1)</v>
      </c>
    </row>
    <row r="860" customFormat="false" ht="15" hidden="false" customHeight="false" outlineLevel="0" collapsed="false">
      <c r="A860" s="0" t="n">
        <v>857</v>
      </c>
      <c r="B860" s="0" t="s">
        <v>90</v>
      </c>
      <c r="C860" s="0" t="n">
        <v>1</v>
      </c>
      <c r="D860" s="0" t="n">
        <v>161</v>
      </c>
      <c r="E860" s="0" t="n">
        <v>2017</v>
      </c>
      <c r="F860" s="0" t="s">
        <v>121</v>
      </c>
      <c r="G860" s="0" t="n">
        <v>18</v>
      </c>
      <c r="H860" s="0" t="n">
        <v>5</v>
      </c>
      <c r="I860" s="0" t="n">
        <v>0</v>
      </c>
      <c r="J860" s="0" t="n">
        <v>2</v>
      </c>
      <c r="K860" s="0" t="n">
        <v>2</v>
      </c>
      <c r="L860" s="0" t="n">
        <v>0</v>
      </c>
      <c r="M860" s="0" t="n">
        <v>0</v>
      </c>
      <c r="N860" s="0" t="s">
        <v>82</v>
      </c>
      <c r="O860" s="0" t="s">
        <v>92</v>
      </c>
      <c r="P860" s="0" t="s">
        <v>116</v>
      </c>
      <c r="Q860" s="0" t="s">
        <v>94</v>
      </c>
      <c r="R860" s="0" t="n">
        <v>0</v>
      </c>
      <c r="S860" s="0" t="n">
        <v>0</v>
      </c>
      <c r="T860" s="0" t="n">
        <v>0</v>
      </c>
      <c r="U860" s="0" t="s">
        <v>95</v>
      </c>
      <c r="V860" s="0" t="s">
        <v>95</v>
      </c>
      <c r="W860" s="0" t="n">
        <v>0</v>
      </c>
      <c r="X860" s="0" t="s">
        <v>120</v>
      </c>
      <c r="Y860" s="0" t="n">
        <v>30</v>
      </c>
      <c r="AA860" s="0" t="n">
        <v>0</v>
      </c>
      <c r="AB860" s="0" t="s">
        <v>87</v>
      </c>
      <c r="AC860" s="0" t="n">
        <v>120</v>
      </c>
      <c r="AD860" s="0" t="n">
        <v>0</v>
      </c>
      <c r="AE860" s="0" t="n">
        <v>0</v>
      </c>
      <c r="AF860" s="0" t="s">
        <v>96</v>
      </c>
      <c r="AG860" s="13" t="n">
        <v>42699</v>
      </c>
      <c r="AH860" s="0" t="str">
        <f aca="false">B860&amp;"|"&amp;C860&amp;"|"&amp;D860&amp;"|"&amp;E860&amp;"|"&amp;F860&amp;"|"&amp;G860&amp;"|"&amp;H860&amp;"|"&amp;I860&amp;"|"&amp;J860&amp;"|"&amp;K860&amp;"|"&amp;L860&amp;"|"&amp;M860&amp;"|"&amp;N860&amp;"|"&amp;O860&amp;"|"&amp;P860&amp;"|"&amp;Q860&amp;"|"&amp;R860&amp;"|"&amp;S860&amp;"|"&amp;T860&amp;"|"&amp;U860&amp;"|"&amp;V860&amp;"|"&amp;W860&amp;"|"&amp;X860&amp;"|"&amp;Y860&amp;"|"&amp;Z860&amp;"|"&amp;AA860&amp;"|"&amp;AB860&amp;"|"&amp;AC860&amp;"|"&amp;AD860&amp;"|"&amp;AE860&amp;"|"&amp;AF860&amp;"|"&amp;AG860</f>
        <v>City Hotel|1|161|2017|May|18|5|0|2|2|0|0|BB|PRT|Groups|TA/TO|0|0|0|A|A|0|Non Refund|30||0|Transient|120|0|0|Canceled|42699</v>
      </c>
      <c r="AI860" s="0" t="str">
        <f aca="false">IF(COUNTIF($AH$4:$AH$2603,AH860)&gt;1,"Duplicate","Unique")</f>
        <v>Unique</v>
      </c>
      <c r="AJ860" s="0" t="str">
        <f aca="false">IF(COUNTBLANK(B860:AG860)&gt;0,"Missing ("&amp;COUNTBLANK(B860:AG860)&amp;")","Complete")</f>
        <v>Missing (1)</v>
      </c>
    </row>
    <row r="861" customFormat="false" ht="15" hidden="false" customHeight="false" outlineLevel="0" collapsed="false">
      <c r="A861" s="14" t="n">
        <v>858</v>
      </c>
      <c r="B861" s="14" t="s">
        <v>90</v>
      </c>
      <c r="C861" s="14" t="n">
        <v>0</v>
      </c>
      <c r="D861" s="14" t="n">
        <v>3</v>
      </c>
      <c r="E861" s="14" t="n">
        <v>2016</v>
      </c>
      <c r="F861" s="14" t="s">
        <v>114</v>
      </c>
      <c r="G861" s="14" t="n">
        <v>40</v>
      </c>
      <c r="H861" s="14" t="n">
        <v>26</v>
      </c>
      <c r="I861" s="14" t="n">
        <v>3</v>
      </c>
      <c r="J861" s="14" t="n">
        <v>7</v>
      </c>
      <c r="K861" s="14" t="n">
        <v>1</v>
      </c>
      <c r="L861" s="14" t="n">
        <v>0</v>
      </c>
      <c r="M861" s="14" t="n">
        <v>0</v>
      </c>
      <c r="N861" s="14" t="s">
        <v>82</v>
      </c>
      <c r="O861" s="14" t="s">
        <v>92</v>
      </c>
      <c r="P861" s="14" t="s">
        <v>128</v>
      </c>
      <c r="Q861" s="14" t="s">
        <v>128</v>
      </c>
      <c r="R861" s="14" t="n">
        <v>1</v>
      </c>
      <c r="S861" s="14" t="n">
        <v>4</v>
      </c>
      <c r="T861" s="14" t="n">
        <v>46</v>
      </c>
      <c r="U861" s="14" t="s">
        <v>95</v>
      </c>
      <c r="V861" s="14" t="s">
        <v>95</v>
      </c>
      <c r="W861" s="14" t="n">
        <v>0</v>
      </c>
      <c r="X861" s="14" t="s">
        <v>86</v>
      </c>
      <c r="Y861" s="14"/>
      <c r="Z861" s="14" t="n">
        <v>40</v>
      </c>
      <c r="AA861" s="14" t="n">
        <v>0</v>
      </c>
      <c r="AB861" s="14" t="s">
        <v>87</v>
      </c>
      <c r="AC861" s="14" t="n">
        <v>65</v>
      </c>
      <c r="AD861" s="14" t="n">
        <v>0</v>
      </c>
      <c r="AE861" s="14" t="n">
        <v>0</v>
      </c>
      <c r="AF861" s="14" t="s">
        <v>88</v>
      </c>
      <c r="AG861" s="15" t="n">
        <v>42649</v>
      </c>
      <c r="AH861" s="14" t="str">
        <f aca="false">B861&amp;"|"&amp;C861&amp;"|"&amp;D861&amp;"|"&amp;E861&amp;"|"&amp;F861&amp;"|"&amp;G861&amp;"|"&amp;H861&amp;"|"&amp;I861&amp;"|"&amp;J861&amp;"|"&amp;K861&amp;"|"&amp;L861&amp;"|"&amp;M861&amp;"|"&amp;N861&amp;"|"&amp;O861&amp;"|"&amp;P861&amp;"|"&amp;Q861&amp;"|"&amp;R861&amp;"|"&amp;S861&amp;"|"&amp;T861&amp;"|"&amp;U861&amp;"|"&amp;V861&amp;"|"&amp;W861&amp;"|"&amp;X861&amp;"|"&amp;Y861&amp;"|"&amp;Z861&amp;"|"&amp;AA861&amp;"|"&amp;AB861&amp;"|"&amp;AC861&amp;"|"&amp;AD861&amp;"|"&amp;AE861&amp;"|"&amp;AF861&amp;"|"&amp;AG861</f>
        <v>City Hotel|0|3|2016|September|40|26|3|7|1|0|0|BB|PRT|Corporate|Corporate|1|4|46|A|A|0|No Deposit||40|0|Transient|65|0|0|Check-Out|42649</v>
      </c>
      <c r="AI861" s="14" t="str">
        <f aca="false">IF(COUNTIF($AH$4:$AH$2603,AH861)&gt;1,"Duplicate","Unique")</f>
        <v>Unique</v>
      </c>
      <c r="AJ861" s="14" t="str">
        <f aca="false">IF(COUNTBLANK(B861:AG861)&gt;0,"Missing ("&amp;COUNTBLANK(B861:AG861)&amp;")","Complete")</f>
        <v>Missing (1)</v>
      </c>
    </row>
    <row r="862" customFormat="false" ht="15" hidden="false" customHeight="false" outlineLevel="0" collapsed="false">
      <c r="A862" s="0" t="n">
        <v>859</v>
      </c>
      <c r="B862" s="0" t="s">
        <v>90</v>
      </c>
      <c r="C862" s="0" t="n">
        <v>0</v>
      </c>
      <c r="D862" s="0" t="n">
        <v>69</v>
      </c>
      <c r="E862" s="0" t="n">
        <v>2015</v>
      </c>
      <c r="F862" s="0" t="s">
        <v>111</v>
      </c>
      <c r="G862" s="0" t="n">
        <v>44</v>
      </c>
      <c r="H862" s="0" t="n">
        <v>25</v>
      </c>
      <c r="I862" s="0" t="n">
        <v>2</v>
      </c>
      <c r="J862" s="0" t="n">
        <v>1</v>
      </c>
      <c r="K862" s="0" t="n">
        <v>2</v>
      </c>
      <c r="L862" s="0" t="n">
        <v>0</v>
      </c>
      <c r="M862" s="0" t="n">
        <v>0</v>
      </c>
      <c r="N862" s="0" t="s">
        <v>82</v>
      </c>
      <c r="O862" s="0" t="s">
        <v>92</v>
      </c>
      <c r="P862" s="0" t="s">
        <v>116</v>
      </c>
      <c r="Q862" s="0" t="s">
        <v>94</v>
      </c>
      <c r="R862" s="0" t="n">
        <v>0</v>
      </c>
      <c r="S862" s="0" t="n">
        <v>0</v>
      </c>
      <c r="T862" s="0" t="n">
        <v>0</v>
      </c>
      <c r="U862" s="0" t="s">
        <v>95</v>
      </c>
      <c r="V862" s="0" t="s">
        <v>95</v>
      </c>
      <c r="W862" s="0" t="n">
        <v>0</v>
      </c>
      <c r="X862" s="0" t="s">
        <v>86</v>
      </c>
      <c r="Y862" s="0" t="n">
        <v>37</v>
      </c>
      <c r="AA862" s="0" t="n">
        <v>58</v>
      </c>
      <c r="AB862" s="0" t="s">
        <v>101</v>
      </c>
      <c r="AC862" s="0" t="n">
        <v>85.67</v>
      </c>
      <c r="AD862" s="0" t="n">
        <v>0</v>
      </c>
      <c r="AE862" s="0" t="n">
        <v>0</v>
      </c>
      <c r="AF862" s="0" t="s">
        <v>88</v>
      </c>
      <c r="AG862" s="13" t="n">
        <v>42305</v>
      </c>
      <c r="AH862" s="0" t="str">
        <f aca="false">B862&amp;"|"&amp;C862&amp;"|"&amp;D862&amp;"|"&amp;E862&amp;"|"&amp;F862&amp;"|"&amp;G862&amp;"|"&amp;H862&amp;"|"&amp;I862&amp;"|"&amp;J862&amp;"|"&amp;K862&amp;"|"&amp;L862&amp;"|"&amp;M862&amp;"|"&amp;N862&amp;"|"&amp;O862&amp;"|"&amp;P862&amp;"|"&amp;Q862&amp;"|"&amp;R862&amp;"|"&amp;S862&amp;"|"&amp;T862&amp;"|"&amp;U862&amp;"|"&amp;V862&amp;"|"&amp;W862&amp;"|"&amp;X862&amp;"|"&amp;Y862&amp;"|"&amp;Z862&amp;"|"&amp;AA862&amp;"|"&amp;AB862&amp;"|"&amp;AC862&amp;"|"&amp;AD862&amp;"|"&amp;AE862&amp;"|"&amp;AF862&amp;"|"&amp;AG862</f>
        <v>City Hotel|0|69|2015|October|44|25|2|1|2|0|0|BB|PRT|Groups|TA/TO|0|0|0|A|A|0|No Deposit|37||58|Transient-Party|85.67|0|0|Check-Out|42305</v>
      </c>
      <c r="AI862" s="0" t="str">
        <f aca="false">IF(COUNTIF($AH$4:$AH$2603,AH862)&gt;1,"Duplicate","Unique")</f>
        <v>Duplicate</v>
      </c>
      <c r="AJ862" s="0" t="str">
        <f aca="false">IF(COUNTBLANK(B862:AG862)&gt;0,"Missing ("&amp;COUNTBLANK(B862:AG862)&amp;")","Complete")</f>
        <v>Missing (1)</v>
      </c>
    </row>
    <row r="863" customFormat="false" ht="15" hidden="false" customHeight="false" outlineLevel="0" collapsed="false">
      <c r="A863" s="14" t="n">
        <v>860</v>
      </c>
      <c r="B863" s="14" t="s">
        <v>90</v>
      </c>
      <c r="C863" s="14" t="n">
        <v>1</v>
      </c>
      <c r="D863" s="14" t="n">
        <v>420</v>
      </c>
      <c r="E863" s="14" t="n">
        <v>2016</v>
      </c>
      <c r="F863" s="14" t="s">
        <v>114</v>
      </c>
      <c r="G863" s="14" t="n">
        <v>36</v>
      </c>
      <c r="H863" s="14" t="n">
        <v>3</v>
      </c>
      <c r="I863" s="14" t="n">
        <v>2</v>
      </c>
      <c r="J863" s="14" t="n">
        <v>2</v>
      </c>
      <c r="K863" s="14" t="n">
        <v>2</v>
      </c>
      <c r="L863" s="14" t="n">
        <v>0</v>
      </c>
      <c r="M863" s="14" t="n">
        <v>0</v>
      </c>
      <c r="N863" s="14" t="s">
        <v>82</v>
      </c>
      <c r="O863" s="14" t="s">
        <v>92</v>
      </c>
      <c r="P863" s="14" t="s">
        <v>116</v>
      </c>
      <c r="Q863" s="14" t="s">
        <v>94</v>
      </c>
      <c r="R863" s="14" t="n">
        <v>0</v>
      </c>
      <c r="S863" s="14" t="n">
        <v>0</v>
      </c>
      <c r="T863" s="14" t="n">
        <v>0</v>
      </c>
      <c r="U863" s="14" t="s">
        <v>95</v>
      </c>
      <c r="V863" s="14" t="s">
        <v>95</v>
      </c>
      <c r="W863" s="14" t="n">
        <v>0</v>
      </c>
      <c r="X863" s="14" t="s">
        <v>120</v>
      </c>
      <c r="Y863" s="14" t="n">
        <v>35</v>
      </c>
      <c r="Z863" s="14"/>
      <c r="AA863" s="14" t="n">
        <v>0</v>
      </c>
      <c r="AB863" s="14" t="s">
        <v>87</v>
      </c>
      <c r="AC863" s="14" t="n">
        <v>75</v>
      </c>
      <c r="AD863" s="14" t="n">
        <v>0</v>
      </c>
      <c r="AE863" s="14" t="n">
        <v>0</v>
      </c>
      <c r="AF863" s="14" t="s">
        <v>96</v>
      </c>
      <c r="AG863" s="15" t="n">
        <v>42289</v>
      </c>
      <c r="AH863" s="14" t="str">
        <f aca="false">B863&amp;"|"&amp;C863&amp;"|"&amp;D863&amp;"|"&amp;E863&amp;"|"&amp;F863&amp;"|"&amp;G863&amp;"|"&amp;H863&amp;"|"&amp;I863&amp;"|"&amp;J863&amp;"|"&amp;K863&amp;"|"&amp;L863&amp;"|"&amp;M863&amp;"|"&amp;N863&amp;"|"&amp;O863&amp;"|"&amp;P863&amp;"|"&amp;Q863&amp;"|"&amp;R863&amp;"|"&amp;S863&amp;"|"&amp;T863&amp;"|"&amp;U863&amp;"|"&amp;V863&amp;"|"&amp;W863&amp;"|"&amp;X863&amp;"|"&amp;Y863&amp;"|"&amp;Z863&amp;"|"&amp;AA863&amp;"|"&amp;AB863&amp;"|"&amp;AC863&amp;"|"&amp;AD863&amp;"|"&amp;AE863&amp;"|"&amp;AF863&amp;"|"&amp;AG863</f>
        <v>City Hotel|1|420|2016|September|36|3|2|2|2|0|0|BB|PRT|Groups|TA/TO|0|0|0|A|A|0|Non Refund|35||0|Transient|75|0|0|Canceled|42289</v>
      </c>
      <c r="AI863" s="14" t="str">
        <f aca="false">IF(COUNTIF($AH$4:$AH$2603,AH863)&gt;1,"Duplicate","Unique")</f>
        <v>Duplicate</v>
      </c>
      <c r="AJ863" s="14" t="str">
        <f aca="false">IF(COUNTBLANK(B863:AG863)&gt;0,"Missing ("&amp;COUNTBLANK(B863:AG863)&amp;")","Complete")</f>
        <v>Missing (1)</v>
      </c>
    </row>
    <row r="864" customFormat="false" ht="15" hidden="false" customHeight="false" outlineLevel="0" collapsed="false">
      <c r="A864" s="0" t="n">
        <v>861</v>
      </c>
      <c r="B864" s="0" t="s">
        <v>90</v>
      </c>
      <c r="C864" s="0" t="n">
        <v>1</v>
      </c>
      <c r="D864" s="0" t="n">
        <v>327</v>
      </c>
      <c r="E864" s="0" t="n">
        <v>2015</v>
      </c>
      <c r="F864" s="0" t="s">
        <v>114</v>
      </c>
      <c r="G864" s="0" t="n">
        <v>37</v>
      </c>
      <c r="H864" s="0" t="n">
        <v>9</v>
      </c>
      <c r="I864" s="0" t="n">
        <v>0</v>
      </c>
      <c r="J864" s="0" t="n">
        <v>2</v>
      </c>
      <c r="K864" s="0" t="n">
        <v>2</v>
      </c>
      <c r="L864" s="0" t="n">
        <v>0</v>
      </c>
      <c r="M864" s="0" t="n">
        <v>0</v>
      </c>
      <c r="N864" s="0" t="s">
        <v>82</v>
      </c>
      <c r="O864" s="0" t="s">
        <v>92</v>
      </c>
      <c r="P864" s="0" t="s">
        <v>116</v>
      </c>
      <c r="Q864" s="0" t="s">
        <v>94</v>
      </c>
      <c r="R864" s="0" t="n">
        <v>0</v>
      </c>
      <c r="S864" s="0" t="n">
        <v>1</v>
      </c>
      <c r="T864" s="0" t="n">
        <v>0</v>
      </c>
      <c r="U864" s="0" t="s">
        <v>95</v>
      </c>
      <c r="V864" s="0" t="s">
        <v>95</v>
      </c>
      <c r="W864" s="0" t="n">
        <v>0</v>
      </c>
      <c r="X864" s="0" t="s">
        <v>120</v>
      </c>
      <c r="Y864" s="0" t="n">
        <v>1</v>
      </c>
      <c r="AA864" s="0" t="n">
        <v>0</v>
      </c>
      <c r="AB864" s="0" t="s">
        <v>101</v>
      </c>
      <c r="AC864" s="0" t="n">
        <v>62</v>
      </c>
      <c r="AD864" s="0" t="n">
        <v>0</v>
      </c>
      <c r="AE864" s="0" t="n">
        <v>0</v>
      </c>
      <c r="AF864" s="0" t="s">
        <v>96</v>
      </c>
      <c r="AG864" s="13" t="n">
        <v>42187</v>
      </c>
      <c r="AH864" s="0" t="str">
        <f aca="false">B864&amp;"|"&amp;C864&amp;"|"&amp;D864&amp;"|"&amp;E864&amp;"|"&amp;F864&amp;"|"&amp;G864&amp;"|"&amp;H864&amp;"|"&amp;I864&amp;"|"&amp;J864&amp;"|"&amp;K864&amp;"|"&amp;L864&amp;"|"&amp;M864&amp;"|"&amp;N864&amp;"|"&amp;O864&amp;"|"&amp;P864&amp;"|"&amp;Q864&amp;"|"&amp;R864&amp;"|"&amp;S864&amp;"|"&amp;T864&amp;"|"&amp;U864&amp;"|"&amp;V864&amp;"|"&amp;W864&amp;"|"&amp;X864&amp;"|"&amp;Y864&amp;"|"&amp;Z864&amp;"|"&amp;AA864&amp;"|"&amp;AB864&amp;"|"&amp;AC864&amp;"|"&amp;AD864&amp;"|"&amp;AE864&amp;"|"&amp;AF864&amp;"|"&amp;AG864</f>
        <v>City Hotel|1|327|2015|September|37|9|0|2|2|0|0|BB|PRT|Groups|TA/TO|0|1|0|A|A|0|Non Refund|1||0|Transient-Party|62|0|0|Canceled|42187</v>
      </c>
      <c r="AI864" s="0" t="str">
        <f aca="false">IF(COUNTIF($AH$4:$AH$2603,AH864)&gt;1,"Duplicate","Unique")</f>
        <v>Duplicate</v>
      </c>
      <c r="AJ864" s="0" t="str">
        <f aca="false">IF(COUNTBLANK(B864:AG864)&gt;0,"Missing ("&amp;COUNTBLANK(B864:AG864)&amp;")","Complete")</f>
        <v>Missing (1)</v>
      </c>
    </row>
    <row r="865" customFormat="false" ht="15" hidden="false" customHeight="false" outlineLevel="0" collapsed="false">
      <c r="A865" s="14" t="n">
        <v>862</v>
      </c>
      <c r="B865" s="14" t="s">
        <v>90</v>
      </c>
      <c r="C865" s="14" t="n">
        <v>0</v>
      </c>
      <c r="D865" s="14" t="n">
        <v>7</v>
      </c>
      <c r="E865" s="14" t="n">
        <v>2015</v>
      </c>
      <c r="F865" s="14" t="s">
        <v>114</v>
      </c>
      <c r="G865" s="14" t="n">
        <v>39</v>
      </c>
      <c r="H865" s="14" t="n">
        <v>21</v>
      </c>
      <c r="I865" s="14" t="n">
        <v>1</v>
      </c>
      <c r="J865" s="14" t="n">
        <v>2</v>
      </c>
      <c r="K865" s="14" t="n">
        <v>2</v>
      </c>
      <c r="L865" s="14" t="n">
        <v>0</v>
      </c>
      <c r="M865" s="14" t="n">
        <v>0</v>
      </c>
      <c r="N865" s="14" t="s">
        <v>82</v>
      </c>
      <c r="O865" s="14" t="s">
        <v>152</v>
      </c>
      <c r="P865" s="14" t="s">
        <v>93</v>
      </c>
      <c r="Q865" s="14" t="s">
        <v>94</v>
      </c>
      <c r="R865" s="14" t="n">
        <v>0</v>
      </c>
      <c r="S865" s="14" t="n">
        <v>0</v>
      </c>
      <c r="T865" s="14" t="n">
        <v>0</v>
      </c>
      <c r="U865" s="14" t="s">
        <v>109</v>
      </c>
      <c r="V865" s="14" t="s">
        <v>109</v>
      </c>
      <c r="W865" s="14" t="n">
        <v>0</v>
      </c>
      <c r="X865" s="14" t="s">
        <v>86</v>
      </c>
      <c r="Y865" s="14" t="n">
        <v>9</v>
      </c>
      <c r="Z865" s="14"/>
      <c r="AA865" s="14" t="n">
        <v>0</v>
      </c>
      <c r="AB865" s="14" t="s">
        <v>125</v>
      </c>
      <c r="AC865" s="14" t="n">
        <v>136</v>
      </c>
      <c r="AD865" s="14" t="n">
        <v>0</v>
      </c>
      <c r="AE865" s="14" t="n">
        <v>2</v>
      </c>
      <c r="AF865" s="14" t="s">
        <v>88</v>
      </c>
      <c r="AG865" s="15" t="n">
        <v>42271</v>
      </c>
      <c r="AH865" s="14" t="str">
        <f aca="false">B865&amp;"|"&amp;C865&amp;"|"&amp;D865&amp;"|"&amp;E865&amp;"|"&amp;F865&amp;"|"&amp;G865&amp;"|"&amp;H865&amp;"|"&amp;I865&amp;"|"&amp;J865&amp;"|"&amp;K865&amp;"|"&amp;L865&amp;"|"&amp;M865&amp;"|"&amp;N865&amp;"|"&amp;O865&amp;"|"&amp;P865&amp;"|"&amp;Q865&amp;"|"&amp;R865&amp;"|"&amp;S865&amp;"|"&amp;T865&amp;"|"&amp;U865&amp;"|"&amp;V865&amp;"|"&amp;W865&amp;"|"&amp;X865&amp;"|"&amp;Y865&amp;"|"&amp;Z865&amp;"|"&amp;AA865&amp;"|"&amp;AB865&amp;"|"&amp;AC865&amp;"|"&amp;AD865&amp;"|"&amp;AE865&amp;"|"&amp;AF865&amp;"|"&amp;AG865</f>
        <v>City Hotel|0|7|2015|September|39|21|1|2|2|0|0|BB|ISR|Online TA|TA/TO|0|0|0|D|D|0|No Deposit|9||0|Contract|136|0|2|Check-Out|42271</v>
      </c>
      <c r="AI865" s="14" t="str">
        <f aca="false">IF(COUNTIF($AH$4:$AH$2603,AH865)&gt;1,"Duplicate","Unique")</f>
        <v>Unique</v>
      </c>
      <c r="AJ865" s="14" t="str">
        <f aca="false">IF(COUNTBLANK(B865:AG865)&gt;0,"Missing ("&amp;COUNTBLANK(B865:AG865)&amp;")","Complete")</f>
        <v>Missing (1)</v>
      </c>
    </row>
    <row r="866" customFormat="false" ht="15" hidden="false" customHeight="false" outlineLevel="0" collapsed="false">
      <c r="A866" s="0" t="n">
        <v>863</v>
      </c>
      <c r="B866" s="0" t="s">
        <v>90</v>
      </c>
      <c r="C866" s="0" t="n">
        <v>0</v>
      </c>
      <c r="D866" s="0" t="n">
        <v>122</v>
      </c>
      <c r="E866" s="0" t="n">
        <v>2016</v>
      </c>
      <c r="F866" s="0" t="s">
        <v>103</v>
      </c>
      <c r="G866" s="0" t="n">
        <v>14</v>
      </c>
      <c r="H866" s="0" t="n">
        <v>27</v>
      </c>
      <c r="I866" s="0" t="n">
        <v>2</v>
      </c>
      <c r="J866" s="0" t="n">
        <v>1</v>
      </c>
      <c r="K866" s="0" t="n">
        <v>2</v>
      </c>
      <c r="L866" s="0" t="n">
        <v>0</v>
      </c>
      <c r="M866" s="0" t="n">
        <v>0</v>
      </c>
      <c r="N866" s="0" t="s">
        <v>112</v>
      </c>
      <c r="O866" s="0" t="s">
        <v>92</v>
      </c>
      <c r="P866" s="0" t="s">
        <v>99</v>
      </c>
      <c r="Q866" s="0" t="s">
        <v>94</v>
      </c>
      <c r="R866" s="0" t="n">
        <v>0</v>
      </c>
      <c r="S866" s="0" t="n">
        <v>0</v>
      </c>
      <c r="T866" s="0" t="n">
        <v>0</v>
      </c>
      <c r="U866" s="0" t="s">
        <v>95</v>
      </c>
      <c r="V866" s="0" t="s">
        <v>95</v>
      </c>
      <c r="W866" s="0" t="n">
        <v>0</v>
      </c>
      <c r="X866" s="0" t="s">
        <v>86</v>
      </c>
      <c r="Y866" s="0" t="n">
        <v>26</v>
      </c>
      <c r="AA866" s="0" t="n">
        <v>0</v>
      </c>
      <c r="AB866" s="0" t="s">
        <v>101</v>
      </c>
      <c r="AC866" s="0" t="n">
        <v>107</v>
      </c>
      <c r="AD866" s="0" t="n">
        <v>0</v>
      </c>
      <c r="AE866" s="0" t="n">
        <v>1</v>
      </c>
      <c r="AF866" s="0" t="s">
        <v>88</v>
      </c>
      <c r="AG866" s="13" t="n">
        <v>42459</v>
      </c>
      <c r="AH866" s="0" t="str">
        <f aca="false">B866&amp;"|"&amp;C866&amp;"|"&amp;D866&amp;"|"&amp;E866&amp;"|"&amp;F866&amp;"|"&amp;G866&amp;"|"&amp;H866&amp;"|"&amp;I866&amp;"|"&amp;J866&amp;"|"&amp;K866&amp;"|"&amp;L866&amp;"|"&amp;M866&amp;"|"&amp;N866&amp;"|"&amp;O866&amp;"|"&amp;P866&amp;"|"&amp;Q866&amp;"|"&amp;R866&amp;"|"&amp;S866&amp;"|"&amp;T866&amp;"|"&amp;U866&amp;"|"&amp;V866&amp;"|"&amp;W866&amp;"|"&amp;X866&amp;"|"&amp;Y866&amp;"|"&amp;Z866&amp;"|"&amp;AA866&amp;"|"&amp;AB866&amp;"|"&amp;AC866&amp;"|"&amp;AD866&amp;"|"&amp;AE866&amp;"|"&amp;AF866&amp;"|"&amp;AG866</f>
        <v>City Hotel|0|122|2016|March|14|27|2|1|2|0|0|HB|PRT|Offline TA/TO|TA/TO|0|0|0|A|A|0|No Deposit|26||0|Transient-Party|107|0|1|Check-Out|42459</v>
      </c>
      <c r="AI866" s="0" t="str">
        <f aca="false">IF(COUNTIF($AH$4:$AH$2603,AH866)&gt;1,"Duplicate","Unique")</f>
        <v>Unique</v>
      </c>
      <c r="AJ866" s="0" t="str">
        <f aca="false">IF(COUNTBLANK(B866:AG866)&gt;0,"Missing ("&amp;COUNTBLANK(B866:AG866)&amp;")","Complete")</f>
        <v>Missing (1)</v>
      </c>
    </row>
    <row r="867" customFormat="false" ht="15" hidden="false" customHeight="false" outlineLevel="0" collapsed="false">
      <c r="A867" s="14" t="n">
        <v>864</v>
      </c>
      <c r="B867" s="14" t="s">
        <v>90</v>
      </c>
      <c r="C867" s="14" t="n">
        <v>0</v>
      </c>
      <c r="D867" s="14" t="n">
        <v>3</v>
      </c>
      <c r="E867" s="14" t="n">
        <v>2016</v>
      </c>
      <c r="F867" s="14" t="s">
        <v>106</v>
      </c>
      <c r="G867" s="14" t="n">
        <v>18</v>
      </c>
      <c r="H867" s="14" t="n">
        <v>25</v>
      </c>
      <c r="I867" s="14" t="n">
        <v>1</v>
      </c>
      <c r="J867" s="14" t="n">
        <v>0</v>
      </c>
      <c r="K867" s="14" t="n">
        <v>1</v>
      </c>
      <c r="L867" s="14" t="n">
        <v>0</v>
      </c>
      <c r="M867" s="14" t="n">
        <v>0</v>
      </c>
      <c r="N867" s="14" t="s">
        <v>82</v>
      </c>
      <c r="O867" s="14" t="s">
        <v>92</v>
      </c>
      <c r="P867" s="14" t="s">
        <v>128</v>
      </c>
      <c r="Q867" s="14" t="s">
        <v>128</v>
      </c>
      <c r="R867" s="14" t="n">
        <v>1</v>
      </c>
      <c r="S867" s="14" t="n">
        <v>0</v>
      </c>
      <c r="T867" s="14" t="n">
        <v>4</v>
      </c>
      <c r="U867" s="14" t="s">
        <v>95</v>
      </c>
      <c r="V867" s="14" t="s">
        <v>95</v>
      </c>
      <c r="W867" s="14" t="n">
        <v>0</v>
      </c>
      <c r="X867" s="14" t="s">
        <v>86</v>
      </c>
      <c r="Y867" s="14"/>
      <c r="Z867" s="14" t="n">
        <v>40</v>
      </c>
      <c r="AA867" s="14" t="n">
        <v>0</v>
      </c>
      <c r="AB867" s="14" t="s">
        <v>87</v>
      </c>
      <c r="AC867" s="14" t="n">
        <v>65</v>
      </c>
      <c r="AD867" s="14" t="n">
        <v>0</v>
      </c>
      <c r="AE867" s="14" t="n">
        <v>0</v>
      </c>
      <c r="AF867" s="14" t="s">
        <v>88</v>
      </c>
      <c r="AG867" s="15" t="n">
        <v>42486</v>
      </c>
      <c r="AH867" s="14" t="str">
        <f aca="false">B867&amp;"|"&amp;C867&amp;"|"&amp;D867&amp;"|"&amp;E867&amp;"|"&amp;F867&amp;"|"&amp;G867&amp;"|"&amp;H867&amp;"|"&amp;I867&amp;"|"&amp;J867&amp;"|"&amp;K867&amp;"|"&amp;L867&amp;"|"&amp;M867&amp;"|"&amp;N867&amp;"|"&amp;O867&amp;"|"&amp;P867&amp;"|"&amp;Q867&amp;"|"&amp;R867&amp;"|"&amp;S867&amp;"|"&amp;T867&amp;"|"&amp;U867&amp;"|"&amp;V867&amp;"|"&amp;W867&amp;"|"&amp;X867&amp;"|"&amp;Y867&amp;"|"&amp;Z867&amp;"|"&amp;AA867&amp;"|"&amp;AB867&amp;"|"&amp;AC867&amp;"|"&amp;AD867&amp;"|"&amp;AE867&amp;"|"&amp;AF867&amp;"|"&amp;AG867</f>
        <v>City Hotel|0|3|2016|April|18|25|1|0|1|0|0|BB|PRT|Corporate|Corporate|1|0|4|A|A|0|No Deposit||40|0|Transient|65|0|0|Check-Out|42486</v>
      </c>
      <c r="AI867" s="14" t="str">
        <f aca="false">IF(COUNTIF($AH$4:$AH$2603,AH867)&gt;1,"Duplicate","Unique")</f>
        <v>Unique</v>
      </c>
      <c r="AJ867" s="14" t="str">
        <f aca="false">IF(COUNTBLANK(B867:AG867)&gt;0,"Missing ("&amp;COUNTBLANK(B867:AG867)&amp;")","Complete")</f>
        <v>Missing (1)</v>
      </c>
    </row>
    <row r="868" customFormat="false" ht="15" hidden="false" customHeight="false" outlineLevel="0" collapsed="false">
      <c r="A868" s="0" t="n">
        <v>865</v>
      </c>
      <c r="B868" s="0" t="s">
        <v>90</v>
      </c>
      <c r="C868" s="0" t="n">
        <v>0</v>
      </c>
      <c r="D868" s="0" t="n">
        <v>178</v>
      </c>
      <c r="E868" s="0" t="n">
        <v>2016</v>
      </c>
      <c r="F868" s="0" t="s">
        <v>119</v>
      </c>
      <c r="G868" s="0" t="n">
        <v>35</v>
      </c>
      <c r="H868" s="0" t="n">
        <v>23</v>
      </c>
      <c r="I868" s="0" t="n">
        <v>0</v>
      </c>
      <c r="J868" s="0" t="n">
        <v>3</v>
      </c>
      <c r="K868" s="0" t="n">
        <v>3</v>
      </c>
      <c r="L868" s="0" t="n">
        <v>0</v>
      </c>
      <c r="M868" s="0" t="n">
        <v>0</v>
      </c>
      <c r="N868" s="0" t="s">
        <v>82</v>
      </c>
      <c r="O868" s="0" t="s">
        <v>158</v>
      </c>
      <c r="P868" s="0" t="s">
        <v>93</v>
      </c>
      <c r="Q868" s="0" t="s">
        <v>94</v>
      </c>
      <c r="R868" s="0" t="n">
        <v>0</v>
      </c>
      <c r="S868" s="0" t="n">
        <v>0</v>
      </c>
      <c r="T868" s="0" t="n">
        <v>0</v>
      </c>
      <c r="U868" s="0" t="s">
        <v>109</v>
      </c>
      <c r="V868" s="0" t="s">
        <v>109</v>
      </c>
      <c r="W868" s="0" t="n">
        <v>1</v>
      </c>
      <c r="X868" s="0" t="s">
        <v>86</v>
      </c>
      <c r="Y868" s="0" t="n">
        <v>9</v>
      </c>
      <c r="AA868" s="0" t="n">
        <v>0</v>
      </c>
      <c r="AB868" s="0" t="s">
        <v>87</v>
      </c>
      <c r="AC868" s="0" t="n">
        <v>143.7</v>
      </c>
      <c r="AD868" s="0" t="n">
        <v>1</v>
      </c>
      <c r="AE868" s="0" t="n">
        <v>1</v>
      </c>
      <c r="AF868" s="0" t="s">
        <v>88</v>
      </c>
      <c r="AG868" s="13" t="n">
        <v>42608</v>
      </c>
      <c r="AH868" s="0" t="str">
        <f aca="false">B868&amp;"|"&amp;C868&amp;"|"&amp;D868&amp;"|"&amp;E868&amp;"|"&amp;F868&amp;"|"&amp;G868&amp;"|"&amp;H868&amp;"|"&amp;I868&amp;"|"&amp;J868&amp;"|"&amp;K868&amp;"|"&amp;L868&amp;"|"&amp;M868&amp;"|"&amp;N868&amp;"|"&amp;O868&amp;"|"&amp;P868&amp;"|"&amp;Q868&amp;"|"&amp;R868&amp;"|"&amp;S868&amp;"|"&amp;T868&amp;"|"&amp;U868&amp;"|"&amp;V868&amp;"|"&amp;W868&amp;"|"&amp;X868&amp;"|"&amp;Y868&amp;"|"&amp;Z868&amp;"|"&amp;AA868&amp;"|"&amp;AB868&amp;"|"&amp;AC868&amp;"|"&amp;AD868&amp;"|"&amp;AE868&amp;"|"&amp;AF868&amp;"|"&amp;AG868</f>
        <v>City Hotel|0|178|2016|August|35|23|0|3|3|0|0|BB|ITA|Online TA|TA/TO|0|0|0|D|D|1|No Deposit|9||0|Transient|143.7|1|1|Check-Out|42608</v>
      </c>
      <c r="AI868" s="0" t="str">
        <f aca="false">IF(COUNTIF($AH$4:$AH$2603,AH868)&gt;1,"Duplicate","Unique")</f>
        <v>Unique</v>
      </c>
      <c r="AJ868" s="0" t="str">
        <f aca="false">IF(COUNTBLANK(B868:AG868)&gt;0,"Missing ("&amp;COUNTBLANK(B868:AG868)&amp;")","Complete")</f>
        <v>Missing (1)</v>
      </c>
    </row>
    <row r="869" customFormat="false" ht="15" hidden="false" customHeight="false" outlineLevel="0" collapsed="false">
      <c r="A869" s="14" t="n">
        <v>866</v>
      </c>
      <c r="B869" s="14" t="s">
        <v>90</v>
      </c>
      <c r="C869" s="14" t="n">
        <v>0</v>
      </c>
      <c r="D869" s="14" t="n">
        <v>83</v>
      </c>
      <c r="E869" s="14" t="n">
        <v>2016</v>
      </c>
      <c r="F869" s="14" t="s">
        <v>103</v>
      </c>
      <c r="G869" s="14" t="n">
        <v>14</v>
      </c>
      <c r="H869" s="14" t="n">
        <v>28</v>
      </c>
      <c r="I869" s="14" t="n">
        <v>1</v>
      </c>
      <c r="J869" s="14" t="n">
        <v>4</v>
      </c>
      <c r="K869" s="14" t="n">
        <v>2</v>
      </c>
      <c r="L869" s="14" t="n">
        <v>0</v>
      </c>
      <c r="M869" s="14" t="n">
        <v>0</v>
      </c>
      <c r="N869" s="14" t="s">
        <v>82</v>
      </c>
      <c r="O869" s="14" t="s">
        <v>92</v>
      </c>
      <c r="P869" s="14" t="s">
        <v>99</v>
      </c>
      <c r="Q869" s="14" t="s">
        <v>94</v>
      </c>
      <c r="R869" s="14" t="n">
        <v>0</v>
      </c>
      <c r="S869" s="14" t="n">
        <v>0</v>
      </c>
      <c r="T869" s="14" t="n">
        <v>0</v>
      </c>
      <c r="U869" s="14" t="s">
        <v>95</v>
      </c>
      <c r="V869" s="14" t="s">
        <v>95</v>
      </c>
      <c r="W869" s="14" t="n">
        <v>0</v>
      </c>
      <c r="X869" s="14" t="s">
        <v>86</v>
      </c>
      <c r="Y869" s="14" t="n">
        <v>16</v>
      </c>
      <c r="Z869" s="14"/>
      <c r="AA869" s="14" t="n">
        <v>0</v>
      </c>
      <c r="AB869" s="14" t="s">
        <v>87</v>
      </c>
      <c r="AC869" s="14" t="n">
        <v>80.75</v>
      </c>
      <c r="AD869" s="14" t="n">
        <v>0</v>
      </c>
      <c r="AE869" s="14" t="n">
        <v>0</v>
      </c>
      <c r="AF869" s="14" t="s">
        <v>88</v>
      </c>
      <c r="AG869" s="15" t="n">
        <v>42462</v>
      </c>
      <c r="AH869" s="14" t="str">
        <f aca="false">B869&amp;"|"&amp;C869&amp;"|"&amp;D869&amp;"|"&amp;E869&amp;"|"&amp;F869&amp;"|"&amp;G869&amp;"|"&amp;H869&amp;"|"&amp;I869&amp;"|"&amp;J869&amp;"|"&amp;K869&amp;"|"&amp;L869&amp;"|"&amp;M869&amp;"|"&amp;N869&amp;"|"&amp;O869&amp;"|"&amp;P869&amp;"|"&amp;Q869&amp;"|"&amp;R869&amp;"|"&amp;S869&amp;"|"&amp;T869&amp;"|"&amp;U869&amp;"|"&amp;V869&amp;"|"&amp;W869&amp;"|"&amp;X869&amp;"|"&amp;Y869&amp;"|"&amp;Z869&amp;"|"&amp;AA869&amp;"|"&amp;AB869&amp;"|"&amp;AC869&amp;"|"&amp;AD869&amp;"|"&amp;AE869&amp;"|"&amp;AF869&amp;"|"&amp;AG869</f>
        <v>City Hotel|0|83|2016|March|14|28|1|4|2|0|0|BB|PRT|Offline TA/TO|TA/TO|0|0|0|A|A|0|No Deposit|16||0|Transient|80.75|0|0|Check-Out|42462</v>
      </c>
      <c r="AI869" s="14" t="str">
        <f aca="false">IF(COUNTIF($AH$4:$AH$2603,AH869)&gt;1,"Duplicate","Unique")</f>
        <v>Unique</v>
      </c>
      <c r="AJ869" s="14" t="str">
        <f aca="false">IF(COUNTBLANK(B869:AG869)&gt;0,"Missing ("&amp;COUNTBLANK(B869:AG869)&amp;")","Complete")</f>
        <v>Missing (1)</v>
      </c>
    </row>
    <row r="870" customFormat="false" ht="15" hidden="false" customHeight="false" outlineLevel="0" collapsed="false">
      <c r="A870" s="0" t="n">
        <v>867</v>
      </c>
      <c r="B870" s="0" t="s">
        <v>90</v>
      </c>
      <c r="C870" s="0" t="n">
        <v>1</v>
      </c>
      <c r="D870" s="0" t="n">
        <v>279</v>
      </c>
      <c r="E870" s="0" t="n">
        <v>2015</v>
      </c>
      <c r="F870" s="0" t="s">
        <v>91</v>
      </c>
      <c r="G870" s="0" t="n">
        <v>30</v>
      </c>
      <c r="H870" s="0" t="n">
        <v>23</v>
      </c>
      <c r="I870" s="0" t="n">
        <v>0</v>
      </c>
      <c r="J870" s="0" t="n">
        <v>2</v>
      </c>
      <c r="K870" s="0" t="n">
        <v>2</v>
      </c>
      <c r="L870" s="0" t="n">
        <v>0</v>
      </c>
      <c r="M870" s="0" t="n">
        <v>0</v>
      </c>
      <c r="N870" s="0" t="s">
        <v>82</v>
      </c>
      <c r="O870" s="0" t="s">
        <v>92</v>
      </c>
      <c r="P870" s="0" t="s">
        <v>116</v>
      </c>
      <c r="Q870" s="0" t="s">
        <v>94</v>
      </c>
      <c r="R870" s="0" t="n">
        <v>1</v>
      </c>
      <c r="S870" s="0" t="n">
        <v>1</v>
      </c>
      <c r="T870" s="0" t="n">
        <v>0</v>
      </c>
      <c r="U870" s="0" t="s">
        <v>95</v>
      </c>
      <c r="V870" s="0" t="s">
        <v>95</v>
      </c>
      <c r="W870" s="0" t="n">
        <v>0</v>
      </c>
      <c r="X870" s="0" t="s">
        <v>86</v>
      </c>
      <c r="Y870" s="0" t="n">
        <v>1</v>
      </c>
      <c r="AA870" s="0" t="n">
        <v>0</v>
      </c>
      <c r="AB870" s="0" t="s">
        <v>101</v>
      </c>
      <c r="AC870" s="0" t="n">
        <v>62.8</v>
      </c>
      <c r="AD870" s="0" t="n">
        <v>0</v>
      </c>
      <c r="AE870" s="0" t="n">
        <v>0</v>
      </c>
      <c r="AF870" s="0" t="s">
        <v>96</v>
      </c>
      <c r="AG870" s="13" t="n">
        <v>41929</v>
      </c>
      <c r="AH870" s="0" t="str">
        <f aca="false">B870&amp;"|"&amp;C870&amp;"|"&amp;D870&amp;"|"&amp;E870&amp;"|"&amp;F870&amp;"|"&amp;G870&amp;"|"&amp;H870&amp;"|"&amp;I870&amp;"|"&amp;J870&amp;"|"&amp;K870&amp;"|"&amp;L870&amp;"|"&amp;M870&amp;"|"&amp;N870&amp;"|"&amp;O870&amp;"|"&amp;P870&amp;"|"&amp;Q870&amp;"|"&amp;R870&amp;"|"&amp;S870&amp;"|"&amp;T870&amp;"|"&amp;U870&amp;"|"&amp;V870&amp;"|"&amp;W870&amp;"|"&amp;X870&amp;"|"&amp;Y870&amp;"|"&amp;Z870&amp;"|"&amp;AA870&amp;"|"&amp;AB870&amp;"|"&amp;AC870&amp;"|"&amp;AD870&amp;"|"&amp;AE870&amp;"|"&amp;AF870&amp;"|"&amp;AG870</f>
        <v>City Hotel|1|279|2015|July|30|23|0|2|2|0|0|BB|PRT|Groups|TA/TO|1|1|0|A|A|0|No Deposit|1||0|Transient-Party|62.8|0|0|Canceled|41929</v>
      </c>
      <c r="AI870" s="0" t="str">
        <f aca="false">IF(COUNTIF($AH$4:$AH$2603,AH870)&gt;1,"Duplicate","Unique")</f>
        <v>Duplicate</v>
      </c>
      <c r="AJ870" s="0" t="str">
        <f aca="false">IF(COUNTBLANK(B870:AG870)&gt;0,"Missing ("&amp;COUNTBLANK(B870:AG870)&amp;")","Complete")</f>
        <v>Missing (1)</v>
      </c>
    </row>
    <row r="871" customFormat="false" ht="15" hidden="false" customHeight="false" outlineLevel="0" collapsed="false">
      <c r="A871" s="14" t="n">
        <v>868</v>
      </c>
      <c r="B871" s="14" t="s">
        <v>80</v>
      </c>
      <c r="C871" s="14" t="n">
        <v>1</v>
      </c>
      <c r="D871" s="14" t="n">
        <v>162</v>
      </c>
      <c r="E871" s="14" t="n">
        <v>2016</v>
      </c>
      <c r="F871" s="14" t="s">
        <v>119</v>
      </c>
      <c r="G871" s="14" t="n">
        <v>36</v>
      </c>
      <c r="H871" s="14" t="n">
        <v>31</v>
      </c>
      <c r="I871" s="14" t="n">
        <v>2</v>
      </c>
      <c r="J871" s="14" t="n">
        <v>7</v>
      </c>
      <c r="K871" s="14" t="n">
        <v>2</v>
      </c>
      <c r="L871" s="14" t="n">
        <v>0</v>
      </c>
      <c r="M871" s="14" t="n">
        <v>0</v>
      </c>
      <c r="N871" s="14" t="s">
        <v>82</v>
      </c>
      <c r="O871" s="14" t="s">
        <v>83</v>
      </c>
      <c r="P871" s="14" t="s">
        <v>93</v>
      </c>
      <c r="Q871" s="14" t="s">
        <v>94</v>
      </c>
      <c r="R871" s="14" t="n">
        <v>0</v>
      </c>
      <c r="S871" s="14" t="n">
        <v>0</v>
      </c>
      <c r="T871" s="14" t="n">
        <v>0</v>
      </c>
      <c r="U871" s="14" t="s">
        <v>95</v>
      </c>
      <c r="V871" s="14" t="s">
        <v>95</v>
      </c>
      <c r="W871" s="14" t="n">
        <v>0</v>
      </c>
      <c r="X871" s="14" t="s">
        <v>86</v>
      </c>
      <c r="Y871" s="14" t="n">
        <v>240</v>
      </c>
      <c r="Z871" s="14"/>
      <c r="AA871" s="14" t="n">
        <v>0</v>
      </c>
      <c r="AB871" s="14" t="s">
        <v>87</v>
      </c>
      <c r="AC871" s="14" t="n">
        <v>141.33</v>
      </c>
      <c r="AD871" s="14" t="n">
        <v>0</v>
      </c>
      <c r="AE871" s="14" t="n">
        <v>0</v>
      </c>
      <c r="AF871" s="14" t="s">
        <v>96</v>
      </c>
      <c r="AG871" s="15" t="n">
        <v>42572</v>
      </c>
      <c r="AH871" s="14" t="str">
        <f aca="false">B871&amp;"|"&amp;C871&amp;"|"&amp;D871&amp;"|"&amp;E871&amp;"|"&amp;F871&amp;"|"&amp;G871&amp;"|"&amp;H871&amp;"|"&amp;I871&amp;"|"&amp;J871&amp;"|"&amp;K871&amp;"|"&amp;L871&amp;"|"&amp;M871&amp;"|"&amp;N871&amp;"|"&amp;O871&amp;"|"&amp;P871&amp;"|"&amp;Q871&amp;"|"&amp;R871&amp;"|"&amp;S871&amp;"|"&amp;T871&amp;"|"&amp;U871&amp;"|"&amp;V871&amp;"|"&amp;W871&amp;"|"&amp;X871&amp;"|"&amp;Y871&amp;"|"&amp;Z871&amp;"|"&amp;AA871&amp;"|"&amp;AB871&amp;"|"&amp;AC871&amp;"|"&amp;AD871&amp;"|"&amp;AE871&amp;"|"&amp;AF871&amp;"|"&amp;AG871</f>
        <v>Resort Hotel|1|162|2016|August|36|31|2|7|2|0|0|BB|GBR|Online TA|TA/TO|0|0|0|A|A|0|No Deposit|240||0|Transient|141.33|0|0|Canceled|42572</v>
      </c>
      <c r="AI871" s="14" t="str">
        <f aca="false">IF(COUNTIF($AH$4:$AH$2603,AH871)&gt;1,"Duplicate","Unique")</f>
        <v>Unique</v>
      </c>
      <c r="AJ871" s="14" t="str">
        <f aca="false">IF(COUNTBLANK(B871:AG871)&gt;0,"Missing ("&amp;COUNTBLANK(B871:AG871)&amp;")","Complete")</f>
        <v>Missing (1)</v>
      </c>
    </row>
    <row r="872" customFormat="false" ht="15" hidden="false" customHeight="false" outlineLevel="0" collapsed="false">
      <c r="A872" s="0" t="n">
        <v>869</v>
      </c>
      <c r="B872" s="0" t="s">
        <v>80</v>
      </c>
      <c r="C872" s="0" t="n">
        <v>0</v>
      </c>
      <c r="D872" s="0" t="n">
        <v>16</v>
      </c>
      <c r="E872" s="0" t="n">
        <v>2016</v>
      </c>
      <c r="F872" s="0" t="s">
        <v>81</v>
      </c>
      <c r="G872" s="0" t="n">
        <v>52</v>
      </c>
      <c r="H872" s="0" t="n">
        <v>24</v>
      </c>
      <c r="I872" s="0" t="n">
        <v>2</v>
      </c>
      <c r="J872" s="0" t="n">
        <v>1</v>
      </c>
      <c r="K872" s="0" t="n">
        <v>2</v>
      </c>
      <c r="L872" s="0" t="n">
        <v>0</v>
      </c>
      <c r="M872" s="0" t="n">
        <v>0</v>
      </c>
      <c r="N872" s="0" t="s">
        <v>82</v>
      </c>
      <c r="O872" s="0" t="s">
        <v>83</v>
      </c>
      <c r="P872" s="0" t="s">
        <v>84</v>
      </c>
      <c r="Q872" s="0" t="s">
        <v>84</v>
      </c>
      <c r="R872" s="0" t="n">
        <v>0</v>
      </c>
      <c r="S872" s="0" t="n">
        <v>0</v>
      </c>
      <c r="T872" s="0" t="n">
        <v>0</v>
      </c>
      <c r="U872" s="0" t="s">
        <v>124</v>
      </c>
      <c r="V872" s="0" t="s">
        <v>124</v>
      </c>
      <c r="W872" s="0" t="n">
        <v>0</v>
      </c>
      <c r="X872" s="0" t="s">
        <v>86</v>
      </c>
      <c r="AA872" s="0" t="n">
        <v>0</v>
      </c>
      <c r="AB872" s="0" t="s">
        <v>87</v>
      </c>
      <c r="AC872" s="0" t="n">
        <v>99.33</v>
      </c>
      <c r="AD872" s="0" t="n">
        <v>0</v>
      </c>
      <c r="AE872" s="0" t="n">
        <v>0</v>
      </c>
      <c r="AF872" s="0" t="s">
        <v>88</v>
      </c>
      <c r="AG872" s="13" t="n">
        <v>42731</v>
      </c>
      <c r="AH872" s="0" t="str">
        <f aca="false">B872&amp;"|"&amp;C872&amp;"|"&amp;D872&amp;"|"&amp;E872&amp;"|"&amp;F872&amp;"|"&amp;G872&amp;"|"&amp;H872&amp;"|"&amp;I872&amp;"|"&amp;J872&amp;"|"&amp;K872&amp;"|"&amp;L872&amp;"|"&amp;M872&amp;"|"&amp;N872&amp;"|"&amp;O872&amp;"|"&amp;P872&amp;"|"&amp;Q872&amp;"|"&amp;R872&amp;"|"&amp;S872&amp;"|"&amp;T872&amp;"|"&amp;U872&amp;"|"&amp;V872&amp;"|"&amp;W872&amp;"|"&amp;X872&amp;"|"&amp;Y872&amp;"|"&amp;Z872&amp;"|"&amp;AA872&amp;"|"&amp;AB872&amp;"|"&amp;AC872&amp;"|"&amp;AD872&amp;"|"&amp;AE872&amp;"|"&amp;AF872&amp;"|"&amp;AG872</f>
        <v>Resort Hotel|0|16|2016|December|52|24|2|1|2|0|0|BB|GBR|Direct|Direct|0|0|0|E|E|0|No Deposit|||0|Transient|99.33|0|0|Check-Out|42731</v>
      </c>
      <c r="AI872" s="0" t="str">
        <f aca="false">IF(COUNTIF($AH$4:$AH$2603,AH872)&gt;1,"Duplicate","Unique")</f>
        <v>Unique</v>
      </c>
      <c r="AJ872" s="0" t="str">
        <f aca="false">IF(COUNTBLANK(B872:AG872)&gt;0,"Missing ("&amp;COUNTBLANK(B872:AG872)&amp;")","Complete")</f>
        <v>Missing (2)</v>
      </c>
    </row>
    <row r="873" customFormat="false" ht="15" hidden="false" customHeight="false" outlineLevel="0" collapsed="false">
      <c r="A873" s="14" t="n">
        <v>870</v>
      </c>
      <c r="B873" s="14" t="s">
        <v>80</v>
      </c>
      <c r="C873" s="14" t="n">
        <v>1</v>
      </c>
      <c r="D873" s="14" t="n">
        <v>108</v>
      </c>
      <c r="E873" s="14" t="n">
        <v>2016</v>
      </c>
      <c r="F873" s="14" t="s">
        <v>103</v>
      </c>
      <c r="G873" s="14" t="n">
        <v>13</v>
      </c>
      <c r="H873" s="14" t="n">
        <v>21</v>
      </c>
      <c r="I873" s="14" t="n">
        <v>1</v>
      </c>
      <c r="J873" s="14" t="n">
        <v>1</v>
      </c>
      <c r="K873" s="14" t="n">
        <v>2</v>
      </c>
      <c r="L873" s="14" t="n">
        <v>0</v>
      </c>
      <c r="M873" s="14" t="n">
        <v>0</v>
      </c>
      <c r="N873" s="14" t="s">
        <v>82</v>
      </c>
      <c r="O873" s="14" t="s">
        <v>92</v>
      </c>
      <c r="P873" s="14" t="s">
        <v>93</v>
      </c>
      <c r="Q873" s="14" t="s">
        <v>94</v>
      </c>
      <c r="R873" s="14" t="n">
        <v>0</v>
      </c>
      <c r="S873" s="14" t="n">
        <v>0</v>
      </c>
      <c r="T873" s="14" t="n">
        <v>0</v>
      </c>
      <c r="U873" s="14" t="s">
        <v>95</v>
      </c>
      <c r="V873" s="14" t="s">
        <v>95</v>
      </c>
      <c r="W873" s="14" t="n">
        <v>1</v>
      </c>
      <c r="X873" s="14" t="s">
        <v>86</v>
      </c>
      <c r="Y873" s="14" t="n">
        <v>240</v>
      </c>
      <c r="Z873" s="14"/>
      <c r="AA873" s="14" t="n">
        <v>0</v>
      </c>
      <c r="AB873" s="14" t="s">
        <v>87</v>
      </c>
      <c r="AC873" s="14" t="n">
        <v>48</v>
      </c>
      <c r="AD873" s="14" t="n">
        <v>0</v>
      </c>
      <c r="AE873" s="14" t="n">
        <v>1</v>
      </c>
      <c r="AF873" s="14" t="s">
        <v>96</v>
      </c>
      <c r="AG873" s="15" t="n">
        <v>42373</v>
      </c>
      <c r="AH873" s="14" t="str">
        <f aca="false">B873&amp;"|"&amp;C873&amp;"|"&amp;D873&amp;"|"&amp;E873&amp;"|"&amp;F873&amp;"|"&amp;G873&amp;"|"&amp;H873&amp;"|"&amp;I873&amp;"|"&amp;J873&amp;"|"&amp;K873&amp;"|"&amp;L873&amp;"|"&amp;M873&amp;"|"&amp;N873&amp;"|"&amp;O873&amp;"|"&amp;P873&amp;"|"&amp;Q873&amp;"|"&amp;R873&amp;"|"&amp;S873&amp;"|"&amp;T873&amp;"|"&amp;U873&amp;"|"&amp;V873&amp;"|"&amp;W873&amp;"|"&amp;X873&amp;"|"&amp;Y873&amp;"|"&amp;Z873&amp;"|"&amp;AA873&amp;"|"&amp;AB873&amp;"|"&amp;AC873&amp;"|"&amp;AD873&amp;"|"&amp;AE873&amp;"|"&amp;AF873&amp;"|"&amp;AG873</f>
        <v>Resort Hotel|1|108|2016|March|13|21|1|1|2|0|0|BB|PRT|Online TA|TA/TO|0|0|0|A|A|1|No Deposit|240||0|Transient|48|0|1|Canceled|42373</v>
      </c>
      <c r="AI873" s="14" t="str">
        <f aca="false">IF(COUNTIF($AH$4:$AH$2603,AH873)&gt;1,"Duplicate","Unique")</f>
        <v>Unique</v>
      </c>
      <c r="AJ873" s="14" t="str">
        <f aca="false">IF(COUNTBLANK(B873:AG873)&gt;0,"Missing ("&amp;COUNTBLANK(B873:AG873)&amp;")","Complete")</f>
        <v>Missing (1)</v>
      </c>
    </row>
    <row r="874" customFormat="false" ht="15" hidden="false" customHeight="false" outlineLevel="0" collapsed="false">
      <c r="A874" s="0" t="n">
        <v>871</v>
      </c>
      <c r="B874" s="0" t="s">
        <v>90</v>
      </c>
      <c r="C874" s="0" t="n">
        <v>0</v>
      </c>
      <c r="D874" s="0" t="n">
        <v>13</v>
      </c>
      <c r="E874" s="0" t="n">
        <v>2016</v>
      </c>
      <c r="F874" s="0" t="s">
        <v>111</v>
      </c>
      <c r="G874" s="0" t="n">
        <v>42</v>
      </c>
      <c r="H874" s="0" t="n">
        <v>10</v>
      </c>
      <c r="I874" s="0" t="n">
        <v>1</v>
      </c>
      <c r="J874" s="0" t="n">
        <v>2</v>
      </c>
      <c r="K874" s="0" t="n">
        <v>2</v>
      </c>
      <c r="L874" s="0" t="n">
        <v>0</v>
      </c>
      <c r="M874" s="0" t="n">
        <v>0</v>
      </c>
      <c r="N874" s="0" t="s">
        <v>82</v>
      </c>
      <c r="O874" s="0" t="s">
        <v>123</v>
      </c>
      <c r="P874" s="0" t="s">
        <v>128</v>
      </c>
      <c r="Q874" s="0" t="s">
        <v>128</v>
      </c>
      <c r="R874" s="0" t="n">
        <v>0</v>
      </c>
      <c r="S874" s="0" t="n">
        <v>0</v>
      </c>
      <c r="T874" s="0" t="n">
        <v>0</v>
      </c>
      <c r="U874" s="0" t="s">
        <v>95</v>
      </c>
      <c r="V874" s="0" t="s">
        <v>95</v>
      </c>
      <c r="W874" s="0" t="n">
        <v>0</v>
      </c>
      <c r="X874" s="0" t="s">
        <v>86</v>
      </c>
      <c r="Z874" s="0" t="n">
        <v>332</v>
      </c>
      <c r="AA874" s="0" t="n">
        <v>0</v>
      </c>
      <c r="AB874" s="0" t="s">
        <v>87</v>
      </c>
      <c r="AC874" s="0" t="n">
        <v>159</v>
      </c>
      <c r="AD874" s="0" t="n">
        <v>0</v>
      </c>
      <c r="AE874" s="0" t="n">
        <v>0</v>
      </c>
      <c r="AF874" s="0" t="s">
        <v>88</v>
      </c>
      <c r="AG874" s="13" t="n">
        <v>42656</v>
      </c>
      <c r="AH874" s="0" t="str">
        <f aca="false">B874&amp;"|"&amp;C874&amp;"|"&amp;D874&amp;"|"&amp;E874&amp;"|"&amp;F874&amp;"|"&amp;G874&amp;"|"&amp;H874&amp;"|"&amp;I874&amp;"|"&amp;J874&amp;"|"&amp;K874&amp;"|"&amp;L874&amp;"|"&amp;M874&amp;"|"&amp;N874&amp;"|"&amp;O874&amp;"|"&amp;P874&amp;"|"&amp;Q874&amp;"|"&amp;R874&amp;"|"&amp;S874&amp;"|"&amp;T874&amp;"|"&amp;U874&amp;"|"&amp;V874&amp;"|"&amp;W874&amp;"|"&amp;X874&amp;"|"&amp;Y874&amp;"|"&amp;Z874&amp;"|"&amp;AA874&amp;"|"&amp;AB874&amp;"|"&amp;AC874&amp;"|"&amp;AD874&amp;"|"&amp;AE874&amp;"|"&amp;AF874&amp;"|"&amp;AG874</f>
        <v>City Hotel|0|13|2016|October|42|10|1|2|2|0|0|BB|USA|Corporate|Corporate|0|0|0|A|A|0|No Deposit||332|0|Transient|159|0|0|Check-Out|42656</v>
      </c>
      <c r="AI874" s="0" t="str">
        <f aca="false">IF(COUNTIF($AH$4:$AH$2603,AH874)&gt;1,"Duplicate","Unique")</f>
        <v>Unique</v>
      </c>
      <c r="AJ874" s="0" t="str">
        <f aca="false">IF(COUNTBLANK(B874:AG874)&gt;0,"Missing ("&amp;COUNTBLANK(B874:AG874)&amp;")","Complete")</f>
        <v>Missing (1)</v>
      </c>
    </row>
    <row r="875" customFormat="false" ht="15" hidden="false" customHeight="false" outlineLevel="0" collapsed="false">
      <c r="A875" s="14" t="n">
        <v>872</v>
      </c>
      <c r="B875" s="14" t="s">
        <v>80</v>
      </c>
      <c r="C875" s="14" t="n">
        <v>0</v>
      </c>
      <c r="D875" s="14" t="n">
        <v>130</v>
      </c>
      <c r="E875" s="14" t="n">
        <v>2016</v>
      </c>
      <c r="F875" s="14" t="s">
        <v>119</v>
      </c>
      <c r="G875" s="14" t="n">
        <v>34</v>
      </c>
      <c r="H875" s="14" t="n">
        <v>20</v>
      </c>
      <c r="I875" s="14" t="n">
        <v>4</v>
      </c>
      <c r="J875" s="14" t="n">
        <v>10</v>
      </c>
      <c r="K875" s="14" t="n">
        <v>2</v>
      </c>
      <c r="L875" s="14" t="n">
        <v>0</v>
      </c>
      <c r="M875" s="14" t="n">
        <v>0</v>
      </c>
      <c r="N875" s="14" t="s">
        <v>82</v>
      </c>
      <c r="O875" s="14" t="s">
        <v>147</v>
      </c>
      <c r="P875" s="14" t="s">
        <v>84</v>
      </c>
      <c r="Q875" s="14" t="s">
        <v>84</v>
      </c>
      <c r="R875" s="14" t="n">
        <v>0</v>
      </c>
      <c r="S875" s="14" t="n">
        <v>0</v>
      </c>
      <c r="T875" s="14" t="n">
        <v>0</v>
      </c>
      <c r="U875" s="14" t="s">
        <v>109</v>
      </c>
      <c r="V875" s="14" t="s">
        <v>109</v>
      </c>
      <c r="W875" s="14" t="n">
        <v>0</v>
      </c>
      <c r="X875" s="14" t="s">
        <v>86</v>
      </c>
      <c r="Y875" s="14"/>
      <c r="Z875" s="14"/>
      <c r="AA875" s="14" t="n">
        <v>0</v>
      </c>
      <c r="AB875" s="14" t="s">
        <v>87</v>
      </c>
      <c r="AC875" s="14" t="n">
        <v>189.86</v>
      </c>
      <c r="AD875" s="14" t="n">
        <v>0</v>
      </c>
      <c r="AE875" s="14" t="n">
        <v>0</v>
      </c>
      <c r="AF875" s="14" t="s">
        <v>88</v>
      </c>
      <c r="AG875" s="15" t="n">
        <v>42616</v>
      </c>
      <c r="AH875" s="14" t="str">
        <f aca="false">B875&amp;"|"&amp;C875&amp;"|"&amp;D875&amp;"|"&amp;E875&amp;"|"&amp;F875&amp;"|"&amp;G875&amp;"|"&amp;H875&amp;"|"&amp;I875&amp;"|"&amp;J875&amp;"|"&amp;K875&amp;"|"&amp;L875&amp;"|"&amp;M875&amp;"|"&amp;N875&amp;"|"&amp;O875&amp;"|"&amp;P875&amp;"|"&amp;Q875&amp;"|"&amp;R875&amp;"|"&amp;S875&amp;"|"&amp;T875&amp;"|"&amp;U875&amp;"|"&amp;V875&amp;"|"&amp;W875&amp;"|"&amp;X875&amp;"|"&amp;Y875&amp;"|"&amp;Z875&amp;"|"&amp;AA875&amp;"|"&amp;AB875&amp;"|"&amp;AC875&amp;"|"&amp;AD875&amp;"|"&amp;AE875&amp;"|"&amp;AF875&amp;"|"&amp;AG875</f>
        <v>Resort Hotel|0|130|2016|August|34|20|4|10|2|0|0|BB|IRL|Direct|Direct|0|0|0|D|D|0|No Deposit|||0|Transient|189.86|0|0|Check-Out|42616</v>
      </c>
      <c r="AI875" s="14" t="str">
        <f aca="false">IF(COUNTIF($AH$4:$AH$2603,AH875)&gt;1,"Duplicate","Unique")</f>
        <v>Unique</v>
      </c>
      <c r="AJ875" s="14" t="str">
        <f aca="false">IF(COUNTBLANK(B875:AG875)&gt;0,"Missing ("&amp;COUNTBLANK(B875:AG875)&amp;")","Complete")</f>
        <v>Missing (2)</v>
      </c>
    </row>
    <row r="876" customFormat="false" ht="15" hidden="false" customHeight="false" outlineLevel="0" collapsed="false">
      <c r="A876" s="0" t="n">
        <v>873</v>
      </c>
      <c r="B876" s="0" t="s">
        <v>90</v>
      </c>
      <c r="C876" s="0" t="n">
        <v>1</v>
      </c>
      <c r="D876" s="0" t="n">
        <v>178</v>
      </c>
      <c r="E876" s="0" t="n">
        <v>2016</v>
      </c>
      <c r="F876" s="0" t="s">
        <v>119</v>
      </c>
      <c r="G876" s="0" t="n">
        <v>34</v>
      </c>
      <c r="H876" s="0" t="n">
        <v>18</v>
      </c>
      <c r="I876" s="0" t="n">
        <v>0</v>
      </c>
      <c r="J876" s="0" t="n">
        <v>3</v>
      </c>
      <c r="K876" s="0" t="n">
        <v>1</v>
      </c>
      <c r="L876" s="0" t="n">
        <v>1</v>
      </c>
      <c r="M876" s="0" t="n">
        <v>0</v>
      </c>
      <c r="N876" s="0" t="s">
        <v>82</v>
      </c>
      <c r="O876" s="0" t="s">
        <v>158</v>
      </c>
      <c r="P876" s="0" t="s">
        <v>93</v>
      </c>
      <c r="Q876" s="0" t="s">
        <v>94</v>
      </c>
      <c r="R876" s="0" t="n">
        <v>0</v>
      </c>
      <c r="S876" s="0" t="n">
        <v>0</v>
      </c>
      <c r="T876" s="0" t="n">
        <v>0</v>
      </c>
      <c r="U876" s="0" t="s">
        <v>95</v>
      </c>
      <c r="V876" s="0" t="s">
        <v>95</v>
      </c>
      <c r="W876" s="0" t="n">
        <v>0</v>
      </c>
      <c r="X876" s="0" t="s">
        <v>86</v>
      </c>
      <c r="Y876" s="0" t="n">
        <v>9</v>
      </c>
      <c r="AA876" s="0" t="n">
        <v>0</v>
      </c>
      <c r="AB876" s="0" t="s">
        <v>87</v>
      </c>
      <c r="AC876" s="0" t="n">
        <v>124.5</v>
      </c>
      <c r="AD876" s="0" t="n">
        <v>0</v>
      </c>
      <c r="AE876" s="0" t="n">
        <v>0</v>
      </c>
      <c r="AF876" s="0" t="s">
        <v>96</v>
      </c>
      <c r="AG876" s="13" t="n">
        <v>42433</v>
      </c>
      <c r="AH876" s="0" t="str">
        <f aca="false">B876&amp;"|"&amp;C876&amp;"|"&amp;D876&amp;"|"&amp;E876&amp;"|"&amp;F876&amp;"|"&amp;G876&amp;"|"&amp;H876&amp;"|"&amp;I876&amp;"|"&amp;J876&amp;"|"&amp;K876&amp;"|"&amp;L876&amp;"|"&amp;M876&amp;"|"&amp;N876&amp;"|"&amp;O876&amp;"|"&amp;P876&amp;"|"&amp;Q876&amp;"|"&amp;R876&amp;"|"&amp;S876&amp;"|"&amp;T876&amp;"|"&amp;U876&amp;"|"&amp;V876&amp;"|"&amp;W876&amp;"|"&amp;X876&amp;"|"&amp;Y876&amp;"|"&amp;Z876&amp;"|"&amp;AA876&amp;"|"&amp;AB876&amp;"|"&amp;AC876&amp;"|"&amp;AD876&amp;"|"&amp;AE876&amp;"|"&amp;AF876&amp;"|"&amp;AG876</f>
        <v>City Hotel|1|178|2016|August|34|18|0|3|1|1|0|BB|ITA|Online TA|TA/TO|0|0|0|A|A|0|No Deposit|9||0|Transient|124.5|0|0|Canceled|42433</v>
      </c>
      <c r="AI876" s="0" t="str">
        <f aca="false">IF(COUNTIF($AH$4:$AH$2603,AH876)&gt;1,"Duplicate","Unique")</f>
        <v>Unique</v>
      </c>
      <c r="AJ876" s="0" t="str">
        <f aca="false">IF(COUNTBLANK(B876:AG876)&gt;0,"Missing ("&amp;COUNTBLANK(B876:AG876)&amp;")","Complete")</f>
        <v>Missing (1)</v>
      </c>
    </row>
    <row r="877" customFormat="false" ht="15" hidden="false" customHeight="false" outlineLevel="0" collapsed="false">
      <c r="A877" s="14" t="n">
        <v>874</v>
      </c>
      <c r="B877" s="14" t="s">
        <v>80</v>
      </c>
      <c r="C877" s="14" t="n">
        <v>0</v>
      </c>
      <c r="D877" s="14" t="n">
        <v>217</v>
      </c>
      <c r="E877" s="14" t="n">
        <v>2017</v>
      </c>
      <c r="F877" s="14" t="s">
        <v>119</v>
      </c>
      <c r="G877" s="14" t="n">
        <v>35</v>
      </c>
      <c r="H877" s="14" t="n">
        <v>29</v>
      </c>
      <c r="I877" s="14" t="n">
        <v>0</v>
      </c>
      <c r="J877" s="14" t="n">
        <v>4</v>
      </c>
      <c r="K877" s="14" t="n">
        <v>2</v>
      </c>
      <c r="L877" s="14" t="n">
        <v>0</v>
      </c>
      <c r="M877" s="14" t="n">
        <v>0</v>
      </c>
      <c r="N877" s="14" t="s">
        <v>82</v>
      </c>
      <c r="O877" s="14" t="s">
        <v>151</v>
      </c>
      <c r="P877" s="14" t="s">
        <v>99</v>
      </c>
      <c r="Q877" s="14" t="s">
        <v>94</v>
      </c>
      <c r="R877" s="14" t="n">
        <v>0</v>
      </c>
      <c r="S877" s="14" t="n">
        <v>0</v>
      </c>
      <c r="T877" s="14" t="n">
        <v>0</v>
      </c>
      <c r="U877" s="14" t="s">
        <v>95</v>
      </c>
      <c r="V877" s="14" t="s">
        <v>95</v>
      </c>
      <c r="W877" s="14" t="n">
        <v>2</v>
      </c>
      <c r="X877" s="14" t="s">
        <v>86</v>
      </c>
      <c r="Y877" s="14" t="n">
        <v>410</v>
      </c>
      <c r="Z877" s="14"/>
      <c r="AA877" s="14" t="n">
        <v>0</v>
      </c>
      <c r="AB877" s="14" t="s">
        <v>87</v>
      </c>
      <c r="AC877" s="14" t="n">
        <v>106.35</v>
      </c>
      <c r="AD877" s="14" t="n">
        <v>0</v>
      </c>
      <c r="AE877" s="14" t="n">
        <v>1</v>
      </c>
      <c r="AF877" s="14" t="s">
        <v>88</v>
      </c>
      <c r="AG877" s="15" t="n">
        <v>42980</v>
      </c>
      <c r="AH877" s="14" t="str">
        <f aca="false">B877&amp;"|"&amp;C877&amp;"|"&amp;D877&amp;"|"&amp;E877&amp;"|"&amp;F877&amp;"|"&amp;G877&amp;"|"&amp;H877&amp;"|"&amp;I877&amp;"|"&amp;J877&amp;"|"&amp;K877&amp;"|"&amp;L877&amp;"|"&amp;M877&amp;"|"&amp;N877&amp;"|"&amp;O877&amp;"|"&amp;P877&amp;"|"&amp;Q877&amp;"|"&amp;R877&amp;"|"&amp;S877&amp;"|"&amp;T877&amp;"|"&amp;U877&amp;"|"&amp;V877&amp;"|"&amp;W877&amp;"|"&amp;X877&amp;"|"&amp;Y877&amp;"|"&amp;Z877&amp;"|"&amp;AA877&amp;"|"&amp;AB877&amp;"|"&amp;AC877&amp;"|"&amp;AD877&amp;"|"&amp;AE877&amp;"|"&amp;AF877&amp;"|"&amp;AG877</f>
        <v>Resort Hotel|0|217|2017|August|35|29|0|4|2|0|0|BB|CN|Offline TA/TO|TA/TO|0|0|0|A|A|2|No Deposit|410||0|Transient|106.35|0|1|Check-Out|42980</v>
      </c>
      <c r="AI877" s="14" t="str">
        <f aca="false">IF(COUNTIF($AH$4:$AH$2603,AH877)&gt;1,"Duplicate","Unique")</f>
        <v>Unique</v>
      </c>
      <c r="AJ877" s="14" t="str">
        <f aca="false">IF(COUNTBLANK(B877:AG877)&gt;0,"Missing ("&amp;COUNTBLANK(B877:AG877)&amp;")","Complete")</f>
        <v>Missing (1)</v>
      </c>
    </row>
    <row r="878" customFormat="false" ht="15" hidden="false" customHeight="false" outlineLevel="0" collapsed="false">
      <c r="A878" s="0" t="n">
        <v>875</v>
      </c>
      <c r="B878" s="0" t="s">
        <v>80</v>
      </c>
      <c r="C878" s="0" t="n">
        <v>0</v>
      </c>
      <c r="D878" s="0" t="n">
        <v>73</v>
      </c>
      <c r="E878" s="0" t="n">
        <v>2017</v>
      </c>
      <c r="F878" s="0" t="s">
        <v>118</v>
      </c>
      <c r="G878" s="0" t="n">
        <v>7</v>
      </c>
      <c r="H878" s="0" t="n">
        <v>17</v>
      </c>
      <c r="I878" s="0" t="n">
        <v>1</v>
      </c>
      <c r="J878" s="0" t="n">
        <v>2</v>
      </c>
      <c r="K878" s="0" t="n">
        <v>2</v>
      </c>
      <c r="L878" s="0" t="n">
        <v>0</v>
      </c>
      <c r="M878" s="0" t="n">
        <v>0</v>
      </c>
      <c r="N878" s="0" t="s">
        <v>82</v>
      </c>
      <c r="O878" s="0" t="s">
        <v>83</v>
      </c>
      <c r="P878" s="0" t="s">
        <v>128</v>
      </c>
      <c r="Q878" s="0" t="s">
        <v>128</v>
      </c>
      <c r="R878" s="0" t="n">
        <v>0</v>
      </c>
      <c r="S878" s="0" t="n">
        <v>0</v>
      </c>
      <c r="T878" s="0" t="n">
        <v>0</v>
      </c>
      <c r="U878" s="0" t="s">
        <v>95</v>
      </c>
      <c r="V878" s="0" t="s">
        <v>95</v>
      </c>
      <c r="W878" s="0" t="n">
        <v>0</v>
      </c>
      <c r="X878" s="0" t="s">
        <v>86</v>
      </c>
      <c r="Z878" s="0" t="n">
        <v>498</v>
      </c>
      <c r="AA878" s="0" t="n">
        <v>0</v>
      </c>
      <c r="AB878" s="0" t="s">
        <v>101</v>
      </c>
      <c r="AC878" s="0" t="n">
        <v>40</v>
      </c>
      <c r="AD878" s="0" t="n">
        <v>0</v>
      </c>
      <c r="AE878" s="0" t="n">
        <v>0</v>
      </c>
      <c r="AF878" s="0" t="s">
        <v>88</v>
      </c>
      <c r="AG878" s="13" t="n">
        <v>42786</v>
      </c>
      <c r="AH878" s="0" t="str">
        <f aca="false">B878&amp;"|"&amp;C878&amp;"|"&amp;D878&amp;"|"&amp;E878&amp;"|"&amp;F878&amp;"|"&amp;G878&amp;"|"&amp;H878&amp;"|"&amp;I878&amp;"|"&amp;J878&amp;"|"&amp;K878&amp;"|"&amp;L878&amp;"|"&amp;M878&amp;"|"&amp;N878&amp;"|"&amp;O878&amp;"|"&amp;P878&amp;"|"&amp;Q878&amp;"|"&amp;R878&amp;"|"&amp;S878&amp;"|"&amp;T878&amp;"|"&amp;U878&amp;"|"&amp;V878&amp;"|"&amp;W878&amp;"|"&amp;X878&amp;"|"&amp;Y878&amp;"|"&amp;Z878&amp;"|"&amp;AA878&amp;"|"&amp;AB878&amp;"|"&amp;AC878&amp;"|"&amp;AD878&amp;"|"&amp;AE878&amp;"|"&amp;AF878&amp;"|"&amp;AG878</f>
        <v>Resort Hotel|0|73|2017|February|7|17|1|2|2|0|0|BB|GBR|Corporate|Corporate|0|0|0|A|A|0|No Deposit||498|0|Transient-Party|40|0|0|Check-Out|42786</v>
      </c>
      <c r="AI878" s="0" t="str">
        <f aca="false">IF(COUNTIF($AH$4:$AH$2603,AH878)&gt;1,"Duplicate","Unique")</f>
        <v>Unique</v>
      </c>
      <c r="AJ878" s="0" t="str">
        <f aca="false">IF(COUNTBLANK(B878:AG878)&gt;0,"Missing ("&amp;COUNTBLANK(B878:AG878)&amp;")","Complete")</f>
        <v>Missing (1)</v>
      </c>
    </row>
    <row r="879" customFormat="false" ht="15" hidden="false" customHeight="false" outlineLevel="0" collapsed="false">
      <c r="A879" s="14" t="n">
        <v>876</v>
      </c>
      <c r="B879" s="14" t="s">
        <v>80</v>
      </c>
      <c r="C879" s="14" t="n">
        <v>0</v>
      </c>
      <c r="D879" s="14" t="n">
        <v>4</v>
      </c>
      <c r="E879" s="14" t="n">
        <v>2016</v>
      </c>
      <c r="F879" s="14" t="s">
        <v>113</v>
      </c>
      <c r="G879" s="14" t="n">
        <v>48</v>
      </c>
      <c r="H879" s="14" t="n">
        <v>26</v>
      </c>
      <c r="I879" s="14" t="n">
        <v>2</v>
      </c>
      <c r="J879" s="14" t="n">
        <v>1</v>
      </c>
      <c r="K879" s="14" t="n">
        <v>1</v>
      </c>
      <c r="L879" s="14" t="n">
        <v>0</v>
      </c>
      <c r="M879" s="14" t="n">
        <v>0</v>
      </c>
      <c r="N879" s="14" t="s">
        <v>82</v>
      </c>
      <c r="O879" s="14" t="s">
        <v>122</v>
      </c>
      <c r="P879" s="14" t="s">
        <v>93</v>
      </c>
      <c r="Q879" s="14" t="s">
        <v>94</v>
      </c>
      <c r="R879" s="14" t="n">
        <v>0</v>
      </c>
      <c r="S879" s="14" t="n">
        <v>0</v>
      </c>
      <c r="T879" s="14" t="n">
        <v>0</v>
      </c>
      <c r="U879" s="14" t="s">
        <v>95</v>
      </c>
      <c r="V879" s="14" t="s">
        <v>109</v>
      </c>
      <c r="W879" s="14" t="n">
        <v>0</v>
      </c>
      <c r="X879" s="14" t="s">
        <v>86</v>
      </c>
      <c r="Y879" s="14" t="n">
        <v>240</v>
      </c>
      <c r="Z879" s="14"/>
      <c r="AA879" s="14" t="n">
        <v>0</v>
      </c>
      <c r="AB879" s="14" t="s">
        <v>87</v>
      </c>
      <c r="AC879" s="14" t="n">
        <v>43</v>
      </c>
      <c r="AD879" s="14" t="n">
        <v>0</v>
      </c>
      <c r="AE879" s="14" t="n">
        <v>1</v>
      </c>
      <c r="AF879" s="14" t="s">
        <v>88</v>
      </c>
      <c r="AG879" s="15" t="n">
        <v>42703</v>
      </c>
      <c r="AH879" s="14" t="str">
        <f aca="false">B879&amp;"|"&amp;C879&amp;"|"&amp;D879&amp;"|"&amp;E879&amp;"|"&amp;F879&amp;"|"&amp;G879&amp;"|"&amp;H879&amp;"|"&amp;I879&amp;"|"&amp;J879&amp;"|"&amp;K879&amp;"|"&amp;L879&amp;"|"&amp;M879&amp;"|"&amp;N879&amp;"|"&amp;O879&amp;"|"&amp;P879&amp;"|"&amp;Q879&amp;"|"&amp;R879&amp;"|"&amp;S879&amp;"|"&amp;T879&amp;"|"&amp;U879&amp;"|"&amp;V879&amp;"|"&amp;W879&amp;"|"&amp;X879&amp;"|"&amp;Y879&amp;"|"&amp;Z879&amp;"|"&amp;AA879&amp;"|"&amp;AB879&amp;"|"&amp;AC879&amp;"|"&amp;AD879&amp;"|"&amp;AE879&amp;"|"&amp;AF879&amp;"|"&amp;AG879</f>
        <v>Resort Hotel|0|4|2016|November|48|26|2|1|1|0|0|BB|FRA|Online TA|TA/TO|0|0|0|A|D|0|No Deposit|240||0|Transient|43|0|1|Check-Out|42703</v>
      </c>
      <c r="AI879" s="14" t="str">
        <f aca="false">IF(COUNTIF($AH$4:$AH$2603,AH879)&gt;1,"Duplicate","Unique")</f>
        <v>Unique</v>
      </c>
      <c r="AJ879" s="14" t="str">
        <f aca="false">IF(COUNTBLANK(B879:AG879)&gt;0,"Missing ("&amp;COUNTBLANK(B879:AG879)&amp;")","Complete")</f>
        <v>Missing (1)</v>
      </c>
    </row>
    <row r="880" customFormat="false" ht="15" hidden="false" customHeight="false" outlineLevel="0" collapsed="false">
      <c r="A880" s="0" t="n">
        <v>877</v>
      </c>
      <c r="B880" s="0" t="s">
        <v>80</v>
      </c>
      <c r="C880" s="0" t="n">
        <v>1</v>
      </c>
      <c r="D880" s="0" t="n">
        <v>126</v>
      </c>
      <c r="E880" s="0" t="n">
        <v>2017</v>
      </c>
      <c r="F880" s="0" t="s">
        <v>135</v>
      </c>
      <c r="G880" s="0" t="n">
        <v>25</v>
      </c>
      <c r="H880" s="0" t="n">
        <v>20</v>
      </c>
      <c r="I880" s="0" t="n">
        <v>0</v>
      </c>
      <c r="J880" s="0" t="n">
        <v>4</v>
      </c>
      <c r="K880" s="0" t="n">
        <v>2</v>
      </c>
      <c r="L880" s="0" t="n">
        <v>0</v>
      </c>
      <c r="M880" s="0" t="n">
        <v>0</v>
      </c>
      <c r="N880" s="0" t="s">
        <v>82</v>
      </c>
      <c r="O880" s="0" t="s">
        <v>92</v>
      </c>
      <c r="P880" s="0" t="s">
        <v>99</v>
      </c>
      <c r="Q880" s="0" t="s">
        <v>94</v>
      </c>
      <c r="R880" s="0" t="n">
        <v>0</v>
      </c>
      <c r="S880" s="0" t="n">
        <v>0</v>
      </c>
      <c r="T880" s="0" t="n">
        <v>0</v>
      </c>
      <c r="U880" s="0" t="s">
        <v>95</v>
      </c>
      <c r="V880" s="0" t="s">
        <v>95</v>
      </c>
      <c r="W880" s="0" t="n">
        <v>0</v>
      </c>
      <c r="X880" s="0" t="s">
        <v>86</v>
      </c>
      <c r="Y880" s="0" t="n">
        <v>410</v>
      </c>
      <c r="AA880" s="0" t="n">
        <v>0</v>
      </c>
      <c r="AB880" s="0" t="s">
        <v>87</v>
      </c>
      <c r="AC880" s="0" t="n">
        <v>63</v>
      </c>
      <c r="AD880" s="0" t="n">
        <v>0</v>
      </c>
      <c r="AE880" s="0" t="n">
        <v>0</v>
      </c>
      <c r="AF880" s="0" t="s">
        <v>96</v>
      </c>
      <c r="AG880" s="13" t="n">
        <v>42780</v>
      </c>
      <c r="AH880" s="0" t="str">
        <f aca="false">B880&amp;"|"&amp;C880&amp;"|"&amp;D880&amp;"|"&amp;E880&amp;"|"&amp;F880&amp;"|"&amp;G880&amp;"|"&amp;H880&amp;"|"&amp;I880&amp;"|"&amp;J880&amp;"|"&amp;K880&amp;"|"&amp;L880&amp;"|"&amp;M880&amp;"|"&amp;N880&amp;"|"&amp;O880&amp;"|"&amp;P880&amp;"|"&amp;Q880&amp;"|"&amp;R880&amp;"|"&amp;S880&amp;"|"&amp;T880&amp;"|"&amp;U880&amp;"|"&amp;V880&amp;"|"&amp;W880&amp;"|"&amp;X880&amp;"|"&amp;Y880&amp;"|"&amp;Z880&amp;"|"&amp;AA880&amp;"|"&amp;AB880&amp;"|"&amp;AC880&amp;"|"&amp;AD880&amp;"|"&amp;AE880&amp;"|"&amp;AF880&amp;"|"&amp;AG880</f>
        <v>Resort Hotel|1|126|2017|June|25|20|0|4|2|0|0|BB|PRT|Offline TA/TO|TA/TO|0|0|0|A|A|0|No Deposit|410||0|Transient|63|0|0|Canceled|42780</v>
      </c>
      <c r="AI880" s="0" t="str">
        <f aca="false">IF(COUNTIF($AH$4:$AH$2603,AH880)&gt;1,"Duplicate","Unique")</f>
        <v>Unique</v>
      </c>
      <c r="AJ880" s="0" t="str">
        <f aca="false">IF(COUNTBLANK(B880:AG880)&gt;0,"Missing ("&amp;COUNTBLANK(B880:AG880)&amp;")","Complete")</f>
        <v>Missing (1)</v>
      </c>
    </row>
    <row r="881" customFormat="false" ht="15" hidden="false" customHeight="false" outlineLevel="0" collapsed="false">
      <c r="A881" s="14" t="n">
        <v>878</v>
      </c>
      <c r="B881" s="14" t="s">
        <v>90</v>
      </c>
      <c r="C881" s="14" t="n">
        <v>0</v>
      </c>
      <c r="D881" s="14" t="n">
        <v>7</v>
      </c>
      <c r="E881" s="14" t="n">
        <v>2016</v>
      </c>
      <c r="F881" s="14" t="s">
        <v>119</v>
      </c>
      <c r="G881" s="14" t="n">
        <v>35</v>
      </c>
      <c r="H881" s="14" t="n">
        <v>26</v>
      </c>
      <c r="I881" s="14" t="n">
        <v>2</v>
      </c>
      <c r="J881" s="14" t="n">
        <v>2</v>
      </c>
      <c r="K881" s="14" t="n">
        <v>2</v>
      </c>
      <c r="L881" s="14" t="n">
        <v>0</v>
      </c>
      <c r="M881" s="14" t="n">
        <v>0</v>
      </c>
      <c r="N881" s="14" t="s">
        <v>82</v>
      </c>
      <c r="O881" s="14" t="s">
        <v>130</v>
      </c>
      <c r="P881" s="14" t="s">
        <v>93</v>
      </c>
      <c r="Q881" s="14" t="s">
        <v>94</v>
      </c>
      <c r="R881" s="14" t="n">
        <v>0</v>
      </c>
      <c r="S881" s="14" t="n">
        <v>0</v>
      </c>
      <c r="T881" s="14" t="n">
        <v>0</v>
      </c>
      <c r="U881" s="14" t="s">
        <v>95</v>
      </c>
      <c r="V881" s="14" t="s">
        <v>95</v>
      </c>
      <c r="W881" s="14" t="n">
        <v>0</v>
      </c>
      <c r="X881" s="14" t="s">
        <v>86</v>
      </c>
      <c r="Y881" s="14" t="n">
        <v>9</v>
      </c>
      <c r="Z881" s="14"/>
      <c r="AA881" s="14" t="n">
        <v>0</v>
      </c>
      <c r="AB881" s="14" t="s">
        <v>87</v>
      </c>
      <c r="AC881" s="14" t="n">
        <v>143</v>
      </c>
      <c r="AD881" s="14" t="n">
        <v>0</v>
      </c>
      <c r="AE881" s="14" t="n">
        <v>1</v>
      </c>
      <c r="AF881" s="14" t="s">
        <v>88</v>
      </c>
      <c r="AG881" s="15" t="n">
        <v>42612</v>
      </c>
      <c r="AH881" s="14" t="str">
        <f aca="false">B881&amp;"|"&amp;C881&amp;"|"&amp;D881&amp;"|"&amp;E881&amp;"|"&amp;F881&amp;"|"&amp;G881&amp;"|"&amp;H881&amp;"|"&amp;I881&amp;"|"&amp;J881&amp;"|"&amp;K881&amp;"|"&amp;L881&amp;"|"&amp;M881&amp;"|"&amp;N881&amp;"|"&amp;O881&amp;"|"&amp;P881&amp;"|"&amp;Q881&amp;"|"&amp;R881&amp;"|"&amp;S881&amp;"|"&amp;T881&amp;"|"&amp;U881&amp;"|"&amp;V881&amp;"|"&amp;W881&amp;"|"&amp;X881&amp;"|"&amp;Y881&amp;"|"&amp;Z881&amp;"|"&amp;AA881&amp;"|"&amp;AB881&amp;"|"&amp;AC881&amp;"|"&amp;AD881&amp;"|"&amp;AE881&amp;"|"&amp;AF881&amp;"|"&amp;AG881</f>
        <v>City Hotel|0|7|2016|August|35|26|2|2|2|0|0|BB|NLD|Online TA|TA/TO|0|0|0|A|A|0|No Deposit|9||0|Transient|143|0|1|Check-Out|42612</v>
      </c>
      <c r="AI881" s="14" t="str">
        <f aca="false">IF(COUNTIF($AH$4:$AH$2603,AH881)&gt;1,"Duplicate","Unique")</f>
        <v>Unique</v>
      </c>
      <c r="AJ881" s="14" t="str">
        <f aca="false">IF(COUNTBLANK(B881:AG881)&gt;0,"Missing ("&amp;COUNTBLANK(B881:AG881)&amp;")","Complete")</f>
        <v>Missing (1)</v>
      </c>
    </row>
    <row r="882" customFormat="false" ht="15" hidden="false" customHeight="false" outlineLevel="0" collapsed="false">
      <c r="A882" s="0" t="n">
        <v>879</v>
      </c>
      <c r="B882" s="0" t="s">
        <v>90</v>
      </c>
      <c r="C882" s="0" t="n">
        <v>1</v>
      </c>
      <c r="D882" s="0" t="n">
        <v>230</v>
      </c>
      <c r="E882" s="0" t="n">
        <v>2016</v>
      </c>
      <c r="F882" s="0" t="s">
        <v>91</v>
      </c>
      <c r="G882" s="0" t="n">
        <v>31</v>
      </c>
      <c r="H882" s="0" t="n">
        <v>26</v>
      </c>
      <c r="I882" s="0" t="n">
        <v>0</v>
      </c>
      <c r="J882" s="0" t="n">
        <v>3</v>
      </c>
      <c r="K882" s="0" t="n">
        <v>2</v>
      </c>
      <c r="L882" s="0" t="n">
        <v>0</v>
      </c>
      <c r="M882" s="0" t="n">
        <v>0</v>
      </c>
      <c r="N882" s="0" t="s">
        <v>82</v>
      </c>
      <c r="O882" s="0" t="s">
        <v>117</v>
      </c>
      <c r="P882" s="0" t="s">
        <v>93</v>
      </c>
      <c r="Q882" s="0" t="s">
        <v>94</v>
      </c>
      <c r="R882" s="0" t="n">
        <v>0</v>
      </c>
      <c r="S882" s="0" t="n">
        <v>0</v>
      </c>
      <c r="T882" s="0" t="n">
        <v>0</v>
      </c>
      <c r="U882" s="0" t="s">
        <v>138</v>
      </c>
      <c r="V882" s="0" t="s">
        <v>138</v>
      </c>
      <c r="W882" s="0" t="n">
        <v>1</v>
      </c>
      <c r="X882" s="0" t="s">
        <v>86</v>
      </c>
      <c r="Y882" s="0" t="n">
        <v>9</v>
      </c>
      <c r="AA882" s="0" t="n">
        <v>0</v>
      </c>
      <c r="AB882" s="0" t="s">
        <v>101</v>
      </c>
      <c r="AC882" s="0" t="n">
        <v>95.75</v>
      </c>
      <c r="AD882" s="0" t="n">
        <v>0</v>
      </c>
      <c r="AE882" s="0" t="n">
        <v>1</v>
      </c>
      <c r="AF882" s="0" t="s">
        <v>96</v>
      </c>
      <c r="AG882" s="13" t="n">
        <v>42394</v>
      </c>
      <c r="AH882" s="0" t="str">
        <f aca="false">B882&amp;"|"&amp;C882&amp;"|"&amp;D882&amp;"|"&amp;E882&amp;"|"&amp;F882&amp;"|"&amp;G882&amp;"|"&amp;H882&amp;"|"&amp;I882&amp;"|"&amp;J882&amp;"|"&amp;K882&amp;"|"&amp;L882&amp;"|"&amp;M882&amp;"|"&amp;N882&amp;"|"&amp;O882&amp;"|"&amp;P882&amp;"|"&amp;Q882&amp;"|"&amp;R882&amp;"|"&amp;S882&amp;"|"&amp;T882&amp;"|"&amp;U882&amp;"|"&amp;V882&amp;"|"&amp;W882&amp;"|"&amp;X882&amp;"|"&amp;Y882&amp;"|"&amp;Z882&amp;"|"&amp;AA882&amp;"|"&amp;AB882&amp;"|"&amp;AC882&amp;"|"&amp;AD882&amp;"|"&amp;AE882&amp;"|"&amp;AF882&amp;"|"&amp;AG882</f>
        <v>City Hotel|1|230|2016|July|31|26|0|3|2|0|0|BB|BEL|Online TA|TA/TO|0|0|0|B|B|1|No Deposit|9||0|Transient-Party|95.75|0|1|Canceled|42394</v>
      </c>
      <c r="AI882" s="0" t="str">
        <f aca="false">IF(COUNTIF($AH$4:$AH$2603,AH882)&gt;1,"Duplicate","Unique")</f>
        <v>Unique</v>
      </c>
      <c r="AJ882" s="0" t="str">
        <f aca="false">IF(COUNTBLANK(B882:AG882)&gt;0,"Missing ("&amp;COUNTBLANK(B882:AG882)&amp;")","Complete")</f>
        <v>Missing (1)</v>
      </c>
    </row>
    <row r="883" customFormat="false" ht="15" hidden="false" customHeight="false" outlineLevel="0" collapsed="false">
      <c r="A883" s="14" t="n">
        <v>880</v>
      </c>
      <c r="B883" s="14" t="s">
        <v>80</v>
      </c>
      <c r="C883" s="14" t="n">
        <v>1</v>
      </c>
      <c r="D883" s="14" t="n">
        <v>72</v>
      </c>
      <c r="E883" s="14" t="n">
        <v>2016</v>
      </c>
      <c r="F883" s="14" t="s">
        <v>118</v>
      </c>
      <c r="G883" s="14" t="n">
        <v>6</v>
      </c>
      <c r="H883" s="14" t="n">
        <v>6</v>
      </c>
      <c r="I883" s="14" t="n">
        <v>2</v>
      </c>
      <c r="J883" s="14" t="n">
        <v>1</v>
      </c>
      <c r="K883" s="14" t="n">
        <v>2</v>
      </c>
      <c r="L883" s="14" t="n">
        <v>0</v>
      </c>
      <c r="M883" s="14" t="n">
        <v>0</v>
      </c>
      <c r="N883" s="14" t="s">
        <v>112</v>
      </c>
      <c r="O883" s="14" t="s">
        <v>92</v>
      </c>
      <c r="P883" s="14" t="s">
        <v>116</v>
      </c>
      <c r="Q883" s="14" t="s">
        <v>84</v>
      </c>
      <c r="R883" s="14" t="n">
        <v>0</v>
      </c>
      <c r="S883" s="14" t="n">
        <v>0</v>
      </c>
      <c r="T883" s="14" t="n">
        <v>0</v>
      </c>
      <c r="U883" s="14" t="s">
        <v>109</v>
      </c>
      <c r="V883" s="14" t="s">
        <v>109</v>
      </c>
      <c r="W883" s="14" t="n">
        <v>0</v>
      </c>
      <c r="X883" s="14" t="s">
        <v>86</v>
      </c>
      <c r="Y883" s="14"/>
      <c r="Z883" s="14"/>
      <c r="AA883" s="14" t="n">
        <v>0</v>
      </c>
      <c r="AB883" s="14" t="s">
        <v>101</v>
      </c>
      <c r="AC883" s="14" t="n">
        <v>73.33</v>
      </c>
      <c r="AD883" s="14" t="n">
        <v>0</v>
      </c>
      <c r="AE883" s="14" t="n">
        <v>0</v>
      </c>
      <c r="AF883" s="14" t="s">
        <v>96</v>
      </c>
      <c r="AG883" s="15" t="n">
        <v>42388</v>
      </c>
      <c r="AH883" s="14" t="str">
        <f aca="false">B883&amp;"|"&amp;C883&amp;"|"&amp;D883&amp;"|"&amp;E883&amp;"|"&amp;F883&amp;"|"&amp;G883&amp;"|"&amp;H883&amp;"|"&amp;I883&amp;"|"&amp;J883&amp;"|"&amp;K883&amp;"|"&amp;L883&amp;"|"&amp;M883&amp;"|"&amp;N883&amp;"|"&amp;O883&amp;"|"&amp;P883&amp;"|"&amp;Q883&amp;"|"&amp;R883&amp;"|"&amp;S883&amp;"|"&amp;T883&amp;"|"&amp;U883&amp;"|"&amp;V883&amp;"|"&amp;W883&amp;"|"&amp;X883&amp;"|"&amp;Y883&amp;"|"&amp;Z883&amp;"|"&amp;AA883&amp;"|"&amp;AB883&amp;"|"&amp;AC883&amp;"|"&amp;AD883&amp;"|"&amp;AE883&amp;"|"&amp;AF883&amp;"|"&amp;AG883</f>
        <v>Resort Hotel|1|72|2016|February|6|6|2|1|2|0|0|HB|PRT|Groups|Direct|0|0|0|D|D|0|No Deposit|||0|Transient-Party|73.33|0|0|Canceled|42388</v>
      </c>
      <c r="AI883" s="14" t="str">
        <f aca="false">IF(COUNTIF($AH$4:$AH$2603,AH883)&gt;1,"Duplicate","Unique")</f>
        <v>Duplicate</v>
      </c>
      <c r="AJ883" s="14" t="str">
        <f aca="false">IF(COUNTBLANK(B883:AG883)&gt;0,"Missing ("&amp;COUNTBLANK(B883:AG883)&amp;")","Complete")</f>
        <v>Missing (2)</v>
      </c>
    </row>
    <row r="884" customFormat="false" ht="15" hidden="false" customHeight="false" outlineLevel="0" collapsed="false">
      <c r="A884" s="0" t="n">
        <v>881</v>
      </c>
      <c r="B884" s="0" t="s">
        <v>90</v>
      </c>
      <c r="C884" s="0" t="n">
        <v>1</v>
      </c>
      <c r="D884" s="0" t="n">
        <v>226</v>
      </c>
      <c r="E884" s="0" t="n">
        <v>2017</v>
      </c>
      <c r="F884" s="0" t="s">
        <v>135</v>
      </c>
      <c r="G884" s="0" t="n">
        <v>24</v>
      </c>
      <c r="H884" s="0" t="n">
        <v>16</v>
      </c>
      <c r="I884" s="0" t="n">
        <v>1</v>
      </c>
      <c r="J884" s="0" t="n">
        <v>2</v>
      </c>
      <c r="K884" s="0" t="n">
        <v>2</v>
      </c>
      <c r="L884" s="0" t="n">
        <v>0</v>
      </c>
      <c r="M884" s="0" t="n">
        <v>0</v>
      </c>
      <c r="N884" s="0" t="s">
        <v>82</v>
      </c>
      <c r="O884" s="0" t="s">
        <v>92</v>
      </c>
      <c r="P884" s="0" t="s">
        <v>99</v>
      </c>
      <c r="Q884" s="0" t="s">
        <v>94</v>
      </c>
      <c r="R884" s="0" t="n">
        <v>0</v>
      </c>
      <c r="S884" s="0" t="n">
        <v>0</v>
      </c>
      <c r="T884" s="0" t="n">
        <v>0</v>
      </c>
      <c r="U884" s="0" t="s">
        <v>95</v>
      </c>
      <c r="V884" s="0" t="s">
        <v>95</v>
      </c>
      <c r="W884" s="0" t="n">
        <v>0</v>
      </c>
      <c r="X884" s="0" t="s">
        <v>120</v>
      </c>
      <c r="Y884" s="0" t="n">
        <v>20</v>
      </c>
      <c r="AA884" s="0" t="n">
        <v>0</v>
      </c>
      <c r="AB884" s="0" t="s">
        <v>87</v>
      </c>
      <c r="AC884" s="0" t="n">
        <v>105</v>
      </c>
      <c r="AD884" s="0" t="n">
        <v>0</v>
      </c>
      <c r="AE884" s="0" t="n">
        <v>0</v>
      </c>
      <c r="AF884" s="0" t="s">
        <v>96</v>
      </c>
      <c r="AG884" s="13" t="n">
        <v>42846</v>
      </c>
      <c r="AH884" s="0" t="str">
        <f aca="false">B884&amp;"|"&amp;C884&amp;"|"&amp;D884&amp;"|"&amp;E884&amp;"|"&amp;F884&amp;"|"&amp;G884&amp;"|"&amp;H884&amp;"|"&amp;I884&amp;"|"&amp;J884&amp;"|"&amp;K884&amp;"|"&amp;L884&amp;"|"&amp;M884&amp;"|"&amp;N884&amp;"|"&amp;O884&amp;"|"&amp;P884&amp;"|"&amp;Q884&amp;"|"&amp;R884&amp;"|"&amp;S884&amp;"|"&amp;T884&amp;"|"&amp;U884&amp;"|"&amp;V884&amp;"|"&amp;W884&amp;"|"&amp;X884&amp;"|"&amp;Y884&amp;"|"&amp;Z884&amp;"|"&amp;AA884&amp;"|"&amp;AB884&amp;"|"&amp;AC884&amp;"|"&amp;AD884&amp;"|"&amp;AE884&amp;"|"&amp;AF884&amp;"|"&amp;AG884</f>
        <v>City Hotel|1|226|2017|June|24|16|1|2|2|0|0|BB|PRT|Offline TA/TO|TA/TO|0|0|0|A|A|0|Non Refund|20||0|Transient|105|0|0|Canceled|42846</v>
      </c>
      <c r="AI884" s="0" t="str">
        <f aca="false">IF(COUNTIF($AH$4:$AH$2603,AH884)&gt;1,"Duplicate","Unique")</f>
        <v>Unique</v>
      </c>
      <c r="AJ884" s="0" t="str">
        <f aca="false">IF(COUNTBLANK(B884:AG884)&gt;0,"Missing ("&amp;COUNTBLANK(B884:AG884)&amp;")","Complete")</f>
        <v>Missing (1)</v>
      </c>
    </row>
    <row r="885" customFormat="false" ht="15" hidden="false" customHeight="false" outlineLevel="0" collapsed="false">
      <c r="A885" s="14" t="n">
        <v>882</v>
      </c>
      <c r="B885" s="14" t="s">
        <v>80</v>
      </c>
      <c r="C885" s="14" t="n">
        <v>0</v>
      </c>
      <c r="D885" s="14" t="n">
        <v>63</v>
      </c>
      <c r="E885" s="14" t="n">
        <v>2017</v>
      </c>
      <c r="F885" s="14" t="s">
        <v>106</v>
      </c>
      <c r="G885" s="14" t="n">
        <v>15</v>
      </c>
      <c r="H885" s="14" t="n">
        <v>10</v>
      </c>
      <c r="I885" s="14" t="n">
        <v>1</v>
      </c>
      <c r="J885" s="14" t="n">
        <v>2</v>
      </c>
      <c r="K885" s="14" t="n">
        <v>1</v>
      </c>
      <c r="L885" s="14" t="n">
        <v>0</v>
      </c>
      <c r="M885" s="14" t="n">
        <v>0</v>
      </c>
      <c r="N885" s="14" t="s">
        <v>112</v>
      </c>
      <c r="O885" s="14" t="s">
        <v>83</v>
      </c>
      <c r="P885" s="14" t="s">
        <v>99</v>
      </c>
      <c r="Q885" s="14" t="s">
        <v>94</v>
      </c>
      <c r="R885" s="14" t="n">
        <v>0</v>
      </c>
      <c r="S885" s="14" t="n">
        <v>0</v>
      </c>
      <c r="T885" s="14" t="n">
        <v>0</v>
      </c>
      <c r="U885" s="14" t="s">
        <v>95</v>
      </c>
      <c r="V885" s="14" t="s">
        <v>95</v>
      </c>
      <c r="W885" s="14" t="n">
        <v>0</v>
      </c>
      <c r="X885" s="14" t="s">
        <v>86</v>
      </c>
      <c r="Y885" s="14" t="n">
        <v>40</v>
      </c>
      <c r="Z885" s="14"/>
      <c r="AA885" s="14" t="n">
        <v>0</v>
      </c>
      <c r="AB885" s="14" t="s">
        <v>125</v>
      </c>
      <c r="AC885" s="14" t="n">
        <v>63.95</v>
      </c>
      <c r="AD885" s="14" t="n">
        <v>0</v>
      </c>
      <c r="AE885" s="14" t="n">
        <v>0</v>
      </c>
      <c r="AF885" s="14" t="s">
        <v>88</v>
      </c>
      <c r="AG885" s="15" t="n">
        <v>42838</v>
      </c>
      <c r="AH885" s="14" t="str">
        <f aca="false">B885&amp;"|"&amp;C885&amp;"|"&amp;D885&amp;"|"&amp;E885&amp;"|"&amp;F885&amp;"|"&amp;G885&amp;"|"&amp;H885&amp;"|"&amp;I885&amp;"|"&amp;J885&amp;"|"&amp;K885&amp;"|"&amp;L885&amp;"|"&amp;M885&amp;"|"&amp;N885&amp;"|"&amp;O885&amp;"|"&amp;P885&amp;"|"&amp;Q885&amp;"|"&amp;R885&amp;"|"&amp;S885&amp;"|"&amp;T885&amp;"|"&amp;U885&amp;"|"&amp;V885&amp;"|"&amp;W885&amp;"|"&amp;X885&amp;"|"&amp;Y885&amp;"|"&amp;Z885&amp;"|"&amp;AA885&amp;"|"&amp;AB885&amp;"|"&amp;AC885&amp;"|"&amp;AD885&amp;"|"&amp;AE885&amp;"|"&amp;AF885&amp;"|"&amp;AG885</f>
        <v>Resort Hotel|0|63|2017|April|15|10|1|2|1|0|0|HB|GBR|Offline TA/TO|TA/TO|0|0|0|A|A|0|No Deposit|40||0|Contract|63.95|0|0|Check-Out|42838</v>
      </c>
      <c r="AI885" s="14" t="str">
        <f aca="false">IF(COUNTIF($AH$4:$AH$2603,AH885)&gt;1,"Duplicate","Unique")</f>
        <v>Unique</v>
      </c>
      <c r="AJ885" s="14" t="str">
        <f aca="false">IF(COUNTBLANK(B885:AG885)&gt;0,"Missing ("&amp;COUNTBLANK(B885:AG885)&amp;")","Complete")</f>
        <v>Missing (1)</v>
      </c>
    </row>
    <row r="886" customFormat="false" ht="15" hidden="false" customHeight="false" outlineLevel="0" collapsed="false">
      <c r="A886" s="0" t="n">
        <v>883</v>
      </c>
      <c r="B886" s="0" t="s">
        <v>90</v>
      </c>
      <c r="C886" s="0" t="n">
        <v>0</v>
      </c>
      <c r="D886" s="0" t="n">
        <v>127</v>
      </c>
      <c r="E886" s="0" t="n">
        <v>2016</v>
      </c>
      <c r="F886" s="0" t="s">
        <v>106</v>
      </c>
      <c r="G886" s="0" t="n">
        <v>18</v>
      </c>
      <c r="H886" s="0" t="n">
        <v>28</v>
      </c>
      <c r="I886" s="0" t="n">
        <v>1</v>
      </c>
      <c r="J886" s="0" t="n">
        <v>3</v>
      </c>
      <c r="K886" s="0" t="n">
        <v>2</v>
      </c>
      <c r="L886" s="0" t="n">
        <v>0</v>
      </c>
      <c r="M886" s="0" t="n">
        <v>0</v>
      </c>
      <c r="N886" s="0" t="s">
        <v>82</v>
      </c>
      <c r="O886" s="0" t="s">
        <v>123</v>
      </c>
      <c r="P886" s="0" t="s">
        <v>99</v>
      </c>
      <c r="Q886" s="0" t="s">
        <v>94</v>
      </c>
      <c r="R886" s="0" t="n">
        <v>0</v>
      </c>
      <c r="S886" s="0" t="n">
        <v>0</v>
      </c>
      <c r="T886" s="0" t="n">
        <v>0</v>
      </c>
      <c r="U886" s="0" t="s">
        <v>95</v>
      </c>
      <c r="V886" s="0" t="s">
        <v>95</v>
      </c>
      <c r="W886" s="0" t="n">
        <v>0</v>
      </c>
      <c r="X886" s="0" t="s">
        <v>86</v>
      </c>
      <c r="Y886" s="0" t="n">
        <v>3</v>
      </c>
      <c r="AA886" s="0" t="n">
        <v>0</v>
      </c>
      <c r="AB886" s="0" t="s">
        <v>87</v>
      </c>
      <c r="AC886" s="0" t="n">
        <v>90</v>
      </c>
      <c r="AD886" s="0" t="n">
        <v>0</v>
      </c>
      <c r="AE886" s="0" t="n">
        <v>0</v>
      </c>
      <c r="AF886" s="0" t="s">
        <v>88</v>
      </c>
      <c r="AG886" s="13" t="n">
        <v>42492</v>
      </c>
      <c r="AH886" s="0" t="str">
        <f aca="false">B886&amp;"|"&amp;C886&amp;"|"&amp;D886&amp;"|"&amp;E886&amp;"|"&amp;F886&amp;"|"&amp;G886&amp;"|"&amp;H886&amp;"|"&amp;I886&amp;"|"&amp;J886&amp;"|"&amp;K886&amp;"|"&amp;L886&amp;"|"&amp;M886&amp;"|"&amp;N886&amp;"|"&amp;O886&amp;"|"&amp;P886&amp;"|"&amp;Q886&amp;"|"&amp;R886&amp;"|"&amp;S886&amp;"|"&amp;T886&amp;"|"&amp;U886&amp;"|"&amp;V886&amp;"|"&amp;W886&amp;"|"&amp;X886&amp;"|"&amp;Y886&amp;"|"&amp;Z886&amp;"|"&amp;AA886&amp;"|"&amp;AB886&amp;"|"&amp;AC886&amp;"|"&amp;AD886&amp;"|"&amp;AE886&amp;"|"&amp;AF886&amp;"|"&amp;AG886</f>
        <v>City Hotel|0|127|2016|April|18|28|1|3|2|0|0|BB|USA|Offline TA/TO|TA/TO|0|0|0|A|A|0|No Deposit|3||0|Transient|90|0|0|Check-Out|42492</v>
      </c>
      <c r="AI886" s="0" t="str">
        <f aca="false">IF(COUNTIF($AH$4:$AH$2603,AH886)&gt;1,"Duplicate","Unique")</f>
        <v>Unique</v>
      </c>
      <c r="AJ886" s="0" t="str">
        <f aca="false">IF(COUNTBLANK(B886:AG886)&gt;0,"Missing ("&amp;COUNTBLANK(B886:AG886)&amp;")","Complete")</f>
        <v>Missing (1)</v>
      </c>
    </row>
    <row r="887" customFormat="false" ht="15" hidden="false" customHeight="false" outlineLevel="0" collapsed="false">
      <c r="A887" s="14" t="n">
        <v>884</v>
      </c>
      <c r="B887" s="14" t="s">
        <v>90</v>
      </c>
      <c r="C887" s="14" t="n">
        <v>1</v>
      </c>
      <c r="D887" s="14" t="n">
        <v>87</v>
      </c>
      <c r="E887" s="14" t="n">
        <v>2017</v>
      </c>
      <c r="F887" s="14" t="s">
        <v>106</v>
      </c>
      <c r="G887" s="14" t="n">
        <v>15</v>
      </c>
      <c r="H887" s="14" t="n">
        <v>15</v>
      </c>
      <c r="I887" s="14" t="n">
        <v>2</v>
      </c>
      <c r="J887" s="14" t="n">
        <v>2</v>
      </c>
      <c r="K887" s="14" t="n">
        <v>2</v>
      </c>
      <c r="L887" s="14" t="n">
        <v>0</v>
      </c>
      <c r="M887" s="14" t="n">
        <v>0</v>
      </c>
      <c r="N887" s="14" t="s">
        <v>82</v>
      </c>
      <c r="O887" s="14" t="s">
        <v>92</v>
      </c>
      <c r="P887" s="14" t="s">
        <v>116</v>
      </c>
      <c r="Q887" s="14" t="s">
        <v>94</v>
      </c>
      <c r="R887" s="14" t="n">
        <v>0</v>
      </c>
      <c r="S887" s="14" t="n">
        <v>0</v>
      </c>
      <c r="T887" s="14" t="n">
        <v>0</v>
      </c>
      <c r="U887" s="14" t="s">
        <v>95</v>
      </c>
      <c r="V887" s="14" t="s">
        <v>95</v>
      </c>
      <c r="W887" s="14" t="n">
        <v>0</v>
      </c>
      <c r="X887" s="14" t="s">
        <v>120</v>
      </c>
      <c r="Y887" s="14" t="n">
        <v>1</v>
      </c>
      <c r="Z887" s="14"/>
      <c r="AA887" s="14" t="n">
        <v>0</v>
      </c>
      <c r="AB887" s="14" t="s">
        <v>87</v>
      </c>
      <c r="AC887" s="14" t="n">
        <v>95</v>
      </c>
      <c r="AD887" s="14" t="n">
        <v>0</v>
      </c>
      <c r="AE887" s="14" t="n">
        <v>0</v>
      </c>
      <c r="AF887" s="14" t="s">
        <v>96</v>
      </c>
      <c r="AG887" s="15" t="n">
        <v>42753</v>
      </c>
      <c r="AH887" s="14" t="str">
        <f aca="false">B887&amp;"|"&amp;C887&amp;"|"&amp;D887&amp;"|"&amp;E887&amp;"|"&amp;F887&amp;"|"&amp;G887&amp;"|"&amp;H887&amp;"|"&amp;I887&amp;"|"&amp;J887&amp;"|"&amp;K887&amp;"|"&amp;L887&amp;"|"&amp;M887&amp;"|"&amp;N887&amp;"|"&amp;O887&amp;"|"&amp;P887&amp;"|"&amp;Q887&amp;"|"&amp;R887&amp;"|"&amp;S887&amp;"|"&amp;T887&amp;"|"&amp;U887&amp;"|"&amp;V887&amp;"|"&amp;W887&amp;"|"&amp;X887&amp;"|"&amp;Y887&amp;"|"&amp;Z887&amp;"|"&amp;AA887&amp;"|"&amp;AB887&amp;"|"&amp;AC887&amp;"|"&amp;AD887&amp;"|"&amp;AE887&amp;"|"&amp;AF887&amp;"|"&amp;AG887</f>
        <v>City Hotel|1|87|2017|April|15|15|2|2|2|0|0|BB|PRT|Groups|TA/TO|0|0|0|A|A|0|Non Refund|1||0|Transient|95|0|0|Canceled|42753</v>
      </c>
      <c r="AI887" s="14" t="str">
        <f aca="false">IF(COUNTIF($AH$4:$AH$2603,AH887)&gt;1,"Duplicate","Unique")</f>
        <v>Duplicate</v>
      </c>
      <c r="AJ887" s="14" t="str">
        <f aca="false">IF(COUNTBLANK(B887:AG887)&gt;0,"Missing ("&amp;COUNTBLANK(B887:AG887)&amp;")","Complete")</f>
        <v>Missing (1)</v>
      </c>
    </row>
    <row r="888" customFormat="false" ht="15" hidden="false" customHeight="false" outlineLevel="0" collapsed="false">
      <c r="A888" s="0" t="n">
        <v>885</v>
      </c>
      <c r="B888" s="0" t="s">
        <v>90</v>
      </c>
      <c r="C888" s="0" t="n">
        <v>1</v>
      </c>
      <c r="D888" s="0" t="n">
        <v>19</v>
      </c>
      <c r="E888" s="0" t="n">
        <v>2016</v>
      </c>
      <c r="F888" s="0" t="s">
        <v>114</v>
      </c>
      <c r="G888" s="0" t="n">
        <v>39</v>
      </c>
      <c r="H888" s="0" t="n">
        <v>23</v>
      </c>
      <c r="I888" s="0" t="n">
        <v>1</v>
      </c>
      <c r="J888" s="0" t="n">
        <v>2</v>
      </c>
      <c r="K888" s="0" t="n">
        <v>2</v>
      </c>
      <c r="L888" s="0" t="n">
        <v>0</v>
      </c>
      <c r="M888" s="0" t="n">
        <v>0</v>
      </c>
      <c r="N888" s="0" t="s">
        <v>82</v>
      </c>
      <c r="O888" s="0" t="s">
        <v>108</v>
      </c>
      <c r="P888" s="0" t="s">
        <v>93</v>
      </c>
      <c r="Q888" s="0" t="s">
        <v>94</v>
      </c>
      <c r="R888" s="0" t="n">
        <v>0</v>
      </c>
      <c r="S888" s="0" t="n">
        <v>0</v>
      </c>
      <c r="T888" s="0" t="n">
        <v>0</v>
      </c>
      <c r="U888" s="0" t="s">
        <v>95</v>
      </c>
      <c r="V888" s="0" t="s">
        <v>95</v>
      </c>
      <c r="W888" s="0" t="n">
        <v>0</v>
      </c>
      <c r="X888" s="0" t="s">
        <v>86</v>
      </c>
      <c r="Y888" s="0" t="n">
        <v>9</v>
      </c>
      <c r="AA888" s="0" t="n">
        <v>0</v>
      </c>
      <c r="AB888" s="0" t="s">
        <v>87</v>
      </c>
      <c r="AC888" s="0" t="n">
        <v>159</v>
      </c>
      <c r="AD888" s="0" t="n">
        <v>0</v>
      </c>
      <c r="AE888" s="0" t="n">
        <v>1</v>
      </c>
      <c r="AF888" s="0" t="s">
        <v>96</v>
      </c>
      <c r="AG888" s="13" t="n">
        <v>42633</v>
      </c>
      <c r="AH888" s="0" t="str">
        <f aca="false">B888&amp;"|"&amp;C888&amp;"|"&amp;D888&amp;"|"&amp;E888&amp;"|"&amp;F888&amp;"|"&amp;G888&amp;"|"&amp;H888&amp;"|"&amp;I888&amp;"|"&amp;J888&amp;"|"&amp;K888&amp;"|"&amp;L888&amp;"|"&amp;M888&amp;"|"&amp;N888&amp;"|"&amp;O888&amp;"|"&amp;P888&amp;"|"&amp;Q888&amp;"|"&amp;R888&amp;"|"&amp;S888&amp;"|"&amp;T888&amp;"|"&amp;U888&amp;"|"&amp;V888&amp;"|"&amp;W888&amp;"|"&amp;X888&amp;"|"&amp;Y888&amp;"|"&amp;Z888&amp;"|"&amp;AA888&amp;"|"&amp;AB888&amp;"|"&amp;AC888&amp;"|"&amp;AD888&amp;"|"&amp;AE888&amp;"|"&amp;AF888&amp;"|"&amp;AG888</f>
        <v>City Hotel|1|19|2016|September|39|23|1|2|2|0|0|BB|DEU|Online TA|TA/TO|0|0|0|A|A|0|No Deposit|9||0|Transient|159|0|1|Canceled|42633</v>
      </c>
      <c r="AI888" s="0" t="str">
        <f aca="false">IF(COUNTIF($AH$4:$AH$2603,AH888)&gt;1,"Duplicate","Unique")</f>
        <v>Unique</v>
      </c>
      <c r="AJ888" s="0" t="str">
        <f aca="false">IF(COUNTBLANK(B888:AG888)&gt;0,"Missing ("&amp;COUNTBLANK(B888:AG888)&amp;")","Complete")</f>
        <v>Missing (1)</v>
      </c>
    </row>
    <row r="889" customFormat="false" ht="15" hidden="false" customHeight="false" outlineLevel="0" collapsed="false">
      <c r="A889" s="14" t="n">
        <v>886</v>
      </c>
      <c r="B889" s="14" t="s">
        <v>90</v>
      </c>
      <c r="C889" s="14" t="n">
        <v>0</v>
      </c>
      <c r="D889" s="14" t="n">
        <v>21</v>
      </c>
      <c r="E889" s="14" t="n">
        <v>2017</v>
      </c>
      <c r="F889" s="14" t="s">
        <v>118</v>
      </c>
      <c r="G889" s="14" t="n">
        <v>8</v>
      </c>
      <c r="H889" s="14" t="n">
        <v>20</v>
      </c>
      <c r="I889" s="14" t="n">
        <v>1</v>
      </c>
      <c r="J889" s="14" t="n">
        <v>1</v>
      </c>
      <c r="K889" s="14" t="n">
        <v>2</v>
      </c>
      <c r="L889" s="14" t="n">
        <v>0</v>
      </c>
      <c r="M889" s="14" t="n">
        <v>0</v>
      </c>
      <c r="N889" s="14" t="s">
        <v>107</v>
      </c>
      <c r="O889" s="14" t="s">
        <v>122</v>
      </c>
      <c r="P889" s="14" t="s">
        <v>93</v>
      </c>
      <c r="Q889" s="14" t="s">
        <v>94</v>
      </c>
      <c r="R889" s="14" t="n">
        <v>0</v>
      </c>
      <c r="S889" s="14" t="n">
        <v>0</v>
      </c>
      <c r="T889" s="14" t="n">
        <v>0</v>
      </c>
      <c r="U889" s="14" t="s">
        <v>95</v>
      </c>
      <c r="V889" s="14" t="s">
        <v>95</v>
      </c>
      <c r="W889" s="14" t="n">
        <v>0</v>
      </c>
      <c r="X889" s="14" t="s">
        <v>86</v>
      </c>
      <c r="Y889" s="14" t="n">
        <v>9</v>
      </c>
      <c r="Z889" s="14"/>
      <c r="AA889" s="14" t="n">
        <v>0</v>
      </c>
      <c r="AB889" s="14" t="s">
        <v>87</v>
      </c>
      <c r="AC889" s="14" t="n">
        <v>80</v>
      </c>
      <c r="AD889" s="14" t="n">
        <v>0</v>
      </c>
      <c r="AE889" s="14" t="n">
        <v>0</v>
      </c>
      <c r="AF889" s="14" t="s">
        <v>88</v>
      </c>
      <c r="AG889" s="15" t="n">
        <v>42788</v>
      </c>
      <c r="AH889" s="14" t="str">
        <f aca="false">B889&amp;"|"&amp;C889&amp;"|"&amp;D889&amp;"|"&amp;E889&amp;"|"&amp;F889&amp;"|"&amp;G889&amp;"|"&amp;H889&amp;"|"&amp;I889&amp;"|"&amp;J889&amp;"|"&amp;K889&amp;"|"&amp;L889&amp;"|"&amp;M889&amp;"|"&amp;N889&amp;"|"&amp;O889&amp;"|"&amp;P889&amp;"|"&amp;Q889&amp;"|"&amp;R889&amp;"|"&amp;S889&amp;"|"&amp;T889&amp;"|"&amp;U889&amp;"|"&amp;V889&amp;"|"&amp;W889&amp;"|"&amp;X889&amp;"|"&amp;Y889&amp;"|"&amp;Z889&amp;"|"&amp;AA889&amp;"|"&amp;AB889&amp;"|"&amp;AC889&amp;"|"&amp;AD889&amp;"|"&amp;AE889&amp;"|"&amp;AF889&amp;"|"&amp;AG889</f>
        <v>City Hotel|0|21|2017|February|8|20|1|1|2|0|0|SC|FRA|Online TA|TA/TO|0|0|0|A|A|0|No Deposit|9||0|Transient|80|0|0|Check-Out|42788</v>
      </c>
      <c r="AI889" s="14" t="str">
        <f aca="false">IF(COUNTIF($AH$4:$AH$2603,AH889)&gt;1,"Duplicate","Unique")</f>
        <v>Unique</v>
      </c>
      <c r="AJ889" s="14" t="str">
        <f aca="false">IF(COUNTBLANK(B889:AG889)&gt;0,"Missing ("&amp;COUNTBLANK(B889:AG889)&amp;")","Complete")</f>
        <v>Missing (1)</v>
      </c>
    </row>
    <row r="890" customFormat="false" ht="15" hidden="false" customHeight="false" outlineLevel="0" collapsed="false">
      <c r="A890" s="0" t="n">
        <v>887</v>
      </c>
      <c r="B890" s="0" t="s">
        <v>80</v>
      </c>
      <c r="C890" s="0" t="n">
        <v>0</v>
      </c>
      <c r="D890" s="0" t="n">
        <v>39</v>
      </c>
      <c r="E890" s="0" t="n">
        <v>2015</v>
      </c>
      <c r="F890" s="0" t="s">
        <v>113</v>
      </c>
      <c r="G890" s="0" t="n">
        <v>46</v>
      </c>
      <c r="H890" s="0" t="n">
        <v>11</v>
      </c>
      <c r="I890" s="0" t="n">
        <v>1</v>
      </c>
      <c r="J890" s="0" t="n">
        <v>4</v>
      </c>
      <c r="K890" s="0" t="n">
        <v>2</v>
      </c>
      <c r="L890" s="0" t="n">
        <v>0</v>
      </c>
      <c r="M890" s="0" t="n">
        <v>0</v>
      </c>
      <c r="N890" s="0" t="s">
        <v>82</v>
      </c>
      <c r="O890" s="0" t="s">
        <v>108</v>
      </c>
      <c r="P890" s="0" t="s">
        <v>93</v>
      </c>
      <c r="Q890" s="0" t="s">
        <v>94</v>
      </c>
      <c r="R890" s="0" t="n">
        <v>0</v>
      </c>
      <c r="S890" s="0" t="n">
        <v>0</v>
      </c>
      <c r="T890" s="0" t="n">
        <v>0</v>
      </c>
      <c r="U890" s="0" t="s">
        <v>109</v>
      </c>
      <c r="V890" s="0" t="s">
        <v>109</v>
      </c>
      <c r="W890" s="0" t="n">
        <v>0</v>
      </c>
      <c r="X890" s="0" t="s">
        <v>86</v>
      </c>
      <c r="Y890" s="0" t="n">
        <v>240</v>
      </c>
      <c r="AA890" s="0" t="n">
        <v>0</v>
      </c>
      <c r="AB890" s="0" t="s">
        <v>87</v>
      </c>
      <c r="AC890" s="0" t="n">
        <v>66.64</v>
      </c>
      <c r="AD890" s="0" t="n">
        <v>0</v>
      </c>
      <c r="AE890" s="0" t="n">
        <v>0</v>
      </c>
      <c r="AF890" s="0" t="s">
        <v>88</v>
      </c>
      <c r="AG890" s="13" t="n">
        <v>42324</v>
      </c>
      <c r="AH890" s="0" t="str">
        <f aca="false">B890&amp;"|"&amp;C890&amp;"|"&amp;D890&amp;"|"&amp;E890&amp;"|"&amp;F890&amp;"|"&amp;G890&amp;"|"&amp;H890&amp;"|"&amp;I890&amp;"|"&amp;J890&amp;"|"&amp;K890&amp;"|"&amp;L890&amp;"|"&amp;M890&amp;"|"&amp;N890&amp;"|"&amp;O890&amp;"|"&amp;P890&amp;"|"&amp;Q890&amp;"|"&amp;R890&amp;"|"&amp;S890&amp;"|"&amp;T890&amp;"|"&amp;U890&amp;"|"&amp;V890&amp;"|"&amp;W890&amp;"|"&amp;X890&amp;"|"&amp;Y890&amp;"|"&amp;Z890&amp;"|"&amp;AA890&amp;"|"&amp;AB890&amp;"|"&amp;AC890&amp;"|"&amp;AD890&amp;"|"&amp;AE890&amp;"|"&amp;AF890&amp;"|"&amp;AG890</f>
        <v>Resort Hotel|0|39|2015|November|46|11|1|4|2|0|0|BB|DEU|Online TA|TA/TO|0|0|0|D|D|0|No Deposit|240||0|Transient|66.64|0|0|Check-Out|42324</v>
      </c>
      <c r="AI890" s="0" t="str">
        <f aca="false">IF(COUNTIF($AH$4:$AH$2603,AH890)&gt;1,"Duplicate","Unique")</f>
        <v>Unique</v>
      </c>
      <c r="AJ890" s="0" t="str">
        <f aca="false">IF(COUNTBLANK(B890:AG890)&gt;0,"Missing ("&amp;COUNTBLANK(B890:AG890)&amp;")","Complete")</f>
        <v>Missing (1)</v>
      </c>
    </row>
    <row r="891" customFormat="false" ht="15" hidden="false" customHeight="false" outlineLevel="0" collapsed="false">
      <c r="A891" s="14" t="n">
        <v>888</v>
      </c>
      <c r="B891" s="14" t="s">
        <v>90</v>
      </c>
      <c r="C891" s="14" t="n">
        <v>1</v>
      </c>
      <c r="D891" s="14" t="n">
        <v>3</v>
      </c>
      <c r="E891" s="14" t="n">
        <v>2015</v>
      </c>
      <c r="F891" s="14" t="s">
        <v>114</v>
      </c>
      <c r="G891" s="14" t="n">
        <v>36</v>
      </c>
      <c r="H891" s="14" t="n">
        <v>5</v>
      </c>
      <c r="I891" s="14" t="n">
        <v>2</v>
      </c>
      <c r="J891" s="14" t="n">
        <v>2</v>
      </c>
      <c r="K891" s="14" t="n">
        <v>1</v>
      </c>
      <c r="L891" s="14" t="n">
        <v>0</v>
      </c>
      <c r="M891" s="14" t="n">
        <v>0</v>
      </c>
      <c r="N891" s="14" t="s">
        <v>82</v>
      </c>
      <c r="O891" s="14" t="s">
        <v>92</v>
      </c>
      <c r="P891" s="14" t="s">
        <v>116</v>
      </c>
      <c r="Q891" s="14" t="s">
        <v>94</v>
      </c>
      <c r="R891" s="14" t="n">
        <v>0</v>
      </c>
      <c r="S891" s="14" t="n">
        <v>0</v>
      </c>
      <c r="T891" s="14" t="n">
        <v>0</v>
      </c>
      <c r="U891" s="14" t="s">
        <v>95</v>
      </c>
      <c r="V891" s="14" t="s">
        <v>95</v>
      </c>
      <c r="W891" s="14" t="n">
        <v>0</v>
      </c>
      <c r="X891" s="14" t="s">
        <v>86</v>
      </c>
      <c r="Y891" s="14" t="n">
        <v>1</v>
      </c>
      <c r="Z891" s="14"/>
      <c r="AA891" s="14" t="n">
        <v>0</v>
      </c>
      <c r="AB891" s="14" t="s">
        <v>101</v>
      </c>
      <c r="AC891" s="14" t="n">
        <v>0</v>
      </c>
      <c r="AD891" s="14" t="n">
        <v>0</v>
      </c>
      <c r="AE891" s="14" t="n">
        <v>0</v>
      </c>
      <c r="AF891" s="14" t="s">
        <v>96</v>
      </c>
      <c r="AG891" s="15" t="n">
        <v>42250</v>
      </c>
      <c r="AH891" s="14" t="str">
        <f aca="false">B891&amp;"|"&amp;C891&amp;"|"&amp;D891&amp;"|"&amp;E891&amp;"|"&amp;F891&amp;"|"&amp;G891&amp;"|"&amp;H891&amp;"|"&amp;I891&amp;"|"&amp;J891&amp;"|"&amp;K891&amp;"|"&amp;L891&amp;"|"&amp;M891&amp;"|"&amp;N891&amp;"|"&amp;O891&amp;"|"&amp;P891&amp;"|"&amp;Q891&amp;"|"&amp;R891&amp;"|"&amp;S891&amp;"|"&amp;T891&amp;"|"&amp;U891&amp;"|"&amp;V891&amp;"|"&amp;W891&amp;"|"&amp;X891&amp;"|"&amp;Y891&amp;"|"&amp;Z891&amp;"|"&amp;AA891&amp;"|"&amp;AB891&amp;"|"&amp;AC891&amp;"|"&amp;AD891&amp;"|"&amp;AE891&amp;"|"&amp;AF891&amp;"|"&amp;AG891</f>
        <v>City Hotel|1|3|2015|September|36|5|2|2|1|0|0|BB|PRT|Groups|TA/TO|0|0|0|A|A|0|No Deposit|1||0|Transient-Party|0|0|0|Canceled|42250</v>
      </c>
      <c r="AI891" s="14" t="str">
        <f aca="false">IF(COUNTIF($AH$4:$AH$2603,AH891)&gt;1,"Duplicate","Unique")</f>
        <v>Unique</v>
      </c>
      <c r="AJ891" s="14" t="str">
        <f aca="false">IF(COUNTBLANK(B891:AG891)&gt;0,"Missing ("&amp;COUNTBLANK(B891:AG891)&amp;")","Complete")</f>
        <v>Missing (1)</v>
      </c>
    </row>
    <row r="892" customFormat="false" ht="15" hidden="false" customHeight="false" outlineLevel="0" collapsed="false">
      <c r="A892" s="0" t="n">
        <v>889</v>
      </c>
      <c r="B892" s="0" t="s">
        <v>90</v>
      </c>
      <c r="C892" s="0" t="n">
        <v>0</v>
      </c>
      <c r="D892" s="0" t="n">
        <v>6</v>
      </c>
      <c r="E892" s="0" t="n">
        <v>2016</v>
      </c>
      <c r="F892" s="0" t="s">
        <v>114</v>
      </c>
      <c r="G892" s="0" t="n">
        <v>39</v>
      </c>
      <c r="H892" s="0" t="n">
        <v>22</v>
      </c>
      <c r="I892" s="0" t="n">
        <v>0</v>
      </c>
      <c r="J892" s="0" t="n">
        <v>1</v>
      </c>
      <c r="K892" s="0" t="n">
        <v>2</v>
      </c>
      <c r="L892" s="0" t="n">
        <v>0</v>
      </c>
      <c r="M892" s="0" t="n">
        <v>0</v>
      </c>
      <c r="N892" s="0" t="s">
        <v>107</v>
      </c>
      <c r="O892" s="0" t="s">
        <v>158</v>
      </c>
      <c r="P892" s="0" t="s">
        <v>93</v>
      </c>
      <c r="Q892" s="0" t="s">
        <v>94</v>
      </c>
      <c r="R892" s="0" t="n">
        <v>0</v>
      </c>
      <c r="S892" s="0" t="n">
        <v>0</v>
      </c>
      <c r="T892" s="0" t="n">
        <v>0</v>
      </c>
      <c r="U892" s="0" t="s">
        <v>95</v>
      </c>
      <c r="V892" s="0" t="s">
        <v>95</v>
      </c>
      <c r="W892" s="0" t="n">
        <v>0</v>
      </c>
      <c r="X892" s="0" t="s">
        <v>86</v>
      </c>
      <c r="Y892" s="0" t="n">
        <v>9</v>
      </c>
      <c r="AA892" s="0" t="n">
        <v>0</v>
      </c>
      <c r="AB892" s="0" t="s">
        <v>87</v>
      </c>
      <c r="AC892" s="0" t="n">
        <v>159</v>
      </c>
      <c r="AD892" s="0" t="n">
        <v>0</v>
      </c>
      <c r="AE892" s="0" t="n">
        <v>3</v>
      </c>
      <c r="AF892" s="0" t="s">
        <v>88</v>
      </c>
      <c r="AG892" s="13" t="n">
        <v>42636</v>
      </c>
      <c r="AH892" s="0" t="str">
        <f aca="false">B892&amp;"|"&amp;C892&amp;"|"&amp;D892&amp;"|"&amp;E892&amp;"|"&amp;F892&amp;"|"&amp;G892&amp;"|"&amp;H892&amp;"|"&amp;I892&amp;"|"&amp;J892&amp;"|"&amp;K892&amp;"|"&amp;L892&amp;"|"&amp;M892&amp;"|"&amp;N892&amp;"|"&amp;O892&amp;"|"&amp;P892&amp;"|"&amp;Q892&amp;"|"&amp;R892&amp;"|"&amp;S892&amp;"|"&amp;T892&amp;"|"&amp;U892&amp;"|"&amp;V892&amp;"|"&amp;W892&amp;"|"&amp;X892&amp;"|"&amp;Y892&amp;"|"&amp;Z892&amp;"|"&amp;AA892&amp;"|"&amp;AB892&amp;"|"&amp;AC892&amp;"|"&amp;AD892&amp;"|"&amp;AE892&amp;"|"&amp;AF892&amp;"|"&amp;AG892</f>
        <v>City Hotel|0|6|2016|September|39|22|0|1|2|0|0|SC|ITA|Online TA|TA/TO|0|0|0|A|A|0|No Deposit|9||0|Transient|159|0|3|Check-Out|42636</v>
      </c>
      <c r="AI892" s="0" t="str">
        <f aca="false">IF(COUNTIF($AH$4:$AH$2603,AH892)&gt;1,"Duplicate","Unique")</f>
        <v>Unique</v>
      </c>
      <c r="AJ892" s="0" t="str">
        <f aca="false">IF(COUNTBLANK(B892:AG892)&gt;0,"Missing ("&amp;COUNTBLANK(B892:AG892)&amp;")","Complete")</f>
        <v>Missing (1)</v>
      </c>
    </row>
    <row r="893" customFormat="false" ht="15" hidden="false" customHeight="false" outlineLevel="0" collapsed="false">
      <c r="A893" s="14" t="n">
        <v>890</v>
      </c>
      <c r="B893" s="14" t="s">
        <v>90</v>
      </c>
      <c r="C893" s="14" t="n">
        <v>1</v>
      </c>
      <c r="D893" s="14" t="n">
        <v>169</v>
      </c>
      <c r="E893" s="14" t="n">
        <v>2017</v>
      </c>
      <c r="F893" s="14" t="s">
        <v>106</v>
      </c>
      <c r="G893" s="14" t="n">
        <v>16</v>
      </c>
      <c r="H893" s="14" t="n">
        <v>21</v>
      </c>
      <c r="I893" s="14" t="n">
        <v>2</v>
      </c>
      <c r="J893" s="14" t="n">
        <v>3</v>
      </c>
      <c r="K893" s="14" t="n">
        <v>2</v>
      </c>
      <c r="L893" s="14" t="n">
        <v>1</v>
      </c>
      <c r="M893" s="14" t="n">
        <v>0</v>
      </c>
      <c r="N893" s="14" t="s">
        <v>82</v>
      </c>
      <c r="O893" s="14" t="s">
        <v>122</v>
      </c>
      <c r="P893" s="14" t="s">
        <v>93</v>
      </c>
      <c r="Q893" s="14" t="s">
        <v>94</v>
      </c>
      <c r="R893" s="14" t="n">
        <v>0</v>
      </c>
      <c r="S893" s="14" t="n">
        <v>0</v>
      </c>
      <c r="T893" s="14" t="n">
        <v>0</v>
      </c>
      <c r="U893" s="14" t="s">
        <v>95</v>
      </c>
      <c r="V893" s="14" t="s">
        <v>95</v>
      </c>
      <c r="W893" s="14" t="n">
        <v>0</v>
      </c>
      <c r="X893" s="14" t="s">
        <v>86</v>
      </c>
      <c r="Y893" s="14" t="n">
        <v>9</v>
      </c>
      <c r="Z893" s="14"/>
      <c r="AA893" s="14" t="n">
        <v>0</v>
      </c>
      <c r="AB893" s="14" t="s">
        <v>87</v>
      </c>
      <c r="AC893" s="14" t="n">
        <v>117</v>
      </c>
      <c r="AD893" s="14" t="n">
        <v>0</v>
      </c>
      <c r="AE893" s="14" t="n">
        <v>1</v>
      </c>
      <c r="AF893" s="14" t="s">
        <v>96</v>
      </c>
      <c r="AG893" s="15" t="n">
        <v>42682</v>
      </c>
      <c r="AH893" s="14" t="str">
        <f aca="false">B893&amp;"|"&amp;C893&amp;"|"&amp;D893&amp;"|"&amp;E893&amp;"|"&amp;F893&amp;"|"&amp;G893&amp;"|"&amp;H893&amp;"|"&amp;I893&amp;"|"&amp;J893&amp;"|"&amp;K893&amp;"|"&amp;L893&amp;"|"&amp;M893&amp;"|"&amp;N893&amp;"|"&amp;O893&amp;"|"&amp;P893&amp;"|"&amp;Q893&amp;"|"&amp;R893&amp;"|"&amp;S893&amp;"|"&amp;T893&amp;"|"&amp;U893&amp;"|"&amp;V893&amp;"|"&amp;W893&amp;"|"&amp;X893&amp;"|"&amp;Y893&amp;"|"&amp;Z893&amp;"|"&amp;AA893&amp;"|"&amp;AB893&amp;"|"&amp;AC893&amp;"|"&amp;AD893&amp;"|"&amp;AE893&amp;"|"&amp;AF893&amp;"|"&amp;AG893</f>
        <v>City Hotel|1|169|2017|April|16|21|2|3|2|1|0|BB|FRA|Online TA|TA/TO|0|0|0|A|A|0|No Deposit|9||0|Transient|117|0|1|Canceled|42682</v>
      </c>
      <c r="AI893" s="14" t="str">
        <f aca="false">IF(COUNTIF($AH$4:$AH$2603,AH893)&gt;1,"Duplicate","Unique")</f>
        <v>Unique</v>
      </c>
      <c r="AJ893" s="14" t="str">
        <f aca="false">IF(COUNTBLANK(B893:AG893)&gt;0,"Missing ("&amp;COUNTBLANK(B893:AG893)&amp;")","Complete")</f>
        <v>Missing (1)</v>
      </c>
    </row>
    <row r="894" customFormat="false" ht="15" hidden="false" customHeight="false" outlineLevel="0" collapsed="false">
      <c r="A894" s="0" t="n">
        <v>891</v>
      </c>
      <c r="B894" s="0" t="s">
        <v>80</v>
      </c>
      <c r="C894" s="0" t="n">
        <v>1</v>
      </c>
      <c r="D894" s="0" t="n">
        <v>95</v>
      </c>
      <c r="E894" s="0" t="n">
        <v>2017</v>
      </c>
      <c r="F894" s="0" t="s">
        <v>106</v>
      </c>
      <c r="G894" s="0" t="n">
        <v>14</v>
      </c>
      <c r="H894" s="0" t="n">
        <v>8</v>
      </c>
      <c r="I894" s="0" t="n">
        <v>2</v>
      </c>
      <c r="J894" s="0" t="n">
        <v>3</v>
      </c>
      <c r="K894" s="0" t="n">
        <v>3</v>
      </c>
      <c r="L894" s="0" t="n">
        <v>1</v>
      </c>
      <c r="M894" s="0" t="n">
        <v>0</v>
      </c>
      <c r="N894" s="0" t="s">
        <v>82</v>
      </c>
      <c r="O894" s="0" t="s">
        <v>92</v>
      </c>
      <c r="P894" s="0" t="s">
        <v>93</v>
      </c>
      <c r="Q894" s="0" t="s">
        <v>94</v>
      </c>
      <c r="R894" s="0" t="n">
        <v>0</v>
      </c>
      <c r="S894" s="0" t="n">
        <v>0</v>
      </c>
      <c r="T894" s="0" t="n">
        <v>0</v>
      </c>
      <c r="U894" s="0" t="s">
        <v>144</v>
      </c>
      <c r="V894" s="0" t="s">
        <v>144</v>
      </c>
      <c r="W894" s="0" t="n">
        <v>0</v>
      </c>
      <c r="X894" s="0" t="s">
        <v>86</v>
      </c>
      <c r="Y894" s="0" t="n">
        <v>240</v>
      </c>
      <c r="AA894" s="0" t="n">
        <v>0</v>
      </c>
      <c r="AB894" s="0" t="s">
        <v>87</v>
      </c>
      <c r="AC894" s="0" t="n">
        <v>150</v>
      </c>
      <c r="AD894" s="0" t="n">
        <v>0</v>
      </c>
      <c r="AE894" s="0" t="n">
        <v>0</v>
      </c>
      <c r="AF894" s="0" t="s">
        <v>96</v>
      </c>
      <c r="AG894" s="13" t="n">
        <v>42754</v>
      </c>
      <c r="AH894" s="0" t="str">
        <f aca="false">B894&amp;"|"&amp;C894&amp;"|"&amp;D894&amp;"|"&amp;E894&amp;"|"&amp;F894&amp;"|"&amp;G894&amp;"|"&amp;H894&amp;"|"&amp;I894&amp;"|"&amp;J894&amp;"|"&amp;K894&amp;"|"&amp;L894&amp;"|"&amp;M894&amp;"|"&amp;N894&amp;"|"&amp;O894&amp;"|"&amp;P894&amp;"|"&amp;Q894&amp;"|"&amp;R894&amp;"|"&amp;S894&amp;"|"&amp;T894&amp;"|"&amp;U894&amp;"|"&amp;V894&amp;"|"&amp;W894&amp;"|"&amp;X894&amp;"|"&amp;Y894&amp;"|"&amp;Z894&amp;"|"&amp;AA894&amp;"|"&amp;AB894&amp;"|"&amp;AC894&amp;"|"&amp;AD894&amp;"|"&amp;AE894&amp;"|"&amp;AF894&amp;"|"&amp;AG894</f>
        <v>Resort Hotel|1|95|2017|April|14|8|2|3|3|1|0|BB|PRT|Online TA|TA/TO|0|0|0|H|H|0|No Deposit|240||0|Transient|150|0|0|Canceled|42754</v>
      </c>
      <c r="AI894" s="0" t="str">
        <f aca="false">IF(COUNTIF($AH$4:$AH$2603,AH894)&gt;1,"Duplicate","Unique")</f>
        <v>Unique</v>
      </c>
      <c r="AJ894" s="0" t="str">
        <f aca="false">IF(COUNTBLANK(B894:AG894)&gt;0,"Missing ("&amp;COUNTBLANK(B894:AG894)&amp;")","Complete")</f>
        <v>Missing (1)</v>
      </c>
    </row>
    <row r="895" customFormat="false" ht="15" hidden="false" customHeight="false" outlineLevel="0" collapsed="false">
      <c r="A895" s="14" t="n">
        <v>892</v>
      </c>
      <c r="B895" s="14" t="s">
        <v>90</v>
      </c>
      <c r="C895" s="14" t="n">
        <v>0</v>
      </c>
      <c r="D895" s="14" t="n">
        <v>27</v>
      </c>
      <c r="E895" s="14" t="n">
        <v>2017</v>
      </c>
      <c r="F895" s="14" t="s">
        <v>118</v>
      </c>
      <c r="G895" s="14" t="n">
        <v>6</v>
      </c>
      <c r="H895" s="14" t="n">
        <v>5</v>
      </c>
      <c r="I895" s="14" t="n">
        <v>2</v>
      </c>
      <c r="J895" s="14" t="n">
        <v>2</v>
      </c>
      <c r="K895" s="14" t="n">
        <v>1</v>
      </c>
      <c r="L895" s="14" t="n">
        <v>0</v>
      </c>
      <c r="M895" s="14" t="n">
        <v>0</v>
      </c>
      <c r="N895" s="14" t="s">
        <v>82</v>
      </c>
      <c r="O895" s="14" t="s">
        <v>162</v>
      </c>
      <c r="P895" s="14" t="s">
        <v>93</v>
      </c>
      <c r="Q895" s="14" t="s">
        <v>94</v>
      </c>
      <c r="R895" s="14" t="n">
        <v>0</v>
      </c>
      <c r="S895" s="14" t="n">
        <v>0</v>
      </c>
      <c r="T895" s="14" t="n">
        <v>0</v>
      </c>
      <c r="U895" s="14" t="s">
        <v>95</v>
      </c>
      <c r="V895" s="14" t="s">
        <v>95</v>
      </c>
      <c r="W895" s="14" t="n">
        <v>0</v>
      </c>
      <c r="X895" s="14" t="s">
        <v>86</v>
      </c>
      <c r="Y895" s="14" t="n">
        <v>9</v>
      </c>
      <c r="Z895" s="14"/>
      <c r="AA895" s="14" t="n">
        <v>0</v>
      </c>
      <c r="AB895" s="14" t="s">
        <v>87</v>
      </c>
      <c r="AC895" s="14" t="n">
        <v>68</v>
      </c>
      <c r="AD895" s="14" t="n">
        <v>0</v>
      </c>
      <c r="AE895" s="14" t="n">
        <v>1</v>
      </c>
      <c r="AF895" s="14" t="s">
        <v>88</v>
      </c>
      <c r="AG895" s="15" t="n">
        <v>42775</v>
      </c>
      <c r="AH895" s="14" t="str">
        <f aca="false">B895&amp;"|"&amp;C895&amp;"|"&amp;D895&amp;"|"&amp;E895&amp;"|"&amp;F895&amp;"|"&amp;G895&amp;"|"&amp;H895&amp;"|"&amp;I895&amp;"|"&amp;J895&amp;"|"&amp;K895&amp;"|"&amp;L895&amp;"|"&amp;M895&amp;"|"&amp;N895&amp;"|"&amp;O895&amp;"|"&amp;P895&amp;"|"&amp;Q895&amp;"|"&amp;R895&amp;"|"&amp;S895&amp;"|"&amp;T895&amp;"|"&amp;U895&amp;"|"&amp;V895&amp;"|"&amp;W895&amp;"|"&amp;X895&amp;"|"&amp;Y895&amp;"|"&amp;Z895&amp;"|"&amp;AA895&amp;"|"&amp;AB895&amp;"|"&amp;AC895&amp;"|"&amp;AD895&amp;"|"&amp;AE895&amp;"|"&amp;AF895&amp;"|"&amp;AG895</f>
        <v>City Hotel|0|27|2017|February|6|5|2|2|1|0|0|BB|JPN|Online TA|TA/TO|0|0|0|A|A|0|No Deposit|9||0|Transient|68|0|1|Check-Out|42775</v>
      </c>
      <c r="AI895" s="14" t="str">
        <f aca="false">IF(COUNTIF($AH$4:$AH$2603,AH895)&gt;1,"Duplicate","Unique")</f>
        <v>Unique</v>
      </c>
      <c r="AJ895" s="14" t="str">
        <f aca="false">IF(COUNTBLANK(B895:AG895)&gt;0,"Missing ("&amp;COUNTBLANK(B895:AG895)&amp;")","Complete")</f>
        <v>Missing (1)</v>
      </c>
    </row>
    <row r="896" customFormat="false" ht="15" hidden="false" customHeight="false" outlineLevel="0" collapsed="false">
      <c r="A896" s="0" t="n">
        <v>893</v>
      </c>
      <c r="B896" s="0" t="s">
        <v>80</v>
      </c>
      <c r="C896" s="0" t="n">
        <v>1</v>
      </c>
      <c r="D896" s="0" t="n">
        <v>155</v>
      </c>
      <c r="E896" s="0" t="n">
        <v>2015</v>
      </c>
      <c r="F896" s="0" t="s">
        <v>111</v>
      </c>
      <c r="G896" s="0" t="n">
        <v>44</v>
      </c>
      <c r="H896" s="0" t="n">
        <v>31</v>
      </c>
      <c r="I896" s="0" t="n">
        <v>0</v>
      </c>
      <c r="J896" s="0" t="n">
        <v>1</v>
      </c>
      <c r="K896" s="0" t="n">
        <v>2</v>
      </c>
      <c r="L896" s="0" t="n">
        <v>0</v>
      </c>
      <c r="M896" s="0" t="n">
        <v>0</v>
      </c>
      <c r="N896" s="0" t="s">
        <v>82</v>
      </c>
      <c r="O896" s="0" t="s">
        <v>92</v>
      </c>
      <c r="P896" s="0" t="s">
        <v>116</v>
      </c>
      <c r="Q896" s="0" t="s">
        <v>84</v>
      </c>
      <c r="R896" s="0" t="n">
        <v>0</v>
      </c>
      <c r="S896" s="0" t="n">
        <v>0</v>
      </c>
      <c r="T896" s="0" t="n">
        <v>0</v>
      </c>
      <c r="U896" s="0" t="s">
        <v>95</v>
      </c>
      <c r="V896" s="0" t="s">
        <v>95</v>
      </c>
      <c r="W896" s="0" t="n">
        <v>0</v>
      </c>
      <c r="X896" s="0" t="s">
        <v>120</v>
      </c>
      <c r="AA896" s="0" t="n">
        <v>0</v>
      </c>
      <c r="AB896" s="0" t="s">
        <v>87</v>
      </c>
      <c r="AC896" s="0" t="n">
        <v>36</v>
      </c>
      <c r="AD896" s="0" t="n">
        <v>0</v>
      </c>
      <c r="AE896" s="0" t="n">
        <v>0</v>
      </c>
      <c r="AF896" s="0" t="s">
        <v>96</v>
      </c>
      <c r="AG896" s="13" t="n">
        <v>42303</v>
      </c>
      <c r="AH896" s="0" t="str">
        <f aca="false">B896&amp;"|"&amp;C896&amp;"|"&amp;D896&amp;"|"&amp;E896&amp;"|"&amp;F896&amp;"|"&amp;G896&amp;"|"&amp;H896&amp;"|"&amp;I896&amp;"|"&amp;J896&amp;"|"&amp;K896&amp;"|"&amp;L896&amp;"|"&amp;M896&amp;"|"&amp;N896&amp;"|"&amp;O896&amp;"|"&amp;P896&amp;"|"&amp;Q896&amp;"|"&amp;R896&amp;"|"&amp;S896&amp;"|"&amp;T896&amp;"|"&amp;U896&amp;"|"&amp;V896&amp;"|"&amp;W896&amp;"|"&amp;X896&amp;"|"&amp;Y896&amp;"|"&amp;Z896&amp;"|"&amp;AA896&amp;"|"&amp;AB896&amp;"|"&amp;AC896&amp;"|"&amp;AD896&amp;"|"&amp;AE896&amp;"|"&amp;AF896&amp;"|"&amp;AG896</f>
        <v>Resort Hotel|1|155|2015|October|44|31|0|1|2|0|0|BB|PRT|Groups|Direct|0|0|0|A|A|0|Non Refund|||0|Transient|36|0|0|Canceled|42303</v>
      </c>
      <c r="AI896" s="0" t="str">
        <f aca="false">IF(COUNTIF($AH$4:$AH$2603,AH896)&gt;1,"Duplicate","Unique")</f>
        <v>Duplicate</v>
      </c>
      <c r="AJ896" s="0" t="str">
        <f aca="false">IF(COUNTBLANK(B896:AG896)&gt;0,"Missing ("&amp;COUNTBLANK(B896:AG896)&amp;")","Complete")</f>
        <v>Missing (2)</v>
      </c>
    </row>
    <row r="897" customFormat="false" ht="15" hidden="false" customHeight="false" outlineLevel="0" collapsed="false">
      <c r="A897" s="14" t="n">
        <v>894</v>
      </c>
      <c r="B897" s="14" t="s">
        <v>90</v>
      </c>
      <c r="C897" s="14" t="n">
        <v>0</v>
      </c>
      <c r="D897" s="14" t="n">
        <v>14</v>
      </c>
      <c r="E897" s="14" t="n">
        <v>2017</v>
      </c>
      <c r="F897" s="14" t="s">
        <v>121</v>
      </c>
      <c r="G897" s="14" t="n">
        <v>18</v>
      </c>
      <c r="H897" s="14" t="n">
        <v>2</v>
      </c>
      <c r="I897" s="14" t="n">
        <v>0</v>
      </c>
      <c r="J897" s="14" t="n">
        <v>4</v>
      </c>
      <c r="K897" s="14" t="n">
        <v>2</v>
      </c>
      <c r="L897" s="14" t="n">
        <v>0</v>
      </c>
      <c r="M897" s="14" t="n">
        <v>0</v>
      </c>
      <c r="N897" s="14" t="s">
        <v>107</v>
      </c>
      <c r="O897" s="14" t="s">
        <v>158</v>
      </c>
      <c r="P897" s="14" t="s">
        <v>93</v>
      </c>
      <c r="Q897" s="14" t="s">
        <v>94</v>
      </c>
      <c r="R897" s="14" t="n">
        <v>0</v>
      </c>
      <c r="S897" s="14" t="n">
        <v>0</v>
      </c>
      <c r="T897" s="14" t="n">
        <v>0</v>
      </c>
      <c r="U897" s="14" t="s">
        <v>95</v>
      </c>
      <c r="V897" s="14" t="s">
        <v>95</v>
      </c>
      <c r="W897" s="14" t="n">
        <v>0</v>
      </c>
      <c r="X897" s="14" t="s">
        <v>86</v>
      </c>
      <c r="Y897" s="14" t="n">
        <v>9</v>
      </c>
      <c r="Z897" s="14"/>
      <c r="AA897" s="14" t="n">
        <v>0</v>
      </c>
      <c r="AB897" s="14" t="s">
        <v>87</v>
      </c>
      <c r="AC897" s="14" t="n">
        <v>127.5</v>
      </c>
      <c r="AD897" s="14" t="n">
        <v>0</v>
      </c>
      <c r="AE897" s="14" t="n">
        <v>1</v>
      </c>
      <c r="AF897" s="14" t="s">
        <v>88</v>
      </c>
      <c r="AG897" s="15" t="n">
        <v>42861</v>
      </c>
      <c r="AH897" s="14" t="str">
        <f aca="false">B897&amp;"|"&amp;C897&amp;"|"&amp;D897&amp;"|"&amp;E897&amp;"|"&amp;F897&amp;"|"&amp;G897&amp;"|"&amp;H897&amp;"|"&amp;I897&amp;"|"&amp;J897&amp;"|"&amp;K897&amp;"|"&amp;L897&amp;"|"&amp;M897&amp;"|"&amp;N897&amp;"|"&amp;O897&amp;"|"&amp;P897&amp;"|"&amp;Q897&amp;"|"&amp;R897&amp;"|"&amp;S897&amp;"|"&amp;T897&amp;"|"&amp;U897&amp;"|"&amp;V897&amp;"|"&amp;W897&amp;"|"&amp;X897&amp;"|"&amp;Y897&amp;"|"&amp;Z897&amp;"|"&amp;AA897&amp;"|"&amp;AB897&amp;"|"&amp;AC897&amp;"|"&amp;AD897&amp;"|"&amp;AE897&amp;"|"&amp;AF897&amp;"|"&amp;AG897</f>
        <v>City Hotel|0|14|2017|May|18|2|0|4|2|0|0|SC|ITA|Online TA|TA/TO|0|0|0|A|A|0|No Deposit|9||0|Transient|127.5|0|1|Check-Out|42861</v>
      </c>
      <c r="AI897" s="14" t="str">
        <f aca="false">IF(COUNTIF($AH$4:$AH$2603,AH897)&gt;1,"Duplicate","Unique")</f>
        <v>Unique</v>
      </c>
      <c r="AJ897" s="14" t="str">
        <f aca="false">IF(COUNTBLANK(B897:AG897)&gt;0,"Missing ("&amp;COUNTBLANK(B897:AG897)&amp;")","Complete")</f>
        <v>Missing (1)</v>
      </c>
    </row>
    <row r="898" customFormat="false" ht="15" hidden="false" customHeight="false" outlineLevel="0" collapsed="false">
      <c r="A898" s="0" t="n">
        <v>895</v>
      </c>
      <c r="B898" s="0" t="s">
        <v>80</v>
      </c>
      <c r="C898" s="0" t="n">
        <v>0</v>
      </c>
      <c r="D898" s="0" t="n">
        <v>0</v>
      </c>
      <c r="E898" s="0" t="n">
        <v>2017</v>
      </c>
      <c r="F898" s="0" t="s">
        <v>91</v>
      </c>
      <c r="G898" s="0" t="n">
        <v>28</v>
      </c>
      <c r="H898" s="0" t="n">
        <v>12</v>
      </c>
      <c r="I898" s="0" t="n">
        <v>0</v>
      </c>
      <c r="J898" s="0" t="n">
        <v>1</v>
      </c>
      <c r="K898" s="0" t="n">
        <v>2</v>
      </c>
      <c r="L898" s="0" t="n">
        <v>0</v>
      </c>
      <c r="M898" s="0" t="n">
        <v>0</v>
      </c>
      <c r="N898" s="0" t="s">
        <v>82</v>
      </c>
      <c r="O898" s="0" t="s">
        <v>92</v>
      </c>
      <c r="P898" s="0" t="s">
        <v>93</v>
      </c>
      <c r="Q898" s="0" t="s">
        <v>94</v>
      </c>
      <c r="R898" s="0" t="n">
        <v>0</v>
      </c>
      <c r="S898" s="0" t="n">
        <v>0</v>
      </c>
      <c r="T898" s="0" t="n">
        <v>0</v>
      </c>
      <c r="U898" s="0" t="s">
        <v>95</v>
      </c>
      <c r="V898" s="0" t="s">
        <v>95</v>
      </c>
      <c r="W898" s="0" t="n">
        <v>1</v>
      </c>
      <c r="X898" s="0" t="s">
        <v>86</v>
      </c>
      <c r="Y898" s="0" t="n">
        <v>240</v>
      </c>
      <c r="AA898" s="0" t="n">
        <v>0</v>
      </c>
      <c r="AB898" s="0" t="s">
        <v>87</v>
      </c>
      <c r="AC898" s="0" t="n">
        <v>8</v>
      </c>
      <c r="AD898" s="0" t="n">
        <v>0</v>
      </c>
      <c r="AE898" s="0" t="n">
        <v>0</v>
      </c>
      <c r="AF898" s="0" t="s">
        <v>88</v>
      </c>
      <c r="AG898" s="13" t="n">
        <v>42929</v>
      </c>
      <c r="AH898" s="0" t="str">
        <f aca="false">B898&amp;"|"&amp;C898&amp;"|"&amp;D898&amp;"|"&amp;E898&amp;"|"&amp;F898&amp;"|"&amp;G898&amp;"|"&amp;H898&amp;"|"&amp;I898&amp;"|"&amp;J898&amp;"|"&amp;K898&amp;"|"&amp;L898&amp;"|"&amp;M898&amp;"|"&amp;N898&amp;"|"&amp;O898&amp;"|"&amp;P898&amp;"|"&amp;Q898&amp;"|"&amp;R898&amp;"|"&amp;S898&amp;"|"&amp;T898&amp;"|"&amp;U898&amp;"|"&amp;V898&amp;"|"&amp;W898&amp;"|"&amp;X898&amp;"|"&amp;Y898&amp;"|"&amp;Z898&amp;"|"&amp;AA898&amp;"|"&amp;AB898&amp;"|"&amp;AC898&amp;"|"&amp;AD898&amp;"|"&amp;AE898&amp;"|"&amp;AF898&amp;"|"&amp;AG898</f>
        <v>Resort Hotel|0|0|2017|July|28|12|0|1|2|0|0|BB|PRT|Online TA|TA/TO|0|0|0|A|A|1|No Deposit|240||0|Transient|8|0|0|Check-Out|42929</v>
      </c>
      <c r="AI898" s="0" t="str">
        <f aca="false">IF(COUNTIF($AH$4:$AH$2603,AH898)&gt;1,"Duplicate","Unique")</f>
        <v>Unique</v>
      </c>
      <c r="AJ898" s="0" t="str">
        <f aca="false">IF(COUNTBLANK(B898:AG898)&gt;0,"Missing ("&amp;COUNTBLANK(B898:AG898)&amp;")","Complete")</f>
        <v>Missing (1)</v>
      </c>
    </row>
    <row r="899" customFormat="false" ht="15" hidden="false" customHeight="false" outlineLevel="0" collapsed="false">
      <c r="A899" s="14" t="n">
        <v>896</v>
      </c>
      <c r="B899" s="14" t="s">
        <v>80</v>
      </c>
      <c r="C899" s="14" t="n">
        <v>0</v>
      </c>
      <c r="D899" s="14" t="n">
        <v>277</v>
      </c>
      <c r="E899" s="14" t="n">
        <v>2015</v>
      </c>
      <c r="F899" s="14" t="s">
        <v>111</v>
      </c>
      <c r="G899" s="14" t="n">
        <v>41</v>
      </c>
      <c r="H899" s="14" t="n">
        <v>6</v>
      </c>
      <c r="I899" s="14" t="n">
        <v>2</v>
      </c>
      <c r="J899" s="14" t="n">
        <v>5</v>
      </c>
      <c r="K899" s="14" t="n">
        <v>2</v>
      </c>
      <c r="L899" s="14" t="n">
        <v>0</v>
      </c>
      <c r="M899" s="14" t="n">
        <v>0</v>
      </c>
      <c r="N899" s="14" t="s">
        <v>112</v>
      </c>
      <c r="O899" s="14" t="s">
        <v>83</v>
      </c>
      <c r="P899" s="14" t="s">
        <v>116</v>
      </c>
      <c r="Q899" s="14" t="s">
        <v>84</v>
      </c>
      <c r="R899" s="14" t="n">
        <v>0</v>
      </c>
      <c r="S899" s="14" t="n">
        <v>0</v>
      </c>
      <c r="T899" s="14" t="n">
        <v>0</v>
      </c>
      <c r="U899" s="14" t="s">
        <v>109</v>
      </c>
      <c r="V899" s="14" t="s">
        <v>124</v>
      </c>
      <c r="W899" s="14" t="n">
        <v>0</v>
      </c>
      <c r="X899" s="14" t="s">
        <v>86</v>
      </c>
      <c r="Y899" s="14" t="n">
        <v>273</v>
      </c>
      <c r="Z899" s="14"/>
      <c r="AA899" s="14" t="n">
        <v>0</v>
      </c>
      <c r="AB899" s="14" t="s">
        <v>101</v>
      </c>
      <c r="AC899" s="14" t="n">
        <v>68.74</v>
      </c>
      <c r="AD899" s="14" t="n">
        <v>0</v>
      </c>
      <c r="AE899" s="14" t="n">
        <v>0</v>
      </c>
      <c r="AF899" s="14" t="s">
        <v>88</v>
      </c>
      <c r="AG899" s="15" t="n">
        <v>42290</v>
      </c>
      <c r="AH899" s="14" t="str">
        <f aca="false">B899&amp;"|"&amp;C899&amp;"|"&amp;D899&amp;"|"&amp;E899&amp;"|"&amp;F899&amp;"|"&amp;G899&amp;"|"&amp;H899&amp;"|"&amp;I899&amp;"|"&amp;J899&amp;"|"&amp;K899&amp;"|"&amp;L899&amp;"|"&amp;M899&amp;"|"&amp;N899&amp;"|"&amp;O899&amp;"|"&amp;P899&amp;"|"&amp;Q899&amp;"|"&amp;R899&amp;"|"&amp;S899&amp;"|"&amp;T899&amp;"|"&amp;U899&amp;"|"&amp;V899&amp;"|"&amp;W899&amp;"|"&amp;X899&amp;"|"&amp;Y899&amp;"|"&amp;Z899&amp;"|"&amp;AA899&amp;"|"&amp;AB899&amp;"|"&amp;AC899&amp;"|"&amp;AD899&amp;"|"&amp;AE899&amp;"|"&amp;AF899&amp;"|"&amp;AG899</f>
        <v>Resort Hotel|0|277|2015|October|41|6|2|5|2|0|0|HB|GBR|Groups|Direct|0|0|0|D|E|0|No Deposit|273||0|Transient-Party|68.74|0|0|Check-Out|42290</v>
      </c>
      <c r="AI899" s="14" t="str">
        <f aca="false">IF(COUNTIF($AH$4:$AH$2603,AH899)&gt;1,"Duplicate","Unique")</f>
        <v>Unique</v>
      </c>
      <c r="AJ899" s="14" t="str">
        <f aca="false">IF(COUNTBLANK(B899:AG899)&gt;0,"Missing ("&amp;COUNTBLANK(B899:AG899)&amp;")","Complete")</f>
        <v>Missing (1)</v>
      </c>
    </row>
    <row r="900" customFormat="false" ht="15" hidden="false" customHeight="false" outlineLevel="0" collapsed="false">
      <c r="A900" s="0" t="n">
        <v>897</v>
      </c>
      <c r="B900" s="0" t="s">
        <v>90</v>
      </c>
      <c r="C900" s="0" t="n">
        <v>1</v>
      </c>
      <c r="D900" s="0" t="n">
        <v>6</v>
      </c>
      <c r="E900" s="0" t="n">
        <v>2015</v>
      </c>
      <c r="F900" s="0" t="s">
        <v>114</v>
      </c>
      <c r="G900" s="0" t="n">
        <v>37</v>
      </c>
      <c r="H900" s="0" t="n">
        <v>11</v>
      </c>
      <c r="I900" s="0" t="n">
        <v>1</v>
      </c>
      <c r="J900" s="0" t="n">
        <v>2</v>
      </c>
      <c r="K900" s="0" t="n">
        <v>2</v>
      </c>
      <c r="L900" s="0" t="n">
        <v>0</v>
      </c>
      <c r="M900" s="0" t="n">
        <v>0</v>
      </c>
      <c r="N900" s="0" t="s">
        <v>82</v>
      </c>
      <c r="O900" s="0" t="s">
        <v>92</v>
      </c>
      <c r="P900" s="0" t="s">
        <v>93</v>
      </c>
      <c r="Q900" s="0" t="s">
        <v>94</v>
      </c>
      <c r="R900" s="0" t="n">
        <v>0</v>
      </c>
      <c r="S900" s="0" t="n">
        <v>0</v>
      </c>
      <c r="T900" s="0" t="n">
        <v>0</v>
      </c>
      <c r="U900" s="0" t="s">
        <v>95</v>
      </c>
      <c r="V900" s="0" t="s">
        <v>95</v>
      </c>
      <c r="W900" s="0" t="n">
        <v>0</v>
      </c>
      <c r="X900" s="0" t="s">
        <v>86</v>
      </c>
      <c r="Y900" s="0" t="n">
        <v>9</v>
      </c>
      <c r="AA900" s="0" t="n">
        <v>0</v>
      </c>
      <c r="AB900" s="0" t="s">
        <v>87</v>
      </c>
      <c r="AC900" s="0" t="n">
        <v>127</v>
      </c>
      <c r="AD900" s="0" t="n">
        <v>0</v>
      </c>
      <c r="AE900" s="0" t="n">
        <v>0</v>
      </c>
      <c r="AF900" s="0" t="s">
        <v>96</v>
      </c>
      <c r="AG900" s="13" t="n">
        <v>42254</v>
      </c>
      <c r="AH900" s="0" t="str">
        <f aca="false">B900&amp;"|"&amp;C900&amp;"|"&amp;D900&amp;"|"&amp;E900&amp;"|"&amp;F900&amp;"|"&amp;G900&amp;"|"&amp;H900&amp;"|"&amp;I900&amp;"|"&amp;J900&amp;"|"&amp;K900&amp;"|"&amp;L900&amp;"|"&amp;M900&amp;"|"&amp;N900&amp;"|"&amp;O900&amp;"|"&amp;P900&amp;"|"&amp;Q900&amp;"|"&amp;R900&amp;"|"&amp;S900&amp;"|"&amp;T900&amp;"|"&amp;U900&amp;"|"&amp;V900&amp;"|"&amp;W900&amp;"|"&amp;X900&amp;"|"&amp;Y900&amp;"|"&amp;Z900&amp;"|"&amp;AA900&amp;"|"&amp;AB900&amp;"|"&amp;AC900&amp;"|"&amp;AD900&amp;"|"&amp;AE900&amp;"|"&amp;AF900&amp;"|"&amp;AG900</f>
        <v>City Hotel|1|6|2015|September|37|11|1|2|2|0|0|BB|PRT|Online TA|TA/TO|0|0|0|A|A|0|No Deposit|9||0|Transient|127|0|0|Canceled|42254</v>
      </c>
      <c r="AI900" s="0" t="str">
        <f aca="false">IF(COUNTIF($AH$4:$AH$2603,AH900)&gt;1,"Duplicate","Unique")</f>
        <v>Unique</v>
      </c>
      <c r="AJ900" s="0" t="str">
        <f aca="false">IF(COUNTBLANK(B900:AG900)&gt;0,"Missing ("&amp;COUNTBLANK(B900:AG900)&amp;")","Complete")</f>
        <v>Missing (1)</v>
      </c>
    </row>
    <row r="901" customFormat="false" ht="15" hidden="false" customHeight="false" outlineLevel="0" collapsed="false">
      <c r="A901" s="14" t="n">
        <v>898</v>
      </c>
      <c r="B901" s="14" t="s">
        <v>90</v>
      </c>
      <c r="C901" s="14" t="n">
        <v>1</v>
      </c>
      <c r="D901" s="14" t="n">
        <v>46</v>
      </c>
      <c r="E901" s="14" t="n">
        <v>2017</v>
      </c>
      <c r="F901" s="14" t="s">
        <v>103</v>
      </c>
      <c r="G901" s="14" t="n">
        <v>13</v>
      </c>
      <c r="H901" s="14" t="n">
        <v>27</v>
      </c>
      <c r="I901" s="14" t="n">
        <v>1</v>
      </c>
      <c r="J901" s="14" t="n">
        <v>2</v>
      </c>
      <c r="K901" s="14" t="n">
        <v>2</v>
      </c>
      <c r="L901" s="14" t="n">
        <v>0</v>
      </c>
      <c r="M901" s="14" t="n">
        <v>0</v>
      </c>
      <c r="N901" s="14" t="s">
        <v>82</v>
      </c>
      <c r="O901" s="14" t="s">
        <v>147</v>
      </c>
      <c r="P901" s="14" t="s">
        <v>93</v>
      </c>
      <c r="Q901" s="14" t="s">
        <v>94</v>
      </c>
      <c r="R901" s="14" t="n">
        <v>0</v>
      </c>
      <c r="S901" s="14" t="n">
        <v>0</v>
      </c>
      <c r="T901" s="14" t="n">
        <v>0</v>
      </c>
      <c r="U901" s="14" t="s">
        <v>95</v>
      </c>
      <c r="V901" s="14" t="s">
        <v>95</v>
      </c>
      <c r="W901" s="14" t="n">
        <v>0</v>
      </c>
      <c r="X901" s="14" t="s">
        <v>86</v>
      </c>
      <c r="Y901" s="14" t="n">
        <v>9</v>
      </c>
      <c r="Z901" s="14"/>
      <c r="AA901" s="14" t="n">
        <v>0</v>
      </c>
      <c r="AB901" s="14" t="s">
        <v>87</v>
      </c>
      <c r="AC901" s="14" t="n">
        <v>106.2</v>
      </c>
      <c r="AD901" s="14" t="n">
        <v>0</v>
      </c>
      <c r="AE901" s="14" t="n">
        <v>0</v>
      </c>
      <c r="AF901" s="14" t="s">
        <v>96</v>
      </c>
      <c r="AG901" s="15" t="n">
        <v>42776</v>
      </c>
      <c r="AH901" s="14" t="str">
        <f aca="false">B901&amp;"|"&amp;C901&amp;"|"&amp;D901&amp;"|"&amp;E901&amp;"|"&amp;F901&amp;"|"&amp;G901&amp;"|"&amp;H901&amp;"|"&amp;I901&amp;"|"&amp;J901&amp;"|"&amp;K901&amp;"|"&amp;L901&amp;"|"&amp;M901&amp;"|"&amp;N901&amp;"|"&amp;O901&amp;"|"&amp;P901&amp;"|"&amp;Q901&amp;"|"&amp;R901&amp;"|"&amp;S901&amp;"|"&amp;T901&amp;"|"&amp;U901&amp;"|"&amp;V901&amp;"|"&amp;W901&amp;"|"&amp;X901&amp;"|"&amp;Y901&amp;"|"&amp;Z901&amp;"|"&amp;AA901&amp;"|"&amp;AB901&amp;"|"&amp;AC901&amp;"|"&amp;AD901&amp;"|"&amp;AE901&amp;"|"&amp;AF901&amp;"|"&amp;AG901</f>
        <v>City Hotel|1|46|2017|March|13|27|1|2|2|0|0|BB|IRL|Online TA|TA/TO|0|0|0|A|A|0|No Deposit|9||0|Transient|106.2|0|0|Canceled|42776</v>
      </c>
      <c r="AI901" s="14" t="str">
        <f aca="false">IF(COUNTIF($AH$4:$AH$2603,AH901)&gt;1,"Duplicate","Unique")</f>
        <v>Unique</v>
      </c>
      <c r="AJ901" s="14" t="str">
        <f aca="false">IF(COUNTBLANK(B901:AG901)&gt;0,"Missing ("&amp;COUNTBLANK(B901:AG901)&amp;")","Complete")</f>
        <v>Missing (1)</v>
      </c>
    </row>
    <row r="902" customFormat="false" ht="15" hidden="false" customHeight="false" outlineLevel="0" collapsed="false">
      <c r="A902" s="0" t="n">
        <v>899</v>
      </c>
      <c r="B902" s="0" t="s">
        <v>80</v>
      </c>
      <c r="C902" s="0" t="n">
        <v>1</v>
      </c>
      <c r="D902" s="0" t="n">
        <v>77</v>
      </c>
      <c r="E902" s="0" t="n">
        <v>2015</v>
      </c>
      <c r="F902" s="0" t="s">
        <v>114</v>
      </c>
      <c r="G902" s="0" t="n">
        <v>40</v>
      </c>
      <c r="H902" s="0" t="n">
        <v>28</v>
      </c>
      <c r="I902" s="0" t="n">
        <v>1</v>
      </c>
      <c r="J902" s="0" t="n">
        <v>3</v>
      </c>
      <c r="K902" s="0" t="n">
        <v>2</v>
      </c>
      <c r="L902" s="0" t="n">
        <v>0</v>
      </c>
      <c r="M902" s="0" t="n">
        <v>0</v>
      </c>
      <c r="N902" s="0" t="s">
        <v>82</v>
      </c>
      <c r="O902" s="0" t="s">
        <v>92</v>
      </c>
      <c r="P902" s="0" t="s">
        <v>99</v>
      </c>
      <c r="Q902" s="0" t="s">
        <v>94</v>
      </c>
      <c r="R902" s="0" t="n">
        <v>0</v>
      </c>
      <c r="S902" s="0" t="n">
        <v>0</v>
      </c>
      <c r="T902" s="0" t="n">
        <v>0</v>
      </c>
      <c r="U902" s="0" t="s">
        <v>124</v>
      </c>
      <c r="V902" s="0" t="s">
        <v>124</v>
      </c>
      <c r="W902" s="0" t="n">
        <v>0</v>
      </c>
      <c r="X902" s="0" t="s">
        <v>86</v>
      </c>
      <c r="Y902" s="0" t="n">
        <v>175</v>
      </c>
      <c r="AA902" s="0" t="n">
        <v>0</v>
      </c>
      <c r="AB902" s="0" t="s">
        <v>87</v>
      </c>
      <c r="AC902" s="0" t="n">
        <v>74.6</v>
      </c>
      <c r="AD902" s="0" t="n">
        <v>0</v>
      </c>
      <c r="AE902" s="0" t="n">
        <v>1</v>
      </c>
      <c r="AF902" s="0" t="s">
        <v>96</v>
      </c>
      <c r="AG902" s="13" t="n">
        <v>42210</v>
      </c>
      <c r="AH902" s="0" t="str">
        <f aca="false">B902&amp;"|"&amp;C902&amp;"|"&amp;D902&amp;"|"&amp;E902&amp;"|"&amp;F902&amp;"|"&amp;G902&amp;"|"&amp;H902&amp;"|"&amp;I902&amp;"|"&amp;J902&amp;"|"&amp;K902&amp;"|"&amp;L902&amp;"|"&amp;M902&amp;"|"&amp;N902&amp;"|"&amp;O902&amp;"|"&amp;P902&amp;"|"&amp;Q902&amp;"|"&amp;R902&amp;"|"&amp;S902&amp;"|"&amp;T902&amp;"|"&amp;U902&amp;"|"&amp;V902&amp;"|"&amp;W902&amp;"|"&amp;X902&amp;"|"&amp;Y902&amp;"|"&amp;Z902&amp;"|"&amp;AA902&amp;"|"&amp;AB902&amp;"|"&amp;AC902&amp;"|"&amp;AD902&amp;"|"&amp;AE902&amp;"|"&amp;AF902&amp;"|"&amp;AG902</f>
        <v>Resort Hotel|1|77|2015|September|40|28|1|3|2|0|0|BB|PRT|Offline TA/TO|TA/TO|0|0|0|E|E|0|No Deposit|175||0|Transient|74.6|0|1|Canceled|42210</v>
      </c>
      <c r="AI902" s="0" t="str">
        <f aca="false">IF(COUNTIF($AH$4:$AH$2603,AH902)&gt;1,"Duplicate","Unique")</f>
        <v>Unique</v>
      </c>
      <c r="AJ902" s="0" t="str">
        <f aca="false">IF(COUNTBLANK(B902:AG902)&gt;0,"Missing ("&amp;COUNTBLANK(B902:AG902)&amp;")","Complete")</f>
        <v>Missing (1)</v>
      </c>
    </row>
    <row r="903" customFormat="false" ht="15" hidden="false" customHeight="false" outlineLevel="0" collapsed="false">
      <c r="A903" s="14" t="n">
        <v>900</v>
      </c>
      <c r="B903" s="14" t="s">
        <v>80</v>
      </c>
      <c r="C903" s="14" t="n">
        <v>0</v>
      </c>
      <c r="D903" s="14" t="n">
        <v>315</v>
      </c>
      <c r="E903" s="14" t="n">
        <v>2015</v>
      </c>
      <c r="F903" s="14" t="s">
        <v>114</v>
      </c>
      <c r="G903" s="14" t="n">
        <v>40</v>
      </c>
      <c r="H903" s="14" t="n">
        <v>29</v>
      </c>
      <c r="I903" s="14" t="n">
        <v>2</v>
      </c>
      <c r="J903" s="14" t="n">
        <v>7</v>
      </c>
      <c r="K903" s="14" t="n">
        <v>2</v>
      </c>
      <c r="L903" s="14" t="n">
        <v>0</v>
      </c>
      <c r="M903" s="14" t="n">
        <v>0</v>
      </c>
      <c r="N903" s="14" t="s">
        <v>112</v>
      </c>
      <c r="O903" s="14" t="s">
        <v>83</v>
      </c>
      <c r="P903" s="14" t="s">
        <v>99</v>
      </c>
      <c r="Q903" s="14" t="s">
        <v>94</v>
      </c>
      <c r="R903" s="14" t="n">
        <v>0</v>
      </c>
      <c r="S903" s="14" t="n">
        <v>0</v>
      </c>
      <c r="T903" s="14" t="n">
        <v>0</v>
      </c>
      <c r="U903" s="14" t="s">
        <v>109</v>
      </c>
      <c r="V903" s="14" t="s">
        <v>109</v>
      </c>
      <c r="W903" s="14" t="n">
        <v>0</v>
      </c>
      <c r="X903" s="14" t="s">
        <v>86</v>
      </c>
      <c r="Y903" s="14" t="n">
        <v>40</v>
      </c>
      <c r="Z903" s="14"/>
      <c r="AA903" s="14" t="n">
        <v>0</v>
      </c>
      <c r="AB903" s="14" t="s">
        <v>125</v>
      </c>
      <c r="AC903" s="14" t="n">
        <v>71.26</v>
      </c>
      <c r="AD903" s="14" t="n">
        <v>0</v>
      </c>
      <c r="AE903" s="14" t="n">
        <v>0</v>
      </c>
      <c r="AF903" s="14" t="s">
        <v>88</v>
      </c>
      <c r="AG903" s="15" t="n">
        <v>42285</v>
      </c>
      <c r="AH903" s="14" t="str">
        <f aca="false">B903&amp;"|"&amp;C903&amp;"|"&amp;D903&amp;"|"&amp;E903&amp;"|"&amp;F903&amp;"|"&amp;G903&amp;"|"&amp;H903&amp;"|"&amp;I903&amp;"|"&amp;J903&amp;"|"&amp;K903&amp;"|"&amp;L903&amp;"|"&amp;M903&amp;"|"&amp;N903&amp;"|"&amp;O903&amp;"|"&amp;P903&amp;"|"&amp;Q903&amp;"|"&amp;R903&amp;"|"&amp;S903&amp;"|"&amp;T903&amp;"|"&amp;U903&amp;"|"&amp;V903&amp;"|"&amp;W903&amp;"|"&amp;X903&amp;"|"&amp;Y903&amp;"|"&amp;Z903&amp;"|"&amp;AA903&amp;"|"&amp;AB903&amp;"|"&amp;AC903&amp;"|"&amp;AD903&amp;"|"&amp;AE903&amp;"|"&amp;AF903&amp;"|"&amp;AG903</f>
        <v>Resort Hotel|0|315|2015|September|40|29|2|7|2|0|0|HB|GBR|Offline TA/TO|TA/TO|0|0|0|D|D|0|No Deposit|40||0|Contract|71.26|0|0|Check-Out|42285</v>
      </c>
      <c r="AI903" s="14" t="str">
        <f aca="false">IF(COUNTIF($AH$4:$AH$2603,AH903)&gt;1,"Duplicate","Unique")</f>
        <v>Unique</v>
      </c>
      <c r="AJ903" s="14" t="str">
        <f aca="false">IF(COUNTBLANK(B903:AG903)&gt;0,"Missing ("&amp;COUNTBLANK(B903:AG903)&amp;")","Complete")</f>
        <v>Missing (1)</v>
      </c>
    </row>
    <row r="904" customFormat="false" ht="15" hidden="false" customHeight="false" outlineLevel="0" collapsed="false">
      <c r="A904" s="0" t="n">
        <v>901</v>
      </c>
      <c r="B904" s="0" t="s">
        <v>90</v>
      </c>
      <c r="C904" s="0" t="n">
        <v>0</v>
      </c>
      <c r="D904" s="0" t="n">
        <v>263</v>
      </c>
      <c r="E904" s="0" t="n">
        <v>2017</v>
      </c>
      <c r="F904" s="0" t="s">
        <v>135</v>
      </c>
      <c r="G904" s="0" t="n">
        <v>25</v>
      </c>
      <c r="H904" s="0" t="n">
        <v>23</v>
      </c>
      <c r="I904" s="0" t="n">
        <v>2</v>
      </c>
      <c r="J904" s="0" t="n">
        <v>2</v>
      </c>
      <c r="K904" s="0" t="n">
        <v>2</v>
      </c>
      <c r="L904" s="0" t="n">
        <v>0</v>
      </c>
      <c r="M904" s="0" t="n">
        <v>0</v>
      </c>
      <c r="N904" s="0" t="s">
        <v>82</v>
      </c>
      <c r="O904" s="0" t="s">
        <v>92</v>
      </c>
      <c r="P904" s="0" t="s">
        <v>116</v>
      </c>
      <c r="Q904" s="0" t="s">
        <v>94</v>
      </c>
      <c r="R904" s="0" t="n">
        <v>0</v>
      </c>
      <c r="S904" s="0" t="n">
        <v>0</v>
      </c>
      <c r="T904" s="0" t="n">
        <v>0</v>
      </c>
      <c r="U904" s="0" t="s">
        <v>95</v>
      </c>
      <c r="V904" s="0" t="s">
        <v>95</v>
      </c>
      <c r="W904" s="0" t="n">
        <v>0</v>
      </c>
      <c r="X904" s="0" t="s">
        <v>86</v>
      </c>
      <c r="Y904" s="0" t="n">
        <v>37</v>
      </c>
      <c r="AA904" s="0" t="n">
        <v>0</v>
      </c>
      <c r="AB904" s="0" t="s">
        <v>101</v>
      </c>
      <c r="AC904" s="0" t="n">
        <v>105</v>
      </c>
      <c r="AD904" s="0" t="n">
        <v>0</v>
      </c>
      <c r="AE904" s="0" t="n">
        <v>1</v>
      </c>
      <c r="AF904" s="0" t="s">
        <v>88</v>
      </c>
      <c r="AG904" s="13" t="n">
        <v>42913</v>
      </c>
      <c r="AH904" s="0" t="str">
        <f aca="false">B904&amp;"|"&amp;C904&amp;"|"&amp;D904&amp;"|"&amp;E904&amp;"|"&amp;F904&amp;"|"&amp;G904&amp;"|"&amp;H904&amp;"|"&amp;I904&amp;"|"&amp;J904&amp;"|"&amp;K904&amp;"|"&amp;L904&amp;"|"&amp;M904&amp;"|"&amp;N904&amp;"|"&amp;O904&amp;"|"&amp;P904&amp;"|"&amp;Q904&amp;"|"&amp;R904&amp;"|"&amp;S904&amp;"|"&amp;T904&amp;"|"&amp;U904&amp;"|"&amp;V904&amp;"|"&amp;W904&amp;"|"&amp;X904&amp;"|"&amp;Y904&amp;"|"&amp;Z904&amp;"|"&amp;AA904&amp;"|"&amp;AB904&amp;"|"&amp;AC904&amp;"|"&amp;AD904&amp;"|"&amp;AE904&amp;"|"&amp;AF904&amp;"|"&amp;AG904</f>
        <v>City Hotel|0|263|2017|June|25|23|2|2|2|0|0|BB|PRT|Groups|TA/TO|0|0|0|A|A|0|No Deposit|37||0|Transient-Party|105|0|1|Check-Out|42913</v>
      </c>
      <c r="AI904" s="0" t="str">
        <f aca="false">IF(COUNTIF($AH$4:$AH$2603,AH904)&gt;1,"Duplicate","Unique")</f>
        <v>Duplicate</v>
      </c>
      <c r="AJ904" s="0" t="str">
        <f aca="false">IF(COUNTBLANK(B904:AG904)&gt;0,"Missing ("&amp;COUNTBLANK(B904:AG904)&amp;")","Complete")</f>
        <v>Missing (1)</v>
      </c>
    </row>
    <row r="905" customFormat="false" ht="15" hidden="false" customHeight="false" outlineLevel="0" collapsed="false">
      <c r="A905" s="14" t="n">
        <v>902</v>
      </c>
      <c r="B905" s="14" t="s">
        <v>90</v>
      </c>
      <c r="C905" s="14" t="n">
        <v>1</v>
      </c>
      <c r="D905" s="14" t="n">
        <v>112</v>
      </c>
      <c r="E905" s="14" t="n">
        <v>2017</v>
      </c>
      <c r="F905" s="14" t="s">
        <v>106</v>
      </c>
      <c r="G905" s="14" t="n">
        <v>15</v>
      </c>
      <c r="H905" s="14" t="n">
        <v>12</v>
      </c>
      <c r="I905" s="14" t="n">
        <v>0</v>
      </c>
      <c r="J905" s="14" t="n">
        <v>3</v>
      </c>
      <c r="K905" s="14" t="n">
        <v>3</v>
      </c>
      <c r="L905" s="14" t="n">
        <v>0</v>
      </c>
      <c r="M905" s="14" t="n">
        <v>0</v>
      </c>
      <c r="N905" s="14" t="s">
        <v>82</v>
      </c>
      <c r="O905" s="14" t="s">
        <v>108</v>
      </c>
      <c r="P905" s="14" t="s">
        <v>93</v>
      </c>
      <c r="Q905" s="14" t="s">
        <v>94</v>
      </c>
      <c r="R905" s="14" t="n">
        <v>0</v>
      </c>
      <c r="S905" s="14" t="n">
        <v>0</v>
      </c>
      <c r="T905" s="14" t="n">
        <v>0</v>
      </c>
      <c r="U905" s="14" t="s">
        <v>109</v>
      </c>
      <c r="V905" s="14" t="s">
        <v>109</v>
      </c>
      <c r="W905" s="14" t="n">
        <v>0</v>
      </c>
      <c r="X905" s="14" t="s">
        <v>86</v>
      </c>
      <c r="Y905" s="14" t="n">
        <v>9</v>
      </c>
      <c r="Z905" s="14"/>
      <c r="AA905" s="14" t="n">
        <v>0</v>
      </c>
      <c r="AB905" s="14" t="s">
        <v>87</v>
      </c>
      <c r="AC905" s="14" t="n">
        <v>172.5</v>
      </c>
      <c r="AD905" s="14" t="n">
        <v>0</v>
      </c>
      <c r="AE905" s="14" t="n">
        <v>1</v>
      </c>
      <c r="AF905" s="14" t="s">
        <v>96</v>
      </c>
      <c r="AG905" s="15" t="n">
        <v>42743</v>
      </c>
      <c r="AH905" s="14" t="str">
        <f aca="false">B905&amp;"|"&amp;C905&amp;"|"&amp;D905&amp;"|"&amp;E905&amp;"|"&amp;F905&amp;"|"&amp;G905&amp;"|"&amp;H905&amp;"|"&amp;I905&amp;"|"&amp;J905&amp;"|"&amp;K905&amp;"|"&amp;L905&amp;"|"&amp;M905&amp;"|"&amp;N905&amp;"|"&amp;O905&amp;"|"&amp;P905&amp;"|"&amp;Q905&amp;"|"&amp;R905&amp;"|"&amp;S905&amp;"|"&amp;T905&amp;"|"&amp;U905&amp;"|"&amp;V905&amp;"|"&amp;W905&amp;"|"&amp;X905&amp;"|"&amp;Y905&amp;"|"&amp;Z905&amp;"|"&amp;AA905&amp;"|"&amp;AB905&amp;"|"&amp;AC905&amp;"|"&amp;AD905&amp;"|"&amp;AE905&amp;"|"&amp;AF905&amp;"|"&amp;AG905</f>
        <v>City Hotel|1|112|2017|April|15|12|0|3|3|0|0|BB|DEU|Online TA|TA/TO|0|0|0|D|D|0|No Deposit|9||0|Transient|172.5|0|1|Canceled|42743</v>
      </c>
      <c r="AI905" s="14" t="str">
        <f aca="false">IF(COUNTIF($AH$4:$AH$2603,AH905)&gt;1,"Duplicate","Unique")</f>
        <v>Unique</v>
      </c>
      <c r="AJ905" s="14" t="str">
        <f aca="false">IF(COUNTBLANK(B905:AG905)&gt;0,"Missing ("&amp;COUNTBLANK(B905:AG905)&amp;")","Complete")</f>
        <v>Missing (1)</v>
      </c>
    </row>
    <row r="906" customFormat="false" ht="15" hidden="false" customHeight="false" outlineLevel="0" collapsed="false">
      <c r="A906" s="0" t="n">
        <v>903</v>
      </c>
      <c r="B906" s="0" t="s">
        <v>90</v>
      </c>
      <c r="C906" s="0" t="n">
        <v>0</v>
      </c>
      <c r="D906" s="0" t="n">
        <v>3</v>
      </c>
      <c r="E906" s="0" t="n">
        <v>2017</v>
      </c>
      <c r="F906" s="0" t="s">
        <v>126</v>
      </c>
      <c r="G906" s="0" t="n">
        <v>1</v>
      </c>
      <c r="H906" s="0" t="n">
        <v>5</v>
      </c>
      <c r="I906" s="0" t="n">
        <v>0</v>
      </c>
      <c r="J906" s="0" t="n">
        <v>3</v>
      </c>
      <c r="K906" s="0" t="n">
        <v>1</v>
      </c>
      <c r="L906" s="0" t="n">
        <v>0</v>
      </c>
      <c r="M906" s="0" t="n">
        <v>0</v>
      </c>
      <c r="N906" s="0" t="s">
        <v>82</v>
      </c>
      <c r="O906" s="0" t="s">
        <v>123</v>
      </c>
      <c r="P906" s="0" t="s">
        <v>93</v>
      </c>
      <c r="Q906" s="0" t="s">
        <v>94</v>
      </c>
      <c r="R906" s="0" t="n">
        <v>0</v>
      </c>
      <c r="S906" s="0" t="n">
        <v>0</v>
      </c>
      <c r="T906" s="0" t="n">
        <v>0</v>
      </c>
      <c r="U906" s="0" t="s">
        <v>95</v>
      </c>
      <c r="V906" s="0" t="s">
        <v>95</v>
      </c>
      <c r="W906" s="0" t="n">
        <v>0</v>
      </c>
      <c r="X906" s="0" t="s">
        <v>86</v>
      </c>
      <c r="Y906" s="0" t="n">
        <v>9</v>
      </c>
      <c r="AA906" s="0" t="n">
        <v>0</v>
      </c>
      <c r="AB906" s="0" t="s">
        <v>87</v>
      </c>
      <c r="AC906" s="0" t="n">
        <v>90.1</v>
      </c>
      <c r="AD906" s="0" t="n">
        <v>0</v>
      </c>
      <c r="AE906" s="0" t="n">
        <v>1</v>
      </c>
      <c r="AF906" s="0" t="s">
        <v>88</v>
      </c>
      <c r="AG906" s="13" t="n">
        <v>42743</v>
      </c>
      <c r="AH906" s="0" t="str">
        <f aca="false">B906&amp;"|"&amp;C906&amp;"|"&amp;D906&amp;"|"&amp;E906&amp;"|"&amp;F906&amp;"|"&amp;G906&amp;"|"&amp;H906&amp;"|"&amp;I906&amp;"|"&amp;J906&amp;"|"&amp;K906&amp;"|"&amp;L906&amp;"|"&amp;M906&amp;"|"&amp;N906&amp;"|"&amp;O906&amp;"|"&amp;P906&amp;"|"&amp;Q906&amp;"|"&amp;R906&amp;"|"&amp;S906&amp;"|"&amp;T906&amp;"|"&amp;U906&amp;"|"&amp;V906&amp;"|"&amp;W906&amp;"|"&amp;X906&amp;"|"&amp;Y906&amp;"|"&amp;Z906&amp;"|"&amp;AA906&amp;"|"&amp;AB906&amp;"|"&amp;AC906&amp;"|"&amp;AD906&amp;"|"&amp;AE906&amp;"|"&amp;AF906&amp;"|"&amp;AG906</f>
        <v>City Hotel|0|3|2017|January|1|5|0|3|1|0|0|BB|USA|Online TA|TA/TO|0|0|0|A|A|0|No Deposit|9||0|Transient|90.1|0|1|Check-Out|42743</v>
      </c>
      <c r="AI906" s="0" t="str">
        <f aca="false">IF(COUNTIF($AH$4:$AH$2603,AH906)&gt;1,"Duplicate","Unique")</f>
        <v>Unique</v>
      </c>
      <c r="AJ906" s="0" t="str">
        <f aca="false">IF(COUNTBLANK(B906:AG906)&gt;0,"Missing ("&amp;COUNTBLANK(B906:AG906)&amp;")","Complete")</f>
        <v>Missing (1)</v>
      </c>
    </row>
    <row r="907" customFormat="false" ht="15" hidden="false" customHeight="false" outlineLevel="0" collapsed="false">
      <c r="A907" s="14" t="n">
        <v>904</v>
      </c>
      <c r="B907" s="14" t="s">
        <v>80</v>
      </c>
      <c r="C907" s="14" t="n">
        <v>0</v>
      </c>
      <c r="D907" s="14" t="n">
        <v>222</v>
      </c>
      <c r="E907" s="14" t="n">
        <v>2017</v>
      </c>
      <c r="F907" s="14" t="s">
        <v>135</v>
      </c>
      <c r="G907" s="14" t="n">
        <v>25</v>
      </c>
      <c r="H907" s="14" t="n">
        <v>23</v>
      </c>
      <c r="I907" s="14" t="n">
        <v>2</v>
      </c>
      <c r="J907" s="14" t="n">
        <v>3</v>
      </c>
      <c r="K907" s="14" t="n">
        <v>2</v>
      </c>
      <c r="L907" s="14" t="n">
        <v>0</v>
      </c>
      <c r="M907" s="14" t="n">
        <v>0</v>
      </c>
      <c r="N907" s="14" t="s">
        <v>82</v>
      </c>
      <c r="O907" s="14" t="s">
        <v>83</v>
      </c>
      <c r="P907" s="14" t="s">
        <v>93</v>
      </c>
      <c r="Q907" s="14" t="s">
        <v>94</v>
      </c>
      <c r="R907" s="14" t="n">
        <v>0</v>
      </c>
      <c r="S907" s="14" t="n">
        <v>0</v>
      </c>
      <c r="T907" s="14" t="n">
        <v>0</v>
      </c>
      <c r="U907" s="14" t="s">
        <v>95</v>
      </c>
      <c r="V907" s="14" t="s">
        <v>95</v>
      </c>
      <c r="W907" s="14" t="n">
        <v>0</v>
      </c>
      <c r="X907" s="14" t="s">
        <v>86</v>
      </c>
      <c r="Y907" s="14" t="n">
        <v>241</v>
      </c>
      <c r="Z907" s="14"/>
      <c r="AA907" s="14" t="n">
        <v>0</v>
      </c>
      <c r="AB907" s="14" t="s">
        <v>87</v>
      </c>
      <c r="AC907" s="14" t="n">
        <v>76.23</v>
      </c>
      <c r="AD907" s="14" t="n">
        <v>0</v>
      </c>
      <c r="AE907" s="14" t="n">
        <v>1</v>
      </c>
      <c r="AF907" s="14" t="s">
        <v>88</v>
      </c>
      <c r="AG907" s="15" t="n">
        <v>42914</v>
      </c>
      <c r="AH907" s="14" t="str">
        <f aca="false">B907&amp;"|"&amp;C907&amp;"|"&amp;D907&amp;"|"&amp;E907&amp;"|"&amp;F907&amp;"|"&amp;G907&amp;"|"&amp;H907&amp;"|"&amp;I907&amp;"|"&amp;J907&amp;"|"&amp;K907&amp;"|"&amp;L907&amp;"|"&amp;M907&amp;"|"&amp;N907&amp;"|"&amp;O907&amp;"|"&amp;P907&amp;"|"&amp;Q907&amp;"|"&amp;R907&amp;"|"&amp;S907&amp;"|"&amp;T907&amp;"|"&amp;U907&amp;"|"&amp;V907&amp;"|"&amp;W907&amp;"|"&amp;X907&amp;"|"&amp;Y907&amp;"|"&amp;Z907&amp;"|"&amp;AA907&amp;"|"&amp;AB907&amp;"|"&amp;AC907&amp;"|"&amp;AD907&amp;"|"&amp;AE907&amp;"|"&amp;AF907&amp;"|"&amp;AG907</f>
        <v>Resort Hotel|0|222|2017|June|25|23|2|3|2|0|0|BB|GBR|Online TA|TA/TO|0|0|0|A|A|0|No Deposit|241||0|Transient|76.23|0|1|Check-Out|42914</v>
      </c>
      <c r="AI907" s="14" t="str">
        <f aca="false">IF(COUNTIF($AH$4:$AH$2603,AH907)&gt;1,"Duplicate","Unique")</f>
        <v>Unique</v>
      </c>
      <c r="AJ907" s="14" t="str">
        <f aca="false">IF(COUNTBLANK(B907:AG907)&gt;0,"Missing ("&amp;COUNTBLANK(B907:AG907)&amp;")","Complete")</f>
        <v>Missing (1)</v>
      </c>
    </row>
    <row r="908" customFormat="false" ht="15" hidden="false" customHeight="false" outlineLevel="0" collapsed="false">
      <c r="A908" s="0" t="n">
        <v>905</v>
      </c>
      <c r="B908" s="0" t="s">
        <v>90</v>
      </c>
      <c r="C908" s="0" t="n">
        <v>1</v>
      </c>
      <c r="D908" s="0" t="n">
        <v>128</v>
      </c>
      <c r="E908" s="0" t="n">
        <v>2017</v>
      </c>
      <c r="F908" s="0" t="s">
        <v>119</v>
      </c>
      <c r="G908" s="0" t="n">
        <v>31</v>
      </c>
      <c r="H908" s="0" t="n">
        <v>4</v>
      </c>
      <c r="I908" s="0" t="n">
        <v>0</v>
      </c>
      <c r="J908" s="0" t="n">
        <v>1</v>
      </c>
      <c r="K908" s="0" t="n">
        <v>3</v>
      </c>
      <c r="L908" s="0" t="n">
        <v>0</v>
      </c>
      <c r="M908" s="0" t="n">
        <v>0</v>
      </c>
      <c r="N908" s="0" t="s">
        <v>82</v>
      </c>
      <c r="O908" s="0" t="s">
        <v>83</v>
      </c>
      <c r="P908" s="0" t="s">
        <v>93</v>
      </c>
      <c r="Q908" s="0" t="s">
        <v>94</v>
      </c>
      <c r="R908" s="0" t="n">
        <v>0</v>
      </c>
      <c r="S908" s="0" t="n">
        <v>0</v>
      </c>
      <c r="T908" s="0" t="n">
        <v>0</v>
      </c>
      <c r="U908" s="0" t="s">
        <v>109</v>
      </c>
      <c r="V908" s="0" t="s">
        <v>109</v>
      </c>
      <c r="W908" s="0" t="n">
        <v>0</v>
      </c>
      <c r="X908" s="0" t="s">
        <v>86</v>
      </c>
      <c r="Y908" s="0" t="n">
        <v>9</v>
      </c>
      <c r="AA908" s="0" t="n">
        <v>0</v>
      </c>
      <c r="AB908" s="0" t="s">
        <v>87</v>
      </c>
      <c r="AC908" s="0" t="n">
        <v>195</v>
      </c>
      <c r="AD908" s="0" t="n">
        <v>0</v>
      </c>
      <c r="AE908" s="0" t="n">
        <v>0</v>
      </c>
      <c r="AF908" s="0" t="s">
        <v>96</v>
      </c>
      <c r="AG908" s="13" t="n">
        <v>42928</v>
      </c>
      <c r="AH908" s="0" t="str">
        <f aca="false">B908&amp;"|"&amp;C908&amp;"|"&amp;D908&amp;"|"&amp;E908&amp;"|"&amp;F908&amp;"|"&amp;G908&amp;"|"&amp;H908&amp;"|"&amp;I908&amp;"|"&amp;J908&amp;"|"&amp;K908&amp;"|"&amp;L908&amp;"|"&amp;M908&amp;"|"&amp;N908&amp;"|"&amp;O908&amp;"|"&amp;P908&amp;"|"&amp;Q908&amp;"|"&amp;R908&amp;"|"&amp;S908&amp;"|"&amp;T908&amp;"|"&amp;U908&amp;"|"&amp;V908&amp;"|"&amp;W908&amp;"|"&amp;X908&amp;"|"&amp;Y908&amp;"|"&amp;Z908&amp;"|"&amp;AA908&amp;"|"&amp;AB908&amp;"|"&amp;AC908&amp;"|"&amp;AD908&amp;"|"&amp;AE908&amp;"|"&amp;AF908&amp;"|"&amp;AG908</f>
        <v>City Hotel|1|128|2017|August|31|4|0|1|3|0|0|BB|GBR|Online TA|TA/TO|0|0|0|D|D|0|No Deposit|9||0|Transient|195|0|0|Canceled|42928</v>
      </c>
      <c r="AI908" s="0" t="str">
        <f aca="false">IF(COUNTIF($AH$4:$AH$2603,AH908)&gt;1,"Duplicate","Unique")</f>
        <v>Unique</v>
      </c>
      <c r="AJ908" s="0" t="str">
        <f aca="false">IF(COUNTBLANK(B908:AG908)&gt;0,"Missing ("&amp;COUNTBLANK(B908:AG908)&amp;")","Complete")</f>
        <v>Missing (1)</v>
      </c>
    </row>
    <row r="909" customFormat="false" ht="15" hidden="false" customHeight="false" outlineLevel="0" collapsed="false">
      <c r="A909" s="14" t="n">
        <v>906</v>
      </c>
      <c r="B909" s="14" t="s">
        <v>90</v>
      </c>
      <c r="C909" s="14" t="n">
        <v>1</v>
      </c>
      <c r="D909" s="14" t="n">
        <v>40</v>
      </c>
      <c r="E909" s="14" t="n">
        <v>2017</v>
      </c>
      <c r="F909" s="14" t="s">
        <v>103</v>
      </c>
      <c r="G909" s="14" t="n">
        <v>13</v>
      </c>
      <c r="H909" s="14" t="n">
        <v>29</v>
      </c>
      <c r="I909" s="14" t="n">
        <v>0</v>
      </c>
      <c r="J909" s="14" t="n">
        <v>3</v>
      </c>
      <c r="K909" s="14" t="n">
        <v>2</v>
      </c>
      <c r="L909" s="14" t="n">
        <v>0</v>
      </c>
      <c r="M909" s="14" t="n">
        <v>0</v>
      </c>
      <c r="N909" s="14" t="s">
        <v>82</v>
      </c>
      <c r="O909" s="14" t="s">
        <v>122</v>
      </c>
      <c r="P909" s="14" t="s">
        <v>93</v>
      </c>
      <c r="Q909" s="14" t="s">
        <v>94</v>
      </c>
      <c r="R909" s="14" t="n">
        <v>0</v>
      </c>
      <c r="S909" s="14" t="n">
        <v>0</v>
      </c>
      <c r="T909" s="14" t="n">
        <v>0</v>
      </c>
      <c r="U909" s="14" t="s">
        <v>124</v>
      </c>
      <c r="V909" s="14" t="s">
        <v>124</v>
      </c>
      <c r="W909" s="14" t="n">
        <v>0</v>
      </c>
      <c r="X909" s="14" t="s">
        <v>86</v>
      </c>
      <c r="Y909" s="14" t="n">
        <v>9</v>
      </c>
      <c r="Z909" s="14"/>
      <c r="AA909" s="14" t="n">
        <v>0</v>
      </c>
      <c r="AB909" s="14" t="s">
        <v>87</v>
      </c>
      <c r="AC909" s="14" t="n">
        <v>158</v>
      </c>
      <c r="AD909" s="14" t="n">
        <v>0</v>
      </c>
      <c r="AE909" s="14" t="n">
        <v>0</v>
      </c>
      <c r="AF909" s="14" t="s">
        <v>96</v>
      </c>
      <c r="AG909" s="15" t="n">
        <v>42813</v>
      </c>
      <c r="AH909" s="14" t="str">
        <f aca="false">B909&amp;"|"&amp;C909&amp;"|"&amp;D909&amp;"|"&amp;E909&amp;"|"&amp;F909&amp;"|"&amp;G909&amp;"|"&amp;H909&amp;"|"&amp;I909&amp;"|"&amp;J909&amp;"|"&amp;K909&amp;"|"&amp;L909&amp;"|"&amp;M909&amp;"|"&amp;N909&amp;"|"&amp;O909&amp;"|"&amp;P909&amp;"|"&amp;Q909&amp;"|"&amp;R909&amp;"|"&amp;S909&amp;"|"&amp;T909&amp;"|"&amp;U909&amp;"|"&amp;V909&amp;"|"&amp;W909&amp;"|"&amp;X909&amp;"|"&amp;Y909&amp;"|"&amp;Z909&amp;"|"&amp;AA909&amp;"|"&amp;AB909&amp;"|"&amp;AC909&amp;"|"&amp;AD909&amp;"|"&amp;AE909&amp;"|"&amp;AF909&amp;"|"&amp;AG909</f>
        <v>City Hotel|1|40|2017|March|13|29|0|3|2|0|0|BB|FRA|Online TA|TA/TO|0|0|0|E|E|0|No Deposit|9||0|Transient|158|0|0|Canceled|42813</v>
      </c>
      <c r="AI909" s="14" t="str">
        <f aca="false">IF(COUNTIF($AH$4:$AH$2603,AH909)&gt;1,"Duplicate","Unique")</f>
        <v>Unique</v>
      </c>
      <c r="AJ909" s="14" t="str">
        <f aca="false">IF(COUNTBLANK(B909:AG909)&gt;0,"Missing ("&amp;COUNTBLANK(B909:AG909)&amp;")","Complete")</f>
        <v>Missing (1)</v>
      </c>
    </row>
    <row r="910" customFormat="false" ht="15" hidden="false" customHeight="false" outlineLevel="0" collapsed="false">
      <c r="A910" s="0" t="n">
        <v>907</v>
      </c>
      <c r="B910" s="0" t="s">
        <v>80</v>
      </c>
      <c r="C910" s="0" t="n">
        <v>0</v>
      </c>
      <c r="D910" s="0" t="n">
        <v>34</v>
      </c>
      <c r="E910" s="0" t="n">
        <v>2016</v>
      </c>
      <c r="F910" s="0" t="s">
        <v>103</v>
      </c>
      <c r="G910" s="0" t="n">
        <v>11</v>
      </c>
      <c r="H910" s="0" t="n">
        <v>8</v>
      </c>
      <c r="I910" s="0" t="n">
        <v>2</v>
      </c>
      <c r="J910" s="0" t="n">
        <v>5</v>
      </c>
      <c r="K910" s="0" t="n">
        <v>2</v>
      </c>
      <c r="L910" s="0" t="n">
        <v>0</v>
      </c>
      <c r="M910" s="0" t="n">
        <v>0</v>
      </c>
      <c r="N910" s="0" t="s">
        <v>142</v>
      </c>
      <c r="O910" s="0" t="s">
        <v>83</v>
      </c>
      <c r="P910" s="0" t="s">
        <v>99</v>
      </c>
      <c r="Q910" s="0" t="s">
        <v>94</v>
      </c>
      <c r="R910" s="0" t="n">
        <v>0</v>
      </c>
      <c r="S910" s="0" t="n">
        <v>0</v>
      </c>
      <c r="T910" s="0" t="n">
        <v>0</v>
      </c>
      <c r="U910" s="0" t="s">
        <v>124</v>
      </c>
      <c r="V910" s="0" t="s">
        <v>124</v>
      </c>
      <c r="W910" s="0" t="n">
        <v>0</v>
      </c>
      <c r="X910" s="0" t="s">
        <v>86</v>
      </c>
      <c r="Y910" s="0" t="n">
        <v>115</v>
      </c>
      <c r="AA910" s="0" t="n">
        <v>0</v>
      </c>
      <c r="AB910" s="0" t="s">
        <v>87</v>
      </c>
      <c r="AC910" s="0" t="n">
        <v>83.33</v>
      </c>
      <c r="AD910" s="0" t="n">
        <v>0</v>
      </c>
      <c r="AE910" s="0" t="n">
        <v>1</v>
      </c>
      <c r="AF910" s="0" t="s">
        <v>88</v>
      </c>
      <c r="AG910" s="13" t="n">
        <v>42444</v>
      </c>
      <c r="AH910" s="0" t="str">
        <f aca="false">B910&amp;"|"&amp;C910&amp;"|"&amp;D910&amp;"|"&amp;E910&amp;"|"&amp;F910&amp;"|"&amp;G910&amp;"|"&amp;H910&amp;"|"&amp;I910&amp;"|"&amp;J910&amp;"|"&amp;K910&amp;"|"&amp;L910&amp;"|"&amp;M910&amp;"|"&amp;N910&amp;"|"&amp;O910&amp;"|"&amp;P910&amp;"|"&amp;Q910&amp;"|"&amp;R910&amp;"|"&amp;S910&amp;"|"&amp;T910&amp;"|"&amp;U910&amp;"|"&amp;V910&amp;"|"&amp;W910&amp;"|"&amp;X910&amp;"|"&amp;Y910&amp;"|"&amp;Z910&amp;"|"&amp;AA910&amp;"|"&amp;AB910&amp;"|"&amp;AC910&amp;"|"&amp;AD910&amp;"|"&amp;AE910&amp;"|"&amp;AF910&amp;"|"&amp;AG910</f>
        <v>Resort Hotel|0|34|2016|March|11|8|2|5|2|0|0|FB|GBR|Offline TA/TO|TA/TO|0|0|0|E|E|0|No Deposit|115||0|Transient|83.33|0|1|Check-Out|42444</v>
      </c>
      <c r="AI910" s="0" t="str">
        <f aca="false">IF(COUNTIF($AH$4:$AH$2603,AH910)&gt;1,"Duplicate","Unique")</f>
        <v>Unique</v>
      </c>
      <c r="AJ910" s="0" t="str">
        <f aca="false">IF(COUNTBLANK(B910:AG910)&gt;0,"Missing ("&amp;COUNTBLANK(B910:AG910)&amp;")","Complete")</f>
        <v>Missing (1)</v>
      </c>
    </row>
    <row r="911" customFormat="false" ht="15" hidden="false" customHeight="false" outlineLevel="0" collapsed="false">
      <c r="A911" s="14" t="n">
        <v>908</v>
      </c>
      <c r="B911" s="14" t="s">
        <v>90</v>
      </c>
      <c r="C911" s="14" t="n">
        <v>0</v>
      </c>
      <c r="D911" s="14" t="n">
        <v>8</v>
      </c>
      <c r="E911" s="14" t="n">
        <v>2015</v>
      </c>
      <c r="F911" s="14" t="s">
        <v>111</v>
      </c>
      <c r="G911" s="14" t="n">
        <v>44</v>
      </c>
      <c r="H911" s="14" t="n">
        <v>29</v>
      </c>
      <c r="I911" s="14" t="n">
        <v>1</v>
      </c>
      <c r="J911" s="14" t="n">
        <v>3</v>
      </c>
      <c r="K911" s="14" t="n">
        <v>2</v>
      </c>
      <c r="L911" s="14" t="n">
        <v>0</v>
      </c>
      <c r="M911" s="14" t="n">
        <v>0</v>
      </c>
      <c r="N911" s="14" t="s">
        <v>107</v>
      </c>
      <c r="O911" s="14" t="s">
        <v>83</v>
      </c>
      <c r="P911" s="14" t="s">
        <v>93</v>
      </c>
      <c r="Q911" s="14" t="s">
        <v>94</v>
      </c>
      <c r="R911" s="14" t="n">
        <v>0</v>
      </c>
      <c r="S911" s="14" t="n">
        <v>0</v>
      </c>
      <c r="T911" s="14" t="n">
        <v>0</v>
      </c>
      <c r="U911" s="14" t="s">
        <v>95</v>
      </c>
      <c r="V911" s="14" t="s">
        <v>95</v>
      </c>
      <c r="W911" s="14" t="n">
        <v>0</v>
      </c>
      <c r="X911" s="14" t="s">
        <v>86</v>
      </c>
      <c r="Y911" s="14" t="n">
        <v>9</v>
      </c>
      <c r="Z911" s="14"/>
      <c r="AA911" s="14" t="n">
        <v>0</v>
      </c>
      <c r="AB911" s="14" t="s">
        <v>125</v>
      </c>
      <c r="AC911" s="14" t="n">
        <v>94.24</v>
      </c>
      <c r="AD911" s="14" t="n">
        <v>0</v>
      </c>
      <c r="AE911" s="14" t="n">
        <v>0</v>
      </c>
      <c r="AF911" s="14" t="s">
        <v>88</v>
      </c>
      <c r="AG911" s="15" t="n">
        <v>42310</v>
      </c>
      <c r="AH911" s="14" t="str">
        <f aca="false">B911&amp;"|"&amp;C911&amp;"|"&amp;D911&amp;"|"&amp;E911&amp;"|"&amp;F911&amp;"|"&amp;G911&amp;"|"&amp;H911&amp;"|"&amp;I911&amp;"|"&amp;J911&amp;"|"&amp;K911&amp;"|"&amp;L911&amp;"|"&amp;M911&amp;"|"&amp;N911&amp;"|"&amp;O911&amp;"|"&amp;P911&amp;"|"&amp;Q911&amp;"|"&amp;R911&amp;"|"&amp;S911&amp;"|"&amp;T911&amp;"|"&amp;U911&amp;"|"&amp;V911&amp;"|"&amp;W911&amp;"|"&amp;X911&amp;"|"&amp;Y911&amp;"|"&amp;Z911&amp;"|"&amp;AA911&amp;"|"&amp;AB911&amp;"|"&amp;AC911&amp;"|"&amp;AD911&amp;"|"&amp;AE911&amp;"|"&amp;AF911&amp;"|"&amp;AG911</f>
        <v>City Hotel|0|8|2015|October|44|29|1|3|2|0|0|SC|GBR|Online TA|TA/TO|0|0|0|A|A|0|No Deposit|9||0|Contract|94.24|0|0|Check-Out|42310</v>
      </c>
      <c r="AI911" s="14" t="str">
        <f aca="false">IF(COUNTIF($AH$4:$AH$2603,AH911)&gt;1,"Duplicate","Unique")</f>
        <v>Unique</v>
      </c>
      <c r="AJ911" s="14" t="str">
        <f aca="false">IF(COUNTBLANK(B911:AG911)&gt;0,"Missing ("&amp;COUNTBLANK(B911:AG911)&amp;")","Complete")</f>
        <v>Missing (1)</v>
      </c>
    </row>
    <row r="912" customFormat="false" ht="15" hidden="false" customHeight="false" outlineLevel="0" collapsed="false">
      <c r="A912" s="0" t="n">
        <v>909</v>
      </c>
      <c r="B912" s="0" t="s">
        <v>90</v>
      </c>
      <c r="C912" s="0" t="n">
        <v>1</v>
      </c>
      <c r="D912" s="0" t="n">
        <v>196</v>
      </c>
      <c r="E912" s="0" t="n">
        <v>2016</v>
      </c>
      <c r="F912" s="0" t="s">
        <v>119</v>
      </c>
      <c r="G912" s="0" t="n">
        <v>32</v>
      </c>
      <c r="H912" s="0" t="n">
        <v>4</v>
      </c>
      <c r="I912" s="0" t="n">
        <v>0</v>
      </c>
      <c r="J912" s="0" t="n">
        <v>3</v>
      </c>
      <c r="K912" s="0" t="n">
        <v>2</v>
      </c>
      <c r="L912" s="0" t="n">
        <v>0</v>
      </c>
      <c r="M912" s="0" t="n">
        <v>0</v>
      </c>
      <c r="N912" s="0" t="s">
        <v>82</v>
      </c>
      <c r="O912" s="0" t="s">
        <v>115</v>
      </c>
      <c r="P912" s="0" t="s">
        <v>93</v>
      </c>
      <c r="Q912" s="0" t="s">
        <v>94</v>
      </c>
      <c r="R912" s="0" t="n">
        <v>0</v>
      </c>
      <c r="S912" s="0" t="n">
        <v>0</v>
      </c>
      <c r="T912" s="0" t="n">
        <v>0</v>
      </c>
      <c r="U912" s="0" t="s">
        <v>95</v>
      </c>
      <c r="V912" s="0" t="s">
        <v>95</v>
      </c>
      <c r="W912" s="0" t="n">
        <v>0</v>
      </c>
      <c r="X912" s="0" t="s">
        <v>86</v>
      </c>
      <c r="Y912" s="0" t="n">
        <v>9</v>
      </c>
      <c r="AA912" s="0" t="n">
        <v>0</v>
      </c>
      <c r="AB912" s="0" t="s">
        <v>87</v>
      </c>
      <c r="AC912" s="0" t="n">
        <v>105.3</v>
      </c>
      <c r="AD912" s="0" t="n">
        <v>0</v>
      </c>
      <c r="AE912" s="0" t="n">
        <v>0</v>
      </c>
      <c r="AF912" s="0" t="s">
        <v>96</v>
      </c>
      <c r="AG912" s="13" t="n">
        <v>42394</v>
      </c>
      <c r="AH912" s="0" t="str">
        <f aca="false">B912&amp;"|"&amp;C912&amp;"|"&amp;D912&amp;"|"&amp;E912&amp;"|"&amp;F912&amp;"|"&amp;G912&amp;"|"&amp;H912&amp;"|"&amp;I912&amp;"|"&amp;J912&amp;"|"&amp;K912&amp;"|"&amp;L912&amp;"|"&amp;M912&amp;"|"&amp;N912&amp;"|"&amp;O912&amp;"|"&amp;P912&amp;"|"&amp;Q912&amp;"|"&amp;R912&amp;"|"&amp;S912&amp;"|"&amp;T912&amp;"|"&amp;U912&amp;"|"&amp;V912&amp;"|"&amp;W912&amp;"|"&amp;X912&amp;"|"&amp;Y912&amp;"|"&amp;Z912&amp;"|"&amp;AA912&amp;"|"&amp;AB912&amp;"|"&amp;AC912&amp;"|"&amp;AD912&amp;"|"&amp;AE912&amp;"|"&amp;AF912&amp;"|"&amp;AG912</f>
        <v>City Hotel|1|196|2016|August|32|4|0|3|2|0|0|BB|ESP|Online TA|TA/TO|0|0|0|A|A|0|No Deposit|9||0|Transient|105.3|0|0|Canceled|42394</v>
      </c>
      <c r="AI912" s="0" t="str">
        <f aca="false">IF(COUNTIF($AH$4:$AH$2603,AH912)&gt;1,"Duplicate","Unique")</f>
        <v>Unique</v>
      </c>
      <c r="AJ912" s="0" t="str">
        <f aca="false">IF(COUNTBLANK(B912:AG912)&gt;0,"Missing ("&amp;COUNTBLANK(B912:AG912)&amp;")","Complete")</f>
        <v>Missing (1)</v>
      </c>
    </row>
    <row r="913" customFormat="false" ht="15" hidden="false" customHeight="false" outlineLevel="0" collapsed="false">
      <c r="A913" s="14" t="n">
        <v>910</v>
      </c>
      <c r="B913" s="14" t="s">
        <v>80</v>
      </c>
      <c r="C913" s="14" t="n">
        <v>0</v>
      </c>
      <c r="D913" s="14" t="n">
        <v>3</v>
      </c>
      <c r="E913" s="14" t="n">
        <v>2016</v>
      </c>
      <c r="F913" s="14" t="s">
        <v>81</v>
      </c>
      <c r="G913" s="14" t="n">
        <v>49</v>
      </c>
      <c r="H913" s="14" t="n">
        <v>1</v>
      </c>
      <c r="I913" s="14" t="n">
        <v>0</v>
      </c>
      <c r="J913" s="14" t="n">
        <v>2</v>
      </c>
      <c r="K913" s="14" t="n">
        <v>2</v>
      </c>
      <c r="L913" s="14" t="n">
        <v>0</v>
      </c>
      <c r="M913" s="14" t="n">
        <v>0</v>
      </c>
      <c r="N913" s="14" t="s">
        <v>82</v>
      </c>
      <c r="O913" s="14" t="s">
        <v>92</v>
      </c>
      <c r="P913" s="14" t="s">
        <v>93</v>
      </c>
      <c r="Q913" s="14" t="s">
        <v>94</v>
      </c>
      <c r="R913" s="14" t="n">
        <v>0</v>
      </c>
      <c r="S913" s="14" t="n">
        <v>0</v>
      </c>
      <c r="T913" s="14" t="n">
        <v>0</v>
      </c>
      <c r="U913" s="14" t="s">
        <v>95</v>
      </c>
      <c r="V913" s="14" t="s">
        <v>109</v>
      </c>
      <c r="W913" s="14" t="n">
        <v>0</v>
      </c>
      <c r="X913" s="14" t="s">
        <v>86</v>
      </c>
      <c r="Y913" s="14" t="n">
        <v>240</v>
      </c>
      <c r="Z913" s="14"/>
      <c r="AA913" s="14" t="n">
        <v>0</v>
      </c>
      <c r="AB913" s="14" t="s">
        <v>87</v>
      </c>
      <c r="AC913" s="14" t="n">
        <v>48</v>
      </c>
      <c r="AD913" s="14" t="n">
        <v>0</v>
      </c>
      <c r="AE913" s="14" t="n">
        <v>1</v>
      </c>
      <c r="AF913" s="14" t="s">
        <v>88</v>
      </c>
      <c r="AG913" s="15" t="n">
        <v>42707</v>
      </c>
      <c r="AH913" s="14" t="str">
        <f aca="false">B913&amp;"|"&amp;C913&amp;"|"&amp;D913&amp;"|"&amp;E913&amp;"|"&amp;F913&amp;"|"&amp;G913&amp;"|"&amp;H913&amp;"|"&amp;I913&amp;"|"&amp;J913&amp;"|"&amp;K913&amp;"|"&amp;L913&amp;"|"&amp;M913&amp;"|"&amp;N913&amp;"|"&amp;O913&amp;"|"&amp;P913&amp;"|"&amp;Q913&amp;"|"&amp;R913&amp;"|"&amp;S913&amp;"|"&amp;T913&amp;"|"&amp;U913&amp;"|"&amp;V913&amp;"|"&amp;W913&amp;"|"&amp;X913&amp;"|"&amp;Y913&amp;"|"&amp;Z913&amp;"|"&amp;AA913&amp;"|"&amp;AB913&amp;"|"&amp;AC913&amp;"|"&amp;AD913&amp;"|"&amp;AE913&amp;"|"&amp;AF913&amp;"|"&amp;AG913</f>
        <v>Resort Hotel|0|3|2016|December|49|1|0|2|2|0|0|BB|PRT|Online TA|TA/TO|0|0|0|A|D|0|No Deposit|240||0|Transient|48|0|1|Check-Out|42707</v>
      </c>
      <c r="AI913" s="14" t="str">
        <f aca="false">IF(COUNTIF($AH$4:$AH$2603,AH913)&gt;1,"Duplicate","Unique")</f>
        <v>Unique</v>
      </c>
      <c r="AJ913" s="14" t="str">
        <f aca="false">IF(COUNTBLANK(B913:AG913)&gt;0,"Missing ("&amp;COUNTBLANK(B913:AG913)&amp;")","Complete")</f>
        <v>Missing (1)</v>
      </c>
    </row>
    <row r="914" customFormat="false" ht="15" hidden="false" customHeight="false" outlineLevel="0" collapsed="false">
      <c r="A914" s="0" t="n">
        <v>911</v>
      </c>
      <c r="B914" s="0" t="s">
        <v>80</v>
      </c>
      <c r="C914" s="0" t="n">
        <v>0</v>
      </c>
      <c r="D914" s="0" t="n">
        <v>274</v>
      </c>
      <c r="E914" s="0" t="n">
        <v>2017</v>
      </c>
      <c r="F914" s="0" t="s">
        <v>119</v>
      </c>
      <c r="G914" s="0" t="n">
        <v>33</v>
      </c>
      <c r="H914" s="0" t="n">
        <v>16</v>
      </c>
      <c r="I914" s="0" t="n">
        <v>2</v>
      </c>
      <c r="J914" s="0" t="n">
        <v>4</v>
      </c>
      <c r="K914" s="0" t="n">
        <v>2</v>
      </c>
      <c r="L914" s="0" t="n">
        <v>1</v>
      </c>
      <c r="M914" s="0" t="n">
        <v>0</v>
      </c>
      <c r="N914" s="0" t="s">
        <v>112</v>
      </c>
      <c r="O914" s="0" t="s">
        <v>92</v>
      </c>
      <c r="P914" s="0" t="s">
        <v>84</v>
      </c>
      <c r="Q914" s="0" t="s">
        <v>84</v>
      </c>
      <c r="R914" s="0" t="n">
        <v>0</v>
      </c>
      <c r="S914" s="0" t="n">
        <v>0</v>
      </c>
      <c r="T914" s="0" t="n">
        <v>0</v>
      </c>
      <c r="U914" s="0" t="s">
        <v>156</v>
      </c>
      <c r="V914" s="0" t="s">
        <v>156</v>
      </c>
      <c r="W914" s="0" t="n">
        <v>0</v>
      </c>
      <c r="X914" s="0" t="s">
        <v>86</v>
      </c>
      <c r="Y914" s="0" t="n">
        <v>250</v>
      </c>
      <c r="AA914" s="0" t="n">
        <v>0</v>
      </c>
      <c r="AB914" s="0" t="s">
        <v>87</v>
      </c>
      <c r="AC914" s="0" t="n">
        <v>224.1</v>
      </c>
      <c r="AD914" s="0" t="n">
        <v>1</v>
      </c>
      <c r="AE914" s="0" t="n">
        <v>3</v>
      </c>
      <c r="AF914" s="0" t="s">
        <v>88</v>
      </c>
      <c r="AG914" s="13" t="n">
        <v>42969</v>
      </c>
      <c r="AH914" s="0" t="str">
        <f aca="false">B914&amp;"|"&amp;C914&amp;"|"&amp;D914&amp;"|"&amp;E914&amp;"|"&amp;F914&amp;"|"&amp;G914&amp;"|"&amp;H914&amp;"|"&amp;I914&amp;"|"&amp;J914&amp;"|"&amp;K914&amp;"|"&amp;L914&amp;"|"&amp;M914&amp;"|"&amp;N914&amp;"|"&amp;O914&amp;"|"&amp;P914&amp;"|"&amp;Q914&amp;"|"&amp;R914&amp;"|"&amp;S914&amp;"|"&amp;T914&amp;"|"&amp;U914&amp;"|"&amp;V914&amp;"|"&amp;W914&amp;"|"&amp;X914&amp;"|"&amp;Y914&amp;"|"&amp;Z914&amp;"|"&amp;AA914&amp;"|"&amp;AB914&amp;"|"&amp;AC914&amp;"|"&amp;AD914&amp;"|"&amp;AE914&amp;"|"&amp;AF914&amp;"|"&amp;AG914</f>
        <v>Resort Hotel|0|274|2017|August|33|16|2|4|2|1|0|HB|PRT|Direct|Direct|0|0|0|C|C|0|No Deposit|250||0|Transient|224.1|1|3|Check-Out|42969</v>
      </c>
      <c r="AI914" s="0" t="str">
        <f aca="false">IF(COUNTIF($AH$4:$AH$2603,AH914)&gt;1,"Duplicate","Unique")</f>
        <v>Unique</v>
      </c>
      <c r="AJ914" s="0" t="str">
        <f aca="false">IF(COUNTBLANK(B914:AG914)&gt;0,"Missing ("&amp;COUNTBLANK(B914:AG914)&amp;")","Complete")</f>
        <v>Missing (1)</v>
      </c>
    </row>
    <row r="915" customFormat="false" ht="15" hidden="false" customHeight="false" outlineLevel="0" collapsed="false">
      <c r="A915" s="14" t="n">
        <v>912</v>
      </c>
      <c r="B915" s="14" t="s">
        <v>80</v>
      </c>
      <c r="C915" s="14" t="n">
        <v>0</v>
      </c>
      <c r="D915" s="14" t="n">
        <v>6</v>
      </c>
      <c r="E915" s="14" t="n">
        <v>2016</v>
      </c>
      <c r="F915" s="14" t="s">
        <v>103</v>
      </c>
      <c r="G915" s="14" t="n">
        <v>12</v>
      </c>
      <c r="H915" s="14" t="n">
        <v>15</v>
      </c>
      <c r="I915" s="14" t="n">
        <v>0</v>
      </c>
      <c r="J915" s="14" t="n">
        <v>2</v>
      </c>
      <c r="K915" s="14" t="n">
        <v>1</v>
      </c>
      <c r="L915" s="14" t="n">
        <v>0</v>
      </c>
      <c r="M915" s="14" t="n">
        <v>0</v>
      </c>
      <c r="N915" s="14" t="s">
        <v>82</v>
      </c>
      <c r="O915" s="14"/>
      <c r="P915" s="14" t="s">
        <v>128</v>
      </c>
      <c r="Q915" s="14" t="s">
        <v>128</v>
      </c>
      <c r="R915" s="14" t="n">
        <v>0</v>
      </c>
      <c r="S915" s="14" t="n">
        <v>0</v>
      </c>
      <c r="T915" s="14" t="n">
        <v>0</v>
      </c>
      <c r="U915" s="14" t="s">
        <v>95</v>
      </c>
      <c r="V915" s="14" t="s">
        <v>109</v>
      </c>
      <c r="W915" s="14" t="n">
        <v>0</v>
      </c>
      <c r="X915" s="14" t="s">
        <v>86</v>
      </c>
      <c r="Y915" s="14"/>
      <c r="Z915" s="14"/>
      <c r="AA915" s="14" t="n">
        <v>0</v>
      </c>
      <c r="AB915" s="14" t="s">
        <v>87</v>
      </c>
      <c r="AC915" s="14" t="n">
        <v>30</v>
      </c>
      <c r="AD915" s="14" t="n">
        <v>0</v>
      </c>
      <c r="AE915" s="14" t="n">
        <v>0</v>
      </c>
      <c r="AF915" s="14" t="s">
        <v>88</v>
      </c>
      <c r="AG915" s="15" t="n">
        <v>42446</v>
      </c>
      <c r="AH915" s="14" t="str">
        <f aca="false">B915&amp;"|"&amp;C915&amp;"|"&amp;D915&amp;"|"&amp;E915&amp;"|"&amp;F915&amp;"|"&amp;G915&amp;"|"&amp;H915&amp;"|"&amp;I915&amp;"|"&amp;J915&amp;"|"&amp;K915&amp;"|"&amp;L915&amp;"|"&amp;M915&amp;"|"&amp;N915&amp;"|"&amp;O915&amp;"|"&amp;P915&amp;"|"&amp;Q915&amp;"|"&amp;R915&amp;"|"&amp;S915&amp;"|"&amp;T915&amp;"|"&amp;U915&amp;"|"&amp;V915&amp;"|"&amp;W915&amp;"|"&amp;X915&amp;"|"&amp;Y915&amp;"|"&amp;Z915&amp;"|"&amp;AA915&amp;"|"&amp;AB915&amp;"|"&amp;AC915&amp;"|"&amp;AD915&amp;"|"&amp;AE915&amp;"|"&amp;AF915&amp;"|"&amp;AG915</f>
        <v>Resort Hotel|0|6|2016|March|12|15|0|2|1|0|0|BB||Corporate|Corporate|0|0|0|A|D|0|No Deposit|||0|Transient|30|0|0|Check-Out|42446</v>
      </c>
      <c r="AI915" s="14" t="str">
        <f aca="false">IF(COUNTIF($AH$4:$AH$2603,AH915)&gt;1,"Duplicate","Unique")</f>
        <v>Unique</v>
      </c>
      <c r="AJ915" s="14" t="str">
        <f aca="false">IF(COUNTBLANK(B915:AG915)&gt;0,"Missing ("&amp;COUNTBLANK(B915:AG915)&amp;")","Complete")</f>
        <v>Missing (3)</v>
      </c>
    </row>
    <row r="916" customFormat="false" ht="15" hidden="false" customHeight="false" outlineLevel="0" collapsed="false">
      <c r="A916" s="0" t="n">
        <v>913</v>
      </c>
      <c r="B916" s="0" t="s">
        <v>90</v>
      </c>
      <c r="C916" s="0" t="n">
        <v>0</v>
      </c>
      <c r="D916" s="0" t="n">
        <v>5</v>
      </c>
      <c r="E916" s="0" t="n">
        <v>2015</v>
      </c>
      <c r="F916" s="0" t="s">
        <v>81</v>
      </c>
      <c r="G916" s="0" t="n">
        <v>50</v>
      </c>
      <c r="H916" s="0" t="n">
        <v>9</v>
      </c>
      <c r="I916" s="0" t="n">
        <v>0</v>
      </c>
      <c r="J916" s="0" t="n">
        <v>3</v>
      </c>
      <c r="K916" s="0" t="n">
        <v>2</v>
      </c>
      <c r="L916" s="0" t="n">
        <v>0</v>
      </c>
      <c r="M916" s="0" t="n">
        <v>0</v>
      </c>
      <c r="N916" s="0" t="s">
        <v>82</v>
      </c>
      <c r="O916" s="0" t="s">
        <v>122</v>
      </c>
      <c r="P916" s="0" t="s">
        <v>99</v>
      </c>
      <c r="Q916" s="0" t="s">
        <v>94</v>
      </c>
      <c r="R916" s="0" t="n">
        <v>0</v>
      </c>
      <c r="S916" s="0" t="n">
        <v>0</v>
      </c>
      <c r="T916" s="0" t="n">
        <v>0</v>
      </c>
      <c r="U916" s="0" t="s">
        <v>95</v>
      </c>
      <c r="V916" s="0" t="s">
        <v>109</v>
      </c>
      <c r="W916" s="0" t="n">
        <v>0</v>
      </c>
      <c r="X916" s="0" t="s">
        <v>86</v>
      </c>
      <c r="Y916" s="0" t="n">
        <v>28</v>
      </c>
      <c r="AA916" s="0" t="n">
        <v>0</v>
      </c>
      <c r="AB916" s="0" t="s">
        <v>101</v>
      </c>
      <c r="AC916" s="0" t="n">
        <v>58</v>
      </c>
      <c r="AD916" s="0" t="n">
        <v>0</v>
      </c>
      <c r="AE916" s="0" t="n">
        <v>1</v>
      </c>
      <c r="AF916" s="0" t="s">
        <v>88</v>
      </c>
      <c r="AG916" s="13" t="n">
        <v>42350</v>
      </c>
      <c r="AH916" s="0" t="str">
        <f aca="false">B916&amp;"|"&amp;C916&amp;"|"&amp;D916&amp;"|"&amp;E916&amp;"|"&amp;F916&amp;"|"&amp;G916&amp;"|"&amp;H916&amp;"|"&amp;I916&amp;"|"&amp;J916&amp;"|"&amp;K916&amp;"|"&amp;L916&amp;"|"&amp;M916&amp;"|"&amp;N916&amp;"|"&amp;O916&amp;"|"&amp;P916&amp;"|"&amp;Q916&amp;"|"&amp;R916&amp;"|"&amp;S916&amp;"|"&amp;T916&amp;"|"&amp;U916&amp;"|"&amp;V916&amp;"|"&amp;W916&amp;"|"&amp;X916&amp;"|"&amp;Y916&amp;"|"&amp;Z916&amp;"|"&amp;AA916&amp;"|"&amp;AB916&amp;"|"&amp;AC916&amp;"|"&amp;AD916&amp;"|"&amp;AE916&amp;"|"&amp;AF916&amp;"|"&amp;AG916</f>
        <v>City Hotel|0|5|2015|December|50|9|0|3|2|0|0|BB|FRA|Offline TA/TO|TA/TO|0|0|0|A|D|0|No Deposit|28||0|Transient-Party|58|0|1|Check-Out|42350</v>
      </c>
      <c r="AI916" s="0" t="str">
        <f aca="false">IF(COUNTIF($AH$4:$AH$2603,AH916)&gt;1,"Duplicate","Unique")</f>
        <v>Unique</v>
      </c>
      <c r="AJ916" s="0" t="str">
        <f aca="false">IF(COUNTBLANK(B916:AG916)&gt;0,"Missing ("&amp;COUNTBLANK(B916:AG916)&amp;")","Complete")</f>
        <v>Missing (1)</v>
      </c>
    </row>
    <row r="917" customFormat="false" ht="15" hidden="false" customHeight="false" outlineLevel="0" collapsed="false">
      <c r="A917" s="14" t="n">
        <v>914</v>
      </c>
      <c r="B917" s="14" t="s">
        <v>80</v>
      </c>
      <c r="C917" s="14" t="n">
        <v>0</v>
      </c>
      <c r="D917" s="14" t="n">
        <v>0</v>
      </c>
      <c r="E917" s="14" t="n">
        <v>2015</v>
      </c>
      <c r="F917" s="14" t="s">
        <v>114</v>
      </c>
      <c r="G917" s="14" t="n">
        <v>40</v>
      </c>
      <c r="H917" s="14" t="n">
        <v>30</v>
      </c>
      <c r="I917" s="14" t="n">
        <v>0</v>
      </c>
      <c r="J917" s="14" t="n">
        <v>1</v>
      </c>
      <c r="K917" s="14" t="n">
        <v>2</v>
      </c>
      <c r="L917" s="14" t="n">
        <v>0</v>
      </c>
      <c r="M917" s="14" t="n">
        <v>0</v>
      </c>
      <c r="N917" s="14" t="s">
        <v>82</v>
      </c>
      <c r="O917" s="14" t="s">
        <v>108</v>
      </c>
      <c r="P917" s="14" t="s">
        <v>128</v>
      </c>
      <c r="Q917" s="14" t="s">
        <v>128</v>
      </c>
      <c r="R917" s="14" t="n">
        <v>0</v>
      </c>
      <c r="S917" s="14" t="n">
        <v>0</v>
      </c>
      <c r="T917" s="14" t="n">
        <v>0</v>
      </c>
      <c r="U917" s="14" t="s">
        <v>136</v>
      </c>
      <c r="V917" s="14" t="s">
        <v>136</v>
      </c>
      <c r="W917" s="14" t="n">
        <v>0</v>
      </c>
      <c r="X917" s="14" t="s">
        <v>86</v>
      </c>
      <c r="Y917" s="14" t="n">
        <v>110</v>
      </c>
      <c r="Z917" s="14"/>
      <c r="AA917" s="14" t="n">
        <v>0</v>
      </c>
      <c r="AB917" s="14" t="s">
        <v>87</v>
      </c>
      <c r="AC917" s="14" t="n">
        <v>90.1</v>
      </c>
      <c r="AD917" s="14" t="n">
        <v>0</v>
      </c>
      <c r="AE917" s="14" t="n">
        <v>0</v>
      </c>
      <c r="AF917" s="14" t="s">
        <v>88</v>
      </c>
      <c r="AG917" s="15" t="n">
        <v>42278</v>
      </c>
      <c r="AH917" s="14" t="str">
        <f aca="false">B917&amp;"|"&amp;C917&amp;"|"&amp;D917&amp;"|"&amp;E917&amp;"|"&amp;F917&amp;"|"&amp;G917&amp;"|"&amp;H917&amp;"|"&amp;I917&amp;"|"&amp;J917&amp;"|"&amp;K917&amp;"|"&amp;L917&amp;"|"&amp;M917&amp;"|"&amp;N917&amp;"|"&amp;O917&amp;"|"&amp;P917&amp;"|"&amp;Q917&amp;"|"&amp;R917&amp;"|"&amp;S917&amp;"|"&amp;T917&amp;"|"&amp;U917&amp;"|"&amp;V917&amp;"|"&amp;W917&amp;"|"&amp;X917&amp;"|"&amp;Y917&amp;"|"&amp;Z917&amp;"|"&amp;AA917&amp;"|"&amp;AB917&amp;"|"&amp;AC917&amp;"|"&amp;AD917&amp;"|"&amp;AE917&amp;"|"&amp;AF917&amp;"|"&amp;AG917</f>
        <v>Resort Hotel|0|0|2015|September|40|30|0|1|2|0|0|BB|DEU|Corporate|Corporate|0|0|0|G|G|0|No Deposit|110||0|Transient|90.1|0|0|Check-Out|42278</v>
      </c>
      <c r="AI917" s="14" t="str">
        <f aca="false">IF(COUNTIF($AH$4:$AH$2603,AH917)&gt;1,"Duplicate","Unique")</f>
        <v>Unique</v>
      </c>
      <c r="AJ917" s="14" t="str">
        <f aca="false">IF(COUNTBLANK(B917:AG917)&gt;0,"Missing ("&amp;COUNTBLANK(B917:AG917)&amp;")","Complete")</f>
        <v>Missing (1)</v>
      </c>
    </row>
    <row r="918" customFormat="false" ht="15" hidden="false" customHeight="false" outlineLevel="0" collapsed="false">
      <c r="A918" s="0" t="n">
        <v>915</v>
      </c>
      <c r="B918" s="0" t="s">
        <v>90</v>
      </c>
      <c r="C918" s="0" t="n">
        <v>0</v>
      </c>
      <c r="D918" s="0" t="n">
        <v>219</v>
      </c>
      <c r="E918" s="0" t="n">
        <v>2017</v>
      </c>
      <c r="F918" s="0" t="s">
        <v>135</v>
      </c>
      <c r="G918" s="0" t="n">
        <v>25</v>
      </c>
      <c r="H918" s="0" t="n">
        <v>18</v>
      </c>
      <c r="I918" s="0" t="n">
        <v>2</v>
      </c>
      <c r="J918" s="0" t="n">
        <v>3</v>
      </c>
      <c r="K918" s="0" t="n">
        <v>2</v>
      </c>
      <c r="L918" s="0" t="n">
        <v>0</v>
      </c>
      <c r="M918" s="0" t="n">
        <v>0</v>
      </c>
      <c r="N918" s="0" t="s">
        <v>82</v>
      </c>
      <c r="O918" s="0" t="s">
        <v>83</v>
      </c>
      <c r="P918" s="0" t="s">
        <v>93</v>
      </c>
      <c r="Q918" s="0" t="s">
        <v>94</v>
      </c>
      <c r="R918" s="0" t="n">
        <v>0</v>
      </c>
      <c r="S918" s="0" t="n">
        <v>0</v>
      </c>
      <c r="T918" s="0" t="n">
        <v>0</v>
      </c>
      <c r="U918" s="0" t="s">
        <v>95</v>
      </c>
      <c r="V918" s="0" t="s">
        <v>95</v>
      </c>
      <c r="W918" s="0" t="n">
        <v>0</v>
      </c>
      <c r="X918" s="0" t="s">
        <v>86</v>
      </c>
      <c r="Y918" s="0" t="n">
        <v>9</v>
      </c>
      <c r="AA918" s="0" t="n">
        <v>0</v>
      </c>
      <c r="AB918" s="0" t="s">
        <v>87</v>
      </c>
      <c r="AC918" s="0" t="n">
        <v>117</v>
      </c>
      <c r="AD918" s="0" t="n">
        <v>0</v>
      </c>
      <c r="AE918" s="0" t="n">
        <v>1</v>
      </c>
      <c r="AF918" s="0" t="s">
        <v>88</v>
      </c>
      <c r="AG918" s="13" t="n">
        <v>42909</v>
      </c>
      <c r="AH918" s="0" t="str">
        <f aca="false">B918&amp;"|"&amp;C918&amp;"|"&amp;D918&amp;"|"&amp;E918&amp;"|"&amp;F918&amp;"|"&amp;G918&amp;"|"&amp;H918&amp;"|"&amp;I918&amp;"|"&amp;J918&amp;"|"&amp;K918&amp;"|"&amp;L918&amp;"|"&amp;M918&amp;"|"&amp;N918&amp;"|"&amp;O918&amp;"|"&amp;P918&amp;"|"&amp;Q918&amp;"|"&amp;R918&amp;"|"&amp;S918&amp;"|"&amp;T918&amp;"|"&amp;U918&amp;"|"&amp;V918&amp;"|"&amp;W918&amp;"|"&amp;X918&amp;"|"&amp;Y918&amp;"|"&amp;Z918&amp;"|"&amp;AA918&amp;"|"&amp;AB918&amp;"|"&amp;AC918&amp;"|"&amp;AD918&amp;"|"&amp;AE918&amp;"|"&amp;AF918&amp;"|"&amp;AG918</f>
        <v>City Hotel|0|219|2017|June|25|18|2|3|2|0|0|BB|GBR|Online TA|TA/TO|0|0|0|A|A|0|No Deposit|9||0|Transient|117|0|1|Check-Out|42909</v>
      </c>
      <c r="AI918" s="0" t="str">
        <f aca="false">IF(COUNTIF($AH$4:$AH$2603,AH918)&gt;1,"Duplicate","Unique")</f>
        <v>Unique</v>
      </c>
      <c r="AJ918" s="0" t="str">
        <f aca="false">IF(COUNTBLANK(B918:AG918)&gt;0,"Missing ("&amp;COUNTBLANK(B918:AG918)&amp;")","Complete")</f>
        <v>Missing (1)</v>
      </c>
    </row>
    <row r="919" customFormat="false" ht="15" hidden="false" customHeight="false" outlineLevel="0" collapsed="false">
      <c r="A919" s="14" t="n">
        <v>916</v>
      </c>
      <c r="B919" s="14" t="s">
        <v>90</v>
      </c>
      <c r="C919" s="14" t="n">
        <v>0</v>
      </c>
      <c r="D919" s="14" t="n">
        <v>115</v>
      </c>
      <c r="E919" s="14" t="n">
        <v>2016</v>
      </c>
      <c r="F919" s="14" t="s">
        <v>121</v>
      </c>
      <c r="G919" s="14" t="n">
        <v>19</v>
      </c>
      <c r="H919" s="14" t="n">
        <v>4</v>
      </c>
      <c r="I919" s="14" t="n">
        <v>1</v>
      </c>
      <c r="J919" s="14" t="n">
        <v>4</v>
      </c>
      <c r="K919" s="14" t="n">
        <v>2</v>
      </c>
      <c r="L919" s="14" t="n">
        <v>0</v>
      </c>
      <c r="M919" s="14" t="n">
        <v>0</v>
      </c>
      <c r="N919" s="14" t="s">
        <v>82</v>
      </c>
      <c r="O919" s="14" t="s">
        <v>108</v>
      </c>
      <c r="P919" s="14" t="s">
        <v>93</v>
      </c>
      <c r="Q919" s="14" t="s">
        <v>94</v>
      </c>
      <c r="R919" s="14" t="n">
        <v>0</v>
      </c>
      <c r="S919" s="14" t="n">
        <v>0</v>
      </c>
      <c r="T919" s="14" t="n">
        <v>0</v>
      </c>
      <c r="U919" s="14" t="s">
        <v>95</v>
      </c>
      <c r="V919" s="14" t="s">
        <v>95</v>
      </c>
      <c r="W919" s="14" t="n">
        <v>0</v>
      </c>
      <c r="X919" s="14" t="s">
        <v>86</v>
      </c>
      <c r="Y919" s="14" t="n">
        <v>9</v>
      </c>
      <c r="Z919" s="14"/>
      <c r="AA919" s="14" t="n">
        <v>0</v>
      </c>
      <c r="AB919" s="14" t="s">
        <v>101</v>
      </c>
      <c r="AC919" s="14" t="n">
        <v>99.45</v>
      </c>
      <c r="AD919" s="14" t="n">
        <v>0</v>
      </c>
      <c r="AE919" s="14" t="n">
        <v>1</v>
      </c>
      <c r="AF919" s="14" t="s">
        <v>88</v>
      </c>
      <c r="AG919" s="15" t="n">
        <v>42499</v>
      </c>
      <c r="AH919" s="14" t="str">
        <f aca="false">B919&amp;"|"&amp;C919&amp;"|"&amp;D919&amp;"|"&amp;E919&amp;"|"&amp;F919&amp;"|"&amp;G919&amp;"|"&amp;H919&amp;"|"&amp;I919&amp;"|"&amp;J919&amp;"|"&amp;K919&amp;"|"&amp;L919&amp;"|"&amp;M919&amp;"|"&amp;N919&amp;"|"&amp;O919&amp;"|"&amp;P919&amp;"|"&amp;Q919&amp;"|"&amp;R919&amp;"|"&amp;S919&amp;"|"&amp;T919&amp;"|"&amp;U919&amp;"|"&amp;V919&amp;"|"&amp;W919&amp;"|"&amp;X919&amp;"|"&amp;Y919&amp;"|"&amp;Z919&amp;"|"&amp;AA919&amp;"|"&amp;AB919&amp;"|"&amp;AC919&amp;"|"&amp;AD919&amp;"|"&amp;AE919&amp;"|"&amp;AF919&amp;"|"&amp;AG919</f>
        <v>City Hotel|0|115|2016|May|19|4|1|4|2|0|0|BB|DEU|Online TA|TA/TO|0|0|0|A|A|0|No Deposit|9||0|Transient-Party|99.45|0|1|Check-Out|42499</v>
      </c>
      <c r="AI919" s="14" t="str">
        <f aca="false">IF(COUNTIF($AH$4:$AH$2603,AH919)&gt;1,"Duplicate","Unique")</f>
        <v>Unique</v>
      </c>
      <c r="AJ919" s="14" t="str">
        <f aca="false">IF(COUNTBLANK(B919:AG919)&gt;0,"Missing ("&amp;COUNTBLANK(B919:AG919)&amp;")","Complete")</f>
        <v>Missing (1)</v>
      </c>
    </row>
    <row r="920" customFormat="false" ht="15" hidden="false" customHeight="false" outlineLevel="0" collapsed="false">
      <c r="A920" s="0" t="n">
        <v>917</v>
      </c>
      <c r="B920" s="0" t="s">
        <v>90</v>
      </c>
      <c r="C920" s="0" t="n">
        <v>0</v>
      </c>
      <c r="D920" s="0" t="n">
        <v>115</v>
      </c>
      <c r="E920" s="0" t="n">
        <v>2016</v>
      </c>
      <c r="F920" s="0" t="s">
        <v>106</v>
      </c>
      <c r="G920" s="0" t="n">
        <v>15</v>
      </c>
      <c r="H920" s="0" t="n">
        <v>8</v>
      </c>
      <c r="I920" s="0" t="n">
        <v>0</v>
      </c>
      <c r="J920" s="0" t="n">
        <v>2</v>
      </c>
      <c r="K920" s="0" t="n">
        <v>1</v>
      </c>
      <c r="L920" s="0" t="n">
        <v>0</v>
      </c>
      <c r="M920" s="0" t="n">
        <v>0</v>
      </c>
      <c r="N920" s="0" t="s">
        <v>82</v>
      </c>
      <c r="O920" s="0" t="s">
        <v>92</v>
      </c>
      <c r="P920" s="0" t="s">
        <v>116</v>
      </c>
      <c r="Q920" s="0" t="s">
        <v>94</v>
      </c>
      <c r="R920" s="0" t="n">
        <v>0</v>
      </c>
      <c r="S920" s="0" t="n">
        <v>0</v>
      </c>
      <c r="T920" s="0" t="n">
        <v>0</v>
      </c>
      <c r="U920" s="0" t="s">
        <v>95</v>
      </c>
      <c r="V920" s="0" t="s">
        <v>95</v>
      </c>
      <c r="W920" s="0" t="n">
        <v>1</v>
      </c>
      <c r="X920" s="0" t="s">
        <v>86</v>
      </c>
      <c r="Y920" s="0" t="n">
        <v>1</v>
      </c>
      <c r="AA920" s="0" t="n">
        <v>34</v>
      </c>
      <c r="AB920" s="0" t="s">
        <v>101</v>
      </c>
      <c r="AC920" s="0" t="n">
        <v>57.5</v>
      </c>
      <c r="AD920" s="0" t="n">
        <v>0</v>
      </c>
      <c r="AE920" s="0" t="n">
        <v>0</v>
      </c>
      <c r="AF920" s="0" t="s">
        <v>88</v>
      </c>
      <c r="AG920" s="13" t="n">
        <v>42470</v>
      </c>
      <c r="AH920" s="0" t="str">
        <f aca="false">B920&amp;"|"&amp;C920&amp;"|"&amp;D920&amp;"|"&amp;E920&amp;"|"&amp;F920&amp;"|"&amp;G920&amp;"|"&amp;H920&amp;"|"&amp;I920&amp;"|"&amp;J920&amp;"|"&amp;K920&amp;"|"&amp;L920&amp;"|"&amp;M920&amp;"|"&amp;N920&amp;"|"&amp;O920&amp;"|"&amp;P920&amp;"|"&amp;Q920&amp;"|"&amp;R920&amp;"|"&amp;S920&amp;"|"&amp;T920&amp;"|"&amp;U920&amp;"|"&amp;V920&amp;"|"&amp;W920&amp;"|"&amp;X920&amp;"|"&amp;Y920&amp;"|"&amp;Z920&amp;"|"&amp;AA920&amp;"|"&amp;AB920&amp;"|"&amp;AC920&amp;"|"&amp;AD920&amp;"|"&amp;AE920&amp;"|"&amp;AF920&amp;"|"&amp;AG920</f>
        <v>City Hotel|0|115|2016|April|15|8|0|2|1|0|0|BB|PRT|Groups|TA/TO|0|0|0|A|A|1|No Deposit|1||34|Transient-Party|57.5|0|0|Check-Out|42470</v>
      </c>
      <c r="AI920" s="0" t="str">
        <f aca="false">IF(COUNTIF($AH$4:$AH$2603,AH920)&gt;1,"Duplicate","Unique")</f>
        <v>Unique</v>
      </c>
      <c r="AJ920" s="0" t="str">
        <f aca="false">IF(COUNTBLANK(B920:AG920)&gt;0,"Missing ("&amp;COUNTBLANK(B920:AG920)&amp;")","Complete")</f>
        <v>Missing (1)</v>
      </c>
    </row>
    <row r="921" customFormat="false" ht="15" hidden="false" customHeight="false" outlineLevel="0" collapsed="false">
      <c r="A921" s="14" t="n">
        <v>918</v>
      </c>
      <c r="B921" s="14" t="s">
        <v>80</v>
      </c>
      <c r="C921" s="14" t="n">
        <v>0</v>
      </c>
      <c r="D921" s="14" t="n">
        <v>77</v>
      </c>
      <c r="E921" s="14" t="n">
        <v>2015</v>
      </c>
      <c r="F921" s="14" t="s">
        <v>114</v>
      </c>
      <c r="G921" s="14" t="n">
        <v>40</v>
      </c>
      <c r="H921" s="14" t="n">
        <v>28</v>
      </c>
      <c r="I921" s="14" t="n">
        <v>2</v>
      </c>
      <c r="J921" s="14" t="n">
        <v>5</v>
      </c>
      <c r="K921" s="14" t="n">
        <v>2</v>
      </c>
      <c r="L921" s="14" t="n">
        <v>0</v>
      </c>
      <c r="M921" s="14" t="n">
        <v>0</v>
      </c>
      <c r="N921" s="14" t="s">
        <v>112</v>
      </c>
      <c r="O921" s="14" t="s">
        <v>167</v>
      </c>
      <c r="P921" s="14" t="s">
        <v>93</v>
      </c>
      <c r="Q921" s="14" t="s">
        <v>94</v>
      </c>
      <c r="R921" s="14" t="n">
        <v>0</v>
      </c>
      <c r="S921" s="14" t="n">
        <v>0</v>
      </c>
      <c r="T921" s="14" t="n">
        <v>0</v>
      </c>
      <c r="U921" s="14" t="s">
        <v>109</v>
      </c>
      <c r="V921" s="14" t="s">
        <v>109</v>
      </c>
      <c r="W921" s="14" t="n">
        <v>0</v>
      </c>
      <c r="X921" s="14" t="s">
        <v>86</v>
      </c>
      <c r="Y921" s="14" t="n">
        <v>241</v>
      </c>
      <c r="Z921" s="14"/>
      <c r="AA921" s="14" t="n">
        <v>0</v>
      </c>
      <c r="AB921" s="14" t="s">
        <v>87</v>
      </c>
      <c r="AC921" s="14" t="n">
        <v>78.1</v>
      </c>
      <c r="AD921" s="14" t="n">
        <v>0</v>
      </c>
      <c r="AE921" s="14" t="n">
        <v>2</v>
      </c>
      <c r="AF921" s="14" t="s">
        <v>88</v>
      </c>
      <c r="AG921" s="15" t="n">
        <v>42282</v>
      </c>
      <c r="AH921" s="14" t="str">
        <f aca="false">B921&amp;"|"&amp;C921&amp;"|"&amp;D921&amp;"|"&amp;E921&amp;"|"&amp;F921&amp;"|"&amp;G921&amp;"|"&amp;H921&amp;"|"&amp;I921&amp;"|"&amp;J921&amp;"|"&amp;K921&amp;"|"&amp;L921&amp;"|"&amp;M921&amp;"|"&amp;N921&amp;"|"&amp;O921&amp;"|"&amp;P921&amp;"|"&amp;Q921&amp;"|"&amp;R921&amp;"|"&amp;S921&amp;"|"&amp;T921&amp;"|"&amp;U921&amp;"|"&amp;V921&amp;"|"&amp;W921&amp;"|"&amp;X921&amp;"|"&amp;Y921&amp;"|"&amp;Z921&amp;"|"&amp;AA921&amp;"|"&amp;AB921&amp;"|"&amp;AC921&amp;"|"&amp;AD921&amp;"|"&amp;AE921&amp;"|"&amp;AF921&amp;"|"&amp;AG921</f>
        <v>Resort Hotel|0|77|2015|September|40|28|2|5|2|0|0|HB|POL|Online TA|TA/TO|0|0|0|D|D|0|No Deposit|241||0|Transient|78.1|0|2|Check-Out|42282</v>
      </c>
      <c r="AI921" s="14" t="str">
        <f aca="false">IF(COUNTIF($AH$4:$AH$2603,AH921)&gt;1,"Duplicate","Unique")</f>
        <v>Unique</v>
      </c>
      <c r="AJ921" s="14" t="str">
        <f aca="false">IF(COUNTBLANK(B921:AG921)&gt;0,"Missing ("&amp;COUNTBLANK(B921:AG921)&amp;")","Complete")</f>
        <v>Missing (1)</v>
      </c>
    </row>
    <row r="922" customFormat="false" ht="15" hidden="false" customHeight="false" outlineLevel="0" collapsed="false">
      <c r="A922" s="0" t="n">
        <v>919</v>
      </c>
      <c r="B922" s="0" t="s">
        <v>90</v>
      </c>
      <c r="C922" s="0" t="n">
        <v>1</v>
      </c>
      <c r="D922" s="0" t="n">
        <v>302</v>
      </c>
      <c r="E922" s="0" t="n">
        <v>2016</v>
      </c>
      <c r="F922" s="0" t="s">
        <v>111</v>
      </c>
      <c r="G922" s="0" t="n">
        <v>41</v>
      </c>
      <c r="H922" s="0" t="n">
        <v>6</v>
      </c>
      <c r="I922" s="0" t="n">
        <v>0</v>
      </c>
      <c r="J922" s="0" t="n">
        <v>3</v>
      </c>
      <c r="K922" s="0" t="n">
        <v>2</v>
      </c>
      <c r="L922" s="0" t="n">
        <v>0</v>
      </c>
      <c r="M922" s="0" t="n">
        <v>0</v>
      </c>
      <c r="N922" s="0" t="s">
        <v>82</v>
      </c>
      <c r="O922" s="0" t="s">
        <v>92</v>
      </c>
      <c r="P922" s="0" t="s">
        <v>99</v>
      </c>
      <c r="Q922" s="0" t="s">
        <v>94</v>
      </c>
      <c r="R922" s="0" t="n">
        <v>0</v>
      </c>
      <c r="S922" s="0" t="n">
        <v>1</v>
      </c>
      <c r="T922" s="0" t="n">
        <v>0</v>
      </c>
      <c r="U922" s="0" t="s">
        <v>95</v>
      </c>
      <c r="V922" s="0" t="s">
        <v>95</v>
      </c>
      <c r="W922" s="0" t="n">
        <v>0</v>
      </c>
      <c r="X922" s="0" t="s">
        <v>120</v>
      </c>
      <c r="Y922" s="0" t="n">
        <v>3</v>
      </c>
      <c r="AA922" s="0" t="n">
        <v>0</v>
      </c>
      <c r="AB922" s="0" t="s">
        <v>87</v>
      </c>
      <c r="AC922" s="0" t="n">
        <v>105</v>
      </c>
      <c r="AD922" s="0" t="n">
        <v>0</v>
      </c>
      <c r="AE922" s="0" t="n">
        <v>0</v>
      </c>
      <c r="AF922" s="0" t="s">
        <v>96</v>
      </c>
      <c r="AG922" s="13" t="n">
        <v>42367</v>
      </c>
      <c r="AH922" s="0" t="str">
        <f aca="false">B922&amp;"|"&amp;C922&amp;"|"&amp;D922&amp;"|"&amp;E922&amp;"|"&amp;F922&amp;"|"&amp;G922&amp;"|"&amp;H922&amp;"|"&amp;I922&amp;"|"&amp;J922&amp;"|"&amp;K922&amp;"|"&amp;L922&amp;"|"&amp;M922&amp;"|"&amp;N922&amp;"|"&amp;O922&amp;"|"&amp;P922&amp;"|"&amp;Q922&amp;"|"&amp;R922&amp;"|"&amp;S922&amp;"|"&amp;T922&amp;"|"&amp;U922&amp;"|"&amp;V922&amp;"|"&amp;W922&amp;"|"&amp;X922&amp;"|"&amp;Y922&amp;"|"&amp;Z922&amp;"|"&amp;AA922&amp;"|"&amp;AB922&amp;"|"&amp;AC922&amp;"|"&amp;AD922&amp;"|"&amp;AE922&amp;"|"&amp;AF922&amp;"|"&amp;AG922</f>
        <v>City Hotel|1|302|2016|October|41|6|0|3|2|0|0|BB|PRT|Offline TA/TO|TA/TO|0|1|0|A|A|0|Non Refund|3||0|Transient|105|0|0|Canceled|42367</v>
      </c>
      <c r="AI922" s="0" t="str">
        <f aca="false">IF(COUNTIF($AH$4:$AH$2603,AH922)&gt;1,"Duplicate","Unique")</f>
        <v>Unique</v>
      </c>
      <c r="AJ922" s="0" t="str">
        <f aca="false">IF(COUNTBLANK(B922:AG922)&gt;0,"Missing ("&amp;COUNTBLANK(B922:AG922)&amp;")","Complete")</f>
        <v>Missing (1)</v>
      </c>
    </row>
    <row r="923" customFormat="false" ht="15" hidden="false" customHeight="false" outlineLevel="0" collapsed="false">
      <c r="A923" s="14" t="n">
        <v>920</v>
      </c>
      <c r="B923" s="14" t="s">
        <v>80</v>
      </c>
      <c r="C923" s="14" t="n">
        <v>0</v>
      </c>
      <c r="D923" s="14" t="n">
        <v>1</v>
      </c>
      <c r="E923" s="14" t="n">
        <v>2017</v>
      </c>
      <c r="F923" s="14" t="s">
        <v>118</v>
      </c>
      <c r="G923" s="14" t="n">
        <v>6</v>
      </c>
      <c r="H923" s="14" t="n">
        <v>11</v>
      </c>
      <c r="I923" s="14" t="n">
        <v>0</v>
      </c>
      <c r="J923" s="14" t="n">
        <v>1</v>
      </c>
      <c r="K923" s="14" t="n">
        <v>2</v>
      </c>
      <c r="L923" s="14" t="n">
        <v>0</v>
      </c>
      <c r="M923" s="14" t="n">
        <v>0</v>
      </c>
      <c r="N923" s="14" t="s">
        <v>82</v>
      </c>
      <c r="O923" s="14" t="s">
        <v>92</v>
      </c>
      <c r="P923" s="14" t="s">
        <v>93</v>
      </c>
      <c r="Q923" s="14" t="s">
        <v>94</v>
      </c>
      <c r="R923" s="14" t="n">
        <v>1</v>
      </c>
      <c r="S923" s="14" t="n">
        <v>0</v>
      </c>
      <c r="T923" s="14" t="n">
        <v>1</v>
      </c>
      <c r="U923" s="14" t="s">
        <v>95</v>
      </c>
      <c r="V923" s="14" t="s">
        <v>95</v>
      </c>
      <c r="W923" s="14" t="n">
        <v>0</v>
      </c>
      <c r="X923" s="14" t="s">
        <v>86</v>
      </c>
      <c r="Y923" s="14" t="n">
        <v>240</v>
      </c>
      <c r="Z923" s="14"/>
      <c r="AA923" s="14" t="n">
        <v>0</v>
      </c>
      <c r="AB923" s="14" t="s">
        <v>87</v>
      </c>
      <c r="AC923" s="14" t="n">
        <v>48</v>
      </c>
      <c r="AD923" s="14" t="n">
        <v>0</v>
      </c>
      <c r="AE923" s="14" t="n">
        <v>1</v>
      </c>
      <c r="AF923" s="14" t="s">
        <v>88</v>
      </c>
      <c r="AG923" s="15" t="n">
        <v>42778</v>
      </c>
      <c r="AH923" s="14" t="str">
        <f aca="false">B923&amp;"|"&amp;C923&amp;"|"&amp;D923&amp;"|"&amp;E923&amp;"|"&amp;F923&amp;"|"&amp;G923&amp;"|"&amp;H923&amp;"|"&amp;I923&amp;"|"&amp;J923&amp;"|"&amp;K923&amp;"|"&amp;L923&amp;"|"&amp;M923&amp;"|"&amp;N923&amp;"|"&amp;O923&amp;"|"&amp;P923&amp;"|"&amp;Q923&amp;"|"&amp;R923&amp;"|"&amp;S923&amp;"|"&amp;T923&amp;"|"&amp;U923&amp;"|"&amp;V923&amp;"|"&amp;W923&amp;"|"&amp;X923&amp;"|"&amp;Y923&amp;"|"&amp;Z923&amp;"|"&amp;AA923&amp;"|"&amp;AB923&amp;"|"&amp;AC923&amp;"|"&amp;AD923&amp;"|"&amp;AE923&amp;"|"&amp;AF923&amp;"|"&amp;AG923</f>
        <v>Resort Hotel|0|1|2017|February|6|11|0|1|2|0|0|BB|PRT|Online TA|TA/TO|1|0|1|A|A|0|No Deposit|240||0|Transient|48|0|1|Check-Out|42778</v>
      </c>
      <c r="AI923" s="14" t="str">
        <f aca="false">IF(COUNTIF($AH$4:$AH$2603,AH923)&gt;1,"Duplicate","Unique")</f>
        <v>Unique</v>
      </c>
      <c r="AJ923" s="14" t="str">
        <f aca="false">IF(COUNTBLANK(B923:AG923)&gt;0,"Missing ("&amp;COUNTBLANK(B923:AG923)&amp;")","Complete")</f>
        <v>Missing (1)</v>
      </c>
    </row>
    <row r="924" customFormat="false" ht="15" hidden="false" customHeight="false" outlineLevel="0" collapsed="false">
      <c r="A924" s="0" t="n">
        <v>921</v>
      </c>
      <c r="B924" s="0" t="s">
        <v>80</v>
      </c>
      <c r="C924" s="0" t="n">
        <v>0</v>
      </c>
      <c r="D924" s="0" t="n">
        <v>129</v>
      </c>
      <c r="E924" s="0" t="n">
        <v>2016</v>
      </c>
      <c r="F924" s="0" t="s">
        <v>91</v>
      </c>
      <c r="G924" s="0" t="n">
        <v>29</v>
      </c>
      <c r="H924" s="0" t="n">
        <v>10</v>
      </c>
      <c r="I924" s="0" t="n">
        <v>2</v>
      </c>
      <c r="J924" s="0" t="n">
        <v>4</v>
      </c>
      <c r="K924" s="0" t="n">
        <v>2</v>
      </c>
      <c r="L924" s="0" t="n">
        <v>0</v>
      </c>
      <c r="M924" s="0" t="n">
        <v>0</v>
      </c>
      <c r="N924" s="0" t="s">
        <v>82</v>
      </c>
      <c r="O924" s="0" t="s">
        <v>92</v>
      </c>
      <c r="P924" s="0" t="s">
        <v>93</v>
      </c>
      <c r="Q924" s="0" t="s">
        <v>94</v>
      </c>
      <c r="R924" s="0" t="n">
        <v>0</v>
      </c>
      <c r="S924" s="0" t="n">
        <v>0</v>
      </c>
      <c r="T924" s="0" t="n">
        <v>0</v>
      </c>
      <c r="U924" s="0" t="s">
        <v>95</v>
      </c>
      <c r="V924" s="0" t="s">
        <v>95</v>
      </c>
      <c r="W924" s="0" t="n">
        <v>0</v>
      </c>
      <c r="X924" s="0" t="s">
        <v>86</v>
      </c>
      <c r="Y924" s="0" t="n">
        <v>240</v>
      </c>
      <c r="AA924" s="0" t="n">
        <v>0</v>
      </c>
      <c r="AB924" s="0" t="s">
        <v>87</v>
      </c>
      <c r="AC924" s="0" t="n">
        <v>158.67</v>
      </c>
      <c r="AD924" s="0" t="n">
        <v>1</v>
      </c>
      <c r="AE924" s="0" t="n">
        <v>3</v>
      </c>
      <c r="AF924" s="0" t="s">
        <v>88</v>
      </c>
      <c r="AG924" s="13" t="n">
        <v>42567</v>
      </c>
      <c r="AH924" s="0" t="str">
        <f aca="false">B924&amp;"|"&amp;C924&amp;"|"&amp;D924&amp;"|"&amp;E924&amp;"|"&amp;F924&amp;"|"&amp;G924&amp;"|"&amp;H924&amp;"|"&amp;I924&amp;"|"&amp;J924&amp;"|"&amp;K924&amp;"|"&amp;L924&amp;"|"&amp;M924&amp;"|"&amp;N924&amp;"|"&amp;O924&amp;"|"&amp;P924&amp;"|"&amp;Q924&amp;"|"&amp;R924&amp;"|"&amp;S924&amp;"|"&amp;T924&amp;"|"&amp;U924&amp;"|"&amp;V924&amp;"|"&amp;W924&amp;"|"&amp;X924&amp;"|"&amp;Y924&amp;"|"&amp;Z924&amp;"|"&amp;AA924&amp;"|"&amp;AB924&amp;"|"&amp;AC924&amp;"|"&amp;AD924&amp;"|"&amp;AE924&amp;"|"&amp;AF924&amp;"|"&amp;AG924</f>
        <v>Resort Hotel|0|129|2016|July|29|10|2|4|2|0|0|BB|PRT|Online TA|TA/TO|0|0|0|A|A|0|No Deposit|240||0|Transient|158.67|1|3|Check-Out|42567</v>
      </c>
      <c r="AI924" s="0" t="str">
        <f aca="false">IF(COUNTIF($AH$4:$AH$2603,AH924)&gt;1,"Duplicate","Unique")</f>
        <v>Unique</v>
      </c>
      <c r="AJ924" s="0" t="str">
        <f aca="false">IF(COUNTBLANK(B924:AG924)&gt;0,"Missing ("&amp;COUNTBLANK(B924:AG924)&amp;")","Complete")</f>
        <v>Missing (1)</v>
      </c>
    </row>
    <row r="925" customFormat="false" ht="15" hidden="false" customHeight="false" outlineLevel="0" collapsed="false">
      <c r="A925" s="14" t="n">
        <v>922</v>
      </c>
      <c r="B925" s="14" t="s">
        <v>90</v>
      </c>
      <c r="C925" s="14" t="n">
        <v>0</v>
      </c>
      <c r="D925" s="14" t="n">
        <v>0</v>
      </c>
      <c r="E925" s="14" t="n">
        <v>2017</v>
      </c>
      <c r="F925" s="14" t="s">
        <v>135</v>
      </c>
      <c r="G925" s="14" t="n">
        <v>22</v>
      </c>
      <c r="H925" s="14" t="n">
        <v>1</v>
      </c>
      <c r="I925" s="14" t="n">
        <v>0</v>
      </c>
      <c r="J925" s="14" t="n">
        <v>1</v>
      </c>
      <c r="K925" s="14" t="n">
        <v>2</v>
      </c>
      <c r="L925" s="14" t="n">
        <v>0</v>
      </c>
      <c r="M925" s="14" t="n">
        <v>0</v>
      </c>
      <c r="N925" s="14" t="s">
        <v>107</v>
      </c>
      <c r="O925" s="14" t="s">
        <v>123</v>
      </c>
      <c r="P925" s="14" t="s">
        <v>93</v>
      </c>
      <c r="Q925" s="14" t="s">
        <v>94</v>
      </c>
      <c r="R925" s="14" t="n">
        <v>0</v>
      </c>
      <c r="S925" s="14" t="n">
        <v>0</v>
      </c>
      <c r="T925" s="14" t="n">
        <v>0</v>
      </c>
      <c r="U925" s="14" t="s">
        <v>95</v>
      </c>
      <c r="V925" s="14" t="s">
        <v>95</v>
      </c>
      <c r="W925" s="14" t="n">
        <v>0</v>
      </c>
      <c r="X925" s="14" t="s">
        <v>86</v>
      </c>
      <c r="Y925" s="14" t="n">
        <v>152</v>
      </c>
      <c r="Z925" s="14"/>
      <c r="AA925" s="14" t="n">
        <v>0</v>
      </c>
      <c r="AB925" s="14" t="s">
        <v>87</v>
      </c>
      <c r="AC925" s="14" t="n">
        <v>92.98</v>
      </c>
      <c r="AD925" s="14" t="n">
        <v>0</v>
      </c>
      <c r="AE925" s="14" t="n">
        <v>0</v>
      </c>
      <c r="AF925" s="14" t="s">
        <v>88</v>
      </c>
      <c r="AG925" s="15" t="n">
        <v>42888</v>
      </c>
      <c r="AH925" s="14" t="str">
        <f aca="false">B925&amp;"|"&amp;C925&amp;"|"&amp;D925&amp;"|"&amp;E925&amp;"|"&amp;F925&amp;"|"&amp;G925&amp;"|"&amp;H925&amp;"|"&amp;I925&amp;"|"&amp;J925&amp;"|"&amp;K925&amp;"|"&amp;L925&amp;"|"&amp;M925&amp;"|"&amp;N925&amp;"|"&amp;O925&amp;"|"&amp;P925&amp;"|"&amp;Q925&amp;"|"&amp;R925&amp;"|"&amp;S925&amp;"|"&amp;T925&amp;"|"&amp;U925&amp;"|"&amp;V925&amp;"|"&amp;W925&amp;"|"&amp;X925&amp;"|"&amp;Y925&amp;"|"&amp;Z925&amp;"|"&amp;AA925&amp;"|"&amp;AB925&amp;"|"&amp;AC925&amp;"|"&amp;AD925&amp;"|"&amp;AE925&amp;"|"&amp;AF925&amp;"|"&amp;AG925</f>
        <v>City Hotel|0|0|2017|June|22|1|0|1|2|0|0|SC|USA|Online TA|TA/TO|0|0|0|A|A|0|No Deposit|152||0|Transient|92.98|0|0|Check-Out|42888</v>
      </c>
      <c r="AI925" s="14" t="str">
        <f aca="false">IF(COUNTIF($AH$4:$AH$2603,AH925)&gt;1,"Duplicate","Unique")</f>
        <v>Unique</v>
      </c>
      <c r="AJ925" s="14" t="str">
        <f aca="false">IF(COUNTBLANK(B925:AG925)&gt;0,"Missing ("&amp;COUNTBLANK(B925:AG925)&amp;")","Complete")</f>
        <v>Missing (1)</v>
      </c>
    </row>
    <row r="926" customFormat="false" ht="15" hidden="false" customHeight="false" outlineLevel="0" collapsed="false">
      <c r="A926" s="0" t="n">
        <v>923</v>
      </c>
      <c r="B926" s="0" t="s">
        <v>90</v>
      </c>
      <c r="C926" s="0" t="n">
        <v>0</v>
      </c>
      <c r="D926" s="0" t="n">
        <v>9</v>
      </c>
      <c r="E926" s="0" t="n">
        <v>2016</v>
      </c>
      <c r="F926" s="0" t="s">
        <v>135</v>
      </c>
      <c r="G926" s="0" t="n">
        <v>25</v>
      </c>
      <c r="H926" s="0" t="n">
        <v>17</v>
      </c>
      <c r="I926" s="0" t="n">
        <v>1</v>
      </c>
      <c r="J926" s="0" t="n">
        <v>2</v>
      </c>
      <c r="K926" s="0" t="n">
        <v>2</v>
      </c>
      <c r="L926" s="0" t="n">
        <v>1</v>
      </c>
      <c r="M926" s="0" t="n">
        <v>0</v>
      </c>
      <c r="N926" s="0" t="s">
        <v>82</v>
      </c>
      <c r="O926" s="0" t="s">
        <v>83</v>
      </c>
      <c r="P926" s="0" t="s">
        <v>99</v>
      </c>
      <c r="Q926" s="0" t="s">
        <v>94</v>
      </c>
      <c r="R926" s="0" t="n">
        <v>0</v>
      </c>
      <c r="S926" s="0" t="n">
        <v>0</v>
      </c>
      <c r="T926" s="0" t="n">
        <v>0</v>
      </c>
      <c r="U926" s="0" t="s">
        <v>95</v>
      </c>
      <c r="V926" s="0" t="s">
        <v>109</v>
      </c>
      <c r="W926" s="0" t="n">
        <v>0</v>
      </c>
      <c r="X926" s="0" t="s">
        <v>86</v>
      </c>
      <c r="Y926" s="0" t="n">
        <v>138</v>
      </c>
      <c r="AA926" s="0" t="n">
        <v>0</v>
      </c>
      <c r="AB926" s="0" t="s">
        <v>87</v>
      </c>
      <c r="AC926" s="0" t="n">
        <v>95</v>
      </c>
      <c r="AD926" s="0" t="n">
        <v>0</v>
      </c>
      <c r="AE926" s="0" t="n">
        <v>1</v>
      </c>
      <c r="AF926" s="0" t="s">
        <v>88</v>
      </c>
      <c r="AG926" s="13" t="n">
        <v>42541</v>
      </c>
      <c r="AH926" s="0" t="str">
        <f aca="false">B926&amp;"|"&amp;C926&amp;"|"&amp;D926&amp;"|"&amp;E926&amp;"|"&amp;F926&amp;"|"&amp;G926&amp;"|"&amp;H926&amp;"|"&amp;I926&amp;"|"&amp;J926&amp;"|"&amp;K926&amp;"|"&amp;L926&amp;"|"&amp;M926&amp;"|"&amp;N926&amp;"|"&amp;O926&amp;"|"&amp;P926&amp;"|"&amp;Q926&amp;"|"&amp;R926&amp;"|"&amp;S926&amp;"|"&amp;T926&amp;"|"&amp;U926&amp;"|"&amp;V926&amp;"|"&amp;W926&amp;"|"&amp;X926&amp;"|"&amp;Y926&amp;"|"&amp;Z926&amp;"|"&amp;AA926&amp;"|"&amp;AB926&amp;"|"&amp;AC926&amp;"|"&amp;AD926&amp;"|"&amp;AE926&amp;"|"&amp;AF926&amp;"|"&amp;AG926</f>
        <v>City Hotel|0|9|2016|June|25|17|1|2|2|1|0|BB|GBR|Offline TA/TO|TA/TO|0|0|0|A|D|0|No Deposit|138||0|Transient|95|0|1|Check-Out|42541</v>
      </c>
      <c r="AI926" s="0" t="str">
        <f aca="false">IF(COUNTIF($AH$4:$AH$2603,AH926)&gt;1,"Duplicate","Unique")</f>
        <v>Unique</v>
      </c>
      <c r="AJ926" s="0" t="str">
        <f aca="false">IF(COUNTBLANK(B926:AG926)&gt;0,"Missing ("&amp;COUNTBLANK(B926:AG926)&amp;")","Complete")</f>
        <v>Missing (1)</v>
      </c>
    </row>
    <row r="927" customFormat="false" ht="15" hidden="false" customHeight="false" outlineLevel="0" collapsed="false">
      <c r="A927" s="14" t="n">
        <v>924</v>
      </c>
      <c r="B927" s="14" t="s">
        <v>90</v>
      </c>
      <c r="C927" s="14" t="n">
        <v>0</v>
      </c>
      <c r="D927" s="14" t="n">
        <v>28</v>
      </c>
      <c r="E927" s="14" t="n">
        <v>2016</v>
      </c>
      <c r="F927" s="14" t="s">
        <v>135</v>
      </c>
      <c r="G927" s="14" t="n">
        <v>25</v>
      </c>
      <c r="H927" s="14" t="n">
        <v>14</v>
      </c>
      <c r="I927" s="14" t="n">
        <v>0</v>
      </c>
      <c r="J927" s="14" t="n">
        <v>3</v>
      </c>
      <c r="K927" s="14" t="n">
        <v>1</v>
      </c>
      <c r="L927" s="14" t="n">
        <v>0</v>
      </c>
      <c r="M927" s="14" t="n">
        <v>0</v>
      </c>
      <c r="N927" s="14" t="s">
        <v>82</v>
      </c>
      <c r="O927" s="14" t="s">
        <v>130</v>
      </c>
      <c r="P927" s="14" t="s">
        <v>93</v>
      </c>
      <c r="Q927" s="14" t="s">
        <v>94</v>
      </c>
      <c r="R927" s="14" t="n">
        <v>0</v>
      </c>
      <c r="S927" s="14" t="n">
        <v>0</v>
      </c>
      <c r="T927" s="14" t="n">
        <v>0</v>
      </c>
      <c r="U927" s="14" t="s">
        <v>109</v>
      </c>
      <c r="V927" s="14" t="s">
        <v>109</v>
      </c>
      <c r="W927" s="14" t="n">
        <v>0</v>
      </c>
      <c r="X927" s="14" t="s">
        <v>86</v>
      </c>
      <c r="Y927" s="14" t="n">
        <v>7</v>
      </c>
      <c r="Z927" s="14"/>
      <c r="AA927" s="14" t="n">
        <v>0</v>
      </c>
      <c r="AB927" s="14" t="s">
        <v>87</v>
      </c>
      <c r="AC927" s="14" t="n">
        <v>108.42</v>
      </c>
      <c r="AD927" s="14" t="n">
        <v>0</v>
      </c>
      <c r="AE927" s="14" t="n">
        <v>1</v>
      </c>
      <c r="AF927" s="14" t="s">
        <v>88</v>
      </c>
      <c r="AG927" s="15" t="n">
        <v>42538</v>
      </c>
      <c r="AH927" s="14" t="str">
        <f aca="false">B927&amp;"|"&amp;C927&amp;"|"&amp;D927&amp;"|"&amp;E927&amp;"|"&amp;F927&amp;"|"&amp;G927&amp;"|"&amp;H927&amp;"|"&amp;I927&amp;"|"&amp;J927&amp;"|"&amp;K927&amp;"|"&amp;L927&amp;"|"&amp;M927&amp;"|"&amp;N927&amp;"|"&amp;O927&amp;"|"&amp;P927&amp;"|"&amp;Q927&amp;"|"&amp;R927&amp;"|"&amp;S927&amp;"|"&amp;T927&amp;"|"&amp;U927&amp;"|"&amp;V927&amp;"|"&amp;W927&amp;"|"&amp;X927&amp;"|"&amp;Y927&amp;"|"&amp;Z927&amp;"|"&amp;AA927&amp;"|"&amp;AB927&amp;"|"&amp;AC927&amp;"|"&amp;AD927&amp;"|"&amp;AE927&amp;"|"&amp;AF927&amp;"|"&amp;AG927</f>
        <v>City Hotel|0|28|2016|June|25|14|0|3|1|0|0|BB|NLD|Online TA|TA/TO|0|0|0|D|D|0|No Deposit|7||0|Transient|108.42|0|1|Check-Out|42538</v>
      </c>
      <c r="AI927" s="14" t="str">
        <f aca="false">IF(COUNTIF($AH$4:$AH$2603,AH927)&gt;1,"Duplicate","Unique")</f>
        <v>Unique</v>
      </c>
      <c r="AJ927" s="14" t="str">
        <f aca="false">IF(COUNTBLANK(B927:AG927)&gt;0,"Missing ("&amp;COUNTBLANK(B927:AG927)&amp;")","Complete")</f>
        <v>Missing (1)</v>
      </c>
    </row>
    <row r="928" customFormat="false" ht="15" hidden="false" customHeight="false" outlineLevel="0" collapsed="false">
      <c r="A928" s="0" t="n">
        <v>925</v>
      </c>
      <c r="B928" s="0" t="s">
        <v>90</v>
      </c>
      <c r="C928" s="0" t="n">
        <v>0</v>
      </c>
      <c r="D928" s="0" t="n">
        <v>10</v>
      </c>
      <c r="E928" s="0" t="n">
        <v>2017</v>
      </c>
      <c r="F928" s="0" t="s">
        <v>91</v>
      </c>
      <c r="G928" s="0" t="n">
        <v>27</v>
      </c>
      <c r="H928" s="0" t="n">
        <v>6</v>
      </c>
      <c r="I928" s="0" t="n">
        <v>0</v>
      </c>
      <c r="J928" s="0" t="n">
        <v>1</v>
      </c>
      <c r="K928" s="0" t="n">
        <v>1</v>
      </c>
      <c r="L928" s="0" t="n">
        <v>0</v>
      </c>
      <c r="M928" s="0" t="n">
        <v>0</v>
      </c>
      <c r="N928" s="0" t="s">
        <v>82</v>
      </c>
      <c r="O928" s="0" t="s">
        <v>92</v>
      </c>
      <c r="P928" s="0" t="s">
        <v>128</v>
      </c>
      <c r="Q928" s="0" t="s">
        <v>128</v>
      </c>
      <c r="R928" s="0" t="n">
        <v>0</v>
      </c>
      <c r="S928" s="0" t="n">
        <v>0</v>
      </c>
      <c r="T928" s="0" t="n">
        <v>0</v>
      </c>
      <c r="U928" s="0" t="s">
        <v>95</v>
      </c>
      <c r="V928" s="0" t="s">
        <v>95</v>
      </c>
      <c r="W928" s="0" t="n">
        <v>0</v>
      </c>
      <c r="X928" s="0" t="s">
        <v>86</v>
      </c>
      <c r="Y928" s="0" t="n">
        <v>219</v>
      </c>
      <c r="AA928" s="0" t="n">
        <v>0</v>
      </c>
      <c r="AB928" s="0" t="s">
        <v>101</v>
      </c>
      <c r="AC928" s="0" t="n">
        <v>95</v>
      </c>
      <c r="AD928" s="0" t="n">
        <v>0</v>
      </c>
      <c r="AE928" s="0" t="n">
        <v>0</v>
      </c>
      <c r="AF928" s="0" t="s">
        <v>88</v>
      </c>
      <c r="AG928" s="13" t="n">
        <v>42923</v>
      </c>
      <c r="AH928" s="0" t="str">
        <f aca="false">B928&amp;"|"&amp;C928&amp;"|"&amp;D928&amp;"|"&amp;E928&amp;"|"&amp;F928&amp;"|"&amp;G928&amp;"|"&amp;H928&amp;"|"&amp;I928&amp;"|"&amp;J928&amp;"|"&amp;K928&amp;"|"&amp;L928&amp;"|"&amp;M928&amp;"|"&amp;N928&amp;"|"&amp;O928&amp;"|"&amp;P928&amp;"|"&amp;Q928&amp;"|"&amp;R928&amp;"|"&amp;S928&amp;"|"&amp;T928&amp;"|"&amp;U928&amp;"|"&amp;V928&amp;"|"&amp;W928&amp;"|"&amp;X928&amp;"|"&amp;Y928&amp;"|"&amp;Z928&amp;"|"&amp;AA928&amp;"|"&amp;AB928&amp;"|"&amp;AC928&amp;"|"&amp;AD928&amp;"|"&amp;AE928&amp;"|"&amp;AF928&amp;"|"&amp;AG928</f>
        <v>City Hotel|0|10|2017|July|27|6|0|1|1|0|0|BB|PRT|Corporate|Corporate|0|0|0|A|A|0|No Deposit|219||0|Transient-Party|95|0|0|Check-Out|42923</v>
      </c>
      <c r="AI928" s="0" t="str">
        <f aca="false">IF(COUNTIF($AH$4:$AH$2603,AH928)&gt;1,"Duplicate","Unique")</f>
        <v>Duplicate</v>
      </c>
      <c r="AJ928" s="0" t="str">
        <f aca="false">IF(COUNTBLANK(B928:AG928)&gt;0,"Missing ("&amp;COUNTBLANK(B928:AG928)&amp;")","Complete")</f>
        <v>Missing (1)</v>
      </c>
    </row>
    <row r="929" customFormat="false" ht="15" hidden="false" customHeight="false" outlineLevel="0" collapsed="false">
      <c r="A929" s="14" t="n">
        <v>926</v>
      </c>
      <c r="B929" s="14" t="s">
        <v>80</v>
      </c>
      <c r="C929" s="14" t="n">
        <v>0</v>
      </c>
      <c r="D929" s="14" t="n">
        <v>295</v>
      </c>
      <c r="E929" s="14" t="n">
        <v>2017</v>
      </c>
      <c r="F929" s="14" t="s">
        <v>103</v>
      </c>
      <c r="G929" s="14" t="n">
        <v>11</v>
      </c>
      <c r="H929" s="14" t="n">
        <v>15</v>
      </c>
      <c r="I929" s="14" t="n">
        <v>2</v>
      </c>
      <c r="J929" s="14" t="n">
        <v>4</v>
      </c>
      <c r="K929" s="14" t="n">
        <v>1</v>
      </c>
      <c r="L929" s="14" t="n">
        <v>0</v>
      </c>
      <c r="M929" s="14" t="n">
        <v>0</v>
      </c>
      <c r="N929" s="14" t="s">
        <v>82</v>
      </c>
      <c r="O929" s="14" t="s">
        <v>108</v>
      </c>
      <c r="P929" s="14" t="s">
        <v>93</v>
      </c>
      <c r="Q929" s="14" t="s">
        <v>94</v>
      </c>
      <c r="R929" s="14" t="n">
        <v>0</v>
      </c>
      <c r="S929" s="14" t="n">
        <v>0</v>
      </c>
      <c r="T929" s="14" t="n">
        <v>0</v>
      </c>
      <c r="U929" s="14" t="s">
        <v>95</v>
      </c>
      <c r="V929" s="14" t="s">
        <v>95</v>
      </c>
      <c r="W929" s="14" t="n">
        <v>0</v>
      </c>
      <c r="X929" s="14" t="s">
        <v>86</v>
      </c>
      <c r="Y929" s="14" t="n">
        <v>314</v>
      </c>
      <c r="Z929" s="14"/>
      <c r="AA929" s="14" t="n">
        <v>0</v>
      </c>
      <c r="AB929" s="14" t="s">
        <v>87</v>
      </c>
      <c r="AC929" s="14" t="n">
        <v>26.64</v>
      </c>
      <c r="AD929" s="14" t="n">
        <v>0</v>
      </c>
      <c r="AE929" s="14" t="n">
        <v>1</v>
      </c>
      <c r="AF929" s="14" t="s">
        <v>88</v>
      </c>
      <c r="AG929" s="15" t="n">
        <v>42815</v>
      </c>
      <c r="AH929" s="14" t="str">
        <f aca="false">B929&amp;"|"&amp;C929&amp;"|"&amp;D929&amp;"|"&amp;E929&amp;"|"&amp;F929&amp;"|"&amp;G929&amp;"|"&amp;H929&amp;"|"&amp;I929&amp;"|"&amp;J929&amp;"|"&amp;K929&amp;"|"&amp;L929&amp;"|"&amp;M929&amp;"|"&amp;N929&amp;"|"&amp;O929&amp;"|"&amp;P929&amp;"|"&amp;Q929&amp;"|"&amp;R929&amp;"|"&amp;S929&amp;"|"&amp;T929&amp;"|"&amp;U929&amp;"|"&amp;V929&amp;"|"&amp;W929&amp;"|"&amp;X929&amp;"|"&amp;Y929&amp;"|"&amp;Z929&amp;"|"&amp;AA929&amp;"|"&amp;AB929&amp;"|"&amp;AC929&amp;"|"&amp;AD929&amp;"|"&amp;AE929&amp;"|"&amp;AF929&amp;"|"&amp;AG929</f>
        <v>Resort Hotel|0|295|2017|March|11|15|2|4|1|0|0|BB|DEU|Online TA|TA/TO|0|0|0|A|A|0|No Deposit|314||0|Transient|26.64|0|1|Check-Out|42815</v>
      </c>
      <c r="AI929" s="14" t="str">
        <f aca="false">IF(COUNTIF($AH$4:$AH$2603,AH929)&gt;1,"Duplicate","Unique")</f>
        <v>Unique</v>
      </c>
      <c r="AJ929" s="14" t="str">
        <f aca="false">IF(COUNTBLANK(B929:AG929)&gt;0,"Missing ("&amp;COUNTBLANK(B929:AG929)&amp;")","Complete")</f>
        <v>Missing (1)</v>
      </c>
    </row>
    <row r="930" customFormat="false" ht="15" hidden="false" customHeight="false" outlineLevel="0" collapsed="false">
      <c r="A930" s="0" t="n">
        <v>927</v>
      </c>
      <c r="B930" s="0" t="s">
        <v>90</v>
      </c>
      <c r="C930" s="0" t="n">
        <v>1</v>
      </c>
      <c r="D930" s="0" t="n">
        <v>127</v>
      </c>
      <c r="E930" s="0" t="n">
        <v>2016</v>
      </c>
      <c r="F930" s="0" t="s">
        <v>106</v>
      </c>
      <c r="G930" s="0" t="n">
        <v>18</v>
      </c>
      <c r="H930" s="0" t="n">
        <v>28</v>
      </c>
      <c r="I930" s="0" t="n">
        <v>1</v>
      </c>
      <c r="J930" s="0" t="n">
        <v>3</v>
      </c>
      <c r="K930" s="0" t="n">
        <v>1</v>
      </c>
      <c r="L930" s="0" t="n">
        <v>0</v>
      </c>
      <c r="M930" s="0" t="n">
        <v>0</v>
      </c>
      <c r="N930" s="0" t="s">
        <v>82</v>
      </c>
      <c r="O930" s="0" t="s">
        <v>92</v>
      </c>
      <c r="P930" s="0" t="s">
        <v>99</v>
      </c>
      <c r="Q930" s="0" t="s">
        <v>94</v>
      </c>
      <c r="R930" s="0" t="n">
        <v>0</v>
      </c>
      <c r="S930" s="0" t="n">
        <v>0</v>
      </c>
      <c r="T930" s="0" t="n">
        <v>0</v>
      </c>
      <c r="U930" s="0" t="s">
        <v>95</v>
      </c>
      <c r="V930" s="0" t="s">
        <v>95</v>
      </c>
      <c r="W930" s="0" t="n">
        <v>0</v>
      </c>
      <c r="X930" s="0" t="s">
        <v>86</v>
      </c>
      <c r="Y930" s="0" t="n">
        <v>3</v>
      </c>
      <c r="AA930" s="0" t="n">
        <v>0</v>
      </c>
      <c r="AB930" s="0" t="s">
        <v>101</v>
      </c>
      <c r="AC930" s="0" t="n">
        <v>80</v>
      </c>
      <c r="AD930" s="0" t="n">
        <v>0</v>
      </c>
      <c r="AE930" s="0" t="n">
        <v>0</v>
      </c>
      <c r="AF930" s="0" t="s">
        <v>96</v>
      </c>
      <c r="AG930" s="13" t="n">
        <v>42410</v>
      </c>
      <c r="AH930" s="0" t="str">
        <f aca="false">B930&amp;"|"&amp;C930&amp;"|"&amp;D930&amp;"|"&amp;E930&amp;"|"&amp;F930&amp;"|"&amp;G930&amp;"|"&amp;H930&amp;"|"&amp;I930&amp;"|"&amp;J930&amp;"|"&amp;K930&amp;"|"&amp;L930&amp;"|"&amp;M930&amp;"|"&amp;N930&amp;"|"&amp;O930&amp;"|"&amp;P930&amp;"|"&amp;Q930&amp;"|"&amp;R930&amp;"|"&amp;S930&amp;"|"&amp;T930&amp;"|"&amp;U930&amp;"|"&amp;V930&amp;"|"&amp;W930&amp;"|"&amp;X930&amp;"|"&amp;Y930&amp;"|"&amp;Z930&amp;"|"&amp;AA930&amp;"|"&amp;AB930&amp;"|"&amp;AC930&amp;"|"&amp;AD930&amp;"|"&amp;AE930&amp;"|"&amp;AF930&amp;"|"&amp;AG930</f>
        <v>City Hotel|1|127|2016|April|18|28|1|3|1|0|0|BB|PRT|Offline TA/TO|TA/TO|0|0|0|A|A|0|No Deposit|3||0|Transient-Party|80|0|0|Canceled|42410</v>
      </c>
      <c r="AI930" s="0" t="str">
        <f aca="false">IF(COUNTIF($AH$4:$AH$2603,AH930)&gt;1,"Duplicate","Unique")</f>
        <v>Unique</v>
      </c>
      <c r="AJ930" s="0" t="str">
        <f aca="false">IF(COUNTBLANK(B930:AG930)&gt;0,"Missing ("&amp;COUNTBLANK(B930:AG930)&amp;")","Complete")</f>
        <v>Missing (1)</v>
      </c>
    </row>
    <row r="931" customFormat="false" ht="15" hidden="false" customHeight="false" outlineLevel="0" collapsed="false">
      <c r="A931" s="14" t="n">
        <v>928</v>
      </c>
      <c r="B931" s="14" t="s">
        <v>80</v>
      </c>
      <c r="C931" s="14" t="n">
        <v>1</v>
      </c>
      <c r="D931" s="14" t="n">
        <v>22</v>
      </c>
      <c r="E931" s="14" t="n">
        <v>2017</v>
      </c>
      <c r="F931" s="14" t="s">
        <v>106</v>
      </c>
      <c r="G931" s="14" t="n">
        <v>14</v>
      </c>
      <c r="H931" s="14" t="n">
        <v>6</v>
      </c>
      <c r="I931" s="14" t="n">
        <v>0</v>
      </c>
      <c r="J931" s="14" t="n">
        <v>3</v>
      </c>
      <c r="K931" s="14" t="n">
        <v>2</v>
      </c>
      <c r="L931" s="14" t="n">
        <v>0</v>
      </c>
      <c r="M931" s="14" t="n">
        <v>0</v>
      </c>
      <c r="N931" s="14" t="s">
        <v>82</v>
      </c>
      <c r="O931" s="14" t="s">
        <v>92</v>
      </c>
      <c r="P931" s="14" t="s">
        <v>93</v>
      </c>
      <c r="Q931" s="14" t="s">
        <v>94</v>
      </c>
      <c r="R931" s="14" t="n">
        <v>0</v>
      </c>
      <c r="S931" s="14" t="n">
        <v>0</v>
      </c>
      <c r="T931" s="14" t="n">
        <v>0</v>
      </c>
      <c r="U931" s="14" t="s">
        <v>124</v>
      </c>
      <c r="V931" s="14" t="s">
        <v>124</v>
      </c>
      <c r="W931" s="14" t="n">
        <v>0</v>
      </c>
      <c r="X931" s="14" t="s">
        <v>86</v>
      </c>
      <c r="Y931" s="14" t="n">
        <v>240</v>
      </c>
      <c r="Z931" s="14"/>
      <c r="AA931" s="14" t="n">
        <v>0</v>
      </c>
      <c r="AB931" s="14" t="s">
        <v>87</v>
      </c>
      <c r="AC931" s="14" t="n">
        <v>115</v>
      </c>
      <c r="AD931" s="14" t="n">
        <v>0</v>
      </c>
      <c r="AE931" s="14" t="n">
        <v>0</v>
      </c>
      <c r="AF931" s="14" t="s">
        <v>96</v>
      </c>
      <c r="AG931" s="15" t="n">
        <v>42809</v>
      </c>
      <c r="AH931" s="14" t="str">
        <f aca="false">B931&amp;"|"&amp;C931&amp;"|"&amp;D931&amp;"|"&amp;E931&amp;"|"&amp;F931&amp;"|"&amp;G931&amp;"|"&amp;H931&amp;"|"&amp;I931&amp;"|"&amp;J931&amp;"|"&amp;K931&amp;"|"&amp;L931&amp;"|"&amp;M931&amp;"|"&amp;N931&amp;"|"&amp;O931&amp;"|"&amp;P931&amp;"|"&amp;Q931&amp;"|"&amp;R931&amp;"|"&amp;S931&amp;"|"&amp;T931&amp;"|"&amp;U931&amp;"|"&amp;V931&amp;"|"&amp;W931&amp;"|"&amp;X931&amp;"|"&amp;Y931&amp;"|"&amp;Z931&amp;"|"&amp;AA931&amp;"|"&amp;AB931&amp;"|"&amp;AC931&amp;"|"&amp;AD931&amp;"|"&amp;AE931&amp;"|"&amp;AF931&amp;"|"&amp;AG931</f>
        <v>Resort Hotel|1|22|2017|April|14|6|0|3|2|0|0|BB|PRT|Online TA|TA/TO|0|0|0|E|E|0|No Deposit|240||0|Transient|115|0|0|Canceled|42809</v>
      </c>
      <c r="AI931" s="14" t="str">
        <f aca="false">IF(COUNTIF($AH$4:$AH$2603,AH931)&gt;1,"Duplicate","Unique")</f>
        <v>Unique</v>
      </c>
      <c r="AJ931" s="14" t="str">
        <f aca="false">IF(COUNTBLANK(B931:AG931)&gt;0,"Missing ("&amp;COUNTBLANK(B931:AG931)&amp;")","Complete")</f>
        <v>Missing (1)</v>
      </c>
    </row>
    <row r="932" customFormat="false" ht="15" hidden="false" customHeight="false" outlineLevel="0" collapsed="false">
      <c r="A932" s="0" t="n">
        <v>929</v>
      </c>
      <c r="B932" s="0" t="s">
        <v>90</v>
      </c>
      <c r="C932" s="0" t="n">
        <v>1</v>
      </c>
      <c r="D932" s="0" t="n">
        <v>97</v>
      </c>
      <c r="E932" s="0" t="n">
        <v>2017</v>
      </c>
      <c r="F932" s="0" t="s">
        <v>103</v>
      </c>
      <c r="G932" s="0" t="n">
        <v>11</v>
      </c>
      <c r="H932" s="0" t="n">
        <v>14</v>
      </c>
      <c r="I932" s="0" t="n">
        <v>0</v>
      </c>
      <c r="J932" s="0" t="n">
        <v>2</v>
      </c>
      <c r="K932" s="0" t="n">
        <v>2</v>
      </c>
      <c r="L932" s="0" t="n">
        <v>0</v>
      </c>
      <c r="M932" s="0" t="n">
        <v>0</v>
      </c>
      <c r="N932" s="0" t="s">
        <v>82</v>
      </c>
      <c r="O932" s="0" t="s">
        <v>92</v>
      </c>
      <c r="P932" s="0" t="s">
        <v>99</v>
      </c>
      <c r="Q932" s="0" t="s">
        <v>94</v>
      </c>
      <c r="R932" s="0" t="n">
        <v>0</v>
      </c>
      <c r="S932" s="0" t="n">
        <v>0</v>
      </c>
      <c r="T932" s="0" t="n">
        <v>0</v>
      </c>
      <c r="U932" s="0" t="s">
        <v>95</v>
      </c>
      <c r="V932" s="0" t="s">
        <v>95</v>
      </c>
      <c r="W932" s="0" t="n">
        <v>0</v>
      </c>
      <c r="X932" s="0" t="s">
        <v>120</v>
      </c>
      <c r="Y932" s="0" t="n">
        <v>31</v>
      </c>
      <c r="AA932" s="0" t="n">
        <v>0</v>
      </c>
      <c r="AB932" s="0" t="s">
        <v>87</v>
      </c>
      <c r="AC932" s="0" t="n">
        <v>85</v>
      </c>
      <c r="AD932" s="0" t="n">
        <v>0</v>
      </c>
      <c r="AE932" s="0" t="n">
        <v>0</v>
      </c>
      <c r="AF932" s="0" t="s">
        <v>96</v>
      </c>
      <c r="AG932" s="13" t="n">
        <v>42711</v>
      </c>
      <c r="AH932" s="0" t="str">
        <f aca="false">B932&amp;"|"&amp;C932&amp;"|"&amp;D932&amp;"|"&amp;E932&amp;"|"&amp;F932&amp;"|"&amp;G932&amp;"|"&amp;H932&amp;"|"&amp;I932&amp;"|"&amp;J932&amp;"|"&amp;K932&amp;"|"&amp;L932&amp;"|"&amp;M932&amp;"|"&amp;N932&amp;"|"&amp;O932&amp;"|"&amp;P932&amp;"|"&amp;Q932&amp;"|"&amp;R932&amp;"|"&amp;S932&amp;"|"&amp;T932&amp;"|"&amp;U932&amp;"|"&amp;V932&amp;"|"&amp;W932&amp;"|"&amp;X932&amp;"|"&amp;Y932&amp;"|"&amp;Z932&amp;"|"&amp;AA932&amp;"|"&amp;AB932&amp;"|"&amp;AC932&amp;"|"&amp;AD932&amp;"|"&amp;AE932&amp;"|"&amp;AF932&amp;"|"&amp;AG932</f>
        <v>City Hotel|1|97|2017|March|11|14|0|2|2|0|0|BB|PRT|Offline TA/TO|TA/TO|0|0|0|A|A|0|Non Refund|31||0|Transient|85|0|0|Canceled|42711</v>
      </c>
      <c r="AI932" s="0" t="str">
        <f aca="false">IF(COUNTIF($AH$4:$AH$2603,AH932)&gt;1,"Duplicate","Unique")</f>
        <v>Unique</v>
      </c>
      <c r="AJ932" s="0" t="str">
        <f aca="false">IF(COUNTBLANK(B932:AG932)&gt;0,"Missing ("&amp;COUNTBLANK(B932:AG932)&amp;")","Complete")</f>
        <v>Missing (1)</v>
      </c>
    </row>
    <row r="933" customFormat="false" ht="15" hidden="false" customHeight="false" outlineLevel="0" collapsed="false">
      <c r="A933" s="14" t="n">
        <v>930</v>
      </c>
      <c r="B933" s="14" t="s">
        <v>90</v>
      </c>
      <c r="C933" s="14" t="n">
        <v>0</v>
      </c>
      <c r="D933" s="14" t="n">
        <v>59</v>
      </c>
      <c r="E933" s="14" t="n">
        <v>2015</v>
      </c>
      <c r="F933" s="14" t="s">
        <v>113</v>
      </c>
      <c r="G933" s="14" t="n">
        <v>48</v>
      </c>
      <c r="H933" s="14" t="n">
        <v>28</v>
      </c>
      <c r="I933" s="14" t="n">
        <v>2</v>
      </c>
      <c r="J933" s="14" t="n">
        <v>4</v>
      </c>
      <c r="K933" s="14" t="n">
        <v>2</v>
      </c>
      <c r="L933" s="14" t="n">
        <v>0</v>
      </c>
      <c r="M933" s="14" t="n">
        <v>0</v>
      </c>
      <c r="N933" s="14" t="s">
        <v>82</v>
      </c>
      <c r="O933" s="14" t="s">
        <v>122</v>
      </c>
      <c r="P933" s="14" t="s">
        <v>93</v>
      </c>
      <c r="Q933" s="14" t="s">
        <v>94</v>
      </c>
      <c r="R933" s="14" t="n">
        <v>0</v>
      </c>
      <c r="S933" s="14" t="n">
        <v>0</v>
      </c>
      <c r="T933" s="14" t="n">
        <v>0</v>
      </c>
      <c r="U933" s="14" t="s">
        <v>95</v>
      </c>
      <c r="V933" s="14" t="s">
        <v>95</v>
      </c>
      <c r="W933" s="14" t="n">
        <v>0</v>
      </c>
      <c r="X933" s="14" t="s">
        <v>86</v>
      </c>
      <c r="Y933" s="14" t="n">
        <v>9</v>
      </c>
      <c r="Z933" s="14"/>
      <c r="AA933" s="14" t="n">
        <v>0</v>
      </c>
      <c r="AB933" s="14" t="s">
        <v>125</v>
      </c>
      <c r="AC933" s="14" t="n">
        <v>106.2</v>
      </c>
      <c r="AD933" s="14" t="n">
        <v>0</v>
      </c>
      <c r="AE933" s="14" t="n">
        <v>1</v>
      </c>
      <c r="AF933" s="14" t="s">
        <v>88</v>
      </c>
      <c r="AG933" s="15" t="n">
        <v>42342</v>
      </c>
      <c r="AH933" s="14" t="str">
        <f aca="false">B933&amp;"|"&amp;C933&amp;"|"&amp;D933&amp;"|"&amp;E933&amp;"|"&amp;F933&amp;"|"&amp;G933&amp;"|"&amp;H933&amp;"|"&amp;I933&amp;"|"&amp;J933&amp;"|"&amp;K933&amp;"|"&amp;L933&amp;"|"&amp;M933&amp;"|"&amp;N933&amp;"|"&amp;O933&amp;"|"&amp;P933&amp;"|"&amp;Q933&amp;"|"&amp;R933&amp;"|"&amp;S933&amp;"|"&amp;T933&amp;"|"&amp;U933&amp;"|"&amp;V933&amp;"|"&amp;W933&amp;"|"&amp;X933&amp;"|"&amp;Y933&amp;"|"&amp;Z933&amp;"|"&amp;AA933&amp;"|"&amp;AB933&amp;"|"&amp;AC933&amp;"|"&amp;AD933&amp;"|"&amp;AE933&amp;"|"&amp;AF933&amp;"|"&amp;AG933</f>
        <v>City Hotel|0|59|2015|November|48|28|2|4|2|0|0|BB|FRA|Online TA|TA/TO|0|0|0|A|A|0|No Deposit|9||0|Contract|106.2|0|1|Check-Out|42342</v>
      </c>
      <c r="AI933" s="14" t="str">
        <f aca="false">IF(COUNTIF($AH$4:$AH$2603,AH933)&gt;1,"Duplicate","Unique")</f>
        <v>Unique</v>
      </c>
      <c r="AJ933" s="14" t="str">
        <f aca="false">IF(COUNTBLANK(B933:AG933)&gt;0,"Missing ("&amp;COUNTBLANK(B933:AG933)&amp;")","Complete")</f>
        <v>Missing (1)</v>
      </c>
    </row>
    <row r="934" customFormat="false" ht="15" hidden="false" customHeight="false" outlineLevel="0" collapsed="false">
      <c r="A934" s="0" t="n">
        <v>931</v>
      </c>
      <c r="B934" s="0" t="s">
        <v>80</v>
      </c>
      <c r="C934" s="0" t="n">
        <v>0</v>
      </c>
      <c r="D934" s="0" t="n">
        <v>21</v>
      </c>
      <c r="E934" s="0" t="n">
        <v>2015</v>
      </c>
      <c r="F934" s="0" t="s">
        <v>113</v>
      </c>
      <c r="G934" s="0" t="n">
        <v>46</v>
      </c>
      <c r="H934" s="0" t="n">
        <v>12</v>
      </c>
      <c r="I934" s="0" t="n">
        <v>0</v>
      </c>
      <c r="J934" s="0" t="n">
        <v>3</v>
      </c>
      <c r="K934" s="0" t="n">
        <v>1</v>
      </c>
      <c r="L934" s="0" t="n">
        <v>0</v>
      </c>
      <c r="M934" s="0" t="n">
        <v>0</v>
      </c>
      <c r="N934" s="0" t="s">
        <v>82</v>
      </c>
      <c r="O934" s="0" t="s">
        <v>92</v>
      </c>
      <c r="P934" s="0" t="s">
        <v>128</v>
      </c>
      <c r="Q934" s="0" t="s">
        <v>128</v>
      </c>
      <c r="R934" s="0" t="n">
        <v>0</v>
      </c>
      <c r="S934" s="0" t="n">
        <v>0</v>
      </c>
      <c r="T934" s="0" t="n">
        <v>0</v>
      </c>
      <c r="U934" s="0" t="s">
        <v>95</v>
      </c>
      <c r="V934" s="0" t="s">
        <v>124</v>
      </c>
      <c r="W934" s="0" t="n">
        <v>0</v>
      </c>
      <c r="X934" s="0" t="s">
        <v>86</v>
      </c>
      <c r="Y934" s="0" t="n">
        <v>334</v>
      </c>
      <c r="Z934" s="0" t="n">
        <v>281</v>
      </c>
      <c r="AA934" s="0" t="n">
        <v>0</v>
      </c>
      <c r="AB934" s="0" t="s">
        <v>101</v>
      </c>
      <c r="AC934" s="0" t="n">
        <v>40</v>
      </c>
      <c r="AD934" s="0" t="n">
        <v>0</v>
      </c>
      <c r="AE934" s="0" t="n">
        <v>0</v>
      </c>
      <c r="AF934" s="0" t="s">
        <v>88</v>
      </c>
      <c r="AG934" s="13" t="n">
        <v>42323</v>
      </c>
      <c r="AH934" s="0" t="str">
        <f aca="false">B934&amp;"|"&amp;C934&amp;"|"&amp;D934&amp;"|"&amp;E934&amp;"|"&amp;F934&amp;"|"&amp;G934&amp;"|"&amp;H934&amp;"|"&amp;I934&amp;"|"&amp;J934&amp;"|"&amp;K934&amp;"|"&amp;L934&amp;"|"&amp;M934&amp;"|"&amp;N934&amp;"|"&amp;O934&amp;"|"&amp;P934&amp;"|"&amp;Q934&amp;"|"&amp;R934&amp;"|"&amp;S934&amp;"|"&amp;T934&amp;"|"&amp;U934&amp;"|"&amp;V934&amp;"|"&amp;W934&amp;"|"&amp;X934&amp;"|"&amp;Y934&amp;"|"&amp;Z934&amp;"|"&amp;AA934&amp;"|"&amp;AB934&amp;"|"&amp;AC934&amp;"|"&amp;AD934&amp;"|"&amp;AE934&amp;"|"&amp;AF934&amp;"|"&amp;AG934</f>
        <v>Resort Hotel|0|21|2015|November|46|12|0|3|1|0|0|BB|PRT|Corporate|Corporate|0|0|0|A|E|0|No Deposit|334|281|0|Transient-Party|40|0|0|Check-Out|42323</v>
      </c>
      <c r="AI934" s="0" t="str">
        <f aca="false">IF(COUNTIF($AH$4:$AH$2603,AH934)&gt;1,"Duplicate","Unique")</f>
        <v>Unique</v>
      </c>
      <c r="AJ934" s="0" t="str">
        <f aca="false">IF(COUNTBLANK(B934:AG934)&gt;0,"Missing ("&amp;COUNTBLANK(B934:AG934)&amp;")","Complete")</f>
        <v>Complete</v>
      </c>
    </row>
    <row r="935" customFormat="false" ht="15" hidden="false" customHeight="false" outlineLevel="0" collapsed="false">
      <c r="A935" s="14" t="n">
        <v>932</v>
      </c>
      <c r="B935" s="14" t="s">
        <v>90</v>
      </c>
      <c r="C935" s="14" t="n">
        <v>1</v>
      </c>
      <c r="D935" s="14" t="n">
        <v>95</v>
      </c>
      <c r="E935" s="14" t="n">
        <v>2017</v>
      </c>
      <c r="F935" s="14" t="s">
        <v>91</v>
      </c>
      <c r="G935" s="14" t="n">
        <v>30</v>
      </c>
      <c r="H935" s="14" t="n">
        <v>28</v>
      </c>
      <c r="I935" s="14" t="n">
        <v>0</v>
      </c>
      <c r="J935" s="14" t="n">
        <v>2</v>
      </c>
      <c r="K935" s="14" t="n">
        <v>2</v>
      </c>
      <c r="L935" s="14" t="n">
        <v>0</v>
      </c>
      <c r="M935" s="14" t="n">
        <v>0</v>
      </c>
      <c r="N935" s="14" t="s">
        <v>107</v>
      </c>
      <c r="O935" s="14" t="s">
        <v>83</v>
      </c>
      <c r="P935" s="14" t="s">
        <v>93</v>
      </c>
      <c r="Q935" s="14" t="s">
        <v>94</v>
      </c>
      <c r="R935" s="14" t="n">
        <v>0</v>
      </c>
      <c r="S935" s="14" t="n">
        <v>0</v>
      </c>
      <c r="T935" s="14" t="n">
        <v>0</v>
      </c>
      <c r="U935" s="14" t="s">
        <v>95</v>
      </c>
      <c r="V935" s="14" t="s">
        <v>95</v>
      </c>
      <c r="W935" s="14" t="n">
        <v>0</v>
      </c>
      <c r="X935" s="14" t="s">
        <v>86</v>
      </c>
      <c r="Y935" s="14" t="n">
        <v>9</v>
      </c>
      <c r="Z935" s="14"/>
      <c r="AA935" s="14" t="n">
        <v>0</v>
      </c>
      <c r="AB935" s="14" t="s">
        <v>87</v>
      </c>
      <c r="AC935" s="14" t="n">
        <v>125</v>
      </c>
      <c r="AD935" s="14" t="n">
        <v>0</v>
      </c>
      <c r="AE935" s="14" t="n">
        <v>1</v>
      </c>
      <c r="AF935" s="14" t="s">
        <v>96</v>
      </c>
      <c r="AG935" s="15" t="n">
        <v>42849</v>
      </c>
      <c r="AH935" s="14" t="str">
        <f aca="false">B935&amp;"|"&amp;C935&amp;"|"&amp;D935&amp;"|"&amp;E935&amp;"|"&amp;F935&amp;"|"&amp;G935&amp;"|"&amp;H935&amp;"|"&amp;I935&amp;"|"&amp;J935&amp;"|"&amp;K935&amp;"|"&amp;L935&amp;"|"&amp;M935&amp;"|"&amp;N935&amp;"|"&amp;O935&amp;"|"&amp;P935&amp;"|"&amp;Q935&amp;"|"&amp;R935&amp;"|"&amp;S935&amp;"|"&amp;T935&amp;"|"&amp;U935&amp;"|"&amp;V935&amp;"|"&amp;W935&amp;"|"&amp;X935&amp;"|"&amp;Y935&amp;"|"&amp;Z935&amp;"|"&amp;AA935&amp;"|"&amp;AB935&amp;"|"&amp;AC935&amp;"|"&amp;AD935&amp;"|"&amp;AE935&amp;"|"&amp;AF935&amp;"|"&amp;AG935</f>
        <v>City Hotel|1|95|2017|July|30|28|0|2|2|0|0|SC|GBR|Online TA|TA/TO|0|0|0|A|A|0|No Deposit|9||0|Transient|125|0|1|Canceled|42849</v>
      </c>
      <c r="AI935" s="14" t="str">
        <f aca="false">IF(COUNTIF($AH$4:$AH$2603,AH935)&gt;1,"Duplicate","Unique")</f>
        <v>Unique</v>
      </c>
      <c r="AJ935" s="14" t="str">
        <f aca="false">IF(COUNTBLANK(B935:AG935)&gt;0,"Missing ("&amp;COUNTBLANK(B935:AG935)&amp;")","Complete")</f>
        <v>Missing (1)</v>
      </c>
    </row>
    <row r="936" customFormat="false" ht="15" hidden="false" customHeight="false" outlineLevel="0" collapsed="false">
      <c r="A936" s="0" t="n">
        <v>933</v>
      </c>
      <c r="B936" s="0" t="s">
        <v>90</v>
      </c>
      <c r="C936" s="0" t="n">
        <v>0</v>
      </c>
      <c r="D936" s="0" t="n">
        <v>153</v>
      </c>
      <c r="E936" s="0" t="n">
        <v>2016</v>
      </c>
      <c r="F936" s="0" t="s">
        <v>91</v>
      </c>
      <c r="G936" s="0" t="n">
        <v>30</v>
      </c>
      <c r="H936" s="0" t="n">
        <v>23</v>
      </c>
      <c r="I936" s="0" t="n">
        <v>2</v>
      </c>
      <c r="J936" s="0" t="n">
        <v>2</v>
      </c>
      <c r="K936" s="0" t="n">
        <v>2</v>
      </c>
      <c r="L936" s="0" t="n">
        <v>0</v>
      </c>
      <c r="M936" s="0" t="n">
        <v>0</v>
      </c>
      <c r="N936" s="0" t="s">
        <v>82</v>
      </c>
      <c r="O936" s="0" t="s">
        <v>122</v>
      </c>
      <c r="P936" s="0" t="s">
        <v>93</v>
      </c>
      <c r="Q936" s="0" t="s">
        <v>94</v>
      </c>
      <c r="R936" s="0" t="n">
        <v>0</v>
      </c>
      <c r="S936" s="0" t="n">
        <v>0</v>
      </c>
      <c r="T936" s="0" t="n">
        <v>0</v>
      </c>
      <c r="U936" s="0" t="s">
        <v>95</v>
      </c>
      <c r="V936" s="0" t="s">
        <v>95</v>
      </c>
      <c r="W936" s="0" t="n">
        <v>0</v>
      </c>
      <c r="X936" s="0" t="s">
        <v>86</v>
      </c>
      <c r="Y936" s="0" t="n">
        <v>9</v>
      </c>
      <c r="AA936" s="0" t="n">
        <v>0</v>
      </c>
      <c r="AB936" s="0" t="s">
        <v>87</v>
      </c>
      <c r="AC936" s="0" t="n">
        <v>108.45</v>
      </c>
      <c r="AD936" s="0" t="n">
        <v>0</v>
      </c>
      <c r="AE936" s="0" t="n">
        <v>1</v>
      </c>
      <c r="AF936" s="0" t="s">
        <v>88</v>
      </c>
      <c r="AG936" s="13" t="n">
        <v>42578</v>
      </c>
      <c r="AH936" s="0" t="str">
        <f aca="false">B936&amp;"|"&amp;C936&amp;"|"&amp;D936&amp;"|"&amp;E936&amp;"|"&amp;F936&amp;"|"&amp;G936&amp;"|"&amp;H936&amp;"|"&amp;I936&amp;"|"&amp;J936&amp;"|"&amp;K936&amp;"|"&amp;L936&amp;"|"&amp;M936&amp;"|"&amp;N936&amp;"|"&amp;O936&amp;"|"&amp;P936&amp;"|"&amp;Q936&amp;"|"&amp;R936&amp;"|"&amp;S936&amp;"|"&amp;T936&amp;"|"&amp;U936&amp;"|"&amp;V936&amp;"|"&amp;W936&amp;"|"&amp;X936&amp;"|"&amp;Y936&amp;"|"&amp;Z936&amp;"|"&amp;AA936&amp;"|"&amp;AB936&amp;"|"&amp;AC936&amp;"|"&amp;AD936&amp;"|"&amp;AE936&amp;"|"&amp;AF936&amp;"|"&amp;AG936</f>
        <v>City Hotel|0|153|2016|July|30|23|2|2|2|0|0|BB|FRA|Online TA|TA/TO|0|0|0|A|A|0|No Deposit|9||0|Transient|108.45|0|1|Check-Out|42578</v>
      </c>
      <c r="AI936" s="0" t="str">
        <f aca="false">IF(COUNTIF($AH$4:$AH$2603,AH936)&gt;1,"Duplicate","Unique")</f>
        <v>Unique</v>
      </c>
      <c r="AJ936" s="0" t="str">
        <f aca="false">IF(COUNTBLANK(B936:AG936)&gt;0,"Missing ("&amp;COUNTBLANK(B936:AG936)&amp;")","Complete")</f>
        <v>Missing (1)</v>
      </c>
    </row>
    <row r="937" customFormat="false" ht="15" hidden="false" customHeight="false" outlineLevel="0" collapsed="false">
      <c r="A937" s="14" t="n">
        <v>934</v>
      </c>
      <c r="B937" s="14" t="s">
        <v>90</v>
      </c>
      <c r="C937" s="14" t="n">
        <v>1</v>
      </c>
      <c r="D937" s="14" t="n">
        <v>88</v>
      </c>
      <c r="E937" s="14" t="n">
        <v>2017</v>
      </c>
      <c r="F937" s="14" t="s">
        <v>119</v>
      </c>
      <c r="G937" s="14" t="n">
        <v>32</v>
      </c>
      <c r="H937" s="14" t="n">
        <v>12</v>
      </c>
      <c r="I937" s="14" t="n">
        <v>2</v>
      </c>
      <c r="J937" s="14" t="n">
        <v>5</v>
      </c>
      <c r="K937" s="14" t="n">
        <v>3</v>
      </c>
      <c r="L937" s="14" t="n">
        <v>0</v>
      </c>
      <c r="M937" s="14" t="n">
        <v>0</v>
      </c>
      <c r="N937" s="14" t="s">
        <v>82</v>
      </c>
      <c r="O937" s="14" t="s">
        <v>178</v>
      </c>
      <c r="P937" s="14" t="s">
        <v>93</v>
      </c>
      <c r="Q937" s="14" t="s">
        <v>94</v>
      </c>
      <c r="R937" s="14" t="n">
        <v>0</v>
      </c>
      <c r="S937" s="14" t="n">
        <v>0</v>
      </c>
      <c r="T937" s="14" t="n">
        <v>0</v>
      </c>
      <c r="U937" s="14" t="s">
        <v>109</v>
      </c>
      <c r="V937" s="14" t="s">
        <v>109</v>
      </c>
      <c r="W937" s="14" t="n">
        <v>0</v>
      </c>
      <c r="X937" s="14" t="s">
        <v>86</v>
      </c>
      <c r="Y937" s="14" t="n">
        <v>9</v>
      </c>
      <c r="Z937" s="14"/>
      <c r="AA937" s="14" t="n">
        <v>0</v>
      </c>
      <c r="AB937" s="14" t="s">
        <v>87</v>
      </c>
      <c r="AC937" s="14" t="n">
        <v>195</v>
      </c>
      <c r="AD937" s="14" t="n">
        <v>0</v>
      </c>
      <c r="AE937" s="14" t="n">
        <v>1</v>
      </c>
      <c r="AF937" s="14" t="s">
        <v>96</v>
      </c>
      <c r="AG937" s="15" t="n">
        <v>42873</v>
      </c>
      <c r="AH937" s="14" t="str">
        <f aca="false">B937&amp;"|"&amp;C937&amp;"|"&amp;D937&amp;"|"&amp;E937&amp;"|"&amp;F937&amp;"|"&amp;G937&amp;"|"&amp;H937&amp;"|"&amp;I937&amp;"|"&amp;J937&amp;"|"&amp;K937&amp;"|"&amp;L937&amp;"|"&amp;M937&amp;"|"&amp;N937&amp;"|"&amp;O937&amp;"|"&amp;P937&amp;"|"&amp;Q937&amp;"|"&amp;R937&amp;"|"&amp;S937&amp;"|"&amp;T937&amp;"|"&amp;U937&amp;"|"&amp;V937&amp;"|"&amp;W937&amp;"|"&amp;X937&amp;"|"&amp;Y937&amp;"|"&amp;Z937&amp;"|"&amp;AA937&amp;"|"&amp;AB937&amp;"|"&amp;AC937&amp;"|"&amp;AD937&amp;"|"&amp;AE937&amp;"|"&amp;AF937&amp;"|"&amp;AG937</f>
        <v>City Hotel|1|88|2017|August|32|12|2|5|3|0|0|BB|ROU|Online TA|TA/TO|0|0|0|D|D|0|No Deposit|9||0|Transient|195|0|1|Canceled|42873</v>
      </c>
      <c r="AI937" s="14" t="str">
        <f aca="false">IF(COUNTIF($AH$4:$AH$2603,AH937)&gt;1,"Duplicate","Unique")</f>
        <v>Unique</v>
      </c>
      <c r="AJ937" s="14" t="str">
        <f aca="false">IF(COUNTBLANK(B937:AG937)&gt;0,"Missing ("&amp;COUNTBLANK(B937:AG937)&amp;")","Complete")</f>
        <v>Missing (1)</v>
      </c>
    </row>
    <row r="938" customFormat="false" ht="15" hidden="false" customHeight="false" outlineLevel="0" collapsed="false">
      <c r="A938" s="0" t="n">
        <v>935</v>
      </c>
      <c r="B938" s="0" t="s">
        <v>90</v>
      </c>
      <c r="C938" s="0" t="n">
        <v>0</v>
      </c>
      <c r="D938" s="0" t="n">
        <v>3</v>
      </c>
      <c r="E938" s="0" t="n">
        <v>2017</v>
      </c>
      <c r="F938" s="0" t="s">
        <v>119</v>
      </c>
      <c r="G938" s="0" t="n">
        <v>35</v>
      </c>
      <c r="H938" s="0" t="n">
        <v>31</v>
      </c>
      <c r="I938" s="0" t="n">
        <v>0</v>
      </c>
      <c r="J938" s="0" t="n">
        <v>1</v>
      </c>
      <c r="K938" s="0" t="n">
        <v>2</v>
      </c>
      <c r="L938" s="0" t="n">
        <v>0</v>
      </c>
      <c r="M938" s="0" t="n">
        <v>0</v>
      </c>
      <c r="N938" s="0" t="s">
        <v>107</v>
      </c>
      <c r="O938" s="0" t="s">
        <v>92</v>
      </c>
      <c r="P938" s="0" t="s">
        <v>93</v>
      </c>
      <c r="Q938" s="0" t="s">
        <v>94</v>
      </c>
      <c r="R938" s="0" t="n">
        <v>0</v>
      </c>
      <c r="S938" s="0" t="n">
        <v>0</v>
      </c>
      <c r="T938" s="0" t="n">
        <v>0</v>
      </c>
      <c r="U938" s="0" t="s">
        <v>95</v>
      </c>
      <c r="V938" s="0" t="s">
        <v>95</v>
      </c>
      <c r="W938" s="0" t="n">
        <v>2</v>
      </c>
      <c r="X938" s="0" t="s">
        <v>86</v>
      </c>
      <c r="Y938" s="0" t="n">
        <v>9</v>
      </c>
      <c r="AA938" s="0" t="n">
        <v>0</v>
      </c>
      <c r="AB938" s="0" t="s">
        <v>87</v>
      </c>
      <c r="AC938" s="0" t="n">
        <v>140</v>
      </c>
      <c r="AD938" s="0" t="n">
        <v>0</v>
      </c>
      <c r="AE938" s="0" t="n">
        <v>1</v>
      </c>
      <c r="AF938" s="0" t="s">
        <v>88</v>
      </c>
      <c r="AG938" s="13" t="n">
        <v>42979</v>
      </c>
      <c r="AH938" s="0" t="str">
        <f aca="false">B938&amp;"|"&amp;C938&amp;"|"&amp;D938&amp;"|"&amp;E938&amp;"|"&amp;F938&amp;"|"&amp;G938&amp;"|"&amp;H938&amp;"|"&amp;I938&amp;"|"&amp;J938&amp;"|"&amp;K938&amp;"|"&amp;L938&amp;"|"&amp;M938&amp;"|"&amp;N938&amp;"|"&amp;O938&amp;"|"&amp;P938&amp;"|"&amp;Q938&amp;"|"&amp;R938&amp;"|"&amp;S938&amp;"|"&amp;T938&amp;"|"&amp;U938&amp;"|"&amp;V938&amp;"|"&amp;W938&amp;"|"&amp;X938&amp;"|"&amp;Y938&amp;"|"&amp;Z938&amp;"|"&amp;AA938&amp;"|"&amp;AB938&amp;"|"&amp;AC938&amp;"|"&amp;AD938&amp;"|"&amp;AE938&amp;"|"&amp;AF938&amp;"|"&amp;AG938</f>
        <v>City Hotel|0|3|2017|August|35|31|0|1|2|0|0|SC|PRT|Online TA|TA/TO|0|0|0|A|A|2|No Deposit|9||0|Transient|140|0|1|Check-Out|42979</v>
      </c>
      <c r="AI938" s="0" t="str">
        <f aca="false">IF(COUNTIF($AH$4:$AH$2603,AH938)&gt;1,"Duplicate","Unique")</f>
        <v>Unique</v>
      </c>
      <c r="AJ938" s="0" t="str">
        <f aca="false">IF(COUNTBLANK(B938:AG938)&gt;0,"Missing ("&amp;COUNTBLANK(B938:AG938)&amp;")","Complete")</f>
        <v>Missing (1)</v>
      </c>
    </row>
    <row r="939" customFormat="false" ht="15" hidden="false" customHeight="false" outlineLevel="0" collapsed="false">
      <c r="A939" s="14" t="n">
        <v>936</v>
      </c>
      <c r="B939" s="14" t="s">
        <v>90</v>
      </c>
      <c r="C939" s="14" t="n">
        <v>1</v>
      </c>
      <c r="D939" s="14" t="n">
        <v>31</v>
      </c>
      <c r="E939" s="14" t="n">
        <v>2016</v>
      </c>
      <c r="F939" s="14" t="s">
        <v>113</v>
      </c>
      <c r="G939" s="14" t="n">
        <v>48</v>
      </c>
      <c r="H939" s="14" t="n">
        <v>23</v>
      </c>
      <c r="I939" s="14" t="n">
        <v>0</v>
      </c>
      <c r="J939" s="14" t="n">
        <v>4</v>
      </c>
      <c r="K939" s="14" t="n">
        <v>2</v>
      </c>
      <c r="L939" s="14" t="n">
        <v>0</v>
      </c>
      <c r="M939" s="14" t="n">
        <v>0</v>
      </c>
      <c r="N939" s="14" t="s">
        <v>82</v>
      </c>
      <c r="O939" s="14" t="s">
        <v>157</v>
      </c>
      <c r="P939" s="14" t="s">
        <v>93</v>
      </c>
      <c r="Q939" s="14" t="s">
        <v>94</v>
      </c>
      <c r="R939" s="14" t="n">
        <v>0</v>
      </c>
      <c r="S939" s="14" t="n">
        <v>0</v>
      </c>
      <c r="T939" s="14" t="n">
        <v>0</v>
      </c>
      <c r="U939" s="14" t="s">
        <v>138</v>
      </c>
      <c r="V939" s="14" t="s">
        <v>138</v>
      </c>
      <c r="W939" s="14" t="n">
        <v>1</v>
      </c>
      <c r="X939" s="14" t="s">
        <v>86</v>
      </c>
      <c r="Y939" s="14" t="n">
        <v>9</v>
      </c>
      <c r="Z939" s="14"/>
      <c r="AA939" s="14" t="n">
        <v>0</v>
      </c>
      <c r="AB939" s="14" t="s">
        <v>87</v>
      </c>
      <c r="AC939" s="14" t="n">
        <v>77.86</v>
      </c>
      <c r="AD939" s="14" t="n">
        <v>0</v>
      </c>
      <c r="AE939" s="14" t="n">
        <v>2</v>
      </c>
      <c r="AF939" s="14" t="s">
        <v>96</v>
      </c>
      <c r="AG939" s="15" t="n">
        <v>42685</v>
      </c>
      <c r="AH939" s="14" t="str">
        <f aca="false">B939&amp;"|"&amp;C939&amp;"|"&amp;D939&amp;"|"&amp;E939&amp;"|"&amp;F939&amp;"|"&amp;G939&amp;"|"&amp;H939&amp;"|"&amp;I939&amp;"|"&amp;J939&amp;"|"&amp;K939&amp;"|"&amp;L939&amp;"|"&amp;M939&amp;"|"&amp;N939&amp;"|"&amp;O939&amp;"|"&amp;P939&amp;"|"&amp;Q939&amp;"|"&amp;R939&amp;"|"&amp;S939&amp;"|"&amp;T939&amp;"|"&amp;U939&amp;"|"&amp;V939&amp;"|"&amp;W939&amp;"|"&amp;X939&amp;"|"&amp;Y939&amp;"|"&amp;Z939&amp;"|"&amp;AA939&amp;"|"&amp;AB939&amp;"|"&amp;AC939&amp;"|"&amp;AD939&amp;"|"&amp;AE939&amp;"|"&amp;AF939&amp;"|"&amp;AG939</f>
        <v>City Hotel|1|31|2016|November|48|23|0|4|2|0|0|BB|MAR|Online TA|TA/TO|0|0|0|B|B|1|No Deposit|9||0|Transient|77.86|0|2|Canceled|42685</v>
      </c>
      <c r="AI939" s="14" t="str">
        <f aca="false">IF(COUNTIF($AH$4:$AH$2603,AH939)&gt;1,"Duplicate","Unique")</f>
        <v>Unique</v>
      </c>
      <c r="AJ939" s="14" t="str">
        <f aca="false">IF(COUNTBLANK(B939:AG939)&gt;0,"Missing ("&amp;COUNTBLANK(B939:AG939)&amp;")","Complete")</f>
        <v>Missing (1)</v>
      </c>
    </row>
    <row r="940" customFormat="false" ht="15" hidden="false" customHeight="false" outlineLevel="0" collapsed="false">
      <c r="A940" s="0" t="n">
        <v>937</v>
      </c>
      <c r="B940" s="0" t="s">
        <v>80</v>
      </c>
      <c r="C940" s="0" t="n">
        <v>1</v>
      </c>
      <c r="D940" s="0" t="n">
        <v>231</v>
      </c>
      <c r="E940" s="0" t="n">
        <v>2015</v>
      </c>
      <c r="F940" s="0" t="s">
        <v>91</v>
      </c>
      <c r="G940" s="0" t="n">
        <v>28</v>
      </c>
      <c r="H940" s="0" t="n">
        <v>7</v>
      </c>
      <c r="I940" s="0" t="n">
        <v>2</v>
      </c>
      <c r="J940" s="0" t="n">
        <v>6</v>
      </c>
      <c r="K940" s="0" t="n">
        <v>2</v>
      </c>
      <c r="L940" s="0" t="n">
        <v>0</v>
      </c>
      <c r="M940" s="0" t="n">
        <v>0</v>
      </c>
      <c r="N940" s="0" t="s">
        <v>82</v>
      </c>
      <c r="O940" s="0" t="s">
        <v>92</v>
      </c>
      <c r="P940" s="0" t="s">
        <v>93</v>
      </c>
      <c r="Q940" s="0" t="s">
        <v>94</v>
      </c>
      <c r="R940" s="0" t="n">
        <v>0</v>
      </c>
      <c r="S940" s="0" t="n">
        <v>1</v>
      </c>
      <c r="T940" s="0" t="n">
        <v>0</v>
      </c>
      <c r="U940" s="0" t="s">
        <v>95</v>
      </c>
      <c r="V940" s="0" t="s">
        <v>95</v>
      </c>
      <c r="W940" s="0" t="n">
        <v>0</v>
      </c>
      <c r="X940" s="0" t="s">
        <v>86</v>
      </c>
      <c r="Y940" s="0" t="n">
        <v>240</v>
      </c>
      <c r="AA940" s="0" t="n">
        <v>0</v>
      </c>
      <c r="AB940" s="0" t="s">
        <v>87</v>
      </c>
      <c r="AC940" s="0" t="n">
        <v>110.7</v>
      </c>
      <c r="AD940" s="0" t="n">
        <v>0</v>
      </c>
      <c r="AE940" s="0" t="n">
        <v>0</v>
      </c>
      <c r="AF940" s="0" t="s">
        <v>96</v>
      </c>
      <c r="AG940" s="13" t="n">
        <v>42080</v>
      </c>
      <c r="AH940" s="0" t="str">
        <f aca="false">B940&amp;"|"&amp;C940&amp;"|"&amp;D940&amp;"|"&amp;E940&amp;"|"&amp;F940&amp;"|"&amp;G940&amp;"|"&amp;H940&amp;"|"&amp;I940&amp;"|"&amp;J940&amp;"|"&amp;K940&amp;"|"&amp;L940&amp;"|"&amp;M940&amp;"|"&amp;N940&amp;"|"&amp;O940&amp;"|"&amp;P940&amp;"|"&amp;Q940&amp;"|"&amp;R940&amp;"|"&amp;S940&amp;"|"&amp;T940&amp;"|"&amp;U940&amp;"|"&amp;V940&amp;"|"&amp;W940&amp;"|"&amp;X940&amp;"|"&amp;Y940&amp;"|"&amp;Z940&amp;"|"&amp;AA940&amp;"|"&amp;AB940&amp;"|"&amp;AC940&amp;"|"&amp;AD940&amp;"|"&amp;AE940&amp;"|"&amp;AF940&amp;"|"&amp;AG940</f>
        <v>Resort Hotel|1|231|2015|July|28|7|2|6|2|0|0|BB|PRT|Online TA|TA/TO|0|1|0|A|A|0|No Deposit|240||0|Transient|110.7|0|0|Canceled|42080</v>
      </c>
      <c r="AI940" s="0" t="str">
        <f aca="false">IF(COUNTIF($AH$4:$AH$2603,AH940)&gt;1,"Duplicate","Unique")</f>
        <v>Unique</v>
      </c>
      <c r="AJ940" s="0" t="str">
        <f aca="false">IF(COUNTBLANK(B940:AG940)&gt;0,"Missing ("&amp;COUNTBLANK(B940:AG940)&amp;")","Complete")</f>
        <v>Missing (1)</v>
      </c>
    </row>
    <row r="941" customFormat="false" ht="15" hidden="false" customHeight="false" outlineLevel="0" collapsed="false">
      <c r="A941" s="14" t="n">
        <v>938</v>
      </c>
      <c r="B941" s="14" t="s">
        <v>90</v>
      </c>
      <c r="C941" s="14" t="n">
        <v>1</v>
      </c>
      <c r="D941" s="14" t="n">
        <v>97</v>
      </c>
      <c r="E941" s="14" t="n">
        <v>2017</v>
      </c>
      <c r="F941" s="14" t="s">
        <v>103</v>
      </c>
      <c r="G941" s="14" t="n">
        <v>9</v>
      </c>
      <c r="H941" s="14" t="n">
        <v>4</v>
      </c>
      <c r="I941" s="14" t="n">
        <v>2</v>
      </c>
      <c r="J941" s="14" t="n">
        <v>1</v>
      </c>
      <c r="K941" s="14" t="n">
        <v>2</v>
      </c>
      <c r="L941" s="14" t="n">
        <v>0</v>
      </c>
      <c r="M941" s="14" t="n">
        <v>0</v>
      </c>
      <c r="N941" s="14" t="s">
        <v>82</v>
      </c>
      <c r="O941" s="14" t="s">
        <v>117</v>
      </c>
      <c r="P941" s="14" t="s">
        <v>93</v>
      </c>
      <c r="Q941" s="14" t="s">
        <v>94</v>
      </c>
      <c r="R941" s="14" t="n">
        <v>0</v>
      </c>
      <c r="S941" s="14" t="n">
        <v>0</v>
      </c>
      <c r="T941" s="14" t="n">
        <v>0</v>
      </c>
      <c r="U941" s="14" t="s">
        <v>95</v>
      </c>
      <c r="V941" s="14" t="s">
        <v>95</v>
      </c>
      <c r="W941" s="14" t="n">
        <v>0</v>
      </c>
      <c r="X941" s="14" t="s">
        <v>86</v>
      </c>
      <c r="Y941" s="14" t="n">
        <v>9</v>
      </c>
      <c r="Z941" s="14"/>
      <c r="AA941" s="14" t="n">
        <v>0</v>
      </c>
      <c r="AB941" s="14" t="s">
        <v>87</v>
      </c>
      <c r="AC941" s="14" t="n">
        <v>97.2</v>
      </c>
      <c r="AD941" s="14" t="n">
        <v>0</v>
      </c>
      <c r="AE941" s="14" t="n">
        <v>1</v>
      </c>
      <c r="AF941" s="14" t="s">
        <v>96</v>
      </c>
      <c r="AG941" s="15" t="n">
        <v>42729</v>
      </c>
      <c r="AH941" s="14" t="str">
        <f aca="false">B941&amp;"|"&amp;C941&amp;"|"&amp;D941&amp;"|"&amp;E941&amp;"|"&amp;F941&amp;"|"&amp;G941&amp;"|"&amp;H941&amp;"|"&amp;I941&amp;"|"&amp;J941&amp;"|"&amp;K941&amp;"|"&amp;L941&amp;"|"&amp;M941&amp;"|"&amp;N941&amp;"|"&amp;O941&amp;"|"&amp;P941&amp;"|"&amp;Q941&amp;"|"&amp;R941&amp;"|"&amp;S941&amp;"|"&amp;T941&amp;"|"&amp;U941&amp;"|"&amp;V941&amp;"|"&amp;W941&amp;"|"&amp;X941&amp;"|"&amp;Y941&amp;"|"&amp;Z941&amp;"|"&amp;AA941&amp;"|"&amp;AB941&amp;"|"&amp;AC941&amp;"|"&amp;AD941&amp;"|"&amp;AE941&amp;"|"&amp;AF941&amp;"|"&amp;AG941</f>
        <v>City Hotel|1|97|2017|March|9|4|2|1|2|0|0|BB|BEL|Online TA|TA/TO|0|0|0|A|A|0|No Deposit|9||0|Transient|97.2|0|1|Canceled|42729</v>
      </c>
      <c r="AI941" s="14" t="str">
        <f aca="false">IF(COUNTIF($AH$4:$AH$2603,AH941)&gt;1,"Duplicate","Unique")</f>
        <v>Unique</v>
      </c>
      <c r="AJ941" s="14" t="str">
        <f aca="false">IF(COUNTBLANK(B941:AG941)&gt;0,"Missing ("&amp;COUNTBLANK(B941:AG941)&amp;")","Complete")</f>
        <v>Missing (1)</v>
      </c>
    </row>
    <row r="942" customFormat="false" ht="15" hidden="false" customHeight="false" outlineLevel="0" collapsed="false">
      <c r="A942" s="0" t="n">
        <v>939</v>
      </c>
      <c r="B942" s="0" t="s">
        <v>90</v>
      </c>
      <c r="C942" s="0" t="n">
        <v>1</v>
      </c>
      <c r="D942" s="0" t="n">
        <v>6</v>
      </c>
      <c r="E942" s="0" t="n">
        <v>2017</v>
      </c>
      <c r="F942" s="0" t="s">
        <v>118</v>
      </c>
      <c r="G942" s="0" t="n">
        <v>7</v>
      </c>
      <c r="H942" s="0" t="n">
        <v>14</v>
      </c>
      <c r="I942" s="0" t="n">
        <v>0</v>
      </c>
      <c r="J942" s="0" t="n">
        <v>1</v>
      </c>
      <c r="K942" s="0" t="n">
        <v>2</v>
      </c>
      <c r="L942" s="0" t="n">
        <v>1</v>
      </c>
      <c r="M942" s="0" t="n">
        <v>0</v>
      </c>
      <c r="N942" s="0" t="s">
        <v>82</v>
      </c>
      <c r="O942" s="0" t="s">
        <v>122</v>
      </c>
      <c r="P942" s="0" t="s">
        <v>93</v>
      </c>
      <c r="Q942" s="0" t="s">
        <v>94</v>
      </c>
      <c r="R942" s="0" t="n">
        <v>0</v>
      </c>
      <c r="S942" s="0" t="n">
        <v>0</v>
      </c>
      <c r="T942" s="0" t="n">
        <v>0</v>
      </c>
      <c r="U942" s="0" t="s">
        <v>95</v>
      </c>
      <c r="V942" s="0" t="s">
        <v>95</v>
      </c>
      <c r="W942" s="0" t="n">
        <v>0</v>
      </c>
      <c r="X942" s="0" t="s">
        <v>86</v>
      </c>
      <c r="Y942" s="0" t="n">
        <v>9</v>
      </c>
      <c r="AA942" s="0" t="n">
        <v>0</v>
      </c>
      <c r="AB942" s="0" t="s">
        <v>87</v>
      </c>
      <c r="AC942" s="0" t="n">
        <v>128</v>
      </c>
      <c r="AD942" s="0" t="n">
        <v>0</v>
      </c>
      <c r="AE942" s="0" t="n">
        <v>0</v>
      </c>
      <c r="AF942" s="0" t="s">
        <v>96</v>
      </c>
      <c r="AG942" s="13" t="n">
        <v>42774</v>
      </c>
      <c r="AH942" s="0" t="str">
        <f aca="false">B942&amp;"|"&amp;C942&amp;"|"&amp;D942&amp;"|"&amp;E942&amp;"|"&amp;F942&amp;"|"&amp;G942&amp;"|"&amp;H942&amp;"|"&amp;I942&amp;"|"&amp;J942&amp;"|"&amp;K942&amp;"|"&amp;L942&amp;"|"&amp;M942&amp;"|"&amp;N942&amp;"|"&amp;O942&amp;"|"&amp;P942&amp;"|"&amp;Q942&amp;"|"&amp;R942&amp;"|"&amp;S942&amp;"|"&amp;T942&amp;"|"&amp;U942&amp;"|"&amp;V942&amp;"|"&amp;W942&amp;"|"&amp;X942&amp;"|"&amp;Y942&amp;"|"&amp;Z942&amp;"|"&amp;AA942&amp;"|"&amp;AB942&amp;"|"&amp;AC942&amp;"|"&amp;AD942&amp;"|"&amp;AE942&amp;"|"&amp;AF942&amp;"|"&amp;AG942</f>
        <v>City Hotel|1|6|2017|February|7|14|0|1|2|1|0|BB|FRA|Online TA|TA/TO|0|0|0|A|A|0|No Deposit|9||0|Transient|128|0|0|Canceled|42774</v>
      </c>
      <c r="AI942" s="0" t="str">
        <f aca="false">IF(COUNTIF($AH$4:$AH$2603,AH942)&gt;1,"Duplicate","Unique")</f>
        <v>Unique</v>
      </c>
      <c r="AJ942" s="0" t="str">
        <f aca="false">IF(COUNTBLANK(B942:AG942)&gt;0,"Missing ("&amp;COUNTBLANK(B942:AG942)&amp;")","Complete")</f>
        <v>Missing (1)</v>
      </c>
    </row>
    <row r="943" customFormat="false" ht="15" hidden="false" customHeight="false" outlineLevel="0" collapsed="false">
      <c r="A943" s="14" t="n">
        <v>940</v>
      </c>
      <c r="B943" s="14" t="s">
        <v>90</v>
      </c>
      <c r="C943" s="14" t="n">
        <v>0</v>
      </c>
      <c r="D943" s="14" t="n">
        <v>34</v>
      </c>
      <c r="E943" s="14" t="n">
        <v>2016</v>
      </c>
      <c r="F943" s="14" t="s">
        <v>135</v>
      </c>
      <c r="G943" s="14" t="n">
        <v>25</v>
      </c>
      <c r="H943" s="14" t="n">
        <v>14</v>
      </c>
      <c r="I943" s="14" t="n">
        <v>0</v>
      </c>
      <c r="J943" s="14" t="n">
        <v>3</v>
      </c>
      <c r="K943" s="14" t="n">
        <v>2</v>
      </c>
      <c r="L943" s="14" t="n">
        <v>0</v>
      </c>
      <c r="M943" s="14" t="n">
        <v>0</v>
      </c>
      <c r="N943" s="14" t="s">
        <v>107</v>
      </c>
      <c r="O943" s="14" t="s">
        <v>92</v>
      </c>
      <c r="P943" s="14" t="s">
        <v>93</v>
      </c>
      <c r="Q943" s="14" t="s">
        <v>94</v>
      </c>
      <c r="R943" s="14" t="n">
        <v>0</v>
      </c>
      <c r="S943" s="14" t="n">
        <v>0</v>
      </c>
      <c r="T943" s="14" t="n">
        <v>0</v>
      </c>
      <c r="U943" s="14" t="s">
        <v>95</v>
      </c>
      <c r="V943" s="14" t="s">
        <v>95</v>
      </c>
      <c r="W943" s="14" t="n">
        <v>0</v>
      </c>
      <c r="X943" s="14" t="s">
        <v>86</v>
      </c>
      <c r="Y943" s="14" t="n">
        <v>9</v>
      </c>
      <c r="Z943" s="14"/>
      <c r="AA943" s="14" t="n">
        <v>0</v>
      </c>
      <c r="AB943" s="14" t="s">
        <v>87</v>
      </c>
      <c r="AC943" s="14" t="n">
        <v>107.1</v>
      </c>
      <c r="AD943" s="14" t="n">
        <v>0</v>
      </c>
      <c r="AE943" s="14" t="n">
        <v>1</v>
      </c>
      <c r="AF943" s="14" t="s">
        <v>88</v>
      </c>
      <c r="AG943" s="15" t="n">
        <v>42538</v>
      </c>
      <c r="AH943" s="14" t="str">
        <f aca="false">B943&amp;"|"&amp;C943&amp;"|"&amp;D943&amp;"|"&amp;E943&amp;"|"&amp;F943&amp;"|"&amp;G943&amp;"|"&amp;H943&amp;"|"&amp;I943&amp;"|"&amp;J943&amp;"|"&amp;K943&amp;"|"&amp;L943&amp;"|"&amp;M943&amp;"|"&amp;N943&amp;"|"&amp;O943&amp;"|"&amp;P943&amp;"|"&amp;Q943&amp;"|"&amp;R943&amp;"|"&amp;S943&amp;"|"&amp;T943&amp;"|"&amp;U943&amp;"|"&amp;V943&amp;"|"&amp;W943&amp;"|"&amp;X943&amp;"|"&amp;Y943&amp;"|"&amp;Z943&amp;"|"&amp;AA943&amp;"|"&amp;AB943&amp;"|"&amp;AC943&amp;"|"&amp;AD943&amp;"|"&amp;AE943&amp;"|"&amp;AF943&amp;"|"&amp;AG943</f>
        <v>City Hotel|0|34|2016|June|25|14|0|3|2|0|0|SC|PRT|Online TA|TA/TO|0|0|0|A|A|0|No Deposit|9||0|Transient|107.1|0|1|Check-Out|42538</v>
      </c>
      <c r="AI943" s="14" t="str">
        <f aca="false">IF(COUNTIF($AH$4:$AH$2603,AH943)&gt;1,"Duplicate","Unique")</f>
        <v>Unique</v>
      </c>
      <c r="AJ943" s="14" t="str">
        <f aca="false">IF(COUNTBLANK(B943:AG943)&gt;0,"Missing ("&amp;COUNTBLANK(B943:AG943)&amp;")","Complete")</f>
        <v>Missing (1)</v>
      </c>
    </row>
    <row r="944" customFormat="false" ht="15" hidden="false" customHeight="false" outlineLevel="0" collapsed="false">
      <c r="A944" s="0" t="n">
        <v>941</v>
      </c>
      <c r="B944" s="0" t="s">
        <v>90</v>
      </c>
      <c r="C944" s="0" t="n">
        <v>0</v>
      </c>
      <c r="D944" s="0" t="n">
        <v>1</v>
      </c>
      <c r="E944" s="0" t="n">
        <v>2016</v>
      </c>
      <c r="F944" s="0" t="s">
        <v>126</v>
      </c>
      <c r="G944" s="0" t="n">
        <v>2</v>
      </c>
      <c r="H944" s="0" t="n">
        <v>8</v>
      </c>
      <c r="I944" s="0" t="n">
        <v>0</v>
      </c>
      <c r="J944" s="0" t="n">
        <v>2</v>
      </c>
      <c r="K944" s="0" t="n">
        <v>2</v>
      </c>
      <c r="L944" s="0" t="n">
        <v>0</v>
      </c>
      <c r="M944" s="0" t="n">
        <v>0</v>
      </c>
      <c r="N944" s="0" t="s">
        <v>107</v>
      </c>
      <c r="O944" s="0" t="s">
        <v>98</v>
      </c>
      <c r="P944" s="0" t="s">
        <v>93</v>
      </c>
      <c r="Q944" s="0" t="s">
        <v>94</v>
      </c>
      <c r="R944" s="0" t="n">
        <v>1</v>
      </c>
      <c r="S944" s="0" t="n">
        <v>11</v>
      </c>
      <c r="T944" s="0" t="n">
        <v>0</v>
      </c>
      <c r="U944" s="0" t="s">
        <v>95</v>
      </c>
      <c r="V944" s="0" t="s">
        <v>95</v>
      </c>
      <c r="W944" s="0" t="n">
        <v>0</v>
      </c>
      <c r="X944" s="0" t="s">
        <v>86</v>
      </c>
      <c r="Y944" s="0" t="n">
        <v>9</v>
      </c>
      <c r="AA944" s="0" t="n">
        <v>0</v>
      </c>
      <c r="AB944" s="0" t="s">
        <v>101</v>
      </c>
      <c r="AC944" s="0" t="n">
        <v>67.5</v>
      </c>
      <c r="AD944" s="0" t="n">
        <v>0</v>
      </c>
      <c r="AE944" s="0" t="n">
        <v>0</v>
      </c>
      <c r="AF944" s="0" t="s">
        <v>88</v>
      </c>
      <c r="AG944" s="13" t="n">
        <v>42379</v>
      </c>
      <c r="AH944" s="0" t="str">
        <f aca="false">B944&amp;"|"&amp;C944&amp;"|"&amp;D944&amp;"|"&amp;E944&amp;"|"&amp;F944&amp;"|"&amp;G944&amp;"|"&amp;H944&amp;"|"&amp;I944&amp;"|"&amp;J944&amp;"|"&amp;K944&amp;"|"&amp;L944&amp;"|"&amp;M944&amp;"|"&amp;N944&amp;"|"&amp;O944&amp;"|"&amp;P944&amp;"|"&amp;Q944&amp;"|"&amp;R944&amp;"|"&amp;S944&amp;"|"&amp;T944&amp;"|"&amp;U944&amp;"|"&amp;V944&amp;"|"&amp;W944&amp;"|"&amp;X944&amp;"|"&amp;Y944&amp;"|"&amp;Z944&amp;"|"&amp;AA944&amp;"|"&amp;AB944&amp;"|"&amp;AC944&amp;"|"&amp;AD944&amp;"|"&amp;AE944&amp;"|"&amp;AF944&amp;"|"&amp;AG944</f>
        <v>City Hotel|0|1|2016|January|2|8|0|2|2|0|0|SC|BRA|Online TA|TA/TO|1|11|0|A|A|0|No Deposit|9||0|Transient-Party|67.5|0|0|Check-Out|42379</v>
      </c>
      <c r="AI944" s="0" t="str">
        <f aca="false">IF(COUNTIF($AH$4:$AH$2603,AH944)&gt;1,"Duplicate","Unique")</f>
        <v>Unique</v>
      </c>
      <c r="AJ944" s="0" t="str">
        <f aca="false">IF(COUNTBLANK(B944:AG944)&gt;0,"Missing ("&amp;COUNTBLANK(B944:AG944)&amp;")","Complete")</f>
        <v>Missing (1)</v>
      </c>
    </row>
    <row r="945" customFormat="false" ht="15" hidden="false" customHeight="false" outlineLevel="0" collapsed="false">
      <c r="A945" s="14" t="n">
        <v>942</v>
      </c>
      <c r="B945" s="14" t="s">
        <v>90</v>
      </c>
      <c r="C945" s="14" t="n">
        <v>0</v>
      </c>
      <c r="D945" s="14" t="n">
        <v>13</v>
      </c>
      <c r="E945" s="14" t="n">
        <v>2017</v>
      </c>
      <c r="F945" s="14" t="s">
        <v>126</v>
      </c>
      <c r="G945" s="14" t="n">
        <v>3</v>
      </c>
      <c r="H945" s="14" t="n">
        <v>21</v>
      </c>
      <c r="I945" s="14" t="n">
        <v>1</v>
      </c>
      <c r="J945" s="14" t="n">
        <v>1</v>
      </c>
      <c r="K945" s="14" t="n">
        <v>2</v>
      </c>
      <c r="L945" s="14" t="n">
        <v>0</v>
      </c>
      <c r="M945" s="14" t="n">
        <v>0</v>
      </c>
      <c r="N945" s="14" t="s">
        <v>107</v>
      </c>
      <c r="O945" s="14" t="s">
        <v>115</v>
      </c>
      <c r="P945" s="14" t="s">
        <v>93</v>
      </c>
      <c r="Q945" s="14" t="s">
        <v>94</v>
      </c>
      <c r="R945" s="14" t="n">
        <v>0</v>
      </c>
      <c r="S945" s="14" t="n">
        <v>0</v>
      </c>
      <c r="T945" s="14" t="n">
        <v>0</v>
      </c>
      <c r="U945" s="14" t="s">
        <v>95</v>
      </c>
      <c r="V945" s="14" t="s">
        <v>95</v>
      </c>
      <c r="W945" s="14" t="n">
        <v>2</v>
      </c>
      <c r="X945" s="14" t="s">
        <v>86</v>
      </c>
      <c r="Y945" s="14" t="n">
        <v>9</v>
      </c>
      <c r="Z945" s="14"/>
      <c r="AA945" s="14" t="n">
        <v>0</v>
      </c>
      <c r="AB945" s="14" t="s">
        <v>87</v>
      </c>
      <c r="AC945" s="14" t="n">
        <v>89</v>
      </c>
      <c r="AD945" s="14" t="n">
        <v>0</v>
      </c>
      <c r="AE945" s="14" t="n">
        <v>1</v>
      </c>
      <c r="AF945" s="14" t="s">
        <v>88</v>
      </c>
      <c r="AG945" s="15" t="n">
        <v>42758</v>
      </c>
      <c r="AH945" s="14" t="str">
        <f aca="false">B945&amp;"|"&amp;C945&amp;"|"&amp;D945&amp;"|"&amp;E945&amp;"|"&amp;F945&amp;"|"&amp;G945&amp;"|"&amp;H945&amp;"|"&amp;I945&amp;"|"&amp;J945&amp;"|"&amp;K945&amp;"|"&amp;L945&amp;"|"&amp;M945&amp;"|"&amp;N945&amp;"|"&amp;O945&amp;"|"&amp;P945&amp;"|"&amp;Q945&amp;"|"&amp;R945&amp;"|"&amp;S945&amp;"|"&amp;T945&amp;"|"&amp;U945&amp;"|"&amp;V945&amp;"|"&amp;W945&amp;"|"&amp;X945&amp;"|"&amp;Y945&amp;"|"&amp;Z945&amp;"|"&amp;AA945&amp;"|"&amp;AB945&amp;"|"&amp;AC945&amp;"|"&amp;AD945&amp;"|"&amp;AE945&amp;"|"&amp;AF945&amp;"|"&amp;AG945</f>
        <v>City Hotel|0|13|2017|January|3|21|1|1|2|0|0|SC|ESP|Online TA|TA/TO|0|0|0|A|A|2|No Deposit|9||0|Transient|89|0|1|Check-Out|42758</v>
      </c>
      <c r="AI945" s="14" t="str">
        <f aca="false">IF(COUNTIF($AH$4:$AH$2603,AH945)&gt;1,"Duplicate","Unique")</f>
        <v>Unique</v>
      </c>
      <c r="AJ945" s="14" t="str">
        <f aca="false">IF(COUNTBLANK(B945:AG945)&gt;0,"Missing ("&amp;COUNTBLANK(B945:AG945)&amp;")","Complete")</f>
        <v>Missing (1)</v>
      </c>
    </row>
    <row r="946" customFormat="false" ht="15" hidden="false" customHeight="false" outlineLevel="0" collapsed="false">
      <c r="A946" s="0" t="n">
        <v>943</v>
      </c>
      <c r="B946" s="0" t="s">
        <v>90</v>
      </c>
      <c r="C946" s="0" t="n">
        <v>1</v>
      </c>
      <c r="D946" s="0" t="n">
        <v>14</v>
      </c>
      <c r="E946" s="0" t="n">
        <v>2016</v>
      </c>
      <c r="F946" s="0" t="s">
        <v>106</v>
      </c>
      <c r="G946" s="0" t="n">
        <v>16</v>
      </c>
      <c r="H946" s="0" t="n">
        <v>16</v>
      </c>
      <c r="I946" s="0" t="n">
        <v>2</v>
      </c>
      <c r="J946" s="0" t="n">
        <v>1</v>
      </c>
      <c r="K946" s="0" t="n">
        <v>2</v>
      </c>
      <c r="L946" s="0" t="n">
        <v>1</v>
      </c>
      <c r="M946" s="0" t="n">
        <v>0</v>
      </c>
      <c r="N946" s="0" t="s">
        <v>82</v>
      </c>
      <c r="O946" s="0" t="s">
        <v>92</v>
      </c>
      <c r="P946" s="0" t="s">
        <v>93</v>
      </c>
      <c r="Q946" s="0" t="s">
        <v>94</v>
      </c>
      <c r="R946" s="0" t="n">
        <v>0</v>
      </c>
      <c r="S946" s="0" t="n">
        <v>0</v>
      </c>
      <c r="T946" s="0" t="n">
        <v>0</v>
      </c>
      <c r="U946" s="0" t="s">
        <v>95</v>
      </c>
      <c r="V946" s="0" t="s">
        <v>95</v>
      </c>
      <c r="W946" s="0" t="n">
        <v>0</v>
      </c>
      <c r="X946" s="0" t="s">
        <v>86</v>
      </c>
      <c r="Y946" s="0" t="n">
        <v>9</v>
      </c>
      <c r="AA946" s="0" t="n">
        <v>0</v>
      </c>
      <c r="AB946" s="0" t="s">
        <v>87</v>
      </c>
      <c r="AC946" s="0" t="n">
        <v>127.67</v>
      </c>
      <c r="AD946" s="0" t="n">
        <v>0</v>
      </c>
      <c r="AE946" s="0" t="n">
        <v>0</v>
      </c>
      <c r="AF946" s="0" t="s">
        <v>96</v>
      </c>
      <c r="AG946" s="13" t="n">
        <v>42464</v>
      </c>
      <c r="AH946" s="0" t="str">
        <f aca="false">B946&amp;"|"&amp;C946&amp;"|"&amp;D946&amp;"|"&amp;E946&amp;"|"&amp;F946&amp;"|"&amp;G946&amp;"|"&amp;H946&amp;"|"&amp;I946&amp;"|"&amp;J946&amp;"|"&amp;K946&amp;"|"&amp;L946&amp;"|"&amp;M946&amp;"|"&amp;N946&amp;"|"&amp;O946&amp;"|"&amp;P946&amp;"|"&amp;Q946&amp;"|"&amp;R946&amp;"|"&amp;S946&amp;"|"&amp;T946&amp;"|"&amp;U946&amp;"|"&amp;V946&amp;"|"&amp;W946&amp;"|"&amp;X946&amp;"|"&amp;Y946&amp;"|"&amp;Z946&amp;"|"&amp;AA946&amp;"|"&amp;AB946&amp;"|"&amp;AC946&amp;"|"&amp;AD946&amp;"|"&amp;AE946&amp;"|"&amp;AF946&amp;"|"&amp;AG946</f>
        <v>City Hotel|1|14|2016|April|16|16|2|1|2|1|0|BB|PRT|Online TA|TA/TO|0|0|0|A|A|0|No Deposit|9||0|Transient|127.67|0|0|Canceled|42464</v>
      </c>
      <c r="AI946" s="0" t="str">
        <f aca="false">IF(COUNTIF($AH$4:$AH$2603,AH946)&gt;1,"Duplicate","Unique")</f>
        <v>Unique</v>
      </c>
      <c r="AJ946" s="0" t="str">
        <f aca="false">IF(COUNTBLANK(B946:AG946)&gt;0,"Missing ("&amp;COUNTBLANK(B946:AG946)&amp;")","Complete")</f>
        <v>Missing (1)</v>
      </c>
    </row>
    <row r="947" customFormat="false" ht="15" hidden="false" customHeight="false" outlineLevel="0" collapsed="false">
      <c r="A947" s="14" t="n">
        <v>944</v>
      </c>
      <c r="B947" s="14" t="s">
        <v>90</v>
      </c>
      <c r="C947" s="14" t="n">
        <v>0</v>
      </c>
      <c r="D947" s="14" t="n">
        <v>4</v>
      </c>
      <c r="E947" s="14" t="n">
        <v>2015</v>
      </c>
      <c r="F947" s="14" t="s">
        <v>113</v>
      </c>
      <c r="G947" s="14" t="n">
        <v>46</v>
      </c>
      <c r="H947" s="14" t="n">
        <v>14</v>
      </c>
      <c r="I947" s="14" t="n">
        <v>2</v>
      </c>
      <c r="J947" s="14" t="n">
        <v>1</v>
      </c>
      <c r="K947" s="14" t="n">
        <v>2</v>
      </c>
      <c r="L947" s="14" t="n">
        <v>0</v>
      </c>
      <c r="M947" s="14" t="n">
        <v>0</v>
      </c>
      <c r="N947" s="14" t="s">
        <v>82</v>
      </c>
      <c r="O947" s="14" t="s">
        <v>122</v>
      </c>
      <c r="P947" s="14" t="s">
        <v>84</v>
      </c>
      <c r="Q947" s="14" t="s">
        <v>84</v>
      </c>
      <c r="R947" s="14" t="n">
        <v>0</v>
      </c>
      <c r="S947" s="14" t="n">
        <v>0</v>
      </c>
      <c r="T947" s="14" t="n">
        <v>0</v>
      </c>
      <c r="U947" s="14" t="s">
        <v>138</v>
      </c>
      <c r="V947" s="14" t="s">
        <v>138</v>
      </c>
      <c r="W947" s="14" t="n">
        <v>0</v>
      </c>
      <c r="X947" s="14" t="s">
        <v>86</v>
      </c>
      <c r="Y947" s="14" t="n">
        <v>14</v>
      </c>
      <c r="Z947" s="14"/>
      <c r="AA947" s="14" t="n">
        <v>0</v>
      </c>
      <c r="AB947" s="14" t="s">
        <v>87</v>
      </c>
      <c r="AC947" s="14" t="n">
        <v>81</v>
      </c>
      <c r="AD947" s="14" t="n">
        <v>0</v>
      </c>
      <c r="AE947" s="14" t="n">
        <v>1</v>
      </c>
      <c r="AF947" s="14" t="s">
        <v>88</v>
      </c>
      <c r="AG947" s="15" t="n">
        <v>42325</v>
      </c>
      <c r="AH947" s="14" t="str">
        <f aca="false">B947&amp;"|"&amp;C947&amp;"|"&amp;D947&amp;"|"&amp;E947&amp;"|"&amp;F947&amp;"|"&amp;G947&amp;"|"&amp;H947&amp;"|"&amp;I947&amp;"|"&amp;J947&amp;"|"&amp;K947&amp;"|"&amp;L947&amp;"|"&amp;M947&amp;"|"&amp;N947&amp;"|"&amp;O947&amp;"|"&amp;P947&amp;"|"&amp;Q947&amp;"|"&amp;R947&amp;"|"&amp;S947&amp;"|"&amp;T947&amp;"|"&amp;U947&amp;"|"&amp;V947&amp;"|"&amp;W947&amp;"|"&amp;X947&amp;"|"&amp;Y947&amp;"|"&amp;Z947&amp;"|"&amp;AA947&amp;"|"&amp;AB947&amp;"|"&amp;AC947&amp;"|"&amp;AD947&amp;"|"&amp;AE947&amp;"|"&amp;AF947&amp;"|"&amp;AG947</f>
        <v>City Hotel|0|4|2015|November|46|14|2|1|2|0|0|BB|FRA|Direct|Direct|0|0|0|B|B|0|No Deposit|14||0|Transient|81|0|1|Check-Out|42325</v>
      </c>
      <c r="AI947" s="14" t="str">
        <f aca="false">IF(COUNTIF($AH$4:$AH$2603,AH947)&gt;1,"Duplicate","Unique")</f>
        <v>Unique</v>
      </c>
      <c r="AJ947" s="14" t="str">
        <f aca="false">IF(COUNTBLANK(B947:AG947)&gt;0,"Missing ("&amp;COUNTBLANK(B947:AG947)&amp;")","Complete")</f>
        <v>Missing (1)</v>
      </c>
    </row>
    <row r="948" customFormat="false" ht="15" hidden="false" customHeight="false" outlineLevel="0" collapsed="false">
      <c r="A948" s="0" t="n">
        <v>945</v>
      </c>
      <c r="B948" s="0" t="s">
        <v>90</v>
      </c>
      <c r="C948" s="0" t="n">
        <v>0</v>
      </c>
      <c r="D948" s="0" t="n">
        <v>157</v>
      </c>
      <c r="E948" s="0" t="n">
        <v>2017</v>
      </c>
      <c r="F948" s="0" t="s">
        <v>119</v>
      </c>
      <c r="G948" s="0" t="n">
        <v>31</v>
      </c>
      <c r="H948" s="0" t="n">
        <v>1</v>
      </c>
      <c r="I948" s="0" t="n">
        <v>0</v>
      </c>
      <c r="J948" s="0" t="n">
        <v>4</v>
      </c>
      <c r="K948" s="0" t="n">
        <v>2</v>
      </c>
      <c r="L948" s="0" t="n">
        <v>0</v>
      </c>
      <c r="M948" s="0" t="n">
        <v>0</v>
      </c>
      <c r="N948" s="0" t="s">
        <v>82</v>
      </c>
      <c r="O948" s="0" t="s">
        <v>117</v>
      </c>
      <c r="P948" s="0" t="s">
        <v>93</v>
      </c>
      <c r="Q948" s="0" t="s">
        <v>94</v>
      </c>
      <c r="R948" s="0" t="n">
        <v>0</v>
      </c>
      <c r="S948" s="0" t="n">
        <v>0</v>
      </c>
      <c r="T948" s="0" t="n">
        <v>0</v>
      </c>
      <c r="U948" s="0" t="s">
        <v>95</v>
      </c>
      <c r="V948" s="0" t="s">
        <v>95</v>
      </c>
      <c r="W948" s="0" t="n">
        <v>0</v>
      </c>
      <c r="X948" s="0" t="s">
        <v>86</v>
      </c>
      <c r="Y948" s="0" t="n">
        <v>9</v>
      </c>
      <c r="AA948" s="0" t="n">
        <v>0</v>
      </c>
      <c r="AB948" s="0" t="s">
        <v>87</v>
      </c>
      <c r="AC948" s="0" t="n">
        <v>137.25</v>
      </c>
      <c r="AD948" s="0" t="n">
        <v>0</v>
      </c>
      <c r="AE948" s="0" t="n">
        <v>0</v>
      </c>
      <c r="AF948" s="0" t="s">
        <v>88</v>
      </c>
      <c r="AG948" s="13" t="n">
        <v>42952</v>
      </c>
      <c r="AH948" s="0" t="str">
        <f aca="false">B948&amp;"|"&amp;C948&amp;"|"&amp;D948&amp;"|"&amp;E948&amp;"|"&amp;F948&amp;"|"&amp;G948&amp;"|"&amp;H948&amp;"|"&amp;I948&amp;"|"&amp;J948&amp;"|"&amp;K948&amp;"|"&amp;L948&amp;"|"&amp;M948&amp;"|"&amp;N948&amp;"|"&amp;O948&amp;"|"&amp;P948&amp;"|"&amp;Q948&amp;"|"&amp;R948&amp;"|"&amp;S948&amp;"|"&amp;T948&amp;"|"&amp;U948&amp;"|"&amp;V948&amp;"|"&amp;W948&amp;"|"&amp;X948&amp;"|"&amp;Y948&amp;"|"&amp;Z948&amp;"|"&amp;AA948&amp;"|"&amp;AB948&amp;"|"&amp;AC948&amp;"|"&amp;AD948&amp;"|"&amp;AE948&amp;"|"&amp;AF948&amp;"|"&amp;AG948</f>
        <v>City Hotel|0|157|2017|August|31|1|0|4|2|0|0|BB|BEL|Online TA|TA/TO|0|0|0|A|A|0|No Deposit|9||0|Transient|137.25|0|0|Check-Out|42952</v>
      </c>
      <c r="AI948" s="0" t="str">
        <f aca="false">IF(COUNTIF($AH$4:$AH$2603,AH948)&gt;1,"Duplicate","Unique")</f>
        <v>Unique</v>
      </c>
      <c r="AJ948" s="0" t="str">
        <f aca="false">IF(COUNTBLANK(B948:AG948)&gt;0,"Missing ("&amp;COUNTBLANK(B948:AG948)&amp;")","Complete")</f>
        <v>Missing (1)</v>
      </c>
    </row>
    <row r="949" customFormat="false" ht="15" hidden="false" customHeight="false" outlineLevel="0" collapsed="false">
      <c r="A949" s="14" t="n">
        <v>946</v>
      </c>
      <c r="B949" s="14" t="s">
        <v>90</v>
      </c>
      <c r="C949" s="14" t="n">
        <v>1</v>
      </c>
      <c r="D949" s="14" t="n">
        <v>212</v>
      </c>
      <c r="E949" s="14" t="n">
        <v>2016</v>
      </c>
      <c r="F949" s="14" t="s">
        <v>111</v>
      </c>
      <c r="G949" s="14" t="n">
        <v>42</v>
      </c>
      <c r="H949" s="14" t="n">
        <v>9</v>
      </c>
      <c r="I949" s="14" t="n">
        <v>2</v>
      </c>
      <c r="J949" s="14" t="n">
        <v>2</v>
      </c>
      <c r="K949" s="14" t="n">
        <v>2</v>
      </c>
      <c r="L949" s="14" t="n">
        <v>0</v>
      </c>
      <c r="M949" s="14" t="n">
        <v>0</v>
      </c>
      <c r="N949" s="14" t="s">
        <v>82</v>
      </c>
      <c r="O949" s="14" t="s">
        <v>92</v>
      </c>
      <c r="P949" s="14" t="s">
        <v>93</v>
      </c>
      <c r="Q949" s="14" t="s">
        <v>94</v>
      </c>
      <c r="R949" s="14" t="n">
        <v>0</v>
      </c>
      <c r="S949" s="14" t="n">
        <v>0</v>
      </c>
      <c r="T949" s="14" t="n">
        <v>0</v>
      </c>
      <c r="U949" s="14" t="s">
        <v>95</v>
      </c>
      <c r="V949" s="14" t="s">
        <v>95</v>
      </c>
      <c r="W949" s="14" t="n">
        <v>0</v>
      </c>
      <c r="X949" s="14" t="s">
        <v>86</v>
      </c>
      <c r="Y949" s="14" t="n">
        <v>7</v>
      </c>
      <c r="Z949" s="14"/>
      <c r="AA949" s="14" t="n">
        <v>0</v>
      </c>
      <c r="AB949" s="14" t="s">
        <v>87</v>
      </c>
      <c r="AC949" s="14" t="n">
        <v>75.23</v>
      </c>
      <c r="AD949" s="14" t="n">
        <v>0</v>
      </c>
      <c r="AE949" s="14" t="n">
        <v>0</v>
      </c>
      <c r="AF949" s="14" t="s">
        <v>96</v>
      </c>
      <c r="AG949" s="15" t="n">
        <v>42441</v>
      </c>
      <c r="AH949" s="14" t="str">
        <f aca="false">B949&amp;"|"&amp;C949&amp;"|"&amp;D949&amp;"|"&amp;E949&amp;"|"&amp;F949&amp;"|"&amp;G949&amp;"|"&amp;H949&amp;"|"&amp;I949&amp;"|"&amp;J949&amp;"|"&amp;K949&amp;"|"&amp;L949&amp;"|"&amp;M949&amp;"|"&amp;N949&amp;"|"&amp;O949&amp;"|"&amp;P949&amp;"|"&amp;Q949&amp;"|"&amp;R949&amp;"|"&amp;S949&amp;"|"&amp;T949&amp;"|"&amp;U949&amp;"|"&amp;V949&amp;"|"&amp;W949&amp;"|"&amp;X949&amp;"|"&amp;Y949&amp;"|"&amp;Z949&amp;"|"&amp;AA949&amp;"|"&amp;AB949&amp;"|"&amp;AC949&amp;"|"&amp;AD949&amp;"|"&amp;AE949&amp;"|"&amp;AF949&amp;"|"&amp;AG949</f>
        <v>City Hotel|1|212|2016|October|42|9|2|2|2|0|0|BB|PRT|Online TA|TA/TO|0|0|0|A|A|0|No Deposit|7||0|Transient|75.23|0|0|Canceled|42441</v>
      </c>
      <c r="AI949" s="14" t="str">
        <f aca="false">IF(COUNTIF($AH$4:$AH$2603,AH949)&gt;1,"Duplicate","Unique")</f>
        <v>Unique</v>
      </c>
      <c r="AJ949" s="14" t="str">
        <f aca="false">IF(COUNTBLANK(B949:AG949)&gt;0,"Missing ("&amp;COUNTBLANK(B949:AG949)&amp;")","Complete")</f>
        <v>Missing (1)</v>
      </c>
    </row>
    <row r="950" customFormat="false" ht="15" hidden="false" customHeight="false" outlineLevel="0" collapsed="false">
      <c r="A950" s="0" t="n">
        <v>947</v>
      </c>
      <c r="B950" s="0" t="s">
        <v>90</v>
      </c>
      <c r="C950" s="0" t="n">
        <v>1</v>
      </c>
      <c r="D950" s="0" t="n">
        <v>163</v>
      </c>
      <c r="E950" s="0" t="n">
        <v>2016</v>
      </c>
      <c r="F950" s="0" t="s">
        <v>135</v>
      </c>
      <c r="G950" s="0" t="n">
        <v>24</v>
      </c>
      <c r="H950" s="0" t="n">
        <v>5</v>
      </c>
      <c r="I950" s="0" t="n">
        <v>2</v>
      </c>
      <c r="J950" s="0" t="n">
        <v>2</v>
      </c>
      <c r="K950" s="0" t="n">
        <v>1</v>
      </c>
      <c r="L950" s="0" t="n">
        <v>0</v>
      </c>
      <c r="M950" s="0" t="n">
        <v>0</v>
      </c>
      <c r="N950" s="0" t="s">
        <v>82</v>
      </c>
      <c r="O950" s="0" t="s">
        <v>92</v>
      </c>
      <c r="P950" s="0" t="s">
        <v>99</v>
      </c>
      <c r="Q950" s="0" t="s">
        <v>94</v>
      </c>
      <c r="R950" s="0" t="n">
        <v>0</v>
      </c>
      <c r="S950" s="0" t="n">
        <v>0</v>
      </c>
      <c r="T950" s="0" t="n">
        <v>0</v>
      </c>
      <c r="U950" s="0" t="s">
        <v>95</v>
      </c>
      <c r="V950" s="0" t="s">
        <v>95</v>
      </c>
      <c r="W950" s="0" t="n">
        <v>0</v>
      </c>
      <c r="X950" s="0" t="s">
        <v>120</v>
      </c>
      <c r="Y950" s="0" t="n">
        <v>171</v>
      </c>
      <c r="AA950" s="0" t="n">
        <v>0</v>
      </c>
      <c r="AB950" s="0" t="s">
        <v>87</v>
      </c>
      <c r="AC950" s="0" t="n">
        <v>100</v>
      </c>
      <c r="AD950" s="0" t="n">
        <v>0</v>
      </c>
      <c r="AE950" s="0" t="n">
        <v>0</v>
      </c>
      <c r="AF950" s="0" t="s">
        <v>96</v>
      </c>
      <c r="AG950" s="13" t="n">
        <v>42395</v>
      </c>
      <c r="AH950" s="0" t="str">
        <f aca="false">B950&amp;"|"&amp;C950&amp;"|"&amp;D950&amp;"|"&amp;E950&amp;"|"&amp;F950&amp;"|"&amp;G950&amp;"|"&amp;H950&amp;"|"&amp;I950&amp;"|"&amp;J950&amp;"|"&amp;K950&amp;"|"&amp;L950&amp;"|"&amp;M950&amp;"|"&amp;N950&amp;"|"&amp;O950&amp;"|"&amp;P950&amp;"|"&amp;Q950&amp;"|"&amp;R950&amp;"|"&amp;S950&amp;"|"&amp;T950&amp;"|"&amp;U950&amp;"|"&amp;V950&amp;"|"&amp;W950&amp;"|"&amp;X950&amp;"|"&amp;Y950&amp;"|"&amp;Z950&amp;"|"&amp;AA950&amp;"|"&amp;AB950&amp;"|"&amp;AC950&amp;"|"&amp;AD950&amp;"|"&amp;AE950&amp;"|"&amp;AF950&amp;"|"&amp;AG950</f>
        <v>City Hotel|1|163|2016|June|24|5|2|2|1|0|0|BB|PRT|Offline TA/TO|TA/TO|0|0|0|A|A|0|Non Refund|171||0|Transient|100|0|0|Canceled|42395</v>
      </c>
      <c r="AI950" s="0" t="str">
        <f aca="false">IF(COUNTIF($AH$4:$AH$2603,AH950)&gt;1,"Duplicate","Unique")</f>
        <v>Unique</v>
      </c>
      <c r="AJ950" s="0" t="str">
        <f aca="false">IF(COUNTBLANK(B950:AG950)&gt;0,"Missing ("&amp;COUNTBLANK(B950:AG950)&amp;")","Complete")</f>
        <v>Missing (1)</v>
      </c>
    </row>
    <row r="951" customFormat="false" ht="15" hidden="false" customHeight="false" outlineLevel="0" collapsed="false">
      <c r="A951" s="14" t="n">
        <v>948</v>
      </c>
      <c r="B951" s="14" t="s">
        <v>90</v>
      </c>
      <c r="C951" s="14" t="n">
        <v>0</v>
      </c>
      <c r="D951" s="14" t="n">
        <v>116</v>
      </c>
      <c r="E951" s="14" t="n">
        <v>2016</v>
      </c>
      <c r="F951" s="14" t="s">
        <v>111</v>
      </c>
      <c r="G951" s="14" t="n">
        <v>44</v>
      </c>
      <c r="H951" s="14" t="n">
        <v>23</v>
      </c>
      <c r="I951" s="14" t="n">
        <v>2</v>
      </c>
      <c r="J951" s="14" t="n">
        <v>2</v>
      </c>
      <c r="K951" s="14" t="n">
        <v>2</v>
      </c>
      <c r="L951" s="14" t="n">
        <v>0</v>
      </c>
      <c r="M951" s="14" t="n">
        <v>1</v>
      </c>
      <c r="N951" s="14" t="s">
        <v>82</v>
      </c>
      <c r="O951" s="14" t="s">
        <v>139</v>
      </c>
      <c r="P951" s="14" t="s">
        <v>93</v>
      </c>
      <c r="Q951" s="14" t="s">
        <v>94</v>
      </c>
      <c r="R951" s="14" t="n">
        <v>0</v>
      </c>
      <c r="S951" s="14" t="n">
        <v>0</v>
      </c>
      <c r="T951" s="14" t="n">
        <v>0</v>
      </c>
      <c r="U951" s="14" t="s">
        <v>95</v>
      </c>
      <c r="V951" s="14" t="s">
        <v>95</v>
      </c>
      <c r="W951" s="14" t="n">
        <v>2</v>
      </c>
      <c r="X951" s="14" t="s">
        <v>86</v>
      </c>
      <c r="Y951" s="14" t="n">
        <v>9</v>
      </c>
      <c r="Z951" s="14"/>
      <c r="AA951" s="14" t="n">
        <v>0</v>
      </c>
      <c r="AB951" s="14" t="s">
        <v>87</v>
      </c>
      <c r="AC951" s="14" t="n">
        <v>104.85</v>
      </c>
      <c r="AD951" s="14" t="n">
        <v>0</v>
      </c>
      <c r="AE951" s="14" t="n">
        <v>2</v>
      </c>
      <c r="AF951" s="14" t="s">
        <v>88</v>
      </c>
      <c r="AG951" s="15" t="n">
        <v>42670</v>
      </c>
      <c r="AH951" s="14" t="str">
        <f aca="false">B951&amp;"|"&amp;C951&amp;"|"&amp;D951&amp;"|"&amp;E951&amp;"|"&amp;F951&amp;"|"&amp;G951&amp;"|"&amp;H951&amp;"|"&amp;I951&amp;"|"&amp;J951&amp;"|"&amp;K951&amp;"|"&amp;L951&amp;"|"&amp;M951&amp;"|"&amp;N951&amp;"|"&amp;O951&amp;"|"&amp;P951&amp;"|"&amp;Q951&amp;"|"&amp;R951&amp;"|"&amp;S951&amp;"|"&amp;T951&amp;"|"&amp;U951&amp;"|"&amp;V951&amp;"|"&amp;W951&amp;"|"&amp;X951&amp;"|"&amp;Y951&amp;"|"&amp;Z951&amp;"|"&amp;AA951&amp;"|"&amp;AB951&amp;"|"&amp;AC951&amp;"|"&amp;AD951&amp;"|"&amp;AE951&amp;"|"&amp;AF951&amp;"|"&amp;AG951</f>
        <v>City Hotel|0|116|2016|October|44|23|2|2|2|0|1|BB|KOR|Online TA|TA/TO|0|0|0|A|A|2|No Deposit|9||0|Transient|104.85|0|2|Check-Out|42670</v>
      </c>
      <c r="AI951" s="14" t="str">
        <f aca="false">IF(COUNTIF($AH$4:$AH$2603,AH951)&gt;1,"Duplicate","Unique")</f>
        <v>Unique</v>
      </c>
      <c r="AJ951" s="14" t="str">
        <f aca="false">IF(COUNTBLANK(B951:AG951)&gt;0,"Missing ("&amp;COUNTBLANK(B951:AG951)&amp;")","Complete")</f>
        <v>Missing (1)</v>
      </c>
    </row>
    <row r="952" customFormat="false" ht="15" hidden="false" customHeight="false" outlineLevel="0" collapsed="false">
      <c r="A952" s="0" t="n">
        <v>949</v>
      </c>
      <c r="B952" s="0" t="s">
        <v>80</v>
      </c>
      <c r="C952" s="0" t="n">
        <v>1</v>
      </c>
      <c r="D952" s="0" t="n">
        <v>106</v>
      </c>
      <c r="E952" s="0" t="n">
        <v>2016</v>
      </c>
      <c r="F952" s="0" t="s">
        <v>91</v>
      </c>
      <c r="G952" s="0" t="n">
        <v>30</v>
      </c>
      <c r="H952" s="0" t="n">
        <v>21</v>
      </c>
      <c r="I952" s="0" t="n">
        <v>1</v>
      </c>
      <c r="J952" s="0" t="n">
        <v>3</v>
      </c>
      <c r="K952" s="0" t="n">
        <v>2</v>
      </c>
      <c r="L952" s="0" t="n">
        <v>2</v>
      </c>
      <c r="M952" s="0" t="n">
        <v>0</v>
      </c>
      <c r="N952" s="0" t="s">
        <v>82</v>
      </c>
      <c r="O952" s="0" t="s">
        <v>127</v>
      </c>
      <c r="P952" s="0" t="s">
        <v>93</v>
      </c>
      <c r="Q952" s="0" t="s">
        <v>94</v>
      </c>
      <c r="R952" s="0" t="n">
        <v>0</v>
      </c>
      <c r="S952" s="0" t="n">
        <v>0</v>
      </c>
      <c r="T952" s="0" t="n">
        <v>0</v>
      </c>
      <c r="U952" s="0" t="s">
        <v>136</v>
      </c>
      <c r="V952" s="0" t="s">
        <v>136</v>
      </c>
      <c r="W952" s="0" t="n">
        <v>0</v>
      </c>
      <c r="X952" s="0" t="s">
        <v>86</v>
      </c>
      <c r="Y952" s="0" t="n">
        <v>240</v>
      </c>
      <c r="AA952" s="0" t="n">
        <v>0</v>
      </c>
      <c r="AB952" s="0" t="s">
        <v>87</v>
      </c>
      <c r="AC952" s="0" t="n">
        <v>252</v>
      </c>
      <c r="AD952" s="0" t="n">
        <v>0</v>
      </c>
      <c r="AE952" s="0" t="n">
        <v>0</v>
      </c>
      <c r="AF952" s="0" t="s">
        <v>96</v>
      </c>
      <c r="AG952" s="13" t="n">
        <v>42534</v>
      </c>
      <c r="AH952" s="0" t="str">
        <f aca="false">B952&amp;"|"&amp;C952&amp;"|"&amp;D952&amp;"|"&amp;E952&amp;"|"&amp;F952&amp;"|"&amp;G952&amp;"|"&amp;H952&amp;"|"&amp;I952&amp;"|"&amp;J952&amp;"|"&amp;K952&amp;"|"&amp;L952&amp;"|"&amp;M952&amp;"|"&amp;N952&amp;"|"&amp;O952&amp;"|"&amp;P952&amp;"|"&amp;Q952&amp;"|"&amp;R952&amp;"|"&amp;S952&amp;"|"&amp;T952&amp;"|"&amp;U952&amp;"|"&amp;V952&amp;"|"&amp;W952&amp;"|"&amp;X952&amp;"|"&amp;Y952&amp;"|"&amp;Z952&amp;"|"&amp;AA952&amp;"|"&amp;AB952&amp;"|"&amp;AC952&amp;"|"&amp;AD952&amp;"|"&amp;AE952&amp;"|"&amp;AF952&amp;"|"&amp;AG952</f>
        <v>Resort Hotel|1|106|2016|July|30|21|1|3|2|2|0|BB|ARG|Online TA|TA/TO|0|0|0|G|G|0|No Deposit|240||0|Transient|252|0|0|Canceled|42534</v>
      </c>
      <c r="AI952" s="0" t="str">
        <f aca="false">IF(COUNTIF($AH$4:$AH$2603,AH952)&gt;1,"Duplicate","Unique")</f>
        <v>Unique</v>
      </c>
      <c r="AJ952" s="0" t="str">
        <f aca="false">IF(COUNTBLANK(B952:AG952)&gt;0,"Missing ("&amp;COUNTBLANK(B952:AG952)&amp;")","Complete")</f>
        <v>Missing (1)</v>
      </c>
    </row>
    <row r="953" customFormat="false" ht="15" hidden="false" customHeight="false" outlineLevel="0" collapsed="false">
      <c r="A953" s="14" t="n">
        <v>950</v>
      </c>
      <c r="B953" s="14" t="s">
        <v>80</v>
      </c>
      <c r="C953" s="14" t="n">
        <v>1</v>
      </c>
      <c r="D953" s="14" t="n">
        <v>72</v>
      </c>
      <c r="E953" s="14" t="n">
        <v>2016</v>
      </c>
      <c r="F953" s="14" t="s">
        <v>118</v>
      </c>
      <c r="G953" s="14" t="n">
        <v>6</v>
      </c>
      <c r="H953" s="14" t="n">
        <v>6</v>
      </c>
      <c r="I953" s="14" t="n">
        <v>2</v>
      </c>
      <c r="J953" s="14" t="n">
        <v>1</v>
      </c>
      <c r="K953" s="14" t="n">
        <v>2</v>
      </c>
      <c r="L953" s="14" t="n">
        <v>0</v>
      </c>
      <c r="M953" s="14" t="n">
        <v>0</v>
      </c>
      <c r="N953" s="14" t="s">
        <v>112</v>
      </c>
      <c r="O953" s="14" t="s">
        <v>92</v>
      </c>
      <c r="P953" s="14" t="s">
        <v>116</v>
      </c>
      <c r="Q953" s="14" t="s">
        <v>84</v>
      </c>
      <c r="R953" s="14" t="n">
        <v>0</v>
      </c>
      <c r="S953" s="14" t="n">
        <v>0</v>
      </c>
      <c r="T953" s="14" t="n">
        <v>0</v>
      </c>
      <c r="U953" s="14" t="s">
        <v>109</v>
      </c>
      <c r="V953" s="14" t="s">
        <v>109</v>
      </c>
      <c r="W953" s="14" t="n">
        <v>0</v>
      </c>
      <c r="X953" s="14" t="s">
        <v>86</v>
      </c>
      <c r="Y953" s="14"/>
      <c r="Z953" s="14"/>
      <c r="AA953" s="14" t="n">
        <v>0</v>
      </c>
      <c r="AB953" s="14" t="s">
        <v>101</v>
      </c>
      <c r="AC953" s="14" t="n">
        <v>73.33</v>
      </c>
      <c r="AD953" s="14" t="n">
        <v>0</v>
      </c>
      <c r="AE953" s="14" t="n">
        <v>0</v>
      </c>
      <c r="AF953" s="14" t="s">
        <v>96</v>
      </c>
      <c r="AG953" s="15" t="n">
        <v>42388</v>
      </c>
      <c r="AH953" s="14" t="str">
        <f aca="false">B953&amp;"|"&amp;C953&amp;"|"&amp;D953&amp;"|"&amp;E953&amp;"|"&amp;F953&amp;"|"&amp;G953&amp;"|"&amp;H953&amp;"|"&amp;I953&amp;"|"&amp;J953&amp;"|"&amp;K953&amp;"|"&amp;L953&amp;"|"&amp;M953&amp;"|"&amp;N953&amp;"|"&amp;O953&amp;"|"&amp;P953&amp;"|"&amp;Q953&amp;"|"&amp;R953&amp;"|"&amp;S953&amp;"|"&amp;T953&amp;"|"&amp;U953&amp;"|"&amp;V953&amp;"|"&amp;W953&amp;"|"&amp;X953&amp;"|"&amp;Y953&amp;"|"&amp;Z953&amp;"|"&amp;AA953&amp;"|"&amp;AB953&amp;"|"&amp;AC953&amp;"|"&amp;AD953&amp;"|"&amp;AE953&amp;"|"&amp;AF953&amp;"|"&amp;AG953</f>
        <v>Resort Hotel|1|72|2016|February|6|6|2|1|2|0|0|HB|PRT|Groups|Direct|0|0|0|D|D|0|No Deposit|||0|Transient-Party|73.33|0|0|Canceled|42388</v>
      </c>
      <c r="AI953" s="14" t="str">
        <f aca="false">IF(COUNTIF($AH$4:$AH$2603,AH953)&gt;1,"Duplicate","Unique")</f>
        <v>Duplicate</v>
      </c>
      <c r="AJ953" s="14" t="str">
        <f aca="false">IF(COUNTBLANK(B953:AG953)&gt;0,"Missing ("&amp;COUNTBLANK(B953:AG953)&amp;")","Complete")</f>
        <v>Missing (2)</v>
      </c>
    </row>
    <row r="954" customFormat="false" ht="15" hidden="false" customHeight="false" outlineLevel="0" collapsed="false">
      <c r="A954" s="0" t="n">
        <v>951</v>
      </c>
      <c r="B954" s="0" t="s">
        <v>80</v>
      </c>
      <c r="C954" s="0" t="n">
        <v>0</v>
      </c>
      <c r="D954" s="0" t="n">
        <v>30</v>
      </c>
      <c r="E954" s="0" t="n">
        <v>2016</v>
      </c>
      <c r="F954" s="0" t="s">
        <v>118</v>
      </c>
      <c r="G954" s="0" t="n">
        <v>8</v>
      </c>
      <c r="H954" s="0" t="n">
        <v>20</v>
      </c>
      <c r="I954" s="0" t="n">
        <v>2</v>
      </c>
      <c r="J954" s="0" t="n">
        <v>5</v>
      </c>
      <c r="K954" s="0" t="n">
        <v>2</v>
      </c>
      <c r="L954" s="0" t="n">
        <v>0</v>
      </c>
      <c r="M954" s="0" t="n">
        <v>1</v>
      </c>
      <c r="N954" s="0" t="s">
        <v>82</v>
      </c>
      <c r="O954" s="0" t="s">
        <v>83</v>
      </c>
      <c r="P954" s="0" t="s">
        <v>84</v>
      </c>
      <c r="Q954" s="0" t="s">
        <v>84</v>
      </c>
      <c r="R954" s="0" t="n">
        <v>0</v>
      </c>
      <c r="S954" s="0" t="n">
        <v>0</v>
      </c>
      <c r="T954" s="0" t="n">
        <v>0</v>
      </c>
      <c r="U954" s="0" t="s">
        <v>95</v>
      </c>
      <c r="V954" s="0" t="s">
        <v>124</v>
      </c>
      <c r="W954" s="0" t="n">
        <v>1</v>
      </c>
      <c r="X954" s="0" t="s">
        <v>86</v>
      </c>
      <c r="AA954" s="0" t="n">
        <v>0</v>
      </c>
      <c r="AB954" s="0" t="s">
        <v>87</v>
      </c>
      <c r="AC954" s="0" t="n">
        <v>48</v>
      </c>
      <c r="AD954" s="0" t="n">
        <v>0</v>
      </c>
      <c r="AE954" s="0" t="n">
        <v>1</v>
      </c>
      <c r="AF954" s="0" t="s">
        <v>88</v>
      </c>
      <c r="AG954" s="13" t="n">
        <v>42427</v>
      </c>
      <c r="AH954" s="0" t="str">
        <f aca="false">B954&amp;"|"&amp;C954&amp;"|"&amp;D954&amp;"|"&amp;E954&amp;"|"&amp;F954&amp;"|"&amp;G954&amp;"|"&amp;H954&amp;"|"&amp;I954&amp;"|"&amp;J954&amp;"|"&amp;K954&amp;"|"&amp;L954&amp;"|"&amp;M954&amp;"|"&amp;N954&amp;"|"&amp;O954&amp;"|"&amp;P954&amp;"|"&amp;Q954&amp;"|"&amp;R954&amp;"|"&amp;S954&amp;"|"&amp;T954&amp;"|"&amp;U954&amp;"|"&amp;V954&amp;"|"&amp;W954&amp;"|"&amp;X954&amp;"|"&amp;Y954&amp;"|"&amp;Z954&amp;"|"&amp;AA954&amp;"|"&amp;AB954&amp;"|"&amp;AC954&amp;"|"&amp;AD954&amp;"|"&amp;AE954&amp;"|"&amp;AF954&amp;"|"&amp;AG954</f>
        <v>Resort Hotel|0|30|2016|February|8|20|2|5|2|0|1|BB|GBR|Direct|Direct|0|0|0|A|E|1|No Deposit|||0|Transient|48|0|1|Check-Out|42427</v>
      </c>
      <c r="AI954" s="0" t="str">
        <f aca="false">IF(COUNTIF($AH$4:$AH$2603,AH954)&gt;1,"Duplicate","Unique")</f>
        <v>Unique</v>
      </c>
      <c r="AJ954" s="0" t="str">
        <f aca="false">IF(COUNTBLANK(B954:AG954)&gt;0,"Missing ("&amp;COUNTBLANK(B954:AG954)&amp;")","Complete")</f>
        <v>Missing (2)</v>
      </c>
    </row>
    <row r="955" customFormat="false" ht="15" hidden="false" customHeight="false" outlineLevel="0" collapsed="false">
      <c r="A955" s="14" t="n">
        <v>952</v>
      </c>
      <c r="B955" s="14" t="s">
        <v>80</v>
      </c>
      <c r="C955" s="14" t="n">
        <v>0</v>
      </c>
      <c r="D955" s="14" t="n">
        <v>222</v>
      </c>
      <c r="E955" s="14" t="n">
        <v>2016</v>
      </c>
      <c r="F955" s="14" t="s">
        <v>106</v>
      </c>
      <c r="G955" s="14" t="n">
        <v>14</v>
      </c>
      <c r="H955" s="14" t="n">
        <v>2</v>
      </c>
      <c r="I955" s="14" t="n">
        <v>2</v>
      </c>
      <c r="J955" s="14" t="n">
        <v>5</v>
      </c>
      <c r="K955" s="14" t="n">
        <v>2</v>
      </c>
      <c r="L955" s="14" t="n">
        <v>0</v>
      </c>
      <c r="M955" s="14" t="n">
        <v>0</v>
      </c>
      <c r="N955" s="14" t="s">
        <v>82</v>
      </c>
      <c r="O955" s="14" t="s">
        <v>83</v>
      </c>
      <c r="P955" s="14" t="s">
        <v>93</v>
      </c>
      <c r="Q955" s="14" t="s">
        <v>94</v>
      </c>
      <c r="R955" s="14" t="n">
        <v>0</v>
      </c>
      <c r="S955" s="14" t="n">
        <v>0</v>
      </c>
      <c r="T955" s="14" t="n">
        <v>0</v>
      </c>
      <c r="U955" s="14" t="s">
        <v>95</v>
      </c>
      <c r="V955" s="14" t="s">
        <v>95</v>
      </c>
      <c r="W955" s="14" t="n">
        <v>0</v>
      </c>
      <c r="X955" s="14" t="s">
        <v>86</v>
      </c>
      <c r="Y955" s="14" t="n">
        <v>241</v>
      </c>
      <c r="Z955" s="14"/>
      <c r="AA955" s="14" t="n">
        <v>0</v>
      </c>
      <c r="AB955" s="14" t="s">
        <v>87</v>
      </c>
      <c r="AC955" s="14" t="n">
        <v>42.19</v>
      </c>
      <c r="AD955" s="14" t="n">
        <v>0</v>
      </c>
      <c r="AE955" s="14" t="n">
        <v>2</v>
      </c>
      <c r="AF955" s="14" t="s">
        <v>88</v>
      </c>
      <c r="AG955" s="15" t="n">
        <v>42469</v>
      </c>
      <c r="AH955" s="14" t="str">
        <f aca="false">B955&amp;"|"&amp;C955&amp;"|"&amp;D955&amp;"|"&amp;E955&amp;"|"&amp;F955&amp;"|"&amp;G955&amp;"|"&amp;H955&amp;"|"&amp;I955&amp;"|"&amp;J955&amp;"|"&amp;K955&amp;"|"&amp;L955&amp;"|"&amp;M955&amp;"|"&amp;N955&amp;"|"&amp;O955&amp;"|"&amp;P955&amp;"|"&amp;Q955&amp;"|"&amp;R955&amp;"|"&amp;S955&amp;"|"&amp;T955&amp;"|"&amp;U955&amp;"|"&amp;V955&amp;"|"&amp;W955&amp;"|"&amp;X955&amp;"|"&amp;Y955&amp;"|"&amp;Z955&amp;"|"&amp;AA955&amp;"|"&amp;AB955&amp;"|"&amp;AC955&amp;"|"&amp;AD955&amp;"|"&amp;AE955&amp;"|"&amp;AF955&amp;"|"&amp;AG955</f>
        <v>Resort Hotel|0|222|2016|April|14|2|2|5|2|0|0|BB|GBR|Online TA|TA/TO|0|0|0|A|A|0|No Deposit|241||0|Transient|42.19|0|2|Check-Out|42469</v>
      </c>
      <c r="AI955" s="14" t="str">
        <f aca="false">IF(COUNTIF($AH$4:$AH$2603,AH955)&gt;1,"Duplicate","Unique")</f>
        <v>Unique</v>
      </c>
      <c r="AJ955" s="14" t="str">
        <f aca="false">IF(COUNTBLANK(B955:AG955)&gt;0,"Missing ("&amp;COUNTBLANK(B955:AG955)&amp;")","Complete")</f>
        <v>Missing (1)</v>
      </c>
    </row>
    <row r="956" customFormat="false" ht="15" hidden="false" customHeight="false" outlineLevel="0" collapsed="false">
      <c r="A956" s="0" t="n">
        <v>953</v>
      </c>
      <c r="B956" s="0" t="s">
        <v>90</v>
      </c>
      <c r="C956" s="0" t="n">
        <v>0</v>
      </c>
      <c r="D956" s="0" t="n">
        <v>263</v>
      </c>
      <c r="E956" s="0" t="n">
        <v>2017</v>
      </c>
      <c r="F956" s="0" t="s">
        <v>135</v>
      </c>
      <c r="G956" s="0" t="n">
        <v>25</v>
      </c>
      <c r="H956" s="0" t="n">
        <v>23</v>
      </c>
      <c r="I956" s="0" t="n">
        <v>2</v>
      </c>
      <c r="J956" s="0" t="n">
        <v>2</v>
      </c>
      <c r="K956" s="0" t="n">
        <v>2</v>
      </c>
      <c r="L956" s="0" t="n">
        <v>0</v>
      </c>
      <c r="M956" s="0" t="n">
        <v>0</v>
      </c>
      <c r="N956" s="0" t="s">
        <v>82</v>
      </c>
      <c r="O956" s="0" t="s">
        <v>92</v>
      </c>
      <c r="P956" s="0" t="s">
        <v>116</v>
      </c>
      <c r="Q956" s="0" t="s">
        <v>94</v>
      </c>
      <c r="R956" s="0" t="n">
        <v>0</v>
      </c>
      <c r="S956" s="0" t="n">
        <v>0</v>
      </c>
      <c r="T956" s="0" t="n">
        <v>0</v>
      </c>
      <c r="U956" s="0" t="s">
        <v>95</v>
      </c>
      <c r="V956" s="0" t="s">
        <v>95</v>
      </c>
      <c r="W956" s="0" t="n">
        <v>0</v>
      </c>
      <c r="X956" s="0" t="s">
        <v>86</v>
      </c>
      <c r="Y956" s="0" t="n">
        <v>37</v>
      </c>
      <c r="AA956" s="0" t="n">
        <v>0</v>
      </c>
      <c r="AB956" s="0" t="s">
        <v>101</v>
      </c>
      <c r="AC956" s="0" t="n">
        <v>105</v>
      </c>
      <c r="AD956" s="0" t="n">
        <v>0</v>
      </c>
      <c r="AE956" s="0" t="n">
        <v>1</v>
      </c>
      <c r="AF956" s="0" t="s">
        <v>88</v>
      </c>
      <c r="AG956" s="13" t="n">
        <v>42913</v>
      </c>
      <c r="AH956" s="0" t="str">
        <f aca="false">B956&amp;"|"&amp;C956&amp;"|"&amp;D956&amp;"|"&amp;E956&amp;"|"&amp;F956&amp;"|"&amp;G956&amp;"|"&amp;H956&amp;"|"&amp;I956&amp;"|"&amp;J956&amp;"|"&amp;K956&amp;"|"&amp;L956&amp;"|"&amp;M956&amp;"|"&amp;N956&amp;"|"&amp;O956&amp;"|"&amp;P956&amp;"|"&amp;Q956&amp;"|"&amp;R956&amp;"|"&amp;S956&amp;"|"&amp;T956&amp;"|"&amp;U956&amp;"|"&amp;V956&amp;"|"&amp;W956&amp;"|"&amp;X956&amp;"|"&amp;Y956&amp;"|"&amp;Z956&amp;"|"&amp;AA956&amp;"|"&amp;AB956&amp;"|"&amp;AC956&amp;"|"&amp;AD956&amp;"|"&amp;AE956&amp;"|"&amp;AF956&amp;"|"&amp;AG956</f>
        <v>City Hotel|0|263|2017|June|25|23|2|2|2|0|0|BB|PRT|Groups|TA/TO|0|0|0|A|A|0|No Deposit|37||0|Transient-Party|105|0|1|Check-Out|42913</v>
      </c>
      <c r="AI956" s="0" t="str">
        <f aca="false">IF(COUNTIF($AH$4:$AH$2603,AH956)&gt;1,"Duplicate","Unique")</f>
        <v>Duplicate</v>
      </c>
      <c r="AJ956" s="0" t="str">
        <f aca="false">IF(COUNTBLANK(B956:AG956)&gt;0,"Missing ("&amp;COUNTBLANK(B956:AG956)&amp;")","Complete")</f>
        <v>Missing (1)</v>
      </c>
    </row>
    <row r="957" customFormat="false" ht="15" hidden="false" customHeight="false" outlineLevel="0" collapsed="false">
      <c r="A957" s="14" t="n">
        <v>954</v>
      </c>
      <c r="B957" s="14" t="s">
        <v>90</v>
      </c>
      <c r="C957" s="14" t="n">
        <v>1</v>
      </c>
      <c r="D957" s="14" t="n">
        <v>9</v>
      </c>
      <c r="E957" s="14" t="n">
        <v>2016</v>
      </c>
      <c r="F957" s="14" t="s">
        <v>106</v>
      </c>
      <c r="G957" s="14" t="n">
        <v>17</v>
      </c>
      <c r="H957" s="14" t="n">
        <v>19</v>
      </c>
      <c r="I957" s="14" t="n">
        <v>0</v>
      </c>
      <c r="J957" s="14" t="n">
        <v>1</v>
      </c>
      <c r="K957" s="14" t="n">
        <v>2</v>
      </c>
      <c r="L957" s="14" t="n">
        <v>0</v>
      </c>
      <c r="M957" s="14" t="n">
        <v>0</v>
      </c>
      <c r="N957" s="14" t="s">
        <v>107</v>
      </c>
      <c r="O957" s="14" t="s">
        <v>161</v>
      </c>
      <c r="P957" s="14" t="s">
        <v>93</v>
      </c>
      <c r="Q957" s="14" t="s">
        <v>94</v>
      </c>
      <c r="R957" s="14" t="n">
        <v>0</v>
      </c>
      <c r="S957" s="14" t="n">
        <v>0</v>
      </c>
      <c r="T957" s="14" t="n">
        <v>0</v>
      </c>
      <c r="U957" s="14" t="s">
        <v>95</v>
      </c>
      <c r="V957" s="14" t="s">
        <v>95</v>
      </c>
      <c r="W957" s="14" t="n">
        <v>0</v>
      </c>
      <c r="X957" s="14" t="s">
        <v>86</v>
      </c>
      <c r="Y957" s="14" t="n">
        <v>9</v>
      </c>
      <c r="Z957" s="14"/>
      <c r="AA957" s="14" t="n">
        <v>0</v>
      </c>
      <c r="AB957" s="14" t="s">
        <v>87</v>
      </c>
      <c r="AC957" s="14" t="n">
        <v>89</v>
      </c>
      <c r="AD957" s="14" t="n">
        <v>0</v>
      </c>
      <c r="AE957" s="14" t="n">
        <v>0</v>
      </c>
      <c r="AF957" s="14" t="s">
        <v>96</v>
      </c>
      <c r="AG957" s="15" t="n">
        <v>42475</v>
      </c>
      <c r="AH957" s="14" t="str">
        <f aca="false">B957&amp;"|"&amp;C957&amp;"|"&amp;D957&amp;"|"&amp;E957&amp;"|"&amp;F957&amp;"|"&amp;G957&amp;"|"&amp;H957&amp;"|"&amp;I957&amp;"|"&amp;J957&amp;"|"&amp;K957&amp;"|"&amp;L957&amp;"|"&amp;M957&amp;"|"&amp;N957&amp;"|"&amp;O957&amp;"|"&amp;P957&amp;"|"&amp;Q957&amp;"|"&amp;R957&amp;"|"&amp;S957&amp;"|"&amp;T957&amp;"|"&amp;U957&amp;"|"&amp;V957&amp;"|"&amp;W957&amp;"|"&amp;X957&amp;"|"&amp;Y957&amp;"|"&amp;Z957&amp;"|"&amp;AA957&amp;"|"&amp;AB957&amp;"|"&amp;AC957&amp;"|"&amp;AD957&amp;"|"&amp;AE957&amp;"|"&amp;AF957&amp;"|"&amp;AG957</f>
        <v>City Hotel|1|9|2016|April|17|19|0|1|2|0|0|SC|FIN|Online TA|TA/TO|0|0|0|A|A|0|No Deposit|9||0|Transient|89|0|0|Canceled|42475</v>
      </c>
      <c r="AI957" s="14" t="str">
        <f aca="false">IF(COUNTIF($AH$4:$AH$2603,AH957)&gt;1,"Duplicate","Unique")</f>
        <v>Unique</v>
      </c>
      <c r="AJ957" s="14" t="str">
        <f aca="false">IF(COUNTBLANK(B957:AG957)&gt;0,"Missing ("&amp;COUNTBLANK(B957:AG957)&amp;")","Complete")</f>
        <v>Missing (1)</v>
      </c>
    </row>
    <row r="958" customFormat="false" ht="15" hidden="false" customHeight="false" outlineLevel="0" collapsed="false">
      <c r="A958" s="0" t="n">
        <v>955</v>
      </c>
      <c r="B958" s="0" t="s">
        <v>90</v>
      </c>
      <c r="C958" s="0" t="n">
        <v>1</v>
      </c>
      <c r="D958" s="0" t="n">
        <v>317</v>
      </c>
      <c r="E958" s="0" t="n">
        <v>2016</v>
      </c>
      <c r="F958" s="0" t="s">
        <v>114</v>
      </c>
      <c r="G958" s="0" t="n">
        <v>38</v>
      </c>
      <c r="H958" s="0" t="n">
        <v>15</v>
      </c>
      <c r="I958" s="0" t="n">
        <v>0</v>
      </c>
      <c r="J958" s="0" t="n">
        <v>2</v>
      </c>
      <c r="K958" s="0" t="n">
        <v>2</v>
      </c>
      <c r="L958" s="0" t="n">
        <v>0</v>
      </c>
      <c r="M958" s="0" t="n">
        <v>0</v>
      </c>
      <c r="N958" s="0" t="s">
        <v>82</v>
      </c>
      <c r="O958" s="0" t="s">
        <v>92</v>
      </c>
      <c r="P958" s="0" t="s">
        <v>99</v>
      </c>
      <c r="Q958" s="0" t="s">
        <v>94</v>
      </c>
      <c r="R958" s="0" t="n">
        <v>0</v>
      </c>
      <c r="S958" s="0" t="n">
        <v>0</v>
      </c>
      <c r="T958" s="0" t="n">
        <v>0</v>
      </c>
      <c r="U958" s="0" t="s">
        <v>95</v>
      </c>
      <c r="V958" s="0" t="s">
        <v>95</v>
      </c>
      <c r="W958" s="0" t="n">
        <v>0</v>
      </c>
      <c r="X958" s="0" t="s">
        <v>120</v>
      </c>
      <c r="Y958" s="0" t="n">
        <v>19</v>
      </c>
      <c r="AA958" s="0" t="n">
        <v>0</v>
      </c>
      <c r="AB958" s="0" t="s">
        <v>87</v>
      </c>
      <c r="AC958" s="0" t="n">
        <v>120</v>
      </c>
      <c r="AD958" s="0" t="n">
        <v>0</v>
      </c>
      <c r="AE958" s="0" t="n">
        <v>0</v>
      </c>
      <c r="AF958" s="0" t="s">
        <v>96</v>
      </c>
      <c r="AG958" s="13" t="n">
        <v>42409</v>
      </c>
      <c r="AH958" s="0" t="str">
        <f aca="false">B958&amp;"|"&amp;C958&amp;"|"&amp;D958&amp;"|"&amp;E958&amp;"|"&amp;F958&amp;"|"&amp;G958&amp;"|"&amp;H958&amp;"|"&amp;I958&amp;"|"&amp;J958&amp;"|"&amp;K958&amp;"|"&amp;L958&amp;"|"&amp;M958&amp;"|"&amp;N958&amp;"|"&amp;O958&amp;"|"&amp;P958&amp;"|"&amp;Q958&amp;"|"&amp;R958&amp;"|"&amp;S958&amp;"|"&amp;T958&amp;"|"&amp;U958&amp;"|"&amp;V958&amp;"|"&amp;W958&amp;"|"&amp;X958&amp;"|"&amp;Y958&amp;"|"&amp;Z958&amp;"|"&amp;AA958&amp;"|"&amp;AB958&amp;"|"&amp;AC958&amp;"|"&amp;AD958&amp;"|"&amp;AE958&amp;"|"&amp;AF958&amp;"|"&amp;AG958</f>
        <v>City Hotel|1|317|2016|September|38|15|0|2|2|0|0|BB|PRT|Offline TA/TO|TA/TO|0|0|0|A|A|0|Non Refund|19||0|Transient|120|0|0|Canceled|42409</v>
      </c>
      <c r="AI958" s="0" t="str">
        <f aca="false">IF(COUNTIF($AH$4:$AH$2603,AH958)&gt;1,"Duplicate","Unique")</f>
        <v>Unique</v>
      </c>
      <c r="AJ958" s="0" t="str">
        <f aca="false">IF(COUNTBLANK(B958:AG958)&gt;0,"Missing ("&amp;COUNTBLANK(B958:AG958)&amp;")","Complete")</f>
        <v>Missing (1)</v>
      </c>
    </row>
    <row r="959" customFormat="false" ht="15" hidden="false" customHeight="false" outlineLevel="0" collapsed="false">
      <c r="A959" s="14" t="n">
        <v>956</v>
      </c>
      <c r="B959" s="14" t="s">
        <v>80</v>
      </c>
      <c r="C959" s="14" t="n">
        <v>0</v>
      </c>
      <c r="D959" s="14" t="n">
        <v>129</v>
      </c>
      <c r="E959" s="14" t="n">
        <v>2016</v>
      </c>
      <c r="F959" s="14" t="s">
        <v>103</v>
      </c>
      <c r="G959" s="14" t="n">
        <v>14</v>
      </c>
      <c r="H959" s="14" t="n">
        <v>28</v>
      </c>
      <c r="I959" s="14" t="n">
        <v>2</v>
      </c>
      <c r="J959" s="14" t="n">
        <v>5</v>
      </c>
      <c r="K959" s="14" t="n">
        <v>3</v>
      </c>
      <c r="L959" s="14" t="n">
        <v>0</v>
      </c>
      <c r="M959" s="14" t="n">
        <v>0</v>
      </c>
      <c r="N959" s="14" t="s">
        <v>82</v>
      </c>
      <c r="O959" s="14" t="s">
        <v>117</v>
      </c>
      <c r="P959" s="14" t="s">
        <v>84</v>
      </c>
      <c r="Q959" s="14" t="s">
        <v>84</v>
      </c>
      <c r="R959" s="14" t="n">
        <v>0</v>
      </c>
      <c r="S959" s="14" t="n">
        <v>0</v>
      </c>
      <c r="T959" s="14" t="n">
        <v>0</v>
      </c>
      <c r="U959" s="14" t="s">
        <v>156</v>
      </c>
      <c r="V959" s="14" t="s">
        <v>156</v>
      </c>
      <c r="W959" s="14" t="n">
        <v>0</v>
      </c>
      <c r="X959" s="14" t="s">
        <v>86</v>
      </c>
      <c r="Y959" s="14"/>
      <c r="Z959" s="14"/>
      <c r="AA959" s="14" t="n">
        <v>0</v>
      </c>
      <c r="AB959" s="14" t="s">
        <v>87</v>
      </c>
      <c r="AC959" s="14" t="n">
        <v>88.84</v>
      </c>
      <c r="AD959" s="14" t="n">
        <v>0</v>
      </c>
      <c r="AE959" s="14" t="n">
        <v>1</v>
      </c>
      <c r="AF959" s="14" t="s">
        <v>88</v>
      </c>
      <c r="AG959" s="15" t="n">
        <v>42464</v>
      </c>
      <c r="AH959" s="14" t="str">
        <f aca="false">B959&amp;"|"&amp;C959&amp;"|"&amp;D959&amp;"|"&amp;E959&amp;"|"&amp;F959&amp;"|"&amp;G959&amp;"|"&amp;H959&amp;"|"&amp;I959&amp;"|"&amp;J959&amp;"|"&amp;K959&amp;"|"&amp;L959&amp;"|"&amp;M959&amp;"|"&amp;N959&amp;"|"&amp;O959&amp;"|"&amp;P959&amp;"|"&amp;Q959&amp;"|"&amp;R959&amp;"|"&amp;S959&amp;"|"&amp;T959&amp;"|"&amp;U959&amp;"|"&amp;V959&amp;"|"&amp;W959&amp;"|"&amp;X959&amp;"|"&amp;Y959&amp;"|"&amp;Z959&amp;"|"&amp;AA959&amp;"|"&amp;AB959&amp;"|"&amp;AC959&amp;"|"&amp;AD959&amp;"|"&amp;AE959&amp;"|"&amp;AF959&amp;"|"&amp;AG959</f>
        <v>Resort Hotel|0|129|2016|March|14|28|2|5|3|0|0|BB|BEL|Direct|Direct|0|0|0|C|C|0|No Deposit|||0|Transient|88.84|0|1|Check-Out|42464</v>
      </c>
      <c r="AI959" s="14" t="str">
        <f aca="false">IF(COUNTIF($AH$4:$AH$2603,AH959)&gt;1,"Duplicate","Unique")</f>
        <v>Unique</v>
      </c>
      <c r="AJ959" s="14" t="str">
        <f aca="false">IF(COUNTBLANK(B959:AG959)&gt;0,"Missing ("&amp;COUNTBLANK(B959:AG959)&amp;")","Complete")</f>
        <v>Missing (2)</v>
      </c>
    </row>
    <row r="960" customFormat="false" ht="15" hidden="false" customHeight="false" outlineLevel="0" collapsed="false">
      <c r="A960" s="0" t="n">
        <v>957</v>
      </c>
      <c r="B960" s="0" t="s">
        <v>90</v>
      </c>
      <c r="C960" s="0" t="n">
        <v>1</v>
      </c>
      <c r="D960" s="0" t="n">
        <v>240</v>
      </c>
      <c r="E960" s="0" t="n">
        <v>2016</v>
      </c>
      <c r="F960" s="0" t="s">
        <v>81</v>
      </c>
      <c r="G960" s="0" t="n">
        <v>50</v>
      </c>
      <c r="H960" s="0" t="n">
        <v>10</v>
      </c>
      <c r="I960" s="0" t="n">
        <v>2</v>
      </c>
      <c r="J960" s="0" t="n">
        <v>1</v>
      </c>
      <c r="K960" s="0" t="n">
        <v>2</v>
      </c>
      <c r="L960" s="0" t="n">
        <v>0</v>
      </c>
      <c r="M960" s="0" t="n">
        <v>0</v>
      </c>
      <c r="N960" s="0" t="s">
        <v>107</v>
      </c>
      <c r="O960" s="0" t="s">
        <v>158</v>
      </c>
      <c r="P960" s="0" t="s">
        <v>93</v>
      </c>
      <c r="Q960" s="0" t="s">
        <v>94</v>
      </c>
      <c r="R960" s="0" t="n">
        <v>0</v>
      </c>
      <c r="S960" s="0" t="n">
        <v>0</v>
      </c>
      <c r="T960" s="0" t="n">
        <v>0</v>
      </c>
      <c r="U960" s="0" t="s">
        <v>95</v>
      </c>
      <c r="V960" s="0" t="s">
        <v>95</v>
      </c>
      <c r="W960" s="0" t="n">
        <v>0</v>
      </c>
      <c r="X960" s="0" t="s">
        <v>86</v>
      </c>
      <c r="Y960" s="0" t="n">
        <v>9</v>
      </c>
      <c r="AA960" s="0" t="n">
        <v>0</v>
      </c>
      <c r="AB960" s="0" t="s">
        <v>87</v>
      </c>
      <c r="AC960" s="0" t="n">
        <v>67.5</v>
      </c>
      <c r="AD960" s="0" t="n">
        <v>0</v>
      </c>
      <c r="AE960" s="0" t="n">
        <v>2</v>
      </c>
      <c r="AF960" s="0" t="s">
        <v>96</v>
      </c>
      <c r="AG960" s="13" t="n">
        <v>42679</v>
      </c>
      <c r="AH960" s="0" t="str">
        <f aca="false">B960&amp;"|"&amp;C960&amp;"|"&amp;D960&amp;"|"&amp;E960&amp;"|"&amp;F960&amp;"|"&amp;G960&amp;"|"&amp;H960&amp;"|"&amp;I960&amp;"|"&amp;J960&amp;"|"&amp;K960&amp;"|"&amp;L960&amp;"|"&amp;M960&amp;"|"&amp;N960&amp;"|"&amp;O960&amp;"|"&amp;P960&amp;"|"&amp;Q960&amp;"|"&amp;R960&amp;"|"&amp;S960&amp;"|"&amp;T960&amp;"|"&amp;U960&amp;"|"&amp;V960&amp;"|"&amp;W960&amp;"|"&amp;X960&amp;"|"&amp;Y960&amp;"|"&amp;Z960&amp;"|"&amp;AA960&amp;"|"&amp;AB960&amp;"|"&amp;AC960&amp;"|"&amp;AD960&amp;"|"&amp;AE960&amp;"|"&amp;AF960&amp;"|"&amp;AG960</f>
        <v>City Hotel|1|240|2016|December|50|10|2|1|2|0|0|SC|ITA|Online TA|TA/TO|0|0|0|A|A|0|No Deposit|9||0|Transient|67.5|0|2|Canceled|42679</v>
      </c>
      <c r="AI960" s="0" t="str">
        <f aca="false">IF(COUNTIF($AH$4:$AH$2603,AH960)&gt;1,"Duplicate","Unique")</f>
        <v>Unique</v>
      </c>
      <c r="AJ960" s="0" t="str">
        <f aca="false">IF(COUNTBLANK(B960:AG960)&gt;0,"Missing ("&amp;COUNTBLANK(B960:AG960)&amp;")","Complete")</f>
        <v>Missing (1)</v>
      </c>
    </row>
    <row r="961" customFormat="false" ht="15" hidden="false" customHeight="false" outlineLevel="0" collapsed="false">
      <c r="A961" s="14" t="n">
        <v>958</v>
      </c>
      <c r="B961" s="14" t="s">
        <v>90</v>
      </c>
      <c r="C961" s="14" t="n">
        <v>0</v>
      </c>
      <c r="D961" s="14" t="n">
        <v>87</v>
      </c>
      <c r="E961" s="14" t="n">
        <v>2016</v>
      </c>
      <c r="F961" s="14" t="s">
        <v>121</v>
      </c>
      <c r="G961" s="14" t="n">
        <v>22</v>
      </c>
      <c r="H961" s="14" t="n">
        <v>22</v>
      </c>
      <c r="I961" s="14" t="n">
        <v>2</v>
      </c>
      <c r="J961" s="14" t="n">
        <v>5</v>
      </c>
      <c r="K961" s="14" t="n">
        <v>2</v>
      </c>
      <c r="L961" s="14" t="n">
        <v>0</v>
      </c>
      <c r="M961" s="14" t="n">
        <v>0</v>
      </c>
      <c r="N961" s="14" t="s">
        <v>107</v>
      </c>
      <c r="O961" s="14" t="s">
        <v>83</v>
      </c>
      <c r="P961" s="14" t="s">
        <v>99</v>
      </c>
      <c r="Q961" s="14" t="s">
        <v>94</v>
      </c>
      <c r="R961" s="14" t="n">
        <v>0</v>
      </c>
      <c r="S961" s="14" t="n">
        <v>0</v>
      </c>
      <c r="T961" s="14" t="n">
        <v>0</v>
      </c>
      <c r="U961" s="14" t="s">
        <v>95</v>
      </c>
      <c r="V961" s="14" t="s">
        <v>95</v>
      </c>
      <c r="W961" s="14" t="n">
        <v>0</v>
      </c>
      <c r="X961" s="14" t="s">
        <v>86</v>
      </c>
      <c r="Y961" s="14" t="n">
        <v>138</v>
      </c>
      <c r="Z961" s="14"/>
      <c r="AA961" s="14" t="n">
        <v>0</v>
      </c>
      <c r="AB961" s="14" t="s">
        <v>87</v>
      </c>
      <c r="AC961" s="14" t="n">
        <v>85</v>
      </c>
      <c r="AD961" s="14" t="n">
        <v>0</v>
      </c>
      <c r="AE961" s="14" t="n">
        <v>0</v>
      </c>
      <c r="AF961" s="14" t="s">
        <v>88</v>
      </c>
      <c r="AG961" s="15" t="n">
        <v>42519</v>
      </c>
      <c r="AH961" s="14" t="str">
        <f aca="false">B961&amp;"|"&amp;C961&amp;"|"&amp;D961&amp;"|"&amp;E961&amp;"|"&amp;F961&amp;"|"&amp;G961&amp;"|"&amp;H961&amp;"|"&amp;I961&amp;"|"&amp;J961&amp;"|"&amp;K961&amp;"|"&amp;L961&amp;"|"&amp;M961&amp;"|"&amp;N961&amp;"|"&amp;O961&amp;"|"&amp;P961&amp;"|"&amp;Q961&amp;"|"&amp;R961&amp;"|"&amp;S961&amp;"|"&amp;T961&amp;"|"&amp;U961&amp;"|"&amp;V961&amp;"|"&amp;W961&amp;"|"&amp;X961&amp;"|"&amp;Y961&amp;"|"&amp;Z961&amp;"|"&amp;AA961&amp;"|"&amp;AB961&amp;"|"&amp;AC961&amp;"|"&amp;AD961&amp;"|"&amp;AE961&amp;"|"&amp;AF961&amp;"|"&amp;AG961</f>
        <v>City Hotel|0|87|2016|May|22|22|2|5|2|0|0|SC|GBR|Offline TA/TO|TA/TO|0|0|0|A|A|0|No Deposit|138||0|Transient|85|0|0|Check-Out|42519</v>
      </c>
      <c r="AI961" s="14" t="str">
        <f aca="false">IF(COUNTIF($AH$4:$AH$2603,AH961)&gt;1,"Duplicate","Unique")</f>
        <v>Unique</v>
      </c>
      <c r="AJ961" s="14" t="str">
        <f aca="false">IF(COUNTBLANK(B961:AG961)&gt;0,"Missing ("&amp;COUNTBLANK(B961:AG961)&amp;")","Complete")</f>
        <v>Missing (1)</v>
      </c>
    </row>
    <row r="962" customFormat="false" ht="15" hidden="false" customHeight="false" outlineLevel="0" collapsed="false">
      <c r="A962" s="0" t="n">
        <v>959</v>
      </c>
      <c r="B962" s="0" t="s">
        <v>90</v>
      </c>
      <c r="C962" s="0" t="n">
        <v>0</v>
      </c>
      <c r="D962" s="0" t="n">
        <v>23</v>
      </c>
      <c r="E962" s="0" t="n">
        <v>2016</v>
      </c>
      <c r="F962" s="0" t="s">
        <v>103</v>
      </c>
      <c r="G962" s="0" t="n">
        <v>12</v>
      </c>
      <c r="H962" s="0" t="n">
        <v>18</v>
      </c>
      <c r="I962" s="0" t="n">
        <v>0</v>
      </c>
      <c r="J962" s="0" t="n">
        <v>1</v>
      </c>
      <c r="K962" s="0" t="n">
        <v>2</v>
      </c>
      <c r="L962" s="0" t="n">
        <v>1</v>
      </c>
      <c r="M962" s="0" t="n">
        <v>0</v>
      </c>
      <c r="N962" s="0" t="s">
        <v>82</v>
      </c>
      <c r="O962" s="0" t="s">
        <v>92</v>
      </c>
      <c r="P962" s="0" t="s">
        <v>93</v>
      </c>
      <c r="Q962" s="0" t="s">
        <v>94</v>
      </c>
      <c r="R962" s="0" t="n">
        <v>0</v>
      </c>
      <c r="S962" s="0" t="n">
        <v>0</v>
      </c>
      <c r="T962" s="0" t="n">
        <v>0</v>
      </c>
      <c r="U962" s="0" t="s">
        <v>95</v>
      </c>
      <c r="V962" s="0" t="s">
        <v>109</v>
      </c>
      <c r="W962" s="0" t="n">
        <v>0</v>
      </c>
      <c r="X962" s="0" t="s">
        <v>86</v>
      </c>
      <c r="Y962" s="0" t="n">
        <v>9</v>
      </c>
      <c r="AA962" s="0" t="n">
        <v>0</v>
      </c>
      <c r="AB962" s="0" t="s">
        <v>101</v>
      </c>
      <c r="AC962" s="0" t="n">
        <v>109</v>
      </c>
      <c r="AD962" s="0" t="n">
        <v>0</v>
      </c>
      <c r="AE962" s="0" t="n">
        <v>2</v>
      </c>
      <c r="AF962" s="0" t="s">
        <v>88</v>
      </c>
      <c r="AG962" s="13" t="n">
        <v>42448</v>
      </c>
      <c r="AH962" s="0" t="str">
        <f aca="false">B962&amp;"|"&amp;C962&amp;"|"&amp;D962&amp;"|"&amp;E962&amp;"|"&amp;F962&amp;"|"&amp;G962&amp;"|"&amp;H962&amp;"|"&amp;I962&amp;"|"&amp;J962&amp;"|"&amp;K962&amp;"|"&amp;L962&amp;"|"&amp;M962&amp;"|"&amp;N962&amp;"|"&amp;O962&amp;"|"&amp;P962&amp;"|"&amp;Q962&amp;"|"&amp;R962&amp;"|"&amp;S962&amp;"|"&amp;T962&amp;"|"&amp;U962&amp;"|"&amp;V962&amp;"|"&amp;W962&amp;"|"&amp;X962&amp;"|"&amp;Y962&amp;"|"&amp;Z962&amp;"|"&amp;AA962&amp;"|"&amp;AB962&amp;"|"&amp;AC962&amp;"|"&amp;AD962&amp;"|"&amp;AE962&amp;"|"&amp;AF962&amp;"|"&amp;AG962</f>
        <v>City Hotel|0|23|2016|March|12|18|0|1|2|1|0|BB|PRT|Online TA|TA/TO|0|0|0|A|D|0|No Deposit|9||0|Transient-Party|109|0|2|Check-Out|42448</v>
      </c>
      <c r="AI962" s="0" t="str">
        <f aca="false">IF(COUNTIF($AH$4:$AH$2603,AH962)&gt;1,"Duplicate","Unique")</f>
        <v>Unique</v>
      </c>
      <c r="AJ962" s="0" t="str">
        <f aca="false">IF(COUNTBLANK(B962:AG962)&gt;0,"Missing ("&amp;COUNTBLANK(B962:AG962)&amp;")","Complete")</f>
        <v>Missing (1)</v>
      </c>
    </row>
    <row r="963" customFormat="false" ht="15" hidden="false" customHeight="false" outlineLevel="0" collapsed="false">
      <c r="A963" s="14" t="n">
        <v>960</v>
      </c>
      <c r="B963" s="14" t="s">
        <v>80</v>
      </c>
      <c r="C963" s="14" t="n">
        <v>0</v>
      </c>
      <c r="D963" s="14" t="n">
        <v>0</v>
      </c>
      <c r="E963" s="14" t="n">
        <v>2016</v>
      </c>
      <c r="F963" s="14" t="s">
        <v>111</v>
      </c>
      <c r="G963" s="14" t="n">
        <v>44</v>
      </c>
      <c r="H963" s="14" t="n">
        <v>28</v>
      </c>
      <c r="I963" s="14" t="n">
        <v>0</v>
      </c>
      <c r="J963" s="14" t="n">
        <v>1</v>
      </c>
      <c r="K963" s="14" t="n">
        <v>2</v>
      </c>
      <c r="L963" s="14" t="n">
        <v>0</v>
      </c>
      <c r="M963" s="14" t="n">
        <v>0</v>
      </c>
      <c r="N963" s="14" t="s">
        <v>82</v>
      </c>
      <c r="O963" s="14" t="s">
        <v>115</v>
      </c>
      <c r="P963" s="14" t="s">
        <v>84</v>
      </c>
      <c r="Q963" s="14" t="s">
        <v>84</v>
      </c>
      <c r="R963" s="14" t="n">
        <v>0</v>
      </c>
      <c r="S963" s="14" t="n">
        <v>0</v>
      </c>
      <c r="T963" s="14" t="n">
        <v>0</v>
      </c>
      <c r="U963" s="14" t="s">
        <v>109</v>
      </c>
      <c r="V963" s="14" t="s">
        <v>109</v>
      </c>
      <c r="W963" s="14" t="n">
        <v>0</v>
      </c>
      <c r="X963" s="14" t="s">
        <v>86</v>
      </c>
      <c r="Y963" s="14"/>
      <c r="Z963" s="14"/>
      <c r="AA963" s="14" t="n">
        <v>0</v>
      </c>
      <c r="AB963" s="14" t="s">
        <v>87</v>
      </c>
      <c r="AC963" s="14" t="n">
        <v>68</v>
      </c>
      <c r="AD963" s="14" t="n">
        <v>0</v>
      </c>
      <c r="AE963" s="14" t="n">
        <v>0</v>
      </c>
      <c r="AF963" s="14" t="s">
        <v>88</v>
      </c>
      <c r="AG963" s="15" t="n">
        <v>42672</v>
      </c>
      <c r="AH963" s="14" t="str">
        <f aca="false">B963&amp;"|"&amp;C963&amp;"|"&amp;D963&amp;"|"&amp;E963&amp;"|"&amp;F963&amp;"|"&amp;G963&amp;"|"&amp;H963&amp;"|"&amp;I963&amp;"|"&amp;J963&amp;"|"&amp;K963&amp;"|"&amp;L963&amp;"|"&amp;M963&amp;"|"&amp;N963&amp;"|"&amp;O963&amp;"|"&amp;P963&amp;"|"&amp;Q963&amp;"|"&amp;R963&amp;"|"&amp;S963&amp;"|"&amp;T963&amp;"|"&amp;U963&amp;"|"&amp;V963&amp;"|"&amp;W963&amp;"|"&amp;X963&amp;"|"&amp;Y963&amp;"|"&amp;Z963&amp;"|"&amp;AA963&amp;"|"&amp;AB963&amp;"|"&amp;AC963&amp;"|"&amp;AD963&amp;"|"&amp;AE963&amp;"|"&amp;AF963&amp;"|"&amp;AG963</f>
        <v>Resort Hotel|0|0|2016|October|44|28|0|1|2|0|0|BB|ESP|Direct|Direct|0|0|0|D|D|0|No Deposit|||0|Transient|68|0|0|Check-Out|42672</v>
      </c>
      <c r="AI963" s="14" t="str">
        <f aca="false">IF(COUNTIF($AH$4:$AH$2603,AH963)&gt;1,"Duplicate","Unique")</f>
        <v>Unique</v>
      </c>
      <c r="AJ963" s="14" t="str">
        <f aca="false">IF(COUNTBLANK(B963:AG963)&gt;0,"Missing ("&amp;COUNTBLANK(B963:AG963)&amp;")","Complete")</f>
        <v>Missing (2)</v>
      </c>
    </row>
    <row r="964" customFormat="false" ht="15" hidden="false" customHeight="false" outlineLevel="0" collapsed="false">
      <c r="A964" s="0" t="n">
        <v>961</v>
      </c>
      <c r="B964" s="0" t="s">
        <v>80</v>
      </c>
      <c r="C964" s="0" t="n">
        <v>0</v>
      </c>
      <c r="D964" s="0" t="n">
        <v>132</v>
      </c>
      <c r="E964" s="0" t="n">
        <v>2016</v>
      </c>
      <c r="F964" s="0" t="s">
        <v>91</v>
      </c>
      <c r="G964" s="0" t="n">
        <v>30</v>
      </c>
      <c r="H964" s="0" t="n">
        <v>18</v>
      </c>
      <c r="I964" s="0" t="n">
        <v>1</v>
      </c>
      <c r="J964" s="0" t="n">
        <v>3</v>
      </c>
      <c r="K964" s="0" t="n">
        <v>2</v>
      </c>
      <c r="L964" s="0" t="n">
        <v>2</v>
      </c>
      <c r="M964" s="0" t="n">
        <v>0</v>
      </c>
      <c r="N964" s="0" t="s">
        <v>82</v>
      </c>
      <c r="O964" s="0" t="s">
        <v>92</v>
      </c>
      <c r="P964" s="0" t="s">
        <v>93</v>
      </c>
      <c r="Q964" s="0" t="s">
        <v>94</v>
      </c>
      <c r="R964" s="0" t="n">
        <v>0</v>
      </c>
      <c r="S964" s="0" t="n">
        <v>0</v>
      </c>
      <c r="T964" s="0" t="n">
        <v>0</v>
      </c>
      <c r="U964" s="0" t="s">
        <v>156</v>
      </c>
      <c r="V964" s="0" t="s">
        <v>156</v>
      </c>
      <c r="W964" s="0" t="n">
        <v>1</v>
      </c>
      <c r="X964" s="0" t="s">
        <v>86</v>
      </c>
      <c r="Y964" s="0" t="n">
        <v>196</v>
      </c>
      <c r="AA964" s="0" t="n">
        <v>0</v>
      </c>
      <c r="AB964" s="0" t="s">
        <v>87</v>
      </c>
      <c r="AC964" s="0" t="n">
        <v>198.5</v>
      </c>
      <c r="AD964" s="0" t="n">
        <v>0</v>
      </c>
      <c r="AE964" s="0" t="n">
        <v>0</v>
      </c>
      <c r="AF964" s="0" t="s">
        <v>88</v>
      </c>
      <c r="AG964" s="13" t="n">
        <v>42573</v>
      </c>
      <c r="AH964" s="0" t="str">
        <f aca="false">B964&amp;"|"&amp;C964&amp;"|"&amp;D964&amp;"|"&amp;E964&amp;"|"&amp;F964&amp;"|"&amp;G964&amp;"|"&amp;H964&amp;"|"&amp;I964&amp;"|"&amp;J964&amp;"|"&amp;K964&amp;"|"&amp;L964&amp;"|"&amp;M964&amp;"|"&amp;N964&amp;"|"&amp;O964&amp;"|"&amp;P964&amp;"|"&amp;Q964&amp;"|"&amp;R964&amp;"|"&amp;S964&amp;"|"&amp;T964&amp;"|"&amp;U964&amp;"|"&amp;V964&amp;"|"&amp;W964&amp;"|"&amp;X964&amp;"|"&amp;Y964&amp;"|"&amp;Z964&amp;"|"&amp;AA964&amp;"|"&amp;AB964&amp;"|"&amp;AC964&amp;"|"&amp;AD964&amp;"|"&amp;AE964&amp;"|"&amp;AF964&amp;"|"&amp;AG964</f>
        <v>Resort Hotel|0|132|2016|July|30|18|1|3|2|2|0|BB|PRT|Online TA|TA/TO|0|0|0|C|C|1|No Deposit|196||0|Transient|198.5|0|0|Check-Out|42573</v>
      </c>
      <c r="AI964" s="0" t="str">
        <f aca="false">IF(COUNTIF($AH$4:$AH$2603,AH964)&gt;1,"Duplicate","Unique")</f>
        <v>Unique</v>
      </c>
      <c r="AJ964" s="0" t="str">
        <f aca="false">IF(COUNTBLANK(B964:AG964)&gt;0,"Missing ("&amp;COUNTBLANK(B964:AG964)&amp;")","Complete")</f>
        <v>Missing (1)</v>
      </c>
    </row>
    <row r="965" customFormat="false" ht="15" hidden="false" customHeight="false" outlineLevel="0" collapsed="false">
      <c r="A965" s="14" t="n">
        <v>962</v>
      </c>
      <c r="B965" s="14" t="s">
        <v>90</v>
      </c>
      <c r="C965" s="14" t="n">
        <v>1</v>
      </c>
      <c r="D965" s="14" t="n">
        <v>479</v>
      </c>
      <c r="E965" s="14" t="n">
        <v>2017</v>
      </c>
      <c r="F965" s="14" t="s">
        <v>119</v>
      </c>
      <c r="G965" s="14" t="n">
        <v>32</v>
      </c>
      <c r="H965" s="14" t="n">
        <v>9</v>
      </c>
      <c r="I965" s="14" t="n">
        <v>0</v>
      </c>
      <c r="J965" s="14" t="n">
        <v>3</v>
      </c>
      <c r="K965" s="14" t="n">
        <v>2</v>
      </c>
      <c r="L965" s="14" t="n">
        <v>0</v>
      </c>
      <c r="M965" s="14" t="n">
        <v>0</v>
      </c>
      <c r="N965" s="14" t="s">
        <v>82</v>
      </c>
      <c r="O965" s="14" t="s">
        <v>92</v>
      </c>
      <c r="P965" s="14" t="s">
        <v>99</v>
      </c>
      <c r="Q965" s="14" t="s">
        <v>94</v>
      </c>
      <c r="R965" s="14" t="n">
        <v>0</v>
      </c>
      <c r="S965" s="14" t="n">
        <v>0</v>
      </c>
      <c r="T965" s="14" t="n">
        <v>0</v>
      </c>
      <c r="U965" s="14" t="s">
        <v>95</v>
      </c>
      <c r="V965" s="14" t="s">
        <v>95</v>
      </c>
      <c r="W965" s="14" t="n">
        <v>0</v>
      </c>
      <c r="X965" s="14" t="s">
        <v>86</v>
      </c>
      <c r="Y965" s="14" t="n">
        <v>229</v>
      </c>
      <c r="Z965" s="14"/>
      <c r="AA965" s="14" t="n">
        <v>0</v>
      </c>
      <c r="AB965" s="14" t="s">
        <v>101</v>
      </c>
      <c r="AC965" s="14" t="n">
        <v>112.67</v>
      </c>
      <c r="AD965" s="14" t="n">
        <v>0</v>
      </c>
      <c r="AE965" s="14" t="n">
        <v>0</v>
      </c>
      <c r="AF965" s="14" t="s">
        <v>96</v>
      </c>
      <c r="AG965" s="15" t="n">
        <v>42943</v>
      </c>
      <c r="AH965" s="14" t="str">
        <f aca="false">B965&amp;"|"&amp;C965&amp;"|"&amp;D965&amp;"|"&amp;E965&amp;"|"&amp;F965&amp;"|"&amp;G965&amp;"|"&amp;H965&amp;"|"&amp;I965&amp;"|"&amp;J965&amp;"|"&amp;K965&amp;"|"&amp;L965&amp;"|"&amp;M965&amp;"|"&amp;N965&amp;"|"&amp;O965&amp;"|"&amp;P965&amp;"|"&amp;Q965&amp;"|"&amp;R965&amp;"|"&amp;S965&amp;"|"&amp;T965&amp;"|"&amp;U965&amp;"|"&amp;V965&amp;"|"&amp;W965&amp;"|"&amp;X965&amp;"|"&amp;Y965&amp;"|"&amp;Z965&amp;"|"&amp;AA965&amp;"|"&amp;AB965&amp;"|"&amp;AC965&amp;"|"&amp;AD965&amp;"|"&amp;AE965&amp;"|"&amp;AF965&amp;"|"&amp;AG965</f>
        <v>City Hotel|1|479|2017|August|32|9|0|3|2|0|0|BB|PRT|Offline TA/TO|TA/TO|0|0|0|A|A|0|No Deposit|229||0|Transient-Party|112.67|0|0|Canceled|42943</v>
      </c>
      <c r="AI965" s="14" t="str">
        <f aca="false">IF(COUNTIF($AH$4:$AH$2603,AH965)&gt;1,"Duplicate","Unique")</f>
        <v>Unique</v>
      </c>
      <c r="AJ965" s="14" t="str">
        <f aca="false">IF(COUNTBLANK(B965:AG965)&gt;0,"Missing ("&amp;COUNTBLANK(B965:AG965)&amp;")","Complete")</f>
        <v>Missing (1)</v>
      </c>
    </row>
    <row r="966" customFormat="false" ht="15" hidden="false" customHeight="false" outlineLevel="0" collapsed="false">
      <c r="A966" s="0" t="n">
        <v>963</v>
      </c>
      <c r="B966" s="0" t="s">
        <v>90</v>
      </c>
      <c r="C966" s="0" t="n">
        <v>0</v>
      </c>
      <c r="D966" s="0" t="n">
        <v>405</v>
      </c>
      <c r="E966" s="0" t="n">
        <v>2017</v>
      </c>
      <c r="F966" s="0" t="s">
        <v>91</v>
      </c>
      <c r="G966" s="0" t="n">
        <v>27</v>
      </c>
      <c r="H966" s="0" t="n">
        <v>4</v>
      </c>
      <c r="I966" s="0" t="n">
        <v>0</v>
      </c>
      <c r="J966" s="0" t="n">
        <v>2</v>
      </c>
      <c r="K966" s="0" t="n">
        <v>2</v>
      </c>
      <c r="L966" s="0" t="n">
        <v>0</v>
      </c>
      <c r="M966" s="0" t="n">
        <v>0</v>
      </c>
      <c r="N966" s="0" t="s">
        <v>112</v>
      </c>
      <c r="O966" s="0" t="s">
        <v>108</v>
      </c>
      <c r="P966" s="0" t="s">
        <v>99</v>
      </c>
      <c r="Q966" s="0" t="s">
        <v>94</v>
      </c>
      <c r="R966" s="0" t="n">
        <v>0</v>
      </c>
      <c r="S966" s="0" t="n">
        <v>0</v>
      </c>
      <c r="T966" s="0" t="n">
        <v>0</v>
      </c>
      <c r="U966" s="0" t="s">
        <v>95</v>
      </c>
      <c r="V966" s="0" t="s">
        <v>95</v>
      </c>
      <c r="W966" s="0" t="n">
        <v>0</v>
      </c>
      <c r="X966" s="0" t="s">
        <v>86</v>
      </c>
      <c r="Y966" s="0" t="n">
        <v>6</v>
      </c>
      <c r="AA966" s="0" t="n">
        <v>0</v>
      </c>
      <c r="AB966" s="0" t="s">
        <v>101</v>
      </c>
      <c r="AC966" s="0" t="n">
        <v>114.4</v>
      </c>
      <c r="AD966" s="0" t="n">
        <v>0</v>
      </c>
      <c r="AE966" s="0" t="n">
        <v>0</v>
      </c>
      <c r="AF966" s="0" t="s">
        <v>88</v>
      </c>
      <c r="AG966" s="13" t="n">
        <v>42922</v>
      </c>
      <c r="AH966" s="0" t="str">
        <f aca="false">B966&amp;"|"&amp;C966&amp;"|"&amp;D966&amp;"|"&amp;E966&amp;"|"&amp;F966&amp;"|"&amp;G966&amp;"|"&amp;H966&amp;"|"&amp;I966&amp;"|"&amp;J966&amp;"|"&amp;K966&amp;"|"&amp;L966&amp;"|"&amp;M966&amp;"|"&amp;N966&amp;"|"&amp;O966&amp;"|"&amp;P966&amp;"|"&amp;Q966&amp;"|"&amp;R966&amp;"|"&amp;S966&amp;"|"&amp;T966&amp;"|"&amp;U966&amp;"|"&amp;V966&amp;"|"&amp;W966&amp;"|"&amp;X966&amp;"|"&amp;Y966&amp;"|"&amp;Z966&amp;"|"&amp;AA966&amp;"|"&amp;AB966&amp;"|"&amp;AC966&amp;"|"&amp;AD966&amp;"|"&amp;AE966&amp;"|"&amp;AF966&amp;"|"&amp;AG966</f>
        <v>City Hotel|0|405|2017|July|27|4|0|2|2|0|0|HB|DEU|Offline TA/TO|TA/TO|0|0|0|A|A|0|No Deposit|6||0|Transient-Party|114.4|0|0|Check-Out|42922</v>
      </c>
      <c r="AI966" s="0" t="str">
        <f aca="false">IF(COUNTIF($AH$4:$AH$2603,AH966)&gt;1,"Duplicate","Unique")</f>
        <v>Unique</v>
      </c>
      <c r="AJ966" s="0" t="str">
        <f aca="false">IF(COUNTBLANK(B966:AG966)&gt;0,"Missing ("&amp;COUNTBLANK(B966:AG966)&amp;")","Complete")</f>
        <v>Missing (1)</v>
      </c>
    </row>
    <row r="967" customFormat="false" ht="15" hidden="false" customHeight="false" outlineLevel="0" collapsed="false">
      <c r="A967" s="14" t="n">
        <v>964</v>
      </c>
      <c r="B967" s="14" t="s">
        <v>80</v>
      </c>
      <c r="C967" s="14" t="n">
        <v>0</v>
      </c>
      <c r="D967" s="14" t="n">
        <v>29</v>
      </c>
      <c r="E967" s="14" t="n">
        <v>2017</v>
      </c>
      <c r="F967" s="14" t="s">
        <v>106</v>
      </c>
      <c r="G967" s="14" t="n">
        <v>15</v>
      </c>
      <c r="H967" s="14" t="n">
        <v>10</v>
      </c>
      <c r="I967" s="14" t="n">
        <v>1</v>
      </c>
      <c r="J967" s="14" t="n">
        <v>0</v>
      </c>
      <c r="K967" s="14" t="n">
        <v>2</v>
      </c>
      <c r="L967" s="14" t="n">
        <v>0</v>
      </c>
      <c r="M967" s="14" t="n">
        <v>0</v>
      </c>
      <c r="N967" s="14" t="s">
        <v>82</v>
      </c>
      <c r="O967" s="14" t="s">
        <v>115</v>
      </c>
      <c r="P967" s="14" t="s">
        <v>93</v>
      </c>
      <c r="Q967" s="14" t="s">
        <v>94</v>
      </c>
      <c r="R967" s="14" t="n">
        <v>0</v>
      </c>
      <c r="S967" s="14" t="n">
        <v>0</v>
      </c>
      <c r="T967" s="14" t="n">
        <v>0</v>
      </c>
      <c r="U967" s="14" t="s">
        <v>95</v>
      </c>
      <c r="V967" s="14" t="s">
        <v>95</v>
      </c>
      <c r="W967" s="14" t="n">
        <v>0</v>
      </c>
      <c r="X967" s="14" t="s">
        <v>86</v>
      </c>
      <c r="Y967" s="14" t="n">
        <v>240</v>
      </c>
      <c r="Z967" s="14"/>
      <c r="AA967" s="14" t="n">
        <v>0</v>
      </c>
      <c r="AB967" s="14" t="s">
        <v>87</v>
      </c>
      <c r="AC967" s="14" t="n">
        <v>75</v>
      </c>
      <c r="AD967" s="14" t="n">
        <v>0</v>
      </c>
      <c r="AE967" s="14" t="n">
        <v>1</v>
      </c>
      <c r="AF967" s="14" t="s">
        <v>88</v>
      </c>
      <c r="AG967" s="15" t="n">
        <v>42836</v>
      </c>
      <c r="AH967" s="14" t="str">
        <f aca="false">B967&amp;"|"&amp;C967&amp;"|"&amp;D967&amp;"|"&amp;E967&amp;"|"&amp;F967&amp;"|"&amp;G967&amp;"|"&amp;H967&amp;"|"&amp;I967&amp;"|"&amp;J967&amp;"|"&amp;K967&amp;"|"&amp;L967&amp;"|"&amp;M967&amp;"|"&amp;N967&amp;"|"&amp;O967&amp;"|"&amp;P967&amp;"|"&amp;Q967&amp;"|"&amp;R967&amp;"|"&amp;S967&amp;"|"&amp;T967&amp;"|"&amp;U967&amp;"|"&amp;V967&amp;"|"&amp;W967&amp;"|"&amp;X967&amp;"|"&amp;Y967&amp;"|"&amp;Z967&amp;"|"&amp;AA967&amp;"|"&amp;AB967&amp;"|"&amp;AC967&amp;"|"&amp;AD967&amp;"|"&amp;AE967&amp;"|"&amp;AF967&amp;"|"&amp;AG967</f>
        <v>Resort Hotel|0|29|2017|April|15|10|1|0|2|0|0|BB|ESP|Online TA|TA/TO|0|0|0|A|A|0|No Deposit|240||0|Transient|75|0|1|Check-Out|42836</v>
      </c>
      <c r="AI967" s="14" t="str">
        <f aca="false">IF(COUNTIF($AH$4:$AH$2603,AH967)&gt;1,"Duplicate","Unique")</f>
        <v>Unique</v>
      </c>
      <c r="AJ967" s="14" t="str">
        <f aca="false">IF(COUNTBLANK(B967:AG967)&gt;0,"Missing ("&amp;COUNTBLANK(B967:AG967)&amp;")","Complete")</f>
        <v>Missing (1)</v>
      </c>
    </row>
    <row r="968" customFormat="false" ht="15" hidden="false" customHeight="false" outlineLevel="0" collapsed="false">
      <c r="A968" s="0" t="n">
        <v>965</v>
      </c>
      <c r="B968" s="0" t="s">
        <v>90</v>
      </c>
      <c r="C968" s="0" t="n">
        <v>1</v>
      </c>
      <c r="D968" s="0" t="n">
        <v>188</v>
      </c>
      <c r="E968" s="0" t="n">
        <v>2016</v>
      </c>
      <c r="F968" s="0" t="s">
        <v>135</v>
      </c>
      <c r="G968" s="0" t="n">
        <v>25</v>
      </c>
      <c r="H968" s="0" t="n">
        <v>15</v>
      </c>
      <c r="I968" s="0" t="n">
        <v>0</v>
      </c>
      <c r="J968" s="0" t="n">
        <v>2</v>
      </c>
      <c r="K968" s="0" t="n">
        <v>1</v>
      </c>
      <c r="L968" s="0" t="n">
        <v>0</v>
      </c>
      <c r="M968" s="0" t="n">
        <v>0</v>
      </c>
      <c r="N968" s="0" t="s">
        <v>82</v>
      </c>
      <c r="O968" s="0" t="s">
        <v>92</v>
      </c>
      <c r="P968" s="0" t="s">
        <v>99</v>
      </c>
      <c r="Q968" s="0" t="s">
        <v>94</v>
      </c>
      <c r="R968" s="0" t="n">
        <v>0</v>
      </c>
      <c r="S968" s="0" t="n">
        <v>0</v>
      </c>
      <c r="T968" s="0" t="n">
        <v>0</v>
      </c>
      <c r="U968" s="0" t="s">
        <v>95</v>
      </c>
      <c r="V968" s="0" t="s">
        <v>95</v>
      </c>
      <c r="W968" s="0" t="n">
        <v>0</v>
      </c>
      <c r="X968" s="0" t="s">
        <v>120</v>
      </c>
      <c r="Y968" s="0" t="n">
        <v>119</v>
      </c>
      <c r="AA968" s="0" t="n">
        <v>39</v>
      </c>
      <c r="AB968" s="0" t="s">
        <v>87</v>
      </c>
      <c r="AC968" s="0" t="n">
        <v>130</v>
      </c>
      <c r="AD968" s="0" t="n">
        <v>0</v>
      </c>
      <c r="AE968" s="0" t="n">
        <v>0</v>
      </c>
      <c r="AF968" s="0" t="s">
        <v>96</v>
      </c>
      <c r="AG968" s="13" t="n">
        <v>42387</v>
      </c>
      <c r="AH968" s="0" t="str">
        <f aca="false">B968&amp;"|"&amp;C968&amp;"|"&amp;D968&amp;"|"&amp;E968&amp;"|"&amp;F968&amp;"|"&amp;G968&amp;"|"&amp;H968&amp;"|"&amp;I968&amp;"|"&amp;J968&amp;"|"&amp;K968&amp;"|"&amp;L968&amp;"|"&amp;M968&amp;"|"&amp;N968&amp;"|"&amp;O968&amp;"|"&amp;P968&amp;"|"&amp;Q968&amp;"|"&amp;R968&amp;"|"&amp;S968&amp;"|"&amp;T968&amp;"|"&amp;U968&amp;"|"&amp;V968&amp;"|"&amp;W968&amp;"|"&amp;X968&amp;"|"&amp;Y968&amp;"|"&amp;Z968&amp;"|"&amp;AA968&amp;"|"&amp;AB968&amp;"|"&amp;AC968&amp;"|"&amp;AD968&amp;"|"&amp;AE968&amp;"|"&amp;AF968&amp;"|"&amp;AG968</f>
        <v>City Hotel|1|188|2016|June|25|15|0|2|1|0|0|BB|PRT|Offline TA/TO|TA/TO|0|0|0|A|A|0|Non Refund|119||39|Transient|130|0|0|Canceled|42387</v>
      </c>
      <c r="AI968" s="0" t="str">
        <f aca="false">IF(COUNTIF($AH$4:$AH$2603,AH968)&gt;1,"Duplicate","Unique")</f>
        <v>Duplicate</v>
      </c>
      <c r="AJ968" s="0" t="str">
        <f aca="false">IF(COUNTBLANK(B968:AG968)&gt;0,"Missing ("&amp;COUNTBLANK(B968:AG968)&amp;")","Complete")</f>
        <v>Missing (1)</v>
      </c>
    </row>
    <row r="969" customFormat="false" ht="15" hidden="false" customHeight="false" outlineLevel="0" collapsed="false">
      <c r="A969" s="14" t="n">
        <v>966</v>
      </c>
      <c r="B969" s="14" t="s">
        <v>80</v>
      </c>
      <c r="C969" s="14" t="n">
        <v>0</v>
      </c>
      <c r="D969" s="14" t="n">
        <v>109</v>
      </c>
      <c r="E969" s="14" t="n">
        <v>2015</v>
      </c>
      <c r="F969" s="14" t="s">
        <v>113</v>
      </c>
      <c r="G969" s="14" t="n">
        <v>46</v>
      </c>
      <c r="H969" s="14" t="n">
        <v>13</v>
      </c>
      <c r="I969" s="14" t="n">
        <v>0</v>
      </c>
      <c r="J969" s="14" t="n">
        <v>1</v>
      </c>
      <c r="K969" s="14" t="n">
        <v>2</v>
      </c>
      <c r="L969" s="14" t="n">
        <v>0</v>
      </c>
      <c r="M969" s="14" t="n">
        <v>0</v>
      </c>
      <c r="N969" s="14" t="s">
        <v>82</v>
      </c>
      <c r="O969" s="14" t="s">
        <v>92</v>
      </c>
      <c r="P969" s="14" t="s">
        <v>84</v>
      </c>
      <c r="Q969" s="14" t="s">
        <v>84</v>
      </c>
      <c r="R969" s="14" t="n">
        <v>0</v>
      </c>
      <c r="S969" s="14" t="n">
        <v>0</v>
      </c>
      <c r="T969" s="14" t="n">
        <v>0</v>
      </c>
      <c r="U969" s="14" t="s">
        <v>85</v>
      </c>
      <c r="V969" s="14" t="s">
        <v>85</v>
      </c>
      <c r="W969" s="14" t="n">
        <v>0</v>
      </c>
      <c r="X969" s="14" t="s">
        <v>86</v>
      </c>
      <c r="Y969" s="14"/>
      <c r="Z969" s="14"/>
      <c r="AA969" s="14" t="n">
        <v>0</v>
      </c>
      <c r="AB969" s="14" t="s">
        <v>87</v>
      </c>
      <c r="AC969" s="14" t="n">
        <v>80.8</v>
      </c>
      <c r="AD969" s="14" t="n">
        <v>1</v>
      </c>
      <c r="AE969" s="14" t="n">
        <v>2</v>
      </c>
      <c r="AF969" s="14" t="s">
        <v>88</v>
      </c>
      <c r="AG969" s="15" t="n">
        <v>42322</v>
      </c>
      <c r="AH969" s="14" t="str">
        <f aca="false">B969&amp;"|"&amp;C969&amp;"|"&amp;D969&amp;"|"&amp;E969&amp;"|"&amp;F969&amp;"|"&amp;G969&amp;"|"&amp;H969&amp;"|"&amp;I969&amp;"|"&amp;J969&amp;"|"&amp;K969&amp;"|"&amp;L969&amp;"|"&amp;M969&amp;"|"&amp;N969&amp;"|"&amp;O969&amp;"|"&amp;P969&amp;"|"&amp;Q969&amp;"|"&amp;R969&amp;"|"&amp;S969&amp;"|"&amp;T969&amp;"|"&amp;U969&amp;"|"&amp;V969&amp;"|"&amp;W969&amp;"|"&amp;X969&amp;"|"&amp;Y969&amp;"|"&amp;Z969&amp;"|"&amp;AA969&amp;"|"&amp;AB969&amp;"|"&amp;AC969&amp;"|"&amp;AD969&amp;"|"&amp;AE969&amp;"|"&amp;AF969&amp;"|"&amp;AG969</f>
        <v>Resort Hotel|0|109|2015|November|46|13|0|1|2|0|0|BB|PRT|Direct|Direct|0|0|0|F|F|0|No Deposit|||0|Transient|80.8|1|2|Check-Out|42322</v>
      </c>
      <c r="AI969" s="14" t="str">
        <f aca="false">IF(COUNTIF($AH$4:$AH$2603,AH969)&gt;1,"Duplicate","Unique")</f>
        <v>Unique</v>
      </c>
      <c r="AJ969" s="14" t="str">
        <f aca="false">IF(COUNTBLANK(B969:AG969)&gt;0,"Missing ("&amp;COUNTBLANK(B969:AG969)&amp;")","Complete")</f>
        <v>Missing (2)</v>
      </c>
    </row>
    <row r="970" customFormat="false" ht="15" hidden="false" customHeight="false" outlineLevel="0" collapsed="false">
      <c r="A970" s="0" t="n">
        <v>967</v>
      </c>
      <c r="B970" s="0" t="s">
        <v>90</v>
      </c>
      <c r="C970" s="0" t="n">
        <v>1</v>
      </c>
      <c r="D970" s="0" t="n">
        <v>184</v>
      </c>
      <c r="E970" s="0" t="n">
        <v>2017</v>
      </c>
      <c r="F970" s="0" t="s">
        <v>119</v>
      </c>
      <c r="G970" s="0" t="n">
        <v>35</v>
      </c>
      <c r="H970" s="0" t="n">
        <v>28</v>
      </c>
      <c r="I970" s="0" t="n">
        <v>1</v>
      </c>
      <c r="J970" s="0" t="n">
        <v>2</v>
      </c>
      <c r="K970" s="0" t="n">
        <v>2</v>
      </c>
      <c r="L970" s="0" t="n">
        <v>0</v>
      </c>
      <c r="M970" s="0" t="n">
        <v>0</v>
      </c>
      <c r="N970" s="0" t="s">
        <v>82</v>
      </c>
      <c r="O970" s="0" t="s">
        <v>92</v>
      </c>
      <c r="P970" s="0" t="s">
        <v>84</v>
      </c>
      <c r="Q970" s="0" t="s">
        <v>84</v>
      </c>
      <c r="R970" s="0" t="n">
        <v>0</v>
      </c>
      <c r="S970" s="0" t="n">
        <v>0</v>
      </c>
      <c r="T970" s="0" t="n">
        <v>0</v>
      </c>
      <c r="U970" s="0" t="s">
        <v>124</v>
      </c>
      <c r="V970" s="0" t="s">
        <v>124</v>
      </c>
      <c r="W970" s="0" t="n">
        <v>0</v>
      </c>
      <c r="X970" s="0" t="s">
        <v>86</v>
      </c>
      <c r="Y970" s="0" t="n">
        <v>14</v>
      </c>
      <c r="AA970" s="0" t="n">
        <v>0</v>
      </c>
      <c r="AB970" s="0" t="s">
        <v>87</v>
      </c>
      <c r="AC970" s="0" t="n">
        <v>191.67</v>
      </c>
      <c r="AD970" s="0" t="n">
        <v>0</v>
      </c>
      <c r="AE970" s="0" t="n">
        <v>3</v>
      </c>
      <c r="AF970" s="0" t="s">
        <v>96</v>
      </c>
      <c r="AG970" s="13" t="n">
        <v>42801</v>
      </c>
      <c r="AH970" s="0" t="str">
        <f aca="false">B970&amp;"|"&amp;C970&amp;"|"&amp;D970&amp;"|"&amp;E970&amp;"|"&amp;F970&amp;"|"&amp;G970&amp;"|"&amp;H970&amp;"|"&amp;I970&amp;"|"&amp;J970&amp;"|"&amp;K970&amp;"|"&amp;L970&amp;"|"&amp;M970&amp;"|"&amp;N970&amp;"|"&amp;O970&amp;"|"&amp;P970&amp;"|"&amp;Q970&amp;"|"&amp;R970&amp;"|"&amp;S970&amp;"|"&amp;T970&amp;"|"&amp;U970&amp;"|"&amp;V970&amp;"|"&amp;W970&amp;"|"&amp;X970&amp;"|"&amp;Y970&amp;"|"&amp;Z970&amp;"|"&amp;AA970&amp;"|"&amp;AB970&amp;"|"&amp;AC970&amp;"|"&amp;AD970&amp;"|"&amp;AE970&amp;"|"&amp;AF970&amp;"|"&amp;AG970</f>
        <v>City Hotel|1|184|2017|August|35|28|1|2|2|0|0|BB|PRT|Direct|Direct|0|0|0|E|E|0|No Deposit|14||0|Transient|191.67|0|3|Canceled|42801</v>
      </c>
      <c r="AI970" s="0" t="str">
        <f aca="false">IF(COUNTIF($AH$4:$AH$2603,AH970)&gt;1,"Duplicate","Unique")</f>
        <v>Unique</v>
      </c>
      <c r="AJ970" s="0" t="str">
        <f aca="false">IF(COUNTBLANK(B970:AG970)&gt;0,"Missing ("&amp;COUNTBLANK(B970:AG970)&amp;")","Complete")</f>
        <v>Missing (1)</v>
      </c>
    </row>
    <row r="971" customFormat="false" ht="15" hidden="false" customHeight="false" outlineLevel="0" collapsed="false">
      <c r="A971" s="14" t="n">
        <v>968</v>
      </c>
      <c r="B971" s="14" t="s">
        <v>90</v>
      </c>
      <c r="C971" s="14" t="n">
        <v>0</v>
      </c>
      <c r="D971" s="14" t="n">
        <v>214</v>
      </c>
      <c r="E971" s="14" t="n">
        <v>2017</v>
      </c>
      <c r="F971" s="14" t="s">
        <v>121</v>
      </c>
      <c r="G971" s="14" t="n">
        <v>22</v>
      </c>
      <c r="H971" s="14" t="n">
        <v>28</v>
      </c>
      <c r="I971" s="14" t="n">
        <v>2</v>
      </c>
      <c r="J971" s="14" t="n">
        <v>4</v>
      </c>
      <c r="K971" s="14" t="n">
        <v>2</v>
      </c>
      <c r="L971" s="14" t="n">
        <v>0</v>
      </c>
      <c r="M971" s="14" t="n">
        <v>0</v>
      </c>
      <c r="N971" s="14" t="s">
        <v>107</v>
      </c>
      <c r="O971" s="14" t="s">
        <v>155</v>
      </c>
      <c r="P971" s="14" t="s">
        <v>93</v>
      </c>
      <c r="Q971" s="14" t="s">
        <v>94</v>
      </c>
      <c r="R971" s="14" t="n">
        <v>0</v>
      </c>
      <c r="S971" s="14" t="n">
        <v>0</v>
      </c>
      <c r="T971" s="14" t="n">
        <v>0</v>
      </c>
      <c r="U971" s="14" t="s">
        <v>95</v>
      </c>
      <c r="V971" s="14" t="s">
        <v>95</v>
      </c>
      <c r="W971" s="14" t="n">
        <v>0</v>
      </c>
      <c r="X971" s="14" t="s">
        <v>86</v>
      </c>
      <c r="Y971" s="14" t="n">
        <v>9</v>
      </c>
      <c r="Z971" s="14"/>
      <c r="AA971" s="14" t="n">
        <v>0</v>
      </c>
      <c r="AB971" s="14" t="s">
        <v>87</v>
      </c>
      <c r="AC971" s="14" t="n">
        <v>115.8</v>
      </c>
      <c r="AD971" s="14" t="n">
        <v>0</v>
      </c>
      <c r="AE971" s="14" t="n">
        <v>0</v>
      </c>
      <c r="AF971" s="14" t="s">
        <v>88</v>
      </c>
      <c r="AG971" s="15" t="n">
        <v>42889</v>
      </c>
      <c r="AH971" s="14" t="str">
        <f aca="false">B971&amp;"|"&amp;C971&amp;"|"&amp;D971&amp;"|"&amp;E971&amp;"|"&amp;F971&amp;"|"&amp;G971&amp;"|"&amp;H971&amp;"|"&amp;I971&amp;"|"&amp;J971&amp;"|"&amp;K971&amp;"|"&amp;L971&amp;"|"&amp;M971&amp;"|"&amp;N971&amp;"|"&amp;O971&amp;"|"&amp;P971&amp;"|"&amp;Q971&amp;"|"&amp;R971&amp;"|"&amp;S971&amp;"|"&amp;T971&amp;"|"&amp;U971&amp;"|"&amp;V971&amp;"|"&amp;W971&amp;"|"&amp;X971&amp;"|"&amp;Y971&amp;"|"&amp;Z971&amp;"|"&amp;AA971&amp;"|"&amp;AB971&amp;"|"&amp;AC971&amp;"|"&amp;AD971&amp;"|"&amp;AE971&amp;"|"&amp;AF971&amp;"|"&amp;AG971</f>
        <v>City Hotel|0|214|2017|May|22|28|2|4|2|0|0|SC|CHE|Online TA|TA/TO|0|0|0|A|A|0|No Deposit|9||0|Transient|115.8|0|0|Check-Out|42889</v>
      </c>
      <c r="AI971" s="14" t="str">
        <f aca="false">IF(COUNTIF($AH$4:$AH$2603,AH971)&gt;1,"Duplicate","Unique")</f>
        <v>Unique</v>
      </c>
      <c r="AJ971" s="14" t="str">
        <f aca="false">IF(COUNTBLANK(B971:AG971)&gt;0,"Missing ("&amp;COUNTBLANK(B971:AG971)&amp;")","Complete")</f>
        <v>Missing (1)</v>
      </c>
    </row>
    <row r="972" customFormat="false" ht="15" hidden="false" customHeight="false" outlineLevel="0" collapsed="false">
      <c r="A972" s="0" t="n">
        <v>969</v>
      </c>
      <c r="B972" s="0" t="s">
        <v>90</v>
      </c>
      <c r="C972" s="0" t="n">
        <v>0</v>
      </c>
      <c r="D972" s="0" t="n">
        <v>39</v>
      </c>
      <c r="E972" s="0" t="n">
        <v>2017</v>
      </c>
      <c r="F972" s="0" t="s">
        <v>119</v>
      </c>
      <c r="G972" s="0" t="n">
        <v>34</v>
      </c>
      <c r="H972" s="0" t="n">
        <v>20</v>
      </c>
      <c r="I972" s="0" t="n">
        <v>2</v>
      </c>
      <c r="J972" s="0" t="n">
        <v>0</v>
      </c>
      <c r="K972" s="0" t="n">
        <v>1</v>
      </c>
      <c r="L972" s="0" t="n">
        <v>0</v>
      </c>
      <c r="M972" s="0" t="n">
        <v>0</v>
      </c>
      <c r="N972" s="0" t="s">
        <v>82</v>
      </c>
      <c r="O972" s="0" t="s">
        <v>92</v>
      </c>
      <c r="P972" s="0" t="s">
        <v>99</v>
      </c>
      <c r="Q972" s="0" t="s">
        <v>94</v>
      </c>
      <c r="R972" s="0" t="n">
        <v>0</v>
      </c>
      <c r="S972" s="0" t="n">
        <v>0</v>
      </c>
      <c r="T972" s="0" t="n">
        <v>0</v>
      </c>
      <c r="U972" s="0" t="s">
        <v>95</v>
      </c>
      <c r="V972" s="0" t="s">
        <v>95</v>
      </c>
      <c r="W972" s="0" t="n">
        <v>0</v>
      </c>
      <c r="X972" s="0" t="s">
        <v>86</v>
      </c>
      <c r="Y972" s="0" t="n">
        <v>310</v>
      </c>
      <c r="AA972" s="0" t="n">
        <v>0</v>
      </c>
      <c r="AB972" s="0" t="s">
        <v>87</v>
      </c>
      <c r="AC972" s="0" t="n">
        <v>140</v>
      </c>
      <c r="AD972" s="0" t="n">
        <v>0</v>
      </c>
      <c r="AE972" s="0" t="n">
        <v>0</v>
      </c>
      <c r="AF972" s="0" t="s">
        <v>88</v>
      </c>
      <c r="AG972" s="13" t="n">
        <v>42969</v>
      </c>
      <c r="AH972" s="0" t="str">
        <f aca="false">B972&amp;"|"&amp;C972&amp;"|"&amp;D972&amp;"|"&amp;E972&amp;"|"&amp;F972&amp;"|"&amp;G972&amp;"|"&amp;H972&amp;"|"&amp;I972&amp;"|"&amp;J972&amp;"|"&amp;K972&amp;"|"&amp;L972&amp;"|"&amp;M972&amp;"|"&amp;N972&amp;"|"&amp;O972&amp;"|"&amp;P972&amp;"|"&amp;Q972&amp;"|"&amp;R972&amp;"|"&amp;S972&amp;"|"&amp;T972&amp;"|"&amp;U972&amp;"|"&amp;V972&amp;"|"&amp;W972&amp;"|"&amp;X972&amp;"|"&amp;Y972&amp;"|"&amp;Z972&amp;"|"&amp;AA972&amp;"|"&amp;AB972&amp;"|"&amp;AC972&amp;"|"&amp;AD972&amp;"|"&amp;AE972&amp;"|"&amp;AF972&amp;"|"&amp;AG972</f>
        <v>City Hotel|0|39|2017|August|34|20|2|0|1|0|0|BB|PRT|Offline TA/TO|TA/TO|0|0|0|A|A|0|No Deposit|310||0|Transient|140|0|0|Check-Out|42969</v>
      </c>
      <c r="AI972" s="0" t="str">
        <f aca="false">IF(COUNTIF($AH$4:$AH$2603,AH972)&gt;1,"Duplicate","Unique")</f>
        <v>Unique</v>
      </c>
      <c r="AJ972" s="0" t="str">
        <f aca="false">IF(COUNTBLANK(B972:AG972)&gt;0,"Missing ("&amp;COUNTBLANK(B972:AG972)&amp;")","Complete")</f>
        <v>Missing (1)</v>
      </c>
    </row>
    <row r="973" customFormat="false" ht="15" hidden="false" customHeight="false" outlineLevel="0" collapsed="false">
      <c r="A973" s="14" t="n">
        <v>970</v>
      </c>
      <c r="B973" s="14" t="s">
        <v>90</v>
      </c>
      <c r="C973" s="14" t="n">
        <v>0</v>
      </c>
      <c r="D973" s="14" t="n">
        <v>28</v>
      </c>
      <c r="E973" s="14" t="n">
        <v>2015</v>
      </c>
      <c r="F973" s="14" t="s">
        <v>114</v>
      </c>
      <c r="G973" s="14" t="n">
        <v>37</v>
      </c>
      <c r="H973" s="14" t="n">
        <v>10</v>
      </c>
      <c r="I973" s="14" t="n">
        <v>0</v>
      </c>
      <c r="J973" s="14" t="n">
        <v>2</v>
      </c>
      <c r="K973" s="14" t="n">
        <v>2</v>
      </c>
      <c r="L973" s="14" t="n">
        <v>0</v>
      </c>
      <c r="M973" s="14" t="n">
        <v>0</v>
      </c>
      <c r="N973" s="14" t="s">
        <v>82</v>
      </c>
      <c r="O973" s="14" t="s">
        <v>151</v>
      </c>
      <c r="P973" s="14" t="s">
        <v>99</v>
      </c>
      <c r="Q973" s="14" t="s">
        <v>94</v>
      </c>
      <c r="R973" s="14" t="n">
        <v>0</v>
      </c>
      <c r="S973" s="14" t="n">
        <v>0</v>
      </c>
      <c r="T973" s="14" t="n">
        <v>0</v>
      </c>
      <c r="U973" s="14" t="s">
        <v>109</v>
      </c>
      <c r="V973" s="14" t="s">
        <v>109</v>
      </c>
      <c r="W973" s="14" t="n">
        <v>0</v>
      </c>
      <c r="X973" s="14" t="s">
        <v>86</v>
      </c>
      <c r="Y973" s="14" t="n">
        <v>50</v>
      </c>
      <c r="Z973" s="14"/>
      <c r="AA973" s="14" t="n">
        <v>0</v>
      </c>
      <c r="AB973" s="14" t="s">
        <v>87</v>
      </c>
      <c r="AC973" s="14" t="n">
        <v>97</v>
      </c>
      <c r="AD973" s="14" t="n">
        <v>0</v>
      </c>
      <c r="AE973" s="14" t="n">
        <v>0</v>
      </c>
      <c r="AF973" s="14" t="s">
        <v>88</v>
      </c>
      <c r="AG973" s="15" t="n">
        <v>42259</v>
      </c>
      <c r="AH973" s="14" t="str">
        <f aca="false">B973&amp;"|"&amp;C973&amp;"|"&amp;D973&amp;"|"&amp;E973&amp;"|"&amp;F973&amp;"|"&amp;G973&amp;"|"&amp;H973&amp;"|"&amp;I973&amp;"|"&amp;J973&amp;"|"&amp;K973&amp;"|"&amp;L973&amp;"|"&amp;M973&amp;"|"&amp;N973&amp;"|"&amp;O973&amp;"|"&amp;P973&amp;"|"&amp;Q973&amp;"|"&amp;R973&amp;"|"&amp;S973&amp;"|"&amp;T973&amp;"|"&amp;U973&amp;"|"&amp;V973&amp;"|"&amp;W973&amp;"|"&amp;X973&amp;"|"&amp;Y973&amp;"|"&amp;Z973&amp;"|"&amp;AA973&amp;"|"&amp;AB973&amp;"|"&amp;AC973&amp;"|"&amp;AD973&amp;"|"&amp;AE973&amp;"|"&amp;AF973&amp;"|"&amp;AG973</f>
        <v>City Hotel|0|28|2015|September|37|10|0|2|2|0|0|BB|CN|Offline TA/TO|TA/TO|0|0|0|D|D|0|No Deposit|50||0|Transient|97|0|0|Check-Out|42259</v>
      </c>
      <c r="AI973" s="14" t="str">
        <f aca="false">IF(COUNTIF($AH$4:$AH$2603,AH973)&gt;1,"Duplicate","Unique")</f>
        <v>Unique</v>
      </c>
      <c r="AJ973" s="14" t="str">
        <f aca="false">IF(COUNTBLANK(B973:AG973)&gt;0,"Missing ("&amp;COUNTBLANK(B973:AG973)&amp;")","Complete")</f>
        <v>Missing (1)</v>
      </c>
    </row>
    <row r="974" customFormat="false" ht="15" hidden="false" customHeight="false" outlineLevel="0" collapsed="false">
      <c r="A974" s="0" t="n">
        <v>971</v>
      </c>
      <c r="B974" s="0" t="s">
        <v>80</v>
      </c>
      <c r="C974" s="0" t="n">
        <v>0</v>
      </c>
      <c r="D974" s="0" t="n">
        <v>283</v>
      </c>
      <c r="E974" s="0" t="n">
        <v>2015</v>
      </c>
      <c r="F974" s="0" t="s">
        <v>111</v>
      </c>
      <c r="G974" s="0" t="n">
        <v>42</v>
      </c>
      <c r="H974" s="0" t="n">
        <v>12</v>
      </c>
      <c r="I974" s="0" t="n">
        <v>2</v>
      </c>
      <c r="J974" s="0" t="n">
        <v>5</v>
      </c>
      <c r="K974" s="0" t="n">
        <v>2</v>
      </c>
      <c r="L974" s="0" t="n">
        <v>0</v>
      </c>
      <c r="M974" s="0" t="n">
        <v>0</v>
      </c>
      <c r="N974" s="0" t="s">
        <v>82</v>
      </c>
      <c r="O974" s="0" t="s">
        <v>83</v>
      </c>
      <c r="P974" s="0" t="s">
        <v>116</v>
      </c>
      <c r="Q974" s="0" t="s">
        <v>84</v>
      </c>
      <c r="R974" s="0" t="n">
        <v>0</v>
      </c>
      <c r="S974" s="0" t="n">
        <v>0</v>
      </c>
      <c r="T974" s="0" t="n">
        <v>0</v>
      </c>
      <c r="U974" s="0" t="s">
        <v>124</v>
      </c>
      <c r="V974" s="0" t="s">
        <v>124</v>
      </c>
      <c r="W974" s="0" t="n">
        <v>0</v>
      </c>
      <c r="X974" s="0" t="s">
        <v>86</v>
      </c>
      <c r="Y974" s="0" t="n">
        <v>273</v>
      </c>
      <c r="AA974" s="0" t="n">
        <v>0</v>
      </c>
      <c r="AB974" s="0" t="s">
        <v>101</v>
      </c>
      <c r="AC974" s="0" t="n">
        <v>77.29</v>
      </c>
      <c r="AD974" s="0" t="n">
        <v>0</v>
      </c>
      <c r="AE974" s="0" t="n">
        <v>0</v>
      </c>
      <c r="AF974" s="0" t="s">
        <v>88</v>
      </c>
      <c r="AG974" s="13" t="n">
        <v>42296</v>
      </c>
      <c r="AH974" s="0" t="str">
        <f aca="false">B974&amp;"|"&amp;C974&amp;"|"&amp;D974&amp;"|"&amp;E974&amp;"|"&amp;F974&amp;"|"&amp;G974&amp;"|"&amp;H974&amp;"|"&amp;I974&amp;"|"&amp;J974&amp;"|"&amp;K974&amp;"|"&amp;L974&amp;"|"&amp;M974&amp;"|"&amp;N974&amp;"|"&amp;O974&amp;"|"&amp;P974&amp;"|"&amp;Q974&amp;"|"&amp;R974&amp;"|"&amp;S974&amp;"|"&amp;T974&amp;"|"&amp;U974&amp;"|"&amp;V974&amp;"|"&amp;W974&amp;"|"&amp;X974&amp;"|"&amp;Y974&amp;"|"&amp;Z974&amp;"|"&amp;AA974&amp;"|"&amp;AB974&amp;"|"&amp;AC974&amp;"|"&amp;AD974&amp;"|"&amp;AE974&amp;"|"&amp;AF974&amp;"|"&amp;AG974</f>
        <v>Resort Hotel|0|283|2015|October|42|12|2|5|2|0|0|BB|GBR|Groups|Direct|0|0|0|E|E|0|No Deposit|273||0|Transient-Party|77.29|0|0|Check-Out|42296</v>
      </c>
      <c r="AI974" s="0" t="str">
        <f aca="false">IF(COUNTIF($AH$4:$AH$2603,AH974)&gt;1,"Duplicate","Unique")</f>
        <v>Unique</v>
      </c>
      <c r="AJ974" s="0" t="str">
        <f aca="false">IF(COUNTBLANK(B974:AG974)&gt;0,"Missing ("&amp;COUNTBLANK(B974:AG974)&amp;")","Complete")</f>
        <v>Missing (1)</v>
      </c>
    </row>
    <row r="975" customFormat="false" ht="15" hidden="false" customHeight="false" outlineLevel="0" collapsed="false">
      <c r="A975" s="14" t="n">
        <v>972</v>
      </c>
      <c r="B975" s="14" t="s">
        <v>90</v>
      </c>
      <c r="C975" s="14" t="n">
        <v>0</v>
      </c>
      <c r="D975" s="14" t="n">
        <v>57</v>
      </c>
      <c r="E975" s="14" t="n">
        <v>2016</v>
      </c>
      <c r="F975" s="14" t="s">
        <v>118</v>
      </c>
      <c r="G975" s="14" t="n">
        <v>7</v>
      </c>
      <c r="H975" s="14" t="n">
        <v>7</v>
      </c>
      <c r="I975" s="14" t="n">
        <v>2</v>
      </c>
      <c r="J975" s="14" t="n">
        <v>2</v>
      </c>
      <c r="K975" s="14" t="n">
        <v>2</v>
      </c>
      <c r="L975" s="14" t="n">
        <v>0</v>
      </c>
      <c r="M975" s="14" t="n">
        <v>0</v>
      </c>
      <c r="N975" s="14" t="s">
        <v>82</v>
      </c>
      <c r="O975" s="14" t="s">
        <v>117</v>
      </c>
      <c r="P975" s="14" t="s">
        <v>84</v>
      </c>
      <c r="Q975" s="14" t="s">
        <v>84</v>
      </c>
      <c r="R975" s="14" t="n">
        <v>0</v>
      </c>
      <c r="S975" s="14" t="n">
        <v>0</v>
      </c>
      <c r="T975" s="14" t="n">
        <v>0</v>
      </c>
      <c r="U975" s="14" t="s">
        <v>138</v>
      </c>
      <c r="V975" s="14" t="s">
        <v>138</v>
      </c>
      <c r="W975" s="14" t="n">
        <v>0</v>
      </c>
      <c r="X975" s="14" t="s">
        <v>86</v>
      </c>
      <c r="Y975" s="14"/>
      <c r="Z975" s="14"/>
      <c r="AA975" s="14" t="n">
        <v>0</v>
      </c>
      <c r="AB975" s="14" t="s">
        <v>87</v>
      </c>
      <c r="AC975" s="14" t="n">
        <v>65</v>
      </c>
      <c r="AD975" s="14" t="n">
        <v>0</v>
      </c>
      <c r="AE975" s="14" t="n">
        <v>1</v>
      </c>
      <c r="AF975" s="14" t="s">
        <v>88</v>
      </c>
      <c r="AG975" s="15" t="n">
        <v>42411</v>
      </c>
      <c r="AH975" s="14" t="str">
        <f aca="false">B975&amp;"|"&amp;C975&amp;"|"&amp;D975&amp;"|"&amp;E975&amp;"|"&amp;F975&amp;"|"&amp;G975&amp;"|"&amp;H975&amp;"|"&amp;I975&amp;"|"&amp;J975&amp;"|"&amp;K975&amp;"|"&amp;L975&amp;"|"&amp;M975&amp;"|"&amp;N975&amp;"|"&amp;O975&amp;"|"&amp;P975&amp;"|"&amp;Q975&amp;"|"&amp;R975&amp;"|"&amp;S975&amp;"|"&amp;T975&amp;"|"&amp;U975&amp;"|"&amp;V975&amp;"|"&amp;W975&amp;"|"&amp;X975&amp;"|"&amp;Y975&amp;"|"&amp;Z975&amp;"|"&amp;AA975&amp;"|"&amp;AB975&amp;"|"&amp;AC975&amp;"|"&amp;AD975&amp;"|"&amp;AE975&amp;"|"&amp;AF975&amp;"|"&amp;AG975</f>
        <v>City Hotel|0|57|2016|February|7|7|2|2|2|0|0|BB|BEL|Direct|Direct|0|0|0|B|B|0|No Deposit|||0|Transient|65|0|1|Check-Out|42411</v>
      </c>
      <c r="AI975" s="14" t="str">
        <f aca="false">IF(COUNTIF($AH$4:$AH$2603,AH975)&gt;1,"Duplicate","Unique")</f>
        <v>Unique</v>
      </c>
      <c r="AJ975" s="14" t="str">
        <f aca="false">IF(COUNTBLANK(B975:AG975)&gt;0,"Missing ("&amp;COUNTBLANK(B975:AG975)&amp;")","Complete")</f>
        <v>Missing (2)</v>
      </c>
    </row>
    <row r="976" customFormat="false" ht="15" hidden="false" customHeight="false" outlineLevel="0" collapsed="false">
      <c r="A976" s="0" t="n">
        <v>973</v>
      </c>
      <c r="B976" s="0" t="s">
        <v>80</v>
      </c>
      <c r="C976" s="0" t="n">
        <v>0</v>
      </c>
      <c r="D976" s="0" t="n">
        <v>1</v>
      </c>
      <c r="E976" s="0" t="n">
        <v>2015</v>
      </c>
      <c r="F976" s="0" t="s">
        <v>91</v>
      </c>
      <c r="G976" s="0" t="n">
        <v>27</v>
      </c>
      <c r="H976" s="0" t="n">
        <v>4</v>
      </c>
      <c r="I976" s="0" t="n">
        <v>1</v>
      </c>
      <c r="J976" s="0" t="n">
        <v>1</v>
      </c>
      <c r="K976" s="0" t="n">
        <v>2</v>
      </c>
      <c r="L976" s="0" t="n">
        <v>0</v>
      </c>
      <c r="M976" s="0" t="n">
        <v>0</v>
      </c>
      <c r="N976" s="0" t="s">
        <v>82</v>
      </c>
      <c r="O976" s="0" t="s">
        <v>92</v>
      </c>
      <c r="P976" s="0" t="s">
        <v>93</v>
      </c>
      <c r="Q976" s="0" t="s">
        <v>94</v>
      </c>
      <c r="R976" s="0" t="n">
        <v>0</v>
      </c>
      <c r="S976" s="0" t="n">
        <v>0</v>
      </c>
      <c r="T976" s="0" t="n">
        <v>0</v>
      </c>
      <c r="U976" s="0" t="s">
        <v>95</v>
      </c>
      <c r="V976" s="0" t="s">
        <v>95</v>
      </c>
      <c r="W976" s="0" t="n">
        <v>0</v>
      </c>
      <c r="X976" s="0" t="s">
        <v>86</v>
      </c>
      <c r="Y976" s="0" t="n">
        <v>240</v>
      </c>
      <c r="AA976" s="0" t="n">
        <v>0</v>
      </c>
      <c r="AB976" s="0" t="s">
        <v>87</v>
      </c>
      <c r="AC976" s="0" t="n">
        <v>114.5</v>
      </c>
      <c r="AD976" s="0" t="n">
        <v>0</v>
      </c>
      <c r="AE976" s="0" t="n">
        <v>0</v>
      </c>
      <c r="AF976" s="0" t="s">
        <v>88</v>
      </c>
      <c r="AG976" s="13" t="n">
        <v>42191</v>
      </c>
      <c r="AH976" s="0" t="str">
        <f aca="false">B976&amp;"|"&amp;C976&amp;"|"&amp;D976&amp;"|"&amp;E976&amp;"|"&amp;F976&amp;"|"&amp;G976&amp;"|"&amp;H976&amp;"|"&amp;I976&amp;"|"&amp;J976&amp;"|"&amp;K976&amp;"|"&amp;L976&amp;"|"&amp;M976&amp;"|"&amp;N976&amp;"|"&amp;O976&amp;"|"&amp;P976&amp;"|"&amp;Q976&amp;"|"&amp;R976&amp;"|"&amp;S976&amp;"|"&amp;T976&amp;"|"&amp;U976&amp;"|"&amp;V976&amp;"|"&amp;W976&amp;"|"&amp;X976&amp;"|"&amp;Y976&amp;"|"&amp;Z976&amp;"|"&amp;AA976&amp;"|"&amp;AB976&amp;"|"&amp;AC976&amp;"|"&amp;AD976&amp;"|"&amp;AE976&amp;"|"&amp;AF976&amp;"|"&amp;AG976</f>
        <v>Resort Hotel|0|1|2015|July|27|4|1|1|2|0|0|BB|PRT|Online TA|TA/TO|0|0|0|A|A|0|No Deposit|240||0|Transient|114.5|0|0|Check-Out|42191</v>
      </c>
      <c r="AI976" s="0" t="str">
        <f aca="false">IF(COUNTIF($AH$4:$AH$2603,AH976)&gt;1,"Duplicate","Unique")</f>
        <v>Unique</v>
      </c>
      <c r="AJ976" s="0" t="str">
        <f aca="false">IF(COUNTBLANK(B976:AG976)&gt;0,"Missing ("&amp;COUNTBLANK(B976:AG976)&amp;")","Complete")</f>
        <v>Missing (1)</v>
      </c>
    </row>
    <row r="977" customFormat="false" ht="15" hidden="false" customHeight="false" outlineLevel="0" collapsed="false">
      <c r="A977" s="14" t="n">
        <v>974</v>
      </c>
      <c r="B977" s="14" t="s">
        <v>90</v>
      </c>
      <c r="C977" s="14" t="n">
        <v>1</v>
      </c>
      <c r="D977" s="14" t="n">
        <v>107</v>
      </c>
      <c r="E977" s="14" t="n">
        <v>2016</v>
      </c>
      <c r="F977" s="14" t="s">
        <v>106</v>
      </c>
      <c r="G977" s="14" t="n">
        <v>16</v>
      </c>
      <c r="H977" s="14" t="n">
        <v>14</v>
      </c>
      <c r="I977" s="14" t="n">
        <v>0</v>
      </c>
      <c r="J977" s="14" t="n">
        <v>3</v>
      </c>
      <c r="K977" s="14" t="n">
        <v>2</v>
      </c>
      <c r="L977" s="14" t="n">
        <v>0</v>
      </c>
      <c r="M977" s="14" t="n">
        <v>0</v>
      </c>
      <c r="N977" s="14" t="s">
        <v>82</v>
      </c>
      <c r="O977" s="14" t="s">
        <v>147</v>
      </c>
      <c r="P977" s="14" t="s">
        <v>93</v>
      </c>
      <c r="Q977" s="14" t="s">
        <v>94</v>
      </c>
      <c r="R977" s="14" t="n">
        <v>0</v>
      </c>
      <c r="S977" s="14" t="n">
        <v>0</v>
      </c>
      <c r="T977" s="14" t="n">
        <v>0</v>
      </c>
      <c r="U977" s="14" t="s">
        <v>109</v>
      </c>
      <c r="V977" s="14" t="s">
        <v>109</v>
      </c>
      <c r="W977" s="14" t="n">
        <v>0</v>
      </c>
      <c r="X977" s="14" t="s">
        <v>86</v>
      </c>
      <c r="Y977" s="14" t="n">
        <v>9</v>
      </c>
      <c r="Z977" s="14"/>
      <c r="AA977" s="14" t="n">
        <v>0</v>
      </c>
      <c r="AB977" s="14" t="s">
        <v>87</v>
      </c>
      <c r="AC977" s="14" t="n">
        <v>102.3</v>
      </c>
      <c r="AD977" s="14" t="n">
        <v>0</v>
      </c>
      <c r="AE977" s="14" t="n">
        <v>1</v>
      </c>
      <c r="AF977" s="14" t="s">
        <v>96</v>
      </c>
      <c r="AG977" s="15" t="n">
        <v>42437</v>
      </c>
      <c r="AH977" s="14" t="str">
        <f aca="false">B977&amp;"|"&amp;C977&amp;"|"&amp;D977&amp;"|"&amp;E977&amp;"|"&amp;F977&amp;"|"&amp;G977&amp;"|"&amp;H977&amp;"|"&amp;I977&amp;"|"&amp;J977&amp;"|"&amp;K977&amp;"|"&amp;L977&amp;"|"&amp;M977&amp;"|"&amp;N977&amp;"|"&amp;O977&amp;"|"&amp;P977&amp;"|"&amp;Q977&amp;"|"&amp;R977&amp;"|"&amp;S977&amp;"|"&amp;T977&amp;"|"&amp;U977&amp;"|"&amp;V977&amp;"|"&amp;W977&amp;"|"&amp;X977&amp;"|"&amp;Y977&amp;"|"&amp;Z977&amp;"|"&amp;AA977&amp;"|"&amp;AB977&amp;"|"&amp;AC977&amp;"|"&amp;AD977&amp;"|"&amp;AE977&amp;"|"&amp;AF977&amp;"|"&amp;AG977</f>
        <v>City Hotel|1|107|2016|April|16|14|0|3|2|0|0|BB|IRL|Online TA|TA/TO|0|0|0|D|D|0|No Deposit|9||0|Transient|102.3|0|1|Canceled|42437</v>
      </c>
      <c r="AI977" s="14" t="str">
        <f aca="false">IF(COUNTIF($AH$4:$AH$2603,AH977)&gt;1,"Duplicate","Unique")</f>
        <v>Unique</v>
      </c>
      <c r="AJ977" s="14" t="str">
        <f aca="false">IF(COUNTBLANK(B977:AG977)&gt;0,"Missing ("&amp;COUNTBLANK(B977:AG977)&amp;")","Complete")</f>
        <v>Missing (1)</v>
      </c>
    </row>
    <row r="978" customFormat="false" ht="15" hidden="false" customHeight="false" outlineLevel="0" collapsed="false">
      <c r="A978" s="0" t="n">
        <v>975</v>
      </c>
      <c r="B978" s="0" t="s">
        <v>90</v>
      </c>
      <c r="C978" s="0" t="n">
        <v>0</v>
      </c>
      <c r="D978" s="0" t="n">
        <v>74</v>
      </c>
      <c r="E978" s="0" t="n">
        <v>2016</v>
      </c>
      <c r="F978" s="0" t="s">
        <v>103</v>
      </c>
      <c r="G978" s="0" t="n">
        <v>13</v>
      </c>
      <c r="H978" s="0" t="n">
        <v>20</v>
      </c>
      <c r="I978" s="0" t="n">
        <v>2</v>
      </c>
      <c r="J978" s="0" t="n">
        <v>2</v>
      </c>
      <c r="K978" s="0" t="n">
        <v>2</v>
      </c>
      <c r="L978" s="0" t="n">
        <v>0</v>
      </c>
      <c r="M978" s="0" t="n">
        <v>0</v>
      </c>
      <c r="N978" s="0" t="s">
        <v>82</v>
      </c>
      <c r="O978" s="0" t="s">
        <v>158</v>
      </c>
      <c r="P978" s="0" t="s">
        <v>93</v>
      </c>
      <c r="Q978" s="0" t="s">
        <v>94</v>
      </c>
      <c r="R978" s="0" t="n">
        <v>0</v>
      </c>
      <c r="S978" s="0" t="n">
        <v>0</v>
      </c>
      <c r="T978" s="0" t="n">
        <v>0</v>
      </c>
      <c r="U978" s="0" t="s">
        <v>95</v>
      </c>
      <c r="V978" s="0" t="s">
        <v>95</v>
      </c>
      <c r="W978" s="0" t="n">
        <v>0</v>
      </c>
      <c r="X978" s="0" t="s">
        <v>86</v>
      </c>
      <c r="Y978" s="0" t="n">
        <v>9</v>
      </c>
      <c r="AA978" s="0" t="n">
        <v>0</v>
      </c>
      <c r="AB978" s="0" t="s">
        <v>87</v>
      </c>
      <c r="AC978" s="0" t="n">
        <v>82.45</v>
      </c>
      <c r="AD978" s="0" t="n">
        <v>0</v>
      </c>
      <c r="AE978" s="0" t="n">
        <v>1</v>
      </c>
      <c r="AF978" s="0" t="s">
        <v>88</v>
      </c>
      <c r="AG978" s="13" t="n">
        <v>42453</v>
      </c>
      <c r="AH978" s="0" t="str">
        <f aca="false">B978&amp;"|"&amp;C978&amp;"|"&amp;D978&amp;"|"&amp;E978&amp;"|"&amp;F978&amp;"|"&amp;G978&amp;"|"&amp;H978&amp;"|"&amp;I978&amp;"|"&amp;J978&amp;"|"&amp;K978&amp;"|"&amp;L978&amp;"|"&amp;M978&amp;"|"&amp;N978&amp;"|"&amp;O978&amp;"|"&amp;P978&amp;"|"&amp;Q978&amp;"|"&amp;R978&amp;"|"&amp;S978&amp;"|"&amp;T978&amp;"|"&amp;U978&amp;"|"&amp;V978&amp;"|"&amp;W978&amp;"|"&amp;X978&amp;"|"&amp;Y978&amp;"|"&amp;Z978&amp;"|"&amp;AA978&amp;"|"&amp;AB978&amp;"|"&amp;AC978&amp;"|"&amp;AD978&amp;"|"&amp;AE978&amp;"|"&amp;AF978&amp;"|"&amp;AG978</f>
        <v>City Hotel|0|74|2016|March|13|20|2|2|2|0|0|BB|ITA|Online TA|TA/TO|0|0|0|A|A|0|No Deposit|9||0|Transient|82.45|0|1|Check-Out|42453</v>
      </c>
      <c r="AI978" s="0" t="str">
        <f aca="false">IF(COUNTIF($AH$4:$AH$2603,AH978)&gt;1,"Duplicate","Unique")</f>
        <v>Unique</v>
      </c>
      <c r="AJ978" s="0" t="str">
        <f aca="false">IF(COUNTBLANK(B978:AG978)&gt;0,"Missing ("&amp;COUNTBLANK(B978:AG978)&amp;")","Complete")</f>
        <v>Missing (1)</v>
      </c>
    </row>
    <row r="979" customFormat="false" ht="15" hidden="false" customHeight="false" outlineLevel="0" collapsed="false">
      <c r="A979" s="14" t="n">
        <v>976</v>
      </c>
      <c r="B979" s="14" t="s">
        <v>90</v>
      </c>
      <c r="C979" s="14" t="n">
        <v>0</v>
      </c>
      <c r="D979" s="14" t="n">
        <v>133</v>
      </c>
      <c r="E979" s="14" t="n">
        <v>2017</v>
      </c>
      <c r="F979" s="14" t="s">
        <v>106</v>
      </c>
      <c r="G979" s="14" t="n">
        <v>16</v>
      </c>
      <c r="H979" s="14" t="n">
        <v>19</v>
      </c>
      <c r="I979" s="14" t="n">
        <v>0</v>
      </c>
      <c r="J979" s="14" t="n">
        <v>4</v>
      </c>
      <c r="K979" s="14" t="n">
        <v>2</v>
      </c>
      <c r="L979" s="14" t="n">
        <v>0</v>
      </c>
      <c r="M979" s="14" t="n">
        <v>0</v>
      </c>
      <c r="N979" s="14" t="s">
        <v>82</v>
      </c>
      <c r="O979" s="14" t="s">
        <v>179</v>
      </c>
      <c r="P979" s="14" t="s">
        <v>99</v>
      </c>
      <c r="Q979" s="14" t="s">
        <v>94</v>
      </c>
      <c r="R979" s="14" t="n">
        <v>0</v>
      </c>
      <c r="S979" s="14" t="n">
        <v>0</v>
      </c>
      <c r="T979" s="14" t="n">
        <v>0</v>
      </c>
      <c r="U979" s="14" t="s">
        <v>95</v>
      </c>
      <c r="V979" s="14" t="s">
        <v>95</v>
      </c>
      <c r="W979" s="14" t="n">
        <v>0</v>
      </c>
      <c r="X979" s="14" t="s">
        <v>86</v>
      </c>
      <c r="Y979" s="14" t="n">
        <v>390</v>
      </c>
      <c r="Z979" s="14"/>
      <c r="AA979" s="14" t="n">
        <v>0</v>
      </c>
      <c r="AB979" s="14" t="s">
        <v>101</v>
      </c>
      <c r="AC979" s="14" t="n">
        <v>124</v>
      </c>
      <c r="AD979" s="14" t="n">
        <v>0</v>
      </c>
      <c r="AE979" s="14" t="n">
        <v>0</v>
      </c>
      <c r="AF979" s="14" t="s">
        <v>88</v>
      </c>
      <c r="AG979" s="15" t="n">
        <v>42848</v>
      </c>
      <c r="AH979" s="14" t="str">
        <f aca="false">B979&amp;"|"&amp;C979&amp;"|"&amp;D979&amp;"|"&amp;E979&amp;"|"&amp;F979&amp;"|"&amp;G979&amp;"|"&amp;H979&amp;"|"&amp;I979&amp;"|"&amp;J979&amp;"|"&amp;K979&amp;"|"&amp;L979&amp;"|"&amp;M979&amp;"|"&amp;N979&amp;"|"&amp;O979&amp;"|"&amp;P979&amp;"|"&amp;Q979&amp;"|"&amp;R979&amp;"|"&amp;S979&amp;"|"&amp;T979&amp;"|"&amp;U979&amp;"|"&amp;V979&amp;"|"&amp;W979&amp;"|"&amp;X979&amp;"|"&amp;Y979&amp;"|"&amp;Z979&amp;"|"&amp;AA979&amp;"|"&amp;AB979&amp;"|"&amp;AC979&amp;"|"&amp;AD979&amp;"|"&amp;AE979&amp;"|"&amp;AF979&amp;"|"&amp;AG979</f>
        <v>City Hotel|0|133|2017|April|16|19|0|4|2|0|0|BB|ISL|Offline TA/TO|TA/TO|0|0|0|A|A|0|No Deposit|390||0|Transient-Party|124|0|0|Check-Out|42848</v>
      </c>
      <c r="AI979" s="14" t="str">
        <f aca="false">IF(COUNTIF($AH$4:$AH$2603,AH979)&gt;1,"Duplicate","Unique")</f>
        <v>Duplicate</v>
      </c>
      <c r="AJ979" s="14" t="str">
        <f aca="false">IF(COUNTBLANK(B979:AG979)&gt;0,"Missing ("&amp;COUNTBLANK(B979:AG979)&amp;")","Complete")</f>
        <v>Missing (1)</v>
      </c>
    </row>
    <row r="980" customFormat="false" ht="15" hidden="false" customHeight="false" outlineLevel="0" collapsed="false">
      <c r="A980" s="0" t="n">
        <v>977</v>
      </c>
      <c r="B980" s="0" t="s">
        <v>90</v>
      </c>
      <c r="C980" s="0" t="n">
        <v>0</v>
      </c>
      <c r="D980" s="0" t="n">
        <v>0</v>
      </c>
      <c r="E980" s="0" t="n">
        <v>2015</v>
      </c>
      <c r="F980" s="0" t="s">
        <v>119</v>
      </c>
      <c r="G980" s="0" t="n">
        <v>34</v>
      </c>
      <c r="H980" s="0" t="n">
        <v>18</v>
      </c>
      <c r="I980" s="0" t="n">
        <v>0</v>
      </c>
      <c r="J980" s="0" t="n">
        <v>1</v>
      </c>
      <c r="K980" s="0" t="n">
        <v>1</v>
      </c>
      <c r="L980" s="0" t="n">
        <v>0</v>
      </c>
      <c r="M980" s="0" t="n">
        <v>0</v>
      </c>
      <c r="N980" s="0" t="s">
        <v>107</v>
      </c>
      <c r="O980" s="0" t="s">
        <v>149</v>
      </c>
      <c r="P980" s="0" t="s">
        <v>84</v>
      </c>
      <c r="Q980" s="0" t="s">
        <v>84</v>
      </c>
      <c r="R980" s="0" t="n">
        <v>0</v>
      </c>
      <c r="S980" s="0" t="n">
        <v>0</v>
      </c>
      <c r="T980" s="0" t="n">
        <v>0</v>
      </c>
      <c r="U980" s="0" t="s">
        <v>109</v>
      </c>
      <c r="V980" s="0" t="s">
        <v>109</v>
      </c>
      <c r="W980" s="0" t="n">
        <v>0</v>
      </c>
      <c r="X980" s="0" t="s">
        <v>86</v>
      </c>
      <c r="AA980" s="0" t="n">
        <v>0</v>
      </c>
      <c r="AB980" s="0" t="s">
        <v>87</v>
      </c>
      <c r="AC980" s="0" t="n">
        <v>100</v>
      </c>
      <c r="AD980" s="0" t="n">
        <v>0</v>
      </c>
      <c r="AE980" s="0" t="n">
        <v>0</v>
      </c>
      <c r="AF980" s="0" t="s">
        <v>88</v>
      </c>
      <c r="AG980" s="13" t="n">
        <v>42235</v>
      </c>
      <c r="AH980" s="0" t="str">
        <f aca="false">B980&amp;"|"&amp;C980&amp;"|"&amp;D980&amp;"|"&amp;E980&amp;"|"&amp;F980&amp;"|"&amp;G980&amp;"|"&amp;H980&amp;"|"&amp;I980&amp;"|"&amp;J980&amp;"|"&amp;K980&amp;"|"&amp;L980&amp;"|"&amp;M980&amp;"|"&amp;N980&amp;"|"&amp;O980&amp;"|"&amp;P980&amp;"|"&amp;Q980&amp;"|"&amp;R980&amp;"|"&amp;S980&amp;"|"&amp;T980&amp;"|"&amp;U980&amp;"|"&amp;V980&amp;"|"&amp;W980&amp;"|"&amp;X980&amp;"|"&amp;Y980&amp;"|"&amp;Z980&amp;"|"&amp;AA980&amp;"|"&amp;AB980&amp;"|"&amp;AC980&amp;"|"&amp;AD980&amp;"|"&amp;AE980&amp;"|"&amp;AF980&amp;"|"&amp;AG980</f>
        <v>City Hotel|0|0|2015|August|34|18|0|1|1|0|0|SC|AGO|Direct|Direct|0|0|0|D|D|0|No Deposit|||0|Transient|100|0|0|Check-Out|42235</v>
      </c>
      <c r="AI980" s="0" t="str">
        <f aca="false">IF(COUNTIF($AH$4:$AH$2603,AH980)&gt;1,"Duplicate","Unique")</f>
        <v>Unique</v>
      </c>
      <c r="AJ980" s="0" t="str">
        <f aca="false">IF(COUNTBLANK(B980:AG980)&gt;0,"Missing ("&amp;COUNTBLANK(B980:AG980)&amp;")","Complete")</f>
        <v>Missing (2)</v>
      </c>
    </row>
    <row r="981" customFormat="false" ht="15" hidden="false" customHeight="false" outlineLevel="0" collapsed="false">
      <c r="A981" s="14" t="n">
        <v>978</v>
      </c>
      <c r="B981" s="14" t="s">
        <v>90</v>
      </c>
      <c r="C981" s="14" t="n">
        <v>1</v>
      </c>
      <c r="D981" s="14" t="n">
        <v>277</v>
      </c>
      <c r="E981" s="14" t="n">
        <v>2016</v>
      </c>
      <c r="F981" s="14" t="s">
        <v>113</v>
      </c>
      <c r="G981" s="14" t="n">
        <v>46</v>
      </c>
      <c r="H981" s="14" t="n">
        <v>7</v>
      </c>
      <c r="I981" s="14" t="n">
        <v>1</v>
      </c>
      <c r="J981" s="14" t="n">
        <v>2</v>
      </c>
      <c r="K981" s="14" t="n">
        <v>2</v>
      </c>
      <c r="L981" s="14" t="n">
        <v>0</v>
      </c>
      <c r="M981" s="14" t="n">
        <v>0</v>
      </c>
      <c r="N981" s="14" t="s">
        <v>82</v>
      </c>
      <c r="O981" s="14" t="s">
        <v>92</v>
      </c>
      <c r="P981" s="14" t="s">
        <v>116</v>
      </c>
      <c r="Q981" s="14" t="s">
        <v>94</v>
      </c>
      <c r="R981" s="14" t="n">
        <v>0</v>
      </c>
      <c r="S981" s="14" t="n">
        <v>0</v>
      </c>
      <c r="T981" s="14" t="n">
        <v>0</v>
      </c>
      <c r="U981" s="14" t="s">
        <v>95</v>
      </c>
      <c r="V981" s="14" t="s">
        <v>95</v>
      </c>
      <c r="W981" s="14" t="n">
        <v>0</v>
      </c>
      <c r="X981" s="14" t="s">
        <v>120</v>
      </c>
      <c r="Y981" s="14"/>
      <c r="Z981" s="14"/>
      <c r="AA981" s="14" t="n">
        <v>0</v>
      </c>
      <c r="AB981" s="14" t="s">
        <v>87</v>
      </c>
      <c r="AC981" s="14" t="n">
        <v>100</v>
      </c>
      <c r="AD981" s="14" t="n">
        <v>0</v>
      </c>
      <c r="AE981" s="14" t="n">
        <v>0</v>
      </c>
      <c r="AF981" s="14" t="s">
        <v>96</v>
      </c>
      <c r="AG981" s="15" t="n">
        <v>42464</v>
      </c>
      <c r="AH981" s="14" t="str">
        <f aca="false">B981&amp;"|"&amp;C981&amp;"|"&amp;D981&amp;"|"&amp;E981&amp;"|"&amp;F981&amp;"|"&amp;G981&amp;"|"&amp;H981&amp;"|"&amp;I981&amp;"|"&amp;J981&amp;"|"&amp;K981&amp;"|"&amp;L981&amp;"|"&amp;M981&amp;"|"&amp;N981&amp;"|"&amp;O981&amp;"|"&amp;P981&amp;"|"&amp;Q981&amp;"|"&amp;R981&amp;"|"&amp;S981&amp;"|"&amp;T981&amp;"|"&amp;U981&amp;"|"&amp;V981&amp;"|"&amp;W981&amp;"|"&amp;X981&amp;"|"&amp;Y981&amp;"|"&amp;Z981&amp;"|"&amp;AA981&amp;"|"&amp;AB981&amp;"|"&amp;AC981&amp;"|"&amp;AD981&amp;"|"&amp;AE981&amp;"|"&amp;AF981&amp;"|"&amp;AG981</f>
        <v>City Hotel|1|277|2016|November|46|7|1|2|2|0|0|BB|PRT|Groups|TA/TO|0|0|0|A|A|0|Non Refund|||0|Transient|100|0|0|Canceled|42464</v>
      </c>
      <c r="AI981" s="14" t="str">
        <f aca="false">IF(COUNTIF($AH$4:$AH$2603,AH981)&gt;1,"Duplicate","Unique")</f>
        <v>Duplicate</v>
      </c>
      <c r="AJ981" s="14" t="str">
        <f aca="false">IF(COUNTBLANK(B981:AG981)&gt;0,"Missing ("&amp;COUNTBLANK(B981:AG981)&amp;")","Complete")</f>
        <v>Missing (2)</v>
      </c>
    </row>
    <row r="982" customFormat="false" ht="15" hidden="false" customHeight="false" outlineLevel="0" collapsed="false">
      <c r="A982" s="0" t="n">
        <v>979</v>
      </c>
      <c r="B982" s="0" t="s">
        <v>90</v>
      </c>
      <c r="C982" s="0" t="n">
        <v>0</v>
      </c>
      <c r="D982" s="0" t="n">
        <v>2</v>
      </c>
      <c r="E982" s="0" t="n">
        <v>2016</v>
      </c>
      <c r="F982" s="0" t="s">
        <v>119</v>
      </c>
      <c r="G982" s="0" t="n">
        <v>33</v>
      </c>
      <c r="H982" s="0" t="n">
        <v>13</v>
      </c>
      <c r="I982" s="0" t="n">
        <v>0</v>
      </c>
      <c r="J982" s="0" t="n">
        <v>1</v>
      </c>
      <c r="K982" s="0" t="n">
        <v>2</v>
      </c>
      <c r="L982" s="0" t="n">
        <v>1</v>
      </c>
      <c r="M982" s="0" t="n">
        <v>0</v>
      </c>
      <c r="N982" s="0" t="s">
        <v>82</v>
      </c>
      <c r="O982" s="0" t="s">
        <v>92</v>
      </c>
      <c r="P982" s="0" t="s">
        <v>84</v>
      </c>
      <c r="Q982" s="0" t="s">
        <v>84</v>
      </c>
      <c r="R982" s="0" t="n">
        <v>0</v>
      </c>
      <c r="S982" s="0" t="n">
        <v>0</v>
      </c>
      <c r="T982" s="0" t="n">
        <v>0</v>
      </c>
      <c r="U982" s="0" t="s">
        <v>109</v>
      </c>
      <c r="V982" s="0" t="s">
        <v>109</v>
      </c>
      <c r="W982" s="0" t="n">
        <v>0</v>
      </c>
      <c r="X982" s="0" t="s">
        <v>86</v>
      </c>
      <c r="Y982" s="0" t="n">
        <v>14</v>
      </c>
      <c r="AA982" s="0" t="n">
        <v>0</v>
      </c>
      <c r="AB982" s="0" t="s">
        <v>87</v>
      </c>
      <c r="AC982" s="0" t="n">
        <v>175.65</v>
      </c>
      <c r="AD982" s="0" t="n">
        <v>0</v>
      </c>
      <c r="AE982" s="0" t="n">
        <v>2</v>
      </c>
      <c r="AF982" s="0" t="s">
        <v>88</v>
      </c>
      <c r="AG982" s="13" t="n">
        <v>42596</v>
      </c>
      <c r="AH982" s="0" t="str">
        <f aca="false">B982&amp;"|"&amp;C982&amp;"|"&amp;D982&amp;"|"&amp;E982&amp;"|"&amp;F982&amp;"|"&amp;G982&amp;"|"&amp;H982&amp;"|"&amp;I982&amp;"|"&amp;J982&amp;"|"&amp;K982&amp;"|"&amp;L982&amp;"|"&amp;M982&amp;"|"&amp;N982&amp;"|"&amp;O982&amp;"|"&amp;P982&amp;"|"&amp;Q982&amp;"|"&amp;R982&amp;"|"&amp;S982&amp;"|"&amp;T982&amp;"|"&amp;U982&amp;"|"&amp;V982&amp;"|"&amp;W982&amp;"|"&amp;X982&amp;"|"&amp;Y982&amp;"|"&amp;Z982&amp;"|"&amp;AA982&amp;"|"&amp;AB982&amp;"|"&amp;AC982&amp;"|"&amp;AD982&amp;"|"&amp;AE982&amp;"|"&amp;AF982&amp;"|"&amp;AG982</f>
        <v>City Hotel|0|2|2016|August|33|13|0|1|2|1|0|BB|PRT|Direct|Direct|0|0|0|D|D|0|No Deposit|14||0|Transient|175.65|0|2|Check-Out|42596</v>
      </c>
      <c r="AI982" s="0" t="str">
        <f aca="false">IF(COUNTIF($AH$4:$AH$2603,AH982)&gt;1,"Duplicate","Unique")</f>
        <v>Unique</v>
      </c>
      <c r="AJ982" s="0" t="str">
        <f aca="false">IF(COUNTBLANK(B982:AG982)&gt;0,"Missing ("&amp;COUNTBLANK(B982:AG982)&amp;")","Complete")</f>
        <v>Missing (1)</v>
      </c>
    </row>
    <row r="983" customFormat="false" ht="15" hidden="false" customHeight="false" outlineLevel="0" collapsed="false">
      <c r="A983" s="14" t="n">
        <v>980</v>
      </c>
      <c r="B983" s="14" t="s">
        <v>80</v>
      </c>
      <c r="C983" s="14" t="n">
        <v>0</v>
      </c>
      <c r="D983" s="14" t="n">
        <v>2</v>
      </c>
      <c r="E983" s="14" t="n">
        <v>2017</v>
      </c>
      <c r="F983" s="14" t="s">
        <v>121</v>
      </c>
      <c r="G983" s="14" t="n">
        <v>19</v>
      </c>
      <c r="H983" s="14" t="n">
        <v>7</v>
      </c>
      <c r="I983" s="14" t="n">
        <v>2</v>
      </c>
      <c r="J983" s="14" t="n">
        <v>0</v>
      </c>
      <c r="K983" s="14" t="n">
        <v>2</v>
      </c>
      <c r="L983" s="14" t="n">
        <v>0</v>
      </c>
      <c r="M983" s="14" t="n">
        <v>0</v>
      </c>
      <c r="N983" s="14" t="s">
        <v>82</v>
      </c>
      <c r="O983" s="14" t="s">
        <v>92</v>
      </c>
      <c r="P983" s="14" t="s">
        <v>93</v>
      </c>
      <c r="Q983" s="14" t="s">
        <v>94</v>
      </c>
      <c r="R983" s="14" t="n">
        <v>0</v>
      </c>
      <c r="S983" s="14" t="n">
        <v>0</v>
      </c>
      <c r="T983" s="14" t="n">
        <v>0</v>
      </c>
      <c r="U983" s="14" t="s">
        <v>95</v>
      </c>
      <c r="V983" s="14" t="s">
        <v>138</v>
      </c>
      <c r="W983" s="14" t="n">
        <v>0</v>
      </c>
      <c r="X983" s="14" t="s">
        <v>86</v>
      </c>
      <c r="Y983" s="14" t="n">
        <v>240</v>
      </c>
      <c r="Z983" s="14"/>
      <c r="AA983" s="14" t="n">
        <v>0</v>
      </c>
      <c r="AB983" s="14" t="s">
        <v>87</v>
      </c>
      <c r="AC983" s="14" t="n">
        <v>79.5</v>
      </c>
      <c r="AD983" s="14" t="n">
        <v>1</v>
      </c>
      <c r="AE983" s="14" t="n">
        <v>1</v>
      </c>
      <c r="AF983" s="14" t="s">
        <v>88</v>
      </c>
      <c r="AG983" s="15" t="n">
        <v>42864</v>
      </c>
      <c r="AH983" s="14" t="str">
        <f aca="false">B983&amp;"|"&amp;C983&amp;"|"&amp;D983&amp;"|"&amp;E983&amp;"|"&amp;F983&amp;"|"&amp;G983&amp;"|"&amp;H983&amp;"|"&amp;I983&amp;"|"&amp;J983&amp;"|"&amp;K983&amp;"|"&amp;L983&amp;"|"&amp;M983&amp;"|"&amp;N983&amp;"|"&amp;O983&amp;"|"&amp;P983&amp;"|"&amp;Q983&amp;"|"&amp;R983&amp;"|"&amp;S983&amp;"|"&amp;T983&amp;"|"&amp;U983&amp;"|"&amp;V983&amp;"|"&amp;W983&amp;"|"&amp;X983&amp;"|"&amp;Y983&amp;"|"&amp;Z983&amp;"|"&amp;AA983&amp;"|"&amp;AB983&amp;"|"&amp;AC983&amp;"|"&amp;AD983&amp;"|"&amp;AE983&amp;"|"&amp;AF983&amp;"|"&amp;AG983</f>
        <v>Resort Hotel|0|2|2017|May|19|7|2|0|2|0|0|BB|PRT|Online TA|TA/TO|0|0|0|A|B|0|No Deposit|240||0|Transient|79.5|1|1|Check-Out|42864</v>
      </c>
      <c r="AI983" s="14" t="str">
        <f aca="false">IF(COUNTIF($AH$4:$AH$2603,AH983)&gt;1,"Duplicate","Unique")</f>
        <v>Unique</v>
      </c>
      <c r="AJ983" s="14" t="str">
        <f aca="false">IF(COUNTBLANK(B983:AG983)&gt;0,"Missing ("&amp;COUNTBLANK(B983:AG983)&amp;")","Complete")</f>
        <v>Missing (1)</v>
      </c>
    </row>
    <row r="984" customFormat="false" ht="15" hidden="false" customHeight="false" outlineLevel="0" collapsed="false">
      <c r="A984" s="0" t="n">
        <v>981</v>
      </c>
      <c r="B984" s="0" t="s">
        <v>80</v>
      </c>
      <c r="C984" s="0" t="n">
        <v>0</v>
      </c>
      <c r="D984" s="0" t="n">
        <v>152</v>
      </c>
      <c r="E984" s="0" t="n">
        <v>2016</v>
      </c>
      <c r="F984" s="0" t="s">
        <v>114</v>
      </c>
      <c r="G984" s="0" t="n">
        <v>40</v>
      </c>
      <c r="H984" s="0" t="n">
        <v>26</v>
      </c>
      <c r="I984" s="0" t="n">
        <v>2</v>
      </c>
      <c r="J984" s="0" t="n">
        <v>5</v>
      </c>
      <c r="K984" s="0" t="n">
        <v>1</v>
      </c>
      <c r="L984" s="0" t="n">
        <v>0</v>
      </c>
      <c r="M984" s="0" t="n">
        <v>0</v>
      </c>
      <c r="N984" s="0" t="s">
        <v>112</v>
      </c>
      <c r="O984" s="0" t="s">
        <v>83</v>
      </c>
      <c r="P984" s="0" t="s">
        <v>116</v>
      </c>
      <c r="Q984" s="0" t="s">
        <v>94</v>
      </c>
      <c r="R984" s="0" t="n">
        <v>0</v>
      </c>
      <c r="S984" s="0" t="n">
        <v>0</v>
      </c>
      <c r="T984" s="0" t="n">
        <v>0</v>
      </c>
      <c r="U984" s="0" t="s">
        <v>95</v>
      </c>
      <c r="V984" s="0" t="s">
        <v>95</v>
      </c>
      <c r="W984" s="0" t="n">
        <v>0</v>
      </c>
      <c r="X984" s="0" t="s">
        <v>86</v>
      </c>
      <c r="Y984" s="0" t="n">
        <v>253</v>
      </c>
      <c r="AA984" s="0" t="n">
        <v>0</v>
      </c>
      <c r="AB984" s="0" t="s">
        <v>101</v>
      </c>
      <c r="AC984" s="0" t="n">
        <v>48.5</v>
      </c>
      <c r="AD984" s="0" t="n">
        <v>0</v>
      </c>
      <c r="AE984" s="0" t="n">
        <v>0</v>
      </c>
      <c r="AF984" s="0" t="s">
        <v>88</v>
      </c>
      <c r="AG984" s="13" t="n">
        <v>42646</v>
      </c>
      <c r="AH984" s="0" t="str">
        <f aca="false">B984&amp;"|"&amp;C984&amp;"|"&amp;D984&amp;"|"&amp;E984&amp;"|"&amp;F984&amp;"|"&amp;G984&amp;"|"&amp;H984&amp;"|"&amp;I984&amp;"|"&amp;J984&amp;"|"&amp;K984&amp;"|"&amp;L984&amp;"|"&amp;M984&amp;"|"&amp;N984&amp;"|"&amp;O984&amp;"|"&amp;P984&amp;"|"&amp;Q984&amp;"|"&amp;R984&amp;"|"&amp;S984&amp;"|"&amp;T984&amp;"|"&amp;U984&amp;"|"&amp;V984&amp;"|"&amp;W984&amp;"|"&amp;X984&amp;"|"&amp;Y984&amp;"|"&amp;Z984&amp;"|"&amp;AA984&amp;"|"&amp;AB984&amp;"|"&amp;AC984&amp;"|"&amp;AD984&amp;"|"&amp;AE984&amp;"|"&amp;AF984&amp;"|"&amp;AG984</f>
        <v>Resort Hotel|0|152|2016|September|40|26|2|5|1|0|0|HB|GBR|Groups|TA/TO|0|0|0|A|A|0|No Deposit|253||0|Transient-Party|48.5|0|0|Check-Out|42646</v>
      </c>
      <c r="AI984" s="0" t="str">
        <f aca="false">IF(COUNTIF($AH$4:$AH$2603,AH984)&gt;1,"Duplicate","Unique")</f>
        <v>Unique</v>
      </c>
      <c r="AJ984" s="0" t="str">
        <f aca="false">IF(COUNTBLANK(B984:AG984)&gt;0,"Missing ("&amp;COUNTBLANK(B984:AG984)&amp;")","Complete")</f>
        <v>Missing (1)</v>
      </c>
    </row>
    <row r="985" customFormat="false" ht="15" hidden="false" customHeight="false" outlineLevel="0" collapsed="false">
      <c r="A985" s="14" t="n">
        <v>982</v>
      </c>
      <c r="B985" s="14" t="s">
        <v>90</v>
      </c>
      <c r="C985" s="14" t="n">
        <v>0</v>
      </c>
      <c r="D985" s="14" t="n">
        <v>44</v>
      </c>
      <c r="E985" s="14" t="n">
        <v>2016</v>
      </c>
      <c r="F985" s="14" t="s">
        <v>135</v>
      </c>
      <c r="G985" s="14" t="n">
        <v>26</v>
      </c>
      <c r="H985" s="14" t="n">
        <v>19</v>
      </c>
      <c r="I985" s="14" t="n">
        <v>1</v>
      </c>
      <c r="J985" s="14" t="n">
        <v>0</v>
      </c>
      <c r="K985" s="14" t="n">
        <v>2</v>
      </c>
      <c r="L985" s="14" t="n">
        <v>0</v>
      </c>
      <c r="M985" s="14" t="n">
        <v>0</v>
      </c>
      <c r="N985" s="14" t="s">
        <v>82</v>
      </c>
      <c r="O985" s="14" t="s">
        <v>92</v>
      </c>
      <c r="P985" s="14" t="s">
        <v>93</v>
      </c>
      <c r="Q985" s="14" t="s">
        <v>94</v>
      </c>
      <c r="R985" s="14" t="n">
        <v>0</v>
      </c>
      <c r="S985" s="14" t="n">
        <v>0</v>
      </c>
      <c r="T985" s="14" t="n">
        <v>0</v>
      </c>
      <c r="U985" s="14" t="s">
        <v>95</v>
      </c>
      <c r="V985" s="14" t="s">
        <v>156</v>
      </c>
      <c r="W985" s="14" t="n">
        <v>0</v>
      </c>
      <c r="X985" s="14" t="s">
        <v>86</v>
      </c>
      <c r="Y985" s="14" t="n">
        <v>7</v>
      </c>
      <c r="Z985" s="14"/>
      <c r="AA985" s="14" t="n">
        <v>0</v>
      </c>
      <c r="AB985" s="14" t="s">
        <v>87</v>
      </c>
      <c r="AC985" s="14" t="n">
        <v>99.1</v>
      </c>
      <c r="AD985" s="14" t="n">
        <v>0</v>
      </c>
      <c r="AE985" s="14" t="n">
        <v>1</v>
      </c>
      <c r="AF985" s="14" t="s">
        <v>88</v>
      </c>
      <c r="AG985" s="15" t="n">
        <v>42541</v>
      </c>
      <c r="AH985" s="14" t="str">
        <f aca="false">B985&amp;"|"&amp;C985&amp;"|"&amp;D985&amp;"|"&amp;E985&amp;"|"&amp;F985&amp;"|"&amp;G985&amp;"|"&amp;H985&amp;"|"&amp;I985&amp;"|"&amp;J985&amp;"|"&amp;K985&amp;"|"&amp;L985&amp;"|"&amp;M985&amp;"|"&amp;N985&amp;"|"&amp;O985&amp;"|"&amp;P985&amp;"|"&amp;Q985&amp;"|"&amp;R985&amp;"|"&amp;S985&amp;"|"&amp;T985&amp;"|"&amp;U985&amp;"|"&amp;V985&amp;"|"&amp;W985&amp;"|"&amp;X985&amp;"|"&amp;Y985&amp;"|"&amp;Z985&amp;"|"&amp;AA985&amp;"|"&amp;AB985&amp;"|"&amp;AC985&amp;"|"&amp;AD985&amp;"|"&amp;AE985&amp;"|"&amp;AF985&amp;"|"&amp;AG985</f>
        <v>City Hotel|0|44|2016|June|26|19|1|0|2|0|0|BB|PRT|Online TA|TA/TO|0|0|0|A|C|0|No Deposit|7||0|Transient|99.1|0|1|Check-Out|42541</v>
      </c>
      <c r="AI985" s="14" t="str">
        <f aca="false">IF(COUNTIF($AH$4:$AH$2603,AH985)&gt;1,"Duplicate","Unique")</f>
        <v>Unique</v>
      </c>
      <c r="AJ985" s="14" t="str">
        <f aca="false">IF(COUNTBLANK(B985:AG985)&gt;0,"Missing ("&amp;COUNTBLANK(B985:AG985)&amp;")","Complete")</f>
        <v>Missing (1)</v>
      </c>
    </row>
    <row r="986" customFormat="false" ht="15" hidden="false" customHeight="false" outlineLevel="0" collapsed="false">
      <c r="A986" s="0" t="n">
        <v>983</v>
      </c>
      <c r="B986" s="0" t="s">
        <v>80</v>
      </c>
      <c r="C986" s="0" t="n">
        <v>0</v>
      </c>
      <c r="D986" s="0" t="n">
        <v>178</v>
      </c>
      <c r="E986" s="0" t="n">
        <v>2016</v>
      </c>
      <c r="F986" s="0" t="s">
        <v>91</v>
      </c>
      <c r="G986" s="0" t="n">
        <v>29</v>
      </c>
      <c r="H986" s="0" t="n">
        <v>11</v>
      </c>
      <c r="I986" s="0" t="n">
        <v>1</v>
      </c>
      <c r="J986" s="0" t="n">
        <v>3</v>
      </c>
      <c r="K986" s="0" t="n">
        <v>2</v>
      </c>
      <c r="L986" s="0" t="n">
        <v>0</v>
      </c>
      <c r="M986" s="0" t="n">
        <v>0</v>
      </c>
      <c r="N986" s="0" t="s">
        <v>82</v>
      </c>
      <c r="O986" s="0" t="s">
        <v>92</v>
      </c>
      <c r="P986" s="0" t="s">
        <v>84</v>
      </c>
      <c r="Q986" s="0" t="s">
        <v>84</v>
      </c>
      <c r="R986" s="0" t="n">
        <v>0</v>
      </c>
      <c r="S986" s="0" t="n">
        <v>0</v>
      </c>
      <c r="T986" s="0" t="n">
        <v>0</v>
      </c>
      <c r="U986" s="0" t="s">
        <v>95</v>
      </c>
      <c r="V986" s="0" t="s">
        <v>95</v>
      </c>
      <c r="W986" s="0" t="n">
        <v>0</v>
      </c>
      <c r="X986" s="0" t="s">
        <v>86</v>
      </c>
      <c r="Y986" s="0" t="n">
        <v>250</v>
      </c>
      <c r="AA986" s="0" t="n">
        <v>0</v>
      </c>
      <c r="AB986" s="0" t="s">
        <v>87</v>
      </c>
      <c r="AC986" s="0" t="n">
        <v>102.9</v>
      </c>
      <c r="AD986" s="0" t="n">
        <v>1</v>
      </c>
      <c r="AE986" s="0" t="n">
        <v>0</v>
      </c>
      <c r="AF986" s="0" t="s">
        <v>88</v>
      </c>
      <c r="AG986" s="13" t="n">
        <v>42566</v>
      </c>
      <c r="AH986" s="0" t="str">
        <f aca="false">B986&amp;"|"&amp;C986&amp;"|"&amp;D986&amp;"|"&amp;E986&amp;"|"&amp;F986&amp;"|"&amp;G986&amp;"|"&amp;H986&amp;"|"&amp;I986&amp;"|"&amp;J986&amp;"|"&amp;K986&amp;"|"&amp;L986&amp;"|"&amp;M986&amp;"|"&amp;N986&amp;"|"&amp;O986&amp;"|"&amp;P986&amp;"|"&amp;Q986&amp;"|"&amp;R986&amp;"|"&amp;S986&amp;"|"&amp;T986&amp;"|"&amp;U986&amp;"|"&amp;V986&amp;"|"&amp;W986&amp;"|"&amp;X986&amp;"|"&amp;Y986&amp;"|"&amp;Z986&amp;"|"&amp;AA986&amp;"|"&amp;AB986&amp;"|"&amp;AC986&amp;"|"&amp;AD986&amp;"|"&amp;AE986&amp;"|"&amp;AF986&amp;"|"&amp;AG986</f>
        <v>Resort Hotel|0|178|2016|July|29|11|1|3|2|0|0|BB|PRT|Direct|Direct|0|0|0|A|A|0|No Deposit|250||0|Transient|102.9|1|0|Check-Out|42566</v>
      </c>
      <c r="AI986" s="0" t="str">
        <f aca="false">IF(COUNTIF($AH$4:$AH$2603,AH986)&gt;1,"Duplicate","Unique")</f>
        <v>Unique</v>
      </c>
      <c r="AJ986" s="0" t="str">
        <f aca="false">IF(COUNTBLANK(B986:AG986)&gt;0,"Missing ("&amp;COUNTBLANK(B986:AG986)&amp;")","Complete")</f>
        <v>Missing (1)</v>
      </c>
    </row>
    <row r="987" customFormat="false" ht="15" hidden="false" customHeight="false" outlineLevel="0" collapsed="false">
      <c r="A987" s="14" t="n">
        <v>984</v>
      </c>
      <c r="B987" s="14" t="s">
        <v>90</v>
      </c>
      <c r="C987" s="14" t="n">
        <v>1</v>
      </c>
      <c r="D987" s="14" t="n">
        <v>71</v>
      </c>
      <c r="E987" s="14" t="n">
        <v>2016</v>
      </c>
      <c r="F987" s="14" t="s">
        <v>135</v>
      </c>
      <c r="G987" s="14" t="n">
        <v>25</v>
      </c>
      <c r="H987" s="14" t="n">
        <v>14</v>
      </c>
      <c r="I987" s="14" t="n">
        <v>0</v>
      </c>
      <c r="J987" s="14" t="n">
        <v>3</v>
      </c>
      <c r="K987" s="14" t="n">
        <v>1</v>
      </c>
      <c r="L987" s="14" t="n">
        <v>0</v>
      </c>
      <c r="M987" s="14" t="n">
        <v>0</v>
      </c>
      <c r="N987" s="14" t="s">
        <v>82</v>
      </c>
      <c r="O987" s="14" t="s">
        <v>92</v>
      </c>
      <c r="P987" s="14" t="s">
        <v>99</v>
      </c>
      <c r="Q987" s="14" t="s">
        <v>94</v>
      </c>
      <c r="R987" s="14" t="n">
        <v>0</v>
      </c>
      <c r="S987" s="14" t="n">
        <v>0</v>
      </c>
      <c r="T987" s="14" t="n">
        <v>0</v>
      </c>
      <c r="U987" s="14" t="s">
        <v>95</v>
      </c>
      <c r="V987" s="14" t="s">
        <v>95</v>
      </c>
      <c r="W987" s="14" t="n">
        <v>0</v>
      </c>
      <c r="X987" s="14" t="s">
        <v>120</v>
      </c>
      <c r="Y987" s="14" t="n">
        <v>236</v>
      </c>
      <c r="Z987" s="14"/>
      <c r="AA987" s="14" t="n">
        <v>0</v>
      </c>
      <c r="AB987" s="14" t="s">
        <v>87</v>
      </c>
      <c r="AC987" s="14" t="n">
        <v>120</v>
      </c>
      <c r="AD987" s="14" t="n">
        <v>0</v>
      </c>
      <c r="AE987" s="14" t="n">
        <v>0</v>
      </c>
      <c r="AF987" s="14" t="s">
        <v>96</v>
      </c>
      <c r="AG987" s="15" t="n">
        <v>42487</v>
      </c>
      <c r="AH987" s="14" t="str">
        <f aca="false">B987&amp;"|"&amp;C987&amp;"|"&amp;D987&amp;"|"&amp;E987&amp;"|"&amp;F987&amp;"|"&amp;G987&amp;"|"&amp;H987&amp;"|"&amp;I987&amp;"|"&amp;J987&amp;"|"&amp;K987&amp;"|"&amp;L987&amp;"|"&amp;M987&amp;"|"&amp;N987&amp;"|"&amp;O987&amp;"|"&amp;P987&amp;"|"&amp;Q987&amp;"|"&amp;R987&amp;"|"&amp;S987&amp;"|"&amp;T987&amp;"|"&amp;U987&amp;"|"&amp;V987&amp;"|"&amp;W987&amp;"|"&amp;X987&amp;"|"&amp;Y987&amp;"|"&amp;Z987&amp;"|"&amp;AA987&amp;"|"&amp;AB987&amp;"|"&amp;AC987&amp;"|"&amp;AD987&amp;"|"&amp;AE987&amp;"|"&amp;AF987&amp;"|"&amp;AG987</f>
        <v>City Hotel|1|71|2016|June|25|14|0|3|1|0|0|BB|PRT|Offline TA/TO|TA/TO|0|0|0|A|A|0|Non Refund|236||0|Transient|120|0|0|Canceled|42487</v>
      </c>
      <c r="AI987" s="14" t="str">
        <f aca="false">IF(COUNTIF($AH$4:$AH$2603,AH987)&gt;1,"Duplicate","Unique")</f>
        <v>Duplicate</v>
      </c>
      <c r="AJ987" s="14" t="str">
        <f aca="false">IF(COUNTBLANK(B987:AG987)&gt;0,"Missing ("&amp;COUNTBLANK(B987:AG987)&amp;")","Complete")</f>
        <v>Missing (1)</v>
      </c>
    </row>
    <row r="988" customFormat="false" ht="15" hidden="false" customHeight="false" outlineLevel="0" collapsed="false">
      <c r="A988" s="0" t="n">
        <v>985</v>
      </c>
      <c r="B988" s="0" t="s">
        <v>90</v>
      </c>
      <c r="C988" s="0" t="n">
        <v>0</v>
      </c>
      <c r="D988" s="0" t="n">
        <v>13</v>
      </c>
      <c r="E988" s="0" t="n">
        <v>2016</v>
      </c>
      <c r="F988" s="0" t="s">
        <v>135</v>
      </c>
      <c r="G988" s="0" t="n">
        <v>26</v>
      </c>
      <c r="H988" s="0" t="n">
        <v>20</v>
      </c>
      <c r="I988" s="0" t="n">
        <v>1</v>
      </c>
      <c r="J988" s="0" t="n">
        <v>3</v>
      </c>
      <c r="K988" s="0" t="n">
        <v>2</v>
      </c>
      <c r="L988" s="0" t="n">
        <v>0</v>
      </c>
      <c r="M988" s="0" t="n">
        <v>0</v>
      </c>
      <c r="N988" s="0" t="s">
        <v>82</v>
      </c>
      <c r="O988" s="0" t="s">
        <v>180</v>
      </c>
      <c r="P988" s="0" t="s">
        <v>93</v>
      </c>
      <c r="Q988" s="0" t="s">
        <v>94</v>
      </c>
      <c r="R988" s="0" t="n">
        <v>0</v>
      </c>
      <c r="S988" s="0" t="n">
        <v>0</v>
      </c>
      <c r="T988" s="0" t="n">
        <v>0</v>
      </c>
      <c r="U988" s="0" t="s">
        <v>95</v>
      </c>
      <c r="V988" s="0" t="s">
        <v>95</v>
      </c>
      <c r="W988" s="0" t="n">
        <v>0</v>
      </c>
      <c r="X988" s="0" t="s">
        <v>86</v>
      </c>
      <c r="Y988" s="0" t="n">
        <v>9</v>
      </c>
      <c r="AA988" s="0" t="n">
        <v>0</v>
      </c>
      <c r="AB988" s="0" t="s">
        <v>87</v>
      </c>
      <c r="AC988" s="0" t="n">
        <v>131</v>
      </c>
      <c r="AD988" s="0" t="n">
        <v>0</v>
      </c>
      <c r="AE988" s="0" t="n">
        <v>1</v>
      </c>
      <c r="AF988" s="0" t="s">
        <v>88</v>
      </c>
      <c r="AG988" s="13" t="n">
        <v>42545</v>
      </c>
      <c r="AH988" s="0" t="str">
        <f aca="false">B988&amp;"|"&amp;C988&amp;"|"&amp;D988&amp;"|"&amp;E988&amp;"|"&amp;F988&amp;"|"&amp;G988&amp;"|"&amp;H988&amp;"|"&amp;I988&amp;"|"&amp;J988&amp;"|"&amp;K988&amp;"|"&amp;L988&amp;"|"&amp;M988&amp;"|"&amp;N988&amp;"|"&amp;O988&amp;"|"&amp;P988&amp;"|"&amp;Q988&amp;"|"&amp;R988&amp;"|"&amp;S988&amp;"|"&amp;T988&amp;"|"&amp;U988&amp;"|"&amp;V988&amp;"|"&amp;W988&amp;"|"&amp;X988&amp;"|"&amp;Y988&amp;"|"&amp;Z988&amp;"|"&amp;AA988&amp;"|"&amp;AB988&amp;"|"&amp;AC988&amp;"|"&amp;AD988&amp;"|"&amp;AE988&amp;"|"&amp;AF988&amp;"|"&amp;AG988</f>
        <v>City Hotel|0|13|2016|June|26|20|1|3|2|0|0|BB|HRV|Online TA|TA/TO|0|0|0|A|A|0|No Deposit|9||0|Transient|131|0|1|Check-Out|42545</v>
      </c>
      <c r="AI988" s="0" t="str">
        <f aca="false">IF(COUNTIF($AH$4:$AH$2603,AH988)&gt;1,"Duplicate","Unique")</f>
        <v>Unique</v>
      </c>
      <c r="AJ988" s="0" t="str">
        <f aca="false">IF(COUNTBLANK(B988:AG988)&gt;0,"Missing ("&amp;COUNTBLANK(B988:AG988)&amp;")","Complete")</f>
        <v>Missing (1)</v>
      </c>
    </row>
    <row r="989" customFormat="false" ht="15" hidden="false" customHeight="false" outlineLevel="0" collapsed="false">
      <c r="A989" s="14" t="n">
        <v>986</v>
      </c>
      <c r="B989" s="14" t="s">
        <v>90</v>
      </c>
      <c r="C989" s="14" t="n">
        <v>0</v>
      </c>
      <c r="D989" s="14" t="n">
        <v>1</v>
      </c>
      <c r="E989" s="14" t="n">
        <v>2017</v>
      </c>
      <c r="F989" s="14" t="s">
        <v>118</v>
      </c>
      <c r="G989" s="14" t="n">
        <v>5</v>
      </c>
      <c r="H989" s="14" t="n">
        <v>2</v>
      </c>
      <c r="I989" s="14" t="n">
        <v>0</v>
      </c>
      <c r="J989" s="14" t="n">
        <v>1</v>
      </c>
      <c r="K989" s="14" t="n">
        <v>1</v>
      </c>
      <c r="L989" s="14" t="n">
        <v>0</v>
      </c>
      <c r="M989" s="14" t="n">
        <v>0</v>
      </c>
      <c r="N989" s="14" t="s">
        <v>82</v>
      </c>
      <c r="O989" s="14" t="s">
        <v>92</v>
      </c>
      <c r="P989" s="14" t="s">
        <v>84</v>
      </c>
      <c r="Q989" s="14" t="s">
        <v>84</v>
      </c>
      <c r="R989" s="14" t="n">
        <v>1</v>
      </c>
      <c r="S989" s="14" t="n">
        <v>1</v>
      </c>
      <c r="T989" s="14" t="n">
        <v>6</v>
      </c>
      <c r="U989" s="14" t="s">
        <v>124</v>
      </c>
      <c r="V989" s="14" t="s">
        <v>124</v>
      </c>
      <c r="W989" s="14" t="n">
        <v>1</v>
      </c>
      <c r="X989" s="14" t="s">
        <v>86</v>
      </c>
      <c r="Y989" s="14"/>
      <c r="Z989" s="14"/>
      <c r="AA989" s="14" t="n">
        <v>0</v>
      </c>
      <c r="AB989" s="14" t="s">
        <v>87</v>
      </c>
      <c r="AC989" s="14" t="n">
        <v>110</v>
      </c>
      <c r="AD989" s="14" t="n">
        <v>0</v>
      </c>
      <c r="AE989" s="14" t="n">
        <v>0</v>
      </c>
      <c r="AF989" s="14" t="s">
        <v>88</v>
      </c>
      <c r="AG989" s="15" t="n">
        <v>42769</v>
      </c>
      <c r="AH989" s="14" t="str">
        <f aca="false">B989&amp;"|"&amp;C989&amp;"|"&amp;D989&amp;"|"&amp;E989&amp;"|"&amp;F989&amp;"|"&amp;G989&amp;"|"&amp;H989&amp;"|"&amp;I989&amp;"|"&amp;J989&amp;"|"&amp;K989&amp;"|"&amp;L989&amp;"|"&amp;M989&amp;"|"&amp;N989&amp;"|"&amp;O989&amp;"|"&amp;P989&amp;"|"&amp;Q989&amp;"|"&amp;R989&amp;"|"&amp;S989&amp;"|"&amp;T989&amp;"|"&amp;U989&amp;"|"&amp;V989&amp;"|"&amp;W989&amp;"|"&amp;X989&amp;"|"&amp;Y989&amp;"|"&amp;Z989&amp;"|"&amp;AA989&amp;"|"&amp;AB989&amp;"|"&amp;AC989&amp;"|"&amp;AD989&amp;"|"&amp;AE989&amp;"|"&amp;AF989&amp;"|"&amp;AG989</f>
        <v>City Hotel|0|1|2017|February|5|2|0|1|1|0|0|BB|PRT|Direct|Direct|1|1|6|E|E|1|No Deposit|||0|Transient|110|0|0|Check-Out|42769</v>
      </c>
      <c r="AI989" s="14" t="str">
        <f aca="false">IF(COUNTIF($AH$4:$AH$2603,AH989)&gt;1,"Duplicate","Unique")</f>
        <v>Unique</v>
      </c>
      <c r="AJ989" s="14" t="str">
        <f aca="false">IF(COUNTBLANK(B989:AG989)&gt;0,"Missing ("&amp;COUNTBLANK(B989:AG989)&amp;")","Complete")</f>
        <v>Missing (2)</v>
      </c>
    </row>
    <row r="990" customFormat="false" ht="15" hidden="false" customHeight="false" outlineLevel="0" collapsed="false">
      <c r="A990" s="0" t="n">
        <v>987</v>
      </c>
      <c r="B990" s="0" t="s">
        <v>80</v>
      </c>
      <c r="C990" s="0" t="n">
        <v>0</v>
      </c>
      <c r="D990" s="0" t="n">
        <v>1</v>
      </c>
      <c r="E990" s="0" t="n">
        <v>2016</v>
      </c>
      <c r="F990" s="0" t="s">
        <v>121</v>
      </c>
      <c r="G990" s="0" t="n">
        <v>19</v>
      </c>
      <c r="H990" s="0" t="n">
        <v>2</v>
      </c>
      <c r="I990" s="0" t="n">
        <v>1</v>
      </c>
      <c r="J990" s="0" t="n">
        <v>0</v>
      </c>
      <c r="K990" s="0" t="n">
        <v>2</v>
      </c>
      <c r="L990" s="0" t="n">
        <v>0</v>
      </c>
      <c r="M990" s="0" t="n">
        <v>0</v>
      </c>
      <c r="N990" s="0" t="s">
        <v>112</v>
      </c>
      <c r="O990" s="0" t="s">
        <v>92</v>
      </c>
      <c r="P990" s="0" t="s">
        <v>93</v>
      </c>
      <c r="Q990" s="0" t="s">
        <v>94</v>
      </c>
      <c r="R990" s="0" t="n">
        <v>0</v>
      </c>
      <c r="S990" s="0" t="n">
        <v>0</v>
      </c>
      <c r="T990" s="0" t="n">
        <v>0</v>
      </c>
      <c r="U990" s="0" t="s">
        <v>109</v>
      </c>
      <c r="V990" s="0" t="s">
        <v>109</v>
      </c>
      <c r="W990" s="0" t="n">
        <v>0</v>
      </c>
      <c r="X990" s="0" t="s">
        <v>86</v>
      </c>
      <c r="Y990" s="0" t="n">
        <v>240</v>
      </c>
      <c r="AA990" s="0" t="n">
        <v>0</v>
      </c>
      <c r="AB990" s="0" t="s">
        <v>87</v>
      </c>
      <c r="AC990" s="0" t="n">
        <v>90</v>
      </c>
      <c r="AD990" s="0" t="n">
        <v>0</v>
      </c>
      <c r="AE990" s="0" t="n">
        <v>0</v>
      </c>
      <c r="AF990" s="0" t="s">
        <v>88</v>
      </c>
      <c r="AG990" s="13" t="n">
        <v>42493</v>
      </c>
      <c r="AH990" s="0" t="str">
        <f aca="false">B990&amp;"|"&amp;C990&amp;"|"&amp;D990&amp;"|"&amp;E990&amp;"|"&amp;F990&amp;"|"&amp;G990&amp;"|"&amp;H990&amp;"|"&amp;I990&amp;"|"&amp;J990&amp;"|"&amp;K990&amp;"|"&amp;L990&amp;"|"&amp;M990&amp;"|"&amp;N990&amp;"|"&amp;O990&amp;"|"&amp;P990&amp;"|"&amp;Q990&amp;"|"&amp;R990&amp;"|"&amp;S990&amp;"|"&amp;T990&amp;"|"&amp;U990&amp;"|"&amp;V990&amp;"|"&amp;W990&amp;"|"&amp;X990&amp;"|"&amp;Y990&amp;"|"&amp;Z990&amp;"|"&amp;AA990&amp;"|"&amp;AB990&amp;"|"&amp;AC990&amp;"|"&amp;AD990&amp;"|"&amp;AE990&amp;"|"&amp;AF990&amp;"|"&amp;AG990</f>
        <v>Resort Hotel|0|1|2016|May|19|2|1|0|2|0|0|HB|PRT|Online TA|TA/TO|0|0|0|D|D|0|No Deposit|240||0|Transient|90|0|0|Check-Out|42493</v>
      </c>
      <c r="AI990" s="0" t="str">
        <f aca="false">IF(COUNTIF($AH$4:$AH$2603,AH990)&gt;1,"Duplicate","Unique")</f>
        <v>Unique</v>
      </c>
      <c r="AJ990" s="0" t="str">
        <f aca="false">IF(COUNTBLANK(B990:AG990)&gt;0,"Missing ("&amp;COUNTBLANK(B990:AG990)&amp;")","Complete")</f>
        <v>Missing (1)</v>
      </c>
    </row>
    <row r="991" customFormat="false" ht="15" hidden="false" customHeight="false" outlineLevel="0" collapsed="false">
      <c r="A991" s="14" t="n">
        <v>988</v>
      </c>
      <c r="B991" s="14" t="s">
        <v>90</v>
      </c>
      <c r="C991" s="14" t="n">
        <v>0</v>
      </c>
      <c r="D991" s="14" t="n">
        <v>130</v>
      </c>
      <c r="E991" s="14" t="n">
        <v>2016</v>
      </c>
      <c r="F991" s="14" t="s">
        <v>114</v>
      </c>
      <c r="G991" s="14" t="n">
        <v>40</v>
      </c>
      <c r="H991" s="14" t="n">
        <v>29</v>
      </c>
      <c r="I991" s="14" t="n">
        <v>0</v>
      </c>
      <c r="J991" s="14" t="n">
        <v>3</v>
      </c>
      <c r="K991" s="14" t="n">
        <v>2</v>
      </c>
      <c r="L991" s="14" t="n">
        <v>0</v>
      </c>
      <c r="M991" s="14" t="n">
        <v>0</v>
      </c>
      <c r="N991" s="14" t="s">
        <v>82</v>
      </c>
      <c r="O991" s="14" t="s">
        <v>130</v>
      </c>
      <c r="P991" s="14" t="s">
        <v>93</v>
      </c>
      <c r="Q991" s="14" t="s">
        <v>94</v>
      </c>
      <c r="R991" s="14" t="n">
        <v>0</v>
      </c>
      <c r="S991" s="14" t="n">
        <v>0</v>
      </c>
      <c r="T991" s="14" t="n">
        <v>0</v>
      </c>
      <c r="U991" s="14" t="s">
        <v>109</v>
      </c>
      <c r="V991" s="14" t="s">
        <v>109</v>
      </c>
      <c r="W991" s="14" t="n">
        <v>1</v>
      </c>
      <c r="X991" s="14" t="s">
        <v>86</v>
      </c>
      <c r="Y991" s="14" t="n">
        <v>9</v>
      </c>
      <c r="Z991" s="14"/>
      <c r="AA991" s="14" t="n">
        <v>0</v>
      </c>
      <c r="AB991" s="14" t="s">
        <v>87</v>
      </c>
      <c r="AC991" s="14" t="n">
        <v>139.5</v>
      </c>
      <c r="AD991" s="14" t="n">
        <v>0</v>
      </c>
      <c r="AE991" s="14" t="n">
        <v>2</v>
      </c>
      <c r="AF991" s="14" t="s">
        <v>88</v>
      </c>
      <c r="AG991" s="15" t="n">
        <v>42645</v>
      </c>
      <c r="AH991" s="14" t="str">
        <f aca="false">B991&amp;"|"&amp;C991&amp;"|"&amp;D991&amp;"|"&amp;E991&amp;"|"&amp;F991&amp;"|"&amp;G991&amp;"|"&amp;H991&amp;"|"&amp;I991&amp;"|"&amp;J991&amp;"|"&amp;K991&amp;"|"&amp;L991&amp;"|"&amp;M991&amp;"|"&amp;N991&amp;"|"&amp;O991&amp;"|"&amp;P991&amp;"|"&amp;Q991&amp;"|"&amp;R991&amp;"|"&amp;S991&amp;"|"&amp;T991&amp;"|"&amp;U991&amp;"|"&amp;V991&amp;"|"&amp;W991&amp;"|"&amp;X991&amp;"|"&amp;Y991&amp;"|"&amp;Z991&amp;"|"&amp;AA991&amp;"|"&amp;AB991&amp;"|"&amp;AC991&amp;"|"&amp;AD991&amp;"|"&amp;AE991&amp;"|"&amp;AF991&amp;"|"&amp;AG991</f>
        <v>City Hotel|0|130|2016|September|40|29|0|3|2|0|0|BB|NLD|Online TA|TA/TO|0|0|0|D|D|1|No Deposit|9||0|Transient|139.5|0|2|Check-Out|42645</v>
      </c>
      <c r="AI991" s="14" t="str">
        <f aca="false">IF(COUNTIF($AH$4:$AH$2603,AH991)&gt;1,"Duplicate","Unique")</f>
        <v>Unique</v>
      </c>
      <c r="AJ991" s="14" t="str">
        <f aca="false">IF(COUNTBLANK(B991:AG991)&gt;0,"Missing ("&amp;COUNTBLANK(B991:AG991)&amp;")","Complete")</f>
        <v>Missing (1)</v>
      </c>
    </row>
    <row r="992" customFormat="false" ht="15" hidden="false" customHeight="false" outlineLevel="0" collapsed="false">
      <c r="A992" s="0" t="n">
        <v>989</v>
      </c>
      <c r="B992" s="0" t="s">
        <v>90</v>
      </c>
      <c r="C992" s="0" t="n">
        <v>1</v>
      </c>
      <c r="D992" s="0" t="n">
        <v>265</v>
      </c>
      <c r="E992" s="0" t="n">
        <v>2015</v>
      </c>
      <c r="F992" s="0" t="s">
        <v>91</v>
      </c>
      <c r="G992" s="0" t="n">
        <v>28</v>
      </c>
      <c r="H992" s="0" t="n">
        <v>9</v>
      </c>
      <c r="I992" s="0" t="n">
        <v>0</v>
      </c>
      <c r="J992" s="0" t="n">
        <v>2</v>
      </c>
      <c r="K992" s="0" t="n">
        <v>2</v>
      </c>
      <c r="L992" s="0" t="n">
        <v>0</v>
      </c>
      <c r="M992" s="0" t="n">
        <v>0</v>
      </c>
      <c r="N992" s="0" t="s">
        <v>82</v>
      </c>
      <c r="O992" s="0" t="s">
        <v>92</v>
      </c>
      <c r="P992" s="0" t="s">
        <v>116</v>
      </c>
      <c r="Q992" s="0" t="s">
        <v>94</v>
      </c>
      <c r="R992" s="0" t="n">
        <v>0</v>
      </c>
      <c r="S992" s="0" t="n">
        <v>1</v>
      </c>
      <c r="T992" s="0" t="n">
        <v>0</v>
      </c>
      <c r="U992" s="0" t="s">
        <v>95</v>
      </c>
      <c r="V992" s="0" t="s">
        <v>95</v>
      </c>
      <c r="W992" s="0" t="n">
        <v>0</v>
      </c>
      <c r="X992" s="0" t="s">
        <v>86</v>
      </c>
      <c r="Y992" s="0" t="n">
        <v>1</v>
      </c>
      <c r="AA992" s="0" t="n">
        <v>0</v>
      </c>
      <c r="AB992" s="0" t="s">
        <v>125</v>
      </c>
      <c r="AC992" s="0" t="n">
        <v>62</v>
      </c>
      <c r="AD992" s="0" t="n">
        <v>0</v>
      </c>
      <c r="AE992" s="0" t="n">
        <v>0</v>
      </c>
      <c r="AF992" s="0" t="s">
        <v>96</v>
      </c>
      <c r="AG992" s="13" t="n">
        <v>42005</v>
      </c>
      <c r="AH992" s="0" t="str">
        <f aca="false">B992&amp;"|"&amp;C992&amp;"|"&amp;D992&amp;"|"&amp;E992&amp;"|"&amp;F992&amp;"|"&amp;G992&amp;"|"&amp;H992&amp;"|"&amp;I992&amp;"|"&amp;J992&amp;"|"&amp;K992&amp;"|"&amp;L992&amp;"|"&amp;M992&amp;"|"&amp;N992&amp;"|"&amp;O992&amp;"|"&amp;P992&amp;"|"&amp;Q992&amp;"|"&amp;R992&amp;"|"&amp;S992&amp;"|"&amp;T992&amp;"|"&amp;U992&amp;"|"&amp;V992&amp;"|"&amp;W992&amp;"|"&amp;X992&amp;"|"&amp;Y992&amp;"|"&amp;Z992&amp;"|"&amp;AA992&amp;"|"&amp;AB992&amp;"|"&amp;AC992&amp;"|"&amp;AD992&amp;"|"&amp;AE992&amp;"|"&amp;AF992&amp;"|"&amp;AG992</f>
        <v>City Hotel|1|265|2015|July|28|9|0|2|2|0|0|BB|PRT|Groups|TA/TO|0|1|0|A|A|0|No Deposit|1||0|Contract|62|0|0|Canceled|42005</v>
      </c>
      <c r="AI992" s="0" t="str">
        <f aca="false">IF(COUNTIF($AH$4:$AH$2603,AH992)&gt;1,"Duplicate","Unique")</f>
        <v>Duplicate</v>
      </c>
      <c r="AJ992" s="0" t="str">
        <f aca="false">IF(COUNTBLANK(B992:AG992)&gt;0,"Missing ("&amp;COUNTBLANK(B992:AG992)&amp;")","Complete")</f>
        <v>Missing (1)</v>
      </c>
    </row>
    <row r="993" customFormat="false" ht="15" hidden="false" customHeight="false" outlineLevel="0" collapsed="false">
      <c r="A993" s="14" t="n">
        <v>990</v>
      </c>
      <c r="B993" s="14" t="s">
        <v>90</v>
      </c>
      <c r="C993" s="14" t="n">
        <v>1</v>
      </c>
      <c r="D993" s="14" t="n">
        <v>10</v>
      </c>
      <c r="E993" s="14" t="n">
        <v>2017</v>
      </c>
      <c r="F993" s="14" t="s">
        <v>118</v>
      </c>
      <c r="G993" s="14" t="n">
        <v>7</v>
      </c>
      <c r="H993" s="14" t="n">
        <v>16</v>
      </c>
      <c r="I993" s="14" t="n">
        <v>0</v>
      </c>
      <c r="J993" s="14" t="n">
        <v>3</v>
      </c>
      <c r="K993" s="14" t="n">
        <v>2</v>
      </c>
      <c r="L993" s="14" t="n">
        <v>0</v>
      </c>
      <c r="M993" s="14" t="n">
        <v>0</v>
      </c>
      <c r="N993" s="14" t="s">
        <v>107</v>
      </c>
      <c r="O993" s="14" t="s">
        <v>158</v>
      </c>
      <c r="P993" s="14" t="s">
        <v>93</v>
      </c>
      <c r="Q993" s="14" t="s">
        <v>94</v>
      </c>
      <c r="R993" s="14" t="n">
        <v>0</v>
      </c>
      <c r="S993" s="14" t="n">
        <v>0</v>
      </c>
      <c r="T993" s="14" t="n">
        <v>0</v>
      </c>
      <c r="U993" s="14" t="s">
        <v>95</v>
      </c>
      <c r="V993" s="14" t="s">
        <v>95</v>
      </c>
      <c r="W993" s="14" t="n">
        <v>0</v>
      </c>
      <c r="X993" s="14" t="s">
        <v>86</v>
      </c>
      <c r="Y993" s="14" t="n">
        <v>9</v>
      </c>
      <c r="Z993" s="14"/>
      <c r="AA993" s="14" t="n">
        <v>0</v>
      </c>
      <c r="AB993" s="14" t="s">
        <v>87</v>
      </c>
      <c r="AC993" s="14" t="n">
        <v>98</v>
      </c>
      <c r="AD993" s="14" t="n">
        <v>0</v>
      </c>
      <c r="AE993" s="14" t="n">
        <v>0</v>
      </c>
      <c r="AF993" s="14" t="s">
        <v>96</v>
      </c>
      <c r="AG993" s="15" t="n">
        <v>42772</v>
      </c>
      <c r="AH993" s="14" t="str">
        <f aca="false">B993&amp;"|"&amp;C993&amp;"|"&amp;D993&amp;"|"&amp;E993&amp;"|"&amp;F993&amp;"|"&amp;G993&amp;"|"&amp;H993&amp;"|"&amp;I993&amp;"|"&amp;J993&amp;"|"&amp;K993&amp;"|"&amp;L993&amp;"|"&amp;M993&amp;"|"&amp;N993&amp;"|"&amp;O993&amp;"|"&amp;P993&amp;"|"&amp;Q993&amp;"|"&amp;R993&amp;"|"&amp;S993&amp;"|"&amp;T993&amp;"|"&amp;U993&amp;"|"&amp;V993&amp;"|"&amp;W993&amp;"|"&amp;X993&amp;"|"&amp;Y993&amp;"|"&amp;Z993&amp;"|"&amp;AA993&amp;"|"&amp;AB993&amp;"|"&amp;AC993&amp;"|"&amp;AD993&amp;"|"&amp;AE993&amp;"|"&amp;AF993&amp;"|"&amp;AG993</f>
        <v>City Hotel|1|10|2017|February|7|16|0|3|2|0|0|SC|ITA|Online TA|TA/TO|0|0|0|A|A|0|No Deposit|9||0|Transient|98|0|0|Canceled|42772</v>
      </c>
      <c r="AI993" s="14" t="str">
        <f aca="false">IF(COUNTIF($AH$4:$AH$2603,AH993)&gt;1,"Duplicate","Unique")</f>
        <v>Unique</v>
      </c>
      <c r="AJ993" s="14" t="str">
        <f aca="false">IF(COUNTBLANK(B993:AG993)&gt;0,"Missing ("&amp;COUNTBLANK(B993:AG993)&amp;")","Complete")</f>
        <v>Missing (1)</v>
      </c>
    </row>
    <row r="994" customFormat="false" ht="15" hidden="false" customHeight="false" outlineLevel="0" collapsed="false">
      <c r="A994" s="0" t="n">
        <v>991</v>
      </c>
      <c r="B994" s="0" t="s">
        <v>80</v>
      </c>
      <c r="C994" s="0" t="n">
        <v>1</v>
      </c>
      <c r="D994" s="0" t="n">
        <v>101</v>
      </c>
      <c r="E994" s="0" t="n">
        <v>2015</v>
      </c>
      <c r="F994" s="0" t="s">
        <v>114</v>
      </c>
      <c r="G994" s="0" t="n">
        <v>38</v>
      </c>
      <c r="H994" s="0" t="n">
        <v>18</v>
      </c>
      <c r="I994" s="0" t="n">
        <v>1</v>
      </c>
      <c r="J994" s="0" t="n">
        <v>2</v>
      </c>
      <c r="K994" s="0" t="n">
        <v>2</v>
      </c>
      <c r="L994" s="0" t="n">
        <v>0</v>
      </c>
      <c r="M994" s="0" t="n">
        <v>0</v>
      </c>
      <c r="N994" s="0" t="s">
        <v>82</v>
      </c>
      <c r="O994" s="0" t="s">
        <v>92</v>
      </c>
      <c r="P994" s="0" t="s">
        <v>93</v>
      </c>
      <c r="Q994" s="0" t="s">
        <v>94</v>
      </c>
      <c r="R994" s="0" t="n">
        <v>0</v>
      </c>
      <c r="S994" s="0" t="n">
        <v>0</v>
      </c>
      <c r="T994" s="0" t="n">
        <v>0</v>
      </c>
      <c r="U994" s="0" t="s">
        <v>95</v>
      </c>
      <c r="V994" s="0" t="s">
        <v>95</v>
      </c>
      <c r="W994" s="0" t="n">
        <v>0</v>
      </c>
      <c r="X994" s="0" t="s">
        <v>86</v>
      </c>
      <c r="Y994" s="0" t="n">
        <v>240</v>
      </c>
      <c r="AA994" s="0" t="n">
        <v>0</v>
      </c>
      <c r="AB994" s="0" t="s">
        <v>87</v>
      </c>
      <c r="AC994" s="0" t="n">
        <v>83</v>
      </c>
      <c r="AD994" s="0" t="n">
        <v>0</v>
      </c>
      <c r="AE994" s="0" t="n">
        <v>0</v>
      </c>
      <c r="AF994" s="0" t="s">
        <v>96</v>
      </c>
      <c r="AG994" s="13" t="n">
        <v>42234</v>
      </c>
      <c r="AH994" s="0" t="str">
        <f aca="false">B994&amp;"|"&amp;C994&amp;"|"&amp;D994&amp;"|"&amp;E994&amp;"|"&amp;F994&amp;"|"&amp;G994&amp;"|"&amp;H994&amp;"|"&amp;I994&amp;"|"&amp;J994&amp;"|"&amp;K994&amp;"|"&amp;L994&amp;"|"&amp;M994&amp;"|"&amp;N994&amp;"|"&amp;O994&amp;"|"&amp;P994&amp;"|"&amp;Q994&amp;"|"&amp;R994&amp;"|"&amp;S994&amp;"|"&amp;T994&amp;"|"&amp;U994&amp;"|"&amp;V994&amp;"|"&amp;W994&amp;"|"&amp;X994&amp;"|"&amp;Y994&amp;"|"&amp;Z994&amp;"|"&amp;AA994&amp;"|"&amp;AB994&amp;"|"&amp;AC994&amp;"|"&amp;AD994&amp;"|"&amp;AE994&amp;"|"&amp;AF994&amp;"|"&amp;AG994</f>
        <v>Resort Hotel|1|101|2015|September|38|18|1|2|2|0|0|BB|PRT|Online TA|TA/TO|0|0|0|A|A|0|No Deposit|240||0|Transient|83|0|0|Canceled|42234</v>
      </c>
      <c r="AI994" s="0" t="str">
        <f aca="false">IF(COUNTIF($AH$4:$AH$2603,AH994)&gt;1,"Duplicate","Unique")</f>
        <v>Unique</v>
      </c>
      <c r="AJ994" s="0" t="str">
        <f aca="false">IF(COUNTBLANK(B994:AG994)&gt;0,"Missing ("&amp;COUNTBLANK(B994:AG994)&amp;")","Complete")</f>
        <v>Missing (1)</v>
      </c>
    </row>
    <row r="995" customFormat="false" ht="15" hidden="false" customHeight="false" outlineLevel="0" collapsed="false">
      <c r="A995" s="14" t="n">
        <v>992</v>
      </c>
      <c r="B995" s="14" t="s">
        <v>90</v>
      </c>
      <c r="C995" s="14" t="n">
        <v>0</v>
      </c>
      <c r="D995" s="14" t="n">
        <v>97</v>
      </c>
      <c r="E995" s="14" t="n">
        <v>2015</v>
      </c>
      <c r="F995" s="14" t="s">
        <v>81</v>
      </c>
      <c r="G995" s="14" t="n">
        <v>53</v>
      </c>
      <c r="H995" s="14" t="n">
        <v>28</v>
      </c>
      <c r="I995" s="14" t="n">
        <v>1</v>
      </c>
      <c r="J995" s="14" t="n">
        <v>3</v>
      </c>
      <c r="K995" s="14" t="n">
        <v>2</v>
      </c>
      <c r="L995" s="14" t="n">
        <v>0</v>
      </c>
      <c r="M995" s="14" t="n">
        <v>0</v>
      </c>
      <c r="N995" s="14" t="s">
        <v>107</v>
      </c>
      <c r="O995" s="14" t="s">
        <v>92</v>
      </c>
      <c r="P995" s="14" t="s">
        <v>93</v>
      </c>
      <c r="Q995" s="14" t="s">
        <v>94</v>
      </c>
      <c r="R995" s="14" t="n">
        <v>0</v>
      </c>
      <c r="S995" s="14" t="n">
        <v>0</v>
      </c>
      <c r="T995" s="14" t="n">
        <v>0</v>
      </c>
      <c r="U995" s="14" t="s">
        <v>95</v>
      </c>
      <c r="V995" s="14" t="s">
        <v>95</v>
      </c>
      <c r="W995" s="14" t="n">
        <v>0</v>
      </c>
      <c r="X995" s="14" t="s">
        <v>86</v>
      </c>
      <c r="Y995" s="14" t="n">
        <v>15</v>
      </c>
      <c r="Z995" s="14"/>
      <c r="AA995" s="14" t="n">
        <v>0</v>
      </c>
      <c r="AB995" s="14" t="s">
        <v>87</v>
      </c>
      <c r="AC995" s="14" t="n">
        <v>53.38</v>
      </c>
      <c r="AD995" s="14" t="n">
        <v>0</v>
      </c>
      <c r="AE995" s="14" t="n">
        <v>0</v>
      </c>
      <c r="AF995" s="14" t="s">
        <v>88</v>
      </c>
      <c r="AG995" s="15" t="n">
        <v>42370</v>
      </c>
      <c r="AH995" s="14" t="str">
        <f aca="false">B995&amp;"|"&amp;C995&amp;"|"&amp;D995&amp;"|"&amp;E995&amp;"|"&amp;F995&amp;"|"&amp;G995&amp;"|"&amp;H995&amp;"|"&amp;I995&amp;"|"&amp;J995&amp;"|"&amp;K995&amp;"|"&amp;L995&amp;"|"&amp;M995&amp;"|"&amp;N995&amp;"|"&amp;O995&amp;"|"&amp;P995&amp;"|"&amp;Q995&amp;"|"&amp;R995&amp;"|"&amp;S995&amp;"|"&amp;T995&amp;"|"&amp;U995&amp;"|"&amp;V995&amp;"|"&amp;W995&amp;"|"&amp;X995&amp;"|"&amp;Y995&amp;"|"&amp;Z995&amp;"|"&amp;AA995&amp;"|"&amp;AB995&amp;"|"&amp;AC995&amp;"|"&amp;AD995&amp;"|"&amp;AE995&amp;"|"&amp;AF995&amp;"|"&amp;AG995</f>
        <v>City Hotel|0|97|2015|December|53|28|1|3|2|0|0|SC|PRT|Online TA|TA/TO|0|0|0|A|A|0|No Deposit|15||0|Transient|53.38|0|0|Check-Out|42370</v>
      </c>
      <c r="AI995" s="14" t="str">
        <f aca="false">IF(COUNTIF($AH$4:$AH$2603,AH995)&gt;1,"Duplicate","Unique")</f>
        <v>Unique</v>
      </c>
      <c r="AJ995" s="14" t="str">
        <f aca="false">IF(COUNTBLANK(B995:AG995)&gt;0,"Missing ("&amp;COUNTBLANK(B995:AG995)&amp;")","Complete")</f>
        <v>Missing (1)</v>
      </c>
    </row>
    <row r="996" customFormat="false" ht="15" hidden="false" customHeight="false" outlineLevel="0" collapsed="false">
      <c r="A996" s="0" t="n">
        <v>993</v>
      </c>
      <c r="B996" s="0" t="s">
        <v>90</v>
      </c>
      <c r="C996" s="0" t="n">
        <v>0</v>
      </c>
      <c r="D996" s="0" t="n">
        <v>48</v>
      </c>
      <c r="E996" s="0" t="n">
        <v>2017</v>
      </c>
      <c r="F996" s="0" t="s">
        <v>118</v>
      </c>
      <c r="G996" s="0" t="n">
        <v>8</v>
      </c>
      <c r="H996" s="0" t="n">
        <v>22</v>
      </c>
      <c r="I996" s="0" t="n">
        <v>0</v>
      </c>
      <c r="J996" s="0" t="n">
        <v>2</v>
      </c>
      <c r="K996" s="0" t="n">
        <v>1</v>
      </c>
      <c r="L996" s="0" t="n">
        <v>0</v>
      </c>
      <c r="M996" s="0" t="n">
        <v>0</v>
      </c>
      <c r="N996" s="0" t="s">
        <v>82</v>
      </c>
      <c r="O996" s="0" t="s">
        <v>115</v>
      </c>
      <c r="P996" s="0" t="s">
        <v>116</v>
      </c>
      <c r="Q996" s="0" t="s">
        <v>94</v>
      </c>
      <c r="R996" s="0" t="n">
        <v>0</v>
      </c>
      <c r="S996" s="0" t="n">
        <v>0</v>
      </c>
      <c r="T996" s="0" t="n">
        <v>0</v>
      </c>
      <c r="U996" s="0" t="s">
        <v>95</v>
      </c>
      <c r="V996" s="0" t="s">
        <v>95</v>
      </c>
      <c r="W996" s="0" t="n">
        <v>0</v>
      </c>
      <c r="X996" s="0" t="s">
        <v>86</v>
      </c>
      <c r="AA996" s="0" t="n">
        <v>0</v>
      </c>
      <c r="AB996" s="0" t="s">
        <v>101</v>
      </c>
      <c r="AC996" s="0" t="n">
        <v>65</v>
      </c>
      <c r="AD996" s="0" t="n">
        <v>0</v>
      </c>
      <c r="AE996" s="0" t="n">
        <v>1</v>
      </c>
      <c r="AF996" s="0" t="s">
        <v>88</v>
      </c>
      <c r="AG996" s="13" t="n">
        <v>42790</v>
      </c>
      <c r="AH996" s="0" t="str">
        <f aca="false">B996&amp;"|"&amp;C996&amp;"|"&amp;D996&amp;"|"&amp;E996&amp;"|"&amp;F996&amp;"|"&amp;G996&amp;"|"&amp;H996&amp;"|"&amp;I996&amp;"|"&amp;J996&amp;"|"&amp;K996&amp;"|"&amp;L996&amp;"|"&amp;M996&amp;"|"&amp;N996&amp;"|"&amp;O996&amp;"|"&amp;P996&amp;"|"&amp;Q996&amp;"|"&amp;R996&amp;"|"&amp;S996&amp;"|"&amp;T996&amp;"|"&amp;U996&amp;"|"&amp;V996&amp;"|"&amp;W996&amp;"|"&amp;X996&amp;"|"&amp;Y996&amp;"|"&amp;Z996&amp;"|"&amp;AA996&amp;"|"&amp;AB996&amp;"|"&amp;AC996&amp;"|"&amp;AD996&amp;"|"&amp;AE996&amp;"|"&amp;AF996&amp;"|"&amp;AG996</f>
        <v>City Hotel|0|48|2017|February|8|22|0|2|1|0|0|BB|ESP|Groups|TA/TO|0|0|0|A|A|0|No Deposit|||0|Transient-Party|65|0|1|Check-Out|42790</v>
      </c>
      <c r="AI996" s="0" t="str">
        <f aca="false">IF(COUNTIF($AH$4:$AH$2603,AH996)&gt;1,"Duplicate","Unique")</f>
        <v>Unique</v>
      </c>
      <c r="AJ996" s="0" t="str">
        <f aca="false">IF(COUNTBLANK(B996:AG996)&gt;0,"Missing ("&amp;COUNTBLANK(B996:AG996)&amp;")","Complete")</f>
        <v>Missing (2)</v>
      </c>
    </row>
    <row r="997" customFormat="false" ht="15" hidden="false" customHeight="false" outlineLevel="0" collapsed="false">
      <c r="A997" s="14" t="n">
        <v>994</v>
      </c>
      <c r="B997" s="14" t="s">
        <v>80</v>
      </c>
      <c r="C997" s="14" t="n">
        <v>0</v>
      </c>
      <c r="D997" s="14" t="n">
        <v>69</v>
      </c>
      <c r="E997" s="14" t="n">
        <v>2017</v>
      </c>
      <c r="F997" s="14" t="s">
        <v>91</v>
      </c>
      <c r="G997" s="14" t="n">
        <v>28</v>
      </c>
      <c r="H997" s="14" t="n">
        <v>14</v>
      </c>
      <c r="I997" s="14" t="n">
        <v>2</v>
      </c>
      <c r="J997" s="14" t="n">
        <v>5</v>
      </c>
      <c r="K997" s="14" t="n">
        <v>2</v>
      </c>
      <c r="L997" s="14" t="n">
        <v>0</v>
      </c>
      <c r="M997" s="14" t="n">
        <v>0</v>
      </c>
      <c r="N997" s="14" t="s">
        <v>82</v>
      </c>
      <c r="O997" s="14" t="s">
        <v>115</v>
      </c>
      <c r="P997" s="14" t="s">
        <v>93</v>
      </c>
      <c r="Q997" s="14" t="s">
        <v>94</v>
      </c>
      <c r="R997" s="14" t="n">
        <v>0</v>
      </c>
      <c r="S997" s="14" t="n">
        <v>0</v>
      </c>
      <c r="T997" s="14" t="n">
        <v>0</v>
      </c>
      <c r="U997" s="14" t="s">
        <v>95</v>
      </c>
      <c r="V997" s="14" t="s">
        <v>95</v>
      </c>
      <c r="W997" s="14" t="n">
        <v>0</v>
      </c>
      <c r="X997" s="14" t="s">
        <v>86</v>
      </c>
      <c r="Y997" s="14" t="n">
        <v>177</v>
      </c>
      <c r="Z997" s="14"/>
      <c r="AA997" s="14" t="n">
        <v>0</v>
      </c>
      <c r="AB997" s="14" t="s">
        <v>87</v>
      </c>
      <c r="AC997" s="14" t="n">
        <v>160</v>
      </c>
      <c r="AD997" s="14" t="n">
        <v>1</v>
      </c>
      <c r="AE997" s="14" t="n">
        <v>0</v>
      </c>
      <c r="AF997" s="14" t="s">
        <v>88</v>
      </c>
      <c r="AG997" s="15" t="n">
        <v>42937</v>
      </c>
      <c r="AH997" s="14" t="str">
        <f aca="false">B997&amp;"|"&amp;C997&amp;"|"&amp;D997&amp;"|"&amp;E997&amp;"|"&amp;F997&amp;"|"&amp;G997&amp;"|"&amp;H997&amp;"|"&amp;I997&amp;"|"&amp;J997&amp;"|"&amp;K997&amp;"|"&amp;L997&amp;"|"&amp;M997&amp;"|"&amp;N997&amp;"|"&amp;O997&amp;"|"&amp;P997&amp;"|"&amp;Q997&amp;"|"&amp;R997&amp;"|"&amp;S997&amp;"|"&amp;T997&amp;"|"&amp;U997&amp;"|"&amp;V997&amp;"|"&amp;W997&amp;"|"&amp;X997&amp;"|"&amp;Y997&amp;"|"&amp;Z997&amp;"|"&amp;AA997&amp;"|"&amp;AB997&amp;"|"&amp;AC997&amp;"|"&amp;AD997&amp;"|"&amp;AE997&amp;"|"&amp;AF997&amp;"|"&amp;AG997</f>
        <v>Resort Hotel|0|69|2017|July|28|14|2|5|2|0|0|BB|ESP|Online TA|TA/TO|0|0|0|A|A|0|No Deposit|177||0|Transient|160|1|0|Check-Out|42937</v>
      </c>
      <c r="AI997" s="14" t="str">
        <f aca="false">IF(COUNTIF($AH$4:$AH$2603,AH997)&gt;1,"Duplicate","Unique")</f>
        <v>Unique</v>
      </c>
      <c r="AJ997" s="14" t="str">
        <f aca="false">IF(COUNTBLANK(B997:AG997)&gt;0,"Missing ("&amp;COUNTBLANK(B997:AG997)&amp;")","Complete")</f>
        <v>Missing (1)</v>
      </c>
    </row>
    <row r="998" customFormat="false" ht="15" hidden="false" customHeight="false" outlineLevel="0" collapsed="false">
      <c r="A998" s="0" t="n">
        <v>995</v>
      </c>
      <c r="B998" s="0" t="s">
        <v>90</v>
      </c>
      <c r="C998" s="0" t="n">
        <v>1</v>
      </c>
      <c r="D998" s="0" t="n">
        <v>184</v>
      </c>
      <c r="E998" s="0" t="n">
        <v>2016</v>
      </c>
      <c r="F998" s="0" t="s">
        <v>111</v>
      </c>
      <c r="G998" s="0" t="n">
        <v>42</v>
      </c>
      <c r="H998" s="0" t="n">
        <v>12</v>
      </c>
      <c r="I998" s="0" t="n">
        <v>0</v>
      </c>
      <c r="J998" s="0" t="n">
        <v>1</v>
      </c>
      <c r="K998" s="0" t="n">
        <v>2</v>
      </c>
      <c r="L998" s="0" t="n">
        <v>0</v>
      </c>
      <c r="M998" s="0" t="n">
        <v>0</v>
      </c>
      <c r="N998" s="0" t="s">
        <v>107</v>
      </c>
      <c r="O998" s="0" t="s">
        <v>122</v>
      </c>
      <c r="P998" s="0" t="s">
        <v>93</v>
      </c>
      <c r="Q998" s="0" t="s">
        <v>94</v>
      </c>
      <c r="R998" s="0" t="n">
        <v>0</v>
      </c>
      <c r="S998" s="0" t="n">
        <v>0</v>
      </c>
      <c r="T998" s="0" t="n">
        <v>0</v>
      </c>
      <c r="U998" s="0" t="s">
        <v>95</v>
      </c>
      <c r="V998" s="0" t="s">
        <v>138</v>
      </c>
      <c r="W998" s="0" t="n">
        <v>1</v>
      </c>
      <c r="X998" s="0" t="s">
        <v>86</v>
      </c>
      <c r="Y998" s="0" t="n">
        <v>9</v>
      </c>
      <c r="AA998" s="0" t="n">
        <v>0</v>
      </c>
      <c r="AB998" s="0" t="s">
        <v>87</v>
      </c>
      <c r="AC998" s="0" t="n">
        <v>98.1</v>
      </c>
      <c r="AD998" s="0" t="n">
        <v>0</v>
      </c>
      <c r="AE998" s="0" t="n">
        <v>0</v>
      </c>
      <c r="AF998" s="0" t="s">
        <v>96</v>
      </c>
      <c r="AG998" s="13" t="n">
        <v>42650</v>
      </c>
      <c r="AH998" s="0" t="str">
        <f aca="false">B998&amp;"|"&amp;C998&amp;"|"&amp;D998&amp;"|"&amp;E998&amp;"|"&amp;F998&amp;"|"&amp;G998&amp;"|"&amp;H998&amp;"|"&amp;I998&amp;"|"&amp;J998&amp;"|"&amp;K998&amp;"|"&amp;L998&amp;"|"&amp;M998&amp;"|"&amp;N998&amp;"|"&amp;O998&amp;"|"&amp;P998&amp;"|"&amp;Q998&amp;"|"&amp;R998&amp;"|"&amp;S998&amp;"|"&amp;T998&amp;"|"&amp;U998&amp;"|"&amp;V998&amp;"|"&amp;W998&amp;"|"&amp;X998&amp;"|"&amp;Y998&amp;"|"&amp;Z998&amp;"|"&amp;AA998&amp;"|"&amp;AB998&amp;"|"&amp;AC998&amp;"|"&amp;AD998&amp;"|"&amp;AE998&amp;"|"&amp;AF998&amp;"|"&amp;AG998</f>
        <v>City Hotel|1|184|2016|October|42|12|0|1|2|0|0|SC|FRA|Online TA|TA/TO|0|0|0|A|B|1|No Deposit|9||0|Transient|98.1|0|0|Canceled|42650</v>
      </c>
      <c r="AI998" s="0" t="str">
        <f aca="false">IF(COUNTIF($AH$4:$AH$2603,AH998)&gt;1,"Duplicate","Unique")</f>
        <v>Unique</v>
      </c>
      <c r="AJ998" s="0" t="str">
        <f aca="false">IF(COUNTBLANK(B998:AG998)&gt;0,"Missing ("&amp;COUNTBLANK(B998:AG998)&amp;")","Complete")</f>
        <v>Missing (1)</v>
      </c>
    </row>
    <row r="999" customFormat="false" ht="15" hidden="false" customHeight="false" outlineLevel="0" collapsed="false">
      <c r="A999" s="14" t="n">
        <v>996</v>
      </c>
      <c r="B999" s="14" t="s">
        <v>90</v>
      </c>
      <c r="C999" s="14" t="n">
        <v>0</v>
      </c>
      <c r="D999" s="14" t="n">
        <v>67</v>
      </c>
      <c r="E999" s="14" t="n">
        <v>2015</v>
      </c>
      <c r="F999" s="14" t="s">
        <v>81</v>
      </c>
      <c r="G999" s="14" t="n">
        <v>49</v>
      </c>
      <c r="H999" s="14" t="n">
        <v>5</v>
      </c>
      <c r="I999" s="14" t="n">
        <v>2</v>
      </c>
      <c r="J999" s="14" t="n">
        <v>1</v>
      </c>
      <c r="K999" s="14" t="n">
        <v>2</v>
      </c>
      <c r="L999" s="14" t="n">
        <v>1</v>
      </c>
      <c r="M999" s="14" t="n">
        <v>0</v>
      </c>
      <c r="N999" s="14" t="s">
        <v>107</v>
      </c>
      <c r="O999" s="14" t="s">
        <v>92</v>
      </c>
      <c r="P999" s="14" t="s">
        <v>93</v>
      </c>
      <c r="Q999" s="14" t="s">
        <v>94</v>
      </c>
      <c r="R999" s="14" t="n">
        <v>0</v>
      </c>
      <c r="S999" s="14" t="n">
        <v>0</v>
      </c>
      <c r="T999" s="14" t="n">
        <v>0</v>
      </c>
      <c r="U999" s="14" t="s">
        <v>95</v>
      </c>
      <c r="V999" s="14" t="s">
        <v>109</v>
      </c>
      <c r="W999" s="14" t="n">
        <v>0</v>
      </c>
      <c r="X999" s="14" t="s">
        <v>86</v>
      </c>
      <c r="Y999" s="14" t="n">
        <v>8</v>
      </c>
      <c r="Z999" s="14"/>
      <c r="AA999" s="14" t="n">
        <v>0</v>
      </c>
      <c r="AB999" s="14" t="s">
        <v>87</v>
      </c>
      <c r="AC999" s="14" t="n">
        <v>112.9</v>
      </c>
      <c r="AD999" s="14" t="n">
        <v>0</v>
      </c>
      <c r="AE999" s="14" t="n">
        <v>3</v>
      </c>
      <c r="AF999" s="14" t="s">
        <v>88</v>
      </c>
      <c r="AG999" s="15" t="n">
        <v>42346</v>
      </c>
      <c r="AH999" s="14" t="str">
        <f aca="false">B999&amp;"|"&amp;C999&amp;"|"&amp;D999&amp;"|"&amp;E999&amp;"|"&amp;F999&amp;"|"&amp;G999&amp;"|"&amp;H999&amp;"|"&amp;I999&amp;"|"&amp;J999&amp;"|"&amp;K999&amp;"|"&amp;L999&amp;"|"&amp;M999&amp;"|"&amp;N999&amp;"|"&amp;O999&amp;"|"&amp;P999&amp;"|"&amp;Q999&amp;"|"&amp;R999&amp;"|"&amp;S999&amp;"|"&amp;T999&amp;"|"&amp;U999&amp;"|"&amp;V999&amp;"|"&amp;W999&amp;"|"&amp;X999&amp;"|"&amp;Y999&amp;"|"&amp;Z999&amp;"|"&amp;AA999&amp;"|"&amp;AB999&amp;"|"&amp;AC999&amp;"|"&amp;AD999&amp;"|"&amp;AE999&amp;"|"&amp;AF999&amp;"|"&amp;AG999</f>
        <v>City Hotel|0|67|2015|December|49|5|2|1|2|1|0|SC|PRT|Online TA|TA/TO|0|0|0|A|D|0|No Deposit|8||0|Transient|112.9|0|3|Check-Out|42346</v>
      </c>
      <c r="AI999" s="14" t="str">
        <f aca="false">IF(COUNTIF($AH$4:$AH$2603,AH999)&gt;1,"Duplicate","Unique")</f>
        <v>Unique</v>
      </c>
      <c r="AJ999" s="14" t="str">
        <f aca="false">IF(COUNTBLANK(B999:AG999)&gt;0,"Missing ("&amp;COUNTBLANK(B999:AG999)&amp;")","Complete")</f>
        <v>Missing (1)</v>
      </c>
    </row>
    <row r="1000" customFormat="false" ht="15" hidden="false" customHeight="false" outlineLevel="0" collapsed="false">
      <c r="A1000" s="0" t="n">
        <v>997</v>
      </c>
      <c r="B1000" s="0" t="s">
        <v>80</v>
      </c>
      <c r="C1000" s="0" t="n">
        <v>1</v>
      </c>
      <c r="D1000" s="0" t="n">
        <v>38</v>
      </c>
      <c r="E1000" s="0" t="n">
        <v>2015</v>
      </c>
      <c r="F1000" s="0" t="s">
        <v>119</v>
      </c>
      <c r="G1000" s="0" t="n">
        <v>33</v>
      </c>
      <c r="H1000" s="0" t="n">
        <v>10</v>
      </c>
      <c r="I1000" s="0" t="n">
        <v>2</v>
      </c>
      <c r="J1000" s="0" t="n">
        <v>5</v>
      </c>
      <c r="K1000" s="0" t="n">
        <v>2</v>
      </c>
      <c r="L1000" s="0" t="n">
        <v>0</v>
      </c>
      <c r="M1000" s="0" t="n">
        <v>0</v>
      </c>
      <c r="N1000" s="0" t="s">
        <v>82</v>
      </c>
      <c r="O1000" s="0" t="s">
        <v>92</v>
      </c>
      <c r="P1000" s="0" t="s">
        <v>93</v>
      </c>
      <c r="Q1000" s="0" t="s">
        <v>94</v>
      </c>
      <c r="R1000" s="0" t="n">
        <v>0</v>
      </c>
      <c r="S1000" s="0" t="n">
        <v>0</v>
      </c>
      <c r="T1000" s="0" t="n">
        <v>0</v>
      </c>
      <c r="U1000" s="0" t="s">
        <v>95</v>
      </c>
      <c r="V1000" s="0" t="s">
        <v>95</v>
      </c>
      <c r="W1000" s="0" t="n">
        <v>0</v>
      </c>
      <c r="X1000" s="0" t="s">
        <v>86</v>
      </c>
      <c r="Y1000" s="0" t="n">
        <v>240</v>
      </c>
      <c r="AA1000" s="0" t="n">
        <v>0</v>
      </c>
      <c r="AB1000" s="0" t="s">
        <v>87</v>
      </c>
      <c r="AC1000" s="0" t="n">
        <v>185.57</v>
      </c>
      <c r="AD1000" s="0" t="n">
        <v>0</v>
      </c>
      <c r="AE1000" s="0" t="n">
        <v>2</v>
      </c>
      <c r="AF1000" s="0" t="s">
        <v>96</v>
      </c>
      <c r="AG1000" s="13" t="n">
        <v>42199</v>
      </c>
      <c r="AH1000" s="0" t="str">
        <f aca="false">B1000&amp;"|"&amp;C1000&amp;"|"&amp;D1000&amp;"|"&amp;E1000&amp;"|"&amp;F1000&amp;"|"&amp;G1000&amp;"|"&amp;H1000&amp;"|"&amp;I1000&amp;"|"&amp;J1000&amp;"|"&amp;K1000&amp;"|"&amp;L1000&amp;"|"&amp;M1000&amp;"|"&amp;N1000&amp;"|"&amp;O1000&amp;"|"&amp;P1000&amp;"|"&amp;Q1000&amp;"|"&amp;R1000&amp;"|"&amp;S1000&amp;"|"&amp;T1000&amp;"|"&amp;U1000&amp;"|"&amp;V1000&amp;"|"&amp;W1000&amp;"|"&amp;X1000&amp;"|"&amp;Y1000&amp;"|"&amp;Z1000&amp;"|"&amp;AA1000&amp;"|"&amp;AB1000&amp;"|"&amp;AC1000&amp;"|"&amp;AD1000&amp;"|"&amp;AE1000&amp;"|"&amp;AF1000&amp;"|"&amp;AG1000</f>
        <v>Resort Hotel|1|38|2015|August|33|10|2|5|2|0|0|BB|PRT|Online TA|TA/TO|0|0|0|A|A|0|No Deposit|240||0|Transient|185.57|0|2|Canceled|42199</v>
      </c>
      <c r="AI1000" s="0" t="str">
        <f aca="false">IF(COUNTIF($AH$4:$AH$2603,AH1000)&gt;1,"Duplicate","Unique")</f>
        <v>Unique</v>
      </c>
      <c r="AJ1000" s="0" t="str">
        <f aca="false">IF(COUNTBLANK(B1000:AG1000)&gt;0,"Missing ("&amp;COUNTBLANK(B1000:AG1000)&amp;")","Complete")</f>
        <v>Missing (1)</v>
      </c>
    </row>
    <row r="1001" customFormat="false" ht="15" hidden="false" customHeight="false" outlineLevel="0" collapsed="false">
      <c r="A1001" s="14" t="n">
        <v>998</v>
      </c>
      <c r="B1001" s="14" t="s">
        <v>80</v>
      </c>
      <c r="C1001" s="14" t="n">
        <v>0</v>
      </c>
      <c r="D1001" s="14" t="n">
        <v>107</v>
      </c>
      <c r="E1001" s="14" t="n">
        <v>2015</v>
      </c>
      <c r="F1001" s="14" t="s">
        <v>119</v>
      </c>
      <c r="G1001" s="14" t="n">
        <v>33</v>
      </c>
      <c r="H1001" s="14" t="n">
        <v>10</v>
      </c>
      <c r="I1001" s="14" t="n">
        <v>1</v>
      </c>
      <c r="J1001" s="14" t="n">
        <v>2</v>
      </c>
      <c r="K1001" s="14" t="n">
        <v>2</v>
      </c>
      <c r="L1001" s="14" t="n">
        <v>0</v>
      </c>
      <c r="M1001" s="14" t="n">
        <v>0</v>
      </c>
      <c r="N1001" s="14" t="s">
        <v>82</v>
      </c>
      <c r="O1001" s="14" t="s">
        <v>92</v>
      </c>
      <c r="P1001" s="14" t="s">
        <v>84</v>
      </c>
      <c r="Q1001" s="14" t="s">
        <v>84</v>
      </c>
      <c r="R1001" s="14" t="n">
        <v>0</v>
      </c>
      <c r="S1001" s="14" t="n">
        <v>0</v>
      </c>
      <c r="T1001" s="14" t="n">
        <v>0</v>
      </c>
      <c r="U1001" s="14" t="s">
        <v>95</v>
      </c>
      <c r="V1001" s="14" t="s">
        <v>95</v>
      </c>
      <c r="W1001" s="14" t="n">
        <v>0</v>
      </c>
      <c r="X1001" s="14" t="s">
        <v>86</v>
      </c>
      <c r="Y1001" s="14"/>
      <c r="Z1001" s="14"/>
      <c r="AA1001" s="14" t="n">
        <v>0</v>
      </c>
      <c r="AB1001" s="14" t="s">
        <v>101</v>
      </c>
      <c r="AC1001" s="14" t="n">
        <v>134</v>
      </c>
      <c r="AD1001" s="14" t="n">
        <v>0</v>
      </c>
      <c r="AE1001" s="14" t="n">
        <v>1</v>
      </c>
      <c r="AF1001" s="14" t="s">
        <v>88</v>
      </c>
      <c r="AG1001" s="15" t="n">
        <v>42229</v>
      </c>
      <c r="AH1001" s="14" t="str">
        <f aca="false">B1001&amp;"|"&amp;C1001&amp;"|"&amp;D1001&amp;"|"&amp;E1001&amp;"|"&amp;F1001&amp;"|"&amp;G1001&amp;"|"&amp;H1001&amp;"|"&amp;I1001&amp;"|"&amp;J1001&amp;"|"&amp;K1001&amp;"|"&amp;L1001&amp;"|"&amp;M1001&amp;"|"&amp;N1001&amp;"|"&amp;O1001&amp;"|"&amp;P1001&amp;"|"&amp;Q1001&amp;"|"&amp;R1001&amp;"|"&amp;S1001&amp;"|"&amp;T1001&amp;"|"&amp;U1001&amp;"|"&amp;V1001&amp;"|"&amp;W1001&amp;"|"&amp;X1001&amp;"|"&amp;Y1001&amp;"|"&amp;Z1001&amp;"|"&amp;AA1001&amp;"|"&amp;AB1001&amp;"|"&amp;AC1001&amp;"|"&amp;AD1001&amp;"|"&amp;AE1001&amp;"|"&amp;AF1001&amp;"|"&amp;AG1001</f>
        <v>Resort Hotel|0|107|2015|August|33|10|1|2|2|0|0|BB|PRT|Direct|Direct|0|0|0|A|A|0|No Deposit|||0|Transient-Party|134|0|1|Check-Out|42229</v>
      </c>
      <c r="AI1001" s="14" t="str">
        <f aca="false">IF(COUNTIF($AH$4:$AH$2603,AH1001)&gt;1,"Duplicate","Unique")</f>
        <v>Unique</v>
      </c>
      <c r="AJ1001" s="14" t="str">
        <f aca="false">IF(COUNTBLANK(B1001:AG1001)&gt;0,"Missing ("&amp;COUNTBLANK(B1001:AG1001)&amp;")","Complete")</f>
        <v>Missing (2)</v>
      </c>
    </row>
    <row r="1002" customFormat="false" ht="15" hidden="false" customHeight="false" outlineLevel="0" collapsed="false">
      <c r="A1002" s="0" t="n">
        <v>999</v>
      </c>
      <c r="B1002" s="0" t="s">
        <v>90</v>
      </c>
      <c r="C1002" s="0" t="n">
        <v>1</v>
      </c>
      <c r="D1002" s="0" t="n">
        <v>19</v>
      </c>
      <c r="E1002" s="0" t="n">
        <v>2016</v>
      </c>
      <c r="F1002" s="0" t="s">
        <v>81</v>
      </c>
      <c r="G1002" s="0" t="n">
        <v>53</v>
      </c>
      <c r="H1002" s="0" t="n">
        <v>30</v>
      </c>
      <c r="I1002" s="0" t="n">
        <v>0</v>
      </c>
      <c r="J1002" s="0" t="n">
        <v>1</v>
      </c>
      <c r="K1002" s="0" t="n">
        <v>2</v>
      </c>
      <c r="L1002" s="0" t="n">
        <v>0</v>
      </c>
      <c r="M1002" s="0" t="n">
        <v>0</v>
      </c>
      <c r="N1002" s="0" t="s">
        <v>82</v>
      </c>
      <c r="O1002" s="0" t="s">
        <v>83</v>
      </c>
      <c r="P1002" s="0" t="s">
        <v>93</v>
      </c>
      <c r="Q1002" s="0" t="s">
        <v>94</v>
      </c>
      <c r="R1002" s="0" t="n">
        <v>0</v>
      </c>
      <c r="S1002" s="0" t="n">
        <v>0</v>
      </c>
      <c r="T1002" s="0" t="n">
        <v>0</v>
      </c>
      <c r="U1002" s="0" t="s">
        <v>109</v>
      </c>
      <c r="V1002" s="0" t="s">
        <v>109</v>
      </c>
      <c r="W1002" s="0" t="n">
        <v>0</v>
      </c>
      <c r="X1002" s="0" t="s">
        <v>86</v>
      </c>
      <c r="Y1002" s="0" t="n">
        <v>9</v>
      </c>
      <c r="AA1002" s="0" t="n">
        <v>0</v>
      </c>
      <c r="AB1002" s="0" t="s">
        <v>87</v>
      </c>
      <c r="AC1002" s="0" t="n">
        <v>148</v>
      </c>
      <c r="AD1002" s="0" t="n">
        <v>0</v>
      </c>
      <c r="AE1002" s="0" t="n">
        <v>0</v>
      </c>
      <c r="AF1002" s="0" t="s">
        <v>96</v>
      </c>
      <c r="AG1002" s="13" t="n">
        <v>42719</v>
      </c>
      <c r="AH1002" s="0" t="str">
        <f aca="false">B1002&amp;"|"&amp;C1002&amp;"|"&amp;D1002&amp;"|"&amp;E1002&amp;"|"&amp;F1002&amp;"|"&amp;G1002&amp;"|"&amp;H1002&amp;"|"&amp;I1002&amp;"|"&amp;J1002&amp;"|"&amp;K1002&amp;"|"&amp;L1002&amp;"|"&amp;M1002&amp;"|"&amp;N1002&amp;"|"&amp;O1002&amp;"|"&amp;P1002&amp;"|"&amp;Q1002&amp;"|"&amp;R1002&amp;"|"&amp;S1002&amp;"|"&amp;T1002&amp;"|"&amp;U1002&amp;"|"&amp;V1002&amp;"|"&amp;W1002&amp;"|"&amp;X1002&amp;"|"&amp;Y1002&amp;"|"&amp;Z1002&amp;"|"&amp;AA1002&amp;"|"&amp;AB1002&amp;"|"&amp;AC1002&amp;"|"&amp;AD1002&amp;"|"&amp;AE1002&amp;"|"&amp;AF1002&amp;"|"&amp;AG1002</f>
        <v>City Hotel|1|19|2016|December|53|30|0|1|2|0|0|BB|GBR|Online TA|TA/TO|0|0|0|D|D|0|No Deposit|9||0|Transient|148|0|0|Canceled|42719</v>
      </c>
      <c r="AI1002" s="0" t="str">
        <f aca="false">IF(COUNTIF($AH$4:$AH$2603,AH1002)&gt;1,"Duplicate","Unique")</f>
        <v>Unique</v>
      </c>
      <c r="AJ1002" s="0" t="str">
        <f aca="false">IF(COUNTBLANK(B1002:AG1002)&gt;0,"Missing ("&amp;COUNTBLANK(B1002:AG1002)&amp;")","Complete")</f>
        <v>Missing (1)</v>
      </c>
    </row>
    <row r="1003" customFormat="false" ht="15" hidden="false" customHeight="false" outlineLevel="0" collapsed="false">
      <c r="A1003" s="14" t="n">
        <v>1000</v>
      </c>
      <c r="B1003" s="14" t="s">
        <v>90</v>
      </c>
      <c r="C1003" s="14" t="n">
        <v>0</v>
      </c>
      <c r="D1003" s="14" t="n">
        <v>78</v>
      </c>
      <c r="E1003" s="14" t="n">
        <v>2017</v>
      </c>
      <c r="F1003" s="14" t="s">
        <v>121</v>
      </c>
      <c r="G1003" s="14" t="n">
        <v>22</v>
      </c>
      <c r="H1003" s="14" t="n">
        <v>28</v>
      </c>
      <c r="I1003" s="14" t="n">
        <v>2</v>
      </c>
      <c r="J1003" s="14" t="n">
        <v>2</v>
      </c>
      <c r="K1003" s="14" t="n">
        <v>2</v>
      </c>
      <c r="L1003" s="14" t="n">
        <v>0</v>
      </c>
      <c r="M1003" s="14" t="n">
        <v>0</v>
      </c>
      <c r="N1003" s="14" t="s">
        <v>82</v>
      </c>
      <c r="O1003" s="14" t="s">
        <v>83</v>
      </c>
      <c r="P1003" s="14" t="s">
        <v>99</v>
      </c>
      <c r="Q1003" s="14" t="s">
        <v>94</v>
      </c>
      <c r="R1003" s="14" t="n">
        <v>0</v>
      </c>
      <c r="S1003" s="14" t="n">
        <v>0</v>
      </c>
      <c r="T1003" s="14" t="n">
        <v>0</v>
      </c>
      <c r="U1003" s="14" t="s">
        <v>95</v>
      </c>
      <c r="V1003" s="14" t="s">
        <v>95</v>
      </c>
      <c r="W1003" s="14" t="n">
        <v>0</v>
      </c>
      <c r="X1003" s="14" t="s">
        <v>86</v>
      </c>
      <c r="Y1003" s="14" t="n">
        <v>22</v>
      </c>
      <c r="Z1003" s="14"/>
      <c r="AA1003" s="14" t="n">
        <v>0</v>
      </c>
      <c r="AB1003" s="14" t="s">
        <v>87</v>
      </c>
      <c r="AC1003" s="14" t="n">
        <v>89.1</v>
      </c>
      <c r="AD1003" s="14" t="n">
        <v>0</v>
      </c>
      <c r="AE1003" s="14" t="n">
        <v>1</v>
      </c>
      <c r="AF1003" s="14" t="s">
        <v>88</v>
      </c>
      <c r="AG1003" s="15" t="n">
        <v>42887</v>
      </c>
      <c r="AH1003" s="14" t="str">
        <f aca="false">B1003&amp;"|"&amp;C1003&amp;"|"&amp;D1003&amp;"|"&amp;E1003&amp;"|"&amp;F1003&amp;"|"&amp;G1003&amp;"|"&amp;H1003&amp;"|"&amp;I1003&amp;"|"&amp;J1003&amp;"|"&amp;K1003&amp;"|"&amp;L1003&amp;"|"&amp;M1003&amp;"|"&amp;N1003&amp;"|"&amp;O1003&amp;"|"&amp;P1003&amp;"|"&amp;Q1003&amp;"|"&amp;R1003&amp;"|"&amp;S1003&amp;"|"&amp;T1003&amp;"|"&amp;U1003&amp;"|"&amp;V1003&amp;"|"&amp;W1003&amp;"|"&amp;X1003&amp;"|"&amp;Y1003&amp;"|"&amp;Z1003&amp;"|"&amp;AA1003&amp;"|"&amp;AB1003&amp;"|"&amp;AC1003&amp;"|"&amp;AD1003&amp;"|"&amp;AE1003&amp;"|"&amp;AF1003&amp;"|"&amp;AG1003</f>
        <v>City Hotel|0|78|2017|May|22|28|2|2|2|0|0|BB|GBR|Offline TA/TO|TA/TO|0|0|0|A|A|0|No Deposit|22||0|Transient|89.1|0|1|Check-Out|42887</v>
      </c>
      <c r="AI1003" s="14" t="str">
        <f aca="false">IF(COUNTIF($AH$4:$AH$2603,AH1003)&gt;1,"Duplicate","Unique")</f>
        <v>Unique</v>
      </c>
      <c r="AJ1003" s="14" t="str">
        <f aca="false">IF(COUNTBLANK(B1003:AG1003)&gt;0,"Missing ("&amp;COUNTBLANK(B1003:AG1003)&amp;")","Complete")</f>
        <v>Missing (1)</v>
      </c>
    </row>
    <row r="1004" customFormat="false" ht="15" hidden="false" customHeight="false" outlineLevel="0" collapsed="false">
      <c r="A1004" s="0" t="n">
        <v>1001</v>
      </c>
      <c r="B1004" s="0" t="s">
        <v>90</v>
      </c>
      <c r="C1004" s="0" t="n">
        <v>1</v>
      </c>
      <c r="D1004" s="0" t="n">
        <v>221</v>
      </c>
      <c r="E1004" s="0" t="n">
        <v>2015</v>
      </c>
      <c r="F1004" s="0" t="s">
        <v>111</v>
      </c>
      <c r="G1004" s="0" t="n">
        <v>40</v>
      </c>
      <c r="H1004" s="0" t="n">
        <v>3</v>
      </c>
      <c r="I1004" s="0" t="n">
        <v>2</v>
      </c>
      <c r="J1004" s="0" t="n">
        <v>1</v>
      </c>
      <c r="K1004" s="0" t="n">
        <v>2</v>
      </c>
      <c r="L1004" s="0" t="n">
        <v>0</v>
      </c>
      <c r="M1004" s="0" t="n">
        <v>0</v>
      </c>
      <c r="N1004" s="0" t="s">
        <v>112</v>
      </c>
      <c r="O1004" s="0" t="s">
        <v>92</v>
      </c>
      <c r="P1004" s="0" t="s">
        <v>116</v>
      </c>
      <c r="Q1004" s="0" t="s">
        <v>94</v>
      </c>
      <c r="R1004" s="0" t="n">
        <v>0</v>
      </c>
      <c r="S1004" s="0" t="n">
        <v>1</v>
      </c>
      <c r="T1004" s="0" t="n">
        <v>0</v>
      </c>
      <c r="U1004" s="0" t="s">
        <v>95</v>
      </c>
      <c r="V1004" s="0" t="s">
        <v>95</v>
      </c>
      <c r="W1004" s="0" t="n">
        <v>0</v>
      </c>
      <c r="X1004" s="0" t="s">
        <v>120</v>
      </c>
      <c r="Y1004" s="0" t="n">
        <v>1</v>
      </c>
      <c r="AA1004" s="0" t="n">
        <v>0</v>
      </c>
      <c r="AB1004" s="0" t="s">
        <v>101</v>
      </c>
      <c r="AC1004" s="0" t="n">
        <v>86</v>
      </c>
      <c r="AD1004" s="0" t="n">
        <v>0</v>
      </c>
      <c r="AE1004" s="0" t="n">
        <v>0</v>
      </c>
      <c r="AF1004" s="0" t="s">
        <v>96</v>
      </c>
      <c r="AG1004" s="13" t="n">
        <v>42194</v>
      </c>
      <c r="AH1004" s="0" t="str">
        <f aca="false">B1004&amp;"|"&amp;C1004&amp;"|"&amp;D1004&amp;"|"&amp;E1004&amp;"|"&amp;F1004&amp;"|"&amp;G1004&amp;"|"&amp;H1004&amp;"|"&amp;I1004&amp;"|"&amp;J1004&amp;"|"&amp;K1004&amp;"|"&amp;L1004&amp;"|"&amp;M1004&amp;"|"&amp;N1004&amp;"|"&amp;O1004&amp;"|"&amp;P1004&amp;"|"&amp;Q1004&amp;"|"&amp;R1004&amp;"|"&amp;S1004&amp;"|"&amp;T1004&amp;"|"&amp;U1004&amp;"|"&amp;V1004&amp;"|"&amp;W1004&amp;"|"&amp;X1004&amp;"|"&amp;Y1004&amp;"|"&amp;Z1004&amp;"|"&amp;AA1004&amp;"|"&amp;AB1004&amp;"|"&amp;AC1004&amp;"|"&amp;AD1004&amp;"|"&amp;AE1004&amp;"|"&amp;AF1004&amp;"|"&amp;AG1004</f>
        <v>City Hotel|1|221|2015|October|40|3|2|1|2|0|0|HB|PRT|Groups|TA/TO|0|1|0|A|A|0|Non Refund|1||0|Transient-Party|86|0|0|Canceled|42194</v>
      </c>
      <c r="AI1004" s="0" t="str">
        <f aca="false">IF(COUNTIF($AH$4:$AH$2603,AH1004)&gt;1,"Duplicate","Unique")</f>
        <v>Unique</v>
      </c>
      <c r="AJ1004" s="0" t="str">
        <f aca="false">IF(COUNTBLANK(B1004:AG1004)&gt;0,"Missing ("&amp;COUNTBLANK(B1004:AG1004)&amp;")","Complete")</f>
        <v>Missing (1)</v>
      </c>
    </row>
    <row r="1005" customFormat="false" ht="15" hidden="false" customHeight="false" outlineLevel="0" collapsed="false">
      <c r="A1005" s="14" t="n">
        <v>1002</v>
      </c>
      <c r="B1005" s="14" t="s">
        <v>80</v>
      </c>
      <c r="C1005" s="14" t="n">
        <v>0</v>
      </c>
      <c r="D1005" s="14" t="n">
        <v>145</v>
      </c>
      <c r="E1005" s="14" t="n">
        <v>2017</v>
      </c>
      <c r="F1005" s="14" t="s">
        <v>126</v>
      </c>
      <c r="G1005" s="14" t="n">
        <v>1</v>
      </c>
      <c r="H1005" s="14" t="n">
        <v>2</v>
      </c>
      <c r="I1005" s="14" t="n">
        <v>1</v>
      </c>
      <c r="J1005" s="14" t="n">
        <v>2</v>
      </c>
      <c r="K1005" s="14" t="n">
        <v>2</v>
      </c>
      <c r="L1005" s="14" t="n">
        <v>0</v>
      </c>
      <c r="M1005" s="14" t="n">
        <v>0</v>
      </c>
      <c r="N1005" s="14" t="s">
        <v>112</v>
      </c>
      <c r="O1005" s="14" t="s">
        <v>83</v>
      </c>
      <c r="P1005" s="14" t="s">
        <v>93</v>
      </c>
      <c r="Q1005" s="14" t="s">
        <v>94</v>
      </c>
      <c r="R1005" s="14" t="n">
        <v>0</v>
      </c>
      <c r="S1005" s="14" t="n">
        <v>0</v>
      </c>
      <c r="T1005" s="14" t="n">
        <v>0</v>
      </c>
      <c r="U1005" s="14" t="s">
        <v>136</v>
      </c>
      <c r="V1005" s="14" t="s">
        <v>136</v>
      </c>
      <c r="W1005" s="14" t="n">
        <v>1</v>
      </c>
      <c r="X1005" s="14" t="s">
        <v>86</v>
      </c>
      <c r="Y1005" s="14" t="n">
        <v>314</v>
      </c>
      <c r="Z1005" s="14"/>
      <c r="AA1005" s="14" t="n">
        <v>0</v>
      </c>
      <c r="AB1005" s="14" t="s">
        <v>87</v>
      </c>
      <c r="AC1005" s="14" t="n">
        <v>98.64</v>
      </c>
      <c r="AD1005" s="14" t="n">
        <v>1</v>
      </c>
      <c r="AE1005" s="14" t="n">
        <v>0</v>
      </c>
      <c r="AF1005" s="14" t="s">
        <v>88</v>
      </c>
      <c r="AG1005" s="15" t="n">
        <v>42740</v>
      </c>
      <c r="AH1005" s="14" t="str">
        <f aca="false">B1005&amp;"|"&amp;C1005&amp;"|"&amp;D1005&amp;"|"&amp;E1005&amp;"|"&amp;F1005&amp;"|"&amp;G1005&amp;"|"&amp;H1005&amp;"|"&amp;I1005&amp;"|"&amp;J1005&amp;"|"&amp;K1005&amp;"|"&amp;L1005&amp;"|"&amp;M1005&amp;"|"&amp;N1005&amp;"|"&amp;O1005&amp;"|"&amp;P1005&amp;"|"&amp;Q1005&amp;"|"&amp;R1005&amp;"|"&amp;S1005&amp;"|"&amp;T1005&amp;"|"&amp;U1005&amp;"|"&amp;V1005&amp;"|"&amp;W1005&amp;"|"&amp;X1005&amp;"|"&amp;Y1005&amp;"|"&amp;Z1005&amp;"|"&amp;AA1005&amp;"|"&amp;AB1005&amp;"|"&amp;AC1005&amp;"|"&amp;AD1005&amp;"|"&amp;AE1005&amp;"|"&amp;AF1005&amp;"|"&amp;AG1005</f>
        <v>Resort Hotel|0|145|2017|January|1|2|1|2|2|0|0|HB|GBR|Online TA|TA/TO|0|0|0|G|G|1|No Deposit|314||0|Transient|98.64|1|0|Check-Out|42740</v>
      </c>
      <c r="AI1005" s="14" t="str">
        <f aca="false">IF(COUNTIF($AH$4:$AH$2603,AH1005)&gt;1,"Duplicate","Unique")</f>
        <v>Unique</v>
      </c>
      <c r="AJ1005" s="14" t="str">
        <f aca="false">IF(COUNTBLANK(B1005:AG1005)&gt;0,"Missing ("&amp;COUNTBLANK(B1005:AG1005)&amp;")","Complete")</f>
        <v>Missing (1)</v>
      </c>
    </row>
    <row r="1006" customFormat="false" ht="15" hidden="false" customHeight="false" outlineLevel="0" collapsed="false">
      <c r="A1006" s="0" t="n">
        <v>1003</v>
      </c>
      <c r="B1006" s="0" t="s">
        <v>80</v>
      </c>
      <c r="C1006" s="0" t="n">
        <v>0</v>
      </c>
      <c r="D1006" s="0" t="n">
        <v>35</v>
      </c>
      <c r="E1006" s="0" t="n">
        <v>2017</v>
      </c>
      <c r="F1006" s="0" t="s">
        <v>103</v>
      </c>
      <c r="G1006" s="0" t="n">
        <v>13</v>
      </c>
      <c r="H1006" s="0" t="n">
        <v>28</v>
      </c>
      <c r="I1006" s="0" t="n">
        <v>2</v>
      </c>
      <c r="J1006" s="0" t="n">
        <v>6</v>
      </c>
      <c r="K1006" s="0" t="n">
        <v>1</v>
      </c>
      <c r="L1006" s="0" t="n">
        <v>0</v>
      </c>
      <c r="M1006" s="0" t="n">
        <v>0</v>
      </c>
      <c r="N1006" s="0" t="s">
        <v>82</v>
      </c>
      <c r="O1006" s="0" t="s">
        <v>161</v>
      </c>
      <c r="P1006" s="0" t="s">
        <v>99</v>
      </c>
      <c r="Q1006" s="0" t="s">
        <v>94</v>
      </c>
      <c r="R1006" s="0" t="n">
        <v>0</v>
      </c>
      <c r="S1006" s="0" t="n">
        <v>0</v>
      </c>
      <c r="T1006" s="0" t="n">
        <v>0</v>
      </c>
      <c r="U1006" s="0" t="s">
        <v>95</v>
      </c>
      <c r="V1006" s="0" t="s">
        <v>95</v>
      </c>
      <c r="W1006" s="0" t="n">
        <v>1</v>
      </c>
      <c r="X1006" s="0" t="s">
        <v>86</v>
      </c>
      <c r="Y1006" s="0" t="n">
        <v>8</v>
      </c>
      <c r="AA1006" s="0" t="n">
        <v>0</v>
      </c>
      <c r="AB1006" s="0" t="s">
        <v>87</v>
      </c>
      <c r="AC1006" s="0" t="n">
        <v>36</v>
      </c>
      <c r="AD1006" s="0" t="n">
        <v>0</v>
      </c>
      <c r="AE1006" s="0" t="n">
        <v>0</v>
      </c>
      <c r="AF1006" s="0" t="s">
        <v>88</v>
      </c>
      <c r="AG1006" s="13" t="n">
        <v>42830</v>
      </c>
      <c r="AH1006" s="0" t="str">
        <f aca="false">B1006&amp;"|"&amp;C1006&amp;"|"&amp;D1006&amp;"|"&amp;E1006&amp;"|"&amp;F1006&amp;"|"&amp;G1006&amp;"|"&amp;H1006&amp;"|"&amp;I1006&amp;"|"&amp;J1006&amp;"|"&amp;K1006&amp;"|"&amp;L1006&amp;"|"&amp;M1006&amp;"|"&amp;N1006&amp;"|"&amp;O1006&amp;"|"&amp;P1006&amp;"|"&amp;Q1006&amp;"|"&amp;R1006&amp;"|"&amp;S1006&amp;"|"&amp;T1006&amp;"|"&amp;U1006&amp;"|"&amp;V1006&amp;"|"&amp;W1006&amp;"|"&amp;X1006&amp;"|"&amp;Y1006&amp;"|"&amp;Z1006&amp;"|"&amp;AA1006&amp;"|"&amp;AB1006&amp;"|"&amp;AC1006&amp;"|"&amp;AD1006&amp;"|"&amp;AE1006&amp;"|"&amp;AF1006&amp;"|"&amp;AG1006</f>
        <v>Resort Hotel|0|35|2017|March|13|28|2|6|1|0|0|BB|FIN|Offline TA/TO|TA/TO|0|0|0|A|A|1|No Deposit|8||0|Transient|36|0|0|Check-Out|42830</v>
      </c>
      <c r="AI1006" s="0" t="str">
        <f aca="false">IF(COUNTIF($AH$4:$AH$2603,AH1006)&gt;1,"Duplicate","Unique")</f>
        <v>Unique</v>
      </c>
      <c r="AJ1006" s="0" t="str">
        <f aca="false">IF(COUNTBLANK(B1006:AG1006)&gt;0,"Missing ("&amp;COUNTBLANK(B1006:AG1006)&amp;")","Complete")</f>
        <v>Missing (1)</v>
      </c>
    </row>
    <row r="1007" customFormat="false" ht="15" hidden="false" customHeight="false" outlineLevel="0" collapsed="false">
      <c r="A1007" s="14" t="n">
        <v>1004</v>
      </c>
      <c r="B1007" s="14" t="s">
        <v>90</v>
      </c>
      <c r="C1007" s="14" t="n">
        <v>0</v>
      </c>
      <c r="D1007" s="14" t="n">
        <v>0</v>
      </c>
      <c r="E1007" s="14" t="n">
        <v>2015</v>
      </c>
      <c r="F1007" s="14" t="s">
        <v>113</v>
      </c>
      <c r="G1007" s="14" t="n">
        <v>46</v>
      </c>
      <c r="H1007" s="14" t="n">
        <v>12</v>
      </c>
      <c r="I1007" s="14" t="n">
        <v>0</v>
      </c>
      <c r="J1007" s="14" t="n">
        <v>1</v>
      </c>
      <c r="K1007" s="14" t="n">
        <v>1</v>
      </c>
      <c r="L1007" s="14" t="n">
        <v>0</v>
      </c>
      <c r="M1007" s="14" t="n">
        <v>0</v>
      </c>
      <c r="N1007" s="14" t="s">
        <v>82</v>
      </c>
      <c r="O1007" s="14" t="s">
        <v>115</v>
      </c>
      <c r="P1007" s="14" t="s">
        <v>93</v>
      </c>
      <c r="Q1007" s="14" t="s">
        <v>94</v>
      </c>
      <c r="R1007" s="14" t="n">
        <v>0</v>
      </c>
      <c r="S1007" s="14" t="n">
        <v>0</v>
      </c>
      <c r="T1007" s="14" t="n">
        <v>0</v>
      </c>
      <c r="U1007" s="14" t="s">
        <v>95</v>
      </c>
      <c r="V1007" s="14" t="s">
        <v>95</v>
      </c>
      <c r="W1007" s="14" t="n">
        <v>0</v>
      </c>
      <c r="X1007" s="14" t="s">
        <v>86</v>
      </c>
      <c r="Y1007" s="14"/>
      <c r="Z1007" s="14"/>
      <c r="AA1007" s="14" t="n">
        <v>0</v>
      </c>
      <c r="AB1007" s="14" t="s">
        <v>87</v>
      </c>
      <c r="AC1007" s="14" t="n">
        <v>79</v>
      </c>
      <c r="AD1007" s="14" t="n">
        <v>1</v>
      </c>
      <c r="AE1007" s="14" t="n">
        <v>1</v>
      </c>
      <c r="AF1007" s="14" t="s">
        <v>88</v>
      </c>
      <c r="AG1007" s="15" t="n">
        <v>42321</v>
      </c>
      <c r="AH1007" s="14" t="str">
        <f aca="false">B1007&amp;"|"&amp;C1007&amp;"|"&amp;D1007&amp;"|"&amp;E1007&amp;"|"&amp;F1007&amp;"|"&amp;G1007&amp;"|"&amp;H1007&amp;"|"&amp;I1007&amp;"|"&amp;J1007&amp;"|"&amp;K1007&amp;"|"&amp;L1007&amp;"|"&amp;M1007&amp;"|"&amp;N1007&amp;"|"&amp;O1007&amp;"|"&amp;P1007&amp;"|"&amp;Q1007&amp;"|"&amp;R1007&amp;"|"&amp;S1007&amp;"|"&amp;T1007&amp;"|"&amp;U1007&amp;"|"&amp;V1007&amp;"|"&amp;W1007&amp;"|"&amp;X1007&amp;"|"&amp;Y1007&amp;"|"&amp;Z1007&amp;"|"&amp;AA1007&amp;"|"&amp;AB1007&amp;"|"&amp;AC1007&amp;"|"&amp;AD1007&amp;"|"&amp;AE1007&amp;"|"&amp;AF1007&amp;"|"&amp;AG1007</f>
        <v>City Hotel|0|0|2015|November|46|12|0|1|1|0|0|BB|ESP|Online TA|TA/TO|0|0|0|A|A|0|No Deposit|||0|Transient|79|1|1|Check-Out|42321</v>
      </c>
      <c r="AI1007" s="14" t="str">
        <f aca="false">IF(COUNTIF($AH$4:$AH$2603,AH1007)&gt;1,"Duplicate","Unique")</f>
        <v>Unique</v>
      </c>
      <c r="AJ1007" s="14" t="str">
        <f aca="false">IF(COUNTBLANK(B1007:AG1007)&gt;0,"Missing ("&amp;COUNTBLANK(B1007:AG1007)&amp;")","Complete")</f>
        <v>Missing (2)</v>
      </c>
    </row>
    <row r="1008" customFormat="false" ht="15" hidden="false" customHeight="false" outlineLevel="0" collapsed="false">
      <c r="A1008" s="0" t="n">
        <v>1005</v>
      </c>
      <c r="B1008" s="0" t="s">
        <v>80</v>
      </c>
      <c r="C1008" s="0" t="n">
        <v>0</v>
      </c>
      <c r="D1008" s="0" t="n">
        <v>8</v>
      </c>
      <c r="E1008" s="0" t="n">
        <v>2016</v>
      </c>
      <c r="F1008" s="0" t="s">
        <v>81</v>
      </c>
      <c r="G1008" s="0" t="n">
        <v>51</v>
      </c>
      <c r="H1008" s="0" t="n">
        <v>13</v>
      </c>
      <c r="I1008" s="0" t="n">
        <v>0</v>
      </c>
      <c r="J1008" s="0" t="n">
        <v>2</v>
      </c>
      <c r="K1008" s="0" t="n">
        <v>1</v>
      </c>
      <c r="L1008" s="0" t="n">
        <v>0</v>
      </c>
      <c r="M1008" s="0" t="n">
        <v>0</v>
      </c>
      <c r="N1008" s="0" t="s">
        <v>82</v>
      </c>
      <c r="O1008" s="0" t="s">
        <v>83</v>
      </c>
      <c r="P1008" s="0" t="s">
        <v>93</v>
      </c>
      <c r="Q1008" s="0" t="s">
        <v>94</v>
      </c>
      <c r="R1008" s="0" t="n">
        <v>0</v>
      </c>
      <c r="S1008" s="0" t="n">
        <v>0</v>
      </c>
      <c r="T1008" s="0" t="n">
        <v>0</v>
      </c>
      <c r="U1008" s="0" t="s">
        <v>95</v>
      </c>
      <c r="V1008" s="0" t="s">
        <v>109</v>
      </c>
      <c r="W1008" s="0" t="n">
        <v>0</v>
      </c>
      <c r="X1008" s="0" t="s">
        <v>86</v>
      </c>
      <c r="Y1008" s="0" t="n">
        <v>240</v>
      </c>
      <c r="AA1008" s="0" t="n">
        <v>0</v>
      </c>
      <c r="AB1008" s="0" t="s">
        <v>87</v>
      </c>
      <c r="AC1008" s="0" t="n">
        <v>43</v>
      </c>
      <c r="AD1008" s="0" t="n">
        <v>0</v>
      </c>
      <c r="AE1008" s="0" t="n">
        <v>3</v>
      </c>
      <c r="AF1008" s="0" t="s">
        <v>88</v>
      </c>
      <c r="AG1008" s="13" t="n">
        <v>42719</v>
      </c>
      <c r="AH1008" s="0" t="str">
        <f aca="false">B1008&amp;"|"&amp;C1008&amp;"|"&amp;D1008&amp;"|"&amp;E1008&amp;"|"&amp;F1008&amp;"|"&amp;G1008&amp;"|"&amp;H1008&amp;"|"&amp;I1008&amp;"|"&amp;J1008&amp;"|"&amp;K1008&amp;"|"&amp;L1008&amp;"|"&amp;M1008&amp;"|"&amp;N1008&amp;"|"&amp;O1008&amp;"|"&amp;P1008&amp;"|"&amp;Q1008&amp;"|"&amp;R1008&amp;"|"&amp;S1008&amp;"|"&amp;T1008&amp;"|"&amp;U1008&amp;"|"&amp;V1008&amp;"|"&amp;W1008&amp;"|"&amp;X1008&amp;"|"&amp;Y1008&amp;"|"&amp;Z1008&amp;"|"&amp;AA1008&amp;"|"&amp;AB1008&amp;"|"&amp;AC1008&amp;"|"&amp;AD1008&amp;"|"&amp;AE1008&amp;"|"&amp;AF1008&amp;"|"&amp;AG1008</f>
        <v>Resort Hotel|0|8|2016|December|51|13|0|2|1|0|0|BB|GBR|Online TA|TA/TO|0|0|0|A|D|0|No Deposit|240||0|Transient|43|0|3|Check-Out|42719</v>
      </c>
      <c r="AI1008" s="0" t="str">
        <f aca="false">IF(COUNTIF($AH$4:$AH$2603,AH1008)&gt;1,"Duplicate","Unique")</f>
        <v>Unique</v>
      </c>
      <c r="AJ1008" s="0" t="str">
        <f aca="false">IF(COUNTBLANK(B1008:AG1008)&gt;0,"Missing ("&amp;COUNTBLANK(B1008:AG1008)&amp;")","Complete")</f>
        <v>Missing (1)</v>
      </c>
    </row>
    <row r="1009" customFormat="false" ht="15" hidden="false" customHeight="false" outlineLevel="0" collapsed="false">
      <c r="A1009" s="14" t="n">
        <v>1006</v>
      </c>
      <c r="B1009" s="14" t="s">
        <v>80</v>
      </c>
      <c r="C1009" s="14" t="n">
        <v>0</v>
      </c>
      <c r="D1009" s="14" t="n">
        <v>0</v>
      </c>
      <c r="E1009" s="14" t="n">
        <v>2017</v>
      </c>
      <c r="F1009" s="14" t="s">
        <v>106</v>
      </c>
      <c r="G1009" s="14" t="n">
        <v>16</v>
      </c>
      <c r="H1009" s="14" t="n">
        <v>18</v>
      </c>
      <c r="I1009" s="14" t="n">
        <v>0</v>
      </c>
      <c r="J1009" s="14" t="n">
        <v>2</v>
      </c>
      <c r="K1009" s="14" t="n">
        <v>2</v>
      </c>
      <c r="L1009" s="14" t="n">
        <v>0</v>
      </c>
      <c r="M1009" s="14" t="n">
        <v>0</v>
      </c>
      <c r="N1009" s="14" t="s">
        <v>82</v>
      </c>
      <c r="O1009" s="14" t="s">
        <v>123</v>
      </c>
      <c r="P1009" s="14" t="s">
        <v>84</v>
      </c>
      <c r="Q1009" s="14" t="s">
        <v>84</v>
      </c>
      <c r="R1009" s="14" t="n">
        <v>0</v>
      </c>
      <c r="S1009" s="14" t="n">
        <v>0</v>
      </c>
      <c r="T1009" s="14" t="n">
        <v>0</v>
      </c>
      <c r="U1009" s="14" t="s">
        <v>95</v>
      </c>
      <c r="V1009" s="14" t="s">
        <v>95</v>
      </c>
      <c r="W1009" s="14" t="n">
        <v>1</v>
      </c>
      <c r="X1009" s="14" t="s">
        <v>86</v>
      </c>
      <c r="Y1009" s="14"/>
      <c r="Z1009" s="14"/>
      <c r="AA1009" s="14" t="n">
        <v>0</v>
      </c>
      <c r="AB1009" s="14" t="s">
        <v>87</v>
      </c>
      <c r="AC1009" s="14" t="n">
        <v>91</v>
      </c>
      <c r="AD1009" s="14" t="n">
        <v>0</v>
      </c>
      <c r="AE1009" s="14" t="n">
        <v>0</v>
      </c>
      <c r="AF1009" s="14" t="s">
        <v>88</v>
      </c>
      <c r="AG1009" s="15" t="n">
        <v>42845</v>
      </c>
      <c r="AH1009" s="14" t="str">
        <f aca="false">B1009&amp;"|"&amp;C1009&amp;"|"&amp;D1009&amp;"|"&amp;E1009&amp;"|"&amp;F1009&amp;"|"&amp;G1009&amp;"|"&amp;H1009&amp;"|"&amp;I1009&amp;"|"&amp;J1009&amp;"|"&amp;K1009&amp;"|"&amp;L1009&amp;"|"&amp;M1009&amp;"|"&amp;N1009&amp;"|"&amp;O1009&amp;"|"&amp;P1009&amp;"|"&amp;Q1009&amp;"|"&amp;R1009&amp;"|"&amp;S1009&amp;"|"&amp;T1009&amp;"|"&amp;U1009&amp;"|"&amp;V1009&amp;"|"&amp;W1009&amp;"|"&amp;X1009&amp;"|"&amp;Y1009&amp;"|"&amp;Z1009&amp;"|"&amp;AA1009&amp;"|"&amp;AB1009&amp;"|"&amp;AC1009&amp;"|"&amp;AD1009&amp;"|"&amp;AE1009&amp;"|"&amp;AF1009&amp;"|"&amp;AG1009</f>
        <v>Resort Hotel|0|0|2017|April|16|18|0|2|2|0|0|BB|USA|Direct|Direct|0|0|0|A|A|1|No Deposit|||0|Transient|91|0|0|Check-Out|42845</v>
      </c>
      <c r="AI1009" s="14" t="str">
        <f aca="false">IF(COUNTIF($AH$4:$AH$2603,AH1009)&gt;1,"Duplicate","Unique")</f>
        <v>Unique</v>
      </c>
      <c r="AJ1009" s="14" t="str">
        <f aca="false">IF(COUNTBLANK(B1009:AG1009)&gt;0,"Missing ("&amp;COUNTBLANK(B1009:AG1009)&amp;")","Complete")</f>
        <v>Missing (2)</v>
      </c>
    </row>
    <row r="1010" customFormat="false" ht="15" hidden="false" customHeight="false" outlineLevel="0" collapsed="false">
      <c r="A1010" s="0" t="n">
        <v>1007</v>
      </c>
      <c r="B1010" s="0" t="s">
        <v>90</v>
      </c>
      <c r="C1010" s="0" t="n">
        <v>1</v>
      </c>
      <c r="D1010" s="0" t="n">
        <v>186</v>
      </c>
      <c r="E1010" s="0" t="n">
        <v>2017</v>
      </c>
      <c r="F1010" s="0" t="s">
        <v>121</v>
      </c>
      <c r="G1010" s="0" t="n">
        <v>22</v>
      </c>
      <c r="H1010" s="0" t="n">
        <v>30</v>
      </c>
      <c r="I1010" s="0" t="n">
        <v>0</v>
      </c>
      <c r="J1010" s="0" t="n">
        <v>2</v>
      </c>
      <c r="K1010" s="0" t="n">
        <v>2</v>
      </c>
      <c r="L1010" s="0" t="n">
        <v>0</v>
      </c>
      <c r="M1010" s="0" t="n">
        <v>0</v>
      </c>
      <c r="N1010" s="0" t="s">
        <v>82</v>
      </c>
      <c r="O1010" s="0" t="s">
        <v>92</v>
      </c>
      <c r="P1010" s="0" t="s">
        <v>116</v>
      </c>
      <c r="Q1010" s="0" t="s">
        <v>94</v>
      </c>
      <c r="R1010" s="0" t="n">
        <v>0</v>
      </c>
      <c r="S1010" s="0" t="n">
        <v>0</v>
      </c>
      <c r="T1010" s="0" t="n">
        <v>0</v>
      </c>
      <c r="U1010" s="0" t="s">
        <v>95</v>
      </c>
      <c r="V1010" s="0" t="s">
        <v>95</v>
      </c>
      <c r="W1010" s="0" t="n">
        <v>0</v>
      </c>
      <c r="X1010" s="0" t="s">
        <v>120</v>
      </c>
      <c r="Y1010" s="0" t="n">
        <v>19</v>
      </c>
      <c r="AA1010" s="0" t="n">
        <v>0</v>
      </c>
      <c r="AB1010" s="0" t="s">
        <v>87</v>
      </c>
      <c r="AC1010" s="0" t="n">
        <v>130</v>
      </c>
      <c r="AD1010" s="0" t="n">
        <v>0</v>
      </c>
      <c r="AE1010" s="0" t="n">
        <v>0</v>
      </c>
      <c r="AF1010" s="0" t="s">
        <v>96</v>
      </c>
      <c r="AG1010" s="13" t="n">
        <v>42699</v>
      </c>
      <c r="AH1010" s="0" t="str">
        <f aca="false">B1010&amp;"|"&amp;C1010&amp;"|"&amp;D1010&amp;"|"&amp;E1010&amp;"|"&amp;F1010&amp;"|"&amp;G1010&amp;"|"&amp;H1010&amp;"|"&amp;I1010&amp;"|"&amp;J1010&amp;"|"&amp;K1010&amp;"|"&amp;L1010&amp;"|"&amp;M1010&amp;"|"&amp;N1010&amp;"|"&amp;O1010&amp;"|"&amp;P1010&amp;"|"&amp;Q1010&amp;"|"&amp;R1010&amp;"|"&amp;S1010&amp;"|"&amp;T1010&amp;"|"&amp;U1010&amp;"|"&amp;V1010&amp;"|"&amp;W1010&amp;"|"&amp;X1010&amp;"|"&amp;Y1010&amp;"|"&amp;Z1010&amp;"|"&amp;AA1010&amp;"|"&amp;AB1010&amp;"|"&amp;AC1010&amp;"|"&amp;AD1010&amp;"|"&amp;AE1010&amp;"|"&amp;AF1010&amp;"|"&amp;AG1010</f>
        <v>City Hotel|1|186|2017|May|22|30|0|2|2|0|0|BB|PRT|Groups|TA/TO|0|0|0|A|A|0|Non Refund|19||0|Transient|130|0|0|Canceled|42699</v>
      </c>
      <c r="AI1010" s="0" t="str">
        <f aca="false">IF(COUNTIF($AH$4:$AH$2603,AH1010)&gt;1,"Duplicate","Unique")</f>
        <v>Duplicate</v>
      </c>
      <c r="AJ1010" s="0" t="str">
        <f aca="false">IF(COUNTBLANK(B1010:AG1010)&gt;0,"Missing ("&amp;COUNTBLANK(B1010:AG1010)&amp;")","Complete")</f>
        <v>Missing (1)</v>
      </c>
    </row>
    <row r="1011" customFormat="false" ht="15" hidden="false" customHeight="false" outlineLevel="0" collapsed="false">
      <c r="A1011" s="14" t="n">
        <v>1008</v>
      </c>
      <c r="B1011" s="14" t="s">
        <v>90</v>
      </c>
      <c r="C1011" s="14" t="n">
        <v>0</v>
      </c>
      <c r="D1011" s="14" t="n">
        <v>36</v>
      </c>
      <c r="E1011" s="14" t="n">
        <v>2016</v>
      </c>
      <c r="F1011" s="14" t="s">
        <v>121</v>
      </c>
      <c r="G1011" s="14" t="n">
        <v>19</v>
      </c>
      <c r="H1011" s="14" t="n">
        <v>7</v>
      </c>
      <c r="I1011" s="14" t="n">
        <v>0</v>
      </c>
      <c r="J1011" s="14" t="n">
        <v>1</v>
      </c>
      <c r="K1011" s="14" t="n">
        <v>2</v>
      </c>
      <c r="L1011" s="14" t="n">
        <v>0</v>
      </c>
      <c r="M1011" s="14" t="n">
        <v>0</v>
      </c>
      <c r="N1011" s="14" t="s">
        <v>107</v>
      </c>
      <c r="O1011" s="14" t="s">
        <v>140</v>
      </c>
      <c r="P1011" s="14" t="s">
        <v>93</v>
      </c>
      <c r="Q1011" s="14" t="s">
        <v>94</v>
      </c>
      <c r="R1011" s="14" t="n">
        <v>0</v>
      </c>
      <c r="S1011" s="14" t="n">
        <v>0</v>
      </c>
      <c r="T1011" s="14" t="n">
        <v>0</v>
      </c>
      <c r="U1011" s="14" t="s">
        <v>95</v>
      </c>
      <c r="V1011" s="14" t="s">
        <v>95</v>
      </c>
      <c r="W1011" s="14" t="n">
        <v>1</v>
      </c>
      <c r="X1011" s="14" t="s">
        <v>86</v>
      </c>
      <c r="Y1011" s="14" t="n">
        <v>9</v>
      </c>
      <c r="Z1011" s="14"/>
      <c r="AA1011" s="14" t="n">
        <v>0</v>
      </c>
      <c r="AB1011" s="14" t="s">
        <v>87</v>
      </c>
      <c r="AC1011" s="14" t="n">
        <v>104.49</v>
      </c>
      <c r="AD1011" s="14" t="n">
        <v>0</v>
      </c>
      <c r="AE1011" s="14" t="n">
        <v>0</v>
      </c>
      <c r="AF1011" s="14" t="s">
        <v>88</v>
      </c>
      <c r="AG1011" s="15" t="n">
        <v>42498</v>
      </c>
      <c r="AH1011" s="14" t="str">
        <f aca="false">B1011&amp;"|"&amp;C1011&amp;"|"&amp;D1011&amp;"|"&amp;E1011&amp;"|"&amp;F1011&amp;"|"&amp;G1011&amp;"|"&amp;H1011&amp;"|"&amp;I1011&amp;"|"&amp;J1011&amp;"|"&amp;K1011&amp;"|"&amp;L1011&amp;"|"&amp;M1011&amp;"|"&amp;N1011&amp;"|"&amp;O1011&amp;"|"&amp;P1011&amp;"|"&amp;Q1011&amp;"|"&amp;R1011&amp;"|"&amp;S1011&amp;"|"&amp;T1011&amp;"|"&amp;U1011&amp;"|"&amp;V1011&amp;"|"&amp;W1011&amp;"|"&amp;X1011&amp;"|"&amp;Y1011&amp;"|"&amp;Z1011&amp;"|"&amp;AA1011&amp;"|"&amp;AB1011&amp;"|"&amp;AC1011&amp;"|"&amp;AD1011&amp;"|"&amp;AE1011&amp;"|"&amp;AF1011&amp;"|"&amp;AG1011</f>
        <v>City Hotel|0|36|2016|May|19|7|0|1|2|0|0|SC|CHN|Online TA|TA/TO|0|0|0|A|A|1|No Deposit|9||0|Transient|104.49|0|0|Check-Out|42498</v>
      </c>
      <c r="AI1011" s="14" t="str">
        <f aca="false">IF(COUNTIF($AH$4:$AH$2603,AH1011)&gt;1,"Duplicate","Unique")</f>
        <v>Unique</v>
      </c>
      <c r="AJ1011" s="14" t="str">
        <f aca="false">IF(COUNTBLANK(B1011:AG1011)&gt;0,"Missing ("&amp;COUNTBLANK(B1011:AG1011)&amp;")","Complete")</f>
        <v>Missing (1)</v>
      </c>
    </row>
    <row r="1012" customFormat="false" ht="15" hidden="false" customHeight="false" outlineLevel="0" collapsed="false">
      <c r="A1012" s="0" t="n">
        <v>1009</v>
      </c>
      <c r="B1012" s="0" t="s">
        <v>90</v>
      </c>
      <c r="C1012" s="0" t="n">
        <v>1</v>
      </c>
      <c r="D1012" s="0" t="n">
        <v>184</v>
      </c>
      <c r="E1012" s="0" t="n">
        <v>2016</v>
      </c>
      <c r="F1012" s="0" t="s">
        <v>119</v>
      </c>
      <c r="G1012" s="0" t="n">
        <v>34</v>
      </c>
      <c r="H1012" s="0" t="n">
        <v>17</v>
      </c>
      <c r="I1012" s="0" t="n">
        <v>0</v>
      </c>
      <c r="J1012" s="0" t="n">
        <v>1</v>
      </c>
      <c r="K1012" s="0" t="n">
        <v>2</v>
      </c>
      <c r="L1012" s="0" t="n">
        <v>0</v>
      </c>
      <c r="M1012" s="0" t="n">
        <v>0</v>
      </c>
      <c r="N1012" s="0" t="s">
        <v>112</v>
      </c>
      <c r="O1012" s="0" t="s">
        <v>108</v>
      </c>
      <c r="P1012" s="0" t="s">
        <v>93</v>
      </c>
      <c r="Q1012" s="0" t="s">
        <v>94</v>
      </c>
      <c r="R1012" s="0" t="n">
        <v>0</v>
      </c>
      <c r="S1012" s="0" t="n">
        <v>0</v>
      </c>
      <c r="T1012" s="0" t="n">
        <v>0</v>
      </c>
      <c r="U1012" s="0" t="s">
        <v>95</v>
      </c>
      <c r="V1012" s="0" t="s">
        <v>95</v>
      </c>
      <c r="W1012" s="0" t="n">
        <v>7</v>
      </c>
      <c r="X1012" s="0" t="s">
        <v>86</v>
      </c>
      <c r="Y1012" s="0" t="n">
        <v>9</v>
      </c>
      <c r="AA1012" s="0" t="n">
        <v>0</v>
      </c>
      <c r="AB1012" s="0" t="s">
        <v>101</v>
      </c>
      <c r="AC1012" s="0" t="n">
        <v>139.5</v>
      </c>
      <c r="AD1012" s="0" t="n">
        <v>0</v>
      </c>
      <c r="AE1012" s="0" t="n">
        <v>1</v>
      </c>
      <c r="AF1012" s="0" t="s">
        <v>96</v>
      </c>
      <c r="AG1012" s="13" t="n">
        <v>42569</v>
      </c>
      <c r="AH1012" s="0" t="str">
        <f aca="false">B1012&amp;"|"&amp;C1012&amp;"|"&amp;D1012&amp;"|"&amp;E1012&amp;"|"&amp;F1012&amp;"|"&amp;G1012&amp;"|"&amp;H1012&amp;"|"&amp;I1012&amp;"|"&amp;J1012&amp;"|"&amp;K1012&amp;"|"&amp;L1012&amp;"|"&amp;M1012&amp;"|"&amp;N1012&amp;"|"&amp;O1012&amp;"|"&amp;P1012&amp;"|"&amp;Q1012&amp;"|"&amp;R1012&amp;"|"&amp;S1012&amp;"|"&amp;T1012&amp;"|"&amp;U1012&amp;"|"&amp;V1012&amp;"|"&amp;W1012&amp;"|"&amp;X1012&amp;"|"&amp;Y1012&amp;"|"&amp;Z1012&amp;"|"&amp;AA1012&amp;"|"&amp;AB1012&amp;"|"&amp;AC1012&amp;"|"&amp;AD1012&amp;"|"&amp;AE1012&amp;"|"&amp;AF1012&amp;"|"&amp;AG1012</f>
        <v>City Hotel|1|184|2016|August|34|17|0|1|2|0|0|HB|DEU|Online TA|TA/TO|0|0|0|A|A|7|No Deposit|9||0|Transient-Party|139.5|0|1|Canceled|42569</v>
      </c>
      <c r="AI1012" s="0" t="str">
        <f aca="false">IF(COUNTIF($AH$4:$AH$2603,AH1012)&gt;1,"Duplicate","Unique")</f>
        <v>Unique</v>
      </c>
      <c r="AJ1012" s="0" t="str">
        <f aca="false">IF(COUNTBLANK(B1012:AG1012)&gt;0,"Missing ("&amp;COUNTBLANK(B1012:AG1012)&amp;")","Complete")</f>
        <v>Missing (1)</v>
      </c>
    </row>
    <row r="1013" customFormat="false" ht="15" hidden="false" customHeight="false" outlineLevel="0" collapsed="false">
      <c r="A1013" s="14" t="n">
        <v>1010</v>
      </c>
      <c r="B1013" s="14" t="s">
        <v>90</v>
      </c>
      <c r="C1013" s="14" t="n">
        <v>1</v>
      </c>
      <c r="D1013" s="14" t="n">
        <v>78</v>
      </c>
      <c r="E1013" s="14" t="n">
        <v>2016</v>
      </c>
      <c r="F1013" s="14" t="s">
        <v>113</v>
      </c>
      <c r="G1013" s="14" t="n">
        <v>45</v>
      </c>
      <c r="H1013" s="14" t="n">
        <v>4</v>
      </c>
      <c r="I1013" s="14" t="n">
        <v>1</v>
      </c>
      <c r="J1013" s="14" t="n">
        <v>2</v>
      </c>
      <c r="K1013" s="14" t="n">
        <v>2</v>
      </c>
      <c r="L1013" s="14" t="n">
        <v>0</v>
      </c>
      <c r="M1013" s="14" t="n">
        <v>0</v>
      </c>
      <c r="N1013" s="14" t="s">
        <v>82</v>
      </c>
      <c r="O1013" s="14" t="s">
        <v>92</v>
      </c>
      <c r="P1013" s="14" t="s">
        <v>84</v>
      </c>
      <c r="Q1013" s="14" t="s">
        <v>84</v>
      </c>
      <c r="R1013" s="14" t="n">
        <v>0</v>
      </c>
      <c r="S1013" s="14" t="n">
        <v>0</v>
      </c>
      <c r="T1013" s="14" t="n">
        <v>0</v>
      </c>
      <c r="U1013" s="14" t="s">
        <v>95</v>
      </c>
      <c r="V1013" s="14" t="s">
        <v>95</v>
      </c>
      <c r="W1013" s="14" t="n">
        <v>0</v>
      </c>
      <c r="X1013" s="14" t="s">
        <v>86</v>
      </c>
      <c r="Y1013" s="14"/>
      <c r="Z1013" s="14"/>
      <c r="AA1013" s="14" t="n">
        <v>0</v>
      </c>
      <c r="AB1013" s="14" t="s">
        <v>87</v>
      </c>
      <c r="AC1013" s="14" t="n">
        <v>80</v>
      </c>
      <c r="AD1013" s="14" t="n">
        <v>0</v>
      </c>
      <c r="AE1013" s="14" t="n">
        <v>1</v>
      </c>
      <c r="AF1013" s="14" t="s">
        <v>141</v>
      </c>
      <c r="AG1013" s="15" t="n">
        <v>42678</v>
      </c>
      <c r="AH1013" s="14" t="str">
        <f aca="false">B1013&amp;"|"&amp;C1013&amp;"|"&amp;D1013&amp;"|"&amp;E1013&amp;"|"&amp;F1013&amp;"|"&amp;G1013&amp;"|"&amp;H1013&amp;"|"&amp;I1013&amp;"|"&amp;J1013&amp;"|"&amp;K1013&amp;"|"&amp;L1013&amp;"|"&amp;M1013&amp;"|"&amp;N1013&amp;"|"&amp;O1013&amp;"|"&amp;P1013&amp;"|"&amp;Q1013&amp;"|"&amp;R1013&amp;"|"&amp;S1013&amp;"|"&amp;T1013&amp;"|"&amp;U1013&amp;"|"&amp;V1013&amp;"|"&amp;W1013&amp;"|"&amp;X1013&amp;"|"&amp;Y1013&amp;"|"&amp;Z1013&amp;"|"&amp;AA1013&amp;"|"&amp;AB1013&amp;"|"&amp;AC1013&amp;"|"&amp;AD1013&amp;"|"&amp;AE1013&amp;"|"&amp;AF1013&amp;"|"&amp;AG1013</f>
        <v>City Hotel|1|78|2016|November|45|4|1|2|2|0|0|BB|PRT|Direct|Direct|0|0|0|A|A|0|No Deposit|||0|Transient|80|0|1|No-Show|42678</v>
      </c>
      <c r="AI1013" s="14" t="str">
        <f aca="false">IF(COUNTIF($AH$4:$AH$2603,AH1013)&gt;1,"Duplicate","Unique")</f>
        <v>Unique</v>
      </c>
      <c r="AJ1013" s="14" t="str">
        <f aca="false">IF(COUNTBLANK(B1013:AG1013)&gt;0,"Missing ("&amp;COUNTBLANK(B1013:AG1013)&amp;")","Complete")</f>
        <v>Missing (2)</v>
      </c>
    </row>
    <row r="1014" customFormat="false" ht="15" hidden="false" customHeight="false" outlineLevel="0" collapsed="false">
      <c r="A1014" s="0" t="n">
        <v>1011</v>
      </c>
      <c r="B1014" s="0" t="s">
        <v>90</v>
      </c>
      <c r="C1014" s="0" t="n">
        <v>0</v>
      </c>
      <c r="D1014" s="0" t="n">
        <v>256</v>
      </c>
      <c r="E1014" s="0" t="n">
        <v>2016</v>
      </c>
      <c r="F1014" s="0" t="s">
        <v>135</v>
      </c>
      <c r="G1014" s="0" t="n">
        <v>25</v>
      </c>
      <c r="H1014" s="0" t="n">
        <v>15</v>
      </c>
      <c r="I1014" s="0" t="n">
        <v>0</v>
      </c>
      <c r="J1014" s="0" t="n">
        <v>2</v>
      </c>
      <c r="K1014" s="0" t="n">
        <v>2</v>
      </c>
      <c r="L1014" s="0" t="n">
        <v>0</v>
      </c>
      <c r="M1014" s="0" t="n">
        <v>0</v>
      </c>
      <c r="N1014" s="0" t="s">
        <v>112</v>
      </c>
      <c r="O1014" s="0" t="s">
        <v>108</v>
      </c>
      <c r="P1014" s="0" t="s">
        <v>99</v>
      </c>
      <c r="Q1014" s="0" t="s">
        <v>94</v>
      </c>
      <c r="R1014" s="0" t="n">
        <v>0</v>
      </c>
      <c r="S1014" s="0" t="n">
        <v>0</v>
      </c>
      <c r="T1014" s="0" t="n">
        <v>0</v>
      </c>
      <c r="U1014" s="0" t="s">
        <v>95</v>
      </c>
      <c r="V1014" s="0" t="s">
        <v>95</v>
      </c>
      <c r="W1014" s="0" t="n">
        <v>0</v>
      </c>
      <c r="X1014" s="0" t="s">
        <v>86</v>
      </c>
      <c r="Y1014" s="0" t="n">
        <v>6</v>
      </c>
      <c r="AA1014" s="0" t="n">
        <v>0</v>
      </c>
      <c r="AB1014" s="0" t="s">
        <v>101</v>
      </c>
      <c r="AC1014" s="0" t="n">
        <v>112</v>
      </c>
      <c r="AD1014" s="0" t="n">
        <v>0</v>
      </c>
      <c r="AE1014" s="0" t="n">
        <v>1</v>
      </c>
      <c r="AF1014" s="0" t="s">
        <v>88</v>
      </c>
      <c r="AG1014" s="13" t="n">
        <v>42538</v>
      </c>
      <c r="AH1014" s="0" t="str">
        <f aca="false">B1014&amp;"|"&amp;C1014&amp;"|"&amp;D1014&amp;"|"&amp;E1014&amp;"|"&amp;F1014&amp;"|"&amp;G1014&amp;"|"&amp;H1014&amp;"|"&amp;I1014&amp;"|"&amp;J1014&amp;"|"&amp;K1014&amp;"|"&amp;L1014&amp;"|"&amp;M1014&amp;"|"&amp;N1014&amp;"|"&amp;O1014&amp;"|"&amp;P1014&amp;"|"&amp;Q1014&amp;"|"&amp;R1014&amp;"|"&amp;S1014&amp;"|"&amp;T1014&amp;"|"&amp;U1014&amp;"|"&amp;V1014&amp;"|"&amp;W1014&amp;"|"&amp;X1014&amp;"|"&amp;Y1014&amp;"|"&amp;Z1014&amp;"|"&amp;AA1014&amp;"|"&amp;AB1014&amp;"|"&amp;AC1014&amp;"|"&amp;AD1014&amp;"|"&amp;AE1014&amp;"|"&amp;AF1014&amp;"|"&amp;AG1014</f>
        <v>City Hotel|0|256|2016|June|25|15|0|2|2|0|0|HB|DEU|Offline TA/TO|TA/TO|0|0|0|A|A|0|No Deposit|6||0|Transient-Party|112|0|1|Check-Out|42538</v>
      </c>
      <c r="AI1014" s="0" t="str">
        <f aca="false">IF(COUNTIF($AH$4:$AH$2603,AH1014)&gt;1,"Duplicate","Unique")</f>
        <v>Unique</v>
      </c>
      <c r="AJ1014" s="0" t="str">
        <f aca="false">IF(COUNTBLANK(B1014:AG1014)&gt;0,"Missing ("&amp;COUNTBLANK(B1014:AG1014)&amp;")","Complete")</f>
        <v>Missing (1)</v>
      </c>
    </row>
    <row r="1015" customFormat="false" ht="15" hidden="false" customHeight="false" outlineLevel="0" collapsed="false">
      <c r="A1015" s="14" t="n">
        <v>1012</v>
      </c>
      <c r="B1015" s="14" t="s">
        <v>90</v>
      </c>
      <c r="C1015" s="14" t="n">
        <v>1</v>
      </c>
      <c r="D1015" s="14" t="n">
        <v>221</v>
      </c>
      <c r="E1015" s="14" t="n">
        <v>2016</v>
      </c>
      <c r="F1015" s="14" t="s">
        <v>135</v>
      </c>
      <c r="G1015" s="14" t="n">
        <v>24</v>
      </c>
      <c r="H1015" s="14" t="n">
        <v>10</v>
      </c>
      <c r="I1015" s="14" t="n">
        <v>1</v>
      </c>
      <c r="J1015" s="14" t="n">
        <v>2</v>
      </c>
      <c r="K1015" s="14" t="n">
        <v>2</v>
      </c>
      <c r="L1015" s="14" t="n">
        <v>0</v>
      </c>
      <c r="M1015" s="14" t="n">
        <v>0</v>
      </c>
      <c r="N1015" s="14" t="s">
        <v>82</v>
      </c>
      <c r="O1015" s="14" t="s">
        <v>92</v>
      </c>
      <c r="P1015" s="14" t="s">
        <v>99</v>
      </c>
      <c r="Q1015" s="14" t="s">
        <v>94</v>
      </c>
      <c r="R1015" s="14" t="n">
        <v>0</v>
      </c>
      <c r="S1015" s="14" t="n">
        <v>1</v>
      </c>
      <c r="T1015" s="14" t="n">
        <v>0</v>
      </c>
      <c r="U1015" s="14" t="s">
        <v>95</v>
      </c>
      <c r="V1015" s="14" t="s">
        <v>95</v>
      </c>
      <c r="W1015" s="14" t="n">
        <v>0</v>
      </c>
      <c r="X1015" s="14" t="s">
        <v>120</v>
      </c>
      <c r="Y1015" s="14" t="n">
        <v>3</v>
      </c>
      <c r="Z1015" s="14"/>
      <c r="AA1015" s="14" t="n">
        <v>15</v>
      </c>
      <c r="AB1015" s="14" t="s">
        <v>87</v>
      </c>
      <c r="AC1015" s="14" t="n">
        <v>80</v>
      </c>
      <c r="AD1015" s="14" t="n">
        <v>0</v>
      </c>
      <c r="AE1015" s="14" t="n">
        <v>0</v>
      </c>
      <c r="AF1015" s="14" t="s">
        <v>96</v>
      </c>
      <c r="AG1015" s="15" t="n">
        <v>42325</v>
      </c>
      <c r="AH1015" s="14" t="str">
        <f aca="false">B1015&amp;"|"&amp;C1015&amp;"|"&amp;D1015&amp;"|"&amp;E1015&amp;"|"&amp;F1015&amp;"|"&amp;G1015&amp;"|"&amp;H1015&amp;"|"&amp;I1015&amp;"|"&amp;J1015&amp;"|"&amp;K1015&amp;"|"&amp;L1015&amp;"|"&amp;M1015&amp;"|"&amp;N1015&amp;"|"&amp;O1015&amp;"|"&amp;P1015&amp;"|"&amp;Q1015&amp;"|"&amp;R1015&amp;"|"&amp;S1015&amp;"|"&amp;T1015&amp;"|"&amp;U1015&amp;"|"&amp;V1015&amp;"|"&amp;W1015&amp;"|"&amp;X1015&amp;"|"&amp;Y1015&amp;"|"&amp;Z1015&amp;"|"&amp;AA1015&amp;"|"&amp;AB1015&amp;"|"&amp;AC1015&amp;"|"&amp;AD1015&amp;"|"&amp;AE1015&amp;"|"&amp;AF1015&amp;"|"&amp;AG1015</f>
        <v>City Hotel|1|221|2016|June|24|10|1|2|2|0|0|BB|PRT|Offline TA/TO|TA/TO|0|1|0|A|A|0|Non Refund|3||15|Transient|80|0|0|Canceled|42325</v>
      </c>
      <c r="AI1015" s="14" t="str">
        <f aca="false">IF(COUNTIF($AH$4:$AH$2603,AH1015)&gt;1,"Duplicate","Unique")</f>
        <v>Duplicate</v>
      </c>
      <c r="AJ1015" s="14" t="str">
        <f aca="false">IF(COUNTBLANK(B1015:AG1015)&gt;0,"Missing ("&amp;COUNTBLANK(B1015:AG1015)&amp;")","Complete")</f>
        <v>Missing (1)</v>
      </c>
    </row>
    <row r="1016" customFormat="false" ht="15" hidden="false" customHeight="false" outlineLevel="0" collapsed="false">
      <c r="A1016" s="0" t="n">
        <v>1013</v>
      </c>
      <c r="B1016" s="0" t="s">
        <v>90</v>
      </c>
      <c r="C1016" s="0" t="n">
        <v>0</v>
      </c>
      <c r="D1016" s="0" t="n">
        <v>3</v>
      </c>
      <c r="E1016" s="0" t="n">
        <v>2016</v>
      </c>
      <c r="F1016" s="0" t="s">
        <v>114</v>
      </c>
      <c r="G1016" s="0" t="n">
        <v>39</v>
      </c>
      <c r="H1016" s="0" t="n">
        <v>22</v>
      </c>
      <c r="I1016" s="0" t="n">
        <v>0</v>
      </c>
      <c r="J1016" s="0" t="n">
        <v>3</v>
      </c>
      <c r="K1016" s="0" t="n">
        <v>2</v>
      </c>
      <c r="L1016" s="0" t="n">
        <v>0</v>
      </c>
      <c r="M1016" s="0" t="n">
        <v>0</v>
      </c>
      <c r="N1016" s="0" t="s">
        <v>82</v>
      </c>
      <c r="O1016" s="0" t="s">
        <v>108</v>
      </c>
      <c r="P1016" s="0" t="s">
        <v>93</v>
      </c>
      <c r="Q1016" s="0" t="s">
        <v>94</v>
      </c>
      <c r="R1016" s="0" t="n">
        <v>0</v>
      </c>
      <c r="S1016" s="0" t="n">
        <v>0</v>
      </c>
      <c r="T1016" s="0" t="n">
        <v>0</v>
      </c>
      <c r="U1016" s="0" t="s">
        <v>136</v>
      </c>
      <c r="V1016" s="0" t="s">
        <v>136</v>
      </c>
      <c r="W1016" s="0" t="n">
        <v>2</v>
      </c>
      <c r="X1016" s="0" t="s">
        <v>86</v>
      </c>
      <c r="Y1016" s="0" t="n">
        <v>7</v>
      </c>
      <c r="AA1016" s="0" t="n">
        <v>0</v>
      </c>
      <c r="AB1016" s="0" t="s">
        <v>87</v>
      </c>
      <c r="AC1016" s="0" t="n">
        <v>218.72</v>
      </c>
      <c r="AD1016" s="0" t="n">
        <v>0</v>
      </c>
      <c r="AE1016" s="0" t="n">
        <v>1</v>
      </c>
      <c r="AF1016" s="0" t="s">
        <v>88</v>
      </c>
      <c r="AG1016" s="13" t="n">
        <v>42638</v>
      </c>
      <c r="AH1016" s="0" t="str">
        <f aca="false">B1016&amp;"|"&amp;C1016&amp;"|"&amp;D1016&amp;"|"&amp;E1016&amp;"|"&amp;F1016&amp;"|"&amp;G1016&amp;"|"&amp;H1016&amp;"|"&amp;I1016&amp;"|"&amp;J1016&amp;"|"&amp;K1016&amp;"|"&amp;L1016&amp;"|"&amp;M1016&amp;"|"&amp;N1016&amp;"|"&amp;O1016&amp;"|"&amp;P1016&amp;"|"&amp;Q1016&amp;"|"&amp;R1016&amp;"|"&amp;S1016&amp;"|"&amp;T1016&amp;"|"&amp;U1016&amp;"|"&amp;V1016&amp;"|"&amp;W1016&amp;"|"&amp;X1016&amp;"|"&amp;Y1016&amp;"|"&amp;Z1016&amp;"|"&amp;AA1016&amp;"|"&amp;AB1016&amp;"|"&amp;AC1016&amp;"|"&amp;AD1016&amp;"|"&amp;AE1016&amp;"|"&amp;AF1016&amp;"|"&amp;AG1016</f>
        <v>City Hotel|0|3|2016|September|39|22|0|3|2|0|0|BB|DEU|Online TA|TA/TO|0|0|0|G|G|2|No Deposit|7||0|Transient|218.72|0|1|Check-Out|42638</v>
      </c>
      <c r="AI1016" s="0" t="str">
        <f aca="false">IF(COUNTIF($AH$4:$AH$2603,AH1016)&gt;1,"Duplicate","Unique")</f>
        <v>Unique</v>
      </c>
      <c r="AJ1016" s="0" t="str">
        <f aca="false">IF(COUNTBLANK(B1016:AG1016)&gt;0,"Missing ("&amp;COUNTBLANK(B1016:AG1016)&amp;")","Complete")</f>
        <v>Missing (1)</v>
      </c>
    </row>
    <row r="1017" customFormat="false" ht="15" hidden="false" customHeight="false" outlineLevel="0" collapsed="false">
      <c r="A1017" s="14" t="n">
        <v>1014</v>
      </c>
      <c r="B1017" s="14" t="s">
        <v>90</v>
      </c>
      <c r="C1017" s="14" t="n">
        <v>0</v>
      </c>
      <c r="D1017" s="14" t="n">
        <v>85</v>
      </c>
      <c r="E1017" s="14" t="n">
        <v>2016</v>
      </c>
      <c r="F1017" s="14" t="s">
        <v>111</v>
      </c>
      <c r="G1017" s="14" t="n">
        <v>41</v>
      </c>
      <c r="H1017" s="14" t="n">
        <v>6</v>
      </c>
      <c r="I1017" s="14" t="n">
        <v>1</v>
      </c>
      <c r="J1017" s="14" t="n">
        <v>3</v>
      </c>
      <c r="K1017" s="14" t="n">
        <v>2</v>
      </c>
      <c r="L1017" s="14" t="n">
        <v>0</v>
      </c>
      <c r="M1017" s="14" t="n">
        <v>0</v>
      </c>
      <c r="N1017" s="14" t="s">
        <v>82</v>
      </c>
      <c r="O1017" s="14" t="s">
        <v>104</v>
      </c>
      <c r="P1017" s="14" t="s">
        <v>99</v>
      </c>
      <c r="Q1017" s="14" t="s">
        <v>94</v>
      </c>
      <c r="R1017" s="14" t="n">
        <v>0</v>
      </c>
      <c r="S1017" s="14" t="n">
        <v>0</v>
      </c>
      <c r="T1017" s="14" t="n">
        <v>0</v>
      </c>
      <c r="U1017" s="14" t="s">
        <v>95</v>
      </c>
      <c r="V1017" s="14" t="s">
        <v>95</v>
      </c>
      <c r="W1017" s="14" t="n">
        <v>0</v>
      </c>
      <c r="X1017" s="14" t="s">
        <v>86</v>
      </c>
      <c r="Y1017" s="14" t="n">
        <v>6</v>
      </c>
      <c r="Z1017" s="14"/>
      <c r="AA1017" s="14" t="n">
        <v>0</v>
      </c>
      <c r="AB1017" s="14" t="s">
        <v>101</v>
      </c>
      <c r="AC1017" s="14" t="n">
        <v>85</v>
      </c>
      <c r="AD1017" s="14" t="n">
        <v>0</v>
      </c>
      <c r="AE1017" s="14" t="n">
        <v>1</v>
      </c>
      <c r="AF1017" s="14" t="s">
        <v>88</v>
      </c>
      <c r="AG1017" s="15" t="n">
        <v>42653</v>
      </c>
      <c r="AH1017" s="14" t="str">
        <f aca="false">B1017&amp;"|"&amp;C1017&amp;"|"&amp;D1017&amp;"|"&amp;E1017&amp;"|"&amp;F1017&amp;"|"&amp;G1017&amp;"|"&amp;H1017&amp;"|"&amp;I1017&amp;"|"&amp;J1017&amp;"|"&amp;K1017&amp;"|"&amp;L1017&amp;"|"&amp;M1017&amp;"|"&amp;N1017&amp;"|"&amp;O1017&amp;"|"&amp;P1017&amp;"|"&amp;Q1017&amp;"|"&amp;R1017&amp;"|"&amp;S1017&amp;"|"&amp;T1017&amp;"|"&amp;U1017&amp;"|"&amp;V1017&amp;"|"&amp;W1017&amp;"|"&amp;X1017&amp;"|"&amp;Y1017&amp;"|"&amp;Z1017&amp;"|"&amp;AA1017&amp;"|"&amp;AB1017&amp;"|"&amp;AC1017&amp;"|"&amp;AD1017&amp;"|"&amp;AE1017&amp;"|"&amp;AF1017&amp;"|"&amp;AG1017</f>
        <v>City Hotel|0|85|2016|October|41|6|1|3|2|0|0|BB|SWE|Offline TA/TO|TA/TO|0|0|0|A|A|0|No Deposit|6||0|Transient-Party|85|0|1|Check-Out|42653</v>
      </c>
      <c r="AI1017" s="14" t="str">
        <f aca="false">IF(COUNTIF($AH$4:$AH$2603,AH1017)&gt;1,"Duplicate","Unique")</f>
        <v>Unique</v>
      </c>
      <c r="AJ1017" s="14" t="str">
        <f aca="false">IF(COUNTBLANK(B1017:AG1017)&gt;0,"Missing ("&amp;COUNTBLANK(B1017:AG1017)&amp;")","Complete")</f>
        <v>Missing (1)</v>
      </c>
    </row>
    <row r="1018" customFormat="false" ht="15" hidden="false" customHeight="false" outlineLevel="0" collapsed="false">
      <c r="A1018" s="0" t="n">
        <v>1015</v>
      </c>
      <c r="B1018" s="0" t="s">
        <v>90</v>
      </c>
      <c r="C1018" s="0" t="n">
        <v>0</v>
      </c>
      <c r="D1018" s="0" t="n">
        <v>20</v>
      </c>
      <c r="E1018" s="0" t="n">
        <v>2016</v>
      </c>
      <c r="F1018" s="0" t="s">
        <v>114</v>
      </c>
      <c r="G1018" s="0" t="n">
        <v>37</v>
      </c>
      <c r="H1018" s="0" t="n">
        <v>9</v>
      </c>
      <c r="I1018" s="0" t="n">
        <v>0</v>
      </c>
      <c r="J1018" s="0" t="n">
        <v>2</v>
      </c>
      <c r="K1018" s="0" t="n">
        <v>2</v>
      </c>
      <c r="L1018" s="0" t="n">
        <v>1</v>
      </c>
      <c r="M1018" s="0" t="n">
        <v>0</v>
      </c>
      <c r="N1018" s="0" t="s">
        <v>112</v>
      </c>
      <c r="O1018" s="0" t="s">
        <v>115</v>
      </c>
      <c r="P1018" s="0" t="s">
        <v>93</v>
      </c>
      <c r="Q1018" s="0" t="s">
        <v>94</v>
      </c>
      <c r="R1018" s="0" t="n">
        <v>0</v>
      </c>
      <c r="S1018" s="0" t="n">
        <v>0</v>
      </c>
      <c r="T1018" s="0" t="n">
        <v>0</v>
      </c>
      <c r="U1018" s="0" t="s">
        <v>95</v>
      </c>
      <c r="V1018" s="0" t="s">
        <v>95</v>
      </c>
      <c r="W1018" s="0" t="n">
        <v>0</v>
      </c>
      <c r="X1018" s="0" t="s">
        <v>86</v>
      </c>
      <c r="Y1018" s="0" t="n">
        <v>9</v>
      </c>
      <c r="AA1018" s="0" t="n">
        <v>0</v>
      </c>
      <c r="AB1018" s="0" t="s">
        <v>87</v>
      </c>
      <c r="AC1018" s="0" t="n">
        <v>193.05</v>
      </c>
      <c r="AD1018" s="0" t="n">
        <v>0</v>
      </c>
      <c r="AE1018" s="0" t="n">
        <v>2</v>
      </c>
      <c r="AF1018" s="0" t="s">
        <v>88</v>
      </c>
      <c r="AG1018" s="13" t="n">
        <v>42624</v>
      </c>
      <c r="AH1018" s="0" t="str">
        <f aca="false">B1018&amp;"|"&amp;C1018&amp;"|"&amp;D1018&amp;"|"&amp;E1018&amp;"|"&amp;F1018&amp;"|"&amp;G1018&amp;"|"&amp;H1018&amp;"|"&amp;I1018&amp;"|"&amp;J1018&amp;"|"&amp;K1018&amp;"|"&amp;L1018&amp;"|"&amp;M1018&amp;"|"&amp;N1018&amp;"|"&amp;O1018&amp;"|"&amp;P1018&amp;"|"&amp;Q1018&amp;"|"&amp;R1018&amp;"|"&amp;S1018&amp;"|"&amp;T1018&amp;"|"&amp;U1018&amp;"|"&amp;V1018&amp;"|"&amp;W1018&amp;"|"&amp;X1018&amp;"|"&amp;Y1018&amp;"|"&amp;Z1018&amp;"|"&amp;AA1018&amp;"|"&amp;AB1018&amp;"|"&amp;AC1018&amp;"|"&amp;AD1018&amp;"|"&amp;AE1018&amp;"|"&amp;AF1018&amp;"|"&amp;AG1018</f>
        <v>City Hotel|0|20|2016|September|37|9|0|2|2|1|0|HB|ESP|Online TA|TA/TO|0|0|0|A|A|0|No Deposit|9||0|Transient|193.05|0|2|Check-Out|42624</v>
      </c>
      <c r="AI1018" s="0" t="str">
        <f aca="false">IF(COUNTIF($AH$4:$AH$2603,AH1018)&gt;1,"Duplicate","Unique")</f>
        <v>Unique</v>
      </c>
      <c r="AJ1018" s="0" t="str">
        <f aca="false">IF(COUNTBLANK(B1018:AG1018)&gt;0,"Missing ("&amp;COUNTBLANK(B1018:AG1018)&amp;")","Complete")</f>
        <v>Missing (1)</v>
      </c>
    </row>
    <row r="1019" customFormat="false" ht="15" hidden="false" customHeight="false" outlineLevel="0" collapsed="false">
      <c r="A1019" s="14" t="n">
        <v>1016</v>
      </c>
      <c r="B1019" s="14" t="s">
        <v>90</v>
      </c>
      <c r="C1019" s="14" t="n">
        <v>0</v>
      </c>
      <c r="D1019" s="14" t="n">
        <v>33</v>
      </c>
      <c r="E1019" s="14" t="n">
        <v>2015</v>
      </c>
      <c r="F1019" s="14" t="s">
        <v>114</v>
      </c>
      <c r="G1019" s="14" t="n">
        <v>38</v>
      </c>
      <c r="H1019" s="14" t="n">
        <v>15</v>
      </c>
      <c r="I1019" s="14" t="n">
        <v>0</v>
      </c>
      <c r="J1019" s="14" t="n">
        <v>3</v>
      </c>
      <c r="K1019" s="14" t="n">
        <v>2</v>
      </c>
      <c r="L1019" s="14" t="n">
        <v>0</v>
      </c>
      <c r="M1019" s="14" t="n">
        <v>0</v>
      </c>
      <c r="N1019" s="14" t="s">
        <v>82</v>
      </c>
      <c r="O1019" s="14" t="s">
        <v>108</v>
      </c>
      <c r="P1019" s="14" t="s">
        <v>93</v>
      </c>
      <c r="Q1019" s="14" t="s">
        <v>94</v>
      </c>
      <c r="R1019" s="14" t="n">
        <v>0</v>
      </c>
      <c r="S1019" s="14" t="n">
        <v>0</v>
      </c>
      <c r="T1019" s="14" t="n">
        <v>0</v>
      </c>
      <c r="U1019" s="14" t="s">
        <v>95</v>
      </c>
      <c r="V1019" s="14" t="s">
        <v>109</v>
      </c>
      <c r="W1019" s="14" t="n">
        <v>0</v>
      </c>
      <c r="X1019" s="14" t="s">
        <v>86</v>
      </c>
      <c r="Y1019" s="14" t="n">
        <v>9</v>
      </c>
      <c r="Z1019" s="14"/>
      <c r="AA1019" s="14" t="n">
        <v>0</v>
      </c>
      <c r="AB1019" s="14" t="s">
        <v>125</v>
      </c>
      <c r="AC1019" s="14" t="n">
        <v>94.5</v>
      </c>
      <c r="AD1019" s="14" t="n">
        <v>0</v>
      </c>
      <c r="AE1019" s="14" t="n">
        <v>2</v>
      </c>
      <c r="AF1019" s="14" t="s">
        <v>88</v>
      </c>
      <c r="AG1019" s="15" t="n">
        <v>42265</v>
      </c>
      <c r="AH1019" s="14" t="str">
        <f aca="false">B1019&amp;"|"&amp;C1019&amp;"|"&amp;D1019&amp;"|"&amp;E1019&amp;"|"&amp;F1019&amp;"|"&amp;G1019&amp;"|"&amp;H1019&amp;"|"&amp;I1019&amp;"|"&amp;J1019&amp;"|"&amp;K1019&amp;"|"&amp;L1019&amp;"|"&amp;M1019&amp;"|"&amp;N1019&amp;"|"&amp;O1019&amp;"|"&amp;P1019&amp;"|"&amp;Q1019&amp;"|"&amp;R1019&amp;"|"&amp;S1019&amp;"|"&amp;T1019&amp;"|"&amp;U1019&amp;"|"&amp;V1019&amp;"|"&amp;W1019&amp;"|"&amp;X1019&amp;"|"&amp;Y1019&amp;"|"&amp;Z1019&amp;"|"&amp;AA1019&amp;"|"&amp;AB1019&amp;"|"&amp;AC1019&amp;"|"&amp;AD1019&amp;"|"&amp;AE1019&amp;"|"&amp;AF1019&amp;"|"&amp;AG1019</f>
        <v>City Hotel|0|33|2015|September|38|15|0|3|2|0|0|BB|DEU|Online TA|TA/TO|0|0|0|A|D|0|No Deposit|9||0|Contract|94.5|0|2|Check-Out|42265</v>
      </c>
      <c r="AI1019" s="14" t="str">
        <f aca="false">IF(COUNTIF($AH$4:$AH$2603,AH1019)&gt;1,"Duplicate","Unique")</f>
        <v>Unique</v>
      </c>
      <c r="AJ1019" s="14" t="str">
        <f aca="false">IF(COUNTBLANK(B1019:AG1019)&gt;0,"Missing ("&amp;COUNTBLANK(B1019:AG1019)&amp;")","Complete")</f>
        <v>Missing (1)</v>
      </c>
    </row>
    <row r="1020" customFormat="false" ht="15" hidden="false" customHeight="false" outlineLevel="0" collapsed="false">
      <c r="A1020" s="0" t="n">
        <v>1017</v>
      </c>
      <c r="B1020" s="0" t="s">
        <v>90</v>
      </c>
      <c r="C1020" s="0" t="n">
        <v>0</v>
      </c>
      <c r="D1020" s="0" t="n">
        <v>31</v>
      </c>
      <c r="E1020" s="0" t="n">
        <v>2017</v>
      </c>
      <c r="F1020" s="0" t="s">
        <v>106</v>
      </c>
      <c r="G1020" s="0" t="n">
        <v>16</v>
      </c>
      <c r="H1020" s="0" t="n">
        <v>21</v>
      </c>
      <c r="I1020" s="0" t="n">
        <v>2</v>
      </c>
      <c r="J1020" s="0" t="n">
        <v>3</v>
      </c>
      <c r="K1020" s="0" t="n">
        <v>2</v>
      </c>
      <c r="L1020" s="0" t="n">
        <v>0</v>
      </c>
      <c r="M1020" s="0" t="n">
        <v>0</v>
      </c>
      <c r="N1020" s="0" t="s">
        <v>82</v>
      </c>
      <c r="O1020" s="0" t="s">
        <v>108</v>
      </c>
      <c r="P1020" s="0" t="s">
        <v>99</v>
      </c>
      <c r="Q1020" s="0" t="s">
        <v>94</v>
      </c>
      <c r="R1020" s="0" t="n">
        <v>0</v>
      </c>
      <c r="S1020" s="0" t="n">
        <v>0</v>
      </c>
      <c r="T1020" s="0" t="n">
        <v>0</v>
      </c>
      <c r="U1020" s="0" t="s">
        <v>95</v>
      </c>
      <c r="V1020" s="0" t="s">
        <v>95</v>
      </c>
      <c r="W1020" s="0" t="n">
        <v>0</v>
      </c>
      <c r="X1020" s="0" t="s">
        <v>86</v>
      </c>
      <c r="Y1020" s="0" t="n">
        <v>21</v>
      </c>
      <c r="AA1020" s="0" t="n">
        <v>0</v>
      </c>
      <c r="AB1020" s="0" t="s">
        <v>101</v>
      </c>
      <c r="AC1020" s="0" t="n">
        <v>85</v>
      </c>
      <c r="AD1020" s="0" t="n">
        <v>0</v>
      </c>
      <c r="AE1020" s="0" t="n">
        <v>0</v>
      </c>
      <c r="AF1020" s="0" t="s">
        <v>88</v>
      </c>
      <c r="AG1020" s="13" t="n">
        <v>42851</v>
      </c>
      <c r="AH1020" s="0" t="str">
        <f aca="false">B1020&amp;"|"&amp;C1020&amp;"|"&amp;D1020&amp;"|"&amp;E1020&amp;"|"&amp;F1020&amp;"|"&amp;G1020&amp;"|"&amp;H1020&amp;"|"&amp;I1020&amp;"|"&amp;J1020&amp;"|"&amp;K1020&amp;"|"&amp;L1020&amp;"|"&amp;M1020&amp;"|"&amp;N1020&amp;"|"&amp;O1020&amp;"|"&amp;P1020&amp;"|"&amp;Q1020&amp;"|"&amp;R1020&amp;"|"&amp;S1020&amp;"|"&amp;T1020&amp;"|"&amp;U1020&amp;"|"&amp;V1020&amp;"|"&amp;W1020&amp;"|"&amp;X1020&amp;"|"&amp;Y1020&amp;"|"&amp;Z1020&amp;"|"&amp;AA1020&amp;"|"&amp;AB1020&amp;"|"&amp;AC1020&amp;"|"&amp;AD1020&amp;"|"&amp;AE1020&amp;"|"&amp;AF1020&amp;"|"&amp;AG1020</f>
        <v>City Hotel|0|31|2017|April|16|21|2|3|2|0|0|BB|DEU|Offline TA/TO|TA/TO|0|0|0|A|A|0|No Deposit|21||0|Transient-Party|85|0|0|Check-Out|42851</v>
      </c>
      <c r="AI1020" s="0" t="str">
        <f aca="false">IF(COUNTIF($AH$4:$AH$2603,AH1020)&gt;1,"Duplicate","Unique")</f>
        <v>Unique</v>
      </c>
      <c r="AJ1020" s="0" t="str">
        <f aca="false">IF(COUNTBLANK(B1020:AG1020)&gt;0,"Missing ("&amp;COUNTBLANK(B1020:AG1020)&amp;")","Complete")</f>
        <v>Missing (1)</v>
      </c>
    </row>
    <row r="1021" customFormat="false" ht="15" hidden="false" customHeight="false" outlineLevel="0" collapsed="false">
      <c r="A1021" s="14" t="n">
        <v>1018</v>
      </c>
      <c r="B1021" s="14" t="s">
        <v>90</v>
      </c>
      <c r="C1021" s="14" t="n">
        <v>0</v>
      </c>
      <c r="D1021" s="14" t="n">
        <v>162</v>
      </c>
      <c r="E1021" s="14" t="n">
        <v>2015</v>
      </c>
      <c r="F1021" s="14" t="s">
        <v>114</v>
      </c>
      <c r="G1021" s="14" t="n">
        <v>38</v>
      </c>
      <c r="H1021" s="14" t="n">
        <v>17</v>
      </c>
      <c r="I1021" s="14" t="n">
        <v>0</v>
      </c>
      <c r="J1021" s="14" t="n">
        <v>3</v>
      </c>
      <c r="K1021" s="14" t="n">
        <v>2</v>
      </c>
      <c r="L1021" s="14" t="n">
        <v>0</v>
      </c>
      <c r="M1021" s="14" t="n">
        <v>0</v>
      </c>
      <c r="N1021" s="14" t="s">
        <v>82</v>
      </c>
      <c r="O1021" s="14" t="s">
        <v>122</v>
      </c>
      <c r="P1021" s="14" t="s">
        <v>99</v>
      </c>
      <c r="Q1021" s="14" t="s">
        <v>94</v>
      </c>
      <c r="R1021" s="14" t="n">
        <v>0</v>
      </c>
      <c r="S1021" s="14" t="n">
        <v>0</v>
      </c>
      <c r="T1021" s="14" t="n">
        <v>0</v>
      </c>
      <c r="U1021" s="14" t="s">
        <v>95</v>
      </c>
      <c r="V1021" s="14" t="s">
        <v>95</v>
      </c>
      <c r="W1021" s="14" t="n">
        <v>1</v>
      </c>
      <c r="X1021" s="14" t="s">
        <v>86</v>
      </c>
      <c r="Y1021" s="14" t="n">
        <v>3</v>
      </c>
      <c r="Z1021" s="14"/>
      <c r="AA1021" s="14" t="n">
        <v>0</v>
      </c>
      <c r="AB1021" s="14" t="s">
        <v>101</v>
      </c>
      <c r="AC1021" s="14" t="n">
        <v>35</v>
      </c>
      <c r="AD1021" s="14" t="n">
        <v>0</v>
      </c>
      <c r="AE1021" s="14" t="n">
        <v>0</v>
      </c>
      <c r="AF1021" s="14" t="s">
        <v>88</v>
      </c>
      <c r="AG1021" s="15" t="n">
        <v>42267</v>
      </c>
      <c r="AH1021" s="14" t="str">
        <f aca="false">B1021&amp;"|"&amp;C1021&amp;"|"&amp;D1021&amp;"|"&amp;E1021&amp;"|"&amp;F1021&amp;"|"&amp;G1021&amp;"|"&amp;H1021&amp;"|"&amp;I1021&amp;"|"&amp;J1021&amp;"|"&amp;K1021&amp;"|"&amp;L1021&amp;"|"&amp;M1021&amp;"|"&amp;N1021&amp;"|"&amp;O1021&amp;"|"&amp;P1021&amp;"|"&amp;Q1021&amp;"|"&amp;R1021&amp;"|"&amp;S1021&amp;"|"&amp;T1021&amp;"|"&amp;U1021&amp;"|"&amp;V1021&amp;"|"&amp;W1021&amp;"|"&amp;X1021&amp;"|"&amp;Y1021&amp;"|"&amp;Z1021&amp;"|"&amp;AA1021&amp;"|"&amp;AB1021&amp;"|"&amp;AC1021&amp;"|"&amp;AD1021&amp;"|"&amp;AE1021&amp;"|"&amp;AF1021&amp;"|"&amp;AG1021</f>
        <v>City Hotel|0|162|2015|September|38|17|0|3|2|0|0|BB|FRA|Offline TA/TO|TA/TO|0|0|0|A|A|1|No Deposit|3||0|Transient-Party|35|0|0|Check-Out|42267</v>
      </c>
      <c r="AI1021" s="14" t="str">
        <f aca="false">IF(COUNTIF($AH$4:$AH$2603,AH1021)&gt;1,"Duplicate","Unique")</f>
        <v>Unique</v>
      </c>
      <c r="AJ1021" s="14" t="str">
        <f aca="false">IF(COUNTBLANK(B1021:AG1021)&gt;0,"Missing ("&amp;COUNTBLANK(B1021:AG1021)&amp;")","Complete")</f>
        <v>Missing (1)</v>
      </c>
    </row>
    <row r="1022" customFormat="false" ht="15" hidden="false" customHeight="false" outlineLevel="0" collapsed="false">
      <c r="A1022" s="0" t="n">
        <v>1019</v>
      </c>
      <c r="B1022" s="0" t="s">
        <v>80</v>
      </c>
      <c r="C1022" s="0" t="n">
        <v>0</v>
      </c>
      <c r="D1022" s="0" t="n">
        <v>45</v>
      </c>
      <c r="E1022" s="0" t="n">
        <v>2016</v>
      </c>
      <c r="F1022" s="0" t="s">
        <v>103</v>
      </c>
      <c r="G1022" s="0" t="n">
        <v>13</v>
      </c>
      <c r="H1022" s="0" t="n">
        <v>22</v>
      </c>
      <c r="I1022" s="0" t="n">
        <v>0</v>
      </c>
      <c r="J1022" s="0" t="n">
        <v>2</v>
      </c>
      <c r="K1022" s="0" t="n">
        <v>2</v>
      </c>
      <c r="L1022" s="0" t="n">
        <v>0</v>
      </c>
      <c r="M1022" s="0" t="n">
        <v>0</v>
      </c>
      <c r="N1022" s="0" t="s">
        <v>82</v>
      </c>
      <c r="O1022" s="0" t="s">
        <v>181</v>
      </c>
      <c r="P1022" s="0" t="s">
        <v>84</v>
      </c>
      <c r="Q1022" s="0" t="s">
        <v>84</v>
      </c>
      <c r="R1022" s="0" t="n">
        <v>0</v>
      </c>
      <c r="S1022" s="0" t="n">
        <v>0</v>
      </c>
      <c r="T1022" s="0" t="n">
        <v>0</v>
      </c>
      <c r="U1022" s="0" t="s">
        <v>109</v>
      </c>
      <c r="V1022" s="0" t="s">
        <v>148</v>
      </c>
      <c r="W1022" s="0" t="n">
        <v>3</v>
      </c>
      <c r="X1022" s="0" t="s">
        <v>86</v>
      </c>
      <c r="Y1022" s="0" t="n">
        <v>250</v>
      </c>
      <c r="AA1022" s="0" t="n">
        <v>0</v>
      </c>
      <c r="AB1022" s="0" t="s">
        <v>87</v>
      </c>
      <c r="AC1022" s="0" t="n">
        <v>45</v>
      </c>
      <c r="AD1022" s="0" t="n">
        <v>0</v>
      </c>
      <c r="AE1022" s="0" t="n">
        <v>1</v>
      </c>
      <c r="AF1022" s="0" t="s">
        <v>88</v>
      </c>
      <c r="AG1022" s="13" t="n">
        <v>42453</v>
      </c>
      <c r="AH1022" s="0" t="str">
        <f aca="false">B1022&amp;"|"&amp;C1022&amp;"|"&amp;D1022&amp;"|"&amp;E1022&amp;"|"&amp;F1022&amp;"|"&amp;G1022&amp;"|"&amp;H1022&amp;"|"&amp;I1022&amp;"|"&amp;J1022&amp;"|"&amp;K1022&amp;"|"&amp;L1022&amp;"|"&amp;M1022&amp;"|"&amp;N1022&amp;"|"&amp;O1022&amp;"|"&amp;P1022&amp;"|"&amp;Q1022&amp;"|"&amp;R1022&amp;"|"&amp;S1022&amp;"|"&amp;T1022&amp;"|"&amp;U1022&amp;"|"&amp;V1022&amp;"|"&amp;W1022&amp;"|"&amp;X1022&amp;"|"&amp;Y1022&amp;"|"&amp;Z1022&amp;"|"&amp;AA1022&amp;"|"&amp;AB1022&amp;"|"&amp;AC1022&amp;"|"&amp;AD1022&amp;"|"&amp;AE1022&amp;"|"&amp;AF1022&amp;"|"&amp;AG1022</f>
        <v>Resort Hotel|0|45|2016|March|13|22|0|2|2|0|0|BB|CIV|Direct|Direct|0|0|0|D|I|3|No Deposit|250||0|Transient|45|0|1|Check-Out|42453</v>
      </c>
      <c r="AI1022" s="0" t="str">
        <f aca="false">IF(COUNTIF($AH$4:$AH$2603,AH1022)&gt;1,"Duplicate","Unique")</f>
        <v>Unique</v>
      </c>
      <c r="AJ1022" s="0" t="str">
        <f aca="false">IF(COUNTBLANK(B1022:AG1022)&gt;0,"Missing ("&amp;COUNTBLANK(B1022:AG1022)&amp;")","Complete")</f>
        <v>Missing (1)</v>
      </c>
    </row>
    <row r="1023" customFormat="false" ht="15" hidden="false" customHeight="false" outlineLevel="0" collapsed="false">
      <c r="A1023" s="14" t="n">
        <v>1020</v>
      </c>
      <c r="B1023" s="14" t="s">
        <v>80</v>
      </c>
      <c r="C1023" s="14" t="n">
        <v>0</v>
      </c>
      <c r="D1023" s="14" t="n">
        <v>7</v>
      </c>
      <c r="E1023" s="14" t="n">
        <v>2016</v>
      </c>
      <c r="F1023" s="14" t="s">
        <v>81</v>
      </c>
      <c r="G1023" s="14" t="n">
        <v>51</v>
      </c>
      <c r="H1023" s="14" t="n">
        <v>13</v>
      </c>
      <c r="I1023" s="14" t="n">
        <v>0</v>
      </c>
      <c r="J1023" s="14" t="n">
        <v>1</v>
      </c>
      <c r="K1023" s="14" t="n">
        <v>1</v>
      </c>
      <c r="L1023" s="14" t="n">
        <v>0</v>
      </c>
      <c r="M1023" s="14" t="n">
        <v>0</v>
      </c>
      <c r="N1023" s="14" t="s">
        <v>82</v>
      </c>
      <c r="O1023" s="14"/>
      <c r="P1023" s="14" t="s">
        <v>128</v>
      </c>
      <c r="Q1023" s="14" t="s">
        <v>128</v>
      </c>
      <c r="R1023" s="14" t="n">
        <v>0</v>
      </c>
      <c r="S1023" s="14" t="n">
        <v>0</v>
      </c>
      <c r="T1023" s="14" t="n">
        <v>6</v>
      </c>
      <c r="U1023" s="14" t="s">
        <v>95</v>
      </c>
      <c r="V1023" s="14" t="s">
        <v>109</v>
      </c>
      <c r="W1023" s="14" t="n">
        <v>0</v>
      </c>
      <c r="X1023" s="14" t="s">
        <v>86</v>
      </c>
      <c r="Y1023" s="14"/>
      <c r="Z1023" s="14" t="n">
        <v>457</v>
      </c>
      <c r="AA1023" s="14" t="n">
        <v>0</v>
      </c>
      <c r="AB1023" s="14" t="s">
        <v>87</v>
      </c>
      <c r="AC1023" s="14" t="n">
        <v>35</v>
      </c>
      <c r="AD1023" s="14" t="n">
        <v>0</v>
      </c>
      <c r="AE1023" s="14" t="n">
        <v>0</v>
      </c>
      <c r="AF1023" s="14" t="s">
        <v>88</v>
      </c>
      <c r="AG1023" s="15" t="n">
        <v>42718</v>
      </c>
      <c r="AH1023" s="14" t="str">
        <f aca="false">B1023&amp;"|"&amp;C1023&amp;"|"&amp;D1023&amp;"|"&amp;E1023&amp;"|"&amp;F1023&amp;"|"&amp;G1023&amp;"|"&amp;H1023&amp;"|"&amp;I1023&amp;"|"&amp;J1023&amp;"|"&amp;K1023&amp;"|"&amp;L1023&amp;"|"&amp;M1023&amp;"|"&amp;N1023&amp;"|"&amp;O1023&amp;"|"&amp;P1023&amp;"|"&amp;Q1023&amp;"|"&amp;R1023&amp;"|"&amp;S1023&amp;"|"&amp;T1023&amp;"|"&amp;U1023&amp;"|"&amp;V1023&amp;"|"&amp;W1023&amp;"|"&amp;X1023&amp;"|"&amp;Y1023&amp;"|"&amp;Z1023&amp;"|"&amp;AA1023&amp;"|"&amp;AB1023&amp;"|"&amp;AC1023&amp;"|"&amp;AD1023&amp;"|"&amp;AE1023&amp;"|"&amp;AF1023&amp;"|"&amp;AG1023</f>
        <v>Resort Hotel|0|7|2016|December|51|13|0|1|1|0|0|BB||Corporate|Corporate|0|0|6|A|D|0|No Deposit||457|0|Transient|35|0|0|Check-Out|42718</v>
      </c>
      <c r="AI1023" s="14" t="str">
        <f aca="false">IF(COUNTIF($AH$4:$AH$2603,AH1023)&gt;1,"Duplicate","Unique")</f>
        <v>Unique</v>
      </c>
      <c r="AJ1023" s="14" t="str">
        <f aca="false">IF(COUNTBLANK(B1023:AG1023)&gt;0,"Missing ("&amp;COUNTBLANK(B1023:AG1023)&amp;")","Complete")</f>
        <v>Missing (2)</v>
      </c>
    </row>
    <row r="1024" customFormat="false" ht="15" hidden="false" customHeight="false" outlineLevel="0" collapsed="false">
      <c r="A1024" s="0" t="n">
        <v>1021</v>
      </c>
      <c r="B1024" s="0" t="s">
        <v>80</v>
      </c>
      <c r="C1024" s="0" t="n">
        <v>1</v>
      </c>
      <c r="D1024" s="0" t="n">
        <v>131</v>
      </c>
      <c r="E1024" s="0" t="n">
        <v>2016</v>
      </c>
      <c r="F1024" s="0" t="s">
        <v>111</v>
      </c>
      <c r="G1024" s="0" t="n">
        <v>44</v>
      </c>
      <c r="H1024" s="0" t="n">
        <v>28</v>
      </c>
      <c r="I1024" s="0" t="n">
        <v>2</v>
      </c>
      <c r="J1024" s="0" t="n">
        <v>5</v>
      </c>
      <c r="K1024" s="0" t="n">
        <v>2</v>
      </c>
      <c r="L1024" s="0" t="n">
        <v>0</v>
      </c>
      <c r="M1024" s="0" t="n">
        <v>0</v>
      </c>
      <c r="N1024" s="0" t="s">
        <v>82</v>
      </c>
      <c r="O1024" s="0" t="s">
        <v>83</v>
      </c>
      <c r="P1024" s="0" t="s">
        <v>93</v>
      </c>
      <c r="Q1024" s="0" t="s">
        <v>94</v>
      </c>
      <c r="R1024" s="0" t="n">
        <v>0</v>
      </c>
      <c r="S1024" s="0" t="n">
        <v>0</v>
      </c>
      <c r="T1024" s="0" t="n">
        <v>0</v>
      </c>
      <c r="U1024" s="0" t="s">
        <v>124</v>
      </c>
      <c r="V1024" s="0" t="s">
        <v>124</v>
      </c>
      <c r="W1024" s="0" t="n">
        <v>0</v>
      </c>
      <c r="X1024" s="0" t="s">
        <v>86</v>
      </c>
      <c r="Y1024" s="0" t="n">
        <v>240</v>
      </c>
      <c r="AA1024" s="0" t="n">
        <v>0</v>
      </c>
      <c r="AB1024" s="0" t="s">
        <v>87</v>
      </c>
      <c r="AC1024" s="0" t="n">
        <v>63.03</v>
      </c>
      <c r="AD1024" s="0" t="n">
        <v>0</v>
      </c>
      <c r="AE1024" s="0" t="n">
        <v>0</v>
      </c>
      <c r="AF1024" s="0" t="s">
        <v>96</v>
      </c>
      <c r="AG1024" s="13" t="n">
        <v>42542</v>
      </c>
      <c r="AH1024" s="0" t="str">
        <f aca="false">B1024&amp;"|"&amp;C1024&amp;"|"&amp;D1024&amp;"|"&amp;E1024&amp;"|"&amp;F1024&amp;"|"&amp;G1024&amp;"|"&amp;H1024&amp;"|"&amp;I1024&amp;"|"&amp;J1024&amp;"|"&amp;K1024&amp;"|"&amp;L1024&amp;"|"&amp;M1024&amp;"|"&amp;N1024&amp;"|"&amp;O1024&amp;"|"&amp;P1024&amp;"|"&amp;Q1024&amp;"|"&amp;R1024&amp;"|"&amp;S1024&amp;"|"&amp;T1024&amp;"|"&amp;U1024&amp;"|"&amp;V1024&amp;"|"&amp;W1024&amp;"|"&amp;X1024&amp;"|"&amp;Y1024&amp;"|"&amp;Z1024&amp;"|"&amp;AA1024&amp;"|"&amp;AB1024&amp;"|"&amp;AC1024&amp;"|"&amp;AD1024&amp;"|"&amp;AE1024&amp;"|"&amp;AF1024&amp;"|"&amp;AG1024</f>
        <v>Resort Hotel|1|131|2016|October|44|28|2|5|2|0|0|BB|GBR|Online TA|TA/TO|0|0|0|E|E|0|No Deposit|240||0|Transient|63.03|0|0|Canceled|42542</v>
      </c>
      <c r="AI1024" s="0" t="str">
        <f aca="false">IF(COUNTIF($AH$4:$AH$2603,AH1024)&gt;1,"Duplicate","Unique")</f>
        <v>Unique</v>
      </c>
      <c r="AJ1024" s="0" t="str">
        <f aca="false">IF(COUNTBLANK(B1024:AG1024)&gt;0,"Missing ("&amp;COUNTBLANK(B1024:AG1024)&amp;")","Complete")</f>
        <v>Missing (1)</v>
      </c>
    </row>
    <row r="1025" customFormat="false" ht="15" hidden="false" customHeight="false" outlineLevel="0" collapsed="false">
      <c r="A1025" s="14" t="n">
        <v>1022</v>
      </c>
      <c r="B1025" s="14" t="s">
        <v>80</v>
      </c>
      <c r="C1025" s="14" t="n">
        <v>0</v>
      </c>
      <c r="D1025" s="14" t="n">
        <v>0</v>
      </c>
      <c r="E1025" s="14" t="n">
        <v>2016</v>
      </c>
      <c r="F1025" s="14" t="s">
        <v>118</v>
      </c>
      <c r="G1025" s="14" t="n">
        <v>9</v>
      </c>
      <c r="H1025" s="14" t="n">
        <v>24</v>
      </c>
      <c r="I1025" s="14" t="n">
        <v>0</v>
      </c>
      <c r="J1025" s="14" t="n">
        <v>1</v>
      </c>
      <c r="K1025" s="14" t="n">
        <v>2</v>
      </c>
      <c r="L1025" s="14" t="n">
        <v>0</v>
      </c>
      <c r="M1025" s="14" t="n">
        <v>0</v>
      </c>
      <c r="N1025" s="14" t="s">
        <v>82</v>
      </c>
      <c r="O1025" s="14" t="s">
        <v>122</v>
      </c>
      <c r="P1025" s="14" t="s">
        <v>84</v>
      </c>
      <c r="Q1025" s="14" t="s">
        <v>84</v>
      </c>
      <c r="R1025" s="14" t="n">
        <v>1</v>
      </c>
      <c r="S1025" s="14" t="n">
        <v>0</v>
      </c>
      <c r="T1025" s="14" t="n">
        <v>0</v>
      </c>
      <c r="U1025" s="14" t="s">
        <v>124</v>
      </c>
      <c r="V1025" s="14" t="s">
        <v>124</v>
      </c>
      <c r="W1025" s="14" t="n">
        <v>1</v>
      </c>
      <c r="X1025" s="14" t="s">
        <v>86</v>
      </c>
      <c r="Y1025" s="14"/>
      <c r="Z1025" s="14"/>
      <c r="AA1025" s="14" t="n">
        <v>0</v>
      </c>
      <c r="AB1025" s="14" t="s">
        <v>87</v>
      </c>
      <c r="AC1025" s="14" t="n">
        <v>65</v>
      </c>
      <c r="AD1025" s="14" t="n">
        <v>0</v>
      </c>
      <c r="AE1025" s="14" t="n">
        <v>0</v>
      </c>
      <c r="AF1025" s="14" t="s">
        <v>88</v>
      </c>
      <c r="AG1025" s="15" t="n">
        <v>42425</v>
      </c>
      <c r="AH1025" s="14" t="str">
        <f aca="false">B1025&amp;"|"&amp;C1025&amp;"|"&amp;D1025&amp;"|"&amp;E1025&amp;"|"&amp;F1025&amp;"|"&amp;G1025&amp;"|"&amp;H1025&amp;"|"&amp;I1025&amp;"|"&amp;J1025&amp;"|"&amp;K1025&amp;"|"&amp;L1025&amp;"|"&amp;M1025&amp;"|"&amp;N1025&amp;"|"&amp;O1025&amp;"|"&amp;P1025&amp;"|"&amp;Q1025&amp;"|"&amp;R1025&amp;"|"&amp;S1025&amp;"|"&amp;T1025&amp;"|"&amp;U1025&amp;"|"&amp;V1025&amp;"|"&amp;W1025&amp;"|"&amp;X1025&amp;"|"&amp;Y1025&amp;"|"&amp;Z1025&amp;"|"&amp;AA1025&amp;"|"&amp;AB1025&amp;"|"&amp;AC1025&amp;"|"&amp;AD1025&amp;"|"&amp;AE1025&amp;"|"&amp;AF1025&amp;"|"&amp;AG1025</f>
        <v>Resort Hotel|0|0|2016|February|9|24|0|1|2|0|0|BB|FRA|Direct|Direct|1|0|0|E|E|1|No Deposit|||0|Transient|65|0|0|Check-Out|42425</v>
      </c>
      <c r="AI1025" s="14" t="str">
        <f aca="false">IF(COUNTIF($AH$4:$AH$2603,AH1025)&gt;1,"Duplicate","Unique")</f>
        <v>Unique</v>
      </c>
      <c r="AJ1025" s="14" t="str">
        <f aca="false">IF(COUNTBLANK(B1025:AG1025)&gt;0,"Missing ("&amp;COUNTBLANK(B1025:AG1025)&amp;")","Complete")</f>
        <v>Missing (2)</v>
      </c>
    </row>
    <row r="1026" customFormat="false" ht="15" hidden="false" customHeight="false" outlineLevel="0" collapsed="false">
      <c r="A1026" s="0" t="n">
        <v>1023</v>
      </c>
      <c r="B1026" s="0" t="s">
        <v>80</v>
      </c>
      <c r="C1026" s="0" t="n">
        <v>1</v>
      </c>
      <c r="D1026" s="0" t="n">
        <v>82</v>
      </c>
      <c r="E1026" s="0" t="n">
        <v>2016</v>
      </c>
      <c r="F1026" s="0" t="s">
        <v>118</v>
      </c>
      <c r="G1026" s="0" t="n">
        <v>7</v>
      </c>
      <c r="H1026" s="0" t="n">
        <v>7</v>
      </c>
      <c r="I1026" s="0" t="n">
        <v>2</v>
      </c>
      <c r="J1026" s="0" t="n">
        <v>0</v>
      </c>
      <c r="K1026" s="0" t="n">
        <v>2</v>
      </c>
      <c r="L1026" s="0" t="n">
        <v>0</v>
      </c>
      <c r="M1026" s="0" t="n">
        <v>0</v>
      </c>
      <c r="N1026" s="0" t="s">
        <v>129</v>
      </c>
      <c r="O1026" s="0" t="s">
        <v>92</v>
      </c>
      <c r="P1026" s="0" t="s">
        <v>116</v>
      </c>
      <c r="Q1026" s="0" t="s">
        <v>94</v>
      </c>
      <c r="R1026" s="0" t="n">
        <v>1</v>
      </c>
      <c r="S1026" s="0" t="n">
        <v>1</v>
      </c>
      <c r="T1026" s="0" t="n">
        <v>0</v>
      </c>
      <c r="U1026" s="0" t="s">
        <v>95</v>
      </c>
      <c r="V1026" s="0" t="s">
        <v>95</v>
      </c>
      <c r="W1026" s="0" t="n">
        <v>0</v>
      </c>
      <c r="X1026" s="0" t="s">
        <v>86</v>
      </c>
      <c r="Y1026" s="0" t="n">
        <v>67</v>
      </c>
      <c r="AA1026" s="0" t="n">
        <v>0</v>
      </c>
      <c r="AB1026" s="0" t="s">
        <v>101</v>
      </c>
      <c r="AC1026" s="0" t="n">
        <v>66</v>
      </c>
      <c r="AD1026" s="0" t="n">
        <v>0</v>
      </c>
      <c r="AE1026" s="0" t="n">
        <v>0</v>
      </c>
      <c r="AF1026" s="0" t="s">
        <v>96</v>
      </c>
      <c r="AG1026" s="13" t="n">
        <v>42403</v>
      </c>
      <c r="AH1026" s="0" t="str">
        <f aca="false">B1026&amp;"|"&amp;C1026&amp;"|"&amp;D1026&amp;"|"&amp;E1026&amp;"|"&amp;F1026&amp;"|"&amp;G1026&amp;"|"&amp;H1026&amp;"|"&amp;I1026&amp;"|"&amp;J1026&amp;"|"&amp;K1026&amp;"|"&amp;L1026&amp;"|"&amp;M1026&amp;"|"&amp;N1026&amp;"|"&amp;O1026&amp;"|"&amp;P1026&amp;"|"&amp;Q1026&amp;"|"&amp;R1026&amp;"|"&amp;S1026&amp;"|"&amp;T1026&amp;"|"&amp;U1026&amp;"|"&amp;V1026&amp;"|"&amp;W1026&amp;"|"&amp;X1026&amp;"|"&amp;Y1026&amp;"|"&amp;Z1026&amp;"|"&amp;AA1026&amp;"|"&amp;AB1026&amp;"|"&amp;AC1026&amp;"|"&amp;AD1026&amp;"|"&amp;AE1026&amp;"|"&amp;AF1026&amp;"|"&amp;AG1026</f>
        <v>Resort Hotel|1|82|2016|February|7|7|2|0|2|0|0|Undefined|PRT|Groups|TA/TO|1|1|0|A|A|0|No Deposit|67||0|Transient-Party|66|0|0|Canceled|42403</v>
      </c>
      <c r="AI1026" s="0" t="str">
        <f aca="false">IF(COUNTIF($AH$4:$AH$2603,AH1026)&gt;1,"Duplicate","Unique")</f>
        <v>Duplicate</v>
      </c>
      <c r="AJ1026" s="0" t="str">
        <f aca="false">IF(COUNTBLANK(B1026:AG1026)&gt;0,"Missing ("&amp;COUNTBLANK(B1026:AG1026)&amp;")","Complete")</f>
        <v>Missing (1)</v>
      </c>
    </row>
    <row r="1027" customFormat="false" ht="15" hidden="false" customHeight="false" outlineLevel="0" collapsed="false">
      <c r="A1027" s="14" t="n">
        <v>1024</v>
      </c>
      <c r="B1027" s="14" t="s">
        <v>80</v>
      </c>
      <c r="C1027" s="14" t="n">
        <v>0</v>
      </c>
      <c r="D1027" s="14" t="n">
        <v>137</v>
      </c>
      <c r="E1027" s="14" t="n">
        <v>2016</v>
      </c>
      <c r="F1027" s="14" t="s">
        <v>121</v>
      </c>
      <c r="G1027" s="14" t="n">
        <v>23</v>
      </c>
      <c r="H1027" s="14" t="n">
        <v>30</v>
      </c>
      <c r="I1027" s="14" t="n">
        <v>1</v>
      </c>
      <c r="J1027" s="14" t="n">
        <v>4</v>
      </c>
      <c r="K1027" s="14" t="n">
        <v>1</v>
      </c>
      <c r="L1027" s="14" t="n">
        <v>0</v>
      </c>
      <c r="M1027" s="14" t="n">
        <v>0</v>
      </c>
      <c r="N1027" s="14" t="s">
        <v>112</v>
      </c>
      <c r="O1027" s="14" t="s">
        <v>122</v>
      </c>
      <c r="P1027" s="14" t="s">
        <v>93</v>
      </c>
      <c r="Q1027" s="14" t="s">
        <v>94</v>
      </c>
      <c r="R1027" s="14" t="n">
        <v>0</v>
      </c>
      <c r="S1027" s="14" t="n">
        <v>0</v>
      </c>
      <c r="T1027" s="14" t="n">
        <v>0</v>
      </c>
      <c r="U1027" s="14" t="s">
        <v>109</v>
      </c>
      <c r="V1027" s="14" t="s">
        <v>109</v>
      </c>
      <c r="W1027" s="14" t="n">
        <v>1</v>
      </c>
      <c r="X1027" s="14" t="s">
        <v>86</v>
      </c>
      <c r="Y1027" s="14" t="n">
        <v>242</v>
      </c>
      <c r="Z1027" s="14"/>
      <c r="AA1027" s="14" t="n">
        <v>0</v>
      </c>
      <c r="AB1027" s="14" t="s">
        <v>87</v>
      </c>
      <c r="AC1027" s="14" t="n">
        <v>106.38</v>
      </c>
      <c r="AD1027" s="14" t="n">
        <v>0</v>
      </c>
      <c r="AE1027" s="14" t="n">
        <v>2</v>
      </c>
      <c r="AF1027" s="14" t="s">
        <v>88</v>
      </c>
      <c r="AG1027" s="15" t="n">
        <v>42525</v>
      </c>
      <c r="AH1027" s="14" t="str">
        <f aca="false">B1027&amp;"|"&amp;C1027&amp;"|"&amp;D1027&amp;"|"&amp;E1027&amp;"|"&amp;F1027&amp;"|"&amp;G1027&amp;"|"&amp;H1027&amp;"|"&amp;I1027&amp;"|"&amp;J1027&amp;"|"&amp;K1027&amp;"|"&amp;L1027&amp;"|"&amp;M1027&amp;"|"&amp;N1027&amp;"|"&amp;O1027&amp;"|"&amp;P1027&amp;"|"&amp;Q1027&amp;"|"&amp;R1027&amp;"|"&amp;S1027&amp;"|"&amp;T1027&amp;"|"&amp;U1027&amp;"|"&amp;V1027&amp;"|"&amp;W1027&amp;"|"&amp;X1027&amp;"|"&amp;Y1027&amp;"|"&amp;Z1027&amp;"|"&amp;AA1027&amp;"|"&amp;AB1027&amp;"|"&amp;AC1027&amp;"|"&amp;AD1027&amp;"|"&amp;AE1027&amp;"|"&amp;AF1027&amp;"|"&amp;AG1027</f>
        <v>Resort Hotel|0|137|2016|May|23|30|1|4|1|0|0|HB|FRA|Online TA|TA/TO|0|0|0|D|D|1|No Deposit|242||0|Transient|106.38|0|2|Check-Out|42525</v>
      </c>
      <c r="AI1027" s="14" t="str">
        <f aca="false">IF(COUNTIF($AH$4:$AH$2603,AH1027)&gt;1,"Duplicate","Unique")</f>
        <v>Unique</v>
      </c>
      <c r="AJ1027" s="14" t="str">
        <f aca="false">IF(COUNTBLANK(B1027:AG1027)&gt;0,"Missing ("&amp;COUNTBLANK(B1027:AG1027)&amp;")","Complete")</f>
        <v>Missing (1)</v>
      </c>
    </row>
    <row r="1028" customFormat="false" ht="15" hidden="false" customHeight="false" outlineLevel="0" collapsed="false">
      <c r="A1028" s="0" t="n">
        <v>1025</v>
      </c>
      <c r="B1028" s="0" t="s">
        <v>80</v>
      </c>
      <c r="C1028" s="0" t="n">
        <v>0</v>
      </c>
      <c r="D1028" s="0" t="n">
        <v>98</v>
      </c>
      <c r="E1028" s="0" t="n">
        <v>2015</v>
      </c>
      <c r="F1028" s="0" t="s">
        <v>119</v>
      </c>
      <c r="G1028" s="0" t="n">
        <v>32</v>
      </c>
      <c r="H1028" s="0" t="n">
        <v>8</v>
      </c>
      <c r="I1028" s="0" t="n">
        <v>2</v>
      </c>
      <c r="J1028" s="0" t="n">
        <v>5</v>
      </c>
      <c r="K1028" s="0" t="n">
        <v>2</v>
      </c>
      <c r="L1028" s="0" t="n">
        <v>0</v>
      </c>
      <c r="M1028" s="0" t="n">
        <v>0</v>
      </c>
      <c r="N1028" s="0" t="s">
        <v>112</v>
      </c>
      <c r="O1028" s="0" t="s">
        <v>92</v>
      </c>
      <c r="P1028" s="0" t="s">
        <v>99</v>
      </c>
      <c r="Q1028" s="0" t="s">
        <v>94</v>
      </c>
      <c r="R1028" s="0" t="n">
        <v>0</v>
      </c>
      <c r="S1028" s="0" t="n">
        <v>0</v>
      </c>
      <c r="T1028" s="0" t="n">
        <v>0</v>
      </c>
      <c r="U1028" s="0" t="s">
        <v>95</v>
      </c>
      <c r="V1028" s="0" t="s">
        <v>95</v>
      </c>
      <c r="W1028" s="0" t="n">
        <v>0</v>
      </c>
      <c r="X1028" s="0" t="s">
        <v>86</v>
      </c>
      <c r="Y1028" s="0" t="n">
        <v>127</v>
      </c>
      <c r="AA1028" s="0" t="n">
        <v>0</v>
      </c>
      <c r="AB1028" s="0" t="s">
        <v>87</v>
      </c>
      <c r="AC1028" s="0" t="n">
        <v>138</v>
      </c>
      <c r="AD1028" s="0" t="n">
        <v>0</v>
      </c>
      <c r="AE1028" s="0" t="n">
        <v>0</v>
      </c>
      <c r="AF1028" s="0" t="s">
        <v>88</v>
      </c>
      <c r="AG1028" s="13" t="n">
        <v>42231</v>
      </c>
      <c r="AH1028" s="0" t="str">
        <f aca="false">B1028&amp;"|"&amp;C1028&amp;"|"&amp;D1028&amp;"|"&amp;E1028&amp;"|"&amp;F1028&amp;"|"&amp;G1028&amp;"|"&amp;H1028&amp;"|"&amp;I1028&amp;"|"&amp;J1028&amp;"|"&amp;K1028&amp;"|"&amp;L1028&amp;"|"&amp;M1028&amp;"|"&amp;N1028&amp;"|"&amp;O1028&amp;"|"&amp;P1028&amp;"|"&amp;Q1028&amp;"|"&amp;R1028&amp;"|"&amp;S1028&amp;"|"&amp;T1028&amp;"|"&amp;U1028&amp;"|"&amp;V1028&amp;"|"&amp;W1028&amp;"|"&amp;X1028&amp;"|"&amp;Y1028&amp;"|"&amp;Z1028&amp;"|"&amp;AA1028&amp;"|"&amp;AB1028&amp;"|"&amp;AC1028&amp;"|"&amp;AD1028&amp;"|"&amp;AE1028&amp;"|"&amp;AF1028&amp;"|"&amp;AG1028</f>
        <v>Resort Hotel|0|98|2015|August|32|8|2|5|2|0|0|HB|PRT|Offline TA/TO|TA/TO|0|0|0|A|A|0|No Deposit|127||0|Transient|138|0|0|Check-Out|42231</v>
      </c>
      <c r="AI1028" s="0" t="str">
        <f aca="false">IF(COUNTIF($AH$4:$AH$2603,AH1028)&gt;1,"Duplicate","Unique")</f>
        <v>Unique</v>
      </c>
      <c r="AJ1028" s="0" t="str">
        <f aca="false">IF(COUNTBLANK(B1028:AG1028)&gt;0,"Missing ("&amp;COUNTBLANK(B1028:AG1028)&amp;")","Complete")</f>
        <v>Missing (1)</v>
      </c>
    </row>
    <row r="1029" customFormat="false" ht="15" hidden="false" customHeight="false" outlineLevel="0" collapsed="false">
      <c r="A1029" s="14" t="n">
        <v>1026</v>
      </c>
      <c r="B1029" s="14" t="s">
        <v>90</v>
      </c>
      <c r="C1029" s="14" t="n">
        <v>1</v>
      </c>
      <c r="D1029" s="14" t="n">
        <v>101</v>
      </c>
      <c r="E1029" s="14" t="n">
        <v>2016</v>
      </c>
      <c r="F1029" s="14" t="s">
        <v>135</v>
      </c>
      <c r="G1029" s="14" t="n">
        <v>27</v>
      </c>
      <c r="H1029" s="14" t="n">
        <v>27</v>
      </c>
      <c r="I1029" s="14" t="n">
        <v>1</v>
      </c>
      <c r="J1029" s="14" t="n">
        <v>5</v>
      </c>
      <c r="K1029" s="14" t="n">
        <v>1</v>
      </c>
      <c r="L1029" s="14" t="n">
        <v>0</v>
      </c>
      <c r="M1029" s="14" t="n">
        <v>0</v>
      </c>
      <c r="N1029" s="14" t="s">
        <v>82</v>
      </c>
      <c r="O1029" s="14" t="s">
        <v>92</v>
      </c>
      <c r="P1029" s="14" t="s">
        <v>116</v>
      </c>
      <c r="Q1029" s="14" t="s">
        <v>94</v>
      </c>
      <c r="R1029" s="14" t="n">
        <v>0</v>
      </c>
      <c r="S1029" s="14" t="n">
        <v>0</v>
      </c>
      <c r="T1029" s="14" t="n">
        <v>0</v>
      </c>
      <c r="U1029" s="14" t="s">
        <v>95</v>
      </c>
      <c r="V1029" s="14" t="s">
        <v>95</v>
      </c>
      <c r="W1029" s="14" t="n">
        <v>0</v>
      </c>
      <c r="X1029" s="14" t="s">
        <v>120</v>
      </c>
      <c r="Y1029" s="14"/>
      <c r="Z1029" s="14"/>
      <c r="AA1029" s="14" t="n">
        <v>0</v>
      </c>
      <c r="AB1029" s="14" t="s">
        <v>87</v>
      </c>
      <c r="AC1029" s="14" t="n">
        <v>140</v>
      </c>
      <c r="AD1029" s="14" t="n">
        <v>0</v>
      </c>
      <c r="AE1029" s="14" t="n">
        <v>0</v>
      </c>
      <c r="AF1029" s="14" t="s">
        <v>96</v>
      </c>
      <c r="AG1029" s="15" t="n">
        <v>42496</v>
      </c>
      <c r="AH1029" s="14" t="str">
        <f aca="false">B1029&amp;"|"&amp;C1029&amp;"|"&amp;D1029&amp;"|"&amp;E1029&amp;"|"&amp;F1029&amp;"|"&amp;G1029&amp;"|"&amp;H1029&amp;"|"&amp;I1029&amp;"|"&amp;J1029&amp;"|"&amp;K1029&amp;"|"&amp;L1029&amp;"|"&amp;M1029&amp;"|"&amp;N1029&amp;"|"&amp;O1029&amp;"|"&amp;P1029&amp;"|"&amp;Q1029&amp;"|"&amp;R1029&amp;"|"&amp;S1029&amp;"|"&amp;T1029&amp;"|"&amp;U1029&amp;"|"&amp;V1029&amp;"|"&amp;W1029&amp;"|"&amp;X1029&amp;"|"&amp;Y1029&amp;"|"&amp;Z1029&amp;"|"&amp;AA1029&amp;"|"&amp;AB1029&amp;"|"&amp;AC1029&amp;"|"&amp;AD1029&amp;"|"&amp;AE1029&amp;"|"&amp;AF1029&amp;"|"&amp;AG1029</f>
        <v>City Hotel|1|101|2016|June|27|27|1|5|1|0|0|BB|PRT|Groups|TA/TO|0|0|0|A|A|0|Non Refund|||0|Transient|140|0|0|Canceled|42496</v>
      </c>
      <c r="AI1029" s="14" t="str">
        <f aca="false">IF(COUNTIF($AH$4:$AH$2603,AH1029)&gt;1,"Duplicate","Unique")</f>
        <v>Duplicate</v>
      </c>
      <c r="AJ1029" s="14" t="str">
        <f aca="false">IF(COUNTBLANK(B1029:AG1029)&gt;0,"Missing ("&amp;COUNTBLANK(B1029:AG1029)&amp;")","Complete")</f>
        <v>Missing (2)</v>
      </c>
    </row>
    <row r="1030" customFormat="false" ht="15" hidden="false" customHeight="false" outlineLevel="0" collapsed="false">
      <c r="A1030" s="0" t="n">
        <v>1027</v>
      </c>
      <c r="B1030" s="0" t="s">
        <v>80</v>
      </c>
      <c r="C1030" s="0" t="n">
        <v>0</v>
      </c>
      <c r="D1030" s="0" t="n">
        <v>38</v>
      </c>
      <c r="E1030" s="0" t="n">
        <v>2016</v>
      </c>
      <c r="F1030" s="0" t="s">
        <v>103</v>
      </c>
      <c r="G1030" s="0" t="n">
        <v>13</v>
      </c>
      <c r="H1030" s="0" t="n">
        <v>25</v>
      </c>
      <c r="I1030" s="0" t="n">
        <v>0</v>
      </c>
      <c r="J1030" s="0" t="n">
        <v>2</v>
      </c>
      <c r="K1030" s="0" t="n">
        <v>2</v>
      </c>
      <c r="L1030" s="0" t="n">
        <v>0</v>
      </c>
      <c r="M1030" s="0" t="n">
        <v>0</v>
      </c>
      <c r="N1030" s="0" t="s">
        <v>82</v>
      </c>
      <c r="O1030" s="0" t="s">
        <v>92</v>
      </c>
      <c r="P1030" s="0" t="s">
        <v>84</v>
      </c>
      <c r="Q1030" s="0" t="s">
        <v>84</v>
      </c>
      <c r="R1030" s="0" t="n">
        <v>0</v>
      </c>
      <c r="S1030" s="0" t="n">
        <v>0</v>
      </c>
      <c r="T1030" s="0" t="n">
        <v>0</v>
      </c>
      <c r="U1030" s="0" t="s">
        <v>109</v>
      </c>
      <c r="V1030" s="0" t="s">
        <v>109</v>
      </c>
      <c r="W1030" s="0" t="n">
        <v>0</v>
      </c>
      <c r="X1030" s="0" t="s">
        <v>86</v>
      </c>
      <c r="Y1030" s="0" t="n">
        <v>250</v>
      </c>
      <c r="AA1030" s="0" t="n">
        <v>0</v>
      </c>
      <c r="AB1030" s="0" t="s">
        <v>87</v>
      </c>
      <c r="AC1030" s="0" t="n">
        <v>72</v>
      </c>
      <c r="AD1030" s="0" t="n">
        <v>0</v>
      </c>
      <c r="AE1030" s="0" t="n">
        <v>0</v>
      </c>
      <c r="AF1030" s="0" t="s">
        <v>88</v>
      </c>
      <c r="AG1030" s="13" t="n">
        <v>42456</v>
      </c>
      <c r="AH1030" s="0" t="str">
        <f aca="false">B1030&amp;"|"&amp;C1030&amp;"|"&amp;D1030&amp;"|"&amp;E1030&amp;"|"&amp;F1030&amp;"|"&amp;G1030&amp;"|"&amp;H1030&amp;"|"&amp;I1030&amp;"|"&amp;J1030&amp;"|"&amp;K1030&amp;"|"&amp;L1030&amp;"|"&amp;M1030&amp;"|"&amp;N1030&amp;"|"&amp;O1030&amp;"|"&amp;P1030&amp;"|"&amp;Q1030&amp;"|"&amp;R1030&amp;"|"&amp;S1030&amp;"|"&amp;T1030&amp;"|"&amp;U1030&amp;"|"&amp;V1030&amp;"|"&amp;W1030&amp;"|"&amp;X1030&amp;"|"&amp;Y1030&amp;"|"&amp;Z1030&amp;"|"&amp;AA1030&amp;"|"&amp;AB1030&amp;"|"&amp;AC1030&amp;"|"&amp;AD1030&amp;"|"&amp;AE1030&amp;"|"&amp;AF1030&amp;"|"&amp;AG1030</f>
        <v>Resort Hotel|0|38|2016|March|13|25|0|2|2|0|0|BB|PRT|Direct|Direct|0|0|0|D|D|0|No Deposit|250||0|Transient|72|0|0|Check-Out|42456</v>
      </c>
      <c r="AI1030" s="0" t="str">
        <f aca="false">IF(COUNTIF($AH$4:$AH$2603,AH1030)&gt;1,"Duplicate","Unique")</f>
        <v>Unique</v>
      </c>
      <c r="AJ1030" s="0" t="str">
        <f aca="false">IF(COUNTBLANK(B1030:AG1030)&gt;0,"Missing ("&amp;COUNTBLANK(B1030:AG1030)&amp;")","Complete")</f>
        <v>Missing (1)</v>
      </c>
    </row>
    <row r="1031" customFormat="false" ht="15" hidden="false" customHeight="false" outlineLevel="0" collapsed="false">
      <c r="A1031" s="14" t="n">
        <v>1028</v>
      </c>
      <c r="B1031" s="14" t="s">
        <v>90</v>
      </c>
      <c r="C1031" s="14" t="n">
        <v>0</v>
      </c>
      <c r="D1031" s="14" t="n">
        <v>48</v>
      </c>
      <c r="E1031" s="14" t="n">
        <v>2016</v>
      </c>
      <c r="F1031" s="14" t="s">
        <v>113</v>
      </c>
      <c r="G1031" s="14" t="n">
        <v>45</v>
      </c>
      <c r="H1031" s="14" t="n">
        <v>4</v>
      </c>
      <c r="I1031" s="14" t="n">
        <v>0</v>
      </c>
      <c r="J1031" s="14" t="n">
        <v>2</v>
      </c>
      <c r="K1031" s="14" t="n">
        <v>2</v>
      </c>
      <c r="L1031" s="14" t="n">
        <v>0</v>
      </c>
      <c r="M1031" s="14" t="n">
        <v>0</v>
      </c>
      <c r="N1031" s="14" t="s">
        <v>82</v>
      </c>
      <c r="O1031" s="14" t="s">
        <v>115</v>
      </c>
      <c r="P1031" s="14" t="s">
        <v>93</v>
      </c>
      <c r="Q1031" s="14" t="s">
        <v>94</v>
      </c>
      <c r="R1031" s="14" t="n">
        <v>0</v>
      </c>
      <c r="S1031" s="14" t="n">
        <v>0</v>
      </c>
      <c r="T1031" s="14" t="n">
        <v>0</v>
      </c>
      <c r="U1031" s="14" t="s">
        <v>95</v>
      </c>
      <c r="V1031" s="14" t="s">
        <v>95</v>
      </c>
      <c r="W1031" s="14" t="n">
        <v>0</v>
      </c>
      <c r="X1031" s="14" t="s">
        <v>86</v>
      </c>
      <c r="Y1031" s="14" t="n">
        <v>9</v>
      </c>
      <c r="Z1031" s="14"/>
      <c r="AA1031" s="14" t="n">
        <v>0</v>
      </c>
      <c r="AB1031" s="14" t="s">
        <v>87</v>
      </c>
      <c r="AC1031" s="14" t="n">
        <v>97.2</v>
      </c>
      <c r="AD1031" s="14" t="n">
        <v>0</v>
      </c>
      <c r="AE1031" s="14" t="n">
        <v>2</v>
      </c>
      <c r="AF1031" s="14" t="s">
        <v>88</v>
      </c>
      <c r="AG1031" s="15" t="n">
        <v>42680</v>
      </c>
      <c r="AH1031" s="14" t="str">
        <f aca="false">B1031&amp;"|"&amp;C1031&amp;"|"&amp;D1031&amp;"|"&amp;E1031&amp;"|"&amp;F1031&amp;"|"&amp;G1031&amp;"|"&amp;H1031&amp;"|"&amp;I1031&amp;"|"&amp;J1031&amp;"|"&amp;K1031&amp;"|"&amp;L1031&amp;"|"&amp;M1031&amp;"|"&amp;N1031&amp;"|"&amp;O1031&amp;"|"&amp;P1031&amp;"|"&amp;Q1031&amp;"|"&amp;R1031&amp;"|"&amp;S1031&amp;"|"&amp;T1031&amp;"|"&amp;U1031&amp;"|"&amp;V1031&amp;"|"&amp;W1031&amp;"|"&amp;X1031&amp;"|"&amp;Y1031&amp;"|"&amp;Z1031&amp;"|"&amp;AA1031&amp;"|"&amp;AB1031&amp;"|"&amp;AC1031&amp;"|"&amp;AD1031&amp;"|"&amp;AE1031&amp;"|"&amp;AF1031&amp;"|"&amp;AG1031</f>
        <v>City Hotel|0|48|2016|November|45|4|0|2|2|0|0|BB|ESP|Online TA|TA/TO|0|0|0|A|A|0|No Deposit|9||0|Transient|97.2|0|2|Check-Out|42680</v>
      </c>
      <c r="AI1031" s="14" t="str">
        <f aca="false">IF(COUNTIF($AH$4:$AH$2603,AH1031)&gt;1,"Duplicate","Unique")</f>
        <v>Unique</v>
      </c>
      <c r="AJ1031" s="14" t="str">
        <f aca="false">IF(COUNTBLANK(B1031:AG1031)&gt;0,"Missing ("&amp;COUNTBLANK(B1031:AG1031)&amp;")","Complete")</f>
        <v>Missing (1)</v>
      </c>
    </row>
    <row r="1032" customFormat="false" ht="15" hidden="false" customHeight="false" outlineLevel="0" collapsed="false">
      <c r="A1032" s="0" t="n">
        <v>1029</v>
      </c>
      <c r="B1032" s="0" t="s">
        <v>80</v>
      </c>
      <c r="C1032" s="0" t="n">
        <v>0</v>
      </c>
      <c r="D1032" s="0" t="n">
        <v>70</v>
      </c>
      <c r="E1032" s="0" t="n">
        <v>2016</v>
      </c>
      <c r="F1032" s="0" t="s">
        <v>119</v>
      </c>
      <c r="G1032" s="0" t="n">
        <v>32</v>
      </c>
      <c r="H1032" s="0" t="n">
        <v>4</v>
      </c>
      <c r="I1032" s="0" t="n">
        <v>2</v>
      </c>
      <c r="J1032" s="0" t="n">
        <v>3</v>
      </c>
      <c r="K1032" s="0" t="n">
        <v>2</v>
      </c>
      <c r="L1032" s="0" t="n">
        <v>0</v>
      </c>
      <c r="M1032" s="0" t="n">
        <v>0</v>
      </c>
      <c r="N1032" s="0" t="s">
        <v>112</v>
      </c>
      <c r="O1032" s="0" t="s">
        <v>115</v>
      </c>
      <c r="P1032" s="0" t="s">
        <v>93</v>
      </c>
      <c r="Q1032" s="0" t="s">
        <v>94</v>
      </c>
      <c r="R1032" s="0" t="n">
        <v>0</v>
      </c>
      <c r="S1032" s="0" t="n">
        <v>0</v>
      </c>
      <c r="T1032" s="0" t="n">
        <v>0</v>
      </c>
      <c r="U1032" s="0" t="s">
        <v>109</v>
      </c>
      <c r="V1032" s="0" t="s">
        <v>109</v>
      </c>
      <c r="W1032" s="0" t="n">
        <v>0</v>
      </c>
      <c r="X1032" s="0" t="s">
        <v>86</v>
      </c>
      <c r="Y1032" s="0" t="n">
        <v>240</v>
      </c>
      <c r="AA1032" s="0" t="n">
        <v>0</v>
      </c>
      <c r="AB1032" s="0" t="s">
        <v>87</v>
      </c>
      <c r="AC1032" s="0" t="n">
        <v>245</v>
      </c>
      <c r="AD1032" s="0" t="n">
        <v>0</v>
      </c>
      <c r="AE1032" s="0" t="n">
        <v>1</v>
      </c>
      <c r="AF1032" s="0" t="s">
        <v>88</v>
      </c>
      <c r="AG1032" s="13" t="n">
        <v>42591</v>
      </c>
      <c r="AH1032" s="0" t="str">
        <f aca="false">B1032&amp;"|"&amp;C1032&amp;"|"&amp;D1032&amp;"|"&amp;E1032&amp;"|"&amp;F1032&amp;"|"&amp;G1032&amp;"|"&amp;H1032&amp;"|"&amp;I1032&amp;"|"&amp;J1032&amp;"|"&amp;K1032&amp;"|"&amp;L1032&amp;"|"&amp;M1032&amp;"|"&amp;N1032&amp;"|"&amp;O1032&amp;"|"&amp;P1032&amp;"|"&amp;Q1032&amp;"|"&amp;R1032&amp;"|"&amp;S1032&amp;"|"&amp;T1032&amp;"|"&amp;U1032&amp;"|"&amp;V1032&amp;"|"&amp;W1032&amp;"|"&amp;X1032&amp;"|"&amp;Y1032&amp;"|"&amp;Z1032&amp;"|"&amp;AA1032&amp;"|"&amp;AB1032&amp;"|"&amp;AC1032&amp;"|"&amp;AD1032&amp;"|"&amp;AE1032&amp;"|"&amp;AF1032&amp;"|"&amp;AG1032</f>
        <v>Resort Hotel|0|70|2016|August|32|4|2|3|2|0|0|HB|ESP|Online TA|TA/TO|0|0|0|D|D|0|No Deposit|240||0|Transient|245|0|1|Check-Out|42591</v>
      </c>
      <c r="AI1032" s="0" t="str">
        <f aca="false">IF(COUNTIF($AH$4:$AH$2603,AH1032)&gt;1,"Duplicate","Unique")</f>
        <v>Unique</v>
      </c>
      <c r="AJ1032" s="0" t="str">
        <f aca="false">IF(COUNTBLANK(B1032:AG1032)&gt;0,"Missing ("&amp;COUNTBLANK(B1032:AG1032)&amp;")","Complete")</f>
        <v>Missing (1)</v>
      </c>
    </row>
    <row r="1033" customFormat="false" ht="15" hidden="false" customHeight="false" outlineLevel="0" collapsed="false">
      <c r="A1033" s="14" t="n">
        <v>1030</v>
      </c>
      <c r="B1033" s="14" t="s">
        <v>80</v>
      </c>
      <c r="C1033" s="14" t="n">
        <v>1</v>
      </c>
      <c r="D1033" s="14" t="n">
        <v>107</v>
      </c>
      <c r="E1033" s="14" t="n">
        <v>2016</v>
      </c>
      <c r="F1033" s="14" t="s">
        <v>119</v>
      </c>
      <c r="G1033" s="14" t="n">
        <v>33</v>
      </c>
      <c r="H1033" s="14" t="n">
        <v>13</v>
      </c>
      <c r="I1033" s="14" t="n">
        <v>2</v>
      </c>
      <c r="J1033" s="14" t="n">
        <v>2</v>
      </c>
      <c r="K1033" s="14" t="n">
        <v>3</v>
      </c>
      <c r="L1033" s="14" t="n">
        <v>0</v>
      </c>
      <c r="M1033" s="14" t="n">
        <v>0</v>
      </c>
      <c r="N1033" s="14" t="s">
        <v>112</v>
      </c>
      <c r="O1033" s="14" t="s">
        <v>92</v>
      </c>
      <c r="P1033" s="14" t="s">
        <v>93</v>
      </c>
      <c r="Q1033" s="14" t="s">
        <v>94</v>
      </c>
      <c r="R1033" s="14" t="n">
        <v>0</v>
      </c>
      <c r="S1033" s="14" t="n">
        <v>0</v>
      </c>
      <c r="T1033" s="14" t="n">
        <v>0</v>
      </c>
      <c r="U1033" s="14" t="s">
        <v>85</v>
      </c>
      <c r="V1033" s="14" t="s">
        <v>85</v>
      </c>
      <c r="W1033" s="14" t="n">
        <v>0</v>
      </c>
      <c r="X1033" s="14" t="s">
        <v>86</v>
      </c>
      <c r="Y1033" s="14" t="n">
        <v>241</v>
      </c>
      <c r="Z1033" s="14"/>
      <c r="AA1033" s="14" t="n">
        <v>0</v>
      </c>
      <c r="AB1033" s="14" t="s">
        <v>87</v>
      </c>
      <c r="AC1033" s="14" t="n">
        <v>227.92</v>
      </c>
      <c r="AD1033" s="14" t="n">
        <v>0</v>
      </c>
      <c r="AE1033" s="14" t="n">
        <v>0</v>
      </c>
      <c r="AF1033" s="14" t="s">
        <v>96</v>
      </c>
      <c r="AG1033" s="15" t="n">
        <v>42488</v>
      </c>
      <c r="AH1033" s="14" t="str">
        <f aca="false">B1033&amp;"|"&amp;C1033&amp;"|"&amp;D1033&amp;"|"&amp;E1033&amp;"|"&amp;F1033&amp;"|"&amp;G1033&amp;"|"&amp;H1033&amp;"|"&amp;I1033&amp;"|"&amp;J1033&amp;"|"&amp;K1033&amp;"|"&amp;L1033&amp;"|"&amp;M1033&amp;"|"&amp;N1033&amp;"|"&amp;O1033&amp;"|"&amp;P1033&amp;"|"&amp;Q1033&amp;"|"&amp;R1033&amp;"|"&amp;S1033&amp;"|"&amp;T1033&amp;"|"&amp;U1033&amp;"|"&amp;V1033&amp;"|"&amp;W1033&amp;"|"&amp;X1033&amp;"|"&amp;Y1033&amp;"|"&amp;Z1033&amp;"|"&amp;AA1033&amp;"|"&amp;AB1033&amp;"|"&amp;AC1033&amp;"|"&amp;AD1033&amp;"|"&amp;AE1033&amp;"|"&amp;AF1033&amp;"|"&amp;AG1033</f>
        <v>Resort Hotel|1|107|2016|August|33|13|2|2|3|0|0|HB|PRT|Online TA|TA/TO|0|0|0|F|F|0|No Deposit|241||0|Transient|227.92|0|0|Canceled|42488</v>
      </c>
      <c r="AI1033" s="14" t="str">
        <f aca="false">IF(COUNTIF($AH$4:$AH$2603,AH1033)&gt;1,"Duplicate","Unique")</f>
        <v>Unique</v>
      </c>
      <c r="AJ1033" s="14" t="str">
        <f aca="false">IF(COUNTBLANK(B1033:AG1033)&gt;0,"Missing ("&amp;COUNTBLANK(B1033:AG1033)&amp;")","Complete")</f>
        <v>Missing (1)</v>
      </c>
    </row>
    <row r="1034" customFormat="false" ht="15" hidden="false" customHeight="false" outlineLevel="0" collapsed="false">
      <c r="A1034" s="0" t="n">
        <v>1031</v>
      </c>
      <c r="B1034" s="0" t="s">
        <v>80</v>
      </c>
      <c r="C1034" s="0" t="n">
        <v>0</v>
      </c>
      <c r="D1034" s="0" t="n">
        <v>171</v>
      </c>
      <c r="E1034" s="0" t="n">
        <v>2017</v>
      </c>
      <c r="F1034" s="0" t="s">
        <v>119</v>
      </c>
      <c r="G1034" s="0" t="n">
        <v>35</v>
      </c>
      <c r="H1034" s="0" t="n">
        <v>27</v>
      </c>
      <c r="I1034" s="0" t="n">
        <v>2</v>
      </c>
      <c r="J1034" s="0" t="n">
        <v>5</v>
      </c>
      <c r="K1034" s="0" t="n">
        <v>2</v>
      </c>
      <c r="L1034" s="0" t="n">
        <v>0</v>
      </c>
      <c r="M1034" s="0" t="n">
        <v>0</v>
      </c>
      <c r="N1034" s="0" t="s">
        <v>82</v>
      </c>
      <c r="O1034" s="0" t="s">
        <v>92</v>
      </c>
      <c r="P1034" s="0" t="s">
        <v>99</v>
      </c>
      <c r="Q1034" s="0" t="s">
        <v>94</v>
      </c>
      <c r="R1034" s="0" t="n">
        <v>0</v>
      </c>
      <c r="S1034" s="0" t="n">
        <v>0</v>
      </c>
      <c r="T1034" s="0" t="n">
        <v>0</v>
      </c>
      <c r="U1034" s="0" t="s">
        <v>109</v>
      </c>
      <c r="V1034" s="0" t="s">
        <v>109</v>
      </c>
      <c r="W1034" s="0" t="n">
        <v>0</v>
      </c>
      <c r="X1034" s="0" t="s">
        <v>86</v>
      </c>
      <c r="Y1034" s="0" t="n">
        <v>75</v>
      </c>
      <c r="AA1034" s="0" t="n">
        <v>0</v>
      </c>
      <c r="AB1034" s="0" t="s">
        <v>87</v>
      </c>
      <c r="AC1034" s="0" t="n">
        <v>121.5</v>
      </c>
      <c r="AD1034" s="0" t="n">
        <v>0</v>
      </c>
      <c r="AE1034" s="0" t="n">
        <v>0</v>
      </c>
      <c r="AF1034" s="0" t="s">
        <v>88</v>
      </c>
      <c r="AG1034" s="13" t="n">
        <v>42981</v>
      </c>
      <c r="AH1034" s="0" t="str">
        <f aca="false">B1034&amp;"|"&amp;C1034&amp;"|"&amp;D1034&amp;"|"&amp;E1034&amp;"|"&amp;F1034&amp;"|"&amp;G1034&amp;"|"&amp;H1034&amp;"|"&amp;I1034&amp;"|"&amp;J1034&amp;"|"&amp;K1034&amp;"|"&amp;L1034&amp;"|"&amp;M1034&amp;"|"&amp;N1034&amp;"|"&amp;O1034&amp;"|"&amp;P1034&amp;"|"&amp;Q1034&amp;"|"&amp;R1034&amp;"|"&amp;S1034&amp;"|"&amp;T1034&amp;"|"&amp;U1034&amp;"|"&amp;V1034&amp;"|"&amp;W1034&amp;"|"&amp;X1034&amp;"|"&amp;Y1034&amp;"|"&amp;Z1034&amp;"|"&amp;AA1034&amp;"|"&amp;AB1034&amp;"|"&amp;AC1034&amp;"|"&amp;AD1034&amp;"|"&amp;AE1034&amp;"|"&amp;AF1034&amp;"|"&amp;AG1034</f>
        <v>Resort Hotel|0|171|2017|August|35|27|2|5|2|0|0|BB|PRT|Offline TA/TO|TA/TO|0|0|0|D|D|0|No Deposit|75||0|Transient|121.5|0|0|Check-Out|42981</v>
      </c>
      <c r="AI1034" s="0" t="str">
        <f aca="false">IF(COUNTIF($AH$4:$AH$2603,AH1034)&gt;1,"Duplicate","Unique")</f>
        <v>Unique</v>
      </c>
      <c r="AJ1034" s="0" t="str">
        <f aca="false">IF(COUNTBLANK(B1034:AG1034)&gt;0,"Missing ("&amp;COUNTBLANK(B1034:AG1034)&amp;")","Complete")</f>
        <v>Missing (1)</v>
      </c>
    </row>
    <row r="1035" customFormat="false" ht="15" hidden="false" customHeight="false" outlineLevel="0" collapsed="false">
      <c r="A1035" s="14" t="n">
        <v>1032</v>
      </c>
      <c r="B1035" s="14" t="s">
        <v>90</v>
      </c>
      <c r="C1035" s="14" t="n">
        <v>1</v>
      </c>
      <c r="D1035" s="14" t="n">
        <v>10</v>
      </c>
      <c r="E1035" s="14" t="n">
        <v>2016</v>
      </c>
      <c r="F1035" s="14" t="s">
        <v>106</v>
      </c>
      <c r="G1035" s="14" t="n">
        <v>17</v>
      </c>
      <c r="H1035" s="14" t="n">
        <v>17</v>
      </c>
      <c r="I1035" s="14" t="n">
        <v>1</v>
      </c>
      <c r="J1035" s="14" t="n">
        <v>0</v>
      </c>
      <c r="K1035" s="14" t="n">
        <v>2</v>
      </c>
      <c r="L1035" s="14" t="n">
        <v>0</v>
      </c>
      <c r="M1035" s="14" t="n">
        <v>0</v>
      </c>
      <c r="N1035" s="14" t="s">
        <v>107</v>
      </c>
      <c r="O1035" s="14" t="s">
        <v>98</v>
      </c>
      <c r="P1035" s="14" t="s">
        <v>93</v>
      </c>
      <c r="Q1035" s="14" t="s">
        <v>94</v>
      </c>
      <c r="R1035" s="14" t="n">
        <v>0</v>
      </c>
      <c r="S1035" s="14" t="n">
        <v>0</v>
      </c>
      <c r="T1035" s="14" t="n">
        <v>0</v>
      </c>
      <c r="U1035" s="14" t="s">
        <v>95</v>
      </c>
      <c r="V1035" s="14" t="s">
        <v>95</v>
      </c>
      <c r="W1035" s="14" t="n">
        <v>0</v>
      </c>
      <c r="X1035" s="14" t="s">
        <v>86</v>
      </c>
      <c r="Y1035" s="14" t="n">
        <v>9</v>
      </c>
      <c r="Z1035" s="14"/>
      <c r="AA1035" s="14" t="n">
        <v>0</v>
      </c>
      <c r="AB1035" s="14" t="s">
        <v>87</v>
      </c>
      <c r="AC1035" s="14" t="n">
        <v>89</v>
      </c>
      <c r="AD1035" s="14" t="n">
        <v>0</v>
      </c>
      <c r="AE1035" s="14" t="n">
        <v>0</v>
      </c>
      <c r="AF1035" s="14" t="s">
        <v>96</v>
      </c>
      <c r="AG1035" s="15" t="n">
        <v>42472</v>
      </c>
      <c r="AH1035" s="14" t="str">
        <f aca="false">B1035&amp;"|"&amp;C1035&amp;"|"&amp;D1035&amp;"|"&amp;E1035&amp;"|"&amp;F1035&amp;"|"&amp;G1035&amp;"|"&amp;H1035&amp;"|"&amp;I1035&amp;"|"&amp;J1035&amp;"|"&amp;K1035&amp;"|"&amp;L1035&amp;"|"&amp;M1035&amp;"|"&amp;N1035&amp;"|"&amp;O1035&amp;"|"&amp;P1035&amp;"|"&amp;Q1035&amp;"|"&amp;R1035&amp;"|"&amp;S1035&amp;"|"&amp;T1035&amp;"|"&amp;U1035&amp;"|"&amp;V1035&amp;"|"&amp;W1035&amp;"|"&amp;X1035&amp;"|"&amp;Y1035&amp;"|"&amp;Z1035&amp;"|"&amp;AA1035&amp;"|"&amp;AB1035&amp;"|"&amp;AC1035&amp;"|"&amp;AD1035&amp;"|"&amp;AE1035&amp;"|"&amp;AF1035&amp;"|"&amp;AG1035</f>
        <v>City Hotel|1|10|2016|April|17|17|1|0|2|0|0|SC|BRA|Online TA|TA/TO|0|0|0|A|A|0|No Deposit|9||0|Transient|89|0|0|Canceled|42472</v>
      </c>
      <c r="AI1035" s="14" t="str">
        <f aca="false">IF(COUNTIF($AH$4:$AH$2603,AH1035)&gt;1,"Duplicate","Unique")</f>
        <v>Unique</v>
      </c>
      <c r="AJ1035" s="14" t="str">
        <f aca="false">IF(COUNTBLANK(B1035:AG1035)&gt;0,"Missing ("&amp;COUNTBLANK(B1035:AG1035)&amp;")","Complete")</f>
        <v>Missing (1)</v>
      </c>
    </row>
    <row r="1036" customFormat="false" ht="15" hidden="false" customHeight="false" outlineLevel="0" collapsed="false">
      <c r="A1036" s="0" t="n">
        <v>1033</v>
      </c>
      <c r="B1036" s="0" t="s">
        <v>90</v>
      </c>
      <c r="C1036" s="0" t="n">
        <v>0</v>
      </c>
      <c r="D1036" s="0" t="n">
        <v>20</v>
      </c>
      <c r="E1036" s="0" t="n">
        <v>2017</v>
      </c>
      <c r="F1036" s="0" t="s">
        <v>135</v>
      </c>
      <c r="G1036" s="0" t="n">
        <v>25</v>
      </c>
      <c r="H1036" s="0" t="n">
        <v>20</v>
      </c>
      <c r="I1036" s="0" t="n">
        <v>0</v>
      </c>
      <c r="J1036" s="0" t="n">
        <v>1</v>
      </c>
      <c r="K1036" s="0" t="n">
        <v>1</v>
      </c>
      <c r="L1036" s="0" t="n">
        <v>0</v>
      </c>
      <c r="M1036" s="0" t="n">
        <v>0</v>
      </c>
      <c r="N1036" s="0" t="s">
        <v>82</v>
      </c>
      <c r="O1036" s="0" t="s">
        <v>92</v>
      </c>
      <c r="P1036" s="0" t="s">
        <v>128</v>
      </c>
      <c r="Q1036" s="0" t="s">
        <v>128</v>
      </c>
      <c r="R1036" s="0" t="n">
        <v>1</v>
      </c>
      <c r="S1036" s="0" t="n">
        <v>1</v>
      </c>
      <c r="T1036" s="0" t="n">
        <v>23</v>
      </c>
      <c r="U1036" s="0" t="s">
        <v>109</v>
      </c>
      <c r="V1036" s="0" t="s">
        <v>109</v>
      </c>
      <c r="W1036" s="0" t="n">
        <v>1</v>
      </c>
      <c r="X1036" s="0" t="s">
        <v>86</v>
      </c>
      <c r="Z1036" s="0" t="n">
        <v>219</v>
      </c>
      <c r="AA1036" s="0" t="n">
        <v>0</v>
      </c>
      <c r="AB1036" s="0" t="s">
        <v>87</v>
      </c>
      <c r="AC1036" s="0" t="n">
        <v>119</v>
      </c>
      <c r="AD1036" s="0" t="n">
        <v>1</v>
      </c>
      <c r="AE1036" s="0" t="n">
        <v>2</v>
      </c>
      <c r="AF1036" s="0" t="s">
        <v>88</v>
      </c>
      <c r="AG1036" s="13" t="n">
        <v>42907</v>
      </c>
      <c r="AH1036" s="0" t="str">
        <f aca="false">B1036&amp;"|"&amp;C1036&amp;"|"&amp;D1036&amp;"|"&amp;E1036&amp;"|"&amp;F1036&amp;"|"&amp;G1036&amp;"|"&amp;H1036&amp;"|"&amp;I1036&amp;"|"&amp;J1036&amp;"|"&amp;K1036&amp;"|"&amp;L1036&amp;"|"&amp;M1036&amp;"|"&amp;N1036&amp;"|"&amp;O1036&amp;"|"&amp;P1036&amp;"|"&amp;Q1036&amp;"|"&amp;R1036&amp;"|"&amp;S1036&amp;"|"&amp;T1036&amp;"|"&amp;U1036&amp;"|"&amp;V1036&amp;"|"&amp;W1036&amp;"|"&amp;X1036&amp;"|"&amp;Y1036&amp;"|"&amp;Z1036&amp;"|"&amp;AA1036&amp;"|"&amp;AB1036&amp;"|"&amp;AC1036&amp;"|"&amp;AD1036&amp;"|"&amp;AE1036&amp;"|"&amp;AF1036&amp;"|"&amp;AG1036</f>
        <v>City Hotel|0|20|2017|June|25|20|0|1|1|0|0|BB|PRT|Corporate|Corporate|1|1|23|D|D|1|No Deposit||219|0|Transient|119|1|2|Check-Out|42907</v>
      </c>
      <c r="AI1036" s="0" t="str">
        <f aca="false">IF(COUNTIF($AH$4:$AH$2603,AH1036)&gt;1,"Duplicate","Unique")</f>
        <v>Unique</v>
      </c>
      <c r="AJ1036" s="0" t="str">
        <f aca="false">IF(COUNTBLANK(B1036:AG1036)&gt;0,"Missing ("&amp;COUNTBLANK(B1036:AG1036)&amp;")","Complete")</f>
        <v>Missing (1)</v>
      </c>
    </row>
    <row r="1037" customFormat="false" ht="15" hidden="false" customHeight="false" outlineLevel="0" collapsed="false">
      <c r="A1037" s="14" t="n">
        <v>1034</v>
      </c>
      <c r="B1037" s="14" t="s">
        <v>90</v>
      </c>
      <c r="C1037" s="14" t="n">
        <v>1</v>
      </c>
      <c r="D1037" s="14" t="n">
        <v>69</v>
      </c>
      <c r="E1037" s="14" t="n">
        <v>2016</v>
      </c>
      <c r="F1037" s="14" t="s">
        <v>113</v>
      </c>
      <c r="G1037" s="14" t="n">
        <v>46</v>
      </c>
      <c r="H1037" s="14" t="n">
        <v>10</v>
      </c>
      <c r="I1037" s="14" t="n">
        <v>1</v>
      </c>
      <c r="J1037" s="14" t="n">
        <v>3</v>
      </c>
      <c r="K1037" s="14" t="n">
        <v>2</v>
      </c>
      <c r="L1037" s="14" t="n">
        <v>0</v>
      </c>
      <c r="M1037" s="14" t="n">
        <v>0</v>
      </c>
      <c r="N1037" s="14" t="s">
        <v>82</v>
      </c>
      <c r="O1037" s="14" t="s">
        <v>122</v>
      </c>
      <c r="P1037" s="14" t="s">
        <v>84</v>
      </c>
      <c r="Q1037" s="14" t="s">
        <v>84</v>
      </c>
      <c r="R1037" s="14" t="n">
        <v>0</v>
      </c>
      <c r="S1037" s="14" t="n">
        <v>0</v>
      </c>
      <c r="T1037" s="14" t="n">
        <v>0</v>
      </c>
      <c r="U1037" s="14" t="s">
        <v>95</v>
      </c>
      <c r="V1037" s="14" t="s">
        <v>95</v>
      </c>
      <c r="W1037" s="14" t="n">
        <v>0</v>
      </c>
      <c r="X1037" s="14" t="s">
        <v>86</v>
      </c>
      <c r="Y1037" s="14" t="n">
        <v>14</v>
      </c>
      <c r="Z1037" s="14"/>
      <c r="AA1037" s="14" t="n">
        <v>0</v>
      </c>
      <c r="AB1037" s="14" t="s">
        <v>87</v>
      </c>
      <c r="AC1037" s="14" t="n">
        <v>104.18</v>
      </c>
      <c r="AD1037" s="14" t="n">
        <v>0</v>
      </c>
      <c r="AE1037" s="14" t="n">
        <v>2</v>
      </c>
      <c r="AF1037" s="14" t="s">
        <v>96</v>
      </c>
      <c r="AG1037" s="15" t="n">
        <v>42681</v>
      </c>
      <c r="AH1037" s="14" t="str">
        <f aca="false">B1037&amp;"|"&amp;C1037&amp;"|"&amp;D1037&amp;"|"&amp;E1037&amp;"|"&amp;F1037&amp;"|"&amp;G1037&amp;"|"&amp;H1037&amp;"|"&amp;I1037&amp;"|"&amp;J1037&amp;"|"&amp;K1037&amp;"|"&amp;L1037&amp;"|"&amp;M1037&amp;"|"&amp;N1037&amp;"|"&amp;O1037&amp;"|"&amp;P1037&amp;"|"&amp;Q1037&amp;"|"&amp;R1037&amp;"|"&amp;S1037&amp;"|"&amp;T1037&amp;"|"&amp;U1037&amp;"|"&amp;V1037&amp;"|"&amp;W1037&amp;"|"&amp;X1037&amp;"|"&amp;Y1037&amp;"|"&amp;Z1037&amp;"|"&amp;AA1037&amp;"|"&amp;AB1037&amp;"|"&amp;AC1037&amp;"|"&amp;AD1037&amp;"|"&amp;AE1037&amp;"|"&amp;AF1037&amp;"|"&amp;AG1037</f>
        <v>City Hotel|1|69|2016|November|46|10|1|3|2|0|0|BB|FRA|Direct|Direct|0|0|0|A|A|0|No Deposit|14||0|Transient|104.18|0|2|Canceled|42681</v>
      </c>
      <c r="AI1037" s="14" t="str">
        <f aca="false">IF(COUNTIF($AH$4:$AH$2603,AH1037)&gt;1,"Duplicate","Unique")</f>
        <v>Unique</v>
      </c>
      <c r="AJ1037" s="14" t="str">
        <f aca="false">IF(COUNTBLANK(B1037:AG1037)&gt;0,"Missing ("&amp;COUNTBLANK(B1037:AG1037)&amp;")","Complete")</f>
        <v>Missing (1)</v>
      </c>
    </row>
    <row r="1038" customFormat="false" ht="15" hidden="false" customHeight="false" outlineLevel="0" collapsed="false">
      <c r="A1038" s="0" t="n">
        <v>1035</v>
      </c>
      <c r="B1038" s="0" t="s">
        <v>80</v>
      </c>
      <c r="C1038" s="0" t="n">
        <v>0</v>
      </c>
      <c r="D1038" s="0" t="n">
        <v>8</v>
      </c>
      <c r="E1038" s="0" t="n">
        <v>2017</v>
      </c>
      <c r="F1038" s="0" t="s">
        <v>126</v>
      </c>
      <c r="G1038" s="0" t="n">
        <v>2</v>
      </c>
      <c r="H1038" s="0" t="n">
        <v>14</v>
      </c>
      <c r="I1038" s="0" t="n">
        <v>0</v>
      </c>
      <c r="J1038" s="0" t="n">
        <v>1</v>
      </c>
      <c r="K1038" s="0" t="n">
        <v>2</v>
      </c>
      <c r="L1038" s="0" t="n">
        <v>0</v>
      </c>
      <c r="M1038" s="0" t="n">
        <v>0</v>
      </c>
      <c r="N1038" s="0" t="s">
        <v>82</v>
      </c>
      <c r="O1038" s="0" t="s">
        <v>92</v>
      </c>
      <c r="P1038" s="0" t="s">
        <v>93</v>
      </c>
      <c r="Q1038" s="0" t="s">
        <v>94</v>
      </c>
      <c r="R1038" s="0" t="n">
        <v>0</v>
      </c>
      <c r="S1038" s="0" t="n">
        <v>0</v>
      </c>
      <c r="T1038" s="0" t="n">
        <v>0</v>
      </c>
      <c r="U1038" s="0" t="s">
        <v>124</v>
      </c>
      <c r="V1038" s="0" t="s">
        <v>124</v>
      </c>
      <c r="W1038" s="0" t="n">
        <v>0</v>
      </c>
      <c r="X1038" s="0" t="s">
        <v>86</v>
      </c>
      <c r="Y1038" s="0" t="n">
        <v>240</v>
      </c>
      <c r="AA1038" s="0" t="n">
        <v>0</v>
      </c>
      <c r="AB1038" s="0" t="s">
        <v>87</v>
      </c>
      <c r="AC1038" s="0" t="n">
        <v>68</v>
      </c>
      <c r="AD1038" s="0" t="n">
        <v>0</v>
      </c>
      <c r="AE1038" s="0" t="n">
        <v>1</v>
      </c>
      <c r="AF1038" s="0" t="s">
        <v>88</v>
      </c>
      <c r="AG1038" s="13" t="n">
        <v>42750</v>
      </c>
      <c r="AH1038" s="0" t="str">
        <f aca="false">B1038&amp;"|"&amp;C1038&amp;"|"&amp;D1038&amp;"|"&amp;E1038&amp;"|"&amp;F1038&amp;"|"&amp;G1038&amp;"|"&amp;H1038&amp;"|"&amp;I1038&amp;"|"&amp;J1038&amp;"|"&amp;K1038&amp;"|"&amp;L1038&amp;"|"&amp;M1038&amp;"|"&amp;N1038&amp;"|"&amp;O1038&amp;"|"&amp;P1038&amp;"|"&amp;Q1038&amp;"|"&amp;R1038&amp;"|"&amp;S1038&amp;"|"&amp;T1038&amp;"|"&amp;U1038&amp;"|"&amp;V1038&amp;"|"&amp;W1038&amp;"|"&amp;X1038&amp;"|"&amp;Y1038&amp;"|"&amp;Z1038&amp;"|"&amp;AA1038&amp;"|"&amp;AB1038&amp;"|"&amp;AC1038&amp;"|"&amp;AD1038&amp;"|"&amp;AE1038&amp;"|"&amp;AF1038&amp;"|"&amp;AG1038</f>
        <v>Resort Hotel|0|8|2017|January|2|14|0|1|2|0|0|BB|PRT|Online TA|TA/TO|0|0|0|E|E|0|No Deposit|240||0|Transient|68|0|1|Check-Out|42750</v>
      </c>
      <c r="AI1038" s="0" t="str">
        <f aca="false">IF(COUNTIF($AH$4:$AH$2603,AH1038)&gt;1,"Duplicate","Unique")</f>
        <v>Unique</v>
      </c>
      <c r="AJ1038" s="0" t="str">
        <f aca="false">IF(COUNTBLANK(B1038:AG1038)&gt;0,"Missing ("&amp;COUNTBLANK(B1038:AG1038)&amp;")","Complete")</f>
        <v>Missing (1)</v>
      </c>
    </row>
    <row r="1039" customFormat="false" ht="15" hidden="false" customHeight="false" outlineLevel="0" collapsed="false">
      <c r="A1039" s="14" t="n">
        <v>1036</v>
      </c>
      <c r="B1039" s="14" t="s">
        <v>90</v>
      </c>
      <c r="C1039" s="14" t="n">
        <v>0</v>
      </c>
      <c r="D1039" s="14" t="n">
        <v>82</v>
      </c>
      <c r="E1039" s="14" t="n">
        <v>2017</v>
      </c>
      <c r="F1039" s="14" t="s">
        <v>121</v>
      </c>
      <c r="G1039" s="14" t="n">
        <v>22</v>
      </c>
      <c r="H1039" s="14" t="n">
        <v>31</v>
      </c>
      <c r="I1039" s="14" t="n">
        <v>0</v>
      </c>
      <c r="J1039" s="14" t="n">
        <v>3</v>
      </c>
      <c r="K1039" s="14" t="n">
        <v>3</v>
      </c>
      <c r="L1039" s="14" t="n">
        <v>0</v>
      </c>
      <c r="M1039" s="14" t="n">
        <v>0</v>
      </c>
      <c r="N1039" s="14" t="s">
        <v>82</v>
      </c>
      <c r="O1039" s="14" t="s">
        <v>130</v>
      </c>
      <c r="P1039" s="14" t="s">
        <v>93</v>
      </c>
      <c r="Q1039" s="14" t="s">
        <v>94</v>
      </c>
      <c r="R1039" s="14" t="n">
        <v>0</v>
      </c>
      <c r="S1039" s="14" t="n">
        <v>0</v>
      </c>
      <c r="T1039" s="14" t="n">
        <v>0</v>
      </c>
      <c r="U1039" s="14" t="s">
        <v>109</v>
      </c>
      <c r="V1039" s="14" t="s">
        <v>109</v>
      </c>
      <c r="W1039" s="14" t="n">
        <v>3</v>
      </c>
      <c r="X1039" s="14" t="s">
        <v>86</v>
      </c>
      <c r="Y1039" s="14" t="n">
        <v>9</v>
      </c>
      <c r="Z1039" s="14"/>
      <c r="AA1039" s="14" t="n">
        <v>0</v>
      </c>
      <c r="AB1039" s="14" t="s">
        <v>101</v>
      </c>
      <c r="AC1039" s="14" t="n">
        <v>153</v>
      </c>
      <c r="AD1039" s="14" t="n">
        <v>0</v>
      </c>
      <c r="AE1039" s="14" t="n">
        <v>2</v>
      </c>
      <c r="AF1039" s="14" t="s">
        <v>88</v>
      </c>
      <c r="AG1039" s="15" t="n">
        <v>42889</v>
      </c>
      <c r="AH1039" s="14" t="str">
        <f aca="false">B1039&amp;"|"&amp;C1039&amp;"|"&amp;D1039&amp;"|"&amp;E1039&amp;"|"&amp;F1039&amp;"|"&amp;G1039&amp;"|"&amp;H1039&amp;"|"&amp;I1039&amp;"|"&amp;J1039&amp;"|"&amp;K1039&amp;"|"&amp;L1039&amp;"|"&amp;M1039&amp;"|"&amp;N1039&amp;"|"&amp;O1039&amp;"|"&amp;P1039&amp;"|"&amp;Q1039&amp;"|"&amp;R1039&amp;"|"&amp;S1039&amp;"|"&amp;T1039&amp;"|"&amp;U1039&amp;"|"&amp;V1039&amp;"|"&amp;W1039&amp;"|"&amp;X1039&amp;"|"&amp;Y1039&amp;"|"&amp;Z1039&amp;"|"&amp;AA1039&amp;"|"&amp;AB1039&amp;"|"&amp;AC1039&amp;"|"&amp;AD1039&amp;"|"&amp;AE1039&amp;"|"&amp;AF1039&amp;"|"&amp;AG1039</f>
        <v>City Hotel|0|82|2017|May|22|31|0|3|3|0|0|BB|NLD|Online TA|TA/TO|0|0|0|D|D|3|No Deposit|9||0|Transient-Party|153|0|2|Check-Out|42889</v>
      </c>
      <c r="AI1039" s="14" t="str">
        <f aca="false">IF(COUNTIF($AH$4:$AH$2603,AH1039)&gt;1,"Duplicate","Unique")</f>
        <v>Unique</v>
      </c>
      <c r="AJ1039" s="14" t="str">
        <f aca="false">IF(COUNTBLANK(B1039:AG1039)&gt;0,"Missing ("&amp;COUNTBLANK(B1039:AG1039)&amp;")","Complete")</f>
        <v>Missing (1)</v>
      </c>
    </row>
    <row r="1040" customFormat="false" ht="15" hidden="false" customHeight="false" outlineLevel="0" collapsed="false">
      <c r="A1040" s="0" t="n">
        <v>1037</v>
      </c>
      <c r="B1040" s="0" t="s">
        <v>90</v>
      </c>
      <c r="C1040" s="0" t="n">
        <v>0</v>
      </c>
      <c r="D1040" s="0" t="n">
        <v>80</v>
      </c>
      <c r="E1040" s="0" t="n">
        <v>2016</v>
      </c>
      <c r="F1040" s="0" t="s">
        <v>81</v>
      </c>
      <c r="G1040" s="0" t="n">
        <v>53</v>
      </c>
      <c r="H1040" s="0" t="n">
        <v>27</v>
      </c>
      <c r="I1040" s="0" t="n">
        <v>0</v>
      </c>
      <c r="J1040" s="0" t="n">
        <v>3</v>
      </c>
      <c r="K1040" s="0" t="n">
        <v>1</v>
      </c>
      <c r="L1040" s="0" t="n">
        <v>1</v>
      </c>
      <c r="M1040" s="0" t="n">
        <v>0</v>
      </c>
      <c r="N1040" s="0" t="s">
        <v>82</v>
      </c>
      <c r="O1040" s="0" t="s">
        <v>108</v>
      </c>
      <c r="P1040" s="0" t="s">
        <v>93</v>
      </c>
      <c r="Q1040" s="0" t="s">
        <v>94</v>
      </c>
      <c r="R1040" s="0" t="n">
        <v>0</v>
      </c>
      <c r="S1040" s="0" t="n">
        <v>0</v>
      </c>
      <c r="T1040" s="0" t="n">
        <v>0</v>
      </c>
      <c r="U1040" s="0" t="s">
        <v>109</v>
      </c>
      <c r="V1040" s="0" t="s">
        <v>109</v>
      </c>
      <c r="W1040" s="0" t="n">
        <v>0</v>
      </c>
      <c r="X1040" s="0" t="s">
        <v>86</v>
      </c>
      <c r="Y1040" s="0" t="n">
        <v>8</v>
      </c>
      <c r="AA1040" s="0" t="n">
        <v>0</v>
      </c>
      <c r="AB1040" s="0" t="s">
        <v>87</v>
      </c>
      <c r="AC1040" s="0" t="n">
        <v>114.9</v>
      </c>
      <c r="AD1040" s="0" t="n">
        <v>0</v>
      </c>
      <c r="AE1040" s="0" t="n">
        <v>1</v>
      </c>
      <c r="AF1040" s="0" t="s">
        <v>88</v>
      </c>
      <c r="AG1040" s="13" t="n">
        <v>42734</v>
      </c>
      <c r="AH1040" s="0" t="str">
        <f aca="false">B1040&amp;"|"&amp;C1040&amp;"|"&amp;D1040&amp;"|"&amp;E1040&amp;"|"&amp;F1040&amp;"|"&amp;G1040&amp;"|"&amp;H1040&amp;"|"&amp;I1040&amp;"|"&amp;J1040&amp;"|"&amp;K1040&amp;"|"&amp;L1040&amp;"|"&amp;M1040&amp;"|"&amp;N1040&amp;"|"&amp;O1040&amp;"|"&amp;P1040&amp;"|"&amp;Q1040&amp;"|"&amp;R1040&amp;"|"&amp;S1040&amp;"|"&amp;T1040&amp;"|"&amp;U1040&amp;"|"&amp;V1040&amp;"|"&amp;W1040&amp;"|"&amp;X1040&amp;"|"&amp;Y1040&amp;"|"&amp;Z1040&amp;"|"&amp;AA1040&amp;"|"&amp;AB1040&amp;"|"&amp;AC1040&amp;"|"&amp;AD1040&amp;"|"&amp;AE1040&amp;"|"&amp;AF1040&amp;"|"&amp;AG1040</f>
        <v>City Hotel|0|80|2016|December|53|27|0|3|1|1|0|BB|DEU|Online TA|TA/TO|0|0|0|D|D|0|No Deposit|8||0|Transient|114.9|0|1|Check-Out|42734</v>
      </c>
      <c r="AI1040" s="0" t="str">
        <f aca="false">IF(COUNTIF($AH$4:$AH$2603,AH1040)&gt;1,"Duplicate","Unique")</f>
        <v>Unique</v>
      </c>
      <c r="AJ1040" s="0" t="str">
        <f aca="false">IF(COUNTBLANK(B1040:AG1040)&gt;0,"Missing ("&amp;COUNTBLANK(B1040:AG1040)&amp;")","Complete")</f>
        <v>Missing (1)</v>
      </c>
    </row>
    <row r="1041" customFormat="false" ht="15" hidden="false" customHeight="false" outlineLevel="0" collapsed="false">
      <c r="A1041" s="14" t="n">
        <v>1038</v>
      </c>
      <c r="B1041" s="14" t="s">
        <v>90</v>
      </c>
      <c r="C1041" s="14" t="n">
        <v>1</v>
      </c>
      <c r="D1041" s="14" t="n">
        <v>5</v>
      </c>
      <c r="E1041" s="14" t="n">
        <v>2016</v>
      </c>
      <c r="F1041" s="14" t="s">
        <v>135</v>
      </c>
      <c r="G1041" s="14" t="n">
        <v>25</v>
      </c>
      <c r="H1041" s="14" t="n">
        <v>14</v>
      </c>
      <c r="I1041" s="14" t="n">
        <v>0</v>
      </c>
      <c r="J1041" s="14" t="n">
        <v>1</v>
      </c>
      <c r="K1041" s="14" t="n">
        <v>1</v>
      </c>
      <c r="L1041" s="14" t="n">
        <v>0</v>
      </c>
      <c r="M1041" s="14" t="n">
        <v>0</v>
      </c>
      <c r="N1041" s="14" t="s">
        <v>82</v>
      </c>
      <c r="O1041" s="14" t="s">
        <v>92</v>
      </c>
      <c r="P1041" s="14" t="s">
        <v>128</v>
      </c>
      <c r="Q1041" s="14" t="s">
        <v>128</v>
      </c>
      <c r="R1041" s="14" t="n">
        <v>0</v>
      </c>
      <c r="S1041" s="14" t="n">
        <v>0</v>
      </c>
      <c r="T1041" s="14" t="n">
        <v>0</v>
      </c>
      <c r="U1041" s="14" t="s">
        <v>95</v>
      </c>
      <c r="V1041" s="14" t="s">
        <v>95</v>
      </c>
      <c r="W1041" s="14" t="n">
        <v>0</v>
      </c>
      <c r="X1041" s="14" t="s">
        <v>86</v>
      </c>
      <c r="Y1041" s="14"/>
      <c r="Z1041" s="14" t="n">
        <v>221</v>
      </c>
      <c r="AA1041" s="14" t="n">
        <v>0</v>
      </c>
      <c r="AB1041" s="14" t="s">
        <v>87</v>
      </c>
      <c r="AC1041" s="14" t="n">
        <v>95</v>
      </c>
      <c r="AD1041" s="14" t="n">
        <v>0</v>
      </c>
      <c r="AE1041" s="14" t="n">
        <v>0</v>
      </c>
      <c r="AF1041" s="14" t="s">
        <v>96</v>
      </c>
      <c r="AG1041" s="15" t="n">
        <v>42530</v>
      </c>
      <c r="AH1041" s="14" t="str">
        <f aca="false">B1041&amp;"|"&amp;C1041&amp;"|"&amp;D1041&amp;"|"&amp;E1041&amp;"|"&amp;F1041&amp;"|"&amp;G1041&amp;"|"&amp;H1041&amp;"|"&amp;I1041&amp;"|"&amp;J1041&amp;"|"&amp;K1041&amp;"|"&amp;L1041&amp;"|"&amp;M1041&amp;"|"&amp;N1041&amp;"|"&amp;O1041&amp;"|"&amp;P1041&amp;"|"&amp;Q1041&amp;"|"&amp;R1041&amp;"|"&amp;S1041&amp;"|"&amp;T1041&amp;"|"&amp;U1041&amp;"|"&amp;V1041&amp;"|"&amp;W1041&amp;"|"&amp;X1041&amp;"|"&amp;Y1041&amp;"|"&amp;Z1041&amp;"|"&amp;AA1041&amp;"|"&amp;AB1041&amp;"|"&amp;AC1041&amp;"|"&amp;AD1041&amp;"|"&amp;AE1041&amp;"|"&amp;AF1041&amp;"|"&amp;AG1041</f>
        <v>City Hotel|1|5|2016|June|25|14|0|1|1|0|0|BB|PRT|Corporate|Corporate|0|0|0|A|A|0|No Deposit||221|0|Transient|95|0|0|Canceled|42530</v>
      </c>
      <c r="AI1041" s="14" t="str">
        <f aca="false">IF(COUNTIF($AH$4:$AH$2603,AH1041)&gt;1,"Duplicate","Unique")</f>
        <v>Unique</v>
      </c>
      <c r="AJ1041" s="14" t="str">
        <f aca="false">IF(COUNTBLANK(B1041:AG1041)&gt;0,"Missing ("&amp;COUNTBLANK(B1041:AG1041)&amp;")","Complete")</f>
        <v>Missing (1)</v>
      </c>
    </row>
    <row r="1042" customFormat="false" ht="15" hidden="false" customHeight="false" outlineLevel="0" collapsed="false">
      <c r="A1042" s="0" t="n">
        <v>1039</v>
      </c>
      <c r="B1042" s="0" t="s">
        <v>90</v>
      </c>
      <c r="C1042" s="0" t="n">
        <v>0</v>
      </c>
      <c r="D1042" s="0" t="n">
        <v>50</v>
      </c>
      <c r="E1042" s="0" t="n">
        <v>2017</v>
      </c>
      <c r="F1042" s="0" t="s">
        <v>135</v>
      </c>
      <c r="G1042" s="0" t="n">
        <v>24</v>
      </c>
      <c r="H1042" s="0" t="n">
        <v>11</v>
      </c>
      <c r="I1042" s="0" t="n">
        <v>2</v>
      </c>
      <c r="J1042" s="0" t="n">
        <v>2</v>
      </c>
      <c r="K1042" s="0" t="n">
        <v>1</v>
      </c>
      <c r="L1042" s="0" t="n">
        <v>0</v>
      </c>
      <c r="M1042" s="0" t="n">
        <v>0</v>
      </c>
      <c r="N1042" s="0" t="s">
        <v>82</v>
      </c>
      <c r="O1042" s="0" t="s">
        <v>83</v>
      </c>
      <c r="P1042" s="0" t="s">
        <v>84</v>
      </c>
      <c r="Q1042" s="0" t="s">
        <v>84</v>
      </c>
      <c r="R1042" s="0" t="n">
        <v>0</v>
      </c>
      <c r="S1042" s="0" t="n">
        <v>0</v>
      </c>
      <c r="T1042" s="0" t="n">
        <v>0</v>
      </c>
      <c r="U1042" s="0" t="s">
        <v>95</v>
      </c>
      <c r="V1042" s="0" t="s">
        <v>95</v>
      </c>
      <c r="W1042" s="0" t="n">
        <v>0</v>
      </c>
      <c r="X1042" s="0" t="s">
        <v>86</v>
      </c>
      <c r="Y1042" s="0" t="n">
        <v>14</v>
      </c>
      <c r="AA1042" s="0" t="n">
        <v>0</v>
      </c>
      <c r="AB1042" s="0" t="s">
        <v>87</v>
      </c>
      <c r="AC1042" s="0" t="n">
        <v>126</v>
      </c>
      <c r="AD1042" s="0" t="n">
        <v>0</v>
      </c>
      <c r="AE1042" s="0" t="n">
        <v>0</v>
      </c>
      <c r="AF1042" s="0" t="s">
        <v>88</v>
      </c>
      <c r="AG1042" s="13" t="n">
        <v>42901</v>
      </c>
      <c r="AH1042" s="0" t="str">
        <f aca="false">B1042&amp;"|"&amp;C1042&amp;"|"&amp;D1042&amp;"|"&amp;E1042&amp;"|"&amp;F1042&amp;"|"&amp;G1042&amp;"|"&amp;H1042&amp;"|"&amp;I1042&amp;"|"&amp;J1042&amp;"|"&amp;K1042&amp;"|"&amp;L1042&amp;"|"&amp;M1042&amp;"|"&amp;N1042&amp;"|"&amp;O1042&amp;"|"&amp;P1042&amp;"|"&amp;Q1042&amp;"|"&amp;R1042&amp;"|"&amp;S1042&amp;"|"&amp;T1042&amp;"|"&amp;U1042&amp;"|"&amp;V1042&amp;"|"&amp;W1042&amp;"|"&amp;X1042&amp;"|"&amp;Y1042&amp;"|"&amp;Z1042&amp;"|"&amp;AA1042&amp;"|"&amp;AB1042&amp;"|"&amp;AC1042&amp;"|"&amp;AD1042&amp;"|"&amp;AE1042&amp;"|"&amp;AF1042&amp;"|"&amp;AG1042</f>
        <v>City Hotel|0|50|2017|June|24|11|2|2|1|0|0|BB|GBR|Direct|Direct|0|0|0|A|A|0|No Deposit|14||0|Transient|126|0|0|Check-Out|42901</v>
      </c>
      <c r="AI1042" s="0" t="str">
        <f aca="false">IF(COUNTIF($AH$4:$AH$2603,AH1042)&gt;1,"Duplicate","Unique")</f>
        <v>Unique</v>
      </c>
      <c r="AJ1042" s="0" t="str">
        <f aca="false">IF(COUNTBLANK(B1042:AG1042)&gt;0,"Missing ("&amp;COUNTBLANK(B1042:AG1042)&amp;")","Complete")</f>
        <v>Missing (1)</v>
      </c>
    </row>
    <row r="1043" customFormat="false" ht="15" hidden="false" customHeight="false" outlineLevel="0" collapsed="false">
      <c r="A1043" s="14" t="n">
        <v>1040</v>
      </c>
      <c r="B1043" s="14" t="s">
        <v>90</v>
      </c>
      <c r="C1043" s="14" t="n">
        <v>1</v>
      </c>
      <c r="D1043" s="14" t="n">
        <v>173</v>
      </c>
      <c r="E1043" s="14" t="n">
        <v>2017</v>
      </c>
      <c r="F1043" s="14" t="s">
        <v>135</v>
      </c>
      <c r="G1043" s="14" t="n">
        <v>23</v>
      </c>
      <c r="H1043" s="14" t="n">
        <v>4</v>
      </c>
      <c r="I1043" s="14" t="n">
        <v>2</v>
      </c>
      <c r="J1043" s="14" t="n">
        <v>2</v>
      </c>
      <c r="K1043" s="14" t="n">
        <v>2</v>
      </c>
      <c r="L1043" s="14" t="n">
        <v>0</v>
      </c>
      <c r="M1043" s="14" t="n">
        <v>0</v>
      </c>
      <c r="N1043" s="14" t="s">
        <v>82</v>
      </c>
      <c r="O1043" s="14" t="s">
        <v>92</v>
      </c>
      <c r="P1043" s="14" t="s">
        <v>116</v>
      </c>
      <c r="Q1043" s="14" t="s">
        <v>94</v>
      </c>
      <c r="R1043" s="14" t="n">
        <v>0</v>
      </c>
      <c r="S1043" s="14" t="n">
        <v>0</v>
      </c>
      <c r="T1043" s="14" t="n">
        <v>0</v>
      </c>
      <c r="U1043" s="14" t="s">
        <v>95</v>
      </c>
      <c r="V1043" s="14" t="s">
        <v>95</v>
      </c>
      <c r="W1043" s="14" t="n">
        <v>0</v>
      </c>
      <c r="X1043" s="14" t="s">
        <v>120</v>
      </c>
      <c r="Y1043" s="14" t="n">
        <v>37</v>
      </c>
      <c r="Z1043" s="14"/>
      <c r="AA1043" s="14" t="n">
        <v>0</v>
      </c>
      <c r="AB1043" s="14" t="s">
        <v>87</v>
      </c>
      <c r="AC1043" s="14" t="n">
        <v>120</v>
      </c>
      <c r="AD1043" s="14" t="n">
        <v>0</v>
      </c>
      <c r="AE1043" s="14" t="n">
        <v>0</v>
      </c>
      <c r="AF1043" s="14" t="s">
        <v>96</v>
      </c>
      <c r="AG1043" s="15" t="n">
        <v>42717</v>
      </c>
      <c r="AH1043" s="14" t="str">
        <f aca="false">B1043&amp;"|"&amp;C1043&amp;"|"&amp;D1043&amp;"|"&amp;E1043&amp;"|"&amp;F1043&amp;"|"&amp;G1043&amp;"|"&amp;H1043&amp;"|"&amp;I1043&amp;"|"&amp;J1043&amp;"|"&amp;K1043&amp;"|"&amp;L1043&amp;"|"&amp;M1043&amp;"|"&amp;N1043&amp;"|"&amp;O1043&amp;"|"&amp;P1043&amp;"|"&amp;Q1043&amp;"|"&amp;R1043&amp;"|"&amp;S1043&amp;"|"&amp;T1043&amp;"|"&amp;U1043&amp;"|"&amp;V1043&amp;"|"&amp;W1043&amp;"|"&amp;X1043&amp;"|"&amp;Y1043&amp;"|"&amp;Z1043&amp;"|"&amp;AA1043&amp;"|"&amp;AB1043&amp;"|"&amp;AC1043&amp;"|"&amp;AD1043&amp;"|"&amp;AE1043&amp;"|"&amp;AF1043&amp;"|"&amp;AG1043</f>
        <v>City Hotel|1|173|2017|June|23|4|2|2|2|0|0|BB|PRT|Groups|TA/TO|0|0|0|A|A|0|Non Refund|37||0|Transient|120|0|0|Canceled|42717</v>
      </c>
      <c r="AI1043" s="14" t="str">
        <f aca="false">IF(COUNTIF($AH$4:$AH$2603,AH1043)&gt;1,"Duplicate","Unique")</f>
        <v>Unique</v>
      </c>
      <c r="AJ1043" s="14" t="str">
        <f aca="false">IF(COUNTBLANK(B1043:AG1043)&gt;0,"Missing ("&amp;COUNTBLANK(B1043:AG1043)&amp;")","Complete")</f>
        <v>Missing (1)</v>
      </c>
    </row>
    <row r="1044" customFormat="false" ht="15" hidden="false" customHeight="false" outlineLevel="0" collapsed="false">
      <c r="A1044" s="0" t="n">
        <v>1041</v>
      </c>
      <c r="B1044" s="0" t="s">
        <v>90</v>
      </c>
      <c r="C1044" s="0" t="n">
        <v>0</v>
      </c>
      <c r="D1044" s="0" t="n">
        <v>39</v>
      </c>
      <c r="E1044" s="0" t="n">
        <v>2016</v>
      </c>
      <c r="F1044" s="0" t="s">
        <v>114</v>
      </c>
      <c r="G1044" s="0" t="n">
        <v>40</v>
      </c>
      <c r="H1044" s="0" t="n">
        <v>25</v>
      </c>
      <c r="I1044" s="0" t="n">
        <v>1</v>
      </c>
      <c r="J1044" s="0" t="n">
        <v>0</v>
      </c>
      <c r="K1044" s="0" t="n">
        <v>1</v>
      </c>
      <c r="L1044" s="0" t="n">
        <v>0</v>
      </c>
      <c r="M1044" s="0" t="n">
        <v>0</v>
      </c>
      <c r="N1044" s="0" t="s">
        <v>82</v>
      </c>
      <c r="O1044" s="0" t="s">
        <v>108</v>
      </c>
      <c r="P1044" s="0" t="s">
        <v>93</v>
      </c>
      <c r="Q1044" s="0" t="s">
        <v>94</v>
      </c>
      <c r="R1044" s="0" t="n">
        <v>0</v>
      </c>
      <c r="S1044" s="0" t="n">
        <v>0</v>
      </c>
      <c r="T1044" s="0" t="n">
        <v>0</v>
      </c>
      <c r="U1044" s="0" t="s">
        <v>95</v>
      </c>
      <c r="V1044" s="0" t="s">
        <v>95</v>
      </c>
      <c r="W1044" s="0" t="n">
        <v>0</v>
      </c>
      <c r="X1044" s="0" t="s">
        <v>86</v>
      </c>
      <c r="Y1044" s="0" t="n">
        <v>10</v>
      </c>
      <c r="AA1044" s="0" t="n">
        <v>0</v>
      </c>
      <c r="AB1044" s="0" t="s">
        <v>87</v>
      </c>
      <c r="AC1044" s="0" t="n">
        <v>129.7</v>
      </c>
      <c r="AD1044" s="0" t="n">
        <v>0</v>
      </c>
      <c r="AE1044" s="0" t="n">
        <v>0</v>
      </c>
      <c r="AF1044" s="0" t="s">
        <v>88</v>
      </c>
      <c r="AG1044" s="13" t="n">
        <v>42639</v>
      </c>
      <c r="AH1044" s="0" t="str">
        <f aca="false">B1044&amp;"|"&amp;C1044&amp;"|"&amp;D1044&amp;"|"&amp;E1044&amp;"|"&amp;F1044&amp;"|"&amp;G1044&amp;"|"&amp;H1044&amp;"|"&amp;I1044&amp;"|"&amp;J1044&amp;"|"&amp;K1044&amp;"|"&amp;L1044&amp;"|"&amp;M1044&amp;"|"&amp;N1044&amp;"|"&amp;O1044&amp;"|"&amp;P1044&amp;"|"&amp;Q1044&amp;"|"&amp;R1044&amp;"|"&amp;S1044&amp;"|"&amp;T1044&amp;"|"&amp;U1044&amp;"|"&amp;V1044&amp;"|"&amp;W1044&amp;"|"&amp;X1044&amp;"|"&amp;Y1044&amp;"|"&amp;Z1044&amp;"|"&amp;AA1044&amp;"|"&amp;AB1044&amp;"|"&amp;AC1044&amp;"|"&amp;AD1044&amp;"|"&amp;AE1044&amp;"|"&amp;AF1044&amp;"|"&amp;AG1044</f>
        <v>City Hotel|0|39|2016|September|40|25|1|0|1|0|0|BB|DEU|Online TA|TA/TO|0|0|0|A|A|0|No Deposit|10||0|Transient|129.7|0|0|Check-Out|42639</v>
      </c>
      <c r="AI1044" s="0" t="str">
        <f aca="false">IF(COUNTIF($AH$4:$AH$2603,AH1044)&gt;1,"Duplicate","Unique")</f>
        <v>Unique</v>
      </c>
      <c r="AJ1044" s="0" t="str">
        <f aca="false">IF(COUNTBLANK(B1044:AG1044)&gt;0,"Missing ("&amp;COUNTBLANK(B1044:AG1044)&amp;")","Complete")</f>
        <v>Missing (1)</v>
      </c>
    </row>
    <row r="1045" customFormat="false" ht="15" hidden="false" customHeight="false" outlineLevel="0" collapsed="false">
      <c r="A1045" s="14" t="n">
        <v>1042</v>
      </c>
      <c r="B1045" s="14" t="s">
        <v>80</v>
      </c>
      <c r="C1045" s="14" t="n">
        <v>0</v>
      </c>
      <c r="D1045" s="14" t="n">
        <v>146</v>
      </c>
      <c r="E1045" s="14" t="n">
        <v>2016</v>
      </c>
      <c r="F1045" s="14" t="s">
        <v>114</v>
      </c>
      <c r="G1045" s="14" t="n">
        <v>40</v>
      </c>
      <c r="H1045" s="14" t="n">
        <v>29</v>
      </c>
      <c r="I1045" s="14" t="n">
        <v>0</v>
      </c>
      <c r="J1045" s="14" t="n">
        <v>1</v>
      </c>
      <c r="K1045" s="14" t="n">
        <v>2</v>
      </c>
      <c r="L1045" s="14" t="n">
        <v>0</v>
      </c>
      <c r="M1045" s="14" t="n">
        <v>0</v>
      </c>
      <c r="N1045" s="14" t="s">
        <v>82</v>
      </c>
      <c r="O1045" s="14" t="s">
        <v>123</v>
      </c>
      <c r="P1045" s="14" t="s">
        <v>99</v>
      </c>
      <c r="Q1045" s="14" t="s">
        <v>94</v>
      </c>
      <c r="R1045" s="14" t="n">
        <v>0</v>
      </c>
      <c r="S1045" s="14" t="n">
        <v>0</v>
      </c>
      <c r="T1045" s="14" t="n">
        <v>0</v>
      </c>
      <c r="U1045" s="14" t="s">
        <v>124</v>
      </c>
      <c r="V1045" s="14" t="s">
        <v>124</v>
      </c>
      <c r="W1045" s="14" t="n">
        <v>0</v>
      </c>
      <c r="X1045" s="14" t="s">
        <v>86</v>
      </c>
      <c r="Y1045" s="14"/>
      <c r="Z1045" s="14" t="n">
        <v>360</v>
      </c>
      <c r="AA1045" s="14" t="n">
        <v>0</v>
      </c>
      <c r="AB1045" s="14" t="s">
        <v>101</v>
      </c>
      <c r="AC1045" s="14" t="n">
        <v>116.1</v>
      </c>
      <c r="AD1045" s="14" t="n">
        <v>0</v>
      </c>
      <c r="AE1045" s="14" t="n">
        <v>0</v>
      </c>
      <c r="AF1045" s="14" t="s">
        <v>88</v>
      </c>
      <c r="AG1045" s="15" t="n">
        <v>42643</v>
      </c>
      <c r="AH1045" s="14" t="str">
        <f aca="false">B1045&amp;"|"&amp;C1045&amp;"|"&amp;D1045&amp;"|"&amp;E1045&amp;"|"&amp;F1045&amp;"|"&amp;G1045&amp;"|"&amp;H1045&amp;"|"&amp;I1045&amp;"|"&amp;J1045&amp;"|"&amp;K1045&amp;"|"&amp;L1045&amp;"|"&amp;M1045&amp;"|"&amp;N1045&amp;"|"&amp;O1045&amp;"|"&amp;P1045&amp;"|"&amp;Q1045&amp;"|"&amp;R1045&amp;"|"&amp;S1045&amp;"|"&amp;T1045&amp;"|"&amp;U1045&amp;"|"&amp;V1045&amp;"|"&amp;W1045&amp;"|"&amp;X1045&amp;"|"&amp;Y1045&amp;"|"&amp;Z1045&amp;"|"&amp;AA1045&amp;"|"&amp;AB1045&amp;"|"&amp;AC1045&amp;"|"&amp;AD1045&amp;"|"&amp;AE1045&amp;"|"&amp;AF1045&amp;"|"&amp;AG1045</f>
        <v>Resort Hotel|0|146|2016|September|40|29|0|1|2|0|0|BB|USA|Offline TA/TO|TA/TO|0|0|0|E|E|0|No Deposit||360|0|Transient-Party|116.1|0|0|Check-Out|42643</v>
      </c>
      <c r="AI1045" s="14" t="str">
        <f aca="false">IF(COUNTIF($AH$4:$AH$2603,AH1045)&gt;1,"Duplicate","Unique")</f>
        <v>Unique</v>
      </c>
      <c r="AJ1045" s="14" t="str">
        <f aca="false">IF(COUNTBLANK(B1045:AG1045)&gt;0,"Missing ("&amp;COUNTBLANK(B1045:AG1045)&amp;")","Complete")</f>
        <v>Missing (1)</v>
      </c>
    </row>
    <row r="1046" customFormat="false" ht="15" hidden="false" customHeight="false" outlineLevel="0" collapsed="false">
      <c r="A1046" s="0" t="n">
        <v>1043</v>
      </c>
      <c r="B1046" s="0" t="s">
        <v>90</v>
      </c>
      <c r="C1046" s="0" t="n">
        <v>1</v>
      </c>
      <c r="D1046" s="0" t="n">
        <v>1</v>
      </c>
      <c r="E1046" s="0" t="n">
        <v>2015</v>
      </c>
      <c r="F1046" s="0" t="s">
        <v>113</v>
      </c>
      <c r="G1046" s="0" t="n">
        <v>47</v>
      </c>
      <c r="H1046" s="0" t="n">
        <v>19</v>
      </c>
      <c r="I1046" s="0" t="n">
        <v>0</v>
      </c>
      <c r="J1046" s="0" t="n">
        <v>1</v>
      </c>
      <c r="K1046" s="0" t="n">
        <v>1</v>
      </c>
      <c r="L1046" s="0" t="n">
        <v>0</v>
      </c>
      <c r="M1046" s="0" t="n">
        <v>0</v>
      </c>
      <c r="N1046" s="0" t="s">
        <v>82</v>
      </c>
      <c r="O1046" s="0" t="s">
        <v>92</v>
      </c>
      <c r="P1046" s="0" t="s">
        <v>128</v>
      </c>
      <c r="Q1046" s="0" t="s">
        <v>128</v>
      </c>
      <c r="R1046" s="0" t="n">
        <v>0</v>
      </c>
      <c r="S1046" s="0" t="n">
        <v>0</v>
      </c>
      <c r="T1046" s="0" t="n">
        <v>0</v>
      </c>
      <c r="U1046" s="0" t="s">
        <v>95</v>
      </c>
      <c r="V1046" s="0" t="s">
        <v>95</v>
      </c>
      <c r="W1046" s="0" t="n">
        <v>0</v>
      </c>
      <c r="X1046" s="0" t="s">
        <v>86</v>
      </c>
      <c r="Z1046" s="0" t="n">
        <v>40</v>
      </c>
      <c r="AA1046" s="0" t="n">
        <v>0</v>
      </c>
      <c r="AB1046" s="0" t="s">
        <v>87</v>
      </c>
      <c r="AC1046" s="0" t="n">
        <v>65</v>
      </c>
      <c r="AD1046" s="0" t="n">
        <v>0</v>
      </c>
      <c r="AE1046" s="0" t="n">
        <v>0</v>
      </c>
      <c r="AF1046" s="0" t="s">
        <v>141</v>
      </c>
      <c r="AG1046" s="13" t="n">
        <v>42327</v>
      </c>
      <c r="AH1046" s="0" t="str">
        <f aca="false">B1046&amp;"|"&amp;C1046&amp;"|"&amp;D1046&amp;"|"&amp;E1046&amp;"|"&amp;F1046&amp;"|"&amp;G1046&amp;"|"&amp;H1046&amp;"|"&amp;I1046&amp;"|"&amp;J1046&amp;"|"&amp;K1046&amp;"|"&amp;L1046&amp;"|"&amp;M1046&amp;"|"&amp;N1046&amp;"|"&amp;O1046&amp;"|"&amp;P1046&amp;"|"&amp;Q1046&amp;"|"&amp;R1046&amp;"|"&amp;S1046&amp;"|"&amp;T1046&amp;"|"&amp;U1046&amp;"|"&amp;V1046&amp;"|"&amp;W1046&amp;"|"&amp;X1046&amp;"|"&amp;Y1046&amp;"|"&amp;Z1046&amp;"|"&amp;AA1046&amp;"|"&amp;AB1046&amp;"|"&amp;AC1046&amp;"|"&amp;AD1046&amp;"|"&amp;AE1046&amp;"|"&amp;AF1046&amp;"|"&amp;AG1046</f>
        <v>City Hotel|1|1|2015|November|47|19|0|1|1|0|0|BB|PRT|Corporate|Corporate|0|0|0|A|A|0|No Deposit||40|0|Transient|65|0|0|No-Show|42327</v>
      </c>
      <c r="AI1046" s="0" t="str">
        <f aca="false">IF(COUNTIF($AH$4:$AH$2603,AH1046)&gt;1,"Duplicate","Unique")</f>
        <v>Unique</v>
      </c>
      <c r="AJ1046" s="0" t="str">
        <f aca="false">IF(COUNTBLANK(B1046:AG1046)&gt;0,"Missing ("&amp;COUNTBLANK(B1046:AG1046)&amp;")","Complete")</f>
        <v>Missing (1)</v>
      </c>
    </row>
    <row r="1047" customFormat="false" ht="15" hidden="false" customHeight="false" outlineLevel="0" collapsed="false">
      <c r="A1047" s="14" t="n">
        <v>1044</v>
      </c>
      <c r="B1047" s="14" t="s">
        <v>80</v>
      </c>
      <c r="C1047" s="14" t="n">
        <v>0</v>
      </c>
      <c r="D1047" s="14" t="n">
        <v>45</v>
      </c>
      <c r="E1047" s="14" t="n">
        <v>2016</v>
      </c>
      <c r="F1047" s="14" t="s">
        <v>114</v>
      </c>
      <c r="G1047" s="14" t="n">
        <v>39</v>
      </c>
      <c r="H1047" s="14" t="n">
        <v>18</v>
      </c>
      <c r="I1047" s="14" t="n">
        <v>2</v>
      </c>
      <c r="J1047" s="14" t="n">
        <v>1</v>
      </c>
      <c r="K1047" s="14" t="n">
        <v>2</v>
      </c>
      <c r="L1047" s="14" t="n">
        <v>0</v>
      </c>
      <c r="M1047" s="14" t="n">
        <v>0</v>
      </c>
      <c r="N1047" s="14" t="s">
        <v>82</v>
      </c>
      <c r="O1047" s="14" t="s">
        <v>92</v>
      </c>
      <c r="P1047" s="14" t="s">
        <v>93</v>
      </c>
      <c r="Q1047" s="14" t="s">
        <v>94</v>
      </c>
      <c r="R1047" s="14" t="n">
        <v>0</v>
      </c>
      <c r="S1047" s="14" t="n">
        <v>0</v>
      </c>
      <c r="T1047" s="14" t="n">
        <v>0</v>
      </c>
      <c r="U1047" s="14" t="s">
        <v>95</v>
      </c>
      <c r="V1047" s="14" t="s">
        <v>95</v>
      </c>
      <c r="W1047" s="14" t="n">
        <v>0</v>
      </c>
      <c r="X1047" s="14" t="s">
        <v>86</v>
      </c>
      <c r="Y1047" s="14" t="n">
        <v>240</v>
      </c>
      <c r="Z1047" s="14"/>
      <c r="AA1047" s="14" t="n">
        <v>0</v>
      </c>
      <c r="AB1047" s="14" t="s">
        <v>87</v>
      </c>
      <c r="AC1047" s="14" t="n">
        <v>86</v>
      </c>
      <c r="AD1047" s="14" t="n">
        <v>0</v>
      </c>
      <c r="AE1047" s="14" t="n">
        <v>2</v>
      </c>
      <c r="AF1047" s="14" t="s">
        <v>88</v>
      </c>
      <c r="AG1047" s="15" t="n">
        <v>42634</v>
      </c>
      <c r="AH1047" s="14" t="str">
        <f aca="false">B1047&amp;"|"&amp;C1047&amp;"|"&amp;D1047&amp;"|"&amp;E1047&amp;"|"&amp;F1047&amp;"|"&amp;G1047&amp;"|"&amp;H1047&amp;"|"&amp;I1047&amp;"|"&amp;J1047&amp;"|"&amp;K1047&amp;"|"&amp;L1047&amp;"|"&amp;M1047&amp;"|"&amp;N1047&amp;"|"&amp;O1047&amp;"|"&amp;P1047&amp;"|"&amp;Q1047&amp;"|"&amp;R1047&amp;"|"&amp;S1047&amp;"|"&amp;T1047&amp;"|"&amp;U1047&amp;"|"&amp;V1047&amp;"|"&amp;W1047&amp;"|"&amp;X1047&amp;"|"&amp;Y1047&amp;"|"&amp;Z1047&amp;"|"&amp;AA1047&amp;"|"&amp;AB1047&amp;"|"&amp;AC1047&amp;"|"&amp;AD1047&amp;"|"&amp;AE1047&amp;"|"&amp;AF1047&amp;"|"&amp;AG1047</f>
        <v>Resort Hotel|0|45|2016|September|39|18|2|1|2|0|0|BB|PRT|Online TA|TA/TO|0|0|0|A|A|0|No Deposit|240||0|Transient|86|0|2|Check-Out|42634</v>
      </c>
      <c r="AI1047" s="14" t="str">
        <f aca="false">IF(COUNTIF($AH$4:$AH$2603,AH1047)&gt;1,"Duplicate","Unique")</f>
        <v>Unique</v>
      </c>
      <c r="AJ1047" s="14" t="str">
        <f aca="false">IF(COUNTBLANK(B1047:AG1047)&gt;0,"Missing ("&amp;COUNTBLANK(B1047:AG1047)&amp;")","Complete")</f>
        <v>Missing (1)</v>
      </c>
    </row>
    <row r="1048" customFormat="false" ht="15" hidden="false" customHeight="false" outlineLevel="0" collapsed="false">
      <c r="A1048" s="0" t="n">
        <v>1045</v>
      </c>
      <c r="B1048" s="0" t="s">
        <v>90</v>
      </c>
      <c r="C1048" s="0" t="n">
        <v>0</v>
      </c>
      <c r="D1048" s="0" t="n">
        <v>2</v>
      </c>
      <c r="E1048" s="0" t="n">
        <v>2016</v>
      </c>
      <c r="F1048" s="0" t="s">
        <v>114</v>
      </c>
      <c r="G1048" s="0" t="n">
        <v>39</v>
      </c>
      <c r="H1048" s="0" t="n">
        <v>22</v>
      </c>
      <c r="I1048" s="0" t="n">
        <v>0</v>
      </c>
      <c r="J1048" s="0" t="n">
        <v>1</v>
      </c>
      <c r="K1048" s="0" t="n">
        <v>1</v>
      </c>
      <c r="L1048" s="0" t="n">
        <v>0</v>
      </c>
      <c r="M1048" s="0" t="n">
        <v>0</v>
      </c>
      <c r="N1048" s="0" t="s">
        <v>82</v>
      </c>
      <c r="O1048" s="0" t="s">
        <v>149</v>
      </c>
      <c r="P1048" s="0" t="s">
        <v>93</v>
      </c>
      <c r="Q1048" s="0" t="s">
        <v>94</v>
      </c>
      <c r="R1048" s="0" t="n">
        <v>0</v>
      </c>
      <c r="S1048" s="0" t="n">
        <v>0</v>
      </c>
      <c r="T1048" s="0" t="n">
        <v>0</v>
      </c>
      <c r="U1048" s="0" t="s">
        <v>95</v>
      </c>
      <c r="V1048" s="0" t="s">
        <v>95</v>
      </c>
      <c r="W1048" s="0" t="n">
        <v>0</v>
      </c>
      <c r="X1048" s="0" t="s">
        <v>86</v>
      </c>
      <c r="Y1048" s="0" t="n">
        <v>9</v>
      </c>
      <c r="AA1048" s="0" t="n">
        <v>0</v>
      </c>
      <c r="AB1048" s="0" t="s">
        <v>87</v>
      </c>
      <c r="AC1048" s="0" t="n">
        <v>194</v>
      </c>
      <c r="AD1048" s="0" t="n">
        <v>0</v>
      </c>
      <c r="AE1048" s="0" t="n">
        <v>3</v>
      </c>
      <c r="AF1048" s="0" t="s">
        <v>88</v>
      </c>
      <c r="AG1048" s="13" t="n">
        <v>42636</v>
      </c>
      <c r="AH1048" s="0" t="str">
        <f aca="false">B1048&amp;"|"&amp;C1048&amp;"|"&amp;D1048&amp;"|"&amp;E1048&amp;"|"&amp;F1048&amp;"|"&amp;G1048&amp;"|"&amp;H1048&amp;"|"&amp;I1048&amp;"|"&amp;J1048&amp;"|"&amp;K1048&amp;"|"&amp;L1048&amp;"|"&amp;M1048&amp;"|"&amp;N1048&amp;"|"&amp;O1048&amp;"|"&amp;P1048&amp;"|"&amp;Q1048&amp;"|"&amp;R1048&amp;"|"&amp;S1048&amp;"|"&amp;T1048&amp;"|"&amp;U1048&amp;"|"&amp;V1048&amp;"|"&amp;W1048&amp;"|"&amp;X1048&amp;"|"&amp;Y1048&amp;"|"&amp;Z1048&amp;"|"&amp;AA1048&amp;"|"&amp;AB1048&amp;"|"&amp;AC1048&amp;"|"&amp;AD1048&amp;"|"&amp;AE1048&amp;"|"&amp;AF1048&amp;"|"&amp;AG1048</f>
        <v>City Hotel|0|2|2016|September|39|22|0|1|1|0|0|BB|AGO|Online TA|TA/TO|0|0|0|A|A|0|No Deposit|9||0|Transient|194|0|3|Check-Out|42636</v>
      </c>
      <c r="AI1048" s="0" t="str">
        <f aca="false">IF(COUNTIF($AH$4:$AH$2603,AH1048)&gt;1,"Duplicate","Unique")</f>
        <v>Unique</v>
      </c>
      <c r="AJ1048" s="0" t="str">
        <f aca="false">IF(COUNTBLANK(B1048:AG1048)&gt;0,"Missing ("&amp;COUNTBLANK(B1048:AG1048)&amp;")","Complete")</f>
        <v>Missing (1)</v>
      </c>
    </row>
    <row r="1049" customFormat="false" ht="15" hidden="false" customHeight="false" outlineLevel="0" collapsed="false">
      <c r="A1049" s="14" t="n">
        <v>1046</v>
      </c>
      <c r="B1049" s="14" t="s">
        <v>90</v>
      </c>
      <c r="C1049" s="14" t="n">
        <v>0</v>
      </c>
      <c r="D1049" s="14" t="n">
        <v>158</v>
      </c>
      <c r="E1049" s="14" t="n">
        <v>2016</v>
      </c>
      <c r="F1049" s="14" t="s">
        <v>121</v>
      </c>
      <c r="G1049" s="14" t="n">
        <v>22</v>
      </c>
      <c r="H1049" s="14" t="n">
        <v>25</v>
      </c>
      <c r="I1049" s="14" t="n">
        <v>0</v>
      </c>
      <c r="J1049" s="14" t="n">
        <v>4</v>
      </c>
      <c r="K1049" s="14" t="n">
        <v>2</v>
      </c>
      <c r="L1049" s="14" t="n">
        <v>0</v>
      </c>
      <c r="M1049" s="14" t="n">
        <v>0</v>
      </c>
      <c r="N1049" s="14" t="s">
        <v>82</v>
      </c>
      <c r="O1049" s="14" t="s">
        <v>134</v>
      </c>
      <c r="P1049" s="14" t="s">
        <v>93</v>
      </c>
      <c r="Q1049" s="14" t="s">
        <v>94</v>
      </c>
      <c r="R1049" s="14" t="n">
        <v>0</v>
      </c>
      <c r="S1049" s="14" t="n">
        <v>0</v>
      </c>
      <c r="T1049" s="14" t="n">
        <v>0</v>
      </c>
      <c r="U1049" s="14" t="s">
        <v>109</v>
      </c>
      <c r="V1049" s="14" t="s">
        <v>109</v>
      </c>
      <c r="W1049" s="14" t="n">
        <v>13</v>
      </c>
      <c r="X1049" s="14" t="s">
        <v>86</v>
      </c>
      <c r="Y1049" s="14" t="n">
        <v>9</v>
      </c>
      <c r="Z1049" s="14"/>
      <c r="AA1049" s="14" t="n">
        <v>0</v>
      </c>
      <c r="AB1049" s="14" t="s">
        <v>87</v>
      </c>
      <c r="AC1049" s="14" t="n">
        <v>123.25</v>
      </c>
      <c r="AD1049" s="14" t="n">
        <v>0</v>
      </c>
      <c r="AE1049" s="14" t="n">
        <v>1</v>
      </c>
      <c r="AF1049" s="14" t="s">
        <v>88</v>
      </c>
      <c r="AG1049" s="15" t="n">
        <v>42519</v>
      </c>
      <c r="AH1049" s="14" t="str">
        <f aca="false">B1049&amp;"|"&amp;C1049&amp;"|"&amp;D1049&amp;"|"&amp;E1049&amp;"|"&amp;F1049&amp;"|"&amp;G1049&amp;"|"&amp;H1049&amp;"|"&amp;I1049&amp;"|"&amp;J1049&amp;"|"&amp;K1049&amp;"|"&amp;L1049&amp;"|"&amp;M1049&amp;"|"&amp;N1049&amp;"|"&amp;O1049&amp;"|"&amp;P1049&amp;"|"&amp;Q1049&amp;"|"&amp;R1049&amp;"|"&amp;S1049&amp;"|"&amp;T1049&amp;"|"&amp;U1049&amp;"|"&amp;V1049&amp;"|"&amp;W1049&amp;"|"&amp;X1049&amp;"|"&amp;Y1049&amp;"|"&amp;Z1049&amp;"|"&amp;AA1049&amp;"|"&amp;AB1049&amp;"|"&amp;AC1049&amp;"|"&amp;AD1049&amp;"|"&amp;AE1049&amp;"|"&amp;AF1049&amp;"|"&amp;AG1049</f>
        <v>City Hotel|0|158|2016|May|22|25|0|4|2|0|0|BB|AUT|Online TA|TA/TO|0|0|0|D|D|13|No Deposit|9||0|Transient|123.25|0|1|Check-Out|42519</v>
      </c>
      <c r="AI1049" s="14" t="str">
        <f aca="false">IF(COUNTIF($AH$4:$AH$2603,AH1049)&gt;1,"Duplicate","Unique")</f>
        <v>Unique</v>
      </c>
      <c r="AJ1049" s="14" t="str">
        <f aca="false">IF(COUNTBLANK(B1049:AG1049)&gt;0,"Missing ("&amp;COUNTBLANK(B1049:AG1049)&amp;")","Complete")</f>
        <v>Missing (1)</v>
      </c>
    </row>
    <row r="1050" customFormat="false" ht="15" hidden="false" customHeight="false" outlineLevel="0" collapsed="false">
      <c r="A1050" s="0" t="n">
        <v>1047</v>
      </c>
      <c r="B1050" s="0" t="s">
        <v>80</v>
      </c>
      <c r="C1050" s="0" t="n">
        <v>0</v>
      </c>
      <c r="D1050" s="0" t="n">
        <v>33</v>
      </c>
      <c r="E1050" s="0" t="n">
        <v>2017</v>
      </c>
      <c r="F1050" s="0" t="s">
        <v>119</v>
      </c>
      <c r="G1050" s="0" t="n">
        <v>32</v>
      </c>
      <c r="H1050" s="0" t="n">
        <v>7</v>
      </c>
      <c r="I1050" s="0" t="n">
        <v>1</v>
      </c>
      <c r="J1050" s="0" t="n">
        <v>4</v>
      </c>
      <c r="K1050" s="0" t="n">
        <v>2</v>
      </c>
      <c r="L1050" s="0" t="n">
        <v>0</v>
      </c>
      <c r="M1050" s="0" t="n">
        <v>0</v>
      </c>
      <c r="N1050" s="0" t="s">
        <v>82</v>
      </c>
      <c r="O1050" s="0" t="s">
        <v>115</v>
      </c>
      <c r="P1050" s="0" t="s">
        <v>93</v>
      </c>
      <c r="Q1050" s="0" t="s">
        <v>94</v>
      </c>
      <c r="R1050" s="0" t="n">
        <v>0</v>
      </c>
      <c r="S1050" s="0" t="n">
        <v>0</v>
      </c>
      <c r="T1050" s="0" t="n">
        <v>0</v>
      </c>
      <c r="U1050" s="0" t="s">
        <v>95</v>
      </c>
      <c r="V1050" s="0" t="s">
        <v>95</v>
      </c>
      <c r="W1050" s="0" t="n">
        <v>0</v>
      </c>
      <c r="X1050" s="0" t="s">
        <v>86</v>
      </c>
      <c r="Y1050" s="0" t="n">
        <v>240</v>
      </c>
      <c r="AA1050" s="0" t="n">
        <v>0</v>
      </c>
      <c r="AB1050" s="0" t="s">
        <v>87</v>
      </c>
      <c r="AC1050" s="0" t="n">
        <v>244</v>
      </c>
      <c r="AD1050" s="0" t="n">
        <v>0</v>
      </c>
      <c r="AE1050" s="0" t="n">
        <v>2</v>
      </c>
      <c r="AF1050" s="0" t="s">
        <v>88</v>
      </c>
      <c r="AG1050" s="13" t="n">
        <v>42959</v>
      </c>
      <c r="AH1050" s="0" t="str">
        <f aca="false">B1050&amp;"|"&amp;C1050&amp;"|"&amp;D1050&amp;"|"&amp;E1050&amp;"|"&amp;F1050&amp;"|"&amp;G1050&amp;"|"&amp;H1050&amp;"|"&amp;I1050&amp;"|"&amp;J1050&amp;"|"&amp;K1050&amp;"|"&amp;L1050&amp;"|"&amp;M1050&amp;"|"&amp;N1050&amp;"|"&amp;O1050&amp;"|"&amp;P1050&amp;"|"&amp;Q1050&amp;"|"&amp;R1050&amp;"|"&amp;S1050&amp;"|"&amp;T1050&amp;"|"&amp;U1050&amp;"|"&amp;V1050&amp;"|"&amp;W1050&amp;"|"&amp;X1050&amp;"|"&amp;Y1050&amp;"|"&amp;Z1050&amp;"|"&amp;AA1050&amp;"|"&amp;AB1050&amp;"|"&amp;AC1050&amp;"|"&amp;AD1050&amp;"|"&amp;AE1050&amp;"|"&amp;AF1050&amp;"|"&amp;AG1050</f>
        <v>Resort Hotel|0|33|2017|August|32|7|1|4|2|0|0|BB|ESP|Online TA|TA/TO|0|0|0|A|A|0|No Deposit|240||0|Transient|244|0|2|Check-Out|42959</v>
      </c>
      <c r="AI1050" s="0" t="str">
        <f aca="false">IF(COUNTIF($AH$4:$AH$2603,AH1050)&gt;1,"Duplicate","Unique")</f>
        <v>Unique</v>
      </c>
      <c r="AJ1050" s="0" t="str">
        <f aca="false">IF(COUNTBLANK(B1050:AG1050)&gt;0,"Missing ("&amp;COUNTBLANK(B1050:AG1050)&amp;")","Complete")</f>
        <v>Missing (1)</v>
      </c>
    </row>
    <row r="1051" customFormat="false" ht="15" hidden="false" customHeight="false" outlineLevel="0" collapsed="false">
      <c r="A1051" s="14" t="n">
        <v>1048</v>
      </c>
      <c r="B1051" s="14" t="s">
        <v>80</v>
      </c>
      <c r="C1051" s="14" t="n">
        <v>0</v>
      </c>
      <c r="D1051" s="14" t="n">
        <v>25</v>
      </c>
      <c r="E1051" s="14" t="n">
        <v>2016</v>
      </c>
      <c r="F1051" s="14" t="s">
        <v>103</v>
      </c>
      <c r="G1051" s="14" t="n">
        <v>14</v>
      </c>
      <c r="H1051" s="14" t="n">
        <v>28</v>
      </c>
      <c r="I1051" s="14" t="n">
        <v>1</v>
      </c>
      <c r="J1051" s="14" t="n">
        <v>1</v>
      </c>
      <c r="K1051" s="14" t="n">
        <v>2</v>
      </c>
      <c r="L1051" s="14" t="n">
        <v>0</v>
      </c>
      <c r="M1051" s="14" t="n">
        <v>0</v>
      </c>
      <c r="N1051" s="14" t="s">
        <v>82</v>
      </c>
      <c r="O1051" s="14" t="s">
        <v>92</v>
      </c>
      <c r="P1051" s="14" t="s">
        <v>93</v>
      </c>
      <c r="Q1051" s="14" t="s">
        <v>94</v>
      </c>
      <c r="R1051" s="14" t="n">
        <v>0</v>
      </c>
      <c r="S1051" s="14" t="n">
        <v>0</v>
      </c>
      <c r="T1051" s="14" t="n">
        <v>0</v>
      </c>
      <c r="U1051" s="14" t="s">
        <v>95</v>
      </c>
      <c r="V1051" s="14" t="s">
        <v>109</v>
      </c>
      <c r="W1051" s="14" t="n">
        <v>0</v>
      </c>
      <c r="X1051" s="14" t="s">
        <v>86</v>
      </c>
      <c r="Y1051" s="14" t="n">
        <v>240</v>
      </c>
      <c r="Z1051" s="14"/>
      <c r="AA1051" s="14" t="n">
        <v>0</v>
      </c>
      <c r="AB1051" s="14" t="s">
        <v>87</v>
      </c>
      <c r="AC1051" s="14" t="n">
        <v>60</v>
      </c>
      <c r="AD1051" s="14" t="n">
        <v>0</v>
      </c>
      <c r="AE1051" s="14" t="n">
        <v>1</v>
      </c>
      <c r="AF1051" s="14" t="s">
        <v>88</v>
      </c>
      <c r="AG1051" s="15" t="n">
        <v>42459</v>
      </c>
      <c r="AH1051" s="14" t="str">
        <f aca="false">B1051&amp;"|"&amp;C1051&amp;"|"&amp;D1051&amp;"|"&amp;E1051&amp;"|"&amp;F1051&amp;"|"&amp;G1051&amp;"|"&amp;H1051&amp;"|"&amp;I1051&amp;"|"&amp;J1051&amp;"|"&amp;K1051&amp;"|"&amp;L1051&amp;"|"&amp;M1051&amp;"|"&amp;N1051&amp;"|"&amp;O1051&amp;"|"&amp;P1051&amp;"|"&amp;Q1051&amp;"|"&amp;R1051&amp;"|"&amp;S1051&amp;"|"&amp;T1051&amp;"|"&amp;U1051&amp;"|"&amp;V1051&amp;"|"&amp;W1051&amp;"|"&amp;X1051&amp;"|"&amp;Y1051&amp;"|"&amp;Z1051&amp;"|"&amp;AA1051&amp;"|"&amp;AB1051&amp;"|"&amp;AC1051&amp;"|"&amp;AD1051&amp;"|"&amp;AE1051&amp;"|"&amp;AF1051&amp;"|"&amp;AG1051</f>
        <v>Resort Hotel|0|25|2016|March|14|28|1|1|2|0|0|BB|PRT|Online TA|TA/TO|0|0|0|A|D|0|No Deposit|240||0|Transient|60|0|1|Check-Out|42459</v>
      </c>
      <c r="AI1051" s="14" t="str">
        <f aca="false">IF(COUNTIF($AH$4:$AH$2603,AH1051)&gt;1,"Duplicate","Unique")</f>
        <v>Unique</v>
      </c>
      <c r="AJ1051" s="14" t="str">
        <f aca="false">IF(COUNTBLANK(B1051:AG1051)&gt;0,"Missing ("&amp;COUNTBLANK(B1051:AG1051)&amp;")","Complete")</f>
        <v>Missing (1)</v>
      </c>
    </row>
    <row r="1052" customFormat="false" ht="15" hidden="false" customHeight="false" outlineLevel="0" collapsed="false">
      <c r="A1052" s="0" t="n">
        <v>1049</v>
      </c>
      <c r="B1052" s="0" t="s">
        <v>80</v>
      </c>
      <c r="C1052" s="0" t="n">
        <v>0</v>
      </c>
      <c r="D1052" s="0" t="n">
        <v>9</v>
      </c>
      <c r="E1052" s="0" t="n">
        <v>2015</v>
      </c>
      <c r="F1052" s="0" t="s">
        <v>111</v>
      </c>
      <c r="G1052" s="0" t="n">
        <v>42</v>
      </c>
      <c r="H1052" s="0" t="n">
        <v>11</v>
      </c>
      <c r="I1052" s="0" t="n">
        <v>1</v>
      </c>
      <c r="J1052" s="0" t="n">
        <v>0</v>
      </c>
      <c r="K1052" s="0" t="n">
        <v>2</v>
      </c>
      <c r="L1052" s="0" t="n">
        <v>0</v>
      </c>
      <c r="M1052" s="0" t="n">
        <v>0</v>
      </c>
      <c r="N1052" s="0" t="s">
        <v>82</v>
      </c>
      <c r="O1052" s="0" t="s">
        <v>92</v>
      </c>
      <c r="P1052" s="0" t="s">
        <v>84</v>
      </c>
      <c r="Q1052" s="0" t="s">
        <v>84</v>
      </c>
      <c r="R1052" s="0" t="n">
        <v>0</v>
      </c>
      <c r="S1052" s="0" t="n">
        <v>0</v>
      </c>
      <c r="T1052" s="0" t="n">
        <v>0</v>
      </c>
      <c r="U1052" s="0" t="s">
        <v>95</v>
      </c>
      <c r="V1052" s="0" t="s">
        <v>95</v>
      </c>
      <c r="W1052" s="0" t="n">
        <v>0</v>
      </c>
      <c r="X1052" s="0" t="s">
        <v>86</v>
      </c>
      <c r="Y1052" s="0" t="n">
        <v>250</v>
      </c>
      <c r="AA1052" s="0" t="n">
        <v>0</v>
      </c>
      <c r="AB1052" s="0" t="s">
        <v>87</v>
      </c>
      <c r="AC1052" s="0" t="n">
        <v>56</v>
      </c>
      <c r="AD1052" s="0" t="n">
        <v>0</v>
      </c>
      <c r="AE1052" s="0" t="n">
        <v>0</v>
      </c>
      <c r="AF1052" s="0" t="s">
        <v>88</v>
      </c>
      <c r="AG1052" s="13" t="n">
        <v>42289</v>
      </c>
      <c r="AH1052" s="0" t="str">
        <f aca="false">B1052&amp;"|"&amp;C1052&amp;"|"&amp;D1052&amp;"|"&amp;E1052&amp;"|"&amp;F1052&amp;"|"&amp;G1052&amp;"|"&amp;H1052&amp;"|"&amp;I1052&amp;"|"&amp;J1052&amp;"|"&amp;K1052&amp;"|"&amp;L1052&amp;"|"&amp;M1052&amp;"|"&amp;N1052&amp;"|"&amp;O1052&amp;"|"&amp;P1052&amp;"|"&amp;Q1052&amp;"|"&amp;R1052&amp;"|"&amp;S1052&amp;"|"&amp;T1052&amp;"|"&amp;U1052&amp;"|"&amp;V1052&amp;"|"&amp;W1052&amp;"|"&amp;X1052&amp;"|"&amp;Y1052&amp;"|"&amp;Z1052&amp;"|"&amp;AA1052&amp;"|"&amp;AB1052&amp;"|"&amp;AC1052&amp;"|"&amp;AD1052&amp;"|"&amp;AE1052&amp;"|"&amp;AF1052&amp;"|"&amp;AG1052</f>
        <v>Resort Hotel|0|9|2015|October|42|11|1|0|2|0|0|BB|PRT|Direct|Direct|0|0|0|A|A|0|No Deposit|250||0|Transient|56|0|0|Check-Out|42289</v>
      </c>
      <c r="AI1052" s="0" t="str">
        <f aca="false">IF(COUNTIF($AH$4:$AH$2603,AH1052)&gt;1,"Duplicate","Unique")</f>
        <v>Unique</v>
      </c>
      <c r="AJ1052" s="0" t="str">
        <f aca="false">IF(COUNTBLANK(B1052:AG1052)&gt;0,"Missing ("&amp;COUNTBLANK(B1052:AG1052)&amp;")","Complete")</f>
        <v>Missing (1)</v>
      </c>
    </row>
    <row r="1053" customFormat="false" ht="15" hidden="false" customHeight="false" outlineLevel="0" collapsed="false">
      <c r="A1053" s="14" t="n">
        <v>1050</v>
      </c>
      <c r="B1053" s="14" t="s">
        <v>90</v>
      </c>
      <c r="C1053" s="14" t="n">
        <v>1</v>
      </c>
      <c r="D1053" s="14" t="n">
        <v>241</v>
      </c>
      <c r="E1053" s="14" t="n">
        <v>2017</v>
      </c>
      <c r="F1053" s="14" t="s">
        <v>103</v>
      </c>
      <c r="G1053" s="14" t="n">
        <v>13</v>
      </c>
      <c r="H1053" s="14" t="n">
        <v>31</v>
      </c>
      <c r="I1053" s="14" t="n">
        <v>2</v>
      </c>
      <c r="J1053" s="14" t="n">
        <v>2</v>
      </c>
      <c r="K1053" s="14" t="n">
        <v>1</v>
      </c>
      <c r="L1053" s="14" t="n">
        <v>0</v>
      </c>
      <c r="M1053" s="14" t="n">
        <v>0</v>
      </c>
      <c r="N1053" s="14" t="s">
        <v>82</v>
      </c>
      <c r="O1053" s="14" t="s">
        <v>108</v>
      </c>
      <c r="P1053" s="14" t="s">
        <v>93</v>
      </c>
      <c r="Q1053" s="14" t="s">
        <v>94</v>
      </c>
      <c r="R1053" s="14" t="n">
        <v>0</v>
      </c>
      <c r="S1053" s="14" t="n">
        <v>0</v>
      </c>
      <c r="T1053" s="14" t="n">
        <v>0</v>
      </c>
      <c r="U1053" s="14" t="s">
        <v>95</v>
      </c>
      <c r="V1053" s="14" t="s">
        <v>95</v>
      </c>
      <c r="W1053" s="14" t="n">
        <v>2</v>
      </c>
      <c r="X1053" s="14" t="s">
        <v>86</v>
      </c>
      <c r="Y1053" s="14" t="n">
        <v>9</v>
      </c>
      <c r="Z1053" s="14"/>
      <c r="AA1053" s="14" t="n">
        <v>0</v>
      </c>
      <c r="AB1053" s="14" t="s">
        <v>87</v>
      </c>
      <c r="AC1053" s="14" t="n">
        <v>103.6</v>
      </c>
      <c r="AD1053" s="14" t="n">
        <v>0</v>
      </c>
      <c r="AE1053" s="14" t="n">
        <v>0</v>
      </c>
      <c r="AF1053" s="14" t="s">
        <v>96</v>
      </c>
      <c r="AG1053" s="15" t="n">
        <v>42744</v>
      </c>
      <c r="AH1053" s="14" t="str">
        <f aca="false">B1053&amp;"|"&amp;C1053&amp;"|"&amp;D1053&amp;"|"&amp;E1053&amp;"|"&amp;F1053&amp;"|"&amp;G1053&amp;"|"&amp;H1053&amp;"|"&amp;I1053&amp;"|"&amp;J1053&amp;"|"&amp;K1053&amp;"|"&amp;L1053&amp;"|"&amp;M1053&amp;"|"&amp;N1053&amp;"|"&amp;O1053&amp;"|"&amp;P1053&amp;"|"&amp;Q1053&amp;"|"&amp;R1053&amp;"|"&amp;S1053&amp;"|"&amp;T1053&amp;"|"&amp;U1053&amp;"|"&amp;V1053&amp;"|"&amp;W1053&amp;"|"&amp;X1053&amp;"|"&amp;Y1053&amp;"|"&amp;Z1053&amp;"|"&amp;AA1053&amp;"|"&amp;AB1053&amp;"|"&amp;AC1053&amp;"|"&amp;AD1053&amp;"|"&amp;AE1053&amp;"|"&amp;AF1053&amp;"|"&amp;AG1053</f>
        <v>City Hotel|1|241|2017|March|13|31|2|2|1|0|0|BB|DEU|Online TA|TA/TO|0|0|0|A|A|2|No Deposit|9||0|Transient|103.6|0|0|Canceled|42744</v>
      </c>
      <c r="AI1053" s="14" t="str">
        <f aca="false">IF(COUNTIF($AH$4:$AH$2603,AH1053)&gt;1,"Duplicate","Unique")</f>
        <v>Unique</v>
      </c>
      <c r="AJ1053" s="14" t="str">
        <f aca="false">IF(COUNTBLANK(B1053:AG1053)&gt;0,"Missing ("&amp;COUNTBLANK(B1053:AG1053)&amp;")","Complete")</f>
        <v>Missing (1)</v>
      </c>
    </row>
    <row r="1054" customFormat="false" ht="15" hidden="false" customHeight="false" outlineLevel="0" collapsed="false">
      <c r="A1054" s="0" t="n">
        <v>1051</v>
      </c>
      <c r="B1054" s="0" t="s">
        <v>90</v>
      </c>
      <c r="C1054" s="0" t="n">
        <v>1</v>
      </c>
      <c r="D1054" s="0" t="n">
        <v>71</v>
      </c>
      <c r="E1054" s="0" t="n">
        <v>2016</v>
      </c>
      <c r="F1054" s="0" t="s">
        <v>135</v>
      </c>
      <c r="G1054" s="0" t="n">
        <v>25</v>
      </c>
      <c r="H1054" s="0" t="n">
        <v>17</v>
      </c>
      <c r="I1054" s="0" t="n">
        <v>2</v>
      </c>
      <c r="J1054" s="0" t="n">
        <v>2</v>
      </c>
      <c r="K1054" s="0" t="n">
        <v>2</v>
      </c>
      <c r="L1054" s="0" t="n">
        <v>1</v>
      </c>
      <c r="M1054" s="0" t="n">
        <v>0</v>
      </c>
      <c r="N1054" s="0" t="s">
        <v>82</v>
      </c>
      <c r="O1054" s="0" t="s">
        <v>92</v>
      </c>
      <c r="P1054" s="0" t="s">
        <v>99</v>
      </c>
      <c r="Q1054" s="0" t="s">
        <v>94</v>
      </c>
      <c r="R1054" s="0" t="n">
        <v>0</v>
      </c>
      <c r="S1054" s="0" t="n">
        <v>0</v>
      </c>
      <c r="T1054" s="0" t="n">
        <v>0</v>
      </c>
      <c r="U1054" s="0" t="s">
        <v>95</v>
      </c>
      <c r="V1054" s="0" t="s">
        <v>95</v>
      </c>
      <c r="W1054" s="0" t="n">
        <v>0</v>
      </c>
      <c r="X1054" s="0" t="s">
        <v>86</v>
      </c>
      <c r="Y1054" s="0" t="n">
        <v>3</v>
      </c>
      <c r="AA1054" s="0" t="n">
        <v>0</v>
      </c>
      <c r="AB1054" s="0" t="s">
        <v>101</v>
      </c>
      <c r="AC1054" s="0" t="n">
        <v>93.08</v>
      </c>
      <c r="AD1054" s="0" t="n">
        <v>0</v>
      </c>
      <c r="AE1054" s="0" t="n">
        <v>1</v>
      </c>
      <c r="AF1054" s="0" t="s">
        <v>96</v>
      </c>
      <c r="AG1054" s="13" t="n">
        <v>42501</v>
      </c>
      <c r="AH1054" s="0" t="str">
        <f aca="false">B1054&amp;"|"&amp;C1054&amp;"|"&amp;D1054&amp;"|"&amp;E1054&amp;"|"&amp;F1054&amp;"|"&amp;G1054&amp;"|"&amp;H1054&amp;"|"&amp;I1054&amp;"|"&amp;J1054&amp;"|"&amp;K1054&amp;"|"&amp;L1054&amp;"|"&amp;M1054&amp;"|"&amp;N1054&amp;"|"&amp;O1054&amp;"|"&amp;P1054&amp;"|"&amp;Q1054&amp;"|"&amp;R1054&amp;"|"&amp;S1054&amp;"|"&amp;T1054&amp;"|"&amp;U1054&amp;"|"&amp;V1054&amp;"|"&amp;W1054&amp;"|"&amp;X1054&amp;"|"&amp;Y1054&amp;"|"&amp;Z1054&amp;"|"&amp;AA1054&amp;"|"&amp;AB1054&amp;"|"&amp;AC1054&amp;"|"&amp;AD1054&amp;"|"&amp;AE1054&amp;"|"&amp;AF1054&amp;"|"&amp;AG1054</f>
        <v>City Hotel|1|71|2016|June|25|17|2|2|2|1|0|BB|PRT|Offline TA/TO|TA/TO|0|0|0|A|A|0|No Deposit|3||0|Transient-Party|93.08|0|1|Canceled|42501</v>
      </c>
      <c r="AI1054" s="0" t="str">
        <f aca="false">IF(COUNTIF($AH$4:$AH$2603,AH1054)&gt;1,"Duplicate","Unique")</f>
        <v>Unique</v>
      </c>
      <c r="AJ1054" s="0" t="str">
        <f aca="false">IF(COUNTBLANK(B1054:AG1054)&gt;0,"Missing ("&amp;COUNTBLANK(B1054:AG1054)&amp;")","Complete")</f>
        <v>Missing (1)</v>
      </c>
    </row>
    <row r="1055" customFormat="false" ht="15" hidden="false" customHeight="false" outlineLevel="0" collapsed="false">
      <c r="A1055" s="14" t="n">
        <v>1052</v>
      </c>
      <c r="B1055" s="14" t="s">
        <v>80</v>
      </c>
      <c r="C1055" s="14" t="n">
        <v>0</v>
      </c>
      <c r="D1055" s="14" t="n">
        <v>100</v>
      </c>
      <c r="E1055" s="14" t="n">
        <v>2015</v>
      </c>
      <c r="F1055" s="14" t="s">
        <v>91</v>
      </c>
      <c r="G1055" s="14" t="n">
        <v>28</v>
      </c>
      <c r="H1055" s="14" t="n">
        <v>6</v>
      </c>
      <c r="I1055" s="14" t="n">
        <v>3</v>
      </c>
      <c r="J1055" s="14" t="n">
        <v>7</v>
      </c>
      <c r="K1055" s="14" t="n">
        <v>2</v>
      </c>
      <c r="L1055" s="14" t="n">
        <v>0</v>
      </c>
      <c r="M1055" s="14" t="n">
        <v>0</v>
      </c>
      <c r="N1055" s="14" t="s">
        <v>82</v>
      </c>
      <c r="O1055" s="14" t="s">
        <v>83</v>
      </c>
      <c r="P1055" s="14" t="s">
        <v>99</v>
      </c>
      <c r="Q1055" s="14" t="s">
        <v>94</v>
      </c>
      <c r="R1055" s="14" t="n">
        <v>0</v>
      </c>
      <c r="S1055" s="14" t="n">
        <v>0</v>
      </c>
      <c r="T1055" s="14" t="n">
        <v>0</v>
      </c>
      <c r="U1055" s="14" t="s">
        <v>109</v>
      </c>
      <c r="V1055" s="14" t="s">
        <v>109</v>
      </c>
      <c r="W1055" s="14" t="n">
        <v>1</v>
      </c>
      <c r="X1055" s="14" t="s">
        <v>86</v>
      </c>
      <c r="Y1055" s="14" t="n">
        <v>241</v>
      </c>
      <c r="Z1055" s="14"/>
      <c r="AA1055" s="14" t="n">
        <v>0</v>
      </c>
      <c r="AB1055" s="14" t="s">
        <v>87</v>
      </c>
      <c r="AC1055" s="14" t="n">
        <v>63.86</v>
      </c>
      <c r="AD1055" s="14" t="n">
        <v>0</v>
      </c>
      <c r="AE1055" s="14" t="n">
        <v>1</v>
      </c>
      <c r="AF1055" s="14" t="s">
        <v>88</v>
      </c>
      <c r="AG1055" s="15" t="n">
        <v>42201</v>
      </c>
      <c r="AH1055" s="14" t="str">
        <f aca="false">B1055&amp;"|"&amp;C1055&amp;"|"&amp;D1055&amp;"|"&amp;E1055&amp;"|"&amp;F1055&amp;"|"&amp;G1055&amp;"|"&amp;H1055&amp;"|"&amp;I1055&amp;"|"&amp;J1055&amp;"|"&amp;K1055&amp;"|"&amp;L1055&amp;"|"&amp;M1055&amp;"|"&amp;N1055&amp;"|"&amp;O1055&amp;"|"&amp;P1055&amp;"|"&amp;Q1055&amp;"|"&amp;R1055&amp;"|"&amp;S1055&amp;"|"&amp;T1055&amp;"|"&amp;U1055&amp;"|"&amp;V1055&amp;"|"&amp;W1055&amp;"|"&amp;X1055&amp;"|"&amp;Y1055&amp;"|"&amp;Z1055&amp;"|"&amp;AA1055&amp;"|"&amp;AB1055&amp;"|"&amp;AC1055&amp;"|"&amp;AD1055&amp;"|"&amp;AE1055&amp;"|"&amp;AF1055&amp;"|"&amp;AG1055</f>
        <v>Resort Hotel|0|100|2015|July|28|6|3|7|2|0|0|BB|GBR|Offline TA/TO|TA/TO|0|0|0|D|D|1|No Deposit|241||0|Transient|63.86|0|1|Check-Out|42201</v>
      </c>
      <c r="AI1055" s="14" t="str">
        <f aca="false">IF(COUNTIF($AH$4:$AH$2603,AH1055)&gt;1,"Duplicate","Unique")</f>
        <v>Unique</v>
      </c>
      <c r="AJ1055" s="14" t="str">
        <f aca="false">IF(COUNTBLANK(B1055:AG1055)&gt;0,"Missing ("&amp;COUNTBLANK(B1055:AG1055)&amp;")","Complete")</f>
        <v>Missing (1)</v>
      </c>
    </row>
    <row r="1056" customFormat="false" ht="15" hidden="false" customHeight="false" outlineLevel="0" collapsed="false">
      <c r="A1056" s="0" t="n">
        <v>1053</v>
      </c>
      <c r="B1056" s="0" t="s">
        <v>80</v>
      </c>
      <c r="C1056" s="0" t="n">
        <v>1</v>
      </c>
      <c r="D1056" s="0" t="n">
        <v>50</v>
      </c>
      <c r="E1056" s="0" t="n">
        <v>2016</v>
      </c>
      <c r="F1056" s="0" t="s">
        <v>103</v>
      </c>
      <c r="G1056" s="0" t="n">
        <v>10</v>
      </c>
      <c r="H1056" s="0" t="n">
        <v>5</v>
      </c>
      <c r="I1056" s="0" t="n">
        <v>0</v>
      </c>
      <c r="J1056" s="0" t="n">
        <v>1</v>
      </c>
      <c r="K1056" s="0" t="n">
        <v>2</v>
      </c>
      <c r="L1056" s="0" t="n">
        <v>0</v>
      </c>
      <c r="M1056" s="0" t="n">
        <v>0</v>
      </c>
      <c r="N1056" s="0" t="s">
        <v>82</v>
      </c>
      <c r="O1056" s="0" t="s">
        <v>92</v>
      </c>
      <c r="P1056" s="0" t="s">
        <v>93</v>
      </c>
      <c r="Q1056" s="0" t="s">
        <v>94</v>
      </c>
      <c r="R1056" s="0" t="n">
        <v>0</v>
      </c>
      <c r="S1056" s="0" t="n">
        <v>0</v>
      </c>
      <c r="T1056" s="0" t="n">
        <v>0</v>
      </c>
      <c r="U1056" s="0" t="s">
        <v>95</v>
      </c>
      <c r="V1056" s="0" t="s">
        <v>95</v>
      </c>
      <c r="W1056" s="0" t="n">
        <v>0</v>
      </c>
      <c r="X1056" s="0" t="s">
        <v>86</v>
      </c>
      <c r="Y1056" s="0" t="n">
        <v>240</v>
      </c>
      <c r="AA1056" s="0" t="n">
        <v>0</v>
      </c>
      <c r="AB1056" s="0" t="s">
        <v>87</v>
      </c>
      <c r="AC1056" s="0" t="n">
        <v>48</v>
      </c>
      <c r="AD1056" s="0" t="n">
        <v>0</v>
      </c>
      <c r="AE1056" s="0" t="n">
        <v>1</v>
      </c>
      <c r="AF1056" s="0" t="s">
        <v>96</v>
      </c>
      <c r="AG1056" s="13" t="n">
        <v>42403</v>
      </c>
      <c r="AH1056" s="0" t="str">
        <f aca="false">B1056&amp;"|"&amp;C1056&amp;"|"&amp;D1056&amp;"|"&amp;E1056&amp;"|"&amp;F1056&amp;"|"&amp;G1056&amp;"|"&amp;H1056&amp;"|"&amp;I1056&amp;"|"&amp;J1056&amp;"|"&amp;K1056&amp;"|"&amp;L1056&amp;"|"&amp;M1056&amp;"|"&amp;N1056&amp;"|"&amp;O1056&amp;"|"&amp;P1056&amp;"|"&amp;Q1056&amp;"|"&amp;R1056&amp;"|"&amp;S1056&amp;"|"&amp;T1056&amp;"|"&amp;U1056&amp;"|"&amp;V1056&amp;"|"&amp;W1056&amp;"|"&amp;X1056&amp;"|"&amp;Y1056&amp;"|"&amp;Z1056&amp;"|"&amp;AA1056&amp;"|"&amp;AB1056&amp;"|"&amp;AC1056&amp;"|"&amp;AD1056&amp;"|"&amp;AE1056&amp;"|"&amp;AF1056&amp;"|"&amp;AG1056</f>
        <v>Resort Hotel|1|50|2016|March|10|5|0|1|2|0|0|BB|PRT|Online TA|TA/TO|0|0|0|A|A|0|No Deposit|240||0|Transient|48|0|1|Canceled|42403</v>
      </c>
      <c r="AI1056" s="0" t="str">
        <f aca="false">IF(COUNTIF($AH$4:$AH$2603,AH1056)&gt;1,"Duplicate","Unique")</f>
        <v>Unique</v>
      </c>
      <c r="AJ1056" s="0" t="str">
        <f aca="false">IF(COUNTBLANK(B1056:AG1056)&gt;0,"Missing ("&amp;COUNTBLANK(B1056:AG1056)&amp;")","Complete")</f>
        <v>Missing (1)</v>
      </c>
    </row>
    <row r="1057" customFormat="false" ht="15" hidden="false" customHeight="false" outlineLevel="0" collapsed="false">
      <c r="A1057" s="14" t="n">
        <v>1054</v>
      </c>
      <c r="B1057" s="14" t="s">
        <v>90</v>
      </c>
      <c r="C1057" s="14" t="n">
        <v>1</v>
      </c>
      <c r="D1057" s="14" t="n">
        <v>68</v>
      </c>
      <c r="E1057" s="14" t="n">
        <v>2016</v>
      </c>
      <c r="F1057" s="14" t="s">
        <v>118</v>
      </c>
      <c r="G1057" s="14" t="n">
        <v>8</v>
      </c>
      <c r="H1057" s="14" t="n">
        <v>17</v>
      </c>
      <c r="I1057" s="14" t="n">
        <v>0</v>
      </c>
      <c r="J1057" s="14" t="n">
        <v>2</v>
      </c>
      <c r="K1057" s="14" t="n">
        <v>2</v>
      </c>
      <c r="L1057" s="14" t="n">
        <v>0</v>
      </c>
      <c r="M1057" s="14" t="n">
        <v>0</v>
      </c>
      <c r="N1057" s="14" t="s">
        <v>82</v>
      </c>
      <c r="O1057" s="14" t="s">
        <v>92</v>
      </c>
      <c r="P1057" s="14" t="s">
        <v>116</v>
      </c>
      <c r="Q1057" s="14" t="s">
        <v>94</v>
      </c>
      <c r="R1057" s="14" t="n">
        <v>0</v>
      </c>
      <c r="S1057" s="14" t="n">
        <v>1</v>
      </c>
      <c r="T1057" s="14" t="n">
        <v>0</v>
      </c>
      <c r="U1057" s="14" t="s">
        <v>95</v>
      </c>
      <c r="V1057" s="14" t="s">
        <v>95</v>
      </c>
      <c r="W1057" s="14" t="n">
        <v>0</v>
      </c>
      <c r="X1057" s="14" t="s">
        <v>120</v>
      </c>
      <c r="Y1057" s="14" t="n">
        <v>37</v>
      </c>
      <c r="Z1057" s="14"/>
      <c r="AA1057" s="14" t="n">
        <v>0</v>
      </c>
      <c r="AB1057" s="14" t="s">
        <v>87</v>
      </c>
      <c r="AC1057" s="14" t="n">
        <v>75</v>
      </c>
      <c r="AD1057" s="14" t="n">
        <v>0</v>
      </c>
      <c r="AE1057" s="14" t="n">
        <v>0</v>
      </c>
      <c r="AF1057" s="14" t="s">
        <v>96</v>
      </c>
      <c r="AG1057" s="15" t="n">
        <v>42375</v>
      </c>
      <c r="AH1057" s="14" t="str">
        <f aca="false">B1057&amp;"|"&amp;C1057&amp;"|"&amp;D1057&amp;"|"&amp;E1057&amp;"|"&amp;F1057&amp;"|"&amp;G1057&amp;"|"&amp;H1057&amp;"|"&amp;I1057&amp;"|"&amp;J1057&amp;"|"&amp;K1057&amp;"|"&amp;L1057&amp;"|"&amp;M1057&amp;"|"&amp;N1057&amp;"|"&amp;O1057&amp;"|"&amp;P1057&amp;"|"&amp;Q1057&amp;"|"&amp;R1057&amp;"|"&amp;S1057&amp;"|"&amp;T1057&amp;"|"&amp;U1057&amp;"|"&amp;V1057&amp;"|"&amp;W1057&amp;"|"&amp;X1057&amp;"|"&amp;Y1057&amp;"|"&amp;Z1057&amp;"|"&amp;AA1057&amp;"|"&amp;AB1057&amp;"|"&amp;AC1057&amp;"|"&amp;AD1057&amp;"|"&amp;AE1057&amp;"|"&amp;AF1057&amp;"|"&amp;AG1057</f>
        <v>City Hotel|1|68|2016|February|8|17|0|2|2|0|0|BB|PRT|Groups|TA/TO|0|1|0|A|A|0|Non Refund|37||0|Transient|75|0|0|Canceled|42375</v>
      </c>
      <c r="AI1057" s="14" t="str">
        <f aca="false">IF(COUNTIF($AH$4:$AH$2603,AH1057)&gt;1,"Duplicate","Unique")</f>
        <v>Duplicate</v>
      </c>
      <c r="AJ1057" s="14" t="str">
        <f aca="false">IF(COUNTBLANK(B1057:AG1057)&gt;0,"Missing ("&amp;COUNTBLANK(B1057:AG1057)&amp;")","Complete")</f>
        <v>Missing (1)</v>
      </c>
    </row>
    <row r="1058" customFormat="false" ht="15" hidden="false" customHeight="false" outlineLevel="0" collapsed="false">
      <c r="A1058" s="0" t="n">
        <v>1055</v>
      </c>
      <c r="B1058" s="0" t="s">
        <v>90</v>
      </c>
      <c r="C1058" s="0" t="n">
        <v>1</v>
      </c>
      <c r="D1058" s="0" t="n">
        <v>0</v>
      </c>
      <c r="E1058" s="0" t="n">
        <v>2016</v>
      </c>
      <c r="F1058" s="0" t="s">
        <v>103</v>
      </c>
      <c r="G1058" s="0" t="n">
        <v>11</v>
      </c>
      <c r="H1058" s="0" t="n">
        <v>8</v>
      </c>
      <c r="I1058" s="0" t="n">
        <v>0</v>
      </c>
      <c r="J1058" s="0" t="n">
        <v>2</v>
      </c>
      <c r="K1058" s="0" t="n">
        <v>1</v>
      </c>
      <c r="L1058" s="0" t="n">
        <v>0</v>
      </c>
      <c r="M1058" s="0" t="n">
        <v>0</v>
      </c>
      <c r="N1058" s="0" t="s">
        <v>82</v>
      </c>
      <c r="O1058" s="0" t="s">
        <v>92</v>
      </c>
      <c r="P1058" s="0" t="s">
        <v>128</v>
      </c>
      <c r="Q1058" s="0" t="s">
        <v>94</v>
      </c>
      <c r="R1058" s="0" t="n">
        <v>0</v>
      </c>
      <c r="S1058" s="0" t="n">
        <v>0</v>
      </c>
      <c r="T1058" s="0" t="n">
        <v>0</v>
      </c>
      <c r="U1058" s="0" t="s">
        <v>109</v>
      </c>
      <c r="V1058" s="0" t="s">
        <v>109</v>
      </c>
      <c r="W1058" s="0" t="n">
        <v>0</v>
      </c>
      <c r="X1058" s="0" t="s">
        <v>86</v>
      </c>
      <c r="Z1058" s="0" t="n">
        <v>209</v>
      </c>
      <c r="AA1058" s="0" t="n">
        <v>0</v>
      </c>
      <c r="AB1058" s="0" t="s">
        <v>101</v>
      </c>
      <c r="AC1058" s="0" t="n">
        <v>75</v>
      </c>
      <c r="AD1058" s="0" t="n">
        <v>0</v>
      </c>
      <c r="AE1058" s="0" t="n">
        <v>0</v>
      </c>
      <c r="AF1058" s="0" t="s">
        <v>96</v>
      </c>
      <c r="AG1058" s="13" t="n">
        <v>42437</v>
      </c>
      <c r="AH1058" s="0" t="str">
        <f aca="false">B1058&amp;"|"&amp;C1058&amp;"|"&amp;D1058&amp;"|"&amp;E1058&amp;"|"&amp;F1058&amp;"|"&amp;G1058&amp;"|"&amp;H1058&amp;"|"&amp;I1058&amp;"|"&amp;J1058&amp;"|"&amp;K1058&amp;"|"&amp;L1058&amp;"|"&amp;M1058&amp;"|"&amp;N1058&amp;"|"&amp;O1058&amp;"|"&amp;P1058&amp;"|"&amp;Q1058&amp;"|"&amp;R1058&amp;"|"&amp;S1058&amp;"|"&amp;T1058&amp;"|"&amp;U1058&amp;"|"&amp;V1058&amp;"|"&amp;W1058&amp;"|"&amp;X1058&amp;"|"&amp;Y1058&amp;"|"&amp;Z1058&amp;"|"&amp;AA1058&amp;"|"&amp;AB1058&amp;"|"&amp;AC1058&amp;"|"&amp;AD1058&amp;"|"&amp;AE1058&amp;"|"&amp;AF1058&amp;"|"&amp;AG1058</f>
        <v>City Hotel|1|0|2016|March|11|8|0|2|1|0|0|BB|PRT|Corporate|TA/TO|0|0|0|D|D|0|No Deposit||209|0|Transient-Party|75|0|0|Canceled|42437</v>
      </c>
      <c r="AI1058" s="0" t="str">
        <f aca="false">IF(COUNTIF($AH$4:$AH$2603,AH1058)&gt;1,"Duplicate","Unique")</f>
        <v>Unique</v>
      </c>
      <c r="AJ1058" s="0" t="str">
        <f aca="false">IF(COUNTBLANK(B1058:AG1058)&gt;0,"Missing ("&amp;COUNTBLANK(B1058:AG1058)&amp;")","Complete")</f>
        <v>Missing (1)</v>
      </c>
    </row>
    <row r="1059" customFormat="false" ht="15" hidden="false" customHeight="false" outlineLevel="0" collapsed="false">
      <c r="A1059" s="14" t="n">
        <v>1056</v>
      </c>
      <c r="B1059" s="14" t="s">
        <v>90</v>
      </c>
      <c r="C1059" s="14" t="n">
        <v>0</v>
      </c>
      <c r="D1059" s="14" t="n">
        <v>265</v>
      </c>
      <c r="E1059" s="14" t="n">
        <v>2016</v>
      </c>
      <c r="F1059" s="14" t="s">
        <v>135</v>
      </c>
      <c r="G1059" s="14" t="n">
        <v>26</v>
      </c>
      <c r="H1059" s="14" t="n">
        <v>24</v>
      </c>
      <c r="I1059" s="14" t="n">
        <v>0</v>
      </c>
      <c r="J1059" s="14" t="n">
        <v>2</v>
      </c>
      <c r="K1059" s="14" t="n">
        <v>2</v>
      </c>
      <c r="L1059" s="14" t="n">
        <v>0</v>
      </c>
      <c r="M1059" s="14" t="n">
        <v>0</v>
      </c>
      <c r="N1059" s="14" t="s">
        <v>112</v>
      </c>
      <c r="O1059" s="14" t="s">
        <v>92</v>
      </c>
      <c r="P1059" s="14" t="s">
        <v>99</v>
      </c>
      <c r="Q1059" s="14" t="s">
        <v>94</v>
      </c>
      <c r="R1059" s="14" t="n">
        <v>0</v>
      </c>
      <c r="S1059" s="14" t="n">
        <v>0</v>
      </c>
      <c r="T1059" s="14" t="n">
        <v>0</v>
      </c>
      <c r="U1059" s="14" t="s">
        <v>95</v>
      </c>
      <c r="V1059" s="14" t="s">
        <v>109</v>
      </c>
      <c r="W1059" s="14" t="n">
        <v>0</v>
      </c>
      <c r="X1059" s="14" t="s">
        <v>86</v>
      </c>
      <c r="Y1059" s="14" t="n">
        <v>6</v>
      </c>
      <c r="Z1059" s="14"/>
      <c r="AA1059" s="14" t="n">
        <v>0</v>
      </c>
      <c r="AB1059" s="14" t="s">
        <v>101</v>
      </c>
      <c r="AC1059" s="14" t="n">
        <v>115</v>
      </c>
      <c r="AD1059" s="14" t="n">
        <v>0</v>
      </c>
      <c r="AE1059" s="14" t="n">
        <v>1</v>
      </c>
      <c r="AF1059" s="14" t="s">
        <v>88</v>
      </c>
      <c r="AG1059" s="15" t="n">
        <v>42547</v>
      </c>
      <c r="AH1059" s="14" t="str">
        <f aca="false">B1059&amp;"|"&amp;C1059&amp;"|"&amp;D1059&amp;"|"&amp;E1059&amp;"|"&amp;F1059&amp;"|"&amp;G1059&amp;"|"&amp;H1059&amp;"|"&amp;I1059&amp;"|"&amp;J1059&amp;"|"&amp;K1059&amp;"|"&amp;L1059&amp;"|"&amp;M1059&amp;"|"&amp;N1059&amp;"|"&amp;O1059&amp;"|"&amp;P1059&amp;"|"&amp;Q1059&amp;"|"&amp;R1059&amp;"|"&amp;S1059&amp;"|"&amp;T1059&amp;"|"&amp;U1059&amp;"|"&amp;V1059&amp;"|"&amp;W1059&amp;"|"&amp;X1059&amp;"|"&amp;Y1059&amp;"|"&amp;Z1059&amp;"|"&amp;AA1059&amp;"|"&amp;AB1059&amp;"|"&amp;AC1059&amp;"|"&amp;AD1059&amp;"|"&amp;AE1059&amp;"|"&amp;AF1059&amp;"|"&amp;AG1059</f>
        <v>City Hotel|0|265|2016|June|26|24|0|2|2|0|0|HB|PRT|Offline TA/TO|TA/TO|0|0|0|A|D|0|No Deposit|6||0|Transient-Party|115|0|1|Check-Out|42547</v>
      </c>
      <c r="AI1059" s="14" t="str">
        <f aca="false">IF(COUNTIF($AH$4:$AH$2603,AH1059)&gt;1,"Duplicate","Unique")</f>
        <v>Unique</v>
      </c>
      <c r="AJ1059" s="14" t="str">
        <f aca="false">IF(COUNTBLANK(B1059:AG1059)&gt;0,"Missing ("&amp;COUNTBLANK(B1059:AG1059)&amp;")","Complete")</f>
        <v>Missing (1)</v>
      </c>
    </row>
    <row r="1060" customFormat="false" ht="15" hidden="false" customHeight="false" outlineLevel="0" collapsed="false">
      <c r="A1060" s="0" t="n">
        <v>1057</v>
      </c>
      <c r="B1060" s="0" t="s">
        <v>80</v>
      </c>
      <c r="C1060" s="0" t="n">
        <v>0</v>
      </c>
      <c r="D1060" s="0" t="n">
        <v>160</v>
      </c>
      <c r="E1060" s="0" t="n">
        <v>2016</v>
      </c>
      <c r="F1060" s="0" t="s">
        <v>121</v>
      </c>
      <c r="G1060" s="0" t="n">
        <v>21</v>
      </c>
      <c r="H1060" s="0" t="n">
        <v>17</v>
      </c>
      <c r="I1060" s="0" t="n">
        <v>0</v>
      </c>
      <c r="J1060" s="0" t="n">
        <v>1</v>
      </c>
      <c r="K1060" s="0" t="n">
        <v>2</v>
      </c>
      <c r="L1060" s="0" t="n">
        <v>0</v>
      </c>
      <c r="M1060" s="0" t="n">
        <v>0</v>
      </c>
      <c r="N1060" s="0" t="s">
        <v>82</v>
      </c>
      <c r="O1060" s="0" t="s">
        <v>108</v>
      </c>
      <c r="P1060" s="0" t="s">
        <v>99</v>
      </c>
      <c r="Q1060" s="0" t="s">
        <v>94</v>
      </c>
      <c r="R1060" s="0" t="n">
        <v>0</v>
      </c>
      <c r="S1060" s="0" t="n">
        <v>0</v>
      </c>
      <c r="T1060" s="0" t="n">
        <v>0</v>
      </c>
      <c r="U1060" s="0" t="s">
        <v>109</v>
      </c>
      <c r="V1060" s="0" t="s">
        <v>85</v>
      </c>
      <c r="W1060" s="0" t="n">
        <v>0</v>
      </c>
      <c r="X1060" s="0" t="s">
        <v>86</v>
      </c>
      <c r="Y1060" s="0" t="n">
        <v>251</v>
      </c>
      <c r="AA1060" s="0" t="n">
        <v>0</v>
      </c>
      <c r="AB1060" s="0" t="s">
        <v>87</v>
      </c>
      <c r="AC1060" s="0" t="n">
        <v>59</v>
      </c>
      <c r="AD1060" s="0" t="n">
        <v>0</v>
      </c>
      <c r="AE1060" s="0" t="n">
        <v>1</v>
      </c>
      <c r="AF1060" s="0" t="s">
        <v>88</v>
      </c>
      <c r="AG1060" s="13" t="n">
        <v>42508</v>
      </c>
      <c r="AH1060" s="0" t="str">
        <f aca="false">B1060&amp;"|"&amp;C1060&amp;"|"&amp;D1060&amp;"|"&amp;E1060&amp;"|"&amp;F1060&amp;"|"&amp;G1060&amp;"|"&amp;H1060&amp;"|"&amp;I1060&amp;"|"&amp;J1060&amp;"|"&amp;K1060&amp;"|"&amp;L1060&amp;"|"&amp;M1060&amp;"|"&amp;N1060&amp;"|"&amp;O1060&amp;"|"&amp;P1060&amp;"|"&amp;Q1060&amp;"|"&amp;R1060&amp;"|"&amp;S1060&amp;"|"&amp;T1060&amp;"|"&amp;U1060&amp;"|"&amp;V1060&amp;"|"&amp;W1060&amp;"|"&amp;X1060&amp;"|"&amp;Y1060&amp;"|"&amp;Z1060&amp;"|"&amp;AA1060&amp;"|"&amp;AB1060&amp;"|"&amp;AC1060&amp;"|"&amp;AD1060&amp;"|"&amp;AE1060&amp;"|"&amp;AF1060&amp;"|"&amp;AG1060</f>
        <v>Resort Hotel|0|160|2016|May|21|17|0|1|2|0|0|BB|DEU|Offline TA/TO|TA/TO|0|0|0|D|F|0|No Deposit|251||0|Transient|59|0|1|Check-Out|42508</v>
      </c>
      <c r="AI1060" s="0" t="str">
        <f aca="false">IF(COUNTIF($AH$4:$AH$2603,AH1060)&gt;1,"Duplicate","Unique")</f>
        <v>Unique</v>
      </c>
      <c r="AJ1060" s="0" t="str">
        <f aca="false">IF(COUNTBLANK(B1060:AG1060)&gt;0,"Missing ("&amp;COUNTBLANK(B1060:AG1060)&amp;")","Complete")</f>
        <v>Missing (1)</v>
      </c>
    </row>
    <row r="1061" customFormat="false" ht="15" hidden="false" customHeight="false" outlineLevel="0" collapsed="false">
      <c r="A1061" s="14" t="n">
        <v>1058</v>
      </c>
      <c r="B1061" s="14" t="s">
        <v>90</v>
      </c>
      <c r="C1061" s="14" t="n">
        <v>0</v>
      </c>
      <c r="D1061" s="14" t="n">
        <v>133</v>
      </c>
      <c r="E1061" s="14" t="n">
        <v>2017</v>
      </c>
      <c r="F1061" s="14" t="s">
        <v>106</v>
      </c>
      <c r="G1061" s="14" t="n">
        <v>16</v>
      </c>
      <c r="H1061" s="14" t="n">
        <v>19</v>
      </c>
      <c r="I1061" s="14" t="n">
        <v>0</v>
      </c>
      <c r="J1061" s="14" t="n">
        <v>4</v>
      </c>
      <c r="K1061" s="14" t="n">
        <v>2</v>
      </c>
      <c r="L1061" s="14" t="n">
        <v>0</v>
      </c>
      <c r="M1061" s="14" t="n">
        <v>0</v>
      </c>
      <c r="N1061" s="14" t="s">
        <v>82</v>
      </c>
      <c r="O1061" s="14" t="s">
        <v>179</v>
      </c>
      <c r="P1061" s="14" t="s">
        <v>99</v>
      </c>
      <c r="Q1061" s="14" t="s">
        <v>94</v>
      </c>
      <c r="R1061" s="14" t="n">
        <v>0</v>
      </c>
      <c r="S1061" s="14" t="n">
        <v>0</v>
      </c>
      <c r="T1061" s="14" t="n">
        <v>0</v>
      </c>
      <c r="U1061" s="14" t="s">
        <v>95</v>
      </c>
      <c r="V1061" s="14" t="s">
        <v>95</v>
      </c>
      <c r="W1061" s="14" t="n">
        <v>0</v>
      </c>
      <c r="X1061" s="14" t="s">
        <v>86</v>
      </c>
      <c r="Y1061" s="14" t="n">
        <v>390</v>
      </c>
      <c r="Z1061" s="14"/>
      <c r="AA1061" s="14" t="n">
        <v>0</v>
      </c>
      <c r="AB1061" s="14" t="s">
        <v>101</v>
      </c>
      <c r="AC1061" s="14" t="n">
        <v>124</v>
      </c>
      <c r="AD1061" s="14" t="n">
        <v>0</v>
      </c>
      <c r="AE1061" s="14" t="n">
        <v>0</v>
      </c>
      <c r="AF1061" s="14" t="s">
        <v>88</v>
      </c>
      <c r="AG1061" s="15" t="n">
        <v>42848</v>
      </c>
      <c r="AH1061" s="14" t="str">
        <f aca="false">B1061&amp;"|"&amp;C1061&amp;"|"&amp;D1061&amp;"|"&amp;E1061&amp;"|"&amp;F1061&amp;"|"&amp;G1061&amp;"|"&amp;H1061&amp;"|"&amp;I1061&amp;"|"&amp;J1061&amp;"|"&amp;K1061&amp;"|"&amp;L1061&amp;"|"&amp;M1061&amp;"|"&amp;N1061&amp;"|"&amp;O1061&amp;"|"&amp;P1061&amp;"|"&amp;Q1061&amp;"|"&amp;R1061&amp;"|"&amp;S1061&amp;"|"&amp;T1061&amp;"|"&amp;U1061&amp;"|"&amp;V1061&amp;"|"&amp;W1061&amp;"|"&amp;X1061&amp;"|"&amp;Y1061&amp;"|"&amp;Z1061&amp;"|"&amp;AA1061&amp;"|"&amp;AB1061&amp;"|"&amp;AC1061&amp;"|"&amp;AD1061&amp;"|"&amp;AE1061&amp;"|"&amp;AF1061&amp;"|"&amp;AG1061</f>
        <v>City Hotel|0|133|2017|April|16|19|0|4|2|0|0|BB|ISL|Offline TA/TO|TA/TO|0|0|0|A|A|0|No Deposit|390||0|Transient-Party|124|0|0|Check-Out|42848</v>
      </c>
      <c r="AI1061" s="14" t="str">
        <f aca="false">IF(COUNTIF($AH$4:$AH$2603,AH1061)&gt;1,"Duplicate","Unique")</f>
        <v>Duplicate</v>
      </c>
      <c r="AJ1061" s="14" t="str">
        <f aca="false">IF(COUNTBLANK(B1061:AG1061)&gt;0,"Missing ("&amp;COUNTBLANK(B1061:AG1061)&amp;")","Complete")</f>
        <v>Missing (1)</v>
      </c>
    </row>
    <row r="1062" customFormat="false" ht="15" hidden="false" customHeight="false" outlineLevel="0" collapsed="false">
      <c r="A1062" s="0" t="n">
        <v>1059</v>
      </c>
      <c r="B1062" s="0" t="s">
        <v>80</v>
      </c>
      <c r="C1062" s="0" t="n">
        <v>0</v>
      </c>
      <c r="D1062" s="0" t="n">
        <v>9</v>
      </c>
      <c r="E1062" s="0" t="n">
        <v>2017</v>
      </c>
      <c r="F1062" s="0" t="s">
        <v>118</v>
      </c>
      <c r="G1062" s="0" t="n">
        <v>7</v>
      </c>
      <c r="H1062" s="0" t="n">
        <v>18</v>
      </c>
      <c r="I1062" s="0" t="n">
        <v>1</v>
      </c>
      <c r="J1062" s="0" t="n">
        <v>1</v>
      </c>
      <c r="K1062" s="0" t="n">
        <v>2</v>
      </c>
      <c r="L1062" s="0" t="n">
        <v>0</v>
      </c>
      <c r="M1062" s="0" t="n">
        <v>0</v>
      </c>
      <c r="N1062" s="0" t="s">
        <v>82</v>
      </c>
      <c r="O1062" s="0" t="s">
        <v>92</v>
      </c>
      <c r="P1062" s="0" t="s">
        <v>93</v>
      </c>
      <c r="Q1062" s="0" t="s">
        <v>84</v>
      </c>
      <c r="R1062" s="0" t="n">
        <v>1</v>
      </c>
      <c r="S1062" s="0" t="n">
        <v>0</v>
      </c>
      <c r="T1062" s="0" t="n">
        <v>1</v>
      </c>
      <c r="U1062" s="0" t="s">
        <v>95</v>
      </c>
      <c r="V1062" s="0" t="s">
        <v>95</v>
      </c>
      <c r="W1062" s="0" t="n">
        <v>2</v>
      </c>
      <c r="X1062" s="0" t="s">
        <v>86</v>
      </c>
      <c r="Y1062" s="0" t="n">
        <v>240</v>
      </c>
      <c r="AA1062" s="0" t="n">
        <v>0</v>
      </c>
      <c r="AB1062" s="0" t="s">
        <v>87</v>
      </c>
      <c r="AC1062" s="0" t="n">
        <v>60</v>
      </c>
      <c r="AD1062" s="0" t="n">
        <v>0</v>
      </c>
      <c r="AE1062" s="0" t="n">
        <v>2</v>
      </c>
      <c r="AF1062" s="0" t="s">
        <v>88</v>
      </c>
      <c r="AG1062" s="13" t="n">
        <v>42786</v>
      </c>
      <c r="AH1062" s="0" t="str">
        <f aca="false">B1062&amp;"|"&amp;C1062&amp;"|"&amp;D1062&amp;"|"&amp;E1062&amp;"|"&amp;F1062&amp;"|"&amp;G1062&amp;"|"&amp;H1062&amp;"|"&amp;I1062&amp;"|"&amp;J1062&amp;"|"&amp;K1062&amp;"|"&amp;L1062&amp;"|"&amp;M1062&amp;"|"&amp;N1062&amp;"|"&amp;O1062&amp;"|"&amp;P1062&amp;"|"&amp;Q1062&amp;"|"&amp;R1062&amp;"|"&amp;S1062&amp;"|"&amp;T1062&amp;"|"&amp;U1062&amp;"|"&amp;V1062&amp;"|"&amp;W1062&amp;"|"&amp;X1062&amp;"|"&amp;Y1062&amp;"|"&amp;Z1062&amp;"|"&amp;AA1062&amp;"|"&amp;AB1062&amp;"|"&amp;AC1062&amp;"|"&amp;AD1062&amp;"|"&amp;AE1062&amp;"|"&amp;AF1062&amp;"|"&amp;AG1062</f>
        <v>Resort Hotel|0|9|2017|February|7|18|1|1|2|0|0|BB|PRT|Online TA|Direct|1|0|1|A|A|2|No Deposit|240||0|Transient|60|0|2|Check-Out|42786</v>
      </c>
      <c r="AI1062" s="0" t="str">
        <f aca="false">IF(COUNTIF($AH$4:$AH$2603,AH1062)&gt;1,"Duplicate","Unique")</f>
        <v>Unique</v>
      </c>
      <c r="AJ1062" s="0" t="str">
        <f aca="false">IF(COUNTBLANK(B1062:AG1062)&gt;0,"Missing ("&amp;COUNTBLANK(B1062:AG1062)&amp;")","Complete")</f>
        <v>Missing (1)</v>
      </c>
    </row>
    <row r="1063" customFormat="false" ht="15" hidden="false" customHeight="false" outlineLevel="0" collapsed="false">
      <c r="A1063" s="14" t="n">
        <v>1060</v>
      </c>
      <c r="B1063" s="14" t="s">
        <v>80</v>
      </c>
      <c r="C1063" s="14" t="n">
        <v>0</v>
      </c>
      <c r="D1063" s="14" t="n">
        <v>28</v>
      </c>
      <c r="E1063" s="14" t="n">
        <v>2015</v>
      </c>
      <c r="F1063" s="14" t="s">
        <v>111</v>
      </c>
      <c r="G1063" s="14" t="n">
        <v>43</v>
      </c>
      <c r="H1063" s="14" t="n">
        <v>21</v>
      </c>
      <c r="I1063" s="14" t="n">
        <v>0</v>
      </c>
      <c r="J1063" s="14" t="n">
        <v>2</v>
      </c>
      <c r="K1063" s="14" t="n">
        <v>2</v>
      </c>
      <c r="L1063" s="14" t="n">
        <v>0</v>
      </c>
      <c r="M1063" s="14" t="n">
        <v>0</v>
      </c>
      <c r="N1063" s="14" t="s">
        <v>112</v>
      </c>
      <c r="O1063" s="14" t="s">
        <v>122</v>
      </c>
      <c r="P1063" s="14" t="s">
        <v>99</v>
      </c>
      <c r="Q1063" s="14" t="s">
        <v>94</v>
      </c>
      <c r="R1063" s="14" t="n">
        <v>0</v>
      </c>
      <c r="S1063" s="14" t="n">
        <v>0</v>
      </c>
      <c r="T1063" s="14" t="n">
        <v>0</v>
      </c>
      <c r="U1063" s="14" t="s">
        <v>95</v>
      </c>
      <c r="V1063" s="14" t="s">
        <v>156</v>
      </c>
      <c r="W1063" s="14" t="n">
        <v>0</v>
      </c>
      <c r="X1063" s="14" t="s">
        <v>86</v>
      </c>
      <c r="Y1063" s="14" t="n">
        <v>208</v>
      </c>
      <c r="Z1063" s="14"/>
      <c r="AA1063" s="14" t="n">
        <v>0</v>
      </c>
      <c r="AB1063" s="14" t="s">
        <v>101</v>
      </c>
      <c r="AC1063" s="14" t="n">
        <v>70</v>
      </c>
      <c r="AD1063" s="14" t="n">
        <v>0</v>
      </c>
      <c r="AE1063" s="14" t="n">
        <v>0</v>
      </c>
      <c r="AF1063" s="14" t="s">
        <v>88</v>
      </c>
      <c r="AG1063" s="15" t="n">
        <v>42300</v>
      </c>
      <c r="AH1063" s="14" t="str">
        <f aca="false">B1063&amp;"|"&amp;C1063&amp;"|"&amp;D1063&amp;"|"&amp;E1063&amp;"|"&amp;F1063&amp;"|"&amp;G1063&amp;"|"&amp;H1063&amp;"|"&amp;I1063&amp;"|"&amp;J1063&amp;"|"&amp;K1063&amp;"|"&amp;L1063&amp;"|"&amp;M1063&amp;"|"&amp;N1063&amp;"|"&amp;O1063&amp;"|"&amp;P1063&amp;"|"&amp;Q1063&amp;"|"&amp;R1063&amp;"|"&amp;S1063&amp;"|"&amp;T1063&amp;"|"&amp;U1063&amp;"|"&amp;V1063&amp;"|"&amp;W1063&amp;"|"&amp;X1063&amp;"|"&amp;Y1063&amp;"|"&amp;Z1063&amp;"|"&amp;AA1063&amp;"|"&amp;AB1063&amp;"|"&amp;AC1063&amp;"|"&amp;AD1063&amp;"|"&amp;AE1063&amp;"|"&amp;AF1063&amp;"|"&amp;AG1063</f>
        <v>Resort Hotel|0|28|2015|October|43|21|0|2|2|0|0|HB|FRA|Offline TA/TO|TA/TO|0|0|0|A|C|0|No Deposit|208||0|Transient-Party|70|0|0|Check-Out|42300</v>
      </c>
      <c r="AI1063" s="14" t="str">
        <f aca="false">IF(COUNTIF($AH$4:$AH$2603,AH1063)&gt;1,"Duplicate","Unique")</f>
        <v>Unique</v>
      </c>
      <c r="AJ1063" s="14" t="str">
        <f aca="false">IF(COUNTBLANK(B1063:AG1063)&gt;0,"Missing ("&amp;COUNTBLANK(B1063:AG1063)&amp;")","Complete")</f>
        <v>Missing (1)</v>
      </c>
    </row>
    <row r="1064" customFormat="false" ht="15" hidden="false" customHeight="false" outlineLevel="0" collapsed="false">
      <c r="A1064" s="0" t="n">
        <v>1061</v>
      </c>
      <c r="B1064" s="0" t="s">
        <v>90</v>
      </c>
      <c r="C1064" s="0" t="n">
        <v>0</v>
      </c>
      <c r="D1064" s="0" t="n">
        <v>48</v>
      </c>
      <c r="E1064" s="0" t="n">
        <v>2016</v>
      </c>
      <c r="F1064" s="0" t="s">
        <v>106</v>
      </c>
      <c r="G1064" s="0" t="n">
        <v>14</v>
      </c>
      <c r="H1064" s="0" t="n">
        <v>1</v>
      </c>
      <c r="I1064" s="0" t="n">
        <v>2</v>
      </c>
      <c r="J1064" s="0" t="n">
        <v>3</v>
      </c>
      <c r="K1064" s="0" t="n">
        <v>2</v>
      </c>
      <c r="L1064" s="0" t="n">
        <v>0</v>
      </c>
      <c r="M1064" s="0" t="n">
        <v>0</v>
      </c>
      <c r="N1064" s="0" t="s">
        <v>107</v>
      </c>
      <c r="O1064" s="0" t="s">
        <v>130</v>
      </c>
      <c r="P1064" s="0" t="s">
        <v>93</v>
      </c>
      <c r="Q1064" s="0" t="s">
        <v>94</v>
      </c>
      <c r="R1064" s="0" t="n">
        <v>0</v>
      </c>
      <c r="S1064" s="0" t="n">
        <v>0</v>
      </c>
      <c r="T1064" s="0" t="n">
        <v>0</v>
      </c>
      <c r="U1064" s="0" t="s">
        <v>95</v>
      </c>
      <c r="V1064" s="0" t="s">
        <v>95</v>
      </c>
      <c r="W1064" s="0" t="n">
        <v>0</v>
      </c>
      <c r="X1064" s="0" t="s">
        <v>86</v>
      </c>
      <c r="Y1064" s="0" t="n">
        <v>7</v>
      </c>
      <c r="AA1064" s="0" t="n">
        <v>0</v>
      </c>
      <c r="AB1064" s="0" t="s">
        <v>87</v>
      </c>
      <c r="AC1064" s="0" t="n">
        <v>63.22</v>
      </c>
      <c r="AD1064" s="0" t="n">
        <v>0</v>
      </c>
      <c r="AE1064" s="0" t="n">
        <v>1</v>
      </c>
      <c r="AF1064" s="0" t="s">
        <v>88</v>
      </c>
      <c r="AG1064" s="13" t="n">
        <v>42466</v>
      </c>
      <c r="AH1064" s="0" t="str">
        <f aca="false">B1064&amp;"|"&amp;C1064&amp;"|"&amp;D1064&amp;"|"&amp;E1064&amp;"|"&amp;F1064&amp;"|"&amp;G1064&amp;"|"&amp;H1064&amp;"|"&amp;I1064&amp;"|"&amp;J1064&amp;"|"&amp;K1064&amp;"|"&amp;L1064&amp;"|"&amp;M1064&amp;"|"&amp;N1064&amp;"|"&amp;O1064&amp;"|"&amp;P1064&amp;"|"&amp;Q1064&amp;"|"&amp;R1064&amp;"|"&amp;S1064&amp;"|"&amp;T1064&amp;"|"&amp;U1064&amp;"|"&amp;V1064&amp;"|"&amp;W1064&amp;"|"&amp;X1064&amp;"|"&amp;Y1064&amp;"|"&amp;Z1064&amp;"|"&amp;AA1064&amp;"|"&amp;AB1064&amp;"|"&amp;AC1064&amp;"|"&amp;AD1064&amp;"|"&amp;AE1064&amp;"|"&amp;AF1064&amp;"|"&amp;AG1064</f>
        <v>City Hotel|0|48|2016|April|14|1|2|3|2|0|0|SC|NLD|Online TA|TA/TO|0|0|0|A|A|0|No Deposit|7||0|Transient|63.22|0|1|Check-Out|42466</v>
      </c>
      <c r="AI1064" s="0" t="str">
        <f aca="false">IF(COUNTIF($AH$4:$AH$2603,AH1064)&gt;1,"Duplicate","Unique")</f>
        <v>Unique</v>
      </c>
      <c r="AJ1064" s="0" t="str">
        <f aca="false">IF(COUNTBLANK(B1064:AG1064)&gt;0,"Missing ("&amp;COUNTBLANK(B1064:AG1064)&amp;")","Complete")</f>
        <v>Missing (1)</v>
      </c>
    </row>
    <row r="1065" customFormat="false" ht="15" hidden="false" customHeight="false" outlineLevel="0" collapsed="false">
      <c r="A1065" s="14" t="n">
        <v>1062</v>
      </c>
      <c r="B1065" s="14" t="s">
        <v>90</v>
      </c>
      <c r="C1065" s="14" t="n">
        <v>0</v>
      </c>
      <c r="D1065" s="14" t="n">
        <v>12</v>
      </c>
      <c r="E1065" s="14" t="n">
        <v>2015</v>
      </c>
      <c r="F1065" s="14" t="s">
        <v>111</v>
      </c>
      <c r="G1065" s="14" t="n">
        <v>41</v>
      </c>
      <c r="H1065" s="14" t="n">
        <v>5</v>
      </c>
      <c r="I1065" s="14" t="n">
        <v>1</v>
      </c>
      <c r="J1065" s="14" t="n">
        <v>4</v>
      </c>
      <c r="K1065" s="14" t="n">
        <v>2</v>
      </c>
      <c r="L1065" s="14" t="n">
        <v>0</v>
      </c>
      <c r="M1065" s="14" t="n">
        <v>0</v>
      </c>
      <c r="N1065" s="14" t="s">
        <v>82</v>
      </c>
      <c r="O1065" s="14" t="s">
        <v>92</v>
      </c>
      <c r="P1065" s="14" t="s">
        <v>84</v>
      </c>
      <c r="Q1065" s="14" t="s">
        <v>84</v>
      </c>
      <c r="R1065" s="14" t="n">
        <v>0</v>
      </c>
      <c r="S1065" s="14" t="n">
        <v>0</v>
      </c>
      <c r="T1065" s="14" t="n">
        <v>0</v>
      </c>
      <c r="U1065" s="14" t="s">
        <v>95</v>
      </c>
      <c r="V1065" s="14" t="s">
        <v>95</v>
      </c>
      <c r="W1065" s="14" t="n">
        <v>0</v>
      </c>
      <c r="X1065" s="14" t="s">
        <v>86</v>
      </c>
      <c r="Y1065" s="14" t="n">
        <v>14</v>
      </c>
      <c r="Z1065" s="14"/>
      <c r="AA1065" s="14" t="n">
        <v>0</v>
      </c>
      <c r="AB1065" s="14" t="s">
        <v>87</v>
      </c>
      <c r="AC1065" s="14" t="n">
        <v>114</v>
      </c>
      <c r="AD1065" s="14" t="n">
        <v>0</v>
      </c>
      <c r="AE1065" s="14" t="n">
        <v>3</v>
      </c>
      <c r="AF1065" s="14" t="s">
        <v>88</v>
      </c>
      <c r="AG1065" s="15" t="n">
        <v>42287</v>
      </c>
      <c r="AH1065" s="14" t="str">
        <f aca="false">B1065&amp;"|"&amp;C1065&amp;"|"&amp;D1065&amp;"|"&amp;E1065&amp;"|"&amp;F1065&amp;"|"&amp;G1065&amp;"|"&amp;H1065&amp;"|"&amp;I1065&amp;"|"&amp;J1065&amp;"|"&amp;K1065&amp;"|"&amp;L1065&amp;"|"&amp;M1065&amp;"|"&amp;N1065&amp;"|"&amp;O1065&amp;"|"&amp;P1065&amp;"|"&amp;Q1065&amp;"|"&amp;R1065&amp;"|"&amp;S1065&amp;"|"&amp;T1065&amp;"|"&amp;U1065&amp;"|"&amp;V1065&amp;"|"&amp;W1065&amp;"|"&amp;X1065&amp;"|"&amp;Y1065&amp;"|"&amp;Z1065&amp;"|"&amp;AA1065&amp;"|"&amp;AB1065&amp;"|"&amp;AC1065&amp;"|"&amp;AD1065&amp;"|"&amp;AE1065&amp;"|"&amp;AF1065&amp;"|"&amp;AG1065</f>
        <v>City Hotel|0|12|2015|October|41|5|1|4|2|0|0|BB|PRT|Direct|Direct|0|0|0|A|A|0|No Deposit|14||0|Transient|114|0|3|Check-Out|42287</v>
      </c>
      <c r="AI1065" s="14" t="str">
        <f aca="false">IF(COUNTIF($AH$4:$AH$2603,AH1065)&gt;1,"Duplicate","Unique")</f>
        <v>Unique</v>
      </c>
      <c r="AJ1065" s="14" t="str">
        <f aca="false">IF(COUNTBLANK(B1065:AG1065)&gt;0,"Missing ("&amp;COUNTBLANK(B1065:AG1065)&amp;")","Complete")</f>
        <v>Missing (1)</v>
      </c>
    </row>
    <row r="1066" customFormat="false" ht="15" hidden="false" customHeight="false" outlineLevel="0" collapsed="false">
      <c r="A1066" s="0" t="n">
        <v>1063</v>
      </c>
      <c r="B1066" s="0" t="s">
        <v>90</v>
      </c>
      <c r="C1066" s="0" t="n">
        <v>0</v>
      </c>
      <c r="D1066" s="0" t="n">
        <v>45</v>
      </c>
      <c r="E1066" s="0" t="n">
        <v>2016</v>
      </c>
      <c r="F1066" s="0" t="s">
        <v>91</v>
      </c>
      <c r="G1066" s="0" t="n">
        <v>28</v>
      </c>
      <c r="H1066" s="0" t="n">
        <v>5</v>
      </c>
      <c r="I1066" s="0" t="n">
        <v>0</v>
      </c>
      <c r="J1066" s="0" t="n">
        <v>1</v>
      </c>
      <c r="K1066" s="0" t="n">
        <v>2</v>
      </c>
      <c r="L1066" s="0" t="n">
        <v>0</v>
      </c>
      <c r="M1066" s="0" t="n">
        <v>0</v>
      </c>
      <c r="N1066" s="0" t="s">
        <v>82</v>
      </c>
      <c r="O1066" s="0" t="s">
        <v>92</v>
      </c>
      <c r="P1066" s="0" t="s">
        <v>99</v>
      </c>
      <c r="Q1066" s="0" t="s">
        <v>94</v>
      </c>
      <c r="R1066" s="0" t="n">
        <v>0</v>
      </c>
      <c r="S1066" s="0" t="n">
        <v>0</v>
      </c>
      <c r="T1066" s="0" t="n">
        <v>0</v>
      </c>
      <c r="U1066" s="0" t="s">
        <v>95</v>
      </c>
      <c r="V1066" s="0" t="s">
        <v>95</v>
      </c>
      <c r="W1066" s="0" t="n">
        <v>0</v>
      </c>
      <c r="X1066" s="0" t="s">
        <v>86</v>
      </c>
      <c r="Y1066" s="0" t="n">
        <v>42</v>
      </c>
      <c r="AA1066" s="0" t="n">
        <v>0</v>
      </c>
      <c r="AB1066" s="0" t="s">
        <v>87</v>
      </c>
      <c r="AC1066" s="0" t="n">
        <v>76.5</v>
      </c>
      <c r="AD1066" s="0" t="n">
        <v>0</v>
      </c>
      <c r="AE1066" s="0" t="n">
        <v>0</v>
      </c>
      <c r="AF1066" s="0" t="s">
        <v>88</v>
      </c>
      <c r="AG1066" s="13" t="n">
        <v>42557</v>
      </c>
      <c r="AH1066" s="0" t="str">
        <f aca="false">B1066&amp;"|"&amp;C1066&amp;"|"&amp;D1066&amp;"|"&amp;E1066&amp;"|"&amp;F1066&amp;"|"&amp;G1066&amp;"|"&amp;H1066&amp;"|"&amp;I1066&amp;"|"&amp;J1066&amp;"|"&amp;K1066&amp;"|"&amp;L1066&amp;"|"&amp;M1066&amp;"|"&amp;N1066&amp;"|"&amp;O1066&amp;"|"&amp;P1066&amp;"|"&amp;Q1066&amp;"|"&amp;R1066&amp;"|"&amp;S1066&amp;"|"&amp;T1066&amp;"|"&amp;U1066&amp;"|"&amp;V1066&amp;"|"&amp;W1066&amp;"|"&amp;X1066&amp;"|"&amp;Y1066&amp;"|"&amp;Z1066&amp;"|"&amp;AA1066&amp;"|"&amp;AB1066&amp;"|"&amp;AC1066&amp;"|"&amp;AD1066&amp;"|"&amp;AE1066&amp;"|"&amp;AF1066&amp;"|"&amp;AG1066</f>
        <v>City Hotel|0|45|2016|July|28|5|0|1|2|0|0|BB|PRT|Offline TA/TO|TA/TO|0|0|0|A|A|0|No Deposit|42||0|Transient|76.5|0|0|Check-Out|42557</v>
      </c>
      <c r="AI1066" s="0" t="str">
        <f aca="false">IF(COUNTIF($AH$4:$AH$2603,AH1066)&gt;1,"Duplicate","Unique")</f>
        <v>Unique</v>
      </c>
      <c r="AJ1066" s="0" t="str">
        <f aca="false">IF(COUNTBLANK(B1066:AG1066)&gt;0,"Missing ("&amp;COUNTBLANK(B1066:AG1066)&amp;")","Complete")</f>
        <v>Missing (1)</v>
      </c>
    </row>
    <row r="1067" customFormat="false" ht="15" hidden="false" customHeight="false" outlineLevel="0" collapsed="false">
      <c r="A1067" s="14" t="n">
        <v>1064</v>
      </c>
      <c r="B1067" s="14" t="s">
        <v>90</v>
      </c>
      <c r="C1067" s="14" t="n">
        <v>1</v>
      </c>
      <c r="D1067" s="14" t="n">
        <v>4</v>
      </c>
      <c r="E1067" s="14" t="n">
        <v>2016</v>
      </c>
      <c r="F1067" s="14" t="s">
        <v>114</v>
      </c>
      <c r="G1067" s="14" t="n">
        <v>40</v>
      </c>
      <c r="H1067" s="14" t="n">
        <v>27</v>
      </c>
      <c r="I1067" s="14" t="n">
        <v>0</v>
      </c>
      <c r="J1067" s="14" t="n">
        <v>1</v>
      </c>
      <c r="K1067" s="14" t="n">
        <v>2</v>
      </c>
      <c r="L1067" s="14" t="n">
        <v>0</v>
      </c>
      <c r="M1067" s="14" t="n">
        <v>0</v>
      </c>
      <c r="N1067" s="14" t="s">
        <v>82</v>
      </c>
      <c r="O1067" s="14" t="s">
        <v>92</v>
      </c>
      <c r="P1067" s="14" t="s">
        <v>99</v>
      </c>
      <c r="Q1067" s="14" t="s">
        <v>94</v>
      </c>
      <c r="R1067" s="14" t="n">
        <v>0</v>
      </c>
      <c r="S1067" s="14" t="n">
        <v>0</v>
      </c>
      <c r="T1067" s="14" t="n">
        <v>0</v>
      </c>
      <c r="U1067" s="14" t="s">
        <v>95</v>
      </c>
      <c r="V1067" s="14" t="s">
        <v>95</v>
      </c>
      <c r="W1067" s="14" t="n">
        <v>0</v>
      </c>
      <c r="X1067" s="14" t="s">
        <v>86</v>
      </c>
      <c r="Y1067" s="14" t="n">
        <v>94</v>
      </c>
      <c r="Z1067" s="14"/>
      <c r="AA1067" s="14" t="n">
        <v>0</v>
      </c>
      <c r="AB1067" s="14" t="s">
        <v>87</v>
      </c>
      <c r="AC1067" s="14" t="n">
        <v>75</v>
      </c>
      <c r="AD1067" s="14" t="n">
        <v>0</v>
      </c>
      <c r="AE1067" s="14" t="n">
        <v>2</v>
      </c>
      <c r="AF1067" s="14" t="s">
        <v>96</v>
      </c>
      <c r="AG1067" s="15" t="n">
        <v>42636</v>
      </c>
      <c r="AH1067" s="14" t="str">
        <f aca="false">B1067&amp;"|"&amp;C1067&amp;"|"&amp;D1067&amp;"|"&amp;E1067&amp;"|"&amp;F1067&amp;"|"&amp;G1067&amp;"|"&amp;H1067&amp;"|"&amp;I1067&amp;"|"&amp;J1067&amp;"|"&amp;K1067&amp;"|"&amp;L1067&amp;"|"&amp;M1067&amp;"|"&amp;N1067&amp;"|"&amp;O1067&amp;"|"&amp;P1067&amp;"|"&amp;Q1067&amp;"|"&amp;R1067&amp;"|"&amp;S1067&amp;"|"&amp;T1067&amp;"|"&amp;U1067&amp;"|"&amp;V1067&amp;"|"&amp;W1067&amp;"|"&amp;X1067&amp;"|"&amp;Y1067&amp;"|"&amp;Z1067&amp;"|"&amp;AA1067&amp;"|"&amp;AB1067&amp;"|"&amp;AC1067&amp;"|"&amp;AD1067&amp;"|"&amp;AE1067&amp;"|"&amp;AF1067&amp;"|"&amp;AG1067</f>
        <v>City Hotel|1|4|2016|September|40|27|0|1|2|0|0|BB|PRT|Offline TA/TO|TA/TO|0|0|0|A|A|0|No Deposit|94||0|Transient|75|0|2|Canceled|42636</v>
      </c>
      <c r="AI1067" s="14" t="str">
        <f aca="false">IF(COUNTIF($AH$4:$AH$2603,AH1067)&gt;1,"Duplicate","Unique")</f>
        <v>Unique</v>
      </c>
      <c r="AJ1067" s="14" t="str">
        <f aca="false">IF(COUNTBLANK(B1067:AG1067)&gt;0,"Missing ("&amp;COUNTBLANK(B1067:AG1067)&amp;")","Complete")</f>
        <v>Missing (1)</v>
      </c>
    </row>
    <row r="1068" customFormat="false" ht="15" hidden="false" customHeight="false" outlineLevel="0" collapsed="false">
      <c r="A1068" s="0" t="n">
        <v>1065</v>
      </c>
      <c r="B1068" s="0" t="s">
        <v>90</v>
      </c>
      <c r="C1068" s="0" t="n">
        <v>0</v>
      </c>
      <c r="D1068" s="0" t="n">
        <v>0</v>
      </c>
      <c r="E1068" s="0" t="n">
        <v>2017</v>
      </c>
      <c r="F1068" s="0" t="s">
        <v>121</v>
      </c>
      <c r="G1068" s="0" t="n">
        <v>22</v>
      </c>
      <c r="H1068" s="0" t="n">
        <v>29</v>
      </c>
      <c r="I1068" s="0" t="n">
        <v>1</v>
      </c>
      <c r="J1068" s="0" t="n">
        <v>0</v>
      </c>
      <c r="K1068" s="0" t="n">
        <v>2</v>
      </c>
      <c r="L1068" s="0" t="n">
        <v>0</v>
      </c>
      <c r="M1068" s="0" t="n">
        <v>0</v>
      </c>
      <c r="N1068" s="0" t="s">
        <v>82</v>
      </c>
      <c r="O1068" s="0" t="s">
        <v>92</v>
      </c>
      <c r="P1068" s="0" t="s">
        <v>93</v>
      </c>
      <c r="Q1068" s="0" t="s">
        <v>94</v>
      </c>
      <c r="R1068" s="0" t="n">
        <v>0</v>
      </c>
      <c r="S1068" s="0" t="n">
        <v>0</v>
      </c>
      <c r="T1068" s="0" t="n">
        <v>0</v>
      </c>
      <c r="U1068" s="0" t="s">
        <v>95</v>
      </c>
      <c r="V1068" s="0" t="s">
        <v>95</v>
      </c>
      <c r="W1068" s="0" t="n">
        <v>0</v>
      </c>
      <c r="X1068" s="0" t="s">
        <v>86</v>
      </c>
      <c r="Y1068" s="0" t="n">
        <v>9</v>
      </c>
      <c r="AA1068" s="0" t="n">
        <v>0</v>
      </c>
      <c r="AB1068" s="0" t="s">
        <v>87</v>
      </c>
      <c r="AC1068" s="0" t="n">
        <v>139</v>
      </c>
      <c r="AD1068" s="0" t="n">
        <v>0</v>
      </c>
      <c r="AE1068" s="0" t="n">
        <v>1</v>
      </c>
      <c r="AF1068" s="0" t="s">
        <v>88</v>
      </c>
      <c r="AG1068" s="13" t="n">
        <v>42885</v>
      </c>
      <c r="AH1068" s="0" t="str">
        <f aca="false">B1068&amp;"|"&amp;C1068&amp;"|"&amp;D1068&amp;"|"&amp;E1068&amp;"|"&amp;F1068&amp;"|"&amp;G1068&amp;"|"&amp;H1068&amp;"|"&amp;I1068&amp;"|"&amp;J1068&amp;"|"&amp;K1068&amp;"|"&amp;L1068&amp;"|"&amp;M1068&amp;"|"&amp;N1068&amp;"|"&amp;O1068&amp;"|"&amp;P1068&amp;"|"&amp;Q1068&amp;"|"&amp;R1068&amp;"|"&amp;S1068&amp;"|"&amp;T1068&amp;"|"&amp;U1068&amp;"|"&amp;V1068&amp;"|"&amp;W1068&amp;"|"&amp;X1068&amp;"|"&amp;Y1068&amp;"|"&amp;Z1068&amp;"|"&amp;AA1068&amp;"|"&amp;AB1068&amp;"|"&amp;AC1068&amp;"|"&amp;AD1068&amp;"|"&amp;AE1068&amp;"|"&amp;AF1068&amp;"|"&amp;AG1068</f>
        <v>City Hotel|0|0|2017|May|22|29|1|0|2|0|0|BB|PRT|Online TA|TA/TO|0|0|0|A|A|0|No Deposit|9||0|Transient|139|0|1|Check-Out|42885</v>
      </c>
      <c r="AI1068" s="0" t="str">
        <f aca="false">IF(COUNTIF($AH$4:$AH$2603,AH1068)&gt;1,"Duplicate","Unique")</f>
        <v>Unique</v>
      </c>
      <c r="AJ1068" s="0" t="str">
        <f aca="false">IF(COUNTBLANK(B1068:AG1068)&gt;0,"Missing ("&amp;COUNTBLANK(B1068:AG1068)&amp;")","Complete")</f>
        <v>Missing (1)</v>
      </c>
    </row>
    <row r="1069" customFormat="false" ht="15" hidden="false" customHeight="false" outlineLevel="0" collapsed="false">
      <c r="A1069" s="14" t="n">
        <v>1066</v>
      </c>
      <c r="B1069" s="14" t="s">
        <v>80</v>
      </c>
      <c r="C1069" s="14" t="n">
        <v>0</v>
      </c>
      <c r="D1069" s="14" t="n">
        <v>130</v>
      </c>
      <c r="E1069" s="14" t="n">
        <v>2016</v>
      </c>
      <c r="F1069" s="14" t="s">
        <v>135</v>
      </c>
      <c r="G1069" s="14" t="n">
        <v>24</v>
      </c>
      <c r="H1069" s="14" t="n">
        <v>5</v>
      </c>
      <c r="I1069" s="14" t="n">
        <v>2</v>
      </c>
      <c r="J1069" s="14" t="n">
        <v>5</v>
      </c>
      <c r="K1069" s="14" t="n">
        <v>2</v>
      </c>
      <c r="L1069" s="14" t="n">
        <v>0</v>
      </c>
      <c r="M1069" s="14" t="n">
        <v>0</v>
      </c>
      <c r="N1069" s="14" t="s">
        <v>112</v>
      </c>
      <c r="O1069" s="14" t="s">
        <v>83</v>
      </c>
      <c r="P1069" s="14" t="s">
        <v>99</v>
      </c>
      <c r="Q1069" s="14" t="s">
        <v>94</v>
      </c>
      <c r="R1069" s="14" t="n">
        <v>0</v>
      </c>
      <c r="S1069" s="14" t="n">
        <v>0</v>
      </c>
      <c r="T1069" s="14" t="n">
        <v>0</v>
      </c>
      <c r="U1069" s="14" t="s">
        <v>95</v>
      </c>
      <c r="V1069" s="14" t="s">
        <v>95</v>
      </c>
      <c r="W1069" s="14" t="n">
        <v>0</v>
      </c>
      <c r="X1069" s="14" t="s">
        <v>86</v>
      </c>
      <c r="Y1069" s="14" t="n">
        <v>40</v>
      </c>
      <c r="Z1069" s="14"/>
      <c r="AA1069" s="14" t="n">
        <v>0</v>
      </c>
      <c r="AB1069" s="14" t="s">
        <v>125</v>
      </c>
      <c r="AC1069" s="14" t="n">
        <v>79.85</v>
      </c>
      <c r="AD1069" s="14" t="n">
        <v>0</v>
      </c>
      <c r="AE1069" s="14" t="n">
        <v>0</v>
      </c>
      <c r="AF1069" s="14" t="s">
        <v>88</v>
      </c>
      <c r="AG1069" s="15" t="n">
        <v>42533</v>
      </c>
      <c r="AH1069" s="14" t="str">
        <f aca="false">B1069&amp;"|"&amp;C1069&amp;"|"&amp;D1069&amp;"|"&amp;E1069&amp;"|"&amp;F1069&amp;"|"&amp;G1069&amp;"|"&amp;H1069&amp;"|"&amp;I1069&amp;"|"&amp;J1069&amp;"|"&amp;K1069&amp;"|"&amp;L1069&amp;"|"&amp;M1069&amp;"|"&amp;N1069&amp;"|"&amp;O1069&amp;"|"&amp;P1069&amp;"|"&amp;Q1069&amp;"|"&amp;R1069&amp;"|"&amp;S1069&amp;"|"&amp;T1069&amp;"|"&amp;U1069&amp;"|"&amp;V1069&amp;"|"&amp;W1069&amp;"|"&amp;X1069&amp;"|"&amp;Y1069&amp;"|"&amp;Z1069&amp;"|"&amp;AA1069&amp;"|"&amp;AB1069&amp;"|"&amp;AC1069&amp;"|"&amp;AD1069&amp;"|"&amp;AE1069&amp;"|"&amp;AF1069&amp;"|"&amp;AG1069</f>
        <v>Resort Hotel|0|130|2016|June|24|5|2|5|2|0|0|HB|GBR|Offline TA/TO|TA/TO|0|0|0|A|A|0|No Deposit|40||0|Contract|79.85|0|0|Check-Out|42533</v>
      </c>
      <c r="AI1069" s="14" t="str">
        <f aca="false">IF(COUNTIF($AH$4:$AH$2603,AH1069)&gt;1,"Duplicate","Unique")</f>
        <v>Unique</v>
      </c>
      <c r="AJ1069" s="14" t="str">
        <f aca="false">IF(COUNTBLANK(B1069:AG1069)&gt;0,"Missing ("&amp;COUNTBLANK(B1069:AG1069)&amp;")","Complete")</f>
        <v>Missing (1)</v>
      </c>
    </row>
    <row r="1070" customFormat="false" ht="15" hidden="false" customHeight="false" outlineLevel="0" collapsed="false">
      <c r="A1070" s="0" t="n">
        <v>1067</v>
      </c>
      <c r="B1070" s="0" t="s">
        <v>90</v>
      </c>
      <c r="C1070" s="0" t="n">
        <v>1</v>
      </c>
      <c r="D1070" s="0" t="n">
        <v>216</v>
      </c>
      <c r="E1070" s="0" t="n">
        <v>2015</v>
      </c>
      <c r="F1070" s="0" t="s">
        <v>111</v>
      </c>
      <c r="G1070" s="0" t="n">
        <v>43</v>
      </c>
      <c r="H1070" s="0" t="n">
        <v>19</v>
      </c>
      <c r="I1070" s="0" t="n">
        <v>1</v>
      </c>
      <c r="J1070" s="0" t="n">
        <v>2</v>
      </c>
      <c r="K1070" s="0" t="n">
        <v>2</v>
      </c>
      <c r="L1070" s="0" t="n">
        <v>0</v>
      </c>
      <c r="M1070" s="0" t="n">
        <v>0</v>
      </c>
      <c r="N1070" s="0" t="s">
        <v>82</v>
      </c>
      <c r="O1070" s="0" t="s">
        <v>92</v>
      </c>
      <c r="P1070" s="0" t="s">
        <v>116</v>
      </c>
      <c r="Q1070" s="0" t="s">
        <v>94</v>
      </c>
      <c r="R1070" s="0" t="n">
        <v>0</v>
      </c>
      <c r="S1070" s="0" t="n">
        <v>0</v>
      </c>
      <c r="T1070" s="0" t="n">
        <v>0</v>
      </c>
      <c r="U1070" s="0" t="s">
        <v>95</v>
      </c>
      <c r="V1070" s="0" t="s">
        <v>95</v>
      </c>
      <c r="W1070" s="0" t="n">
        <v>0</v>
      </c>
      <c r="X1070" s="0" t="s">
        <v>86</v>
      </c>
      <c r="Y1070" s="0" t="n">
        <v>1</v>
      </c>
      <c r="AA1070" s="0" t="n">
        <v>0</v>
      </c>
      <c r="AB1070" s="0" t="s">
        <v>101</v>
      </c>
      <c r="AC1070" s="0" t="n">
        <v>12</v>
      </c>
      <c r="AD1070" s="0" t="n">
        <v>0</v>
      </c>
      <c r="AE1070" s="0" t="n">
        <v>0</v>
      </c>
      <c r="AF1070" s="0" t="s">
        <v>96</v>
      </c>
      <c r="AG1070" s="13" t="n">
        <v>42258</v>
      </c>
      <c r="AH1070" s="0" t="str">
        <f aca="false">B1070&amp;"|"&amp;C1070&amp;"|"&amp;D1070&amp;"|"&amp;E1070&amp;"|"&amp;F1070&amp;"|"&amp;G1070&amp;"|"&amp;H1070&amp;"|"&amp;I1070&amp;"|"&amp;J1070&amp;"|"&amp;K1070&amp;"|"&amp;L1070&amp;"|"&amp;M1070&amp;"|"&amp;N1070&amp;"|"&amp;O1070&amp;"|"&amp;P1070&amp;"|"&amp;Q1070&amp;"|"&amp;R1070&amp;"|"&amp;S1070&amp;"|"&amp;T1070&amp;"|"&amp;U1070&amp;"|"&amp;V1070&amp;"|"&amp;W1070&amp;"|"&amp;X1070&amp;"|"&amp;Y1070&amp;"|"&amp;Z1070&amp;"|"&amp;AA1070&amp;"|"&amp;AB1070&amp;"|"&amp;AC1070&amp;"|"&amp;AD1070&amp;"|"&amp;AE1070&amp;"|"&amp;AF1070&amp;"|"&amp;AG1070</f>
        <v>City Hotel|1|216|2015|October|43|19|1|2|2|0|0|BB|PRT|Groups|TA/TO|0|0|0|A|A|0|No Deposit|1||0|Transient-Party|12|0|0|Canceled|42258</v>
      </c>
      <c r="AI1070" s="0" t="str">
        <f aca="false">IF(COUNTIF($AH$4:$AH$2603,AH1070)&gt;1,"Duplicate","Unique")</f>
        <v>Unique</v>
      </c>
      <c r="AJ1070" s="0" t="str">
        <f aca="false">IF(COUNTBLANK(B1070:AG1070)&gt;0,"Missing ("&amp;COUNTBLANK(B1070:AG1070)&amp;")","Complete")</f>
        <v>Missing (1)</v>
      </c>
    </row>
    <row r="1071" customFormat="false" ht="15" hidden="false" customHeight="false" outlineLevel="0" collapsed="false">
      <c r="A1071" s="14" t="n">
        <v>1068</v>
      </c>
      <c r="B1071" s="14" t="s">
        <v>80</v>
      </c>
      <c r="C1071" s="14" t="n">
        <v>1</v>
      </c>
      <c r="D1071" s="14" t="n">
        <v>210</v>
      </c>
      <c r="E1071" s="14" t="n">
        <v>2016</v>
      </c>
      <c r="F1071" s="14" t="s">
        <v>119</v>
      </c>
      <c r="G1071" s="14" t="n">
        <v>32</v>
      </c>
      <c r="H1071" s="14" t="n">
        <v>2</v>
      </c>
      <c r="I1071" s="14" t="n">
        <v>0</v>
      </c>
      <c r="J1071" s="14" t="n">
        <v>3</v>
      </c>
      <c r="K1071" s="14" t="n">
        <v>2</v>
      </c>
      <c r="L1071" s="14" t="n">
        <v>0</v>
      </c>
      <c r="M1071" s="14" t="n">
        <v>0</v>
      </c>
      <c r="N1071" s="14" t="s">
        <v>82</v>
      </c>
      <c r="O1071" s="14" t="s">
        <v>92</v>
      </c>
      <c r="P1071" s="14" t="s">
        <v>93</v>
      </c>
      <c r="Q1071" s="14" t="s">
        <v>94</v>
      </c>
      <c r="R1071" s="14" t="n">
        <v>0</v>
      </c>
      <c r="S1071" s="14" t="n">
        <v>0</v>
      </c>
      <c r="T1071" s="14" t="n">
        <v>0</v>
      </c>
      <c r="U1071" s="14" t="s">
        <v>95</v>
      </c>
      <c r="V1071" s="14" t="s">
        <v>95</v>
      </c>
      <c r="W1071" s="14" t="n">
        <v>0</v>
      </c>
      <c r="X1071" s="14" t="s">
        <v>86</v>
      </c>
      <c r="Y1071" s="14" t="n">
        <v>240</v>
      </c>
      <c r="Z1071" s="14"/>
      <c r="AA1071" s="14" t="n">
        <v>0</v>
      </c>
      <c r="AB1071" s="14" t="s">
        <v>87</v>
      </c>
      <c r="AC1071" s="14" t="n">
        <v>126</v>
      </c>
      <c r="AD1071" s="14" t="n">
        <v>0</v>
      </c>
      <c r="AE1071" s="14" t="n">
        <v>1</v>
      </c>
      <c r="AF1071" s="14" t="s">
        <v>96</v>
      </c>
      <c r="AG1071" s="15" t="n">
        <v>42443</v>
      </c>
      <c r="AH1071" s="14" t="str">
        <f aca="false">B1071&amp;"|"&amp;C1071&amp;"|"&amp;D1071&amp;"|"&amp;E1071&amp;"|"&amp;F1071&amp;"|"&amp;G1071&amp;"|"&amp;H1071&amp;"|"&amp;I1071&amp;"|"&amp;J1071&amp;"|"&amp;K1071&amp;"|"&amp;L1071&amp;"|"&amp;M1071&amp;"|"&amp;N1071&amp;"|"&amp;O1071&amp;"|"&amp;P1071&amp;"|"&amp;Q1071&amp;"|"&amp;R1071&amp;"|"&amp;S1071&amp;"|"&amp;T1071&amp;"|"&amp;U1071&amp;"|"&amp;V1071&amp;"|"&amp;W1071&amp;"|"&amp;X1071&amp;"|"&amp;Y1071&amp;"|"&amp;Z1071&amp;"|"&amp;AA1071&amp;"|"&amp;AB1071&amp;"|"&amp;AC1071&amp;"|"&amp;AD1071&amp;"|"&amp;AE1071&amp;"|"&amp;AF1071&amp;"|"&amp;AG1071</f>
        <v>Resort Hotel|1|210|2016|August|32|2|0|3|2|0|0|BB|PRT|Online TA|TA/TO|0|0|0|A|A|0|No Deposit|240||0|Transient|126|0|1|Canceled|42443</v>
      </c>
      <c r="AI1071" s="14" t="str">
        <f aca="false">IF(COUNTIF($AH$4:$AH$2603,AH1071)&gt;1,"Duplicate","Unique")</f>
        <v>Unique</v>
      </c>
      <c r="AJ1071" s="14" t="str">
        <f aca="false">IF(COUNTBLANK(B1071:AG1071)&gt;0,"Missing ("&amp;COUNTBLANK(B1071:AG1071)&amp;")","Complete")</f>
        <v>Missing (1)</v>
      </c>
    </row>
    <row r="1072" customFormat="false" ht="15" hidden="false" customHeight="false" outlineLevel="0" collapsed="false">
      <c r="A1072" s="0" t="n">
        <v>1069</v>
      </c>
      <c r="B1072" s="0" t="s">
        <v>90</v>
      </c>
      <c r="C1072" s="0" t="n">
        <v>0</v>
      </c>
      <c r="D1072" s="0" t="n">
        <v>0</v>
      </c>
      <c r="E1072" s="0" t="n">
        <v>2015</v>
      </c>
      <c r="F1072" s="0" t="s">
        <v>119</v>
      </c>
      <c r="G1072" s="0" t="n">
        <v>33</v>
      </c>
      <c r="H1072" s="0" t="n">
        <v>10</v>
      </c>
      <c r="I1072" s="0" t="n">
        <v>1</v>
      </c>
      <c r="J1072" s="0" t="n">
        <v>0</v>
      </c>
      <c r="K1072" s="0" t="n">
        <v>2</v>
      </c>
      <c r="L1072" s="0" t="n">
        <v>0</v>
      </c>
      <c r="M1072" s="0" t="n">
        <v>0</v>
      </c>
      <c r="N1072" s="0" t="s">
        <v>107</v>
      </c>
      <c r="O1072" s="0" t="s">
        <v>92</v>
      </c>
      <c r="P1072" s="0" t="s">
        <v>93</v>
      </c>
      <c r="Q1072" s="0" t="s">
        <v>94</v>
      </c>
      <c r="R1072" s="0" t="n">
        <v>0</v>
      </c>
      <c r="S1072" s="0" t="n">
        <v>0</v>
      </c>
      <c r="T1072" s="0" t="n">
        <v>0</v>
      </c>
      <c r="U1072" s="0" t="s">
        <v>95</v>
      </c>
      <c r="V1072" s="0" t="s">
        <v>95</v>
      </c>
      <c r="W1072" s="0" t="n">
        <v>2</v>
      </c>
      <c r="X1072" s="0" t="s">
        <v>86</v>
      </c>
      <c r="Y1072" s="0" t="n">
        <v>9</v>
      </c>
      <c r="AA1072" s="0" t="n">
        <v>0</v>
      </c>
      <c r="AB1072" s="0" t="s">
        <v>87</v>
      </c>
      <c r="AC1072" s="0" t="n">
        <v>115</v>
      </c>
      <c r="AD1072" s="0" t="n">
        <v>0</v>
      </c>
      <c r="AE1072" s="0" t="n">
        <v>0</v>
      </c>
      <c r="AF1072" s="0" t="s">
        <v>88</v>
      </c>
      <c r="AG1072" s="13" t="n">
        <v>42227</v>
      </c>
      <c r="AH1072" s="0" t="str">
        <f aca="false">B1072&amp;"|"&amp;C1072&amp;"|"&amp;D1072&amp;"|"&amp;E1072&amp;"|"&amp;F1072&amp;"|"&amp;G1072&amp;"|"&amp;H1072&amp;"|"&amp;I1072&amp;"|"&amp;J1072&amp;"|"&amp;K1072&amp;"|"&amp;L1072&amp;"|"&amp;M1072&amp;"|"&amp;N1072&amp;"|"&amp;O1072&amp;"|"&amp;P1072&amp;"|"&amp;Q1072&amp;"|"&amp;R1072&amp;"|"&amp;S1072&amp;"|"&amp;T1072&amp;"|"&amp;U1072&amp;"|"&amp;V1072&amp;"|"&amp;W1072&amp;"|"&amp;X1072&amp;"|"&amp;Y1072&amp;"|"&amp;Z1072&amp;"|"&amp;AA1072&amp;"|"&amp;AB1072&amp;"|"&amp;AC1072&amp;"|"&amp;AD1072&amp;"|"&amp;AE1072&amp;"|"&amp;AF1072&amp;"|"&amp;AG1072</f>
        <v>City Hotel|0|0|2015|August|33|10|1|0|2|0|0|SC|PRT|Online TA|TA/TO|0|0|0|A|A|2|No Deposit|9||0|Transient|115|0|0|Check-Out|42227</v>
      </c>
      <c r="AI1072" s="0" t="str">
        <f aca="false">IF(COUNTIF($AH$4:$AH$2603,AH1072)&gt;1,"Duplicate","Unique")</f>
        <v>Unique</v>
      </c>
      <c r="AJ1072" s="0" t="str">
        <f aca="false">IF(COUNTBLANK(B1072:AG1072)&gt;0,"Missing ("&amp;COUNTBLANK(B1072:AG1072)&amp;")","Complete")</f>
        <v>Missing (1)</v>
      </c>
    </row>
    <row r="1073" customFormat="false" ht="15" hidden="false" customHeight="false" outlineLevel="0" collapsed="false">
      <c r="A1073" s="14" t="n">
        <v>1070</v>
      </c>
      <c r="B1073" s="14" t="s">
        <v>90</v>
      </c>
      <c r="C1073" s="14" t="n">
        <v>0</v>
      </c>
      <c r="D1073" s="14" t="n">
        <v>78</v>
      </c>
      <c r="E1073" s="14" t="n">
        <v>2017</v>
      </c>
      <c r="F1073" s="14" t="s">
        <v>106</v>
      </c>
      <c r="G1073" s="14" t="n">
        <v>17</v>
      </c>
      <c r="H1073" s="14" t="n">
        <v>23</v>
      </c>
      <c r="I1073" s="14" t="n">
        <v>2</v>
      </c>
      <c r="J1073" s="14" t="n">
        <v>1</v>
      </c>
      <c r="K1073" s="14" t="n">
        <v>2</v>
      </c>
      <c r="L1073" s="14" t="n">
        <v>0</v>
      </c>
      <c r="M1073" s="14" t="n">
        <v>0</v>
      </c>
      <c r="N1073" s="14" t="s">
        <v>82</v>
      </c>
      <c r="O1073" s="14" t="s">
        <v>130</v>
      </c>
      <c r="P1073" s="14" t="s">
        <v>93</v>
      </c>
      <c r="Q1073" s="14" t="s">
        <v>94</v>
      </c>
      <c r="R1073" s="14" t="n">
        <v>0</v>
      </c>
      <c r="S1073" s="14" t="n">
        <v>0</v>
      </c>
      <c r="T1073" s="14" t="n">
        <v>0</v>
      </c>
      <c r="U1073" s="14" t="s">
        <v>95</v>
      </c>
      <c r="V1073" s="14" t="s">
        <v>95</v>
      </c>
      <c r="W1073" s="14" t="n">
        <v>0</v>
      </c>
      <c r="X1073" s="14" t="s">
        <v>86</v>
      </c>
      <c r="Y1073" s="14" t="n">
        <v>7</v>
      </c>
      <c r="Z1073" s="14"/>
      <c r="AA1073" s="14" t="n">
        <v>0</v>
      </c>
      <c r="AB1073" s="14" t="s">
        <v>87</v>
      </c>
      <c r="AC1073" s="14" t="n">
        <v>92.17</v>
      </c>
      <c r="AD1073" s="14" t="n">
        <v>0</v>
      </c>
      <c r="AE1073" s="14" t="n">
        <v>1</v>
      </c>
      <c r="AF1073" s="14" t="s">
        <v>88</v>
      </c>
      <c r="AG1073" s="15" t="n">
        <v>42851</v>
      </c>
      <c r="AH1073" s="14" t="str">
        <f aca="false">B1073&amp;"|"&amp;C1073&amp;"|"&amp;D1073&amp;"|"&amp;E1073&amp;"|"&amp;F1073&amp;"|"&amp;G1073&amp;"|"&amp;H1073&amp;"|"&amp;I1073&amp;"|"&amp;J1073&amp;"|"&amp;K1073&amp;"|"&amp;L1073&amp;"|"&amp;M1073&amp;"|"&amp;N1073&amp;"|"&amp;O1073&amp;"|"&amp;P1073&amp;"|"&amp;Q1073&amp;"|"&amp;R1073&amp;"|"&amp;S1073&amp;"|"&amp;T1073&amp;"|"&amp;U1073&amp;"|"&amp;V1073&amp;"|"&amp;W1073&amp;"|"&amp;X1073&amp;"|"&amp;Y1073&amp;"|"&amp;Z1073&amp;"|"&amp;AA1073&amp;"|"&amp;AB1073&amp;"|"&amp;AC1073&amp;"|"&amp;AD1073&amp;"|"&amp;AE1073&amp;"|"&amp;AF1073&amp;"|"&amp;AG1073</f>
        <v>City Hotel|0|78|2017|April|17|23|2|1|2|0|0|BB|NLD|Online TA|TA/TO|0|0|0|A|A|0|No Deposit|7||0|Transient|92.17|0|1|Check-Out|42851</v>
      </c>
      <c r="AI1073" s="14" t="str">
        <f aca="false">IF(COUNTIF($AH$4:$AH$2603,AH1073)&gt;1,"Duplicate","Unique")</f>
        <v>Unique</v>
      </c>
      <c r="AJ1073" s="14" t="str">
        <f aca="false">IF(COUNTBLANK(B1073:AG1073)&gt;0,"Missing ("&amp;COUNTBLANK(B1073:AG1073)&amp;")","Complete")</f>
        <v>Missing (1)</v>
      </c>
    </row>
    <row r="1074" customFormat="false" ht="15" hidden="false" customHeight="false" outlineLevel="0" collapsed="false">
      <c r="A1074" s="0" t="n">
        <v>1071</v>
      </c>
      <c r="B1074" s="0" t="s">
        <v>90</v>
      </c>
      <c r="C1074" s="0" t="n">
        <v>1</v>
      </c>
      <c r="D1074" s="0" t="n">
        <v>20</v>
      </c>
      <c r="E1074" s="0" t="n">
        <v>2017</v>
      </c>
      <c r="F1074" s="0" t="s">
        <v>135</v>
      </c>
      <c r="G1074" s="0" t="n">
        <v>22</v>
      </c>
      <c r="H1074" s="0" t="n">
        <v>1</v>
      </c>
      <c r="I1074" s="0" t="n">
        <v>1</v>
      </c>
      <c r="J1074" s="0" t="n">
        <v>3</v>
      </c>
      <c r="K1074" s="0" t="n">
        <v>2</v>
      </c>
      <c r="L1074" s="0" t="n">
        <v>0</v>
      </c>
      <c r="M1074" s="0" t="n">
        <v>0</v>
      </c>
      <c r="N1074" s="0" t="s">
        <v>82</v>
      </c>
      <c r="O1074" s="0" t="s">
        <v>92</v>
      </c>
      <c r="P1074" s="0" t="s">
        <v>84</v>
      </c>
      <c r="Q1074" s="0" t="s">
        <v>84</v>
      </c>
      <c r="R1074" s="0" t="n">
        <v>0</v>
      </c>
      <c r="S1074" s="0" t="n">
        <v>0</v>
      </c>
      <c r="T1074" s="0" t="n">
        <v>0</v>
      </c>
      <c r="U1074" s="0" t="s">
        <v>136</v>
      </c>
      <c r="V1074" s="0" t="s">
        <v>136</v>
      </c>
      <c r="W1074" s="0" t="n">
        <v>0</v>
      </c>
      <c r="X1074" s="0" t="s">
        <v>86</v>
      </c>
      <c r="AA1074" s="0" t="n">
        <v>0</v>
      </c>
      <c r="AB1074" s="0" t="s">
        <v>87</v>
      </c>
      <c r="AC1074" s="0" t="n">
        <v>240</v>
      </c>
      <c r="AD1074" s="0" t="n">
        <v>0</v>
      </c>
      <c r="AE1074" s="0" t="n">
        <v>0</v>
      </c>
      <c r="AF1074" s="0" t="s">
        <v>96</v>
      </c>
      <c r="AG1074" s="13" t="n">
        <v>42871</v>
      </c>
      <c r="AH1074" s="0" t="str">
        <f aca="false">B1074&amp;"|"&amp;C1074&amp;"|"&amp;D1074&amp;"|"&amp;E1074&amp;"|"&amp;F1074&amp;"|"&amp;G1074&amp;"|"&amp;H1074&amp;"|"&amp;I1074&amp;"|"&amp;J1074&amp;"|"&amp;K1074&amp;"|"&amp;L1074&amp;"|"&amp;M1074&amp;"|"&amp;N1074&amp;"|"&amp;O1074&amp;"|"&amp;P1074&amp;"|"&amp;Q1074&amp;"|"&amp;R1074&amp;"|"&amp;S1074&amp;"|"&amp;T1074&amp;"|"&amp;U1074&amp;"|"&amp;V1074&amp;"|"&amp;W1074&amp;"|"&amp;X1074&amp;"|"&amp;Y1074&amp;"|"&amp;Z1074&amp;"|"&amp;AA1074&amp;"|"&amp;AB1074&amp;"|"&amp;AC1074&amp;"|"&amp;AD1074&amp;"|"&amp;AE1074&amp;"|"&amp;AF1074&amp;"|"&amp;AG1074</f>
        <v>City Hotel|1|20|2017|June|22|1|1|3|2|0|0|BB|PRT|Direct|Direct|0|0|0|G|G|0|No Deposit|||0|Transient|240|0|0|Canceled|42871</v>
      </c>
      <c r="AI1074" s="0" t="str">
        <f aca="false">IF(COUNTIF($AH$4:$AH$2603,AH1074)&gt;1,"Duplicate","Unique")</f>
        <v>Unique</v>
      </c>
      <c r="AJ1074" s="0" t="str">
        <f aca="false">IF(COUNTBLANK(B1074:AG1074)&gt;0,"Missing ("&amp;COUNTBLANK(B1074:AG1074)&amp;")","Complete")</f>
        <v>Missing (2)</v>
      </c>
    </row>
    <row r="1075" customFormat="false" ht="15" hidden="false" customHeight="false" outlineLevel="0" collapsed="false">
      <c r="A1075" s="14" t="n">
        <v>1072</v>
      </c>
      <c r="B1075" s="14" t="s">
        <v>90</v>
      </c>
      <c r="C1075" s="14" t="n">
        <v>0</v>
      </c>
      <c r="D1075" s="14" t="n">
        <v>142</v>
      </c>
      <c r="E1075" s="14" t="n">
        <v>2016</v>
      </c>
      <c r="F1075" s="14" t="s">
        <v>121</v>
      </c>
      <c r="G1075" s="14" t="n">
        <v>22</v>
      </c>
      <c r="H1075" s="14" t="n">
        <v>22</v>
      </c>
      <c r="I1075" s="14" t="n">
        <v>2</v>
      </c>
      <c r="J1075" s="14" t="n">
        <v>1</v>
      </c>
      <c r="K1075" s="14" t="n">
        <v>2</v>
      </c>
      <c r="L1075" s="14" t="n">
        <v>0</v>
      </c>
      <c r="M1075" s="14" t="n">
        <v>0</v>
      </c>
      <c r="N1075" s="14" t="s">
        <v>82</v>
      </c>
      <c r="O1075" s="14" t="s">
        <v>83</v>
      </c>
      <c r="P1075" s="14" t="s">
        <v>93</v>
      </c>
      <c r="Q1075" s="14" t="s">
        <v>94</v>
      </c>
      <c r="R1075" s="14" t="n">
        <v>0</v>
      </c>
      <c r="S1075" s="14" t="n">
        <v>0</v>
      </c>
      <c r="T1075" s="14" t="n">
        <v>0</v>
      </c>
      <c r="U1075" s="14" t="s">
        <v>109</v>
      </c>
      <c r="V1075" s="14" t="s">
        <v>109</v>
      </c>
      <c r="W1075" s="14" t="n">
        <v>0</v>
      </c>
      <c r="X1075" s="14" t="s">
        <v>86</v>
      </c>
      <c r="Y1075" s="14" t="n">
        <v>9</v>
      </c>
      <c r="Z1075" s="14"/>
      <c r="AA1075" s="14" t="n">
        <v>0</v>
      </c>
      <c r="AB1075" s="14" t="s">
        <v>101</v>
      </c>
      <c r="AC1075" s="14" t="n">
        <v>114.3</v>
      </c>
      <c r="AD1075" s="14" t="n">
        <v>0</v>
      </c>
      <c r="AE1075" s="14" t="n">
        <v>0</v>
      </c>
      <c r="AF1075" s="14" t="s">
        <v>88</v>
      </c>
      <c r="AG1075" s="15" t="n">
        <v>42515</v>
      </c>
      <c r="AH1075" s="14" t="str">
        <f aca="false">B1075&amp;"|"&amp;C1075&amp;"|"&amp;D1075&amp;"|"&amp;E1075&amp;"|"&amp;F1075&amp;"|"&amp;G1075&amp;"|"&amp;H1075&amp;"|"&amp;I1075&amp;"|"&amp;J1075&amp;"|"&amp;K1075&amp;"|"&amp;L1075&amp;"|"&amp;M1075&amp;"|"&amp;N1075&amp;"|"&amp;O1075&amp;"|"&amp;P1075&amp;"|"&amp;Q1075&amp;"|"&amp;R1075&amp;"|"&amp;S1075&amp;"|"&amp;T1075&amp;"|"&amp;U1075&amp;"|"&amp;V1075&amp;"|"&amp;W1075&amp;"|"&amp;X1075&amp;"|"&amp;Y1075&amp;"|"&amp;Z1075&amp;"|"&amp;AA1075&amp;"|"&amp;AB1075&amp;"|"&amp;AC1075&amp;"|"&amp;AD1075&amp;"|"&amp;AE1075&amp;"|"&amp;AF1075&amp;"|"&amp;AG1075</f>
        <v>City Hotel|0|142|2016|May|22|22|2|1|2|0|0|BB|GBR|Online TA|TA/TO|0|0|0|D|D|0|No Deposit|9||0|Transient-Party|114.3|0|0|Check-Out|42515</v>
      </c>
      <c r="AI1075" s="14" t="str">
        <f aca="false">IF(COUNTIF($AH$4:$AH$2603,AH1075)&gt;1,"Duplicate","Unique")</f>
        <v>Unique</v>
      </c>
      <c r="AJ1075" s="14" t="str">
        <f aca="false">IF(COUNTBLANK(B1075:AG1075)&gt;0,"Missing ("&amp;COUNTBLANK(B1075:AG1075)&amp;")","Complete")</f>
        <v>Missing (1)</v>
      </c>
    </row>
    <row r="1076" customFormat="false" ht="15" hidden="false" customHeight="false" outlineLevel="0" collapsed="false">
      <c r="A1076" s="0" t="n">
        <v>1073</v>
      </c>
      <c r="B1076" s="0" t="s">
        <v>90</v>
      </c>
      <c r="C1076" s="0" t="n">
        <v>1</v>
      </c>
      <c r="D1076" s="0" t="n">
        <v>342</v>
      </c>
      <c r="E1076" s="0" t="n">
        <v>2015</v>
      </c>
      <c r="F1076" s="0" t="s">
        <v>114</v>
      </c>
      <c r="G1076" s="0" t="n">
        <v>39</v>
      </c>
      <c r="H1076" s="0" t="n">
        <v>24</v>
      </c>
      <c r="I1076" s="0" t="n">
        <v>2</v>
      </c>
      <c r="J1076" s="0" t="n">
        <v>4</v>
      </c>
      <c r="K1076" s="0" t="n">
        <v>2</v>
      </c>
      <c r="L1076" s="0" t="n">
        <v>0</v>
      </c>
      <c r="M1076" s="0" t="n">
        <v>0</v>
      </c>
      <c r="N1076" s="0" t="s">
        <v>82</v>
      </c>
      <c r="O1076" s="0" t="s">
        <v>92</v>
      </c>
      <c r="P1076" s="0" t="s">
        <v>116</v>
      </c>
      <c r="Q1076" s="0" t="s">
        <v>94</v>
      </c>
      <c r="R1076" s="0" t="n">
        <v>0</v>
      </c>
      <c r="S1076" s="0" t="n">
        <v>1</v>
      </c>
      <c r="T1076" s="0" t="n">
        <v>0</v>
      </c>
      <c r="U1076" s="0" t="s">
        <v>95</v>
      </c>
      <c r="V1076" s="0" t="s">
        <v>95</v>
      </c>
      <c r="W1076" s="0" t="n">
        <v>0</v>
      </c>
      <c r="X1076" s="0" t="s">
        <v>120</v>
      </c>
      <c r="Y1076" s="0" t="n">
        <v>1</v>
      </c>
      <c r="AA1076" s="0" t="n">
        <v>0</v>
      </c>
      <c r="AB1076" s="0" t="s">
        <v>87</v>
      </c>
      <c r="AC1076" s="0" t="n">
        <v>170</v>
      </c>
      <c r="AD1076" s="0" t="n">
        <v>0</v>
      </c>
      <c r="AE1076" s="0" t="n">
        <v>0</v>
      </c>
      <c r="AF1076" s="0" t="s">
        <v>96</v>
      </c>
      <c r="AG1076" s="13" t="n">
        <v>42237</v>
      </c>
      <c r="AH1076" s="0" t="str">
        <f aca="false">B1076&amp;"|"&amp;C1076&amp;"|"&amp;D1076&amp;"|"&amp;E1076&amp;"|"&amp;F1076&amp;"|"&amp;G1076&amp;"|"&amp;H1076&amp;"|"&amp;I1076&amp;"|"&amp;J1076&amp;"|"&amp;K1076&amp;"|"&amp;L1076&amp;"|"&amp;M1076&amp;"|"&amp;N1076&amp;"|"&amp;O1076&amp;"|"&amp;P1076&amp;"|"&amp;Q1076&amp;"|"&amp;R1076&amp;"|"&amp;S1076&amp;"|"&amp;T1076&amp;"|"&amp;U1076&amp;"|"&amp;V1076&amp;"|"&amp;W1076&amp;"|"&amp;X1076&amp;"|"&amp;Y1076&amp;"|"&amp;Z1076&amp;"|"&amp;AA1076&amp;"|"&amp;AB1076&amp;"|"&amp;AC1076&amp;"|"&amp;AD1076&amp;"|"&amp;AE1076&amp;"|"&amp;AF1076&amp;"|"&amp;AG1076</f>
        <v>City Hotel|1|342|2015|September|39|24|2|4|2|0|0|BB|PRT|Groups|TA/TO|0|1|0|A|A|0|Non Refund|1||0|Transient|170|0|0|Canceled|42237</v>
      </c>
      <c r="AI1076" s="0" t="str">
        <f aca="false">IF(COUNTIF($AH$4:$AH$2603,AH1076)&gt;1,"Duplicate","Unique")</f>
        <v>Unique</v>
      </c>
      <c r="AJ1076" s="0" t="str">
        <f aca="false">IF(COUNTBLANK(B1076:AG1076)&gt;0,"Missing ("&amp;COUNTBLANK(B1076:AG1076)&amp;")","Complete")</f>
        <v>Missing (1)</v>
      </c>
    </row>
    <row r="1077" customFormat="false" ht="15" hidden="false" customHeight="false" outlineLevel="0" collapsed="false">
      <c r="A1077" s="14" t="n">
        <v>1074</v>
      </c>
      <c r="B1077" s="14" t="s">
        <v>80</v>
      </c>
      <c r="C1077" s="14" t="n">
        <v>0</v>
      </c>
      <c r="D1077" s="14" t="n">
        <v>0</v>
      </c>
      <c r="E1077" s="14" t="n">
        <v>2015</v>
      </c>
      <c r="F1077" s="14" t="s">
        <v>119</v>
      </c>
      <c r="G1077" s="14" t="n">
        <v>35</v>
      </c>
      <c r="H1077" s="14" t="n">
        <v>26</v>
      </c>
      <c r="I1077" s="14" t="n">
        <v>0</v>
      </c>
      <c r="J1077" s="14" t="n">
        <v>1</v>
      </c>
      <c r="K1077" s="14" t="n">
        <v>1</v>
      </c>
      <c r="L1077" s="14" t="n">
        <v>0</v>
      </c>
      <c r="M1077" s="14" t="n">
        <v>0</v>
      </c>
      <c r="N1077" s="14" t="s">
        <v>82</v>
      </c>
      <c r="O1077" s="14" t="s">
        <v>123</v>
      </c>
      <c r="P1077" s="14" t="s">
        <v>93</v>
      </c>
      <c r="Q1077" s="14" t="s">
        <v>94</v>
      </c>
      <c r="R1077" s="14" t="n">
        <v>0</v>
      </c>
      <c r="S1077" s="14" t="n">
        <v>0</v>
      </c>
      <c r="T1077" s="14" t="n">
        <v>0</v>
      </c>
      <c r="U1077" s="14" t="s">
        <v>95</v>
      </c>
      <c r="V1077" s="14" t="s">
        <v>95</v>
      </c>
      <c r="W1077" s="14" t="n">
        <v>0</v>
      </c>
      <c r="X1077" s="14" t="s">
        <v>86</v>
      </c>
      <c r="Y1077" s="14" t="n">
        <v>240</v>
      </c>
      <c r="Z1077" s="14"/>
      <c r="AA1077" s="14" t="n">
        <v>0</v>
      </c>
      <c r="AB1077" s="14" t="s">
        <v>87</v>
      </c>
      <c r="AC1077" s="14" t="n">
        <v>153</v>
      </c>
      <c r="AD1077" s="14" t="n">
        <v>0</v>
      </c>
      <c r="AE1077" s="14" t="n">
        <v>0</v>
      </c>
      <c r="AF1077" s="14" t="s">
        <v>88</v>
      </c>
      <c r="AG1077" s="15" t="n">
        <v>42243</v>
      </c>
      <c r="AH1077" s="14" t="str">
        <f aca="false">B1077&amp;"|"&amp;C1077&amp;"|"&amp;D1077&amp;"|"&amp;E1077&amp;"|"&amp;F1077&amp;"|"&amp;G1077&amp;"|"&amp;H1077&amp;"|"&amp;I1077&amp;"|"&amp;J1077&amp;"|"&amp;K1077&amp;"|"&amp;L1077&amp;"|"&amp;M1077&amp;"|"&amp;N1077&amp;"|"&amp;O1077&amp;"|"&amp;P1077&amp;"|"&amp;Q1077&amp;"|"&amp;R1077&amp;"|"&amp;S1077&amp;"|"&amp;T1077&amp;"|"&amp;U1077&amp;"|"&amp;V1077&amp;"|"&amp;W1077&amp;"|"&amp;X1077&amp;"|"&amp;Y1077&amp;"|"&amp;Z1077&amp;"|"&amp;AA1077&amp;"|"&amp;AB1077&amp;"|"&amp;AC1077&amp;"|"&amp;AD1077&amp;"|"&amp;AE1077&amp;"|"&amp;AF1077&amp;"|"&amp;AG1077</f>
        <v>Resort Hotel|0|0|2015|August|35|26|0|1|1|0|0|BB|USA|Online TA|TA/TO|0|0|0|A|A|0|No Deposit|240||0|Transient|153|0|0|Check-Out|42243</v>
      </c>
      <c r="AI1077" s="14" t="str">
        <f aca="false">IF(COUNTIF($AH$4:$AH$2603,AH1077)&gt;1,"Duplicate","Unique")</f>
        <v>Unique</v>
      </c>
      <c r="AJ1077" s="14" t="str">
        <f aca="false">IF(COUNTBLANK(B1077:AG1077)&gt;0,"Missing ("&amp;COUNTBLANK(B1077:AG1077)&amp;")","Complete")</f>
        <v>Missing (1)</v>
      </c>
    </row>
    <row r="1078" customFormat="false" ht="15" hidden="false" customHeight="false" outlineLevel="0" collapsed="false">
      <c r="A1078" s="0" t="n">
        <v>1075</v>
      </c>
      <c r="B1078" s="0" t="s">
        <v>90</v>
      </c>
      <c r="C1078" s="0" t="n">
        <v>0</v>
      </c>
      <c r="D1078" s="0" t="n">
        <v>1</v>
      </c>
      <c r="E1078" s="0" t="n">
        <v>2015</v>
      </c>
      <c r="F1078" s="0" t="s">
        <v>114</v>
      </c>
      <c r="G1078" s="0" t="n">
        <v>39</v>
      </c>
      <c r="H1078" s="0" t="n">
        <v>22</v>
      </c>
      <c r="I1078" s="0" t="n">
        <v>0</v>
      </c>
      <c r="J1078" s="0" t="n">
        <v>2</v>
      </c>
      <c r="K1078" s="0" t="n">
        <v>2</v>
      </c>
      <c r="L1078" s="0" t="n">
        <v>0</v>
      </c>
      <c r="M1078" s="0" t="n">
        <v>0</v>
      </c>
      <c r="N1078" s="0" t="s">
        <v>82</v>
      </c>
      <c r="O1078" s="0" t="s">
        <v>92</v>
      </c>
      <c r="P1078" s="0" t="s">
        <v>93</v>
      </c>
      <c r="Q1078" s="0" t="s">
        <v>94</v>
      </c>
      <c r="R1078" s="0" t="n">
        <v>0</v>
      </c>
      <c r="S1078" s="0" t="n">
        <v>0</v>
      </c>
      <c r="T1078" s="0" t="n">
        <v>0</v>
      </c>
      <c r="U1078" s="0" t="s">
        <v>95</v>
      </c>
      <c r="V1078" s="0" t="s">
        <v>109</v>
      </c>
      <c r="W1078" s="0" t="n">
        <v>0</v>
      </c>
      <c r="X1078" s="0" t="s">
        <v>86</v>
      </c>
      <c r="Y1078" s="0" t="n">
        <v>9</v>
      </c>
      <c r="AA1078" s="0" t="n">
        <v>0</v>
      </c>
      <c r="AB1078" s="0" t="s">
        <v>125</v>
      </c>
      <c r="AC1078" s="0" t="n">
        <v>145</v>
      </c>
      <c r="AD1078" s="0" t="n">
        <v>0</v>
      </c>
      <c r="AE1078" s="0" t="n">
        <v>1</v>
      </c>
      <c r="AF1078" s="0" t="s">
        <v>88</v>
      </c>
      <c r="AG1078" s="13" t="n">
        <v>42271</v>
      </c>
      <c r="AH1078" s="0" t="str">
        <f aca="false">B1078&amp;"|"&amp;C1078&amp;"|"&amp;D1078&amp;"|"&amp;E1078&amp;"|"&amp;F1078&amp;"|"&amp;G1078&amp;"|"&amp;H1078&amp;"|"&amp;I1078&amp;"|"&amp;J1078&amp;"|"&amp;K1078&amp;"|"&amp;L1078&amp;"|"&amp;M1078&amp;"|"&amp;N1078&amp;"|"&amp;O1078&amp;"|"&amp;P1078&amp;"|"&amp;Q1078&amp;"|"&amp;R1078&amp;"|"&amp;S1078&amp;"|"&amp;T1078&amp;"|"&amp;U1078&amp;"|"&amp;V1078&amp;"|"&amp;W1078&amp;"|"&amp;X1078&amp;"|"&amp;Y1078&amp;"|"&amp;Z1078&amp;"|"&amp;AA1078&amp;"|"&amp;AB1078&amp;"|"&amp;AC1078&amp;"|"&amp;AD1078&amp;"|"&amp;AE1078&amp;"|"&amp;AF1078&amp;"|"&amp;AG1078</f>
        <v>City Hotel|0|1|2015|September|39|22|0|2|2|0|0|BB|PRT|Online TA|TA/TO|0|0|0|A|D|0|No Deposit|9||0|Contract|145|0|1|Check-Out|42271</v>
      </c>
      <c r="AI1078" s="0" t="str">
        <f aca="false">IF(COUNTIF($AH$4:$AH$2603,AH1078)&gt;1,"Duplicate","Unique")</f>
        <v>Unique</v>
      </c>
      <c r="AJ1078" s="0" t="str">
        <f aca="false">IF(COUNTBLANK(B1078:AG1078)&gt;0,"Missing ("&amp;COUNTBLANK(B1078:AG1078)&amp;")","Complete")</f>
        <v>Missing (1)</v>
      </c>
    </row>
    <row r="1079" customFormat="false" ht="15" hidden="false" customHeight="false" outlineLevel="0" collapsed="false">
      <c r="A1079" s="14" t="n">
        <v>1076</v>
      </c>
      <c r="B1079" s="14" t="s">
        <v>90</v>
      </c>
      <c r="C1079" s="14" t="n">
        <v>0</v>
      </c>
      <c r="D1079" s="14" t="n">
        <v>40</v>
      </c>
      <c r="E1079" s="14" t="n">
        <v>2017</v>
      </c>
      <c r="F1079" s="14" t="s">
        <v>135</v>
      </c>
      <c r="G1079" s="14" t="n">
        <v>23</v>
      </c>
      <c r="H1079" s="14" t="n">
        <v>8</v>
      </c>
      <c r="I1079" s="14" t="n">
        <v>0</v>
      </c>
      <c r="J1079" s="14" t="n">
        <v>1</v>
      </c>
      <c r="K1079" s="14" t="n">
        <v>2</v>
      </c>
      <c r="L1079" s="14" t="n">
        <v>0</v>
      </c>
      <c r="M1079" s="14" t="n">
        <v>0</v>
      </c>
      <c r="N1079" s="14" t="s">
        <v>82</v>
      </c>
      <c r="O1079" s="14" t="s">
        <v>92</v>
      </c>
      <c r="P1079" s="14" t="s">
        <v>93</v>
      </c>
      <c r="Q1079" s="14" t="s">
        <v>94</v>
      </c>
      <c r="R1079" s="14" t="n">
        <v>0</v>
      </c>
      <c r="S1079" s="14" t="n">
        <v>0</v>
      </c>
      <c r="T1079" s="14" t="n">
        <v>0</v>
      </c>
      <c r="U1079" s="14" t="s">
        <v>95</v>
      </c>
      <c r="V1079" s="14" t="s">
        <v>95</v>
      </c>
      <c r="W1079" s="14" t="n">
        <v>2</v>
      </c>
      <c r="X1079" s="14" t="s">
        <v>86</v>
      </c>
      <c r="Y1079" s="14" t="n">
        <v>9</v>
      </c>
      <c r="Z1079" s="14"/>
      <c r="AA1079" s="14" t="n">
        <v>0</v>
      </c>
      <c r="AB1079" s="14" t="s">
        <v>87</v>
      </c>
      <c r="AC1079" s="14" t="n">
        <v>140</v>
      </c>
      <c r="AD1079" s="14" t="n">
        <v>0</v>
      </c>
      <c r="AE1079" s="14" t="n">
        <v>2</v>
      </c>
      <c r="AF1079" s="14" t="s">
        <v>88</v>
      </c>
      <c r="AG1079" s="15" t="n">
        <v>42894</v>
      </c>
      <c r="AH1079" s="14" t="str">
        <f aca="false">B1079&amp;"|"&amp;C1079&amp;"|"&amp;D1079&amp;"|"&amp;E1079&amp;"|"&amp;F1079&amp;"|"&amp;G1079&amp;"|"&amp;H1079&amp;"|"&amp;I1079&amp;"|"&amp;J1079&amp;"|"&amp;K1079&amp;"|"&amp;L1079&amp;"|"&amp;M1079&amp;"|"&amp;N1079&amp;"|"&amp;O1079&amp;"|"&amp;P1079&amp;"|"&amp;Q1079&amp;"|"&amp;R1079&amp;"|"&amp;S1079&amp;"|"&amp;T1079&amp;"|"&amp;U1079&amp;"|"&amp;V1079&amp;"|"&amp;W1079&amp;"|"&amp;X1079&amp;"|"&amp;Y1079&amp;"|"&amp;Z1079&amp;"|"&amp;AA1079&amp;"|"&amp;AB1079&amp;"|"&amp;AC1079&amp;"|"&amp;AD1079&amp;"|"&amp;AE1079&amp;"|"&amp;AF1079&amp;"|"&amp;AG1079</f>
        <v>City Hotel|0|40|2017|June|23|8|0|1|2|0|0|BB|PRT|Online TA|TA/TO|0|0|0|A|A|2|No Deposit|9||0|Transient|140|0|2|Check-Out|42894</v>
      </c>
      <c r="AI1079" s="14" t="str">
        <f aca="false">IF(COUNTIF($AH$4:$AH$2603,AH1079)&gt;1,"Duplicate","Unique")</f>
        <v>Unique</v>
      </c>
      <c r="AJ1079" s="14" t="str">
        <f aca="false">IF(COUNTBLANK(B1079:AG1079)&gt;0,"Missing ("&amp;COUNTBLANK(B1079:AG1079)&amp;")","Complete")</f>
        <v>Missing (1)</v>
      </c>
    </row>
    <row r="1080" customFormat="false" ht="15" hidden="false" customHeight="false" outlineLevel="0" collapsed="false">
      <c r="A1080" s="0" t="n">
        <v>1077</v>
      </c>
      <c r="B1080" s="0" t="s">
        <v>90</v>
      </c>
      <c r="C1080" s="0" t="n">
        <v>1</v>
      </c>
      <c r="D1080" s="0" t="n">
        <v>160</v>
      </c>
      <c r="E1080" s="0" t="n">
        <v>2017</v>
      </c>
      <c r="F1080" s="0" t="s">
        <v>119</v>
      </c>
      <c r="G1080" s="0" t="n">
        <v>34</v>
      </c>
      <c r="H1080" s="0" t="n">
        <v>22</v>
      </c>
      <c r="I1080" s="0" t="n">
        <v>0</v>
      </c>
      <c r="J1080" s="0" t="n">
        <v>4</v>
      </c>
      <c r="K1080" s="0" t="n">
        <v>3</v>
      </c>
      <c r="L1080" s="0" t="n">
        <v>0</v>
      </c>
      <c r="M1080" s="0" t="n">
        <v>0</v>
      </c>
      <c r="N1080" s="0" t="s">
        <v>82</v>
      </c>
      <c r="O1080" s="0" t="s">
        <v>152</v>
      </c>
      <c r="P1080" s="0" t="s">
        <v>93</v>
      </c>
      <c r="Q1080" s="0" t="s">
        <v>94</v>
      </c>
      <c r="R1080" s="0" t="n">
        <v>0</v>
      </c>
      <c r="S1080" s="0" t="n">
        <v>0</v>
      </c>
      <c r="T1080" s="0" t="n">
        <v>0</v>
      </c>
      <c r="U1080" s="0" t="s">
        <v>124</v>
      </c>
      <c r="V1080" s="0" t="s">
        <v>124</v>
      </c>
      <c r="W1080" s="0" t="n">
        <v>1</v>
      </c>
      <c r="X1080" s="0" t="s">
        <v>86</v>
      </c>
      <c r="Y1080" s="0" t="n">
        <v>9</v>
      </c>
      <c r="AA1080" s="0" t="n">
        <v>0</v>
      </c>
      <c r="AB1080" s="0" t="s">
        <v>87</v>
      </c>
      <c r="AC1080" s="0" t="n">
        <v>202.5</v>
      </c>
      <c r="AD1080" s="0" t="n">
        <v>0</v>
      </c>
      <c r="AE1080" s="0" t="n">
        <v>0</v>
      </c>
      <c r="AF1080" s="0" t="s">
        <v>96</v>
      </c>
      <c r="AG1080" s="13" t="n">
        <v>42810</v>
      </c>
      <c r="AH1080" s="0" t="str">
        <f aca="false">B1080&amp;"|"&amp;C1080&amp;"|"&amp;D1080&amp;"|"&amp;E1080&amp;"|"&amp;F1080&amp;"|"&amp;G1080&amp;"|"&amp;H1080&amp;"|"&amp;I1080&amp;"|"&amp;J1080&amp;"|"&amp;K1080&amp;"|"&amp;L1080&amp;"|"&amp;M1080&amp;"|"&amp;N1080&amp;"|"&amp;O1080&amp;"|"&amp;P1080&amp;"|"&amp;Q1080&amp;"|"&amp;R1080&amp;"|"&amp;S1080&amp;"|"&amp;T1080&amp;"|"&amp;U1080&amp;"|"&amp;V1080&amp;"|"&amp;W1080&amp;"|"&amp;X1080&amp;"|"&amp;Y1080&amp;"|"&amp;Z1080&amp;"|"&amp;AA1080&amp;"|"&amp;AB1080&amp;"|"&amp;AC1080&amp;"|"&amp;AD1080&amp;"|"&amp;AE1080&amp;"|"&amp;AF1080&amp;"|"&amp;AG1080</f>
        <v>City Hotel|1|160|2017|August|34|22|0|4|3|0|0|BB|ISR|Online TA|TA/TO|0|0|0|E|E|1|No Deposit|9||0|Transient|202.5|0|0|Canceled|42810</v>
      </c>
      <c r="AI1080" s="0" t="str">
        <f aca="false">IF(COUNTIF($AH$4:$AH$2603,AH1080)&gt;1,"Duplicate","Unique")</f>
        <v>Unique</v>
      </c>
      <c r="AJ1080" s="0" t="str">
        <f aca="false">IF(COUNTBLANK(B1080:AG1080)&gt;0,"Missing ("&amp;COUNTBLANK(B1080:AG1080)&amp;")","Complete")</f>
        <v>Missing (1)</v>
      </c>
    </row>
    <row r="1081" customFormat="false" ht="15" hidden="false" customHeight="false" outlineLevel="0" collapsed="false">
      <c r="A1081" s="14" t="n">
        <v>1078</v>
      </c>
      <c r="B1081" s="14" t="s">
        <v>80</v>
      </c>
      <c r="C1081" s="14" t="n">
        <v>1</v>
      </c>
      <c r="D1081" s="14" t="n">
        <v>179</v>
      </c>
      <c r="E1081" s="14" t="n">
        <v>2016</v>
      </c>
      <c r="F1081" s="14" t="s">
        <v>106</v>
      </c>
      <c r="G1081" s="14" t="n">
        <v>18</v>
      </c>
      <c r="H1081" s="14" t="n">
        <v>27</v>
      </c>
      <c r="I1081" s="14" t="n">
        <v>0</v>
      </c>
      <c r="J1081" s="14" t="n">
        <v>2</v>
      </c>
      <c r="K1081" s="14" t="n">
        <v>2</v>
      </c>
      <c r="L1081" s="14" t="n">
        <v>0</v>
      </c>
      <c r="M1081" s="14" t="n">
        <v>0</v>
      </c>
      <c r="N1081" s="14" t="s">
        <v>82</v>
      </c>
      <c r="O1081" s="14" t="s">
        <v>92</v>
      </c>
      <c r="P1081" s="14" t="s">
        <v>93</v>
      </c>
      <c r="Q1081" s="14" t="s">
        <v>94</v>
      </c>
      <c r="R1081" s="14" t="n">
        <v>0</v>
      </c>
      <c r="S1081" s="14" t="n">
        <v>0</v>
      </c>
      <c r="T1081" s="14" t="n">
        <v>0</v>
      </c>
      <c r="U1081" s="14" t="s">
        <v>95</v>
      </c>
      <c r="V1081" s="14" t="s">
        <v>95</v>
      </c>
      <c r="W1081" s="14" t="n">
        <v>0</v>
      </c>
      <c r="X1081" s="14" t="s">
        <v>86</v>
      </c>
      <c r="Y1081" s="14" t="n">
        <v>240</v>
      </c>
      <c r="Z1081" s="14"/>
      <c r="AA1081" s="14" t="n">
        <v>0</v>
      </c>
      <c r="AB1081" s="14" t="s">
        <v>87</v>
      </c>
      <c r="AC1081" s="14" t="n">
        <v>52.2</v>
      </c>
      <c r="AD1081" s="14" t="n">
        <v>0</v>
      </c>
      <c r="AE1081" s="14" t="n">
        <v>1</v>
      </c>
      <c r="AF1081" s="14" t="s">
        <v>96</v>
      </c>
      <c r="AG1081" s="15" t="n">
        <v>42445</v>
      </c>
      <c r="AH1081" s="14" t="str">
        <f aca="false">B1081&amp;"|"&amp;C1081&amp;"|"&amp;D1081&amp;"|"&amp;E1081&amp;"|"&amp;F1081&amp;"|"&amp;G1081&amp;"|"&amp;H1081&amp;"|"&amp;I1081&amp;"|"&amp;J1081&amp;"|"&amp;K1081&amp;"|"&amp;L1081&amp;"|"&amp;M1081&amp;"|"&amp;N1081&amp;"|"&amp;O1081&amp;"|"&amp;P1081&amp;"|"&amp;Q1081&amp;"|"&amp;R1081&amp;"|"&amp;S1081&amp;"|"&amp;T1081&amp;"|"&amp;U1081&amp;"|"&amp;V1081&amp;"|"&amp;W1081&amp;"|"&amp;X1081&amp;"|"&amp;Y1081&amp;"|"&amp;Z1081&amp;"|"&amp;AA1081&amp;"|"&amp;AB1081&amp;"|"&amp;AC1081&amp;"|"&amp;AD1081&amp;"|"&amp;AE1081&amp;"|"&amp;AF1081&amp;"|"&amp;AG1081</f>
        <v>Resort Hotel|1|179|2016|April|18|27|0|2|2|0|0|BB|PRT|Online TA|TA/TO|0|0|0|A|A|0|No Deposit|240||0|Transient|52.2|0|1|Canceled|42445</v>
      </c>
      <c r="AI1081" s="14" t="str">
        <f aca="false">IF(COUNTIF($AH$4:$AH$2603,AH1081)&gt;1,"Duplicate","Unique")</f>
        <v>Unique</v>
      </c>
      <c r="AJ1081" s="14" t="str">
        <f aca="false">IF(COUNTBLANK(B1081:AG1081)&gt;0,"Missing ("&amp;COUNTBLANK(B1081:AG1081)&amp;")","Complete")</f>
        <v>Missing (1)</v>
      </c>
    </row>
    <row r="1082" customFormat="false" ht="15" hidden="false" customHeight="false" outlineLevel="0" collapsed="false">
      <c r="A1082" s="0" t="n">
        <v>1079</v>
      </c>
      <c r="B1082" s="0" t="s">
        <v>90</v>
      </c>
      <c r="C1082" s="0" t="n">
        <v>1</v>
      </c>
      <c r="D1082" s="0" t="n">
        <v>128</v>
      </c>
      <c r="E1082" s="0" t="n">
        <v>2017</v>
      </c>
      <c r="F1082" s="0" t="s">
        <v>121</v>
      </c>
      <c r="G1082" s="0" t="n">
        <v>19</v>
      </c>
      <c r="H1082" s="0" t="n">
        <v>11</v>
      </c>
      <c r="I1082" s="0" t="n">
        <v>0</v>
      </c>
      <c r="J1082" s="0" t="n">
        <v>3</v>
      </c>
      <c r="K1082" s="0" t="n">
        <v>1</v>
      </c>
      <c r="L1082" s="0" t="n">
        <v>0</v>
      </c>
      <c r="M1082" s="0" t="n">
        <v>0</v>
      </c>
      <c r="N1082" s="0" t="s">
        <v>82</v>
      </c>
      <c r="O1082" s="0" t="s">
        <v>83</v>
      </c>
      <c r="P1082" s="0" t="s">
        <v>93</v>
      </c>
      <c r="Q1082" s="0" t="s">
        <v>94</v>
      </c>
      <c r="R1082" s="0" t="n">
        <v>0</v>
      </c>
      <c r="S1082" s="0" t="n">
        <v>0</v>
      </c>
      <c r="T1082" s="0" t="n">
        <v>0</v>
      </c>
      <c r="U1082" s="0" t="s">
        <v>95</v>
      </c>
      <c r="V1082" s="0" t="s">
        <v>95</v>
      </c>
      <c r="W1082" s="0" t="n">
        <v>0</v>
      </c>
      <c r="X1082" s="0" t="s">
        <v>86</v>
      </c>
      <c r="Y1082" s="0" t="n">
        <v>9</v>
      </c>
      <c r="AA1082" s="0" t="n">
        <v>0</v>
      </c>
      <c r="AB1082" s="0" t="s">
        <v>87</v>
      </c>
      <c r="AC1082" s="0" t="n">
        <v>130.8</v>
      </c>
      <c r="AD1082" s="0" t="n">
        <v>0</v>
      </c>
      <c r="AE1082" s="0" t="n">
        <v>0</v>
      </c>
      <c r="AF1082" s="0" t="s">
        <v>96</v>
      </c>
      <c r="AG1082" s="13" t="n">
        <v>42750</v>
      </c>
      <c r="AH1082" s="0" t="str">
        <f aca="false">B1082&amp;"|"&amp;C1082&amp;"|"&amp;D1082&amp;"|"&amp;E1082&amp;"|"&amp;F1082&amp;"|"&amp;G1082&amp;"|"&amp;H1082&amp;"|"&amp;I1082&amp;"|"&amp;J1082&amp;"|"&amp;K1082&amp;"|"&amp;L1082&amp;"|"&amp;M1082&amp;"|"&amp;N1082&amp;"|"&amp;O1082&amp;"|"&amp;P1082&amp;"|"&amp;Q1082&amp;"|"&amp;R1082&amp;"|"&amp;S1082&amp;"|"&amp;T1082&amp;"|"&amp;U1082&amp;"|"&amp;V1082&amp;"|"&amp;W1082&amp;"|"&amp;X1082&amp;"|"&amp;Y1082&amp;"|"&amp;Z1082&amp;"|"&amp;AA1082&amp;"|"&amp;AB1082&amp;"|"&amp;AC1082&amp;"|"&amp;AD1082&amp;"|"&amp;AE1082&amp;"|"&amp;AF1082&amp;"|"&amp;AG1082</f>
        <v>City Hotel|1|128|2017|May|19|11|0|3|1|0|0|BB|GBR|Online TA|TA/TO|0|0|0|A|A|0|No Deposit|9||0|Transient|130.8|0|0|Canceled|42750</v>
      </c>
      <c r="AI1082" s="0" t="str">
        <f aca="false">IF(COUNTIF($AH$4:$AH$2603,AH1082)&gt;1,"Duplicate","Unique")</f>
        <v>Unique</v>
      </c>
      <c r="AJ1082" s="0" t="str">
        <f aca="false">IF(COUNTBLANK(B1082:AG1082)&gt;0,"Missing ("&amp;COUNTBLANK(B1082:AG1082)&amp;")","Complete")</f>
        <v>Missing (1)</v>
      </c>
    </row>
    <row r="1083" customFormat="false" ht="15" hidden="false" customHeight="false" outlineLevel="0" collapsed="false">
      <c r="A1083" s="14" t="n">
        <v>1080</v>
      </c>
      <c r="B1083" s="14" t="s">
        <v>90</v>
      </c>
      <c r="C1083" s="14" t="n">
        <v>1</v>
      </c>
      <c r="D1083" s="14" t="n">
        <v>167</v>
      </c>
      <c r="E1083" s="14" t="n">
        <v>2016</v>
      </c>
      <c r="F1083" s="14" t="s">
        <v>91</v>
      </c>
      <c r="G1083" s="14" t="n">
        <v>30</v>
      </c>
      <c r="H1083" s="14" t="n">
        <v>23</v>
      </c>
      <c r="I1083" s="14" t="n">
        <v>2</v>
      </c>
      <c r="J1083" s="14" t="n">
        <v>5</v>
      </c>
      <c r="K1083" s="14" t="n">
        <v>2</v>
      </c>
      <c r="L1083" s="14" t="n">
        <v>0</v>
      </c>
      <c r="M1083" s="14" t="n">
        <v>0</v>
      </c>
      <c r="N1083" s="14" t="s">
        <v>82</v>
      </c>
      <c r="O1083" s="14" t="s">
        <v>163</v>
      </c>
      <c r="P1083" s="14" t="s">
        <v>93</v>
      </c>
      <c r="Q1083" s="14" t="s">
        <v>94</v>
      </c>
      <c r="R1083" s="14" t="n">
        <v>0</v>
      </c>
      <c r="S1083" s="14" t="n">
        <v>0</v>
      </c>
      <c r="T1083" s="14" t="n">
        <v>0</v>
      </c>
      <c r="U1083" s="14" t="s">
        <v>95</v>
      </c>
      <c r="V1083" s="14" t="s">
        <v>95</v>
      </c>
      <c r="W1083" s="14" t="n">
        <v>0</v>
      </c>
      <c r="X1083" s="14" t="s">
        <v>86</v>
      </c>
      <c r="Y1083" s="14" t="n">
        <v>9</v>
      </c>
      <c r="Z1083" s="14"/>
      <c r="AA1083" s="14" t="n">
        <v>0</v>
      </c>
      <c r="AB1083" s="14" t="s">
        <v>87</v>
      </c>
      <c r="AC1083" s="14" t="n">
        <v>99.45</v>
      </c>
      <c r="AD1083" s="14" t="n">
        <v>0</v>
      </c>
      <c r="AE1083" s="14" t="n">
        <v>0</v>
      </c>
      <c r="AF1083" s="14" t="s">
        <v>96</v>
      </c>
      <c r="AG1083" s="15" t="n">
        <v>42416</v>
      </c>
      <c r="AH1083" s="14" t="str">
        <f aca="false">B1083&amp;"|"&amp;C1083&amp;"|"&amp;D1083&amp;"|"&amp;E1083&amp;"|"&amp;F1083&amp;"|"&amp;G1083&amp;"|"&amp;H1083&amp;"|"&amp;I1083&amp;"|"&amp;J1083&amp;"|"&amp;K1083&amp;"|"&amp;L1083&amp;"|"&amp;M1083&amp;"|"&amp;N1083&amp;"|"&amp;O1083&amp;"|"&amp;P1083&amp;"|"&amp;Q1083&amp;"|"&amp;R1083&amp;"|"&amp;S1083&amp;"|"&amp;T1083&amp;"|"&amp;U1083&amp;"|"&amp;V1083&amp;"|"&amp;W1083&amp;"|"&amp;X1083&amp;"|"&amp;Y1083&amp;"|"&amp;Z1083&amp;"|"&amp;AA1083&amp;"|"&amp;AB1083&amp;"|"&amp;AC1083&amp;"|"&amp;AD1083&amp;"|"&amp;AE1083&amp;"|"&amp;AF1083&amp;"|"&amp;AG1083</f>
        <v>City Hotel|1|167|2016|July|30|23|2|5|2|0|0|BB|RUS|Online TA|TA/TO|0|0|0|A|A|0|No Deposit|9||0|Transient|99.45|0|0|Canceled|42416</v>
      </c>
      <c r="AI1083" s="14" t="str">
        <f aca="false">IF(COUNTIF($AH$4:$AH$2603,AH1083)&gt;1,"Duplicate","Unique")</f>
        <v>Unique</v>
      </c>
      <c r="AJ1083" s="14" t="str">
        <f aca="false">IF(COUNTBLANK(B1083:AG1083)&gt;0,"Missing ("&amp;COUNTBLANK(B1083:AG1083)&amp;")","Complete")</f>
        <v>Missing (1)</v>
      </c>
    </row>
    <row r="1084" customFormat="false" ht="15" hidden="false" customHeight="false" outlineLevel="0" collapsed="false">
      <c r="A1084" s="0" t="n">
        <v>1081</v>
      </c>
      <c r="B1084" s="0" t="s">
        <v>90</v>
      </c>
      <c r="C1084" s="0" t="n">
        <v>0</v>
      </c>
      <c r="D1084" s="0" t="n">
        <v>3</v>
      </c>
      <c r="E1084" s="0" t="n">
        <v>2016</v>
      </c>
      <c r="F1084" s="0" t="s">
        <v>121</v>
      </c>
      <c r="G1084" s="0" t="n">
        <v>20</v>
      </c>
      <c r="H1084" s="0" t="n">
        <v>9</v>
      </c>
      <c r="I1084" s="0" t="n">
        <v>5</v>
      </c>
      <c r="J1084" s="0" t="n">
        <v>10</v>
      </c>
      <c r="K1084" s="0" t="n">
        <v>1</v>
      </c>
      <c r="L1084" s="0" t="n">
        <v>0</v>
      </c>
      <c r="M1084" s="0" t="n">
        <v>0</v>
      </c>
      <c r="N1084" s="0" t="s">
        <v>82</v>
      </c>
      <c r="O1084" s="0" t="s">
        <v>122</v>
      </c>
      <c r="P1084" s="0" t="s">
        <v>154</v>
      </c>
      <c r="Q1084" s="0" t="s">
        <v>128</v>
      </c>
      <c r="R1084" s="0" t="n">
        <v>0</v>
      </c>
      <c r="S1084" s="0" t="n">
        <v>0</v>
      </c>
      <c r="T1084" s="0" t="n">
        <v>0</v>
      </c>
      <c r="U1084" s="0" t="s">
        <v>109</v>
      </c>
      <c r="V1084" s="0" t="s">
        <v>109</v>
      </c>
      <c r="W1084" s="0" t="n">
        <v>0</v>
      </c>
      <c r="X1084" s="0" t="s">
        <v>86</v>
      </c>
      <c r="Z1084" s="0" t="n">
        <v>153</v>
      </c>
      <c r="AA1084" s="0" t="n">
        <v>0</v>
      </c>
      <c r="AB1084" s="0" t="s">
        <v>87</v>
      </c>
      <c r="AC1084" s="0" t="n">
        <v>110</v>
      </c>
      <c r="AD1084" s="0" t="n">
        <v>0</v>
      </c>
      <c r="AE1084" s="0" t="n">
        <v>0</v>
      </c>
      <c r="AF1084" s="0" t="s">
        <v>88</v>
      </c>
      <c r="AG1084" s="13" t="n">
        <v>42514</v>
      </c>
      <c r="AH1084" s="0" t="str">
        <f aca="false">B1084&amp;"|"&amp;C1084&amp;"|"&amp;D1084&amp;"|"&amp;E1084&amp;"|"&amp;F1084&amp;"|"&amp;G1084&amp;"|"&amp;H1084&amp;"|"&amp;I1084&amp;"|"&amp;J1084&amp;"|"&amp;K1084&amp;"|"&amp;L1084&amp;"|"&amp;M1084&amp;"|"&amp;N1084&amp;"|"&amp;O1084&amp;"|"&amp;P1084&amp;"|"&amp;Q1084&amp;"|"&amp;R1084&amp;"|"&amp;S1084&amp;"|"&amp;T1084&amp;"|"&amp;U1084&amp;"|"&amp;V1084&amp;"|"&amp;W1084&amp;"|"&amp;X1084&amp;"|"&amp;Y1084&amp;"|"&amp;Z1084&amp;"|"&amp;AA1084&amp;"|"&amp;AB1084&amp;"|"&amp;AC1084&amp;"|"&amp;AD1084&amp;"|"&amp;AE1084&amp;"|"&amp;AF1084&amp;"|"&amp;AG1084</f>
        <v>City Hotel|0|3|2016|May|20|9|5|10|1|0|0|BB|FRA|Aviation|Corporate|0|0|0|D|D|0|No Deposit||153|0|Transient|110|0|0|Check-Out|42514</v>
      </c>
      <c r="AI1084" s="0" t="str">
        <f aca="false">IF(COUNTIF($AH$4:$AH$2603,AH1084)&gt;1,"Duplicate","Unique")</f>
        <v>Unique</v>
      </c>
      <c r="AJ1084" s="0" t="str">
        <f aca="false">IF(COUNTBLANK(B1084:AG1084)&gt;0,"Missing ("&amp;COUNTBLANK(B1084:AG1084)&amp;")","Complete")</f>
        <v>Missing (1)</v>
      </c>
    </row>
    <row r="1085" customFormat="false" ht="15" hidden="false" customHeight="false" outlineLevel="0" collapsed="false">
      <c r="A1085" s="14" t="n">
        <v>1082</v>
      </c>
      <c r="B1085" s="14" t="s">
        <v>90</v>
      </c>
      <c r="C1085" s="14" t="n">
        <v>0</v>
      </c>
      <c r="D1085" s="14" t="n">
        <v>1</v>
      </c>
      <c r="E1085" s="14" t="n">
        <v>2017</v>
      </c>
      <c r="F1085" s="14" t="s">
        <v>103</v>
      </c>
      <c r="G1085" s="14" t="n">
        <v>13</v>
      </c>
      <c r="H1085" s="14" t="n">
        <v>30</v>
      </c>
      <c r="I1085" s="14" t="n">
        <v>0</v>
      </c>
      <c r="J1085" s="14" t="n">
        <v>2</v>
      </c>
      <c r="K1085" s="14" t="n">
        <v>2</v>
      </c>
      <c r="L1085" s="14" t="n">
        <v>0</v>
      </c>
      <c r="M1085" s="14" t="n">
        <v>0</v>
      </c>
      <c r="N1085" s="14" t="s">
        <v>107</v>
      </c>
      <c r="O1085" s="14" t="s">
        <v>143</v>
      </c>
      <c r="P1085" s="14" t="s">
        <v>93</v>
      </c>
      <c r="Q1085" s="14" t="s">
        <v>94</v>
      </c>
      <c r="R1085" s="14" t="n">
        <v>0</v>
      </c>
      <c r="S1085" s="14" t="n">
        <v>0</v>
      </c>
      <c r="T1085" s="14" t="n">
        <v>0</v>
      </c>
      <c r="U1085" s="14" t="s">
        <v>95</v>
      </c>
      <c r="V1085" s="14" t="s">
        <v>95</v>
      </c>
      <c r="W1085" s="14" t="n">
        <v>0</v>
      </c>
      <c r="X1085" s="14" t="s">
        <v>86</v>
      </c>
      <c r="Y1085" s="14" t="n">
        <v>9</v>
      </c>
      <c r="Z1085" s="14"/>
      <c r="AA1085" s="14" t="n">
        <v>0</v>
      </c>
      <c r="AB1085" s="14" t="s">
        <v>87</v>
      </c>
      <c r="AC1085" s="14" t="n">
        <v>107</v>
      </c>
      <c r="AD1085" s="14" t="n">
        <v>1</v>
      </c>
      <c r="AE1085" s="14" t="n">
        <v>1</v>
      </c>
      <c r="AF1085" s="14" t="s">
        <v>88</v>
      </c>
      <c r="AG1085" s="15" t="n">
        <v>42826</v>
      </c>
      <c r="AH1085" s="14" t="str">
        <f aca="false">B1085&amp;"|"&amp;C1085&amp;"|"&amp;D1085&amp;"|"&amp;E1085&amp;"|"&amp;F1085&amp;"|"&amp;G1085&amp;"|"&amp;H1085&amp;"|"&amp;I1085&amp;"|"&amp;J1085&amp;"|"&amp;K1085&amp;"|"&amp;L1085&amp;"|"&amp;M1085&amp;"|"&amp;N1085&amp;"|"&amp;O1085&amp;"|"&amp;P1085&amp;"|"&amp;Q1085&amp;"|"&amp;R1085&amp;"|"&amp;S1085&amp;"|"&amp;T1085&amp;"|"&amp;U1085&amp;"|"&amp;V1085&amp;"|"&amp;W1085&amp;"|"&amp;X1085&amp;"|"&amp;Y1085&amp;"|"&amp;Z1085&amp;"|"&amp;AA1085&amp;"|"&amp;AB1085&amp;"|"&amp;AC1085&amp;"|"&amp;AD1085&amp;"|"&amp;AE1085&amp;"|"&amp;AF1085&amp;"|"&amp;AG1085</f>
        <v>City Hotel|0|1|2017|March|13|30|0|2|2|0|0|SC|AUS|Online TA|TA/TO|0|0|0|A|A|0|No Deposit|9||0|Transient|107|1|1|Check-Out|42826</v>
      </c>
      <c r="AI1085" s="14" t="str">
        <f aca="false">IF(COUNTIF($AH$4:$AH$2603,AH1085)&gt;1,"Duplicate","Unique")</f>
        <v>Unique</v>
      </c>
      <c r="AJ1085" s="14" t="str">
        <f aca="false">IF(COUNTBLANK(B1085:AG1085)&gt;0,"Missing ("&amp;COUNTBLANK(B1085:AG1085)&amp;")","Complete")</f>
        <v>Missing (1)</v>
      </c>
    </row>
    <row r="1086" customFormat="false" ht="15" hidden="false" customHeight="false" outlineLevel="0" collapsed="false">
      <c r="A1086" s="0" t="n">
        <v>1083</v>
      </c>
      <c r="B1086" s="0" t="s">
        <v>90</v>
      </c>
      <c r="C1086" s="0" t="n">
        <v>1</v>
      </c>
      <c r="D1086" s="0" t="n">
        <v>10</v>
      </c>
      <c r="E1086" s="0" t="n">
        <v>2016</v>
      </c>
      <c r="F1086" s="0" t="s">
        <v>103</v>
      </c>
      <c r="G1086" s="0" t="n">
        <v>14</v>
      </c>
      <c r="H1086" s="0" t="n">
        <v>29</v>
      </c>
      <c r="I1086" s="0" t="n">
        <v>0</v>
      </c>
      <c r="J1086" s="0" t="n">
        <v>1</v>
      </c>
      <c r="K1086" s="0" t="n">
        <v>3</v>
      </c>
      <c r="L1086" s="0" t="n">
        <v>0</v>
      </c>
      <c r="M1086" s="0" t="n">
        <v>0</v>
      </c>
      <c r="N1086" s="0" t="s">
        <v>82</v>
      </c>
      <c r="O1086" s="0" t="s">
        <v>92</v>
      </c>
      <c r="P1086" s="0" t="s">
        <v>93</v>
      </c>
      <c r="Q1086" s="0" t="s">
        <v>94</v>
      </c>
      <c r="R1086" s="0" t="n">
        <v>0</v>
      </c>
      <c r="S1086" s="0" t="n">
        <v>0</v>
      </c>
      <c r="T1086" s="0" t="n">
        <v>0</v>
      </c>
      <c r="U1086" s="0" t="s">
        <v>109</v>
      </c>
      <c r="V1086" s="0" t="s">
        <v>109</v>
      </c>
      <c r="W1086" s="0" t="n">
        <v>0</v>
      </c>
      <c r="X1086" s="0" t="s">
        <v>86</v>
      </c>
      <c r="Y1086" s="0" t="n">
        <v>9</v>
      </c>
      <c r="AA1086" s="0" t="n">
        <v>0</v>
      </c>
      <c r="AB1086" s="0" t="s">
        <v>87</v>
      </c>
      <c r="AC1086" s="0" t="n">
        <v>137</v>
      </c>
      <c r="AD1086" s="0" t="n">
        <v>0</v>
      </c>
      <c r="AE1086" s="0" t="n">
        <v>0</v>
      </c>
      <c r="AF1086" s="0" t="s">
        <v>96</v>
      </c>
      <c r="AG1086" s="13" t="n">
        <v>42452</v>
      </c>
      <c r="AH1086" s="0" t="str">
        <f aca="false">B1086&amp;"|"&amp;C1086&amp;"|"&amp;D1086&amp;"|"&amp;E1086&amp;"|"&amp;F1086&amp;"|"&amp;G1086&amp;"|"&amp;H1086&amp;"|"&amp;I1086&amp;"|"&amp;J1086&amp;"|"&amp;K1086&amp;"|"&amp;L1086&amp;"|"&amp;M1086&amp;"|"&amp;N1086&amp;"|"&amp;O1086&amp;"|"&amp;P1086&amp;"|"&amp;Q1086&amp;"|"&amp;R1086&amp;"|"&amp;S1086&amp;"|"&amp;T1086&amp;"|"&amp;U1086&amp;"|"&amp;V1086&amp;"|"&amp;W1086&amp;"|"&amp;X1086&amp;"|"&amp;Y1086&amp;"|"&amp;Z1086&amp;"|"&amp;AA1086&amp;"|"&amp;AB1086&amp;"|"&amp;AC1086&amp;"|"&amp;AD1086&amp;"|"&amp;AE1086&amp;"|"&amp;AF1086&amp;"|"&amp;AG1086</f>
        <v>City Hotel|1|10|2016|March|14|29|0|1|3|0|0|BB|PRT|Online TA|TA/TO|0|0|0|D|D|0|No Deposit|9||0|Transient|137|0|0|Canceled|42452</v>
      </c>
      <c r="AI1086" s="0" t="str">
        <f aca="false">IF(COUNTIF($AH$4:$AH$2603,AH1086)&gt;1,"Duplicate","Unique")</f>
        <v>Unique</v>
      </c>
      <c r="AJ1086" s="0" t="str">
        <f aca="false">IF(COUNTBLANK(B1086:AG1086)&gt;0,"Missing ("&amp;COUNTBLANK(B1086:AG1086)&amp;")","Complete")</f>
        <v>Missing (1)</v>
      </c>
    </row>
    <row r="1087" customFormat="false" ht="15" hidden="false" customHeight="false" outlineLevel="0" collapsed="false">
      <c r="A1087" s="14" t="n">
        <v>1084</v>
      </c>
      <c r="B1087" s="14" t="s">
        <v>80</v>
      </c>
      <c r="C1087" s="14" t="n">
        <v>1</v>
      </c>
      <c r="D1087" s="14" t="n">
        <v>118</v>
      </c>
      <c r="E1087" s="14" t="n">
        <v>2015</v>
      </c>
      <c r="F1087" s="14" t="s">
        <v>91</v>
      </c>
      <c r="G1087" s="14" t="n">
        <v>31</v>
      </c>
      <c r="H1087" s="14" t="n">
        <v>29</v>
      </c>
      <c r="I1087" s="14" t="n">
        <v>1</v>
      </c>
      <c r="J1087" s="14" t="n">
        <v>4</v>
      </c>
      <c r="K1087" s="14" t="n">
        <v>2</v>
      </c>
      <c r="L1087" s="14" t="n">
        <v>0</v>
      </c>
      <c r="M1087" s="14" t="n">
        <v>0</v>
      </c>
      <c r="N1087" s="14" t="s">
        <v>112</v>
      </c>
      <c r="O1087" s="14" t="s">
        <v>92</v>
      </c>
      <c r="P1087" s="14" t="s">
        <v>93</v>
      </c>
      <c r="Q1087" s="14" t="s">
        <v>94</v>
      </c>
      <c r="R1087" s="14" t="n">
        <v>0</v>
      </c>
      <c r="S1087" s="14" t="n">
        <v>0</v>
      </c>
      <c r="T1087" s="14" t="n">
        <v>0</v>
      </c>
      <c r="U1087" s="14" t="s">
        <v>109</v>
      </c>
      <c r="V1087" s="14" t="s">
        <v>109</v>
      </c>
      <c r="W1087" s="14" t="n">
        <v>1</v>
      </c>
      <c r="X1087" s="14" t="s">
        <v>86</v>
      </c>
      <c r="Y1087" s="14" t="n">
        <v>240</v>
      </c>
      <c r="Z1087" s="14"/>
      <c r="AA1087" s="14" t="n">
        <v>0</v>
      </c>
      <c r="AB1087" s="14" t="s">
        <v>87</v>
      </c>
      <c r="AC1087" s="14" t="n">
        <v>186</v>
      </c>
      <c r="AD1087" s="14" t="n">
        <v>0</v>
      </c>
      <c r="AE1087" s="14" t="n">
        <v>2</v>
      </c>
      <c r="AF1087" s="14" t="s">
        <v>96</v>
      </c>
      <c r="AG1087" s="15" t="n">
        <v>42195</v>
      </c>
      <c r="AH1087" s="14" t="str">
        <f aca="false">B1087&amp;"|"&amp;C1087&amp;"|"&amp;D1087&amp;"|"&amp;E1087&amp;"|"&amp;F1087&amp;"|"&amp;G1087&amp;"|"&amp;H1087&amp;"|"&amp;I1087&amp;"|"&amp;J1087&amp;"|"&amp;K1087&amp;"|"&amp;L1087&amp;"|"&amp;M1087&amp;"|"&amp;N1087&amp;"|"&amp;O1087&amp;"|"&amp;P1087&amp;"|"&amp;Q1087&amp;"|"&amp;R1087&amp;"|"&amp;S1087&amp;"|"&amp;T1087&amp;"|"&amp;U1087&amp;"|"&amp;V1087&amp;"|"&amp;W1087&amp;"|"&amp;X1087&amp;"|"&amp;Y1087&amp;"|"&amp;Z1087&amp;"|"&amp;AA1087&amp;"|"&amp;AB1087&amp;"|"&amp;AC1087&amp;"|"&amp;AD1087&amp;"|"&amp;AE1087&amp;"|"&amp;AF1087&amp;"|"&amp;AG1087</f>
        <v>Resort Hotel|1|118|2015|July|31|29|1|4|2|0|0|HB|PRT|Online TA|TA/TO|0|0|0|D|D|1|No Deposit|240||0|Transient|186|0|2|Canceled|42195</v>
      </c>
      <c r="AI1087" s="14" t="str">
        <f aca="false">IF(COUNTIF($AH$4:$AH$2603,AH1087)&gt;1,"Duplicate","Unique")</f>
        <v>Unique</v>
      </c>
      <c r="AJ1087" s="14" t="str">
        <f aca="false">IF(COUNTBLANK(B1087:AG1087)&gt;0,"Missing ("&amp;COUNTBLANK(B1087:AG1087)&amp;")","Complete")</f>
        <v>Missing (1)</v>
      </c>
    </row>
    <row r="1088" customFormat="false" ht="15" hidden="false" customHeight="false" outlineLevel="0" collapsed="false">
      <c r="A1088" s="0" t="n">
        <v>1085</v>
      </c>
      <c r="B1088" s="0" t="s">
        <v>80</v>
      </c>
      <c r="C1088" s="0" t="n">
        <v>1</v>
      </c>
      <c r="D1088" s="0" t="n">
        <v>209</v>
      </c>
      <c r="E1088" s="0" t="n">
        <v>2016</v>
      </c>
      <c r="F1088" s="0" t="s">
        <v>91</v>
      </c>
      <c r="G1088" s="0" t="n">
        <v>30</v>
      </c>
      <c r="H1088" s="0" t="n">
        <v>23</v>
      </c>
      <c r="I1088" s="0" t="n">
        <v>2</v>
      </c>
      <c r="J1088" s="0" t="n">
        <v>5</v>
      </c>
      <c r="K1088" s="0" t="n">
        <v>3</v>
      </c>
      <c r="L1088" s="0" t="n">
        <v>1</v>
      </c>
      <c r="M1088" s="0" t="n">
        <v>0</v>
      </c>
      <c r="N1088" s="0" t="s">
        <v>82</v>
      </c>
      <c r="O1088" s="0" t="s">
        <v>92</v>
      </c>
      <c r="P1088" s="0" t="s">
        <v>93</v>
      </c>
      <c r="Q1088" s="0" t="s">
        <v>94</v>
      </c>
      <c r="R1088" s="0" t="n">
        <v>0</v>
      </c>
      <c r="S1088" s="0" t="n">
        <v>0</v>
      </c>
      <c r="T1088" s="0" t="n">
        <v>0</v>
      </c>
      <c r="U1088" s="0" t="s">
        <v>144</v>
      </c>
      <c r="V1088" s="0" t="s">
        <v>144</v>
      </c>
      <c r="W1088" s="0" t="n">
        <v>0</v>
      </c>
      <c r="X1088" s="0" t="s">
        <v>86</v>
      </c>
      <c r="Y1088" s="0" t="n">
        <v>240</v>
      </c>
      <c r="AA1088" s="0" t="n">
        <v>0</v>
      </c>
      <c r="AB1088" s="0" t="s">
        <v>87</v>
      </c>
      <c r="AC1088" s="0" t="n">
        <v>210</v>
      </c>
      <c r="AD1088" s="0" t="n">
        <v>0</v>
      </c>
      <c r="AE1088" s="0" t="n">
        <v>0</v>
      </c>
      <c r="AF1088" s="0" t="s">
        <v>96</v>
      </c>
      <c r="AG1088" s="13" t="n">
        <v>42535</v>
      </c>
      <c r="AH1088" s="0" t="str">
        <f aca="false">B1088&amp;"|"&amp;C1088&amp;"|"&amp;D1088&amp;"|"&amp;E1088&amp;"|"&amp;F1088&amp;"|"&amp;G1088&amp;"|"&amp;H1088&amp;"|"&amp;I1088&amp;"|"&amp;J1088&amp;"|"&amp;K1088&amp;"|"&amp;L1088&amp;"|"&amp;M1088&amp;"|"&amp;N1088&amp;"|"&amp;O1088&amp;"|"&amp;P1088&amp;"|"&amp;Q1088&amp;"|"&amp;R1088&amp;"|"&amp;S1088&amp;"|"&amp;T1088&amp;"|"&amp;U1088&amp;"|"&amp;V1088&amp;"|"&amp;W1088&amp;"|"&amp;X1088&amp;"|"&amp;Y1088&amp;"|"&amp;Z1088&amp;"|"&amp;AA1088&amp;"|"&amp;AB1088&amp;"|"&amp;AC1088&amp;"|"&amp;AD1088&amp;"|"&amp;AE1088&amp;"|"&amp;AF1088&amp;"|"&amp;AG1088</f>
        <v>Resort Hotel|1|209|2016|July|30|23|2|5|3|1|0|BB|PRT|Online TA|TA/TO|0|0|0|H|H|0|No Deposit|240||0|Transient|210|0|0|Canceled|42535</v>
      </c>
      <c r="AI1088" s="0" t="str">
        <f aca="false">IF(COUNTIF($AH$4:$AH$2603,AH1088)&gt;1,"Duplicate","Unique")</f>
        <v>Unique</v>
      </c>
      <c r="AJ1088" s="0" t="str">
        <f aca="false">IF(COUNTBLANK(B1088:AG1088)&gt;0,"Missing ("&amp;COUNTBLANK(B1088:AG1088)&amp;")","Complete")</f>
        <v>Missing (1)</v>
      </c>
    </row>
    <row r="1089" customFormat="false" ht="15" hidden="false" customHeight="false" outlineLevel="0" collapsed="false">
      <c r="A1089" s="14" t="n">
        <v>1086</v>
      </c>
      <c r="B1089" s="14" t="s">
        <v>80</v>
      </c>
      <c r="C1089" s="14" t="n">
        <v>0</v>
      </c>
      <c r="D1089" s="14" t="n">
        <v>4</v>
      </c>
      <c r="E1089" s="14" t="n">
        <v>2016</v>
      </c>
      <c r="F1089" s="14" t="s">
        <v>106</v>
      </c>
      <c r="G1089" s="14" t="n">
        <v>18</v>
      </c>
      <c r="H1089" s="14" t="n">
        <v>30</v>
      </c>
      <c r="I1089" s="14" t="n">
        <v>0</v>
      </c>
      <c r="J1089" s="14" t="n">
        <v>1</v>
      </c>
      <c r="K1089" s="14" t="n">
        <v>1</v>
      </c>
      <c r="L1089" s="14" t="n">
        <v>2</v>
      </c>
      <c r="M1089" s="14" t="n">
        <v>0</v>
      </c>
      <c r="N1089" s="14" t="s">
        <v>82</v>
      </c>
      <c r="O1089" s="14" t="s">
        <v>92</v>
      </c>
      <c r="P1089" s="14" t="s">
        <v>84</v>
      </c>
      <c r="Q1089" s="14" t="s">
        <v>84</v>
      </c>
      <c r="R1089" s="14" t="n">
        <v>0</v>
      </c>
      <c r="S1089" s="14" t="n">
        <v>0</v>
      </c>
      <c r="T1089" s="14" t="n">
        <v>0</v>
      </c>
      <c r="U1089" s="14" t="s">
        <v>109</v>
      </c>
      <c r="V1089" s="14" t="s">
        <v>109</v>
      </c>
      <c r="W1089" s="14" t="n">
        <v>0</v>
      </c>
      <c r="X1089" s="14" t="s">
        <v>86</v>
      </c>
      <c r="Y1089" s="14"/>
      <c r="Z1089" s="14"/>
      <c r="AA1089" s="14" t="n">
        <v>0</v>
      </c>
      <c r="AB1089" s="14" t="s">
        <v>87</v>
      </c>
      <c r="AC1089" s="14" t="n">
        <v>95</v>
      </c>
      <c r="AD1089" s="14" t="n">
        <v>0</v>
      </c>
      <c r="AE1089" s="14" t="n">
        <v>3</v>
      </c>
      <c r="AF1089" s="14" t="s">
        <v>88</v>
      </c>
      <c r="AG1089" s="15" t="n">
        <v>42491</v>
      </c>
      <c r="AH1089" s="14" t="str">
        <f aca="false">B1089&amp;"|"&amp;C1089&amp;"|"&amp;D1089&amp;"|"&amp;E1089&amp;"|"&amp;F1089&amp;"|"&amp;G1089&amp;"|"&amp;H1089&amp;"|"&amp;I1089&amp;"|"&amp;J1089&amp;"|"&amp;K1089&amp;"|"&amp;L1089&amp;"|"&amp;M1089&amp;"|"&amp;N1089&amp;"|"&amp;O1089&amp;"|"&amp;P1089&amp;"|"&amp;Q1089&amp;"|"&amp;R1089&amp;"|"&amp;S1089&amp;"|"&amp;T1089&amp;"|"&amp;U1089&amp;"|"&amp;V1089&amp;"|"&amp;W1089&amp;"|"&amp;X1089&amp;"|"&amp;Y1089&amp;"|"&amp;Z1089&amp;"|"&amp;AA1089&amp;"|"&amp;AB1089&amp;"|"&amp;AC1089&amp;"|"&amp;AD1089&amp;"|"&amp;AE1089&amp;"|"&amp;AF1089&amp;"|"&amp;AG1089</f>
        <v>Resort Hotel|0|4|2016|April|18|30|0|1|1|2|0|BB|PRT|Direct|Direct|0|0|0|D|D|0|No Deposit|||0|Transient|95|0|3|Check-Out|42491</v>
      </c>
      <c r="AI1089" s="14" t="str">
        <f aca="false">IF(COUNTIF($AH$4:$AH$2603,AH1089)&gt;1,"Duplicate","Unique")</f>
        <v>Unique</v>
      </c>
      <c r="AJ1089" s="14" t="str">
        <f aca="false">IF(COUNTBLANK(B1089:AG1089)&gt;0,"Missing ("&amp;COUNTBLANK(B1089:AG1089)&amp;")","Complete")</f>
        <v>Missing (2)</v>
      </c>
    </row>
    <row r="1090" customFormat="false" ht="15" hidden="false" customHeight="false" outlineLevel="0" collapsed="false">
      <c r="A1090" s="0" t="n">
        <v>1087</v>
      </c>
      <c r="B1090" s="0" t="s">
        <v>80</v>
      </c>
      <c r="C1090" s="0" t="n">
        <v>0</v>
      </c>
      <c r="D1090" s="0" t="n">
        <v>6</v>
      </c>
      <c r="E1090" s="0" t="n">
        <v>2016</v>
      </c>
      <c r="F1090" s="0" t="s">
        <v>103</v>
      </c>
      <c r="G1090" s="0" t="n">
        <v>14</v>
      </c>
      <c r="H1090" s="0" t="n">
        <v>30</v>
      </c>
      <c r="I1090" s="0" t="n">
        <v>0</v>
      </c>
      <c r="J1090" s="0" t="n">
        <v>1</v>
      </c>
      <c r="K1090" s="0" t="n">
        <v>2</v>
      </c>
      <c r="L1090" s="0" t="n">
        <v>0</v>
      </c>
      <c r="M1090" s="0" t="n">
        <v>0</v>
      </c>
      <c r="N1090" s="0" t="s">
        <v>82</v>
      </c>
      <c r="O1090" s="0" t="s">
        <v>92</v>
      </c>
      <c r="P1090" s="0" t="s">
        <v>128</v>
      </c>
      <c r="Q1090" s="0" t="s">
        <v>128</v>
      </c>
      <c r="R1090" s="0" t="n">
        <v>0</v>
      </c>
      <c r="S1090" s="0" t="n">
        <v>0</v>
      </c>
      <c r="T1090" s="0" t="n">
        <v>0</v>
      </c>
      <c r="U1090" s="0" t="s">
        <v>95</v>
      </c>
      <c r="V1090" s="0" t="s">
        <v>95</v>
      </c>
      <c r="W1090" s="0" t="n">
        <v>0</v>
      </c>
      <c r="X1090" s="0" t="s">
        <v>86</v>
      </c>
      <c r="Z1090" s="0" t="n">
        <v>178</v>
      </c>
      <c r="AA1090" s="0" t="n">
        <v>0</v>
      </c>
      <c r="AB1090" s="0" t="s">
        <v>101</v>
      </c>
      <c r="AC1090" s="0" t="n">
        <v>50</v>
      </c>
      <c r="AD1090" s="0" t="n">
        <v>0</v>
      </c>
      <c r="AE1090" s="0" t="n">
        <v>0</v>
      </c>
      <c r="AF1090" s="0" t="s">
        <v>88</v>
      </c>
      <c r="AG1090" s="13" t="n">
        <v>42460</v>
      </c>
      <c r="AH1090" s="0" t="str">
        <f aca="false">B1090&amp;"|"&amp;C1090&amp;"|"&amp;D1090&amp;"|"&amp;E1090&amp;"|"&amp;F1090&amp;"|"&amp;G1090&amp;"|"&amp;H1090&amp;"|"&amp;I1090&amp;"|"&amp;J1090&amp;"|"&amp;K1090&amp;"|"&amp;L1090&amp;"|"&amp;M1090&amp;"|"&amp;N1090&amp;"|"&amp;O1090&amp;"|"&amp;P1090&amp;"|"&amp;Q1090&amp;"|"&amp;R1090&amp;"|"&amp;S1090&amp;"|"&amp;T1090&amp;"|"&amp;U1090&amp;"|"&amp;V1090&amp;"|"&amp;W1090&amp;"|"&amp;X1090&amp;"|"&amp;Y1090&amp;"|"&amp;Z1090&amp;"|"&amp;AA1090&amp;"|"&amp;AB1090&amp;"|"&amp;AC1090&amp;"|"&amp;AD1090&amp;"|"&amp;AE1090&amp;"|"&amp;AF1090&amp;"|"&amp;AG1090</f>
        <v>Resort Hotel|0|6|2016|March|14|30|0|1|2|0|0|BB|PRT|Corporate|Corporate|0|0|0|A|A|0|No Deposit||178|0|Transient-Party|50|0|0|Check-Out|42460</v>
      </c>
      <c r="AI1090" s="0" t="str">
        <f aca="false">IF(COUNTIF($AH$4:$AH$2603,AH1090)&gt;1,"Duplicate","Unique")</f>
        <v>Unique</v>
      </c>
      <c r="AJ1090" s="0" t="str">
        <f aca="false">IF(COUNTBLANK(B1090:AG1090)&gt;0,"Missing ("&amp;COUNTBLANK(B1090:AG1090)&amp;")","Complete")</f>
        <v>Missing (1)</v>
      </c>
    </row>
    <row r="1091" customFormat="false" ht="15" hidden="false" customHeight="false" outlineLevel="0" collapsed="false">
      <c r="A1091" s="14" t="n">
        <v>1088</v>
      </c>
      <c r="B1091" s="14" t="s">
        <v>90</v>
      </c>
      <c r="C1091" s="14" t="n">
        <v>0</v>
      </c>
      <c r="D1091" s="14" t="n">
        <v>7</v>
      </c>
      <c r="E1091" s="14" t="n">
        <v>2017</v>
      </c>
      <c r="F1091" s="14" t="s">
        <v>118</v>
      </c>
      <c r="G1091" s="14" t="n">
        <v>7</v>
      </c>
      <c r="H1091" s="14" t="n">
        <v>15</v>
      </c>
      <c r="I1091" s="14" t="n">
        <v>0</v>
      </c>
      <c r="J1091" s="14" t="n">
        <v>1</v>
      </c>
      <c r="K1091" s="14" t="n">
        <v>2</v>
      </c>
      <c r="L1091" s="14" t="n">
        <v>0</v>
      </c>
      <c r="M1091" s="14" t="n">
        <v>0</v>
      </c>
      <c r="N1091" s="14" t="s">
        <v>82</v>
      </c>
      <c r="O1091" s="14" t="s">
        <v>115</v>
      </c>
      <c r="P1091" s="14" t="s">
        <v>84</v>
      </c>
      <c r="Q1091" s="14" t="s">
        <v>84</v>
      </c>
      <c r="R1091" s="14" t="n">
        <v>0</v>
      </c>
      <c r="S1091" s="14" t="n">
        <v>0</v>
      </c>
      <c r="T1091" s="14" t="n">
        <v>0</v>
      </c>
      <c r="U1091" s="14" t="s">
        <v>109</v>
      </c>
      <c r="V1091" s="14" t="s">
        <v>109</v>
      </c>
      <c r="W1091" s="14" t="n">
        <v>0</v>
      </c>
      <c r="X1091" s="14" t="s">
        <v>86</v>
      </c>
      <c r="Y1091" s="14"/>
      <c r="Z1091" s="14"/>
      <c r="AA1091" s="14" t="n">
        <v>0</v>
      </c>
      <c r="AB1091" s="14" t="s">
        <v>87</v>
      </c>
      <c r="AC1091" s="14" t="n">
        <v>123</v>
      </c>
      <c r="AD1091" s="14" t="n">
        <v>0</v>
      </c>
      <c r="AE1091" s="14" t="n">
        <v>1</v>
      </c>
      <c r="AF1091" s="14" t="s">
        <v>88</v>
      </c>
      <c r="AG1091" s="15" t="n">
        <v>42782</v>
      </c>
      <c r="AH1091" s="14" t="str">
        <f aca="false">B1091&amp;"|"&amp;C1091&amp;"|"&amp;D1091&amp;"|"&amp;E1091&amp;"|"&amp;F1091&amp;"|"&amp;G1091&amp;"|"&amp;H1091&amp;"|"&amp;I1091&amp;"|"&amp;J1091&amp;"|"&amp;K1091&amp;"|"&amp;L1091&amp;"|"&amp;M1091&amp;"|"&amp;N1091&amp;"|"&amp;O1091&amp;"|"&amp;P1091&amp;"|"&amp;Q1091&amp;"|"&amp;R1091&amp;"|"&amp;S1091&amp;"|"&amp;T1091&amp;"|"&amp;U1091&amp;"|"&amp;V1091&amp;"|"&amp;W1091&amp;"|"&amp;X1091&amp;"|"&amp;Y1091&amp;"|"&amp;Z1091&amp;"|"&amp;AA1091&amp;"|"&amp;AB1091&amp;"|"&amp;AC1091&amp;"|"&amp;AD1091&amp;"|"&amp;AE1091&amp;"|"&amp;AF1091&amp;"|"&amp;AG1091</f>
        <v>City Hotel|0|7|2017|February|7|15|0|1|2|0|0|BB|ESP|Direct|Direct|0|0|0|D|D|0|No Deposit|||0|Transient|123|0|1|Check-Out|42782</v>
      </c>
      <c r="AI1091" s="14" t="str">
        <f aca="false">IF(COUNTIF($AH$4:$AH$2603,AH1091)&gt;1,"Duplicate","Unique")</f>
        <v>Unique</v>
      </c>
      <c r="AJ1091" s="14" t="str">
        <f aca="false">IF(COUNTBLANK(B1091:AG1091)&gt;0,"Missing ("&amp;COUNTBLANK(B1091:AG1091)&amp;")","Complete")</f>
        <v>Missing (2)</v>
      </c>
    </row>
    <row r="1092" customFormat="false" ht="15" hidden="false" customHeight="false" outlineLevel="0" collapsed="false">
      <c r="A1092" s="0" t="n">
        <v>1089</v>
      </c>
      <c r="B1092" s="0" t="s">
        <v>80</v>
      </c>
      <c r="C1092" s="0" t="n">
        <v>0</v>
      </c>
      <c r="D1092" s="0" t="n">
        <v>168</v>
      </c>
      <c r="E1092" s="0" t="n">
        <v>2017</v>
      </c>
      <c r="F1092" s="0" t="s">
        <v>121</v>
      </c>
      <c r="G1092" s="0" t="n">
        <v>18</v>
      </c>
      <c r="H1092" s="0" t="n">
        <v>2</v>
      </c>
      <c r="I1092" s="0" t="n">
        <v>0</v>
      </c>
      <c r="J1092" s="0" t="n">
        <v>1</v>
      </c>
      <c r="K1092" s="0" t="n">
        <v>2</v>
      </c>
      <c r="L1092" s="0" t="n">
        <v>0</v>
      </c>
      <c r="M1092" s="0" t="n">
        <v>0</v>
      </c>
      <c r="N1092" s="0" t="s">
        <v>82</v>
      </c>
      <c r="O1092" s="0" t="s">
        <v>155</v>
      </c>
      <c r="P1092" s="0" t="s">
        <v>99</v>
      </c>
      <c r="Q1092" s="0" t="s">
        <v>94</v>
      </c>
      <c r="R1092" s="0" t="n">
        <v>0</v>
      </c>
      <c r="S1092" s="0" t="n">
        <v>0</v>
      </c>
      <c r="T1092" s="0" t="n">
        <v>0</v>
      </c>
      <c r="U1092" s="0" t="s">
        <v>109</v>
      </c>
      <c r="V1092" s="0" t="s">
        <v>109</v>
      </c>
      <c r="W1092" s="0" t="n">
        <v>0</v>
      </c>
      <c r="X1092" s="0" t="s">
        <v>86</v>
      </c>
      <c r="Y1092" s="0" t="n">
        <v>251</v>
      </c>
      <c r="AA1092" s="0" t="n">
        <v>0</v>
      </c>
      <c r="AB1092" s="0" t="s">
        <v>87</v>
      </c>
      <c r="AC1092" s="0" t="n">
        <v>62</v>
      </c>
      <c r="AD1092" s="0" t="n">
        <v>0</v>
      </c>
      <c r="AE1092" s="0" t="n">
        <v>0</v>
      </c>
      <c r="AF1092" s="0" t="s">
        <v>88</v>
      </c>
      <c r="AG1092" s="13" t="n">
        <v>42858</v>
      </c>
      <c r="AH1092" s="0" t="str">
        <f aca="false">B1092&amp;"|"&amp;C1092&amp;"|"&amp;D1092&amp;"|"&amp;E1092&amp;"|"&amp;F1092&amp;"|"&amp;G1092&amp;"|"&amp;H1092&amp;"|"&amp;I1092&amp;"|"&amp;J1092&amp;"|"&amp;K1092&amp;"|"&amp;L1092&amp;"|"&amp;M1092&amp;"|"&amp;N1092&amp;"|"&amp;O1092&amp;"|"&amp;P1092&amp;"|"&amp;Q1092&amp;"|"&amp;R1092&amp;"|"&amp;S1092&amp;"|"&amp;T1092&amp;"|"&amp;U1092&amp;"|"&amp;V1092&amp;"|"&amp;W1092&amp;"|"&amp;X1092&amp;"|"&amp;Y1092&amp;"|"&amp;Z1092&amp;"|"&amp;AA1092&amp;"|"&amp;AB1092&amp;"|"&amp;AC1092&amp;"|"&amp;AD1092&amp;"|"&amp;AE1092&amp;"|"&amp;AF1092&amp;"|"&amp;AG1092</f>
        <v>Resort Hotel|0|168|2017|May|18|2|0|1|2|0|0|BB|CHE|Offline TA/TO|TA/TO|0|0|0|D|D|0|No Deposit|251||0|Transient|62|0|0|Check-Out|42858</v>
      </c>
      <c r="AI1092" s="0" t="str">
        <f aca="false">IF(COUNTIF($AH$4:$AH$2603,AH1092)&gt;1,"Duplicate","Unique")</f>
        <v>Unique</v>
      </c>
      <c r="AJ1092" s="0" t="str">
        <f aca="false">IF(COUNTBLANK(B1092:AG1092)&gt;0,"Missing ("&amp;COUNTBLANK(B1092:AG1092)&amp;")","Complete")</f>
        <v>Missing (1)</v>
      </c>
    </row>
    <row r="1093" customFormat="false" ht="15" hidden="false" customHeight="false" outlineLevel="0" collapsed="false">
      <c r="A1093" s="14" t="n">
        <v>1090</v>
      </c>
      <c r="B1093" s="14" t="s">
        <v>80</v>
      </c>
      <c r="C1093" s="14" t="n">
        <v>1</v>
      </c>
      <c r="D1093" s="14" t="n">
        <v>19</v>
      </c>
      <c r="E1093" s="14" t="n">
        <v>2016</v>
      </c>
      <c r="F1093" s="14" t="s">
        <v>111</v>
      </c>
      <c r="G1093" s="14" t="n">
        <v>45</v>
      </c>
      <c r="H1093" s="14" t="n">
        <v>30</v>
      </c>
      <c r="I1093" s="14" t="n">
        <v>2</v>
      </c>
      <c r="J1093" s="14" t="n">
        <v>2</v>
      </c>
      <c r="K1093" s="14" t="n">
        <v>2</v>
      </c>
      <c r="L1093" s="14" t="n">
        <v>0</v>
      </c>
      <c r="M1093" s="14" t="n">
        <v>0</v>
      </c>
      <c r="N1093" s="14" t="s">
        <v>112</v>
      </c>
      <c r="O1093" s="14" t="s">
        <v>92</v>
      </c>
      <c r="P1093" s="14" t="s">
        <v>93</v>
      </c>
      <c r="Q1093" s="14" t="s">
        <v>94</v>
      </c>
      <c r="R1093" s="14" t="n">
        <v>0</v>
      </c>
      <c r="S1093" s="14" t="n">
        <v>0</v>
      </c>
      <c r="T1093" s="14" t="n">
        <v>0</v>
      </c>
      <c r="U1093" s="14" t="s">
        <v>95</v>
      </c>
      <c r="V1093" s="14" t="s">
        <v>95</v>
      </c>
      <c r="W1093" s="14" t="n">
        <v>0</v>
      </c>
      <c r="X1093" s="14" t="s">
        <v>86</v>
      </c>
      <c r="Y1093" s="14" t="n">
        <v>15</v>
      </c>
      <c r="Z1093" s="14"/>
      <c r="AA1093" s="14" t="n">
        <v>0</v>
      </c>
      <c r="AB1093" s="14" t="s">
        <v>87</v>
      </c>
      <c r="AC1093" s="14" t="n">
        <v>78</v>
      </c>
      <c r="AD1093" s="14" t="n">
        <v>0</v>
      </c>
      <c r="AE1093" s="14" t="n">
        <v>2</v>
      </c>
      <c r="AF1093" s="14" t="s">
        <v>96</v>
      </c>
      <c r="AG1093" s="15" t="n">
        <v>42662</v>
      </c>
      <c r="AH1093" s="14" t="str">
        <f aca="false">B1093&amp;"|"&amp;C1093&amp;"|"&amp;D1093&amp;"|"&amp;E1093&amp;"|"&amp;F1093&amp;"|"&amp;G1093&amp;"|"&amp;H1093&amp;"|"&amp;I1093&amp;"|"&amp;J1093&amp;"|"&amp;K1093&amp;"|"&amp;L1093&amp;"|"&amp;M1093&amp;"|"&amp;N1093&amp;"|"&amp;O1093&amp;"|"&amp;P1093&amp;"|"&amp;Q1093&amp;"|"&amp;R1093&amp;"|"&amp;S1093&amp;"|"&amp;T1093&amp;"|"&amp;U1093&amp;"|"&amp;V1093&amp;"|"&amp;W1093&amp;"|"&amp;X1093&amp;"|"&amp;Y1093&amp;"|"&amp;Z1093&amp;"|"&amp;AA1093&amp;"|"&amp;AB1093&amp;"|"&amp;AC1093&amp;"|"&amp;AD1093&amp;"|"&amp;AE1093&amp;"|"&amp;AF1093&amp;"|"&amp;AG1093</f>
        <v>Resort Hotel|1|19|2016|October|45|30|2|2|2|0|0|HB|PRT|Online TA|TA/TO|0|0|0|A|A|0|No Deposit|15||0|Transient|78|0|2|Canceled|42662</v>
      </c>
      <c r="AI1093" s="14" t="str">
        <f aca="false">IF(COUNTIF($AH$4:$AH$2603,AH1093)&gt;1,"Duplicate","Unique")</f>
        <v>Unique</v>
      </c>
      <c r="AJ1093" s="14" t="str">
        <f aca="false">IF(COUNTBLANK(B1093:AG1093)&gt;0,"Missing ("&amp;COUNTBLANK(B1093:AG1093)&amp;")","Complete")</f>
        <v>Missing (1)</v>
      </c>
    </row>
    <row r="1094" customFormat="false" ht="15" hidden="false" customHeight="false" outlineLevel="0" collapsed="false">
      <c r="A1094" s="0" t="n">
        <v>1091</v>
      </c>
      <c r="B1094" s="0" t="s">
        <v>90</v>
      </c>
      <c r="C1094" s="0" t="n">
        <v>1</v>
      </c>
      <c r="D1094" s="0" t="n">
        <v>89</v>
      </c>
      <c r="E1094" s="0" t="n">
        <v>2015</v>
      </c>
      <c r="F1094" s="0" t="s">
        <v>111</v>
      </c>
      <c r="G1094" s="0" t="n">
        <v>40</v>
      </c>
      <c r="H1094" s="0" t="n">
        <v>3</v>
      </c>
      <c r="I1094" s="0" t="n">
        <v>2</v>
      </c>
      <c r="J1094" s="0" t="n">
        <v>2</v>
      </c>
      <c r="K1094" s="0" t="n">
        <v>2</v>
      </c>
      <c r="L1094" s="0" t="n">
        <v>0</v>
      </c>
      <c r="M1094" s="0" t="n">
        <v>0</v>
      </c>
      <c r="N1094" s="0" t="s">
        <v>82</v>
      </c>
      <c r="O1094" s="0" t="s">
        <v>92</v>
      </c>
      <c r="P1094" s="0" t="s">
        <v>116</v>
      </c>
      <c r="Q1094" s="0" t="s">
        <v>94</v>
      </c>
      <c r="R1094" s="0" t="n">
        <v>0</v>
      </c>
      <c r="S1094" s="0" t="n">
        <v>0</v>
      </c>
      <c r="T1094" s="0" t="n">
        <v>0</v>
      </c>
      <c r="U1094" s="0" t="s">
        <v>95</v>
      </c>
      <c r="V1094" s="0" t="s">
        <v>95</v>
      </c>
      <c r="W1094" s="0" t="n">
        <v>0</v>
      </c>
      <c r="X1094" s="0" t="s">
        <v>120</v>
      </c>
      <c r="Y1094" s="0" t="n">
        <v>1</v>
      </c>
      <c r="AA1094" s="0" t="n">
        <v>0</v>
      </c>
      <c r="AB1094" s="0" t="s">
        <v>87</v>
      </c>
      <c r="AC1094" s="0" t="n">
        <v>62</v>
      </c>
      <c r="AD1094" s="0" t="n">
        <v>0</v>
      </c>
      <c r="AE1094" s="0" t="n">
        <v>0</v>
      </c>
      <c r="AF1094" s="0" t="s">
        <v>96</v>
      </c>
      <c r="AG1094" s="13" t="n">
        <v>42256</v>
      </c>
      <c r="AH1094" s="0" t="str">
        <f aca="false">B1094&amp;"|"&amp;C1094&amp;"|"&amp;D1094&amp;"|"&amp;E1094&amp;"|"&amp;F1094&amp;"|"&amp;G1094&amp;"|"&amp;H1094&amp;"|"&amp;I1094&amp;"|"&amp;J1094&amp;"|"&amp;K1094&amp;"|"&amp;L1094&amp;"|"&amp;M1094&amp;"|"&amp;N1094&amp;"|"&amp;O1094&amp;"|"&amp;P1094&amp;"|"&amp;Q1094&amp;"|"&amp;R1094&amp;"|"&amp;S1094&amp;"|"&amp;T1094&amp;"|"&amp;U1094&amp;"|"&amp;V1094&amp;"|"&amp;W1094&amp;"|"&amp;X1094&amp;"|"&amp;Y1094&amp;"|"&amp;Z1094&amp;"|"&amp;AA1094&amp;"|"&amp;AB1094&amp;"|"&amp;AC1094&amp;"|"&amp;AD1094&amp;"|"&amp;AE1094&amp;"|"&amp;AF1094&amp;"|"&amp;AG1094</f>
        <v>City Hotel|1|89|2015|October|40|3|2|2|2|0|0|BB|PRT|Groups|TA/TO|0|0|0|A|A|0|Non Refund|1||0|Transient|62|0|0|Canceled|42256</v>
      </c>
      <c r="AI1094" s="0" t="str">
        <f aca="false">IF(COUNTIF($AH$4:$AH$2603,AH1094)&gt;1,"Duplicate","Unique")</f>
        <v>Duplicate</v>
      </c>
      <c r="AJ1094" s="0" t="str">
        <f aca="false">IF(COUNTBLANK(B1094:AG1094)&gt;0,"Missing ("&amp;COUNTBLANK(B1094:AG1094)&amp;")","Complete")</f>
        <v>Missing (1)</v>
      </c>
    </row>
    <row r="1095" customFormat="false" ht="15" hidden="false" customHeight="false" outlineLevel="0" collapsed="false">
      <c r="A1095" s="14" t="n">
        <v>1092</v>
      </c>
      <c r="B1095" s="14" t="s">
        <v>80</v>
      </c>
      <c r="C1095" s="14" t="n">
        <v>1</v>
      </c>
      <c r="D1095" s="14" t="n">
        <v>30</v>
      </c>
      <c r="E1095" s="14" t="n">
        <v>2016</v>
      </c>
      <c r="F1095" s="14" t="s">
        <v>119</v>
      </c>
      <c r="G1095" s="14" t="n">
        <v>33</v>
      </c>
      <c r="H1095" s="14" t="n">
        <v>8</v>
      </c>
      <c r="I1095" s="14" t="n">
        <v>1</v>
      </c>
      <c r="J1095" s="14" t="n">
        <v>4</v>
      </c>
      <c r="K1095" s="14" t="n">
        <v>2</v>
      </c>
      <c r="L1095" s="14" t="n">
        <v>0</v>
      </c>
      <c r="M1095" s="14" t="n">
        <v>0</v>
      </c>
      <c r="N1095" s="14" t="s">
        <v>112</v>
      </c>
      <c r="O1095" s="14" t="s">
        <v>92</v>
      </c>
      <c r="P1095" s="14" t="s">
        <v>93</v>
      </c>
      <c r="Q1095" s="14" t="s">
        <v>94</v>
      </c>
      <c r="R1095" s="14" t="n">
        <v>0</v>
      </c>
      <c r="S1095" s="14" t="n">
        <v>0</v>
      </c>
      <c r="T1095" s="14" t="n">
        <v>0</v>
      </c>
      <c r="U1095" s="14" t="s">
        <v>109</v>
      </c>
      <c r="V1095" s="14" t="s">
        <v>109</v>
      </c>
      <c r="W1095" s="14" t="n">
        <v>0</v>
      </c>
      <c r="X1095" s="14" t="s">
        <v>86</v>
      </c>
      <c r="Y1095" s="14" t="n">
        <v>240</v>
      </c>
      <c r="Z1095" s="14"/>
      <c r="AA1095" s="14" t="n">
        <v>0</v>
      </c>
      <c r="AB1095" s="14" t="s">
        <v>87</v>
      </c>
      <c r="AC1095" s="14" t="n">
        <v>271</v>
      </c>
      <c r="AD1095" s="14" t="n">
        <v>0</v>
      </c>
      <c r="AE1095" s="14" t="n">
        <v>2</v>
      </c>
      <c r="AF1095" s="14" t="s">
        <v>96</v>
      </c>
      <c r="AG1095" s="15" t="n">
        <v>42572</v>
      </c>
      <c r="AH1095" s="14" t="str">
        <f aca="false">B1095&amp;"|"&amp;C1095&amp;"|"&amp;D1095&amp;"|"&amp;E1095&amp;"|"&amp;F1095&amp;"|"&amp;G1095&amp;"|"&amp;H1095&amp;"|"&amp;I1095&amp;"|"&amp;J1095&amp;"|"&amp;K1095&amp;"|"&amp;L1095&amp;"|"&amp;M1095&amp;"|"&amp;N1095&amp;"|"&amp;O1095&amp;"|"&amp;P1095&amp;"|"&amp;Q1095&amp;"|"&amp;R1095&amp;"|"&amp;S1095&amp;"|"&amp;T1095&amp;"|"&amp;U1095&amp;"|"&amp;V1095&amp;"|"&amp;W1095&amp;"|"&amp;X1095&amp;"|"&amp;Y1095&amp;"|"&amp;Z1095&amp;"|"&amp;AA1095&amp;"|"&amp;AB1095&amp;"|"&amp;AC1095&amp;"|"&amp;AD1095&amp;"|"&amp;AE1095&amp;"|"&amp;AF1095&amp;"|"&amp;AG1095</f>
        <v>Resort Hotel|1|30|2016|August|33|8|1|4|2|0|0|HB|PRT|Online TA|TA/TO|0|0|0|D|D|0|No Deposit|240||0|Transient|271|0|2|Canceled|42572</v>
      </c>
      <c r="AI1095" s="14" t="str">
        <f aca="false">IF(COUNTIF($AH$4:$AH$2603,AH1095)&gt;1,"Duplicate","Unique")</f>
        <v>Unique</v>
      </c>
      <c r="AJ1095" s="14" t="str">
        <f aca="false">IF(COUNTBLANK(B1095:AG1095)&gt;0,"Missing ("&amp;COUNTBLANK(B1095:AG1095)&amp;")","Complete")</f>
        <v>Missing (1)</v>
      </c>
    </row>
    <row r="1096" customFormat="false" ht="15" hidden="false" customHeight="false" outlineLevel="0" collapsed="false">
      <c r="A1096" s="0" t="n">
        <v>1093</v>
      </c>
      <c r="B1096" s="0" t="s">
        <v>80</v>
      </c>
      <c r="C1096" s="0" t="n">
        <v>0</v>
      </c>
      <c r="D1096" s="0" t="n">
        <v>3</v>
      </c>
      <c r="E1096" s="0" t="n">
        <v>2016</v>
      </c>
      <c r="F1096" s="0" t="s">
        <v>126</v>
      </c>
      <c r="G1096" s="0" t="n">
        <v>2</v>
      </c>
      <c r="H1096" s="0" t="n">
        <v>3</v>
      </c>
      <c r="I1096" s="0" t="n">
        <v>2</v>
      </c>
      <c r="J1096" s="0" t="n">
        <v>1</v>
      </c>
      <c r="K1096" s="0" t="n">
        <v>2</v>
      </c>
      <c r="L1096" s="0" t="n">
        <v>0</v>
      </c>
      <c r="M1096" s="0" t="n">
        <v>0</v>
      </c>
      <c r="N1096" s="0" t="s">
        <v>82</v>
      </c>
      <c r="O1096" s="0" t="s">
        <v>182</v>
      </c>
      <c r="P1096" s="0" t="s">
        <v>93</v>
      </c>
      <c r="Q1096" s="0" t="s">
        <v>94</v>
      </c>
      <c r="R1096" s="0" t="n">
        <v>0</v>
      </c>
      <c r="S1096" s="0" t="n">
        <v>0</v>
      </c>
      <c r="T1096" s="0" t="n">
        <v>0</v>
      </c>
      <c r="U1096" s="0" t="s">
        <v>95</v>
      </c>
      <c r="V1096" s="0" t="s">
        <v>109</v>
      </c>
      <c r="W1096" s="0" t="n">
        <v>1</v>
      </c>
      <c r="X1096" s="0" t="s">
        <v>86</v>
      </c>
      <c r="Y1096" s="0" t="n">
        <v>240</v>
      </c>
      <c r="AA1096" s="0" t="n">
        <v>0</v>
      </c>
      <c r="AB1096" s="0" t="s">
        <v>87</v>
      </c>
      <c r="AC1096" s="0" t="n">
        <v>48</v>
      </c>
      <c r="AD1096" s="0" t="n">
        <v>0</v>
      </c>
      <c r="AE1096" s="0" t="n">
        <v>1</v>
      </c>
      <c r="AF1096" s="0" t="s">
        <v>88</v>
      </c>
      <c r="AG1096" s="13" t="n">
        <v>42375</v>
      </c>
      <c r="AH1096" s="0" t="str">
        <f aca="false">B1096&amp;"|"&amp;C1096&amp;"|"&amp;D1096&amp;"|"&amp;E1096&amp;"|"&amp;F1096&amp;"|"&amp;G1096&amp;"|"&amp;H1096&amp;"|"&amp;I1096&amp;"|"&amp;J1096&amp;"|"&amp;K1096&amp;"|"&amp;L1096&amp;"|"&amp;M1096&amp;"|"&amp;N1096&amp;"|"&amp;O1096&amp;"|"&amp;P1096&amp;"|"&amp;Q1096&amp;"|"&amp;R1096&amp;"|"&amp;S1096&amp;"|"&amp;T1096&amp;"|"&amp;U1096&amp;"|"&amp;V1096&amp;"|"&amp;W1096&amp;"|"&amp;X1096&amp;"|"&amp;Y1096&amp;"|"&amp;Z1096&amp;"|"&amp;AA1096&amp;"|"&amp;AB1096&amp;"|"&amp;AC1096&amp;"|"&amp;AD1096&amp;"|"&amp;AE1096&amp;"|"&amp;AF1096&amp;"|"&amp;AG1096</f>
        <v>Resort Hotel|0|3|2016|January|2|3|2|1|2|0|0|BB|ZAF|Online TA|TA/TO|0|0|0|A|D|1|No Deposit|240||0|Transient|48|0|1|Check-Out|42375</v>
      </c>
      <c r="AI1096" s="0" t="str">
        <f aca="false">IF(COUNTIF($AH$4:$AH$2603,AH1096)&gt;1,"Duplicate","Unique")</f>
        <v>Unique</v>
      </c>
      <c r="AJ1096" s="0" t="str">
        <f aca="false">IF(COUNTBLANK(B1096:AG1096)&gt;0,"Missing ("&amp;COUNTBLANK(B1096:AG1096)&amp;")","Complete")</f>
        <v>Missing (1)</v>
      </c>
    </row>
    <row r="1097" customFormat="false" ht="15" hidden="false" customHeight="false" outlineLevel="0" collapsed="false">
      <c r="A1097" s="14" t="n">
        <v>1094</v>
      </c>
      <c r="B1097" s="14" t="s">
        <v>90</v>
      </c>
      <c r="C1097" s="14" t="n">
        <v>0</v>
      </c>
      <c r="D1097" s="14" t="n">
        <v>18</v>
      </c>
      <c r="E1097" s="14" t="n">
        <v>2017</v>
      </c>
      <c r="F1097" s="14" t="s">
        <v>118</v>
      </c>
      <c r="G1097" s="14" t="n">
        <v>8</v>
      </c>
      <c r="H1097" s="14" t="n">
        <v>21</v>
      </c>
      <c r="I1097" s="14" t="n">
        <v>0</v>
      </c>
      <c r="J1097" s="14" t="n">
        <v>2</v>
      </c>
      <c r="K1097" s="14" t="n">
        <v>1</v>
      </c>
      <c r="L1097" s="14" t="n">
        <v>0</v>
      </c>
      <c r="M1097" s="14" t="n">
        <v>0</v>
      </c>
      <c r="N1097" s="14" t="s">
        <v>107</v>
      </c>
      <c r="O1097" s="14" t="s">
        <v>108</v>
      </c>
      <c r="P1097" s="14" t="s">
        <v>93</v>
      </c>
      <c r="Q1097" s="14" t="s">
        <v>94</v>
      </c>
      <c r="R1097" s="14" t="n">
        <v>0</v>
      </c>
      <c r="S1097" s="14" t="n">
        <v>0</v>
      </c>
      <c r="T1097" s="14" t="n">
        <v>0</v>
      </c>
      <c r="U1097" s="14" t="s">
        <v>95</v>
      </c>
      <c r="V1097" s="14" t="s">
        <v>95</v>
      </c>
      <c r="W1097" s="14" t="n">
        <v>0</v>
      </c>
      <c r="X1097" s="14" t="s">
        <v>86</v>
      </c>
      <c r="Y1097" s="14" t="n">
        <v>7</v>
      </c>
      <c r="Z1097" s="14"/>
      <c r="AA1097" s="14" t="n">
        <v>0</v>
      </c>
      <c r="AB1097" s="14" t="s">
        <v>87</v>
      </c>
      <c r="AC1097" s="14" t="n">
        <v>51.21</v>
      </c>
      <c r="AD1097" s="14" t="n">
        <v>0</v>
      </c>
      <c r="AE1097" s="14" t="n">
        <v>1</v>
      </c>
      <c r="AF1097" s="14" t="s">
        <v>88</v>
      </c>
      <c r="AG1097" s="15" t="n">
        <v>42789</v>
      </c>
      <c r="AH1097" s="14" t="str">
        <f aca="false">B1097&amp;"|"&amp;C1097&amp;"|"&amp;D1097&amp;"|"&amp;E1097&amp;"|"&amp;F1097&amp;"|"&amp;G1097&amp;"|"&amp;H1097&amp;"|"&amp;I1097&amp;"|"&amp;J1097&amp;"|"&amp;K1097&amp;"|"&amp;L1097&amp;"|"&amp;M1097&amp;"|"&amp;N1097&amp;"|"&amp;O1097&amp;"|"&amp;P1097&amp;"|"&amp;Q1097&amp;"|"&amp;R1097&amp;"|"&amp;S1097&amp;"|"&amp;T1097&amp;"|"&amp;U1097&amp;"|"&amp;V1097&amp;"|"&amp;W1097&amp;"|"&amp;X1097&amp;"|"&amp;Y1097&amp;"|"&amp;Z1097&amp;"|"&amp;AA1097&amp;"|"&amp;AB1097&amp;"|"&amp;AC1097&amp;"|"&amp;AD1097&amp;"|"&amp;AE1097&amp;"|"&amp;AF1097&amp;"|"&amp;AG1097</f>
        <v>City Hotel|0|18|2017|February|8|21|0|2|1|0|0|SC|DEU|Online TA|TA/TO|0|0|0|A|A|0|No Deposit|7||0|Transient|51.21|0|1|Check-Out|42789</v>
      </c>
      <c r="AI1097" s="14" t="str">
        <f aca="false">IF(COUNTIF($AH$4:$AH$2603,AH1097)&gt;1,"Duplicate","Unique")</f>
        <v>Unique</v>
      </c>
      <c r="AJ1097" s="14" t="str">
        <f aca="false">IF(COUNTBLANK(B1097:AG1097)&gt;0,"Missing ("&amp;COUNTBLANK(B1097:AG1097)&amp;")","Complete")</f>
        <v>Missing (1)</v>
      </c>
    </row>
    <row r="1098" customFormat="false" ht="15" hidden="false" customHeight="false" outlineLevel="0" collapsed="false">
      <c r="A1098" s="0" t="n">
        <v>1095</v>
      </c>
      <c r="B1098" s="0" t="s">
        <v>80</v>
      </c>
      <c r="C1098" s="0" t="n">
        <v>0</v>
      </c>
      <c r="D1098" s="0" t="n">
        <v>195</v>
      </c>
      <c r="E1098" s="0" t="n">
        <v>2017</v>
      </c>
      <c r="F1098" s="0" t="s">
        <v>91</v>
      </c>
      <c r="G1098" s="0" t="n">
        <v>30</v>
      </c>
      <c r="H1098" s="0" t="n">
        <v>24</v>
      </c>
      <c r="I1098" s="0" t="n">
        <v>2</v>
      </c>
      <c r="J1098" s="0" t="n">
        <v>5</v>
      </c>
      <c r="K1098" s="0" t="n">
        <v>3</v>
      </c>
      <c r="L1098" s="0" t="n">
        <v>0</v>
      </c>
      <c r="M1098" s="0" t="n">
        <v>0</v>
      </c>
      <c r="N1098" s="0" t="s">
        <v>82</v>
      </c>
      <c r="O1098" s="0" t="s">
        <v>83</v>
      </c>
      <c r="P1098" s="0" t="s">
        <v>99</v>
      </c>
      <c r="Q1098" s="0" t="s">
        <v>94</v>
      </c>
      <c r="R1098" s="0" t="n">
        <v>0</v>
      </c>
      <c r="S1098" s="0" t="n">
        <v>0</v>
      </c>
      <c r="T1098" s="0" t="n">
        <v>0</v>
      </c>
      <c r="U1098" s="0" t="s">
        <v>95</v>
      </c>
      <c r="V1098" s="0" t="s">
        <v>95</v>
      </c>
      <c r="W1098" s="0" t="n">
        <v>0</v>
      </c>
      <c r="X1098" s="0" t="s">
        <v>86</v>
      </c>
      <c r="Y1098" s="0" t="n">
        <v>436</v>
      </c>
      <c r="AA1098" s="0" t="n">
        <v>0</v>
      </c>
      <c r="AB1098" s="0" t="s">
        <v>87</v>
      </c>
      <c r="AC1098" s="0" t="n">
        <v>149.45</v>
      </c>
      <c r="AD1098" s="0" t="n">
        <v>0</v>
      </c>
      <c r="AE1098" s="0" t="n">
        <v>0</v>
      </c>
      <c r="AF1098" s="0" t="s">
        <v>88</v>
      </c>
      <c r="AG1098" s="13" t="n">
        <v>42947</v>
      </c>
      <c r="AH1098" s="0" t="str">
        <f aca="false">B1098&amp;"|"&amp;C1098&amp;"|"&amp;D1098&amp;"|"&amp;E1098&amp;"|"&amp;F1098&amp;"|"&amp;G1098&amp;"|"&amp;H1098&amp;"|"&amp;I1098&amp;"|"&amp;J1098&amp;"|"&amp;K1098&amp;"|"&amp;L1098&amp;"|"&amp;M1098&amp;"|"&amp;N1098&amp;"|"&amp;O1098&amp;"|"&amp;P1098&amp;"|"&amp;Q1098&amp;"|"&amp;R1098&amp;"|"&amp;S1098&amp;"|"&amp;T1098&amp;"|"&amp;U1098&amp;"|"&amp;V1098&amp;"|"&amp;W1098&amp;"|"&amp;X1098&amp;"|"&amp;Y1098&amp;"|"&amp;Z1098&amp;"|"&amp;AA1098&amp;"|"&amp;AB1098&amp;"|"&amp;AC1098&amp;"|"&amp;AD1098&amp;"|"&amp;AE1098&amp;"|"&amp;AF1098&amp;"|"&amp;AG1098</f>
        <v>Resort Hotel|0|195|2017|July|30|24|2|5|3|0|0|BB|GBR|Offline TA/TO|TA/TO|0|0|0|A|A|0|No Deposit|436||0|Transient|149.45|0|0|Check-Out|42947</v>
      </c>
      <c r="AI1098" s="0" t="str">
        <f aca="false">IF(COUNTIF($AH$4:$AH$2603,AH1098)&gt;1,"Duplicate","Unique")</f>
        <v>Unique</v>
      </c>
      <c r="AJ1098" s="0" t="str">
        <f aca="false">IF(COUNTBLANK(B1098:AG1098)&gt;0,"Missing ("&amp;COUNTBLANK(B1098:AG1098)&amp;")","Complete")</f>
        <v>Missing (1)</v>
      </c>
    </row>
    <row r="1099" customFormat="false" ht="15" hidden="false" customHeight="false" outlineLevel="0" collapsed="false">
      <c r="A1099" s="14" t="n">
        <v>1096</v>
      </c>
      <c r="B1099" s="14" t="s">
        <v>90</v>
      </c>
      <c r="C1099" s="14" t="n">
        <v>0</v>
      </c>
      <c r="D1099" s="14" t="n">
        <v>99</v>
      </c>
      <c r="E1099" s="14" t="n">
        <v>2016</v>
      </c>
      <c r="F1099" s="14" t="s">
        <v>118</v>
      </c>
      <c r="G1099" s="14" t="n">
        <v>8</v>
      </c>
      <c r="H1099" s="14" t="n">
        <v>19</v>
      </c>
      <c r="I1099" s="14" t="n">
        <v>0</v>
      </c>
      <c r="J1099" s="14" t="n">
        <v>1</v>
      </c>
      <c r="K1099" s="14" t="n">
        <v>1</v>
      </c>
      <c r="L1099" s="14" t="n">
        <v>0</v>
      </c>
      <c r="M1099" s="14" t="n">
        <v>0</v>
      </c>
      <c r="N1099" s="14" t="s">
        <v>82</v>
      </c>
      <c r="O1099" s="14" t="s">
        <v>92</v>
      </c>
      <c r="P1099" s="14" t="s">
        <v>128</v>
      </c>
      <c r="Q1099" s="14" t="s">
        <v>94</v>
      </c>
      <c r="R1099" s="14" t="n">
        <v>0</v>
      </c>
      <c r="S1099" s="14" t="n">
        <v>0</v>
      </c>
      <c r="T1099" s="14" t="n">
        <v>0</v>
      </c>
      <c r="U1099" s="14" t="s">
        <v>95</v>
      </c>
      <c r="V1099" s="14" t="s">
        <v>95</v>
      </c>
      <c r="W1099" s="14" t="n">
        <v>0</v>
      </c>
      <c r="X1099" s="14" t="s">
        <v>86</v>
      </c>
      <c r="Y1099" s="14"/>
      <c r="Z1099" s="14" t="n">
        <v>67</v>
      </c>
      <c r="AA1099" s="14" t="n">
        <v>0</v>
      </c>
      <c r="AB1099" s="14" t="s">
        <v>101</v>
      </c>
      <c r="AC1099" s="14" t="n">
        <v>81</v>
      </c>
      <c r="AD1099" s="14" t="n">
        <v>0</v>
      </c>
      <c r="AE1099" s="14" t="n">
        <v>0</v>
      </c>
      <c r="AF1099" s="14" t="s">
        <v>88</v>
      </c>
      <c r="AG1099" s="15" t="n">
        <v>42420</v>
      </c>
      <c r="AH1099" s="14" t="str">
        <f aca="false">B1099&amp;"|"&amp;C1099&amp;"|"&amp;D1099&amp;"|"&amp;E1099&amp;"|"&amp;F1099&amp;"|"&amp;G1099&amp;"|"&amp;H1099&amp;"|"&amp;I1099&amp;"|"&amp;J1099&amp;"|"&amp;K1099&amp;"|"&amp;L1099&amp;"|"&amp;M1099&amp;"|"&amp;N1099&amp;"|"&amp;O1099&amp;"|"&amp;P1099&amp;"|"&amp;Q1099&amp;"|"&amp;R1099&amp;"|"&amp;S1099&amp;"|"&amp;T1099&amp;"|"&amp;U1099&amp;"|"&amp;V1099&amp;"|"&amp;W1099&amp;"|"&amp;X1099&amp;"|"&amp;Y1099&amp;"|"&amp;Z1099&amp;"|"&amp;AA1099&amp;"|"&amp;AB1099&amp;"|"&amp;AC1099&amp;"|"&amp;AD1099&amp;"|"&amp;AE1099&amp;"|"&amp;AF1099&amp;"|"&amp;AG1099</f>
        <v>City Hotel|0|99|2016|February|8|19|0|1|1|0|0|BB|PRT|Corporate|TA/TO|0|0|0|A|A|0|No Deposit||67|0|Transient-Party|81|0|0|Check-Out|42420</v>
      </c>
      <c r="AI1099" s="14" t="str">
        <f aca="false">IF(COUNTIF($AH$4:$AH$2603,AH1099)&gt;1,"Duplicate","Unique")</f>
        <v>Unique</v>
      </c>
      <c r="AJ1099" s="14" t="str">
        <f aca="false">IF(COUNTBLANK(B1099:AG1099)&gt;0,"Missing ("&amp;COUNTBLANK(B1099:AG1099)&amp;")","Complete")</f>
        <v>Missing (1)</v>
      </c>
    </row>
    <row r="1100" customFormat="false" ht="15" hidden="false" customHeight="false" outlineLevel="0" collapsed="false">
      <c r="A1100" s="0" t="n">
        <v>1097</v>
      </c>
      <c r="B1100" s="0" t="s">
        <v>90</v>
      </c>
      <c r="C1100" s="0" t="n">
        <v>0</v>
      </c>
      <c r="D1100" s="0" t="n">
        <v>7</v>
      </c>
      <c r="E1100" s="0" t="n">
        <v>2017</v>
      </c>
      <c r="F1100" s="0" t="s">
        <v>126</v>
      </c>
      <c r="G1100" s="0" t="n">
        <v>2</v>
      </c>
      <c r="H1100" s="0" t="n">
        <v>12</v>
      </c>
      <c r="I1100" s="0" t="n">
        <v>0</v>
      </c>
      <c r="J1100" s="0" t="n">
        <v>3</v>
      </c>
      <c r="K1100" s="0" t="n">
        <v>2</v>
      </c>
      <c r="L1100" s="0" t="n">
        <v>0</v>
      </c>
      <c r="M1100" s="0" t="n">
        <v>0</v>
      </c>
      <c r="N1100" s="0" t="s">
        <v>82</v>
      </c>
      <c r="O1100" s="0" t="s">
        <v>130</v>
      </c>
      <c r="P1100" s="0" t="s">
        <v>93</v>
      </c>
      <c r="Q1100" s="0" t="s">
        <v>94</v>
      </c>
      <c r="R1100" s="0" t="n">
        <v>0</v>
      </c>
      <c r="S1100" s="0" t="n">
        <v>0</v>
      </c>
      <c r="T1100" s="0" t="n">
        <v>0</v>
      </c>
      <c r="U1100" s="0" t="s">
        <v>95</v>
      </c>
      <c r="V1100" s="0" t="s">
        <v>95</v>
      </c>
      <c r="W1100" s="0" t="n">
        <v>0</v>
      </c>
      <c r="X1100" s="0" t="s">
        <v>86</v>
      </c>
      <c r="Y1100" s="0" t="n">
        <v>7</v>
      </c>
      <c r="AA1100" s="0" t="n">
        <v>0</v>
      </c>
      <c r="AB1100" s="0" t="s">
        <v>87</v>
      </c>
      <c r="AC1100" s="0" t="n">
        <v>71.69</v>
      </c>
      <c r="AD1100" s="0" t="n">
        <v>0</v>
      </c>
      <c r="AE1100" s="0" t="n">
        <v>1</v>
      </c>
      <c r="AF1100" s="0" t="s">
        <v>88</v>
      </c>
      <c r="AG1100" s="13" t="n">
        <v>42750</v>
      </c>
      <c r="AH1100" s="0" t="str">
        <f aca="false">B1100&amp;"|"&amp;C1100&amp;"|"&amp;D1100&amp;"|"&amp;E1100&amp;"|"&amp;F1100&amp;"|"&amp;G1100&amp;"|"&amp;H1100&amp;"|"&amp;I1100&amp;"|"&amp;J1100&amp;"|"&amp;K1100&amp;"|"&amp;L1100&amp;"|"&amp;M1100&amp;"|"&amp;N1100&amp;"|"&amp;O1100&amp;"|"&amp;P1100&amp;"|"&amp;Q1100&amp;"|"&amp;R1100&amp;"|"&amp;S1100&amp;"|"&amp;T1100&amp;"|"&amp;U1100&amp;"|"&amp;V1100&amp;"|"&amp;W1100&amp;"|"&amp;X1100&amp;"|"&amp;Y1100&amp;"|"&amp;Z1100&amp;"|"&amp;AA1100&amp;"|"&amp;AB1100&amp;"|"&amp;AC1100&amp;"|"&amp;AD1100&amp;"|"&amp;AE1100&amp;"|"&amp;AF1100&amp;"|"&amp;AG1100</f>
        <v>City Hotel|0|7|2017|January|2|12|0|3|2|0|0|BB|NLD|Online TA|TA/TO|0|0|0|A|A|0|No Deposit|7||0|Transient|71.69|0|1|Check-Out|42750</v>
      </c>
      <c r="AI1100" s="0" t="str">
        <f aca="false">IF(COUNTIF($AH$4:$AH$2603,AH1100)&gt;1,"Duplicate","Unique")</f>
        <v>Unique</v>
      </c>
      <c r="AJ1100" s="0" t="str">
        <f aca="false">IF(COUNTBLANK(B1100:AG1100)&gt;0,"Missing ("&amp;COUNTBLANK(B1100:AG1100)&amp;")","Complete")</f>
        <v>Missing (1)</v>
      </c>
    </row>
    <row r="1101" customFormat="false" ht="15" hidden="false" customHeight="false" outlineLevel="0" collapsed="false">
      <c r="A1101" s="14" t="n">
        <v>1098</v>
      </c>
      <c r="B1101" s="14" t="s">
        <v>80</v>
      </c>
      <c r="C1101" s="14" t="n">
        <v>0</v>
      </c>
      <c r="D1101" s="14" t="n">
        <v>1</v>
      </c>
      <c r="E1101" s="14" t="n">
        <v>2017</v>
      </c>
      <c r="F1101" s="14" t="s">
        <v>118</v>
      </c>
      <c r="G1101" s="14" t="n">
        <v>5</v>
      </c>
      <c r="H1101" s="14" t="n">
        <v>3</v>
      </c>
      <c r="I1101" s="14" t="n">
        <v>0</v>
      </c>
      <c r="J1101" s="14" t="n">
        <v>1</v>
      </c>
      <c r="K1101" s="14" t="n">
        <v>2</v>
      </c>
      <c r="L1101" s="14" t="n">
        <v>0</v>
      </c>
      <c r="M1101" s="14" t="n">
        <v>0</v>
      </c>
      <c r="N1101" s="14" t="s">
        <v>82</v>
      </c>
      <c r="O1101" s="14" t="s">
        <v>92</v>
      </c>
      <c r="P1101" s="14" t="s">
        <v>84</v>
      </c>
      <c r="Q1101" s="14" t="s">
        <v>84</v>
      </c>
      <c r="R1101" s="14" t="n">
        <v>0</v>
      </c>
      <c r="S1101" s="14" t="n">
        <v>0</v>
      </c>
      <c r="T1101" s="14" t="n">
        <v>0</v>
      </c>
      <c r="U1101" s="14" t="s">
        <v>95</v>
      </c>
      <c r="V1101" s="14" t="s">
        <v>109</v>
      </c>
      <c r="W1101" s="14" t="n">
        <v>0</v>
      </c>
      <c r="X1101" s="14" t="s">
        <v>86</v>
      </c>
      <c r="Y1101" s="14" t="n">
        <v>250</v>
      </c>
      <c r="Z1101" s="14"/>
      <c r="AA1101" s="14" t="n">
        <v>0</v>
      </c>
      <c r="AB1101" s="14" t="s">
        <v>87</v>
      </c>
      <c r="AC1101" s="14" t="n">
        <v>43.2</v>
      </c>
      <c r="AD1101" s="14" t="n">
        <v>0</v>
      </c>
      <c r="AE1101" s="14" t="n">
        <v>1</v>
      </c>
      <c r="AF1101" s="14" t="s">
        <v>88</v>
      </c>
      <c r="AG1101" s="15" t="n">
        <v>42770</v>
      </c>
      <c r="AH1101" s="14" t="str">
        <f aca="false">B1101&amp;"|"&amp;C1101&amp;"|"&amp;D1101&amp;"|"&amp;E1101&amp;"|"&amp;F1101&amp;"|"&amp;G1101&amp;"|"&amp;H1101&amp;"|"&amp;I1101&amp;"|"&amp;J1101&amp;"|"&amp;K1101&amp;"|"&amp;L1101&amp;"|"&amp;M1101&amp;"|"&amp;N1101&amp;"|"&amp;O1101&amp;"|"&amp;P1101&amp;"|"&amp;Q1101&amp;"|"&amp;R1101&amp;"|"&amp;S1101&amp;"|"&amp;T1101&amp;"|"&amp;U1101&amp;"|"&amp;V1101&amp;"|"&amp;W1101&amp;"|"&amp;X1101&amp;"|"&amp;Y1101&amp;"|"&amp;Z1101&amp;"|"&amp;AA1101&amp;"|"&amp;AB1101&amp;"|"&amp;AC1101&amp;"|"&amp;AD1101&amp;"|"&amp;AE1101&amp;"|"&amp;AF1101&amp;"|"&amp;AG1101</f>
        <v>Resort Hotel|0|1|2017|February|5|3|0|1|2|0|0|BB|PRT|Direct|Direct|0|0|0|A|D|0|No Deposit|250||0|Transient|43.2|0|1|Check-Out|42770</v>
      </c>
      <c r="AI1101" s="14" t="str">
        <f aca="false">IF(COUNTIF($AH$4:$AH$2603,AH1101)&gt;1,"Duplicate","Unique")</f>
        <v>Unique</v>
      </c>
      <c r="AJ1101" s="14" t="str">
        <f aca="false">IF(COUNTBLANK(B1101:AG1101)&gt;0,"Missing ("&amp;COUNTBLANK(B1101:AG1101)&amp;")","Complete")</f>
        <v>Missing (1)</v>
      </c>
    </row>
    <row r="1102" customFormat="false" ht="15" hidden="false" customHeight="false" outlineLevel="0" collapsed="false">
      <c r="A1102" s="0" t="n">
        <v>1099</v>
      </c>
      <c r="B1102" s="0" t="s">
        <v>90</v>
      </c>
      <c r="C1102" s="0" t="n">
        <v>0</v>
      </c>
      <c r="D1102" s="0" t="n">
        <v>70</v>
      </c>
      <c r="E1102" s="0" t="n">
        <v>2017</v>
      </c>
      <c r="F1102" s="0" t="s">
        <v>118</v>
      </c>
      <c r="G1102" s="0" t="n">
        <v>7</v>
      </c>
      <c r="H1102" s="0" t="n">
        <v>15</v>
      </c>
      <c r="I1102" s="0" t="n">
        <v>0</v>
      </c>
      <c r="J1102" s="0" t="n">
        <v>4</v>
      </c>
      <c r="K1102" s="0" t="n">
        <v>2</v>
      </c>
      <c r="L1102" s="0" t="n">
        <v>0</v>
      </c>
      <c r="M1102" s="0" t="n">
        <v>0</v>
      </c>
      <c r="N1102" s="0" t="s">
        <v>82</v>
      </c>
      <c r="O1102" s="0" t="s">
        <v>115</v>
      </c>
      <c r="P1102" s="0" t="s">
        <v>116</v>
      </c>
      <c r="Q1102" s="0" t="s">
        <v>94</v>
      </c>
      <c r="R1102" s="0" t="n">
        <v>0</v>
      </c>
      <c r="S1102" s="0" t="n">
        <v>0</v>
      </c>
      <c r="T1102" s="0" t="n">
        <v>0</v>
      </c>
      <c r="U1102" s="0" t="s">
        <v>95</v>
      </c>
      <c r="V1102" s="0" t="s">
        <v>95</v>
      </c>
      <c r="W1102" s="0" t="n">
        <v>0</v>
      </c>
      <c r="X1102" s="0" t="s">
        <v>86</v>
      </c>
      <c r="Z1102" s="0" t="n">
        <v>242</v>
      </c>
      <c r="AA1102" s="0" t="n">
        <v>0</v>
      </c>
      <c r="AB1102" s="0" t="s">
        <v>101</v>
      </c>
      <c r="AC1102" s="0" t="n">
        <v>78</v>
      </c>
      <c r="AD1102" s="0" t="n">
        <v>0</v>
      </c>
      <c r="AE1102" s="0" t="n">
        <v>0</v>
      </c>
      <c r="AF1102" s="0" t="s">
        <v>88</v>
      </c>
      <c r="AG1102" s="13" t="n">
        <v>42785</v>
      </c>
      <c r="AH1102" s="0" t="str">
        <f aca="false">B1102&amp;"|"&amp;C1102&amp;"|"&amp;D1102&amp;"|"&amp;E1102&amp;"|"&amp;F1102&amp;"|"&amp;G1102&amp;"|"&amp;H1102&amp;"|"&amp;I1102&amp;"|"&amp;J1102&amp;"|"&amp;K1102&amp;"|"&amp;L1102&amp;"|"&amp;M1102&amp;"|"&amp;N1102&amp;"|"&amp;O1102&amp;"|"&amp;P1102&amp;"|"&amp;Q1102&amp;"|"&amp;R1102&amp;"|"&amp;S1102&amp;"|"&amp;T1102&amp;"|"&amp;U1102&amp;"|"&amp;V1102&amp;"|"&amp;W1102&amp;"|"&amp;X1102&amp;"|"&amp;Y1102&amp;"|"&amp;Z1102&amp;"|"&amp;AA1102&amp;"|"&amp;AB1102&amp;"|"&amp;AC1102&amp;"|"&amp;AD1102&amp;"|"&amp;AE1102&amp;"|"&amp;AF1102&amp;"|"&amp;AG1102</f>
        <v>City Hotel|0|70|2017|February|7|15|0|4|2|0|0|BB|ESP|Groups|TA/TO|0|0|0|A|A|0|No Deposit||242|0|Transient-Party|78|0|0|Check-Out|42785</v>
      </c>
      <c r="AI1102" s="0" t="str">
        <f aca="false">IF(COUNTIF($AH$4:$AH$2603,AH1102)&gt;1,"Duplicate","Unique")</f>
        <v>Duplicate</v>
      </c>
      <c r="AJ1102" s="0" t="str">
        <f aca="false">IF(COUNTBLANK(B1102:AG1102)&gt;0,"Missing ("&amp;COUNTBLANK(B1102:AG1102)&amp;")","Complete")</f>
        <v>Missing (1)</v>
      </c>
    </row>
    <row r="1103" customFormat="false" ht="15" hidden="false" customHeight="false" outlineLevel="0" collapsed="false">
      <c r="A1103" s="14" t="n">
        <v>1100</v>
      </c>
      <c r="B1103" s="14" t="s">
        <v>90</v>
      </c>
      <c r="C1103" s="14" t="n">
        <v>0</v>
      </c>
      <c r="D1103" s="14" t="n">
        <v>56</v>
      </c>
      <c r="E1103" s="14" t="n">
        <v>2016</v>
      </c>
      <c r="F1103" s="14" t="s">
        <v>135</v>
      </c>
      <c r="G1103" s="14" t="n">
        <v>23</v>
      </c>
      <c r="H1103" s="14" t="n">
        <v>1</v>
      </c>
      <c r="I1103" s="14" t="n">
        <v>0</v>
      </c>
      <c r="J1103" s="14" t="n">
        <v>3</v>
      </c>
      <c r="K1103" s="14" t="n">
        <v>2</v>
      </c>
      <c r="L1103" s="14" t="n">
        <v>0</v>
      </c>
      <c r="M1103" s="14" t="n">
        <v>0</v>
      </c>
      <c r="N1103" s="14" t="s">
        <v>82</v>
      </c>
      <c r="O1103" s="14" t="s">
        <v>122</v>
      </c>
      <c r="P1103" s="14" t="s">
        <v>93</v>
      </c>
      <c r="Q1103" s="14" t="s">
        <v>94</v>
      </c>
      <c r="R1103" s="14" t="n">
        <v>0</v>
      </c>
      <c r="S1103" s="14" t="n">
        <v>0</v>
      </c>
      <c r="T1103" s="14" t="n">
        <v>0</v>
      </c>
      <c r="U1103" s="14" t="s">
        <v>109</v>
      </c>
      <c r="V1103" s="14" t="s">
        <v>109</v>
      </c>
      <c r="W1103" s="14" t="n">
        <v>3</v>
      </c>
      <c r="X1103" s="14" t="s">
        <v>86</v>
      </c>
      <c r="Y1103" s="14" t="n">
        <v>9</v>
      </c>
      <c r="Z1103" s="14"/>
      <c r="AA1103" s="14" t="n">
        <v>0</v>
      </c>
      <c r="AB1103" s="14" t="s">
        <v>87</v>
      </c>
      <c r="AC1103" s="14" t="n">
        <v>140.4</v>
      </c>
      <c r="AD1103" s="14" t="n">
        <v>0</v>
      </c>
      <c r="AE1103" s="14" t="n">
        <v>1</v>
      </c>
      <c r="AF1103" s="14" t="s">
        <v>88</v>
      </c>
      <c r="AG1103" s="15" t="n">
        <v>42525</v>
      </c>
      <c r="AH1103" s="14" t="str">
        <f aca="false">B1103&amp;"|"&amp;C1103&amp;"|"&amp;D1103&amp;"|"&amp;E1103&amp;"|"&amp;F1103&amp;"|"&amp;G1103&amp;"|"&amp;H1103&amp;"|"&amp;I1103&amp;"|"&amp;J1103&amp;"|"&amp;K1103&amp;"|"&amp;L1103&amp;"|"&amp;M1103&amp;"|"&amp;N1103&amp;"|"&amp;O1103&amp;"|"&amp;P1103&amp;"|"&amp;Q1103&amp;"|"&amp;R1103&amp;"|"&amp;S1103&amp;"|"&amp;T1103&amp;"|"&amp;U1103&amp;"|"&amp;V1103&amp;"|"&amp;W1103&amp;"|"&amp;X1103&amp;"|"&amp;Y1103&amp;"|"&amp;Z1103&amp;"|"&amp;AA1103&amp;"|"&amp;AB1103&amp;"|"&amp;AC1103&amp;"|"&amp;AD1103&amp;"|"&amp;AE1103&amp;"|"&amp;AF1103&amp;"|"&amp;AG1103</f>
        <v>City Hotel|0|56|2016|June|23|1|0|3|2|0|0|BB|FRA|Online TA|TA/TO|0|0|0|D|D|3|No Deposit|9||0|Transient|140.4|0|1|Check-Out|42525</v>
      </c>
      <c r="AI1103" s="14" t="str">
        <f aca="false">IF(COUNTIF($AH$4:$AH$2603,AH1103)&gt;1,"Duplicate","Unique")</f>
        <v>Unique</v>
      </c>
      <c r="AJ1103" s="14" t="str">
        <f aca="false">IF(COUNTBLANK(B1103:AG1103)&gt;0,"Missing ("&amp;COUNTBLANK(B1103:AG1103)&amp;")","Complete")</f>
        <v>Missing (1)</v>
      </c>
    </row>
    <row r="1104" customFormat="false" ht="15" hidden="false" customHeight="false" outlineLevel="0" collapsed="false">
      <c r="A1104" s="0" t="n">
        <v>1101</v>
      </c>
      <c r="B1104" s="0" t="s">
        <v>90</v>
      </c>
      <c r="C1104" s="0" t="n">
        <v>1</v>
      </c>
      <c r="D1104" s="0" t="n">
        <v>37</v>
      </c>
      <c r="E1104" s="0" t="n">
        <v>2017</v>
      </c>
      <c r="F1104" s="0" t="s">
        <v>126</v>
      </c>
      <c r="G1104" s="0" t="n">
        <v>2</v>
      </c>
      <c r="H1104" s="0" t="n">
        <v>12</v>
      </c>
      <c r="I1104" s="0" t="n">
        <v>0</v>
      </c>
      <c r="J1104" s="0" t="n">
        <v>1</v>
      </c>
      <c r="K1104" s="0" t="n">
        <v>3</v>
      </c>
      <c r="L1104" s="0" t="n">
        <v>0</v>
      </c>
      <c r="M1104" s="0" t="n">
        <v>0</v>
      </c>
      <c r="N1104" s="0" t="s">
        <v>82</v>
      </c>
      <c r="O1104" s="0" t="s">
        <v>92</v>
      </c>
      <c r="P1104" s="0" t="s">
        <v>93</v>
      </c>
      <c r="Q1104" s="0" t="s">
        <v>94</v>
      </c>
      <c r="R1104" s="0" t="n">
        <v>0</v>
      </c>
      <c r="S1104" s="0" t="n">
        <v>0</v>
      </c>
      <c r="T1104" s="0" t="n">
        <v>0</v>
      </c>
      <c r="U1104" s="0" t="s">
        <v>109</v>
      </c>
      <c r="V1104" s="0" t="s">
        <v>109</v>
      </c>
      <c r="W1104" s="0" t="n">
        <v>0</v>
      </c>
      <c r="X1104" s="0" t="s">
        <v>86</v>
      </c>
      <c r="Y1104" s="0" t="n">
        <v>7</v>
      </c>
      <c r="AA1104" s="0" t="n">
        <v>0</v>
      </c>
      <c r="AB1104" s="0" t="s">
        <v>87</v>
      </c>
      <c r="AC1104" s="0" t="n">
        <v>118.58</v>
      </c>
      <c r="AD1104" s="0" t="n">
        <v>0</v>
      </c>
      <c r="AE1104" s="0" t="n">
        <v>1</v>
      </c>
      <c r="AF1104" s="0" t="s">
        <v>96</v>
      </c>
      <c r="AG1104" s="13" t="n">
        <v>42716</v>
      </c>
      <c r="AH1104" s="0" t="str">
        <f aca="false">B1104&amp;"|"&amp;C1104&amp;"|"&amp;D1104&amp;"|"&amp;E1104&amp;"|"&amp;F1104&amp;"|"&amp;G1104&amp;"|"&amp;H1104&amp;"|"&amp;I1104&amp;"|"&amp;J1104&amp;"|"&amp;K1104&amp;"|"&amp;L1104&amp;"|"&amp;M1104&amp;"|"&amp;N1104&amp;"|"&amp;O1104&amp;"|"&amp;P1104&amp;"|"&amp;Q1104&amp;"|"&amp;R1104&amp;"|"&amp;S1104&amp;"|"&amp;T1104&amp;"|"&amp;U1104&amp;"|"&amp;V1104&amp;"|"&amp;W1104&amp;"|"&amp;X1104&amp;"|"&amp;Y1104&amp;"|"&amp;Z1104&amp;"|"&amp;AA1104&amp;"|"&amp;AB1104&amp;"|"&amp;AC1104&amp;"|"&amp;AD1104&amp;"|"&amp;AE1104&amp;"|"&amp;AF1104&amp;"|"&amp;AG1104</f>
        <v>City Hotel|1|37|2017|January|2|12|0|1|3|0|0|BB|PRT|Online TA|TA/TO|0|0|0|D|D|0|No Deposit|7||0|Transient|118.58|0|1|Canceled|42716</v>
      </c>
      <c r="AI1104" s="0" t="str">
        <f aca="false">IF(COUNTIF($AH$4:$AH$2603,AH1104)&gt;1,"Duplicate","Unique")</f>
        <v>Unique</v>
      </c>
      <c r="AJ1104" s="0" t="str">
        <f aca="false">IF(COUNTBLANK(B1104:AG1104)&gt;0,"Missing ("&amp;COUNTBLANK(B1104:AG1104)&amp;")","Complete")</f>
        <v>Missing (1)</v>
      </c>
    </row>
    <row r="1105" customFormat="false" ht="15" hidden="false" customHeight="false" outlineLevel="0" collapsed="false">
      <c r="A1105" s="14" t="n">
        <v>1102</v>
      </c>
      <c r="B1105" s="14" t="s">
        <v>90</v>
      </c>
      <c r="C1105" s="14" t="n">
        <v>0</v>
      </c>
      <c r="D1105" s="14" t="n">
        <v>17</v>
      </c>
      <c r="E1105" s="14" t="n">
        <v>2016</v>
      </c>
      <c r="F1105" s="14" t="s">
        <v>81</v>
      </c>
      <c r="G1105" s="14" t="n">
        <v>49</v>
      </c>
      <c r="H1105" s="14" t="n">
        <v>2</v>
      </c>
      <c r="I1105" s="14" t="n">
        <v>0</v>
      </c>
      <c r="J1105" s="14" t="n">
        <v>2</v>
      </c>
      <c r="K1105" s="14" t="n">
        <v>3</v>
      </c>
      <c r="L1105" s="14" t="n">
        <v>0</v>
      </c>
      <c r="M1105" s="14" t="n">
        <v>0</v>
      </c>
      <c r="N1105" s="14" t="s">
        <v>82</v>
      </c>
      <c r="O1105" s="14" t="s">
        <v>122</v>
      </c>
      <c r="P1105" s="14" t="s">
        <v>93</v>
      </c>
      <c r="Q1105" s="14" t="s">
        <v>94</v>
      </c>
      <c r="R1105" s="14" t="n">
        <v>0</v>
      </c>
      <c r="S1105" s="14" t="n">
        <v>0</v>
      </c>
      <c r="T1105" s="14" t="n">
        <v>0</v>
      </c>
      <c r="U1105" s="14" t="s">
        <v>109</v>
      </c>
      <c r="V1105" s="14" t="s">
        <v>124</v>
      </c>
      <c r="W1105" s="14" t="n">
        <v>0</v>
      </c>
      <c r="X1105" s="14" t="s">
        <v>86</v>
      </c>
      <c r="Y1105" s="14" t="n">
        <v>9</v>
      </c>
      <c r="Z1105" s="14"/>
      <c r="AA1105" s="14" t="n">
        <v>0</v>
      </c>
      <c r="AB1105" s="14" t="s">
        <v>87</v>
      </c>
      <c r="AC1105" s="14" t="n">
        <v>157.5</v>
      </c>
      <c r="AD1105" s="14" t="n">
        <v>0</v>
      </c>
      <c r="AE1105" s="14" t="n">
        <v>2</v>
      </c>
      <c r="AF1105" s="14" t="s">
        <v>88</v>
      </c>
      <c r="AG1105" s="15" t="n">
        <v>42708</v>
      </c>
      <c r="AH1105" s="14" t="str">
        <f aca="false">B1105&amp;"|"&amp;C1105&amp;"|"&amp;D1105&amp;"|"&amp;E1105&amp;"|"&amp;F1105&amp;"|"&amp;G1105&amp;"|"&amp;H1105&amp;"|"&amp;I1105&amp;"|"&amp;J1105&amp;"|"&amp;K1105&amp;"|"&amp;L1105&amp;"|"&amp;M1105&amp;"|"&amp;N1105&amp;"|"&amp;O1105&amp;"|"&amp;P1105&amp;"|"&amp;Q1105&amp;"|"&amp;R1105&amp;"|"&amp;S1105&amp;"|"&amp;T1105&amp;"|"&amp;U1105&amp;"|"&amp;V1105&amp;"|"&amp;W1105&amp;"|"&amp;X1105&amp;"|"&amp;Y1105&amp;"|"&amp;Z1105&amp;"|"&amp;AA1105&amp;"|"&amp;AB1105&amp;"|"&amp;AC1105&amp;"|"&amp;AD1105&amp;"|"&amp;AE1105&amp;"|"&amp;AF1105&amp;"|"&amp;AG1105</f>
        <v>City Hotel|0|17|2016|December|49|2|0|2|3|0|0|BB|FRA|Online TA|TA/TO|0|0|0|D|E|0|No Deposit|9||0|Transient|157.5|0|2|Check-Out|42708</v>
      </c>
      <c r="AI1105" s="14" t="str">
        <f aca="false">IF(COUNTIF($AH$4:$AH$2603,AH1105)&gt;1,"Duplicate","Unique")</f>
        <v>Unique</v>
      </c>
      <c r="AJ1105" s="14" t="str">
        <f aca="false">IF(COUNTBLANK(B1105:AG1105)&gt;0,"Missing ("&amp;COUNTBLANK(B1105:AG1105)&amp;")","Complete")</f>
        <v>Missing (1)</v>
      </c>
    </row>
    <row r="1106" customFormat="false" ht="15" hidden="false" customHeight="false" outlineLevel="0" collapsed="false">
      <c r="A1106" s="0" t="n">
        <v>1103</v>
      </c>
      <c r="B1106" s="0" t="s">
        <v>90</v>
      </c>
      <c r="C1106" s="0" t="n">
        <v>0</v>
      </c>
      <c r="D1106" s="0" t="n">
        <v>52</v>
      </c>
      <c r="E1106" s="0" t="n">
        <v>2015</v>
      </c>
      <c r="F1106" s="0" t="s">
        <v>111</v>
      </c>
      <c r="G1106" s="0" t="n">
        <v>43</v>
      </c>
      <c r="H1106" s="0" t="n">
        <v>23</v>
      </c>
      <c r="I1106" s="0" t="n">
        <v>1</v>
      </c>
      <c r="J1106" s="0" t="n">
        <v>2</v>
      </c>
      <c r="K1106" s="0" t="n">
        <v>2</v>
      </c>
      <c r="L1106" s="0" t="n">
        <v>0</v>
      </c>
      <c r="M1106" s="0" t="n">
        <v>0</v>
      </c>
      <c r="N1106" s="0" t="s">
        <v>82</v>
      </c>
      <c r="O1106" s="0" t="s">
        <v>160</v>
      </c>
      <c r="P1106" s="0" t="s">
        <v>93</v>
      </c>
      <c r="Q1106" s="0" t="s">
        <v>94</v>
      </c>
      <c r="R1106" s="0" t="n">
        <v>0</v>
      </c>
      <c r="S1106" s="0" t="n">
        <v>0</v>
      </c>
      <c r="T1106" s="0" t="n">
        <v>0</v>
      </c>
      <c r="U1106" s="0" t="s">
        <v>95</v>
      </c>
      <c r="V1106" s="0" t="s">
        <v>95</v>
      </c>
      <c r="W1106" s="0" t="n">
        <v>0</v>
      </c>
      <c r="X1106" s="0" t="s">
        <v>86</v>
      </c>
      <c r="Y1106" s="0" t="n">
        <v>9</v>
      </c>
      <c r="AA1106" s="0" t="n">
        <v>0</v>
      </c>
      <c r="AB1106" s="0" t="s">
        <v>125</v>
      </c>
      <c r="AC1106" s="0" t="n">
        <v>94.5</v>
      </c>
      <c r="AD1106" s="0" t="n">
        <v>0</v>
      </c>
      <c r="AE1106" s="0" t="n">
        <v>3</v>
      </c>
      <c r="AF1106" s="0" t="s">
        <v>88</v>
      </c>
      <c r="AG1106" s="13" t="n">
        <v>42303</v>
      </c>
      <c r="AH1106" s="0" t="str">
        <f aca="false">B1106&amp;"|"&amp;C1106&amp;"|"&amp;D1106&amp;"|"&amp;E1106&amp;"|"&amp;F1106&amp;"|"&amp;G1106&amp;"|"&amp;H1106&amp;"|"&amp;I1106&amp;"|"&amp;J1106&amp;"|"&amp;K1106&amp;"|"&amp;L1106&amp;"|"&amp;M1106&amp;"|"&amp;N1106&amp;"|"&amp;O1106&amp;"|"&amp;P1106&amp;"|"&amp;Q1106&amp;"|"&amp;R1106&amp;"|"&amp;S1106&amp;"|"&amp;T1106&amp;"|"&amp;U1106&amp;"|"&amp;V1106&amp;"|"&amp;W1106&amp;"|"&amp;X1106&amp;"|"&amp;Y1106&amp;"|"&amp;Z1106&amp;"|"&amp;AA1106&amp;"|"&amp;AB1106&amp;"|"&amp;AC1106&amp;"|"&amp;AD1106&amp;"|"&amp;AE1106&amp;"|"&amp;AF1106&amp;"|"&amp;AG1106</f>
        <v>City Hotel|0|52|2015|October|43|23|1|2|2|0|0|BB|CZE|Online TA|TA/TO|0|0|0|A|A|0|No Deposit|9||0|Contract|94.5|0|3|Check-Out|42303</v>
      </c>
      <c r="AI1106" s="0" t="str">
        <f aca="false">IF(COUNTIF($AH$4:$AH$2603,AH1106)&gt;1,"Duplicate","Unique")</f>
        <v>Unique</v>
      </c>
      <c r="AJ1106" s="0" t="str">
        <f aca="false">IF(COUNTBLANK(B1106:AG1106)&gt;0,"Missing ("&amp;COUNTBLANK(B1106:AG1106)&amp;")","Complete")</f>
        <v>Missing (1)</v>
      </c>
    </row>
    <row r="1107" customFormat="false" ht="15" hidden="false" customHeight="false" outlineLevel="0" collapsed="false">
      <c r="A1107" s="14" t="n">
        <v>1104</v>
      </c>
      <c r="B1107" s="14" t="s">
        <v>90</v>
      </c>
      <c r="C1107" s="14" t="n">
        <v>1</v>
      </c>
      <c r="D1107" s="14" t="n">
        <v>38</v>
      </c>
      <c r="E1107" s="14" t="n">
        <v>2017</v>
      </c>
      <c r="F1107" s="14" t="s">
        <v>118</v>
      </c>
      <c r="G1107" s="14" t="n">
        <v>9</v>
      </c>
      <c r="H1107" s="14" t="n">
        <v>26</v>
      </c>
      <c r="I1107" s="14" t="n">
        <v>2</v>
      </c>
      <c r="J1107" s="14" t="n">
        <v>1</v>
      </c>
      <c r="K1107" s="14" t="n">
        <v>2</v>
      </c>
      <c r="L1107" s="14" t="n">
        <v>0</v>
      </c>
      <c r="M1107" s="14" t="n">
        <v>0</v>
      </c>
      <c r="N1107" s="14" t="s">
        <v>82</v>
      </c>
      <c r="O1107" s="14" t="s">
        <v>92</v>
      </c>
      <c r="P1107" s="14" t="s">
        <v>99</v>
      </c>
      <c r="Q1107" s="14" t="s">
        <v>94</v>
      </c>
      <c r="R1107" s="14" t="n">
        <v>0</v>
      </c>
      <c r="S1107" s="14" t="n">
        <v>0</v>
      </c>
      <c r="T1107" s="14" t="n">
        <v>0</v>
      </c>
      <c r="U1107" s="14" t="s">
        <v>95</v>
      </c>
      <c r="V1107" s="14" t="s">
        <v>95</v>
      </c>
      <c r="W1107" s="14" t="n">
        <v>1</v>
      </c>
      <c r="X1107" s="14" t="s">
        <v>86</v>
      </c>
      <c r="Y1107" s="14" t="n">
        <v>28</v>
      </c>
      <c r="Z1107" s="14"/>
      <c r="AA1107" s="14" t="n">
        <v>0</v>
      </c>
      <c r="AB1107" s="14" t="s">
        <v>87</v>
      </c>
      <c r="AC1107" s="14" t="n">
        <v>75</v>
      </c>
      <c r="AD1107" s="14" t="n">
        <v>0</v>
      </c>
      <c r="AE1107" s="14" t="n">
        <v>0</v>
      </c>
      <c r="AF1107" s="14" t="s">
        <v>96</v>
      </c>
      <c r="AG1107" s="15" t="n">
        <v>42790</v>
      </c>
      <c r="AH1107" s="14" t="str">
        <f aca="false">B1107&amp;"|"&amp;C1107&amp;"|"&amp;D1107&amp;"|"&amp;E1107&amp;"|"&amp;F1107&amp;"|"&amp;G1107&amp;"|"&amp;H1107&amp;"|"&amp;I1107&amp;"|"&amp;J1107&amp;"|"&amp;K1107&amp;"|"&amp;L1107&amp;"|"&amp;M1107&amp;"|"&amp;N1107&amp;"|"&amp;O1107&amp;"|"&amp;P1107&amp;"|"&amp;Q1107&amp;"|"&amp;R1107&amp;"|"&amp;S1107&amp;"|"&amp;T1107&amp;"|"&amp;U1107&amp;"|"&amp;V1107&amp;"|"&amp;W1107&amp;"|"&amp;X1107&amp;"|"&amp;Y1107&amp;"|"&amp;Z1107&amp;"|"&amp;AA1107&amp;"|"&amp;AB1107&amp;"|"&amp;AC1107&amp;"|"&amp;AD1107&amp;"|"&amp;AE1107&amp;"|"&amp;AF1107&amp;"|"&amp;AG1107</f>
        <v>City Hotel|1|38|2017|February|9|26|2|1|2|0|0|BB|PRT|Offline TA/TO|TA/TO|0|0|0|A|A|1|No Deposit|28||0|Transient|75|0|0|Canceled|42790</v>
      </c>
      <c r="AI1107" s="14" t="str">
        <f aca="false">IF(COUNTIF($AH$4:$AH$2603,AH1107)&gt;1,"Duplicate","Unique")</f>
        <v>Unique</v>
      </c>
      <c r="AJ1107" s="14" t="str">
        <f aca="false">IF(COUNTBLANK(B1107:AG1107)&gt;0,"Missing ("&amp;COUNTBLANK(B1107:AG1107)&amp;")","Complete")</f>
        <v>Missing (1)</v>
      </c>
    </row>
    <row r="1108" customFormat="false" ht="15" hidden="false" customHeight="false" outlineLevel="0" collapsed="false">
      <c r="A1108" s="0" t="n">
        <v>1105</v>
      </c>
      <c r="B1108" s="0" t="s">
        <v>90</v>
      </c>
      <c r="C1108" s="0" t="n">
        <v>0</v>
      </c>
      <c r="D1108" s="0" t="n">
        <v>86</v>
      </c>
      <c r="E1108" s="0" t="n">
        <v>2015</v>
      </c>
      <c r="F1108" s="0" t="s">
        <v>114</v>
      </c>
      <c r="G1108" s="0" t="n">
        <v>37</v>
      </c>
      <c r="H1108" s="0" t="n">
        <v>9</v>
      </c>
      <c r="I1108" s="0" t="n">
        <v>0</v>
      </c>
      <c r="J1108" s="0" t="n">
        <v>3</v>
      </c>
      <c r="K1108" s="0" t="n">
        <v>1</v>
      </c>
      <c r="L1108" s="0" t="n">
        <v>0</v>
      </c>
      <c r="M1108" s="0" t="n">
        <v>0</v>
      </c>
      <c r="N1108" s="0" t="s">
        <v>82</v>
      </c>
      <c r="O1108" s="0" t="s">
        <v>122</v>
      </c>
      <c r="P1108" s="0" t="s">
        <v>128</v>
      </c>
      <c r="Q1108" s="0" t="s">
        <v>128</v>
      </c>
      <c r="R1108" s="0" t="n">
        <v>0</v>
      </c>
      <c r="S1108" s="0" t="n">
        <v>0</v>
      </c>
      <c r="T1108" s="0" t="n">
        <v>0</v>
      </c>
      <c r="U1108" s="0" t="s">
        <v>95</v>
      </c>
      <c r="V1108" s="0" t="s">
        <v>95</v>
      </c>
      <c r="W1108" s="0" t="n">
        <v>1</v>
      </c>
      <c r="X1108" s="0" t="s">
        <v>86</v>
      </c>
      <c r="Z1108" s="0" t="n">
        <v>68</v>
      </c>
      <c r="AA1108" s="0" t="n">
        <v>0</v>
      </c>
      <c r="AB1108" s="0" t="s">
        <v>101</v>
      </c>
      <c r="AC1108" s="0" t="n">
        <v>90</v>
      </c>
      <c r="AD1108" s="0" t="n">
        <v>0</v>
      </c>
      <c r="AE1108" s="0" t="n">
        <v>0</v>
      </c>
      <c r="AF1108" s="0" t="s">
        <v>88</v>
      </c>
      <c r="AG1108" s="13" t="n">
        <v>42259</v>
      </c>
      <c r="AH1108" s="0" t="str">
        <f aca="false">B1108&amp;"|"&amp;C1108&amp;"|"&amp;D1108&amp;"|"&amp;E1108&amp;"|"&amp;F1108&amp;"|"&amp;G1108&amp;"|"&amp;H1108&amp;"|"&amp;I1108&amp;"|"&amp;J1108&amp;"|"&amp;K1108&amp;"|"&amp;L1108&amp;"|"&amp;M1108&amp;"|"&amp;N1108&amp;"|"&amp;O1108&amp;"|"&amp;P1108&amp;"|"&amp;Q1108&amp;"|"&amp;R1108&amp;"|"&amp;S1108&amp;"|"&amp;T1108&amp;"|"&amp;U1108&amp;"|"&amp;V1108&amp;"|"&amp;W1108&amp;"|"&amp;X1108&amp;"|"&amp;Y1108&amp;"|"&amp;Z1108&amp;"|"&amp;AA1108&amp;"|"&amp;AB1108&amp;"|"&amp;AC1108&amp;"|"&amp;AD1108&amp;"|"&amp;AE1108&amp;"|"&amp;AF1108&amp;"|"&amp;AG1108</f>
        <v>City Hotel|0|86|2015|September|37|9|0|3|1|0|0|BB|FRA|Corporate|Corporate|0|0|0|A|A|1|No Deposit||68|0|Transient-Party|90|0|0|Check-Out|42259</v>
      </c>
      <c r="AI1108" s="0" t="str">
        <f aca="false">IF(COUNTIF($AH$4:$AH$2603,AH1108)&gt;1,"Duplicate","Unique")</f>
        <v>Unique</v>
      </c>
      <c r="AJ1108" s="0" t="str">
        <f aca="false">IF(COUNTBLANK(B1108:AG1108)&gt;0,"Missing ("&amp;COUNTBLANK(B1108:AG1108)&amp;")","Complete")</f>
        <v>Missing (1)</v>
      </c>
    </row>
    <row r="1109" customFormat="false" ht="15" hidden="false" customHeight="false" outlineLevel="0" collapsed="false">
      <c r="A1109" s="14" t="n">
        <v>1106</v>
      </c>
      <c r="B1109" s="14" t="s">
        <v>90</v>
      </c>
      <c r="C1109" s="14" t="n">
        <v>0</v>
      </c>
      <c r="D1109" s="14" t="n">
        <v>4</v>
      </c>
      <c r="E1109" s="14" t="n">
        <v>2016</v>
      </c>
      <c r="F1109" s="14" t="s">
        <v>106</v>
      </c>
      <c r="G1109" s="14" t="n">
        <v>17</v>
      </c>
      <c r="H1109" s="14" t="n">
        <v>21</v>
      </c>
      <c r="I1109" s="14" t="n">
        <v>2</v>
      </c>
      <c r="J1109" s="14" t="n">
        <v>3</v>
      </c>
      <c r="K1109" s="14" t="n">
        <v>2</v>
      </c>
      <c r="L1109" s="14" t="n">
        <v>0</v>
      </c>
      <c r="M1109" s="14" t="n">
        <v>0</v>
      </c>
      <c r="N1109" s="14" t="s">
        <v>82</v>
      </c>
      <c r="O1109" s="14" t="s">
        <v>122</v>
      </c>
      <c r="P1109" s="14" t="s">
        <v>93</v>
      </c>
      <c r="Q1109" s="14" t="s">
        <v>94</v>
      </c>
      <c r="R1109" s="14" t="n">
        <v>0</v>
      </c>
      <c r="S1109" s="14" t="n">
        <v>0</v>
      </c>
      <c r="T1109" s="14" t="n">
        <v>0</v>
      </c>
      <c r="U1109" s="14" t="s">
        <v>109</v>
      </c>
      <c r="V1109" s="14" t="s">
        <v>109</v>
      </c>
      <c r="W1109" s="14" t="n">
        <v>0</v>
      </c>
      <c r="X1109" s="14" t="s">
        <v>86</v>
      </c>
      <c r="Y1109" s="14" t="n">
        <v>7</v>
      </c>
      <c r="Z1109" s="14"/>
      <c r="AA1109" s="14" t="n">
        <v>0</v>
      </c>
      <c r="AB1109" s="14" t="s">
        <v>87</v>
      </c>
      <c r="AC1109" s="14" t="n">
        <v>103.18</v>
      </c>
      <c r="AD1109" s="14" t="n">
        <v>0</v>
      </c>
      <c r="AE1109" s="14" t="n">
        <v>1</v>
      </c>
      <c r="AF1109" s="14" t="s">
        <v>88</v>
      </c>
      <c r="AG1109" s="15" t="n">
        <v>42486</v>
      </c>
      <c r="AH1109" s="14" t="str">
        <f aca="false">B1109&amp;"|"&amp;C1109&amp;"|"&amp;D1109&amp;"|"&amp;E1109&amp;"|"&amp;F1109&amp;"|"&amp;G1109&amp;"|"&amp;H1109&amp;"|"&amp;I1109&amp;"|"&amp;J1109&amp;"|"&amp;K1109&amp;"|"&amp;L1109&amp;"|"&amp;M1109&amp;"|"&amp;N1109&amp;"|"&amp;O1109&amp;"|"&amp;P1109&amp;"|"&amp;Q1109&amp;"|"&amp;R1109&amp;"|"&amp;S1109&amp;"|"&amp;T1109&amp;"|"&amp;U1109&amp;"|"&amp;V1109&amp;"|"&amp;W1109&amp;"|"&amp;X1109&amp;"|"&amp;Y1109&amp;"|"&amp;Z1109&amp;"|"&amp;AA1109&amp;"|"&amp;AB1109&amp;"|"&amp;AC1109&amp;"|"&amp;AD1109&amp;"|"&amp;AE1109&amp;"|"&amp;AF1109&amp;"|"&amp;AG1109</f>
        <v>City Hotel|0|4|2016|April|17|21|2|3|2|0|0|BB|FRA|Online TA|TA/TO|0|0|0|D|D|0|No Deposit|7||0|Transient|103.18|0|1|Check-Out|42486</v>
      </c>
      <c r="AI1109" s="14" t="str">
        <f aca="false">IF(COUNTIF($AH$4:$AH$2603,AH1109)&gt;1,"Duplicate","Unique")</f>
        <v>Unique</v>
      </c>
      <c r="AJ1109" s="14" t="str">
        <f aca="false">IF(COUNTBLANK(B1109:AG1109)&gt;0,"Missing ("&amp;COUNTBLANK(B1109:AG1109)&amp;")","Complete")</f>
        <v>Missing (1)</v>
      </c>
    </row>
    <row r="1110" customFormat="false" ht="15" hidden="false" customHeight="false" outlineLevel="0" collapsed="false">
      <c r="A1110" s="0" t="n">
        <v>1107</v>
      </c>
      <c r="B1110" s="0" t="s">
        <v>90</v>
      </c>
      <c r="C1110" s="0" t="n">
        <v>0</v>
      </c>
      <c r="D1110" s="0" t="n">
        <v>2</v>
      </c>
      <c r="E1110" s="0" t="n">
        <v>2017</v>
      </c>
      <c r="F1110" s="0" t="s">
        <v>119</v>
      </c>
      <c r="G1110" s="0" t="n">
        <v>34</v>
      </c>
      <c r="H1110" s="0" t="n">
        <v>20</v>
      </c>
      <c r="I1110" s="0" t="n">
        <v>2</v>
      </c>
      <c r="J1110" s="0" t="n">
        <v>1</v>
      </c>
      <c r="K1110" s="0" t="n">
        <v>2</v>
      </c>
      <c r="L1110" s="0" t="n">
        <v>0</v>
      </c>
      <c r="M1110" s="0" t="n">
        <v>0</v>
      </c>
      <c r="N1110" s="0" t="s">
        <v>107</v>
      </c>
      <c r="O1110" s="0" t="s">
        <v>92</v>
      </c>
      <c r="P1110" s="0" t="s">
        <v>93</v>
      </c>
      <c r="Q1110" s="0" t="s">
        <v>94</v>
      </c>
      <c r="R1110" s="0" t="n">
        <v>0</v>
      </c>
      <c r="S1110" s="0" t="n">
        <v>0</v>
      </c>
      <c r="T1110" s="0" t="n">
        <v>0</v>
      </c>
      <c r="U1110" s="0" t="s">
        <v>95</v>
      </c>
      <c r="V1110" s="0" t="s">
        <v>95</v>
      </c>
      <c r="W1110" s="0" t="n">
        <v>0</v>
      </c>
      <c r="X1110" s="0" t="s">
        <v>86</v>
      </c>
      <c r="Y1110" s="0" t="n">
        <v>152</v>
      </c>
      <c r="AA1110" s="0" t="n">
        <v>0</v>
      </c>
      <c r="AB1110" s="0" t="s">
        <v>87</v>
      </c>
      <c r="AC1110" s="0" t="n">
        <v>81.7</v>
      </c>
      <c r="AD1110" s="0" t="n">
        <v>0</v>
      </c>
      <c r="AE1110" s="0" t="n">
        <v>0</v>
      </c>
      <c r="AF1110" s="0" t="s">
        <v>88</v>
      </c>
      <c r="AG1110" s="13" t="n">
        <v>42970</v>
      </c>
      <c r="AH1110" s="0" t="str">
        <f aca="false">B1110&amp;"|"&amp;C1110&amp;"|"&amp;D1110&amp;"|"&amp;E1110&amp;"|"&amp;F1110&amp;"|"&amp;G1110&amp;"|"&amp;H1110&amp;"|"&amp;I1110&amp;"|"&amp;J1110&amp;"|"&amp;K1110&amp;"|"&amp;L1110&amp;"|"&amp;M1110&amp;"|"&amp;N1110&amp;"|"&amp;O1110&amp;"|"&amp;P1110&amp;"|"&amp;Q1110&amp;"|"&amp;R1110&amp;"|"&amp;S1110&amp;"|"&amp;T1110&amp;"|"&amp;U1110&amp;"|"&amp;V1110&amp;"|"&amp;W1110&amp;"|"&amp;X1110&amp;"|"&amp;Y1110&amp;"|"&amp;Z1110&amp;"|"&amp;AA1110&amp;"|"&amp;AB1110&amp;"|"&amp;AC1110&amp;"|"&amp;AD1110&amp;"|"&amp;AE1110&amp;"|"&amp;AF1110&amp;"|"&amp;AG1110</f>
        <v>City Hotel|0|2|2017|August|34|20|2|1|2|0|0|SC|PRT|Online TA|TA/TO|0|0|0|A|A|0|No Deposit|152||0|Transient|81.7|0|0|Check-Out|42970</v>
      </c>
      <c r="AI1110" s="0" t="str">
        <f aca="false">IF(COUNTIF($AH$4:$AH$2603,AH1110)&gt;1,"Duplicate","Unique")</f>
        <v>Unique</v>
      </c>
      <c r="AJ1110" s="0" t="str">
        <f aca="false">IF(COUNTBLANK(B1110:AG1110)&gt;0,"Missing ("&amp;COUNTBLANK(B1110:AG1110)&amp;")","Complete")</f>
        <v>Missing (1)</v>
      </c>
    </row>
    <row r="1111" customFormat="false" ht="15" hidden="false" customHeight="false" outlineLevel="0" collapsed="false">
      <c r="A1111" s="14" t="n">
        <v>1108</v>
      </c>
      <c r="B1111" s="14" t="s">
        <v>80</v>
      </c>
      <c r="C1111" s="14" t="n">
        <v>1</v>
      </c>
      <c r="D1111" s="14" t="n">
        <v>221</v>
      </c>
      <c r="E1111" s="14" t="n">
        <v>2015</v>
      </c>
      <c r="F1111" s="14" t="s">
        <v>111</v>
      </c>
      <c r="G1111" s="14" t="n">
        <v>41</v>
      </c>
      <c r="H1111" s="14" t="n">
        <v>10</v>
      </c>
      <c r="I1111" s="14" t="n">
        <v>1</v>
      </c>
      <c r="J1111" s="14" t="n">
        <v>1</v>
      </c>
      <c r="K1111" s="14" t="n">
        <v>2</v>
      </c>
      <c r="L1111" s="14" t="n">
        <v>0</v>
      </c>
      <c r="M1111" s="14" t="n">
        <v>0</v>
      </c>
      <c r="N1111" s="14" t="s">
        <v>112</v>
      </c>
      <c r="O1111" s="14" t="s">
        <v>92</v>
      </c>
      <c r="P1111" s="14" t="s">
        <v>99</v>
      </c>
      <c r="Q1111" s="14" t="s">
        <v>94</v>
      </c>
      <c r="R1111" s="14" t="n">
        <v>0</v>
      </c>
      <c r="S1111" s="14" t="n">
        <v>1</v>
      </c>
      <c r="T1111" s="14" t="n">
        <v>0</v>
      </c>
      <c r="U1111" s="14" t="s">
        <v>95</v>
      </c>
      <c r="V1111" s="14" t="s">
        <v>95</v>
      </c>
      <c r="W1111" s="14" t="n">
        <v>0</v>
      </c>
      <c r="X1111" s="14" t="s">
        <v>86</v>
      </c>
      <c r="Y1111" s="14" t="n">
        <v>208</v>
      </c>
      <c r="Z1111" s="14"/>
      <c r="AA1111" s="14" t="n">
        <v>0</v>
      </c>
      <c r="AB1111" s="14" t="s">
        <v>87</v>
      </c>
      <c r="AC1111" s="14" t="n">
        <v>34</v>
      </c>
      <c r="AD1111" s="14" t="n">
        <v>0</v>
      </c>
      <c r="AE1111" s="14" t="n">
        <v>0</v>
      </c>
      <c r="AF1111" s="14" t="s">
        <v>96</v>
      </c>
      <c r="AG1111" s="15" t="n">
        <v>42258</v>
      </c>
      <c r="AH1111" s="14" t="str">
        <f aca="false">B1111&amp;"|"&amp;C1111&amp;"|"&amp;D1111&amp;"|"&amp;E1111&amp;"|"&amp;F1111&amp;"|"&amp;G1111&amp;"|"&amp;H1111&amp;"|"&amp;I1111&amp;"|"&amp;J1111&amp;"|"&amp;K1111&amp;"|"&amp;L1111&amp;"|"&amp;M1111&amp;"|"&amp;N1111&amp;"|"&amp;O1111&amp;"|"&amp;P1111&amp;"|"&amp;Q1111&amp;"|"&amp;R1111&amp;"|"&amp;S1111&amp;"|"&amp;T1111&amp;"|"&amp;U1111&amp;"|"&amp;V1111&amp;"|"&amp;W1111&amp;"|"&amp;X1111&amp;"|"&amp;Y1111&amp;"|"&amp;Z1111&amp;"|"&amp;AA1111&amp;"|"&amp;AB1111&amp;"|"&amp;AC1111&amp;"|"&amp;AD1111&amp;"|"&amp;AE1111&amp;"|"&amp;AF1111&amp;"|"&amp;AG1111</f>
        <v>Resort Hotel|1|221|2015|October|41|10|1|1|2|0|0|HB|PRT|Offline TA/TO|TA/TO|0|1|0|A|A|0|No Deposit|208||0|Transient|34|0|0|Canceled|42258</v>
      </c>
      <c r="AI1111" s="14" t="str">
        <f aca="false">IF(COUNTIF($AH$4:$AH$2603,AH1111)&gt;1,"Duplicate","Unique")</f>
        <v>Unique</v>
      </c>
      <c r="AJ1111" s="14" t="str">
        <f aca="false">IF(COUNTBLANK(B1111:AG1111)&gt;0,"Missing ("&amp;COUNTBLANK(B1111:AG1111)&amp;")","Complete")</f>
        <v>Missing (1)</v>
      </c>
    </row>
    <row r="1112" customFormat="false" ht="15" hidden="false" customHeight="false" outlineLevel="0" collapsed="false">
      <c r="A1112" s="0" t="n">
        <v>1109</v>
      </c>
      <c r="B1112" s="0" t="s">
        <v>90</v>
      </c>
      <c r="C1112" s="0" t="n">
        <v>1</v>
      </c>
      <c r="D1112" s="0" t="n">
        <v>265</v>
      </c>
      <c r="E1112" s="0" t="n">
        <v>2015</v>
      </c>
      <c r="F1112" s="0" t="s">
        <v>91</v>
      </c>
      <c r="G1112" s="0" t="n">
        <v>28</v>
      </c>
      <c r="H1112" s="0" t="n">
        <v>9</v>
      </c>
      <c r="I1112" s="0" t="n">
        <v>0</v>
      </c>
      <c r="J1112" s="0" t="n">
        <v>2</v>
      </c>
      <c r="K1112" s="0" t="n">
        <v>2</v>
      </c>
      <c r="L1112" s="0" t="n">
        <v>0</v>
      </c>
      <c r="M1112" s="0" t="n">
        <v>0</v>
      </c>
      <c r="N1112" s="0" t="s">
        <v>82</v>
      </c>
      <c r="O1112" s="0" t="s">
        <v>92</v>
      </c>
      <c r="P1112" s="0" t="s">
        <v>116</v>
      </c>
      <c r="Q1112" s="0" t="s">
        <v>94</v>
      </c>
      <c r="R1112" s="0" t="n">
        <v>0</v>
      </c>
      <c r="S1112" s="0" t="n">
        <v>1</v>
      </c>
      <c r="T1112" s="0" t="n">
        <v>0</v>
      </c>
      <c r="U1112" s="0" t="s">
        <v>95</v>
      </c>
      <c r="V1112" s="0" t="s">
        <v>95</v>
      </c>
      <c r="W1112" s="0" t="n">
        <v>0</v>
      </c>
      <c r="X1112" s="0" t="s">
        <v>86</v>
      </c>
      <c r="Y1112" s="0" t="n">
        <v>1</v>
      </c>
      <c r="AA1112" s="0" t="n">
        <v>0</v>
      </c>
      <c r="AB1112" s="0" t="s">
        <v>125</v>
      </c>
      <c r="AC1112" s="0" t="n">
        <v>62</v>
      </c>
      <c r="AD1112" s="0" t="n">
        <v>0</v>
      </c>
      <c r="AE1112" s="0" t="n">
        <v>0</v>
      </c>
      <c r="AF1112" s="0" t="s">
        <v>96</v>
      </c>
      <c r="AG1112" s="13" t="n">
        <v>42005</v>
      </c>
      <c r="AH1112" s="0" t="str">
        <f aca="false">B1112&amp;"|"&amp;C1112&amp;"|"&amp;D1112&amp;"|"&amp;E1112&amp;"|"&amp;F1112&amp;"|"&amp;G1112&amp;"|"&amp;H1112&amp;"|"&amp;I1112&amp;"|"&amp;J1112&amp;"|"&amp;K1112&amp;"|"&amp;L1112&amp;"|"&amp;M1112&amp;"|"&amp;N1112&amp;"|"&amp;O1112&amp;"|"&amp;P1112&amp;"|"&amp;Q1112&amp;"|"&amp;R1112&amp;"|"&amp;S1112&amp;"|"&amp;T1112&amp;"|"&amp;U1112&amp;"|"&amp;V1112&amp;"|"&amp;W1112&amp;"|"&amp;X1112&amp;"|"&amp;Y1112&amp;"|"&amp;Z1112&amp;"|"&amp;AA1112&amp;"|"&amp;AB1112&amp;"|"&amp;AC1112&amp;"|"&amp;AD1112&amp;"|"&amp;AE1112&amp;"|"&amp;AF1112&amp;"|"&amp;AG1112</f>
        <v>City Hotel|1|265|2015|July|28|9|0|2|2|0|0|BB|PRT|Groups|TA/TO|0|1|0|A|A|0|No Deposit|1||0|Contract|62|0|0|Canceled|42005</v>
      </c>
      <c r="AI1112" s="0" t="str">
        <f aca="false">IF(COUNTIF($AH$4:$AH$2603,AH1112)&gt;1,"Duplicate","Unique")</f>
        <v>Duplicate</v>
      </c>
      <c r="AJ1112" s="0" t="str">
        <f aca="false">IF(COUNTBLANK(B1112:AG1112)&gt;0,"Missing ("&amp;COUNTBLANK(B1112:AG1112)&amp;")","Complete")</f>
        <v>Missing (1)</v>
      </c>
    </row>
    <row r="1113" customFormat="false" ht="15" hidden="false" customHeight="false" outlineLevel="0" collapsed="false">
      <c r="A1113" s="14" t="n">
        <v>1110</v>
      </c>
      <c r="B1113" s="14" t="s">
        <v>90</v>
      </c>
      <c r="C1113" s="14" t="n">
        <v>1</v>
      </c>
      <c r="D1113" s="14" t="n">
        <v>56</v>
      </c>
      <c r="E1113" s="14" t="n">
        <v>2017</v>
      </c>
      <c r="F1113" s="14" t="s">
        <v>118</v>
      </c>
      <c r="G1113" s="14" t="n">
        <v>5</v>
      </c>
      <c r="H1113" s="14" t="n">
        <v>1</v>
      </c>
      <c r="I1113" s="14" t="n">
        <v>0</v>
      </c>
      <c r="J1113" s="14" t="n">
        <v>3</v>
      </c>
      <c r="K1113" s="14" t="n">
        <v>2</v>
      </c>
      <c r="L1113" s="14" t="n">
        <v>0</v>
      </c>
      <c r="M1113" s="14" t="n">
        <v>0</v>
      </c>
      <c r="N1113" s="14" t="s">
        <v>82</v>
      </c>
      <c r="O1113" s="14" t="s">
        <v>92</v>
      </c>
      <c r="P1113" s="14" t="s">
        <v>116</v>
      </c>
      <c r="Q1113" s="14" t="s">
        <v>94</v>
      </c>
      <c r="R1113" s="14" t="n">
        <v>0</v>
      </c>
      <c r="S1113" s="14" t="n">
        <v>0</v>
      </c>
      <c r="T1113" s="14" t="n">
        <v>0</v>
      </c>
      <c r="U1113" s="14" t="s">
        <v>95</v>
      </c>
      <c r="V1113" s="14" t="s">
        <v>95</v>
      </c>
      <c r="W1113" s="14" t="n">
        <v>0</v>
      </c>
      <c r="X1113" s="14" t="s">
        <v>120</v>
      </c>
      <c r="Y1113" s="14" t="n">
        <v>29</v>
      </c>
      <c r="Z1113" s="14"/>
      <c r="AA1113" s="14" t="n">
        <v>0</v>
      </c>
      <c r="AB1113" s="14" t="s">
        <v>87</v>
      </c>
      <c r="AC1113" s="14" t="n">
        <v>60</v>
      </c>
      <c r="AD1113" s="14" t="n">
        <v>0</v>
      </c>
      <c r="AE1113" s="14" t="n">
        <v>0</v>
      </c>
      <c r="AF1113" s="14" t="s">
        <v>96</v>
      </c>
      <c r="AG1113" s="15" t="n">
        <v>42711</v>
      </c>
      <c r="AH1113" s="14" t="str">
        <f aca="false">B1113&amp;"|"&amp;C1113&amp;"|"&amp;D1113&amp;"|"&amp;E1113&amp;"|"&amp;F1113&amp;"|"&amp;G1113&amp;"|"&amp;H1113&amp;"|"&amp;I1113&amp;"|"&amp;J1113&amp;"|"&amp;K1113&amp;"|"&amp;L1113&amp;"|"&amp;M1113&amp;"|"&amp;N1113&amp;"|"&amp;O1113&amp;"|"&amp;P1113&amp;"|"&amp;Q1113&amp;"|"&amp;R1113&amp;"|"&amp;S1113&amp;"|"&amp;T1113&amp;"|"&amp;U1113&amp;"|"&amp;V1113&amp;"|"&amp;W1113&amp;"|"&amp;X1113&amp;"|"&amp;Y1113&amp;"|"&amp;Z1113&amp;"|"&amp;AA1113&amp;"|"&amp;AB1113&amp;"|"&amp;AC1113&amp;"|"&amp;AD1113&amp;"|"&amp;AE1113&amp;"|"&amp;AF1113&amp;"|"&amp;AG1113</f>
        <v>City Hotel|1|56|2017|February|5|1|0|3|2|0|0|BB|PRT|Groups|TA/TO|0|0|0|A|A|0|Non Refund|29||0|Transient|60|0|0|Canceled|42711</v>
      </c>
      <c r="AI1113" s="14" t="str">
        <f aca="false">IF(COUNTIF($AH$4:$AH$2603,AH1113)&gt;1,"Duplicate","Unique")</f>
        <v>Duplicate</v>
      </c>
      <c r="AJ1113" s="14" t="str">
        <f aca="false">IF(COUNTBLANK(B1113:AG1113)&gt;0,"Missing ("&amp;COUNTBLANK(B1113:AG1113)&amp;")","Complete")</f>
        <v>Missing (1)</v>
      </c>
    </row>
    <row r="1114" customFormat="false" ht="15" hidden="false" customHeight="false" outlineLevel="0" collapsed="false">
      <c r="A1114" s="0" t="n">
        <v>1111</v>
      </c>
      <c r="B1114" s="0" t="s">
        <v>80</v>
      </c>
      <c r="C1114" s="0" t="n">
        <v>0</v>
      </c>
      <c r="D1114" s="0" t="n">
        <v>7</v>
      </c>
      <c r="E1114" s="0" t="n">
        <v>2017</v>
      </c>
      <c r="F1114" s="0" t="s">
        <v>106</v>
      </c>
      <c r="G1114" s="0" t="n">
        <v>17</v>
      </c>
      <c r="H1114" s="0" t="n">
        <v>29</v>
      </c>
      <c r="I1114" s="0" t="n">
        <v>2</v>
      </c>
      <c r="J1114" s="0" t="n">
        <v>1</v>
      </c>
      <c r="K1114" s="0" t="n">
        <v>2</v>
      </c>
      <c r="L1114" s="0" t="n">
        <v>0</v>
      </c>
      <c r="M1114" s="0" t="n">
        <v>0</v>
      </c>
      <c r="N1114" s="0" t="s">
        <v>82</v>
      </c>
      <c r="O1114" s="0" t="s">
        <v>115</v>
      </c>
      <c r="P1114" s="0" t="s">
        <v>93</v>
      </c>
      <c r="Q1114" s="0" t="s">
        <v>94</v>
      </c>
      <c r="R1114" s="0" t="n">
        <v>0</v>
      </c>
      <c r="S1114" s="0" t="n">
        <v>0</v>
      </c>
      <c r="T1114" s="0" t="n">
        <v>0</v>
      </c>
      <c r="U1114" s="0" t="s">
        <v>109</v>
      </c>
      <c r="V1114" s="0" t="s">
        <v>109</v>
      </c>
      <c r="W1114" s="0" t="n">
        <v>0</v>
      </c>
      <c r="X1114" s="0" t="s">
        <v>86</v>
      </c>
      <c r="Y1114" s="0" t="n">
        <v>240</v>
      </c>
      <c r="AA1114" s="0" t="n">
        <v>0</v>
      </c>
      <c r="AB1114" s="0" t="s">
        <v>87</v>
      </c>
      <c r="AC1114" s="0" t="n">
        <v>115.67</v>
      </c>
      <c r="AD1114" s="0" t="n">
        <v>0</v>
      </c>
      <c r="AE1114" s="0" t="n">
        <v>1</v>
      </c>
      <c r="AF1114" s="0" t="s">
        <v>88</v>
      </c>
      <c r="AG1114" s="13" t="n">
        <v>42857</v>
      </c>
      <c r="AH1114" s="0" t="str">
        <f aca="false">B1114&amp;"|"&amp;C1114&amp;"|"&amp;D1114&amp;"|"&amp;E1114&amp;"|"&amp;F1114&amp;"|"&amp;G1114&amp;"|"&amp;H1114&amp;"|"&amp;I1114&amp;"|"&amp;J1114&amp;"|"&amp;K1114&amp;"|"&amp;L1114&amp;"|"&amp;M1114&amp;"|"&amp;N1114&amp;"|"&amp;O1114&amp;"|"&amp;P1114&amp;"|"&amp;Q1114&amp;"|"&amp;R1114&amp;"|"&amp;S1114&amp;"|"&amp;T1114&amp;"|"&amp;U1114&amp;"|"&amp;V1114&amp;"|"&amp;W1114&amp;"|"&amp;X1114&amp;"|"&amp;Y1114&amp;"|"&amp;Z1114&amp;"|"&amp;AA1114&amp;"|"&amp;AB1114&amp;"|"&amp;AC1114&amp;"|"&amp;AD1114&amp;"|"&amp;AE1114&amp;"|"&amp;AF1114&amp;"|"&amp;AG1114</f>
        <v>Resort Hotel|0|7|2017|April|17|29|2|1|2|0|0|BB|ESP|Online TA|TA/TO|0|0|0|D|D|0|No Deposit|240||0|Transient|115.67|0|1|Check-Out|42857</v>
      </c>
      <c r="AI1114" s="0" t="str">
        <f aca="false">IF(COUNTIF($AH$4:$AH$2603,AH1114)&gt;1,"Duplicate","Unique")</f>
        <v>Unique</v>
      </c>
      <c r="AJ1114" s="0" t="str">
        <f aca="false">IF(COUNTBLANK(B1114:AG1114)&gt;0,"Missing ("&amp;COUNTBLANK(B1114:AG1114)&amp;")","Complete")</f>
        <v>Missing (1)</v>
      </c>
    </row>
    <row r="1115" customFormat="false" ht="15" hidden="false" customHeight="false" outlineLevel="0" collapsed="false">
      <c r="A1115" s="14" t="n">
        <v>1112</v>
      </c>
      <c r="B1115" s="14" t="s">
        <v>90</v>
      </c>
      <c r="C1115" s="14" t="n">
        <v>1</v>
      </c>
      <c r="D1115" s="14" t="n">
        <v>444</v>
      </c>
      <c r="E1115" s="14" t="n">
        <v>2016</v>
      </c>
      <c r="F1115" s="14" t="s">
        <v>81</v>
      </c>
      <c r="G1115" s="14" t="n">
        <v>49</v>
      </c>
      <c r="H1115" s="14" t="n">
        <v>1</v>
      </c>
      <c r="I1115" s="14" t="n">
        <v>0</v>
      </c>
      <c r="J1115" s="14" t="n">
        <v>3</v>
      </c>
      <c r="K1115" s="14" t="n">
        <v>1</v>
      </c>
      <c r="L1115" s="14" t="n">
        <v>0</v>
      </c>
      <c r="M1115" s="14" t="n">
        <v>0</v>
      </c>
      <c r="N1115" s="14" t="s">
        <v>82</v>
      </c>
      <c r="O1115" s="14" t="s">
        <v>92</v>
      </c>
      <c r="P1115" s="14" t="s">
        <v>99</v>
      </c>
      <c r="Q1115" s="14" t="s">
        <v>94</v>
      </c>
      <c r="R1115" s="14" t="n">
        <v>0</v>
      </c>
      <c r="S1115" s="14" t="n">
        <v>1</v>
      </c>
      <c r="T1115" s="14" t="n">
        <v>0</v>
      </c>
      <c r="U1115" s="14" t="s">
        <v>95</v>
      </c>
      <c r="V1115" s="14" t="s">
        <v>95</v>
      </c>
      <c r="W1115" s="14" t="n">
        <v>0</v>
      </c>
      <c r="X1115" s="14" t="s">
        <v>120</v>
      </c>
      <c r="Y1115" s="14" t="n">
        <v>34</v>
      </c>
      <c r="Z1115" s="14"/>
      <c r="AA1115" s="14" t="n">
        <v>39</v>
      </c>
      <c r="AB1115" s="14" t="s">
        <v>87</v>
      </c>
      <c r="AC1115" s="14" t="n">
        <v>75</v>
      </c>
      <c r="AD1115" s="14" t="n">
        <v>0</v>
      </c>
      <c r="AE1115" s="14" t="n">
        <v>0</v>
      </c>
      <c r="AF1115" s="14" t="s">
        <v>96</v>
      </c>
      <c r="AG1115" s="15" t="n">
        <v>42300</v>
      </c>
      <c r="AH1115" s="14" t="str">
        <f aca="false">B1115&amp;"|"&amp;C1115&amp;"|"&amp;D1115&amp;"|"&amp;E1115&amp;"|"&amp;F1115&amp;"|"&amp;G1115&amp;"|"&amp;H1115&amp;"|"&amp;I1115&amp;"|"&amp;J1115&amp;"|"&amp;K1115&amp;"|"&amp;L1115&amp;"|"&amp;M1115&amp;"|"&amp;N1115&amp;"|"&amp;O1115&amp;"|"&amp;P1115&amp;"|"&amp;Q1115&amp;"|"&amp;R1115&amp;"|"&amp;S1115&amp;"|"&amp;T1115&amp;"|"&amp;U1115&amp;"|"&amp;V1115&amp;"|"&amp;W1115&amp;"|"&amp;X1115&amp;"|"&amp;Y1115&amp;"|"&amp;Z1115&amp;"|"&amp;AA1115&amp;"|"&amp;AB1115&amp;"|"&amp;AC1115&amp;"|"&amp;AD1115&amp;"|"&amp;AE1115&amp;"|"&amp;AF1115&amp;"|"&amp;AG1115</f>
        <v>City Hotel|1|444|2016|December|49|1|0|3|1|0|0|BB|PRT|Offline TA/TO|TA/TO|0|1|0|A|A|0|Non Refund|34||39|Transient|75|0|0|Canceled|42300</v>
      </c>
      <c r="AI1115" s="14" t="str">
        <f aca="false">IF(COUNTIF($AH$4:$AH$2603,AH1115)&gt;1,"Duplicate","Unique")</f>
        <v>Unique</v>
      </c>
      <c r="AJ1115" s="14" t="str">
        <f aca="false">IF(COUNTBLANK(B1115:AG1115)&gt;0,"Missing ("&amp;COUNTBLANK(B1115:AG1115)&amp;")","Complete")</f>
        <v>Missing (1)</v>
      </c>
    </row>
    <row r="1116" customFormat="false" ht="15" hidden="false" customHeight="false" outlineLevel="0" collapsed="false">
      <c r="A1116" s="0" t="n">
        <v>1113</v>
      </c>
      <c r="B1116" s="0" t="s">
        <v>80</v>
      </c>
      <c r="C1116" s="0" t="n">
        <v>1</v>
      </c>
      <c r="D1116" s="0" t="n">
        <v>53</v>
      </c>
      <c r="E1116" s="0" t="n">
        <v>2017</v>
      </c>
      <c r="F1116" s="0" t="s">
        <v>103</v>
      </c>
      <c r="G1116" s="0" t="n">
        <v>10</v>
      </c>
      <c r="H1116" s="0" t="n">
        <v>5</v>
      </c>
      <c r="I1116" s="0" t="n">
        <v>2</v>
      </c>
      <c r="J1116" s="0" t="n">
        <v>5</v>
      </c>
      <c r="K1116" s="0" t="n">
        <v>1</v>
      </c>
      <c r="L1116" s="0" t="n">
        <v>0</v>
      </c>
      <c r="M1116" s="0" t="n">
        <v>0</v>
      </c>
      <c r="N1116" s="0" t="s">
        <v>82</v>
      </c>
      <c r="O1116" s="0" t="s">
        <v>92</v>
      </c>
      <c r="P1116" s="0" t="s">
        <v>116</v>
      </c>
      <c r="Q1116" s="0" t="s">
        <v>94</v>
      </c>
      <c r="R1116" s="0" t="n">
        <v>0</v>
      </c>
      <c r="S1116" s="0" t="n">
        <v>0</v>
      </c>
      <c r="T1116" s="0" t="n">
        <v>0</v>
      </c>
      <c r="U1116" s="0" t="s">
        <v>95</v>
      </c>
      <c r="V1116" s="0" t="s">
        <v>95</v>
      </c>
      <c r="W1116" s="0" t="n">
        <v>0</v>
      </c>
      <c r="X1116" s="0" t="s">
        <v>86</v>
      </c>
      <c r="Y1116" s="0" t="n">
        <v>298</v>
      </c>
      <c r="AA1116" s="0" t="n">
        <v>0</v>
      </c>
      <c r="AB1116" s="0" t="s">
        <v>101</v>
      </c>
      <c r="AC1116" s="0" t="n">
        <v>30</v>
      </c>
      <c r="AD1116" s="0" t="n">
        <v>0</v>
      </c>
      <c r="AE1116" s="0" t="n">
        <v>0</v>
      </c>
      <c r="AF1116" s="0" t="s">
        <v>96</v>
      </c>
      <c r="AG1116" s="13" t="n">
        <v>42746</v>
      </c>
      <c r="AH1116" s="0" t="str">
        <f aca="false">B1116&amp;"|"&amp;C1116&amp;"|"&amp;D1116&amp;"|"&amp;E1116&amp;"|"&amp;F1116&amp;"|"&amp;G1116&amp;"|"&amp;H1116&amp;"|"&amp;I1116&amp;"|"&amp;J1116&amp;"|"&amp;K1116&amp;"|"&amp;L1116&amp;"|"&amp;M1116&amp;"|"&amp;N1116&amp;"|"&amp;O1116&amp;"|"&amp;P1116&amp;"|"&amp;Q1116&amp;"|"&amp;R1116&amp;"|"&amp;S1116&amp;"|"&amp;T1116&amp;"|"&amp;U1116&amp;"|"&amp;V1116&amp;"|"&amp;W1116&amp;"|"&amp;X1116&amp;"|"&amp;Y1116&amp;"|"&amp;Z1116&amp;"|"&amp;AA1116&amp;"|"&amp;AB1116&amp;"|"&amp;AC1116&amp;"|"&amp;AD1116&amp;"|"&amp;AE1116&amp;"|"&amp;AF1116&amp;"|"&amp;AG1116</f>
        <v>Resort Hotel|1|53|2017|March|10|5|2|5|1|0|0|BB|PRT|Groups|TA/TO|0|0|0|A|A|0|No Deposit|298||0|Transient-Party|30|0|0|Canceled|42746</v>
      </c>
      <c r="AI1116" s="0" t="str">
        <f aca="false">IF(COUNTIF($AH$4:$AH$2603,AH1116)&gt;1,"Duplicate","Unique")</f>
        <v>Unique</v>
      </c>
      <c r="AJ1116" s="0" t="str">
        <f aca="false">IF(COUNTBLANK(B1116:AG1116)&gt;0,"Missing ("&amp;COUNTBLANK(B1116:AG1116)&amp;")","Complete")</f>
        <v>Missing (1)</v>
      </c>
    </row>
    <row r="1117" customFormat="false" ht="15" hidden="false" customHeight="false" outlineLevel="0" collapsed="false">
      <c r="A1117" s="14" t="n">
        <v>1114</v>
      </c>
      <c r="B1117" s="14" t="s">
        <v>90</v>
      </c>
      <c r="C1117" s="14" t="n">
        <v>0</v>
      </c>
      <c r="D1117" s="14" t="n">
        <v>110</v>
      </c>
      <c r="E1117" s="14" t="n">
        <v>2017</v>
      </c>
      <c r="F1117" s="14" t="s">
        <v>91</v>
      </c>
      <c r="G1117" s="14" t="n">
        <v>28</v>
      </c>
      <c r="H1117" s="14" t="n">
        <v>10</v>
      </c>
      <c r="I1117" s="14" t="n">
        <v>1</v>
      </c>
      <c r="J1117" s="14" t="n">
        <v>1</v>
      </c>
      <c r="K1117" s="14" t="n">
        <v>2</v>
      </c>
      <c r="L1117" s="14" t="n">
        <v>1</v>
      </c>
      <c r="M1117" s="14" t="n">
        <v>0</v>
      </c>
      <c r="N1117" s="14" t="s">
        <v>82</v>
      </c>
      <c r="O1117" s="14" t="s">
        <v>122</v>
      </c>
      <c r="P1117" s="14" t="s">
        <v>93</v>
      </c>
      <c r="Q1117" s="14" t="s">
        <v>94</v>
      </c>
      <c r="R1117" s="14" t="n">
        <v>0</v>
      </c>
      <c r="S1117" s="14" t="n">
        <v>0</v>
      </c>
      <c r="T1117" s="14" t="n">
        <v>0</v>
      </c>
      <c r="U1117" s="14" t="s">
        <v>95</v>
      </c>
      <c r="V1117" s="14" t="s">
        <v>95</v>
      </c>
      <c r="W1117" s="14" t="n">
        <v>0</v>
      </c>
      <c r="X1117" s="14" t="s">
        <v>86</v>
      </c>
      <c r="Y1117" s="14" t="n">
        <v>9</v>
      </c>
      <c r="Z1117" s="14"/>
      <c r="AA1117" s="14" t="n">
        <v>0</v>
      </c>
      <c r="AB1117" s="14" t="s">
        <v>87</v>
      </c>
      <c r="AC1117" s="14" t="n">
        <v>144</v>
      </c>
      <c r="AD1117" s="14" t="n">
        <v>0</v>
      </c>
      <c r="AE1117" s="14" t="n">
        <v>0</v>
      </c>
      <c r="AF1117" s="14" t="s">
        <v>88</v>
      </c>
      <c r="AG1117" s="15" t="n">
        <v>42928</v>
      </c>
      <c r="AH1117" s="14" t="str">
        <f aca="false">B1117&amp;"|"&amp;C1117&amp;"|"&amp;D1117&amp;"|"&amp;E1117&amp;"|"&amp;F1117&amp;"|"&amp;G1117&amp;"|"&amp;H1117&amp;"|"&amp;I1117&amp;"|"&amp;J1117&amp;"|"&amp;K1117&amp;"|"&amp;L1117&amp;"|"&amp;M1117&amp;"|"&amp;N1117&amp;"|"&amp;O1117&amp;"|"&amp;P1117&amp;"|"&amp;Q1117&amp;"|"&amp;R1117&amp;"|"&amp;S1117&amp;"|"&amp;T1117&amp;"|"&amp;U1117&amp;"|"&amp;V1117&amp;"|"&amp;W1117&amp;"|"&amp;X1117&amp;"|"&amp;Y1117&amp;"|"&amp;Z1117&amp;"|"&amp;AA1117&amp;"|"&amp;AB1117&amp;"|"&amp;AC1117&amp;"|"&amp;AD1117&amp;"|"&amp;AE1117&amp;"|"&amp;AF1117&amp;"|"&amp;AG1117</f>
        <v>City Hotel|0|110|2017|July|28|10|1|1|2|1|0|BB|FRA|Online TA|TA/TO|0|0|0|A|A|0|No Deposit|9||0|Transient|144|0|0|Check-Out|42928</v>
      </c>
      <c r="AI1117" s="14" t="str">
        <f aca="false">IF(COUNTIF($AH$4:$AH$2603,AH1117)&gt;1,"Duplicate","Unique")</f>
        <v>Unique</v>
      </c>
      <c r="AJ1117" s="14" t="str">
        <f aca="false">IF(COUNTBLANK(B1117:AG1117)&gt;0,"Missing ("&amp;COUNTBLANK(B1117:AG1117)&amp;")","Complete")</f>
        <v>Missing (1)</v>
      </c>
    </row>
    <row r="1118" customFormat="false" ht="15" hidden="false" customHeight="false" outlineLevel="0" collapsed="false">
      <c r="A1118" s="0" t="n">
        <v>1115</v>
      </c>
      <c r="B1118" s="0" t="s">
        <v>80</v>
      </c>
      <c r="C1118" s="0" t="n">
        <v>0</v>
      </c>
      <c r="D1118" s="0" t="n">
        <v>105</v>
      </c>
      <c r="E1118" s="0" t="n">
        <v>2015</v>
      </c>
      <c r="F1118" s="0" t="s">
        <v>113</v>
      </c>
      <c r="G1118" s="0" t="n">
        <v>47</v>
      </c>
      <c r="H1118" s="0" t="n">
        <v>18</v>
      </c>
      <c r="I1118" s="0" t="n">
        <v>2</v>
      </c>
      <c r="J1118" s="0" t="n">
        <v>4</v>
      </c>
      <c r="K1118" s="0" t="n">
        <v>2</v>
      </c>
      <c r="L1118" s="0" t="n">
        <v>0</v>
      </c>
      <c r="M1118" s="0" t="n">
        <v>0</v>
      </c>
      <c r="N1118" s="0" t="s">
        <v>129</v>
      </c>
      <c r="O1118" s="0" t="s">
        <v>115</v>
      </c>
      <c r="P1118" s="0" t="s">
        <v>99</v>
      </c>
      <c r="Q1118" s="0" t="s">
        <v>94</v>
      </c>
      <c r="R1118" s="0" t="n">
        <v>0</v>
      </c>
      <c r="S1118" s="0" t="n">
        <v>0</v>
      </c>
      <c r="T1118" s="0" t="n">
        <v>0</v>
      </c>
      <c r="U1118" s="0" t="s">
        <v>95</v>
      </c>
      <c r="V1118" s="0" t="s">
        <v>95</v>
      </c>
      <c r="W1118" s="0" t="n">
        <v>0</v>
      </c>
      <c r="X1118" s="0" t="s">
        <v>86</v>
      </c>
      <c r="Y1118" s="0" t="n">
        <v>313</v>
      </c>
      <c r="AA1118" s="0" t="n">
        <v>65</v>
      </c>
      <c r="AB1118" s="0" t="s">
        <v>101</v>
      </c>
      <c r="AC1118" s="0" t="n">
        <v>69</v>
      </c>
      <c r="AD1118" s="0" t="n">
        <v>0</v>
      </c>
      <c r="AE1118" s="0" t="n">
        <v>0</v>
      </c>
      <c r="AF1118" s="0" t="s">
        <v>88</v>
      </c>
      <c r="AG1118" s="13" t="n">
        <v>42332</v>
      </c>
      <c r="AH1118" s="0" t="str">
        <f aca="false">B1118&amp;"|"&amp;C1118&amp;"|"&amp;D1118&amp;"|"&amp;E1118&amp;"|"&amp;F1118&amp;"|"&amp;G1118&amp;"|"&amp;H1118&amp;"|"&amp;I1118&amp;"|"&amp;J1118&amp;"|"&amp;K1118&amp;"|"&amp;L1118&amp;"|"&amp;M1118&amp;"|"&amp;N1118&amp;"|"&amp;O1118&amp;"|"&amp;P1118&amp;"|"&amp;Q1118&amp;"|"&amp;R1118&amp;"|"&amp;S1118&amp;"|"&amp;T1118&amp;"|"&amp;U1118&amp;"|"&amp;V1118&amp;"|"&amp;W1118&amp;"|"&amp;X1118&amp;"|"&amp;Y1118&amp;"|"&amp;Z1118&amp;"|"&amp;AA1118&amp;"|"&amp;AB1118&amp;"|"&amp;AC1118&amp;"|"&amp;AD1118&amp;"|"&amp;AE1118&amp;"|"&amp;AF1118&amp;"|"&amp;AG1118</f>
        <v>Resort Hotel|0|105|2015|November|47|18|2|4|2|0|0|Undefined|ESP|Offline TA/TO|TA/TO|0|0|0|A|A|0|No Deposit|313||65|Transient-Party|69|0|0|Check-Out|42332</v>
      </c>
      <c r="AI1118" s="0" t="str">
        <f aca="false">IF(COUNTIF($AH$4:$AH$2603,AH1118)&gt;1,"Duplicate","Unique")</f>
        <v>Unique</v>
      </c>
      <c r="AJ1118" s="0" t="str">
        <f aca="false">IF(COUNTBLANK(B1118:AG1118)&gt;0,"Missing ("&amp;COUNTBLANK(B1118:AG1118)&amp;")","Complete")</f>
        <v>Missing (1)</v>
      </c>
    </row>
    <row r="1119" customFormat="false" ht="15" hidden="false" customHeight="false" outlineLevel="0" collapsed="false">
      <c r="A1119" s="14" t="n">
        <v>1116</v>
      </c>
      <c r="B1119" s="14" t="s">
        <v>90</v>
      </c>
      <c r="C1119" s="14" t="n">
        <v>0</v>
      </c>
      <c r="D1119" s="14" t="n">
        <v>50</v>
      </c>
      <c r="E1119" s="14" t="n">
        <v>2017</v>
      </c>
      <c r="F1119" s="14" t="s">
        <v>103</v>
      </c>
      <c r="G1119" s="14" t="n">
        <v>12</v>
      </c>
      <c r="H1119" s="14" t="n">
        <v>22</v>
      </c>
      <c r="I1119" s="14" t="n">
        <v>0</v>
      </c>
      <c r="J1119" s="14" t="n">
        <v>2</v>
      </c>
      <c r="K1119" s="14" t="n">
        <v>1</v>
      </c>
      <c r="L1119" s="14" t="n">
        <v>0</v>
      </c>
      <c r="M1119" s="14" t="n">
        <v>0</v>
      </c>
      <c r="N1119" s="14" t="s">
        <v>82</v>
      </c>
      <c r="O1119" s="14" t="s">
        <v>83</v>
      </c>
      <c r="P1119" s="14" t="s">
        <v>93</v>
      </c>
      <c r="Q1119" s="14" t="s">
        <v>94</v>
      </c>
      <c r="R1119" s="14" t="n">
        <v>0</v>
      </c>
      <c r="S1119" s="14" t="n">
        <v>0</v>
      </c>
      <c r="T1119" s="14" t="n">
        <v>0</v>
      </c>
      <c r="U1119" s="14" t="s">
        <v>109</v>
      </c>
      <c r="V1119" s="14" t="s">
        <v>109</v>
      </c>
      <c r="W1119" s="14" t="n">
        <v>0</v>
      </c>
      <c r="X1119" s="14" t="s">
        <v>86</v>
      </c>
      <c r="Y1119" s="14" t="n">
        <v>7</v>
      </c>
      <c r="Z1119" s="14"/>
      <c r="AA1119" s="14" t="n">
        <v>0</v>
      </c>
      <c r="AB1119" s="14" t="s">
        <v>87</v>
      </c>
      <c r="AC1119" s="14" t="n">
        <v>78.31</v>
      </c>
      <c r="AD1119" s="14" t="n">
        <v>0</v>
      </c>
      <c r="AE1119" s="14" t="n">
        <v>1</v>
      </c>
      <c r="AF1119" s="14" t="s">
        <v>88</v>
      </c>
      <c r="AG1119" s="15" t="n">
        <v>42818</v>
      </c>
      <c r="AH1119" s="14" t="str">
        <f aca="false">B1119&amp;"|"&amp;C1119&amp;"|"&amp;D1119&amp;"|"&amp;E1119&amp;"|"&amp;F1119&amp;"|"&amp;G1119&amp;"|"&amp;H1119&amp;"|"&amp;I1119&amp;"|"&amp;J1119&amp;"|"&amp;K1119&amp;"|"&amp;L1119&amp;"|"&amp;M1119&amp;"|"&amp;N1119&amp;"|"&amp;O1119&amp;"|"&amp;P1119&amp;"|"&amp;Q1119&amp;"|"&amp;R1119&amp;"|"&amp;S1119&amp;"|"&amp;T1119&amp;"|"&amp;U1119&amp;"|"&amp;V1119&amp;"|"&amp;W1119&amp;"|"&amp;X1119&amp;"|"&amp;Y1119&amp;"|"&amp;Z1119&amp;"|"&amp;AA1119&amp;"|"&amp;AB1119&amp;"|"&amp;AC1119&amp;"|"&amp;AD1119&amp;"|"&amp;AE1119&amp;"|"&amp;AF1119&amp;"|"&amp;AG1119</f>
        <v>City Hotel|0|50|2017|March|12|22|0|2|1|0|0|BB|GBR|Online TA|TA/TO|0|0|0|D|D|0|No Deposit|7||0|Transient|78.31|0|1|Check-Out|42818</v>
      </c>
      <c r="AI1119" s="14" t="str">
        <f aca="false">IF(COUNTIF($AH$4:$AH$2603,AH1119)&gt;1,"Duplicate","Unique")</f>
        <v>Unique</v>
      </c>
      <c r="AJ1119" s="14" t="str">
        <f aca="false">IF(COUNTBLANK(B1119:AG1119)&gt;0,"Missing ("&amp;COUNTBLANK(B1119:AG1119)&amp;")","Complete")</f>
        <v>Missing (1)</v>
      </c>
    </row>
    <row r="1120" customFormat="false" ht="15" hidden="false" customHeight="false" outlineLevel="0" collapsed="false">
      <c r="A1120" s="0" t="n">
        <v>1117</v>
      </c>
      <c r="B1120" s="0" t="s">
        <v>90</v>
      </c>
      <c r="C1120" s="0" t="n">
        <v>1</v>
      </c>
      <c r="D1120" s="0" t="n">
        <v>56</v>
      </c>
      <c r="E1120" s="0" t="n">
        <v>2016</v>
      </c>
      <c r="F1120" s="0" t="s">
        <v>121</v>
      </c>
      <c r="G1120" s="0" t="n">
        <v>23</v>
      </c>
      <c r="H1120" s="0" t="n">
        <v>30</v>
      </c>
      <c r="I1120" s="0" t="n">
        <v>1</v>
      </c>
      <c r="J1120" s="0" t="n">
        <v>0</v>
      </c>
      <c r="K1120" s="0" t="n">
        <v>1</v>
      </c>
      <c r="L1120" s="0" t="n">
        <v>0</v>
      </c>
      <c r="M1120" s="0" t="n">
        <v>0</v>
      </c>
      <c r="N1120" s="0" t="s">
        <v>82</v>
      </c>
      <c r="O1120" s="0" t="s">
        <v>92</v>
      </c>
      <c r="P1120" s="0" t="s">
        <v>116</v>
      </c>
      <c r="Q1120" s="0" t="s">
        <v>94</v>
      </c>
      <c r="R1120" s="0" t="n">
        <v>0</v>
      </c>
      <c r="S1120" s="0" t="n">
        <v>0</v>
      </c>
      <c r="T1120" s="0" t="n">
        <v>0</v>
      </c>
      <c r="U1120" s="0" t="s">
        <v>95</v>
      </c>
      <c r="V1120" s="0" t="s">
        <v>95</v>
      </c>
      <c r="W1120" s="0" t="n">
        <v>0</v>
      </c>
      <c r="X1120" s="0" t="s">
        <v>86</v>
      </c>
      <c r="AA1120" s="0" t="n">
        <v>0</v>
      </c>
      <c r="AB1120" s="0" t="s">
        <v>101</v>
      </c>
      <c r="AC1120" s="0" t="n">
        <v>120</v>
      </c>
      <c r="AD1120" s="0" t="n">
        <v>0</v>
      </c>
      <c r="AE1120" s="0" t="n">
        <v>0</v>
      </c>
      <c r="AF1120" s="0" t="s">
        <v>96</v>
      </c>
      <c r="AG1120" s="13" t="n">
        <v>42492</v>
      </c>
      <c r="AH1120" s="0" t="str">
        <f aca="false">B1120&amp;"|"&amp;C1120&amp;"|"&amp;D1120&amp;"|"&amp;E1120&amp;"|"&amp;F1120&amp;"|"&amp;G1120&amp;"|"&amp;H1120&amp;"|"&amp;I1120&amp;"|"&amp;J1120&amp;"|"&amp;K1120&amp;"|"&amp;L1120&amp;"|"&amp;M1120&amp;"|"&amp;N1120&amp;"|"&amp;O1120&amp;"|"&amp;P1120&amp;"|"&amp;Q1120&amp;"|"&amp;R1120&amp;"|"&amp;S1120&amp;"|"&amp;T1120&amp;"|"&amp;U1120&amp;"|"&amp;V1120&amp;"|"&amp;W1120&amp;"|"&amp;X1120&amp;"|"&amp;Y1120&amp;"|"&amp;Z1120&amp;"|"&amp;AA1120&amp;"|"&amp;AB1120&amp;"|"&amp;AC1120&amp;"|"&amp;AD1120&amp;"|"&amp;AE1120&amp;"|"&amp;AF1120&amp;"|"&amp;AG1120</f>
        <v>City Hotel|1|56|2016|May|23|30|1|0|1|0|0|BB|PRT|Groups|TA/TO|0|0|0|A|A|0|No Deposit|||0|Transient-Party|120|0|0|Canceled|42492</v>
      </c>
      <c r="AI1120" s="0" t="str">
        <f aca="false">IF(COUNTIF($AH$4:$AH$2603,AH1120)&gt;1,"Duplicate","Unique")</f>
        <v>Unique</v>
      </c>
      <c r="AJ1120" s="0" t="str">
        <f aca="false">IF(COUNTBLANK(B1120:AG1120)&gt;0,"Missing ("&amp;COUNTBLANK(B1120:AG1120)&amp;")","Complete")</f>
        <v>Missing (2)</v>
      </c>
    </row>
    <row r="1121" customFormat="false" ht="15" hidden="false" customHeight="false" outlineLevel="0" collapsed="false">
      <c r="A1121" s="14" t="n">
        <v>1118</v>
      </c>
      <c r="B1121" s="14" t="s">
        <v>90</v>
      </c>
      <c r="C1121" s="14" t="n">
        <v>0</v>
      </c>
      <c r="D1121" s="14" t="n">
        <v>315</v>
      </c>
      <c r="E1121" s="14" t="n">
        <v>2016</v>
      </c>
      <c r="F1121" s="14" t="s">
        <v>114</v>
      </c>
      <c r="G1121" s="14" t="n">
        <v>38</v>
      </c>
      <c r="H1121" s="14" t="n">
        <v>17</v>
      </c>
      <c r="I1121" s="14" t="n">
        <v>1</v>
      </c>
      <c r="J1121" s="14" t="n">
        <v>1</v>
      </c>
      <c r="K1121" s="14" t="n">
        <v>2</v>
      </c>
      <c r="L1121" s="14" t="n">
        <v>0</v>
      </c>
      <c r="M1121" s="14" t="n">
        <v>0</v>
      </c>
      <c r="N1121" s="14" t="s">
        <v>82</v>
      </c>
      <c r="O1121" s="14" t="s">
        <v>122</v>
      </c>
      <c r="P1121" s="14" t="s">
        <v>116</v>
      </c>
      <c r="Q1121" s="14" t="s">
        <v>94</v>
      </c>
      <c r="R1121" s="14" t="n">
        <v>0</v>
      </c>
      <c r="S1121" s="14" t="n">
        <v>0</v>
      </c>
      <c r="T1121" s="14" t="n">
        <v>0</v>
      </c>
      <c r="U1121" s="14" t="s">
        <v>95</v>
      </c>
      <c r="V1121" s="14" t="s">
        <v>95</v>
      </c>
      <c r="W1121" s="14" t="n">
        <v>0</v>
      </c>
      <c r="X1121" s="14" t="s">
        <v>86</v>
      </c>
      <c r="Y1121" s="14" t="n">
        <v>1</v>
      </c>
      <c r="Z1121" s="14"/>
      <c r="AA1121" s="14" t="n">
        <v>38</v>
      </c>
      <c r="AB1121" s="14" t="s">
        <v>101</v>
      </c>
      <c r="AC1121" s="14" t="n">
        <v>65</v>
      </c>
      <c r="AD1121" s="14" t="n">
        <v>0</v>
      </c>
      <c r="AE1121" s="14" t="n">
        <v>1</v>
      </c>
      <c r="AF1121" s="14" t="s">
        <v>88</v>
      </c>
      <c r="AG1121" s="15" t="n">
        <v>42632</v>
      </c>
      <c r="AH1121" s="14" t="str">
        <f aca="false">B1121&amp;"|"&amp;C1121&amp;"|"&amp;D1121&amp;"|"&amp;E1121&amp;"|"&amp;F1121&amp;"|"&amp;G1121&amp;"|"&amp;H1121&amp;"|"&amp;I1121&amp;"|"&amp;J1121&amp;"|"&amp;K1121&amp;"|"&amp;L1121&amp;"|"&amp;M1121&amp;"|"&amp;N1121&amp;"|"&amp;O1121&amp;"|"&amp;P1121&amp;"|"&amp;Q1121&amp;"|"&amp;R1121&amp;"|"&amp;S1121&amp;"|"&amp;T1121&amp;"|"&amp;U1121&amp;"|"&amp;V1121&amp;"|"&amp;W1121&amp;"|"&amp;X1121&amp;"|"&amp;Y1121&amp;"|"&amp;Z1121&amp;"|"&amp;AA1121&amp;"|"&amp;AB1121&amp;"|"&amp;AC1121&amp;"|"&amp;AD1121&amp;"|"&amp;AE1121&amp;"|"&amp;AF1121&amp;"|"&amp;AG1121</f>
        <v>City Hotel|0|315|2016|September|38|17|1|1|2|0|0|BB|FRA|Groups|TA/TO|0|0|0|A|A|0|No Deposit|1||38|Transient-Party|65|0|1|Check-Out|42632</v>
      </c>
      <c r="AI1121" s="14" t="str">
        <f aca="false">IF(COUNTIF($AH$4:$AH$2603,AH1121)&gt;1,"Duplicate","Unique")</f>
        <v>Unique</v>
      </c>
      <c r="AJ1121" s="14" t="str">
        <f aca="false">IF(COUNTBLANK(B1121:AG1121)&gt;0,"Missing ("&amp;COUNTBLANK(B1121:AG1121)&amp;")","Complete")</f>
        <v>Missing (1)</v>
      </c>
    </row>
    <row r="1122" customFormat="false" ht="15" hidden="false" customHeight="false" outlineLevel="0" collapsed="false">
      <c r="A1122" s="0" t="n">
        <v>1119</v>
      </c>
      <c r="B1122" s="0" t="s">
        <v>90</v>
      </c>
      <c r="C1122" s="0" t="n">
        <v>1</v>
      </c>
      <c r="D1122" s="0" t="n">
        <v>59</v>
      </c>
      <c r="E1122" s="0" t="n">
        <v>2016</v>
      </c>
      <c r="F1122" s="0" t="s">
        <v>121</v>
      </c>
      <c r="G1122" s="0" t="n">
        <v>21</v>
      </c>
      <c r="H1122" s="0" t="n">
        <v>21</v>
      </c>
      <c r="I1122" s="0" t="n">
        <v>2</v>
      </c>
      <c r="J1122" s="0" t="n">
        <v>3</v>
      </c>
      <c r="K1122" s="0" t="n">
        <v>2</v>
      </c>
      <c r="L1122" s="0" t="n">
        <v>0</v>
      </c>
      <c r="M1122" s="0" t="n">
        <v>0</v>
      </c>
      <c r="N1122" s="0" t="s">
        <v>107</v>
      </c>
      <c r="O1122" s="0" t="s">
        <v>98</v>
      </c>
      <c r="P1122" s="0" t="s">
        <v>93</v>
      </c>
      <c r="Q1122" s="0" t="s">
        <v>94</v>
      </c>
      <c r="R1122" s="0" t="n">
        <v>0</v>
      </c>
      <c r="S1122" s="0" t="n">
        <v>0</v>
      </c>
      <c r="T1122" s="0" t="n">
        <v>0</v>
      </c>
      <c r="U1122" s="0" t="s">
        <v>95</v>
      </c>
      <c r="V1122" s="0" t="s">
        <v>95</v>
      </c>
      <c r="W1122" s="0" t="n">
        <v>0</v>
      </c>
      <c r="X1122" s="0" t="s">
        <v>86</v>
      </c>
      <c r="Y1122" s="0" t="n">
        <v>9</v>
      </c>
      <c r="AA1122" s="0" t="n">
        <v>0</v>
      </c>
      <c r="AB1122" s="0" t="s">
        <v>87</v>
      </c>
      <c r="AC1122" s="0" t="n">
        <v>116.1</v>
      </c>
      <c r="AD1122" s="0" t="n">
        <v>0</v>
      </c>
      <c r="AE1122" s="0" t="n">
        <v>1</v>
      </c>
      <c r="AF1122" s="0" t="s">
        <v>96</v>
      </c>
      <c r="AG1122" s="13" t="n">
        <v>42500</v>
      </c>
      <c r="AH1122" s="0" t="str">
        <f aca="false">B1122&amp;"|"&amp;C1122&amp;"|"&amp;D1122&amp;"|"&amp;E1122&amp;"|"&amp;F1122&amp;"|"&amp;G1122&amp;"|"&amp;H1122&amp;"|"&amp;I1122&amp;"|"&amp;J1122&amp;"|"&amp;K1122&amp;"|"&amp;L1122&amp;"|"&amp;M1122&amp;"|"&amp;N1122&amp;"|"&amp;O1122&amp;"|"&amp;P1122&amp;"|"&amp;Q1122&amp;"|"&amp;R1122&amp;"|"&amp;S1122&amp;"|"&amp;T1122&amp;"|"&amp;U1122&amp;"|"&amp;V1122&amp;"|"&amp;W1122&amp;"|"&amp;X1122&amp;"|"&amp;Y1122&amp;"|"&amp;Z1122&amp;"|"&amp;AA1122&amp;"|"&amp;AB1122&amp;"|"&amp;AC1122&amp;"|"&amp;AD1122&amp;"|"&amp;AE1122&amp;"|"&amp;AF1122&amp;"|"&amp;AG1122</f>
        <v>City Hotel|1|59|2016|May|21|21|2|3|2|0|0|SC|BRA|Online TA|TA/TO|0|0|0|A|A|0|No Deposit|9||0|Transient|116.1|0|1|Canceled|42500</v>
      </c>
      <c r="AI1122" s="0" t="str">
        <f aca="false">IF(COUNTIF($AH$4:$AH$2603,AH1122)&gt;1,"Duplicate","Unique")</f>
        <v>Unique</v>
      </c>
      <c r="AJ1122" s="0" t="str">
        <f aca="false">IF(COUNTBLANK(B1122:AG1122)&gt;0,"Missing ("&amp;COUNTBLANK(B1122:AG1122)&amp;")","Complete")</f>
        <v>Missing (1)</v>
      </c>
    </row>
    <row r="1123" customFormat="false" ht="15" hidden="false" customHeight="false" outlineLevel="0" collapsed="false">
      <c r="A1123" s="14" t="n">
        <v>1120</v>
      </c>
      <c r="B1123" s="14" t="s">
        <v>80</v>
      </c>
      <c r="C1123" s="14" t="n">
        <v>0</v>
      </c>
      <c r="D1123" s="14" t="n">
        <v>1</v>
      </c>
      <c r="E1123" s="14" t="n">
        <v>2017</v>
      </c>
      <c r="F1123" s="14" t="s">
        <v>119</v>
      </c>
      <c r="G1123" s="14" t="n">
        <v>32</v>
      </c>
      <c r="H1123" s="14" t="n">
        <v>6</v>
      </c>
      <c r="I1123" s="14" t="n">
        <v>1</v>
      </c>
      <c r="J1123" s="14" t="n">
        <v>0</v>
      </c>
      <c r="K1123" s="14" t="n">
        <v>2</v>
      </c>
      <c r="L1123" s="14" t="n">
        <v>0</v>
      </c>
      <c r="M1123" s="14" t="n">
        <v>0</v>
      </c>
      <c r="N1123" s="14" t="s">
        <v>82</v>
      </c>
      <c r="O1123" s="14" t="s">
        <v>92</v>
      </c>
      <c r="P1123" s="14" t="s">
        <v>93</v>
      </c>
      <c r="Q1123" s="14" t="s">
        <v>94</v>
      </c>
      <c r="R1123" s="14" t="n">
        <v>0</v>
      </c>
      <c r="S1123" s="14" t="n">
        <v>0</v>
      </c>
      <c r="T1123" s="14" t="n">
        <v>0</v>
      </c>
      <c r="U1123" s="14" t="s">
        <v>95</v>
      </c>
      <c r="V1123" s="14" t="s">
        <v>109</v>
      </c>
      <c r="W1123" s="14" t="n">
        <v>0</v>
      </c>
      <c r="X1123" s="14" t="s">
        <v>86</v>
      </c>
      <c r="Y1123" s="14" t="n">
        <v>241</v>
      </c>
      <c r="Z1123" s="14"/>
      <c r="AA1123" s="14" t="n">
        <v>0</v>
      </c>
      <c r="AB1123" s="14" t="s">
        <v>87</v>
      </c>
      <c r="AC1123" s="14" t="n">
        <v>144.4</v>
      </c>
      <c r="AD1123" s="14" t="n">
        <v>0</v>
      </c>
      <c r="AE1123" s="14" t="n">
        <v>1</v>
      </c>
      <c r="AF1123" s="14" t="s">
        <v>88</v>
      </c>
      <c r="AG1123" s="15" t="n">
        <v>42954</v>
      </c>
      <c r="AH1123" s="14" t="str">
        <f aca="false">B1123&amp;"|"&amp;C1123&amp;"|"&amp;D1123&amp;"|"&amp;E1123&amp;"|"&amp;F1123&amp;"|"&amp;G1123&amp;"|"&amp;H1123&amp;"|"&amp;I1123&amp;"|"&amp;J1123&amp;"|"&amp;K1123&amp;"|"&amp;L1123&amp;"|"&amp;M1123&amp;"|"&amp;N1123&amp;"|"&amp;O1123&amp;"|"&amp;P1123&amp;"|"&amp;Q1123&amp;"|"&amp;R1123&amp;"|"&amp;S1123&amp;"|"&amp;T1123&amp;"|"&amp;U1123&amp;"|"&amp;V1123&amp;"|"&amp;W1123&amp;"|"&amp;X1123&amp;"|"&amp;Y1123&amp;"|"&amp;Z1123&amp;"|"&amp;AA1123&amp;"|"&amp;AB1123&amp;"|"&amp;AC1123&amp;"|"&amp;AD1123&amp;"|"&amp;AE1123&amp;"|"&amp;AF1123&amp;"|"&amp;AG1123</f>
        <v>Resort Hotel|0|1|2017|August|32|6|1|0|2|0|0|BB|PRT|Online TA|TA/TO|0|0|0|A|D|0|No Deposit|241||0|Transient|144.4|0|1|Check-Out|42954</v>
      </c>
      <c r="AI1123" s="14" t="str">
        <f aca="false">IF(COUNTIF($AH$4:$AH$2603,AH1123)&gt;1,"Duplicate","Unique")</f>
        <v>Unique</v>
      </c>
      <c r="AJ1123" s="14" t="str">
        <f aca="false">IF(COUNTBLANK(B1123:AG1123)&gt;0,"Missing ("&amp;COUNTBLANK(B1123:AG1123)&amp;")","Complete")</f>
        <v>Missing (1)</v>
      </c>
    </row>
    <row r="1124" customFormat="false" ht="15" hidden="false" customHeight="false" outlineLevel="0" collapsed="false">
      <c r="A1124" s="0" t="n">
        <v>1121</v>
      </c>
      <c r="B1124" s="0" t="s">
        <v>90</v>
      </c>
      <c r="C1124" s="0" t="n">
        <v>0</v>
      </c>
      <c r="D1124" s="0" t="n">
        <v>3</v>
      </c>
      <c r="E1124" s="0" t="n">
        <v>2016</v>
      </c>
      <c r="F1124" s="0" t="s">
        <v>103</v>
      </c>
      <c r="G1124" s="0" t="n">
        <v>14</v>
      </c>
      <c r="H1124" s="0" t="n">
        <v>31</v>
      </c>
      <c r="I1124" s="0" t="n">
        <v>0</v>
      </c>
      <c r="J1124" s="0" t="n">
        <v>1</v>
      </c>
      <c r="K1124" s="0" t="n">
        <v>1</v>
      </c>
      <c r="L1124" s="0" t="n">
        <v>0</v>
      </c>
      <c r="M1124" s="0" t="n">
        <v>0</v>
      </c>
      <c r="N1124" s="0" t="s">
        <v>82</v>
      </c>
      <c r="O1124" s="0" t="s">
        <v>115</v>
      </c>
      <c r="P1124" s="0" t="s">
        <v>93</v>
      </c>
      <c r="Q1124" s="0" t="s">
        <v>94</v>
      </c>
      <c r="R1124" s="0" t="n">
        <v>0</v>
      </c>
      <c r="S1124" s="0" t="n">
        <v>0</v>
      </c>
      <c r="T1124" s="0" t="n">
        <v>0</v>
      </c>
      <c r="U1124" s="0" t="s">
        <v>95</v>
      </c>
      <c r="V1124" s="0" t="s">
        <v>124</v>
      </c>
      <c r="W1124" s="0" t="n">
        <v>0</v>
      </c>
      <c r="X1124" s="0" t="s">
        <v>86</v>
      </c>
      <c r="Y1124" s="0" t="n">
        <v>8</v>
      </c>
      <c r="AA1124" s="0" t="n">
        <v>0</v>
      </c>
      <c r="AB1124" s="0" t="s">
        <v>87</v>
      </c>
      <c r="AC1124" s="0" t="n">
        <v>106</v>
      </c>
      <c r="AD1124" s="0" t="n">
        <v>0</v>
      </c>
      <c r="AE1124" s="0" t="n">
        <v>1</v>
      </c>
      <c r="AF1124" s="0" t="s">
        <v>88</v>
      </c>
      <c r="AG1124" s="13" t="n">
        <v>42461</v>
      </c>
      <c r="AH1124" s="0" t="str">
        <f aca="false">B1124&amp;"|"&amp;C1124&amp;"|"&amp;D1124&amp;"|"&amp;E1124&amp;"|"&amp;F1124&amp;"|"&amp;G1124&amp;"|"&amp;H1124&amp;"|"&amp;I1124&amp;"|"&amp;J1124&amp;"|"&amp;K1124&amp;"|"&amp;L1124&amp;"|"&amp;M1124&amp;"|"&amp;N1124&amp;"|"&amp;O1124&amp;"|"&amp;P1124&amp;"|"&amp;Q1124&amp;"|"&amp;R1124&amp;"|"&amp;S1124&amp;"|"&amp;T1124&amp;"|"&amp;U1124&amp;"|"&amp;V1124&amp;"|"&amp;W1124&amp;"|"&amp;X1124&amp;"|"&amp;Y1124&amp;"|"&amp;Z1124&amp;"|"&amp;AA1124&amp;"|"&amp;AB1124&amp;"|"&amp;AC1124&amp;"|"&amp;AD1124&amp;"|"&amp;AE1124&amp;"|"&amp;AF1124&amp;"|"&amp;AG1124</f>
        <v>City Hotel|0|3|2016|March|14|31|0|1|1|0|0|BB|ESP|Online TA|TA/TO|0|0|0|A|E|0|No Deposit|8||0|Transient|106|0|1|Check-Out|42461</v>
      </c>
      <c r="AI1124" s="0" t="str">
        <f aca="false">IF(COUNTIF($AH$4:$AH$2603,AH1124)&gt;1,"Duplicate","Unique")</f>
        <v>Unique</v>
      </c>
      <c r="AJ1124" s="0" t="str">
        <f aca="false">IF(COUNTBLANK(B1124:AG1124)&gt;0,"Missing ("&amp;COUNTBLANK(B1124:AG1124)&amp;")","Complete")</f>
        <v>Missing (1)</v>
      </c>
    </row>
    <row r="1125" customFormat="false" ht="15" hidden="false" customHeight="false" outlineLevel="0" collapsed="false">
      <c r="A1125" s="14" t="n">
        <v>1122</v>
      </c>
      <c r="B1125" s="14" t="s">
        <v>90</v>
      </c>
      <c r="C1125" s="14" t="n">
        <v>0</v>
      </c>
      <c r="D1125" s="14" t="n">
        <v>0</v>
      </c>
      <c r="E1125" s="14" t="n">
        <v>2016</v>
      </c>
      <c r="F1125" s="14" t="s">
        <v>118</v>
      </c>
      <c r="G1125" s="14" t="n">
        <v>8</v>
      </c>
      <c r="H1125" s="14" t="n">
        <v>15</v>
      </c>
      <c r="I1125" s="14" t="n">
        <v>1</v>
      </c>
      <c r="J1125" s="14" t="n">
        <v>3</v>
      </c>
      <c r="K1125" s="14" t="n">
        <v>1</v>
      </c>
      <c r="L1125" s="14" t="n">
        <v>0</v>
      </c>
      <c r="M1125" s="14" t="n">
        <v>0</v>
      </c>
      <c r="N1125" s="14" t="s">
        <v>82</v>
      </c>
      <c r="O1125" s="14" t="s">
        <v>92</v>
      </c>
      <c r="P1125" s="14" t="s">
        <v>154</v>
      </c>
      <c r="Q1125" s="14" t="s">
        <v>94</v>
      </c>
      <c r="R1125" s="14" t="n">
        <v>0</v>
      </c>
      <c r="S1125" s="14" t="n">
        <v>0</v>
      </c>
      <c r="T1125" s="14" t="n">
        <v>0</v>
      </c>
      <c r="U1125" s="14" t="s">
        <v>95</v>
      </c>
      <c r="V1125" s="14" t="s">
        <v>95</v>
      </c>
      <c r="W1125" s="14" t="n">
        <v>0</v>
      </c>
      <c r="X1125" s="14" t="s">
        <v>86</v>
      </c>
      <c r="Y1125" s="14" t="n">
        <v>153</v>
      </c>
      <c r="Z1125" s="14"/>
      <c r="AA1125" s="14" t="n">
        <v>0</v>
      </c>
      <c r="AB1125" s="14" t="s">
        <v>87</v>
      </c>
      <c r="AC1125" s="14" t="n">
        <v>88</v>
      </c>
      <c r="AD1125" s="14" t="n">
        <v>1</v>
      </c>
      <c r="AE1125" s="14" t="n">
        <v>0</v>
      </c>
      <c r="AF1125" s="14" t="s">
        <v>88</v>
      </c>
      <c r="AG1125" s="15" t="n">
        <v>42419</v>
      </c>
      <c r="AH1125" s="14" t="str">
        <f aca="false">B1125&amp;"|"&amp;C1125&amp;"|"&amp;D1125&amp;"|"&amp;E1125&amp;"|"&amp;F1125&amp;"|"&amp;G1125&amp;"|"&amp;H1125&amp;"|"&amp;I1125&amp;"|"&amp;J1125&amp;"|"&amp;K1125&amp;"|"&amp;L1125&amp;"|"&amp;M1125&amp;"|"&amp;N1125&amp;"|"&amp;O1125&amp;"|"&amp;P1125&amp;"|"&amp;Q1125&amp;"|"&amp;R1125&amp;"|"&amp;S1125&amp;"|"&amp;T1125&amp;"|"&amp;U1125&amp;"|"&amp;V1125&amp;"|"&amp;W1125&amp;"|"&amp;X1125&amp;"|"&amp;Y1125&amp;"|"&amp;Z1125&amp;"|"&amp;AA1125&amp;"|"&amp;AB1125&amp;"|"&amp;AC1125&amp;"|"&amp;AD1125&amp;"|"&amp;AE1125&amp;"|"&amp;AF1125&amp;"|"&amp;AG1125</f>
        <v>City Hotel|0|0|2016|February|8|15|1|3|1|0|0|BB|PRT|Aviation|TA/TO|0|0|0|A|A|0|No Deposit|153||0|Transient|88|1|0|Check-Out|42419</v>
      </c>
      <c r="AI1125" s="14" t="str">
        <f aca="false">IF(COUNTIF($AH$4:$AH$2603,AH1125)&gt;1,"Duplicate","Unique")</f>
        <v>Unique</v>
      </c>
      <c r="AJ1125" s="14" t="str">
        <f aca="false">IF(COUNTBLANK(B1125:AG1125)&gt;0,"Missing ("&amp;COUNTBLANK(B1125:AG1125)&amp;")","Complete")</f>
        <v>Missing (1)</v>
      </c>
    </row>
    <row r="1126" customFormat="false" ht="15" hidden="false" customHeight="false" outlineLevel="0" collapsed="false">
      <c r="A1126" s="0" t="n">
        <v>1123</v>
      </c>
      <c r="B1126" s="0" t="s">
        <v>80</v>
      </c>
      <c r="C1126" s="0" t="n">
        <v>1</v>
      </c>
      <c r="D1126" s="0" t="n">
        <v>125</v>
      </c>
      <c r="E1126" s="0" t="n">
        <v>2016</v>
      </c>
      <c r="F1126" s="0" t="s">
        <v>114</v>
      </c>
      <c r="G1126" s="0" t="n">
        <v>38</v>
      </c>
      <c r="H1126" s="0" t="n">
        <v>11</v>
      </c>
      <c r="I1126" s="0" t="n">
        <v>2</v>
      </c>
      <c r="J1126" s="0" t="n">
        <v>1</v>
      </c>
      <c r="K1126" s="0" t="n">
        <v>2</v>
      </c>
      <c r="L1126" s="0" t="n">
        <v>0</v>
      </c>
      <c r="M1126" s="0" t="n">
        <v>0</v>
      </c>
      <c r="N1126" s="0" t="s">
        <v>82</v>
      </c>
      <c r="O1126" s="0" t="s">
        <v>92</v>
      </c>
      <c r="P1126" s="0" t="s">
        <v>84</v>
      </c>
      <c r="Q1126" s="0" t="s">
        <v>84</v>
      </c>
      <c r="R1126" s="0" t="n">
        <v>0</v>
      </c>
      <c r="S1126" s="0" t="n">
        <v>0</v>
      </c>
      <c r="T1126" s="0" t="n">
        <v>0</v>
      </c>
      <c r="U1126" s="0" t="s">
        <v>85</v>
      </c>
      <c r="V1126" s="0" t="s">
        <v>85</v>
      </c>
      <c r="W1126" s="0" t="n">
        <v>0</v>
      </c>
      <c r="X1126" s="0" t="s">
        <v>86</v>
      </c>
      <c r="Y1126" s="0" t="n">
        <v>250</v>
      </c>
      <c r="AA1126" s="0" t="n">
        <v>0</v>
      </c>
      <c r="AB1126" s="0" t="s">
        <v>87</v>
      </c>
      <c r="AC1126" s="0" t="n">
        <v>181</v>
      </c>
      <c r="AD1126" s="0" t="n">
        <v>0</v>
      </c>
      <c r="AE1126" s="0" t="n">
        <v>0</v>
      </c>
      <c r="AF1126" s="0" t="s">
        <v>96</v>
      </c>
      <c r="AG1126" s="13" t="n">
        <v>42591</v>
      </c>
      <c r="AH1126" s="0" t="str">
        <f aca="false">B1126&amp;"|"&amp;C1126&amp;"|"&amp;D1126&amp;"|"&amp;E1126&amp;"|"&amp;F1126&amp;"|"&amp;G1126&amp;"|"&amp;H1126&amp;"|"&amp;I1126&amp;"|"&amp;J1126&amp;"|"&amp;K1126&amp;"|"&amp;L1126&amp;"|"&amp;M1126&amp;"|"&amp;N1126&amp;"|"&amp;O1126&amp;"|"&amp;P1126&amp;"|"&amp;Q1126&amp;"|"&amp;R1126&amp;"|"&amp;S1126&amp;"|"&amp;T1126&amp;"|"&amp;U1126&amp;"|"&amp;V1126&amp;"|"&amp;W1126&amp;"|"&amp;X1126&amp;"|"&amp;Y1126&amp;"|"&amp;Z1126&amp;"|"&amp;AA1126&amp;"|"&amp;AB1126&amp;"|"&amp;AC1126&amp;"|"&amp;AD1126&amp;"|"&amp;AE1126&amp;"|"&amp;AF1126&amp;"|"&amp;AG1126</f>
        <v>Resort Hotel|1|125|2016|September|38|11|2|1|2|0|0|BB|PRT|Direct|Direct|0|0|0|F|F|0|No Deposit|250||0|Transient|181|0|0|Canceled|42591</v>
      </c>
      <c r="AI1126" s="0" t="str">
        <f aca="false">IF(COUNTIF($AH$4:$AH$2603,AH1126)&gt;1,"Duplicate","Unique")</f>
        <v>Unique</v>
      </c>
      <c r="AJ1126" s="0" t="str">
        <f aca="false">IF(COUNTBLANK(B1126:AG1126)&gt;0,"Missing ("&amp;COUNTBLANK(B1126:AG1126)&amp;")","Complete")</f>
        <v>Missing (1)</v>
      </c>
    </row>
    <row r="1127" customFormat="false" ht="15" hidden="false" customHeight="false" outlineLevel="0" collapsed="false">
      <c r="A1127" s="14" t="n">
        <v>1124</v>
      </c>
      <c r="B1127" s="14" t="s">
        <v>90</v>
      </c>
      <c r="C1127" s="14" t="n">
        <v>0</v>
      </c>
      <c r="D1127" s="14" t="n">
        <v>94</v>
      </c>
      <c r="E1127" s="14" t="n">
        <v>2016</v>
      </c>
      <c r="F1127" s="14" t="s">
        <v>106</v>
      </c>
      <c r="G1127" s="14" t="n">
        <v>16</v>
      </c>
      <c r="H1127" s="14" t="n">
        <v>12</v>
      </c>
      <c r="I1127" s="14" t="n">
        <v>2</v>
      </c>
      <c r="J1127" s="14" t="n">
        <v>5</v>
      </c>
      <c r="K1127" s="14" t="n">
        <v>2</v>
      </c>
      <c r="L1127" s="14" t="n">
        <v>0</v>
      </c>
      <c r="M1127" s="14" t="n">
        <v>0</v>
      </c>
      <c r="N1127" s="14" t="s">
        <v>82</v>
      </c>
      <c r="O1127" s="14" t="s">
        <v>122</v>
      </c>
      <c r="P1127" s="14" t="s">
        <v>93</v>
      </c>
      <c r="Q1127" s="14" t="s">
        <v>94</v>
      </c>
      <c r="R1127" s="14" t="n">
        <v>0</v>
      </c>
      <c r="S1127" s="14" t="n">
        <v>0</v>
      </c>
      <c r="T1127" s="14" t="n">
        <v>0</v>
      </c>
      <c r="U1127" s="14" t="s">
        <v>95</v>
      </c>
      <c r="V1127" s="14" t="s">
        <v>95</v>
      </c>
      <c r="W1127" s="14" t="n">
        <v>0</v>
      </c>
      <c r="X1127" s="14" t="s">
        <v>86</v>
      </c>
      <c r="Y1127" s="14" t="n">
        <v>7</v>
      </c>
      <c r="Z1127" s="14"/>
      <c r="AA1127" s="14" t="n">
        <v>0</v>
      </c>
      <c r="AB1127" s="14" t="s">
        <v>87</v>
      </c>
      <c r="AC1127" s="14" t="n">
        <v>69.1</v>
      </c>
      <c r="AD1127" s="14" t="n">
        <v>0</v>
      </c>
      <c r="AE1127" s="14" t="n">
        <v>1</v>
      </c>
      <c r="AF1127" s="14" t="s">
        <v>88</v>
      </c>
      <c r="AG1127" s="15" t="n">
        <v>42479</v>
      </c>
      <c r="AH1127" s="14" t="str">
        <f aca="false">B1127&amp;"|"&amp;C1127&amp;"|"&amp;D1127&amp;"|"&amp;E1127&amp;"|"&amp;F1127&amp;"|"&amp;G1127&amp;"|"&amp;H1127&amp;"|"&amp;I1127&amp;"|"&amp;J1127&amp;"|"&amp;K1127&amp;"|"&amp;L1127&amp;"|"&amp;M1127&amp;"|"&amp;N1127&amp;"|"&amp;O1127&amp;"|"&amp;P1127&amp;"|"&amp;Q1127&amp;"|"&amp;R1127&amp;"|"&amp;S1127&amp;"|"&amp;T1127&amp;"|"&amp;U1127&amp;"|"&amp;V1127&amp;"|"&amp;W1127&amp;"|"&amp;X1127&amp;"|"&amp;Y1127&amp;"|"&amp;Z1127&amp;"|"&amp;AA1127&amp;"|"&amp;AB1127&amp;"|"&amp;AC1127&amp;"|"&amp;AD1127&amp;"|"&amp;AE1127&amp;"|"&amp;AF1127&amp;"|"&amp;AG1127</f>
        <v>City Hotel|0|94|2016|April|16|12|2|5|2|0|0|BB|FRA|Online TA|TA/TO|0|0|0|A|A|0|No Deposit|7||0|Transient|69.1|0|1|Check-Out|42479</v>
      </c>
      <c r="AI1127" s="14" t="str">
        <f aca="false">IF(COUNTIF($AH$4:$AH$2603,AH1127)&gt;1,"Duplicate","Unique")</f>
        <v>Unique</v>
      </c>
      <c r="AJ1127" s="14" t="str">
        <f aca="false">IF(COUNTBLANK(B1127:AG1127)&gt;0,"Missing ("&amp;COUNTBLANK(B1127:AG1127)&amp;")","Complete")</f>
        <v>Missing (1)</v>
      </c>
    </row>
    <row r="1128" customFormat="false" ht="15" hidden="false" customHeight="false" outlineLevel="0" collapsed="false">
      <c r="A1128" s="0" t="n">
        <v>1125</v>
      </c>
      <c r="B1128" s="0" t="s">
        <v>90</v>
      </c>
      <c r="C1128" s="0" t="n">
        <v>1</v>
      </c>
      <c r="D1128" s="0" t="n">
        <v>274</v>
      </c>
      <c r="E1128" s="0" t="n">
        <v>2017</v>
      </c>
      <c r="F1128" s="0" t="s">
        <v>126</v>
      </c>
      <c r="G1128" s="0" t="n">
        <v>2</v>
      </c>
      <c r="H1128" s="0" t="n">
        <v>9</v>
      </c>
      <c r="I1128" s="0" t="n">
        <v>1</v>
      </c>
      <c r="J1128" s="0" t="n">
        <v>2</v>
      </c>
      <c r="K1128" s="0" t="n">
        <v>3</v>
      </c>
      <c r="L1128" s="0" t="n">
        <v>0</v>
      </c>
      <c r="M1128" s="0" t="n">
        <v>0</v>
      </c>
      <c r="N1128" s="0" t="s">
        <v>82</v>
      </c>
      <c r="O1128" s="0" t="s">
        <v>127</v>
      </c>
      <c r="P1128" s="0" t="s">
        <v>93</v>
      </c>
      <c r="Q1128" s="0" t="s">
        <v>94</v>
      </c>
      <c r="R1128" s="0" t="n">
        <v>0</v>
      </c>
      <c r="S1128" s="0" t="n">
        <v>0</v>
      </c>
      <c r="T1128" s="0" t="n">
        <v>0</v>
      </c>
      <c r="U1128" s="0" t="s">
        <v>109</v>
      </c>
      <c r="V1128" s="0" t="s">
        <v>109</v>
      </c>
      <c r="W1128" s="0" t="n">
        <v>0</v>
      </c>
      <c r="X1128" s="0" t="s">
        <v>86</v>
      </c>
      <c r="Y1128" s="0" t="n">
        <v>9</v>
      </c>
      <c r="AA1128" s="0" t="n">
        <v>0</v>
      </c>
      <c r="AB1128" s="0" t="s">
        <v>87</v>
      </c>
      <c r="AC1128" s="0" t="n">
        <v>114.3</v>
      </c>
      <c r="AD1128" s="0" t="n">
        <v>0</v>
      </c>
      <c r="AE1128" s="0" t="n">
        <v>0</v>
      </c>
      <c r="AF1128" s="0" t="s">
        <v>96</v>
      </c>
      <c r="AG1128" s="13" t="n">
        <v>42571</v>
      </c>
      <c r="AH1128" s="0" t="str">
        <f aca="false">B1128&amp;"|"&amp;C1128&amp;"|"&amp;D1128&amp;"|"&amp;E1128&amp;"|"&amp;F1128&amp;"|"&amp;G1128&amp;"|"&amp;H1128&amp;"|"&amp;I1128&amp;"|"&amp;J1128&amp;"|"&amp;K1128&amp;"|"&amp;L1128&amp;"|"&amp;M1128&amp;"|"&amp;N1128&amp;"|"&amp;O1128&amp;"|"&amp;P1128&amp;"|"&amp;Q1128&amp;"|"&amp;R1128&amp;"|"&amp;S1128&amp;"|"&amp;T1128&amp;"|"&amp;U1128&amp;"|"&amp;V1128&amp;"|"&amp;W1128&amp;"|"&amp;X1128&amp;"|"&amp;Y1128&amp;"|"&amp;Z1128&amp;"|"&amp;AA1128&amp;"|"&amp;AB1128&amp;"|"&amp;AC1128&amp;"|"&amp;AD1128&amp;"|"&amp;AE1128&amp;"|"&amp;AF1128&amp;"|"&amp;AG1128</f>
        <v>City Hotel|1|274|2017|January|2|9|1|2|3|0|0|BB|ARG|Online TA|TA/TO|0|0|0|D|D|0|No Deposit|9||0|Transient|114.3|0|0|Canceled|42571</v>
      </c>
      <c r="AI1128" s="0" t="str">
        <f aca="false">IF(COUNTIF($AH$4:$AH$2603,AH1128)&gt;1,"Duplicate","Unique")</f>
        <v>Unique</v>
      </c>
      <c r="AJ1128" s="0" t="str">
        <f aca="false">IF(COUNTBLANK(B1128:AG1128)&gt;0,"Missing ("&amp;COUNTBLANK(B1128:AG1128)&amp;")","Complete")</f>
        <v>Missing (1)</v>
      </c>
    </row>
    <row r="1129" customFormat="false" ht="15" hidden="false" customHeight="false" outlineLevel="0" collapsed="false">
      <c r="A1129" s="14" t="n">
        <v>1126</v>
      </c>
      <c r="B1129" s="14" t="s">
        <v>90</v>
      </c>
      <c r="C1129" s="14" t="n">
        <v>0</v>
      </c>
      <c r="D1129" s="14" t="n">
        <v>153</v>
      </c>
      <c r="E1129" s="14" t="n">
        <v>2016</v>
      </c>
      <c r="F1129" s="14" t="s">
        <v>119</v>
      </c>
      <c r="G1129" s="14" t="n">
        <v>34</v>
      </c>
      <c r="H1129" s="14" t="n">
        <v>19</v>
      </c>
      <c r="I1129" s="14" t="n">
        <v>0</v>
      </c>
      <c r="J1129" s="14" t="n">
        <v>1</v>
      </c>
      <c r="K1129" s="14" t="n">
        <v>2</v>
      </c>
      <c r="L1129" s="14" t="n">
        <v>2</v>
      </c>
      <c r="M1129" s="14" t="n">
        <v>0</v>
      </c>
      <c r="N1129" s="14" t="s">
        <v>82</v>
      </c>
      <c r="O1129" s="14" t="s">
        <v>122</v>
      </c>
      <c r="P1129" s="14" t="s">
        <v>93</v>
      </c>
      <c r="Q1129" s="14" t="s">
        <v>94</v>
      </c>
      <c r="R1129" s="14" t="n">
        <v>0</v>
      </c>
      <c r="S1129" s="14" t="n">
        <v>0</v>
      </c>
      <c r="T1129" s="14" t="n">
        <v>0</v>
      </c>
      <c r="U1129" s="14" t="s">
        <v>85</v>
      </c>
      <c r="V1129" s="14" t="s">
        <v>85</v>
      </c>
      <c r="W1129" s="14" t="n">
        <v>0</v>
      </c>
      <c r="X1129" s="14" t="s">
        <v>86</v>
      </c>
      <c r="Y1129" s="14" t="n">
        <v>9</v>
      </c>
      <c r="Z1129" s="14"/>
      <c r="AA1129" s="14" t="n">
        <v>0</v>
      </c>
      <c r="AB1129" s="14" t="s">
        <v>87</v>
      </c>
      <c r="AC1129" s="14" t="n">
        <v>186.3</v>
      </c>
      <c r="AD1129" s="14" t="n">
        <v>0</v>
      </c>
      <c r="AE1129" s="14" t="n">
        <v>0</v>
      </c>
      <c r="AF1129" s="14" t="s">
        <v>88</v>
      </c>
      <c r="AG1129" s="15" t="n">
        <v>42602</v>
      </c>
      <c r="AH1129" s="14" t="str">
        <f aca="false">B1129&amp;"|"&amp;C1129&amp;"|"&amp;D1129&amp;"|"&amp;E1129&amp;"|"&amp;F1129&amp;"|"&amp;G1129&amp;"|"&amp;H1129&amp;"|"&amp;I1129&amp;"|"&amp;J1129&amp;"|"&amp;K1129&amp;"|"&amp;L1129&amp;"|"&amp;M1129&amp;"|"&amp;N1129&amp;"|"&amp;O1129&amp;"|"&amp;P1129&amp;"|"&amp;Q1129&amp;"|"&amp;R1129&amp;"|"&amp;S1129&amp;"|"&amp;T1129&amp;"|"&amp;U1129&amp;"|"&amp;V1129&amp;"|"&amp;W1129&amp;"|"&amp;X1129&amp;"|"&amp;Y1129&amp;"|"&amp;Z1129&amp;"|"&amp;AA1129&amp;"|"&amp;AB1129&amp;"|"&amp;AC1129&amp;"|"&amp;AD1129&amp;"|"&amp;AE1129&amp;"|"&amp;AF1129&amp;"|"&amp;AG1129</f>
        <v>City Hotel|0|153|2016|August|34|19|0|1|2|2|0|BB|FRA|Online TA|TA/TO|0|0|0|F|F|0|No Deposit|9||0|Transient|186.3|0|0|Check-Out|42602</v>
      </c>
      <c r="AI1129" s="14" t="str">
        <f aca="false">IF(COUNTIF($AH$4:$AH$2603,AH1129)&gt;1,"Duplicate","Unique")</f>
        <v>Unique</v>
      </c>
      <c r="AJ1129" s="14" t="str">
        <f aca="false">IF(COUNTBLANK(B1129:AG1129)&gt;0,"Missing ("&amp;COUNTBLANK(B1129:AG1129)&amp;")","Complete")</f>
        <v>Missing (1)</v>
      </c>
    </row>
    <row r="1130" customFormat="false" ht="15" hidden="false" customHeight="false" outlineLevel="0" collapsed="false">
      <c r="A1130" s="0" t="n">
        <v>1127</v>
      </c>
      <c r="B1130" s="0" t="s">
        <v>80</v>
      </c>
      <c r="C1130" s="0" t="n">
        <v>0</v>
      </c>
      <c r="D1130" s="0" t="n">
        <v>186</v>
      </c>
      <c r="E1130" s="0" t="n">
        <v>2015</v>
      </c>
      <c r="F1130" s="0" t="s">
        <v>114</v>
      </c>
      <c r="G1130" s="0" t="n">
        <v>36</v>
      </c>
      <c r="H1130" s="0" t="n">
        <v>4</v>
      </c>
      <c r="I1130" s="0" t="n">
        <v>1</v>
      </c>
      <c r="J1130" s="0" t="n">
        <v>2</v>
      </c>
      <c r="K1130" s="0" t="n">
        <v>1</v>
      </c>
      <c r="L1130" s="0" t="n">
        <v>0</v>
      </c>
      <c r="M1130" s="0" t="n">
        <v>0</v>
      </c>
      <c r="N1130" s="0" t="s">
        <v>82</v>
      </c>
      <c r="O1130" s="0" t="s">
        <v>83</v>
      </c>
      <c r="P1130" s="0" t="s">
        <v>99</v>
      </c>
      <c r="Q1130" s="0" t="s">
        <v>94</v>
      </c>
      <c r="R1130" s="0" t="n">
        <v>0</v>
      </c>
      <c r="S1130" s="0" t="n">
        <v>0</v>
      </c>
      <c r="T1130" s="0" t="n">
        <v>0</v>
      </c>
      <c r="U1130" s="0" t="s">
        <v>95</v>
      </c>
      <c r="V1130" s="0" t="s">
        <v>156</v>
      </c>
      <c r="W1130" s="0" t="n">
        <v>0</v>
      </c>
      <c r="X1130" s="0" t="s">
        <v>86</v>
      </c>
      <c r="Y1130" s="0" t="n">
        <v>5</v>
      </c>
      <c r="AA1130" s="0" t="n">
        <v>0</v>
      </c>
      <c r="AB1130" s="0" t="s">
        <v>101</v>
      </c>
      <c r="AC1130" s="0" t="n">
        <v>52.2</v>
      </c>
      <c r="AD1130" s="0" t="n">
        <v>0</v>
      </c>
      <c r="AE1130" s="0" t="n">
        <v>1</v>
      </c>
      <c r="AF1130" s="0" t="s">
        <v>88</v>
      </c>
      <c r="AG1130" s="13" t="n">
        <v>42254</v>
      </c>
      <c r="AH1130" s="0" t="str">
        <f aca="false">B1130&amp;"|"&amp;C1130&amp;"|"&amp;D1130&amp;"|"&amp;E1130&amp;"|"&amp;F1130&amp;"|"&amp;G1130&amp;"|"&amp;H1130&amp;"|"&amp;I1130&amp;"|"&amp;J1130&amp;"|"&amp;K1130&amp;"|"&amp;L1130&amp;"|"&amp;M1130&amp;"|"&amp;N1130&amp;"|"&amp;O1130&amp;"|"&amp;P1130&amp;"|"&amp;Q1130&amp;"|"&amp;R1130&amp;"|"&amp;S1130&amp;"|"&amp;T1130&amp;"|"&amp;U1130&amp;"|"&amp;V1130&amp;"|"&amp;W1130&amp;"|"&amp;X1130&amp;"|"&amp;Y1130&amp;"|"&amp;Z1130&amp;"|"&amp;AA1130&amp;"|"&amp;AB1130&amp;"|"&amp;AC1130&amp;"|"&amp;AD1130&amp;"|"&amp;AE1130&amp;"|"&amp;AF1130&amp;"|"&amp;AG1130</f>
        <v>Resort Hotel|0|186|2015|September|36|4|1|2|1|0|0|BB|GBR|Offline TA/TO|TA/TO|0|0|0|A|C|0|No Deposit|5||0|Transient-Party|52.2|0|1|Check-Out|42254</v>
      </c>
      <c r="AI1130" s="0" t="str">
        <f aca="false">IF(COUNTIF($AH$4:$AH$2603,AH1130)&gt;1,"Duplicate","Unique")</f>
        <v>Unique</v>
      </c>
      <c r="AJ1130" s="0" t="str">
        <f aca="false">IF(COUNTBLANK(B1130:AG1130)&gt;0,"Missing ("&amp;COUNTBLANK(B1130:AG1130)&amp;")","Complete")</f>
        <v>Missing (1)</v>
      </c>
    </row>
    <row r="1131" customFormat="false" ht="15" hidden="false" customHeight="false" outlineLevel="0" collapsed="false">
      <c r="A1131" s="14" t="n">
        <v>1128</v>
      </c>
      <c r="B1131" s="14" t="s">
        <v>80</v>
      </c>
      <c r="C1131" s="14" t="n">
        <v>1</v>
      </c>
      <c r="D1131" s="14" t="n">
        <v>231</v>
      </c>
      <c r="E1131" s="14" t="n">
        <v>2015</v>
      </c>
      <c r="F1131" s="14" t="s">
        <v>114</v>
      </c>
      <c r="G1131" s="14" t="n">
        <v>38</v>
      </c>
      <c r="H1131" s="14" t="n">
        <v>15</v>
      </c>
      <c r="I1131" s="14" t="n">
        <v>0</v>
      </c>
      <c r="J1131" s="14" t="n">
        <v>5</v>
      </c>
      <c r="K1131" s="14" t="n">
        <v>3</v>
      </c>
      <c r="L1131" s="14" t="n">
        <v>0</v>
      </c>
      <c r="M1131" s="14" t="n">
        <v>0</v>
      </c>
      <c r="N1131" s="14" t="s">
        <v>82</v>
      </c>
      <c r="O1131" s="14" t="s">
        <v>92</v>
      </c>
      <c r="P1131" s="14" t="s">
        <v>84</v>
      </c>
      <c r="Q1131" s="14" t="s">
        <v>84</v>
      </c>
      <c r="R1131" s="14" t="n">
        <v>0</v>
      </c>
      <c r="S1131" s="14" t="n">
        <v>1</v>
      </c>
      <c r="T1131" s="14" t="n">
        <v>0</v>
      </c>
      <c r="U1131" s="14" t="s">
        <v>95</v>
      </c>
      <c r="V1131" s="14" t="s">
        <v>95</v>
      </c>
      <c r="W1131" s="14" t="n">
        <v>0</v>
      </c>
      <c r="X1131" s="14" t="s">
        <v>86</v>
      </c>
      <c r="Y1131" s="14" t="n">
        <v>95</v>
      </c>
      <c r="Z1131" s="14"/>
      <c r="AA1131" s="14" t="n">
        <v>0</v>
      </c>
      <c r="AB1131" s="14" t="s">
        <v>87</v>
      </c>
      <c r="AC1131" s="14" t="n">
        <v>79.74</v>
      </c>
      <c r="AD1131" s="14" t="n">
        <v>0</v>
      </c>
      <c r="AE1131" s="14" t="n">
        <v>1</v>
      </c>
      <c r="AF1131" s="14" t="s">
        <v>96</v>
      </c>
      <c r="AG1131" s="15" t="n">
        <v>42037</v>
      </c>
      <c r="AH1131" s="14" t="str">
        <f aca="false">B1131&amp;"|"&amp;C1131&amp;"|"&amp;D1131&amp;"|"&amp;E1131&amp;"|"&amp;F1131&amp;"|"&amp;G1131&amp;"|"&amp;H1131&amp;"|"&amp;I1131&amp;"|"&amp;J1131&amp;"|"&amp;K1131&amp;"|"&amp;L1131&amp;"|"&amp;M1131&amp;"|"&amp;N1131&amp;"|"&amp;O1131&amp;"|"&amp;P1131&amp;"|"&amp;Q1131&amp;"|"&amp;R1131&amp;"|"&amp;S1131&amp;"|"&amp;T1131&amp;"|"&amp;U1131&amp;"|"&amp;V1131&amp;"|"&amp;W1131&amp;"|"&amp;X1131&amp;"|"&amp;Y1131&amp;"|"&amp;Z1131&amp;"|"&amp;AA1131&amp;"|"&amp;AB1131&amp;"|"&amp;AC1131&amp;"|"&amp;AD1131&amp;"|"&amp;AE1131&amp;"|"&amp;AF1131&amp;"|"&amp;AG1131</f>
        <v>Resort Hotel|1|231|2015|September|38|15|0|5|3|0|0|BB|PRT|Direct|Direct|0|1|0|A|A|0|No Deposit|95||0|Transient|79.74|0|1|Canceled|42037</v>
      </c>
      <c r="AI1131" s="14" t="str">
        <f aca="false">IF(COUNTIF($AH$4:$AH$2603,AH1131)&gt;1,"Duplicate","Unique")</f>
        <v>Unique</v>
      </c>
      <c r="AJ1131" s="14" t="str">
        <f aca="false">IF(COUNTBLANK(B1131:AG1131)&gt;0,"Missing ("&amp;COUNTBLANK(B1131:AG1131)&amp;")","Complete")</f>
        <v>Missing (1)</v>
      </c>
    </row>
    <row r="1132" customFormat="false" ht="15" hidden="false" customHeight="false" outlineLevel="0" collapsed="false">
      <c r="A1132" s="0" t="n">
        <v>1129</v>
      </c>
      <c r="B1132" s="0" t="s">
        <v>90</v>
      </c>
      <c r="C1132" s="0" t="n">
        <v>0</v>
      </c>
      <c r="D1132" s="0" t="n">
        <v>346</v>
      </c>
      <c r="E1132" s="0" t="n">
        <v>2016</v>
      </c>
      <c r="F1132" s="0" t="s">
        <v>114</v>
      </c>
      <c r="G1132" s="0" t="n">
        <v>38</v>
      </c>
      <c r="H1132" s="0" t="n">
        <v>13</v>
      </c>
      <c r="I1132" s="0" t="n">
        <v>0</v>
      </c>
      <c r="J1132" s="0" t="n">
        <v>2</v>
      </c>
      <c r="K1132" s="0" t="n">
        <v>2</v>
      </c>
      <c r="L1132" s="0" t="n">
        <v>0</v>
      </c>
      <c r="M1132" s="0" t="n">
        <v>0</v>
      </c>
      <c r="N1132" s="0" t="s">
        <v>112</v>
      </c>
      <c r="O1132" s="0" t="s">
        <v>92</v>
      </c>
      <c r="P1132" s="0" t="s">
        <v>99</v>
      </c>
      <c r="Q1132" s="0" t="s">
        <v>94</v>
      </c>
      <c r="R1132" s="0" t="n">
        <v>0</v>
      </c>
      <c r="S1132" s="0" t="n">
        <v>0</v>
      </c>
      <c r="T1132" s="0" t="n">
        <v>0</v>
      </c>
      <c r="U1132" s="0" t="s">
        <v>95</v>
      </c>
      <c r="V1132" s="0" t="s">
        <v>95</v>
      </c>
      <c r="W1132" s="0" t="n">
        <v>0</v>
      </c>
      <c r="X1132" s="0" t="s">
        <v>86</v>
      </c>
      <c r="Y1132" s="0" t="n">
        <v>6</v>
      </c>
      <c r="AA1132" s="0" t="n">
        <v>0</v>
      </c>
      <c r="AB1132" s="0" t="s">
        <v>101</v>
      </c>
      <c r="AC1132" s="0" t="n">
        <v>115</v>
      </c>
      <c r="AD1132" s="0" t="n">
        <v>0</v>
      </c>
      <c r="AE1132" s="0" t="n">
        <v>1</v>
      </c>
      <c r="AF1132" s="0" t="s">
        <v>88</v>
      </c>
      <c r="AG1132" s="13" t="n">
        <v>42628</v>
      </c>
      <c r="AH1132" s="0" t="str">
        <f aca="false">B1132&amp;"|"&amp;C1132&amp;"|"&amp;D1132&amp;"|"&amp;E1132&amp;"|"&amp;F1132&amp;"|"&amp;G1132&amp;"|"&amp;H1132&amp;"|"&amp;I1132&amp;"|"&amp;J1132&amp;"|"&amp;K1132&amp;"|"&amp;L1132&amp;"|"&amp;M1132&amp;"|"&amp;N1132&amp;"|"&amp;O1132&amp;"|"&amp;P1132&amp;"|"&amp;Q1132&amp;"|"&amp;R1132&amp;"|"&amp;S1132&amp;"|"&amp;T1132&amp;"|"&amp;U1132&amp;"|"&amp;V1132&amp;"|"&amp;W1132&amp;"|"&amp;X1132&amp;"|"&amp;Y1132&amp;"|"&amp;Z1132&amp;"|"&amp;AA1132&amp;"|"&amp;AB1132&amp;"|"&amp;AC1132&amp;"|"&amp;AD1132&amp;"|"&amp;AE1132&amp;"|"&amp;AF1132&amp;"|"&amp;AG1132</f>
        <v>City Hotel|0|346|2016|September|38|13|0|2|2|0|0|HB|PRT|Offline TA/TO|TA/TO|0|0|0|A|A|0|No Deposit|6||0|Transient-Party|115|0|1|Check-Out|42628</v>
      </c>
      <c r="AI1132" s="0" t="str">
        <f aca="false">IF(COUNTIF($AH$4:$AH$2603,AH1132)&gt;1,"Duplicate","Unique")</f>
        <v>Unique</v>
      </c>
      <c r="AJ1132" s="0" t="str">
        <f aca="false">IF(COUNTBLANK(B1132:AG1132)&gt;0,"Missing ("&amp;COUNTBLANK(B1132:AG1132)&amp;")","Complete")</f>
        <v>Missing (1)</v>
      </c>
    </row>
    <row r="1133" customFormat="false" ht="15" hidden="false" customHeight="false" outlineLevel="0" collapsed="false">
      <c r="A1133" s="14" t="n">
        <v>1130</v>
      </c>
      <c r="B1133" s="14" t="s">
        <v>90</v>
      </c>
      <c r="C1133" s="14" t="n">
        <v>0</v>
      </c>
      <c r="D1133" s="14" t="n">
        <v>131</v>
      </c>
      <c r="E1133" s="14" t="n">
        <v>2016</v>
      </c>
      <c r="F1133" s="14" t="s">
        <v>91</v>
      </c>
      <c r="G1133" s="14" t="n">
        <v>28</v>
      </c>
      <c r="H1133" s="14" t="n">
        <v>3</v>
      </c>
      <c r="I1133" s="14" t="n">
        <v>2</v>
      </c>
      <c r="J1133" s="14" t="n">
        <v>0</v>
      </c>
      <c r="K1133" s="14" t="n">
        <v>2</v>
      </c>
      <c r="L1133" s="14" t="n">
        <v>1</v>
      </c>
      <c r="M1133" s="14" t="n">
        <v>0</v>
      </c>
      <c r="N1133" s="14" t="s">
        <v>82</v>
      </c>
      <c r="O1133" s="14" t="s">
        <v>183</v>
      </c>
      <c r="P1133" s="14" t="s">
        <v>93</v>
      </c>
      <c r="Q1133" s="14" t="s">
        <v>94</v>
      </c>
      <c r="R1133" s="14" t="n">
        <v>0</v>
      </c>
      <c r="S1133" s="14" t="n">
        <v>0</v>
      </c>
      <c r="T1133" s="14" t="n">
        <v>0</v>
      </c>
      <c r="U1133" s="14" t="s">
        <v>95</v>
      </c>
      <c r="V1133" s="14" t="s">
        <v>109</v>
      </c>
      <c r="W1133" s="14" t="n">
        <v>0</v>
      </c>
      <c r="X1133" s="14" t="s">
        <v>86</v>
      </c>
      <c r="Y1133" s="14" t="n">
        <v>9</v>
      </c>
      <c r="Z1133" s="14"/>
      <c r="AA1133" s="14" t="n">
        <v>0</v>
      </c>
      <c r="AB1133" s="14" t="s">
        <v>87</v>
      </c>
      <c r="AC1133" s="14" t="n">
        <v>121.5</v>
      </c>
      <c r="AD1133" s="14" t="n">
        <v>1</v>
      </c>
      <c r="AE1133" s="14" t="n">
        <v>2</v>
      </c>
      <c r="AF1133" s="14" t="s">
        <v>88</v>
      </c>
      <c r="AG1133" s="15" t="n">
        <v>42556</v>
      </c>
      <c r="AH1133" s="14" t="str">
        <f aca="false">B1133&amp;"|"&amp;C1133&amp;"|"&amp;D1133&amp;"|"&amp;E1133&amp;"|"&amp;F1133&amp;"|"&amp;G1133&amp;"|"&amp;H1133&amp;"|"&amp;I1133&amp;"|"&amp;J1133&amp;"|"&amp;K1133&amp;"|"&amp;L1133&amp;"|"&amp;M1133&amp;"|"&amp;N1133&amp;"|"&amp;O1133&amp;"|"&amp;P1133&amp;"|"&amp;Q1133&amp;"|"&amp;R1133&amp;"|"&amp;S1133&amp;"|"&amp;T1133&amp;"|"&amp;U1133&amp;"|"&amp;V1133&amp;"|"&amp;W1133&amp;"|"&amp;X1133&amp;"|"&amp;Y1133&amp;"|"&amp;Z1133&amp;"|"&amp;AA1133&amp;"|"&amp;AB1133&amp;"|"&amp;AC1133&amp;"|"&amp;AD1133&amp;"|"&amp;AE1133&amp;"|"&amp;AF1133&amp;"|"&amp;AG1133</f>
        <v>City Hotel|0|131|2016|July|28|3|2|0|2|1|0|BB|BGR|Online TA|TA/TO|0|0|0|A|D|0|No Deposit|9||0|Transient|121.5|1|2|Check-Out|42556</v>
      </c>
      <c r="AI1133" s="14" t="str">
        <f aca="false">IF(COUNTIF($AH$4:$AH$2603,AH1133)&gt;1,"Duplicate","Unique")</f>
        <v>Unique</v>
      </c>
      <c r="AJ1133" s="14" t="str">
        <f aca="false">IF(COUNTBLANK(B1133:AG1133)&gt;0,"Missing ("&amp;COUNTBLANK(B1133:AG1133)&amp;")","Complete")</f>
        <v>Missing (1)</v>
      </c>
    </row>
    <row r="1134" customFormat="false" ht="15" hidden="false" customHeight="false" outlineLevel="0" collapsed="false">
      <c r="A1134" s="0" t="n">
        <v>1131</v>
      </c>
      <c r="B1134" s="0" t="s">
        <v>90</v>
      </c>
      <c r="C1134" s="0" t="n">
        <v>1</v>
      </c>
      <c r="D1134" s="0" t="n">
        <v>318</v>
      </c>
      <c r="E1134" s="0" t="n">
        <v>2015</v>
      </c>
      <c r="F1134" s="0" t="s">
        <v>119</v>
      </c>
      <c r="G1134" s="0" t="n">
        <v>36</v>
      </c>
      <c r="H1134" s="0" t="n">
        <v>31</v>
      </c>
      <c r="I1134" s="0" t="n">
        <v>1</v>
      </c>
      <c r="J1134" s="0" t="n">
        <v>1</v>
      </c>
      <c r="K1134" s="0" t="n">
        <v>2</v>
      </c>
      <c r="L1134" s="0" t="n">
        <v>0</v>
      </c>
      <c r="M1134" s="0" t="n">
        <v>0</v>
      </c>
      <c r="N1134" s="0" t="s">
        <v>82</v>
      </c>
      <c r="O1134" s="0" t="s">
        <v>92</v>
      </c>
      <c r="P1134" s="0" t="s">
        <v>116</v>
      </c>
      <c r="Q1134" s="0" t="s">
        <v>94</v>
      </c>
      <c r="R1134" s="0" t="n">
        <v>0</v>
      </c>
      <c r="S1134" s="0" t="n">
        <v>1</v>
      </c>
      <c r="T1134" s="0" t="n">
        <v>0</v>
      </c>
      <c r="U1134" s="0" t="s">
        <v>95</v>
      </c>
      <c r="V1134" s="0" t="s">
        <v>95</v>
      </c>
      <c r="W1134" s="0" t="n">
        <v>0</v>
      </c>
      <c r="X1134" s="0" t="s">
        <v>120</v>
      </c>
      <c r="Y1134" s="0" t="n">
        <v>1</v>
      </c>
      <c r="AA1134" s="0" t="n">
        <v>0</v>
      </c>
      <c r="AB1134" s="0" t="s">
        <v>125</v>
      </c>
      <c r="AC1134" s="0" t="n">
        <v>62</v>
      </c>
      <c r="AD1134" s="0" t="n">
        <v>0</v>
      </c>
      <c r="AE1134" s="0" t="n">
        <v>0</v>
      </c>
      <c r="AF1134" s="0" t="s">
        <v>96</v>
      </c>
      <c r="AG1134" s="13" t="n">
        <v>42005</v>
      </c>
      <c r="AH1134" s="0" t="str">
        <f aca="false">B1134&amp;"|"&amp;C1134&amp;"|"&amp;D1134&amp;"|"&amp;E1134&amp;"|"&amp;F1134&amp;"|"&amp;G1134&amp;"|"&amp;H1134&amp;"|"&amp;I1134&amp;"|"&amp;J1134&amp;"|"&amp;K1134&amp;"|"&amp;L1134&amp;"|"&amp;M1134&amp;"|"&amp;N1134&amp;"|"&amp;O1134&amp;"|"&amp;P1134&amp;"|"&amp;Q1134&amp;"|"&amp;R1134&amp;"|"&amp;S1134&amp;"|"&amp;T1134&amp;"|"&amp;U1134&amp;"|"&amp;V1134&amp;"|"&amp;W1134&amp;"|"&amp;X1134&amp;"|"&amp;Y1134&amp;"|"&amp;Z1134&amp;"|"&amp;AA1134&amp;"|"&amp;AB1134&amp;"|"&amp;AC1134&amp;"|"&amp;AD1134&amp;"|"&amp;AE1134&amp;"|"&amp;AF1134&amp;"|"&amp;AG1134</f>
        <v>City Hotel|1|318|2015|August|36|31|1|1|2|0|0|BB|PRT|Groups|TA/TO|0|1|0|A|A|0|Non Refund|1||0|Contract|62|0|0|Canceled|42005</v>
      </c>
      <c r="AI1134" s="0" t="str">
        <f aca="false">IF(COUNTIF($AH$4:$AH$2603,AH1134)&gt;1,"Duplicate","Unique")</f>
        <v>Unique</v>
      </c>
      <c r="AJ1134" s="0" t="str">
        <f aca="false">IF(COUNTBLANK(B1134:AG1134)&gt;0,"Missing ("&amp;COUNTBLANK(B1134:AG1134)&amp;")","Complete")</f>
        <v>Missing (1)</v>
      </c>
    </row>
    <row r="1135" customFormat="false" ht="15" hidden="false" customHeight="false" outlineLevel="0" collapsed="false">
      <c r="A1135" s="14" t="n">
        <v>1132</v>
      </c>
      <c r="B1135" s="14" t="s">
        <v>80</v>
      </c>
      <c r="C1135" s="14" t="n">
        <v>0</v>
      </c>
      <c r="D1135" s="14" t="n">
        <v>104</v>
      </c>
      <c r="E1135" s="14" t="n">
        <v>2016</v>
      </c>
      <c r="F1135" s="14" t="s">
        <v>113</v>
      </c>
      <c r="G1135" s="14" t="n">
        <v>45</v>
      </c>
      <c r="H1135" s="14" t="n">
        <v>5</v>
      </c>
      <c r="I1135" s="14" t="n">
        <v>2</v>
      </c>
      <c r="J1135" s="14" t="n">
        <v>5</v>
      </c>
      <c r="K1135" s="14" t="n">
        <v>2</v>
      </c>
      <c r="L1135" s="14" t="n">
        <v>0</v>
      </c>
      <c r="M1135" s="14" t="n">
        <v>0</v>
      </c>
      <c r="N1135" s="14" t="s">
        <v>82</v>
      </c>
      <c r="O1135" s="14" t="s">
        <v>130</v>
      </c>
      <c r="P1135" s="14" t="s">
        <v>93</v>
      </c>
      <c r="Q1135" s="14" t="s">
        <v>94</v>
      </c>
      <c r="R1135" s="14" t="n">
        <v>0</v>
      </c>
      <c r="S1135" s="14" t="n">
        <v>0</v>
      </c>
      <c r="T1135" s="14" t="n">
        <v>0</v>
      </c>
      <c r="U1135" s="14" t="s">
        <v>109</v>
      </c>
      <c r="V1135" s="14" t="s">
        <v>109</v>
      </c>
      <c r="W1135" s="14" t="n">
        <v>0</v>
      </c>
      <c r="X1135" s="14" t="s">
        <v>86</v>
      </c>
      <c r="Y1135" s="14" t="n">
        <v>240</v>
      </c>
      <c r="Z1135" s="14"/>
      <c r="AA1135" s="14" t="n">
        <v>0</v>
      </c>
      <c r="AB1135" s="14" t="s">
        <v>101</v>
      </c>
      <c r="AC1135" s="14" t="n">
        <v>54</v>
      </c>
      <c r="AD1135" s="14" t="n">
        <v>0</v>
      </c>
      <c r="AE1135" s="14" t="n">
        <v>1</v>
      </c>
      <c r="AF1135" s="14" t="s">
        <v>88</v>
      </c>
      <c r="AG1135" s="15" t="n">
        <v>42686</v>
      </c>
      <c r="AH1135" s="14" t="str">
        <f aca="false">B1135&amp;"|"&amp;C1135&amp;"|"&amp;D1135&amp;"|"&amp;E1135&amp;"|"&amp;F1135&amp;"|"&amp;G1135&amp;"|"&amp;H1135&amp;"|"&amp;I1135&amp;"|"&amp;J1135&amp;"|"&amp;K1135&amp;"|"&amp;L1135&amp;"|"&amp;M1135&amp;"|"&amp;N1135&amp;"|"&amp;O1135&amp;"|"&amp;P1135&amp;"|"&amp;Q1135&amp;"|"&amp;R1135&amp;"|"&amp;S1135&amp;"|"&amp;T1135&amp;"|"&amp;U1135&amp;"|"&amp;V1135&amp;"|"&amp;W1135&amp;"|"&amp;X1135&amp;"|"&amp;Y1135&amp;"|"&amp;Z1135&amp;"|"&amp;AA1135&amp;"|"&amp;AB1135&amp;"|"&amp;AC1135&amp;"|"&amp;AD1135&amp;"|"&amp;AE1135&amp;"|"&amp;AF1135&amp;"|"&amp;AG1135</f>
        <v>Resort Hotel|0|104|2016|November|45|5|2|5|2|0|0|BB|NLD|Online TA|TA/TO|0|0|0|D|D|0|No Deposit|240||0|Transient-Party|54|0|1|Check-Out|42686</v>
      </c>
      <c r="AI1135" s="14" t="str">
        <f aca="false">IF(COUNTIF($AH$4:$AH$2603,AH1135)&gt;1,"Duplicate","Unique")</f>
        <v>Unique</v>
      </c>
      <c r="AJ1135" s="14" t="str">
        <f aca="false">IF(COUNTBLANK(B1135:AG1135)&gt;0,"Missing ("&amp;COUNTBLANK(B1135:AG1135)&amp;")","Complete")</f>
        <v>Missing (1)</v>
      </c>
    </row>
    <row r="1136" customFormat="false" ht="15" hidden="false" customHeight="false" outlineLevel="0" collapsed="false">
      <c r="A1136" s="0" t="n">
        <v>1133</v>
      </c>
      <c r="B1136" s="0" t="s">
        <v>80</v>
      </c>
      <c r="C1136" s="0" t="n">
        <v>0</v>
      </c>
      <c r="D1136" s="0" t="n">
        <v>50</v>
      </c>
      <c r="E1136" s="0" t="n">
        <v>2016</v>
      </c>
      <c r="F1136" s="0" t="s">
        <v>119</v>
      </c>
      <c r="G1136" s="0" t="n">
        <v>32</v>
      </c>
      <c r="H1136" s="0" t="n">
        <v>5</v>
      </c>
      <c r="I1136" s="0" t="n">
        <v>2</v>
      </c>
      <c r="J1136" s="0" t="n">
        <v>4</v>
      </c>
      <c r="K1136" s="0" t="n">
        <v>2</v>
      </c>
      <c r="L1136" s="0" t="n">
        <v>0</v>
      </c>
      <c r="M1136" s="0" t="n">
        <v>0</v>
      </c>
      <c r="N1136" s="0" t="s">
        <v>112</v>
      </c>
      <c r="O1136" s="0" t="s">
        <v>122</v>
      </c>
      <c r="P1136" s="0" t="s">
        <v>99</v>
      </c>
      <c r="Q1136" s="0" t="s">
        <v>94</v>
      </c>
      <c r="R1136" s="0" t="n">
        <v>0</v>
      </c>
      <c r="S1136" s="0" t="n">
        <v>0</v>
      </c>
      <c r="T1136" s="0" t="n">
        <v>0</v>
      </c>
      <c r="U1136" s="0" t="s">
        <v>156</v>
      </c>
      <c r="V1136" s="0" t="s">
        <v>156</v>
      </c>
      <c r="W1136" s="0" t="n">
        <v>1</v>
      </c>
      <c r="X1136" s="0" t="s">
        <v>86</v>
      </c>
      <c r="Y1136" s="0" t="n">
        <v>426</v>
      </c>
      <c r="AA1136" s="0" t="n">
        <v>0</v>
      </c>
      <c r="AB1136" s="0" t="s">
        <v>101</v>
      </c>
      <c r="AC1136" s="0" t="n">
        <v>231.17</v>
      </c>
      <c r="AD1136" s="0" t="n">
        <v>0</v>
      </c>
      <c r="AE1136" s="0" t="n">
        <v>0</v>
      </c>
      <c r="AF1136" s="0" t="s">
        <v>88</v>
      </c>
      <c r="AG1136" s="13" t="n">
        <v>42593</v>
      </c>
      <c r="AH1136" s="0" t="str">
        <f aca="false">B1136&amp;"|"&amp;C1136&amp;"|"&amp;D1136&amp;"|"&amp;E1136&amp;"|"&amp;F1136&amp;"|"&amp;G1136&amp;"|"&amp;H1136&amp;"|"&amp;I1136&amp;"|"&amp;J1136&amp;"|"&amp;K1136&amp;"|"&amp;L1136&amp;"|"&amp;M1136&amp;"|"&amp;N1136&amp;"|"&amp;O1136&amp;"|"&amp;P1136&amp;"|"&amp;Q1136&amp;"|"&amp;R1136&amp;"|"&amp;S1136&amp;"|"&amp;T1136&amp;"|"&amp;U1136&amp;"|"&amp;V1136&amp;"|"&amp;W1136&amp;"|"&amp;X1136&amp;"|"&amp;Y1136&amp;"|"&amp;Z1136&amp;"|"&amp;AA1136&amp;"|"&amp;AB1136&amp;"|"&amp;AC1136&amp;"|"&amp;AD1136&amp;"|"&amp;AE1136&amp;"|"&amp;AF1136&amp;"|"&amp;AG1136</f>
        <v>Resort Hotel|0|50|2016|August|32|5|2|4|2|0|0|HB|FRA|Offline TA/TO|TA/TO|0|0|0|C|C|1|No Deposit|426||0|Transient-Party|231.17|0|0|Check-Out|42593</v>
      </c>
      <c r="AI1136" s="0" t="str">
        <f aca="false">IF(COUNTIF($AH$4:$AH$2603,AH1136)&gt;1,"Duplicate","Unique")</f>
        <v>Unique</v>
      </c>
      <c r="AJ1136" s="0" t="str">
        <f aca="false">IF(COUNTBLANK(B1136:AG1136)&gt;0,"Missing ("&amp;COUNTBLANK(B1136:AG1136)&amp;")","Complete")</f>
        <v>Missing (1)</v>
      </c>
    </row>
    <row r="1137" customFormat="false" ht="15" hidden="false" customHeight="false" outlineLevel="0" collapsed="false">
      <c r="A1137" s="14" t="n">
        <v>1134</v>
      </c>
      <c r="B1137" s="14" t="s">
        <v>90</v>
      </c>
      <c r="C1137" s="14" t="n">
        <v>0</v>
      </c>
      <c r="D1137" s="14" t="n">
        <v>17</v>
      </c>
      <c r="E1137" s="14" t="n">
        <v>2017</v>
      </c>
      <c r="F1137" s="14" t="s">
        <v>118</v>
      </c>
      <c r="G1137" s="14" t="n">
        <v>9</v>
      </c>
      <c r="H1137" s="14" t="n">
        <v>26</v>
      </c>
      <c r="I1137" s="14" t="n">
        <v>2</v>
      </c>
      <c r="J1137" s="14" t="n">
        <v>1</v>
      </c>
      <c r="K1137" s="14" t="n">
        <v>1</v>
      </c>
      <c r="L1137" s="14" t="n">
        <v>0</v>
      </c>
      <c r="M1137" s="14" t="n">
        <v>0</v>
      </c>
      <c r="N1137" s="14" t="s">
        <v>82</v>
      </c>
      <c r="O1137" s="14" t="s">
        <v>140</v>
      </c>
      <c r="P1137" s="14" t="s">
        <v>116</v>
      </c>
      <c r="Q1137" s="14" t="s">
        <v>94</v>
      </c>
      <c r="R1137" s="14" t="n">
        <v>0</v>
      </c>
      <c r="S1137" s="14" t="n">
        <v>0</v>
      </c>
      <c r="T1137" s="14" t="n">
        <v>0</v>
      </c>
      <c r="U1137" s="14" t="s">
        <v>109</v>
      </c>
      <c r="V1137" s="14" t="s">
        <v>109</v>
      </c>
      <c r="W1137" s="14" t="n">
        <v>0</v>
      </c>
      <c r="X1137" s="14" t="s">
        <v>86</v>
      </c>
      <c r="Y1137" s="14" t="n">
        <v>30</v>
      </c>
      <c r="Z1137" s="14"/>
      <c r="AA1137" s="14" t="n">
        <v>0</v>
      </c>
      <c r="AB1137" s="14" t="s">
        <v>101</v>
      </c>
      <c r="AC1137" s="14" t="n">
        <v>75</v>
      </c>
      <c r="AD1137" s="14" t="n">
        <v>0</v>
      </c>
      <c r="AE1137" s="14" t="n">
        <v>0</v>
      </c>
      <c r="AF1137" s="14" t="s">
        <v>88</v>
      </c>
      <c r="AG1137" s="15" t="n">
        <v>42795</v>
      </c>
      <c r="AH1137" s="14" t="str">
        <f aca="false">B1137&amp;"|"&amp;C1137&amp;"|"&amp;D1137&amp;"|"&amp;E1137&amp;"|"&amp;F1137&amp;"|"&amp;G1137&amp;"|"&amp;H1137&amp;"|"&amp;I1137&amp;"|"&amp;J1137&amp;"|"&amp;K1137&amp;"|"&amp;L1137&amp;"|"&amp;M1137&amp;"|"&amp;N1137&amp;"|"&amp;O1137&amp;"|"&amp;P1137&amp;"|"&amp;Q1137&amp;"|"&amp;R1137&amp;"|"&amp;S1137&amp;"|"&amp;T1137&amp;"|"&amp;U1137&amp;"|"&amp;V1137&amp;"|"&amp;W1137&amp;"|"&amp;X1137&amp;"|"&amp;Y1137&amp;"|"&amp;Z1137&amp;"|"&amp;AA1137&amp;"|"&amp;AB1137&amp;"|"&amp;AC1137&amp;"|"&amp;AD1137&amp;"|"&amp;AE1137&amp;"|"&amp;AF1137&amp;"|"&amp;AG1137</f>
        <v>City Hotel|0|17|2017|February|9|26|2|1|1|0|0|BB|CHN|Groups|TA/TO|0|0|0|D|D|0|No Deposit|30||0|Transient-Party|75|0|0|Check-Out|42795</v>
      </c>
      <c r="AI1137" s="14" t="str">
        <f aca="false">IF(COUNTIF($AH$4:$AH$2603,AH1137)&gt;1,"Duplicate","Unique")</f>
        <v>Unique</v>
      </c>
      <c r="AJ1137" s="14" t="str">
        <f aca="false">IF(COUNTBLANK(B1137:AG1137)&gt;0,"Missing ("&amp;COUNTBLANK(B1137:AG1137)&amp;")","Complete")</f>
        <v>Missing (1)</v>
      </c>
    </row>
    <row r="1138" customFormat="false" ht="15" hidden="false" customHeight="false" outlineLevel="0" collapsed="false">
      <c r="A1138" s="0" t="n">
        <v>1135</v>
      </c>
      <c r="B1138" s="0" t="s">
        <v>90</v>
      </c>
      <c r="C1138" s="0" t="n">
        <v>0</v>
      </c>
      <c r="D1138" s="0" t="n">
        <v>93</v>
      </c>
      <c r="E1138" s="0" t="n">
        <v>2017</v>
      </c>
      <c r="F1138" s="0" t="s">
        <v>106</v>
      </c>
      <c r="G1138" s="0" t="n">
        <v>15</v>
      </c>
      <c r="H1138" s="0" t="n">
        <v>11</v>
      </c>
      <c r="I1138" s="0" t="n">
        <v>0</v>
      </c>
      <c r="J1138" s="0" t="n">
        <v>3</v>
      </c>
      <c r="K1138" s="0" t="n">
        <v>2</v>
      </c>
      <c r="L1138" s="0" t="n">
        <v>0</v>
      </c>
      <c r="M1138" s="0" t="n">
        <v>0</v>
      </c>
      <c r="N1138" s="0" t="s">
        <v>82</v>
      </c>
      <c r="O1138" s="0" t="s">
        <v>117</v>
      </c>
      <c r="P1138" s="0" t="s">
        <v>93</v>
      </c>
      <c r="Q1138" s="0" t="s">
        <v>94</v>
      </c>
      <c r="R1138" s="0" t="n">
        <v>0</v>
      </c>
      <c r="S1138" s="0" t="n">
        <v>0</v>
      </c>
      <c r="T1138" s="0" t="n">
        <v>0</v>
      </c>
      <c r="U1138" s="0" t="s">
        <v>95</v>
      </c>
      <c r="V1138" s="0" t="s">
        <v>95</v>
      </c>
      <c r="W1138" s="0" t="n">
        <v>0</v>
      </c>
      <c r="X1138" s="0" t="s">
        <v>86</v>
      </c>
      <c r="Y1138" s="0" t="n">
        <v>9</v>
      </c>
      <c r="AA1138" s="0" t="n">
        <v>0</v>
      </c>
      <c r="AB1138" s="0" t="s">
        <v>87</v>
      </c>
      <c r="AC1138" s="0" t="n">
        <v>120</v>
      </c>
      <c r="AD1138" s="0" t="n">
        <v>0</v>
      </c>
      <c r="AE1138" s="0" t="n">
        <v>1</v>
      </c>
      <c r="AF1138" s="0" t="s">
        <v>88</v>
      </c>
      <c r="AG1138" s="13" t="n">
        <v>42839</v>
      </c>
      <c r="AH1138" s="0" t="str">
        <f aca="false">B1138&amp;"|"&amp;C1138&amp;"|"&amp;D1138&amp;"|"&amp;E1138&amp;"|"&amp;F1138&amp;"|"&amp;G1138&amp;"|"&amp;H1138&amp;"|"&amp;I1138&amp;"|"&amp;J1138&amp;"|"&amp;K1138&amp;"|"&amp;L1138&amp;"|"&amp;M1138&amp;"|"&amp;N1138&amp;"|"&amp;O1138&amp;"|"&amp;P1138&amp;"|"&amp;Q1138&amp;"|"&amp;R1138&amp;"|"&amp;S1138&amp;"|"&amp;T1138&amp;"|"&amp;U1138&amp;"|"&amp;V1138&amp;"|"&amp;W1138&amp;"|"&amp;X1138&amp;"|"&amp;Y1138&amp;"|"&amp;Z1138&amp;"|"&amp;AA1138&amp;"|"&amp;AB1138&amp;"|"&amp;AC1138&amp;"|"&amp;AD1138&amp;"|"&amp;AE1138&amp;"|"&amp;AF1138&amp;"|"&amp;AG1138</f>
        <v>City Hotel|0|93|2017|April|15|11|0|3|2|0|0|BB|BEL|Online TA|TA/TO|0|0|0|A|A|0|No Deposit|9||0|Transient|120|0|1|Check-Out|42839</v>
      </c>
      <c r="AI1138" s="0" t="str">
        <f aca="false">IF(COUNTIF($AH$4:$AH$2603,AH1138)&gt;1,"Duplicate","Unique")</f>
        <v>Unique</v>
      </c>
      <c r="AJ1138" s="0" t="str">
        <f aca="false">IF(COUNTBLANK(B1138:AG1138)&gt;0,"Missing ("&amp;COUNTBLANK(B1138:AG1138)&amp;")","Complete")</f>
        <v>Missing (1)</v>
      </c>
    </row>
    <row r="1139" customFormat="false" ht="15" hidden="false" customHeight="false" outlineLevel="0" collapsed="false">
      <c r="A1139" s="14" t="n">
        <v>1136</v>
      </c>
      <c r="B1139" s="14" t="s">
        <v>90</v>
      </c>
      <c r="C1139" s="14" t="n">
        <v>0</v>
      </c>
      <c r="D1139" s="14" t="n">
        <v>0</v>
      </c>
      <c r="E1139" s="14" t="n">
        <v>2015</v>
      </c>
      <c r="F1139" s="14" t="s">
        <v>111</v>
      </c>
      <c r="G1139" s="14" t="n">
        <v>42</v>
      </c>
      <c r="H1139" s="14" t="n">
        <v>15</v>
      </c>
      <c r="I1139" s="14" t="n">
        <v>0</v>
      </c>
      <c r="J1139" s="14" t="n">
        <v>2</v>
      </c>
      <c r="K1139" s="14" t="n">
        <v>1</v>
      </c>
      <c r="L1139" s="14" t="n">
        <v>0</v>
      </c>
      <c r="M1139" s="14" t="n">
        <v>0</v>
      </c>
      <c r="N1139" s="14" t="s">
        <v>82</v>
      </c>
      <c r="O1139" s="14" t="s">
        <v>92</v>
      </c>
      <c r="P1139" s="14" t="s">
        <v>99</v>
      </c>
      <c r="Q1139" s="14" t="s">
        <v>94</v>
      </c>
      <c r="R1139" s="14" t="n">
        <v>0</v>
      </c>
      <c r="S1139" s="14" t="n">
        <v>0</v>
      </c>
      <c r="T1139" s="14" t="n">
        <v>0</v>
      </c>
      <c r="U1139" s="14" t="s">
        <v>95</v>
      </c>
      <c r="V1139" s="14" t="s">
        <v>109</v>
      </c>
      <c r="W1139" s="14" t="n">
        <v>0</v>
      </c>
      <c r="X1139" s="14" t="s">
        <v>86</v>
      </c>
      <c r="Y1139" s="14" t="n">
        <v>99</v>
      </c>
      <c r="Z1139" s="14"/>
      <c r="AA1139" s="14" t="n">
        <v>0</v>
      </c>
      <c r="AB1139" s="14" t="s">
        <v>87</v>
      </c>
      <c r="AC1139" s="14" t="n">
        <v>100</v>
      </c>
      <c r="AD1139" s="14" t="n">
        <v>0</v>
      </c>
      <c r="AE1139" s="14" t="n">
        <v>0</v>
      </c>
      <c r="AF1139" s="14" t="s">
        <v>88</v>
      </c>
      <c r="AG1139" s="15" t="n">
        <v>42294</v>
      </c>
      <c r="AH1139" s="14" t="str">
        <f aca="false">B1139&amp;"|"&amp;C1139&amp;"|"&amp;D1139&amp;"|"&amp;E1139&amp;"|"&amp;F1139&amp;"|"&amp;G1139&amp;"|"&amp;H1139&amp;"|"&amp;I1139&amp;"|"&amp;J1139&amp;"|"&amp;K1139&amp;"|"&amp;L1139&amp;"|"&amp;M1139&amp;"|"&amp;N1139&amp;"|"&amp;O1139&amp;"|"&amp;P1139&amp;"|"&amp;Q1139&amp;"|"&amp;R1139&amp;"|"&amp;S1139&amp;"|"&amp;T1139&amp;"|"&amp;U1139&amp;"|"&amp;V1139&amp;"|"&amp;W1139&amp;"|"&amp;X1139&amp;"|"&amp;Y1139&amp;"|"&amp;Z1139&amp;"|"&amp;AA1139&amp;"|"&amp;AB1139&amp;"|"&amp;AC1139&amp;"|"&amp;AD1139&amp;"|"&amp;AE1139&amp;"|"&amp;AF1139&amp;"|"&amp;AG1139</f>
        <v>City Hotel|0|0|2015|October|42|15|0|2|1|0|0|BB|PRT|Offline TA/TO|TA/TO|0|0|0|A|D|0|No Deposit|99||0|Transient|100|0|0|Check-Out|42294</v>
      </c>
      <c r="AI1139" s="14" t="str">
        <f aca="false">IF(COUNTIF($AH$4:$AH$2603,AH1139)&gt;1,"Duplicate","Unique")</f>
        <v>Unique</v>
      </c>
      <c r="AJ1139" s="14" t="str">
        <f aca="false">IF(COUNTBLANK(B1139:AG1139)&gt;0,"Missing ("&amp;COUNTBLANK(B1139:AG1139)&amp;")","Complete")</f>
        <v>Missing (1)</v>
      </c>
    </row>
    <row r="1140" customFormat="false" ht="15" hidden="false" customHeight="false" outlineLevel="0" collapsed="false">
      <c r="A1140" s="0" t="n">
        <v>1137</v>
      </c>
      <c r="B1140" s="0" t="s">
        <v>80</v>
      </c>
      <c r="C1140" s="0" t="n">
        <v>0</v>
      </c>
      <c r="D1140" s="0" t="n">
        <v>26</v>
      </c>
      <c r="E1140" s="0" t="n">
        <v>2017</v>
      </c>
      <c r="F1140" s="0" t="s">
        <v>126</v>
      </c>
      <c r="G1140" s="0" t="n">
        <v>4</v>
      </c>
      <c r="H1140" s="0" t="n">
        <v>28</v>
      </c>
      <c r="I1140" s="0" t="n">
        <v>0</v>
      </c>
      <c r="J1140" s="0" t="n">
        <v>1</v>
      </c>
      <c r="K1140" s="0" t="n">
        <v>2</v>
      </c>
      <c r="L1140" s="0" t="n">
        <v>0</v>
      </c>
      <c r="M1140" s="0" t="n">
        <v>0</v>
      </c>
      <c r="N1140" s="0" t="s">
        <v>112</v>
      </c>
      <c r="O1140" s="0" t="s">
        <v>83</v>
      </c>
      <c r="P1140" s="0" t="s">
        <v>93</v>
      </c>
      <c r="Q1140" s="0" t="s">
        <v>94</v>
      </c>
      <c r="R1140" s="0" t="n">
        <v>0</v>
      </c>
      <c r="S1140" s="0" t="n">
        <v>0</v>
      </c>
      <c r="T1140" s="0" t="n">
        <v>0</v>
      </c>
      <c r="U1140" s="0" t="s">
        <v>109</v>
      </c>
      <c r="V1140" s="0" t="s">
        <v>109</v>
      </c>
      <c r="W1140" s="0" t="n">
        <v>0</v>
      </c>
      <c r="X1140" s="0" t="s">
        <v>86</v>
      </c>
      <c r="Y1140" s="0" t="n">
        <v>240</v>
      </c>
      <c r="AA1140" s="0" t="n">
        <v>0</v>
      </c>
      <c r="AB1140" s="0" t="s">
        <v>87</v>
      </c>
      <c r="AC1140" s="0" t="n">
        <v>88</v>
      </c>
      <c r="AD1140" s="0" t="n">
        <v>1</v>
      </c>
      <c r="AE1140" s="0" t="n">
        <v>1</v>
      </c>
      <c r="AF1140" s="0" t="s">
        <v>88</v>
      </c>
      <c r="AG1140" s="13" t="n">
        <v>42764</v>
      </c>
      <c r="AH1140" s="0" t="str">
        <f aca="false">B1140&amp;"|"&amp;C1140&amp;"|"&amp;D1140&amp;"|"&amp;E1140&amp;"|"&amp;F1140&amp;"|"&amp;G1140&amp;"|"&amp;H1140&amp;"|"&amp;I1140&amp;"|"&amp;J1140&amp;"|"&amp;K1140&amp;"|"&amp;L1140&amp;"|"&amp;M1140&amp;"|"&amp;N1140&amp;"|"&amp;O1140&amp;"|"&amp;P1140&amp;"|"&amp;Q1140&amp;"|"&amp;R1140&amp;"|"&amp;S1140&amp;"|"&amp;T1140&amp;"|"&amp;U1140&amp;"|"&amp;V1140&amp;"|"&amp;W1140&amp;"|"&amp;X1140&amp;"|"&amp;Y1140&amp;"|"&amp;Z1140&amp;"|"&amp;AA1140&amp;"|"&amp;AB1140&amp;"|"&amp;AC1140&amp;"|"&amp;AD1140&amp;"|"&amp;AE1140&amp;"|"&amp;AF1140&amp;"|"&amp;AG1140</f>
        <v>Resort Hotel|0|26|2017|January|4|28|0|1|2|0|0|HB|GBR|Online TA|TA/TO|0|0|0|D|D|0|No Deposit|240||0|Transient|88|1|1|Check-Out|42764</v>
      </c>
      <c r="AI1140" s="0" t="str">
        <f aca="false">IF(COUNTIF($AH$4:$AH$2603,AH1140)&gt;1,"Duplicate","Unique")</f>
        <v>Unique</v>
      </c>
      <c r="AJ1140" s="0" t="str">
        <f aca="false">IF(COUNTBLANK(B1140:AG1140)&gt;0,"Missing ("&amp;COUNTBLANK(B1140:AG1140)&amp;")","Complete")</f>
        <v>Missing (1)</v>
      </c>
    </row>
    <row r="1141" customFormat="false" ht="15" hidden="false" customHeight="false" outlineLevel="0" collapsed="false">
      <c r="A1141" s="14" t="n">
        <v>1138</v>
      </c>
      <c r="B1141" s="14" t="s">
        <v>80</v>
      </c>
      <c r="C1141" s="14" t="n">
        <v>0</v>
      </c>
      <c r="D1141" s="14" t="n">
        <v>0</v>
      </c>
      <c r="E1141" s="14" t="n">
        <v>2017</v>
      </c>
      <c r="F1141" s="14" t="s">
        <v>106</v>
      </c>
      <c r="G1141" s="14" t="n">
        <v>14</v>
      </c>
      <c r="H1141" s="14" t="n">
        <v>3</v>
      </c>
      <c r="I1141" s="14" t="n">
        <v>1</v>
      </c>
      <c r="J1141" s="14" t="n">
        <v>1</v>
      </c>
      <c r="K1141" s="14" t="n">
        <v>2</v>
      </c>
      <c r="L1141" s="14" t="n">
        <v>0</v>
      </c>
      <c r="M1141" s="14" t="n">
        <v>0</v>
      </c>
      <c r="N1141" s="14" t="s">
        <v>82</v>
      </c>
      <c r="O1141" s="14" t="s">
        <v>122</v>
      </c>
      <c r="P1141" s="14" t="s">
        <v>84</v>
      </c>
      <c r="Q1141" s="14" t="s">
        <v>84</v>
      </c>
      <c r="R1141" s="14" t="n">
        <v>0</v>
      </c>
      <c r="S1141" s="14" t="n">
        <v>0</v>
      </c>
      <c r="T1141" s="14" t="n">
        <v>0</v>
      </c>
      <c r="U1141" s="14" t="s">
        <v>109</v>
      </c>
      <c r="V1141" s="14" t="s">
        <v>109</v>
      </c>
      <c r="W1141" s="14" t="n">
        <v>0</v>
      </c>
      <c r="X1141" s="14" t="s">
        <v>86</v>
      </c>
      <c r="Y1141" s="14"/>
      <c r="Z1141" s="14"/>
      <c r="AA1141" s="14" t="n">
        <v>0</v>
      </c>
      <c r="AB1141" s="14" t="s">
        <v>87</v>
      </c>
      <c r="AC1141" s="14" t="n">
        <v>102</v>
      </c>
      <c r="AD1141" s="14" t="n">
        <v>1</v>
      </c>
      <c r="AE1141" s="14" t="n">
        <v>0</v>
      </c>
      <c r="AF1141" s="14" t="s">
        <v>88</v>
      </c>
      <c r="AG1141" s="15" t="n">
        <v>42830</v>
      </c>
      <c r="AH1141" s="14" t="str">
        <f aca="false">B1141&amp;"|"&amp;C1141&amp;"|"&amp;D1141&amp;"|"&amp;E1141&amp;"|"&amp;F1141&amp;"|"&amp;G1141&amp;"|"&amp;H1141&amp;"|"&amp;I1141&amp;"|"&amp;J1141&amp;"|"&amp;K1141&amp;"|"&amp;L1141&amp;"|"&amp;M1141&amp;"|"&amp;N1141&amp;"|"&amp;O1141&amp;"|"&amp;P1141&amp;"|"&amp;Q1141&amp;"|"&amp;R1141&amp;"|"&amp;S1141&amp;"|"&amp;T1141&amp;"|"&amp;U1141&amp;"|"&amp;V1141&amp;"|"&amp;W1141&amp;"|"&amp;X1141&amp;"|"&amp;Y1141&amp;"|"&amp;Z1141&amp;"|"&amp;AA1141&amp;"|"&amp;AB1141&amp;"|"&amp;AC1141&amp;"|"&amp;AD1141&amp;"|"&amp;AE1141&amp;"|"&amp;AF1141&amp;"|"&amp;AG1141</f>
        <v>Resort Hotel|0|0|2017|April|14|3|1|1|2|0|0|BB|FRA|Direct|Direct|0|0|0|D|D|0|No Deposit|||0|Transient|102|1|0|Check-Out|42830</v>
      </c>
      <c r="AI1141" s="14" t="str">
        <f aca="false">IF(COUNTIF($AH$4:$AH$2603,AH1141)&gt;1,"Duplicate","Unique")</f>
        <v>Unique</v>
      </c>
      <c r="AJ1141" s="14" t="str">
        <f aca="false">IF(COUNTBLANK(B1141:AG1141)&gt;0,"Missing ("&amp;COUNTBLANK(B1141:AG1141)&amp;")","Complete")</f>
        <v>Missing (2)</v>
      </c>
    </row>
    <row r="1142" customFormat="false" ht="15" hidden="false" customHeight="false" outlineLevel="0" collapsed="false">
      <c r="A1142" s="0" t="n">
        <v>1139</v>
      </c>
      <c r="B1142" s="0" t="s">
        <v>90</v>
      </c>
      <c r="C1142" s="0" t="n">
        <v>0</v>
      </c>
      <c r="D1142" s="0" t="n">
        <v>157</v>
      </c>
      <c r="E1142" s="0" t="n">
        <v>2017</v>
      </c>
      <c r="F1142" s="0" t="s">
        <v>121</v>
      </c>
      <c r="G1142" s="0" t="n">
        <v>18</v>
      </c>
      <c r="H1142" s="0" t="n">
        <v>1</v>
      </c>
      <c r="I1142" s="0" t="n">
        <v>1</v>
      </c>
      <c r="J1142" s="0" t="n">
        <v>3</v>
      </c>
      <c r="K1142" s="0" t="n">
        <v>2</v>
      </c>
      <c r="L1142" s="0" t="n">
        <v>0</v>
      </c>
      <c r="M1142" s="0" t="n">
        <v>0</v>
      </c>
      <c r="N1142" s="0" t="s">
        <v>112</v>
      </c>
      <c r="O1142" s="0" t="s">
        <v>122</v>
      </c>
      <c r="P1142" s="0" t="s">
        <v>84</v>
      </c>
      <c r="Q1142" s="0" t="s">
        <v>84</v>
      </c>
      <c r="R1142" s="0" t="n">
        <v>0</v>
      </c>
      <c r="S1142" s="0" t="n">
        <v>0</v>
      </c>
      <c r="T1142" s="0" t="n">
        <v>0</v>
      </c>
      <c r="U1142" s="0" t="s">
        <v>95</v>
      </c>
      <c r="V1142" s="0" t="s">
        <v>95</v>
      </c>
      <c r="W1142" s="0" t="n">
        <v>1</v>
      </c>
      <c r="X1142" s="0" t="s">
        <v>86</v>
      </c>
      <c r="Y1142" s="0" t="n">
        <v>14</v>
      </c>
      <c r="AA1142" s="0" t="n">
        <v>0</v>
      </c>
      <c r="AB1142" s="0" t="s">
        <v>87</v>
      </c>
      <c r="AC1142" s="0" t="n">
        <v>134.25</v>
      </c>
      <c r="AD1142" s="0" t="n">
        <v>0</v>
      </c>
      <c r="AE1142" s="0" t="n">
        <v>2</v>
      </c>
      <c r="AF1142" s="0" t="s">
        <v>88</v>
      </c>
      <c r="AG1142" s="13" t="n">
        <v>42860</v>
      </c>
      <c r="AH1142" s="0" t="str">
        <f aca="false">B1142&amp;"|"&amp;C1142&amp;"|"&amp;D1142&amp;"|"&amp;E1142&amp;"|"&amp;F1142&amp;"|"&amp;G1142&amp;"|"&amp;H1142&amp;"|"&amp;I1142&amp;"|"&amp;J1142&amp;"|"&amp;K1142&amp;"|"&amp;L1142&amp;"|"&amp;M1142&amp;"|"&amp;N1142&amp;"|"&amp;O1142&amp;"|"&amp;P1142&amp;"|"&amp;Q1142&amp;"|"&amp;R1142&amp;"|"&amp;S1142&amp;"|"&amp;T1142&amp;"|"&amp;U1142&amp;"|"&amp;V1142&amp;"|"&amp;W1142&amp;"|"&amp;X1142&amp;"|"&amp;Y1142&amp;"|"&amp;Z1142&amp;"|"&amp;AA1142&amp;"|"&amp;AB1142&amp;"|"&amp;AC1142&amp;"|"&amp;AD1142&amp;"|"&amp;AE1142&amp;"|"&amp;AF1142&amp;"|"&amp;AG1142</f>
        <v>City Hotel|0|157|2017|May|18|1|1|3|2|0|0|HB|FRA|Direct|Direct|0|0|0|A|A|1|No Deposit|14||0|Transient|134.25|0|2|Check-Out|42860</v>
      </c>
      <c r="AI1142" s="0" t="str">
        <f aca="false">IF(COUNTIF($AH$4:$AH$2603,AH1142)&gt;1,"Duplicate","Unique")</f>
        <v>Unique</v>
      </c>
      <c r="AJ1142" s="0" t="str">
        <f aca="false">IF(COUNTBLANK(B1142:AG1142)&gt;0,"Missing ("&amp;COUNTBLANK(B1142:AG1142)&amp;")","Complete")</f>
        <v>Missing (1)</v>
      </c>
    </row>
    <row r="1143" customFormat="false" ht="15" hidden="false" customHeight="false" outlineLevel="0" collapsed="false">
      <c r="A1143" s="14" t="n">
        <v>1140</v>
      </c>
      <c r="B1143" s="14" t="s">
        <v>90</v>
      </c>
      <c r="C1143" s="14" t="n">
        <v>1</v>
      </c>
      <c r="D1143" s="14" t="n">
        <v>330</v>
      </c>
      <c r="E1143" s="14" t="n">
        <v>2016</v>
      </c>
      <c r="F1143" s="14" t="s">
        <v>135</v>
      </c>
      <c r="G1143" s="14" t="n">
        <v>23</v>
      </c>
      <c r="H1143" s="14" t="n">
        <v>2</v>
      </c>
      <c r="I1143" s="14" t="n">
        <v>0</v>
      </c>
      <c r="J1143" s="14" t="n">
        <v>1</v>
      </c>
      <c r="K1143" s="14" t="n">
        <v>1</v>
      </c>
      <c r="L1143" s="14" t="n">
        <v>0</v>
      </c>
      <c r="M1143" s="14" t="n">
        <v>0</v>
      </c>
      <c r="N1143" s="14" t="s">
        <v>82</v>
      </c>
      <c r="O1143" s="14" t="s">
        <v>92</v>
      </c>
      <c r="P1143" s="14" t="s">
        <v>116</v>
      </c>
      <c r="Q1143" s="14" t="s">
        <v>94</v>
      </c>
      <c r="R1143" s="14" t="n">
        <v>0</v>
      </c>
      <c r="S1143" s="14" t="n">
        <v>0</v>
      </c>
      <c r="T1143" s="14" t="n">
        <v>0</v>
      </c>
      <c r="U1143" s="14" t="s">
        <v>95</v>
      </c>
      <c r="V1143" s="14" t="s">
        <v>95</v>
      </c>
      <c r="W1143" s="14" t="n">
        <v>0</v>
      </c>
      <c r="X1143" s="14" t="s">
        <v>120</v>
      </c>
      <c r="Y1143" s="14" t="n">
        <v>1</v>
      </c>
      <c r="Z1143" s="14"/>
      <c r="AA1143" s="14" t="n">
        <v>0</v>
      </c>
      <c r="AB1143" s="14" t="s">
        <v>87</v>
      </c>
      <c r="AC1143" s="14" t="n">
        <v>59</v>
      </c>
      <c r="AD1143" s="14" t="n">
        <v>0</v>
      </c>
      <c r="AE1143" s="14" t="n">
        <v>0</v>
      </c>
      <c r="AF1143" s="14" t="s">
        <v>96</v>
      </c>
      <c r="AG1143" s="15" t="n">
        <v>42298</v>
      </c>
      <c r="AH1143" s="14" t="str">
        <f aca="false">B1143&amp;"|"&amp;C1143&amp;"|"&amp;D1143&amp;"|"&amp;E1143&amp;"|"&amp;F1143&amp;"|"&amp;G1143&amp;"|"&amp;H1143&amp;"|"&amp;I1143&amp;"|"&amp;J1143&amp;"|"&amp;K1143&amp;"|"&amp;L1143&amp;"|"&amp;M1143&amp;"|"&amp;N1143&amp;"|"&amp;O1143&amp;"|"&amp;P1143&amp;"|"&amp;Q1143&amp;"|"&amp;R1143&amp;"|"&amp;S1143&amp;"|"&amp;T1143&amp;"|"&amp;U1143&amp;"|"&amp;V1143&amp;"|"&amp;W1143&amp;"|"&amp;X1143&amp;"|"&amp;Y1143&amp;"|"&amp;Z1143&amp;"|"&amp;AA1143&amp;"|"&amp;AB1143&amp;"|"&amp;AC1143&amp;"|"&amp;AD1143&amp;"|"&amp;AE1143&amp;"|"&amp;AF1143&amp;"|"&amp;AG1143</f>
        <v>City Hotel|1|330|2016|June|23|2|0|1|1|0|0|BB|PRT|Groups|TA/TO|0|0|0|A|A|0|Non Refund|1||0|Transient|59|0|0|Canceled|42298</v>
      </c>
      <c r="AI1143" s="14" t="str">
        <f aca="false">IF(COUNTIF($AH$4:$AH$2603,AH1143)&gt;1,"Duplicate","Unique")</f>
        <v>Unique</v>
      </c>
      <c r="AJ1143" s="14" t="str">
        <f aca="false">IF(COUNTBLANK(B1143:AG1143)&gt;0,"Missing ("&amp;COUNTBLANK(B1143:AG1143)&amp;")","Complete")</f>
        <v>Missing (1)</v>
      </c>
    </row>
    <row r="1144" customFormat="false" ht="15" hidden="false" customHeight="false" outlineLevel="0" collapsed="false">
      <c r="A1144" s="0" t="n">
        <v>1141</v>
      </c>
      <c r="B1144" s="0" t="s">
        <v>90</v>
      </c>
      <c r="C1144" s="0" t="n">
        <v>1</v>
      </c>
      <c r="D1144" s="0" t="n">
        <v>42</v>
      </c>
      <c r="E1144" s="0" t="n">
        <v>2017</v>
      </c>
      <c r="F1144" s="0" t="s">
        <v>103</v>
      </c>
      <c r="G1144" s="0" t="n">
        <v>12</v>
      </c>
      <c r="H1144" s="0" t="n">
        <v>22</v>
      </c>
      <c r="I1144" s="0" t="n">
        <v>0</v>
      </c>
      <c r="J1144" s="0" t="n">
        <v>4</v>
      </c>
      <c r="K1144" s="0" t="n">
        <v>3</v>
      </c>
      <c r="L1144" s="0" t="n">
        <v>0</v>
      </c>
      <c r="M1144" s="0" t="n">
        <v>0</v>
      </c>
      <c r="N1144" s="0" t="s">
        <v>82</v>
      </c>
      <c r="O1144" s="0" t="s">
        <v>83</v>
      </c>
      <c r="P1144" s="0" t="s">
        <v>93</v>
      </c>
      <c r="Q1144" s="0" t="s">
        <v>94</v>
      </c>
      <c r="R1144" s="0" t="n">
        <v>0</v>
      </c>
      <c r="S1144" s="0" t="n">
        <v>0</v>
      </c>
      <c r="T1144" s="0" t="n">
        <v>0</v>
      </c>
      <c r="U1144" s="0" t="s">
        <v>124</v>
      </c>
      <c r="V1144" s="0" t="s">
        <v>124</v>
      </c>
      <c r="W1144" s="0" t="n">
        <v>0</v>
      </c>
      <c r="X1144" s="0" t="s">
        <v>86</v>
      </c>
      <c r="Y1144" s="0" t="n">
        <v>9</v>
      </c>
      <c r="AA1144" s="0" t="n">
        <v>0</v>
      </c>
      <c r="AB1144" s="0" t="s">
        <v>87</v>
      </c>
      <c r="AC1144" s="0" t="n">
        <v>127.93</v>
      </c>
      <c r="AD1144" s="0" t="n">
        <v>0</v>
      </c>
      <c r="AE1144" s="0" t="n">
        <v>0</v>
      </c>
      <c r="AF1144" s="0" t="s">
        <v>96</v>
      </c>
      <c r="AG1144" s="13" t="n">
        <v>42775</v>
      </c>
      <c r="AH1144" s="0" t="str">
        <f aca="false">B1144&amp;"|"&amp;C1144&amp;"|"&amp;D1144&amp;"|"&amp;E1144&amp;"|"&amp;F1144&amp;"|"&amp;G1144&amp;"|"&amp;H1144&amp;"|"&amp;I1144&amp;"|"&amp;J1144&amp;"|"&amp;K1144&amp;"|"&amp;L1144&amp;"|"&amp;M1144&amp;"|"&amp;N1144&amp;"|"&amp;O1144&amp;"|"&amp;P1144&amp;"|"&amp;Q1144&amp;"|"&amp;R1144&amp;"|"&amp;S1144&amp;"|"&amp;T1144&amp;"|"&amp;U1144&amp;"|"&amp;V1144&amp;"|"&amp;W1144&amp;"|"&amp;X1144&amp;"|"&amp;Y1144&amp;"|"&amp;Z1144&amp;"|"&amp;AA1144&amp;"|"&amp;AB1144&amp;"|"&amp;AC1144&amp;"|"&amp;AD1144&amp;"|"&amp;AE1144&amp;"|"&amp;AF1144&amp;"|"&amp;AG1144</f>
        <v>City Hotel|1|42|2017|March|12|22|0|4|3|0|0|BB|GBR|Online TA|TA/TO|0|0|0|E|E|0|No Deposit|9||0|Transient|127.93|0|0|Canceled|42775</v>
      </c>
      <c r="AI1144" s="0" t="str">
        <f aca="false">IF(COUNTIF($AH$4:$AH$2603,AH1144)&gt;1,"Duplicate","Unique")</f>
        <v>Unique</v>
      </c>
      <c r="AJ1144" s="0" t="str">
        <f aca="false">IF(COUNTBLANK(B1144:AG1144)&gt;0,"Missing ("&amp;COUNTBLANK(B1144:AG1144)&amp;")","Complete")</f>
        <v>Missing (1)</v>
      </c>
    </row>
    <row r="1145" customFormat="false" ht="15" hidden="false" customHeight="false" outlineLevel="0" collapsed="false">
      <c r="A1145" s="14" t="n">
        <v>1142</v>
      </c>
      <c r="B1145" s="14" t="s">
        <v>90</v>
      </c>
      <c r="C1145" s="14" t="n">
        <v>0</v>
      </c>
      <c r="D1145" s="14" t="n">
        <v>124</v>
      </c>
      <c r="E1145" s="14" t="n">
        <v>2017</v>
      </c>
      <c r="F1145" s="14" t="s">
        <v>119</v>
      </c>
      <c r="G1145" s="14" t="n">
        <v>34</v>
      </c>
      <c r="H1145" s="14" t="n">
        <v>21</v>
      </c>
      <c r="I1145" s="14" t="n">
        <v>1</v>
      </c>
      <c r="J1145" s="14" t="n">
        <v>3</v>
      </c>
      <c r="K1145" s="14" t="n">
        <v>1</v>
      </c>
      <c r="L1145" s="14" t="n">
        <v>0</v>
      </c>
      <c r="M1145" s="14" t="n">
        <v>0</v>
      </c>
      <c r="N1145" s="14" t="s">
        <v>82</v>
      </c>
      <c r="O1145" s="14" t="s">
        <v>117</v>
      </c>
      <c r="P1145" s="14" t="s">
        <v>99</v>
      </c>
      <c r="Q1145" s="14" t="s">
        <v>94</v>
      </c>
      <c r="R1145" s="14" t="n">
        <v>0</v>
      </c>
      <c r="S1145" s="14" t="n">
        <v>0</v>
      </c>
      <c r="T1145" s="14" t="n">
        <v>0</v>
      </c>
      <c r="U1145" s="14" t="s">
        <v>95</v>
      </c>
      <c r="V1145" s="14" t="s">
        <v>95</v>
      </c>
      <c r="W1145" s="14" t="n">
        <v>0</v>
      </c>
      <c r="X1145" s="14" t="s">
        <v>86</v>
      </c>
      <c r="Y1145" s="14" t="n">
        <v>98</v>
      </c>
      <c r="Z1145" s="14"/>
      <c r="AA1145" s="14" t="n">
        <v>0</v>
      </c>
      <c r="AB1145" s="14" t="s">
        <v>101</v>
      </c>
      <c r="AC1145" s="14" t="n">
        <v>115</v>
      </c>
      <c r="AD1145" s="14" t="n">
        <v>0</v>
      </c>
      <c r="AE1145" s="14" t="n">
        <v>0</v>
      </c>
      <c r="AF1145" s="14" t="s">
        <v>88</v>
      </c>
      <c r="AG1145" s="15" t="n">
        <v>42972</v>
      </c>
      <c r="AH1145" s="14" t="str">
        <f aca="false">B1145&amp;"|"&amp;C1145&amp;"|"&amp;D1145&amp;"|"&amp;E1145&amp;"|"&amp;F1145&amp;"|"&amp;G1145&amp;"|"&amp;H1145&amp;"|"&amp;I1145&amp;"|"&amp;J1145&amp;"|"&amp;K1145&amp;"|"&amp;L1145&amp;"|"&amp;M1145&amp;"|"&amp;N1145&amp;"|"&amp;O1145&amp;"|"&amp;P1145&amp;"|"&amp;Q1145&amp;"|"&amp;R1145&amp;"|"&amp;S1145&amp;"|"&amp;T1145&amp;"|"&amp;U1145&amp;"|"&amp;V1145&amp;"|"&amp;W1145&amp;"|"&amp;X1145&amp;"|"&amp;Y1145&amp;"|"&amp;Z1145&amp;"|"&amp;AA1145&amp;"|"&amp;AB1145&amp;"|"&amp;AC1145&amp;"|"&amp;AD1145&amp;"|"&amp;AE1145&amp;"|"&amp;AF1145&amp;"|"&amp;AG1145</f>
        <v>City Hotel|0|124|2017|August|34|21|1|3|1|0|0|BB|BEL|Offline TA/TO|TA/TO|0|0|0|A|A|0|No Deposit|98||0|Transient-Party|115|0|0|Check-Out|42972</v>
      </c>
      <c r="AI1145" s="14" t="str">
        <f aca="false">IF(COUNTIF($AH$4:$AH$2603,AH1145)&gt;1,"Duplicate","Unique")</f>
        <v>Unique</v>
      </c>
      <c r="AJ1145" s="14" t="str">
        <f aca="false">IF(COUNTBLANK(B1145:AG1145)&gt;0,"Missing ("&amp;COUNTBLANK(B1145:AG1145)&amp;")","Complete")</f>
        <v>Missing (1)</v>
      </c>
    </row>
    <row r="1146" customFormat="false" ht="15" hidden="false" customHeight="false" outlineLevel="0" collapsed="false">
      <c r="A1146" s="0" t="n">
        <v>1143</v>
      </c>
      <c r="B1146" s="0" t="s">
        <v>90</v>
      </c>
      <c r="C1146" s="0" t="n">
        <v>0</v>
      </c>
      <c r="D1146" s="0" t="n">
        <v>288</v>
      </c>
      <c r="E1146" s="0" t="n">
        <v>2016</v>
      </c>
      <c r="F1146" s="0" t="s">
        <v>121</v>
      </c>
      <c r="G1146" s="0" t="n">
        <v>19</v>
      </c>
      <c r="H1146" s="0" t="n">
        <v>5</v>
      </c>
      <c r="I1146" s="0" t="n">
        <v>0</v>
      </c>
      <c r="J1146" s="0" t="n">
        <v>3</v>
      </c>
      <c r="K1146" s="0" t="n">
        <v>2</v>
      </c>
      <c r="L1146" s="0" t="n">
        <v>0</v>
      </c>
      <c r="M1146" s="0" t="n">
        <v>0</v>
      </c>
      <c r="N1146" s="0" t="s">
        <v>112</v>
      </c>
      <c r="O1146" s="0" t="s">
        <v>122</v>
      </c>
      <c r="P1146" s="0" t="s">
        <v>116</v>
      </c>
      <c r="Q1146" s="0" t="s">
        <v>94</v>
      </c>
      <c r="R1146" s="0" t="n">
        <v>0</v>
      </c>
      <c r="S1146" s="0" t="n">
        <v>0</v>
      </c>
      <c r="T1146" s="0" t="n">
        <v>0</v>
      </c>
      <c r="U1146" s="0" t="s">
        <v>95</v>
      </c>
      <c r="V1146" s="0" t="s">
        <v>95</v>
      </c>
      <c r="W1146" s="0" t="n">
        <v>0</v>
      </c>
      <c r="X1146" s="0" t="s">
        <v>86</v>
      </c>
      <c r="Y1146" s="0" t="n">
        <v>1</v>
      </c>
      <c r="AA1146" s="0" t="n">
        <v>236</v>
      </c>
      <c r="AB1146" s="0" t="s">
        <v>101</v>
      </c>
      <c r="AC1146" s="0" t="n">
        <v>81.67</v>
      </c>
      <c r="AD1146" s="0" t="n">
        <v>0</v>
      </c>
      <c r="AE1146" s="0" t="n">
        <v>0</v>
      </c>
      <c r="AF1146" s="0" t="s">
        <v>88</v>
      </c>
      <c r="AG1146" s="13" t="n">
        <v>42498</v>
      </c>
      <c r="AH1146" s="0" t="str">
        <f aca="false">B1146&amp;"|"&amp;C1146&amp;"|"&amp;D1146&amp;"|"&amp;E1146&amp;"|"&amp;F1146&amp;"|"&amp;G1146&amp;"|"&amp;H1146&amp;"|"&amp;I1146&amp;"|"&amp;J1146&amp;"|"&amp;K1146&amp;"|"&amp;L1146&amp;"|"&amp;M1146&amp;"|"&amp;N1146&amp;"|"&amp;O1146&amp;"|"&amp;P1146&amp;"|"&amp;Q1146&amp;"|"&amp;R1146&amp;"|"&amp;S1146&amp;"|"&amp;T1146&amp;"|"&amp;U1146&amp;"|"&amp;V1146&amp;"|"&amp;W1146&amp;"|"&amp;X1146&amp;"|"&amp;Y1146&amp;"|"&amp;Z1146&amp;"|"&amp;AA1146&amp;"|"&amp;AB1146&amp;"|"&amp;AC1146&amp;"|"&amp;AD1146&amp;"|"&amp;AE1146&amp;"|"&amp;AF1146&amp;"|"&amp;AG1146</f>
        <v>City Hotel|0|288|2016|May|19|5|0|3|2|0|0|HB|FRA|Groups|TA/TO|0|0|0|A|A|0|No Deposit|1||236|Transient-Party|81.67|0|0|Check-Out|42498</v>
      </c>
      <c r="AI1146" s="0" t="str">
        <f aca="false">IF(COUNTIF($AH$4:$AH$2603,AH1146)&gt;1,"Duplicate","Unique")</f>
        <v>Unique</v>
      </c>
      <c r="AJ1146" s="0" t="str">
        <f aca="false">IF(COUNTBLANK(B1146:AG1146)&gt;0,"Missing ("&amp;COUNTBLANK(B1146:AG1146)&amp;")","Complete")</f>
        <v>Missing (1)</v>
      </c>
    </row>
    <row r="1147" customFormat="false" ht="15" hidden="false" customHeight="false" outlineLevel="0" collapsed="false">
      <c r="A1147" s="14" t="n">
        <v>1144</v>
      </c>
      <c r="B1147" s="14" t="s">
        <v>90</v>
      </c>
      <c r="C1147" s="14" t="n">
        <v>1</v>
      </c>
      <c r="D1147" s="14" t="n">
        <v>94</v>
      </c>
      <c r="E1147" s="14" t="n">
        <v>2016</v>
      </c>
      <c r="F1147" s="14" t="s">
        <v>106</v>
      </c>
      <c r="G1147" s="14" t="n">
        <v>16</v>
      </c>
      <c r="H1147" s="14" t="n">
        <v>16</v>
      </c>
      <c r="I1147" s="14" t="n">
        <v>2</v>
      </c>
      <c r="J1147" s="14" t="n">
        <v>2</v>
      </c>
      <c r="K1147" s="14" t="n">
        <v>2</v>
      </c>
      <c r="L1147" s="14" t="n">
        <v>0</v>
      </c>
      <c r="M1147" s="14" t="n">
        <v>0</v>
      </c>
      <c r="N1147" s="14" t="s">
        <v>107</v>
      </c>
      <c r="O1147" s="14" t="s">
        <v>147</v>
      </c>
      <c r="P1147" s="14" t="s">
        <v>93</v>
      </c>
      <c r="Q1147" s="14" t="s">
        <v>94</v>
      </c>
      <c r="R1147" s="14" t="n">
        <v>0</v>
      </c>
      <c r="S1147" s="14" t="n">
        <v>0</v>
      </c>
      <c r="T1147" s="14" t="n">
        <v>0</v>
      </c>
      <c r="U1147" s="14" t="s">
        <v>95</v>
      </c>
      <c r="V1147" s="14" t="s">
        <v>95</v>
      </c>
      <c r="W1147" s="14" t="n">
        <v>0</v>
      </c>
      <c r="X1147" s="14" t="s">
        <v>86</v>
      </c>
      <c r="Y1147" s="14" t="n">
        <v>9</v>
      </c>
      <c r="Z1147" s="14"/>
      <c r="AA1147" s="14" t="n">
        <v>0</v>
      </c>
      <c r="AB1147" s="14" t="s">
        <v>87</v>
      </c>
      <c r="AC1147" s="14" t="n">
        <v>76.5</v>
      </c>
      <c r="AD1147" s="14" t="n">
        <v>0</v>
      </c>
      <c r="AE1147" s="14" t="n">
        <v>0</v>
      </c>
      <c r="AF1147" s="14" t="s">
        <v>96</v>
      </c>
      <c r="AG1147" s="15" t="n">
        <v>42449</v>
      </c>
      <c r="AH1147" s="14" t="str">
        <f aca="false">B1147&amp;"|"&amp;C1147&amp;"|"&amp;D1147&amp;"|"&amp;E1147&amp;"|"&amp;F1147&amp;"|"&amp;G1147&amp;"|"&amp;H1147&amp;"|"&amp;I1147&amp;"|"&amp;J1147&amp;"|"&amp;K1147&amp;"|"&amp;L1147&amp;"|"&amp;M1147&amp;"|"&amp;N1147&amp;"|"&amp;O1147&amp;"|"&amp;P1147&amp;"|"&amp;Q1147&amp;"|"&amp;R1147&amp;"|"&amp;S1147&amp;"|"&amp;T1147&amp;"|"&amp;U1147&amp;"|"&amp;V1147&amp;"|"&amp;W1147&amp;"|"&amp;X1147&amp;"|"&amp;Y1147&amp;"|"&amp;Z1147&amp;"|"&amp;AA1147&amp;"|"&amp;AB1147&amp;"|"&amp;AC1147&amp;"|"&amp;AD1147&amp;"|"&amp;AE1147&amp;"|"&amp;AF1147&amp;"|"&amp;AG1147</f>
        <v>City Hotel|1|94|2016|April|16|16|2|2|2|0|0|SC|IRL|Online TA|TA/TO|0|0|0|A|A|0|No Deposit|9||0|Transient|76.5|0|0|Canceled|42449</v>
      </c>
      <c r="AI1147" s="14" t="str">
        <f aca="false">IF(COUNTIF($AH$4:$AH$2603,AH1147)&gt;1,"Duplicate","Unique")</f>
        <v>Unique</v>
      </c>
      <c r="AJ1147" s="14" t="str">
        <f aca="false">IF(COUNTBLANK(B1147:AG1147)&gt;0,"Missing ("&amp;COUNTBLANK(B1147:AG1147)&amp;")","Complete")</f>
        <v>Missing (1)</v>
      </c>
    </row>
    <row r="1148" customFormat="false" ht="15" hidden="false" customHeight="false" outlineLevel="0" collapsed="false">
      <c r="A1148" s="0" t="n">
        <v>1145</v>
      </c>
      <c r="B1148" s="0" t="s">
        <v>90</v>
      </c>
      <c r="C1148" s="0" t="n">
        <v>0</v>
      </c>
      <c r="D1148" s="0" t="n">
        <v>63</v>
      </c>
      <c r="E1148" s="0" t="n">
        <v>2015</v>
      </c>
      <c r="F1148" s="0" t="s">
        <v>114</v>
      </c>
      <c r="G1148" s="0" t="n">
        <v>36</v>
      </c>
      <c r="H1148" s="0" t="n">
        <v>4</v>
      </c>
      <c r="I1148" s="0" t="n">
        <v>0</v>
      </c>
      <c r="J1148" s="0" t="n">
        <v>2</v>
      </c>
      <c r="K1148" s="0" t="n">
        <v>2</v>
      </c>
      <c r="L1148" s="0" t="n">
        <v>0</v>
      </c>
      <c r="M1148" s="0" t="n">
        <v>0</v>
      </c>
      <c r="N1148" s="0" t="s">
        <v>112</v>
      </c>
      <c r="O1148" s="0" t="s">
        <v>92</v>
      </c>
      <c r="P1148" s="0" t="s">
        <v>99</v>
      </c>
      <c r="Q1148" s="0" t="s">
        <v>94</v>
      </c>
      <c r="R1148" s="0" t="n">
        <v>0</v>
      </c>
      <c r="S1148" s="0" t="n">
        <v>0</v>
      </c>
      <c r="T1148" s="0" t="n">
        <v>0</v>
      </c>
      <c r="U1148" s="0" t="s">
        <v>95</v>
      </c>
      <c r="V1148" s="0" t="s">
        <v>95</v>
      </c>
      <c r="W1148" s="0" t="n">
        <v>0</v>
      </c>
      <c r="X1148" s="0" t="s">
        <v>86</v>
      </c>
      <c r="Y1148" s="0" t="n">
        <v>21</v>
      </c>
      <c r="AA1148" s="0" t="n">
        <v>0</v>
      </c>
      <c r="AB1148" s="0" t="s">
        <v>101</v>
      </c>
      <c r="AC1148" s="0" t="n">
        <v>116</v>
      </c>
      <c r="AD1148" s="0" t="n">
        <v>0</v>
      </c>
      <c r="AE1148" s="0" t="n">
        <v>0</v>
      </c>
      <c r="AF1148" s="0" t="s">
        <v>88</v>
      </c>
      <c r="AG1148" s="13" t="n">
        <v>42253</v>
      </c>
      <c r="AH1148" s="0" t="str">
        <f aca="false">B1148&amp;"|"&amp;C1148&amp;"|"&amp;D1148&amp;"|"&amp;E1148&amp;"|"&amp;F1148&amp;"|"&amp;G1148&amp;"|"&amp;H1148&amp;"|"&amp;I1148&amp;"|"&amp;J1148&amp;"|"&amp;K1148&amp;"|"&amp;L1148&amp;"|"&amp;M1148&amp;"|"&amp;N1148&amp;"|"&amp;O1148&amp;"|"&amp;P1148&amp;"|"&amp;Q1148&amp;"|"&amp;R1148&amp;"|"&amp;S1148&amp;"|"&amp;T1148&amp;"|"&amp;U1148&amp;"|"&amp;V1148&amp;"|"&amp;W1148&amp;"|"&amp;X1148&amp;"|"&amp;Y1148&amp;"|"&amp;Z1148&amp;"|"&amp;AA1148&amp;"|"&amp;AB1148&amp;"|"&amp;AC1148&amp;"|"&amp;AD1148&amp;"|"&amp;AE1148&amp;"|"&amp;AF1148&amp;"|"&amp;AG1148</f>
        <v>City Hotel|0|63|2015|September|36|4|0|2|2|0|0|HB|PRT|Offline TA/TO|TA/TO|0|0|0|A|A|0|No Deposit|21||0|Transient-Party|116|0|0|Check-Out|42253</v>
      </c>
      <c r="AI1148" s="0" t="str">
        <f aca="false">IF(COUNTIF($AH$4:$AH$2603,AH1148)&gt;1,"Duplicate","Unique")</f>
        <v>Unique</v>
      </c>
      <c r="AJ1148" s="0" t="str">
        <f aca="false">IF(COUNTBLANK(B1148:AG1148)&gt;0,"Missing ("&amp;COUNTBLANK(B1148:AG1148)&amp;")","Complete")</f>
        <v>Missing (1)</v>
      </c>
    </row>
    <row r="1149" customFormat="false" ht="15" hidden="false" customHeight="false" outlineLevel="0" collapsed="false">
      <c r="A1149" s="14" t="n">
        <v>1146</v>
      </c>
      <c r="B1149" s="14" t="s">
        <v>90</v>
      </c>
      <c r="C1149" s="14" t="n">
        <v>0</v>
      </c>
      <c r="D1149" s="14" t="n">
        <v>143</v>
      </c>
      <c r="E1149" s="14" t="n">
        <v>2016</v>
      </c>
      <c r="F1149" s="14" t="s">
        <v>119</v>
      </c>
      <c r="G1149" s="14" t="n">
        <v>35</v>
      </c>
      <c r="H1149" s="14" t="n">
        <v>25</v>
      </c>
      <c r="I1149" s="14" t="n">
        <v>0</v>
      </c>
      <c r="J1149" s="14" t="n">
        <v>3</v>
      </c>
      <c r="K1149" s="14" t="n">
        <v>2</v>
      </c>
      <c r="L1149" s="14" t="n">
        <v>0</v>
      </c>
      <c r="M1149" s="14" t="n">
        <v>0</v>
      </c>
      <c r="N1149" s="14" t="s">
        <v>82</v>
      </c>
      <c r="O1149" s="14" t="s">
        <v>160</v>
      </c>
      <c r="P1149" s="14" t="s">
        <v>99</v>
      </c>
      <c r="Q1149" s="14" t="s">
        <v>94</v>
      </c>
      <c r="R1149" s="14" t="n">
        <v>0</v>
      </c>
      <c r="S1149" s="14" t="n">
        <v>0</v>
      </c>
      <c r="T1149" s="14" t="n">
        <v>0</v>
      </c>
      <c r="U1149" s="14" t="s">
        <v>95</v>
      </c>
      <c r="V1149" s="14" t="s">
        <v>95</v>
      </c>
      <c r="W1149" s="14" t="n">
        <v>0</v>
      </c>
      <c r="X1149" s="14" t="s">
        <v>86</v>
      </c>
      <c r="Y1149" s="14" t="n">
        <v>36</v>
      </c>
      <c r="Z1149" s="14"/>
      <c r="AA1149" s="14" t="n">
        <v>0</v>
      </c>
      <c r="AB1149" s="14" t="s">
        <v>101</v>
      </c>
      <c r="AC1149" s="14" t="n">
        <v>100</v>
      </c>
      <c r="AD1149" s="14" t="n">
        <v>0</v>
      </c>
      <c r="AE1149" s="14" t="n">
        <v>0</v>
      </c>
      <c r="AF1149" s="14" t="s">
        <v>88</v>
      </c>
      <c r="AG1149" s="15" t="n">
        <v>42610</v>
      </c>
      <c r="AH1149" s="14" t="str">
        <f aca="false">B1149&amp;"|"&amp;C1149&amp;"|"&amp;D1149&amp;"|"&amp;E1149&amp;"|"&amp;F1149&amp;"|"&amp;G1149&amp;"|"&amp;H1149&amp;"|"&amp;I1149&amp;"|"&amp;J1149&amp;"|"&amp;K1149&amp;"|"&amp;L1149&amp;"|"&amp;M1149&amp;"|"&amp;N1149&amp;"|"&amp;O1149&amp;"|"&amp;P1149&amp;"|"&amp;Q1149&amp;"|"&amp;R1149&amp;"|"&amp;S1149&amp;"|"&amp;T1149&amp;"|"&amp;U1149&amp;"|"&amp;V1149&amp;"|"&amp;W1149&amp;"|"&amp;X1149&amp;"|"&amp;Y1149&amp;"|"&amp;Z1149&amp;"|"&amp;AA1149&amp;"|"&amp;AB1149&amp;"|"&amp;AC1149&amp;"|"&amp;AD1149&amp;"|"&amp;AE1149&amp;"|"&amp;AF1149&amp;"|"&amp;AG1149</f>
        <v>City Hotel|0|143|2016|August|35|25|0|3|2|0|0|BB|CZE|Offline TA/TO|TA/TO|0|0|0|A|A|0|No Deposit|36||0|Transient-Party|100|0|0|Check-Out|42610</v>
      </c>
      <c r="AI1149" s="14" t="str">
        <f aca="false">IF(COUNTIF($AH$4:$AH$2603,AH1149)&gt;1,"Duplicate","Unique")</f>
        <v>Unique</v>
      </c>
      <c r="AJ1149" s="14" t="str">
        <f aca="false">IF(COUNTBLANK(B1149:AG1149)&gt;0,"Missing ("&amp;COUNTBLANK(B1149:AG1149)&amp;")","Complete")</f>
        <v>Missing (1)</v>
      </c>
    </row>
    <row r="1150" customFormat="false" ht="15" hidden="false" customHeight="false" outlineLevel="0" collapsed="false">
      <c r="A1150" s="0" t="n">
        <v>1147</v>
      </c>
      <c r="B1150" s="0" t="s">
        <v>90</v>
      </c>
      <c r="C1150" s="0" t="n">
        <v>1</v>
      </c>
      <c r="D1150" s="0" t="n">
        <v>52</v>
      </c>
      <c r="E1150" s="0" t="n">
        <v>2016</v>
      </c>
      <c r="F1150" s="0" t="s">
        <v>111</v>
      </c>
      <c r="G1150" s="0" t="n">
        <v>44</v>
      </c>
      <c r="H1150" s="0" t="n">
        <v>29</v>
      </c>
      <c r="I1150" s="0" t="n">
        <v>1</v>
      </c>
      <c r="J1150" s="0" t="n">
        <v>1</v>
      </c>
      <c r="K1150" s="0" t="n">
        <v>2</v>
      </c>
      <c r="L1150" s="0" t="n">
        <v>0</v>
      </c>
      <c r="M1150" s="0" t="n">
        <v>0</v>
      </c>
      <c r="N1150" s="0" t="s">
        <v>107</v>
      </c>
      <c r="O1150" s="0" t="s">
        <v>115</v>
      </c>
      <c r="P1150" s="0" t="s">
        <v>93</v>
      </c>
      <c r="Q1150" s="0" t="s">
        <v>94</v>
      </c>
      <c r="R1150" s="0" t="n">
        <v>0</v>
      </c>
      <c r="S1150" s="0" t="n">
        <v>0</v>
      </c>
      <c r="T1150" s="0" t="n">
        <v>0</v>
      </c>
      <c r="U1150" s="0" t="s">
        <v>95</v>
      </c>
      <c r="V1150" s="0" t="s">
        <v>95</v>
      </c>
      <c r="W1150" s="0" t="n">
        <v>0</v>
      </c>
      <c r="X1150" s="0" t="s">
        <v>86</v>
      </c>
      <c r="Y1150" s="0" t="n">
        <v>9</v>
      </c>
      <c r="AA1150" s="0" t="n">
        <v>0</v>
      </c>
      <c r="AB1150" s="0" t="s">
        <v>87</v>
      </c>
      <c r="AC1150" s="0" t="n">
        <v>99</v>
      </c>
      <c r="AD1150" s="0" t="n">
        <v>0</v>
      </c>
      <c r="AE1150" s="0" t="n">
        <v>1</v>
      </c>
      <c r="AF1150" s="0" t="s">
        <v>96</v>
      </c>
      <c r="AG1150" s="13" t="n">
        <v>42665</v>
      </c>
      <c r="AH1150" s="0" t="str">
        <f aca="false">B1150&amp;"|"&amp;C1150&amp;"|"&amp;D1150&amp;"|"&amp;E1150&amp;"|"&amp;F1150&amp;"|"&amp;G1150&amp;"|"&amp;H1150&amp;"|"&amp;I1150&amp;"|"&amp;J1150&amp;"|"&amp;K1150&amp;"|"&amp;L1150&amp;"|"&amp;M1150&amp;"|"&amp;N1150&amp;"|"&amp;O1150&amp;"|"&amp;P1150&amp;"|"&amp;Q1150&amp;"|"&amp;R1150&amp;"|"&amp;S1150&amp;"|"&amp;T1150&amp;"|"&amp;U1150&amp;"|"&amp;V1150&amp;"|"&amp;W1150&amp;"|"&amp;X1150&amp;"|"&amp;Y1150&amp;"|"&amp;Z1150&amp;"|"&amp;AA1150&amp;"|"&amp;AB1150&amp;"|"&amp;AC1150&amp;"|"&amp;AD1150&amp;"|"&amp;AE1150&amp;"|"&amp;AF1150&amp;"|"&amp;AG1150</f>
        <v>City Hotel|1|52|2016|October|44|29|1|1|2|0|0|SC|ESP|Online TA|TA/TO|0|0|0|A|A|0|No Deposit|9||0|Transient|99|0|1|Canceled|42665</v>
      </c>
      <c r="AI1150" s="0" t="str">
        <f aca="false">IF(COUNTIF($AH$4:$AH$2603,AH1150)&gt;1,"Duplicate","Unique")</f>
        <v>Unique</v>
      </c>
      <c r="AJ1150" s="0" t="str">
        <f aca="false">IF(COUNTBLANK(B1150:AG1150)&gt;0,"Missing ("&amp;COUNTBLANK(B1150:AG1150)&amp;")","Complete")</f>
        <v>Missing (1)</v>
      </c>
    </row>
    <row r="1151" customFormat="false" ht="15" hidden="false" customHeight="false" outlineLevel="0" collapsed="false">
      <c r="A1151" s="14" t="n">
        <v>1148</v>
      </c>
      <c r="B1151" s="14" t="s">
        <v>90</v>
      </c>
      <c r="C1151" s="14" t="n">
        <v>1</v>
      </c>
      <c r="D1151" s="14" t="n">
        <v>171</v>
      </c>
      <c r="E1151" s="14" t="n">
        <v>2017</v>
      </c>
      <c r="F1151" s="14" t="s">
        <v>119</v>
      </c>
      <c r="G1151" s="14" t="n">
        <v>35</v>
      </c>
      <c r="H1151" s="14" t="n">
        <v>29</v>
      </c>
      <c r="I1151" s="14" t="n">
        <v>0</v>
      </c>
      <c r="J1151" s="14" t="n">
        <v>4</v>
      </c>
      <c r="K1151" s="14" t="n">
        <v>2</v>
      </c>
      <c r="L1151" s="14" t="n">
        <v>0</v>
      </c>
      <c r="M1151" s="14" t="n">
        <v>0</v>
      </c>
      <c r="N1151" s="14" t="s">
        <v>112</v>
      </c>
      <c r="O1151" s="14" t="s">
        <v>122</v>
      </c>
      <c r="P1151" s="14" t="s">
        <v>93</v>
      </c>
      <c r="Q1151" s="14" t="s">
        <v>94</v>
      </c>
      <c r="R1151" s="14" t="n">
        <v>0</v>
      </c>
      <c r="S1151" s="14" t="n">
        <v>0</v>
      </c>
      <c r="T1151" s="14" t="n">
        <v>0</v>
      </c>
      <c r="U1151" s="14" t="s">
        <v>95</v>
      </c>
      <c r="V1151" s="14" t="s">
        <v>95</v>
      </c>
      <c r="W1151" s="14" t="n">
        <v>0</v>
      </c>
      <c r="X1151" s="14" t="s">
        <v>86</v>
      </c>
      <c r="Y1151" s="14" t="n">
        <v>9</v>
      </c>
      <c r="Z1151" s="14"/>
      <c r="AA1151" s="14" t="n">
        <v>0</v>
      </c>
      <c r="AB1151" s="14" t="s">
        <v>87</v>
      </c>
      <c r="AC1151" s="14" t="n">
        <v>168.08</v>
      </c>
      <c r="AD1151" s="14" t="n">
        <v>0</v>
      </c>
      <c r="AE1151" s="14" t="n">
        <v>0</v>
      </c>
      <c r="AF1151" s="14" t="s">
        <v>96</v>
      </c>
      <c r="AG1151" s="15" t="n">
        <v>42805</v>
      </c>
      <c r="AH1151" s="14" t="str">
        <f aca="false">B1151&amp;"|"&amp;C1151&amp;"|"&amp;D1151&amp;"|"&amp;E1151&amp;"|"&amp;F1151&amp;"|"&amp;G1151&amp;"|"&amp;H1151&amp;"|"&amp;I1151&amp;"|"&amp;J1151&amp;"|"&amp;K1151&amp;"|"&amp;L1151&amp;"|"&amp;M1151&amp;"|"&amp;N1151&amp;"|"&amp;O1151&amp;"|"&amp;P1151&amp;"|"&amp;Q1151&amp;"|"&amp;R1151&amp;"|"&amp;S1151&amp;"|"&amp;T1151&amp;"|"&amp;U1151&amp;"|"&amp;V1151&amp;"|"&amp;W1151&amp;"|"&amp;X1151&amp;"|"&amp;Y1151&amp;"|"&amp;Z1151&amp;"|"&amp;AA1151&amp;"|"&amp;AB1151&amp;"|"&amp;AC1151&amp;"|"&amp;AD1151&amp;"|"&amp;AE1151&amp;"|"&amp;AF1151&amp;"|"&amp;AG1151</f>
        <v>City Hotel|1|171|2017|August|35|29|0|4|2|0|0|HB|FRA|Online TA|TA/TO|0|0|0|A|A|0|No Deposit|9||0|Transient|168.08|0|0|Canceled|42805</v>
      </c>
      <c r="AI1151" s="14" t="str">
        <f aca="false">IF(COUNTIF($AH$4:$AH$2603,AH1151)&gt;1,"Duplicate","Unique")</f>
        <v>Unique</v>
      </c>
      <c r="AJ1151" s="14" t="str">
        <f aca="false">IF(COUNTBLANK(B1151:AG1151)&gt;0,"Missing ("&amp;COUNTBLANK(B1151:AG1151)&amp;")","Complete")</f>
        <v>Missing (1)</v>
      </c>
    </row>
    <row r="1152" customFormat="false" ht="15" hidden="false" customHeight="false" outlineLevel="0" collapsed="false">
      <c r="A1152" s="0" t="n">
        <v>1149</v>
      </c>
      <c r="B1152" s="0" t="s">
        <v>80</v>
      </c>
      <c r="C1152" s="0" t="n">
        <v>0</v>
      </c>
      <c r="D1152" s="0" t="n">
        <v>14</v>
      </c>
      <c r="E1152" s="0" t="n">
        <v>2015</v>
      </c>
      <c r="F1152" s="0" t="s">
        <v>91</v>
      </c>
      <c r="G1152" s="0" t="n">
        <v>30</v>
      </c>
      <c r="H1152" s="0" t="n">
        <v>24</v>
      </c>
      <c r="I1152" s="0" t="n">
        <v>2</v>
      </c>
      <c r="J1152" s="0" t="n">
        <v>2</v>
      </c>
      <c r="K1152" s="0" t="n">
        <v>2</v>
      </c>
      <c r="L1152" s="0" t="n">
        <v>0</v>
      </c>
      <c r="M1152" s="0" t="n">
        <v>0</v>
      </c>
      <c r="N1152" s="0" t="s">
        <v>82</v>
      </c>
      <c r="O1152" s="0" t="s">
        <v>110</v>
      </c>
      <c r="P1152" s="0" t="s">
        <v>93</v>
      </c>
      <c r="Q1152" s="0" t="s">
        <v>94</v>
      </c>
      <c r="R1152" s="0" t="n">
        <v>0</v>
      </c>
      <c r="S1152" s="0" t="n">
        <v>0</v>
      </c>
      <c r="T1152" s="0" t="n">
        <v>0</v>
      </c>
      <c r="U1152" s="0" t="s">
        <v>95</v>
      </c>
      <c r="V1152" s="0" t="s">
        <v>109</v>
      </c>
      <c r="W1152" s="0" t="n">
        <v>0</v>
      </c>
      <c r="X1152" s="0" t="s">
        <v>86</v>
      </c>
      <c r="Y1152" s="0" t="n">
        <v>240</v>
      </c>
      <c r="AA1152" s="0" t="n">
        <v>0</v>
      </c>
      <c r="AB1152" s="0" t="s">
        <v>87</v>
      </c>
      <c r="AC1152" s="0" t="n">
        <v>149.7</v>
      </c>
      <c r="AD1152" s="0" t="n">
        <v>1</v>
      </c>
      <c r="AE1152" s="0" t="n">
        <v>1</v>
      </c>
      <c r="AF1152" s="0" t="s">
        <v>88</v>
      </c>
      <c r="AG1152" s="13" t="n">
        <v>42213</v>
      </c>
      <c r="AH1152" s="0" t="str">
        <f aca="false">B1152&amp;"|"&amp;C1152&amp;"|"&amp;D1152&amp;"|"&amp;E1152&amp;"|"&amp;F1152&amp;"|"&amp;G1152&amp;"|"&amp;H1152&amp;"|"&amp;I1152&amp;"|"&amp;J1152&amp;"|"&amp;K1152&amp;"|"&amp;L1152&amp;"|"&amp;M1152&amp;"|"&amp;N1152&amp;"|"&amp;O1152&amp;"|"&amp;P1152&amp;"|"&amp;Q1152&amp;"|"&amp;R1152&amp;"|"&amp;S1152&amp;"|"&amp;T1152&amp;"|"&amp;U1152&amp;"|"&amp;V1152&amp;"|"&amp;W1152&amp;"|"&amp;X1152&amp;"|"&amp;Y1152&amp;"|"&amp;Z1152&amp;"|"&amp;AA1152&amp;"|"&amp;AB1152&amp;"|"&amp;AC1152&amp;"|"&amp;AD1152&amp;"|"&amp;AE1152&amp;"|"&amp;AF1152&amp;"|"&amp;AG1152</f>
        <v>Resort Hotel|0|14|2015|July|30|24|2|2|2|0|0|BB|SVN|Online TA|TA/TO|0|0|0|A|D|0|No Deposit|240||0|Transient|149.7|1|1|Check-Out|42213</v>
      </c>
      <c r="AI1152" s="0" t="str">
        <f aca="false">IF(COUNTIF($AH$4:$AH$2603,AH1152)&gt;1,"Duplicate","Unique")</f>
        <v>Unique</v>
      </c>
      <c r="AJ1152" s="0" t="str">
        <f aca="false">IF(COUNTBLANK(B1152:AG1152)&gt;0,"Missing ("&amp;COUNTBLANK(B1152:AG1152)&amp;")","Complete")</f>
        <v>Missing (1)</v>
      </c>
    </row>
    <row r="1153" customFormat="false" ht="15" hidden="false" customHeight="false" outlineLevel="0" collapsed="false">
      <c r="A1153" s="14" t="n">
        <v>1150</v>
      </c>
      <c r="B1153" s="14" t="s">
        <v>90</v>
      </c>
      <c r="C1153" s="14" t="n">
        <v>1</v>
      </c>
      <c r="D1153" s="14" t="n">
        <v>140</v>
      </c>
      <c r="E1153" s="14" t="n">
        <v>2015</v>
      </c>
      <c r="F1153" s="14" t="s">
        <v>113</v>
      </c>
      <c r="G1153" s="14" t="n">
        <v>47</v>
      </c>
      <c r="H1153" s="14" t="n">
        <v>18</v>
      </c>
      <c r="I1153" s="14" t="n">
        <v>0</v>
      </c>
      <c r="J1153" s="14" t="n">
        <v>3</v>
      </c>
      <c r="K1153" s="14" t="n">
        <v>2</v>
      </c>
      <c r="L1153" s="14" t="n">
        <v>0</v>
      </c>
      <c r="M1153" s="14" t="n">
        <v>0</v>
      </c>
      <c r="N1153" s="14" t="s">
        <v>82</v>
      </c>
      <c r="O1153" s="14" t="s">
        <v>92</v>
      </c>
      <c r="P1153" s="14" t="s">
        <v>116</v>
      </c>
      <c r="Q1153" s="14" t="s">
        <v>94</v>
      </c>
      <c r="R1153" s="14" t="n">
        <v>0</v>
      </c>
      <c r="S1153" s="14" t="n">
        <v>0</v>
      </c>
      <c r="T1153" s="14" t="n">
        <v>0</v>
      </c>
      <c r="U1153" s="14" t="s">
        <v>95</v>
      </c>
      <c r="V1153" s="14" t="s">
        <v>95</v>
      </c>
      <c r="W1153" s="14" t="n">
        <v>0</v>
      </c>
      <c r="X1153" s="14" t="s">
        <v>86</v>
      </c>
      <c r="Y1153" s="14" t="n">
        <v>29</v>
      </c>
      <c r="Z1153" s="14"/>
      <c r="AA1153" s="14" t="n">
        <v>87</v>
      </c>
      <c r="AB1153" s="14" t="s">
        <v>101</v>
      </c>
      <c r="AC1153" s="14" t="n">
        <v>75</v>
      </c>
      <c r="AD1153" s="14" t="n">
        <v>0</v>
      </c>
      <c r="AE1153" s="14" t="n">
        <v>0</v>
      </c>
      <c r="AF1153" s="14" t="s">
        <v>96</v>
      </c>
      <c r="AG1153" s="15" t="n">
        <v>42320</v>
      </c>
      <c r="AH1153" s="14" t="str">
        <f aca="false">B1153&amp;"|"&amp;C1153&amp;"|"&amp;D1153&amp;"|"&amp;E1153&amp;"|"&amp;F1153&amp;"|"&amp;G1153&amp;"|"&amp;H1153&amp;"|"&amp;I1153&amp;"|"&amp;J1153&amp;"|"&amp;K1153&amp;"|"&amp;L1153&amp;"|"&amp;M1153&amp;"|"&amp;N1153&amp;"|"&amp;O1153&amp;"|"&amp;P1153&amp;"|"&amp;Q1153&amp;"|"&amp;R1153&amp;"|"&amp;S1153&amp;"|"&amp;T1153&amp;"|"&amp;U1153&amp;"|"&amp;V1153&amp;"|"&amp;W1153&amp;"|"&amp;X1153&amp;"|"&amp;Y1153&amp;"|"&amp;Z1153&amp;"|"&amp;AA1153&amp;"|"&amp;AB1153&amp;"|"&amp;AC1153&amp;"|"&amp;AD1153&amp;"|"&amp;AE1153&amp;"|"&amp;AF1153&amp;"|"&amp;AG1153</f>
        <v>City Hotel|1|140|2015|November|47|18|0|3|2|0|0|BB|PRT|Groups|TA/TO|0|0|0|A|A|0|No Deposit|29||87|Transient-Party|75|0|0|Canceled|42320</v>
      </c>
      <c r="AI1153" s="14" t="str">
        <f aca="false">IF(COUNTIF($AH$4:$AH$2603,AH1153)&gt;1,"Duplicate","Unique")</f>
        <v>Unique</v>
      </c>
      <c r="AJ1153" s="14" t="str">
        <f aca="false">IF(COUNTBLANK(B1153:AG1153)&gt;0,"Missing ("&amp;COUNTBLANK(B1153:AG1153)&amp;")","Complete")</f>
        <v>Missing (1)</v>
      </c>
    </row>
    <row r="1154" customFormat="false" ht="15" hidden="false" customHeight="false" outlineLevel="0" collapsed="false">
      <c r="A1154" s="0" t="n">
        <v>1151</v>
      </c>
      <c r="B1154" s="0" t="s">
        <v>90</v>
      </c>
      <c r="C1154" s="0" t="n">
        <v>1</v>
      </c>
      <c r="D1154" s="0" t="n">
        <v>129</v>
      </c>
      <c r="E1154" s="0" t="n">
        <v>2017</v>
      </c>
      <c r="F1154" s="0" t="s">
        <v>126</v>
      </c>
      <c r="G1154" s="0" t="n">
        <v>2</v>
      </c>
      <c r="H1154" s="0" t="n">
        <v>8</v>
      </c>
      <c r="I1154" s="0" t="n">
        <v>2</v>
      </c>
      <c r="J1154" s="0" t="n">
        <v>1</v>
      </c>
      <c r="K1154" s="0" t="n">
        <v>1</v>
      </c>
      <c r="L1154" s="0" t="n">
        <v>0</v>
      </c>
      <c r="M1154" s="0" t="n">
        <v>0</v>
      </c>
      <c r="N1154" s="0" t="s">
        <v>82</v>
      </c>
      <c r="O1154" s="0" t="s">
        <v>92</v>
      </c>
      <c r="P1154" s="0" t="s">
        <v>116</v>
      </c>
      <c r="Q1154" s="0" t="s">
        <v>94</v>
      </c>
      <c r="R1154" s="0" t="n">
        <v>0</v>
      </c>
      <c r="S1154" s="0" t="n">
        <v>0</v>
      </c>
      <c r="T1154" s="0" t="n">
        <v>0</v>
      </c>
      <c r="U1154" s="0" t="s">
        <v>109</v>
      </c>
      <c r="V1154" s="0" t="s">
        <v>109</v>
      </c>
      <c r="W1154" s="0" t="n">
        <v>0</v>
      </c>
      <c r="X1154" s="0" t="s">
        <v>120</v>
      </c>
      <c r="AA1154" s="0" t="n">
        <v>0</v>
      </c>
      <c r="AB1154" s="0" t="s">
        <v>87</v>
      </c>
      <c r="AC1154" s="0" t="n">
        <v>67</v>
      </c>
      <c r="AD1154" s="0" t="n">
        <v>0</v>
      </c>
      <c r="AE1154" s="0" t="n">
        <v>0</v>
      </c>
      <c r="AF1154" s="0" t="s">
        <v>96</v>
      </c>
      <c r="AG1154" s="13" t="n">
        <v>42664</v>
      </c>
      <c r="AH1154" s="0" t="str">
        <f aca="false">B1154&amp;"|"&amp;C1154&amp;"|"&amp;D1154&amp;"|"&amp;E1154&amp;"|"&amp;F1154&amp;"|"&amp;G1154&amp;"|"&amp;H1154&amp;"|"&amp;I1154&amp;"|"&amp;J1154&amp;"|"&amp;K1154&amp;"|"&amp;L1154&amp;"|"&amp;M1154&amp;"|"&amp;N1154&amp;"|"&amp;O1154&amp;"|"&amp;P1154&amp;"|"&amp;Q1154&amp;"|"&amp;R1154&amp;"|"&amp;S1154&amp;"|"&amp;T1154&amp;"|"&amp;U1154&amp;"|"&amp;V1154&amp;"|"&amp;W1154&amp;"|"&amp;X1154&amp;"|"&amp;Y1154&amp;"|"&amp;Z1154&amp;"|"&amp;AA1154&amp;"|"&amp;AB1154&amp;"|"&amp;AC1154&amp;"|"&amp;AD1154&amp;"|"&amp;AE1154&amp;"|"&amp;AF1154&amp;"|"&amp;AG1154</f>
        <v>City Hotel|1|129|2017|January|2|8|2|1|1|0|0|BB|PRT|Groups|TA/TO|0|0|0|D|D|0|Non Refund|||0|Transient|67|0|0|Canceled|42664</v>
      </c>
      <c r="AI1154" s="0" t="str">
        <f aca="false">IF(COUNTIF($AH$4:$AH$2603,AH1154)&gt;1,"Duplicate","Unique")</f>
        <v>Unique</v>
      </c>
      <c r="AJ1154" s="0" t="str">
        <f aca="false">IF(COUNTBLANK(B1154:AG1154)&gt;0,"Missing ("&amp;COUNTBLANK(B1154:AG1154)&amp;")","Complete")</f>
        <v>Missing (2)</v>
      </c>
    </row>
    <row r="1155" customFormat="false" ht="15" hidden="false" customHeight="false" outlineLevel="0" collapsed="false">
      <c r="A1155" s="14" t="n">
        <v>1152</v>
      </c>
      <c r="B1155" s="14" t="s">
        <v>80</v>
      </c>
      <c r="C1155" s="14" t="n">
        <v>0</v>
      </c>
      <c r="D1155" s="14" t="n">
        <v>258</v>
      </c>
      <c r="E1155" s="14" t="n">
        <v>2015</v>
      </c>
      <c r="F1155" s="14" t="s">
        <v>114</v>
      </c>
      <c r="G1155" s="14" t="n">
        <v>38</v>
      </c>
      <c r="H1155" s="14" t="n">
        <v>17</v>
      </c>
      <c r="I1155" s="14" t="n">
        <v>0</v>
      </c>
      <c r="J1155" s="14" t="n">
        <v>2</v>
      </c>
      <c r="K1155" s="14" t="n">
        <v>2</v>
      </c>
      <c r="L1155" s="14" t="n">
        <v>0</v>
      </c>
      <c r="M1155" s="14" t="n">
        <v>0</v>
      </c>
      <c r="N1155" s="14" t="s">
        <v>112</v>
      </c>
      <c r="O1155" s="14" t="s">
        <v>122</v>
      </c>
      <c r="P1155" s="14" t="s">
        <v>116</v>
      </c>
      <c r="Q1155" s="14" t="s">
        <v>94</v>
      </c>
      <c r="R1155" s="14" t="n">
        <v>0</v>
      </c>
      <c r="S1155" s="14" t="n">
        <v>0</v>
      </c>
      <c r="T1155" s="14" t="n">
        <v>0</v>
      </c>
      <c r="U1155" s="14" t="s">
        <v>95</v>
      </c>
      <c r="V1155" s="14" t="s">
        <v>156</v>
      </c>
      <c r="W1155" s="14" t="n">
        <v>1</v>
      </c>
      <c r="X1155" s="14" t="s">
        <v>86</v>
      </c>
      <c r="Y1155" s="14" t="n">
        <v>245</v>
      </c>
      <c r="Z1155" s="14"/>
      <c r="AA1155" s="14" t="n">
        <v>0</v>
      </c>
      <c r="AB1155" s="14" t="s">
        <v>101</v>
      </c>
      <c r="AC1155" s="14" t="n">
        <v>78.3</v>
      </c>
      <c r="AD1155" s="14" t="n">
        <v>0</v>
      </c>
      <c r="AE1155" s="14" t="n">
        <v>1</v>
      </c>
      <c r="AF1155" s="14" t="s">
        <v>88</v>
      </c>
      <c r="AG1155" s="15" t="n">
        <v>42266</v>
      </c>
      <c r="AH1155" s="14" t="str">
        <f aca="false">B1155&amp;"|"&amp;C1155&amp;"|"&amp;D1155&amp;"|"&amp;E1155&amp;"|"&amp;F1155&amp;"|"&amp;G1155&amp;"|"&amp;H1155&amp;"|"&amp;I1155&amp;"|"&amp;J1155&amp;"|"&amp;K1155&amp;"|"&amp;L1155&amp;"|"&amp;M1155&amp;"|"&amp;N1155&amp;"|"&amp;O1155&amp;"|"&amp;P1155&amp;"|"&amp;Q1155&amp;"|"&amp;R1155&amp;"|"&amp;S1155&amp;"|"&amp;T1155&amp;"|"&amp;U1155&amp;"|"&amp;V1155&amp;"|"&amp;W1155&amp;"|"&amp;X1155&amp;"|"&amp;Y1155&amp;"|"&amp;Z1155&amp;"|"&amp;AA1155&amp;"|"&amp;AB1155&amp;"|"&amp;AC1155&amp;"|"&amp;AD1155&amp;"|"&amp;AE1155&amp;"|"&amp;AF1155&amp;"|"&amp;AG1155</f>
        <v>Resort Hotel|0|258|2015|September|38|17|0|2|2|0|0|HB|FRA|Groups|TA/TO|0|0|0|A|C|1|No Deposit|245||0|Transient-Party|78.3|0|1|Check-Out|42266</v>
      </c>
      <c r="AI1155" s="14" t="str">
        <f aca="false">IF(COUNTIF($AH$4:$AH$2603,AH1155)&gt;1,"Duplicate","Unique")</f>
        <v>Unique</v>
      </c>
      <c r="AJ1155" s="14" t="str">
        <f aca="false">IF(COUNTBLANK(B1155:AG1155)&gt;0,"Missing ("&amp;COUNTBLANK(B1155:AG1155)&amp;")","Complete")</f>
        <v>Missing (1)</v>
      </c>
    </row>
    <row r="1156" customFormat="false" ht="15" hidden="false" customHeight="false" outlineLevel="0" collapsed="false">
      <c r="A1156" s="0" t="n">
        <v>1153</v>
      </c>
      <c r="B1156" s="0" t="s">
        <v>90</v>
      </c>
      <c r="C1156" s="0" t="n">
        <v>1</v>
      </c>
      <c r="D1156" s="0" t="n">
        <v>160</v>
      </c>
      <c r="E1156" s="0" t="n">
        <v>2017</v>
      </c>
      <c r="F1156" s="0" t="s">
        <v>119</v>
      </c>
      <c r="G1156" s="0" t="n">
        <v>32</v>
      </c>
      <c r="H1156" s="0" t="n">
        <v>11</v>
      </c>
      <c r="I1156" s="0" t="n">
        <v>1</v>
      </c>
      <c r="J1156" s="0" t="n">
        <v>2</v>
      </c>
      <c r="K1156" s="0" t="n">
        <v>2</v>
      </c>
      <c r="L1156" s="0" t="n">
        <v>0</v>
      </c>
      <c r="M1156" s="0" t="n">
        <v>0</v>
      </c>
      <c r="N1156" s="0" t="s">
        <v>107</v>
      </c>
      <c r="O1156" s="0" t="s">
        <v>164</v>
      </c>
      <c r="P1156" s="0" t="s">
        <v>93</v>
      </c>
      <c r="Q1156" s="0" t="s">
        <v>94</v>
      </c>
      <c r="R1156" s="0" t="n">
        <v>0</v>
      </c>
      <c r="S1156" s="0" t="n">
        <v>0</v>
      </c>
      <c r="T1156" s="0" t="n">
        <v>0</v>
      </c>
      <c r="U1156" s="0" t="s">
        <v>95</v>
      </c>
      <c r="V1156" s="0" t="s">
        <v>95</v>
      </c>
      <c r="W1156" s="0" t="n">
        <v>0</v>
      </c>
      <c r="X1156" s="0" t="s">
        <v>86</v>
      </c>
      <c r="Y1156" s="0" t="n">
        <v>9</v>
      </c>
      <c r="AA1156" s="0" t="n">
        <v>0</v>
      </c>
      <c r="AB1156" s="0" t="s">
        <v>87</v>
      </c>
      <c r="AC1156" s="0" t="n">
        <v>120.83</v>
      </c>
      <c r="AD1156" s="0" t="n">
        <v>0</v>
      </c>
      <c r="AE1156" s="0" t="n">
        <v>0</v>
      </c>
      <c r="AF1156" s="0" t="s">
        <v>96</v>
      </c>
      <c r="AG1156" s="13" t="n">
        <v>42807</v>
      </c>
      <c r="AH1156" s="0" t="str">
        <f aca="false">B1156&amp;"|"&amp;C1156&amp;"|"&amp;D1156&amp;"|"&amp;E1156&amp;"|"&amp;F1156&amp;"|"&amp;G1156&amp;"|"&amp;H1156&amp;"|"&amp;I1156&amp;"|"&amp;J1156&amp;"|"&amp;K1156&amp;"|"&amp;L1156&amp;"|"&amp;M1156&amp;"|"&amp;N1156&amp;"|"&amp;O1156&amp;"|"&amp;P1156&amp;"|"&amp;Q1156&amp;"|"&amp;R1156&amp;"|"&amp;S1156&amp;"|"&amp;T1156&amp;"|"&amp;U1156&amp;"|"&amp;V1156&amp;"|"&amp;W1156&amp;"|"&amp;X1156&amp;"|"&amp;Y1156&amp;"|"&amp;Z1156&amp;"|"&amp;AA1156&amp;"|"&amp;AB1156&amp;"|"&amp;AC1156&amp;"|"&amp;AD1156&amp;"|"&amp;AE1156&amp;"|"&amp;AF1156&amp;"|"&amp;AG1156</f>
        <v>City Hotel|1|160|2017|August|32|11|1|2|2|0|0|SC|DNK|Online TA|TA/TO|0|0|0|A|A|0|No Deposit|9||0|Transient|120.83|0|0|Canceled|42807</v>
      </c>
      <c r="AI1156" s="0" t="str">
        <f aca="false">IF(COUNTIF($AH$4:$AH$2603,AH1156)&gt;1,"Duplicate","Unique")</f>
        <v>Unique</v>
      </c>
      <c r="AJ1156" s="0" t="str">
        <f aca="false">IF(COUNTBLANK(B1156:AG1156)&gt;0,"Missing ("&amp;COUNTBLANK(B1156:AG1156)&amp;")","Complete")</f>
        <v>Missing (1)</v>
      </c>
    </row>
    <row r="1157" customFormat="false" ht="15" hidden="false" customHeight="false" outlineLevel="0" collapsed="false">
      <c r="A1157" s="14" t="n">
        <v>1154</v>
      </c>
      <c r="B1157" s="14" t="s">
        <v>80</v>
      </c>
      <c r="C1157" s="14" t="n">
        <v>0</v>
      </c>
      <c r="D1157" s="14" t="n">
        <v>24</v>
      </c>
      <c r="E1157" s="14" t="n">
        <v>2017</v>
      </c>
      <c r="F1157" s="14" t="s">
        <v>135</v>
      </c>
      <c r="G1157" s="14" t="n">
        <v>23</v>
      </c>
      <c r="H1157" s="14" t="n">
        <v>8</v>
      </c>
      <c r="I1157" s="14" t="n">
        <v>0</v>
      </c>
      <c r="J1157" s="14" t="n">
        <v>2</v>
      </c>
      <c r="K1157" s="14" t="n">
        <v>2</v>
      </c>
      <c r="L1157" s="14" t="n">
        <v>0</v>
      </c>
      <c r="M1157" s="14" t="n">
        <v>0</v>
      </c>
      <c r="N1157" s="14" t="s">
        <v>82</v>
      </c>
      <c r="O1157" s="14" t="s">
        <v>92</v>
      </c>
      <c r="P1157" s="14" t="s">
        <v>99</v>
      </c>
      <c r="Q1157" s="14" t="s">
        <v>94</v>
      </c>
      <c r="R1157" s="14" t="n">
        <v>0</v>
      </c>
      <c r="S1157" s="14" t="n">
        <v>0</v>
      </c>
      <c r="T1157" s="14" t="n">
        <v>0</v>
      </c>
      <c r="U1157" s="14" t="s">
        <v>95</v>
      </c>
      <c r="V1157" s="14" t="s">
        <v>95</v>
      </c>
      <c r="W1157" s="14" t="n">
        <v>0</v>
      </c>
      <c r="X1157" s="14" t="s">
        <v>86</v>
      </c>
      <c r="Y1157" s="14" t="n">
        <v>8</v>
      </c>
      <c r="Z1157" s="14"/>
      <c r="AA1157" s="14" t="n">
        <v>0</v>
      </c>
      <c r="AB1157" s="14" t="s">
        <v>87</v>
      </c>
      <c r="AC1157" s="14" t="n">
        <v>66</v>
      </c>
      <c r="AD1157" s="14" t="n">
        <v>0</v>
      </c>
      <c r="AE1157" s="14" t="n">
        <v>0</v>
      </c>
      <c r="AF1157" s="14" t="s">
        <v>88</v>
      </c>
      <c r="AG1157" s="15" t="n">
        <v>42896</v>
      </c>
      <c r="AH1157" s="14" t="str">
        <f aca="false">B1157&amp;"|"&amp;C1157&amp;"|"&amp;D1157&amp;"|"&amp;E1157&amp;"|"&amp;F1157&amp;"|"&amp;G1157&amp;"|"&amp;H1157&amp;"|"&amp;I1157&amp;"|"&amp;J1157&amp;"|"&amp;K1157&amp;"|"&amp;L1157&amp;"|"&amp;M1157&amp;"|"&amp;N1157&amp;"|"&amp;O1157&amp;"|"&amp;P1157&amp;"|"&amp;Q1157&amp;"|"&amp;R1157&amp;"|"&amp;S1157&amp;"|"&amp;T1157&amp;"|"&amp;U1157&amp;"|"&amp;V1157&amp;"|"&amp;W1157&amp;"|"&amp;X1157&amp;"|"&amp;Y1157&amp;"|"&amp;Z1157&amp;"|"&amp;AA1157&amp;"|"&amp;AB1157&amp;"|"&amp;AC1157&amp;"|"&amp;AD1157&amp;"|"&amp;AE1157&amp;"|"&amp;AF1157&amp;"|"&amp;AG1157</f>
        <v>Resort Hotel|0|24|2017|June|23|8|0|2|2|0|0|BB|PRT|Offline TA/TO|TA/TO|0|0|0|A|A|0|No Deposit|8||0|Transient|66|0|0|Check-Out|42896</v>
      </c>
      <c r="AI1157" s="14" t="str">
        <f aca="false">IF(COUNTIF($AH$4:$AH$2603,AH1157)&gt;1,"Duplicate","Unique")</f>
        <v>Unique</v>
      </c>
      <c r="AJ1157" s="14" t="str">
        <f aca="false">IF(COUNTBLANK(B1157:AG1157)&gt;0,"Missing ("&amp;COUNTBLANK(B1157:AG1157)&amp;")","Complete")</f>
        <v>Missing (1)</v>
      </c>
    </row>
    <row r="1158" customFormat="false" ht="15" hidden="false" customHeight="false" outlineLevel="0" collapsed="false">
      <c r="A1158" s="0" t="n">
        <v>1155</v>
      </c>
      <c r="B1158" s="0" t="s">
        <v>90</v>
      </c>
      <c r="C1158" s="0" t="n">
        <v>0</v>
      </c>
      <c r="D1158" s="0" t="n">
        <v>48</v>
      </c>
      <c r="E1158" s="0" t="n">
        <v>2017</v>
      </c>
      <c r="F1158" s="0" t="s">
        <v>135</v>
      </c>
      <c r="G1158" s="0" t="n">
        <v>26</v>
      </c>
      <c r="H1158" s="0" t="n">
        <v>26</v>
      </c>
      <c r="I1158" s="0" t="n">
        <v>1</v>
      </c>
      <c r="J1158" s="0" t="n">
        <v>0</v>
      </c>
      <c r="K1158" s="0" t="n">
        <v>2</v>
      </c>
      <c r="L1158" s="0" t="n">
        <v>2</v>
      </c>
      <c r="M1158" s="0" t="n">
        <v>0</v>
      </c>
      <c r="N1158" s="0" t="s">
        <v>82</v>
      </c>
      <c r="O1158" s="0" t="s">
        <v>104</v>
      </c>
      <c r="P1158" s="0" t="s">
        <v>93</v>
      </c>
      <c r="Q1158" s="0" t="s">
        <v>94</v>
      </c>
      <c r="R1158" s="0" t="n">
        <v>0</v>
      </c>
      <c r="S1158" s="0" t="n">
        <v>0</v>
      </c>
      <c r="T1158" s="0" t="n">
        <v>0</v>
      </c>
      <c r="U1158" s="0" t="s">
        <v>85</v>
      </c>
      <c r="V1158" s="0" t="s">
        <v>136</v>
      </c>
      <c r="W1158" s="0" t="n">
        <v>0</v>
      </c>
      <c r="X1158" s="0" t="s">
        <v>86</v>
      </c>
      <c r="Y1158" s="0" t="n">
        <v>9</v>
      </c>
      <c r="AA1158" s="0" t="n">
        <v>0</v>
      </c>
      <c r="AB1158" s="0" t="s">
        <v>87</v>
      </c>
      <c r="AC1158" s="0" t="n">
        <v>230</v>
      </c>
      <c r="AD1158" s="0" t="n">
        <v>0</v>
      </c>
      <c r="AE1158" s="0" t="n">
        <v>0</v>
      </c>
      <c r="AF1158" s="0" t="s">
        <v>88</v>
      </c>
      <c r="AG1158" s="13" t="n">
        <v>42913</v>
      </c>
      <c r="AH1158" s="0" t="str">
        <f aca="false">B1158&amp;"|"&amp;C1158&amp;"|"&amp;D1158&amp;"|"&amp;E1158&amp;"|"&amp;F1158&amp;"|"&amp;G1158&amp;"|"&amp;H1158&amp;"|"&amp;I1158&amp;"|"&amp;J1158&amp;"|"&amp;K1158&amp;"|"&amp;L1158&amp;"|"&amp;M1158&amp;"|"&amp;N1158&amp;"|"&amp;O1158&amp;"|"&amp;P1158&amp;"|"&amp;Q1158&amp;"|"&amp;R1158&amp;"|"&amp;S1158&amp;"|"&amp;T1158&amp;"|"&amp;U1158&amp;"|"&amp;V1158&amp;"|"&amp;W1158&amp;"|"&amp;X1158&amp;"|"&amp;Y1158&amp;"|"&amp;Z1158&amp;"|"&amp;AA1158&amp;"|"&amp;AB1158&amp;"|"&amp;AC1158&amp;"|"&amp;AD1158&amp;"|"&amp;AE1158&amp;"|"&amp;AF1158&amp;"|"&amp;AG1158</f>
        <v>City Hotel|0|48|2017|June|26|26|1|0|2|2|0|BB|SWE|Online TA|TA/TO|0|0|0|F|G|0|No Deposit|9||0|Transient|230|0|0|Check-Out|42913</v>
      </c>
      <c r="AI1158" s="0" t="str">
        <f aca="false">IF(COUNTIF($AH$4:$AH$2603,AH1158)&gt;1,"Duplicate","Unique")</f>
        <v>Unique</v>
      </c>
      <c r="AJ1158" s="0" t="str">
        <f aca="false">IF(COUNTBLANK(B1158:AG1158)&gt;0,"Missing ("&amp;COUNTBLANK(B1158:AG1158)&amp;")","Complete")</f>
        <v>Missing (1)</v>
      </c>
    </row>
    <row r="1159" customFormat="false" ht="15" hidden="false" customHeight="false" outlineLevel="0" collapsed="false">
      <c r="A1159" s="14" t="n">
        <v>1156</v>
      </c>
      <c r="B1159" s="14" t="s">
        <v>80</v>
      </c>
      <c r="C1159" s="14" t="n">
        <v>0</v>
      </c>
      <c r="D1159" s="14" t="n">
        <v>243</v>
      </c>
      <c r="E1159" s="14" t="n">
        <v>2016</v>
      </c>
      <c r="F1159" s="14" t="s">
        <v>114</v>
      </c>
      <c r="G1159" s="14" t="n">
        <v>39</v>
      </c>
      <c r="H1159" s="14" t="n">
        <v>19</v>
      </c>
      <c r="I1159" s="14" t="n">
        <v>2</v>
      </c>
      <c r="J1159" s="14" t="n">
        <v>5</v>
      </c>
      <c r="K1159" s="14" t="n">
        <v>1</v>
      </c>
      <c r="L1159" s="14" t="n">
        <v>0</v>
      </c>
      <c r="M1159" s="14" t="n">
        <v>0</v>
      </c>
      <c r="N1159" s="14" t="s">
        <v>142</v>
      </c>
      <c r="O1159" s="14" t="s">
        <v>167</v>
      </c>
      <c r="P1159" s="14" t="s">
        <v>99</v>
      </c>
      <c r="Q1159" s="14" t="s">
        <v>94</v>
      </c>
      <c r="R1159" s="14" t="n">
        <v>0</v>
      </c>
      <c r="S1159" s="14" t="n">
        <v>0</v>
      </c>
      <c r="T1159" s="14" t="n">
        <v>0</v>
      </c>
      <c r="U1159" s="14" t="s">
        <v>95</v>
      </c>
      <c r="V1159" s="14" t="s">
        <v>156</v>
      </c>
      <c r="W1159" s="14" t="n">
        <v>1</v>
      </c>
      <c r="X1159" s="14" t="s">
        <v>86</v>
      </c>
      <c r="Y1159" s="14" t="n">
        <v>315</v>
      </c>
      <c r="Z1159" s="14"/>
      <c r="AA1159" s="14" t="n">
        <v>0</v>
      </c>
      <c r="AB1159" s="14" t="s">
        <v>87</v>
      </c>
      <c r="AC1159" s="14" t="n">
        <v>71.9</v>
      </c>
      <c r="AD1159" s="14" t="n">
        <v>0</v>
      </c>
      <c r="AE1159" s="14" t="n">
        <v>1</v>
      </c>
      <c r="AF1159" s="14" t="s">
        <v>88</v>
      </c>
      <c r="AG1159" s="15" t="n">
        <v>42639</v>
      </c>
      <c r="AH1159" s="14" t="str">
        <f aca="false">B1159&amp;"|"&amp;C1159&amp;"|"&amp;D1159&amp;"|"&amp;E1159&amp;"|"&amp;F1159&amp;"|"&amp;G1159&amp;"|"&amp;H1159&amp;"|"&amp;I1159&amp;"|"&amp;J1159&amp;"|"&amp;K1159&amp;"|"&amp;L1159&amp;"|"&amp;M1159&amp;"|"&amp;N1159&amp;"|"&amp;O1159&amp;"|"&amp;P1159&amp;"|"&amp;Q1159&amp;"|"&amp;R1159&amp;"|"&amp;S1159&amp;"|"&amp;T1159&amp;"|"&amp;U1159&amp;"|"&amp;V1159&amp;"|"&amp;W1159&amp;"|"&amp;X1159&amp;"|"&amp;Y1159&amp;"|"&amp;Z1159&amp;"|"&amp;AA1159&amp;"|"&amp;AB1159&amp;"|"&amp;AC1159&amp;"|"&amp;AD1159&amp;"|"&amp;AE1159&amp;"|"&amp;AF1159&amp;"|"&amp;AG1159</f>
        <v>Resort Hotel|0|243|2016|September|39|19|2|5|1|0|0|FB|POL|Offline TA/TO|TA/TO|0|0|0|A|C|1|No Deposit|315||0|Transient|71.9|0|1|Check-Out|42639</v>
      </c>
      <c r="AI1159" s="14" t="str">
        <f aca="false">IF(COUNTIF($AH$4:$AH$2603,AH1159)&gt;1,"Duplicate","Unique")</f>
        <v>Unique</v>
      </c>
      <c r="AJ1159" s="14" t="str">
        <f aca="false">IF(COUNTBLANK(B1159:AG1159)&gt;0,"Missing ("&amp;COUNTBLANK(B1159:AG1159)&amp;")","Complete")</f>
        <v>Missing (1)</v>
      </c>
    </row>
    <row r="1160" customFormat="false" ht="15" hidden="false" customHeight="false" outlineLevel="0" collapsed="false">
      <c r="A1160" s="0" t="n">
        <v>1157</v>
      </c>
      <c r="B1160" s="0" t="s">
        <v>80</v>
      </c>
      <c r="C1160" s="0" t="n">
        <v>0</v>
      </c>
      <c r="D1160" s="0" t="n">
        <v>2</v>
      </c>
      <c r="E1160" s="0" t="n">
        <v>2017</v>
      </c>
      <c r="F1160" s="0" t="s">
        <v>121</v>
      </c>
      <c r="G1160" s="0" t="n">
        <v>19</v>
      </c>
      <c r="H1160" s="0" t="n">
        <v>8</v>
      </c>
      <c r="I1160" s="0" t="n">
        <v>1</v>
      </c>
      <c r="J1160" s="0" t="n">
        <v>0</v>
      </c>
      <c r="K1160" s="0" t="n">
        <v>2</v>
      </c>
      <c r="L1160" s="0" t="n">
        <v>2</v>
      </c>
      <c r="M1160" s="0" t="n">
        <v>0</v>
      </c>
      <c r="N1160" s="0" t="s">
        <v>82</v>
      </c>
      <c r="O1160" s="0" t="s">
        <v>92</v>
      </c>
      <c r="P1160" s="0" t="s">
        <v>93</v>
      </c>
      <c r="Q1160" s="0" t="s">
        <v>84</v>
      </c>
      <c r="R1160" s="0" t="n">
        <v>0</v>
      </c>
      <c r="S1160" s="0" t="n">
        <v>0</v>
      </c>
      <c r="T1160" s="0" t="n">
        <v>1</v>
      </c>
      <c r="U1160" s="0" t="s">
        <v>136</v>
      </c>
      <c r="V1160" s="0" t="s">
        <v>136</v>
      </c>
      <c r="W1160" s="0" t="n">
        <v>0</v>
      </c>
      <c r="X1160" s="0" t="s">
        <v>86</v>
      </c>
      <c r="Y1160" s="0" t="n">
        <v>240</v>
      </c>
      <c r="AA1160" s="0" t="n">
        <v>0</v>
      </c>
      <c r="AB1160" s="0" t="s">
        <v>87</v>
      </c>
      <c r="AC1160" s="0" t="n">
        <v>152</v>
      </c>
      <c r="AD1160" s="0" t="n">
        <v>1</v>
      </c>
      <c r="AE1160" s="0" t="n">
        <v>3</v>
      </c>
      <c r="AF1160" s="0" t="s">
        <v>88</v>
      </c>
      <c r="AG1160" s="13" t="n">
        <v>42864</v>
      </c>
      <c r="AH1160" s="0" t="str">
        <f aca="false">B1160&amp;"|"&amp;C1160&amp;"|"&amp;D1160&amp;"|"&amp;E1160&amp;"|"&amp;F1160&amp;"|"&amp;G1160&amp;"|"&amp;H1160&amp;"|"&amp;I1160&amp;"|"&amp;J1160&amp;"|"&amp;K1160&amp;"|"&amp;L1160&amp;"|"&amp;M1160&amp;"|"&amp;N1160&amp;"|"&amp;O1160&amp;"|"&amp;P1160&amp;"|"&amp;Q1160&amp;"|"&amp;R1160&amp;"|"&amp;S1160&amp;"|"&amp;T1160&amp;"|"&amp;U1160&amp;"|"&amp;V1160&amp;"|"&amp;W1160&amp;"|"&amp;X1160&amp;"|"&amp;Y1160&amp;"|"&amp;Z1160&amp;"|"&amp;AA1160&amp;"|"&amp;AB1160&amp;"|"&amp;AC1160&amp;"|"&amp;AD1160&amp;"|"&amp;AE1160&amp;"|"&amp;AF1160&amp;"|"&amp;AG1160</f>
        <v>Resort Hotel|0|2|2017|May|19|8|1|0|2|2|0|BB|PRT|Online TA|Direct|0|0|1|G|G|0|No Deposit|240||0|Transient|152|1|3|Check-Out|42864</v>
      </c>
      <c r="AI1160" s="0" t="str">
        <f aca="false">IF(COUNTIF($AH$4:$AH$2603,AH1160)&gt;1,"Duplicate","Unique")</f>
        <v>Unique</v>
      </c>
      <c r="AJ1160" s="0" t="str">
        <f aca="false">IF(COUNTBLANK(B1160:AG1160)&gt;0,"Missing ("&amp;COUNTBLANK(B1160:AG1160)&amp;")","Complete")</f>
        <v>Missing (1)</v>
      </c>
    </row>
    <row r="1161" customFormat="false" ht="15" hidden="false" customHeight="false" outlineLevel="0" collapsed="false">
      <c r="A1161" s="14" t="n">
        <v>1158</v>
      </c>
      <c r="B1161" s="14" t="s">
        <v>90</v>
      </c>
      <c r="C1161" s="14" t="n">
        <v>0</v>
      </c>
      <c r="D1161" s="14" t="n">
        <v>78</v>
      </c>
      <c r="E1161" s="14" t="n">
        <v>2016</v>
      </c>
      <c r="F1161" s="14" t="s">
        <v>103</v>
      </c>
      <c r="G1161" s="14" t="n">
        <v>14</v>
      </c>
      <c r="H1161" s="14" t="n">
        <v>31</v>
      </c>
      <c r="I1161" s="14" t="n">
        <v>2</v>
      </c>
      <c r="J1161" s="14" t="n">
        <v>3</v>
      </c>
      <c r="K1161" s="14" t="n">
        <v>2</v>
      </c>
      <c r="L1161" s="14" t="n">
        <v>0</v>
      </c>
      <c r="M1161" s="14" t="n">
        <v>0</v>
      </c>
      <c r="N1161" s="14" t="s">
        <v>82</v>
      </c>
      <c r="O1161" s="14" t="s">
        <v>108</v>
      </c>
      <c r="P1161" s="14" t="s">
        <v>93</v>
      </c>
      <c r="Q1161" s="14" t="s">
        <v>94</v>
      </c>
      <c r="R1161" s="14" t="n">
        <v>0</v>
      </c>
      <c r="S1161" s="14" t="n">
        <v>0</v>
      </c>
      <c r="T1161" s="14" t="n">
        <v>0</v>
      </c>
      <c r="U1161" s="14" t="s">
        <v>95</v>
      </c>
      <c r="V1161" s="14" t="s">
        <v>95</v>
      </c>
      <c r="W1161" s="14" t="n">
        <v>0</v>
      </c>
      <c r="X1161" s="14" t="s">
        <v>86</v>
      </c>
      <c r="Y1161" s="14" t="n">
        <v>9</v>
      </c>
      <c r="Z1161" s="14"/>
      <c r="AA1161" s="14" t="n">
        <v>0</v>
      </c>
      <c r="AB1161" s="14" t="s">
        <v>87</v>
      </c>
      <c r="AC1161" s="14" t="n">
        <v>82.45</v>
      </c>
      <c r="AD1161" s="14" t="n">
        <v>0</v>
      </c>
      <c r="AE1161" s="14" t="n">
        <v>0</v>
      </c>
      <c r="AF1161" s="14" t="s">
        <v>88</v>
      </c>
      <c r="AG1161" s="15" t="n">
        <v>42465</v>
      </c>
      <c r="AH1161" s="14" t="str">
        <f aca="false">B1161&amp;"|"&amp;C1161&amp;"|"&amp;D1161&amp;"|"&amp;E1161&amp;"|"&amp;F1161&amp;"|"&amp;G1161&amp;"|"&amp;H1161&amp;"|"&amp;I1161&amp;"|"&amp;J1161&amp;"|"&amp;K1161&amp;"|"&amp;L1161&amp;"|"&amp;M1161&amp;"|"&amp;N1161&amp;"|"&amp;O1161&amp;"|"&amp;P1161&amp;"|"&amp;Q1161&amp;"|"&amp;R1161&amp;"|"&amp;S1161&amp;"|"&amp;T1161&amp;"|"&amp;U1161&amp;"|"&amp;V1161&amp;"|"&amp;W1161&amp;"|"&amp;X1161&amp;"|"&amp;Y1161&amp;"|"&amp;Z1161&amp;"|"&amp;AA1161&amp;"|"&amp;AB1161&amp;"|"&amp;AC1161&amp;"|"&amp;AD1161&amp;"|"&amp;AE1161&amp;"|"&amp;AF1161&amp;"|"&amp;AG1161</f>
        <v>City Hotel|0|78|2016|March|14|31|2|3|2|0|0|BB|DEU|Online TA|TA/TO|0|0|0|A|A|0|No Deposit|9||0|Transient|82.45|0|0|Check-Out|42465</v>
      </c>
      <c r="AI1161" s="14" t="str">
        <f aca="false">IF(COUNTIF($AH$4:$AH$2603,AH1161)&gt;1,"Duplicate","Unique")</f>
        <v>Unique</v>
      </c>
      <c r="AJ1161" s="14" t="str">
        <f aca="false">IF(COUNTBLANK(B1161:AG1161)&gt;0,"Missing ("&amp;COUNTBLANK(B1161:AG1161)&amp;")","Complete")</f>
        <v>Missing (1)</v>
      </c>
    </row>
    <row r="1162" customFormat="false" ht="15" hidden="false" customHeight="false" outlineLevel="0" collapsed="false">
      <c r="A1162" s="0" t="n">
        <v>1159</v>
      </c>
      <c r="B1162" s="0" t="s">
        <v>80</v>
      </c>
      <c r="C1162" s="0" t="n">
        <v>0</v>
      </c>
      <c r="D1162" s="0" t="n">
        <v>20</v>
      </c>
      <c r="E1162" s="0" t="n">
        <v>2016</v>
      </c>
      <c r="F1162" s="0" t="s">
        <v>81</v>
      </c>
      <c r="G1162" s="0" t="n">
        <v>50</v>
      </c>
      <c r="H1162" s="0" t="n">
        <v>4</v>
      </c>
      <c r="I1162" s="0" t="n">
        <v>1</v>
      </c>
      <c r="J1162" s="0" t="n">
        <v>0</v>
      </c>
      <c r="K1162" s="0" t="n">
        <v>2</v>
      </c>
      <c r="L1162" s="0" t="n">
        <v>0</v>
      </c>
      <c r="M1162" s="0" t="n">
        <v>0</v>
      </c>
      <c r="N1162" s="0" t="s">
        <v>82</v>
      </c>
      <c r="O1162" s="0" t="s">
        <v>92</v>
      </c>
      <c r="P1162" s="0" t="s">
        <v>93</v>
      </c>
      <c r="Q1162" s="0" t="s">
        <v>94</v>
      </c>
      <c r="R1162" s="0" t="n">
        <v>0</v>
      </c>
      <c r="S1162" s="0" t="n">
        <v>0</v>
      </c>
      <c r="T1162" s="0" t="n">
        <v>0</v>
      </c>
      <c r="U1162" s="0" t="s">
        <v>124</v>
      </c>
      <c r="V1162" s="0" t="s">
        <v>124</v>
      </c>
      <c r="W1162" s="0" t="n">
        <v>0</v>
      </c>
      <c r="X1162" s="0" t="s">
        <v>86</v>
      </c>
      <c r="Y1162" s="0" t="n">
        <v>240</v>
      </c>
      <c r="AA1162" s="0" t="n">
        <v>0</v>
      </c>
      <c r="AB1162" s="0" t="s">
        <v>87</v>
      </c>
      <c r="AC1162" s="0" t="n">
        <v>75</v>
      </c>
      <c r="AD1162" s="0" t="n">
        <v>0</v>
      </c>
      <c r="AE1162" s="0" t="n">
        <v>1</v>
      </c>
      <c r="AF1162" s="0" t="s">
        <v>88</v>
      </c>
      <c r="AG1162" s="13" t="n">
        <v>42709</v>
      </c>
      <c r="AH1162" s="0" t="str">
        <f aca="false">B1162&amp;"|"&amp;C1162&amp;"|"&amp;D1162&amp;"|"&amp;E1162&amp;"|"&amp;F1162&amp;"|"&amp;G1162&amp;"|"&amp;H1162&amp;"|"&amp;I1162&amp;"|"&amp;J1162&amp;"|"&amp;K1162&amp;"|"&amp;L1162&amp;"|"&amp;M1162&amp;"|"&amp;N1162&amp;"|"&amp;O1162&amp;"|"&amp;P1162&amp;"|"&amp;Q1162&amp;"|"&amp;R1162&amp;"|"&amp;S1162&amp;"|"&amp;T1162&amp;"|"&amp;U1162&amp;"|"&amp;V1162&amp;"|"&amp;W1162&amp;"|"&amp;X1162&amp;"|"&amp;Y1162&amp;"|"&amp;Z1162&amp;"|"&amp;AA1162&amp;"|"&amp;AB1162&amp;"|"&amp;AC1162&amp;"|"&amp;AD1162&amp;"|"&amp;AE1162&amp;"|"&amp;AF1162&amp;"|"&amp;AG1162</f>
        <v>Resort Hotel|0|20|2016|December|50|4|1|0|2|0|0|BB|PRT|Online TA|TA/TO|0|0|0|E|E|0|No Deposit|240||0|Transient|75|0|1|Check-Out|42709</v>
      </c>
      <c r="AI1162" s="0" t="str">
        <f aca="false">IF(COUNTIF($AH$4:$AH$2603,AH1162)&gt;1,"Duplicate","Unique")</f>
        <v>Unique</v>
      </c>
      <c r="AJ1162" s="0" t="str">
        <f aca="false">IF(COUNTBLANK(B1162:AG1162)&gt;0,"Missing ("&amp;COUNTBLANK(B1162:AG1162)&amp;")","Complete")</f>
        <v>Missing (1)</v>
      </c>
    </row>
    <row r="1163" customFormat="false" ht="15" hidden="false" customHeight="false" outlineLevel="0" collapsed="false">
      <c r="A1163" s="14" t="n">
        <v>1160</v>
      </c>
      <c r="B1163" s="14" t="s">
        <v>80</v>
      </c>
      <c r="C1163" s="14" t="n">
        <v>1</v>
      </c>
      <c r="D1163" s="14" t="n">
        <v>234</v>
      </c>
      <c r="E1163" s="14" t="n">
        <v>2016</v>
      </c>
      <c r="F1163" s="14" t="s">
        <v>119</v>
      </c>
      <c r="G1163" s="14" t="n">
        <v>35</v>
      </c>
      <c r="H1163" s="14" t="n">
        <v>26</v>
      </c>
      <c r="I1163" s="14" t="n">
        <v>0</v>
      </c>
      <c r="J1163" s="14" t="n">
        <v>2</v>
      </c>
      <c r="K1163" s="14" t="n">
        <v>2</v>
      </c>
      <c r="L1163" s="14" t="n">
        <v>0</v>
      </c>
      <c r="M1163" s="14" t="n">
        <v>0</v>
      </c>
      <c r="N1163" s="14" t="s">
        <v>82</v>
      </c>
      <c r="O1163" s="14" t="s">
        <v>92</v>
      </c>
      <c r="P1163" s="14" t="s">
        <v>84</v>
      </c>
      <c r="Q1163" s="14" t="s">
        <v>84</v>
      </c>
      <c r="R1163" s="14" t="n">
        <v>0</v>
      </c>
      <c r="S1163" s="14" t="n">
        <v>0</v>
      </c>
      <c r="T1163" s="14" t="n">
        <v>0</v>
      </c>
      <c r="U1163" s="14" t="s">
        <v>95</v>
      </c>
      <c r="V1163" s="14" t="s">
        <v>95</v>
      </c>
      <c r="W1163" s="14" t="n">
        <v>0</v>
      </c>
      <c r="X1163" s="14" t="s">
        <v>86</v>
      </c>
      <c r="Y1163" s="14" t="n">
        <v>250</v>
      </c>
      <c r="Z1163" s="14"/>
      <c r="AA1163" s="14" t="n">
        <v>0</v>
      </c>
      <c r="AB1163" s="14" t="s">
        <v>87</v>
      </c>
      <c r="AC1163" s="14" t="n">
        <v>119</v>
      </c>
      <c r="AD1163" s="14" t="n">
        <v>0</v>
      </c>
      <c r="AE1163" s="14" t="n">
        <v>1</v>
      </c>
      <c r="AF1163" s="14" t="s">
        <v>96</v>
      </c>
      <c r="AG1163" s="15" t="n">
        <v>42460</v>
      </c>
      <c r="AH1163" s="14" t="str">
        <f aca="false">B1163&amp;"|"&amp;C1163&amp;"|"&amp;D1163&amp;"|"&amp;E1163&amp;"|"&amp;F1163&amp;"|"&amp;G1163&amp;"|"&amp;H1163&amp;"|"&amp;I1163&amp;"|"&amp;J1163&amp;"|"&amp;K1163&amp;"|"&amp;L1163&amp;"|"&amp;M1163&amp;"|"&amp;N1163&amp;"|"&amp;O1163&amp;"|"&amp;P1163&amp;"|"&amp;Q1163&amp;"|"&amp;R1163&amp;"|"&amp;S1163&amp;"|"&amp;T1163&amp;"|"&amp;U1163&amp;"|"&amp;V1163&amp;"|"&amp;W1163&amp;"|"&amp;X1163&amp;"|"&amp;Y1163&amp;"|"&amp;Z1163&amp;"|"&amp;AA1163&amp;"|"&amp;AB1163&amp;"|"&amp;AC1163&amp;"|"&amp;AD1163&amp;"|"&amp;AE1163&amp;"|"&amp;AF1163&amp;"|"&amp;AG1163</f>
        <v>Resort Hotel|1|234|2016|August|35|26|0|2|2|0|0|BB|PRT|Direct|Direct|0|0|0|A|A|0|No Deposit|250||0|Transient|119|0|1|Canceled|42460</v>
      </c>
      <c r="AI1163" s="14" t="str">
        <f aca="false">IF(COUNTIF($AH$4:$AH$2603,AH1163)&gt;1,"Duplicate","Unique")</f>
        <v>Unique</v>
      </c>
      <c r="AJ1163" s="14" t="str">
        <f aca="false">IF(COUNTBLANK(B1163:AG1163)&gt;0,"Missing ("&amp;COUNTBLANK(B1163:AG1163)&amp;")","Complete")</f>
        <v>Missing (1)</v>
      </c>
    </row>
    <row r="1164" customFormat="false" ht="15" hidden="false" customHeight="false" outlineLevel="0" collapsed="false">
      <c r="A1164" s="0" t="n">
        <v>1161</v>
      </c>
      <c r="B1164" s="0" t="s">
        <v>90</v>
      </c>
      <c r="C1164" s="0" t="n">
        <v>1</v>
      </c>
      <c r="D1164" s="0" t="n">
        <v>173</v>
      </c>
      <c r="E1164" s="0" t="n">
        <v>2017</v>
      </c>
      <c r="F1164" s="0" t="s">
        <v>119</v>
      </c>
      <c r="G1164" s="0" t="n">
        <v>31</v>
      </c>
      <c r="H1164" s="0" t="n">
        <v>5</v>
      </c>
      <c r="I1164" s="0" t="n">
        <v>2</v>
      </c>
      <c r="J1164" s="0" t="n">
        <v>5</v>
      </c>
      <c r="K1164" s="0" t="n">
        <v>2</v>
      </c>
      <c r="L1164" s="0" t="n">
        <v>1</v>
      </c>
      <c r="M1164" s="0" t="n">
        <v>0</v>
      </c>
      <c r="N1164" s="0" t="s">
        <v>82</v>
      </c>
      <c r="O1164" s="0" t="s">
        <v>122</v>
      </c>
      <c r="P1164" s="0" t="s">
        <v>93</v>
      </c>
      <c r="Q1164" s="0" t="s">
        <v>94</v>
      </c>
      <c r="R1164" s="0" t="n">
        <v>0</v>
      </c>
      <c r="S1164" s="0" t="n">
        <v>0</v>
      </c>
      <c r="T1164" s="0" t="n">
        <v>0</v>
      </c>
      <c r="U1164" s="0" t="s">
        <v>95</v>
      </c>
      <c r="V1164" s="0" t="s">
        <v>95</v>
      </c>
      <c r="W1164" s="0" t="n">
        <v>0</v>
      </c>
      <c r="X1164" s="0" t="s">
        <v>86</v>
      </c>
      <c r="Y1164" s="0" t="n">
        <v>9</v>
      </c>
      <c r="AA1164" s="0" t="n">
        <v>0</v>
      </c>
      <c r="AB1164" s="0" t="s">
        <v>87</v>
      </c>
      <c r="AC1164" s="0" t="n">
        <v>148.5</v>
      </c>
      <c r="AD1164" s="0" t="n">
        <v>0</v>
      </c>
      <c r="AE1164" s="0" t="n">
        <v>0</v>
      </c>
      <c r="AF1164" s="0" t="s">
        <v>96</v>
      </c>
      <c r="AG1164" s="13" t="n">
        <v>42939</v>
      </c>
      <c r="AH1164" s="0" t="str">
        <f aca="false">B1164&amp;"|"&amp;C1164&amp;"|"&amp;D1164&amp;"|"&amp;E1164&amp;"|"&amp;F1164&amp;"|"&amp;G1164&amp;"|"&amp;H1164&amp;"|"&amp;I1164&amp;"|"&amp;J1164&amp;"|"&amp;K1164&amp;"|"&amp;L1164&amp;"|"&amp;M1164&amp;"|"&amp;N1164&amp;"|"&amp;O1164&amp;"|"&amp;P1164&amp;"|"&amp;Q1164&amp;"|"&amp;R1164&amp;"|"&amp;S1164&amp;"|"&amp;T1164&amp;"|"&amp;U1164&amp;"|"&amp;V1164&amp;"|"&amp;W1164&amp;"|"&amp;X1164&amp;"|"&amp;Y1164&amp;"|"&amp;Z1164&amp;"|"&amp;AA1164&amp;"|"&amp;AB1164&amp;"|"&amp;AC1164&amp;"|"&amp;AD1164&amp;"|"&amp;AE1164&amp;"|"&amp;AF1164&amp;"|"&amp;AG1164</f>
        <v>City Hotel|1|173|2017|August|31|5|2|5|2|1|0|BB|FRA|Online TA|TA/TO|0|0|0|A|A|0|No Deposit|9||0|Transient|148.5|0|0|Canceled|42939</v>
      </c>
      <c r="AI1164" s="0" t="str">
        <f aca="false">IF(COUNTIF($AH$4:$AH$2603,AH1164)&gt;1,"Duplicate","Unique")</f>
        <v>Unique</v>
      </c>
      <c r="AJ1164" s="0" t="str">
        <f aca="false">IF(COUNTBLANK(B1164:AG1164)&gt;0,"Missing ("&amp;COUNTBLANK(B1164:AG1164)&amp;")","Complete")</f>
        <v>Missing (1)</v>
      </c>
    </row>
    <row r="1165" customFormat="false" ht="15" hidden="false" customHeight="false" outlineLevel="0" collapsed="false">
      <c r="A1165" s="14" t="n">
        <v>1162</v>
      </c>
      <c r="B1165" s="14" t="s">
        <v>80</v>
      </c>
      <c r="C1165" s="14" t="n">
        <v>1</v>
      </c>
      <c r="D1165" s="14" t="n">
        <v>168</v>
      </c>
      <c r="E1165" s="14" t="n">
        <v>2016</v>
      </c>
      <c r="F1165" s="14" t="s">
        <v>106</v>
      </c>
      <c r="G1165" s="14" t="n">
        <v>18</v>
      </c>
      <c r="H1165" s="14" t="n">
        <v>28</v>
      </c>
      <c r="I1165" s="14" t="n">
        <v>1</v>
      </c>
      <c r="J1165" s="14" t="n">
        <v>3</v>
      </c>
      <c r="K1165" s="14" t="n">
        <v>2</v>
      </c>
      <c r="L1165" s="14" t="n">
        <v>0</v>
      </c>
      <c r="M1165" s="14" t="n">
        <v>0</v>
      </c>
      <c r="N1165" s="14" t="s">
        <v>82</v>
      </c>
      <c r="O1165" s="14" t="s">
        <v>92</v>
      </c>
      <c r="P1165" s="14" t="s">
        <v>116</v>
      </c>
      <c r="Q1165" s="14" t="s">
        <v>94</v>
      </c>
      <c r="R1165" s="14" t="n">
        <v>0</v>
      </c>
      <c r="S1165" s="14" t="n">
        <v>0</v>
      </c>
      <c r="T1165" s="14" t="n">
        <v>0</v>
      </c>
      <c r="U1165" s="14" t="s">
        <v>95</v>
      </c>
      <c r="V1165" s="14" t="s">
        <v>95</v>
      </c>
      <c r="W1165" s="14" t="n">
        <v>0</v>
      </c>
      <c r="X1165" s="14" t="s">
        <v>120</v>
      </c>
      <c r="Y1165" s="14" t="n">
        <v>257</v>
      </c>
      <c r="Z1165" s="14"/>
      <c r="AA1165" s="14" t="n">
        <v>0</v>
      </c>
      <c r="AB1165" s="14" t="s">
        <v>87</v>
      </c>
      <c r="AC1165" s="14" t="n">
        <v>80</v>
      </c>
      <c r="AD1165" s="14" t="n">
        <v>0</v>
      </c>
      <c r="AE1165" s="14" t="n">
        <v>0</v>
      </c>
      <c r="AF1165" s="14" t="s">
        <v>96</v>
      </c>
      <c r="AG1165" s="15" t="n">
        <v>42388</v>
      </c>
      <c r="AH1165" s="14" t="str">
        <f aca="false">B1165&amp;"|"&amp;C1165&amp;"|"&amp;D1165&amp;"|"&amp;E1165&amp;"|"&amp;F1165&amp;"|"&amp;G1165&amp;"|"&amp;H1165&amp;"|"&amp;I1165&amp;"|"&amp;J1165&amp;"|"&amp;K1165&amp;"|"&amp;L1165&amp;"|"&amp;M1165&amp;"|"&amp;N1165&amp;"|"&amp;O1165&amp;"|"&amp;P1165&amp;"|"&amp;Q1165&amp;"|"&amp;R1165&amp;"|"&amp;S1165&amp;"|"&amp;T1165&amp;"|"&amp;U1165&amp;"|"&amp;V1165&amp;"|"&amp;W1165&amp;"|"&amp;X1165&amp;"|"&amp;Y1165&amp;"|"&amp;Z1165&amp;"|"&amp;AA1165&amp;"|"&amp;AB1165&amp;"|"&amp;AC1165&amp;"|"&amp;AD1165&amp;"|"&amp;AE1165&amp;"|"&amp;AF1165&amp;"|"&amp;AG1165</f>
        <v>Resort Hotel|1|168|2016|April|18|28|1|3|2|0|0|BB|PRT|Groups|TA/TO|0|0|0|A|A|0|Non Refund|257||0|Transient|80|0|0|Canceled|42388</v>
      </c>
      <c r="AI1165" s="14" t="str">
        <f aca="false">IF(COUNTIF($AH$4:$AH$2603,AH1165)&gt;1,"Duplicate","Unique")</f>
        <v>Unique</v>
      </c>
      <c r="AJ1165" s="14" t="str">
        <f aca="false">IF(COUNTBLANK(B1165:AG1165)&gt;0,"Missing ("&amp;COUNTBLANK(B1165:AG1165)&amp;")","Complete")</f>
        <v>Missing (1)</v>
      </c>
    </row>
    <row r="1166" customFormat="false" ht="15" hidden="false" customHeight="false" outlineLevel="0" collapsed="false">
      <c r="A1166" s="0" t="n">
        <v>1163</v>
      </c>
      <c r="B1166" s="0" t="s">
        <v>90</v>
      </c>
      <c r="C1166" s="0" t="n">
        <v>0</v>
      </c>
      <c r="D1166" s="0" t="n">
        <v>17</v>
      </c>
      <c r="E1166" s="0" t="n">
        <v>2017</v>
      </c>
      <c r="F1166" s="0" t="s">
        <v>126</v>
      </c>
      <c r="G1166" s="0" t="n">
        <v>4</v>
      </c>
      <c r="H1166" s="0" t="n">
        <v>23</v>
      </c>
      <c r="I1166" s="0" t="n">
        <v>1</v>
      </c>
      <c r="J1166" s="0" t="n">
        <v>2</v>
      </c>
      <c r="K1166" s="0" t="n">
        <v>1</v>
      </c>
      <c r="L1166" s="0" t="n">
        <v>0</v>
      </c>
      <c r="M1166" s="0" t="n">
        <v>0</v>
      </c>
      <c r="N1166" s="0" t="s">
        <v>82</v>
      </c>
      <c r="O1166" s="0" t="s">
        <v>108</v>
      </c>
      <c r="P1166" s="0" t="s">
        <v>93</v>
      </c>
      <c r="Q1166" s="0" t="s">
        <v>166</v>
      </c>
      <c r="R1166" s="0" t="n">
        <v>0</v>
      </c>
      <c r="S1166" s="0" t="n">
        <v>0</v>
      </c>
      <c r="T1166" s="0" t="n">
        <v>0</v>
      </c>
      <c r="U1166" s="0" t="s">
        <v>95</v>
      </c>
      <c r="V1166" s="0" t="s">
        <v>95</v>
      </c>
      <c r="W1166" s="0" t="n">
        <v>0</v>
      </c>
      <c r="X1166" s="0" t="s">
        <v>86</v>
      </c>
      <c r="Y1166" s="0" t="n">
        <v>195</v>
      </c>
      <c r="AA1166" s="0" t="n">
        <v>0</v>
      </c>
      <c r="AB1166" s="0" t="s">
        <v>87</v>
      </c>
      <c r="AC1166" s="0" t="n">
        <v>88</v>
      </c>
      <c r="AD1166" s="0" t="n">
        <v>0</v>
      </c>
      <c r="AE1166" s="0" t="n">
        <v>0</v>
      </c>
      <c r="AF1166" s="0" t="s">
        <v>88</v>
      </c>
      <c r="AG1166" s="13" t="n">
        <v>42761</v>
      </c>
      <c r="AH1166" s="0" t="str">
        <f aca="false">B1166&amp;"|"&amp;C1166&amp;"|"&amp;D1166&amp;"|"&amp;E1166&amp;"|"&amp;F1166&amp;"|"&amp;G1166&amp;"|"&amp;H1166&amp;"|"&amp;I1166&amp;"|"&amp;J1166&amp;"|"&amp;K1166&amp;"|"&amp;L1166&amp;"|"&amp;M1166&amp;"|"&amp;N1166&amp;"|"&amp;O1166&amp;"|"&amp;P1166&amp;"|"&amp;Q1166&amp;"|"&amp;R1166&amp;"|"&amp;S1166&amp;"|"&amp;T1166&amp;"|"&amp;U1166&amp;"|"&amp;V1166&amp;"|"&amp;W1166&amp;"|"&amp;X1166&amp;"|"&amp;Y1166&amp;"|"&amp;Z1166&amp;"|"&amp;AA1166&amp;"|"&amp;AB1166&amp;"|"&amp;AC1166&amp;"|"&amp;AD1166&amp;"|"&amp;AE1166&amp;"|"&amp;AF1166&amp;"|"&amp;AG1166</f>
        <v>City Hotel|0|17|2017|January|4|23|1|2|1|0|0|BB|DEU|Online TA|GDS|0|0|0|A|A|0|No Deposit|195||0|Transient|88|0|0|Check-Out|42761</v>
      </c>
      <c r="AI1166" s="0" t="str">
        <f aca="false">IF(COUNTIF($AH$4:$AH$2603,AH1166)&gt;1,"Duplicate","Unique")</f>
        <v>Unique</v>
      </c>
      <c r="AJ1166" s="0" t="str">
        <f aca="false">IF(COUNTBLANK(B1166:AG1166)&gt;0,"Missing ("&amp;COUNTBLANK(B1166:AG1166)&amp;")","Complete")</f>
        <v>Missing (1)</v>
      </c>
    </row>
    <row r="1167" customFormat="false" ht="15" hidden="false" customHeight="false" outlineLevel="0" collapsed="false">
      <c r="A1167" s="14" t="n">
        <v>1164</v>
      </c>
      <c r="B1167" s="14" t="s">
        <v>80</v>
      </c>
      <c r="C1167" s="14" t="n">
        <v>0</v>
      </c>
      <c r="D1167" s="14" t="n">
        <v>220</v>
      </c>
      <c r="E1167" s="14" t="n">
        <v>2016</v>
      </c>
      <c r="F1167" s="14" t="s">
        <v>91</v>
      </c>
      <c r="G1167" s="14" t="n">
        <v>28</v>
      </c>
      <c r="H1167" s="14" t="n">
        <v>4</v>
      </c>
      <c r="I1167" s="14" t="n">
        <v>3</v>
      </c>
      <c r="J1167" s="14" t="n">
        <v>7</v>
      </c>
      <c r="K1167" s="14" t="n">
        <v>2</v>
      </c>
      <c r="L1167" s="14" t="n">
        <v>0</v>
      </c>
      <c r="M1167" s="14" t="n">
        <v>0</v>
      </c>
      <c r="N1167" s="14" t="s">
        <v>82</v>
      </c>
      <c r="O1167" s="14" t="s">
        <v>167</v>
      </c>
      <c r="P1167" s="14" t="s">
        <v>99</v>
      </c>
      <c r="Q1167" s="14" t="s">
        <v>94</v>
      </c>
      <c r="R1167" s="14" t="n">
        <v>0</v>
      </c>
      <c r="S1167" s="14" t="n">
        <v>0</v>
      </c>
      <c r="T1167" s="14" t="n">
        <v>0</v>
      </c>
      <c r="U1167" s="14" t="s">
        <v>109</v>
      </c>
      <c r="V1167" s="14" t="s">
        <v>109</v>
      </c>
      <c r="W1167" s="14" t="n">
        <v>0</v>
      </c>
      <c r="X1167" s="14" t="s">
        <v>86</v>
      </c>
      <c r="Y1167" s="14" t="n">
        <v>315</v>
      </c>
      <c r="Z1167" s="14"/>
      <c r="AA1167" s="14" t="n">
        <v>0</v>
      </c>
      <c r="AB1167" s="14" t="s">
        <v>87</v>
      </c>
      <c r="AC1167" s="14" t="n">
        <v>70</v>
      </c>
      <c r="AD1167" s="14" t="n">
        <v>0</v>
      </c>
      <c r="AE1167" s="14" t="n">
        <v>0</v>
      </c>
      <c r="AF1167" s="14" t="s">
        <v>88</v>
      </c>
      <c r="AG1167" s="15" t="n">
        <v>42565</v>
      </c>
      <c r="AH1167" s="14" t="str">
        <f aca="false">B1167&amp;"|"&amp;C1167&amp;"|"&amp;D1167&amp;"|"&amp;E1167&amp;"|"&amp;F1167&amp;"|"&amp;G1167&amp;"|"&amp;H1167&amp;"|"&amp;I1167&amp;"|"&amp;J1167&amp;"|"&amp;K1167&amp;"|"&amp;L1167&amp;"|"&amp;M1167&amp;"|"&amp;N1167&amp;"|"&amp;O1167&amp;"|"&amp;P1167&amp;"|"&amp;Q1167&amp;"|"&amp;R1167&amp;"|"&amp;S1167&amp;"|"&amp;T1167&amp;"|"&amp;U1167&amp;"|"&amp;V1167&amp;"|"&amp;W1167&amp;"|"&amp;X1167&amp;"|"&amp;Y1167&amp;"|"&amp;Z1167&amp;"|"&amp;AA1167&amp;"|"&amp;AB1167&amp;"|"&amp;AC1167&amp;"|"&amp;AD1167&amp;"|"&amp;AE1167&amp;"|"&amp;AF1167&amp;"|"&amp;AG1167</f>
        <v>Resort Hotel|0|220|2016|July|28|4|3|7|2|0|0|BB|POL|Offline TA/TO|TA/TO|0|0|0|D|D|0|No Deposit|315||0|Transient|70|0|0|Check-Out|42565</v>
      </c>
      <c r="AI1167" s="14" t="str">
        <f aca="false">IF(COUNTIF($AH$4:$AH$2603,AH1167)&gt;1,"Duplicate","Unique")</f>
        <v>Unique</v>
      </c>
      <c r="AJ1167" s="14" t="str">
        <f aca="false">IF(COUNTBLANK(B1167:AG1167)&gt;0,"Missing ("&amp;COUNTBLANK(B1167:AG1167)&amp;")","Complete")</f>
        <v>Missing (1)</v>
      </c>
    </row>
    <row r="1168" customFormat="false" ht="15" hidden="false" customHeight="false" outlineLevel="0" collapsed="false">
      <c r="A1168" s="0" t="n">
        <v>1165</v>
      </c>
      <c r="B1168" s="0" t="s">
        <v>80</v>
      </c>
      <c r="C1168" s="0" t="n">
        <v>0</v>
      </c>
      <c r="D1168" s="0" t="n">
        <v>1</v>
      </c>
      <c r="E1168" s="0" t="n">
        <v>2017</v>
      </c>
      <c r="F1168" s="0" t="s">
        <v>126</v>
      </c>
      <c r="G1168" s="0" t="n">
        <v>1</v>
      </c>
      <c r="H1168" s="0" t="n">
        <v>2</v>
      </c>
      <c r="I1168" s="0" t="n">
        <v>1</v>
      </c>
      <c r="J1168" s="0" t="n">
        <v>0</v>
      </c>
      <c r="K1168" s="0" t="n">
        <v>2</v>
      </c>
      <c r="L1168" s="0" t="n">
        <v>0</v>
      </c>
      <c r="M1168" s="0" t="n">
        <v>0</v>
      </c>
      <c r="N1168" s="0" t="s">
        <v>82</v>
      </c>
      <c r="O1168" s="0" t="s">
        <v>83</v>
      </c>
      <c r="P1168" s="0" t="s">
        <v>84</v>
      </c>
      <c r="Q1168" s="0" t="s">
        <v>84</v>
      </c>
      <c r="R1168" s="0" t="n">
        <v>0</v>
      </c>
      <c r="S1168" s="0" t="n">
        <v>0</v>
      </c>
      <c r="T1168" s="0" t="n">
        <v>0</v>
      </c>
      <c r="U1168" s="0" t="s">
        <v>85</v>
      </c>
      <c r="V1168" s="0" t="s">
        <v>85</v>
      </c>
      <c r="W1168" s="0" t="n">
        <v>0</v>
      </c>
      <c r="X1168" s="0" t="s">
        <v>86</v>
      </c>
      <c r="Y1168" s="0" t="n">
        <v>250</v>
      </c>
      <c r="AA1168" s="0" t="n">
        <v>0</v>
      </c>
      <c r="AB1168" s="0" t="s">
        <v>87</v>
      </c>
      <c r="AC1168" s="0" t="n">
        <v>71</v>
      </c>
      <c r="AD1168" s="0" t="n">
        <v>0</v>
      </c>
      <c r="AE1168" s="0" t="n">
        <v>0</v>
      </c>
      <c r="AF1168" s="0" t="s">
        <v>88</v>
      </c>
      <c r="AG1168" s="13" t="n">
        <v>42738</v>
      </c>
      <c r="AH1168" s="0" t="str">
        <f aca="false">B1168&amp;"|"&amp;C1168&amp;"|"&amp;D1168&amp;"|"&amp;E1168&amp;"|"&amp;F1168&amp;"|"&amp;G1168&amp;"|"&amp;H1168&amp;"|"&amp;I1168&amp;"|"&amp;J1168&amp;"|"&amp;K1168&amp;"|"&amp;L1168&amp;"|"&amp;M1168&amp;"|"&amp;N1168&amp;"|"&amp;O1168&amp;"|"&amp;P1168&amp;"|"&amp;Q1168&amp;"|"&amp;R1168&amp;"|"&amp;S1168&amp;"|"&amp;T1168&amp;"|"&amp;U1168&amp;"|"&amp;V1168&amp;"|"&amp;W1168&amp;"|"&amp;X1168&amp;"|"&amp;Y1168&amp;"|"&amp;Z1168&amp;"|"&amp;AA1168&amp;"|"&amp;AB1168&amp;"|"&amp;AC1168&amp;"|"&amp;AD1168&amp;"|"&amp;AE1168&amp;"|"&amp;AF1168&amp;"|"&amp;AG1168</f>
        <v>Resort Hotel|0|1|2017|January|1|2|1|0|2|0|0|BB|GBR|Direct|Direct|0|0|0|F|F|0|No Deposit|250||0|Transient|71|0|0|Check-Out|42738</v>
      </c>
      <c r="AI1168" s="0" t="str">
        <f aca="false">IF(COUNTIF($AH$4:$AH$2603,AH1168)&gt;1,"Duplicate","Unique")</f>
        <v>Unique</v>
      </c>
      <c r="AJ1168" s="0" t="str">
        <f aca="false">IF(COUNTBLANK(B1168:AG1168)&gt;0,"Missing ("&amp;COUNTBLANK(B1168:AG1168)&amp;")","Complete")</f>
        <v>Missing (1)</v>
      </c>
    </row>
    <row r="1169" customFormat="false" ht="15" hidden="false" customHeight="false" outlineLevel="0" collapsed="false">
      <c r="A1169" s="14" t="n">
        <v>1166</v>
      </c>
      <c r="B1169" s="14" t="s">
        <v>80</v>
      </c>
      <c r="C1169" s="14" t="n">
        <v>0</v>
      </c>
      <c r="D1169" s="14" t="n">
        <v>154</v>
      </c>
      <c r="E1169" s="14" t="n">
        <v>2016</v>
      </c>
      <c r="F1169" s="14" t="s">
        <v>81</v>
      </c>
      <c r="G1169" s="14" t="n">
        <v>49</v>
      </c>
      <c r="H1169" s="14" t="n">
        <v>3</v>
      </c>
      <c r="I1169" s="14" t="n">
        <v>2</v>
      </c>
      <c r="J1169" s="14" t="n">
        <v>4</v>
      </c>
      <c r="K1169" s="14" t="n">
        <v>2</v>
      </c>
      <c r="L1169" s="14" t="n">
        <v>0</v>
      </c>
      <c r="M1169" s="14" t="n">
        <v>0</v>
      </c>
      <c r="N1169" s="14" t="s">
        <v>82</v>
      </c>
      <c r="O1169" s="14" t="s">
        <v>83</v>
      </c>
      <c r="P1169" s="14" t="s">
        <v>84</v>
      </c>
      <c r="Q1169" s="14" t="s">
        <v>84</v>
      </c>
      <c r="R1169" s="14" t="n">
        <v>0</v>
      </c>
      <c r="S1169" s="14" t="n">
        <v>0</v>
      </c>
      <c r="T1169" s="14" t="n">
        <v>0</v>
      </c>
      <c r="U1169" s="14" t="s">
        <v>109</v>
      </c>
      <c r="V1169" s="14" t="s">
        <v>109</v>
      </c>
      <c r="W1169" s="14" t="n">
        <v>1</v>
      </c>
      <c r="X1169" s="14" t="s">
        <v>86</v>
      </c>
      <c r="Y1169" s="14" t="n">
        <v>250</v>
      </c>
      <c r="Z1169" s="14"/>
      <c r="AA1169" s="14" t="n">
        <v>0</v>
      </c>
      <c r="AB1169" s="14" t="s">
        <v>87</v>
      </c>
      <c r="AC1169" s="14" t="n">
        <v>42.12</v>
      </c>
      <c r="AD1169" s="14" t="n">
        <v>0</v>
      </c>
      <c r="AE1169" s="14" t="n">
        <v>0</v>
      </c>
      <c r="AF1169" s="14" t="s">
        <v>88</v>
      </c>
      <c r="AG1169" s="15" t="n">
        <v>42713</v>
      </c>
      <c r="AH1169" s="14" t="str">
        <f aca="false">B1169&amp;"|"&amp;C1169&amp;"|"&amp;D1169&amp;"|"&amp;E1169&amp;"|"&amp;F1169&amp;"|"&amp;G1169&amp;"|"&amp;H1169&amp;"|"&amp;I1169&amp;"|"&amp;J1169&amp;"|"&amp;K1169&amp;"|"&amp;L1169&amp;"|"&amp;M1169&amp;"|"&amp;N1169&amp;"|"&amp;O1169&amp;"|"&amp;P1169&amp;"|"&amp;Q1169&amp;"|"&amp;R1169&amp;"|"&amp;S1169&amp;"|"&amp;T1169&amp;"|"&amp;U1169&amp;"|"&amp;V1169&amp;"|"&amp;W1169&amp;"|"&amp;X1169&amp;"|"&amp;Y1169&amp;"|"&amp;Z1169&amp;"|"&amp;AA1169&amp;"|"&amp;AB1169&amp;"|"&amp;AC1169&amp;"|"&amp;AD1169&amp;"|"&amp;AE1169&amp;"|"&amp;AF1169&amp;"|"&amp;AG1169</f>
        <v>Resort Hotel|0|154|2016|December|49|3|2|4|2|0|0|BB|GBR|Direct|Direct|0|0|0|D|D|1|No Deposit|250||0|Transient|42.12|0|0|Check-Out|42713</v>
      </c>
      <c r="AI1169" s="14" t="str">
        <f aca="false">IF(COUNTIF($AH$4:$AH$2603,AH1169)&gt;1,"Duplicate","Unique")</f>
        <v>Unique</v>
      </c>
      <c r="AJ1169" s="14" t="str">
        <f aca="false">IF(COUNTBLANK(B1169:AG1169)&gt;0,"Missing ("&amp;COUNTBLANK(B1169:AG1169)&amp;")","Complete")</f>
        <v>Missing (1)</v>
      </c>
    </row>
    <row r="1170" customFormat="false" ht="15" hidden="false" customHeight="false" outlineLevel="0" collapsed="false">
      <c r="A1170" s="0" t="n">
        <v>1167</v>
      </c>
      <c r="B1170" s="0" t="s">
        <v>80</v>
      </c>
      <c r="C1170" s="0" t="n">
        <v>0</v>
      </c>
      <c r="D1170" s="0" t="n">
        <v>286</v>
      </c>
      <c r="E1170" s="0" t="n">
        <v>2015</v>
      </c>
      <c r="F1170" s="0" t="s">
        <v>111</v>
      </c>
      <c r="G1170" s="0" t="n">
        <v>42</v>
      </c>
      <c r="H1170" s="0" t="n">
        <v>14</v>
      </c>
      <c r="I1170" s="0" t="n">
        <v>0</v>
      </c>
      <c r="J1170" s="0" t="n">
        <v>1</v>
      </c>
      <c r="K1170" s="0" t="n">
        <v>2</v>
      </c>
      <c r="L1170" s="0" t="n">
        <v>0</v>
      </c>
      <c r="M1170" s="0" t="n">
        <v>0</v>
      </c>
      <c r="N1170" s="0" t="s">
        <v>82</v>
      </c>
      <c r="O1170" s="0" t="s">
        <v>83</v>
      </c>
      <c r="P1170" s="0" t="s">
        <v>116</v>
      </c>
      <c r="Q1170" s="0" t="s">
        <v>128</v>
      </c>
      <c r="R1170" s="0" t="n">
        <v>0</v>
      </c>
      <c r="S1170" s="0" t="n">
        <v>0</v>
      </c>
      <c r="T1170" s="0" t="n">
        <v>0</v>
      </c>
      <c r="U1170" s="0" t="s">
        <v>95</v>
      </c>
      <c r="V1170" s="0" t="s">
        <v>95</v>
      </c>
      <c r="W1170" s="0" t="n">
        <v>1</v>
      </c>
      <c r="X1170" s="0" t="s">
        <v>86</v>
      </c>
      <c r="Z1170" s="0" t="n">
        <v>223</v>
      </c>
      <c r="AA1170" s="0" t="n">
        <v>0</v>
      </c>
      <c r="AB1170" s="0" t="s">
        <v>101</v>
      </c>
      <c r="AC1170" s="0" t="n">
        <v>44.5</v>
      </c>
      <c r="AD1170" s="0" t="n">
        <v>0</v>
      </c>
      <c r="AE1170" s="0" t="n">
        <v>0</v>
      </c>
      <c r="AF1170" s="0" t="s">
        <v>88</v>
      </c>
      <c r="AG1170" s="13" t="n">
        <v>42292</v>
      </c>
      <c r="AH1170" s="0" t="str">
        <f aca="false">B1170&amp;"|"&amp;C1170&amp;"|"&amp;D1170&amp;"|"&amp;E1170&amp;"|"&amp;F1170&amp;"|"&amp;G1170&amp;"|"&amp;H1170&amp;"|"&amp;I1170&amp;"|"&amp;J1170&amp;"|"&amp;K1170&amp;"|"&amp;L1170&amp;"|"&amp;M1170&amp;"|"&amp;N1170&amp;"|"&amp;O1170&amp;"|"&amp;P1170&amp;"|"&amp;Q1170&amp;"|"&amp;R1170&amp;"|"&amp;S1170&amp;"|"&amp;T1170&amp;"|"&amp;U1170&amp;"|"&amp;V1170&amp;"|"&amp;W1170&amp;"|"&amp;X1170&amp;"|"&amp;Y1170&amp;"|"&amp;Z1170&amp;"|"&amp;AA1170&amp;"|"&amp;AB1170&amp;"|"&amp;AC1170&amp;"|"&amp;AD1170&amp;"|"&amp;AE1170&amp;"|"&amp;AF1170&amp;"|"&amp;AG1170</f>
        <v>Resort Hotel|0|286|2015|October|42|14|0|1|2|0|0|BB|GBR|Groups|Corporate|0|0|0|A|A|1|No Deposit||223|0|Transient-Party|44.5|0|0|Check-Out|42292</v>
      </c>
      <c r="AI1170" s="0" t="str">
        <f aca="false">IF(COUNTIF($AH$4:$AH$2603,AH1170)&gt;1,"Duplicate","Unique")</f>
        <v>Unique</v>
      </c>
      <c r="AJ1170" s="0" t="str">
        <f aca="false">IF(COUNTBLANK(B1170:AG1170)&gt;0,"Missing ("&amp;COUNTBLANK(B1170:AG1170)&amp;")","Complete")</f>
        <v>Missing (1)</v>
      </c>
    </row>
    <row r="1171" customFormat="false" ht="15" hidden="false" customHeight="false" outlineLevel="0" collapsed="false">
      <c r="A1171" s="14" t="n">
        <v>1168</v>
      </c>
      <c r="B1171" s="14" t="s">
        <v>90</v>
      </c>
      <c r="C1171" s="14" t="n">
        <v>0</v>
      </c>
      <c r="D1171" s="14" t="n">
        <v>39</v>
      </c>
      <c r="E1171" s="14" t="n">
        <v>2016</v>
      </c>
      <c r="F1171" s="14" t="s">
        <v>113</v>
      </c>
      <c r="G1171" s="14" t="n">
        <v>48</v>
      </c>
      <c r="H1171" s="14" t="n">
        <v>21</v>
      </c>
      <c r="I1171" s="14" t="n">
        <v>1</v>
      </c>
      <c r="J1171" s="14" t="n">
        <v>2</v>
      </c>
      <c r="K1171" s="14" t="n">
        <v>2</v>
      </c>
      <c r="L1171" s="14" t="n">
        <v>0</v>
      </c>
      <c r="M1171" s="14" t="n">
        <v>0</v>
      </c>
      <c r="N1171" s="14" t="s">
        <v>82</v>
      </c>
      <c r="O1171" s="14" t="s">
        <v>122</v>
      </c>
      <c r="P1171" s="14" t="s">
        <v>99</v>
      </c>
      <c r="Q1171" s="14" t="s">
        <v>94</v>
      </c>
      <c r="R1171" s="14" t="n">
        <v>0</v>
      </c>
      <c r="S1171" s="14" t="n">
        <v>0</v>
      </c>
      <c r="T1171" s="14" t="n">
        <v>0</v>
      </c>
      <c r="U1171" s="14" t="s">
        <v>95</v>
      </c>
      <c r="V1171" s="14" t="s">
        <v>95</v>
      </c>
      <c r="W1171" s="14" t="n">
        <v>0</v>
      </c>
      <c r="X1171" s="14" t="s">
        <v>86</v>
      </c>
      <c r="Y1171" s="14" t="n">
        <v>28</v>
      </c>
      <c r="Z1171" s="14"/>
      <c r="AA1171" s="14" t="n">
        <v>0</v>
      </c>
      <c r="AB1171" s="14" t="s">
        <v>87</v>
      </c>
      <c r="AC1171" s="14" t="n">
        <v>72</v>
      </c>
      <c r="AD1171" s="14" t="n">
        <v>0</v>
      </c>
      <c r="AE1171" s="14" t="n">
        <v>0</v>
      </c>
      <c r="AF1171" s="14" t="s">
        <v>88</v>
      </c>
      <c r="AG1171" s="15" t="n">
        <v>42698</v>
      </c>
      <c r="AH1171" s="14" t="str">
        <f aca="false">B1171&amp;"|"&amp;C1171&amp;"|"&amp;D1171&amp;"|"&amp;E1171&amp;"|"&amp;F1171&amp;"|"&amp;G1171&amp;"|"&amp;H1171&amp;"|"&amp;I1171&amp;"|"&amp;J1171&amp;"|"&amp;K1171&amp;"|"&amp;L1171&amp;"|"&amp;M1171&amp;"|"&amp;N1171&amp;"|"&amp;O1171&amp;"|"&amp;P1171&amp;"|"&amp;Q1171&amp;"|"&amp;R1171&amp;"|"&amp;S1171&amp;"|"&amp;T1171&amp;"|"&amp;U1171&amp;"|"&amp;V1171&amp;"|"&amp;W1171&amp;"|"&amp;X1171&amp;"|"&amp;Y1171&amp;"|"&amp;Z1171&amp;"|"&amp;AA1171&amp;"|"&amp;AB1171&amp;"|"&amp;AC1171&amp;"|"&amp;AD1171&amp;"|"&amp;AE1171&amp;"|"&amp;AF1171&amp;"|"&amp;AG1171</f>
        <v>City Hotel|0|39|2016|November|48|21|1|2|2|0|0|BB|FRA|Offline TA/TO|TA/TO|0|0|0|A|A|0|No Deposit|28||0|Transient|72|0|0|Check-Out|42698</v>
      </c>
      <c r="AI1171" s="14" t="str">
        <f aca="false">IF(COUNTIF($AH$4:$AH$2603,AH1171)&gt;1,"Duplicate","Unique")</f>
        <v>Unique</v>
      </c>
      <c r="AJ1171" s="14" t="str">
        <f aca="false">IF(COUNTBLANK(B1171:AG1171)&gt;0,"Missing ("&amp;COUNTBLANK(B1171:AG1171)&amp;")","Complete")</f>
        <v>Missing (1)</v>
      </c>
    </row>
    <row r="1172" customFormat="false" ht="15" hidden="false" customHeight="false" outlineLevel="0" collapsed="false">
      <c r="A1172" s="0" t="n">
        <v>1169</v>
      </c>
      <c r="B1172" s="0" t="s">
        <v>80</v>
      </c>
      <c r="C1172" s="0" t="n">
        <v>0</v>
      </c>
      <c r="D1172" s="0" t="n">
        <v>178</v>
      </c>
      <c r="E1172" s="0" t="n">
        <v>2017</v>
      </c>
      <c r="F1172" s="0" t="s">
        <v>135</v>
      </c>
      <c r="G1172" s="0" t="n">
        <v>26</v>
      </c>
      <c r="H1172" s="0" t="n">
        <v>26</v>
      </c>
      <c r="I1172" s="0" t="n">
        <v>2</v>
      </c>
      <c r="J1172" s="0" t="n">
        <v>5</v>
      </c>
      <c r="K1172" s="0" t="n">
        <v>2</v>
      </c>
      <c r="L1172" s="0" t="n">
        <v>0</v>
      </c>
      <c r="M1172" s="0" t="n">
        <v>0</v>
      </c>
      <c r="N1172" s="0" t="s">
        <v>82</v>
      </c>
      <c r="O1172" s="0" t="s">
        <v>178</v>
      </c>
      <c r="P1172" s="0" t="s">
        <v>93</v>
      </c>
      <c r="Q1172" s="0" t="s">
        <v>94</v>
      </c>
      <c r="R1172" s="0" t="n">
        <v>0</v>
      </c>
      <c r="S1172" s="0" t="n">
        <v>0</v>
      </c>
      <c r="T1172" s="0" t="n">
        <v>0</v>
      </c>
      <c r="U1172" s="0" t="s">
        <v>156</v>
      </c>
      <c r="V1172" s="0" t="s">
        <v>156</v>
      </c>
      <c r="W1172" s="0" t="n">
        <v>2</v>
      </c>
      <c r="X1172" s="0" t="s">
        <v>86</v>
      </c>
      <c r="Y1172" s="0" t="n">
        <v>314</v>
      </c>
      <c r="AA1172" s="0" t="n">
        <v>0</v>
      </c>
      <c r="AB1172" s="0" t="s">
        <v>87</v>
      </c>
      <c r="AC1172" s="0" t="n">
        <v>106.56</v>
      </c>
      <c r="AD1172" s="0" t="n">
        <v>1</v>
      </c>
      <c r="AE1172" s="0" t="n">
        <v>1</v>
      </c>
      <c r="AF1172" s="0" t="s">
        <v>88</v>
      </c>
      <c r="AG1172" s="13" t="n">
        <v>42919</v>
      </c>
      <c r="AH1172" s="0" t="str">
        <f aca="false">B1172&amp;"|"&amp;C1172&amp;"|"&amp;D1172&amp;"|"&amp;E1172&amp;"|"&amp;F1172&amp;"|"&amp;G1172&amp;"|"&amp;H1172&amp;"|"&amp;I1172&amp;"|"&amp;J1172&amp;"|"&amp;K1172&amp;"|"&amp;L1172&amp;"|"&amp;M1172&amp;"|"&amp;N1172&amp;"|"&amp;O1172&amp;"|"&amp;P1172&amp;"|"&amp;Q1172&amp;"|"&amp;R1172&amp;"|"&amp;S1172&amp;"|"&amp;T1172&amp;"|"&amp;U1172&amp;"|"&amp;V1172&amp;"|"&amp;W1172&amp;"|"&amp;X1172&amp;"|"&amp;Y1172&amp;"|"&amp;Z1172&amp;"|"&amp;AA1172&amp;"|"&amp;AB1172&amp;"|"&amp;AC1172&amp;"|"&amp;AD1172&amp;"|"&amp;AE1172&amp;"|"&amp;AF1172&amp;"|"&amp;AG1172</f>
        <v>Resort Hotel|0|178|2017|June|26|26|2|5|2|0|0|BB|ROU|Online TA|TA/TO|0|0|0|C|C|2|No Deposit|314||0|Transient|106.56|1|1|Check-Out|42919</v>
      </c>
      <c r="AI1172" s="0" t="str">
        <f aca="false">IF(COUNTIF($AH$4:$AH$2603,AH1172)&gt;1,"Duplicate","Unique")</f>
        <v>Unique</v>
      </c>
      <c r="AJ1172" s="0" t="str">
        <f aca="false">IF(COUNTBLANK(B1172:AG1172)&gt;0,"Missing ("&amp;COUNTBLANK(B1172:AG1172)&amp;")","Complete")</f>
        <v>Missing (1)</v>
      </c>
    </row>
    <row r="1173" customFormat="false" ht="15" hidden="false" customHeight="false" outlineLevel="0" collapsed="false">
      <c r="A1173" s="14" t="n">
        <v>1170</v>
      </c>
      <c r="B1173" s="14" t="s">
        <v>90</v>
      </c>
      <c r="C1173" s="14" t="n">
        <v>0</v>
      </c>
      <c r="D1173" s="14" t="n">
        <v>79</v>
      </c>
      <c r="E1173" s="14" t="n">
        <v>2017</v>
      </c>
      <c r="F1173" s="14" t="s">
        <v>91</v>
      </c>
      <c r="G1173" s="14" t="n">
        <v>30</v>
      </c>
      <c r="H1173" s="14" t="n">
        <v>23</v>
      </c>
      <c r="I1173" s="14" t="n">
        <v>2</v>
      </c>
      <c r="J1173" s="14" t="n">
        <v>2</v>
      </c>
      <c r="K1173" s="14" t="n">
        <v>3</v>
      </c>
      <c r="L1173" s="14" t="n">
        <v>0</v>
      </c>
      <c r="M1173" s="14" t="n">
        <v>0</v>
      </c>
      <c r="N1173" s="14" t="s">
        <v>82</v>
      </c>
      <c r="O1173" s="14" t="s">
        <v>122</v>
      </c>
      <c r="P1173" s="14" t="s">
        <v>93</v>
      </c>
      <c r="Q1173" s="14" t="s">
        <v>94</v>
      </c>
      <c r="R1173" s="14" t="n">
        <v>0</v>
      </c>
      <c r="S1173" s="14" t="n">
        <v>0</v>
      </c>
      <c r="T1173" s="14" t="n">
        <v>0</v>
      </c>
      <c r="U1173" s="14" t="s">
        <v>109</v>
      </c>
      <c r="V1173" s="14" t="s">
        <v>109</v>
      </c>
      <c r="W1173" s="14" t="n">
        <v>0</v>
      </c>
      <c r="X1173" s="14" t="s">
        <v>86</v>
      </c>
      <c r="Y1173" s="14" t="n">
        <v>9</v>
      </c>
      <c r="Z1173" s="14"/>
      <c r="AA1173" s="14" t="n">
        <v>0</v>
      </c>
      <c r="AB1173" s="14" t="s">
        <v>87</v>
      </c>
      <c r="AC1173" s="14" t="n">
        <v>190</v>
      </c>
      <c r="AD1173" s="14" t="n">
        <v>0</v>
      </c>
      <c r="AE1173" s="14" t="n">
        <v>2</v>
      </c>
      <c r="AF1173" s="14" t="s">
        <v>88</v>
      </c>
      <c r="AG1173" s="15" t="n">
        <v>42943</v>
      </c>
      <c r="AH1173" s="14" t="str">
        <f aca="false">B1173&amp;"|"&amp;C1173&amp;"|"&amp;D1173&amp;"|"&amp;E1173&amp;"|"&amp;F1173&amp;"|"&amp;G1173&amp;"|"&amp;H1173&amp;"|"&amp;I1173&amp;"|"&amp;J1173&amp;"|"&amp;K1173&amp;"|"&amp;L1173&amp;"|"&amp;M1173&amp;"|"&amp;N1173&amp;"|"&amp;O1173&amp;"|"&amp;P1173&amp;"|"&amp;Q1173&amp;"|"&amp;R1173&amp;"|"&amp;S1173&amp;"|"&amp;T1173&amp;"|"&amp;U1173&amp;"|"&amp;V1173&amp;"|"&amp;W1173&amp;"|"&amp;X1173&amp;"|"&amp;Y1173&amp;"|"&amp;Z1173&amp;"|"&amp;AA1173&amp;"|"&amp;AB1173&amp;"|"&amp;AC1173&amp;"|"&amp;AD1173&amp;"|"&amp;AE1173&amp;"|"&amp;AF1173&amp;"|"&amp;AG1173</f>
        <v>City Hotel|0|79|2017|July|30|23|2|2|3|0|0|BB|FRA|Online TA|TA/TO|0|0|0|D|D|0|No Deposit|9||0|Transient|190|0|2|Check-Out|42943</v>
      </c>
      <c r="AI1173" s="14" t="str">
        <f aca="false">IF(COUNTIF($AH$4:$AH$2603,AH1173)&gt;1,"Duplicate","Unique")</f>
        <v>Unique</v>
      </c>
      <c r="AJ1173" s="14" t="str">
        <f aca="false">IF(COUNTBLANK(B1173:AG1173)&gt;0,"Missing ("&amp;COUNTBLANK(B1173:AG1173)&amp;")","Complete")</f>
        <v>Missing (1)</v>
      </c>
    </row>
    <row r="1174" customFormat="false" ht="15" hidden="false" customHeight="false" outlineLevel="0" collapsed="false">
      <c r="A1174" s="0" t="n">
        <v>1171</v>
      </c>
      <c r="B1174" s="0" t="s">
        <v>80</v>
      </c>
      <c r="C1174" s="0" t="n">
        <v>1</v>
      </c>
      <c r="D1174" s="0" t="n">
        <v>178</v>
      </c>
      <c r="E1174" s="0" t="n">
        <v>2015</v>
      </c>
      <c r="F1174" s="0" t="s">
        <v>114</v>
      </c>
      <c r="G1174" s="0" t="n">
        <v>38</v>
      </c>
      <c r="H1174" s="0" t="n">
        <v>13</v>
      </c>
      <c r="I1174" s="0" t="n">
        <v>2</v>
      </c>
      <c r="J1174" s="0" t="n">
        <v>2</v>
      </c>
      <c r="K1174" s="0" t="n">
        <v>2</v>
      </c>
      <c r="L1174" s="0" t="n">
        <v>0</v>
      </c>
      <c r="M1174" s="0" t="n">
        <v>0</v>
      </c>
      <c r="N1174" s="0" t="s">
        <v>82</v>
      </c>
      <c r="O1174" s="0" t="s">
        <v>92</v>
      </c>
      <c r="P1174" s="0" t="s">
        <v>93</v>
      </c>
      <c r="Q1174" s="0" t="s">
        <v>94</v>
      </c>
      <c r="R1174" s="0" t="n">
        <v>0</v>
      </c>
      <c r="S1174" s="0" t="n">
        <v>0</v>
      </c>
      <c r="T1174" s="0" t="n">
        <v>0</v>
      </c>
      <c r="U1174" s="0" t="s">
        <v>95</v>
      </c>
      <c r="V1174" s="0" t="s">
        <v>95</v>
      </c>
      <c r="W1174" s="0" t="n">
        <v>0</v>
      </c>
      <c r="X1174" s="0" t="s">
        <v>86</v>
      </c>
      <c r="Y1174" s="0" t="n">
        <v>240</v>
      </c>
      <c r="AA1174" s="0" t="n">
        <v>0</v>
      </c>
      <c r="AB1174" s="0" t="s">
        <v>101</v>
      </c>
      <c r="AC1174" s="0" t="n">
        <v>91</v>
      </c>
      <c r="AD1174" s="0" t="n">
        <v>0</v>
      </c>
      <c r="AE1174" s="0" t="n">
        <v>1</v>
      </c>
      <c r="AF1174" s="0" t="s">
        <v>96</v>
      </c>
      <c r="AG1174" s="13" t="n">
        <v>42226</v>
      </c>
      <c r="AH1174" s="0" t="str">
        <f aca="false">B1174&amp;"|"&amp;C1174&amp;"|"&amp;D1174&amp;"|"&amp;E1174&amp;"|"&amp;F1174&amp;"|"&amp;G1174&amp;"|"&amp;H1174&amp;"|"&amp;I1174&amp;"|"&amp;J1174&amp;"|"&amp;K1174&amp;"|"&amp;L1174&amp;"|"&amp;M1174&amp;"|"&amp;N1174&amp;"|"&amp;O1174&amp;"|"&amp;P1174&amp;"|"&amp;Q1174&amp;"|"&amp;R1174&amp;"|"&amp;S1174&amp;"|"&amp;T1174&amp;"|"&amp;U1174&amp;"|"&amp;V1174&amp;"|"&amp;W1174&amp;"|"&amp;X1174&amp;"|"&amp;Y1174&amp;"|"&amp;Z1174&amp;"|"&amp;AA1174&amp;"|"&amp;AB1174&amp;"|"&amp;AC1174&amp;"|"&amp;AD1174&amp;"|"&amp;AE1174&amp;"|"&amp;AF1174&amp;"|"&amp;AG1174</f>
        <v>Resort Hotel|1|178|2015|September|38|13|2|2|2|0|0|BB|PRT|Online TA|TA/TO|0|0|0|A|A|0|No Deposit|240||0|Transient-Party|91|0|1|Canceled|42226</v>
      </c>
      <c r="AI1174" s="0" t="str">
        <f aca="false">IF(COUNTIF($AH$4:$AH$2603,AH1174)&gt;1,"Duplicate","Unique")</f>
        <v>Unique</v>
      </c>
      <c r="AJ1174" s="0" t="str">
        <f aca="false">IF(COUNTBLANK(B1174:AG1174)&gt;0,"Missing ("&amp;COUNTBLANK(B1174:AG1174)&amp;")","Complete")</f>
        <v>Missing (1)</v>
      </c>
    </row>
    <row r="1175" customFormat="false" ht="15" hidden="false" customHeight="false" outlineLevel="0" collapsed="false">
      <c r="A1175" s="14" t="n">
        <v>1172</v>
      </c>
      <c r="B1175" s="14" t="s">
        <v>80</v>
      </c>
      <c r="C1175" s="14" t="n">
        <v>1</v>
      </c>
      <c r="D1175" s="14" t="n">
        <v>41</v>
      </c>
      <c r="E1175" s="14" t="n">
        <v>2015</v>
      </c>
      <c r="F1175" s="14" t="s">
        <v>113</v>
      </c>
      <c r="G1175" s="14" t="n">
        <v>46</v>
      </c>
      <c r="H1175" s="14" t="n">
        <v>12</v>
      </c>
      <c r="I1175" s="14" t="n">
        <v>0</v>
      </c>
      <c r="J1175" s="14" t="n">
        <v>2</v>
      </c>
      <c r="K1175" s="14" t="n">
        <v>1</v>
      </c>
      <c r="L1175" s="14" t="n">
        <v>0</v>
      </c>
      <c r="M1175" s="14" t="n">
        <v>0</v>
      </c>
      <c r="N1175" s="14" t="s">
        <v>82</v>
      </c>
      <c r="O1175" s="14" t="s">
        <v>92</v>
      </c>
      <c r="P1175" s="14" t="s">
        <v>128</v>
      </c>
      <c r="Q1175" s="14" t="s">
        <v>128</v>
      </c>
      <c r="R1175" s="14" t="n">
        <v>0</v>
      </c>
      <c r="S1175" s="14" t="n">
        <v>0</v>
      </c>
      <c r="T1175" s="14" t="n">
        <v>0</v>
      </c>
      <c r="U1175" s="14" t="s">
        <v>95</v>
      </c>
      <c r="V1175" s="14" t="s">
        <v>95</v>
      </c>
      <c r="W1175" s="14" t="n">
        <v>0</v>
      </c>
      <c r="X1175" s="14" t="s">
        <v>86</v>
      </c>
      <c r="Y1175" s="14" t="n">
        <v>281</v>
      </c>
      <c r="Z1175" s="14"/>
      <c r="AA1175" s="14" t="n">
        <v>0</v>
      </c>
      <c r="AB1175" s="14" t="s">
        <v>101</v>
      </c>
      <c r="AC1175" s="14" t="n">
        <v>40</v>
      </c>
      <c r="AD1175" s="14" t="n">
        <v>0</v>
      </c>
      <c r="AE1175" s="14" t="n">
        <v>0</v>
      </c>
      <c r="AF1175" s="14" t="s">
        <v>96</v>
      </c>
      <c r="AG1175" s="15" t="n">
        <v>42287</v>
      </c>
      <c r="AH1175" s="14" t="str">
        <f aca="false">B1175&amp;"|"&amp;C1175&amp;"|"&amp;D1175&amp;"|"&amp;E1175&amp;"|"&amp;F1175&amp;"|"&amp;G1175&amp;"|"&amp;H1175&amp;"|"&amp;I1175&amp;"|"&amp;J1175&amp;"|"&amp;K1175&amp;"|"&amp;L1175&amp;"|"&amp;M1175&amp;"|"&amp;N1175&amp;"|"&amp;O1175&amp;"|"&amp;P1175&amp;"|"&amp;Q1175&amp;"|"&amp;R1175&amp;"|"&amp;S1175&amp;"|"&amp;T1175&amp;"|"&amp;U1175&amp;"|"&amp;V1175&amp;"|"&amp;W1175&amp;"|"&amp;X1175&amp;"|"&amp;Y1175&amp;"|"&amp;Z1175&amp;"|"&amp;AA1175&amp;"|"&amp;AB1175&amp;"|"&amp;AC1175&amp;"|"&amp;AD1175&amp;"|"&amp;AE1175&amp;"|"&amp;AF1175&amp;"|"&amp;AG1175</f>
        <v>Resort Hotel|1|41|2015|November|46|12|0|2|1|0|0|BB|PRT|Corporate|Corporate|0|0|0|A|A|0|No Deposit|281||0|Transient-Party|40|0|0|Canceled|42287</v>
      </c>
      <c r="AI1175" s="14" t="str">
        <f aca="false">IF(COUNTIF($AH$4:$AH$2603,AH1175)&gt;1,"Duplicate","Unique")</f>
        <v>Unique</v>
      </c>
      <c r="AJ1175" s="14" t="str">
        <f aca="false">IF(COUNTBLANK(B1175:AG1175)&gt;0,"Missing ("&amp;COUNTBLANK(B1175:AG1175)&amp;")","Complete")</f>
        <v>Missing (1)</v>
      </c>
    </row>
    <row r="1176" customFormat="false" ht="15" hidden="false" customHeight="false" outlineLevel="0" collapsed="false">
      <c r="A1176" s="0" t="n">
        <v>1173</v>
      </c>
      <c r="B1176" s="0" t="s">
        <v>90</v>
      </c>
      <c r="C1176" s="0" t="n">
        <v>0</v>
      </c>
      <c r="D1176" s="0" t="n">
        <v>24</v>
      </c>
      <c r="E1176" s="0" t="n">
        <v>2016</v>
      </c>
      <c r="F1176" s="0" t="s">
        <v>126</v>
      </c>
      <c r="G1176" s="0" t="n">
        <v>6</v>
      </c>
      <c r="H1176" s="0" t="n">
        <v>31</v>
      </c>
      <c r="I1176" s="0" t="n">
        <v>2</v>
      </c>
      <c r="J1176" s="0" t="n">
        <v>1</v>
      </c>
      <c r="K1176" s="0" t="n">
        <v>2</v>
      </c>
      <c r="L1176" s="0" t="n">
        <v>0</v>
      </c>
      <c r="M1176" s="0" t="n">
        <v>0</v>
      </c>
      <c r="N1176" s="0" t="s">
        <v>112</v>
      </c>
      <c r="O1176" s="0" t="s">
        <v>167</v>
      </c>
      <c r="P1176" s="0" t="s">
        <v>93</v>
      </c>
      <c r="Q1176" s="0" t="s">
        <v>94</v>
      </c>
      <c r="R1176" s="0" t="n">
        <v>0</v>
      </c>
      <c r="S1176" s="0" t="n">
        <v>0</v>
      </c>
      <c r="T1176" s="0" t="n">
        <v>0</v>
      </c>
      <c r="U1176" s="0" t="s">
        <v>95</v>
      </c>
      <c r="V1176" s="0" t="s">
        <v>95</v>
      </c>
      <c r="W1176" s="0" t="n">
        <v>1</v>
      </c>
      <c r="X1176" s="0" t="s">
        <v>86</v>
      </c>
      <c r="Y1176" s="0" t="n">
        <v>9</v>
      </c>
      <c r="AA1176" s="0" t="n">
        <v>0</v>
      </c>
      <c r="AB1176" s="0" t="s">
        <v>87</v>
      </c>
      <c r="AC1176" s="0" t="n">
        <v>122</v>
      </c>
      <c r="AD1176" s="0" t="n">
        <v>0</v>
      </c>
      <c r="AE1176" s="0" t="n">
        <v>0</v>
      </c>
      <c r="AF1176" s="0" t="s">
        <v>88</v>
      </c>
      <c r="AG1176" s="13" t="n">
        <v>42403</v>
      </c>
      <c r="AH1176" s="0" t="str">
        <f aca="false">B1176&amp;"|"&amp;C1176&amp;"|"&amp;D1176&amp;"|"&amp;E1176&amp;"|"&amp;F1176&amp;"|"&amp;G1176&amp;"|"&amp;H1176&amp;"|"&amp;I1176&amp;"|"&amp;J1176&amp;"|"&amp;K1176&amp;"|"&amp;L1176&amp;"|"&amp;M1176&amp;"|"&amp;N1176&amp;"|"&amp;O1176&amp;"|"&amp;P1176&amp;"|"&amp;Q1176&amp;"|"&amp;R1176&amp;"|"&amp;S1176&amp;"|"&amp;T1176&amp;"|"&amp;U1176&amp;"|"&amp;V1176&amp;"|"&amp;W1176&amp;"|"&amp;X1176&amp;"|"&amp;Y1176&amp;"|"&amp;Z1176&amp;"|"&amp;AA1176&amp;"|"&amp;AB1176&amp;"|"&amp;AC1176&amp;"|"&amp;AD1176&amp;"|"&amp;AE1176&amp;"|"&amp;AF1176&amp;"|"&amp;AG1176</f>
        <v>City Hotel|0|24|2016|January|6|31|2|1|2|0|0|HB|POL|Online TA|TA/TO|0|0|0|A|A|1|No Deposit|9||0|Transient|122|0|0|Check-Out|42403</v>
      </c>
      <c r="AI1176" s="0" t="str">
        <f aca="false">IF(COUNTIF($AH$4:$AH$2603,AH1176)&gt;1,"Duplicate","Unique")</f>
        <v>Unique</v>
      </c>
      <c r="AJ1176" s="0" t="str">
        <f aca="false">IF(COUNTBLANK(B1176:AG1176)&gt;0,"Missing ("&amp;COUNTBLANK(B1176:AG1176)&amp;")","Complete")</f>
        <v>Missing (1)</v>
      </c>
    </row>
    <row r="1177" customFormat="false" ht="15" hidden="false" customHeight="false" outlineLevel="0" collapsed="false">
      <c r="A1177" s="14" t="n">
        <v>1174</v>
      </c>
      <c r="B1177" s="14" t="s">
        <v>90</v>
      </c>
      <c r="C1177" s="14" t="n">
        <v>1</v>
      </c>
      <c r="D1177" s="14" t="n">
        <v>77</v>
      </c>
      <c r="E1177" s="14" t="n">
        <v>2016</v>
      </c>
      <c r="F1177" s="14" t="s">
        <v>91</v>
      </c>
      <c r="G1177" s="14" t="n">
        <v>28</v>
      </c>
      <c r="H1177" s="14" t="n">
        <v>7</v>
      </c>
      <c r="I1177" s="14" t="n">
        <v>1</v>
      </c>
      <c r="J1177" s="14" t="n">
        <v>3</v>
      </c>
      <c r="K1177" s="14" t="n">
        <v>2</v>
      </c>
      <c r="L1177" s="14" t="n">
        <v>0</v>
      </c>
      <c r="M1177" s="14" t="n">
        <v>0</v>
      </c>
      <c r="N1177" s="14" t="s">
        <v>82</v>
      </c>
      <c r="O1177" s="14" t="s">
        <v>92</v>
      </c>
      <c r="P1177" s="14" t="s">
        <v>93</v>
      </c>
      <c r="Q1177" s="14" t="s">
        <v>94</v>
      </c>
      <c r="R1177" s="14" t="n">
        <v>0</v>
      </c>
      <c r="S1177" s="14" t="n">
        <v>0</v>
      </c>
      <c r="T1177" s="14" t="n">
        <v>0</v>
      </c>
      <c r="U1177" s="14" t="s">
        <v>109</v>
      </c>
      <c r="V1177" s="14" t="s">
        <v>109</v>
      </c>
      <c r="W1177" s="14" t="n">
        <v>0</v>
      </c>
      <c r="X1177" s="14" t="s">
        <v>86</v>
      </c>
      <c r="Y1177" s="14" t="n">
        <v>8</v>
      </c>
      <c r="Z1177" s="14"/>
      <c r="AA1177" s="14" t="n">
        <v>0</v>
      </c>
      <c r="AB1177" s="14" t="s">
        <v>87</v>
      </c>
      <c r="AC1177" s="14" t="n">
        <v>129.6</v>
      </c>
      <c r="AD1177" s="14" t="n">
        <v>0</v>
      </c>
      <c r="AE1177" s="14" t="n">
        <v>0</v>
      </c>
      <c r="AF1177" s="14" t="s">
        <v>96</v>
      </c>
      <c r="AG1177" s="15" t="n">
        <v>42537</v>
      </c>
      <c r="AH1177" s="14" t="str">
        <f aca="false">B1177&amp;"|"&amp;C1177&amp;"|"&amp;D1177&amp;"|"&amp;E1177&amp;"|"&amp;F1177&amp;"|"&amp;G1177&amp;"|"&amp;H1177&amp;"|"&amp;I1177&amp;"|"&amp;J1177&amp;"|"&amp;K1177&amp;"|"&amp;L1177&amp;"|"&amp;M1177&amp;"|"&amp;N1177&amp;"|"&amp;O1177&amp;"|"&amp;P1177&amp;"|"&amp;Q1177&amp;"|"&amp;R1177&amp;"|"&amp;S1177&amp;"|"&amp;T1177&amp;"|"&amp;U1177&amp;"|"&amp;V1177&amp;"|"&amp;W1177&amp;"|"&amp;X1177&amp;"|"&amp;Y1177&amp;"|"&amp;Z1177&amp;"|"&amp;AA1177&amp;"|"&amp;AB1177&amp;"|"&amp;AC1177&amp;"|"&amp;AD1177&amp;"|"&amp;AE1177&amp;"|"&amp;AF1177&amp;"|"&amp;AG1177</f>
        <v>City Hotel|1|77|2016|July|28|7|1|3|2|0|0|BB|PRT|Online TA|TA/TO|0|0|0|D|D|0|No Deposit|8||0|Transient|129.6|0|0|Canceled|42537</v>
      </c>
      <c r="AI1177" s="14" t="str">
        <f aca="false">IF(COUNTIF($AH$4:$AH$2603,AH1177)&gt;1,"Duplicate","Unique")</f>
        <v>Unique</v>
      </c>
      <c r="AJ1177" s="14" t="str">
        <f aca="false">IF(COUNTBLANK(B1177:AG1177)&gt;0,"Missing ("&amp;COUNTBLANK(B1177:AG1177)&amp;")","Complete")</f>
        <v>Missing (1)</v>
      </c>
    </row>
    <row r="1178" customFormat="false" ht="15" hidden="false" customHeight="false" outlineLevel="0" collapsed="false">
      <c r="A1178" s="0" t="n">
        <v>1175</v>
      </c>
      <c r="B1178" s="0" t="s">
        <v>90</v>
      </c>
      <c r="C1178" s="0" t="n">
        <v>0</v>
      </c>
      <c r="D1178" s="0" t="n">
        <v>36</v>
      </c>
      <c r="E1178" s="0" t="n">
        <v>2015</v>
      </c>
      <c r="F1178" s="0" t="s">
        <v>111</v>
      </c>
      <c r="G1178" s="0" t="n">
        <v>42</v>
      </c>
      <c r="H1178" s="0" t="n">
        <v>13</v>
      </c>
      <c r="I1178" s="0" t="n">
        <v>0</v>
      </c>
      <c r="J1178" s="0" t="n">
        <v>3</v>
      </c>
      <c r="K1178" s="0" t="n">
        <v>2</v>
      </c>
      <c r="L1178" s="0" t="n">
        <v>0</v>
      </c>
      <c r="M1178" s="0" t="n">
        <v>0</v>
      </c>
      <c r="N1178" s="0" t="s">
        <v>112</v>
      </c>
      <c r="O1178" s="0" t="s">
        <v>92</v>
      </c>
      <c r="P1178" s="0" t="s">
        <v>99</v>
      </c>
      <c r="Q1178" s="0" t="s">
        <v>94</v>
      </c>
      <c r="R1178" s="0" t="n">
        <v>0</v>
      </c>
      <c r="S1178" s="0" t="n">
        <v>0</v>
      </c>
      <c r="T1178" s="0" t="n">
        <v>0</v>
      </c>
      <c r="U1178" s="0" t="s">
        <v>95</v>
      </c>
      <c r="V1178" s="0" t="s">
        <v>95</v>
      </c>
      <c r="W1178" s="0" t="n">
        <v>0</v>
      </c>
      <c r="X1178" s="0" t="s">
        <v>86</v>
      </c>
      <c r="Y1178" s="0" t="n">
        <v>26</v>
      </c>
      <c r="AA1178" s="0" t="n">
        <v>0</v>
      </c>
      <c r="AB1178" s="0" t="s">
        <v>101</v>
      </c>
      <c r="AC1178" s="0" t="n">
        <v>112</v>
      </c>
      <c r="AD1178" s="0" t="n">
        <v>0</v>
      </c>
      <c r="AE1178" s="0" t="n">
        <v>0</v>
      </c>
      <c r="AF1178" s="0" t="s">
        <v>88</v>
      </c>
      <c r="AG1178" s="13" t="n">
        <v>42293</v>
      </c>
      <c r="AH1178" s="0" t="str">
        <f aca="false">B1178&amp;"|"&amp;C1178&amp;"|"&amp;D1178&amp;"|"&amp;E1178&amp;"|"&amp;F1178&amp;"|"&amp;G1178&amp;"|"&amp;H1178&amp;"|"&amp;I1178&amp;"|"&amp;J1178&amp;"|"&amp;K1178&amp;"|"&amp;L1178&amp;"|"&amp;M1178&amp;"|"&amp;N1178&amp;"|"&amp;O1178&amp;"|"&amp;P1178&amp;"|"&amp;Q1178&amp;"|"&amp;R1178&amp;"|"&amp;S1178&amp;"|"&amp;T1178&amp;"|"&amp;U1178&amp;"|"&amp;V1178&amp;"|"&amp;W1178&amp;"|"&amp;X1178&amp;"|"&amp;Y1178&amp;"|"&amp;Z1178&amp;"|"&amp;AA1178&amp;"|"&amp;AB1178&amp;"|"&amp;AC1178&amp;"|"&amp;AD1178&amp;"|"&amp;AE1178&amp;"|"&amp;AF1178&amp;"|"&amp;AG1178</f>
        <v>City Hotel|0|36|2015|October|42|13|0|3|2|0|0|HB|PRT|Offline TA/TO|TA/TO|0|0|0|A|A|0|No Deposit|26||0|Transient-Party|112|0|0|Check-Out|42293</v>
      </c>
      <c r="AI1178" s="0" t="str">
        <f aca="false">IF(COUNTIF($AH$4:$AH$2603,AH1178)&gt;1,"Duplicate","Unique")</f>
        <v>Unique</v>
      </c>
      <c r="AJ1178" s="0" t="str">
        <f aca="false">IF(COUNTBLANK(B1178:AG1178)&gt;0,"Missing ("&amp;COUNTBLANK(B1178:AG1178)&amp;")","Complete")</f>
        <v>Missing (1)</v>
      </c>
    </row>
    <row r="1179" customFormat="false" ht="15" hidden="false" customHeight="false" outlineLevel="0" collapsed="false">
      <c r="A1179" s="14" t="n">
        <v>1176</v>
      </c>
      <c r="B1179" s="14" t="s">
        <v>90</v>
      </c>
      <c r="C1179" s="14" t="n">
        <v>0</v>
      </c>
      <c r="D1179" s="14" t="n">
        <v>44</v>
      </c>
      <c r="E1179" s="14" t="n">
        <v>2016</v>
      </c>
      <c r="F1179" s="14" t="s">
        <v>106</v>
      </c>
      <c r="G1179" s="14" t="n">
        <v>17</v>
      </c>
      <c r="H1179" s="14" t="n">
        <v>23</v>
      </c>
      <c r="I1179" s="14" t="n">
        <v>2</v>
      </c>
      <c r="J1179" s="14" t="n">
        <v>1</v>
      </c>
      <c r="K1179" s="14" t="n">
        <v>2</v>
      </c>
      <c r="L1179" s="14" t="n">
        <v>0</v>
      </c>
      <c r="M1179" s="14" t="n">
        <v>0</v>
      </c>
      <c r="N1179" s="14" t="s">
        <v>82</v>
      </c>
      <c r="O1179" s="14" t="s">
        <v>122</v>
      </c>
      <c r="P1179" s="14" t="s">
        <v>99</v>
      </c>
      <c r="Q1179" s="14" t="s">
        <v>94</v>
      </c>
      <c r="R1179" s="14" t="n">
        <v>0</v>
      </c>
      <c r="S1179" s="14" t="n">
        <v>0</v>
      </c>
      <c r="T1179" s="14" t="n">
        <v>0</v>
      </c>
      <c r="U1179" s="14" t="s">
        <v>138</v>
      </c>
      <c r="V1179" s="14" t="s">
        <v>138</v>
      </c>
      <c r="W1179" s="14" t="n">
        <v>0</v>
      </c>
      <c r="X1179" s="14" t="s">
        <v>86</v>
      </c>
      <c r="Y1179" s="14" t="n">
        <v>24</v>
      </c>
      <c r="Z1179" s="14"/>
      <c r="AA1179" s="14" t="n">
        <v>0</v>
      </c>
      <c r="AB1179" s="14" t="s">
        <v>101</v>
      </c>
      <c r="AC1179" s="14" t="n">
        <v>95</v>
      </c>
      <c r="AD1179" s="14" t="n">
        <v>0</v>
      </c>
      <c r="AE1179" s="14" t="n">
        <v>0</v>
      </c>
      <c r="AF1179" s="14" t="s">
        <v>88</v>
      </c>
      <c r="AG1179" s="15" t="n">
        <v>42486</v>
      </c>
      <c r="AH1179" s="14" t="str">
        <f aca="false">B1179&amp;"|"&amp;C1179&amp;"|"&amp;D1179&amp;"|"&amp;E1179&amp;"|"&amp;F1179&amp;"|"&amp;G1179&amp;"|"&amp;H1179&amp;"|"&amp;I1179&amp;"|"&amp;J1179&amp;"|"&amp;K1179&amp;"|"&amp;L1179&amp;"|"&amp;M1179&amp;"|"&amp;N1179&amp;"|"&amp;O1179&amp;"|"&amp;P1179&amp;"|"&amp;Q1179&amp;"|"&amp;R1179&amp;"|"&amp;S1179&amp;"|"&amp;T1179&amp;"|"&amp;U1179&amp;"|"&amp;V1179&amp;"|"&amp;W1179&amp;"|"&amp;X1179&amp;"|"&amp;Y1179&amp;"|"&amp;Z1179&amp;"|"&amp;AA1179&amp;"|"&amp;AB1179&amp;"|"&amp;AC1179&amp;"|"&amp;AD1179&amp;"|"&amp;AE1179&amp;"|"&amp;AF1179&amp;"|"&amp;AG1179</f>
        <v>City Hotel|0|44|2016|April|17|23|2|1|2|0|0|BB|FRA|Offline TA/TO|TA/TO|0|0|0|B|B|0|No Deposit|24||0|Transient-Party|95|0|0|Check-Out|42486</v>
      </c>
      <c r="AI1179" s="14" t="str">
        <f aca="false">IF(COUNTIF($AH$4:$AH$2603,AH1179)&gt;1,"Duplicate","Unique")</f>
        <v>Unique</v>
      </c>
      <c r="AJ1179" s="14" t="str">
        <f aca="false">IF(COUNTBLANK(B1179:AG1179)&gt;0,"Missing ("&amp;COUNTBLANK(B1179:AG1179)&amp;")","Complete")</f>
        <v>Missing (1)</v>
      </c>
    </row>
    <row r="1180" customFormat="false" ht="15" hidden="false" customHeight="false" outlineLevel="0" collapsed="false">
      <c r="A1180" s="0" t="n">
        <v>1177</v>
      </c>
      <c r="B1180" s="0" t="s">
        <v>90</v>
      </c>
      <c r="C1180" s="0" t="n">
        <v>0</v>
      </c>
      <c r="D1180" s="0" t="n">
        <v>12</v>
      </c>
      <c r="E1180" s="0" t="n">
        <v>2017</v>
      </c>
      <c r="F1180" s="0" t="s">
        <v>91</v>
      </c>
      <c r="G1180" s="0" t="n">
        <v>31</v>
      </c>
      <c r="H1180" s="0" t="n">
        <v>31</v>
      </c>
      <c r="I1180" s="0" t="n">
        <v>1</v>
      </c>
      <c r="J1180" s="0" t="n">
        <v>2</v>
      </c>
      <c r="K1180" s="0" t="n">
        <v>2</v>
      </c>
      <c r="L1180" s="0" t="n">
        <v>0</v>
      </c>
      <c r="M1180" s="0" t="n">
        <v>0</v>
      </c>
      <c r="N1180" s="0" t="s">
        <v>107</v>
      </c>
      <c r="O1180" s="0" t="s">
        <v>147</v>
      </c>
      <c r="P1180" s="0" t="s">
        <v>93</v>
      </c>
      <c r="Q1180" s="0" t="s">
        <v>94</v>
      </c>
      <c r="R1180" s="0" t="n">
        <v>0</v>
      </c>
      <c r="S1180" s="0" t="n">
        <v>0</v>
      </c>
      <c r="T1180" s="0" t="n">
        <v>0</v>
      </c>
      <c r="U1180" s="0" t="s">
        <v>95</v>
      </c>
      <c r="V1180" s="0" t="s">
        <v>95</v>
      </c>
      <c r="W1180" s="0" t="n">
        <v>0</v>
      </c>
      <c r="X1180" s="0" t="s">
        <v>86</v>
      </c>
      <c r="Y1180" s="0" t="n">
        <v>9</v>
      </c>
      <c r="AA1180" s="0" t="n">
        <v>0</v>
      </c>
      <c r="AB1180" s="0" t="s">
        <v>87</v>
      </c>
      <c r="AC1180" s="0" t="n">
        <v>143</v>
      </c>
      <c r="AD1180" s="0" t="n">
        <v>0</v>
      </c>
      <c r="AE1180" s="0" t="n">
        <v>1</v>
      </c>
      <c r="AF1180" s="0" t="s">
        <v>88</v>
      </c>
      <c r="AG1180" s="13" t="n">
        <v>42950</v>
      </c>
      <c r="AH1180" s="0" t="str">
        <f aca="false">B1180&amp;"|"&amp;C1180&amp;"|"&amp;D1180&amp;"|"&amp;E1180&amp;"|"&amp;F1180&amp;"|"&amp;G1180&amp;"|"&amp;H1180&amp;"|"&amp;I1180&amp;"|"&amp;J1180&amp;"|"&amp;K1180&amp;"|"&amp;L1180&amp;"|"&amp;M1180&amp;"|"&amp;N1180&amp;"|"&amp;O1180&amp;"|"&amp;P1180&amp;"|"&amp;Q1180&amp;"|"&amp;R1180&amp;"|"&amp;S1180&amp;"|"&amp;T1180&amp;"|"&amp;U1180&amp;"|"&amp;V1180&amp;"|"&amp;W1180&amp;"|"&amp;X1180&amp;"|"&amp;Y1180&amp;"|"&amp;Z1180&amp;"|"&amp;AA1180&amp;"|"&amp;AB1180&amp;"|"&amp;AC1180&amp;"|"&amp;AD1180&amp;"|"&amp;AE1180&amp;"|"&amp;AF1180&amp;"|"&amp;AG1180</f>
        <v>City Hotel|0|12|2017|July|31|31|1|2|2|0|0|SC|IRL|Online TA|TA/TO|0|0|0|A|A|0|No Deposit|9||0|Transient|143|0|1|Check-Out|42950</v>
      </c>
      <c r="AI1180" s="0" t="str">
        <f aca="false">IF(COUNTIF($AH$4:$AH$2603,AH1180)&gt;1,"Duplicate","Unique")</f>
        <v>Unique</v>
      </c>
      <c r="AJ1180" s="0" t="str">
        <f aca="false">IF(COUNTBLANK(B1180:AG1180)&gt;0,"Missing ("&amp;COUNTBLANK(B1180:AG1180)&amp;")","Complete")</f>
        <v>Missing (1)</v>
      </c>
    </row>
    <row r="1181" customFormat="false" ht="15" hidden="false" customHeight="false" outlineLevel="0" collapsed="false">
      <c r="A1181" s="14" t="n">
        <v>1178</v>
      </c>
      <c r="B1181" s="14" t="s">
        <v>90</v>
      </c>
      <c r="C1181" s="14" t="n">
        <v>1</v>
      </c>
      <c r="D1181" s="14" t="n">
        <v>128</v>
      </c>
      <c r="E1181" s="14" t="n">
        <v>2016</v>
      </c>
      <c r="F1181" s="14" t="s">
        <v>111</v>
      </c>
      <c r="G1181" s="14" t="n">
        <v>42</v>
      </c>
      <c r="H1181" s="14" t="n">
        <v>11</v>
      </c>
      <c r="I1181" s="14" t="n">
        <v>0</v>
      </c>
      <c r="J1181" s="14" t="n">
        <v>5</v>
      </c>
      <c r="K1181" s="14" t="n">
        <v>2</v>
      </c>
      <c r="L1181" s="14" t="n">
        <v>1</v>
      </c>
      <c r="M1181" s="14" t="n">
        <v>0</v>
      </c>
      <c r="N1181" s="14" t="s">
        <v>82</v>
      </c>
      <c r="O1181" s="14" t="s">
        <v>150</v>
      </c>
      <c r="P1181" s="14" t="s">
        <v>93</v>
      </c>
      <c r="Q1181" s="14" t="s">
        <v>94</v>
      </c>
      <c r="R1181" s="14" t="n">
        <v>0</v>
      </c>
      <c r="S1181" s="14" t="n">
        <v>0</v>
      </c>
      <c r="T1181" s="14" t="n">
        <v>0</v>
      </c>
      <c r="U1181" s="14" t="s">
        <v>109</v>
      </c>
      <c r="V1181" s="14" t="s">
        <v>109</v>
      </c>
      <c r="W1181" s="14" t="n">
        <v>0</v>
      </c>
      <c r="X1181" s="14" t="s">
        <v>86</v>
      </c>
      <c r="Y1181" s="14" t="n">
        <v>9</v>
      </c>
      <c r="Z1181" s="14"/>
      <c r="AA1181" s="14" t="n">
        <v>0</v>
      </c>
      <c r="AB1181" s="14" t="s">
        <v>87</v>
      </c>
      <c r="AC1181" s="14" t="n">
        <v>135</v>
      </c>
      <c r="AD1181" s="14" t="n">
        <v>0</v>
      </c>
      <c r="AE1181" s="14" t="n">
        <v>0</v>
      </c>
      <c r="AF1181" s="14" t="s">
        <v>96</v>
      </c>
      <c r="AG1181" s="15" t="n">
        <v>42529</v>
      </c>
      <c r="AH1181" s="14" t="str">
        <f aca="false">B1181&amp;"|"&amp;C1181&amp;"|"&amp;D1181&amp;"|"&amp;E1181&amp;"|"&amp;F1181&amp;"|"&amp;G1181&amp;"|"&amp;H1181&amp;"|"&amp;I1181&amp;"|"&amp;J1181&amp;"|"&amp;K1181&amp;"|"&amp;L1181&amp;"|"&amp;M1181&amp;"|"&amp;N1181&amp;"|"&amp;O1181&amp;"|"&amp;P1181&amp;"|"&amp;Q1181&amp;"|"&amp;R1181&amp;"|"&amp;S1181&amp;"|"&amp;T1181&amp;"|"&amp;U1181&amp;"|"&amp;V1181&amp;"|"&amp;W1181&amp;"|"&amp;X1181&amp;"|"&amp;Y1181&amp;"|"&amp;Z1181&amp;"|"&amp;AA1181&amp;"|"&amp;AB1181&amp;"|"&amp;AC1181&amp;"|"&amp;AD1181&amp;"|"&amp;AE1181&amp;"|"&amp;AF1181&amp;"|"&amp;AG1181</f>
        <v>City Hotel|1|128|2016|October|42|11|0|5|2|1|0|BB|NOR|Online TA|TA/TO|0|0|0|D|D|0|No Deposit|9||0|Transient|135|0|0|Canceled|42529</v>
      </c>
      <c r="AI1181" s="14" t="str">
        <f aca="false">IF(COUNTIF($AH$4:$AH$2603,AH1181)&gt;1,"Duplicate","Unique")</f>
        <v>Unique</v>
      </c>
      <c r="AJ1181" s="14" t="str">
        <f aca="false">IF(COUNTBLANK(B1181:AG1181)&gt;0,"Missing ("&amp;COUNTBLANK(B1181:AG1181)&amp;")","Complete")</f>
        <v>Missing (1)</v>
      </c>
    </row>
    <row r="1182" customFormat="false" ht="15" hidden="false" customHeight="false" outlineLevel="0" collapsed="false">
      <c r="A1182" s="0" t="n">
        <v>1179</v>
      </c>
      <c r="B1182" s="0" t="s">
        <v>90</v>
      </c>
      <c r="C1182" s="0" t="n">
        <v>1</v>
      </c>
      <c r="D1182" s="0" t="n">
        <v>110</v>
      </c>
      <c r="E1182" s="0" t="n">
        <v>2016</v>
      </c>
      <c r="F1182" s="0" t="s">
        <v>106</v>
      </c>
      <c r="G1182" s="0" t="n">
        <v>18</v>
      </c>
      <c r="H1182" s="0" t="n">
        <v>30</v>
      </c>
      <c r="I1182" s="0" t="n">
        <v>2</v>
      </c>
      <c r="J1182" s="0" t="n">
        <v>2</v>
      </c>
      <c r="K1182" s="0" t="n">
        <v>2</v>
      </c>
      <c r="L1182" s="0" t="n">
        <v>0</v>
      </c>
      <c r="M1182" s="0" t="n">
        <v>0</v>
      </c>
      <c r="N1182" s="0" t="s">
        <v>107</v>
      </c>
      <c r="O1182" s="0" t="s">
        <v>158</v>
      </c>
      <c r="P1182" s="0" t="s">
        <v>93</v>
      </c>
      <c r="Q1182" s="0" t="s">
        <v>94</v>
      </c>
      <c r="R1182" s="0" t="n">
        <v>0</v>
      </c>
      <c r="S1182" s="0" t="n">
        <v>0</v>
      </c>
      <c r="T1182" s="0" t="n">
        <v>0</v>
      </c>
      <c r="U1182" s="0" t="s">
        <v>95</v>
      </c>
      <c r="V1182" s="0" t="s">
        <v>95</v>
      </c>
      <c r="W1182" s="0" t="n">
        <v>0</v>
      </c>
      <c r="X1182" s="0" t="s">
        <v>86</v>
      </c>
      <c r="Y1182" s="0" t="n">
        <v>9</v>
      </c>
      <c r="AA1182" s="0" t="n">
        <v>0</v>
      </c>
      <c r="AB1182" s="0" t="s">
        <v>87</v>
      </c>
      <c r="AC1182" s="0" t="n">
        <v>89.25</v>
      </c>
      <c r="AD1182" s="0" t="n">
        <v>0</v>
      </c>
      <c r="AE1182" s="0" t="n">
        <v>0</v>
      </c>
      <c r="AF1182" s="0" t="s">
        <v>96</v>
      </c>
      <c r="AG1182" s="13" t="n">
        <v>42486</v>
      </c>
      <c r="AH1182" s="0" t="str">
        <f aca="false">B1182&amp;"|"&amp;C1182&amp;"|"&amp;D1182&amp;"|"&amp;E1182&amp;"|"&amp;F1182&amp;"|"&amp;G1182&amp;"|"&amp;H1182&amp;"|"&amp;I1182&amp;"|"&amp;J1182&amp;"|"&amp;K1182&amp;"|"&amp;L1182&amp;"|"&amp;M1182&amp;"|"&amp;N1182&amp;"|"&amp;O1182&amp;"|"&amp;P1182&amp;"|"&amp;Q1182&amp;"|"&amp;R1182&amp;"|"&amp;S1182&amp;"|"&amp;T1182&amp;"|"&amp;U1182&amp;"|"&amp;V1182&amp;"|"&amp;W1182&amp;"|"&amp;X1182&amp;"|"&amp;Y1182&amp;"|"&amp;Z1182&amp;"|"&amp;AA1182&amp;"|"&amp;AB1182&amp;"|"&amp;AC1182&amp;"|"&amp;AD1182&amp;"|"&amp;AE1182&amp;"|"&amp;AF1182&amp;"|"&amp;AG1182</f>
        <v>City Hotel|1|110|2016|April|18|30|2|2|2|0|0|SC|ITA|Online TA|TA/TO|0|0|0|A|A|0|No Deposit|9||0|Transient|89.25|0|0|Canceled|42486</v>
      </c>
      <c r="AI1182" s="0" t="str">
        <f aca="false">IF(COUNTIF($AH$4:$AH$2603,AH1182)&gt;1,"Duplicate","Unique")</f>
        <v>Unique</v>
      </c>
      <c r="AJ1182" s="0" t="str">
        <f aca="false">IF(COUNTBLANK(B1182:AG1182)&gt;0,"Missing ("&amp;COUNTBLANK(B1182:AG1182)&amp;")","Complete")</f>
        <v>Missing (1)</v>
      </c>
    </row>
    <row r="1183" customFormat="false" ht="15" hidden="false" customHeight="false" outlineLevel="0" collapsed="false">
      <c r="A1183" s="14" t="n">
        <v>1180</v>
      </c>
      <c r="B1183" s="14" t="s">
        <v>90</v>
      </c>
      <c r="C1183" s="14" t="n">
        <v>0</v>
      </c>
      <c r="D1183" s="14" t="n">
        <v>46</v>
      </c>
      <c r="E1183" s="14" t="n">
        <v>2016</v>
      </c>
      <c r="F1183" s="14" t="s">
        <v>113</v>
      </c>
      <c r="G1183" s="14" t="n">
        <v>45</v>
      </c>
      <c r="H1183" s="14" t="n">
        <v>3</v>
      </c>
      <c r="I1183" s="14" t="n">
        <v>0</v>
      </c>
      <c r="J1183" s="14" t="n">
        <v>3</v>
      </c>
      <c r="K1183" s="14" t="n">
        <v>2</v>
      </c>
      <c r="L1183" s="14" t="n">
        <v>0</v>
      </c>
      <c r="M1183" s="14" t="n">
        <v>0</v>
      </c>
      <c r="N1183" s="14" t="s">
        <v>82</v>
      </c>
      <c r="O1183" s="14" t="s">
        <v>83</v>
      </c>
      <c r="P1183" s="14" t="s">
        <v>93</v>
      </c>
      <c r="Q1183" s="14" t="s">
        <v>94</v>
      </c>
      <c r="R1183" s="14" t="n">
        <v>0</v>
      </c>
      <c r="S1183" s="14" t="n">
        <v>0</v>
      </c>
      <c r="T1183" s="14" t="n">
        <v>0</v>
      </c>
      <c r="U1183" s="14" t="s">
        <v>109</v>
      </c>
      <c r="V1183" s="14" t="s">
        <v>109</v>
      </c>
      <c r="W1183" s="14" t="n">
        <v>0</v>
      </c>
      <c r="X1183" s="14" t="s">
        <v>86</v>
      </c>
      <c r="Y1183" s="14" t="n">
        <v>9</v>
      </c>
      <c r="Z1183" s="14"/>
      <c r="AA1183" s="14" t="n">
        <v>0</v>
      </c>
      <c r="AB1183" s="14" t="s">
        <v>87</v>
      </c>
      <c r="AC1183" s="14" t="n">
        <v>106.2</v>
      </c>
      <c r="AD1183" s="14" t="n">
        <v>0</v>
      </c>
      <c r="AE1183" s="14" t="n">
        <v>2</v>
      </c>
      <c r="AF1183" s="14" t="s">
        <v>88</v>
      </c>
      <c r="AG1183" s="15" t="n">
        <v>42680</v>
      </c>
      <c r="AH1183" s="14" t="str">
        <f aca="false">B1183&amp;"|"&amp;C1183&amp;"|"&amp;D1183&amp;"|"&amp;E1183&amp;"|"&amp;F1183&amp;"|"&amp;G1183&amp;"|"&amp;H1183&amp;"|"&amp;I1183&amp;"|"&amp;J1183&amp;"|"&amp;K1183&amp;"|"&amp;L1183&amp;"|"&amp;M1183&amp;"|"&amp;N1183&amp;"|"&amp;O1183&amp;"|"&amp;P1183&amp;"|"&amp;Q1183&amp;"|"&amp;R1183&amp;"|"&amp;S1183&amp;"|"&amp;T1183&amp;"|"&amp;U1183&amp;"|"&amp;V1183&amp;"|"&amp;W1183&amp;"|"&amp;X1183&amp;"|"&amp;Y1183&amp;"|"&amp;Z1183&amp;"|"&amp;AA1183&amp;"|"&amp;AB1183&amp;"|"&amp;AC1183&amp;"|"&amp;AD1183&amp;"|"&amp;AE1183&amp;"|"&amp;AF1183&amp;"|"&amp;AG1183</f>
        <v>City Hotel|0|46|2016|November|45|3|0|3|2|0|0|BB|GBR|Online TA|TA/TO|0|0|0|D|D|0|No Deposit|9||0|Transient|106.2|0|2|Check-Out|42680</v>
      </c>
      <c r="AI1183" s="14" t="str">
        <f aca="false">IF(COUNTIF($AH$4:$AH$2603,AH1183)&gt;1,"Duplicate","Unique")</f>
        <v>Unique</v>
      </c>
      <c r="AJ1183" s="14" t="str">
        <f aca="false">IF(COUNTBLANK(B1183:AG1183)&gt;0,"Missing ("&amp;COUNTBLANK(B1183:AG1183)&amp;")","Complete")</f>
        <v>Missing (1)</v>
      </c>
    </row>
    <row r="1184" customFormat="false" ht="15" hidden="false" customHeight="false" outlineLevel="0" collapsed="false">
      <c r="A1184" s="0" t="n">
        <v>1181</v>
      </c>
      <c r="B1184" s="0" t="s">
        <v>80</v>
      </c>
      <c r="C1184" s="0" t="n">
        <v>0</v>
      </c>
      <c r="D1184" s="0" t="n">
        <v>36</v>
      </c>
      <c r="E1184" s="0" t="n">
        <v>2017</v>
      </c>
      <c r="F1184" s="0" t="s">
        <v>121</v>
      </c>
      <c r="G1184" s="0" t="n">
        <v>19</v>
      </c>
      <c r="H1184" s="0" t="n">
        <v>8</v>
      </c>
      <c r="I1184" s="0" t="n">
        <v>2</v>
      </c>
      <c r="J1184" s="0" t="n">
        <v>5</v>
      </c>
      <c r="K1184" s="0" t="n">
        <v>2</v>
      </c>
      <c r="L1184" s="0" t="n">
        <v>0</v>
      </c>
      <c r="M1184" s="0" t="n">
        <v>0</v>
      </c>
      <c r="N1184" s="0" t="s">
        <v>82</v>
      </c>
      <c r="O1184" s="0" t="s">
        <v>147</v>
      </c>
      <c r="P1184" s="0" t="s">
        <v>84</v>
      </c>
      <c r="Q1184" s="0" t="s">
        <v>84</v>
      </c>
      <c r="R1184" s="0" t="n">
        <v>0</v>
      </c>
      <c r="S1184" s="0" t="n">
        <v>0</v>
      </c>
      <c r="T1184" s="0" t="n">
        <v>0</v>
      </c>
      <c r="U1184" s="0" t="s">
        <v>85</v>
      </c>
      <c r="V1184" s="0" t="s">
        <v>85</v>
      </c>
      <c r="W1184" s="0" t="n">
        <v>0</v>
      </c>
      <c r="X1184" s="0" t="s">
        <v>86</v>
      </c>
      <c r="Y1184" s="0" t="n">
        <v>250</v>
      </c>
      <c r="AA1184" s="0" t="n">
        <v>0</v>
      </c>
      <c r="AB1184" s="0" t="s">
        <v>87</v>
      </c>
      <c r="AC1184" s="0" t="n">
        <v>134</v>
      </c>
      <c r="AD1184" s="0" t="n">
        <v>0</v>
      </c>
      <c r="AE1184" s="0" t="n">
        <v>0</v>
      </c>
      <c r="AF1184" s="0" t="s">
        <v>88</v>
      </c>
      <c r="AG1184" s="13" t="n">
        <v>42870</v>
      </c>
      <c r="AH1184" s="0" t="str">
        <f aca="false">B1184&amp;"|"&amp;C1184&amp;"|"&amp;D1184&amp;"|"&amp;E1184&amp;"|"&amp;F1184&amp;"|"&amp;G1184&amp;"|"&amp;H1184&amp;"|"&amp;I1184&amp;"|"&amp;J1184&amp;"|"&amp;K1184&amp;"|"&amp;L1184&amp;"|"&amp;M1184&amp;"|"&amp;N1184&amp;"|"&amp;O1184&amp;"|"&amp;P1184&amp;"|"&amp;Q1184&amp;"|"&amp;R1184&amp;"|"&amp;S1184&amp;"|"&amp;T1184&amp;"|"&amp;U1184&amp;"|"&amp;V1184&amp;"|"&amp;W1184&amp;"|"&amp;X1184&amp;"|"&amp;Y1184&amp;"|"&amp;Z1184&amp;"|"&amp;AA1184&amp;"|"&amp;AB1184&amp;"|"&amp;AC1184&amp;"|"&amp;AD1184&amp;"|"&amp;AE1184&amp;"|"&amp;AF1184&amp;"|"&amp;AG1184</f>
        <v>Resort Hotel|0|36|2017|May|19|8|2|5|2|0|0|BB|IRL|Direct|Direct|0|0|0|F|F|0|No Deposit|250||0|Transient|134|0|0|Check-Out|42870</v>
      </c>
      <c r="AI1184" s="0" t="str">
        <f aca="false">IF(COUNTIF($AH$4:$AH$2603,AH1184)&gt;1,"Duplicate","Unique")</f>
        <v>Unique</v>
      </c>
      <c r="AJ1184" s="0" t="str">
        <f aca="false">IF(COUNTBLANK(B1184:AG1184)&gt;0,"Missing ("&amp;COUNTBLANK(B1184:AG1184)&amp;")","Complete")</f>
        <v>Missing (1)</v>
      </c>
    </row>
    <row r="1185" customFormat="false" ht="15" hidden="false" customHeight="false" outlineLevel="0" collapsed="false">
      <c r="A1185" s="14" t="n">
        <v>1182</v>
      </c>
      <c r="B1185" s="14" t="s">
        <v>90</v>
      </c>
      <c r="C1185" s="14" t="n">
        <v>1</v>
      </c>
      <c r="D1185" s="14" t="n">
        <v>276</v>
      </c>
      <c r="E1185" s="14" t="n">
        <v>2015</v>
      </c>
      <c r="F1185" s="14" t="s">
        <v>91</v>
      </c>
      <c r="G1185" s="14" t="n">
        <v>30</v>
      </c>
      <c r="H1185" s="14" t="n">
        <v>20</v>
      </c>
      <c r="I1185" s="14" t="n">
        <v>1</v>
      </c>
      <c r="J1185" s="14" t="n">
        <v>1</v>
      </c>
      <c r="K1185" s="14" t="n">
        <v>2</v>
      </c>
      <c r="L1185" s="14" t="n">
        <v>0</v>
      </c>
      <c r="M1185" s="14" t="n">
        <v>0</v>
      </c>
      <c r="N1185" s="14" t="s">
        <v>82</v>
      </c>
      <c r="O1185" s="14" t="s">
        <v>92</v>
      </c>
      <c r="P1185" s="14" t="s">
        <v>116</v>
      </c>
      <c r="Q1185" s="14" t="s">
        <v>94</v>
      </c>
      <c r="R1185" s="14" t="n">
        <v>0</v>
      </c>
      <c r="S1185" s="14" t="n">
        <v>1</v>
      </c>
      <c r="T1185" s="14" t="n">
        <v>0</v>
      </c>
      <c r="U1185" s="14" t="s">
        <v>95</v>
      </c>
      <c r="V1185" s="14" t="s">
        <v>95</v>
      </c>
      <c r="W1185" s="14" t="n">
        <v>0</v>
      </c>
      <c r="X1185" s="14" t="s">
        <v>86</v>
      </c>
      <c r="Y1185" s="14" t="n">
        <v>1</v>
      </c>
      <c r="Z1185" s="14"/>
      <c r="AA1185" s="14" t="n">
        <v>0</v>
      </c>
      <c r="AB1185" s="14" t="s">
        <v>125</v>
      </c>
      <c r="AC1185" s="14" t="n">
        <v>62</v>
      </c>
      <c r="AD1185" s="14" t="n">
        <v>0</v>
      </c>
      <c r="AE1185" s="14" t="n">
        <v>0</v>
      </c>
      <c r="AF1185" s="14" t="s">
        <v>96</v>
      </c>
      <c r="AG1185" s="15" t="n">
        <v>42005</v>
      </c>
      <c r="AH1185" s="14" t="str">
        <f aca="false">B1185&amp;"|"&amp;C1185&amp;"|"&amp;D1185&amp;"|"&amp;E1185&amp;"|"&amp;F1185&amp;"|"&amp;G1185&amp;"|"&amp;H1185&amp;"|"&amp;I1185&amp;"|"&amp;J1185&amp;"|"&amp;K1185&amp;"|"&amp;L1185&amp;"|"&amp;M1185&amp;"|"&amp;N1185&amp;"|"&amp;O1185&amp;"|"&amp;P1185&amp;"|"&amp;Q1185&amp;"|"&amp;R1185&amp;"|"&amp;S1185&amp;"|"&amp;T1185&amp;"|"&amp;U1185&amp;"|"&amp;V1185&amp;"|"&amp;W1185&amp;"|"&amp;X1185&amp;"|"&amp;Y1185&amp;"|"&amp;Z1185&amp;"|"&amp;AA1185&amp;"|"&amp;AB1185&amp;"|"&amp;AC1185&amp;"|"&amp;AD1185&amp;"|"&amp;AE1185&amp;"|"&amp;AF1185&amp;"|"&amp;AG1185</f>
        <v>City Hotel|1|276|2015|July|30|20|1|1|2|0|0|BB|PRT|Groups|TA/TO|0|1|0|A|A|0|No Deposit|1||0|Contract|62|0|0|Canceled|42005</v>
      </c>
      <c r="AI1185" s="14" t="str">
        <f aca="false">IF(COUNTIF($AH$4:$AH$2603,AH1185)&gt;1,"Duplicate","Unique")</f>
        <v>Unique</v>
      </c>
      <c r="AJ1185" s="14" t="str">
        <f aca="false">IF(COUNTBLANK(B1185:AG1185)&gt;0,"Missing ("&amp;COUNTBLANK(B1185:AG1185)&amp;")","Complete")</f>
        <v>Missing (1)</v>
      </c>
    </row>
    <row r="1186" customFormat="false" ht="15" hidden="false" customHeight="false" outlineLevel="0" collapsed="false">
      <c r="A1186" s="0" t="n">
        <v>1183</v>
      </c>
      <c r="B1186" s="0" t="s">
        <v>80</v>
      </c>
      <c r="C1186" s="0" t="n">
        <v>0</v>
      </c>
      <c r="D1186" s="0" t="n">
        <v>0</v>
      </c>
      <c r="E1186" s="0" t="n">
        <v>2016</v>
      </c>
      <c r="F1186" s="0" t="s">
        <v>81</v>
      </c>
      <c r="G1186" s="0" t="n">
        <v>52</v>
      </c>
      <c r="H1186" s="0" t="n">
        <v>20</v>
      </c>
      <c r="I1186" s="0" t="n">
        <v>0</v>
      </c>
      <c r="J1186" s="0" t="n">
        <v>1</v>
      </c>
      <c r="K1186" s="0" t="n">
        <v>2</v>
      </c>
      <c r="L1186" s="0" t="n">
        <v>0</v>
      </c>
      <c r="M1186" s="0" t="n">
        <v>0</v>
      </c>
      <c r="N1186" s="0" t="s">
        <v>82</v>
      </c>
      <c r="O1186" s="0" t="s">
        <v>123</v>
      </c>
      <c r="P1186" s="0" t="s">
        <v>84</v>
      </c>
      <c r="Q1186" s="0" t="s">
        <v>84</v>
      </c>
      <c r="R1186" s="0" t="n">
        <v>0</v>
      </c>
      <c r="S1186" s="0" t="n">
        <v>0</v>
      </c>
      <c r="T1186" s="0" t="n">
        <v>0</v>
      </c>
      <c r="U1186" s="0" t="s">
        <v>95</v>
      </c>
      <c r="V1186" s="0" t="s">
        <v>136</v>
      </c>
      <c r="W1186" s="0" t="n">
        <v>0</v>
      </c>
      <c r="X1186" s="0" t="s">
        <v>86</v>
      </c>
      <c r="AA1186" s="0" t="n">
        <v>0</v>
      </c>
      <c r="AB1186" s="0" t="s">
        <v>87</v>
      </c>
      <c r="AC1186" s="0" t="n">
        <v>90</v>
      </c>
      <c r="AD1186" s="0" t="n">
        <v>1</v>
      </c>
      <c r="AE1186" s="0" t="n">
        <v>0</v>
      </c>
      <c r="AF1186" s="0" t="s">
        <v>88</v>
      </c>
      <c r="AG1186" s="13" t="n">
        <v>42725</v>
      </c>
      <c r="AH1186" s="0" t="str">
        <f aca="false">B1186&amp;"|"&amp;C1186&amp;"|"&amp;D1186&amp;"|"&amp;E1186&amp;"|"&amp;F1186&amp;"|"&amp;G1186&amp;"|"&amp;H1186&amp;"|"&amp;I1186&amp;"|"&amp;J1186&amp;"|"&amp;K1186&amp;"|"&amp;L1186&amp;"|"&amp;M1186&amp;"|"&amp;N1186&amp;"|"&amp;O1186&amp;"|"&amp;P1186&amp;"|"&amp;Q1186&amp;"|"&amp;R1186&amp;"|"&amp;S1186&amp;"|"&amp;T1186&amp;"|"&amp;U1186&amp;"|"&amp;V1186&amp;"|"&amp;W1186&amp;"|"&amp;X1186&amp;"|"&amp;Y1186&amp;"|"&amp;Z1186&amp;"|"&amp;AA1186&amp;"|"&amp;AB1186&amp;"|"&amp;AC1186&amp;"|"&amp;AD1186&amp;"|"&amp;AE1186&amp;"|"&amp;AF1186&amp;"|"&amp;AG1186</f>
        <v>Resort Hotel|0|0|2016|December|52|20|0|1|2|0|0|BB|USA|Direct|Direct|0|0|0|A|G|0|No Deposit|||0|Transient|90|1|0|Check-Out|42725</v>
      </c>
      <c r="AI1186" s="0" t="str">
        <f aca="false">IF(COUNTIF($AH$4:$AH$2603,AH1186)&gt;1,"Duplicate","Unique")</f>
        <v>Unique</v>
      </c>
      <c r="AJ1186" s="0" t="str">
        <f aca="false">IF(COUNTBLANK(B1186:AG1186)&gt;0,"Missing ("&amp;COUNTBLANK(B1186:AG1186)&amp;")","Complete")</f>
        <v>Missing (2)</v>
      </c>
    </row>
    <row r="1187" customFormat="false" ht="15" hidden="false" customHeight="false" outlineLevel="0" collapsed="false">
      <c r="A1187" s="14" t="n">
        <v>1184</v>
      </c>
      <c r="B1187" s="14" t="s">
        <v>90</v>
      </c>
      <c r="C1187" s="14" t="n">
        <v>1</v>
      </c>
      <c r="D1187" s="14" t="n">
        <v>78</v>
      </c>
      <c r="E1187" s="14" t="n">
        <v>2016</v>
      </c>
      <c r="F1187" s="14" t="s">
        <v>103</v>
      </c>
      <c r="G1187" s="14" t="n">
        <v>13</v>
      </c>
      <c r="H1187" s="14" t="n">
        <v>25</v>
      </c>
      <c r="I1187" s="14" t="n">
        <v>1</v>
      </c>
      <c r="J1187" s="14" t="n">
        <v>2</v>
      </c>
      <c r="K1187" s="14" t="n">
        <v>2</v>
      </c>
      <c r="L1187" s="14" t="n">
        <v>0</v>
      </c>
      <c r="M1187" s="14" t="n">
        <v>0</v>
      </c>
      <c r="N1187" s="14" t="s">
        <v>82</v>
      </c>
      <c r="O1187" s="14" t="s">
        <v>158</v>
      </c>
      <c r="P1187" s="14" t="s">
        <v>93</v>
      </c>
      <c r="Q1187" s="14" t="s">
        <v>94</v>
      </c>
      <c r="R1187" s="14" t="n">
        <v>0</v>
      </c>
      <c r="S1187" s="14" t="n">
        <v>0</v>
      </c>
      <c r="T1187" s="14" t="n">
        <v>0</v>
      </c>
      <c r="U1187" s="14" t="s">
        <v>109</v>
      </c>
      <c r="V1187" s="14" t="s">
        <v>109</v>
      </c>
      <c r="W1187" s="14" t="n">
        <v>0</v>
      </c>
      <c r="X1187" s="14" t="s">
        <v>86</v>
      </c>
      <c r="Y1187" s="14" t="n">
        <v>9</v>
      </c>
      <c r="Z1187" s="14"/>
      <c r="AA1187" s="14" t="n">
        <v>0</v>
      </c>
      <c r="AB1187" s="14" t="s">
        <v>87</v>
      </c>
      <c r="AC1187" s="14" t="n">
        <v>105.3</v>
      </c>
      <c r="AD1187" s="14" t="n">
        <v>0</v>
      </c>
      <c r="AE1187" s="14" t="n">
        <v>0</v>
      </c>
      <c r="AF1187" s="14" t="s">
        <v>96</v>
      </c>
      <c r="AG1187" s="15" t="n">
        <v>42431</v>
      </c>
      <c r="AH1187" s="14" t="str">
        <f aca="false">B1187&amp;"|"&amp;C1187&amp;"|"&amp;D1187&amp;"|"&amp;E1187&amp;"|"&amp;F1187&amp;"|"&amp;G1187&amp;"|"&amp;H1187&amp;"|"&amp;I1187&amp;"|"&amp;J1187&amp;"|"&amp;K1187&amp;"|"&amp;L1187&amp;"|"&amp;M1187&amp;"|"&amp;N1187&amp;"|"&amp;O1187&amp;"|"&amp;P1187&amp;"|"&amp;Q1187&amp;"|"&amp;R1187&amp;"|"&amp;S1187&amp;"|"&amp;T1187&amp;"|"&amp;U1187&amp;"|"&amp;V1187&amp;"|"&amp;W1187&amp;"|"&amp;X1187&amp;"|"&amp;Y1187&amp;"|"&amp;Z1187&amp;"|"&amp;AA1187&amp;"|"&amp;AB1187&amp;"|"&amp;AC1187&amp;"|"&amp;AD1187&amp;"|"&amp;AE1187&amp;"|"&amp;AF1187&amp;"|"&amp;AG1187</f>
        <v>City Hotel|1|78|2016|March|13|25|1|2|2|0|0|BB|ITA|Online TA|TA/TO|0|0|0|D|D|0|No Deposit|9||0|Transient|105.3|0|0|Canceled|42431</v>
      </c>
      <c r="AI1187" s="14" t="str">
        <f aca="false">IF(COUNTIF($AH$4:$AH$2603,AH1187)&gt;1,"Duplicate","Unique")</f>
        <v>Unique</v>
      </c>
      <c r="AJ1187" s="14" t="str">
        <f aca="false">IF(COUNTBLANK(B1187:AG1187)&gt;0,"Missing ("&amp;COUNTBLANK(B1187:AG1187)&amp;")","Complete")</f>
        <v>Missing (1)</v>
      </c>
    </row>
    <row r="1188" customFormat="false" ht="15" hidden="false" customHeight="false" outlineLevel="0" collapsed="false">
      <c r="A1188" s="0" t="n">
        <v>1185</v>
      </c>
      <c r="B1188" s="0" t="s">
        <v>90</v>
      </c>
      <c r="C1188" s="0" t="n">
        <v>1</v>
      </c>
      <c r="D1188" s="0" t="n">
        <v>323</v>
      </c>
      <c r="E1188" s="0" t="n">
        <v>2016</v>
      </c>
      <c r="F1188" s="0" t="s">
        <v>121</v>
      </c>
      <c r="G1188" s="0" t="n">
        <v>22</v>
      </c>
      <c r="H1188" s="0" t="n">
        <v>26</v>
      </c>
      <c r="I1188" s="0" t="n">
        <v>0</v>
      </c>
      <c r="J1188" s="0" t="n">
        <v>2</v>
      </c>
      <c r="K1188" s="0" t="n">
        <v>2</v>
      </c>
      <c r="L1188" s="0" t="n">
        <v>0</v>
      </c>
      <c r="M1188" s="0" t="n">
        <v>0</v>
      </c>
      <c r="N1188" s="0" t="s">
        <v>82</v>
      </c>
      <c r="O1188" s="0" t="s">
        <v>92</v>
      </c>
      <c r="P1188" s="0" t="s">
        <v>116</v>
      </c>
      <c r="Q1188" s="0" t="s">
        <v>94</v>
      </c>
      <c r="R1188" s="0" t="n">
        <v>0</v>
      </c>
      <c r="S1188" s="0" t="n">
        <v>0</v>
      </c>
      <c r="T1188" s="0" t="n">
        <v>0</v>
      </c>
      <c r="U1188" s="0" t="s">
        <v>95</v>
      </c>
      <c r="V1188" s="0" t="s">
        <v>95</v>
      </c>
      <c r="W1188" s="0" t="n">
        <v>0</v>
      </c>
      <c r="X1188" s="0" t="s">
        <v>120</v>
      </c>
      <c r="Y1188" s="0" t="n">
        <v>1</v>
      </c>
      <c r="AA1188" s="0" t="n">
        <v>0</v>
      </c>
      <c r="AB1188" s="0" t="s">
        <v>87</v>
      </c>
      <c r="AC1188" s="0" t="n">
        <v>62</v>
      </c>
      <c r="AD1188" s="0" t="n">
        <v>0</v>
      </c>
      <c r="AE1188" s="0" t="n">
        <v>0</v>
      </c>
      <c r="AF1188" s="0" t="s">
        <v>96</v>
      </c>
      <c r="AG1188" s="13" t="n">
        <v>42298</v>
      </c>
      <c r="AH1188" s="0" t="str">
        <f aca="false">B1188&amp;"|"&amp;C1188&amp;"|"&amp;D1188&amp;"|"&amp;E1188&amp;"|"&amp;F1188&amp;"|"&amp;G1188&amp;"|"&amp;H1188&amp;"|"&amp;I1188&amp;"|"&amp;J1188&amp;"|"&amp;K1188&amp;"|"&amp;L1188&amp;"|"&amp;M1188&amp;"|"&amp;N1188&amp;"|"&amp;O1188&amp;"|"&amp;P1188&amp;"|"&amp;Q1188&amp;"|"&amp;R1188&amp;"|"&amp;S1188&amp;"|"&amp;T1188&amp;"|"&amp;U1188&amp;"|"&amp;V1188&amp;"|"&amp;W1188&amp;"|"&amp;X1188&amp;"|"&amp;Y1188&amp;"|"&amp;Z1188&amp;"|"&amp;AA1188&amp;"|"&amp;AB1188&amp;"|"&amp;AC1188&amp;"|"&amp;AD1188&amp;"|"&amp;AE1188&amp;"|"&amp;AF1188&amp;"|"&amp;AG1188</f>
        <v>City Hotel|1|323|2016|May|22|26|0|2|2|0|0|BB|PRT|Groups|TA/TO|0|0|0|A|A|0|Non Refund|1||0|Transient|62|0|0|Canceled|42298</v>
      </c>
      <c r="AI1188" s="0" t="str">
        <f aca="false">IF(COUNTIF($AH$4:$AH$2603,AH1188)&gt;1,"Duplicate","Unique")</f>
        <v>Unique</v>
      </c>
      <c r="AJ1188" s="0" t="str">
        <f aca="false">IF(COUNTBLANK(B1188:AG1188)&gt;0,"Missing ("&amp;COUNTBLANK(B1188:AG1188)&amp;")","Complete")</f>
        <v>Missing (1)</v>
      </c>
    </row>
    <row r="1189" customFormat="false" ht="15" hidden="false" customHeight="false" outlineLevel="0" collapsed="false">
      <c r="A1189" s="14" t="n">
        <v>1186</v>
      </c>
      <c r="B1189" s="14" t="s">
        <v>90</v>
      </c>
      <c r="C1189" s="14" t="n">
        <v>0</v>
      </c>
      <c r="D1189" s="14" t="n">
        <v>173</v>
      </c>
      <c r="E1189" s="14" t="n">
        <v>2016</v>
      </c>
      <c r="F1189" s="14" t="s">
        <v>91</v>
      </c>
      <c r="G1189" s="14" t="n">
        <v>29</v>
      </c>
      <c r="H1189" s="14" t="n">
        <v>11</v>
      </c>
      <c r="I1189" s="14" t="n">
        <v>1</v>
      </c>
      <c r="J1189" s="14" t="n">
        <v>3</v>
      </c>
      <c r="K1189" s="14" t="n">
        <v>1</v>
      </c>
      <c r="L1189" s="14" t="n">
        <v>1</v>
      </c>
      <c r="M1189" s="14" t="n">
        <v>0</v>
      </c>
      <c r="N1189" s="14" t="s">
        <v>82</v>
      </c>
      <c r="O1189" s="14" t="s">
        <v>147</v>
      </c>
      <c r="P1189" s="14" t="s">
        <v>93</v>
      </c>
      <c r="Q1189" s="14" t="s">
        <v>94</v>
      </c>
      <c r="R1189" s="14" t="n">
        <v>0</v>
      </c>
      <c r="S1189" s="14" t="n">
        <v>0</v>
      </c>
      <c r="T1189" s="14" t="n">
        <v>0</v>
      </c>
      <c r="U1189" s="14" t="s">
        <v>95</v>
      </c>
      <c r="V1189" s="14" t="s">
        <v>95</v>
      </c>
      <c r="W1189" s="14" t="n">
        <v>0</v>
      </c>
      <c r="X1189" s="14" t="s">
        <v>86</v>
      </c>
      <c r="Y1189" s="14" t="n">
        <v>11</v>
      </c>
      <c r="Z1189" s="14"/>
      <c r="AA1189" s="14" t="n">
        <v>0</v>
      </c>
      <c r="AB1189" s="14" t="s">
        <v>87</v>
      </c>
      <c r="AC1189" s="14" t="n">
        <v>65.49</v>
      </c>
      <c r="AD1189" s="14" t="n">
        <v>0</v>
      </c>
      <c r="AE1189" s="14" t="n">
        <v>1</v>
      </c>
      <c r="AF1189" s="14" t="s">
        <v>88</v>
      </c>
      <c r="AG1189" s="15" t="n">
        <v>42566</v>
      </c>
      <c r="AH1189" s="14" t="str">
        <f aca="false">B1189&amp;"|"&amp;C1189&amp;"|"&amp;D1189&amp;"|"&amp;E1189&amp;"|"&amp;F1189&amp;"|"&amp;G1189&amp;"|"&amp;H1189&amp;"|"&amp;I1189&amp;"|"&amp;J1189&amp;"|"&amp;K1189&amp;"|"&amp;L1189&amp;"|"&amp;M1189&amp;"|"&amp;N1189&amp;"|"&amp;O1189&amp;"|"&amp;P1189&amp;"|"&amp;Q1189&amp;"|"&amp;R1189&amp;"|"&amp;S1189&amp;"|"&amp;T1189&amp;"|"&amp;U1189&amp;"|"&amp;V1189&amp;"|"&amp;W1189&amp;"|"&amp;X1189&amp;"|"&amp;Y1189&amp;"|"&amp;Z1189&amp;"|"&amp;AA1189&amp;"|"&amp;AB1189&amp;"|"&amp;AC1189&amp;"|"&amp;AD1189&amp;"|"&amp;AE1189&amp;"|"&amp;AF1189&amp;"|"&amp;AG1189</f>
        <v>City Hotel|0|173|2016|July|29|11|1|3|1|1|0|BB|IRL|Online TA|TA/TO|0|0|0|A|A|0|No Deposit|11||0|Transient|65.49|0|1|Check-Out|42566</v>
      </c>
      <c r="AI1189" s="14" t="str">
        <f aca="false">IF(COUNTIF($AH$4:$AH$2603,AH1189)&gt;1,"Duplicate","Unique")</f>
        <v>Unique</v>
      </c>
      <c r="AJ1189" s="14" t="str">
        <f aca="false">IF(COUNTBLANK(B1189:AG1189)&gt;0,"Missing ("&amp;COUNTBLANK(B1189:AG1189)&amp;")","Complete")</f>
        <v>Missing (1)</v>
      </c>
    </row>
    <row r="1190" customFormat="false" ht="15" hidden="false" customHeight="false" outlineLevel="0" collapsed="false">
      <c r="A1190" s="0" t="n">
        <v>1187</v>
      </c>
      <c r="B1190" s="0" t="s">
        <v>90</v>
      </c>
      <c r="C1190" s="0" t="n">
        <v>1</v>
      </c>
      <c r="D1190" s="0" t="n">
        <v>131</v>
      </c>
      <c r="E1190" s="0" t="n">
        <v>2016</v>
      </c>
      <c r="F1190" s="0" t="s">
        <v>91</v>
      </c>
      <c r="G1190" s="0" t="n">
        <v>29</v>
      </c>
      <c r="H1190" s="0" t="n">
        <v>15</v>
      </c>
      <c r="I1190" s="0" t="n">
        <v>0</v>
      </c>
      <c r="J1190" s="0" t="n">
        <v>1</v>
      </c>
      <c r="K1190" s="0" t="n">
        <v>2</v>
      </c>
      <c r="L1190" s="0" t="n">
        <v>2</v>
      </c>
      <c r="M1190" s="0" t="n">
        <v>0</v>
      </c>
      <c r="N1190" s="0" t="s">
        <v>82</v>
      </c>
      <c r="O1190" s="0" t="s">
        <v>158</v>
      </c>
      <c r="P1190" s="0" t="s">
        <v>93</v>
      </c>
      <c r="Q1190" s="0" t="s">
        <v>94</v>
      </c>
      <c r="R1190" s="0" t="n">
        <v>0</v>
      </c>
      <c r="S1190" s="0" t="n">
        <v>0</v>
      </c>
      <c r="T1190" s="0" t="n">
        <v>0</v>
      </c>
      <c r="U1190" s="0" t="s">
        <v>85</v>
      </c>
      <c r="V1190" s="0" t="s">
        <v>85</v>
      </c>
      <c r="W1190" s="0" t="n">
        <v>0</v>
      </c>
      <c r="X1190" s="0" t="s">
        <v>86</v>
      </c>
      <c r="Y1190" s="0" t="n">
        <v>9</v>
      </c>
      <c r="AA1190" s="0" t="n">
        <v>0</v>
      </c>
      <c r="AB1190" s="0" t="s">
        <v>87</v>
      </c>
      <c r="AC1190" s="0" t="n">
        <v>177.3</v>
      </c>
      <c r="AD1190" s="0" t="n">
        <v>0</v>
      </c>
      <c r="AE1190" s="0" t="n">
        <v>0</v>
      </c>
      <c r="AF1190" s="0" t="s">
        <v>96</v>
      </c>
      <c r="AG1190" s="13" t="n">
        <v>42437</v>
      </c>
      <c r="AH1190" s="0" t="str">
        <f aca="false">B1190&amp;"|"&amp;C1190&amp;"|"&amp;D1190&amp;"|"&amp;E1190&amp;"|"&amp;F1190&amp;"|"&amp;G1190&amp;"|"&amp;H1190&amp;"|"&amp;I1190&amp;"|"&amp;J1190&amp;"|"&amp;K1190&amp;"|"&amp;L1190&amp;"|"&amp;M1190&amp;"|"&amp;N1190&amp;"|"&amp;O1190&amp;"|"&amp;P1190&amp;"|"&amp;Q1190&amp;"|"&amp;R1190&amp;"|"&amp;S1190&amp;"|"&amp;T1190&amp;"|"&amp;U1190&amp;"|"&amp;V1190&amp;"|"&amp;W1190&amp;"|"&amp;X1190&amp;"|"&amp;Y1190&amp;"|"&amp;Z1190&amp;"|"&amp;AA1190&amp;"|"&amp;AB1190&amp;"|"&amp;AC1190&amp;"|"&amp;AD1190&amp;"|"&amp;AE1190&amp;"|"&amp;AF1190&amp;"|"&amp;AG1190</f>
        <v>City Hotel|1|131|2016|July|29|15|0|1|2|2|0|BB|ITA|Online TA|TA/TO|0|0|0|F|F|0|No Deposit|9||0|Transient|177.3|0|0|Canceled|42437</v>
      </c>
      <c r="AI1190" s="0" t="str">
        <f aca="false">IF(COUNTIF($AH$4:$AH$2603,AH1190)&gt;1,"Duplicate","Unique")</f>
        <v>Unique</v>
      </c>
      <c r="AJ1190" s="0" t="str">
        <f aca="false">IF(COUNTBLANK(B1190:AG1190)&gt;0,"Missing ("&amp;COUNTBLANK(B1190:AG1190)&amp;")","Complete")</f>
        <v>Missing (1)</v>
      </c>
    </row>
    <row r="1191" customFormat="false" ht="15" hidden="false" customHeight="false" outlineLevel="0" collapsed="false">
      <c r="A1191" s="14" t="n">
        <v>1188</v>
      </c>
      <c r="B1191" s="14" t="s">
        <v>90</v>
      </c>
      <c r="C1191" s="14" t="n">
        <v>1</v>
      </c>
      <c r="D1191" s="14" t="n">
        <v>205</v>
      </c>
      <c r="E1191" s="14" t="n">
        <v>2016</v>
      </c>
      <c r="F1191" s="14" t="s">
        <v>91</v>
      </c>
      <c r="G1191" s="14" t="n">
        <v>30</v>
      </c>
      <c r="H1191" s="14" t="n">
        <v>22</v>
      </c>
      <c r="I1191" s="14" t="n">
        <v>2</v>
      </c>
      <c r="J1191" s="14" t="n">
        <v>3</v>
      </c>
      <c r="K1191" s="14" t="n">
        <v>2</v>
      </c>
      <c r="L1191" s="14" t="n">
        <v>0</v>
      </c>
      <c r="M1191" s="14" t="n">
        <v>0</v>
      </c>
      <c r="N1191" s="14" t="s">
        <v>82</v>
      </c>
      <c r="O1191" s="14" t="s">
        <v>83</v>
      </c>
      <c r="P1191" s="14" t="s">
        <v>93</v>
      </c>
      <c r="Q1191" s="14" t="s">
        <v>94</v>
      </c>
      <c r="R1191" s="14" t="n">
        <v>0</v>
      </c>
      <c r="S1191" s="14" t="n">
        <v>0</v>
      </c>
      <c r="T1191" s="14" t="n">
        <v>0</v>
      </c>
      <c r="U1191" s="14" t="s">
        <v>95</v>
      </c>
      <c r="V1191" s="14" t="s">
        <v>95</v>
      </c>
      <c r="W1191" s="14" t="n">
        <v>0</v>
      </c>
      <c r="X1191" s="14" t="s">
        <v>86</v>
      </c>
      <c r="Y1191" s="14" t="n">
        <v>9</v>
      </c>
      <c r="Z1191" s="14"/>
      <c r="AA1191" s="14" t="n">
        <v>0</v>
      </c>
      <c r="AB1191" s="14" t="s">
        <v>101</v>
      </c>
      <c r="AC1191" s="14" t="n">
        <v>90.95</v>
      </c>
      <c r="AD1191" s="14" t="n">
        <v>0</v>
      </c>
      <c r="AE1191" s="14" t="n">
        <v>0</v>
      </c>
      <c r="AF1191" s="14" t="s">
        <v>96</v>
      </c>
      <c r="AG1191" s="15" t="n">
        <v>42415</v>
      </c>
      <c r="AH1191" s="14" t="str">
        <f aca="false">B1191&amp;"|"&amp;C1191&amp;"|"&amp;D1191&amp;"|"&amp;E1191&amp;"|"&amp;F1191&amp;"|"&amp;G1191&amp;"|"&amp;H1191&amp;"|"&amp;I1191&amp;"|"&amp;J1191&amp;"|"&amp;K1191&amp;"|"&amp;L1191&amp;"|"&amp;M1191&amp;"|"&amp;N1191&amp;"|"&amp;O1191&amp;"|"&amp;P1191&amp;"|"&amp;Q1191&amp;"|"&amp;R1191&amp;"|"&amp;S1191&amp;"|"&amp;T1191&amp;"|"&amp;U1191&amp;"|"&amp;V1191&amp;"|"&amp;W1191&amp;"|"&amp;X1191&amp;"|"&amp;Y1191&amp;"|"&amp;Z1191&amp;"|"&amp;AA1191&amp;"|"&amp;AB1191&amp;"|"&amp;AC1191&amp;"|"&amp;AD1191&amp;"|"&amp;AE1191&amp;"|"&amp;AF1191&amp;"|"&amp;AG1191</f>
        <v>City Hotel|1|205|2016|July|30|22|2|3|2|0|0|BB|GBR|Online TA|TA/TO|0|0|0|A|A|0|No Deposit|9||0|Transient-Party|90.95|0|0|Canceled|42415</v>
      </c>
      <c r="AI1191" s="14" t="str">
        <f aca="false">IF(COUNTIF($AH$4:$AH$2603,AH1191)&gt;1,"Duplicate","Unique")</f>
        <v>Unique</v>
      </c>
      <c r="AJ1191" s="14" t="str">
        <f aca="false">IF(COUNTBLANK(B1191:AG1191)&gt;0,"Missing ("&amp;COUNTBLANK(B1191:AG1191)&amp;")","Complete")</f>
        <v>Missing (1)</v>
      </c>
    </row>
    <row r="1192" customFormat="false" ht="15" hidden="false" customHeight="false" outlineLevel="0" collapsed="false">
      <c r="A1192" s="0" t="n">
        <v>1189</v>
      </c>
      <c r="B1192" s="0" t="s">
        <v>80</v>
      </c>
      <c r="C1192" s="0" t="n">
        <v>1</v>
      </c>
      <c r="D1192" s="0" t="n">
        <v>32</v>
      </c>
      <c r="E1192" s="0" t="n">
        <v>2016</v>
      </c>
      <c r="F1192" s="0" t="s">
        <v>118</v>
      </c>
      <c r="G1192" s="0" t="n">
        <v>10</v>
      </c>
      <c r="H1192" s="0" t="n">
        <v>28</v>
      </c>
      <c r="I1192" s="0" t="n">
        <v>2</v>
      </c>
      <c r="J1192" s="0" t="n">
        <v>5</v>
      </c>
      <c r="K1192" s="0" t="n">
        <v>2</v>
      </c>
      <c r="L1192" s="0" t="n">
        <v>0</v>
      </c>
      <c r="M1192" s="0" t="n">
        <v>0</v>
      </c>
      <c r="N1192" s="0" t="s">
        <v>82</v>
      </c>
      <c r="O1192" s="0" t="s">
        <v>92</v>
      </c>
      <c r="P1192" s="0" t="s">
        <v>93</v>
      </c>
      <c r="Q1192" s="0" t="s">
        <v>94</v>
      </c>
      <c r="R1192" s="0" t="n">
        <v>0</v>
      </c>
      <c r="S1192" s="0" t="n">
        <v>0</v>
      </c>
      <c r="T1192" s="0" t="n">
        <v>0</v>
      </c>
      <c r="U1192" s="0" t="s">
        <v>95</v>
      </c>
      <c r="V1192" s="0" t="s">
        <v>95</v>
      </c>
      <c r="W1192" s="0" t="n">
        <v>0</v>
      </c>
      <c r="X1192" s="0" t="s">
        <v>86</v>
      </c>
      <c r="Y1192" s="0" t="n">
        <v>240</v>
      </c>
      <c r="AA1192" s="0" t="n">
        <v>0</v>
      </c>
      <c r="AB1192" s="0" t="s">
        <v>87</v>
      </c>
      <c r="AC1192" s="0" t="n">
        <v>48</v>
      </c>
      <c r="AD1192" s="0" t="n">
        <v>0</v>
      </c>
      <c r="AE1192" s="0" t="n">
        <v>0</v>
      </c>
      <c r="AF1192" s="0" t="s">
        <v>96</v>
      </c>
      <c r="AG1192" s="13" t="n">
        <v>42398</v>
      </c>
      <c r="AH1192" s="0" t="str">
        <f aca="false">B1192&amp;"|"&amp;C1192&amp;"|"&amp;D1192&amp;"|"&amp;E1192&amp;"|"&amp;F1192&amp;"|"&amp;G1192&amp;"|"&amp;H1192&amp;"|"&amp;I1192&amp;"|"&amp;J1192&amp;"|"&amp;K1192&amp;"|"&amp;L1192&amp;"|"&amp;M1192&amp;"|"&amp;N1192&amp;"|"&amp;O1192&amp;"|"&amp;P1192&amp;"|"&amp;Q1192&amp;"|"&amp;R1192&amp;"|"&amp;S1192&amp;"|"&amp;T1192&amp;"|"&amp;U1192&amp;"|"&amp;V1192&amp;"|"&amp;W1192&amp;"|"&amp;X1192&amp;"|"&amp;Y1192&amp;"|"&amp;Z1192&amp;"|"&amp;AA1192&amp;"|"&amp;AB1192&amp;"|"&amp;AC1192&amp;"|"&amp;AD1192&amp;"|"&amp;AE1192&amp;"|"&amp;AF1192&amp;"|"&amp;AG1192</f>
        <v>Resort Hotel|1|32|2016|February|10|28|2|5|2|0|0|BB|PRT|Online TA|TA/TO|0|0|0|A|A|0|No Deposit|240||0|Transient|48|0|0|Canceled|42398</v>
      </c>
      <c r="AI1192" s="0" t="str">
        <f aca="false">IF(COUNTIF($AH$4:$AH$2603,AH1192)&gt;1,"Duplicate","Unique")</f>
        <v>Unique</v>
      </c>
      <c r="AJ1192" s="0" t="str">
        <f aca="false">IF(COUNTBLANK(B1192:AG1192)&gt;0,"Missing ("&amp;COUNTBLANK(B1192:AG1192)&amp;")","Complete")</f>
        <v>Missing (1)</v>
      </c>
    </row>
    <row r="1193" customFormat="false" ht="15" hidden="false" customHeight="false" outlineLevel="0" collapsed="false">
      <c r="A1193" s="14" t="n">
        <v>1190</v>
      </c>
      <c r="B1193" s="14" t="s">
        <v>80</v>
      </c>
      <c r="C1193" s="14" t="n">
        <v>0</v>
      </c>
      <c r="D1193" s="14" t="n">
        <v>65</v>
      </c>
      <c r="E1193" s="14" t="n">
        <v>2017</v>
      </c>
      <c r="F1193" s="14" t="s">
        <v>119</v>
      </c>
      <c r="G1193" s="14" t="n">
        <v>33</v>
      </c>
      <c r="H1193" s="14" t="n">
        <v>18</v>
      </c>
      <c r="I1193" s="14" t="n">
        <v>2</v>
      </c>
      <c r="J1193" s="14" t="n">
        <v>5</v>
      </c>
      <c r="K1193" s="14" t="n">
        <v>2</v>
      </c>
      <c r="L1193" s="14" t="n">
        <v>0</v>
      </c>
      <c r="M1193" s="14" t="n">
        <v>0</v>
      </c>
      <c r="N1193" s="14" t="s">
        <v>82</v>
      </c>
      <c r="O1193" s="14" t="s">
        <v>147</v>
      </c>
      <c r="P1193" s="14" t="s">
        <v>93</v>
      </c>
      <c r="Q1193" s="14" t="s">
        <v>94</v>
      </c>
      <c r="R1193" s="14" t="n">
        <v>0</v>
      </c>
      <c r="S1193" s="14" t="n">
        <v>0</v>
      </c>
      <c r="T1193" s="14" t="n">
        <v>0</v>
      </c>
      <c r="U1193" s="14" t="s">
        <v>95</v>
      </c>
      <c r="V1193" s="14" t="s">
        <v>95</v>
      </c>
      <c r="W1193" s="14" t="n">
        <v>0</v>
      </c>
      <c r="X1193" s="14" t="s">
        <v>86</v>
      </c>
      <c r="Y1193" s="14" t="n">
        <v>508</v>
      </c>
      <c r="Z1193" s="14"/>
      <c r="AA1193" s="14" t="n">
        <v>0</v>
      </c>
      <c r="AB1193" s="14" t="s">
        <v>87</v>
      </c>
      <c r="AC1193" s="14" t="n">
        <v>190.6</v>
      </c>
      <c r="AD1193" s="14" t="n">
        <v>0</v>
      </c>
      <c r="AE1193" s="14" t="n">
        <v>1</v>
      </c>
      <c r="AF1193" s="14" t="s">
        <v>88</v>
      </c>
      <c r="AG1193" s="15" t="n">
        <v>42972</v>
      </c>
      <c r="AH1193" s="14" t="str">
        <f aca="false">B1193&amp;"|"&amp;C1193&amp;"|"&amp;D1193&amp;"|"&amp;E1193&amp;"|"&amp;F1193&amp;"|"&amp;G1193&amp;"|"&amp;H1193&amp;"|"&amp;I1193&amp;"|"&amp;J1193&amp;"|"&amp;K1193&amp;"|"&amp;L1193&amp;"|"&amp;M1193&amp;"|"&amp;N1193&amp;"|"&amp;O1193&amp;"|"&amp;P1193&amp;"|"&amp;Q1193&amp;"|"&amp;R1193&amp;"|"&amp;S1193&amp;"|"&amp;T1193&amp;"|"&amp;U1193&amp;"|"&amp;V1193&amp;"|"&amp;W1193&amp;"|"&amp;X1193&amp;"|"&amp;Y1193&amp;"|"&amp;Z1193&amp;"|"&amp;AA1193&amp;"|"&amp;AB1193&amp;"|"&amp;AC1193&amp;"|"&amp;AD1193&amp;"|"&amp;AE1193&amp;"|"&amp;AF1193&amp;"|"&amp;AG1193</f>
        <v>Resort Hotel|0|65|2017|August|33|18|2|5|2|0|0|BB|IRL|Online TA|TA/TO|0|0|0|A|A|0|No Deposit|508||0|Transient|190.6|0|1|Check-Out|42972</v>
      </c>
      <c r="AI1193" s="14" t="str">
        <f aca="false">IF(COUNTIF($AH$4:$AH$2603,AH1193)&gt;1,"Duplicate","Unique")</f>
        <v>Unique</v>
      </c>
      <c r="AJ1193" s="14" t="str">
        <f aca="false">IF(COUNTBLANK(B1193:AG1193)&gt;0,"Missing ("&amp;COUNTBLANK(B1193:AG1193)&amp;")","Complete")</f>
        <v>Missing (1)</v>
      </c>
    </row>
    <row r="1194" customFormat="false" ht="15" hidden="false" customHeight="false" outlineLevel="0" collapsed="false">
      <c r="A1194" s="0" t="n">
        <v>1191</v>
      </c>
      <c r="B1194" s="0" t="s">
        <v>90</v>
      </c>
      <c r="C1194" s="0" t="n">
        <v>0</v>
      </c>
      <c r="D1194" s="0" t="n">
        <v>50</v>
      </c>
      <c r="E1194" s="0" t="n">
        <v>2017</v>
      </c>
      <c r="F1194" s="0" t="s">
        <v>106</v>
      </c>
      <c r="G1194" s="0" t="n">
        <v>15</v>
      </c>
      <c r="H1194" s="0" t="n">
        <v>11</v>
      </c>
      <c r="I1194" s="0" t="n">
        <v>0</v>
      </c>
      <c r="J1194" s="0" t="n">
        <v>3</v>
      </c>
      <c r="K1194" s="0" t="n">
        <v>2</v>
      </c>
      <c r="L1194" s="0" t="n">
        <v>0</v>
      </c>
      <c r="M1194" s="0" t="n">
        <v>0</v>
      </c>
      <c r="N1194" s="0" t="s">
        <v>107</v>
      </c>
      <c r="O1194" s="0" t="s">
        <v>151</v>
      </c>
      <c r="P1194" s="0" t="s">
        <v>93</v>
      </c>
      <c r="Q1194" s="0" t="s">
        <v>94</v>
      </c>
      <c r="R1194" s="0" t="n">
        <v>0</v>
      </c>
      <c r="S1194" s="0" t="n">
        <v>0</v>
      </c>
      <c r="T1194" s="0" t="n">
        <v>0</v>
      </c>
      <c r="U1194" s="0" t="s">
        <v>95</v>
      </c>
      <c r="V1194" s="0" t="s">
        <v>95</v>
      </c>
      <c r="W1194" s="0" t="n">
        <v>0</v>
      </c>
      <c r="X1194" s="0" t="s">
        <v>86</v>
      </c>
      <c r="Y1194" s="0" t="n">
        <v>9</v>
      </c>
      <c r="AA1194" s="0" t="n">
        <v>0</v>
      </c>
      <c r="AB1194" s="0" t="s">
        <v>87</v>
      </c>
      <c r="AC1194" s="0" t="n">
        <v>108</v>
      </c>
      <c r="AD1194" s="0" t="n">
        <v>0</v>
      </c>
      <c r="AE1194" s="0" t="n">
        <v>1</v>
      </c>
      <c r="AF1194" s="0" t="s">
        <v>88</v>
      </c>
      <c r="AG1194" s="13" t="n">
        <v>42839</v>
      </c>
      <c r="AH1194" s="0" t="str">
        <f aca="false">B1194&amp;"|"&amp;C1194&amp;"|"&amp;D1194&amp;"|"&amp;E1194&amp;"|"&amp;F1194&amp;"|"&amp;G1194&amp;"|"&amp;H1194&amp;"|"&amp;I1194&amp;"|"&amp;J1194&amp;"|"&amp;K1194&amp;"|"&amp;L1194&amp;"|"&amp;M1194&amp;"|"&amp;N1194&amp;"|"&amp;O1194&amp;"|"&amp;P1194&amp;"|"&amp;Q1194&amp;"|"&amp;R1194&amp;"|"&amp;S1194&amp;"|"&amp;T1194&amp;"|"&amp;U1194&amp;"|"&amp;V1194&amp;"|"&amp;W1194&amp;"|"&amp;X1194&amp;"|"&amp;Y1194&amp;"|"&amp;Z1194&amp;"|"&amp;AA1194&amp;"|"&amp;AB1194&amp;"|"&amp;AC1194&amp;"|"&amp;AD1194&amp;"|"&amp;AE1194&amp;"|"&amp;AF1194&amp;"|"&amp;AG1194</f>
        <v>City Hotel|0|50|2017|April|15|11|0|3|2|0|0|SC|CN|Online TA|TA/TO|0|0|0|A|A|0|No Deposit|9||0|Transient|108|0|1|Check-Out|42839</v>
      </c>
      <c r="AI1194" s="0" t="str">
        <f aca="false">IF(COUNTIF($AH$4:$AH$2603,AH1194)&gt;1,"Duplicate","Unique")</f>
        <v>Unique</v>
      </c>
      <c r="AJ1194" s="0" t="str">
        <f aca="false">IF(COUNTBLANK(B1194:AG1194)&gt;0,"Missing ("&amp;COUNTBLANK(B1194:AG1194)&amp;")","Complete")</f>
        <v>Missing (1)</v>
      </c>
    </row>
    <row r="1195" customFormat="false" ht="15" hidden="false" customHeight="false" outlineLevel="0" collapsed="false">
      <c r="A1195" s="14" t="n">
        <v>1192</v>
      </c>
      <c r="B1195" s="14" t="s">
        <v>90</v>
      </c>
      <c r="C1195" s="14" t="n">
        <v>0</v>
      </c>
      <c r="D1195" s="14" t="n">
        <v>61</v>
      </c>
      <c r="E1195" s="14" t="n">
        <v>2015</v>
      </c>
      <c r="F1195" s="14" t="s">
        <v>111</v>
      </c>
      <c r="G1195" s="14" t="n">
        <v>41</v>
      </c>
      <c r="H1195" s="14" t="n">
        <v>4</v>
      </c>
      <c r="I1195" s="14" t="n">
        <v>2</v>
      </c>
      <c r="J1195" s="14" t="n">
        <v>0</v>
      </c>
      <c r="K1195" s="14" t="n">
        <v>2</v>
      </c>
      <c r="L1195" s="14" t="n">
        <v>0</v>
      </c>
      <c r="M1195" s="14" t="n">
        <v>0</v>
      </c>
      <c r="N1195" s="14" t="s">
        <v>82</v>
      </c>
      <c r="O1195" s="14" t="s">
        <v>122</v>
      </c>
      <c r="P1195" s="14" t="s">
        <v>99</v>
      </c>
      <c r="Q1195" s="14" t="s">
        <v>94</v>
      </c>
      <c r="R1195" s="14" t="n">
        <v>0</v>
      </c>
      <c r="S1195" s="14" t="n">
        <v>0</v>
      </c>
      <c r="T1195" s="14" t="n">
        <v>0</v>
      </c>
      <c r="U1195" s="14" t="s">
        <v>95</v>
      </c>
      <c r="V1195" s="14" t="s">
        <v>95</v>
      </c>
      <c r="W1195" s="14" t="n">
        <v>0</v>
      </c>
      <c r="X1195" s="14" t="s">
        <v>86</v>
      </c>
      <c r="Y1195" s="14" t="n">
        <v>12</v>
      </c>
      <c r="Z1195" s="14"/>
      <c r="AA1195" s="14" t="n">
        <v>0</v>
      </c>
      <c r="AB1195" s="14" t="s">
        <v>101</v>
      </c>
      <c r="AC1195" s="14" t="n">
        <v>91</v>
      </c>
      <c r="AD1195" s="14" t="n">
        <v>0</v>
      </c>
      <c r="AE1195" s="14" t="n">
        <v>0</v>
      </c>
      <c r="AF1195" s="14" t="s">
        <v>88</v>
      </c>
      <c r="AG1195" s="15" t="n">
        <v>42283</v>
      </c>
      <c r="AH1195" s="14" t="str">
        <f aca="false">B1195&amp;"|"&amp;C1195&amp;"|"&amp;D1195&amp;"|"&amp;E1195&amp;"|"&amp;F1195&amp;"|"&amp;G1195&amp;"|"&amp;H1195&amp;"|"&amp;I1195&amp;"|"&amp;J1195&amp;"|"&amp;K1195&amp;"|"&amp;L1195&amp;"|"&amp;M1195&amp;"|"&amp;N1195&amp;"|"&amp;O1195&amp;"|"&amp;P1195&amp;"|"&amp;Q1195&amp;"|"&amp;R1195&amp;"|"&amp;S1195&amp;"|"&amp;T1195&amp;"|"&amp;U1195&amp;"|"&amp;V1195&amp;"|"&amp;W1195&amp;"|"&amp;X1195&amp;"|"&amp;Y1195&amp;"|"&amp;Z1195&amp;"|"&amp;AA1195&amp;"|"&amp;AB1195&amp;"|"&amp;AC1195&amp;"|"&amp;AD1195&amp;"|"&amp;AE1195&amp;"|"&amp;AF1195&amp;"|"&amp;AG1195</f>
        <v>City Hotel|0|61|2015|October|41|4|2|0|2|0|0|BB|FRA|Offline TA/TO|TA/TO|0|0|0|A|A|0|No Deposit|12||0|Transient-Party|91|0|0|Check-Out|42283</v>
      </c>
      <c r="AI1195" s="14" t="str">
        <f aca="false">IF(COUNTIF($AH$4:$AH$2603,AH1195)&gt;1,"Duplicate","Unique")</f>
        <v>Unique</v>
      </c>
      <c r="AJ1195" s="14" t="str">
        <f aca="false">IF(COUNTBLANK(B1195:AG1195)&gt;0,"Missing ("&amp;COUNTBLANK(B1195:AG1195)&amp;")","Complete")</f>
        <v>Missing (1)</v>
      </c>
    </row>
    <row r="1196" customFormat="false" ht="15" hidden="false" customHeight="false" outlineLevel="0" collapsed="false">
      <c r="A1196" s="0" t="n">
        <v>1193</v>
      </c>
      <c r="B1196" s="0" t="s">
        <v>90</v>
      </c>
      <c r="C1196" s="0" t="n">
        <v>1</v>
      </c>
      <c r="D1196" s="0" t="n">
        <v>188</v>
      </c>
      <c r="E1196" s="0" t="n">
        <v>2016</v>
      </c>
      <c r="F1196" s="0" t="s">
        <v>135</v>
      </c>
      <c r="G1196" s="0" t="n">
        <v>25</v>
      </c>
      <c r="H1196" s="0" t="n">
        <v>15</v>
      </c>
      <c r="I1196" s="0" t="n">
        <v>0</v>
      </c>
      <c r="J1196" s="0" t="n">
        <v>2</v>
      </c>
      <c r="K1196" s="0" t="n">
        <v>1</v>
      </c>
      <c r="L1196" s="0" t="n">
        <v>0</v>
      </c>
      <c r="M1196" s="0" t="n">
        <v>0</v>
      </c>
      <c r="N1196" s="0" t="s">
        <v>82</v>
      </c>
      <c r="O1196" s="0" t="s">
        <v>92</v>
      </c>
      <c r="P1196" s="0" t="s">
        <v>99</v>
      </c>
      <c r="Q1196" s="0" t="s">
        <v>94</v>
      </c>
      <c r="R1196" s="0" t="n">
        <v>0</v>
      </c>
      <c r="S1196" s="0" t="n">
        <v>0</v>
      </c>
      <c r="T1196" s="0" t="n">
        <v>0</v>
      </c>
      <c r="U1196" s="0" t="s">
        <v>95</v>
      </c>
      <c r="V1196" s="0" t="s">
        <v>95</v>
      </c>
      <c r="W1196" s="0" t="n">
        <v>0</v>
      </c>
      <c r="X1196" s="0" t="s">
        <v>120</v>
      </c>
      <c r="Y1196" s="0" t="n">
        <v>119</v>
      </c>
      <c r="AA1196" s="0" t="n">
        <v>39</v>
      </c>
      <c r="AB1196" s="0" t="s">
        <v>87</v>
      </c>
      <c r="AC1196" s="0" t="n">
        <v>130</v>
      </c>
      <c r="AD1196" s="0" t="n">
        <v>0</v>
      </c>
      <c r="AE1196" s="0" t="n">
        <v>0</v>
      </c>
      <c r="AF1196" s="0" t="s">
        <v>96</v>
      </c>
      <c r="AG1196" s="13" t="n">
        <v>42387</v>
      </c>
      <c r="AH1196" s="0" t="str">
        <f aca="false">B1196&amp;"|"&amp;C1196&amp;"|"&amp;D1196&amp;"|"&amp;E1196&amp;"|"&amp;F1196&amp;"|"&amp;G1196&amp;"|"&amp;H1196&amp;"|"&amp;I1196&amp;"|"&amp;J1196&amp;"|"&amp;K1196&amp;"|"&amp;L1196&amp;"|"&amp;M1196&amp;"|"&amp;N1196&amp;"|"&amp;O1196&amp;"|"&amp;P1196&amp;"|"&amp;Q1196&amp;"|"&amp;R1196&amp;"|"&amp;S1196&amp;"|"&amp;T1196&amp;"|"&amp;U1196&amp;"|"&amp;V1196&amp;"|"&amp;W1196&amp;"|"&amp;X1196&amp;"|"&amp;Y1196&amp;"|"&amp;Z1196&amp;"|"&amp;AA1196&amp;"|"&amp;AB1196&amp;"|"&amp;AC1196&amp;"|"&amp;AD1196&amp;"|"&amp;AE1196&amp;"|"&amp;AF1196&amp;"|"&amp;AG1196</f>
        <v>City Hotel|1|188|2016|June|25|15|0|2|1|0|0|BB|PRT|Offline TA/TO|TA/TO|0|0|0|A|A|0|Non Refund|119||39|Transient|130|0|0|Canceled|42387</v>
      </c>
      <c r="AI1196" s="0" t="str">
        <f aca="false">IF(COUNTIF($AH$4:$AH$2603,AH1196)&gt;1,"Duplicate","Unique")</f>
        <v>Duplicate</v>
      </c>
      <c r="AJ1196" s="0" t="str">
        <f aca="false">IF(COUNTBLANK(B1196:AG1196)&gt;0,"Missing ("&amp;COUNTBLANK(B1196:AG1196)&amp;")","Complete")</f>
        <v>Missing (1)</v>
      </c>
    </row>
    <row r="1197" customFormat="false" ht="15" hidden="false" customHeight="false" outlineLevel="0" collapsed="false">
      <c r="A1197" s="14" t="n">
        <v>1194</v>
      </c>
      <c r="B1197" s="14" t="s">
        <v>90</v>
      </c>
      <c r="C1197" s="14" t="n">
        <v>0</v>
      </c>
      <c r="D1197" s="14" t="n">
        <v>93</v>
      </c>
      <c r="E1197" s="14" t="n">
        <v>2016</v>
      </c>
      <c r="F1197" s="14" t="s">
        <v>111</v>
      </c>
      <c r="G1197" s="14" t="n">
        <v>44</v>
      </c>
      <c r="H1197" s="14" t="n">
        <v>29</v>
      </c>
      <c r="I1197" s="14" t="n">
        <v>1</v>
      </c>
      <c r="J1197" s="14" t="n">
        <v>1</v>
      </c>
      <c r="K1197" s="14" t="n">
        <v>2</v>
      </c>
      <c r="L1197" s="14" t="n">
        <v>0</v>
      </c>
      <c r="M1197" s="14" t="n">
        <v>0</v>
      </c>
      <c r="N1197" s="14" t="s">
        <v>82</v>
      </c>
      <c r="O1197" s="14" t="s">
        <v>115</v>
      </c>
      <c r="P1197" s="14" t="s">
        <v>93</v>
      </c>
      <c r="Q1197" s="14" t="s">
        <v>94</v>
      </c>
      <c r="R1197" s="14" t="n">
        <v>0</v>
      </c>
      <c r="S1197" s="14" t="n">
        <v>0</v>
      </c>
      <c r="T1197" s="14" t="n">
        <v>0</v>
      </c>
      <c r="U1197" s="14" t="s">
        <v>138</v>
      </c>
      <c r="V1197" s="14" t="s">
        <v>138</v>
      </c>
      <c r="W1197" s="14" t="n">
        <v>1</v>
      </c>
      <c r="X1197" s="14" t="s">
        <v>86</v>
      </c>
      <c r="Y1197" s="14" t="n">
        <v>9</v>
      </c>
      <c r="Z1197" s="14"/>
      <c r="AA1197" s="14" t="n">
        <v>0</v>
      </c>
      <c r="AB1197" s="14" t="s">
        <v>87</v>
      </c>
      <c r="AC1197" s="14" t="n">
        <v>81.5</v>
      </c>
      <c r="AD1197" s="14" t="n">
        <v>0</v>
      </c>
      <c r="AE1197" s="14" t="n">
        <v>2</v>
      </c>
      <c r="AF1197" s="14" t="s">
        <v>88</v>
      </c>
      <c r="AG1197" s="15" t="n">
        <v>42674</v>
      </c>
      <c r="AH1197" s="14" t="str">
        <f aca="false">B1197&amp;"|"&amp;C1197&amp;"|"&amp;D1197&amp;"|"&amp;E1197&amp;"|"&amp;F1197&amp;"|"&amp;G1197&amp;"|"&amp;H1197&amp;"|"&amp;I1197&amp;"|"&amp;J1197&amp;"|"&amp;K1197&amp;"|"&amp;L1197&amp;"|"&amp;M1197&amp;"|"&amp;N1197&amp;"|"&amp;O1197&amp;"|"&amp;P1197&amp;"|"&amp;Q1197&amp;"|"&amp;R1197&amp;"|"&amp;S1197&amp;"|"&amp;T1197&amp;"|"&amp;U1197&amp;"|"&amp;V1197&amp;"|"&amp;W1197&amp;"|"&amp;X1197&amp;"|"&amp;Y1197&amp;"|"&amp;Z1197&amp;"|"&amp;AA1197&amp;"|"&amp;AB1197&amp;"|"&amp;AC1197&amp;"|"&amp;AD1197&amp;"|"&amp;AE1197&amp;"|"&amp;AF1197&amp;"|"&amp;AG1197</f>
        <v>City Hotel|0|93|2016|October|44|29|1|1|2|0|0|BB|ESP|Online TA|TA/TO|0|0|0|B|B|1|No Deposit|9||0|Transient|81.5|0|2|Check-Out|42674</v>
      </c>
      <c r="AI1197" s="14" t="str">
        <f aca="false">IF(COUNTIF($AH$4:$AH$2603,AH1197)&gt;1,"Duplicate","Unique")</f>
        <v>Unique</v>
      </c>
      <c r="AJ1197" s="14" t="str">
        <f aca="false">IF(COUNTBLANK(B1197:AG1197)&gt;0,"Missing ("&amp;COUNTBLANK(B1197:AG1197)&amp;")","Complete")</f>
        <v>Missing (1)</v>
      </c>
    </row>
    <row r="1198" customFormat="false" ht="15" hidden="false" customHeight="false" outlineLevel="0" collapsed="false">
      <c r="A1198" s="0" t="n">
        <v>1195</v>
      </c>
      <c r="B1198" s="0" t="s">
        <v>80</v>
      </c>
      <c r="C1198" s="0" t="n">
        <v>0</v>
      </c>
      <c r="D1198" s="0" t="n">
        <v>0</v>
      </c>
      <c r="E1198" s="0" t="n">
        <v>2015</v>
      </c>
      <c r="F1198" s="0" t="s">
        <v>111</v>
      </c>
      <c r="G1198" s="0" t="n">
        <v>41</v>
      </c>
      <c r="H1198" s="0" t="n">
        <v>4</v>
      </c>
      <c r="I1198" s="0" t="n">
        <v>1</v>
      </c>
      <c r="J1198" s="0" t="n">
        <v>0</v>
      </c>
      <c r="K1198" s="0" t="n">
        <v>2</v>
      </c>
      <c r="L1198" s="0" t="n">
        <v>0</v>
      </c>
      <c r="M1198" s="0" t="n">
        <v>0</v>
      </c>
      <c r="N1198" s="0" t="s">
        <v>82</v>
      </c>
      <c r="O1198" s="0" t="s">
        <v>92</v>
      </c>
      <c r="P1198" s="0" t="s">
        <v>84</v>
      </c>
      <c r="Q1198" s="0" t="s">
        <v>84</v>
      </c>
      <c r="R1198" s="0" t="n">
        <v>0</v>
      </c>
      <c r="S1198" s="0" t="n">
        <v>0</v>
      </c>
      <c r="T1198" s="0" t="n">
        <v>0</v>
      </c>
      <c r="U1198" s="0" t="s">
        <v>156</v>
      </c>
      <c r="V1198" s="0" t="s">
        <v>156</v>
      </c>
      <c r="W1198" s="0" t="n">
        <v>0</v>
      </c>
      <c r="X1198" s="0" t="s">
        <v>86</v>
      </c>
      <c r="AA1198" s="0" t="n">
        <v>0</v>
      </c>
      <c r="AB1198" s="0" t="s">
        <v>87</v>
      </c>
      <c r="AC1198" s="0" t="n">
        <v>76</v>
      </c>
      <c r="AD1198" s="0" t="n">
        <v>0</v>
      </c>
      <c r="AE1198" s="0" t="n">
        <v>0</v>
      </c>
      <c r="AF1198" s="0" t="s">
        <v>88</v>
      </c>
      <c r="AG1198" s="13" t="n">
        <v>42282</v>
      </c>
      <c r="AH1198" s="0" t="str">
        <f aca="false">B1198&amp;"|"&amp;C1198&amp;"|"&amp;D1198&amp;"|"&amp;E1198&amp;"|"&amp;F1198&amp;"|"&amp;G1198&amp;"|"&amp;H1198&amp;"|"&amp;I1198&amp;"|"&amp;J1198&amp;"|"&amp;K1198&amp;"|"&amp;L1198&amp;"|"&amp;M1198&amp;"|"&amp;N1198&amp;"|"&amp;O1198&amp;"|"&amp;P1198&amp;"|"&amp;Q1198&amp;"|"&amp;R1198&amp;"|"&amp;S1198&amp;"|"&amp;T1198&amp;"|"&amp;U1198&amp;"|"&amp;V1198&amp;"|"&amp;W1198&amp;"|"&amp;X1198&amp;"|"&amp;Y1198&amp;"|"&amp;Z1198&amp;"|"&amp;AA1198&amp;"|"&amp;AB1198&amp;"|"&amp;AC1198&amp;"|"&amp;AD1198&amp;"|"&amp;AE1198&amp;"|"&amp;AF1198&amp;"|"&amp;AG1198</f>
        <v>Resort Hotel|0|0|2015|October|41|4|1|0|2|0|0|BB|PRT|Direct|Direct|0|0|0|C|C|0|No Deposit|||0|Transient|76|0|0|Check-Out|42282</v>
      </c>
      <c r="AI1198" s="0" t="str">
        <f aca="false">IF(COUNTIF($AH$4:$AH$2603,AH1198)&gt;1,"Duplicate","Unique")</f>
        <v>Unique</v>
      </c>
      <c r="AJ1198" s="0" t="str">
        <f aca="false">IF(COUNTBLANK(B1198:AG1198)&gt;0,"Missing ("&amp;COUNTBLANK(B1198:AG1198)&amp;")","Complete")</f>
        <v>Missing (2)</v>
      </c>
    </row>
    <row r="1199" customFormat="false" ht="15" hidden="false" customHeight="false" outlineLevel="0" collapsed="false">
      <c r="A1199" s="14" t="n">
        <v>1196</v>
      </c>
      <c r="B1199" s="14" t="s">
        <v>90</v>
      </c>
      <c r="C1199" s="14" t="n">
        <v>0</v>
      </c>
      <c r="D1199" s="14" t="n">
        <v>93</v>
      </c>
      <c r="E1199" s="14" t="n">
        <v>2017</v>
      </c>
      <c r="F1199" s="14" t="s">
        <v>135</v>
      </c>
      <c r="G1199" s="14" t="n">
        <v>25</v>
      </c>
      <c r="H1199" s="14" t="n">
        <v>22</v>
      </c>
      <c r="I1199" s="14" t="n">
        <v>2</v>
      </c>
      <c r="J1199" s="14" t="n">
        <v>3</v>
      </c>
      <c r="K1199" s="14" t="n">
        <v>2</v>
      </c>
      <c r="L1199" s="14" t="n">
        <v>0</v>
      </c>
      <c r="M1199" s="14" t="n">
        <v>0</v>
      </c>
      <c r="N1199" s="14" t="s">
        <v>82</v>
      </c>
      <c r="O1199" s="14" t="s">
        <v>108</v>
      </c>
      <c r="P1199" s="14" t="s">
        <v>116</v>
      </c>
      <c r="Q1199" s="14" t="s">
        <v>94</v>
      </c>
      <c r="R1199" s="14" t="n">
        <v>0</v>
      </c>
      <c r="S1199" s="14" t="n">
        <v>0</v>
      </c>
      <c r="T1199" s="14" t="n">
        <v>0</v>
      </c>
      <c r="U1199" s="14" t="s">
        <v>95</v>
      </c>
      <c r="V1199" s="14" t="s">
        <v>95</v>
      </c>
      <c r="W1199" s="14" t="n">
        <v>0</v>
      </c>
      <c r="X1199" s="14" t="s">
        <v>86</v>
      </c>
      <c r="Y1199" s="14" t="n">
        <v>21</v>
      </c>
      <c r="Z1199" s="14"/>
      <c r="AA1199" s="14" t="n">
        <v>0</v>
      </c>
      <c r="AB1199" s="14" t="s">
        <v>101</v>
      </c>
      <c r="AC1199" s="14" t="n">
        <v>85</v>
      </c>
      <c r="AD1199" s="14" t="n">
        <v>0</v>
      </c>
      <c r="AE1199" s="14" t="n">
        <v>0</v>
      </c>
      <c r="AF1199" s="14" t="s">
        <v>88</v>
      </c>
      <c r="AG1199" s="15" t="n">
        <v>42913</v>
      </c>
      <c r="AH1199" s="14" t="str">
        <f aca="false">B1199&amp;"|"&amp;C1199&amp;"|"&amp;D1199&amp;"|"&amp;E1199&amp;"|"&amp;F1199&amp;"|"&amp;G1199&amp;"|"&amp;H1199&amp;"|"&amp;I1199&amp;"|"&amp;J1199&amp;"|"&amp;K1199&amp;"|"&amp;L1199&amp;"|"&amp;M1199&amp;"|"&amp;N1199&amp;"|"&amp;O1199&amp;"|"&amp;P1199&amp;"|"&amp;Q1199&amp;"|"&amp;R1199&amp;"|"&amp;S1199&amp;"|"&amp;T1199&amp;"|"&amp;U1199&amp;"|"&amp;V1199&amp;"|"&amp;W1199&amp;"|"&amp;X1199&amp;"|"&amp;Y1199&amp;"|"&amp;Z1199&amp;"|"&amp;AA1199&amp;"|"&amp;AB1199&amp;"|"&amp;AC1199&amp;"|"&amp;AD1199&amp;"|"&amp;AE1199&amp;"|"&amp;AF1199&amp;"|"&amp;AG1199</f>
        <v>City Hotel|0|93|2017|June|25|22|2|3|2|0|0|BB|DEU|Groups|TA/TO|0|0|0|A|A|0|No Deposit|21||0|Transient-Party|85|0|0|Check-Out|42913</v>
      </c>
      <c r="AI1199" s="14" t="str">
        <f aca="false">IF(COUNTIF($AH$4:$AH$2603,AH1199)&gt;1,"Duplicate","Unique")</f>
        <v>Unique</v>
      </c>
      <c r="AJ1199" s="14" t="str">
        <f aca="false">IF(COUNTBLANK(B1199:AG1199)&gt;0,"Missing ("&amp;COUNTBLANK(B1199:AG1199)&amp;")","Complete")</f>
        <v>Missing (1)</v>
      </c>
    </row>
    <row r="1200" customFormat="false" ht="15" hidden="false" customHeight="false" outlineLevel="0" collapsed="false">
      <c r="A1200" s="0" t="n">
        <v>1197</v>
      </c>
      <c r="B1200" s="0" t="s">
        <v>90</v>
      </c>
      <c r="C1200" s="0" t="n">
        <v>1</v>
      </c>
      <c r="D1200" s="0" t="n">
        <v>99</v>
      </c>
      <c r="E1200" s="0" t="n">
        <v>2016</v>
      </c>
      <c r="F1200" s="0" t="s">
        <v>111</v>
      </c>
      <c r="G1200" s="0" t="n">
        <v>43</v>
      </c>
      <c r="H1200" s="0" t="n">
        <v>16</v>
      </c>
      <c r="I1200" s="0" t="n">
        <v>2</v>
      </c>
      <c r="J1200" s="0" t="n">
        <v>1</v>
      </c>
      <c r="K1200" s="0" t="n">
        <v>2</v>
      </c>
      <c r="L1200" s="0" t="n">
        <v>0</v>
      </c>
      <c r="M1200" s="0" t="n">
        <v>0</v>
      </c>
      <c r="N1200" s="0" t="s">
        <v>82</v>
      </c>
      <c r="O1200" s="0" t="s">
        <v>155</v>
      </c>
      <c r="P1200" s="0" t="s">
        <v>93</v>
      </c>
      <c r="Q1200" s="0" t="s">
        <v>94</v>
      </c>
      <c r="R1200" s="0" t="n">
        <v>0</v>
      </c>
      <c r="S1200" s="0" t="n">
        <v>0</v>
      </c>
      <c r="T1200" s="0" t="n">
        <v>0</v>
      </c>
      <c r="U1200" s="0" t="s">
        <v>95</v>
      </c>
      <c r="V1200" s="0" t="s">
        <v>95</v>
      </c>
      <c r="W1200" s="0" t="n">
        <v>0</v>
      </c>
      <c r="X1200" s="0" t="s">
        <v>86</v>
      </c>
      <c r="Y1200" s="0" t="n">
        <v>9</v>
      </c>
      <c r="AA1200" s="0" t="n">
        <v>0</v>
      </c>
      <c r="AB1200" s="0" t="s">
        <v>87</v>
      </c>
      <c r="AC1200" s="0" t="n">
        <v>118.8</v>
      </c>
      <c r="AD1200" s="0" t="n">
        <v>0</v>
      </c>
      <c r="AE1200" s="0" t="n">
        <v>1</v>
      </c>
      <c r="AF1200" s="0" t="s">
        <v>96</v>
      </c>
      <c r="AG1200" s="13" t="n">
        <v>42576</v>
      </c>
      <c r="AH1200" s="0" t="str">
        <f aca="false">B1200&amp;"|"&amp;C1200&amp;"|"&amp;D1200&amp;"|"&amp;E1200&amp;"|"&amp;F1200&amp;"|"&amp;G1200&amp;"|"&amp;H1200&amp;"|"&amp;I1200&amp;"|"&amp;J1200&amp;"|"&amp;K1200&amp;"|"&amp;L1200&amp;"|"&amp;M1200&amp;"|"&amp;N1200&amp;"|"&amp;O1200&amp;"|"&amp;P1200&amp;"|"&amp;Q1200&amp;"|"&amp;R1200&amp;"|"&amp;S1200&amp;"|"&amp;T1200&amp;"|"&amp;U1200&amp;"|"&amp;V1200&amp;"|"&amp;W1200&amp;"|"&amp;X1200&amp;"|"&amp;Y1200&amp;"|"&amp;Z1200&amp;"|"&amp;AA1200&amp;"|"&amp;AB1200&amp;"|"&amp;AC1200&amp;"|"&amp;AD1200&amp;"|"&amp;AE1200&amp;"|"&amp;AF1200&amp;"|"&amp;AG1200</f>
        <v>City Hotel|1|99|2016|October|43|16|2|1|2|0|0|BB|CHE|Online TA|TA/TO|0|0|0|A|A|0|No Deposit|9||0|Transient|118.8|0|1|Canceled|42576</v>
      </c>
      <c r="AI1200" s="0" t="str">
        <f aca="false">IF(COUNTIF($AH$4:$AH$2603,AH1200)&gt;1,"Duplicate","Unique")</f>
        <v>Unique</v>
      </c>
      <c r="AJ1200" s="0" t="str">
        <f aca="false">IF(COUNTBLANK(B1200:AG1200)&gt;0,"Missing ("&amp;COUNTBLANK(B1200:AG1200)&amp;")","Complete")</f>
        <v>Missing (1)</v>
      </c>
    </row>
    <row r="1201" customFormat="false" ht="15" hidden="false" customHeight="false" outlineLevel="0" collapsed="false">
      <c r="A1201" s="14" t="n">
        <v>1198</v>
      </c>
      <c r="B1201" s="14" t="s">
        <v>80</v>
      </c>
      <c r="C1201" s="14" t="n">
        <v>0</v>
      </c>
      <c r="D1201" s="14" t="n">
        <v>82</v>
      </c>
      <c r="E1201" s="14" t="n">
        <v>2016</v>
      </c>
      <c r="F1201" s="14" t="s">
        <v>118</v>
      </c>
      <c r="G1201" s="14" t="n">
        <v>7</v>
      </c>
      <c r="H1201" s="14" t="n">
        <v>7</v>
      </c>
      <c r="I1201" s="14" t="n">
        <v>2</v>
      </c>
      <c r="J1201" s="14" t="n">
        <v>0</v>
      </c>
      <c r="K1201" s="14" t="n">
        <v>2</v>
      </c>
      <c r="L1201" s="14" t="n">
        <v>1</v>
      </c>
      <c r="M1201" s="14" t="n">
        <v>0</v>
      </c>
      <c r="N1201" s="14" t="s">
        <v>129</v>
      </c>
      <c r="O1201" s="14" t="s">
        <v>92</v>
      </c>
      <c r="P1201" s="14" t="s">
        <v>116</v>
      </c>
      <c r="Q1201" s="14" t="s">
        <v>94</v>
      </c>
      <c r="R1201" s="14" t="n">
        <v>1</v>
      </c>
      <c r="S1201" s="14" t="n">
        <v>0</v>
      </c>
      <c r="T1201" s="14" t="n">
        <v>0</v>
      </c>
      <c r="U1201" s="14" t="s">
        <v>95</v>
      </c>
      <c r="V1201" s="14" t="s">
        <v>156</v>
      </c>
      <c r="W1201" s="14" t="n">
        <v>1</v>
      </c>
      <c r="X1201" s="14" t="s">
        <v>86</v>
      </c>
      <c r="Y1201" s="14" t="n">
        <v>67</v>
      </c>
      <c r="Z1201" s="14"/>
      <c r="AA1201" s="14" t="n">
        <v>0</v>
      </c>
      <c r="AB1201" s="14" t="s">
        <v>101</v>
      </c>
      <c r="AC1201" s="14" t="n">
        <v>86</v>
      </c>
      <c r="AD1201" s="14" t="n">
        <v>0</v>
      </c>
      <c r="AE1201" s="14" t="n">
        <v>0</v>
      </c>
      <c r="AF1201" s="14" t="s">
        <v>88</v>
      </c>
      <c r="AG1201" s="15" t="n">
        <v>42409</v>
      </c>
      <c r="AH1201" s="14" t="str">
        <f aca="false">B1201&amp;"|"&amp;C1201&amp;"|"&amp;D1201&amp;"|"&amp;E1201&amp;"|"&amp;F1201&amp;"|"&amp;G1201&amp;"|"&amp;H1201&amp;"|"&amp;I1201&amp;"|"&amp;J1201&amp;"|"&amp;K1201&amp;"|"&amp;L1201&amp;"|"&amp;M1201&amp;"|"&amp;N1201&amp;"|"&amp;O1201&amp;"|"&amp;P1201&amp;"|"&amp;Q1201&amp;"|"&amp;R1201&amp;"|"&amp;S1201&amp;"|"&amp;T1201&amp;"|"&amp;U1201&amp;"|"&amp;V1201&amp;"|"&amp;W1201&amp;"|"&amp;X1201&amp;"|"&amp;Y1201&amp;"|"&amp;Z1201&amp;"|"&amp;AA1201&amp;"|"&amp;AB1201&amp;"|"&amp;AC1201&amp;"|"&amp;AD1201&amp;"|"&amp;AE1201&amp;"|"&amp;AF1201&amp;"|"&amp;AG1201</f>
        <v>Resort Hotel|0|82|2016|February|7|7|2|0|2|1|0|Undefined|PRT|Groups|TA/TO|1|0|0|A|C|1|No Deposit|67||0|Transient-Party|86|0|0|Check-Out|42409</v>
      </c>
      <c r="AI1201" s="14" t="str">
        <f aca="false">IF(COUNTIF($AH$4:$AH$2603,AH1201)&gt;1,"Duplicate","Unique")</f>
        <v>Unique</v>
      </c>
      <c r="AJ1201" s="14" t="str">
        <f aca="false">IF(COUNTBLANK(B1201:AG1201)&gt;0,"Missing ("&amp;COUNTBLANK(B1201:AG1201)&amp;")","Complete")</f>
        <v>Missing (1)</v>
      </c>
    </row>
    <row r="1202" customFormat="false" ht="15" hidden="false" customHeight="false" outlineLevel="0" collapsed="false">
      <c r="A1202" s="0" t="n">
        <v>1199</v>
      </c>
      <c r="B1202" s="0" t="s">
        <v>80</v>
      </c>
      <c r="C1202" s="0" t="n">
        <v>0</v>
      </c>
      <c r="D1202" s="0" t="n">
        <v>101</v>
      </c>
      <c r="E1202" s="0" t="n">
        <v>2016</v>
      </c>
      <c r="F1202" s="0" t="s">
        <v>103</v>
      </c>
      <c r="G1202" s="0" t="n">
        <v>11</v>
      </c>
      <c r="H1202" s="0" t="n">
        <v>8</v>
      </c>
      <c r="I1202" s="0" t="n">
        <v>2</v>
      </c>
      <c r="J1202" s="0" t="n">
        <v>5</v>
      </c>
      <c r="K1202" s="0" t="n">
        <v>2</v>
      </c>
      <c r="L1202" s="0" t="n">
        <v>0</v>
      </c>
      <c r="M1202" s="0" t="n">
        <v>0</v>
      </c>
      <c r="N1202" s="0" t="s">
        <v>112</v>
      </c>
      <c r="O1202" s="0" t="s">
        <v>117</v>
      </c>
      <c r="P1202" s="0" t="s">
        <v>99</v>
      </c>
      <c r="Q1202" s="0" t="s">
        <v>94</v>
      </c>
      <c r="R1202" s="0" t="n">
        <v>0</v>
      </c>
      <c r="S1202" s="0" t="n">
        <v>0</v>
      </c>
      <c r="T1202" s="0" t="n">
        <v>0</v>
      </c>
      <c r="U1202" s="0" t="s">
        <v>95</v>
      </c>
      <c r="V1202" s="0" t="s">
        <v>109</v>
      </c>
      <c r="W1202" s="0" t="n">
        <v>0</v>
      </c>
      <c r="X1202" s="0" t="s">
        <v>86</v>
      </c>
      <c r="Y1202" s="0" t="n">
        <v>6</v>
      </c>
      <c r="AA1202" s="0" t="n">
        <v>0</v>
      </c>
      <c r="AB1202" s="0" t="s">
        <v>87</v>
      </c>
      <c r="AC1202" s="0" t="n">
        <v>49.4</v>
      </c>
      <c r="AD1202" s="0" t="n">
        <v>0</v>
      </c>
      <c r="AE1202" s="0" t="n">
        <v>0</v>
      </c>
      <c r="AF1202" s="0" t="s">
        <v>88</v>
      </c>
      <c r="AG1202" s="13" t="n">
        <v>42444</v>
      </c>
      <c r="AH1202" s="0" t="str">
        <f aca="false">B1202&amp;"|"&amp;C1202&amp;"|"&amp;D1202&amp;"|"&amp;E1202&amp;"|"&amp;F1202&amp;"|"&amp;G1202&amp;"|"&amp;H1202&amp;"|"&amp;I1202&amp;"|"&amp;J1202&amp;"|"&amp;K1202&amp;"|"&amp;L1202&amp;"|"&amp;M1202&amp;"|"&amp;N1202&amp;"|"&amp;O1202&amp;"|"&amp;P1202&amp;"|"&amp;Q1202&amp;"|"&amp;R1202&amp;"|"&amp;S1202&amp;"|"&amp;T1202&amp;"|"&amp;U1202&amp;"|"&amp;V1202&amp;"|"&amp;W1202&amp;"|"&amp;X1202&amp;"|"&amp;Y1202&amp;"|"&amp;Z1202&amp;"|"&amp;AA1202&amp;"|"&amp;AB1202&amp;"|"&amp;AC1202&amp;"|"&amp;AD1202&amp;"|"&amp;AE1202&amp;"|"&amp;AF1202&amp;"|"&amp;AG1202</f>
        <v>Resort Hotel|0|101|2016|March|11|8|2|5|2|0|0|HB|BEL|Offline TA/TO|TA/TO|0|0|0|A|D|0|No Deposit|6||0|Transient|49.4|0|0|Check-Out|42444</v>
      </c>
      <c r="AI1202" s="0" t="str">
        <f aca="false">IF(COUNTIF($AH$4:$AH$2603,AH1202)&gt;1,"Duplicate","Unique")</f>
        <v>Unique</v>
      </c>
      <c r="AJ1202" s="0" t="str">
        <f aca="false">IF(COUNTBLANK(B1202:AG1202)&gt;0,"Missing ("&amp;COUNTBLANK(B1202:AG1202)&amp;")","Complete")</f>
        <v>Missing (1)</v>
      </c>
    </row>
    <row r="1203" customFormat="false" ht="15" hidden="false" customHeight="false" outlineLevel="0" collapsed="false">
      <c r="A1203" s="14" t="n">
        <v>1200</v>
      </c>
      <c r="B1203" s="14" t="s">
        <v>90</v>
      </c>
      <c r="C1203" s="14" t="n">
        <v>1</v>
      </c>
      <c r="D1203" s="14" t="n">
        <v>58</v>
      </c>
      <c r="E1203" s="14" t="n">
        <v>2016</v>
      </c>
      <c r="F1203" s="14" t="s">
        <v>126</v>
      </c>
      <c r="G1203" s="14" t="n">
        <v>5</v>
      </c>
      <c r="H1203" s="14" t="n">
        <v>27</v>
      </c>
      <c r="I1203" s="14" t="n">
        <v>0</v>
      </c>
      <c r="J1203" s="14" t="n">
        <v>2</v>
      </c>
      <c r="K1203" s="14" t="n">
        <v>1</v>
      </c>
      <c r="L1203" s="14" t="n">
        <v>0</v>
      </c>
      <c r="M1203" s="14" t="n">
        <v>0</v>
      </c>
      <c r="N1203" s="14" t="s">
        <v>82</v>
      </c>
      <c r="O1203" s="14" t="s">
        <v>92</v>
      </c>
      <c r="P1203" s="14" t="s">
        <v>99</v>
      </c>
      <c r="Q1203" s="14" t="s">
        <v>94</v>
      </c>
      <c r="R1203" s="14" t="n">
        <v>0</v>
      </c>
      <c r="S1203" s="14" t="n">
        <v>1</v>
      </c>
      <c r="T1203" s="14" t="n">
        <v>0</v>
      </c>
      <c r="U1203" s="14" t="s">
        <v>95</v>
      </c>
      <c r="V1203" s="14" t="s">
        <v>95</v>
      </c>
      <c r="W1203" s="14" t="n">
        <v>0</v>
      </c>
      <c r="X1203" s="14" t="s">
        <v>86</v>
      </c>
      <c r="Y1203" s="14" t="n">
        <v>87</v>
      </c>
      <c r="Z1203" s="14"/>
      <c r="AA1203" s="14" t="n">
        <v>0</v>
      </c>
      <c r="AB1203" s="14" t="s">
        <v>101</v>
      </c>
      <c r="AC1203" s="14" t="n">
        <v>80</v>
      </c>
      <c r="AD1203" s="14" t="n">
        <v>0</v>
      </c>
      <c r="AE1203" s="14" t="n">
        <v>0</v>
      </c>
      <c r="AF1203" s="14" t="s">
        <v>96</v>
      </c>
      <c r="AG1203" s="15" t="n">
        <v>42376</v>
      </c>
      <c r="AH1203" s="14" t="str">
        <f aca="false">B1203&amp;"|"&amp;C1203&amp;"|"&amp;D1203&amp;"|"&amp;E1203&amp;"|"&amp;F1203&amp;"|"&amp;G1203&amp;"|"&amp;H1203&amp;"|"&amp;I1203&amp;"|"&amp;J1203&amp;"|"&amp;K1203&amp;"|"&amp;L1203&amp;"|"&amp;M1203&amp;"|"&amp;N1203&amp;"|"&amp;O1203&amp;"|"&amp;P1203&amp;"|"&amp;Q1203&amp;"|"&amp;R1203&amp;"|"&amp;S1203&amp;"|"&amp;T1203&amp;"|"&amp;U1203&amp;"|"&amp;V1203&amp;"|"&amp;W1203&amp;"|"&amp;X1203&amp;"|"&amp;Y1203&amp;"|"&amp;Z1203&amp;"|"&amp;AA1203&amp;"|"&amp;AB1203&amp;"|"&amp;AC1203&amp;"|"&amp;AD1203&amp;"|"&amp;AE1203&amp;"|"&amp;AF1203&amp;"|"&amp;AG1203</f>
        <v>City Hotel|1|58|2016|January|5|27|0|2|1|0|0|BB|PRT|Offline TA/TO|TA/TO|0|1|0|A|A|0|No Deposit|87||0|Transient-Party|80|0|0|Canceled|42376</v>
      </c>
      <c r="AI1203" s="14" t="str">
        <f aca="false">IF(COUNTIF($AH$4:$AH$2603,AH1203)&gt;1,"Duplicate","Unique")</f>
        <v>Duplicate</v>
      </c>
      <c r="AJ1203" s="14" t="str">
        <f aca="false">IF(COUNTBLANK(B1203:AG1203)&gt;0,"Missing ("&amp;COUNTBLANK(B1203:AG1203)&amp;")","Complete")</f>
        <v>Missing (1)</v>
      </c>
    </row>
    <row r="1204" customFormat="false" ht="15" hidden="false" customHeight="false" outlineLevel="0" collapsed="false">
      <c r="A1204" s="0" t="n">
        <v>1201</v>
      </c>
      <c r="B1204" s="0" t="s">
        <v>90</v>
      </c>
      <c r="C1204" s="0" t="n">
        <v>0</v>
      </c>
      <c r="D1204" s="0" t="n">
        <v>31</v>
      </c>
      <c r="E1204" s="0" t="n">
        <v>2017</v>
      </c>
      <c r="F1204" s="0" t="s">
        <v>135</v>
      </c>
      <c r="G1204" s="0" t="n">
        <v>23</v>
      </c>
      <c r="H1204" s="0" t="n">
        <v>7</v>
      </c>
      <c r="I1204" s="0" t="n">
        <v>0</v>
      </c>
      <c r="J1204" s="0" t="n">
        <v>1</v>
      </c>
      <c r="K1204" s="0" t="n">
        <v>2</v>
      </c>
      <c r="L1204" s="0" t="n">
        <v>0</v>
      </c>
      <c r="M1204" s="0" t="n">
        <v>0</v>
      </c>
      <c r="N1204" s="0" t="s">
        <v>82</v>
      </c>
      <c r="O1204" s="0" t="s">
        <v>98</v>
      </c>
      <c r="P1204" s="0" t="s">
        <v>93</v>
      </c>
      <c r="Q1204" s="0" t="s">
        <v>94</v>
      </c>
      <c r="R1204" s="0" t="n">
        <v>0</v>
      </c>
      <c r="S1204" s="0" t="n">
        <v>0</v>
      </c>
      <c r="T1204" s="0" t="n">
        <v>0</v>
      </c>
      <c r="U1204" s="0" t="s">
        <v>109</v>
      </c>
      <c r="V1204" s="0" t="s">
        <v>109</v>
      </c>
      <c r="W1204" s="0" t="n">
        <v>0</v>
      </c>
      <c r="X1204" s="0" t="s">
        <v>86</v>
      </c>
      <c r="Y1204" s="0" t="n">
        <v>9</v>
      </c>
      <c r="AA1204" s="0" t="n">
        <v>0</v>
      </c>
      <c r="AB1204" s="0" t="s">
        <v>87</v>
      </c>
      <c r="AC1204" s="0" t="n">
        <v>150</v>
      </c>
      <c r="AD1204" s="0" t="n">
        <v>0</v>
      </c>
      <c r="AE1204" s="0" t="n">
        <v>1</v>
      </c>
      <c r="AF1204" s="0" t="s">
        <v>88</v>
      </c>
      <c r="AG1204" s="13" t="n">
        <v>42894</v>
      </c>
      <c r="AH1204" s="0" t="str">
        <f aca="false">B1204&amp;"|"&amp;C1204&amp;"|"&amp;D1204&amp;"|"&amp;E1204&amp;"|"&amp;F1204&amp;"|"&amp;G1204&amp;"|"&amp;H1204&amp;"|"&amp;I1204&amp;"|"&amp;J1204&amp;"|"&amp;K1204&amp;"|"&amp;L1204&amp;"|"&amp;M1204&amp;"|"&amp;N1204&amp;"|"&amp;O1204&amp;"|"&amp;P1204&amp;"|"&amp;Q1204&amp;"|"&amp;R1204&amp;"|"&amp;S1204&amp;"|"&amp;T1204&amp;"|"&amp;U1204&amp;"|"&amp;V1204&amp;"|"&amp;W1204&amp;"|"&amp;X1204&amp;"|"&amp;Y1204&amp;"|"&amp;Z1204&amp;"|"&amp;AA1204&amp;"|"&amp;AB1204&amp;"|"&amp;AC1204&amp;"|"&amp;AD1204&amp;"|"&amp;AE1204&amp;"|"&amp;AF1204&amp;"|"&amp;AG1204</f>
        <v>City Hotel|0|31|2017|June|23|7|0|1|2|0|0|BB|BRA|Online TA|TA/TO|0|0|0|D|D|0|No Deposit|9||0|Transient|150|0|1|Check-Out|42894</v>
      </c>
      <c r="AI1204" s="0" t="str">
        <f aca="false">IF(COUNTIF($AH$4:$AH$2603,AH1204)&gt;1,"Duplicate","Unique")</f>
        <v>Unique</v>
      </c>
      <c r="AJ1204" s="0" t="str">
        <f aca="false">IF(COUNTBLANK(B1204:AG1204)&gt;0,"Missing ("&amp;COUNTBLANK(B1204:AG1204)&amp;")","Complete")</f>
        <v>Missing (1)</v>
      </c>
    </row>
    <row r="1205" customFormat="false" ht="15" hidden="false" customHeight="false" outlineLevel="0" collapsed="false">
      <c r="A1205" s="14" t="n">
        <v>1202</v>
      </c>
      <c r="B1205" s="14" t="s">
        <v>90</v>
      </c>
      <c r="C1205" s="14" t="n">
        <v>1</v>
      </c>
      <c r="D1205" s="14" t="n">
        <v>405</v>
      </c>
      <c r="E1205" s="14" t="n">
        <v>2016</v>
      </c>
      <c r="F1205" s="14" t="s">
        <v>119</v>
      </c>
      <c r="G1205" s="14" t="n">
        <v>34</v>
      </c>
      <c r="H1205" s="14" t="n">
        <v>18</v>
      </c>
      <c r="I1205" s="14" t="n">
        <v>0</v>
      </c>
      <c r="J1205" s="14" t="n">
        <v>2</v>
      </c>
      <c r="K1205" s="14" t="n">
        <v>2</v>
      </c>
      <c r="L1205" s="14" t="n">
        <v>0</v>
      </c>
      <c r="M1205" s="14" t="n">
        <v>0</v>
      </c>
      <c r="N1205" s="14" t="s">
        <v>82</v>
      </c>
      <c r="O1205" s="14" t="s">
        <v>92</v>
      </c>
      <c r="P1205" s="14" t="s">
        <v>116</v>
      </c>
      <c r="Q1205" s="14" t="s">
        <v>94</v>
      </c>
      <c r="R1205" s="14" t="n">
        <v>0</v>
      </c>
      <c r="S1205" s="14" t="n">
        <v>0</v>
      </c>
      <c r="T1205" s="14" t="n">
        <v>0</v>
      </c>
      <c r="U1205" s="14" t="s">
        <v>95</v>
      </c>
      <c r="V1205" s="14" t="s">
        <v>95</v>
      </c>
      <c r="W1205" s="14" t="n">
        <v>0</v>
      </c>
      <c r="X1205" s="14" t="s">
        <v>120</v>
      </c>
      <c r="Y1205" s="14" t="n">
        <v>1</v>
      </c>
      <c r="Z1205" s="14"/>
      <c r="AA1205" s="14" t="n">
        <v>0</v>
      </c>
      <c r="AB1205" s="14" t="s">
        <v>87</v>
      </c>
      <c r="AC1205" s="14" t="n">
        <v>62</v>
      </c>
      <c r="AD1205" s="14" t="n">
        <v>0</v>
      </c>
      <c r="AE1205" s="14" t="n">
        <v>0</v>
      </c>
      <c r="AF1205" s="14" t="s">
        <v>96</v>
      </c>
      <c r="AG1205" s="15" t="n">
        <v>42298</v>
      </c>
      <c r="AH1205" s="14" t="str">
        <f aca="false">B1205&amp;"|"&amp;C1205&amp;"|"&amp;D1205&amp;"|"&amp;E1205&amp;"|"&amp;F1205&amp;"|"&amp;G1205&amp;"|"&amp;H1205&amp;"|"&amp;I1205&amp;"|"&amp;J1205&amp;"|"&amp;K1205&amp;"|"&amp;L1205&amp;"|"&amp;M1205&amp;"|"&amp;N1205&amp;"|"&amp;O1205&amp;"|"&amp;P1205&amp;"|"&amp;Q1205&amp;"|"&amp;R1205&amp;"|"&amp;S1205&amp;"|"&amp;T1205&amp;"|"&amp;U1205&amp;"|"&amp;V1205&amp;"|"&amp;W1205&amp;"|"&amp;X1205&amp;"|"&amp;Y1205&amp;"|"&amp;Z1205&amp;"|"&amp;AA1205&amp;"|"&amp;AB1205&amp;"|"&amp;AC1205&amp;"|"&amp;AD1205&amp;"|"&amp;AE1205&amp;"|"&amp;AF1205&amp;"|"&amp;AG1205</f>
        <v>City Hotel|1|405|2016|August|34|18|0|2|2|0|0|BB|PRT|Groups|TA/TO|0|0|0|A|A|0|Non Refund|1||0|Transient|62|0|0|Canceled|42298</v>
      </c>
      <c r="AI1205" s="14" t="str">
        <f aca="false">IF(COUNTIF($AH$4:$AH$2603,AH1205)&gt;1,"Duplicate","Unique")</f>
        <v>Duplicate</v>
      </c>
      <c r="AJ1205" s="14" t="str">
        <f aca="false">IF(COUNTBLANK(B1205:AG1205)&gt;0,"Missing ("&amp;COUNTBLANK(B1205:AG1205)&amp;")","Complete")</f>
        <v>Missing (1)</v>
      </c>
    </row>
    <row r="1206" customFormat="false" ht="15" hidden="false" customHeight="false" outlineLevel="0" collapsed="false">
      <c r="A1206" s="0" t="n">
        <v>1203</v>
      </c>
      <c r="B1206" s="0" t="s">
        <v>80</v>
      </c>
      <c r="C1206" s="0" t="n">
        <v>0</v>
      </c>
      <c r="D1206" s="0" t="n">
        <v>165</v>
      </c>
      <c r="E1206" s="0" t="n">
        <v>2017</v>
      </c>
      <c r="F1206" s="0" t="s">
        <v>91</v>
      </c>
      <c r="G1206" s="0" t="n">
        <v>27</v>
      </c>
      <c r="H1206" s="0" t="n">
        <v>5</v>
      </c>
      <c r="I1206" s="0" t="n">
        <v>0</v>
      </c>
      <c r="J1206" s="0" t="n">
        <v>4</v>
      </c>
      <c r="K1206" s="0" t="n">
        <v>2</v>
      </c>
      <c r="L1206" s="0" t="n">
        <v>0</v>
      </c>
      <c r="M1206" s="0" t="n">
        <v>0</v>
      </c>
      <c r="N1206" s="0" t="s">
        <v>82</v>
      </c>
      <c r="O1206" s="0" t="s">
        <v>151</v>
      </c>
      <c r="P1206" s="0" t="s">
        <v>93</v>
      </c>
      <c r="Q1206" s="0" t="s">
        <v>94</v>
      </c>
      <c r="R1206" s="0" t="n">
        <v>0</v>
      </c>
      <c r="S1206" s="0" t="n">
        <v>0</v>
      </c>
      <c r="T1206" s="0" t="n">
        <v>0</v>
      </c>
      <c r="U1206" s="0" t="s">
        <v>85</v>
      </c>
      <c r="V1206" s="0" t="s">
        <v>136</v>
      </c>
      <c r="W1206" s="0" t="n">
        <v>1</v>
      </c>
      <c r="X1206" s="0" t="s">
        <v>86</v>
      </c>
      <c r="Y1206" s="0" t="n">
        <v>241</v>
      </c>
      <c r="AA1206" s="0" t="n">
        <v>0</v>
      </c>
      <c r="AB1206" s="0" t="s">
        <v>87</v>
      </c>
      <c r="AC1206" s="0" t="n">
        <v>131.43</v>
      </c>
      <c r="AD1206" s="0" t="n">
        <v>0</v>
      </c>
      <c r="AE1206" s="0" t="n">
        <v>1</v>
      </c>
      <c r="AF1206" s="0" t="s">
        <v>88</v>
      </c>
      <c r="AG1206" s="13" t="n">
        <v>42925</v>
      </c>
      <c r="AH1206" s="0" t="str">
        <f aca="false">B1206&amp;"|"&amp;C1206&amp;"|"&amp;D1206&amp;"|"&amp;E1206&amp;"|"&amp;F1206&amp;"|"&amp;G1206&amp;"|"&amp;H1206&amp;"|"&amp;I1206&amp;"|"&amp;J1206&amp;"|"&amp;K1206&amp;"|"&amp;L1206&amp;"|"&amp;M1206&amp;"|"&amp;N1206&amp;"|"&amp;O1206&amp;"|"&amp;P1206&amp;"|"&amp;Q1206&amp;"|"&amp;R1206&amp;"|"&amp;S1206&amp;"|"&amp;T1206&amp;"|"&amp;U1206&amp;"|"&amp;V1206&amp;"|"&amp;W1206&amp;"|"&amp;X1206&amp;"|"&amp;Y1206&amp;"|"&amp;Z1206&amp;"|"&amp;AA1206&amp;"|"&amp;AB1206&amp;"|"&amp;AC1206&amp;"|"&amp;AD1206&amp;"|"&amp;AE1206&amp;"|"&amp;AF1206&amp;"|"&amp;AG1206</f>
        <v>Resort Hotel|0|165|2017|July|27|5|0|4|2|0|0|BB|CN|Online TA|TA/TO|0|0|0|F|G|1|No Deposit|241||0|Transient|131.43|0|1|Check-Out|42925</v>
      </c>
      <c r="AI1206" s="0" t="str">
        <f aca="false">IF(COUNTIF($AH$4:$AH$2603,AH1206)&gt;1,"Duplicate","Unique")</f>
        <v>Unique</v>
      </c>
      <c r="AJ1206" s="0" t="str">
        <f aca="false">IF(COUNTBLANK(B1206:AG1206)&gt;0,"Missing ("&amp;COUNTBLANK(B1206:AG1206)&amp;")","Complete")</f>
        <v>Missing (1)</v>
      </c>
    </row>
    <row r="1207" customFormat="false" ht="15" hidden="false" customHeight="false" outlineLevel="0" collapsed="false">
      <c r="A1207" s="14" t="n">
        <v>1204</v>
      </c>
      <c r="B1207" s="14" t="s">
        <v>80</v>
      </c>
      <c r="C1207" s="14" t="n">
        <v>0</v>
      </c>
      <c r="D1207" s="14" t="n">
        <v>0</v>
      </c>
      <c r="E1207" s="14" t="n">
        <v>2016</v>
      </c>
      <c r="F1207" s="14" t="s">
        <v>111</v>
      </c>
      <c r="G1207" s="14" t="n">
        <v>44</v>
      </c>
      <c r="H1207" s="14" t="n">
        <v>25</v>
      </c>
      <c r="I1207" s="14" t="n">
        <v>0</v>
      </c>
      <c r="J1207" s="14" t="n">
        <v>2</v>
      </c>
      <c r="K1207" s="14" t="n">
        <v>2</v>
      </c>
      <c r="L1207" s="14" t="n">
        <v>0</v>
      </c>
      <c r="M1207" s="14" t="n">
        <v>0</v>
      </c>
      <c r="N1207" s="14" t="s">
        <v>82</v>
      </c>
      <c r="O1207" s="14" t="s">
        <v>92</v>
      </c>
      <c r="P1207" s="14" t="s">
        <v>99</v>
      </c>
      <c r="Q1207" s="14" t="s">
        <v>94</v>
      </c>
      <c r="R1207" s="14" t="n">
        <v>0</v>
      </c>
      <c r="S1207" s="14" t="n">
        <v>0</v>
      </c>
      <c r="T1207" s="14" t="n">
        <v>0</v>
      </c>
      <c r="U1207" s="14" t="s">
        <v>95</v>
      </c>
      <c r="V1207" s="14" t="s">
        <v>124</v>
      </c>
      <c r="W1207" s="14" t="n">
        <v>0</v>
      </c>
      <c r="X1207" s="14" t="s">
        <v>86</v>
      </c>
      <c r="Y1207" s="14" t="n">
        <v>6</v>
      </c>
      <c r="Z1207" s="14"/>
      <c r="AA1207" s="14" t="n">
        <v>0</v>
      </c>
      <c r="AB1207" s="14" t="s">
        <v>87</v>
      </c>
      <c r="AC1207" s="14" t="n">
        <v>48</v>
      </c>
      <c r="AD1207" s="14" t="n">
        <v>0</v>
      </c>
      <c r="AE1207" s="14" t="n">
        <v>0</v>
      </c>
      <c r="AF1207" s="14" t="s">
        <v>88</v>
      </c>
      <c r="AG1207" s="15" t="n">
        <v>42670</v>
      </c>
      <c r="AH1207" s="14" t="str">
        <f aca="false">B1207&amp;"|"&amp;C1207&amp;"|"&amp;D1207&amp;"|"&amp;E1207&amp;"|"&amp;F1207&amp;"|"&amp;G1207&amp;"|"&amp;H1207&amp;"|"&amp;I1207&amp;"|"&amp;J1207&amp;"|"&amp;K1207&amp;"|"&amp;L1207&amp;"|"&amp;M1207&amp;"|"&amp;N1207&amp;"|"&amp;O1207&amp;"|"&amp;P1207&amp;"|"&amp;Q1207&amp;"|"&amp;R1207&amp;"|"&amp;S1207&amp;"|"&amp;T1207&amp;"|"&amp;U1207&amp;"|"&amp;V1207&amp;"|"&amp;W1207&amp;"|"&amp;X1207&amp;"|"&amp;Y1207&amp;"|"&amp;Z1207&amp;"|"&amp;AA1207&amp;"|"&amp;AB1207&amp;"|"&amp;AC1207&amp;"|"&amp;AD1207&amp;"|"&amp;AE1207&amp;"|"&amp;AF1207&amp;"|"&amp;AG1207</f>
        <v>Resort Hotel|0|0|2016|October|44|25|0|2|2|0|0|BB|PRT|Offline TA/TO|TA/TO|0|0|0|A|E|0|No Deposit|6||0|Transient|48|0|0|Check-Out|42670</v>
      </c>
      <c r="AI1207" s="14" t="str">
        <f aca="false">IF(COUNTIF($AH$4:$AH$2603,AH1207)&gt;1,"Duplicate","Unique")</f>
        <v>Unique</v>
      </c>
      <c r="AJ1207" s="14" t="str">
        <f aca="false">IF(COUNTBLANK(B1207:AG1207)&gt;0,"Missing ("&amp;COUNTBLANK(B1207:AG1207)&amp;")","Complete")</f>
        <v>Missing (1)</v>
      </c>
    </row>
    <row r="1208" customFormat="false" ht="15" hidden="false" customHeight="false" outlineLevel="0" collapsed="false">
      <c r="A1208" s="0" t="n">
        <v>1205</v>
      </c>
      <c r="B1208" s="0" t="s">
        <v>80</v>
      </c>
      <c r="C1208" s="0" t="n">
        <v>0</v>
      </c>
      <c r="D1208" s="0" t="n">
        <v>27</v>
      </c>
      <c r="E1208" s="0" t="n">
        <v>2017</v>
      </c>
      <c r="F1208" s="0" t="s">
        <v>91</v>
      </c>
      <c r="G1208" s="0" t="n">
        <v>28</v>
      </c>
      <c r="H1208" s="0" t="n">
        <v>14</v>
      </c>
      <c r="I1208" s="0" t="n">
        <v>0</v>
      </c>
      <c r="J1208" s="0" t="n">
        <v>2</v>
      </c>
      <c r="K1208" s="0" t="n">
        <v>2</v>
      </c>
      <c r="L1208" s="0" t="n">
        <v>0</v>
      </c>
      <c r="M1208" s="0" t="n">
        <v>0</v>
      </c>
      <c r="N1208" s="0" t="s">
        <v>82</v>
      </c>
      <c r="O1208" s="0" t="s">
        <v>115</v>
      </c>
      <c r="P1208" s="0" t="s">
        <v>84</v>
      </c>
      <c r="Q1208" s="0" t="s">
        <v>84</v>
      </c>
      <c r="R1208" s="0" t="n">
        <v>0</v>
      </c>
      <c r="S1208" s="0" t="n">
        <v>0</v>
      </c>
      <c r="T1208" s="0" t="n">
        <v>0</v>
      </c>
      <c r="U1208" s="0" t="s">
        <v>95</v>
      </c>
      <c r="V1208" s="0" t="s">
        <v>95</v>
      </c>
      <c r="W1208" s="0" t="n">
        <v>0</v>
      </c>
      <c r="X1208" s="0" t="s">
        <v>86</v>
      </c>
      <c r="Y1208" s="0" t="n">
        <v>250</v>
      </c>
      <c r="AA1208" s="0" t="n">
        <v>0</v>
      </c>
      <c r="AB1208" s="0" t="s">
        <v>87</v>
      </c>
      <c r="AC1208" s="0" t="n">
        <v>180</v>
      </c>
      <c r="AD1208" s="0" t="n">
        <v>0</v>
      </c>
      <c r="AE1208" s="0" t="n">
        <v>2</v>
      </c>
      <c r="AF1208" s="0" t="s">
        <v>88</v>
      </c>
      <c r="AG1208" s="13" t="n">
        <v>42932</v>
      </c>
      <c r="AH1208" s="0" t="str">
        <f aca="false">B1208&amp;"|"&amp;C1208&amp;"|"&amp;D1208&amp;"|"&amp;E1208&amp;"|"&amp;F1208&amp;"|"&amp;G1208&amp;"|"&amp;H1208&amp;"|"&amp;I1208&amp;"|"&amp;J1208&amp;"|"&amp;K1208&amp;"|"&amp;L1208&amp;"|"&amp;M1208&amp;"|"&amp;N1208&amp;"|"&amp;O1208&amp;"|"&amp;P1208&amp;"|"&amp;Q1208&amp;"|"&amp;R1208&amp;"|"&amp;S1208&amp;"|"&amp;T1208&amp;"|"&amp;U1208&amp;"|"&amp;V1208&amp;"|"&amp;W1208&amp;"|"&amp;X1208&amp;"|"&amp;Y1208&amp;"|"&amp;Z1208&amp;"|"&amp;AA1208&amp;"|"&amp;AB1208&amp;"|"&amp;AC1208&amp;"|"&amp;AD1208&amp;"|"&amp;AE1208&amp;"|"&amp;AF1208&amp;"|"&amp;AG1208</f>
        <v>Resort Hotel|0|27|2017|July|28|14|0|2|2|0|0|BB|ESP|Direct|Direct|0|0|0|A|A|0|No Deposit|250||0|Transient|180|0|2|Check-Out|42932</v>
      </c>
      <c r="AI1208" s="0" t="str">
        <f aca="false">IF(COUNTIF($AH$4:$AH$2603,AH1208)&gt;1,"Duplicate","Unique")</f>
        <v>Unique</v>
      </c>
      <c r="AJ1208" s="0" t="str">
        <f aca="false">IF(COUNTBLANK(B1208:AG1208)&gt;0,"Missing ("&amp;COUNTBLANK(B1208:AG1208)&amp;")","Complete")</f>
        <v>Missing (1)</v>
      </c>
    </row>
    <row r="1209" customFormat="false" ht="15" hidden="false" customHeight="false" outlineLevel="0" collapsed="false">
      <c r="A1209" s="14" t="n">
        <v>1206</v>
      </c>
      <c r="B1209" s="14" t="s">
        <v>80</v>
      </c>
      <c r="C1209" s="14" t="n">
        <v>0</v>
      </c>
      <c r="D1209" s="14" t="n">
        <v>22</v>
      </c>
      <c r="E1209" s="14" t="n">
        <v>2017</v>
      </c>
      <c r="F1209" s="14" t="s">
        <v>119</v>
      </c>
      <c r="G1209" s="14" t="n">
        <v>33</v>
      </c>
      <c r="H1209" s="14" t="n">
        <v>19</v>
      </c>
      <c r="I1209" s="14" t="n">
        <v>2</v>
      </c>
      <c r="J1209" s="14" t="n">
        <v>2</v>
      </c>
      <c r="K1209" s="14" t="n">
        <v>3</v>
      </c>
      <c r="L1209" s="14" t="n">
        <v>1</v>
      </c>
      <c r="M1209" s="14" t="n">
        <v>0</v>
      </c>
      <c r="N1209" s="14" t="s">
        <v>82</v>
      </c>
      <c r="O1209" s="14" t="s">
        <v>115</v>
      </c>
      <c r="P1209" s="14" t="s">
        <v>93</v>
      </c>
      <c r="Q1209" s="14" t="s">
        <v>94</v>
      </c>
      <c r="R1209" s="14" t="n">
        <v>0</v>
      </c>
      <c r="S1209" s="14" t="n">
        <v>0</v>
      </c>
      <c r="T1209" s="14" t="n">
        <v>0</v>
      </c>
      <c r="U1209" s="14" t="s">
        <v>144</v>
      </c>
      <c r="V1209" s="14" t="s">
        <v>144</v>
      </c>
      <c r="W1209" s="14" t="n">
        <v>0</v>
      </c>
      <c r="X1209" s="14" t="s">
        <v>86</v>
      </c>
      <c r="Y1209" s="14" t="n">
        <v>240</v>
      </c>
      <c r="Z1209" s="14"/>
      <c r="AA1209" s="14" t="n">
        <v>0</v>
      </c>
      <c r="AB1209" s="14" t="s">
        <v>87</v>
      </c>
      <c r="AC1209" s="14" t="n">
        <v>340</v>
      </c>
      <c r="AD1209" s="14" t="n">
        <v>0</v>
      </c>
      <c r="AE1209" s="14" t="n">
        <v>1</v>
      </c>
      <c r="AF1209" s="14" t="s">
        <v>88</v>
      </c>
      <c r="AG1209" s="15" t="n">
        <v>42970</v>
      </c>
      <c r="AH1209" s="14" t="str">
        <f aca="false">B1209&amp;"|"&amp;C1209&amp;"|"&amp;D1209&amp;"|"&amp;E1209&amp;"|"&amp;F1209&amp;"|"&amp;G1209&amp;"|"&amp;H1209&amp;"|"&amp;I1209&amp;"|"&amp;J1209&amp;"|"&amp;K1209&amp;"|"&amp;L1209&amp;"|"&amp;M1209&amp;"|"&amp;N1209&amp;"|"&amp;O1209&amp;"|"&amp;P1209&amp;"|"&amp;Q1209&amp;"|"&amp;R1209&amp;"|"&amp;S1209&amp;"|"&amp;T1209&amp;"|"&amp;U1209&amp;"|"&amp;V1209&amp;"|"&amp;W1209&amp;"|"&amp;X1209&amp;"|"&amp;Y1209&amp;"|"&amp;Z1209&amp;"|"&amp;AA1209&amp;"|"&amp;AB1209&amp;"|"&amp;AC1209&amp;"|"&amp;AD1209&amp;"|"&amp;AE1209&amp;"|"&amp;AF1209&amp;"|"&amp;AG1209</f>
        <v>Resort Hotel|0|22|2017|August|33|19|2|2|3|1|0|BB|ESP|Online TA|TA/TO|0|0|0|H|H|0|No Deposit|240||0|Transient|340|0|1|Check-Out|42970</v>
      </c>
      <c r="AI1209" s="14" t="str">
        <f aca="false">IF(COUNTIF($AH$4:$AH$2603,AH1209)&gt;1,"Duplicate","Unique")</f>
        <v>Unique</v>
      </c>
      <c r="AJ1209" s="14" t="str">
        <f aca="false">IF(COUNTBLANK(B1209:AG1209)&gt;0,"Missing ("&amp;COUNTBLANK(B1209:AG1209)&amp;")","Complete")</f>
        <v>Missing (1)</v>
      </c>
    </row>
    <row r="1210" customFormat="false" ht="15" hidden="false" customHeight="false" outlineLevel="0" collapsed="false">
      <c r="A1210" s="0" t="n">
        <v>1207</v>
      </c>
      <c r="B1210" s="0" t="s">
        <v>90</v>
      </c>
      <c r="C1210" s="0" t="n">
        <v>0</v>
      </c>
      <c r="D1210" s="0" t="n">
        <v>34</v>
      </c>
      <c r="E1210" s="0" t="n">
        <v>2016</v>
      </c>
      <c r="F1210" s="0" t="s">
        <v>114</v>
      </c>
      <c r="G1210" s="0" t="n">
        <v>39</v>
      </c>
      <c r="H1210" s="0" t="n">
        <v>18</v>
      </c>
      <c r="I1210" s="0" t="n">
        <v>2</v>
      </c>
      <c r="J1210" s="0" t="n">
        <v>1</v>
      </c>
      <c r="K1210" s="0" t="n">
        <v>2</v>
      </c>
      <c r="L1210" s="0" t="n">
        <v>0</v>
      </c>
      <c r="M1210" s="0" t="n">
        <v>0</v>
      </c>
      <c r="N1210" s="0" t="s">
        <v>82</v>
      </c>
      <c r="O1210" s="0" t="s">
        <v>83</v>
      </c>
      <c r="P1210" s="0" t="s">
        <v>99</v>
      </c>
      <c r="Q1210" s="0" t="s">
        <v>94</v>
      </c>
      <c r="R1210" s="0" t="n">
        <v>0</v>
      </c>
      <c r="S1210" s="0" t="n">
        <v>0</v>
      </c>
      <c r="T1210" s="0" t="n">
        <v>0</v>
      </c>
      <c r="U1210" s="0" t="s">
        <v>95</v>
      </c>
      <c r="V1210" s="0" t="s">
        <v>95</v>
      </c>
      <c r="W1210" s="0" t="n">
        <v>0</v>
      </c>
      <c r="X1210" s="0" t="s">
        <v>86</v>
      </c>
      <c r="Y1210" s="0" t="n">
        <v>168</v>
      </c>
      <c r="AA1210" s="0" t="n">
        <v>0</v>
      </c>
      <c r="AB1210" s="0" t="s">
        <v>87</v>
      </c>
      <c r="AC1210" s="0" t="n">
        <v>85.5</v>
      </c>
      <c r="AD1210" s="0" t="n">
        <v>0</v>
      </c>
      <c r="AE1210" s="0" t="n">
        <v>0</v>
      </c>
      <c r="AF1210" s="0" t="s">
        <v>88</v>
      </c>
      <c r="AG1210" s="13" t="n">
        <v>42634</v>
      </c>
      <c r="AH1210" s="0" t="str">
        <f aca="false">B1210&amp;"|"&amp;C1210&amp;"|"&amp;D1210&amp;"|"&amp;E1210&amp;"|"&amp;F1210&amp;"|"&amp;G1210&amp;"|"&amp;H1210&amp;"|"&amp;I1210&amp;"|"&amp;J1210&amp;"|"&amp;K1210&amp;"|"&amp;L1210&amp;"|"&amp;M1210&amp;"|"&amp;N1210&amp;"|"&amp;O1210&amp;"|"&amp;P1210&amp;"|"&amp;Q1210&amp;"|"&amp;R1210&amp;"|"&amp;S1210&amp;"|"&amp;T1210&amp;"|"&amp;U1210&amp;"|"&amp;V1210&amp;"|"&amp;W1210&amp;"|"&amp;X1210&amp;"|"&amp;Y1210&amp;"|"&amp;Z1210&amp;"|"&amp;AA1210&amp;"|"&amp;AB1210&amp;"|"&amp;AC1210&amp;"|"&amp;AD1210&amp;"|"&amp;AE1210&amp;"|"&amp;AF1210&amp;"|"&amp;AG1210</f>
        <v>City Hotel|0|34|2016|September|39|18|2|1|2|0|0|BB|GBR|Offline TA/TO|TA/TO|0|0|0|A|A|0|No Deposit|168||0|Transient|85.5|0|0|Check-Out|42634</v>
      </c>
      <c r="AI1210" s="0" t="str">
        <f aca="false">IF(COUNTIF($AH$4:$AH$2603,AH1210)&gt;1,"Duplicate","Unique")</f>
        <v>Unique</v>
      </c>
      <c r="AJ1210" s="0" t="str">
        <f aca="false">IF(COUNTBLANK(B1210:AG1210)&gt;0,"Missing ("&amp;COUNTBLANK(B1210:AG1210)&amp;")","Complete")</f>
        <v>Missing (1)</v>
      </c>
    </row>
    <row r="1211" customFormat="false" ht="15" hidden="false" customHeight="false" outlineLevel="0" collapsed="false">
      <c r="A1211" s="14" t="n">
        <v>1208</v>
      </c>
      <c r="B1211" s="14" t="s">
        <v>80</v>
      </c>
      <c r="C1211" s="14" t="n">
        <v>0</v>
      </c>
      <c r="D1211" s="14" t="n">
        <v>100</v>
      </c>
      <c r="E1211" s="14" t="n">
        <v>2015</v>
      </c>
      <c r="F1211" s="14" t="s">
        <v>91</v>
      </c>
      <c r="G1211" s="14" t="n">
        <v>27</v>
      </c>
      <c r="H1211" s="14" t="n">
        <v>4</v>
      </c>
      <c r="I1211" s="14" t="n">
        <v>1</v>
      </c>
      <c r="J1211" s="14" t="n">
        <v>1</v>
      </c>
      <c r="K1211" s="14" t="n">
        <v>2</v>
      </c>
      <c r="L1211" s="14" t="n">
        <v>0</v>
      </c>
      <c r="M1211" s="14" t="n">
        <v>0</v>
      </c>
      <c r="N1211" s="14" t="s">
        <v>82</v>
      </c>
      <c r="O1211" s="14" t="s">
        <v>122</v>
      </c>
      <c r="P1211" s="14" t="s">
        <v>93</v>
      </c>
      <c r="Q1211" s="14" t="s">
        <v>94</v>
      </c>
      <c r="R1211" s="14" t="n">
        <v>0</v>
      </c>
      <c r="S1211" s="14" t="n">
        <v>0</v>
      </c>
      <c r="T1211" s="14" t="n">
        <v>0</v>
      </c>
      <c r="U1211" s="14" t="s">
        <v>95</v>
      </c>
      <c r="V1211" s="14" t="s">
        <v>156</v>
      </c>
      <c r="W1211" s="14" t="n">
        <v>0</v>
      </c>
      <c r="X1211" s="14" t="s">
        <v>86</v>
      </c>
      <c r="Y1211" s="14" t="n">
        <v>240</v>
      </c>
      <c r="Z1211" s="14"/>
      <c r="AA1211" s="14" t="n">
        <v>0</v>
      </c>
      <c r="AB1211" s="14" t="s">
        <v>101</v>
      </c>
      <c r="AC1211" s="14" t="n">
        <v>73.8</v>
      </c>
      <c r="AD1211" s="14" t="n">
        <v>1</v>
      </c>
      <c r="AE1211" s="14" t="n">
        <v>1</v>
      </c>
      <c r="AF1211" s="14" t="s">
        <v>88</v>
      </c>
      <c r="AG1211" s="15" t="n">
        <v>42191</v>
      </c>
      <c r="AH1211" s="14" t="str">
        <f aca="false">B1211&amp;"|"&amp;C1211&amp;"|"&amp;D1211&amp;"|"&amp;E1211&amp;"|"&amp;F1211&amp;"|"&amp;G1211&amp;"|"&amp;H1211&amp;"|"&amp;I1211&amp;"|"&amp;J1211&amp;"|"&amp;K1211&amp;"|"&amp;L1211&amp;"|"&amp;M1211&amp;"|"&amp;N1211&amp;"|"&amp;O1211&amp;"|"&amp;P1211&amp;"|"&amp;Q1211&amp;"|"&amp;R1211&amp;"|"&amp;S1211&amp;"|"&amp;T1211&amp;"|"&amp;U1211&amp;"|"&amp;V1211&amp;"|"&amp;W1211&amp;"|"&amp;X1211&amp;"|"&amp;Y1211&amp;"|"&amp;Z1211&amp;"|"&amp;AA1211&amp;"|"&amp;AB1211&amp;"|"&amp;AC1211&amp;"|"&amp;AD1211&amp;"|"&amp;AE1211&amp;"|"&amp;AF1211&amp;"|"&amp;AG1211</f>
        <v>Resort Hotel|0|100|2015|July|27|4|1|1|2|0|0|BB|FRA|Online TA|TA/TO|0|0|0|A|C|0|No Deposit|240||0|Transient-Party|73.8|1|1|Check-Out|42191</v>
      </c>
      <c r="AI1211" s="14" t="str">
        <f aca="false">IF(COUNTIF($AH$4:$AH$2603,AH1211)&gt;1,"Duplicate","Unique")</f>
        <v>Unique</v>
      </c>
      <c r="AJ1211" s="14" t="str">
        <f aca="false">IF(COUNTBLANK(B1211:AG1211)&gt;0,"Missing ("&amp;COUNTBLANK(B1211:AG1211)&amp;")","Complete")</f>
        <v>Missing (1)</v>
      </c>
    </row>
    <row r="1212" customFormat="false" ht="15" hidden="false" customHeight="false" outlineLevel="0" collapsed="false">
      <c r="A1212" s="0" t="n">
        <v>1209</v>
      </c>
      <c r="B1212" s="0" t="s">
        <v>90</v>
      </c>
      <c r="C1212" s="0" t="n">
        <v>0</v>
      </c>
      <c r="D1212" s="0" t="n">
        <v>7</v>
      </c>
      <c r="E1212" s="0" t="n">
        <v>2016</v>
      </c>
      <c r="F1212" s="0" t="s">
        <v>118</v>
      </c>
      <c r="G1212" s="0" t="n">
        <v>7</v>
      </c>
      <c r="H1212" s="0" t="n">
        <v>11</v>
      </c>
      <c r="I1212" s="0" t="n">
        <v>0</v>
      </c>
      <c r="J1212" s="0" t="n">
        <v>3</v>
      </c>
      <c r="K1212" s="0" t="n">
        <v>2</v>
      </c>
      <c r="L1212" s="0" t="n">
        <v>0</v>
      </c>
      <c r="M1212" s="0" t="n">
        <v>0</v>
      </c>
      <c r="N1212" s="0" t="s">
        <v>112</v>
      </c>
      <c r="O1212" s="0" t="s">
        <v>122</v>
      </c>
      <c r="P1212" s="0" t="s">
        <v>99</v>
      </c>
      <c r="Q1212" s="0" t="s">
        <v>94</v>
      </c>
      <c r="R1212" s="0" t="n">
        <v>0</v>
      </c>
      <c r="S1212" s="0" t="n">
        <v>0</v>
      </c>
      <c r="T1212" s="0" t="n">
        <v>0</v>
      </c>
      <c r="U1212" s="0" t="s">
        <v>95</v>
      </c>
      <c r="V1212" s="0" t="s">
        <v>138</v>
      </c>
      <c r="W1212" s="0" t="n">
        <v>0</v>
      </c>
      <c r="X1212" s="0" t="s">
        <v>86</v>
      </c>
      <c r="Y1212" s="0" t="n">
        <v>28</v>
      </c>
      <c r="AA1212" s="0" t="n">
        <v>0</v>
      </c>
      <c r="AB1212" s="0" t="s">
        <v>101</v>
      </c>
      <c r="AC1212" s="0" t="n">
        <v>116</v>
      </c>
      <c r="AD1212" s="0" t="n">
        <v>0</v>
      </c>
      <c r="AE1212" s="0" t="n">
        <v>1</v>
      </c>
      <c r="AF1212" s="0" t="s">
        <v>88</v>
      </c>
      <c r="AG1212" s="13" t="n">
        <v>42414</v>
      </c>
      <c r="AH1212" s="0" t="str">
        <f aca="false">B1212&amp;"|"&amp;C1212&amp;"|"&amp;D1212&amp;"|"&amp;E1212&amp;"|"&amp;F1212&amp;"|"&amp;G1212&amp;"|"&amp;H1212&amp;"|"&amp;I1212&amp;"|"&amp;J1212&amp;"|"&amp;K1212&amp;"|"&amp;L1212&amp;"|"&amp;M1212&amp;"|"&amp;N1212&amp;"|"&amp;O1212&amp;"|"&amp;P1212&amp;"|"&amp;Q1212&amp;"|"&amp;R1212&amp;"|"&amp;S1212&amp;"|"&amp;T1212&amp;"|"&amp;U1212&amp;"|"&amp;V1212&amp;"|"&amp;W1212&amp;"|"&amp;X1212&amp;"|"&amp;Y1212&amp;"|"&amp;Z1212&amp;"|"&amp;AA1212&amp;"|"&amp;AB1212&amp;"|"&amp;AC1212&amp;"|"&amp;AD1212&amp;"|"&amp;AE1212&amp;"|"&amp;AF1212&amp;"|"&amp;AG1212</f>
        <v>City Hotel|0|7|2016|February|7|11|0|3|2|0|0|HB|FRA|Offline TA/TO|TA/TO|0|0|0|A|B|0|No Deposit|28||0|Transient-Party|116|0|1|Check-Out|42414</v>
      </c>
      <c r="AI1212" s="0" t="str">
        <f aca="false">IF(COUNTIF($AH$4:$AH$2603,AH1212)&gt;1,"Duplicate","Unique")</f>
        <v>Unique</v>
      </c>
      <c r="AJ1212" s="0" t="str">
        <f aca="false">IF(COUNTBLANK(B1212:AG1212)&gt;0,"Missing ("&amp;COUNTBLANK(B1212:AG1212)&amp;")","Complete")</f>
        <v>Missing (1)</v>
      </c>
    </row>
    <row r="1213" customFormat="false" ht="15" hidden="false" customHeight="false" outlineLevel="0" collapsed="false">
      <c r="A1213" s="14" t="n">
        <v>1210</v>
      </c>
      <c r="B1213" s="14" t="s">
        <v>90</v>
      </c>
      <c r="C1213" s="14" t="n">
        <v>0</v>
      </c>
      <c r="D1213" s="14" t="n">
        <v>405</v>
      </c>
      <c r="E1213" s="14" t="n">
        <v>2017</v>
      </c>
      <c r="F1213" s="14" t="s">
        <v>91</v>
      </c>
      <c r="G1213" s="14" t="n">
        <v>27</v>
      </c>
      <c r="H1213" s="14" t="n">
        <v>4</v>
      </c>
      <c r="I1213" s="14" t="n">
        <v>0</v>
      </c>
      <c r="J1213" s="14" t="n">
        <v>2</v>
      </c>
      <c r="K1213" s="14" t="n">
        <v>1</v>
      </c>
      <c r="L1213" s="14" t="n">
        <v>0</v>
      </c>
      <c r="M1213" s="14" t="n">
        <v>0</v>
      </c>
      <c r="N1213" s="14" t="s">
        <v>112</v>
      </c>
      <c r="O1213" s="14" t="s">
        <v>108</v>
      </c>
      <c r="P1213" s="14" t="s">
        <v>99</v>
      </c>
      <c r="Q1213" s="14" t="s">
        <v>94</v>
      </c>
      <c r="R1213" s="14" t="n">
        <v>0</v>
      </c>
      <c r="S1213" s="14" t="n">
        <v>0</v>
      </c>
      <c r="T1213" s="14" t="n">
        <v>0</v>
      </c>
      <c r="U1213" s="14" t="s">
        <v>95</v>
      </c>
      <c r="V1213" s="14" t="s">
        <v>95</v>
      </c>
      <c r="W1213" s="14" t="n">
        <v>1</v>
      </c>
      <c r="X1213" s="14" t="s">
        <v>86</v>
      </c>
      <c r="Y1213" s="14" t="n">
        <v>6</v>
      </c>
      <c r="Z1213" s="14"/>
      <c r="AA1213" s="14" t="n">
        <v>0</v>
      </c>
      <c r="AB1213" s="14" t="s">
        <v>101</v>
      </c>
      <c r="AC1213" s="14" t="n">
        <v>91.5</v>
      </c>
      <c r="AD1213" s="14" t="n">
        <v>0</v>
      </c>
      <c r="AE1213" s="14" t="n">
        <v>0</v>
      </c>
      <c r="AF1213" s="14" t="s">
        <v>88</v>
      </c>
      <c r="AG1213" s="15" t="n">
        <v>42922</v>
      </c>
      <c r="AH1213" s="14" t="str">
        <f aca="false">B1213&amp;"|"&amp;C1213&amp;"|"&amp;D1213&amp;"|"&amp;E1213&amp;"|"&amp;F1213&amp;"|"&amp;G1213&amp;"|"&amp;H1213&amp;"|"&amp;I1213&amp;"|"&amp;J1213&amp;"|"&amp;K1213&amp;"|"&amp;L1213&amp;"|"&amp;M1213&amp;"|"&amp;N1213&amp;"|"&amp;O1213&amp;"|"&amp;P1213&amp;"|"&amp;Q1213&amp;"|"&amp;R1213&amp;"|"&amp;S1213&amp;"|"&amp;T1213&amp;"|"&amp;U1213&amp;"|"&amp;V1213&amp;"|"&amp;W1213&amp;"|"&amp;X1213&amp;"|"&amp;Y1213&amp;"|"&amp;Z1213&amp;"|"&amp;AA1213&amp;"|"&amp;AB1213&amp;"|"&amp;AC1213&amp;"|"&amp;AD1213&amp;"|"&amp;AE1213&amp;"|"&amp;AF1213&amp;"|"&amp;AG1213</f>
        <v>City Hotel|0|405|2017|July|27|4|0|2|1|0|0|HB|DEU|Offline TA/TO|TA/TO|0|0|0|A|A|1|No Deposit|6||0|Transient-Party|91.5|0|0|Check-Out|42922</v>
      </c>
      <c r="AI1213" s="14" t="str">
        <f aca="false">IF(COUNTIF($AH$4:$AH$2603,AH1213)&gt;1,"Duplicate","Unique")</f>
        <v>Unique</v>
      </c>
      <c r="AJ1213" s="14" t="str">
        <f aca="false">IF(COUNTBLANK(B1213:AG1213)&gt;0,"Missing ("&amp;COUNTBLANK(B1213:AG1213)&amp;")","Complete")</f>
        <v>Missing (1)</v>
      </c>
    </row>
    <row r="1214" customFormat="false" ht="15" hidden="false" customHeight="false" outlineLevel="0" collapsed="false">
      <c r="A1214" s="0" t="n">
        <v>1211</v>
      </c>
      <c r="B1214" s="0" t="s">
        <v>80</v>
      </c>
      <c r="C1214" s="0" t="n">
        <v>0</v>
      </c>
      <c r="D1214" s="0" t="n">
        <v>0</v>
      </c>
      <c r="E1214" s="0" t="n">
        <v>2016</v>
      </c>
      <c r="F1214" s="0" t="s">
        <v>119</v>
      </c>
      <c r="G1214" s="0" t="n">
        <v>33</v>
      </c>
      <c r="H1214" s="0" t="n">
        <v>11</v>
      </c>
      <c r="I1214" s="0" t="n">
        <v>0</v>
      </c>
      <c r="J1214" s="0" t="n">
        <v>1</v>
      </c>
      <c r="K1214" s="0" t="n">
        <v>2</v>
      </c>
      <c r="L1214" s="0" t="n">
        <v>0</v>
      </c>
      <c r="M1214" s="0" t="n">
        <v>0</v>
      </c>
      <c r="N1214" s="0" t="s">
        <v>82</v>
      </c>
      <c r="O1214" s="0" t="s">
        <v>92</v>
      </c>
      <c r="P1214" s="0" t="s">
        <v>84</v>
      </c>
      <c r="Q1214" s="0" t="s">
        <v>84</v>
      </c>
      <c r="R1214" s="0" t="n">
        <v>0</v>
      </c>
      <c r="S1214" s="0" t="n">
        <v>0</v>
      </c>
      <c r="T1214" s="0" t="n">
        <v>0</v>
      </c>
      <c r="U1214" s="0" t="s">
        <v>124</v>
      </c>
      <c r="V1214" s="0" t="s">
        <v>124</v>
      </c>
      <c r="W1214" s="0" t="n">
        <v>0</v>
      </c>
      <c r="X1214" s="0" t="s">
        <v>86</v>
      </c>
      <c r="AA1214" s="0" t="n">
        <v>0</v>
      </c>
      <c r="AB1214" s="0" t="s">
        <v>87</v>
      </c>
      <c r="AC1214" s="0" t="n">
        <v>229</v>
      </c>
      <c r="AD1214" s="0" t="n">
        <v>0</v>
      </c>
      <c r="AE1214" s="0" t="n">
        <v>0</v>
      </c>
      <c r="AF1214" s="0" t="s">
        <v>88</v>
      </c>
      <c r="AG1214" s="13" t="n">
        <v>42594</v>
      </c>
      <c r="AH1214" s="0" t="str">
        <f aca="false">B1214&amp;"|"&amp;C1214&amp;"|"&amp;D1214&amp;"|"&amp;E1214&amp;"|"&amp;F1214&amp;"|"&amp;G1214&amp;"|"&amp;H1214&amp;"|"&amp;I1214&amp;"|"&amp;J1214&amp;"|"&amp;K1214&amp;"|"&amp;L1214&amp;"|"&amp;M1214&amp;"|"&amp;N1214&amp;"|"&amp;O1214&amp;"|"&amp;P1214&amp;"|"&amp;Q1214&amp;"|"&amp;R1214&amp;"|"&amp;S1214&amp;"|"&amp;T1214&amp;"|"&amp;U1214&amp;"|"&amp;V1214&amp;"|"&amp;W1214&amp;"|"&amp;X1214&amp;"|"&amp;Y1214&amp;"|"&amp;Z1214&amp;"|"&amp;AA1214&amp;"|"&amp;AB1214&amp;"|"&amp;AC1214&amp;"|"&amp;AD1214&amp;"|"&amp;AE1214&amp;"|"&amp;AF1214&amp;"|"&amp;AG1214</f>
        <v>Resort Hotel|0|0|2016|August|33|11|0|1|2|0|0|BB|PRT|Direct|Direct|0|0|0|E|E|0|No Deposit|||0|Transient|229|0|0|Check-Out|42594</v>
      </c>
      <c r="AI1214" s="0" t="str">
        <f aca="false">IF(COUNTIF($AH$4:$AH$2603,AH1214)&gt;1,"Duplicate","Unique")</f>
        <v>Unique</v>
      </c>
      <c r="AJ1214" s="0" t="str">
        <f aca="false">IF(COUNTBLANK(B1214:AG1214)&gt;0,"Missing ("&amp;COUNTBLANK(B1214:AG1214)&amp;")","Complete")</f>
        <v>Missing (2)</v>
      </c>
    </row>
    <row r="1215" customFormat="false" ht="15" hidden="false" customHeight="false" outlineLevel="0" collapsed="false">
      <c r="A1215" s="14" t="n">
        <v>1212</v>
      </c>
      <c r="B1215" s="14" t="s">
        <v>90</v>
      </c>
      <c r="C1215" s="14" t="n">
        <v>1</v>
      </c>
      <c r="D1215" s="14" t="n">
        <v>134</v>
      </c>
      <c r="E1215" s="14" t="n">
        <v>2017</v>
      </c>
      <c r="F1215" s="14" t="s">
        <v>118</v>
      </c>
      <c r="G1215" s="14" t="n">
        <v>8</v>
      </c>
      <c r="H1215" s="14" t="n">
        <v>25</v>
      </c>
      <c r="I1215" s="14" t="n">
        <v>0</v>
      </c>
      <c r="J1215" s="14" t="n">
        <v>1</v>
      </c>
      <c r="K1215" s="14" t="n">
        <v>1</v>
      </c>
      <c r="L1215" s="14" t="n">
        <v>0</v>
      </c>
      <c r="M1215" s="14" t="n">
        <v>0</v>
      </c>
      <c r="N1215" s="14" t="s">
        <v>82</v>
      </c>
      <c r="O1215" s="14" t="s">
        <v>92</v>
      </c>
      <c r="P1215" s="14" t="s">
        <v>116</v>
      </c>
      <c r="Q1215" s="14" t="s">
        <v>94</v>
      </c>
      <c r="R1215" s="14" t="n">
        <v>0</v>
      </c>
      <c r="S1215" s="14" t="n">
        <v>0</v>
      </c>
      <c r="T1215" s="14" t="n">
        <v>0</v>
      </c>
      <c r="U1215" s="14" t="s">
        <v>95</v>
      </c>
      <c r="V1215" s="14" t="s">
        <v>95</v>
      </c>
      <c r="W1215" s="14" t="n">
        <v>0</v>
      </c>
      <c r="X1215" s="14" t="s">
        <v>86</v>
      </c>
      <c r="Y1215" s="14" t="n">
        <v>30</v>
      </c>
      <c r="Z1215" s="14"/>
      <c r="AA1215" s="14" t="n">
        <v>0</v>
      </c>
      <c r="AB1215" s="14" t="s">
        <v>101</v>
      </c>
      <c r="AC1215" s="14" t="n">
        <v>75</v>
      </c>
      <c r="AD1215" s="14" t="n">
        <v>0</v>
      </c>
      <c r="AE1215" s="14" t="n">
        <v>0</v>
      </c>
      <c r="AF1215" s="14" t="s">
        <v>141</v>
      </c>
      <c r="AG1215" s="15" t="n">
        <v>42791</v>
      </c>
      <c r="AH1215" s="14" t="str">
        <f aca="false">B1215&amp;"|"&amp;C1215&amp;"|"&amp;D1215&amp;"|"&amp;E1215&amp;"|"&amp;F1215&amp;"|"&amp;G1215&amp;"|"&amp;H1215&amp;"|"&amp;I1215&amp;"|"&amp;J1215&amp;"|"&amp;K1215&amp;"|"&amp;L1215&amp;"|"&amp;M1215&amp;"|"&amp;N1215&amp;"|"&amp;O1215&amp;"|"&amp;P1215&amp;"|"&amp;Q1215&amp;"|"&amp;R1215&amp;"|"&amp;S1215&amp;"|"&amp;T1215&amp;"|"&amp;U1215&amp;"|"&amp;V1215&amp;"|"&amp;W1215&amp;"|"&amp;X1215&amp;"|"&amp;Y1215&amp;"|"&amp;Z1215&amp;"|"&amp;AA1215&amp;"|"&amp;AB1215&amp;"|"&amp;AC1215&amp;"|"&amp;AD1215&amp;"|"&amp;AE1215&amp;"|"&amp;AF1215&amp;"|"&amp;AG1215</f>
        <v>City Hotel|1|134|2017|February|8|25|0|1|1|0|0|BB|PRT|Groups|TA/TO|0|0|0|A|A|0|No Deposit|30||0|Transient-Party|75|0|0|No-Show|42791</v>
      </c>
      <c r="AI1215" s="14" t="str">
        <f aca="false">IF(COUNTIF($AH$4:$AH$2603,AH1215)&gt;1,"Duplicate","Unique")</f>
        <v>Duplicate</v>
      </c>
      <c r="AJ1215" s="14" t="str">
        <f aca="false">IF(COUNTBLANK(B1215:AG1215)&gt;0,"Missing ("&amp;COUNTBLANK(B1215:AG1215)&amp;")","Complete")</f>
        <v>Missing (1)</v>
      </c>
    </row>
    <row r="1216" customFormat="false" ht="15" hidden="false" customHeight="false" outlineLevel="0" collapsed="false">
      <c r="A1216" s="0" t="n">
        <v>1213</v>
      </c>
      <c r="B1216" s="0" t="s">
        <v>80</v>
      </c>
      <c r="C1216" s="0" t="n">
        <v>1</v>
      </c>
      <c r="D1216" s="0" t="n">
        <v>346</v>
      </c>
      <c r="E1216" s="0" t="n">
        <v>2016</v>
      </c>
      <c r="F1216" s="0" t="s">
        <v>114</v>
      </c>
      <c r="G1216" s="0" t="n">
        <v>36</v>
      </c>
      <c r="H1216" s="0" t="n">
        <v>1</v>
      </c>
      <c r="I1216" s="0" t="n">
        <v>0</v>
      </c>
      <c r="J1216" s="0" t="n">
        <v>1</v>
      </c>
      <c r="K1216" s="0" t="n">
        <v>2</v>
      </c>
      <c r="L1216" s="0" t="n">
        <v>0</v>
      </c>
      <c r="M1216" s="0" t="n">
        <v>0</v>
      </c>
      <c r="N1216" s="0" t="s">
        <v>82</v>
      </c>
      <c r="O1216" s="0" t="s">
        <v>92</v>
      </c>
      <c r="P1216" s="0" t="s">
        <v>93</v>
      </c>
      <c r="Q1216" s="0" t="s">
        <v>94</v>
      </c>
      <c r="R1216" s="0" t="n">
        <v>0</v>
      </c>
      <c r="S1216" s="0" t="n">
        <v>0</v>
      </c>
      <c r="T1216" s="0" t="n">
        <v>0</v>
      </c>
      <c r="U1216" s="0" t="s">
        <v>95</v>
      </c>
      <c r="V1216" s="0" t="s">
        <v>95</v>
      </c>
      <c r="W1216" s="0" t="n">
        <v>0</v>
      </c>
      <c r="X1216" s="0" t="s">
        <v>86</v>
      </c>
      <c r="Y1216" s="0" t="n">
        <v>240</v>
      </c>
      <c r="AA1216" s="0" t="n">
        <v>0</v>
      </c>
      <c r="AB1216" s="0" t="s">
        <v>87</v>
      </c>
      <c r="AC1216" s="0" t="n">
        <v>81</v>
      </c>
      <c r="AD1216" s="0" t="n">
        <v>0</v>
      </c>
      <c r="AE1216" s="0" t="n">
        <v>2</v>
      </c>
      <c r="AF1216" s="0" t="s">
        <v>96</v>
      </c>
      <c r="AG1216" s="13" t="n">
        <v>42298</v>
      </c>
      <c r="AH1216" s="0" t="str">
        <f aca="false">B1216&amp;"|"&amp;C1216&amp;"|"&amp;D1216&amp;"|"&amp;E1216&amp;"|"&amp;F1216&amp;"|"&amp;G1216&amp;"|"&amp;H1216&amp;"|"&amp;I1216&amp;"|"&amp;J1216&amp;"|"&amp;K1216&amp;"|"&amp;L1216&amp;"|"&amp;M1216&amp;"|"&amp;N1216&amp;"|"&amp;O1216&amp;"|"&amp;P1216&amp;"|"&amp;Q1216&amp;"|"&amp;R1216&amp;"|"&amp;S1216&amp;"|"&amp;T1216&amp;"|"&amp;U1216&amp;"|"&amp;V1216&amp;"|"&amp;W1216&amp;"|"&amp;X1216&amp;"|"&amp;Y1216&amp;"|"&amp;Z1216&amp;"|"&amp;AA1216&amp;"|"&amp;AB1216&amp;"|"&amp;AC1216&amp;"|"&amp;AD1216&amp;"|"&amp;AE1216&amp;"|"&amp;AF1216&amp;"|"&amp;AG1216</f>
        <v>Resort Hotel|1|346|2016|September|36|1|0|1|2|0|0|BB|PRT|Online TA|TA/TO|0|0|0|A|A|0|No Deposit|240||0|Transient|81|0|2|Canceled|42298</v>
      </c>
      <c r="AI1216" s="0" t="str">
        <f aca="false">IF(COUNTIF($AH$4:$AH$2603,AH1216)&gt;1,"Duplicate","Unique")</f>
        <v>Unique</v>
      </c>
      <c r="AJ1216" s="0" t="str">
        <f aca="false">IF(COUNTBLANK(B1216:AG1216)&gt;0,"Missing ("&amp;COUNTBLANK(B1216:AG1216)&amp;")","Complete")</f>
        <v>Missing (1)</v>
      </c>
    </row>
    <row r="1217" customFormat="false" ht="15" hidden="false" customHeight="false" outlineLevel="0" collapsed="false">
      <c r="A1217" s="14" t="n">
        <v>1214</v>
      </c>
      <c r="B1217" s="14" t="s">
        <v>80</v>
      </c>
      <c r="C1217" s="14" t="n">
        <v>0</v>
      </c>
      <c r="D1217" s="14" t="n">
        <v>177</v>
      </c>
      <c r="E1217" s="14" t="n">
        <v>2016</v>
      </c>
      <c r="F1217" s="14" t="s">
        <v>135</v>
      </c>
      <c r="G1217" s="14" t="n">
        <v>24</v>
      </c>
      <c r="H1217" s="14" t="n">
        <v>10</v>
      </c>
      <c r="I1217" s="14" t="n">
        <v>2</v>
      </c>
      <c r="J1217" s="14" t="n">
        <v>5</v>
      </c>
      <c r="K1217" s="14" t="n">
        <v>2</v>
      </c>
      <c r="L1217" s="14" t="n">
        <v>0</v>
      </c>
      <c r="M1217" s="14" t="n">
        <v>0</v>
      </c>
      <c r="N1217" s="14" t="s">
        <v>112</v>
      </c>
      <c r="O1217" s="14" t="s">
        <v>147</v>
      </c>
      <c r="P1217" s="14" t="s">
        <v>93</v>
      </c>
      <c r="Q1217" s="14" t="s">
        <v>94</v>
      </c>
      <c r="R1217" s="14" t="n">
        <v>0</v>
      </c>
      <c r="S1217" s="14" t="n">
        <v>0</v>
      </c>
      <c r="T1217" s="14" t="n">
        <v>0</v>
      </c>
      <c r="U1217" s="14" t="s">
        <v>124</v>
      </c>
      <c r="V1217" s="14" t="s">
        <v>124</v>
      </c>
      <c r="W1217" s="14" t="n">
        <v>0</v>
      </c>
      <c r="X1217" s="14" t="s">
        <v>86</v>
      </c>
      <c r="Y1217" s="14" t="n">
        <v>240</v>
      </c>
      <c r="Z1217" s="14"/>
      <c r="AA1217" s="14" t="n">
        <v>0</v>
      </c>
      <c r="AB1217" s="14" t="s">
        <v>87</v>
      </c>
      <c r="AC1217" s="14" t="n">
        <v>142</v>
      </c>
      <c r="AD1217" s="14" t="n">
        <v>0</v>
      </c>
      <c r="AE1217" s="14" t="n">
        <v>2</v>
      </c>
      <c r="AF1217" s="14" t="s">
        <v>88</v>
      </c>
      <c r="AG1217" s="15" t="n">
        <v>42538</v>
      </c>
      <c r="AH1217" s="14" t="str">
        <f aca="false">B1217&amp;"|"&amp;C1217&amp;"|"&amp;D1217&amp;"|"&amp;E1217&amp;"|"&amp;F1217&amp;"|"&amp;G1217&amp;"|"&amp;H1217&amp;"|"&amp;I1217&amp;"|"&amp;J1217&amp;"|"&amp;K1217&amp;"|"&amp;L1217&amp;"|"&amp;M1217&amp;"|"&amp;N1217&amp;"|"&amp;O1217&amp;"|"&amp;P1217&amp;"|"&amp;Q1217&amp;"|"&amp;R1217&amp;"|"&amp;S1217&amp;"|"&amp;T1217&amp;"|"&amp;U1217&amp;"|"&amp;V1217&amp;"|"&amp;W1217&amp;"|"&amp;X1217&amp;"|"&amp;Y1217&amp;"|"&amp;Z1217&amp;"|"&amp;AA1217&amp;"|"&amp;AB1217&amp;"|"&amp;AC1217&amp;"|"&amp;AD1217&amp;"|"&amp;AE1217&amp;"|"&amp;AF1217&amp;"|"&amp;AG1217</f>
        <v>Resort Hotel|0|177|2016|June|24|10|2|5|2|0|0|HB|IRL|Online TA|TA/TO|0|0|0|E|E|0|No Deposit|240||0|Transient|142|0|2|Check-Out|42538</v>
      </c>
      <c r="AI1217" s="14" t="str">
        <f aca="false">IF(COUNTIF($AH$4:$AH$2603,AH1217)&gt;1,"Duplicate","Unique")</f>
        <v>Unique</v>
      </c>
      <c r="AJ1217" s="14" t="str">
        <f aca="false">IF(COUNTBLANK(B1217:AG1217)&gt;0,"Missing ("&amp;COUNTBLANK(B1217:AG1217)&amp;")","Complete")</f>
        <v>Missing (1)</v>
      </c>
    </row>
    <row r="1218" customFormat="false" ht="15" hidden="false" customHeight="false" outlineLevel="0" collapsed="false">
      <c r="A1218" s="0" t="n">
        <v>1215</v>
      </c>
      <c r="B1218" s="0" t="s">
        <v>80</v>
      </c>
      <c r="C1218" s="0" t="n">
        <v>1</v>
      </c>
      <c r="D1218" s="0" t="n">
        <v>271</v>
      </c>
      <c r="E1218" s="0" t="n">
        <v>2017</v>
      </c>
      <c r="F1218" s="0" t="s">
        <v>135</v>
      </c>
      <c r="G1218" s="0" t="n">
        <v>24</v>
      </c>
      <c r="H1218" s="0" t="n">
        <v>12</v>
      </c>
      <c r="I1218" s="0" t="n">
        <v>3</v>
      </c>
      <c r="J1218" s="0" t="n">
        <v>5</v>
      </c>
      <c r="K1218" s="0" t="n">
        <v>2</v>
      </c>
      <c r="L1218" s="0" t="n">
        <v>0</v>
      </c>
      <c r="M1218" s="0" t="n">
        <v>0</v>
      </c>
      <c r="N1218" s="0" t="s">
        <v>129</v>
      </c>
      <c r="O1218" s="0" t="s">
        <v>92</v>
      </c>
      <c r="P1218" s="0" t="s">
        <v>99</v>
      </c>
      <c r="Q1218" s="0" t="s">
        <v>94</v>
      </c>
      <c r="R1218" s="0" t="n">
        <v>0</v>
      </c>
      <c r="S1218" s="0" t="n">
        <v>0</v>
      </c>
      <c r="T1218" s="0" t="n">
        <v>0</v>
      </c>
      <c r="U1218" s="0" t="s">
        <v>124</v>
      </c>
      <c r="V1218" s="0" t="s">
        <v>124</v>
      </c>
      <c r="W1218" s="0" t="n">
        <v>0</v>
      </c>
      <c r="X1218" s="0" t="s">
        <v>86</v>
      </c>
      <c r="Y1218" s="0" t="n">
        <v>40</v>
      </c>
      <c r="AA1218" s="0" t="n">
        <v>0</v>
      </c>
      <c r="AB1218" s="0" t="s">
        <v>87</v>
      </c>
      <c r="AC1218" s="0" t="n">
        <v>137.7</v>
      </c>
      <c r="AD1218" s="0" t="n">
        <v>0</v>
      </c>
      <c r="AE1218" s="0" t="n">
        <v>1</v>
      </c>
      <c r="AF1218" s="0" t="s">
        <v>96</v>
      </c>
      <c r="AG1218" s="13" t="n">
        <v>42825</v>
      </c>
      <c r="AH1218" s="0" t="str">
        <f aca="false">B1218&amp;"|"&amp;C1218&amp;"|"&amp;D1218&amp;"|"&amp;E1218&amp;"|"&amp;F1218&amp;"|"&amp;G1218&amp;"|"&amp;H1218&amp;"|"&amp;I1218&amp;"|"&amp;J1218&amp;"|"&amp;K1218&amp;"|"&amp;L1218&amp;"|"&amp;M1218&amp;"|"&amp;N1218&amp;"|"&amp;O1218&amp;"|"&amp;P1218&amp;"|"&amp;Q1218&amp;"|"&amp;R1218&amp;"|"&amp;S1218&amp;"|"&amp;T1218&amp;"|"&amp;U1218&amp;"|"&amp;V1218&amp;"|"&amp;W1218&amp;"|"&amp;X1218&amp;"|"&amp;Y1218&amp;"|"&amp;Z1218&amp;"|"&amp;AA1218&amp;"|"&amp;AB1218&amp;"|"&amp;AC1218&amp;"|"&amp;AD1218&amp;"|"&amp;AE1218&amp;"|"&amp;AF1218&amp;"|"&amp;AG1218</f>
        <v>Resort Hotel|1|271|2017|June|24|12|3|5|2|0|0|Undefined|PRT|Offline TA/TO|TA/TO|0|0|0|E|E|0|No Deposit|40||0|Transient|137.7|0|1|Canceled|42825</v>
      </c>
      <c r="AI1218" s="0" t="str">
        <f aca="false">IF(COUNTIF($AH$4:$AH$2603,AH1218)&gt;1,"Duplicate","Unique")</f>
        <v>Unique</v>
      </c>
      <c r="AJ1218" s="0" t="str">
        <f aca="false">IF(COUNTBLANK(B1218:AG1218)&gt;0,"Missing ("&amp;COUNTBLANK(B1218:AG1218)&amp;")","Complete")</f>
        <v>Missing (1)</v>
      </c>
    </row>
    <row r="1219" customFormat="false" ht="15" hidden="false" customHeight="false" outlineLevel="0" collapsed="false">
      <c r="A1219" s="14" t="n">
        <v>1216</v>
      </c>
      <c r="B1219" s="14" t="s">
        <v>90</v>
      </c>
      <c r="C1219" s="14" t="n">
        <v>1</v>
      </c>
      <c r="D1219" s="14" t="n">
        <v>155</v>
      </c>
      <c r="E1219" s="14" t="n">
        <v>2017</v>
      </c>
      <c r="F1219" s="14" t="s">
        <v>135</v>
      </c>
      <c r="G1219" s="14" t="n">
        <v>25</v>
      </c>
      <c r="H1219" s="14" t="n">
        <v>19</v>
      </c>
      <c r="I1219" s="14" t="n">
        <v>1</v>
      </c>
      <c r="J1219" s="14" t="n">
        <v>2</v>
      </c>
      <c r="K1219" s="14" t="n">
        <v>2</v>
      </c>
      <c r="L1219" s="14" t="n">
        <v>0</v>
      </c>
      <c r="M1219" s="14" t="n">
        <v>0</v>
      </c>
      <c r="N1219" s="14" t="s">
        <v>82</v>
      </c>
      <c r="O1219" s="14" t="s">
        <v>92</v>
      </c>
      <c r="P1219" s="14" t="s">
        <v>93</v>
      </c>
      <c r="Q1219" s="14" t="s">
        <v>94</v>
      </c>
      <c r="R1219" s="14" t="n">
        <v>0</v>
      </c>
      <c r="S1219" s="14" t="n">
        <v>0</v>
      </c>
      <c r="T1219" s="14" t="n">
        <v>0</v>
      </c>
      <c r="U1219" s="14" t="s">
        <v>109</v>
      </c>
      <c r="V1219" s="14" t="s">
        <v>109</v>
      </c>
      <c r="W1219" s="14" t="n">
        <v>0</v>
      </c>
      <c r="X1219" s="14" t="s">
        <v>86</v>
      </c>
      <c r="Y1219" s="14" t="n">
        <v>8</v>
      </c>
      <c r="Z1219" s="14"/>
      <c r="AA1219" s="14" t="n">
        <v>0</v>
      </c>
      <c r="AB1219" s="14" t="s">
        <v>87</v>
      </c>
      <c r="AC1219" s="14" t="n">
        <v>127.8</v>
      </c>
      <c r="AD1219" s="14" t="n">
        <v>0</v>
      </c>
      <c r="AE1219" s="14" t="n">
        <v>1</v>
      </c>
      <c r="AF1219" s="14" t="s">
        <v>96</v>
      </c>
      <c r="AG1219" s="15" t="n">
        <v>42759</v>
      </c>
      <c r="AH1219" s="14" t="str">
        <f aca="false">B1219&amp;"|"&amp;C1219&amp;"|"&amp;D1219&amp;"|"&amp;E1219&amp;"|"&amp;F1219&amp;"|"&amp;G1219&amp;"|"&amp;H1219&amp;"|"&amp;I1219&amp;"|"&amp;J1219&amp;"|"&amp;K1219&amp;"|"&amp;L1219&amp;"|"&amp;M1219&amp;"|"&amp;N1219&amp;"|"&amp;O1219&amp;"|"&amp;P1219&amp;"|"&amp;Q1219&amp;"|"&amp;R1219&amp;"|"&amp;S1219&amp;"|"&amp;T1219&amp;"|"&amp;U1219&amp;"|"&amp;V1219&amp;"|"&amp;W1219&amp;"|"&amp;X1219&amp;"|"&amp;Y1219&amp;"|"&amp;Z1219&amp;"|"&amp;AA1219&amp;"|"&amp;AB1219&amp;"|"&amp;AC1219&amp;"|"&amp;AD1219&amp;"|"&amp;AE1219&amp;"|"&amp;AF1219&amp;"|"&amp;AG1219</f>
        <v>City Hotel|1|155|2017|June|25|19|1|2|2|0|0|BB|PRT|Online TA|TA/TO|0|0|0|D|D|0|No Deposit|8||0|Transient|127.8|0|1|Canceled|42759</v>
      </c>
      <c r="AI1219" s="14" t="str">
        <f aca="false">IF(COUNTIF($AH$4:$AH$2603,AH1219)&gt;1,"Duplicate","Unique")</f>
        <v>Unique</v>
      </c>
      <c r="AJ1219" s="14" t="str">
        <f aca="false">IF(COUNTBLANK(B1219:AG1219)&gt;0,"Missing ("&amp;COUNTBLANK(B1219:AG1219)&amp;")","Complete")</f>
        <v>Missing (1)</v>
      </c>
    </row>
    <row r="1220" customFormat="false" ht="15" hidden="false" customHeight="false" outlineLevel="0" collapsed="false">
      <c r="A1220" s="0" t="n">
        <v>1217</v>
      </c>
      <c r="B1220" s="0" t="s">
        <v>90</v>
      </c>
      <c r="C1220" s="0" t="n">
        <v>0</v>
      </c>
      <c r="D1220" s="0" t="n">
        <v>175</v>
      </c>
      <c r="E1220" s="0" t="n">
        <v>2017</v>
      </c>
      <c r="F1220" s="0" t="s">
        <v>121</v>
      </c>
      <c r="G1220" s="0" t="n">
        <v>21</v>
      </c>
      <c r="H1220" s="0" t="n">
        <v>27</v>
      </c>
      <c r="I1220" s="0" t="n">
        <v>1</v>
      </c>
      <c r="J1220" s="0" t="n">
        <v>1</v>
      </c>
      <c r="K1220" s="0" t="n">
        <v>2</v>
      </c>
      <c r="L1220" s="0" t="n">
        <v>0</v>
      </c>
      <c r="M1220" s="0" t="n">
        <v>0</v>
      </c>
      <c r="N1220" s="0" t="s">
        <v>82</v>
      </c>
      <c r="O1220" s="0" t="s">
        <v>158</v>
      </c>
      <c r="P1220" s="0" t="s">
        <v>93</v>
      </c>
      <c r="Q1220" s="0" t="s">
        <v>94</v>
      </c>
      <c r="R1220" s="0" t="n">
        <v>0</v>
      </c>
      <c r="S1220" s="0" t="n">
        <v>0</v>
      </c>
      <c r="T1220" s="0" t="n">
        <v>0</v>
      </c>
      <c r="U1220" s="0" t="s">
        <v>95</v>
      </c>
      <c r="V1220" s="0" t="s">
        <v>95</v>
      </c>
      <c r="W1220" s="0" t="n">
        <v>0</v>
      </c>
      <c r="X1220" s="0" t="s">
        <v>86</v>
      </c>
      <c r="Y1220" s="0" t="n">
        <v>9</v>
      </c>
      <c r="AA1220" s="0" t="n">
        <v>0</v>
      </c>
      <c r="AB1220" s="0" t="s">
        <v>87</v>
      </c>
      <c r="AC1220" s="0" t="n">
        <v>126</v>
      </c>
      <c r="AD1220" s="0" t="n">
        <v>0</v>
      </c>
      <c r="AE1220" s="0" t="n">
        <v>1</v>
      </c>
      <c r="AF1220" s="0" t="s">
        <v>88</v>
      </c>
      <c r="AG1220" s="13" t="n">
        <v>42884</v>
      </c>
      <c r="AH1220" s="0" t="str">
        <f aca="false">B1220&amp;"|"&amp;C1220&amp;"|"&amp;D1220&amp;"|"&amp;E1220&amp;"|"&amp;F1220&amp;"|"&amp;G1220&amp;"|"&amp;H1220&amp;"|"&amp;I1220&amp;"|"&amp;J1220&amp;"|"&amp;K1220&amp;"|"&amp;L1220&amp;"|"&amp;M1220&amp;"|"&amp;N1220&amp;"|"&amp;O1220&amp;"|"&amp;P1220&amp;"|"&amp;Q1220&amp;"|"&amp;R1220&amp;"|"&amp;S1220&amp;"|"&amp;T1220&amp;"|"&amp;U1220&amp;"|"&amp;V1220&amp;"|"&amp;W1220&amp;"|"&amp;X1220&amp;"|"&amp;Y1220&amp;"|"&amp;Z1220&amp;"|"&amp;AA1220&amp;"|"&amp;AB1220&amp;"|"&amp;AC1220&amp;"|"&amp;AD1220&amp;"|"&amp;AE1220&amp;"|"&amp;AF1220&amp;"|"&amp;AG1220</f>
        <v>City Hotel|0|175|2017|May|21|27|1|1|2|0|0|BB|ITA|Online TA|TA/TO|0|0|0|A|A|0|No Deposit|9||0|Transient|126|0|1|Check-Out|42884</v>
      </c>
      <c r="AI1220" s="0" t="str">
        <f aca="false">IF(COUNTIF($AH$4:$AH$2603,AH1220)&gt;1,"Duplicate","Unique")</f>
        <v>Unique</v>
      </c>
      <c r="AJ1220" s="0" t="str">
        <f aca="false">IF(COUNTBLANK(B1220:AG1220)&gt;0,"Missing ("&amp;COUNTBLANK(B1220:AG1220)&amp;")","Complete")</f>
        <v>Missing (1)</v>
      </c>
    </row>
    <row r="1221" customFormat="false" ht="15" hidden="false" customHeight="false" outlineLevel="0" collapsed="false">
      <c r="A1221" s="14" t="n">
        <v>1218</v>
      </c>
      <c r="B1221" s="14" t="s">
        <v>90</v>
      </c>
      <c r="C1221" s="14" t="n">
        <v>1</v>
      </c>
      <c r="D1221" s="14" t="n">
        <v>275</v>
      </c>
      <c r="E1221" s="14" t="n">
        <v>2016</v>
      </c>
      <c r="F1221" s="14" t="s">
        <v>111</v>
      </c>
      <c r="G1221" s="14" t="n">
        <v>41</v>
      </c>
      <c r="H1221" s="14" t="n">
        <v>5</v>
      </c>
      <c r="I1221" s="14" t="n">
        <v>1</v>
      </c>
      <c r="J1221" s="14" t="n">
        <v>4</v>
      </c>
      <c r="K1221" s="14" t="n">
        <v>2</v>
      </c>
      <c r="L1221" s="14" t="n">
        <v>0</v>
      </c>
      <c r="M1221" s="14" t="n">
        <v>0</v>
      </c>
      <c r="N1221" s="14" t="s">
        <v>82</v>
      </c>
      <c r="O1221" s="14" t="s">
        <v>92</v>
      </c>
      <c r="P1221" s="14" t="s">
        <v>99</v>
      </c>
      <c r="Q1221" s="14" t="s">
        <v>94</v>
      </c>
      <c r="R1221" s="14" t="n">
        <v>0</v>
      </c>
      <c r="S1221" s="14" t="n">
        <v>0</v>
      </c>
      <c r="T1221" s="14" t="n">
        <v>0</v>
      </c>
      <c r="U1221" s="14" t="s">
        <v>95</v>
      </c>
      <c r="V1221" s="14" t="s">
        <v>95</v>
      </c>
      <c r="W1221" s="14" t="n">
        <v>0</v>
      </c>
      <c r="X1221" s="14" t="s">
        <v>120</v>
      </c>
      <c r="Y1221" s="14" t="n">
        <v>44</v>
      </c>
      <c r="Z1221" s="14"/>
      <c r="AA1221" s="14" t="n">
        <v>0</v>
      </c>
      <c r="AB1221" s="14" t="s">
        <v>87</v>
      </c>
      <c r="AC1221" s="14" t="n">
        <v>90</v>
      </c>
      <c r="AD1221" s="14" t="n">
        <v>0</v>
      </c>
      <c r="AE1221" s="14" t="n">
        <v>0</v>
      </c>
      <c r="AF1221" s="14" t="s">
        <v>96</v>
      </c>
      <c r="AG1221" s="15" t="n">
        <v>42541</v>
      </c>
      <c r="AH1221" s="14" t="str">
        <f aca="false">B1221&amp;"|"&amp;C1221&amp;"|"&amp;D1221&amp;"|"&amp;E1221&amp;"|"&amp;F1221&amp;"|"&amp;G1221&amp;"|"&amp;H1221&amp;"|"&amp;I1221&amp;"|"&amp;J1221&amp;"|"&amp;K1221&amp;"|"&amp;L1221&amp;"|"&amp;M1221&amp;"|"&amp;N1221&amp;"|"&amp;O1221&amp;"|"&amp;P1221&amp;"|"&amp;Q1221&amp;"|"&amp;R1221&amp;"|"&amp;S1221&amp;"|"&amp;T1221&amp;"|"&amp;U1221&amp;"|"&amp;V1221&amp;"|"&amp;W1221&amp;"|"&amp;X1221&amp;"|"&amp;Y1221&amp;"|"&amp;Z1221&amp;"|"&amp;AA1221&amp;"|"&amp;AB1221&amp;"|"&amp;AC1221&amp;"|"&amp;AD1221&amp;"|"&amp;AE1221&amp;"|"&amp;AF1221&amp;"|"&amp;AG1221</f>
        <v>City Hotel|1|275|2016|October|41|5|1|4|2|0|0|BB|PRT|Offline TA/TO|TA/TO|0|0|0|A|A|0|Non Refund|44||0|Transient|90|0|0|Canceled|42541</v>
      </c>
      <c r="AI1221" s="14" t="str">
        <f aca="false">IF(COUNTIF($AH$4:$AH$2603,AH1221)&gt;1,"Duplicate","Unique")</f>
        <v>Unique</v>
      </c>
      <c r="AJ1221" s="14" t="str">
        <f aca="false">IF(COUNTBLANK(B1221:AG1221)&gt;0,"Missing ("&amp;COUNTBLANK(B1221:AG1221)&amp;")","Complete")</f>
        <v>Missing (1)</v>
      </c>
    </row>
    <row r="1222" customFormat="false" ht="15" hidden="false" customHeight="false" outlineLevel="0" collapsed="false">
      <c r="A1222" s="0" t="n">
        <v>1219</v>
      </c>
      <c r="B1222" s="0" t="s">
        <v>90</v>
      </c>
      <c r="C1222" s="0" t="n">
        <v>0</v>
      </c>
      <c r="D1222" s="0" t="n">
        <v>5</v>
      </c>
      <c r="E1222" s="0" t="n">
        <v>2016</v>
      </c>
      <c r="F1222" s="0" t="s">
        <v>106</v>
      </c>
      <c r="G1222" s="0" t="n">
        <v>15</v>
      </c>
      <c r="H1222" s="0" t="n">
        <v>8</v>
      </c>
      <c r="I1222" s="0" t="n">
        <v>0</v>
      </c>
      <c r="J1222" s="0" t="n">
        <v>1</v>
      </c>
      <c r="K1222" s="0" t="n">
        <v>2</v>
      </c>
      <c r="L1222" s="0" t="n">
        <v>0</v>
      </c>
      <c r="M1222" s="0" t="n">
        <v>0</v>
      </c>
      <c r="N1222" s="0" t="s">
        <v>82</v>
      </c>
      <c r="O1222" s="0" t="s">
        <v>122</v>
      </c>
      <c r="P1222" s="0" t="s">
        <v>84</v>
      </c>
      <c r="Q1222" s="0" t="s">
        <v>84</v>
      </c>
      <c r="R1222" s="0" t="n">
        <v>0</v>
      </c>
      <c r="S1222" s="0" t="n">
        <v>0</v>
      </c>
      <c r="T1222" s="0" t="n">
        <v>0</v>
      </c>
      <c r="U1222" s="0" t="s">
        <v>95</v>
      </c>
      <c r="V1222" s="0" t="s">
        <v>95</v>
      </c>
      <c r="W1222" s="0" t="n">
        <v>0</v>
      </c>
      <c r="X1222" s="0" t="s">
        <v>86</v>
      </c>
      <c r="Y1222" s="0" t="n">
        <v>14</v>
      </c>
      <c r="AA1222" s="0" t="n">
        <v>0</v>
      </c>
      <c r="AB1222" s="0" t="s">
        <v>87</v>
      </c>
      <c r="AC1222" s="0" t="n">
        <v>108</v>
      </c>
      <c r="AD1222" s="0" t="n">
        <v>1</v>
      </c>
      <c r="AE1222" s="0" t="n">
        <v>0</v>
      </c>
      <c r="AF1222" s="0" t="s">
        <v>88</v>
      </c>
      <c r="AG1222" s="13" t="n">
        <v>42469</v>
      </c>
      <c r="AH1222" s="0" t="str">
        <f aca="false">B1222&amp;"|"&amp;C1222&amp;"|"&amp;D1222&amp;"|"&amp;E1222&amp;"|"&amp;F1222&amp;"|"&amp;G1222&amp;"|"&amp;H1222&amp;"|"&amp;I1222&amp;"|"&amp;J1222&amp;"|"&amp;K1222&amp;"|"&amp;L1222&amp;"|"&amp;M1222&amp;"|"&amp;N1222&amp;"|"&amp;O1222&amp;"|"&amp;P1222&amp;"|"&amp;Q1222&amp;"|"&amp;R1222&amp;"|"&amp;S1222&amp;"|"&amp;T1222&amp;"|"&amp;U1222&amp;"|"&amp;V1222&amp;"|"&amp;W1222&amp;"|"&amp;X1222&amp;"|"&amp;Y1222&amp;"|"&amp;Z1222&amp;"|"&amp;AA1222&amp;"|"&amp;AB1222&amp;"|"&amp;AC1222&amp;"|"&amp;AD1222&amp;"|"&amp;AE1222&amp;"|"&amp;AF1222&amp;"|"&amp;AG1222</f>
        <v>City Hotel|0|5|2016|April|15|8|0|1|2|0|0|BB|FRA|Direct|Direct|0|0|0|A|A|0|No Deposit|14||0|Transient|108|1|0|Check-Out|42469</v>
      </c>
      <c r="AI1222" s="0" t="str">
        <f aca="false">IF(COUNTIF($AH$4:$AH$2603,AH1222)&gt;1,"Duplicate","Unique")</f>
        <v>Unique</v>
      </c>
      <c r="AJ1222" s="0" t="str">
        <f aca="false">IF(COUNTBLANK(B1222:AG1222)&gt;0,"Missing ("&amp;COUNTBLANK(B1222:AG1222)&amp;")","Complete")</f>
        <v>Missing (1)</v>
      </c>
    </row>
    <row r="1223" customFormat="false" ht="15" hidden="false" customHeight="false" outlineLevel="0" collapsed="false">
      <c r="A1223" s="14" t="n">
        <v>1220</v>
      </c>
      <c r="B1223" s="14" t="s">
        <v>80</v>
      </c>
      <c r="C1223" s="14" t="n">
        <v>1</v>
      </c>
      <c r="D1223" s="14" t="n">
        <v>59</v>
      </c>
      <c r="E1223" s="14" t="n">
        <v>2017</v>
      </c>
      <c r="F1223" s="14" t="s">
        <v>119</v>
      </c>
      <c r="G1223" s="14" t="n">
        <v>33</v>
      </c>
      <c r="H1223" s="14" t="n">
        <v>13</v>
      </c>
      <c r="I1223" s="14" t="n">
        <v>2</v>
      </c>
      <c r="J1223" s="14" t="n">
        <v>4</v>
      </c>
      <c r="K1223" s="14" t="n">
        <v>2</v>
      </c>
      <c r="L1223" s="14" t="n">
        <v>2</v>
      </c>
      <c r="M1223" s="14" t="n">
        <v>0</v>
      </c>
      <c r="N1223" s="14" t="s">
        <v>142</v>
      </c>
      <c r="O1223" s="14" t="s">
        <v>92</v>
      </c>
      <c r="P1223" s="14" t="s">
        <v>84</v>
      </c>
      <c r="Q1223" s="14" t="s">
        <v>84</v>
      </c>
      <c r="R1223" s="14" t="n">
        <v>0</v>
      </c>
      <c r="S1223" s="14" t="n">
        <v>0</v>
      </c>
      <c r="T1223" s="14" t="n">
        <v>0</v>
      </c>
      <c r="U1223" s="14" t="s">
        <v>144</v>
      </c>
      <c r="V1223" s="14" t="s">
        <v>144</v>
      </c>
      <c r="W1223" s="14" t="n">
        <v>1</v>
      </c>
      <c r="X1223" s="14" t="s">
        <v>86</v>
      </c>
      <c r="Y1223" s="14" t="n">
        <v>250</v>
      </c>
      <c r="Z1223" s="14"/>
      <c r="AA1223" s="14" t="n">
        <v>0</v>
      </c>
      <c r="AB1223" s="14" t="s">
        <v>87</v>
      </c>
      <c r="AC1223" s="14" t="n">
        <v>437</v>
      </c>
      <c r="AD1223" s="14" t="n">
        <v>0</v>
      </c>
      <c r="AE1223" s="14" t="n">
        <v>0</v>
      </c>
      <c r="AF1223" s="14" t="s">
        <v>96</v>
      </c>
      <c r="AG1223" s="15" t="n">
        <v>42950</v>
      </c>
      <c r="AH1223" s="14" t="str">
        <f aca="false">B1223&amp;"|"&amp;C1223&amp;"|"&amp;D1223&amp;"|"&amp;E1223&amp;"|"&amp;F1223&amp;"|"&amp;G1223&amp;"|"&amp;H1223&amp;"|"&amp;I1223&amp;"|"&amp;J1223&amp;"|"&amp;K1223&amp;"|"&amp;L1223&amp;"|"&amp;M1223&amp;"|"&amp;N1223&amp;"|"&amp;O1223&amp;"|"&amp;P1223&amp;"|"&amp;Q1223&amp;"|"&amp;R1223&amp;"|"&amp;S1223&amp;"|"&amp;T1223&amp;"|"&amp;U1223&amp;"|"&amp;V1223&amp;"|"&amp;W1223&amp;"|"&amp;X1223&amp;"|"&amp;Y1223&amp;"|"&amp;Z1223&amp;"|"&amp;AA1223&amp;"|"&amp;AB1223&amp;"|"&amp;AC1223&amp;"|"&amp;AD1223&amp;"|"&amp;AE1223&amp;"|"&amp;AF1223&amp;"|"&amp;AG1223</f>
        <v>Resort Hotel|1|59|2017|August|33|13|2|4|2|2|0|FB|PRT|Direct|Direct|0|0|0|H|H|1|No Deposit|250||0|Transient|437|0|0|Canceled|42950</v>
      </c>
      <c r="AI1223" s="14" t="str">
        <f aca="false">IF(COUNTIF($AH$4:$AH$2603,AH1223)&gt;1,"Duplicate","Unique")</f>
        <v>Unique</v>
      </c>
      <c r="AJ1223" s="14" t="str">
        <f aca="false">IF(COUNTBLANK(B1223:AG1223)&gt;0,"Missing ("&amp;COUNTBLANK(B1223:AG1223)&amp;")","Complete")</f>
        <v>Missing (1)</v>
      </c>
    </row>
    <row r="1224" customFormat="false" ht="15" hidden="false" customHeight="false" outlineLevel="0" collapsed="false">
      <c r="A1224" s="0" t="n">
        <v>1221</v>
      </c>
      <c r="B1224" s="0" t="s">
        <v>90</v>
      </c>
      <c r="C1224" s="0" t="n">
        <v>0</v>
      </c>
      <c r="D1224" s="0" t="n">
        <v>26</v>
      </c>
      <c r="E1224" s="0" t="n">
        <v>2017</v>
      </c>
      <c r="F1224" s="0" t="s">
        <v>106</v>
      </c>
      <c r="G1224" s="0" t="n">
        <v>17</v>
      </c>
      <c r="H1224" s="0" t="n">
        <v>27</v>
      </c>
      <c r="I1224" s="0" t="n">
        <v>0</v>
      </c>
      <c r="J1224" s="0" t="n">
        <v>1</v>
      </c>
      <c r="K1224" s="0" t="n">
        <v>2</v>
      </c>
      <c r="L1224" s="0" t="n">
        <v>0</v>
      </c>
      <c r="M1224" s="0" t="n">
        <v>0</v>
      </c>
      <c r="N1224" s="0" t="s">
        <v>107</v>
      </c>
      <c r="O1224" s="0" t="s">
        <v>143</v>
      </c>
      <c r="P1224" s="0" t="s">
        <v>93</v>
      </c>
      <c r="Q1224" s="0" t="s">
        <v>94</v>
      </c>
      <c r="R1224" s="0" t="n">
        <v>0</v>
      </c>
      <c r="S1224" s="0" t="n">
        <v>0</v>
      </c>
      <c r="T1224" s="0" t="n">
        <v>0</v>
      </c>
      <c r="U1224" s="0" t="s">
        <v>95</v>
      </c>
      <c r="V1224" s="0" t="s">
        <v>95</v>
      </c>
      <c r="W1224" s="0" t="n">
        <v>0</v>
      </c>
      <c r="X1224" s="0" t="s">
        <v>86</v>
      </c>
      <c r="Y1224" s="0" t="n">
        <v>9</v>
      </c>
      <c r="AA1224" s="0" t="n">
        <v>0</v>
      </c>
      <c r="AB1224" s="0" t="s">
        <v>87</v>
      </c>
      <c r="AC1224" s="0" t="n">
        <v>124</v>
      </c>
      <c r="AD1224" s="0" t="n">
        <v>1</v>
      </c>
      <c r="AE1224" s="0" t="n">
        <v>3</v>
      </c>
      <c r="AF1224" s="0" t="s">
        <v>88</v>
      </c>
      <c r="AG1224" s="13" t="n">
        <v>42853</v>
      </c>
      <c r="AH1224" s="0" t="str">
        <f aca="false">B1224&amp;"|"&amp;C1224&amp;"|"&amp;D1224&amp;"|"&amp;E1224&amp;"|"&amp;F1224&amp;"|"&amp;G1224&amp;"|"&amp;H1224&amp;"|"&amp;I1224&amp;"|"&amp;J1224&amp;"|"&amp;K1224&amp;"|"&amp;L1224&amp;"|"&amp;M1224&amp;"|"&amp;N1224&amp;"|"&amp;O1224&amp;"|"&amp;P1224&amp;"|"&amp;Q1224&amp;"|"&amp;R1224&amp;"|"&amp;S1224&amp;"|"&amp;T1224&amp;"|"&amp;U1224&amp;"|"&amp;V1224&amp;"|"&amp;W1224&amp;"|"&amp;X1224&amp;"|"&amp;Y1224&amp;"|"&amp;Z1224&amp;"|"&amp;AA1224&amp;"|"&amp;AB1224&amp;"|"&amp;AC1224&amp;"|"&amp;AD1224&amp;"|"&amp;AE1224&amp;"|"&amp;AF1224&amp;"|"&amp;AG1224</f>
        <v>City Hotel|0|26|2017|April|17|27|0|1|2|0|0|SC|AUS|Online TA|TA/TO|0|0|0|A|A|0|No Deposit|9||0|Transient|124|1|3|Check-Out|42853</v>
      </c>
      <c r="AI1224" s="0" t="str">
        <f aca="false">IF(COUNTIF($AH$4:$AH$2603,AH1224)&gt;1,"Duplicate","Unique")</f>
        <v>Unique</v>
      </c>
      <c r="AJ1224" s="0" t="str">
        <f aca="false">IF(COUNTBLANK(B1224:AG1224)&gt;0,"Missing ("&amp;COUNTBLANK(B1224:AG1224)&amp;")","Complete")</f>
        <v>Missing (1)</v>
      </c>
    </row>
    <row r="1225" customFormat="false" ht="15" hidden="false" customHeight="false" outlineLevel="0" collapsed="false">
      <c r="A1225" s="14" t="n">
        <v>1222</v>
      </c>
      <c r="B1225" s="14" t="s">
        <v>90</v>
      </c>
      <c r="C1225" s="14" t="n">
        <v>0</v>
      </c>
      <c r="D1225" s="14" t="n">
        <v>1</v>
      </c>
      <c r="E1225" s="14" t="n">
        <v>2017</v>
      </c>
      <c r="F1225" s="14" t="s">
        <v>118</v>
      </c>
      <c r="G1225" s="14" t="n">
        <v>8</v>
      </c>
      <c r="H1225" s="14" t="n">
        <v>23</v>
      </c>
      <c r="I1225" s="14" t="n">
        <v>0</v>
      </c>
      <c r="J1225" s="14" t="n">
        <v>1</v>
      </c>
      <c r="K1225" s="14" t="n">
        <v>1</v>
      </c>
      <c r="L1225" s="14" t="n">
        <v>0</v>
      </c>
      <c r="M1225" s="14" t="n">
        <v>0</v>
      </c>
      <c r="N1225" s="14" t="s">
        <v>107</v>
      </c>
      <c r="O1225" s="14" t="s">
        <v>155</v>
      </c>
      <c r="P1225" s="14" t="s">
        <v>93</v>
      </c>
      <c r="Q1225" s="14" t="s">
        <v>94</v>
      </c>
      <c r="R1225" s="14" t="n">
        <v>0</v>
      </c>
      <c r="S1225" s="14" t="n">
        <v>0</v>
      </c>
      <c r="T1225" s="14" t="n">
        <v>0</v>
      </c>
      <c r="U1225" s="14" t="s">
        <v>95</v>
      </c>
      <c r="V1225" s="14" t="s">
        <v>95</v>
      </c>
      <c r="W1225" s="14" t="n">
        <v>1</v>
      </c>
      <c r="X1225" s="14" t="s">
        <v>86</v>
      </c>
      <c r="Y1225" s="14" t="n">
        <v>7</v>
      </c>
      <c r="Z1225" s="14"/>
      <c r="AA1225" s="14" t="n">
        <v>0</v>
      </c>
      <c r="AB1225" s="14" t="s">
        <v>87</v>
      </c>
      <c r="AC1225" s="14" t="n">
        <v>70.4</v>
      </c>
      <c r="AD1225" s="14" t="n">
        <v>0</v>
      </c>
      <c r="AE1225" s="14" t="n">
        <v>0</v>
      </c>
      <c r="AF1225" s="14" t="s">
        <v>88</v>
      </c>
      <c r="AG1225" s="15" t="n">
        <v>42790</v>
      </c>
      <c r="AH1225" s="14" t="str">
        <f aca="false">B1225&amp;"|"&amp;C1225&amp;"|"&amp;D1225&amp;"|"&amp;E1225&amp;"|"&amp;F1225&amp;"|"&amp;G1225&amp;"|"&amp;H1225&amp;"|"&amp;I1225&amp;"|"&amp;J1225&amp;"|"&amp;K1225&amp;"|"&amp;L1225&amp;"|"&amp;M1225&amp;"|"&amp;N1225&amp;"|"&amp;O1225&amp;"|"&amp;P1225&amp;"|"&amp;Q1225&amp;"|"&amp;R1225&amp;"|"&amp;S1225&amp;"|"&amp;T1225&amp;"|"&amp;U1225&amp;"|"&amp;V1225&amp;"|"&amp;W1225&amp;"|"&amp;X1225&amp;"|"&amp;Y1225&amp;"|"&amp;Z1225&amp;"|"&amp;AA1225&amp;"|"&amp;AB1225&amp;"|"&amp;AC1225&amp;"|"&amp;AD1225&amp;"|"&amp;AE1225&amp;"|"&amp;AF1225&amp;"|"&amp;AG1225</f>
        <v>City Hotel|0|1|2017|February|8|23|0|1|1|0|0|SC|CHE|Online TA|TA/TO|0|0|0|A|A|1|No Deposit|7||0|Transient|70.4|0|0|Check-Out|42790</v>
      </c>
      <c r="AI1225" s="14" t="str">
        <f aca="false">IF(COUNTIF($AH$4:$AH$2603,AH1225)&gt;1,"Duplicate","Unique")</f>
        <v>Unique</v>
      </c>
      <c r="AJ1225" s="14" t="str">
        <f aca="false">IF(COUNTBLANK(B1225:AG1225)&gt;0,"Missing ("&amp;COUNTBLANK(B1225:AG1225)&amp;")","Complete")</f>
        <v>Missing (1)</v>
      </c>
    </row>
    <row r="1226" customFormat="false" ht="15" hidden="false" customHeight="false" outlineLevel="0" collapsed="false">
      <c r="A1226" s="0" t="n">
        <v>1223</v>
      </c>
      <c r="B1226" s="0" t="s">
        <v>90</v>
      </c>
      <c r="C1226" s="0" t="n">
        <v>1</v>
      </c>
      <c r="D1226" s="0" t="n">
        <v>286</v>
      </c>
      <c r="E1226" s="0" t="n">
        <v>2016</v>
      </c>
      <c r="F1226" s="0" t="s">
        <v>111</v>
      </c>
      <c r="G1226" s="0" t="n">
        <v>44</v>
      </c>
      <c r="H1226" s="0" t="n">
        <v>28</v>
      </c>
      <c r="I1226" s="0" t="n">
        <v>0</v>
      </c>
      <c r="J1226" s="0" t="n">
        <v>2</v>
      </c>
      <c r="K1226" s="0" t="n">
        <v>2</v>
      </c>
      <c r="L1226" s="0" t="n">
        <v>0</v>
      </c>
      <c r="M1226" s="0" t="n">
        <v>0</v>
      </c>
      <c r="N1226" s="0" t="s">
        <v>82</v>
      </c>
      <c r="O1226" s="0" t="s">
        <v>92</v>
      </c>
      <c r="P1226" s="0" t="s">
        <v>116</v>
      </c>
      <c r="Q1226" s="0" t="s">
        <v>94</v>
      </c>
      <c r="R1226" s="0" t="n">
        <v>0</v>
      </c>
      <c r="S1226" s="0" t="n">
        <v>0</v>
      </c>
      <c r="T1226" s="0" t="n">
        <v>0</v>
      </c>
      <c r="U1226" s="0" t="s">
        <v>95</v>
      </c>
      <c r="V1226" s="0" t="s">
        <v>95</v>
      </c>
      <c r="W1226" s="0" t="n">
        <v>0</v>
      </c>
      <c r="X1226" s="0" t="s">
        <v>120</v>
      </c>
      <c r="Y1226" s="0" t="n">
        <v>1</v>
      </c>
      <c r="AA1226" s="0" t="n">
        <v>0</v>
      </c>
      <c r="AB1226" s="0" t="s">
        <v>87</v>
      </c>
      <c r="AC1226" s="0" t="n">
        <v>65</v>
      </c>
      <c r="AD1226" s="0" t="n">
        <v>0</v>
      </c>
      <c r="AE1226" s="0" t="n">
        <v>0</v>
      </c>
      <c r="AF1226" s="0" t="s">
        <v>96</v>
      </c>
      <c r="AG1226" s="13" t="n">
        <v>42633</v>
      </c>
      <c r="AH1226" s="0" t="str">
        <f aca="false">B1226&amp;"|"&amp;C1226&amp;"|"&amp;D1226&amp;"|"&amp;E1226&amp;"|"&amp;F1226&amp;"|"&amp;G1226&amp;"|"&amp;H1226&amp;"|"&amp;I1226&amp;"|"&amp;J1226&amp;"|"&amp;K1226&amp;"|"&amp;L1226&amp;"|"&amp;M1226&amp;"|"&amp;N1226&amp;"|"&amp;O1226&amp;"|"&amp;P1226&amp;"|"&amp;Q1226&amp;"|"&amp;R1226&amp;"|"&amp;S1226&amp;"|"&amp;T1226&amp;"|"&amp;U1226&amp;"|"&amp;V1226&amp;"|"&amp;W1226&amp;"|"&amp;X1226&amp;"|"&amp;Y1226&amp;"|"&amp;Z1226&amp;"|"&amp;AA1226&amp;"|"&amp;AB1226&amp;"|"&amp;AC1226&amp;"|"&amp;AD1226&amp;"|"&amp;AE1226&amp;"|"&amp;AF1226&amp;"|"&amp;AG1226</f>
        <v>City Hotel|1|286|2016|October|44|28|0|2|2|0|0|BB|PRT|Groups|TA/TO|0|0|0|A|A|0|Non Refund|1||0|Transient|65|0|0|Canceled|42633</v>
      </c>
      <c r="AI1226" s="0" t="str">
        <f aca="false">IF(COUNTIF($AH$4:$AH$2603,AH1226)&gt;1,"Duplicate","Unique")</f>
        <v>Unique</v>
      </c>
      <c r="AJ1226" s="0" t="str">
        <f aca="false">IF(COUNTBLANK(B1226:AG1226)&gt;0,"Missing ("&amp;COUNTBLANK(B1226:AG1226)&amp;")","Complete")</f>
        <v>Missing (1)</v>
      </c>
    </row>
    <row r="1227" customFormat="false" ht="15" hidden="false" customHeight="false" outlineLevel="0" collapsed="false">
      <c r="A1227" s="14" t="n">
        <v>1224</v>
      </c>
      <c r="B1227" s="14" t="s">
        <v>90</v>
      </c>
      <c r="C1227" s="14" t="n">
        <v>0</v>
      </c>
      <c r="D1227" s="14" t="n">
        <v>102</v>
      </c>
      <c r="E1227" s="14" t="n">
        <v>2016</v>
      </c>
      <c r="F1227" s="14" t="s">
        <v>91</v>
      </c>
      <c r="G1227" s="14" t="n">
        <v>28</v>
      </c>
      <c r="H1227" s="14" t="n">
        <v>8</v>
      </c>
      <c r="I1227" s="14" t="n">
        <v>2</v>
      </c>
      <c r="J1227" s="14" t="n">
        <v>2</v>
      </c>
      <c r="K1227" s="14" t="n">
        <v>2</v>
      </c>
      <c r="L1227" s="14" t="n">
        <v>0</v>
      </c>
      <c r="M1227" s="14" t="n">
        <v>0</v>
      </c>
      <c r="N1227" s="14" t="s">
        <v>82</v>
      </c>
      <c r="O1227" s="14" t="s">
        <v>92</v>
      </c>
      <c r="P1227" s="14" t="s">
        <v>99</v>
      </c>
      <c r="Q1227" s="14" t="s">
        <v>94</v>
      </c>
      <c r="R1227" s="14" t="n">
        <v>0</v>
      </c>
      <c r="S1227" s="14" t="n">
        <v>0</v>
      </c>
      <c r="T1227" s="14" t="n">
        <v>0</v>
      </c>
      <c r="U1227" s="14" t="s">
        <v>95</v>
      </c>
      <c r="V1227" s="14" t="s">
        <v>95</v>
      </c>
      <c r="W1227" s="14" t="n">
        <v>0</v>
      </c>
      <c r="X1227" s="14" t="s">
        <v>86</v>
      </c>
      <c r="Y1227" s="14" t="n">
        <v>22</v>
      </c>
      <c r="Z1227" s="14"/>
      <c r="AA1227" s="14" t="n">
        <v>0</v>
      </c>
      <c r="AB1227" s="14" t="s">
        <v>87</v>
      </c>
      <c r="AC1227" s="14" t="n">
        <v>72.25</v>
      </c>
      <c r="AD1227" s="14" t="n">
        <v>0</v>
      </c>
      <c r="AE1227" s="14" t="n">
        <v>0</v>
      </c>
      <c r="AF1227" s="14" t="s">
        <v>88</v>
      </c>
      <c r="AG1227" s="15" t="n">
        <v>42563</v>
      </c>
      <c r="AH1227" s="14" t="str">
        <f aca="false">B1227&amp;"|"&amp;C1227&amp;"|"&amp;D1227&amp;"|"&amp;E1227&amp;"|"&amp;F1227&amp;"|"&amp;G1227&amp;"|"&amp;H1227&amp;"|"&amp;I1227&amp;"|"&amp;J1227&amp;"|"&amp;K1227&amp;"|"&amp;L1227&amp;"|"&amp;M1227&amp;"|"&amp;N1227&amp;"|"&amp;O1227&amp;"|"&amp;P1227&amp;"|"&amp;Q1227&amp;"|"&amp;R1227&amp;"|"&amp;S1227&amp;"|"&amp;T1227&amp;"|"&amp;U1227&amp;"|"&amp;V1227&amp;"|"&amp;W1227&amp;"|"&amp;X1227&amp;"|"&amp;Y1227&amp;"|"&amp;Z1227&amp;"|"&amp;AA1227&amp;"|"&amp;AB1227&amp;"|"&amp;AC1227&amp;"|"&amp;AD1227&amp;"|"&amp;AE1227&amp;"|"&amp;AF1227&amp;"|"&amp;AG1227</f>
        <v>City Hotel|0|102|2016|July|28|8|2|2|2|0|0|BB|PRT|Offline TA/TO|TA/TO|0|0|0|A|A|0|No Deposit|22||0|Transient|72.25|0|0|Check-Out|42563</v>
      </c>
      <c r="AI1227" s="14" t="str">
        <f aca="false">IF(COUNTIF($AH$4:$AH$2603,AH1227)&gt;1,"Duplicate","Unique")</f>
        <v>Unique</v>
      </c>
      <c r="AJ1227" s="14" t="str">
        <f aca="false">IF(COUNTBLANK(B1227:AG1227)&gt;0,"Missing ("&amp;COUNTBLANK(B1227:AG1227)&amp;")","Complete")</f>
        <v>Missing (1)</v>
      </c>
    </row>
    <row r="1228" customFormat="false" ht="15" hidden="false" customHeight="false" outlineLevel="0" collapsed="false">
      <c r="A1228" s="0" t="n">
        <v>1225</v>
      </c>
      <c r="B1228" s="0" t="s">
        <v>80</v>
      </c>
      <c r="C1228" s="0" t="n">
        <v>1</v>
      </c>
      <c r="D1228" s="0" t="n">
        <v>16</v>
      </c>
      <c r="E1228" s="0" t="n">
        <v>2015</v>
      </c>
      <c r="F1228" s="0" t="s">
        <v>111</v>
      </c>
      <c r="G1228" s="0" t="n">
        <v>44</v>
      </c>
      <c r="H1228" s="0" t="n">
        <v>25</v>
      </c>
      <c r="I1228" s="0" t="n">
        <v>2</v>
      </c>
      <c r="J1228" s="0" t="n">
        <v>3</v>
      </c>
      <c r="K1228" s="0" t="n">
        <v>2</v>
      </c>
      <c r="L1228" s="0" t="n">
        <v>2</v>
      </c>
      <c r="M1228" s="0" t="n">
        <v>0</v>
      </c>
      <c r="N1228" s="0" t="s">
        <v>82</v>
      </c>
      <c r="O1228" s="0" t="s">
        <v>92</v>
      </c>
      <c r="P1228" s="0" t="s">
        <v>93</v>
      </c>
      <c r="Q1228" s="0" t="s">
        <v>94</v>
      </c>
      <c r="R1228" s="0" t="n">
        <v>0</v>
      </c>
      <c r="S1228" s="0" t="n">
        <v>0</v>
      </c>
      <c r="T1228" s="0" t="n">
        <v>0</v>
      </c>
      <c r="U1228" s="0" t="s">
        <v>136</v>
      </c>
      <c r="V1228" s="0" t="s">
        <v>136</v>
      </c>
      <c r="W1228" s="0" t="n">
        <v>0</v>
      </c>
      <c r="X1228" s="0" t="s">
        <v>86</v>
      </c>
      <c r="Y1228" s="0" t="n">
        <v>240</v>
      </c>
      <c r="AA1228" s="0" t="n">
        <v>0</v>
      </c>
      <c r="AB1228" s="0" t="s">
        <v>87</v>
      </c>
      <c r="AC1228" s="0" t="n">
        <v>106</v>
      </c>
      <c r="AD1228" s="0" t="n">
        <v>0</v>
      </c>
      <c r="AE1228" s="0" t="n">
        <v>0</v>
      </c>
      <c r="AF1228" s="0" t="s">
        <v>96</v>
      </c>
      <c r="AG1228" s="13" t="n">
        <v>42287</v>
      </c>
      <c r="AH1228" s="0" t="str">
        <f aca="false">B1228&amp;"|"&amp;C1228&amp;"|"&amp;D1228&amp;"|"&amp;E1228&amp;"|"&amp;F1228&amp;"|"&amp;G1228&amp;"|"&amp;H1228&amp;"|"&amp;I1228&amp;"|"&amp;J1228&amp;"|"&amp;K1228&amp;"|"&amp;L1228&amp;"|"&amp;M1228&amp;"|"&amp;N1228&amp;"|"&amp;O1228&amp;"|"&amp;P1228&amp;"|"&amp;Q1228&amp;"|"&amp;R1228&amp;"|"&amp;S1228&amp;"|"&amp;T1228&amp;"|"&amp;U1228&amp;"|"&amp;V1228&amp;"|"&amp;W1228&amp;"|"&amp;X1228&amp;"|"&amp;Y1228&amp;"|"&amp;Z1228&amp;"|"&amp;AA1228&amp;"|"&amp;AB1228&amp;"|"&amp;AC1228&amp;"|"&amp;AD1228&amp;"|"&amp;AE1228&amp;"|"&amp;AF1228&amp;"|"&amp;AG1228</f>
        <v>Resort Hotel|1|16|2015|October|44|25|2|3|2|2|0|BB|PRT|Online TA|TA/TO|0|0|0|G|G|0|No Deposit|240||0|Transient|106|0|0|Canceled|42287</v>
      </c>
      <c r="AI1228" s="0" t="str">
        <f aca="false">IF(COUNTIF($AH$4:$AH$2603,AH1228)&gt;1,"Duplicate","Unique")</f>
        <v>Unique</v>
      </c>
      <c r="AJ1228" s="0" t="str">
        <f aca="false">IF(COUNTBLANK(B1228:AG1228)&gt;0,"Missing ("&amp;COUNTBLANK(B1228:AG1228)&amp;")","Complete")</f>
        <v>Missing (1)</v>
      </c>
    </row>
    <row r="1229" customFormat="false" ht="15" hidden="false" customHeight="false" outlineLevel="0" collapsed="false">
      <c r="A1229" s="14" t="n">
        <v>1226</v>
      </c>
      <c r="B1229" s="14" t="s">
        <v>90</v>
      </c>
      <c r="C1229" s="14" t="n">
        <v>1</v>
      </c>
      <c r="D1229" s="14" t="n">
        <v>90</v>
      </c>
      <c r="E1229" s="14" t="n">
        <v>2016</v>
      </c>
      <c r="F1229" s="14" t="s">
        <v>135</v>
      </c>
      <c r="G1229" s="14" t="n">
        <v>27</v>
      </c>
      <c r="H1229" s="14" t="n">
        <v>28</v>
      </c>
      <c r="I1229" s="14" t="n">
        <v>1</v>
      </c>
      <c r="J1229" s="14" t="n">
        <v>5</v>
      </c>
      <c r="K1229" s="14" t="n">
        <v>2</v>
      </c>
      <c r="L1229" s="14" t="n">
        <v>0</v>
      </c>
      <c r="M1229" s="14" t="n">
        <v>0</v>
      </c>
      <c r="N1229" s="14" t="s">
        <v>82</v>
      </c>
      <c r="O1229" s="14" t="s">
        <v>123</v>
      </c>
      <c r="P1229" s="14" t="s">
        <v>93</v>
      </c>
      <c r="Q1229" s="14" t="s">
        <v>94</v>
      </c>
      <c r="R1229" s="14" t="n">
        <v>0</v>
      </c>
      <c r="S1229" s="14" t="n">
        <v>0</v>
      </c>
      <c r="T1229" s="14" t="n">
        <v>0</v>
      </c>
      <c r="U1229" s="14" t="s">
        <v>95</v>
      </c>
      <c r="V1229" s="14" t="s">
        <v>95</v>
      </c>
      <c r="W1229" s="14" t="n">
        <v>0</v>
      </c>
      <c r="X1229" s="14" t="s">
        <v>86</v>
      </c>
      <c r="Y1229" s="14" t="n">
        <v>9</v>
      </c>
      <c r="Z1229" s="14"/>
      <c r="AA1229" s="14" t="n">
        <v>0</v>
      </c>
      <c r="AB1229" s="14" t="s">
        <v>87</v>
      </c>
      <c r="AC1229" s="14" t="n">
        <v>114.3</v>
      </c>
      <c r="AD1229" s="14" t="n">
        <v>0</v>
      </c>
      <c r="AE1229" s="14" t="n">
        <v>0</v>
      </c>
      <c r="AF1229" s="14" t="s">
        <v>96</v>
      </c>
      <c r="AG1229" s="15" t="n">
        <v>42460</v>
      </c>
      <c r="AH1229" s="14" t="str">
        <f aca="false">B1229&amp;"|"&amp;C1229&amp;"|"&amp;D1229&amp;"|"&amp;E1229&amp;"|"&amp;F1229&amp;"|"&amp;G1229&amp;"|"&amp;H1229&amp;"|"&amp;I1229&amp;"|"&amp;J1229&amp;"|"&amp;K1229&amp;"|"&amp;L1229&amp;"|"&amp;M1229&amp;"|"&amp;N1229&amp;"|"&amp;O1229&amp;"|"&amp;P1229&amp;"|"&amp;Q1229&amp;"|"&amp;R1229&amp;"|"&amp;S1229&amp;"|"&amp;T1229&amp;"|"&amp;U1229&amp;"|"&amp;V1229&amp;"|"&amp;W1229&amp;"|"&amp;X1229&amp;"|"&amp;Y1229&amp;"|"&amp;Z1229&amp;"|"&amp;AA1229&amp;"|"&amp;AB1229&amp;"|"&amp;AC1229&amp;"|"&amp;AD1229&amp;"|"&amp;AE1229&amp;"|"&amp;AF1229&amp;"|"&amp;AG1229</f>
        <v>City Hotel|1|90|2016|June|27|28|1|5|2|0|0|BB|USA|Online TA|TA/TO|0|0|0|A|A|0|No Deposit|9||0|Transient|114.3|0|0|Canceled|42460</v>
      </c>
      <c r="AI1229" s="14" t="str">
        <f aca="false">IF(COUNTIF($AH$4:$AH$2603,AH1229)&gt;1,"Duplicate","Unique")</f>
        <v>Unique</v>
      </c>
      <c r="AJ1229" s="14" t="str">
        <f aca="false">IF(COUNTBLANK(B1229:AG1229)&gt;0,"Missing ("&amp;COUNTBLANK(B1229:AG1229)&amp;")","Complete")</f>
        <v>Missing (1)</v>
      </c>
    </row>
    <row r="1230" customFormat="false" ht="15" hidden="false" customHeight="false" outlineLevel="0" collapsed="false">
      <c r="A1230" s="0" t="n">
        <v>1227</v>
      </c>
      <c r="B1230" s="0" t="s">
        <v>80</v>
      </c>
      <c r="C1230" s="0" t="n">
        <v>0</v>
      </c>
      <c r="D1230" s="0" t="n">
        <v>7</v>
      </c>
      <c r="E1230" s="0" t="n">
        <v>2016</v>
      </c>
      <c r="F1230" s="0" t="s">
        <v>135</v>
      </c>
      <c r="G1230" s="0" t="n">
        <v>25</v>
      </c>
      <c r="H1230" s="0" t="n">
        <v>13</v>
      </c>
      <c r="I1230" s="0" t="n">
        <v>1</v>
      </c>
      <c r="J1230" s="0" t="n">
        <v>2</v>
      </c>
      <c r="K1230" s="0" t="n">
        <v>1</v>
      </c>
      <c r="L1230" s="0" t="n">
        <v>0</v>
      </c>
      <c r="M1230" s="0" t="n">
        <v>0</v>
      </c>
      <c r="N1230" s="0" t="s">
        <v>82</v>
      </c>
      <c r="O1230" s="0" t="s">
        <v>92</v>
      </c>
      <c r="P1230" s="0" t="s">
        <v>128</v>
      </c>
      <c r="Q1230" s="0" t="s">
        <v>128</v>
      </c>
      <c r="R1230" s="0" t="n">
        <v>0</v>
      </c>
      <c r="S1230" s="0" t="n">
        <v>0</v>
      </c>
      <c r="T1230" s="0" t="n">
        <v>0</v>
      </c>
      <c r="U1230" s="0" t="s">
        <v>95</v>
      </c>
      <c r="V1230" s="0" t="s">
        <v>156</v>
      </c>
      <c r="W1230" s="0" t="n">
        <v>0</v>
      </c>
      <c r="X1230" s="0" t="s">
        <v>86</v>
      </c>
      <c r="Z1230" s="0" t="n">
        <v>331</v>
      </c>
      <c r="AA1230" s="0" t="n">
        <v>0</v>
      </c>
      <c r="AB1230" s="0" t="s">
        <v>87</v>
      </c>
      <c r="AC1230" s="0" t="n">
        <v>75</v>
      </c>
      <c r="AD1230" s="0" t="n">
        <v>0</v>
      </c>
      <c r="AE1230" s="0" t="n">
        <v>0</v>
      </c>
      <c r="AF1230" s="0" t="s">
        <v>88</v>
      </c>
      <c r="AG1230" s="13" t="n">
        <v>42537</v>
      </c>
      <c r="AH1230" s="0" t="str">
        <f aca="false">B1230&amp;"|"&amp;C1230&amp;"|"&amp;D1230&amp;"|"&amp;E1230&amp;"|"&amp;F1230&amp;"|"&amp;G1230&amp;"|"&amp;H1230&amp;"|"&amp;I1230&amp;"|"&amp;J1230&amp;"|"&amp;K1230&amp;"|"&amp;L1230&amp;"|"&amp;M1230&amp;"|"&amp;N1230&amp;"|"&amp;O1230&amp;"|"&amp;P1230&amp;"|"&amp;Q1230&amp;"|"&amp;R1230&amp;"|"&amp;S1230&amp;"|"&amp;T1230&amp;"|"&amp;U1230&amp;"|"&amp;V1230&amp;"|"&amp;W1230&amp;"|"&amp;X1230&amp;"|"&amp;Y1230&amp;"|"&amp;Z1230&amp;"|"&amp;AA1230&amp;"|"&amp;AB1230&amp;"|"&amp;AC1230&amp;"|"&amp;AD1230&amp;"|"&amp;AE1230&amp;"|"&amp;AF1230&amp;"|"&amp;AG1230</f>
        <v>Resort Hotel|0|7|2016|June|25|13|1|2|1|0|0|BB|PRT|Corporate|Corporate|0|0|0|A|C|0|No Deposit||331|0|Transient|75|0|0|Check-Out|42537</v>
      </c>
      <c r="AI1230" s="0" t="str">
        <f aca="false">IF(COUNTIF($AH$4:$AH$2603,AH1230)&gt;1,"Duplicate","Unique")</f>
        <v>Unique</v>
      </c>
      <c r="AJ1230" s="0" t="str">
        <f aca="false">IF(COUNTBLANK(B1230:AG1230)&gt;0,"Missing ("&amp;COUNTBLANK(B1230:AG1230)&amp;")","Complete")</f>
        <v>Missing (1)</v>
      </c>
    </row>
    <row r="1231" customFormat="false" ht="15" hidden="false" customHeight="false" outlineLevel="0" collapsed="false">
      <c r="A1231" s="14" t="n">
        <v>1228</v>
      </c>
      <c r="B1231" s="14" t="s">
        <v>80</v>
      </c>
      <c r="C1231" s="14" t="n">
        <v>0</v>
      </c>
      <c r="D1231" s="14" t="n">
        <v>237</v>
      </c>
      <c r="E1231" s="14" t="n">
        <v>2017</v>
      </c>
      <c r="F1231" s="14" t="s">
        <v>121</v>
      </c>
      <c r="G1231" s="14" t="n">
        <v>18</v>
      </c>
      <c r="H1231" s="14" t="n">
        <v>2</v>
      </c>
      <c r="I1231" s="14" t="n">
        <v>2</v>
      </c>
      <c r="J1231" s="14" t="n">
        <v>5</v>
      </c>
      <c r="K1231" s="14" t="n">
        <v>2</v>
      </c>
      <c r="L1231" s="14" t="n">
        <v>0</v>
      </c>
      <c r="M1231" s="14" t="n">
        <v>0</v>
      </c>
      <c r="N1231" s="14" t="s">
        <v>82</v>
      </c>
      <c r="O1231" s="14" t="s">
        <v>83</v>
      </c>
      <c r="P1231" s="14" t="s">
        <v>99</v>
      </c>
      <c r="Q1231" s="14" t="s">
        <v>94</v>
      </c>
      <c r="R1231" s="14" t="n">
        <v>0</v>
      </c>
      <c r="S1231" s="14" t="n">
        <v>0</v>
      </c>
      <c r="T1231" s="14" t="n">
        <v>0</v>
      </c>
      <c r="U1231" s="14" t="s">
        <v>95</v>
      </c>
      <c r="V1231" s="14" t="s">
        <v>156</v>
      </c>
      <c r="W1231" s="14" t="n">
        <v>1</v>
      </c>
      <c r="X1231" s="14" t="s">
        <v>86</v>
      </c>
      <c r="Y1231" s="14" t="n">
        <v>436</v>
      </c>
      <c r="Z1231" s="14"/>
      <c r="AA1231" s="14" t="n">
        <v>0</v>
      </c>
      <c r="AB1231" s="14" t="s">
        <v>87</v>
      </c>
      <c r="AC1231" s="14" t="n">
        <v>43.2</v>
      </c>
      <c r="AD1231" s="14" t="n">
        <v>0</v>
      </c>
      <c r="AE1231" s="14" t="n">
        <v>1</v>
      </c>
      <c r="AF1231" s="14" t="s">
        <v>88</v>
      </c>
      <c r="AG1231" s="15" t="n">
        <v>42864</v>
      </c>
      <c r="AH1231" s="14" t="str">
        <f aca="false">B1231&amp;"|"&amp;C1231&amp;"|"&amp;D1231&amp;"|"&amp;E1231&amp;"|"&amp;F1231&amp;"|"&amp;G1231&amp;"|"&amp;H1231&amp;"|"&amp;I1231&amp;"|"&amp;J1231&amp;"|"&amp;K1231&amp;"|"&amp;L1231&amp;"|"&amp;M1231&amp;"|"&amp;N1231&amp;"|"&amp;O1231&amp;"|"&amp;P1231&amp;"|"&amp;Q1231&amp;"|"&amp;R1231&amp;"|"&amp;S1231&amp;"|"&amp;T1231&amp;"|"&amp;U1231&amp;"|"&amp;V1231&amp;"|"&amp;W1231&amp;"|"&amp;X1231&amp;"|"&amp;Y1231&amp;"|"&amp;Z1231&amp;"|"&amp;AA1231&amp;"|"&amp;AB1231&amp;"|"&amp;AC1231&amp;"|"&amp;AD1231&amp;"|"&amp;AE1231&amp;"|"&amp;AF1231&amp;"|"&amp;AG1231</f>
        <v>Resort Hotel|0|237|2017|May|18|2|2|5|2|0|0|BB|GBR|Offline TA/TO|TA/TO|0|0|0|A|C|1|No Deposit|436||0|Transient|43.2|0|1|Check-Out|42864</v>
      </c>
      <c r="AI1231" s="14" t="str">
        <f aca="false">IF(COUNTIF($AH$4:$AH$2603,AH1231)&gt;1,"Duplicate","Unique")</f>
        <v>Unique</v>
      </c>
      <c r="AJ1231" s="14" t="str">
        <f aca="false">IF(COUNTBLANK(B1231:AG1231)&gt;0,"Missing ("&amp;COUNTBLANK(B1231:AG1231)&amp;")","Complete")</f>
        <v>Missing (1)</v>
      </c>
    </row>
    <row r="1232" customFormat="false" ht="15" hidden="false" customHeight="false" outlineLevel="0" collapsed="false">
      <c r="A1232" s="0" t="n">
        <v>1229</v>
      </c>
      <c r="B1232" s="0" t="s">
        <v>90</v>
      </c>
      <c r="C1232" s="0" t="n">
        <v>0</v>
      </c>
      <c r="D1232" s="0" t="n">
        <v>43</v>
      </c>
      <c r="E1232" s="0" t="n">
        <v>2016</v>
      </c>
      <c r="F1232" s="0" t="s">
        <v>119</v>
      </c>
      <c r="G1232" s="0" t="n">
        <v>33</v>
      </c>
      <c r="H1232" s="0" t="n">
        <v>7</v>
      </c>
      <c r="I1232" s="0" t="n">
        <v>2</v>
      </c>
      <c r="J1232" s="0" t="n">
        <v>0</v>
      </c>
      <c r="K1232" s="0" t="n">
        <v>2</v>
      </c>
      <c r="L1232" s="0" t="n">
        <v>0</v>
      </c>
      <c r="M1232" s="0" t="n">
        <v>0</v>
      </c>
      <c r="N1232" s="0" t="s">
        <v>82</v>
      </c>
      <c r="O1232" s="0" t="s">
        <v>122</v>
      </c>
      <c r="P1232" s="0" t="s">
        <v>93</v>
      </c>
      <c r="Q1232" s="0" t="s">
        <v>94</v>
      </c>
      <c r="R1232" s="0" t="n">
        <v>0</v>
      </c>
      <c r="S1232" s="0" t="n">
        <v>0</v>
      </c>
      <c r="T1232" s="0" t="n">
        <v>0</v>
      </c>
      <c r="U1232" s="0" t="s">
        <v>95</v>
      </c>
      <c r="V1232" s="0" t="s">
        <v>95</v>
      </c>
      <c r="W1232" s="0" t="n">
        <v>0</v>
      </c>
      <c r="X1232" s="0" t="s">
        <v>86</v>
      </c>
      <c r="Y1232" s="0" t="n">
        <v>9</v>
      </c>
      <c r="AA1232" s="0" t="n">
        <v>0</v>
      </c>
      <c r="AB1232" s="0" t="s">
        <v>87</v>
      </c>
      <c r="AC1232" s="0" t="n">
        <v>135.9</v>
      </c>
      <c r="AD1232" s="0" t="n">
        <v>0</v>
      </c>
      <c r="AE1232" s="0" t="n">
        <v>1</v>
      </c>
      <c r="AF1232" s="0" t="s">
        <v>88</v>
      </c>
      <c r="AG1232" s="13" t="n">
        <v>42591</v>
      </c>
      <c r="AH1232" s="0" t="str">
        <f aca="false">B1232&amp;"|"&amp;C1232&amp;"|"&amp;D1232&amp;"|"&amp;E1232&amp;"|"&amp;F1232&amp;"|"&amp;G1232&amp;"|"&amp;H1232&amp;"|"&amp;I1232&amp;"|"&amp;J1232&amp;"|"&amp;K1232&amp;"|"&amp;L1232&amp;"|"&amp;M1232&amp;"|"&amp;N1232&amp;"|"&amp;O1232&amp;"|"&amp;P1232&amp;"|"&amp;Q1232&amp;"|"&amp;R1232&amp;"|"&amp;S1232&amp;"|"&amp;T1232&amp;"|"&amp;U1232&amp;"|"&amp;V1232&amp;"|"&amp;W1232&amp;"|"&amp;X1232&amp;"|"&amp;Y1232&amp;"|"&amp;Z1232&amp;"|"&amp;AA1232&amp;"|"&amp;AB1232&amp;"|"&amp;AC1232&amp;"|"&amp;AD1232&amp;"|"&amp;AE1232&amp;"|"&amp;AF1232&amp;"|"&amp;AG1232</f>
        <v>City Hotel|0|43|2016|August|33|7|2|0|2|0|0|BB|FRA|Online TA|TA/TO|0|0|0|A|A|0|No Deposit|9||0|Transient|135.9|0|1|Check-Out|42591</v>
      </c>
      <c r="AI1232" s="0" t="str">
        <f aca="false">IF(COUNTIF($AH$4:$AH$2603,AH1232)&gt;1,"Duplicate","Unique")</f>
        <v>Unique</v>
      </c>
      <c r="AJ1232" s="0" t="str">
        <f aca="false">IF(COUNTBLANK(B1232:AG1232)&gt;0,"Missing ("&amp;COUNTBLANK(B1232:AG1232)&amp;")","Complete")</f>
        <v>Missing (1)</v>
      </c>
    </row>
    <row r="1233" customFormat="false" ht="15" hidden="false" customHeight="false" outlineLevel="0" collapsed="false">
      <c r="A1233" s="14" t="n">
        <v>1230</v>
      </c>
      <c r="B1233" s="14" t="s">
        <v>80</v>
      </c>
      <c r="C1233" s="14" t="n">
        <v>0</v>
      </c>
      <c r="D1233" s="14" t="n">
        <v>1</v>
      </c>
      <c r="E1233" s="14" t="n">
        <v>2017</v>
      </c>
      <c r="F1233" s="14" t="s">
        <v>118</v>
      </c>
      <c r="G1233" s="14" t="n">
        <v>9</v>
      </c>
      <c r="H1233" s="14" t="n">
        <v>26</v>
      </c>
      <c r="I1233" s="14" t="n">
        <v>1</v>
      </c>
      <c r="J1233" s="14" t="n">
        <v>0</v>
      </c>
      <c r="K1233" s="14" t="n">
        <v>2</v>
      </c>
      <c r="L1233" s="14" t="n">
        <v>2</v>
      </c>
      <c r="M1233" s="14" t="n">
        <v>0</v>
      </c>
      <c r="N1233" s="14" t="s">
        <v>82</v>
      </c>
      <c r="O1233" s="14" t="s">
        <v>163</v>
      </c>
      <c r="P1233" s="14" t="s">
        <v>93</v>
      </c>
      <c r="Q1233" s="14" t="s">
        <v>94</v>
      </c>
      <c r="R1233" s="14" t="n">
        <v>0</v>
      </c>
      <c r="S1233" s="14" t="n">
        <v>0</v>
      </c>
      <c r="T1233" s="14" t="n">
        <v>0</v>
      </c>
      <c r="U1233" s="14" t="s">
        <v>156</v>
      </c>
      <c r="V1233" s="14" t="s">
        <v>156</v>
      </c>
      <c r="W1233" s="14" t="n">
        <v>0</v>
      </c>
      <c r="X1233" s="14" t="s">
        <v>86</v>
      </c>
      <c r="Y1233" s="14" t="n">
        <v>240</v>
      </c>
      <c r="Z1233" s="14"/>
      <c r="AA1233" s="14" t="n">
        <v>0</v>
      </c>
      <c r="AB1233" s="14" t="s">
        <v>87</v>
      </c>
      <c r="AC1233" s="14" t="n">
        <v>75</v>
      </c>
      <c r="AD1233" s="14" t="n">
        <v>0</v>
      </c>
      <c r="AE1233" s="14" t="n">
        <v>0</v>
      </c>
      <c r="AF1233" s="14" t="s">
        <v>88</v>
      </c>
      <c r="AG1233" s="15" t="n">
        <v>42793</v>
      </c>
      <c r="AH1233" s="14" t="str">
        <f aca="false">B1233&amp;"|"&amp;C1233&amp;"|"&amp;D1233&amp;"|"&amp;E1233&amp;"|"&amp;F1233&amp;"|"&amp;G1233&amp;"|"&amp;H1233&amp;"|"&amp;I1233&amp;"|"&amp;J1233&amp;"|"&amp;K1233&amp;"|"&amp;L1233&amp;"|"&amp;M1233&amp;"|"&amp;N1233&amp;"|"&amp;O1233&amp;"|"&amp;P1233&amp;"|"&amp;Q1233&amp;"|"&amp;R1233&amp;"|"&amp;S1233&amp;"|"&amp;T1233&amp;"|"&amp;U1233&amp;"|"&amp;V1233&amp;"|"&amp;W1233&amp;"|"&amp;X1233&amp;"|"&amp;Y1233&amp;"|"&amp;Z1233&amp;"|"&amp;AA1233&amp;"|"&amp;AB1233&amp;"|"&amp;AC1233&amp;"|"&amp;AD1233&amp;"|"&amp;AE1233&amp;"|"&amp;AF1233&amp;"|"&amp;AG1233</f>
        <v>Resort Hotel|0|1|2017|February|9|26|1|0|2|2|0|BB|RUS|Online TA|TA/TO|0|0|0|C|C|0|No Deposit|240||0|Transient|75|0|0|Check-Out|42793</v>
      </c>
      <c r="AI1233" s="14" t="str">
        <f aca="false">IF(COUNTIF($AH$4:$AH$2603,AH1233)&gt;1,"Duplicate","Unique")</f>
        <v>Unique</v>
      </c>
      <c r="AJ1233" s="14" t="str">
        <f aca="false">IF(COUNTBLANK(B1233:AG1233)&gt;0,"Missing ("&amp;COUNTBLANK(B1233:AG1233)&amp;")","Complete")</f>
        <v>Missing (1)</v>
      </c>
    </row>
    <row r="1234" customFormat="false" ht="15" hidden="false" customHeight="false" outlineLevel="0" collapsed="false">
      <c r="A1234" s="0" t="n">
        <v>1231</v>
      </c>
      <c r="B1234" s="0" t="s">
        <v>80</v>
      </c>
      <c r="C1234" s="0" t="n">
        <v>0</v>
      </c>
      <c r="D1234" s="0" t="n">
        <v>22</v>
      </c>
      <c r="E1234" s="0" t="n">
        <v>2015</v>
      </c>
      <c r="F1234" s="0" t="s">
        <v>91</v>
      </c>
      <c r="G1234" s="0" t="n">
        <v>29</v>
      </c>
      <c r="H1234" s="0" t="n">
        <v>16</v>
      </c>
      <c r="I1234" s="0" t="n">
        <v>2</v>
      </c>
      <c r="J1234" s="0" t="n">
        <v>5</v>
      </c>
      <c r="K1234" s="0" t="n">
        <v>2</v>
      </c>
      <c r="L1234" s="0" t="n">
        <v>0</v>
      </c>
      <c r="M1234" s="0" t="n">
        <v>0</v>
      </c>
      <c r="N1234" s="0" t="s">
        <v>82</v>
      </c>
      <c r="O1234" s="0" t="s">
        <v>92</v>
      </c>
      <c r="P1234" s="0" t="s">
        <v>84</v>
      </c>
      <c r="Q1234" s="0" t="s">
        <v>84</v>
      </c>
      <c r="R1234" s="0" t="n">
        <v>0</v>
      </c>
      <c r="S1234" s="0" t="n">
        <v>0</v>
      </c>
      <c r="T1234" s="0" t="n">
        <v>0</v>
      </c>
      <c r="U1234" s="0" t="s">
        <v>85</v>
      </c>
      <c r="V1234" s="0" t="s">
        <v>85</v>
      </c>
      <c r="W1234" s="0" t="n">
        <v>0</v>
      </c>
      <c r="X1234" s="0" t="s">
        <v>86</v>
      </c>
      <c r="Y1234" s="0" t="n">
        <v>250</v>
      </c>
      <c r="AA1234" s="0" t="n">
        <v>0</v>
      </c>
      <c r="AB1234" s="0" t="s">
        <v>87</v>
      </c>
      <c r="AC1234" s="0" t="n">
        <v>160</v>
      </c>
      <c r="AD1234" s="0" t="n">
        <v>0</v>
      </c>
      <c r="AE1234" s="0" t="n">
        <v>0</v>
      </c>
      <c r="AF1234" s="0" t="s">
        <v>88</v>
      </c>
      <c r="AG1234" s="13" t="n">
        <v>42208</v>
      </c>
      <c r="AH1234" s="0" t="str">
        <f aca="false">B1234&amp;"|"&amp;C1234&amp;"|"&amp;D1234&amp;"|"&amp;E1234&amp;"|"&amp;F1234&amp;"|"&amp;G1234&amp;"|"&amp;H1234&amp;"|"&amp;I1234&amp;"|"&amp;J1234&amp;"|"&amp;K1234&amp;"|"&amp;L1234&amp;"|"&amp;M1234&amp;"|"&amp;N1234&amp;"|"&amp;O1234&amp;"|"&amp;P1234&amp;"|"&amp;Q1234&amp;"|"&amp;R1234&amp;"|"&amp;S1234&amp;"|"&amp;T1234&amp;"|"&amp;U1234&amp;"|"&amp;V1234&amp;"|"&amp;W1234&amp;"|"&amp;X1234&amp;"|"&amp;Y1234&amp;"|"&amp;Z1234&amp;"|"&amp;AA1234&amp;"|"&amp;AB1234&amp;"|"&amp;AC1234&amp;"|"&amp;AD1234&amp;"|"&amp;AE1234&amp;"|"&amp;AF1234&amp;"|"&amp;AG1234</f>
        <v>Resort Hotel|0|22|2015|July|29|16|2|5|2|0|0|BB|PRT|Direct|Direct|0|0|0|F|F|0|No Deposit|250||0|Transient|160|0|0|Check-Out|42208</v>
      </c>
      <c r="AI1234" s="0" t="str">
        <f aca="false">IF(COUNTIF($AH$4:$AH$2603,AH1234)&gt;1,"Duplicate","Unique")</f>
        <v>Unique</v>
      </c>
      <c r="AJ1234" s="0" t="str">
        <f aca="false">IF(COUNTBLANK(B1234:AG1234)&gt;0,"Missing ("&amp;COUNTBLANK(B1234:AG1234)&amp;")","Complete")</f>
        <v>Missing (1)</v>
      </c>
    </row>
    <row r="1235" customFormat="false" ht="15" hidden="false" customHeight="false" outlineLevel="0" collapsed="false">
      <c r="A1235" s="14" t="n">
        <v>1232</v>
      </c>
      <c r="B1235" s="14" t="s">
        <v>90</v>
      </c>
      <c r="C1235" s="14" t="n">
        <v>1</v>
      </c>
      <c r="D1235" s="14" t="n">
        <v>175</v>
      </c>
      <c r="E1235" s="14" t="n">
        <v>2017</v>
      </c>
      <c r="F1235" s="14" t="s">
        <v>103</v>
      </c>
      <c r="G1235" s="14" t="n">
        <v>10</v>
      </c>
      <c r="H1235" s="14" t="n">
        <v>10</v>
      </c>
      <c r="I1235" s="14" t="n">
        <v>1</v>
      </c>
      <c r="J1235" s="14" t="n">
        <v>2</v>
      </c>
      <c r="K1235" s="14" t="n">
        <v>2</v>
      </c>
      <c r="L1235" s="14" t="n">
        <v>0</v>
      </c>
      <c r="M1235" s="14" t="n">
        <v>0</v>
      </c>
      <c r="N1235" s="14" t="s">
        <v>82</v>
      </c>
      <c r="O1235" s="14" t="s">
        <v>130</v>
      </c>
      <c r="P1235" s="14" t="s">
        <v>93</v>
      </c>
      <c r="Q1235" s="14" t="s">
        <v>94</v>
      </c>
      <c r="R1235" s="14" t="n">
        <v>0</v>
      </c>
      <c r="S1235" s="14" t="n">
        <v>0</v>
      </c>
      <c r="T1235" s="14" t="n">
        <v>0</v>
      </c>
      <c r="U1235" s="14" t="s">
        <v>95</v>
      </c>
      <c r="V1235" s="14" t="s">
        <v>95</v>
      </c>
      <c r="W1235" s="14" t="n">
        <v>0</v>
      </c>
      <c r="X1235" s="14" t="s">
        <v>86</v>
      </c>
      <c r="Y1235" s="14" t="n">
        <v>9</v>
      </c>
      <c r="Z1235" s="14"/>
      <c r="AA1235" s="14" t="n">
        <v>0</v>
      </c>
      <c r="AB1235" s="14" t="s">
        <v>87</v>
      </c>
      <c r="AC1235" s="14" t="n">
        <v>93.6</v>
      </c>
      <c r="AD1235" s="14" t="n">
        <v>0</v>
      </c>
      <c r="AE1235" s="14" t="n">
        <v>0</v>
      </c>
      <c r="AF1235" s="14" t="s">
        <v>96</v>
      </c>
      <c r="AG1235" s="15" t="n">
        <v>42652</v>
      </c>
      <c r="AH1235" s="14" t="str">
        <f aca="false">B1235&amp;"|"&amp;C1235&amp;"|"&amp;D1235&amp;"|"&amp;E1235&amp;"|"&amp;F1235&amp;"|"&amp;G1235&amp;"|"&amp;H1235&amp;"|"&amp;I1235&amp;"|"&amp;J1235&amp;"|"&amp;K1235&amp;"|"&amp;L1235&amp;"|"&amp;M1235&amp;"|"&amp;N1235&amp;"|"&amp;O1235&amp;"|"&amp;P1235&amp;"|"&amp;Q1235&amp;"|"&amp;R1235&amp;"|"&amp;S1235&amp;"|"&amp;T1235&amp;"|"&amp;U1235&amp;"|"&amp;V1235&amp;"|"&amp;W1235&amp;"|"&amp;X1235&amp;"|"&amp;Y1235&amp;"|"&amp;Z1235&amp;"|"&amp;AA1235&amp;"|"&amp;AB1235&amp;"|"&amp;AC1235&amp;"|"&amp;AD1235&amp;"|"&amp;AE1235&amp;"|"&amp;AF1235&amp;"|"&amp;AG1235</f>
        <v>City Hotel|1|175|2017|March|10|10|1|2|2|0|0|BB|NLD|Online TA|TA/TO|0|0|0|A|A|0|No Deposit|9||0|Transient|93.6|0|0|Canceled|42652</v>
      </c>
      <c r="AI1235" s="14" t="str">
        <f aca="false">IF(COUNTIF($AH$4:$AH$2603,AH1235)&gt;1,"Duplicate","Unique")</f>
        <v>Unique</v>
      </c>
      <c r="AJ1235" s="14" t="str">
        <f aca="false">IF(COUNTBLANK(B1235:AG1235)&gt;0,"Missing ("&amp;COUNTBLANK(B1235:AG1235)&amp;")","Complete")</f>
        <v>Missing (1)</v>
      </c>
    </row>
    <row r="1236" customFormat="false" ht="15" hidden="false" customHeight="false" outlineLevel="0" collapsed="false">
      <c r="A1236" s="0" t="n">
        <v>1233</v>
      </c>
      <c r="B1236" s="0" t="s">
        <v>90</v>
      </c>
      <c r="C1236" s="0" t="n">
        <v>0</v>
      </c>
      <c r="D1236" s="0" t="n">
        <v>219</v>
      </c>
      <c r="E1236" s="0" t="n">
        <v>2016</v>
      </c>
      <c r="F1236" s="0" t="s">
        <v>119</v>
      </c>
      <c r="G1236" s="0" t="n">
        <v>34</v>
      </c>
      <c r="H1236" s="0" t="n">
        <v>20</v>
      </c>
      <c r="I1236" s="0" t="n">
        <v>1</v>
      </c>
      <c r="J1236" s="0" t="n">
        <v>1</v>
      </c>
      <c r="K1236" s="0" t="n">
        <v>2</v>
      </c>
      <c r="L1236" s="0" t="n">
        <v>0</v>
      </c>
      <c r="M1236" s="0" t="n">
        <v>0</v>
      </c>
      <c r="N1236" s="0" t="s">
        <v>112</v>
      </c>
      <c r="O1236" s="0" t="s">
        <v>158</v>
      </c>
      <c r="P1236" s="0" t="s">
        <v>116</v>
      </c>
      <c r="Q1236" s="0" t="s">
        <v>94</v>
      </c>
      <c r="R1236" s="0" t="n">
        <v>0</v>
      </c>
      <c r="S1236" s="0" t="n">
        <v>0</v>
      </c>
      <c r="T1236" s="0" t="n">
        <v>0</v>
      </c>
      <c r="U1236" s="0" t="s">
        <v>95</v>
      </c>
      <c r="V1236" s="0" t="s">
        <v>95</v>
      </c>
      <c r="W1236" s="0" t="n">
        <v>0</v>
      </c>
      <c r="X1236" s="0" t="s">
        <v>86</v>
      </c>
      <c r="Y1236" s="0" t="n">
        <v>1</v>
      </c>
      <c r="AA1236" s="0" t="n">
        <v>0</v>
      </c>
      <c r="AB1236" s="0" t="s">
        <v>101</v>
      </c>
      <c r="AC1236" s="0" t="n">
        <v>96</v>
      </c>
      <c r="AD1236" s="0" t="n">
        <v>0</v>
      </c>
      <c r="AE1236" s="0" t="n">
        <v>0</v>
      </c>
      <c r="AF1236" s="0" t="s">
        <v>88</v>
      </c>
      <c r="AG1236" s="13" t="n">
        <v>42604</v>
      </c>
      <c r="AH1236" s="0" t="str">
        <f aca="false">B1236&amp;"|"&amp;C1236&amp;"|"&amp;D1236&amp;"|"&amp;E1236&amp;"|"&amp;F1236&amp;"|"&amp;G1236&amp;"|"&amp;H1236&amp;"|"&amp;I1236&amp;"|"&amp;J1236&amp;"|"&amp;K1236&amp;"|"&amp;L1236&amp;"|"&amp;M1236&amp;"|"&amp;N1236&amp;"|"&amp;O1236&amp;"|"&amp;P1236&amp;"|"&amp;Q1236&amp;"|"&amp;R1236&amp;"|"&amp;S1236&amp;"|"&amp;T1236&amp;"|"&amp;U1236&amp;"|"&amp;V1236&amp;"|"&amp;W1236&amp;"|"&amp;X1236&amp;"|"&amp;Y1236&amp;"|"&amp;Z1236&amp;"|"&amp;AA1236&amp;"|"&amp;AB1236&amp;"|"&amp;AC1236&amp;"|"&amp;AD1236&amp;"|"&amp;AE1236&amp;"|"&amp;AF1236&amp;"|"&amp;AG1236</f>
        <v>City Hotel|0|219|2016|August|34|20|1|1|2|0|0|HB|ITA|Groups|TA/TO|0|0|0|A|A|0|No Deposit|1||0|Transient-Party|96|0|0|Check-Out|42604</v>
      </c>
      <c r="AI1236" s="0" t="str">
        <f aca="false">IF(COUNTIF($AH$4:$AH$2603,AH1236)&gt;1,"Duplicate","Unique")</f>
        <v>Unique</v>
      </c>
      <c r="AJ1236" s="0" t="str">
        <f aca="false">IF(COUNTBLANK(B1236:AG1236)&gt;0,"Missing ("&amp;COUNTBLANK(B1236:AG1236)&amp;")","Complete")</f>
        <v>Missing (1)</v>
      </c>
    </row>
    <row r="1237" customFormat="false" ht="15" hidden="false" customHeight="false" outlineLevel="0" collapsed="false">
      <c r="A1237" s="14" t="n">
        <v>1234</v>
      </c>
      <c r="B1237" s="14" t="s">
        <v>90</v>
      </c>
      <c r="C1237" s="14" t="n">
        <v>0</v>
      </c>
      <c r="D1237" s="14" t="n">
        <v>120</v>
      </c>
      <c r="E1237" s="14" t="n">
        <v>2017</v>
      </c>
      <c r="F1237" s="14" t="s">
        <v>119</v>
      </c>
      <c r="G1237" s="14" t="n">
        <v>34</v>
      </c>
      <c r="H1237" s="14" t="n">
        <v>23</v>
      </c>
      <c r="I1237" s="14" t="n">
        <v>0</v>
      </c>
      <c r="J1237" s="14" t="n">
        <v>2</v>
      </c>
      <c r="K1237" s="14" t="n">
        <v>1</v>
      </c>
      <c r="L1237" s="14" t="n">
        <v>0</v>
      </c>
      <c r="M1237" s="14" t="n">
        <v>0</v>
      </c>
      <c r="N1237" s="14" t="s">
        <v>82</v>
      </c>
      <c r="O1237" s="14" t="s">
        <v>123</v>
      </c>
      <c r="P1237" s="14" t="s">
        <v>84</v>
      </c>
      <c r="Q1237" s="14" t="s">
        <v>84</v>
      </c>
      <c r="R1237" s="14" t="n">
        <v>0</v>
      </c>
      <c r="S1237" s="14" t="n">
        <v>0</v>
      </c>
      <c r="T1237" s="14" t="n">
        <v>0</v>
      </c>
      <c r="U1237" s="14" t="s">
        <v>124</v>
      </c>
      <c r="V1237" s="14" t="s">
        <v>124</v>
      </c>
      <c r="W1237" s="14" t="n">
        <v>3</v>
      </c>
      <c r="X1237" s="14" t="s">
        <v>86</v>
      </c>
      <c r="Y1237" s="14" t="n">
        <v>14</v>
      </c>
      <c r="Z1237" s="14"/>
      <c r="AA1237" s="14" t="n">
        <v>0</v>
      </c>
      <c r="AB1237" s="14" t="s">
        <v>87</v>
      </c>
      <c r="AC1237" s="14" t="n">
        <v>180</v>
      </c>
      <c r="AD1237" s="14" t="n">
        <v>0</v>
      </c>
      <c r="AE1237" s="14" t="n">
        <v>2</v>
      </c>
      <c r="AF1237" s="14" t="s">
        <v>88</v>
      </c>
      <c r="AG1237" s="15" t="n">
        <v>42972</v>
      </c>
      <c r="AH1237" s="14" t="str">
        <f aca="false">B1237&amp;"|"&amp;C1237&amp;"|"&amp;D1237&amp;"|"&amp;E1237&amp;"|"&amp;F1237&amp;"|"&amp;G1237&amp;"|"&amp;H1237&amp;"|"&amp;I1237&amp;"|"&amp;J1237&amp;"|"&amp;K1237&amp;"|"&amp;L1237&amp;"|"&amp;M1237&amp;"|"&amp;N1237&amp;"|"&amp;O1237&amp;"|"&amp;P1237&amp;"|"&amp;Q1237&amp;"|"&amp;R1237&amp;"|"&amp;S1237&amp;"|"&amp;T1237&amp;"|"&amp;U1237&amp;"|"&amp;V1237&amp;"|"&amp;W1237&amp;"|"&amp;X1237&amp;"|"&amp;Y1237&amp;"|"&amp;Z1237&amp;"|"&amp;AA1237&amp;"|"&amp;AB1237&amp;"|"&amp;AC1237&amp;"|"&amp;AD1237&amp;"|"&amp;AE1237&amp;"|"&amp;AF1237&amp;"|"&amp;AG1237</f>
        <v>City Hotel|0|120|2017|August|34|23|0|2|1|0|0|BB|USA|Direct|Direct|0|0|0|E|E|3|No Deposit|14||0|Transient|180|0|2|Check-Out|42972</v>
      </c>
      <c r="AI1237" s="14" t="str">
        <f aca="false">IF(COUNTIF($AH$4:$AH$2603,AH1237)&gt;1,"Duplicate","Unique")</f>
        <v>Unique</v>
      </c>
      <c r="AJ1237" s="14" t="str">
        <f aca="false">IF(COUNTBLANK(B1237:AG1237)&gt;0,"Missing ("&amp;COUNTBLANK(B1237:AG1237)&amp;")","Complete")</f>
        <v>Missing (1)</v>
      </c>
    </row>
    <row r="1238" customFormat="false" ht="15" hidden="false" customHeight="false" outlineLevel="0" collapsed="false">
      <c r="A1238" s="0" t="n">
        <v>1235</v>
      </c>
      <c r="B1238" s="0" t="s">
        <v>90</v>
      </c>
      <c r="C1238" s="0" t="n">
        <v>0</v>
      </c>
      <c r="D1238" s="0" t="n">
        <v>301</v>
      </c>
      <c r="E1238" s="0" t="n">
        <v>2016</v>
      </c>
      <c r="F1238" s="0" t="s">
        <v>91</v>
      </c>
      <c r="G1238" s="0" t="n">
        <v>31</v>
      </c>
      <c r="H1238" s="0" t="n">
        <v>30</v>
      </c>
      <c r="I1238" s="0" t="n">
        <v>1</v>
      </c>
      <c r="J1238" s="0" t="n">
        <v>1</v>
      </c>
      <c r="K1238" s="0" t="n">
        <v>2</v>
      </c>
      <c r="L1238" s="0" t="n">
        <v>0</v>
      </c>
      <c r="M1238" s="0" t="n">
        <v>0</v>
      </c>
      <c r="N1238" s="0" t="s">
        <v>112</v>
      </c>
      <c r="O1238" s="0" t="s">
        <v>108</v>
      </c>
      <c r="P1238" s="0" t="s">
        <v>99</v>
      </c>
      <c r="Q1238" s="0" t="s">
        <v>94</v>
      </c>
      <c r="R1238" s="0" t="n">
        <v>0</v>
      </c>
      <c r="S1238" s="0" t="n">
        <v>0</v>
      </c>
      <c r="T1238" s="0" t="n">
        <v>0</v>
      </c>
      <c r="U1238" s="0" t="s">
        <v>95</v>
      </c>
      <c r="V1238" s="0" t="s">
        <v>95</v>
      </c>
      <c r="W1238" s="0" t="n">
        <v>0</v>
      </c>
      <c r="X1238" s="0" t="s">
        <v>86</v>
      </c>
      <c r="Y1238" s="0" t="n">
        <v>6</v>
      </c>
      <c r="AA1238" s="0" t="n">
        <v>0</v>
      </c>
      <c r="AB1238" s="0" t="s">
        <v>101</v>
      </c>
      <c r="AC1238" s="0" t="n">
        <v>115</v>
      </c>
      <c r="AD1238" s="0" t="n">
        <v>0</v>
      </c>
      <c r="AE1238" s="0" t="n">
        <v>1</v>
      </c>
      <c r="AF1238" s="0" t="s">
        <v>88</v>
      </c>
      <c r="AG1238" s="13" t="n">
        <v>42583</v>
      </c>
      <c r="AH1238" s="0" t="str">
        <f aca="false">B1238&amp;"|"&amp;C1238&amp;"|"&amp;D1238&amp;"|"&amp;E1238&amp;"|"&amp;F1238&amp;"|"&amp;G1238&amp;"|"&amp;H1238&amp;"|"&amp;I1238&amp;"|"&amp;J1238&amp;"|"&amp;K1238&amp;"|"&amp;L1238&amp;"|"&amp;M1238&amp;"|"&amp;N1238&amp;"|"&amp;O1238&amp;"|"&amp;P1238&amp;"|"&amp;Q1238&amp;"|"&amp;R1238&amp;"|"&amp;S1238&amp;"|"&amp;T1238&amp;"|"&amp;U1238&amp;"|"&amp;V1238&amp;"|"&amp;W1238&amp;"|"&amp;X1238&amp;"|"&amp;Y1238&amp;"|"&amp;Z1238&amp;"|"&amp;AA1238&amp;"|"&amp;AB1238&amp;"|"&amp;AC1238&amp;"|"&amp;AD1238&amp;"|"&amp;AE1238&amp;"|"&amp;AF1238&amp;"|"&amp;AG1238</f>
        <v>City Hotel|0|301|2016|July|31|30|1|1|2|0|0|HB|DEU|Offline TA/TO|TA/TO|0|0|0|A|A|0|No Deposit|6||0|Transient-Party|115|0|1|Check-Out|42583</v>
      </c>
      <c r="AI1238" s="0" t="str">
        <f aca="false">IF(COUNTIF($AH$4:$AH$2603,AH1238)&gt;1,"Duplicate","Unique")</f>
        <v>Duplicate</v>
      </c>
      <c r="AJ1238" s="0" t="str">
        <f aca="false">IF(COUNTBLANK(B1238:AG1238)&gt;0,"Missing ("&amp;COUNTBLANK(B1238:AG1238)&amp;")","Complete")</f>
        <v>Missing (1)</v>
      </c>
    </row>
    <row r="1239" customFormat="false" ht="15" hidden="false" customHeight="false" outlineLevel="0" collapsed="false">
      <c r="A1239" s="14" t="n">
        <v>1236</v>
      </c>
      <c r="B1239" s="14" t="s">
        <v>90</v>
      </c>
      <c r="C1239" s="14" t="n">
        <v>0</v>
      </c>
      <c r="D1239" s="14" t="n">
        <v>98</v>
      </c>
      <c r="E1239" s="14" t="n">
        <v>2016</v>
      </c>
      <c r="F1239" s="14" t="s">
        <v>91</v>
      </c>
      <c r="G1239" s="14" t="n">
        <v>29</v>
      </c>
      <c r="H1239" s="14" t="n">
        <v>15</v>
      </c>
      <c r="I1239" s="14" t="n">
        <v>1</v>
      </c>
      <c r="J1239" s="14" t="n">
        <v>2</v>
      </c>
      <c r="K1239" s="14" t="n">
        <v>2</v>
      </c>
      <c r="L1239" s="14" t="n">
        <v>1</v>
      </c>
      <c r="M1239" s="14" t="n">
        <v>0</v>
      </c>
      <c r="N1239" s="14" t="s">
        <v>82</v>
      </c>
      <c r="O1239" s="14" t="s">
        <v>163</v>
      </c>
      <c r="P1239" s="14" t="s">
        <v>93</v>
      </c>
      <c r="Q1239" s="14" t="s">
        <v>94</v>
      </c>
      <c r="R1239" s="14" t="n">
        <v>0</v>
      </c>
      <c r="S1239" s="14" t="n">
        <v>0</v>
      </c>
      <c r="T1239" s="14" t="n">
        <v>0</v>
      </c>
      <c r="U1239" s="14" t="s">
        <v>95</v>
      </c>
      <c r="V1239" s="14" t="s">
        <v>95</v>
      </c>
      <c r="W1239" s="14" t="n">
        <v>0</v>
      </c>
      <c r="X1239" s="14" t="s">
        <v>86</v>
      </c>
      <c r="Y1239" s="14" t="n">
        <v>9</v>
      </c>
      <c r="Z1239" s="14"/>
      <c r="AA1239" s="14" t="n">
        <v>0</v>
      </c>
      <c r="AB1239" s="14" t="s">
        <v>87</v>
      </c>
      <c r="AC1239" s="14" t="n">
        <v>121.5</v>
      </c>
      <c r="AD1239" s="14" t="n">
        <v>0</v>
      </c>
      <c r="AE1239" s="14" t="n">
        <v>1</v>
      </c>
      <c r="AF1239" s="14" t="s">
        <v>88</v>
      </c>
      <c r="AG1239" s="15" t="n">
        <v>42569</v>
      </c>
      <c r="AH1239" s="14" t="str">
        <f aca="false">B1239&amp;"|"&amp;C1239&amp;"|"&amp;D1239&amp;"|"&amp;E1239&amp;"|"&amp;F1239&amp;"|"&amp;G1239&amp;"|"&amp;H1239&amp;"|"&amp;I1239&amp;"|"&amp;J1239&amp;"|"&amp;K1239&amp;"|"&amp;L1239&amp;"|"&amp;M1239&amp;"|"&amp;N1239&amp;"|"&amp;O1239&amp;"|"&amp;P1239&amp;"|"&amp;Q1239&amp;"|"&amp;R1239&amp;"|"&amp;S1239&amp;"|"&amp;T1239&amp;"|"&amp;U1239&amp;"|"&amp;V1239&amp;"|"&amp;W1239&amp;"|"&amp;X1239&amp;"|"&amp;Y1239&amp;"|"&amp;Z1239&amp;"|"&amp;AA1239&amp;"|"&amp;AB1239&amp;"|"&amp;AC1239&amp;"|"&amp;AD1239&amp;"|"&amp;AE1239&amp;"|"&amp;AF1239&amp;"|"&amp;AG1239</f>
        <v>City Hotel|0|98|2016|July|29|15|1|2|2|1|0|BB|RUS|Online TA|TA/TO|0|0|0|A|A|0|No Deposit|9||0|Transient|121.5|0|1|Check-Out|42569</v>
      </c>
      <c r="AI1239" s="14" t="str">
        <f aca="false">IF(COUNTIF($AH$4:$AH$2603,AH1239)&gt;1,"Duplicate","Unique")</f>
        <v>Unique</v>
      </c>
      <c r="AJ1239" s="14" t="str">
        <f aca="false">IF(COUNTBLANK(B1239:AG1239)&gt;0,"Missing ("&amp;COUNTBLANK(B1239:AG1239)&amp;")","Complete")</f>
        <v>Missing (1)</v>
      </c>
    </row>
    <row r="1240" customFormat="false" ht="15" hidden="false" customHeight="false" outlineLevel="0" collapsed="false">
      <c r="A1240" s="0" t="n">
        <v>1237</v>
      </c>
      <c r="B1240" s="0" t="s">
        <v>80</v>
      </c>
      <c r="C1240" s="0" t="n">
        <v>0</v>
      </c>
      <c r="D1240" s="0" t="n">
        <v>3</v>
      </c>
      <c r="E1240" s="0" t="n">
        <v>2016</v>
      </c>
      <c r="F1240" s="0" t="s">
        <v>121</v>
      </c>
      <c r="G1240" s="0" t="n">
        <v>21</v>
      </c>
      <c r="H1240" s="0" t="n">
        <v>19</v>
      </c>
      <c r="I1240" s="0" t="n">
        <v>0</v>
      </c>
      <c r="J1240" s="0" t="n">
        <v>1</v>
      </c>
      <c r="K1240" s="0" t="n">
        <v>1</v>
      </c>
      <c r="L1240" s="0" t="n">
        <v>0</v>
      </c>
      <c r="M1240" s="0" t="n">
        <v>0</v>
      </c>
      <c r="N1240" s="0" t="s">
        <v>82</v>
      </c>
      <c r="O1240" s="0" t="s">
        <v>92</v>
      </c>
      <c r="P1240" s="0" t="s">
        <v>93</v>
      </c>
      <c r="Q1240" s="0" t="s">
        <v>94</v>
      </c>
      <c r="R1240" s="0" t="n">
        <v>0</v>
      </c>
      <c r="S1240" s="0" t="n">
        <v>0</v>
      </c>
      <c r="T1240" s="0" t="n">
        <v>0</v>
      </c>
      <c r="U1240" s="0" t="s">
        <v>109</v>
      </c>
      <c r="V1240" s="0" t="s">
        <v>109</v>
      </c>
      <c r="W1240" s="0" t="n">
        <v>0</v>
      </c>
      <c r="X1240" s="0" t="s">
        <v>86</v>
      </c>
      <c r="Y1240" s="0" t="n">
        <v>240</v>
      </c>
      <c r="AA1240" s="0" t="n">
        <v>0</v>
      </c>
      <c r="AB1240" s="0" t="s">
        <v>87</v>
      </c>
      <c r="AC1240" s="0" t="n">
        <v>94</v>
      </c>
      <c r="AD1240" s="0" t="n">
        <v>0</v>
      </c>
      <c r="AE1240" s="0" t="n">
        <v>0</v>
      </c>
      <c r="AF1240" s="0" t="s">
        <v>88</v>
      </c>
      <c r="AG1240" s="13" t="n">
        <v>42510</v>
      </c>
      <c r="AH1240" s="0" t="str">
        <f aca="false">B1240&amp;"|"&amp;C1240&amp;"|"&amp;D1240&amp;"|"&amp;E1240&amp;"|"&amp;F1240&amp;"|"&amp;G1240&amp;"|"&amp;H1240&amp;"|"&amp;I1240&amp;"|"&amp;J1240&amp;"|"&amp;K1240&amp;"|"&amp;L1240&amp;"|"&amp;M1240&amp;"|"&amp;N1240&amp;"|"&amp;O1240&amp;"|"&amp;P1240&amp;"|"&amp;Q1240&amp;"|"&amp;R1240&amp;"|"&amp;S1240&amp;"|"&amp;T1240&amp;"|"&amp;U1240&amp;"|"&amp;V1240&amp;"|"&amp;W1240&amp;"|"&amp;X1240&amp;"|"&amp;Y1240&amp;"|"&amp;Z1240&amp;"|"&amp;AA1240&amp;"|"&amp;AB1240&amp;"|"&amp;AC1240&amp;"|"&amp;AD1240&amp;"|"&amp;AE1240&amp;"|"&amp;AF1240&amp;"|"&amp;AG1240</f>
        <v>Resort Hotel|0|3|2016|May|21|19|0|1|1|0|0|BB|PRT|Online TA|TA/TO|0|0|0|D|D|0|No Deposit|240||0|Transient|94|0|0|Check-Out|42510</v>
      </c>
      <c r="AI1240" s="0" t="str">
        <f aca="false">IF(COUNTIF($AH$4:$AH$2603,AH1240)&gt;1,"Duplicate","Unique")</f>
        <v>Unique</v>
      </c>
      <c r="AJ1240" s="0" t="str">
        <f aca="false">IF(COUNTBLANK(B1240:AG1240)&gt;0,"Missing ("&amp;COUNTBLANK(B1240:AG1240)&amp;")","Complete")</f>
        <v>Missing (1)</v>
      </c>
    </row>
    <row r="1241" customFormat="false" ht="15" hidden="false" customHeight="false" outlineLevel="0" collapsed="false">
      <c r="A1241" s="14" t="n">
        <v>1238</v>
      </c>
      <c r="B1241" s="14" t="s">
        <v>80</v>
      </c>
      <c r="C1241" s="14" t="n">
        <v>0</v>
      </c>
      <c r="D1241" s="14" t="n">
        <v>99</v>
      </c>
      <c r="E1241" s="14" t="n">
        <v>2016</v>
      </c>
      <c r="F1241" s="14" t="s">
        <v>106</v>
      </c>
      <c r="G1241" s="14" t="n">
        <v>18</v>
      </c>
      <c r="H1241" s="14" t="n">
        <v>27</v>
      </c>
      <c r="I1241" s="14" t="n">
        <v>2</v>
      </c>
      <c r="J1241" s="14" t="n">
        <v>7</v>
      </c>
      <c r="K1241" s="14" t="n">
        <v>2</v>
      </c>
      <c r="L1241" s="14" t="n">
        <v>0</v>
      </c>
      <c r="M1241" s="14" t="n">
        <v>0</v>
      </c>
      <c r="N1241" s="14" t="s">
        <v>112</v>
      </c>
      <c r="O1241" s="14" t="s">
        <v>130</v>
      </c>
      <c r="P1241" s="14" t="s">
        <v>116</v>
      </c>
      <c r="Q1241" s="14" t="s">
        <v>94</v>
      </c>
      <c r="R1241" s="14" t="n">
        <v>0</v>
      </c>
      <c r="S1241" s="14" t="n">
        <v>0</v>
      </c>
      <c r="T1241" s="14" t="n">
        <v>0</v>
      </c>
      <c r="U1241" s="14" t="s">
        <v>95</v>
      </c>
      <c r="V1241" s="14" t="s">
        <v>148</v>
      </c>
      <c r="W1241" s="14" t="n">
        <v>9</v>
      </c>
      <c r="X1241" s="14" t="s">
        <v>86</v>
      </c>
      <c r="Y1241" s="14" t="n">
        <v>95</v>
      </c>
      <c r="Z1241" s="14"/>
      <c r="AA1241" s="14" t="n">
        <v>0</v>
      </c>
      <c r="AB1241" s="14" t="s">
        <v>101</v>
      </c>
      <c r="AC1241" s="14" t="n">
        <v>71.89</v>
      </c>
      <c r="AD1241" s="14" t="n">
        <v>0</v>
      </c>
      <c r="AE1241" s="14" t="n">
        <v>0</v>
      </c>
      <c r="AF1241" s="14" t="s">
        <v>88</v>
      </c>
      <c r="AG1241" s="15" t="n">
        <v>42496</v>
      </c>
      <c r="AH1241" s="14" t="str">
        <f aca="false">B1241&amp;"|"&amp;C1241&amp;"|"&amp;D1241&amp;"|"&amp;E1241&amp;"|"&amp;F1241&amp;"|"&amp;G1241&amp;"|"&amp;H1241&amp;"|"&amp;I1241&amp;"|"&amp;J1241&amp;"|"&amp;K1241&amp;"|"&amp;L1241&amp;"|"&amp;M1241&amp;"|"&amp;N1241&amp;"|"&amp;O1241&amp;"|"&amp;P1241&amp;"|"&amp;Q1241&amp;"|"&amp;R1241&amp;"|"&amp;S1241&amp;"|"&amp;T1241&amp;"|"&amp;U1241&amp;"|"&amp;V1241&amp;"|"&amp;W1241&amp;"|"&amp;X1241&amp;"|"&amp;Y1241&amp;"|"&amp;Z1241&amp;"|"&amp;AA1241&amp;"|"&amp;AB1241&amp;"|"&amp;AC1241&amp;"|"&amp;AD1241&amp;"|"&amp;AE1241&amp;"|"&amp;AF1241&amp;"|"&amp;AG1241</f>
        <v>Resort Hotel|0|99|2016|April|18|27|2|7|2|0|0|HB|NLD|Groups|TA/TO|0|0|0|A|I|9|No Deposit|95||0|Transient-Party|71.89|0|0|Check-Out|42496</v>
      </c>
      <c r="AI1241" s="14" t="str">
        <f aca="false">IF(COUNTIF($AH$4:$AH$2603,AH1241)&gt;1,"Duplicate","Unique")</f>
        <v>Unique</v>
      </c>
      <c r="AJ1241" s="14" t="str">
        <f aca="false">IF(COUNTBLANK(B1241:AG1241)&gt;0,"Missing ("&amp;COUNTBLANK(B1241:AG1241)&amp;")","Complete")</f>
        <v>Missing (1)</v>
      </c>
    </row>
    <row r="1242" customFormat="false" ht="15" hidden="false" customHeight="false" outlineLevel="0" collapsed="false">
      <c r="A1242" s="0" t="n">
        <v>1239</v>
      </c>
      <c r="B1242" s="0" t="s">
        <v>90</v>
      </c>
      <c r="C1242" s="0" t="n">
        <v>0</v>
      </c>
      <c r="D1242" s="0" t="n">
        <v>1</v>
      </c>
      <c r="E1242" s="0" t="n">
        <v>2015</v>
      </c>
      <c r="F1242" s="0" t="s">
        <v>81</v>
      </c>
      <c r="G1242" s="0" t="n">
        <v>53</v>
      </c>
      <c r="H1242" s="0" t="n">
        <v>31</v>
      </c>
      <c r="I1242" s="0" t="n">
        <v>0</v>
      </c>
      <c r="J1242" s="0" t="n">
        <v>3</v>
      </c>
      <c r="K1242" s="0" t="n">
        <v>3</v>
      </c>
      <c r="L1242" s="0" t="n">
        <v>0</v>
      </c>
      <c r="M1242" s="0" t="n">
        <v>0</v>
      </c>
      <c r="N1242" s="0" t="s">
        <v>107</v>
      </c>
      <c r="O1242" s="0" t="s">
        <v>158</v>
      </c>
      <c r="P1242" s="0" t="s">
        <v>93</v>
      </c>
      <c r="Q1242" s="0" t="s">
        <v>94</v>
      </c>
      <c r="R1242" s="0" t="n">
        <v>0</v>
      </c>
      <c r="S1242" s="0" t="n">
        <v>0</v>
      </c>
      <c r="T1242" s="0" t="n">
        <v>0</v>
      </c>
      <c r="U1242" s="0" t="s">
        <v>95</v>
      </c>
      <c r="V1242" s="0" t="s">
        <v>85</v>
      </c>
      <c r="W1242" s="0" t="n">
        <v>0</v>
      </c>
      <c r="X1242" s="0" t="s">
        <v>86</v>
      </c>
      <c r="Y1242" s="0" t="n">
        <v>7</v>
      </c>
      <c r="AA1242" s="0" t="n">
        <v>0</v>
      </c>
      <c r="AB1242" s="0" t="s">
        <v>87</v>
      </c>
      <c r="AC1242" s="0" t="n">
        <v>183.5</v>
      </c>
      <c r="AD1242" s="0" t="n">
        <v>0</v>
      </c>
      <c r="AE1242" s="0" t="n">
        <v>0</v>
      </c>
      <c r="AF1242" s="0" t="s">
        <v>88</v>
      </c>
      <c r="AG1242" s="13" t="n">
        <v>42372</v>
      </c>
      <c r="AH1242" s="0" t="str">
        <f aca="false">B1242&amp;"|"&amp;C1242&amp;"|"&amp;D1242&amp;"|"&amp;E1242&amp;"|"&amp;F1242&amp;"|"&amp;G1242&amp;"|"&amp;H1242&amp;"|"&amp;I1242&amp;"|"&amp;J1242&amp;"|"&amp;K1242&amp;"|"&amp;L1242&amp;"|"&amp;M1242&amp;"|"&amp;N1242&amp;"|"&amp;O1242&amp;"|"&amp;P1242&amp;"|"&amp;Q1242&amp;"|"&amp;R1242&amp;"|"&amp;S1242&amp;"|"&amp;T1242&amp;"|"&amp;U1242&amp;"|"&amp;V1242&amp;"|"&amp;W1242&amp;"|"&amp;X1242&amp;"|"&amp;Y1242&amp;"|"&amp;Z1242&amp;"|"&amp;AA1242&amp;"|"&amp;AB1242&amp;"|"&amp;AC1242&amp;"|"&amp;AD1242&amp;"|"&amp;AE1242&amp;"|"&amp;AF1242&amp;"|"&amp;AG1242</f>
        <v>City Hotel|0|1|2015|December|53|31|0|3|3|0|0|SC|ITA|Online TA|TA/TO|0|0|0|A|F|0|No Deposit|7||0|Transient|183.5|0|0|Check-Out|42372</v>
      </c>
      <c r="AI1242" s="0" t="str">
        <f aca="false">IF(COUNTIF($AH$4:$AH$2603,AH1242)&gt;1,"Duplicate","Unique")</f>
        <v>Unique</v>
      </c>
      <c r="AJ1242" s="0" t="str">
        <f aca="false">IF(COUNTBLANK(B1242:AG1242)&gt;0,"Missing ("&amp;COUNTBLANK(B1242:AG1242)&amp;")","Complete")</f>
        <v>Missing (1)</v>
      </c>
    </row>
    <row r="1243" customFormat="false" ht="15" hidden="false" customHeight="false" outlineLevel="0" collapsed="false">
      <c r="A1243" s="14" t="n">
        <v>1240</v>
      </c>
      <c r="B1243" s="14" t="s">
        <v>90</v>
      </c>
      <c r="C1243" s="14" t="n">
        <v>0</v>
      </c>
      <c r="D1243" s="14" t="n">
        <v>29</v>
      </c>
      <c r="E1243" s="14" t="n">
        <v>2015</v>
      </c>
      <c r="F1243" s="14" t="s">
        <v>111</v>
      </c>
      <c r="G1243" s="14" t="n">
        <v>44</v>
      </c>
      <c r="H1243" s="14" t="n">
        <v>27</v>
      </c>
      <c r="I1243" s="14" t="n">
        <v>0</v>
      </c>
      <c r="J1243" s="14" t="n">
        <v>3</v>
      </c>
      <c r="K1243" s="14" t="n">
        <v>2</v>
      </c>
      <c r="L1243" s="14" t="n">
        <v>0</v>
      </c>
      <c r="M1243" s="14" t="n">
        <v>0</v>
      </c>
      <c r="N1243" s="14" t="s">
        <v>82</v>
      </c>
      <c r="O1243" s="14" t="s">
        <v>83</v>
      </c>
      <c r="P1243" s="14" t="s">
        <v>99</v>
      </c>
      <c r="Q1243" s="14" t="s">
        <v>94</v>
      </c>
      <c r="R1243" s="14" t="n">
        <v>0</v>
      </c>
      <c r="S1243" s="14" t="n">
        <v>0</v>
      </c>
      <c r="T1243" s="14" t="n">
        <v>0</v>
      </c>
      <c r="U1243" s="14" t="s">
        <v>109</v>
      </c>
      <c r="V1243" s="14" t="s">
        <v>109</v>
      </c>
      <c r="W1243" s="14" t="n">
        <v>0</v>
      </c>
      <c r="X1243" s="14" t="s">
        <v>86</v>
      </c>
      <c r="Y1243" s="14" t="n">
        <v>28</v>
      </c>
      <c r="Z1243" s="14"/>
      <c r="AA1243" s="14" t="n">
        <v>0</v>
      </c>
      <c r="AB1243" s="14" t="s">
        <v>174</v>
      </c>
      <c r="AC1243" s="14" t="n">
        <v>75</v>
      </c>
      <c r="AD1243" s="14" t="n">
        <v>0</v>
      </c>
      <c r="AE1243" s="14" t="n">
        <v>0</v>
      </c>
      <c r="AF1243" s="14" t="s">
        <v>88</v>
      </c>
      <c r="AG1243" s="15" t="n">
        <v>42307</v>
      </c>
      <c r="AH1243" s="14" t="str">
        <f aca="false">B1243&amp;"|"&amp;C1243&amp;"|"&amp;D1243&amp;"|"&amp;E1243&amp;"|"&amp;F1243&amp;"|"&amp;G1243&amp;"|"&amp;H1243&amp;"|"&amp;I1243&amp;"|"&amp;J1243&amp;"|"&amp;K1243&amp;"|"&amp;L1243&amp;"|"&amp;M1243&amp;"|"&amp;N1243&amp;"|"&amp;O1243&amp;"|"&amp;P1243&amp;"|"&amp;Q1243&amp;"|"&amp;R1243&amp;"|"&amp;S1243&amp;"|"&amp;T1243&amp;"|"&amp;U1243&amp;"|"&amp;V1243&amp;"|"&amp;W1243&amp;"|"&amp;X1243&amp;"|"&amp;Y1243&amp;"|"&amp;Z1243&amp;"|"&amp;AA1243&amp;"|"&amp;AB1243&amp;"|"&amp;AC1243&amp;"|"&amp;AD1243&amp;"|"&amp;AE1243&amp;"|"&amp;AF1243&amp;"|"&amp;AG1243</f>
        <v>City Hotel|0|29|2015|October|44|27|0|3|2|0|0|BB|GBR|Offline TA/TO|TA/TO|0|0|0|D|D|0|No Deposit|28||0|Group|75|0|0|Check-Out|42307</v>
      </c>
      <c r="AI1243" s="14" t="str">
        <f aca="false">IF(COUNTIF($AH$4:$AH$2603,AH1243)&gt;1,"Duplicate","Unique")</f>
        <v>Unique</v>
      </c>
      <c r="AJ1243" s="14" t="str">
        <f aca="false">IF(COUNTBLANK(B1243:AG1243)&gt;0,"Missing ("&amp;COUNTBLANK(B1243:AG1243)&amp;")","Complete")</f>
        <v>Missing (1)</v>
      </c>
    </row>
    <row r="1244" customFormat="false" ht="15" hidden="false" customHeight="false" outlineLevel="0" collapsed="false">
      <c r="A1244" s="0" t="n">
        <v>1241</v>
      </c>
      <c r="B1244" s="0" t="s">
        <v>80</v>
      </c>
      <c r="C1244" s="0" t="n">
        <v>0</v>
      </c>
      <c r="D1244" s="0" t="n">
        <v>1</v>
      </c>
      <c r="E1244" s="0" t="n">
        <v>2016</v>
      </c>
      <c r="F1244" s="0" t="s">
        <v>126</v>
      </c>
      <c r="G1244" s="0" t="n">
        <v>3</v>
      </c>
      <c r="H1244" s="0" t="n">
        <v>12</v>
      </c>
      <c r="I1244" s="0" t="n">
        <v>0</v>
      </c>
      <c r="J1244" s="0" t="n">
        <v>1</v>
      </c>
      <c r="K1244" s="0" t="n">
        <v>1</v>
      </c>
      <c r="L1244" s="0" t="n">
        <v>0</v>
      </c>
      <c r="M1244" s="0" t="n">
        <v>0</v>
      </c>
      <c r="N1244" s="0" t="s">
        <v>82</v>
      </c>
      <c r="O1244" s="0" t="s">
        <v>92</v>
      </c>
      <c r="P1244" s="0" t="s">
        <v>128</v>
      </c>
      <c r="Q1244" s="0" t="s">
        <v>128</v>
      </c>
      <c r="R1244" s="0" t="n">
        <v>1</v>
      </c>
      <c r="S1244" s="0" t="n">
        <v>0</v>
      </c>
      <c r="T1244" s="0" t="n">
        <v>1</v>
      </c>
      <c r="U1244" s="0" t="s">
        <v>95</v>
      </c>
      <c r="V1244" s="0" t="s">
        <v>109</v>
      </c>
      <c r="W1244" s="0" t="n">
        <v>0</v>
      </c>
      <c r="X1244" s="0" t="s">
        <v>86</v>
      </c>
      <c r="Z1244" s="0" t="n">
        <v>103</v>
      </c>
      <c r="AA1244" s="0" t="n">
        <v>0</v>
      </c>
      <c r="AB1244" s="0" t="s">
        <v>87</v>
      </c>
      <c r="AC1244" s="0" t="n">
        <v>30</v>
      </c>
      <c r="AD1244" s="0" t="n">
        <v>0</v>
      </c>
      <c r="AE1244" s="0" t="n">
        <v>0</v>
      </c>
      <c r="AF1244" s="0" t="s">
        <v>88</v>
      </c>
      <c r="AG1244" s="13" t="n">
        <v>42382</v>
      </c>
      <c r="AH1244" s="0" t="str">
        <f aca="false">B1244&amp;"|"&amp;C1244&amp;"|"&amp;D1244&amp;"|"&amp;E1244&amp;"|"&amp;F1244&amp;"|"&amp;G1244&amp;"|"&amp;H1244&amp;"|"&amp;I1244&amp;"|"&amp;J1244&amp;"|"&amp;K1244&amp;"|"&amp;L1244&amp;"|"&amp;M1244&amp;"|"&amp;N1244&amp;"|"&amp;O1244&amp;"|"&amp;P1244&amp;"|"&amp;Q1244&amp;"|"&amp;R1244&amp;"|"&amp;S1244&amp;"|"&amp;T1244&amp;"|"&amp;U1244&amp;"|"&amp;V1244&amp;"|"&amp;W1244&amp;"|"&amp;X1244&amp;"|"&amp;Y1244&amp;"|"&amp;Z1244&amp;"|"&amp;AA1244&amp;"|"&amp;AB1244&amp;"|"&amp;AC1244&amp;"|"&amp;AD1244&amp;"|"&amp;AE1244&amp;"|"&amp;AF1244&amp;"|"&amp;AG1244</f>
        <v>Resort Hotel|0|1|2016|January|3|12|0|1|1|0|0|BB|PRT|Corporate|Corporate|1|0|1|A|D|0|No Deposit||103|0|Transient|30|0|0|Check-Out|42382</v>
      </c>
      <c r="AI1244" s="0" t="str">
        <f aca="false">IF(COUNTIF($AH$4:$AH$2603,AH1244)&gt;1,"Duplicate","Unique")</f>
        <v>Unique</v>
      </c>
      <c r="AJ1244" s="0" t="str">
        <f aca="false">IF(COUNTBLANK(B1244:AG1244)&gt;0,"Missing ("&amp;COUNTBLANK(B1244:AG1244)&amp;")","Complete")</f>
        <v>Missing (1)</v>
      </c>
    </row>
    <row r="1245" customFormat="false" ht="15" hidden="false" customHeight="false" outlineLevel="0" collapsed="false">
      <c r="A1245" s="14" t="n">
        <v>1242</v>
      </c>
      <c r="B1245" s="14" t="s">
        <v>90</v>
      </c>
      <c r="C1245" s="14" t="n">
        <v>1</v>
      </c>
      <c r="D1245" s="14" t="n">
        <v>109</v>
      </c>
      <c r="E1245" s="14" t="n">
        <v>2017</v>
      </c>
      <c r="F1245" s="14" t="s">
        <v>103</v>
      </c>
      <c r="G1245" s="14" t="n">
        <v>13</v>
      </c>
      <c r="H1245" s="14" t="n">
        <v>30</v>
      </c>
      <c r="I1245" s="14" t="n">
        <v>0</v>
      </c>
      <c r="J1245" s="14" t="n">
        <v>1</v>
      </c>
      <c r="K1245" s="14" t="n">
        <v>2</v>
      </c>
      <c r="L1245" s="14" t="n">
        <v>0</v>
      </c>
      <c r="M1245" s="14" t="n">
        <v>0</v>
      </c>
      <c r="N1245" s="14" t="s">
        <v>82</v>
      </c>
      <c r="O1245" s="14" t="s">
        <v>151</v>
      </c>
      <c r="P1245" s="14" t="s">
        <v>93</v>
      </c>
      <c r="Q1245" s="14" t="s">
        <v>94</v>
      </c>
      <c r="R1245" s="14" t="n">
        <v>0</v>
      </c>
      <c r="S1245" s="14" t="n">
        <v>0</v>
      </c>
      <c r="T1245" s="14" t="n">
        <v>0</v>
      </c>
      <c r="U1245" s="14" t="s">
        <v>95</v>
      </c>
      <c r="V1245" s="14" t="s">
        <v>95</v>
      </c>
      <c r="W1245" s="14" t="n">
        <v>0</v>
      </c>
      <c r="X1245" s="14" t="s">
        <v>86</v>
      </c>
      <c r="Y1245" s="14" t="n">
        <v>9</v>
      </c>
      <c r="Z1245" s="14"/>
      <c r="AA1245" s="14" t="n">
        <v>0</v>
      </c>
      <c r="AB1245" s="14" t="s">
        <v>87</v>
      </c>
      <c r="AC1245" s="14" t="n">
        <v>97.2</v>
      </c>
      <c r="AD1245" s="14" t="n">
        <v>0</v>
      </c>
      <c r="AE1245" s="14" t="n">
        <v>2</v>
      </c>
      <c r="AF1245" s="14" t="s">
        <v>96</v>
      </c>
      <c r="AG1245" s="15" t="n">
        <v>42807</v>
      </c>
      <c r="AH1245" s="14" t="str">
        <f aca="false">B1245&amp;"|"&amp;C1245&amp;"|"&amp;D1245&amp;"|"&amp;E1245&amp;"|"&amp;F1245&amp;"|"&amp;G1245&amp;"|"&amp;H1245&amp;"|"&amp;I1245&amp;"|"&amp;J1245&amp;"|"&amp;K1245&amp;"|"&amp;L1245&amp;"|"&amp;M1245&amp;"|"&amp;N1245&amp;"|"&amp;O1245&amp;"|"&amp;P1245&amp;"|"&amp;Q1245&amp;"|"&amp;R1245&amp;"|"&amp;S1245&amp;"|"&amp;T1245&amp;"|"&amp;U1245&amp;"|"&amp;V1245&amp;"|"&amp;W1245&amp;"|"&amp;X1245&amp;"|"&amp;Y1245&amp;"|"&amp;Z1245&amp;"|"&amp;AA1245&amp;"|"&amp;AB1245&amp;"|"&amp;AC1245&amp;"|"&amp;AD1245&amp;"|"&amp;AE1245&amp;"|"&amp;AF1245&amp;"|"&amp;AG1245</f>
        <v>City Hotel|1|109|2017|March|13|30|0|1|2|0|0|BB|CN|Online TA|TA/TO|0|0|0|A|A|0|No Deposit|9||0|Transient|97.2|0|2|Canceled|42807</v>
      </c>
      <c r="AI1245" s="14" t="str">
        <f aca="false">IF(COUNTIF($AH$4:$AH$2603,AH1245)&gt;1,"Duplicate","Unique")</f>
        <v>Unique</v>
      </c>
      <c r="AJ1245" s="14" t="str">
        <f aca="false">IF(COUNTBLANK(B1245:AG1245)&gt;0,"Missing ("&amp;COUNTBLANK(B1245:AG1245)&amp;")","Complete")</f>
        <v>Missing (1)</v>
      </c>
    </row>
    <row r="1246" customFormat="false" ht="15" hidden="false" customHeight="false" outlineLevel="0" collapsed="false">
      <c r="A1246" s="0" t="n">
        <v>1243</v>
      </c>
      <c r="B1246" s="0" t="s">
        <v>90</v>
      </c>
      <c r="C1246" s="0" t="n">
        <v>0</v>
      </c>
      <c r="D1246" s="0" t="n">
        <v>90</v>
      </c>
      <c r="E1246" s="0" t="n">
        <v>2015</v>
      </c>
      <c r="F1246" s="0" t="s">
        <v>113</v>
      </c>
      <c r="G1246" s="0" t="n">
        <v>48</v>
      </c>
      <c r="H1246" s="0" t="n">
        <v>24</v>
      </c>
      <c r="I1246" s="0" t="n">
        <v>2</v>
      </c>
      <c r="J1246" s="0" t="n">
        <v>5</v>
      </c>
      <c r="K1246" s="0" t="n">
        <v>2</v>
      </c>
      <c r="L1246" s="0" t="n">
        <v>0</v>
      </c>
      <c r="M1246" s="0" t="n">
        <v>0</v>
      </c>
      <c r="N1246" s="0" t="s">
        <v>82</v>
      </c>
      <c r="O1246" s="0" t="s">
        <v>92</v>
      </c>
      <c r="P1246" s="0" t="s">
        <v>93</v>
      </c>
      <c r="Q1246" s="0" t="s">
        <v>94</v>
      </c>
      <c r="R1246" s="0" t="n">
        <v>0</v>
      </c>
      <c r="S1246" s="0" t="n">
        <v>0</v>
      </c>
      <c r="T1246" s="0" t="n">
        <v>0</v>
      </c>
      <c r="U1246" s="0" t="s">
        <v>95</v>
      </c>
      <c r="V1246" s="0" t="s">
        <v>95</v>
      </c>
      <c r="W1246" s="0" t="n">
        <v>0</v>
      </c>
      <c r="X1246" s="0" t="s">
        <v>86</v>
      </c>
      <c r="Y1246" s="0" t="n">
        <v>9</v>
      </c>
      <c r="AA1246" s="0" t="n">
        <v>0</v>
      </c>
      <c r="AB1246" s="0" t="s">
        <v>125</v>
      </c>
      <c r="AC1246" s="0" t="n">
        <v>72.25</v>
      </c>
      <c r="AD1246" s="0" t="n">
        <v>0</v>
      </c>
      <c r="AE1246" s="0" t="n">
        <v>2</v>
      </c>
      <c r="AF1246" s="0" t="s">
        <v>88</v>
      </c>
      <c r="AG1246" s="13" t="n">
        <v>42339</v>
      </c>
      <c r="AH1246" s="0" t="str">
        <f aca="false">B1246&amp;"|"&amp;C1246&amp;"|"&amp;D1246&amp;"|"&amp;E1246&amp;"|"&amp;F1246&amp;"|"&amp;G1246&amp;"|"&amp;H1246&amp;"|"&amp;I1246&amp;"|"&amp;J1246&amp;"|"&amp;K1246&amp;"|"&amp;L1246&amp;"|"&amp;M1246&amp;"|"&amp;N1246&amp;"|"&amp;O1246&amp;"|"&amp;P1246&amp;"|"&amp;Q1246&amp;"|"&amp;R1246&amp;"|"&amp;S1246&amp;"|"&amp;T1246&amp;"|"&amp;U1246&amp;"|"&amp;V1246&amp;"|"&amp;W1246&amp;"|"&amp;X1246&amp;"|"&amp;Y1246&amp;"|"&amp;Z1246&amp;"|"&amp;AA1246&amp;"|"&amp;AB1246&amp;"|"&amp;AC1246&amp;"|"&amp;AD1246&amp;"|"&amp;AE1246&amp;"|"&amp;AF1246&amp;"|"&amp;AG1246</f>
        <v>City Hotel|0|90|2015|November|48|24|2|5|2|0|0|BB|PRT|Online TA|TA/TO|0|0|0|A|A|0|No Deposit|9||0|Contract|72.25|0|2|Check-Out|42339</v>
      </c>
      <c r="AI1246" s="0" t="str">
        <f aca="false">IF(COUNTIF($AH$4:$AH$2603,AH1246)&gt;1,"Duplicate","Unique")</f>
        <v>Unique</v>
      </c>
      <c r="AJ1246" s="0" t="str">
        <f aca="false">IF(COUNTBLANK(B1246:AG1246)&gt;0,"Missing ("&amp;COUNTBLANK(B1246:AG1246)&amp;")","Complete")</f>
        <v>Missing (1)</v>
      </c>
    </row>
    <row r="1247" customFormat="false" ht="15" hidden="false" customHeight="false" outlineLevel="0" collapsed="false">
      <c r="A1247" s="14" t="n">
        <v>1244</v>
      </c>
      <c r="B1247" s="14" t="s">
        <v>80</v>
      </c>
      <c r="C1247" s="14" t="n">
        <v>0</v>
      </c>
      <c r="D1247" s="14" t="n">
        <v>17</v>
      </c>
      <c r="E1247" s="14" t="n">
        <v>2015</v>
      </c>
      <c r="F1247" s="14" t="s">
        <v>91</v>
      </c>
      <c r="G1247" s="14" t="n">
        <v>27</v>
      </c>
      <c r="H1247" s="14" t="n">
        <v>2</v>
      </c>
      <c r="I1247" s="14" t="n">
        <v>0</v>
      </c>
      <c r="J1247" s="14" t="n">
        <v>3</v>
      </c>
      <c r="K1247" s="14" t="n">
        <v>2</v>
      </c>
      <c r="L1247" s="14" t="n">
        <v>0</v>
      </c>
      <c r="M1247" s="14" t="n">
        <v>0</v>
      </c>
      <c r="N1247" s="14" t="s">
        <v>82</v>
      </c>
      <c r="O1247" s="14" t="s">
        <v>115</v>
      </c>
      <c r="P1247" s="14" t="s">
        <v>84</v>
      </c>
      <c r="Q1247" s="14" t="s">
        <v>84</v>
      </c>
      <c r="R1247" s="14" t="n">
        <v>0</v>
      </c>
      <c r="S1247" s="14" t="n">
        <v>0</v>
      </c>
      <c r="T1247" s="14" t="n">
        <v>0</v>
      </c>
      <c r="U1247" s="14" t="s">
        <v>85</v>
      </c>
      <c r="V1247" s="14" t="s">
        <v>85</v>
      </c>
      <c r="W1247" s="14" t="n">
        <v>0</v>
      </c>
      <c r="X1247" s="14" t="s">
        <v>86</v>
      </c>
      <c r="Y1247" s="14" t="n">
        <v>250</v>
      </c>
      <c r="Z1247" s="14"/>
      <c r="AA1247" s="14" t="n">
        <v>0</v>
      </c>
      <c r="AB1247" s="14" t="s">
        <v>87</v>
      </c>
      <c r="AC1247" s="14" t="n">
        <v>133</v>
      </c>
      <c r="AD1247" s="14" t="n">
        <v>0</v>
      </c>
      <c r="AE1247" s="14" t="n">
        <v>1</v>
      </c>
      <c r="AF1247" s="14" t="s">
        <v>88</v>
      </c>
      <c r="AG1247" s="15" t="n">
        <v>42190</v>
      </c>
      <c r="AH1247" s="14" t="str">
        <f aca="false">B1247&amp;"|"&amp;C1247&amp;"|"&amp;D1247&amp;"|"&amp;E1247&amp;"|"&amp;F1247&amp;"|"&amp;G1247&amp;"|"&amp;H1247&amp;"|"&amp;I1247&amp;"|"&amp;J1247&amp;"|"&amp;K1247&amp;"|"&amp;L1247&amp;"|"&amp;M1247&amp;"|"&amp;N1247&amp;"|"&amp;O1247&amp;"|"&amp;P1247&amp;"|"&amp;Q1247&amp;"|"&amp;R1247&amp;"|"&amp;S1247&amp;"|"&amp;T1247&amp;"|"&amp;U1247&amp;"|"&amp;V1247&amp;"|"&amp;W1247&amp;"|"&amp;X1247&amp;"|"&amp;Y1247&amp;"|"&amp;Z1247&amp;"|"&amp;AA1247&amp;"|"&amp;AB1247&amp;"|"&amp;AC1247&amp;"|"&amp;AD1247&amp;"|"&amp;AE1247&amp;"|"&amp;AF1247&amp;"|"&amp;AG1247</f>
        <v>Resort Hotel|0|17|2015|July|27|2|0|3|2|0|0|BB|ESP|Direct|Direct|0|0|0|F|F|0|No Deposit|250||0|Transient|133|0|1|Check-Out|42190</v>
      </c>
      <c r="AI1247" s="14" t="str">
        <f aca="false">IF(COUNTIF($AH$4:$AH$2603,AH1247)&gt;1,"Duplicate","Unique")</f>
        <v>Unique</v>
      </c>
      <c r="AJ1247" s="14" t="str">
        <f aca="false">IF(COUNTBLANK(B1247:AG1247)&gt;0,"Missing ("&amp;COUNTBLANK(B1247:AG1247)&amp;")","Complete")</f>
        <v>Missing (1)</v>
      </c>
    </row>
    <row r="1248" customFormat="false" ht="15" hidden="false" customHeight="false" outlineLevel="0" collapsed="false">
      <c r="A1248" s="0" t="n">
        <v>1245</v>
      </c>
      <c r="B1248" s="0" t="s">
        <v>90</v>
      </c>
      <c r="C1248" s="0" t="n">
        <v>0</v>
      </c>
      <c r="D1248" s="0" t="n">
        <v>46</v>
      </c>
      <c r="E1248" s="0" t="n">
        <v>2016</v>
      </c>
      <c r="F1248" s="0" t="s">
        <v>111</v>
      </c>
      <c r="G1248" s="0" t="n">
        <v>43</v>
      </c>
      <c r="H1248" s="0" t="n">
        <v>16</v>
      </c>
      <c r="I1248" s="0" t="n">
        <v>2</v>
      </c>
      <c r="J1248" s="0" t="n">
        <v>2</v>
      </c>
      <c r="K1248" s="0" t="n">
        <v>2</v>
      </c>
      <c r="L1248" s="0" t="n">
        <v>0</v>
      </c>
      <c r="M1248" s="0" t="n">
        <v>0</v>
      </c>
      <c r="N1248" s="0" t="s">
        <v>82</v>
      </c>
      <c r="O1248" s="0" t="s">
        <v>130</v>
      </c>
      <c r="P1248" s="0" t="s">
        <v>99</v>
      </c>
      <c r="Q1248" s="0" t="s">
        <v>94</v>
      </c>
      <c r="R1248" s="0" t="n">
        <v>0</v>
      </c>
      <c r="S1248" s="0" t="n">
        <v>0</v>
      </c>
      <c r="T1248" s="0" t="n">
        <v>0</v>
      </c>
      <c r="U1248" s="0" t="s">
        <v>95</v>
      </c>
      <c r="V1248" s="0" t="s">
        <v>95</v>
      </c>
      <c r="W1248" s="0" t="n">
        <v>0</v>
      </c>
      <c r="X1248" s="0" t="s">
        <v>86</v>
      </c>
      <c r="Y1248" s="0" t="n">
        <v>121</v>
      </c>
      <c r="AA1248" s="0" t="n">
        <v>0</v>
      </c>
      <c r="AB1248" s="0" t="s">
        <v>87</v>
      </c>
      <c r="AC1248" s="0" t="n">
        <v>85.5</v>
      </c>
      <c r="AD1248" s="0" t="n">
        <v>0</v>
      </c>
      <c r="AE1248" s="0" t="n">
        <v>0</v>
      </c>
      <c r="AF1248" s="0" t="s">
        <v>88</v>
      </c>
      <c r="AG1248" s="13" t="n">
        <v>42663</v>
      </c>
      <c r="AH1248" s="0" t="str">
        <f aca="false">B1248&amp;"|"&amp;C1248&amp;"|"&amp;D1248&amp;"|"&amp;E1248&amp;"|"&amp;F1248&amp;"|"&amp;G1248&amp;"|"&amp;H1248&amp;"|"&amp;I1248&amp;"|"&amp;J1248&amp;"|"&amp;K1248&amp;"|"&amp;L1248&amp;"|"&amp;M1248&amp;"|"&amp;N1248&amp;"|"&amp;O1248&amp;"|"&amp;P1248&amp;"|"&amp;Q1248&amp;"|"&amp;R1248&amp;"|"&amp;S1248&amp;"|"&amp;T1248&amp;"|"&amp;U1248&amp;"|"&amp;V1248&amp;"|"&amp;W1248&amp;"|"&amp;X1248&amp;"|"&amp;Y1248&amp;"|"&amp;Z1248&amp;"|"&amp;AA1248&amp;"|"&amp;AB1248&amp;"|"&amp;AC1248&amp;"|"&amp;AD1248&amp;"|"&amp;AE1248&amp;"|"&amp;AF1248&amp;"|"&amp;AG1248</f>
        <v>City Hotel|0|46|2016|October|43|16|2|2|2|0|0|BB|NLD|Offline TA/TO|TA/TO|0|0|0|A|A|0|No Deposit|121||0|Transient|85.5|0|0|Check-Out|42663</v>
      </c>
      <c r="AI1248" s="0" t="str">
        <f aca="false">IF(COUNTIF($AH$4:$AH$2603,AH1248)&gt;1,"Duplicate","Unique")</f>
        <v>Unique</v>
      </c>
      <c r="AJ1248" s="0" t="str">
        <f aca="false">IF(COUNTBLANK(B1248:AG1248)&gt;0,"Missing ("&amp;COUNTBLANK(B1248:AG1248)&amp;")","Complete")</f>
        <v>Missing (1)</v>
      </c>
    </row>
    <row r="1249" customFormat="false" ht="15" hidden="false" customHeight="false" outlineLevel="0" collapsed="false">
      <c r="A1249" s="14" t="n">
        <v>1246</v>
      </c>
      <c r="B1249" s="14" t="s">
        <v>90</v>
      </c>
      <c r="C1249" s="14" t="n">
        <v>0</v>
      </c>
      <c r="D1249" s="14" t="n">
        <v>1</v>
      </c>
      <c r="E1249" s="14" t="n">
        <v>2017</v>
      </c>
      <c r="F1249" s="14" t="s">
        <v>135</v>
      </c>
      <c r="G1249" s="14" t="n">
        <v>24</v>
      </c>
      <c r="H1249" s="14" t="n">
        <v>11</v>
      </c>
      <c r="I1249" s="14" t="n">
        <v>1</v>
      </c>
      <c r="J1249" s="14" t="n">
        <v>0</v>
      </c>
      <c r="K1249" s="14" t="n">
        <v>2</v>
      </c>
      <c r="L1249" s="14" t="n">
        <v>0</v>
      </c>
      <c r="M1249" s="14" t="n">
        <v>0</v>
      </c>
      <c r="N1249" s="14" t="s">
        <v>107</v>
      </c>
      <c r="O1249" s="14" t="s">
        <v>92</v>
      </c>
      <c r="P1249" s="14" t="s">
        <v>93</v>
      </c>
      <c r="Q1249" s="14" t="s">
        <v>94</v>
      </c>
      <c r="R1249" s="14" t="n">
        <v>0</v>
      </c>
      <c r="S1249" s="14" t="n">
        <v>0</v>
      </c>
      <c r="T1249" s="14" t="n">
        <v>0</v>
      </c>
      <c r="U1249" s="14" t="s">
        <v>95</v>
      </c>
      <c r="V1249" s="14" t="s">
        <v>95</v>
      </c>
      <c r="W1249" s="14" t="n">
        <v>0</v>
      </c>
      <c r="X1249" s="14" t="s">
        <v>86</v>
      </c>
      <c r="Y1249" s="14" t="n">
        <v>9</v>
      </c>
      <c r="Z1249" s="14"/>
      <c r="AA1249" s="14" t="n">
        <v>0</v>
      </c>
      <c r="AB1249" s="14" t="s">
        <v>87</v>
      </c>
      <c r="AC1249" s="14" t="n">
        <v>128</v>
      </c>
      <c r="AD1249" s="14" t="n">
        <v>0</v>
      </c>
      <c r="AE1249" s="14" t="n">
        <v>1</v>
      </c>
      <c r="AF1249" s="14" t="s">
        <v>88</v>
      </c>
      <c r="AG1249" s="15" t="n">
        <v>42898</v>
      </c>
      <c r="AH1249" s="14" t="str">
        <f aca="false">B1249&amp;"|"&amp;C1249&amp;"|"&amp;D1249&amp;"|"&amp;E1249&amp;"|"&amp;F1249&amp;"|"&amp;G1249&amp;"|"&amp;H1249&amp;"|"&amp;I1249&amp;"|"&amp;J1249&amp;"|"&amp;K1249&amp;"|"&amp;L1249&amp;"|"&amp;M1249&amp;"|"&amp;N1249&amp;"|"&amp;O1249&amp;"|"&amp;P1249&amp;"|"&amp;Q1249&amp;"|"&amp;R1249&amp;"|"&amp;S1249&amp;"|"&amp;T1249&amp;"|"&amp;U1249&amp;"|"&amp;V1249&amp;"|"&amp;W1249&amp;"|"&amp;X1249&amp;"|"&amp;Y1249&amp;"|"&amp;Z1249&amp;"|"&amp;AA1249&amp;"|"&amp;AB1249&amp;"|"&amp;AC1249&amp;"|"&amp;AD1249&amp;"|"&amp;AE1249&amp;"|"&amp;AF1249&amp;"|"&amp;AG1249</f>
        <v>City Hotel|0|1|2017|June|24|11|1|0|2|0|0|SC|PRT|Online TA|TA/TO|0|0|0|A|A|0|No Deposit|9||0|Transient|128|0|1|Check-Out|42898</v>
      </c>
      <c r="AI1249" s="14" t="str">
        <f aca="false">IF(COUNTIF($AH$4:$AH$2603,AH1249)&gt;1,"Duplicate","Unique")</f>
        <v>Unique</v>
      </c>
      <c r="AJ1249" s="14" t="str">
        <f aca="false">IF(COUNTBLANK(B1249:AG1249)&gt;0,"Missing ("&amp;COUNTBLANK(B1249:AG1249)&amp;")","Complete")</f>
        <v>Missing (1)</v>
      </c>
    </row>
    <row r="1250" customFormat="false" ht="15" hidden="false" customHeight="false" outlineLevel="0" collapsed="false">
      <c r="A1250" s="0" t="n">
        <v>1247</v>
      </c>
      <c r="B1250" s="0" t="s">
        <v>90</v>
      </c>
      <c r="C1250" s="0" t="n">
        <v>0</v>
      </c>
      <c r="D1250" s="0" t="n">
        <v>12</v>
      </c>
      <c r="E1250" s="0" t="n">
        <v>2017</v>
      </c>
      <c r="F1250" s="0" t="s">
        <v>106</v>
      </c>
      <c r="G1250" s="0" t="n">
        <v>16</v>
      </c>
      <c r="H1250" s="0" t="n">
        <v>21</v>
      </c>
      <c r="I1250" s="0" t="n">
        <v>1</v>
      </c>
      <c r="J1250" s="0" t="n">
        <v>2</v>
      </c>
      <c r="K1250" s="0" t="n">
        <v>2</v>
      </c>
      <c r="L1250" s="0" t="n">
        <v>0</v>
      </c>
      <c r="M1250" s="0" t="n">
        <v>0</v>
      </c>
      <c r="N1250" s="0" t="s">
        <v>107</v>
      </c>
      <c r="O1250" s="0" t="s">
        <v>117</v>
      </c>
      <c r="P1250" s="0" t="s">
        <v>93</v>
      </c>
      <c r="Q1250" s="0" t="s">
        <v>94</v>
      </c>
      <c r="R1250" s="0" t="n">
        <v>0</v>
      </c>
      <c r="S1250" s="0" t="n">
        <v>0</v>
      </c>
      <c r="T1250" s="0" t="n">
        <v>0</v>
      </c>
      <c r="U1250" s="0" t="s">
        <v>95</v>
      </c>
      <c r="V1250" s="0" t="s">
        <v>95</v>
      </c>
      <c r="W1250" s="0" t="n">
        <v>0</v>
      </c>
      <c r="X1250" s="0" t="s">
        <v>86</v>
      </c>
      <c r="Y1250" s="0" t="n">
        <v>9</v>
      </c>
      <c r="AA1250" s="0" t="n">
        <v>0</v>
      </c>
      <c r="AB1250" s="0" t="s">
        <v>87</v>
      </c>
      <c r="AC1250" s="0" t="n">
        <v>150</v>
      </c>
      <c r="AD1250" s="0" t="n">
        <v>0</v>
      </c>
      <c r="AE1250" s="0" t="n">
        <v>1</v>
      </c>
      <c r="AF1250" s="0" t="s">
        <v>88</v>
      </c>
      <c r="AG1250" s="13" t="n">
        <v>42849</v>
      </c>
      <c r="AH1250" s="0" t="str">
        <f aca="false">B1250&amp;"|"&amp;C1250&amp;"|"&amp;D1250&amp;"|"&amp;E1250&amp;"|"&amp;F1250&amp;"|"&amp;G1250&amp;"|"&amp;H1250&amp;"|"&amp;I1250&amp;"|"&amp;J1250&amp;"|"&amp;K1250&amp;"|"&amp;L1250&amp;"|"&amp;M1250&amp;"|"&amp;N1250&amp;"|"&amp;O1250&amp;"|"&amp;P1250&amp;"|"&amp;Q1250&amp;"|"&amp;R1250&amp;"|"&amp;S1250&amp;"|"&amp;T1250&amp;"|"&amp;U1250&amp;"|"&amp;V1250&amp;"|"&amp;W1250&amp;"|"&amp;X1250&amp;"|"&amp;Y1250&amp;"|"&amp;Z1250&amp;"|"&amp;AA1250&amp;"|"&amp;AB1250&amp;"|"&amp;AC1250&amp;"|"&amp;AD1250&amp;"|"&amp;AE1250&amp;"|"&amp;AF1250&amp;"|"&amp;AG1250</f>
        <v>City Hotel|0|12|2017|April|16|21|1|2|2|0|0|SC|BEL|Online TA|TA/TO|0|0|0|A|A|0|No Deposit|9||0|Transient|150|0|1|Check-Out|42849</v>
      </c>
      <c r="AI1250" s="0" t="str">
        <f aca="false">IF(COUNTIF($AH$4:$AH$2603,AH1250)&gt;1,"Duplicate","Unique")</f>
        <v>Unique</v>
      </c>
      <c r="AJ1250" s="0" t="str">
        <f aca="false">IF(COUNTBLANK(B1250:AG1250)&gt;0,"Missing ("&amp;COUNTBLANK(B1250:AG1250)&amp;")","Complete")</f>
        <v>Missing (1)</v>
      </c>
    </row>
    <row r="1251" customFormat="false" ht="15" hidden="false" customHeight="false" outlineLevel="0" collapsed="false">
      <c r="A1251" s="14" t="n">
        <v>1248</v>
      </c>
      <c r="B1251" s="14" t="s">
        <v>90</v>
      </c>
      <c r="C1251" s="14" t="n">
        <v>1</v>
      </c>
      <c r="D1251" s="14" t="n">
        <v>147</v>
      </c>
      <c r="E1251" s="14" t="n">
        <v>2015</v>
      </c>
      <c r="F1251" s="14" t="s">
        <v>81</v>
      </c>
      <c r="G1251" s="14" t="n">
        <v>53</v>
      </c>
      <c r="H1251" s="14" t="n">
        <v>29</v>
      </c>
      <c r="I1251" s="14" t="n">
        <v>0</v>
      </c>
      <c r="J1251" s="14" t="n">
        <v>3</v>
      </c>
      <c r="K1251" s="14" t="n">
        <v>2</v>
      </c>
      <c r="L1251" s="14" t="n">
        <v>0</v>
      </c>
      <c r="M1251" s="14" t="n">
        <v>0</v>
      </c>
      <c r="N1251" s="14" t="s">
        <v>82</v>
      </c>
      <c r="O1251" s="14" t="s">
        <v>92</v>
      </c>
      <c r="P1251" s="14" t="s">
        <v>93</v>
      </c>
      <c r="Q1251" s="14" t="s">
        <v>94</v>
      </c>
      <c r="R1251" s="14" t="n">
        <v>0</v>
      </c>
      <c r="S1251" s="14" t="n">
        <v>0</v>
      </c>
      <c r="T1251" s="14" t="n">
        <v>0</v>
      </c>
      <c r="U1251" s="14" t="s">
        <v>95</v>
      </c>
      <c r="V1251" s="14" t="s">
        <v>95</v>
      </c>
      <c r="W1251" s="14" t="n">
        <v>0</v>
      </c>
      <c r="X1251" s="14" t="s">
        <v>86</v>
      </c>
      <c r="Y1251" s="14" t="n">
        <v>9</v>
      </c>
      <c r="Z1251" s="14"/>
      <c r="AA1251" s="14" t="n">
        <v>0</v>
      </c>
      <c r="AB1251" s="14" t="s">
        <v>125</v>
      </c>
      <c r="AC1251" s="14" t="n">
        <v>72.25</v>
      </c>
      <c r="AD1251" s="14" t="n">
        <v>0</v>
      </c>
      <c r="AE1251" s="14" t="n">
        <v>2</v>
      </c>
      <c r="AF1251" s="14" t="s">
        <v>96</v>
      </c>
      <c r="AG1251" s="15" t="n">
        <v>42221</v>
      </c>
      <c r="AH1251" s="14" t="str">
        <f aca="false">B1251&amp;"|"&amp;C1251&amp;"|"&amp;D1251&amp;"|"&amp;E1251&amp;"|"&amp;F1251&amp;"|"&amp;G1251&amp;"|"&amp;H1251&amp;"|"&amp;I1251&amp;"|"&amp;J1251&amp;"|"&amp;K1251&amp;"|"&amp;L1251&amp;"|"&amp;M1251&amp;"|"&amp;N1251&amp;"|"&amp;O1251&amp;"|"&amp;P1251&amp;"|"&amp;Q1251&amp;"|"&amp;R1251&amp;"|"&amp;S1251&amp;"|"&amp;T1251&amp;"|"&amp;U1251&amp;"|"&amp;V1251&amp;"|"&amp;W1251&amp;"|"&amp;X1251&amp;"|"&amp;Y1251&amp;"|"&amp;Z1251&amp;"|"&amp;AA1251&amp;"|"&amp;AB1251&amp;"|"&amp;AC1251&amp;"|"&amp;AD1251&amp;"|"&amp;AE1251&amp;"|"&amp;AF1251&amp;"|"&amp;AG1251</f>
        <v>City Hotel|1|147|2015|December|53|29|0|3|2|0|0|BB|PRT|Online TA|TA/TO|0|0|0|A|A|0|No Deposit|9||0|Contract|72.25|0|2|Canceled|42221</v>
      </c>
      <c r="AI1251" s="14" t="str">
        <f aca="false">IF(COUNTIF($AH$4:$AH$2603,AH1251)&gt;1,"Duplicate","Unique")</f>
        <v>Unique</v>
      </c>
      <c r="AJ1251" s="14" t="str">
        <f aca="false">IF(COUNTBLANK(B1251:AG1251)&gt;0,"Missing ("&amp;COUNTBLANK(B1251:AG1251)&amp;")","Complete")</f>
        <v>Missing (1)</v>
      </c>
    </row>
    <row r="1252" customFormat="false" ht="15" hidden="false" customHeight="false" outlineLevel="0" collapsed="false">
      <c r="A1252" s="0" t="n">
        <v>1249</v>
      </c>
      <c r="B1252" s="0" t="s">
        <v>90</v>
      </c>
      <c r="C1252" s="0" t="n">
        <v>1</v>
      </c>
      <c r="D1252" s="0" t="n">
        <v>283</v>
      </c>
      <c r="E1252" s="0" t="n">
        <v>2016</v>
      </c>
      <c r="F1252" s="0" t="s">
        <v>81</v>
      </c>
      <c r="G1252" s="0" t="n">
        <v>50</v>
      </c>
      <c r="H1252" s="0" t="n">
        <v>5</v>
      </c>
      <c r="I1252" s="0" t="n">
        <v>1</v>
      </c>
      <c r="J1252" s="0" t="n">
        <v>2</v>
      </c>
      <c r="K1252" s="0" t="n">
        <v>1</v>
      </c>
      <c r="L1252" s="0" t="n">
        <v>0</v>
      </c>
      <c r="M1252" s="0" t="n">
        <v>0</v>
      </c>
      <c r="N1252" s="0" t="s">
        <v>82</v>
      </c>
      <c r="O1252" s="0" t="s">
        <v>92</v>
      </c>
      <c r="P1252" s="0" t="s">
        <v>128</v>
      </c>
      <c r="Q1252" s="0" t="s">
        <v>128</v>
      </c>
      <c r="R1252" s="0" t="n">
        <v>0</v>
      </c>
      <c r="S1252" s="0" t="n">
        <v>0</v>
      </c>
      <c r="T1252" s="0" t="n">
        <v>0</v>
      </c>
      <c r="U1252" s="0" t="s">
        <v>124</v>
      </c>
      <c r="V1252" s="0" t="s">
        <v>124</v>
      </c>
      <c r="W1252" s="0" t="n">
        <v>0</v>
      </c>
      <c r="X1252" s="0" t="s">
        <v>120</v>
      </c>
      <c r="Z1252" s="0" t="n">
        <v>51</v>
      </c>
      <c r="AA1252" s="0" t="n">
        <v>0</v>
      </c>
      <c r="AB1252" s="0" t="s">
        <v>101</v>
      </c>
      <c r="AC1252" s="0" t="n">
        <v>106</v>
      </c>
      <c r="AD1252" s="0" t="n">
        <v>0</v>
      </c>
      <c r="AE1252" s="0" t="n">
        <v>0</v>
      </c>
      <c r="AF1252" s="0" t="s">
        <v>96</v>
      </c>
      <c r="AG1252" s="13" t="n">
        <v>42611</v>
      </c>
      <c r="AH1252" s="0" t="str">
        <f aca="false">B1252&amp;"|"&amp;C1252&amp;"|"&amp;D1252&amp;"|"&amp;E1252&amp;"|"&amp;F1252&amp;"|"&amp;G1252&amp;"|"&amp;H1252&amp;"|"&amp;I1252&amp;"|"&amp;J1252&amp;"|"&amp;K1252&amp;"|"&amp;L1252&amp;"|"&amp;M1252&amp;"|"&amp;N1252&amp;"|"&amp;O1252&amp;"|"&amp;P1252&amp;"|"&amp;Q1252&amp;"|"&amp;R1252&amp;"|"&amp;S1252&amp;"|"&amp;T1252&amp;"|"&amp;U1252&amp;"|"&amp;V1252&amp;"|"&amp;W1252&amp;"|"&amp;X1252&amp;"|"&amp;Y1252&amp;"|"&amp;Z1252&amp;"|"&amp;AA1252&amp;"|"&amp;AB1252&amp;"|"&amp;AC1252&amp;"|"&amp;AD1252&amp;"|"&amp;AE1252&amp;"|"&amp;AF1252&amp;"|"&amp;AG1252</f>
        <v>City Hotel|1|283|2016|December|50|5|1|2|1|0|0|BB|PRT|Corporate|Corporate|0|0|0|E|E|0|Non Refund||51|0|Transient-Party|106|0|0|Canceled|42611</v>
      </c>
      <c r="AI1252" s="0" t="str">
        <f aca="false">IF(COUNTIF($AH$4:$AH$2603,AH1252)&gt;1,"Duplicate","Unique")</f>
        <v>Unique</v>
      </c>
      <c r="AJ1252" s="0" t="str">
        <f aca="false">IF(COUNTBLANK(B1252:AG1252)&gt;0,"Missing ("&amp;COUNTBLANK(B1252:AG1252)&amp;")","Complete")</f>
        <v>Missing (1)</v>
      </c>
    </row>
    <row r="1253" customFormat="false" ht="15" hidden="false" customHeight="false" outlineLevel="0" collapsed="false">
      <c r="A1253" s="14" t="n">
        <v>1250</v>
      </c>
      <c r="B1253" s="14" t="s">
        <v>90</v>
      </c>
      <c r="C1253" s="14" t="n">
        <v>1</v>
      </c>
      <c r="D1253" s="14" t="n">
        <v>140</v>
      </c>
      <c r="E1253" s="14" t="n">
        <v>2016</v>
      </c>
      <c r="F1253" s="14" t="s">
        <v>119</v>
      </c>
      <c r="G1253" s="14" t="n">
        <v>33</v>
      </c>
      <c r="H1253" s="14" t="n">
        <v>12</v>
      </c>
      <c r="I1253" s="14" t="n">
        <v>0</v>
      </c>
      <c r="J1253" s="14" t="n">
        <v>2</v>
      </c>
      <c r="K1253" s="14" t="n">
        <v>3</v>
      </c>
      <c r="L1253" s="14" t="n">
        <v>0</v>
      </c>
      <c r="M1253" s="14" t="n">
        <v>0</v>
      </c>
      <c r="N1253" s="14" t="s">
        <v>82</v>
      </c>
      <c r="O1253" s="14" t="s">
        <v>115</v>
      </c>
      <c r="P1253" s="14" t="s">
        <v>93</v>
      </c>
      <c r="Q1253" s="14" t="s">
        <v>94</v>
      </c>
      <c r="R1253" s="14" t="n">
        <v>0</v>
      </c>
      <c r="S1253" s="14" t="n">
        <v>0</v>
      </c>
      <c r="T1253" s="14" t="n">
        <v>0</v>
      </c>
      <c r="U1253" s="14" t="s">
        <v>109</v>
      </c>
      <c r="V1253" s="14" t="s">
        <v>109</v>
      </c>
      <c r="W1253" s="14" t="n">
        <v>0</v>
      </c>
      <c r="X1253" s="14" t="s">
        <v>86</v>
      </c>
      <c r="Y1253" s="14" t="n">
        <v>9</v>
      </c>
      <c r="Z1253" s="14"/>
      <c r="AA1253" s="14" t="n">
        <v>0</v>
      </c>
      <c r="AB1253" s="14" t="s">
        <v>87</v>
      </c>
      <c r="AC1253" s="14" t="n">
        <v>146.7</v>
      </c>
      <c r="AD1253" s="14" t="n">
        <v>0</v>
      </c>
      <c r="AE1253" s="14" t="n">
        <v>0</v>
      </c>
      <c r="AF1253" s="14" t="s">
        <v>96</v>
      </c>
      <c r="AG1253" s="15" t="n">
        <v>42477</v>
      </c>
      <c r="AH1253" s="14" t="str">
        <f aca="false">B1253&amp;"|"&amp;C1253&amp;"|"&amp;D1253&amp;"|"&amp;E1253&amp;"|"&amp;F1253&amp;"|"&amp;G1253&amp;"|"&amp;H1253&amp;"|"&amp;I1253&amp;"|"&amp;J1253&amp;"|"&amp;K1253&amp;"|"&amp;L1253&amp;"|"&amp;M1253&amp;"|"&amp;N1253&amp;"|"&amp;O1253&amp;"|"&amp;P1253&amp;"|"&amp;Q1253&amp;"|"&amp;R1253&amp;"|"&amp;S1253&amp;"|"&amp;T1253&amp;"|"&amp;U1253&amp;"|"&amp;V1253&amp;"|"&amp;W1253&amp;"|"&amp;X1253&amp;"|"&amp;Y1253&amp;"|"&amp;Z1253&amp;"|"&amp;AA1253&amp;"|"&amp;AB1253&amp;"|"&amp;AC1253&amp;"|"&amp;AD1253&amp;"|"&amp;AE1253&amp;"|"&amp;AF1253&amp;"|"&amp;AG1253</f>
        <v>City Hotel|1|140|2016|August|33|12|0|2|3|0|0|BB|ESP|Online TA|TA/TO|0|0|0|D|D|0|No Deposit|9||0|Transient|146.7|0|0|Canceled|42477</v>
      </c>
      <c r="AI1253" s="14" t="str">
        <f aca="false">IF(COUNTIF($AH$4:$AH$2603,AH1253)&gt;1,"Duplicate","Unique")</f>
        <v>Unique</v>
      </c>
      <c r="AJ1253" s="14" t="str">
        <f aca="false">IF(COUNTBLANK(B1253:AG1253)&gt;0,"Missing ("&amp;COUNTBLANK(B1253:AG1253)&amp;")","Complete")</f>
        <v>Missing (1)</v>
      </c>
    </row>
    <row r="1254" customFormat="false" ht="15" hidden="false" customHeight="false" outlineLevel="0" collapsed="false">
      <c r="A1254" s="0" t="n">
        <v>1251</v>
      </c>
      <c r="B1254" s="0" t="s">
        <v>90</v>
      </c>
      <c r="C1254" s="0" t="n">
        <v>0</v>
      </c>
      <c r="D1254" s="0" t="n">
        <v>43</v>
      </c>
      <c r="E1254" s="0" t="n">
        <v>2017</v>
      </c>
      <c r="F1254" s="0" t="s">
        <v>106</v>
      </c>
      <c r="G1254" s="0" t="n">
        <v>17</v>
      </c>
      <c r="H1254" s="0" t="n">
        <v>27</v>
      </c>
      <c r="I1254" s="0" t="n">
        <v>0</v>
      </c>
      <c r="J1254" s="0" t="n">
        <v>1</v>
      </c>
      <c r="K1254" s="0" t="n">
        <v>2</v>
      </c>
      <c r="L1254" s="0" t="n">
        <v>0</v>
      </c>
      <c r="M1254" s="0" t="n">
        <v>0</v>
      </c>
      <c r="N1254" s="0" t="s">
        <v>107</v>
      </c>
      <c r="O1254" s="0" t="s">
        <v>92</v>
      </c>
      <c r="P1254" s="0" t="s">
        <v>99</v>
      </c>
      <c r="Q1254" s="0" t="s">
        <v>94</v>
      </c>
      <c r="R1254" s="0" t="n">
        <v>0</v>
      </c>
      <c r="S1254" s="0" t="n">
        <v>0</v>
      </c>
      <c r="T1254" s="0" t="n">
        <v>0</v>
      </c>
      <c r="U1254" s="0" t="s">
        <v>95</v>
      </c>
      <c r="V1254" s="0" t="s">
        <v>95</v>
      </c>
      <c r="W1254" s="0" t="n">
        <v>0</v>
      </c>
      <c r="X1254" s="0" t="s">
        <v>86</v>
      </c>
      <c r="Y1254" s="0" t="n">
        <v>85</v>
      </c>
      <c r="AA1254" s="0" t="n">
        <v>0</v>
      </c>
      <c r="AB1254" s="0" t="s">
        <v>87</v>
      </c>
      <c r="AC1254" s="0" t="n">
        <v>98</v>
      </c>
      <c r="AD1254" s="0" t="n">
        <v>0</v>
      </c>
      <c r="AE1254" s="0" t="n">
        <v>1</v>
      </c>
      <c r="AF1254" s="0" t="s">
        <v>88</v>
      </c>
      <c r="AG1254" s="13" t="n">
        <v>42853</v>
      </c>
      <c r="AH1254" s="0" t="str">
        <f aca="false">B1254&amp;"|"&amp;C1254&amp;"|"&amp;D1254&amp;"|"&amp;E1254&amp;"|"&amp;F1254&amp;"|"&amp;G1254&amp;"|"&amp;H1254&amp;"|"&amp;I1254&amp;"|"&amp;J1254&amp;"|"&amp;K1254&amp;"|"&amp;L1254&amp;"|"&amp;M1254&amp;"|"&amp;N1254&amp;"|"&amp;O1254&amp;"|"&amp;P1254&amp;"|"&amp;Q1254&amp;"|"&amp;R1254&amp;"|"&amp;S1254&amp;"|"&amp;T1254&amp;"|"&amp;U1254&amp;"|"&amp;V1254&amp;"|"&amp;W1254&amp;"|"&amp;X1254&amp;"|"&amp;Y1254&amp;"|"&amp;Z1254&amp;"|"&amp;AA1254&amp;"|"&amp;AB1254&amp;"|"&amp;AC1254&amp;"|"&amp;AD1254&amp;"|"&amp;AE1254&amp;"|"&amp;AF1254&amp;"|"&amp;AG1254</f>
        <v>City Hotel|0|43|2017|April|17|27|0|1|2|0|0|SC|PRT|Offline TA/TO|TA/TO|0|0|0|A|A|0|No Deposit|85||0|Transient|98|0|1|Check-Out|42853</v>
      </c>
      <c r="AI1254" s="0" t="str">
        <f aca="false">IF(COUNTIF($AH$4:$AH$2603,AH1254)&gt;1,"Duplicate","Unique")</f>
        <v>Unique</v>
      </c>
      <c r="AJ1254" s="0" t="str">
        <f aca="false">IF(COUNTBLANK(B1254:AG1254)&gt;0,"Missing ("&amp;COUNTBLANK(B1254:AG1254)&amp;")","Complete")</f>
        <v>Missing (1)</v>
      </c>
    </row>
    <row r="1255" customFormat="false" ht="15" hidden="false" customHeight="false" outlineLevel="0" collapsed="false">
      <c r="A1255" s="14" t="n">
        <v>1252</v>
      </c>
      <c r="B1255" s="14" t="s">
        <v>90</v>
      </c>
      <c r="C1255" s="14" t="n">
        <v>0</v>
      </c>
      <c r="D1255" s="14" t="n">
        <v>219</v>
      </c>
      <c r="E1255" s="14" t="n">
        <v>2017</v>
      </c>
      <c r="F1255" s="14" t="s">
        <v>119</v>
      </c>
      <c r="G1255" s="14" t="n">
        <v>34</v>
      </c>
      <c r="H1255" s="14" t="n">
        <v>25</v>
      </c>
      <c r="I1255" s="14" t="n">
        <v>2</v>
      </c>
      <c r="J1255" s="14" t="n">
        <v>2</v>
      </c>
      <c r="K1255" s="14" t="n">
        <v>2</v>
      </c>
      <c r="L1255" s="14" t="n">
        <v>0</v>
      </c>
      <c r="M1255" s="14" t="n">
        <v>0</v>
      </c>
      <c r="N1255" s="14" t="s">
        <v>82</v>
      </c>
      <c r="O1255" s="14" t="s">
        <v>158</v>
      </c>
      <c r="P1255" s="14" t="s">
        <v>93</v>
      </c>
      <c r="Q1255" s="14" t="s">
        <v>94</v>
      </c>
      <c r="R1255" s="14" t="n">
        <v>0</v>
      </c>
      <c r="S1255" s="14" t="n">
        <v>0</v>
      </c>
      <c r="T1255" s="14" t="n">
        <v>0</v>
      </c>
      <c r="U1255" s="14" t="s">
        <v>95</v>
      </c>
      <c r="V1255" s="14" t="s">
        <v>95</v>
      </c>
      <c r="W1255" s="14" t="n">
        <v>0</v>
      </c>
      <c r="X1255" s="14" t="s">
        <v>86</v>
      </c>
      <c r="Y1255" s="14" t="n">
        <v>9</v>
      </c>
      <c r="Z1255" s="14"/>
      <c r="AA1255" s="14" t="n">
        <v>0</v>
      </c>
      <c r="AB1255" s="14" t="s">
        <v>87</v>
      </c>
      <c r="AC1255" s="14" t="n">
        <v>117</v>
      </c>
      <c r="AD1255" s="14" t="n">
        <v>0</v>
      </c>
      <c r="AE1255" s="14" t="n">
        <v>0</v>
      </c>
      <c r="AF1255" s="14" t="s">
        <v>88</v>
      </c>
      <c r="AG1255" s="15" t="n">
        <v>42976</v>
      </c>
      <c r="AH1255" s="14" t="str">
        <f aca="false">B1255&amp;"|"&amp;C1255&amp;"|"&amp;D1255&amp;"|"&amp;E1255&amp;"|"&amp;F1255&amp;"|"&amp;G1255&amp;"|"&amp;H1255&amp;"|"&amp;I1255&amp;"|"&amp;J1255&amp;"|"&amp;K1255&amp;"|"&amp;L1255&amp;"|"&amp;M1255&amp;"|"&amp;N1255&amp;"|"&amp;O1255&amp;"|"&amp;P1255&amp;"|"&amp;Q1255&amp;"|"&amp;R1255&amp;"|"&amp;S1255&amp;"|"&amp;T1255&amp;"|"&amp;U1255&amp;"|"&amp;V1255&amp;"|"&amp;W1255&amp;"|"&amp;X1255&amp;"|"&amp;Y1255&amp;"|"&amp;Z1255&amp;"|"&amp;AA1255&amp;"|"&amp;AB1255&amp;"|"&amp;AC1255&amp;"|"&amp;AD1255&amp;"|"&amp;AE1255&amp;"|"&amp;AF1255&amp;"|"&amp;AG1255</f>
        <v>City Hotel|0|219|2017|August|34|25|2|2|2|0|0|BB|ITA|Online TA|TA/TO|0|0|0|A|A|0|No Deposit|9||0|Transient|117|0|0|Check-Out|42976</v>
      </c>
      <c r="AI1255" s="14" t="str">
        <f aca="false">IF(COUNTIF($AH$4:$AH$2603,AH1255)&gt;1,"Duplicate","Unique")</f>
        <v>Unique</v>
      </c>
      <c r="AJ1255" s="14" t="str">
        <f aca="false">IF(COUNTBLANK(B1255:AG1255)&gt;0,"Missing ("&amp;COUNTBLANK(B1255:AG1255)&amp;")","Complete")</f>
        <v>Missing (1)</v>
      </c>
    </row>
    <row r="1256" customFormat="false" ht="15" hidden="false" customHeight="false" outlineLevel="0" collapsed="false">
      <c r="A1256" s="0" t="n">
        <v>1253</v>
      </c>
      <c r="B1256" s="0" t="s">
        <v>90</v>
      </c>
      <c r="C1256" s="0" t="n">
        <v>1</v>
      </c>
      <c r="D1256" s="0" t="n">
        <v>464</v>
      </c>
      <c r="E1256" s="0" t="n">
        <v>2017</v>
      </c>
      <c r="F1256" s="0" t="s">
        <v>91</v>
      </c>
      <c r="G1256" s="0" t="n">
        <v>30</v>
      </c>
      <c r="H1256" s="0" t="n">
        <v>25</v>
      </c>
      <c r="I1256" s="0" t="n">
        <v>0</v>
      </c>
      <c r="J1256" s="0" t="n">
        <v>1</v>
      </c>
      <c r="K1256" s="0" t="n">
        <v>2</v>
      </c>
      <c r="L1256" s="0" t="n">
        <v>0</v>
      </c>
      <c r="M1256" s="0" t="n">
        <v>0</v>
      </c>
      <c r="N1256" s="0" t="s">
        <v>82</v>
      </c>
      <c r="O1256" s="0" t="s">
        <v>92</v>
      </c>
      <c r="P1256" s="0" t="s">
        <v>99</v>
      </c>
      <c r="Q1256" s="0" t="s">
        <v>94</v>
      </c>
      <c r="R1256" s="0" t="n">
        <v>0</v>
      </c>
      <c r="S1256" s="0" t="n">
        <v>0</v>
      </c>
      <c r="T1256" s="0" t="n">
        <v>0</v>
      </c>
      <c r="U1256" s="0" t="s">
        <v>95</v>
      </c>
      <c r="V1256" s="0" t="s">
        <v>95</v>
      </c>
      <c r="W1256" s="0" t="n">
        <v>0</v>
      </c>
      <c r="X1256" s="0" t="s">
        <v>120</v>
      </c>
      <c r="Y1256" s="0" t="n">
        <v>229</v>
      </c>
      <c r="AA1256" s="0" t="n">
        <v>0</v>
      </c>
      <c r="AB1256" s="0" t="s">
        <v>87</v>
      </c>
      <c r="AC1256" s="0" t="n">
        <v>90</v>
      </c>
      <c r="AD1256" s="0" t="n">
        <v>0</v>
      </c>
      <c r="AE1256" s="0" t="n">
        <v>0</v>
      </c>
      <c r="AF1256" s="0" t="s">
        <v>96</v>
      </c>
      <c r="AG1256" s="13" t="n">
        <v>42916</v>
      </c>
      <c r="AH1256" s="0" t="str">
        <f aca="false">B1256&amp;"|"&amp;C1256&amp;"|"&amp;D1256&amp;"|"&amp;E1256&amp;"|"&amp;F1256&amp;"|"&amp;G1256&amp;"|"&amp;H1256&amp;"|"&amp;I1256&amp;"|"&amp;J1256&amp;"|"&amp;K1256&amp;"|"&amp;L1256&amp;"|"&amp;M1256&amp;"|"&amp;N1256&amp;"|"&amp;O1256&amp;"|"&amp;P1256&amp;"|"&amp;Q1256&amp;"|"&amp;R1256&amp;"|"&amp;S1256&amp;"|"&amp;T1256&amp;"|"&amp;U1256&amp;"|"&amp;V1256&amp;"|"&amp;W1256&amp;"|"&amp;X1256&amp;"|"&amp;Y1256&amp;"|"&amp;Z1256&amp;"|"&amp;AA1256&amp;"|"&amp;AB1256&amp;"|"&amp;AC1256&amp;"|"&amp;AD1256&amp;"|"&amp;AE1256&amp;"|"&amp;AF1256&amp;"|"&amp;AG1256</f>
        <v>City Hotel|1|464|2017|July|30|25|0|1|2|0|0|BB|PRT|Offline TA/TO|TA/TO|0|0|0|A|A|0|Non Refund|229||0|Transient|90|0|0|Canceled|42916</v>
      </c>
      <c r="AI1256" s="0" t="str">
        <f aca="false">IF(COUNTIF($AH$4:$AH$2603,AH1256)&gt;1,"Duplicate","Unique")</f>
        <v>Unique</v>
      </c>
      <c r="AJ1256" s="0" t="str">
        <f aca="false">IF(COUNTBLANK(B1256:AG1256)&gt;0,"Missing ("&amp;COUNTBLANK(B1256:AG1256)&amp;")","Complete")</f>
        <v>Missing (1)</v>
      </c>
    </row>
    <row r="1257" customFormat="false" ht="15" hidden="false" customHeight="false" outlineLevel="0" collapsed="false">
      <c r="A1257" s="14" t="n">
        <v>1254</v>
      </c>
      <c r="B1257" s="14" t="s">
        <v>90</v>
      </c>
      <c r="C1257" s="14" t="n">
        <v>0</v>
      </c>
      <c r="D1257" s="14" t="n">
        <v>1</v>
      </c>
      <c r="E1257" s="14" t="n">
        <v>2016</v>
      </c>
      <c r="F1257" s="14" t="s">
        <v>118</v>
      </c>
      <c r="G1257" s="14" t="n">
        <v>8</v>
      </c>
      <c r="H1257" s="14" t="n">
        <v>20</v>
      </c>
      <c r="I1257" s="14" t="n">
        <v>0</v>
      </c>
      <c r="J1257" s="14" t="n">
        <v>1</v>
      </c>
      <c r="K1257" s="14" t="n">
        <v>2</v>
      </c>
      <c r="L1257" s="14" t="n">
        <v>0</v>
      </c>
      <c r="M1257" s="14" t="n">
        <v>0</v>
      </c>
      <c r="N1257" s="14" t="s">
        <v>82</v>
      </c>
      <c r="O1257" s="14" t="s">
        <v>92</v>
      </c>
      <c r="P1257" s="14" t="s">
        <v>84</v>
      </c>
      <c r="Q1257" s="14" t="s">
        <v>84</v>
      </c>
      <c r="R1257" s="14" t="n">
        <v>0</v>
      </c>
      <c r="S1257" s="14" t="n">
        <v>0</v>
      </c>
      <c r="T1257" s="14" t="n">
        <v>0</v>
      </c>
      <c r="U1257" s="14" t="s">
        <v>95</v>
      </c>
      <c r="V1257" s="14" t="s">
        <v>95</v>
      </c>
      <c r="W1257" s="14" t="n">
        <v>0</v>
      </c>
      <c r="X1257" s="14" t="s">
        <v>86</v>
      </c>
      <c r="Y1257" s="14"/>
      <c r="Z1257" s="14"/>
      <c r="AA1257" s="14" t="n">
        <v>0</v>
      </c>
      <c r="AB1257" s="14" t="s">
        <v>87</v>
      </c>
      <c r="AC1257" s="14" t="n">
        <v>91</v>
      </c>
      <c r="AD1257" s="14" t="n">
        <v>0</v>
      </c>
      <c r="AE1257" s="14" t="n">
        <v>0</v>
      </c>
      <c r="AF1257" s="14" t="s">
        <v>88</v>
      </c>
      <c r="AG1257" s="15" t="n">
        <v>42421</v>
      </c>
      <c r="AH1257" s="14" t="str">
        <f aca="false">B1257&amp;"|"&amp;C1257&amp;"|"&amp;D1257&amp;"|"&amp;E1257&amp;"|"&amp;F1257&amp;"|"&amp;G1257&amp;"|"&amp;H1257&amp;"|"&amp;I1257&amp;"|"&amp;J1257&amp;"|"&amp;K1257&amp;"|"&amp;L1257&amp;"|"&amp;M1257&amp;"|"&amp;N1257&amp;"|"&amp;O1257&amp;"|"&amp;P1257&amp;"|"&amp;Q1257&amp;"|"&amp;R1257&amp;"|"&amp;S1257&amp;"|"&amp;T1257&amp;"|"&amp;U1257&amp;"|"&amp;V1257&amp;"|"&amp;W1257&amp;"|"&amp;X1257&amp;"|"&amp;Y1257&amp;"|"&amp;Z1257&amp;"|"&amp;AA1257&amp;"|"&amp;AB1257&amp;"|"&amp;AC1257&amp;"|"&amp;AD1257&amp;"|"&amp;AE1257&amp;"|"&amp;AF1257&amp;"|"&amp;AG1257</f>
        <v>City Hotel|0|1|2016|February|8|20|0|1|2|0|0|BB|PRT|Direct|Direct|0|0|0|A|A|0|No Deposit|||0|Transient|91|0|0|Check-Out|42421</v>
      </c>
      <c r="AI1257" s="14" t="str">
        <f aca="false">IF(COUNTIF($AH$4:$AH$2603,AH1257)&gt;1,"Duplicate","Unique")</f>
        <v>Unique</v>
      </c>
      <c r="AJ1257" s="14" t="str">
        <f aca="false">IF(COUNTBLANK(B1257:AG1257)&gt;0,"Missing ("&amp;COUNTBLANK(B1257:AG1257)&amp;")","Complete")</f>
        <v>Missing (2)</v>
      </c>
    </row>
    <row r="1258" customFormat="false" ht="15" hidden="false" customHeight="false" outlineLevel="0" collapsed="false">
      <c r="A1258" s="0" t="n">
        <v>1255</v>
      </c>
      <c r="B1258" s="0" t="s">
        <v>90</v>
      </c>
      <c r="C1258" s="0" t="n">
        <v>1</v>
      </c>
      <c r="D1258" s="0" t="n">
        <v>75</v>
      </c>
      <c r="E1258" s="0" t="n">
        <v>2016</v>
      </c>
      <c r="F1258" s="0" t="s">
        <v>106</v>
      </c>
      <c r="G1258" s="0" t="n">
        <v>18</v>
      </c>
      <c r="H1258" s="0" t="n">
        <v>29</v>
      </c>
      <c r="I1258" s="0" t="n">
        <v>2</v>
      </c>
      <c r="J1258" s="0" t="n">
        <v>3</v>
      </c>
      <c r="K1258" s="0" t="n">
        <v>2</v>
      </c>
      <c r="L1258" s="0" t="n">
        <v>1</v>
      </c>
      <c r="M1258" s="0" t="n">
        <v>0</v>
      </c>
      <c r="N1258" s="0" t="s">
        <v>82</v>
      </c>
      <c r="O1258" s="0" t="s">
        <v>167</v>
      </c>
      <c r="P1258" s="0" t="s">
        <v>93</v>
      </c>
      <c r="Q1258" s="0" t="s">
        <v>94</v>
      </c>
      <c r="R1258" s="0" t="n">
        <v>0</v>
      </c>
      <c r="S1258" s="0" t="n">
        <v>0</v>
      </c>
      <c r="T1258" s="0" t="n">
        <v>0</v>
      </c>
      <c r="U1258" s="0" t="s">
        <v>95</v>
      </c>
      <c r="V1258" s="0" t="s">
        <v>95</v>
      </c>
      <c r="W1258" s="0" t="n">
        <v>0</v>
      </c>
      <c r="X1258" s="0" t="s">
        <v>86</v>
      </c>
      <c r="Y1258" s="0" t="n">
        <v>9</v>
      </c>
      <c r="AA1258" s="0" t="n">
        <v>0</v>
      </c>
      <c r="AB1258" s="0" t="s">
        <v>87</v>
      </c>
      <c r="AC1258" s="0" t="n">
        <v>135.15</v>
      </c>
      <c r="AD1258" s="0" t="n">
        <v>0</v>
      </c>
      <c r="AE1258" s="0" t="n">
        <v>0</v>
      </c>
      <c r="AF1258" s="0" t="s">
        <v>96</v>
      </c>
      <c r="AG1258" s="13" t="n">
        <v>42462</v>
      </c>
      <c r="AH1258" s="0" t="str">
        <f aca="false">B1258&amp;"|"&amp;C1258&amp;"|"&amp;D1258&amp;"|"&amp;E1258&amp;"|"&amp;F1258&amp;"|"&amp;G1258&amp;"|"&amp;H1258&amp;"|"&amp;I1258&amp;"|"&amp;J1258&amp;"|"&amp;K1258&amp;"|"&amp;L1258&amp;"|"&amp;M1258&amp;"|"&amp;N1258&amp;"|"&amp;O1258&amp;"|"&amp;P1258&amp;"|"&amp;Q1258&amp;"|"&amp;R1258&amp;"|"&amp;S1258&amp;"|"&amp;T1258&amp;"|"&amp;U1258&amp;"|"&amp;V1258&amp;"|"&amp;W1258&amp;"|"&amp;X1258&amp;"|"&amp;Y1258&amp;"|"&amp;Z1258&amp;"|"&amp;AA1258&amp;"|"&amp;AB1258&amp;"|"&amp;AC1258&amp;"|"&amp;AD1258&amp;"|"&amp;AE1258&amp;"|"&amp;AF1258&amp;"|"&amp;AG1258</f>
        <v>City Hotel|1|75|2016|April|18|29|2|3|2|1|0|BB|POL|Online TA|TA/TO|0|0|0|A|A|0|No Deposit|9||0|Transient|135.15|0|0|Canceled|42462</v>
      </c>
      <c r="AI1258" s="0" t="str">
        <f aca="false">IF(COUNTIF($AH$4:$AH$2603,AH1258)&gt;1,"Duplicate","Unique")</f>
        <v>Unique</v>
      </c>
      <c r="AJ1258" s="0" t="str">
        <f aca="false">IF(COUNTBLANK(B1258:AG1258)&gt;0,"Missing ("&amp;COUNTBLANK(B1258:AG1258)&amp;")","Complete")</f>
        <v>Missing (1)</v>
      </c>
    </row>
    <row r="1259" customFormat="false" ht="15" hidden="false" customHeight="false" outlineLevel="0" collapsed="false">
      <c r="A1259" s="14" t="n">
        <v>1256</v>
      </c>
      <c r="B1259" s="14" t="s">
        <v>80</v>
      </c>
      <c r="C1259" s="14" t="n">
        <v>0</v>
      </c>
      <c r="D1259" s="14" t="n">
        <v>143</v>
      </c>
      <c r="E1259" s="14" t="n">
        <v>2016</v>
      </c>
      <c r="F1259" s="14" t="s">
        <v>135</v>
      </c>
      <c r="G1259" s="14" t="n">
        <v>23</v>
      </c>
      <c r="H1259" s="14" t="n">
        <v>4</v>
      </c>
      <c r="I1259" s="14" t="n">
        <v>2</v>
      </c>
      <c r="J1259" s="14" t="n">
        <v>5</v>
      </c>
      <c r="K1259" s="14" t="n">
        <v>2</v>
      </c>
      <c r="L1259" s="14" t="n">
        <v>0</v>
      </c>
      <c r="M1259" s="14" t="n">
        <v>0</v>
      </c>
      <c r="N1259" s="14" t="s">
        <v>112</v>
      </c>
      <c r="O1259" s="14" t="s">
        <v>83</v>
      </c>
      <c r="P1259" s="14" t="s">
        <v>99</v>
      </c>
      <c r="Q1259" s="14" t="s">
        <v>94</v>
      </c>
      <c r="R1259" s="14" t="n">
        <v>0</v>
      </c>
      <c r="S1259" s="14" t="n">
        <v>0</v>
      </c>
      <c r="T1259" s="14" t="n">
        <v>0</v>
      </c>
      <c r="U1259" s="14" t="s">
        <v>124</v>
      </c>
      <c r="V1259" s="14" t="s">
        <v>124</v>
      </c>
      <c r="W1259" s="14" t="n">
        <v>2</v>
      </c>
      <c r="X1259" s="14" t="s">
        <v>86</v>
      </c>
      <c r="Y1259" s="14" t="n">
        <v>143</v>
      </c>
      <c r="Z1259" s="14"/>
      <c r="AA1259" s="14" t="n">
        <v>0</v>
      </c>
      <c r="AB1259" s="14" t="s">
        <v>87</v>
      </c>
      <c r="AC1259" s="14" t="n">
        <v>98.6</v>
      </c>
      <c r="AD1259" s="14" t="n">
        <v>0</v>
      </c>
      <c r="AE1259" s="14" t="n">
        <v>3</v>
      </c>
      <c r="AF1259" s="14" t="s">
        <v>88</v>
      </c>
      <c r="AG1259" s="15" t="n">
        <v>42532</v>
      </c>
      <c r="AH1259" s="14" t="str">
        <f aca="false">B1259&amp;"|"&amp;C1259&amp;"|"&amp;D1259&amp;"|"&amp;E1259&amp;"|"&amp;F1259&amp;"|"&amp;G1259&amp;"|"&amp;H1259&amp;"|"&amp;I1259&amp;"|"&amp;J1259&amp;"|"&amp;K1259&amp;"|"&amp;L1259&amp;"|"&amp;M1259&amp;"|"&amp;N1259&amp;"|"&amp;O1259&amp;"|"&amp;P1259&amp;"|"&amp;Q1259&amp;"|"&amp;R1259&amp;"|"&amp;S1259&amp;"|"&amp;T1259&amp;"|"&amp;U1259&amp;"|"&amp;V1259&amp;"|"&amp;W1259&amp;"|"&amp;X1259&amp;"|"&amp;Y1259&amp;"|"&amp;Z1259&amp;"|"&amp;AA1259&amp;"|"&amp;AB1259&amp;"|"&amp;AC1259&amp;"|"&amp;AD1259&amp;"|"&amp;AE1259&amp;"|"&amp;AF1259&amp;"|"&amp;AG1259</f>
        <v>Resort Hotel|0|143|2016|June|23|4|2|5|2|0|0|HB|GBR|Offline TA/TO|TA/TO|0|0|0|E|E|2|No Deposit|143||0|Transient|98.6|0|3|Check-Out|42532</v>
      </c>
      <c r="AI1259" s="14" t="str">
        <f aca="false">IF(COUNTIF($AH$4:$AH$2603,AH1259)&gt;1,"Duplicate","Unique")</f>
        <v>Unique</v>
      </c>
      <c r="AJ1259" s="14" t="str">
        <f aca="false">IF(COUNTBLANK(B1259:AG1259)&gt;0,"Missing ("&amp;COUNTBLANK(B1259:AG1259)&amp;")","Complete")</f>
        <v>Missing (1)</v>
      </c>
    </row>
    <row r="1260" customFormat="false" ht="15" hidden="false" customHeight="false" outlineLevel="0" collapsed="false">
      <c r="A1260" s="0" t="n">
        <v>1257</v>
      </c>
      <c r="B1260" s="0" t="s">
        <v>80</v>
      </c>
      <c r="C1260" s="0" t="n">
        <v>0</v>
      </c>
      <c r="D1260" s="0" t="n">
        <v>48</v>
      </c>
      <c r="E1260" s="0" t="n">
        <v>2017</v>
      </c>
      <c r="F1260" s="0" t="s">
        <v>118</v>
      </c>
      <c r="G1260" s="0" t="n">
        <v>8</v>
      </c>
      <c r="H1260" s="0" t="n">
        <v>25</v>
      </c>
      <c r="I1260" s="0" t="n">
        <v>1</v>
      </c>
      <c r="J1260" s="0" t="n">
        <v>1</v>
      </c>
      <c r="K1260" s="0" t="n">
        <v>2</v>
      </c>
      <c r="L1260" s="0" t="n">
        <v>0</v>
      </c>
      <c r="M1260" s="0" t="n">
        <v>0</v>
      </c>
      <c r="N1260" s="0" t="s">
        <v>82</v>
      </c>
      <c r="O1260" s="0" t="s">
        <v>92</v>
      </c>
      <c r="P1260" s="0" t="s">
        <v>93</v>
      </c>
      <c r="Q1260" s="0" t="s">
        <v>94</v>
      </c>
      <c r="R1260" s="0" t="n">
        <v>0</v>
      </c>
      <c r="S1260" s="0" t="n">
        <v>0</v>
      </c>
      <c r="T1260" s="0" t="n">
        <v>0</v>
      </c>
      <c r="U1260" s="0" t="s">
        <v>109</v>
      </c>
      <c r="V1260" s="0" t="s">
        <v>109</v>
      </c>
      <c r="W1260" s="0" t="n">
        <v>0</v>
      </c>
      <c r="X1260" s="0" t="s">
        <v>86</v>
      </c>
      <c r="Y1260" s="0" t="n">
        <v>240</v>
      </c>
      <c r="AA1260" s="0" t="n">
        <v>0</v>
      </c>
      <c r="AB1260" s="0" t="s">
        <v>101</v>
      </c>
      <c r="AC1260" s="0" t="n">
        <v>58</v>
      </c>
      <c r="AD1260" s="0" t="n">
        <v>0</v>
      </c>
      <c r="AE1260" s="0" t="n">
        <v>3</v>
      </c>
      <c r="AF1260" s="0" t="s">
        <v>88</v>
      </c>
      <c r="AG1260" s="13" t="n">
        <v>42793</v>
      </c>
      <c r="AH1260" s="0" t="str">
        <f aca="false">B1260&amp;"|"&amp;C1260&amp;"|"&amp;D1260&amp;"|"&amp;E1260&amp;"|"&amp;F1260&amp;"|"&amp;G1260&amp;"|"&amp;H1260&amp;"|"&amp;I1260&amp;"|"&amp;J1260&amp;"|"&amp;K1260&amp;"|"&amp;L1260&amp;"|"&amp;M1260&amp;"|"&amp;N1260&amp;"|"&amp;O1260&amp;"|"&amp;P1260&amp;"|"&amp;Q1260&amp;"|"&amp;R1260&amp;"|"&amp;S1260&amp;"|"&amp;T1260&amp;"|"&amp;U1260&amp;"|"&amp;V1260&amp;"|"&amp;W1260&amp;"|"&amp;X1260&amp;"|"&amp;Y1260&amp;"|"&amp;Z1260&amp;"|"&amp;AA1260&amp;"|"&amp;AB1260&amp;"|"&amp;AC1260&amp;"|"&amp;AD1260&amp;"|"&amp;AE1260&amp;"|"&amp;AF1260&amp;"|"&amp;AG1260</f>
        <v>Resort Hotel|0|48|2017|February|8|25|1|1|2|0|0|BB|PRT|Online TA|TA/TO|0|0|0|D|D|0|No Deposit|240||0|Transient-Party|58|0|3|Check-Out|42793</v>
      </c>
      <c r="AI1260" s="0" t="str">
        <f aca="false">IF(COUNTIF($AH$4:$AH$2603,AH1260)&gt;1,"Duplicate","Unique")</f>
        <v>Unique</v>
      </c>
      <c r="AJ1260" s="0" t="str">
        <f aca="false">IF(COUNTBLANK(B1260:AG1260)&gt;0,"Missing ("&amp;COUNTBLANK(B1260:AG1260)&amp;")","Complete")</f>
        <v>Missing (1)</v>
      </c>
    </row>
    <row r="1261" customFormat="false" ht="15" hidden="false" customHeight="false" outlineLevel="0" collapsed="false">
      <c r="A1261" s="14" t="n">
        <v>1258</v>
      </c>
      <c r="B1261" s="14" t="s">
        <v>90</v>
      </c>
      <c r="C1261" s="14" t="n">
        <v>0</v>
      </c>
      <c r="D1261" s="14" t="n">
        <v>41</v>
      </c>
      <c r="E1261" s="14" t="n">
        <v>2016</v>
      </c>
      <c r="F1261" s="14" t="s">
        <v>103</v>
      </c>
      <c r="G1261" s="14" t="n">
        <v>11</v>
      </c>
      <c r="H1261" s="14" t="n">
        <v>8</v>
      </c>
      <c r="I1261" s="14" t="n">
        <v>2</v>
      </c>
      <c r="J1261" s="14" t="n">
        <v>5</v>
      </c>
      <c r="K1261" s="14" t="n">
        <v>2</v>
      </c>
      <c r="L1261" s="14" t="n">
        <v>0</v>
      </c>
      <c r="M1261" s="14" t="n">
        <v>0</v>
      </c>
      <c r="N1261" s="14" t="s">
        <v>107</v>
      </c>
      <c r="O1261" s="14" t="s">
        <v>83</v>
      </c>
      <c r="P1261" s="14" t="s">
        <v>93</v>
      </c>
      <c r="Q1261" s="14" t="s">
        <v>94</v>
      </c>
      <c r="R1261" s="14" t="n">
        <v>0</v>
      </c>
      <c r="S1261" s="14" t="n">
        <v>0</v>
      </c>
      <c r="T1261" s="14" t="n">
        <v>0</v>
      </c>
      <c r="U1261" s="14" t="s">
        <v>95</v>
      </c>
      <c r="V1261" s="14" t="s">
        <v>95</v>
      </c>
      <c r="W1261" s="14" t="n">
        <v>0</v>
      </c>
      <c r="X1261" s="14" t="s">
        <v>86</v>
      </c>
      <c r="Y1261" s="14" t="n">
        <v>9</v>
      </c>
      <c r="Z1261" s="14"/>
      <c r="AA1261" s="14" t="n">
        <v>0</v>
      </c>
      <c r="AB1261" s="14" t="s">
        <v>87</v>
      </c>
      <c r="AC1261" s="14" t="n">
        <v>71.41</v>
      </c>
      <c r="AD1261" s="14" t="n">
        <v>0</v>
      </c>
      <c r="AE1261" s="14" t="n">
        <v>0</v>
      </c>
      <c r="AF1261" s="14" t="s">
        <v>88</v>
      </c>
      <c r="AG1261" s="15" t="n">
        <v>42444</v>
      </c>
      <c r="AH1261" s="14" t="str">
        <f aca="false">B1261&amp;"|"&amp;C1261&amp;"|"&amp;D1261&amp;"|"&amp;E1261&amp;"|"&amp;F1261&amp;"|"&amp;G1261&amp;"|"&amp;H1261&amp;"|"&amp;I1261&amp;"|"&amp;J1261&amp;"|"&amp;K1261&amp;"|"&amp;L1261&amp;"|"&amp;M1261&amp;"|"&amp;N1261&amp;"|"&amp;O1261&amp;"|"&amp;P1261&amp;"|"&amp;Q1261&amp;"|"&amp;R1261&amp;"|"&amp;S1261&amp;"|"&amp;T1261&amp;"|"&amp;U1261&amp;"|"&amp;V1261&amp;"|"&amp;W1261&amp;"|"&amp;X1261&amp;"|"&amp;Y1261&amp;"|"&amp;Z1261&amp;"|"&amp;AA1261&amp;"|"&amp;AB1261&amp;"|"&amp;AC1261&amp;"|"&amp;AD1261&amp;"|"&amp;AE1261&amp;"|"&amp;AF1261&amp;"|"&amp;AG1261</f>
        <v>City Hotel|0|41|2016|March|11|8|2|5|2|0|0|SC|GBR|Online TA|TA/TO|0|0|0|A|A|0|No Deposit|9||0|Transient|71.41|0|0|Check-Out|42444</v>
      </c>
      <c r="AI1261" s="14" t="str">
        <f aca="false">IF(COUNTIF($AH$4:$AH$2603,AH1261)&gt;1,"Duplicate","Unique")</f>
        <v>Unique</v>
      </c>
      <c r="AJ1261" s="14" t="str">
        <f aca="false">IF(COUNTBLANK(B1261:AG1261)&gt;0,"Missing ("&amp;COUNTBLANK(B1261:AG1261)&amp;")","Complete")</f>
        <v>Missing (1)</v>
      </c>
    </row>
    <row r="1262" customFormat="false" ht="15" hidden="false" customHeight="false" outlineLevel="0" collapsed="false">
      <c r="A1262" s="0" t="n">
        <v>1259</v>
      </c>
      <c r="B1262" s="0" t="s">
        <v>90</v>
      </c>
      <c r="C1262" s="0" t="n">
        <v>0</v>
      </c>
      <c r="D1262" s="0" t="n">
        <v>208</v>
      </c>
      <c r="E1262" s="0" t="n">
        <v>2017</v>
      </c>
      <c r="F1262" s="0" t="s">
        <v>119</v>
      </c>
      <c r="G1262" s="0" t="n">
        <v>31</v>
      </c>
      <c r="H1262" s="0" t="n">
        <v>2</v>
      </c>
      <c r="I1262" s="0" t="n">
        <v>0</v>
      </c>
      <c r="J1262" s="0" t="n">
        <v>1</v>
      </c>
      <c r="K1262" s="0" t="n">
        <v>2</v>
      </c>
      <c r="L1262" s="0" t="n">
        <v>0</v>
      </c>
      <c r="M1262" s="0" t="n">
        <v>0</v>
      </c>
      <c r="N1262" s="0" t="s">
        <v>112</v>
      </c>
      <c r="O1262" s="0" t="s">
        <v>122</v>
      </c>
      <c r="P1262" s="0" t="s">
        <v>116</v>
      </c>
      <c r="Q1262" s="0" t="s">
        <v>94</v>
      </c>
      <c r="R1262" s="0" t="n">
        <v>0</v>
      </c>
      <c r="S1262" s="0" t="n">
        <v>0</v>
      </c>
      <c r="T1262" s="0" t="n">
        <v>0</v>
      </c>
      <c r="U1262" s="0" t="s">
        <v>95</v>
      </c>
      <c r="V1262" s="0" t="s">
        <v>95</v>
      </c>
      <c r="W1262" s="0" t="n">
        <v>0</v>
      </c>
      <c r="X1262" s="0" t="s">
        <v>86</v>
      </c>
      <c r="Y1262" s="0" t="n">
        <v>30</v>
      </c>
      <c r="AA1262" s="0" t="n">
        <v>0</v>
      </c>
      <c r="AB1262" s="0" t="s">
        <v>101</v>
      </c>
      <c r="AC1262" s="0" t="n">
        <v>157</v>
      </c>
      <c r="AD1262" s="0" t="n">
        <v>0</v>
      </c>
      <c r="AE1262" s="0" t="n">
        <v>1</v>
      </c>
      <c r="AF1262" s="0" t="s">
        <v>88</v>
      </c>
      <c r="AG1262" s="13" t="n">
        <v>42950</v>
      </c>
      <c r="AH1262" s="0" t="str">
        <f aca="false">B1262&amp;"|"&amp;C1262&amp;"|"&amp;D1262&amp;"|"&amp;E1262&amp;"|"&amp;F1262&amp;"|"&amp;G1262&amp;"|"&amp;H1262&amp;"|"&amp;I1262&amp;"|"&amp;J1262&amp;"|"&amp;K1262&amp;"|"&amp;L1262&amp;"|"&amp;M1262&amp;"|"&amp;N1262&amp;"|"&amp;O1262&amp;"|"&amp;P1262&amp;"|"&amp;Q1262&amp;"|"&amp;R1262&amp;"|"&amp;S1262&amp;"|"&amp;T1262&amp;"|"&amp;U1262&amp;"|"&amp;V1262&amp;"|"&amp;W1262&amp;"|"&amp;X1262&amp;"|"&amp;Y1262&amp;"|"&amp;Z1262&amp;"|"&amp;AA1262&amp;"|"&amp;AB1262&amp;"|"&amp;AC1262&amp;"|"&amp;AD1262&amp;"|"&amp;AE1262&amp;"|"&amp;AF1262&amp;"|"&amp;AG1262</f>
        <v>City Hotel|0|208|2017|August|31|2|0|1|2|0|0|HB|FRA|Groups|TA/TO|0|0|0|A|A|0|No Deposit|30||0|Transient-Party|157|0|1|Check-Out|42950</v>
      </c>
      <c r="AI1262" s="0" t="str">
        <f aca="false">IF(COUNTIF($AH$4:$AH$2603,AH1262)&gt;1,"Duplicate","Unique")</f>
        <v>Unique</v>
      </c>
      <c r="AJ1262" s="0" t="str">
        <f aca="false">IF(COUNTBLANK(B1262:AG1262)&gt;0,"Missing ("&amp;COUNTBLANK(B1262:AG1262)&amp;")","Complete")</f>
        <v>Missing (1)</v>
      </c>
    </row>
    <row r="1263" customFormat="false" ht="15" hidden="false" customHeight="false" outlineLevel="0" collapsed="false">
      <c r="A1263" s="14" t="n">
        <v>1260</v>
      </c>
      <c r="B1263" s="14" t="s">
        <v>90</v>
      </c>
      <c r="C1263" s="14" t="n">
        <v>1</v>
      </c>
      <c r="D1263" s="14" t="n">
        <v>210</v>
      </c>
      <c r="E1263" s="14" t="n">
        <v>2015</v>
      </c>
      <c r="F1263" s="14" t="s">
        <v>91</v>
      </c>
      <c r="G1263" s="14" t="n">
        <v>31</v>
      </c>
      <c r="H1263" s="14" t="n">
        <v>30</v>
      </c>
      <c r="I1263" s="14" t="n">
        <v>1</v>
      </c>
      <c r="J1263" s="14" t="n">
        <v>3</v>
      </c>
      <c r="K1263" s="14" t="n">
        <v>2</v>
      </c>
      <c r="L1263" s="14" t="n">
        <v>0</v>
      </c>
      <c r="M1263" s="14" t="n">
        <v>0</v>
      </c>
      <c r="N1263" s="14" t="s">
        <v>82</v>
      </c>
      <c r="O1263" s="14" t="s">
        <v>92</v>
      </c>
      <c r="P1263" s="14" t="s">
        <v>93</v>
      </c>
      <c r="Q1263" s="14" t="s">
        <v>94</v>
      </c>
      <c r="R1263" s="14" t="n">
        <v>0</v>
      </c>
      <c r="S1263" s="14" t="n">
        <v>1</v>
      </c>
      <c r="T1263" s="14" t="n">
        <v>0</v>
      </c>
      <c r="U1263" s="14" t="s">
        <v>95</v>
      </c>
      <c r="V1263" s="14" t="s">
        <v>95</v>
      </c>
      <c r="W1263" s="14" t="n">
        <v>0</v>
      </c>
      <c r="X1263" s="14" t="s">
        <v>86</v>
      </c>
      <c r="Y1263" s="14" t="n">
        <v>9</v>
      </c>
      <c r="Z1263" s="14"/>
      <c r="AA1263" s="14" t="n">
        <v>0</v>
      </c>
      <c r="AB1263" s="14" t="s">
        <v>87</v>
      </c>
      <c r="AC1263" s="14" t="n">
        <v>76.5</v>
      </c>
      <c r="AD1263" s="14" t="n">
        <v>0</v>
      </c>
      <c r="AE1263" s="14" t="n">
        <v>2</v>
      </c>
      <c r="AF1263" s="14" t="s">
        <v>96</v>
      </c>
      <c r="AG1263" s="15" t="n">
        <v>42175</v>
      </c>
      <c r="AH1263" s="14" t="str">
        <f aca="false">B1263&amp;"|"&amp;C1263&amp;"|"&amp;D1263&amp;"|"&amp;E1263&amp;"|"&amp;F1263&amp;"|"&amp;G1263&amp;"|"&amp;H1263&amp;"|"&amp;I1263&amp;"|"&amp;J1263&amp;"|"&amp;K1263&amp;"|"&amp;L1263&amp;"|"&amp;M1263&amp;"|"&amp;N1263&amp;"|"&amp;O1263&amp;"|"&amp;P1263&amp;"|"&amp;Q1263&amp;"|"&amp;R1263&amp;"|"&amp;S1263&amp;"|"&amp;T1263&amp;"|"&amp;U1263&amp;"|"&amp;V1263&amp;"|"&amp;W1263&amp;"|"&amp;X1263&amp;"|"&amp;Y1263&amp;"|"&amp;Z1263&amp;"|"&amp;AA1263&amp;"|"&amp;AB1263&amp;"|"&amp;AC1263&amp;"|"&amp;AD1263&amp;"|"&amp;AE1263&amp;"|"&amp;AF1263&amp;"|"&amp;AG1263</f>
        <v>City Hotel|1|210|2015|July|31|30|1|3|2|0|0|BB|PRT|Online TA|TA/TO|0|1|0|A|A|0|No Deposit|9||0|Transient|76.5|0|2|Canceled|42175</v>
      </c>
      <c r="AI1263" s="14" t="str">
        <f aca="false">IF(COUNTIF($AH$4:$AH$2603,AH1263)&gt;1,"Duplicate","Unique")</f>
        <v>Unique</v>
      </c>
      <c r="AJ1263" s="14" t="str">
        <f aca="false">IF(COUNTBLANK(B1263:AG1263)&gt;0,"Missing ("&amp;COUNTBLANK(B1263:AG1263)&amp;")","Complete")</f>
        <v>Missing (1)</v>
      </c>
    </row>
    <row r="1264" customFormat="false" ht="15" hidden="false" customHeight="false" outlineLevel="0" collapsed="false">
      <c r="A1264" s="0" t="n">
        <v>1261</v>
      </c>
      <c r="B1264" s="0" t="s">
        <v>80</v>
      </c>
      <c r="C1264" s="0" t="n">
        <v>0</v>
      </c>
      <c r="D1264" s="0" t="n">
        <v>0</v>
      </c>
      <c r="E1264" s="0" t="n">
        <v>2016</v>
      </c>
      <c r="F1264" s="0" t="s">
        <v>118</v>
      </c>
      <c r="G1264" s="0" t="n">
        <v>7</v>
      </c>
      <c r="H1264" s="0" t="n">
        <v>10</v>
      </c>
      <c r="I1264" s="0" t="n">
        <v>0</v>
      </c>
      <c r="J1264" s="0" t="n">
        <v>1</v>
      </c>
      <c r="K1264" s="0" t="n">
        <v>1</v>
      </c>
      <c r="L1264" s="0" t="n">
        <v>0</v>
      </c>
      <c r="M1264" s="0" t="n">
        <v>0</v>
      </c>
      <c r="N1264" s="0" t="s">
        <v>82</v>
      </c>
      <c r="O1264" s="0" t="s">
        <v>115</v>
      </c>
      <c r="P1264" s="0" t="s">
        <v>93</v>
      </c>
      <c r="Q1264" s="0" t="s">
        <v>94</v>
      </c>
      <c r="R1264" s="0" t="n">
        <v>0</v>
      </c>
      <c r="S1264" s="0" t="n">
        <v>0</v>
      </c>
      <c r="T1264" s="0" t="n">
        <v>0</v>
      </c>
      <c r="U1264" s="0" t="s">
        <v>95</v>
      </c>
      <c r="V1264" s="0" t="s">
        <v>109</v>
      </c>
      <c r="W1264" s="0" t="n">
        <v>0</v>
      </c>
      <c r="X1264" s="0" t="s">
        <v>86</v>
      </c>
      <c r="Y1264" s="0" t="n">
        <v>240</v>
      </c>
      <c r="AA1264" s="0" t="n">
        <v>0</v>
      </c>
      <c r="AB1264" s="0" t="s">
        <v>87</v>
      </c>
      <c r="AC1264" s="0" t="n">
        <v>53</v>
      </c>
      <c r="AD1264" s="0" t="n">
        <v>0</v>
      </c>
      <c r="AE1264" s="0" t="n">
        <v>1</v>
      </c>
      <c r="AF1264" s="0" t="s">
        <v>88</v>
      </c>
      <c r="AG1264" s="13" t="n">
        <v>42411</v>
      </c>
      <c r="AH1264" s="0" t="str">
        <f aca="false">B1264&amp;"|"&amp;C1264&amp;"|"&amp;D1264&amp;"|"&amp;E1264&amp;"|"&amp;F1264&amp;"|"&amp;G1264&amp;"|"&amp;H1264&amp;"|"&amp;I1264&amp;"|"&amp;J1264&amp;"|"&amp;K1264&amp;"|"&amp;L1264&amp;"|"&amp;M1264&amp;"|"&amp;N1264&amp;"|"&amp;O1264&amp;"|"&amp;P1264&amp;"|"&amp;Q1264&amp;"|"&amp;R1264&amp;"|"&amp;S1264&amp;"|"&amp;T1264&amp;"|"&amp;U1264&amp;"|"&amp;V1264&amp;"|"&amp;W1264&amp;"|"&amp;X1264&amp;"|"&amp;Y1264&amp;"|"&amp;Z1264&amp;"|"&amp;AA1264&amp;"|"&amp;AB1264&amp;"|"&amp;AC1264&amp;"|"&amp;AD1264&amp;"|"&amp;AE1264&amp;"|"&amp;AF1264&amp;"|"&amp;AG1264</f>
        <v>Resort Hotel|0|0|2016|February|7|10|0|1|1|0|0|BB|ESP|Online TA|TA/TO|0|0|0|A|D|0|No Deposit|240||0|Transient|53|0|1|Check-Out|42411</v>
      </c>
      <c r="AI1264" s="0" t="str">
        <f aca="false">IF(COUNTIF($AH$4:$AH$2603,AH1264)&gt;1,"Duplicate","Unique")</f>
        <v>Unique</v>
      </c>
      <c r="AJ1264" s="0" t="str">
        <f aca="false">IF(COUNTBLANK(B1264:AG1264)&gt;0,"Missing ("&amp;COUNTBLANK(B1264:AG1264)&amp;")","Complete")</f>
        <v>Missing (1)</v>
      </c>
    </row>
    <row r="1265" customFormat="false" ht="15" hidden="false" customHeight="false" outlineLevel="0" collapsed="false">
      <c r="A1265" s="14" t="n">
        <v>1262</v>
      </c>
      <c r="B1265" s="14" t="s">
        <v>80</v>
      </c>
      <c r="C1265" s="14" t="n">
        <v>0</v>
      </c>
      <c r="D1265" s="14" t="n">
        <v>191</v>
      </c>
      <c r="E1265" s="14" t="n">
        <v>2016</v>
      </c>
      <c r="F1265" s="14" t="s">
        <v>113</v>
      </c>
      <c r="G1265" s="14" t="n">
        <v>45</v>
      </c>
      <c r="H1265" s="14" t="n">
        <v>5</v>
      </c>
      <c r="I1265" s="14" t="n">
        <v>2</v>
      </c>
      <c r="J1265" s="14" t="n">
        <v>5</v>
      </c>
      <c r="K1265" s="14" t="n">
        <v>2</v>
      </c>
      <c r="L1265" s="14" t="n">
        <v>0</v>
      </c>
      <c r="M1265" s="14" t="n">
        <v>0</v>
      </c>
      <c r="N1265" s="14" t="s">
        <v>82</v>
      </c>
      <c r="O1265" s="14" t="s">
        <v>92</v>
      </c>
      <c r="P1265" s="14" t="s">
        <v>93</v>
      </c>
      <c r="Q1265" s="14" t="s">
        <v>94</v>
      </c>
      <c r="R1265" s="14" t="n">
        <v>0</v>
      </c>
      <c r="S1265" s="14" t="n">
        <v>0</v>
      </c>
      <c r="T1265" s="14" t="n">
        <v>0</v>
      </c>
      <c r="U1265" s="14" t="s">
        <v>95</v>
      </c>
      <c r="V1265" s="14" t="s">
        <v>95</v>
      </c>
      <c r="W1265" s="14" t="n">
        <v>0</v>
      </c>
      <c r="X1265" s="14" t="s">
        <v>86</v>
      </c>
      <c r="Y1265" s="14" t="n">
        <v>314</v>
      </c>
      <c r="Z1265" s="14"/>
      <c r="AA1265" s="14" t="n">
        <v>0</v>
      </c>
      <c r="AB1265" s="14" t="s">
        <v>87</v>
      </c>
      <c r="AC1265" s="14" t="n">
        <v>30.24</v>
      </c>
      <c r="AD1265" s="14" t="n">
        <v>0</v>
      </c>
      <c r="AE1265" s="14" t="n">
        <v>0</v>
      </c>
      <c r="AF1265" s="14" t="s">
        <v>88</v>
      </c>
      <c r="AG1265" s="15" t="n">
        <v>42686</v>
      </c>
      <c r="AH1265" s="14" t="str">
        <f aca="false">B1265&amp;"|"&amp;C1265&amp;"|"&amp;D1265&amp;"|"&amp;E1265&amp;"|"&amp;F1265&amp;"|"&amp;G1265&amp;"|"&amp;H1265&amp;"|"&amp;I1265&amp;"|"&amp;J1265&amp;"|"&amp;K1265&amp;"|"&amp;L1265&amp;"|"&amp;M1265&amp;"|"&amp;N1265&amp;"|"&amp;O1265&amp;"|"&amp;P1265&amp;"|"&amp;Q1265&amp;"|"&amp;R1265&amp;"|"&amp;S1265&amp;"|"&amp;T1265&amp;"|"&amp;U1265&amp;"|"&amp;V1265&amp;"|"&amp;W1265&amp;"|"&amp;X1265&amp;"|"&amp;Y1265&amp;"|"&amp;Z1265&amp;"|"&amp;AA1265&amp;"|"&amp;AB1265&amp;"|"&amp;AC1265&amp;"|"&amp;AD1265&amp;"|"&amp;AE1265&amp;"|"&amp;AF1265&amp;"|"&amp;AG1265</f>
        <v>Resort Hotel|0|191|2016|November|45|5|2|5|2|0|0|BB|PRT|Online TA|TA/TO|0|0|0|A|A|0|No Deposit|314||0|Transient|30.24|0|0|Check-Out|42686</v>
      </c>
      <c r="AI1265" s="14" t="str">
        <f aca="false">IF(COUNTIF($AH$4:$AH$2603,AH1265)&gt;1,"Duplicate","Unique")</f>
        <v>Unique</v>
      </c>
      <c r="AJ1265" s="14" t="str">
        <f aca="false">IF(COUNTBLANK(B1265:AG1265)&gt;0,"Missing ("&amp;COUNTBLANK(B1265:AG1265)&amp;")","Complete")</f>
        <v>Missing (1)</v>
      </c>
    </row>
    <row r="1266" customFormat="false" ht="15" hidden="false" customHeight="false" outlineLevel="0" collapsed="false">
      <c r="A1266" s="0" t="n">
        <v>1263</v>
      </c>
      <c r="B1266" s="0" t="s">
        <v>90</v>
      </c>
      <c r="C1266" s="0" t="n">
        <v>1</v>
      </c>
      <c r="D1266" s="0" t="n">
        <v>36</v>
      </c>
      <c r="E1266" s="0" t="n">
        <v>2016</v>
      </c>
      <c r="F1266" s="0" t="s">
        <v>111</v>
      </c>
      <c r="G1266" s="0" t="n">
        <v>45</v>
      </c>
      <c r="H1266" s="0" t="n">
        <v>31</v>
      </c>
      <c r="I1266" s="0" t="n">
        <v>1</v>
      </c>
      <c r="J1266" s="0" t="n">
        <v>2</v>
      </c>
      <c r="K1266" s="0" t="n">
        <v>2</v>
      </c>
      <c r="L1266" s="0" t="n">
        <v>0</v>
      </c>
      <c r="M1266" s="0" t="n">
        <v>0</v>
      </c>
      <c r="N1266" s="0" t="s">
        <v>107</v>
      </c>
      <c r="O1266" s="0" t="s">
        <v>108</v>
      </c>
      <c r="P1266" s="0" t="s">
        <v>93</v>
      </c>
      <c r="Q1266" s="0" t="s">
        <v>94</v>
      </c>
      <c r="R1266" s="0" t="n">
        <v>0</v>
      </c>
      <c r="S1266" s="0" t="n">
        <v>0</v>
      </c>
      <c r="T1266" s="0" t="n">
        <v>0</v>
      </c>
      <c r="U1266" s="0" t="s">
        <v>95</v>
      </c>
      <c r="V1266" s="0" t="s">
        <v>95</v>
      </c>
      <c r="W1266" s="0" t="n">
        <v>0</v>
      </c>
      <c r="X1266" s="0" t="s">
        <v>86</v>
      </c>
      <c r="Y1266" s="0" t="n">
        <v>9</v>
      </c>
      <c r="AA1266" s="0" t="n">
        <v>0</v>
      </c>
      <c r="AB1266" s="0" t="s">
        <v>87</v>
      </c>
      <c r="AC1266" s="0" t="n">
        <v>95</v>
      </c>
      <c r="AD1266" s="0" t="n">
        <v>0</v>
      </c>
      <c r="AE1266" s="0" t="n">
        <v>0</v>
      </c>
      <c r="AF1266" s="0" t="s">
        <v>96</v>
      </c>
      <c r="AG1266" s="13" t="n">
        <v>42638</v>
      </c>
      <c r="AH1266" s="0" t="str">
        <f aca="false">B1266&amp;"|"&amp;C1266&amp;"|"&amp;D1266&amp;"|"&amp;E1266&amp;"|"&amp;F1266&amp;"|"&amp;G1266&amp;"|"&amp;H1266&amp;"|"&amp;I1266&amp;"|"&amp;J1266&amp;"|"&amp;K1266&amp;"|"&amp;L1266&amp;"|"&amp;M1266&amp;"|"&amp;N1266&amp;"|"&amp;O1266&amp;"|"&amp;P1266&amp;"|"&amp;Q1266&amp;"|"&amp;R1266&amp;"|"&amp;S1266&amp;"|"&amp;T1266&amp;"|"&amp;U1266&amp;"|"&amp;V1266&amp;"|"&amp;W1266&amp;"|"&amp;X1266&amp;"|"&amp;Y1266&amp;"|"&amp;Z1266&amp;"|"&amp;AA1266&amp;"|"&amp;AB1266&amp;"|"&amp;AC1266&amp;"|"&amp;AD1266&amp;"|"&amp;AE1266&amp;"|"&amp;AF1266&amp;"|"&amp;AG1266</f>
        <v>City Hotel|1|36|2016|October|45|31|1|2|2|0|0|SC|DEU|Online TA|TA/TO|0|0|0|A|A|0|No Deposit|9||0|Transient|95|0|0|Canceled|42638</v>
      </c>
      <c r="AI1266" s="0" t="str">
        <f aca="false">IF(COUNTIF($AH$4:$AH$2603,AH1266)&gt;1,"Duplicate","Unique")</f>
        <v>Unique</v>
      </c>
      <c r="AJ1266" s="0" t="str">
        <f aca="false">IF(COUNTBLANK(B1266:AG1266)&gt;0,"Missing ("&amp;COUNTBLANK(B1266:AG1266)&amp;")","Complete")</f>
        <v>Missing (1)</v>
      </c>
    </row>
    <row r="1267" customFormat="false" ht="15" hidden="false" customHeight="false" outlineLevel="0" collapsed="false">
      <c r="A1267" s="14" t="n">
        <v>1264</v>
      </c>
      <c r="B1267" s="14" t="s">
        <v>80</v>
      </c>
      <c r="C1267" s="14" t="n">
        <v>0</v>
      </c>
      <c r="D1267" s="14" t="n">
        <v>90</v>
      </c>
      <c r="E1267" s="14" t="n">
        <v>2015</v>
      </c>
      <c r="F1267" s="14" t="s">
        <v>114</v>
      </c>
      <c r="G1267" s="14" t="n">
        <v>37</v>
      </c>
      <c r="H1267" s="14" t="n">
        <v>7</v>
      </c>
      <c r="I1267" s="14" t="n">
        <v>1</v>
      </c>
      <c r="J1267" s="14" t="n">
        <v>3</v>
      </c>
      <c r="K1267" s="14" t="n">
        <v>2</v>
      </c>
      <c r="L1267" s="14" t="n">
        <v>0</v>
      </c>
      <c r="M1267" s="14" t="n">
        <v>0</v>
      </c>
      <c r="N1267" s="14" t="s">
        <v>82</v>
      </c>
      <c r="O1267" s="14" t="s">
        <v>115</v>
      </c>
      <c r="P1267" s="14" t="s">
        <v>99</v>
      </c>
      <c r="Q1267" s="14" t="s">
        <v>94</v>
      </c>
      <c r="R1267" s="14" t="n">
        <v>0</v>
      </c>
      <c r="S1267" s="14" t="n">
        <v>0</v>
      </c>
      <c r="T1267" s="14" t="n">
        <v>0</v>
      </c>
      <c r="U1267" s="14" t="s">
        <v>109</v>
      </c>
      <c r="V1267" s="14" t="s">
        <v>109</v>
      </c>
      <c r="W1267" s="14" t="n">
        <v>0</v>
      </c>
      <c r="X1267" s="14" t="s">
        <v>86</v>
      </c>
      <c r="Y1267" s="14" t="n">
        <v>175</v>
      </c>
      <c r="Z1267" s="14"/>
      <c r="AA1267" s="14" t="n">
        <v>0</v>
      </c>
      <c r="AB1267" s="14" t="s">
        <v>87</v>
      </c>
      <c r="AC1267" s="14" t="n">
        <v>77.6</v>
      </c>
      <c r="AD1267" s="14" t="n">
        <v>0</v>
      </c>
      <c r="AE1267" s="14" t="n">
        <v>0</v>
      </c>
      <c r="AF1267" s="14" t="s">
        <v>88</v>
      </c>
      <c r="AG1267" s="15" t="n">
        <v>42258</v>
      </c>
      <c r="AH1267" s="14" t="str">
        <f aca="false">B1267&amp;"|"&amp;C1267&amp;"|"&amp;D1267&amp;"|"&amp;E1267&amp;"|"&amp;F1267&amp;"|"&amp;G1267&amp;"|"&amp;H1267&amp;"|"&amp;I1267&amp;"|"&amp;J1267&amp;"|"&amp;K1267&amp;"|"&amp;L1267&amp;"|"&amp;M1267&amp;"|"&amp;N1267&amp;"|"&amp;O1267&amp;"|"&amp;P1267&amp;"|"&amp;Q1267&amp;"|"&amp;R1267&amp;"|"&amp;S1267&amp;"|"&amp;T1267&amp;"|"&amp;U1267&amp;"|"&amp;V1267&amp;"|"&amp;W1267&amp;"|"&amp;X1267&amp;"|"&amp;Y1267&amp;"|"&amp;Z1267&amp;"|"&amp;AA1267&amp;"|"&amp;AB1267&amp;"|"&amp;AC1267&amp;"|"&amp;AD1267&amp;"|"&amp;AE1267&amp;"|"&amp;AF1267&amp;"|"&amp;AG1267</f>
        <v>Resort Hotel|0|90|2015|September|37|7|1|3|2|0|0|BB|ESP|Offline TA/TO|TA/TO|0|0|0|D|D|0|No Deposit|175||0|Transient|77.6|0|0|Check-Out|42258</v>
      </c>
      <c r="AI1267" s="14" t="str">
        <f aca="false">IF(COUNTIF($AH$4:$AH$2603,AH1267)&gt;1,"Duplicate","Unique")</f>
        <v>Unique</v>
      </c>
      <c r="AJ1267" s="14" t="str">
        <f aca="false">IF(COUNTBLANK(B1267:AG1267)&gt;0,"Missing ("&amp;COUNTBLANK(B1267:AG1267)&amp;")","Complete")</f>
        <v>Missing (1)</v>
      </c>
    </row>
    <row r="1268" customFormat="false" ht="15" hidden="false" customHeight="false" outlineLevel="0" collapsed="false">
      <c r="A1268" s="0" t="n">
        <v>1265</v>
      </c>
      <c r="B1268" s="0" t="s">
        <v>90</v>
      </c>
      <c r="C1268" s="0" t="n">
        <v>1</v>
      </c>
      <c r="D1268" s="0" t="n">
        <v>110</v>
      </c>
      <c r="E1268" s="0" t="n">
        <v>2017</v>
      </c>
      <c r="F1268" s="0" t="s">
        <v>106</v>
      </c>
      <c r="G1268" s="0" t="n">
        <v>17</v>
      </c>
      <c r="H1268" s="0" t="n">
        <v>26</v>
      </c>
      <c r="I1268" s="0" t="n">
        <v>1</v>
      </c>
      <c r="J1268" s="0" t="n">
        <v>4</v>
      </c>
      <c r="K1268" s="0" t="n">
        <v>3</v>
      </c>
      <c r="L1268" s="0" t="n">
        <v>0</v>
      </c>
      <c r="M1268" s="0" t="n">
        <v>0</v>
      </c>
      <c r="N1268" s="0" t="s">
        <v>107</v>
      </c>
      <c r="O1268" s="0" t="s">
        <v>150</v>
      </c>
      <c r="P1268" s="0" t="s">
        <v>93</v>
      </c>
      <c r="Q1268" s="0" t="s">
        <v>94</v>
      </c>
      <c r="R1268" s="0" t="n">
        <v>0</v>
      </c>
      <c r="S1268" s="0" t="n">
        <v>0</v>
      </c>
      <c r="T1268" s="0" t="n">
        <v>0</v>
      </c>
      <c r="U1268" s="0" t="s">
        <v>95</v>
      </c>
      <c r="V1268" s="0" t="s">
        <v>95</v>
      </c>
      <c r="W1268" s="0" t="n">
        <v>0</v>
      </c>
      <c r="X1268" s="0" t="s">
        <v>86</v>
      </c>
      <c r="Y1268" s="0" t="n">
        <v>9</v>
      </c>
      <c r="AA1268" s="0" t="n">
        <v>0</v>
      </c>
      <c r="AB1268" s="0" t="s">
        <v>87</v>
      </c>
      <c r="AC1268" s="0" t="n">
        <v>100.8</v>
      </c>
      <c r="AD1268" s="0" t="n">
        <v>0</v>
      </c>
      <c r="AE1268" s="0" t="n">
        <v>0</v>
      </c>
      <c r="AF1268" s="0" t="s">
        <v>96</v>
      </c>
      <c r="AG1268" s="13" t="n">
        <v>42741</v>
      </c>
      <c r="AH1268" s="0" t="str">
        <f aca="false">B1268&amp;"|"&amp;C1268&amp;"|"&amp;D1268&amp;"|"&amp;E1268&amp;"|"&amp;F1268&amp;"|"&amp;G1268&amp;"|"&amp;H1268&amp;"|"&amp;I1268&amp;"|"&amp;J1268&amp;"|"&amp;K1268&amp;"|"&amp;L1268&amp;"|"&amp;M1268&amp;"|"&amp;N1268&amp;"|"&amp;O1268&amp;"|"&amp;P1268&amp;"|"&amp;Q1268&amp;"|"&amp;R1268&amp;"|"&amp;S1268&amp;"|"&amp;T1268&amp;"|"&amp;U1268&amp;"|"&amp;V1268&amp;"|"&amp;W1268&amp;"|"&amp;X1268&amp;"|"&amp;Y1268&amp;"|"&amp;Z1268&amp;"|"&amp;AA1268&amp;"|"&amp;AB1268&amp;"|"&amp;AC1268&amp;"|"&amp;AD1268&amp;"|"&amp;AE1268&amp;"|"&amp;AF1268&amp;"|"&amp;AG1268</f>
        <v>City Hotel|1|110|2017|April|17|26|1|4|3|0|0|SC|NOR|Online TA|TA/TO|0|0|0|A|A|0|No Deposit|9||0|Transient|100.8|0|0|Canceled|42741</v>
      </c>
      <c r="AI1268" s="0" t="str">
        <f aca="false">IF(COUNTIF($AH$4:$AH$2603,AH1268)&gt;1,"Duplicate","Unique")</f>
        <v>Unique</v>
      </c>
      <c r="AJ1268" s="0" t="str">
        <f aca="false">IF(COUNTBLANK(B1268:AG1268)&gt;0,"Missing ("&amp;COUNTBLANK(B1268:AG1268)&amp;")","Complete")</f>
        <v>Missing (1)</v>
      </c>
    </row>
    <row r="1269" customFormat="false" ht="15" hidden="false" customHeight="false" outlineLevel="0" collapsed="false">
      <c r="A1269" s="14" t="n">
        <v>1266</v>
      </c>
      <c r="B1269" s="14" t="s">
        <v>80</v>
      </c>
      <c r="C1269" s="14" t="n">
        <v>1</v>
      </c>
      <c r="D1269" s="14" t="n">
        <v>59</v>
      </c>
      <c r="E1269" s="14" t="n">
        <v>2017</v>
      </c>
      <c r="F1269" s="14" t="s">
        <v>91</v>
      </c>
      <c r="G1269" s="14" t="n">
        <v>26</v>
      </c>
      <c r="H1269" s="14" t="n">
        <v>1</v>
      </c>
      <c r="I1269" s="14" t="n">
        <v>2</v>
      </c>
      <c r="J1269" s="14" t="n">
        <v>5</v>
      </c>
      <c r="K1269" s="14" t="n">
        <v>2</v>
      </c>
      <c r="L1269" s="14" t="n">
        <v>1</v>
      </c>
      <c r="M1269" s="14" t="n">
        <v>0</v>
      </c>
      <c r="N1269" s="14" t="s">
        <v>112</v>
      </c>
      <c r="O1269" s="14" t="s">
        <v>92</v>
      </c>
      <c r="P1269" s="14" t="s">
        <v>93</v>
      </c>
      <c r="Q1269" s="14" t="s">
        <v>94</v>
      </c>
      <c r="R1269" s="14" t="n">
        <v>0</v>
      </c>
      <c r="S1269" s="14" t="n">
        <v>0</v>
      </c>
      <c r="T1269" s="14" t="n">
        <v>0</v>
      </c>
      <c r="U1269" s="14" t="s">
        <v>95</v>
      </c>
      <c r="V1269" s="14" t="s">
        <v>95</v>
      </c>
      <c r="W1269" s="14" t="n">
        <v>0</v>
      </c>
      <c r="X1269" s="14" t="s">
        <v>86</v>
      </c>
      <c r="Y1269" s="14" t="n">
        <v>241</v>
      </c>
      <c r="Z1269" s="14"/>
      <c r="AA1269" s="14" t="n">
        <v>0</v>
      </c>
      <c r="AB1269" s="14" t="s">
        <v>87</v>
      </c>
      <c r="AC1269" s="14" t="n">
        <v>178.31</v>
      </c>
      <c r="AD1269" s="14" t="n">
        <v>0</v>
      </c>
      <c r="AE1269" s="14" t="n">
        <v>1</v>
      </c>
      <c r="AF1269" s="14" t="s">
        <v>96</v>
      </c>
      <c r="AG1269" s="15" t="n">
        <v>42858</v>
      </c>
      <c r="AH1269" s="14" t="str">
        <f aca="false">B1269&amp;"|"&amp;C1269&amp;"|"&amp;D1269&amp;"|"&amp;E1269&amp;"|"&amp;F1269&amp;"|"&amp;G1269&amp;"|"&amp;H1269&amp;"|"&amp;I1269&amp;"|"&amp;J1269&amp;"|"&amp;K1269&amp;"|"&amp;L1269&amp;"|"&amp;M1269&amp;"|"&amp;N1269&amp;"|"&amp;O1269&amp;"|"&amp;P1269&amp;"|"&amp;Q1269&amp;"|"&amp;R1269&amp;"|"&amp;S1269&amp;"|"&amp;T1269&amp;"|"&amp;U1269&amp;"|"&amp;V1269&amp;"|"&amp;W1269&amp;"|"&amp;X1269&amp;"|"&amp;Y1269&amp;"|"&amp;Z1269&amp;"|"&amp;AA1269&amp;"|"&amp;AB1269&amp;"|"&amp;AC1269&amp;"|"&amp;AD1269&amp;"|"&amp;AE1269&amp;"|"&amp;AF1269&amp;"|"&amp;AG1269</f>
        <v>Resort Hotel|1|59|2017|July|26|1|2|5|2|1|0|HB|PRT|Online TA|TA/TO|0|0|0|A|A|0|No Deposit|241||0|Transient|178.31|0|1|Canceled|42858</v>
      </c>
      <c r="AI1269" s="14" t="str">
        <f aca="false">IF(COUNTIF($AH$4:$AH$2603,AH1269)&gt;1,"Duplicate","Unique")</f>
        <v>Unique</v>
      </c>
      <c r="AJ1269" s="14" t="str">
        <f aca="false">IF(COUNTBLANK(B1269:AG1269)&gt;0,"Missing ("&amp;COUNTBLANK(B1269:AG1269)&amp;")","Complete")</f>
        <v>Missing (1)</v>
      </c>
    </row>
    <row r="1270" customFormat="false" ht="15" hidden="false" customHeight="false" outlineLevel="0" collapsed="false">
      <c r="A1270" s="0" t="n">
        <v>1267</v>
      </c>
      <c r="B1270" s="0" t="s">
        <v>90</v>
      </c>
      <c r="C1270" s="0" t="n">
        <v>0</v>
      </c>
      <c r="D1270" s="0" t="n">
        <v>14</v>
      </c>
      <c r="E1270" s="0" t="n">
        <v>2017</v>
      </c>
      <c r="F1270" s="0" t="s">
        <v>91</v>
      </c>
      <c r="G1270" s="0" t="n">
        <v>29</v>
      </c>
      <c r="H1270" s="0" t="n">
        <v>17</v>
      </c>
      <c r="I1270" s="0" t="n">
        <v>1</v>
      </c>
      <c r="J1270" s="0" t="n">
        <v>2</v>
      </c>
      <c r="K1270" s="0" t="n">
        <v>1</v>
      </c>
      <c r="L1270" s="0" t="n">
        <v>0</v>
      </c>
      <c r="M1270" s="0" t="n">
        <v>0</v>
      </c>
      <c r="N1270" s="0" t="s">
        <v>82</v>
      </c>
      <c r="O1270" s="0" t="s">
        <v>147</v>
      </c>
      <c r="P1270" s="0" t="s">
        <v>84</v>
      </c>
      <c r="Q1270" s="0" t="s">
        <v>84</v>
      </c>
      <c r="R1270" s="0" t="n">
        <v>1</v>
      </c>
      <c r="S1270" s="0" t="n">
        <v>0</v>
      </c>
      <c r="T1270" s="0" t="n">
        <v>7</v>
      </c>
      <c r="U1270" s="0" t="s">
        <v>95</v>
      </c>
      <c r="V1270" s="0" t="s">
        <v>95</v>
      </c>
      <c r="W1270" s="0" t="n">
        <v>1</v>
      </c>
      <c r="X1270" s="0" t="s">
        <v>86</v>
      </c>
      <c r="Z1270" s="0" t="n">
        <v>485</v>
      </c>
      <c r="AA1270" s="0" t="n">
        <v>0</v>
      </c>
      <c r="AB1270" s="0" t="s">
        <v>87</v>
      </c>
      <c r="AC1270" s="0" t="n">
        <v>75</v>
      </c>
      <c r="AD1270" s="0" t="n">
        <v>0</v>
      </c>
      <c r="AE1270" s="0" t="n">
        <v>2</v>
      </c>
      <c r="AF1270" s="0" t="s">
        <v>88</v>
      </c>
      <c r="AG1270" s="13" t="n">
        <v>42936</v>
      </c>
      <c r="AH1270" s="0" t="str">
        <f aca="false">B1270&amp;"|"&amp;C1270&amp;"|"&amp;D1270&amp;"|"&amp;E1270&amp;"|"&amp;F1270&amp;"|"&amp;G1270&amp;"|"&amp;H1270&amp;"|"&amp;I1270&amp;"|"&amp;J1270&amp;"|"&amp;K1270&amp;"|"&amp;L1270&amp;"|"&amp;M1270&amp;"|"&amp;N1270&amp;"|"&amp;O1270&amp;"|"&amp;P1270&amp;"|"&amp;Q1270&amp;"|"&amp;R1270&amp;"|"&amp;S1270&amp;"|"&amp;T1270&amp;"|"&amp;U1270&amp;"|"&amp;V1270&amp;"|"&amp;W1270&amp;"|"&amp;X1270&amp;"|"&amp;Y1270&amp;"|"&amp;Z1270&amp;"|"&amp;AA1270&amp;"|"&amp;AB1270&amp;"|"&amp;AC1270&amp;"|"&amp;AD1270&amp;"|"&amp;AE1270&amp;"|"&amp;AF1270&amp;"|"&amp;AG1270</f>
        <v>City Hotel|0|14|2017|July|29|17|1|2|1|0|0|BB|IRL|Direct|Direct|1|0|7|A|A|1|No Deposit||485|0|Transient|75|0|2|Check-Out|42936</v>
      </c>
      <c r="AI1270" s="0" t="str">
        <f aca="false">IF(COUNTIF($AH$4:$AH$2603,AH1270)&gt;1,"Duplicate","Unique")</f>
        <v>Unique</v>
      </c>
      <c r="AJ1270" s="0" t="str">
        <f aca="false">IF(COUNTBLANK(B1270:AG1270)&gt;0,"Missing ("&amp;COUNTBLANK(B1270:AG1270)&amp;")","Complete")</f>
        <v>Missing (1)</v>
      </c>
    </row>
    <row r="1271" customFormat="false" ht="15" hidden="false" customHeight="false" outlineLevel="0" collapsed="false">
      <c r="A1271" s="14" t="n">
        <v>1268</v>
      </c>
      <c r="B1271" s="14" t="s">
        <v>80</v>
      </c>
      <c r="C1271" s="14" t="n">
        <v>0</v>
      </c>
      <c r="D1271" s="14" t="n">
        <v>1</v>
      </c>
      <c r="E1271" s="14" t="n">
        <v>2016</v>
      </c>
      <c r="F1271" s="14" t="s">
        <v>103</v>
      </c>
      <c r="G1271" s="14" t="n">
        <v>14</v>
      </c>
      <c r="H1271" s="14" t="n">
        <v>28</v>
      </c>
      <c r="I1271" s="14" t="n">
        <v>1</v>
      </c>
      <c r="J1271" s="14" t="n">
        <v>0</v>
      </c>
      <c r="K1271" s="14" t="n">
        <v>2</v>
      </c>
      <c r="L1271" s="14" t="n">
        <v>0</v>
      </c>
      <c r="M1271" s="14" t="n">
        <v>0</v>
      </c>
      <c r="N1271" s="14" t="s">
        <v>82</v>
      </c>
      <c r="O1271" s="14" t="s">
        <v>92</v>
      </c>
      <c r="P1271" s="14" t="s">
        <v>93</v>
      </c>
      <c r="Q1271" s="14" t="s">
        <v>94</v>
      </c>
      <c r="R1271" s="14" t="n">
        <v>0</v>
      </c>
      <c r="S1271" s="14" t="n">
        <v>0</v>
      </c>
      <c r="T1271" s="14" t="n">
        <v>0</v>
      </c>
      <c r="U1271" s="14" t="s">
        <v>95</v>
      </c>
      <c r="V1271" s="14" t="s">
        <v>109</v>
      </c>
      <c r="W1271" s="14" t="n">
        <v>0</v>
      </c>
      <c r="X1271" s="14" t="s">
        <v>86</v>
      </c>
      <c r="Y1271" s="14" t="n">
        <v>240</v>
      </c>
      <c r="Z1271" s="14"/>
      <c r="AA1271" s="14" t="n">
        <v>0</v>
      </c>
      <c r="AB1271" s="14" t="s">
        <v>87</v>
      </c>
      <c r="AC1271" s="14" t="n">
        <v>48</v>
      </c>
      <c r="AD1271" s="14" t="n">
        <v>0</v>
      </c>
      <c r="AE1271" s="14" t="n">
        <v>1</v>
      </c>
      <c r="AF1271" s="14" t="s">
        <v>88</v>
      </c>
      <c r="AG1271" s="15" t="n">
        <v>42458</v>
      </c>
      <c r="AH1271" s="14" t="str">
        <f aca="false">B1271&amp;"|"&amp;C1271&amp;"|"&amp;D1271&amp;"|"&amp;E1271&amp;"|"&amp;F1271&amp;"|"&amp;G1271&amp;"|"&amp;H1271&amp;"|"&amp;I1271&amp;"|"&amp;J1271&amp;"|"&amp;K1271&amp;"|"&amp;L1271&amp;"|"&amp;M1271&amp;"|"&amp;N1271&amp;"|"&amp;O1271&amp;"|"&amp;P1271&amp;"|"&amp;Q1271&amp;"|"&amp;R1271&amp;"|"&amp;S1271&amp;"|"&amp;T1271&amp;"|"&amp;U1271&amp;"|"&amp;V1271&amp;"|"&amp;W1271&amp;"|"&amp;X1271&amp;"|"&amp;Y1271&amp;"|"&amp;Z1271&amp;"|"&amp;AA1271&amp;"|"&amp;AB1271&amp;"|"&amp;AC1271&amp;"|"&amp;AD1271&amp;"|"&amp;AE1271&amp;"|"&amp;AF1271&amp;"|"&amp;AG1271</f>
        <v>Resort Hotel|0|1|2016|March|14|28|1|0|2|0|0|BB|PRT|Online TA|TA/TO|0|0|0|A|D|0|No Deposit|240||0|Transient|48|0|1|Check-Out|42458</v>
      </c>
      <c r="AI1271" s="14" t="str">
        <f aca="false">IF(COUNTIF($AH$4:$AH$2603,AH1271)&gt;1,"Duplicate","Unique")</f>
        <v>Unique</v>
      </c>
      <c r="AJ1271" s="14" t="str">
        <f aca="false">IF(COUNTBLANK(B1271:AG1271)&gt;0,"Missing ("&amp;COUNTBLANK(B1271:AG1271)&amp;")","Complete")</f>
        <v>Missing (1)</v>
      </c>
    </row>
    <row r="1272" customFormat="false" ht="15" hidden="false" customHeight="false" outlineLevel="0" collapsed="false">
      <c r="A1272" s="0" t="n">
        <v>1269</v>
      </c>
      <c r="B1272" s="0" t="s">
        <v>80</v>
      </c>
      <c r="C1272" s="0" t="n">
        <v>1</v>
      </c>
      <c r="D1272" s="0" t="n">
        <v>13</v>
      </c>
      <c r="E1272" s="0" t="n">
        <v>2016</v>
      </c>
      <c r="F1272" s="0" t="s">
        <v>126</v>
      </c>
      <c r="G1272" s="0" t="n">
        <v>4</v>
      </c>
      <c r="H1272" s="0" t="n">
        <v>22</v>
      </c>
      <c r="I1272" s="0" t="n">
        <v>2</v>
      </c>
      <c r="J1272" s="0" t="n">
        <v>4</v>
      </c>
      <c r="K1272" s="0" t="n">
        <v>2</v>
      </c>
      <c r="L1272" s="0" t="n">
        <v>0</v>
      </c>
      <c r="M1272" s="0" t="n">
        <v>0</v>
      </c>
      <c r="N1272" s="0" t="s">
        <v>82</v>
      </c>
      <c r="O1272" s="0" t="s">
        <v>92</v>
      </c>
      <c r="P1272" s="0" t="s">
        <v>93</v>
      </c>
      <c r="Q1272" s="0" t="s">
        <v>94</v>
      </c>
      <c r="R1272" s="0" t="n">
        <v>0</v>
      </c>
      <c r="S1272" s="0" t="n">
        <v>0</v>
      </c>
      <c r="T1272" s="0" t="n">
        <v>0</v>
      </c>
      <c r="U1272" s="0" t="s">
        <v>109</v>
      </c>
      <c r="V1272" s="0" t="s">
        <v>109</v>
      </c>
      <c r="W1272" s="0" t="n">
        <v>0</v>
      </c>
      <c r="X1272" s="0" t="s">
        <v>86</v>
      </c>
      <c r="Y1272" s="0" t="n">
        <v>240</v>
      </c>
      <c r="AA1272" s="0" t="n">
        <v>0</v>
      </c>
      <c r="AB1272" s="0" t="s">
        <v>87</v>
      </c>
      <c r="AC1272" s="0" t="n">
        <v>44.8</v>
      </c>
      <c r="AD1272" s="0" t="n">
        <v>0</v>
      </c>
      <c r="AE1272" s="0" t="n">
        <v>2</v>
      </c>
      <c r="AF1272" s="0" t="s">
        <v>141</v>
      </c>
      <c r="AG1272" s="13" t="n">
        <v>42391</v>
      </c>
      <c r="AH1272" s="0" t="str">
        <f aca="false">B1272&amp;"|"&amp;C1272&amp;"|"&amp;D1272&amp;"|"&amp;E1272&amp;"|"&amp;F1272&amp;"|"&amp;G1272&amp;"|"&amp;H1272&amp;"|"&amp;I1272&amp;"|"&amp;J1272&amp;"|"&amp;K1272&amp;"|"&amp;L1272&amp;"|"&amp;M1272&amp;"|"&amp;N1272&amp;"|"&amp;O1272&amp;"|"&amp;P1272&amp;"|"&amp;Q1272&amp;"|"&amp;R1272&amp;"|"&amp;S1272&amp;"|"&amp;T1272&amp;"|"&amp;U1272&amp;"|"&amp;V1272&amp;"|"&amp;W1272&amp;"|"&amp;X1272&amp;"|"&amp;Y1272&amp;"|"&amp;Z1272&amp;"|"&amp;AA1272&amp;"|"&amp;AB1272&amp;"|"&amp;AC1272&amp;"|"&amp;AD1272&amp;"|"&amp;AE1272&amp;"|"&amp;AF1272&amp;"|"&amp;AG1272</f>
        <v>Resort Hotel|1|13|2016|January|4|22|2|4|2|0|0|BB|PRT|Online TA|TA/TO|0|0|0|D|D|0|No Deposit|240||0|Transient|44.8|0|2|No-Show|42391</v>
      </c>
      <c r="AI1272" s="0" t="str">
        <f aca="false">IF(COUNTIF($AH$4:$AH$2603,AH1272)&gt;1,"Duplicate","Unique")</f>
        <v>Unique</v>
      </c>
      <c r="AJ1272" s="0" t="str">
        <f aca="false">IF(COUNTBLANK(B1272:AG1272)&gt;0,"Missing ("&amp;COUNTBLANK(B1272:AG1272)&amp;")","Complete")</f>
        <v>Missing (1)</v>
      </c>
    </row>
    <row r="1273" customFormat="false" ht="15" hidden="false" customHeight="false" outlineLevel="0" collapsed="false">
      <c r="A1273" s="14" t="n">
        <v>1270</v>
      </c>
      <c r="B1273" s="14" t="s">
        <v>90</v>
      </c>
      <c r="C1273" s="14" t="n">
        <v>0</v>
      </c>
      <c r="D1273" s="14" t="n">
        <v>247</v>
      </c>
      <c r="E1273" s="14" t="n">
        <v>2016</v>
      </c>
      <c r="F1273" s="14" t="s">
        <v>135</v>
      </c>
      <c r="G1273" s="14" t="n">
        <v>24</v>
      </c>
      <c r="H1273" s="14" t="n">
        <v>6</v>
      </c>
      <c r="I1273" s="14" t="n">
        <v>1</v>
      </c>
      <c r="J1273" s="14" t="n">
        <v>1</v>
      </c>
      <c r="K1273" s="14" t="n">
        <v>2</v>
      </c>
      <c r="L1273" s="14" t="n">
        <v>0</v>
      </c>
      <c r="M1273" s="14" t="n">
        <v>0</v>
      </c>
      <c r="N1273" s="14" t="s">
        <v>112</v>
      </c>
      <c r="O1273" s="14" t="s">
        <v>108</v>
      </c>
      <c r="P1273" s="14" t="s">
        <v>99</v>
      </c>
      <c r="Q1273" s="14" t="s">
        <v>94</v>
      </c>
      <c r="R1273" s="14" t="n">
        <v>0</v>
      </c>
      <c r="S1273" s="14" t="n">
        <v>0</v>
      </c>
      <c r="T1273" s="14" t="n">
        <v>0</v>
      </c>
      <c r="U1273" s="14" t="s">
        <v>95</v>
      </c>
      <c r="V1273" s="14" t="s">
        <v>95</v>
      </c>
      <c r="W1273" s="14" t="n">
        <v>0</v>
      </c>
      <c r="X1273" s="14" t="s">
        <v>86</v>
      </c>
      <c r="Y1273" s="14" t="n">
        <v>6</v>
      </c>
      <c r="Z1273" s="14"/>
      <c r="AA1273" s="14" t="n">
        <v>0</v>
      </c>
      <c r="AB1273" s="14" t="s">
        <v>101</v>
      </c>
      <c r="AC1273" s="14" t="n">
        <v>115</v>
      </c>
      <c r="AD1273" s="14" t="n">
        <v>0</v>
      </c>
      <c r="AE1273" s="14" t="n">
        <v>0</v>
      </c>
      <c r="AF1273" s="14" t="s">
        <v>88</v>
      </c>
      <c r="AG1273" s="15" t="n">
        <v>42529</v>
      </c>
      <c r="AH1273" s="14" t="str">
        <f aca="false">B1273&amp;"|"&amp;C1273&amp;"|"&amp;D1273&amp;"|"&amp;E1273&amp;"|"&amp;F1273&amp;"|"&amp;G1273&amp;"|"&amp;H1273&amp;"|"&amp;I1273&amp;"|"&amp;J1273&amp;"|"&amp;K1273&amp;"|"&amp;L1273&amp;"|"&amp;M1273&amp;"|"&amp;N1273&amp;"|"&amp;O1273&amp;"|"&amp;P1273&amp;"|"&amp;Q1273&amp;"|"&amp;R1273&amp;"|"&amp;S1273&amp;"|"&amp;T1273&amp;"|"&amp;U1273&amp;"|"&amp;V1273&amp;"|"&amp;W1273&amp;"|"&amp;X1273&amp;"|"&amp;Y1273&amp;"|"&amp;Z1273&amp;"|"&amp;AA1273&amp;"|"&amp;AB1273&amp;"|"&amp;AC1273&amp;"|"&amp;AD1273&amp;"|"&amp;AE1273&amp;"|"&amp;AF1273&amp;"|"&amp;AG1273</f>
        <v>City Hotel|0|247|2016|June|24|6|1|1|2|0|0|HB|DEU|Offline TA/TO|TA/TO|0|0|0|A|A|0|No Deposit|6||0|Transient-Party|115|0|0|Check-Out|42529</v>
      </c>
      <c r="AI1273" s="14" t="str">
        <f aca="false">IF(COUNTIF($AH$4:$AH$2603,AH1273)&gt;1,"Duplicate","Unique")</f>
        <v>Unique</v>
      </c>
      <c r="AJ1273" s="14" t="str">
        <f aca="false">IF(COUNTBLANK(B1273:AG1273)&gt;0,"Missing ("&amp;COUNTBLANK(B1273:AG1273)&amp;")","Complete")</f>
        <v>Missing (1)</v>
      </c>
    </row>
    <row r="1274" customFormat="false" ht="15" hidden="false" customHeight="false" outlineLevel="0" collapsed="false">
      <c r="A1274" s="0" t="n">
        <v>1271</v>
      </c>
      <c r="B1274" s="0" t="s">
        <v>80</v>
      </c>
      <c r="C1274" s="0" t="n">
        <v>0</v>
      </c>
      <c r="D1274" s="0" t="n">
        <v>0</v>
      </c>
      <c r="E1274" s="0" t="n">
        <v>2015</v>
      </c>
      <c r="F1274" s="0" t="s">
        <v>113</v>
      </c>
      <c r="G1274" s="0" t="n">
        <v>48</v>
      </c>
      <c r="H1274" s="0" t="n">
        <v>24</v>
      </c>
      <c r="I1274" s="0" t="n">
        <v>0</v>
      </c>
      <c r="J1274" s="0" t="n">
        <v>1</v>
      </c>
      <c r="K1274" s="0" t="n">
        <v>1</v>
      </c>
      <c r="L1274" s="0" t="n">
        <v>0</v>
      </c>
      <c r="M1274" s="0" t="n">
        <v>0</v>
      </c>
      <c r="N1274" s="0" t="s">
        <v>82</v>
      </c>
      <c r="O1274" s="0" t="s">
        <v>92</v>
      </c>
      <c r="P1274" s="0" t="s">
        <v>93</v>
      </c>
      <c r="Q1274" s="0" t="s">
        <v>94</v>
      </c>
      <c r="R1274" s="0" t="n">
        <v>0</v>
      </c>
      <c r="S1274" s="0" t="n">
        <v>0</v>
      </c>
      <c r="T1274" s="0" t="n">
        <v>0</v>
      </c>
      <c r="U1274" s="0" t="s">
        <v>95</v>
      </c>
      <c r="V1274" s="0" t="s">
        <v>109</v>
      </c>
      <c r="W1274" s="0" t="n">
        <v>0</v>
      </c>
      <c r="X1274" s="0" t="s">
        <v>86</v>
      </c>
      <c r="Y1274" s="0" t="n">
        <v>240</v>
      </c>
      <c r="AA1274" s="0" t="n">
        <v>0</v>
      </c>
      <c r="AB1274" s="0" t="s">
        <v>87</v>
      </c>
      <c r="AC1274" s="0" t="n">
        <v>40</v>
      </c>
      <c r="AD1274" s="0" t="n">
        <v>0</v>
      </c>
      <c r="AE1274" s="0" t="n">
        <v>0</v>
      </c>
      <c r="AF1274" s="0" t="s">
        <v>88</v>
      </c>
      <c r="AG1274" s="13" t="n">
        <v>42333</v>
      </c>
      <c r="AH1274" s="0" t="str">
        <f aca="false">B1274&amp;"|"&amp;C1274&amp;"|"&amp;D1274&amp;"|"&amp;E1274&amp;"|"&amp;F1274&amp;"|"&amp;G1274&amp;"|"&amp;H1274&amp;"|"&amp;I1274&amp;"|"&amp;J1274&amp;"|"&amp;K1274&amp;"|"&amp;L1274&amp;"|"&amp;M1274&amp;"|"&amp;N1274&amp;"|"&amp;O1274&amp;"|"&amp;P1274&amp;"|"&amp;Q1274&amp;"|"&amp;R1274&amp;"|"&amp;S1274&amp;"|"&amp;T1274&amp;"|"&amp;U1274&amp;"|"&amp;V1274&amp;"|"&amp;W1274&amp;"|"&amp;X1274&amp;"|"&amp;Y1274&amp;"|"&amp;Z1274&amp;"|"&amp;AA1274&amp;"|"&amp;AB1274&amp;"|"&amp;AC1274&amp;"|"&amp;AD1274&amp;"|"&amp;AE1274&amp;"|"&amp;AF1274&amp;"|"&amp;AG1274</f>
        <v>Resort Hotel|0|0|2015|November|48|24|0|1|1|0|0|BB|PRT|Online TA|TA/TO|0|0|0|A|D|0|No Deposit|240||0|Transient|40|0|0|Check-Out|42333</v>
      </c>
      <c r="AI1274" s="0" t="str">
        <f aca="false">IF(COUNTIF($AH$4:$AH$2603,AH1274)&gt;1,"Duplicate","Unique")</f>
        <v>Unique</v>
      </c>
      <c r="AJ1274" s="0" t="str">
        <f aca="false">IF(COUNTBLANK(B1274:AG1274)&gt;0,"Missing ("&amp;COUNTBLANK(B1274:AG1274)&amp;")","Complete")</f>
        <v>Missing (1)</v>
      </c>
    </row>
    <row r="1275" customFormat="false" ht="15" hidden="false" customHeight="false" outlineLevel="0" collapsed="false">
      <c r="A1275" s="14" t="n">
        <v>1272</v>
      </c>
      <c r="B1275" s="14" t="s">
        <v>80</v>
      </c>
      <c r="C1275" s="14" t="n">
        <v>0</v>
      </c>
      <c r="D1275" s="14" t="n">
        <v>25</v>
      </c>
      <c r="E1275" s="14" t="n">
        <v>2017</v>
      </c>
      <c r="F1275" s="14" t="s">
        <v>121</v>
      </c>
      <c r="G1275" s="14" t="n">
        <v>21</v>
      </c>
      <c r="H1275" s="14" t="n">
        <v>23</v>
      </c>
      <c r="I1275" s="14" t="n">
        <v>0</v>
      </c>
      <c r="J1275" s="14" t="n">
        <v>1</v>
      </c>
      <c r="K1275" s="14" t="n">
        <v>2</v>
      </c>
      <c r="L1275" s="14" t="n">
        <v>0</v>
      </c>
      <c r="M1275" s="14" t="n">
        <v>0</v>
      </c>
      <c r="N1275" s="14" t="s">
        <v>82</v>
      </c>
      <c r="O1275" s="14" t="s">
        <v>123</v>
      </c>
      <c r="P1275" s="14" t="s">
        <v>93</v>
      </c>
      <c r="Q1275" s="14" t="s">
        <v>94</v>
      </c>
      <c r="R1275" s="14" t="n">
        <v>0</v>
      </c>
      <c r="S1275" s="14" t="n">
        <v>0</v>
      </c>
      <c r="T1275" s="14" t="n">
        <v>0</v>
      </c>
      <c r="U1275" s="14" t="s">
        <v>109</v>
      </c>
      <c r="V1275" s="14" t="s">
        <v>109</v>
      </c>
      <c r="W1275" s="14" t="n">
        <v>0</v>
      </c>
      <c r="X1275" s="14" t="s">
        <v>86</v>
      </c>
      <c r="Y1275" s="14" t="n">
        <v>241</v>
      </c>
      <c r="Z1275" s="14"/>
      <c r="AA1275" s="14" t="n">
        <v>0</v>
      </c>
      <c r="AB1275" s="14" t="s">
        <v>87</v>
      </c>
      <c r="AC1275" s="14" t="n">
        <v>76</v>
      </c>
      <c r="AD1275" s="14" t="n">
        <v>0</v>
      </c>
      <c r="AE1275" s="14" t="n">
        <v>1</v>
      </c>
      <c r="AF1275" s="14" t="s">
        <v>88</v>
      </c>
      <c r="AG1275" s="15" t="n">
        <v>42879</v>
      </c>
      <c r="AH1275" s="14" t="str">
        <f aca="false">B1275&amp;"|"&amp;C1275&amp;"|"&amp;D1275&amp;"|"&amp;E1275&amp;"|"&amp;F1275&amp;"|"&amp;G1275&amp;"|"&amp;H1275&amp;"|"&amp;I1275&amp;"|"&amp;J1275&amp;"|"&amp;K1275&amp;"|"&amp;L1275&amp;"|"&amp;M1275&amp;"|"&amp;N1275&amp;"|"&amp;O1275&amp;"|"&amp;P1275&amp;"|"&amp;Q1275&amp;"|"&amp;R1275&amp;"|"&amp;S1275&amp;"|"&amp;T1275&amp;"|"&amp;U1275&amp;"|"&amp;V1275&amp;"|"&amp;W1275&amp;"|"&amp;X1275&amp;"|"&amp;Y1275&amp;"|"&amp;Z1275&amp;"|"&amp;AA1275&amp;"|"&amp;AB1275&amp;"|"&amp;AC1275&amp;"|"&amp;AD1275&amp;"|"&amp;AE1275&amp;"|"&amp;AF1275&amp;"|"&amp;AG1275</f>
        <v>Resort Hotel|0|25|2017|May|21|23|0|1|2|0|0|BB|USA|Online TA|TA/TO|0|0|0|D|D|0|No Deposit|241||0|Transient|76|0|1|Check-Out|42879</v>
      </c>
      <c r="AI1275" s="14" t="str">
        <f aca="false">IF(COUNTIF($AH$4:$AH$2603,AH1275)&gt;1,"Duplicate","Unique")</f>
        <v>Unique</v>
      </c>
      <c r="AJ1275" s="14" t="str">
        <f aca="false">IF(COUNTBLANK(B1275:AG1275)&gt;0,"Missing ("&amp;COUNTBLANK(B1275:AG1275)&amp;")","Complete")</f>
        <v>Missing (1)</v>
      </c>
    </row>
    <row r="1276" customFormat="false" ht="15" hidden="false" customHeight="false" outlineLevel="0" collapsed="false">
      <c r="A1276" s="0" t="n">
        <v>1273</v>
      </c>
      <c r="B1276" s="0" t="s">
        <v>90</v>
      </c>
      <c r="C1276" s="0" t="n">
        <v>0</v>
      </c>
      <c r="D1276" s="0" t="n">
        <v>69</v>
      </c>
      <c r="E1276" s="0" t="n">
        <v>2016</v>
      </c>
      <c r="F1276" s="0" t="s">
        <v>126</v>
      </c>
      <c r="G1276" s="0" t="n">
        <v>5</v>
      </c>
      <c r="H1276" s="0" t="n">
        <v>29</v>
      </c>
      <c r="I1276" s="0" t="n">
        <v>1</v>
      </c>
      <c r="J1276" s="0" t="n">
        <v>2</v>
      </c>
      <c r="K1276" s="0" t="n">
        <v>2</v>
      </c>
      <c r="L1276" s="0" t="n">
        <v>0</v>
      </c>
      <c r="M1276" s="0" t="n">
        <v>0</v>
      </c>
      <c r="N1276" s="0" t="s">
        <v>82</v>
      </c>
      <c r="O1276" s="0" t="s">
        <v>92</v>
      </c>
      <c r="P1276" s="0" t="s">
        <v>99</v>
      </c>
      <c r="Q1276" s="0" t="s">
        <v>94</v>
      </c>
      <c r="R1276" s="0" t="n">
        <v>0</v>
      </c>
      <c r="S1276" s="0" t="n">
        <v>0</v>
      </c>
      <c r="T1276" s="0" t="n">
        <v>0</v>
      </c>
      <c r="U1276" s="0" t="s">
        <v>85</v>
      </c>
      <c r="V1276" s="0" t="s">
        <v>85</v>
      </c>
      <c r="W1276" s="0" t="n">
        <v>0</v>
      </c>
      <c r="X1276" s="0" t="s">
        <v>86</v>
      </c>
      <c r="Y1276" s="0" t="n">
        <v>28</v>
      </c>
      <c r="AA1276" s="0" t="n">
        <v>0</v>
      </c>
      <c r="AB1276" s="0" t="s">
        <v>87</v>
      </c>
      <c r="AC1276" s="0" t="n">
        <v>82</v>
      </c>
      <c r="AD1276" s="0" t="n">
        <v>0</v>
      </c>
      <c r="AE1276" s="0" t="n">
        <v>0</v>
      </c>
      <c r="AF1276" s="0" t="s">
        <v>88</v>
      </c>
      <c r="AG1276" s="13" t="n">
        <v>42401</v>
      </c>
      <c r="AH1276" s="0" t="str">
        <f aca="false">B1276&amp;"|"&amp;C1276&amp;"|"&amp;D1276&amp;"|"&amp;E1276&amp;"|"&amp;F1276&amp;"|"&amp;G1276&amp;"|"&amp;H1276&amp;"|"&amp;I1276&amp;"|"&amp;J1276&amp;"|"&amp;K1276&amp;"|"&amp;L1276&amp;"|"&amp;M1276&amp;"|"&amp;N1276&amp;"|"&amp;O1276&amp;"|"&amp;P1276&amp;"|"&amp;Q1276&amp;"|"&amp;R1276&amp;"|"&amp;S1276&amp;"|"&amp;T1276&amp;"|"&amp;U1276&amp;"|"&amp;V1276&amp;"|"&amp;W1276&amp;"|"&amp;X1276&amp;"|"&amp;Y1276&amp;"|"&amp;Z1276&amp;"|"&amp;AA1276&amp;"|"&amp;AB1276&amp;"|"&amp;AC1276&amp;"|"&amp;AD1276&amp;"|"&amp;AE1276&amp;"|"&amp;AF1276&amp;"|"&amp;AG1276</f>
        <v>City Hotel|0|69|2016|January|5|29|1|2|2|0|0|BB|PRT|Offline TA/TO|TA/TO|0|0|0|F|F|0|No Deposit|28||0|Transient|82|0|0|Check-Out|42401</v>
      </c>
      <c r="AI1276" s="0" t="str">
        <f aca="false">IF(COUNTIF($AH$4:$AH$2603,AH1276)&gt;1,"Duplicate","Unique")</f>
        <v>Unique</v>
      </c>
      <c r="AJ1276" s="0" t="str">
        <f aca="false">IF(COUNTBLANK(B1276:AG1276)&gt;0,"Missing ("&amp;COUNTBLANK(B1276:AG1276)&amp;")","Complete")</f>
        <v>Missing (1)</v>
      </c>
    </row>
    <row r="1277" customFormat="false" ht="15" hidden="false" customHeight="false" outlineLevel="0" collapsed="false">
      <c r="A1277" s="14" t="n">
        <v>1274</v>
      </c>
      <c r="B1277" s="14" t="s">
        <v>90</v>
      </c>
      <c r="C1277" s="14" t="n">
        <v>1</v>
      </c>
      <c r="D1277" s="14" t="n">
        <v>27</v>
      </c>
      <c r="E1277" s="14" t="n">
        <v>2015</v>
      </c>
      <c r="F1277" s="14" t="s">
        <v>114</v>
      </c>
      <c r="G1277" s="14" t="n">
        <v>40</v>
      </c>
      <c r="H1277" s="14" t="n">
        <v>30</v>
      </c>
      <c r="I1277" s="14" t="n">
        <v>0</v>
      </c>
      <c r="J1277" s="14" t="n">
        <v>2</v>
      </c>
      <c r="K1277" s="14" t="n">
        <v>2</v>
      </c>
      <c r="L1277" s="14" t="n">
        <v>0</v>
      </c>
      <c r="M1277" s="14" t="n">
        <v>0</v>
      </c>
      <c r="N1277" s="14" t="s">
        <v>82</v>
      </c>
      <c r="O1277" s="14" t="s">
        <v>92</v>
      </c>
      <c r="P1277" s="14" t="s">
        <v>99</v>
      </c>
      <c r="Q1277" s="14" t="s">
        <v>94</v>
      </c>
      <c r="R1277" s="14" t="n">
        <v>0</v>
      </c>
      <c r="S1277" s="14" t="n">
        <v>0</v>
      </c>
      <c r="T1277" s="14" t="n">
        <v>0</v>
      </c>
      <c r="U1277" s="14" t="s">
        <v>95</v>
      </c>
      <c r="V1277" s="14" t="s">
        <v>95</v>
      </c>
      <c r="W1277" s="14" t="n">
        <v>0</v>
      </c>
      <c r="X1277" s="14" t="s">
        <v>120</v>
      </c>
      <c r="Y1277" s="14" t="n">
        <v>64</v>
      </c>
      <c r="Z1277" s="14"/>
      <c r="AA1277" s="14" t="n">
        <v>21</v>
      </c>
      <c r="AB1277" s="14" t="s">
        <v>87</v>
      </c>
      <c r="AC1277" s="14" t="n">
        <v>108</v>
      </c>
      <c r="AD1277" s="14" t="n">
        <v>0</v>
      </c>
      <c r="AE1277" s="14" t="n">
        <v>0</v>
      </c>
      <c r="AF1277" s="14" t="s">
        <v>96</v>
      </c>
      <c r="AG1277" s="15" t="n">
        <v>42271</v>
      </c>
      <c r="AH1277" s="14" t="str">
        <f aca="false">B1277&amp;"|"&amp;C1277&amp;"|"&amp;D1277&amp;"|"&amp;E1277&amp;"|"&amp;F1277&amp;"|"&amp;G1277&amp;"|"&amp;H1277&amp;"|"&amp;I1277&amp;"|"&amp;J1277&amp;"|"&amp;K1277&amp;"|"&amp;L1277&amp;"|"&amp;M1277&amp;"|"&amp;N1277&amp;"|"&amp;O1277&amp;"|"&amp;P1277&amp;"|"&amp;Q1277&amp;"|"&amp;R1277&amp;"|"&amp;S1277&amp;"|"&amp;T1277&amp;"|"&amp;U1277&amp;"|"&amp;V1277&amp;"|"&amp;W1277&amp;"|"&amp;X1277&amp;"|"&amp;Y1277&amp;"|"&amp;Z1277&amp;"|"&amp;AA1277&amp;"|"&amp;AB1277&amp;"|"&amp;AC1277&amp;"|"&amp;AD1277&amp;"|"&amp;AE1277&amp;"|"&amp;AF1277&amp;"|"&amp;AG1277</f>
        <v>City Hotel|1|27|2015|September|40|30|0|2|2|0|0|BB|PRT|Offline TA/TO|TA/TO|0|0|0|A|A|0|Non Refund|64||21|Transient|108|0|0|Canceled|42271</v>
      </c>
      <c r="AI1277" s="14" t="str">
        <f aca="false">IF(COUNTIF($AH$4:$AH$2603,AH1277)&gt;1,"Duplicate","Unique")</f>
        <v>Duplicate</v>
      </c>
      <c r="AJ1277" s="14" t="str">
        <f aca="false">IF(COUNTBLANK(B1277:AG1277)&gt;0,"Missing ("&amp;COUNTBLANK(B1277:AG1277)&amp;")","Complete")</f>
        <v>Missing (1)</v>
      </c>
    </row>
    <row r="1278" customFormat="false" ht="15" hidden="false" customHeight="false" outlineLevel="0" collapsed="false">
      <c r="A1278" s="0" t="n">
        <v>1275</v>
      </c>
      <c r="B1278" s="0" t="s">
        <v>90</v>
      </c>
      <c r="C1278" s="0" t="n">
        <v>1</v>
      </c>
      <c r="D1278" s="0" t="n">
        <v>223</v>
      </c>
      <c r="E1278" s="0" t="n">
        <v>2016</v>
      </c>
      <c r="F1278" s="0" t="s">
        <v>135</v>
      </c>
      <c r="G1278" s="0" t="n">
        <v>25</v>
      </c>
      <c r="H1278" s="0" t="n">
        <v>14</v>
      </c>
      <c r="I1278" s="0" t="n">
        <v>0</v>
      </c>
      <c r="J1278" s="0" t="n">
        <v>2</v>
      </c>
      <c r="K1278" s="0" t="n">
        <v>2</v>
      </c>
      <c r="L1278" s="0" t="n">
        <v>0</v>
      </c>
      <c r="M1278" s="0" t="n">
        <v>0</v>
      </c>
      <c r="N1278" s="0" t="s">
        <v>112</v>
      </c>
      <c r="O1278" s="0" t="s">
        <v>92</v>
      </c>
      <c r="P1278" s="0" t="s">
        <v>116</v>
      </c>
      <c r="Q1278" s="0" t="s">
        <v>94</v>
      </c>
      <c r="R1278" s="0" t="n">
        <v>0</v>
      </c>
      <c r="S1278" s="0" t="n">
        <v>1</v>
      </c>
      <c r="T1278" s="0" t="n">
        <v>0</v>
      </c>
      <c r="U1278" s="0" t="s">
        <v>95</v>
      </c>
      <c r="V1278" s="0" t="s">
        <v>95</v>
      </c>
      <c r="W1278" s="0" t="n">
        <v>0</v>
      </c>
      <c r="X1278" s="0" t="s">
        <v>120</v>
      </c>
      <c r="Y1278" s="0" t="n">
        <v>133</v>
      </c>
      <c r="AA1278" s="0" t="n">
        <v>40</v>
      </c>
      <c r="AB1278" s="0" t="s">
        <v>87</v>
      </c>
      <c r="AC1278" s="0" t="n">
        <v>135</v>
      </c>
      <c r="AD1278" s="0" t="n">
        <v>0</v>
      </c>
      <c r="AE1278" s="0" t="n">
        <v>0</v>
      </c>
      <c r="AF1278" s="0" t="s">
        <v>96</v>
      </c>
      <c r="AG1278" s="13" t="n">
        <v>42352</v>
      </c>
      <c r="AH1278" s="0" t="str">
        <f aca="false">B1278&amp;"|"&amp;C1278&amp;"|"&amp;D1278&amp;"|"&amp;E1278&amp;"|"&amp;F1278&amp;"|"&amp;G1278&amp;"|"&amp;H1278&amp;"|"&amp;I1278&amp;"|"&amp;J1278&amp;"|"&amp;K1278&amp;"|"&amp;L1278&amp;"|"&amp;M1278&amp;"|"&amp;N1278&amp;"|"&amp;O1278&amp;"|"&amp;P1278&amp;"|"&amp;Q1278&amp;"|"&amp;R1278&amp;"|"&amp;S1278&amp;"|"&amp;T1278&amp;"|"&amp;U1278&amp;"|"&amp;V1278&amp;"|"&amp;W1278&amp;"|"&amp;X1278&amp;"|"&amp;Y1278&amp;"|"&amp;Z1278&amp;"|"&amp;AA1278&amp;"|"&amp;AB1278&amp;"|"&amp;AC1278&amp;"|"&amp;AD1278&amp;"|"&amp;AE1278&amp;"|"&amp;AF1278&amp;"|"&amp;AG1278</f>
        <v>City Hotel|1|223|2016|June|25|14|0|2|2|0|0|HB|PRT|Groups|TA/TO|0|1|0|A|A|0|Non Refund|133||40|Transient|135|0|0|Canceled|42352</v>
      </c>
      <c r="AI1278" s="0" t="str">
        <f aca="false">IF(COUNTIF($AH$4:$AH$2603,AH1278)&gt;1,"Duplicate","Unique")</f>
        <v>Unique</v>
      </c>
      <c r="AJ1278" s="0" t="str">
        <f aca="false">IF(COUNTBLANK(B1278:AG1278)&gt;0,"Missing ("&amp;COUNTBLANK(B1278:AG1278)&amp;")","Complete")</f>
        <v>Missing (1)</v>
      </c>
    </row>
    <row r="1279" customFormat="false" ht="15" hidden="false" customHeight="false" outlineLevel="0" collapsed="false">
      <c r="A1279" s="14" t="n">
        <v>1276</v>
      </c>
      <c r="B1279" s="14" t="s">
        <v>80</v>
      </c>
      <c r="C1279" s="14" t="n">
        <v>0</v>
      </c>
      <c r="D1279" s="14" t="n">
        <v>225</v>
      </c>
      <c r="E1279" s="14" t="n">
        <v>2016</v>
      </c>
      <c r="F1279" s="14" t="s">
        <v>121</v>
      </c>
      <c r="G1279" s="14" t="n">
        <v>22</v>
      </c>
      <c r="H1279" s="14" t="n">
        <v>28</v>
      </c>
      <c r="I1279" s="14" t="n">
        <v>1</v>
      </c>
      <c r="J1279" s="14" t="n">
        <v>1</v>
      </c>
      <c r="K1279" s="14" t="n">
        <v>2</v>
      </c>
      <c r="L1279" s="14" t="n">
        <v>0</v>
      </c>
      <c r="M1279" s="14" t="n">
        <v>0</v>
      </c>
      <c r="N1279" s="14" t="s">
        <v>112</v>
      </c>
      <c r="O1279" s="14" t="s">
        <v>108</v>
      </c>
      <c r="P1279" s="14" t="s">
        <v>116</v>
      </c>
      <c r="Q1279" s="14" t="s">
        <v>94</v>
      </c>
      <c r="R1279" s="14" t="n">
        <v>0</v>
      </c>
      <c r="S1279" s="14" t="n">
        <v>0</v>
      </c>
      <c r="T1279" s="14" t="n">
        <v>0</v>
      </c>
      <c r="U1279" s="14" t="s">
        <v>95</v>
      </c>
      <c r="V1279" s="14" t="s">
        <v>124</v>
      </c>
      <c r="W1279" s="14" t="n">
        <v>0</v>
      </c>
      <c r="X1279" s="14" t="s">
        <v>86</v>
      </c>
      <c r="Y1279" s="14" t="n">
        <v>298</v>
      </c>
      <c r="Z1279" s="14"/>
      <c r="AA1279" s="14" t="n">
        <v>0</v>
      </c>
      <c r="AB1279" s="14" t="s">
        <v>101</v>
      </c>
      <c r="AC1279" s="14" t="n">
        <v>85</v>
      </c>
      <c r="AD1279" s="14" t="n">
        <v>0</v>
      </c>
      <c r="AE1279" s="14" t="n">
        <v>0</v>
      </c>
      <c r="AF1279" s="14" t="s">
        <v>88</v>
      </c>
      <c r="AG1279" s="15" t="n">
        <v>42520</v>
      </c>
      <c r="AH1279" s="14" t="str">
        <f aca="false">B1279&amp;"|"&amp;C1279&amp;"|"&amp;D1279&amp;"|"&amp;E1279&amp;"|"&amp;F1279&amp;"|"&amp;G1279&amp;"|"&amp;H1279&amp;"|"&amp;I1279&amp;"|"&amp;J1279&amp;"|"&amp;K1279&amp;"|"&amp;L1279&amp;"|"&amp;M1279&amp;"|"&amp;N1279&amp;"|"&amp;O1279&amp;"|"&amp;P1279&amp;"|"&amp;Q1279&amp;"|"&amp;R1279&amp;"|"&amp;S1279&amp;"|"&amp;T1279&amp;"|"&amp;U1279&amp;"|"&amp;V1279&amp;"|"&amp;W1279&amp;"|"&amp;X1279&amp;"|"&amp;Y1279&amp;"|"&amp;Z1279&amp;"|"&amp;AA1279&amp;"|"&amp;AB1279&amp;"|"&amp;AC1279&amp;"|"&amp;AD1279&amp;"|"&amp;AE1279&amp;"|"&amp;AF1279&amp;"|"&amp;AG1279</f>
        <v>Resort Hotel|0|225|2016|May|22|28|1|1|2|0|0|HB|DEU|Groups|TA/TO|0|0|0|A|E|0|No Deposit|298||0|Transient-Party|85|0|0|Check-Out|42520</v>
      </c>
      <c r="AI1279" s="14" t="str">
        <f aca="false">IF(COUNTIF($AH$4:$AH$2603,AH1279)&gt;1,"Duplicate","Unique")</f>
        <v>Unique</v>
      </c>
      <c r="AJ1279" s="14" t="str">
        <f aca="false">IF(COUNTBLANK(B1279:AG1279)&gt;0,"Missing ("&amp;COUNTBLANK(B1279:AG1279)&amp;")","Complete")</f>
        <v>Missing (1)</v>
      </c>
    </row>
    <row r="1280" customFormat="false" ht="15" hidden="false" customHeight="false" outlineLevel="0" collapsed="false">
      <c r="A1280" s="0" t="n">
        <v>1277</v>
      </c>
      <c r="B1280" s="0" t="s">
        <v>90</v>
      </c>
      <c r="C1280" s="0" t="n">
        <v>0</v>
      </c>
      <c r="D1280" s="0" t="n">
        <v>296</v>
      </c>
      <c r="E1280" s="0" t="n">
        <v>2016</v>
      </c>
      <c r="F1280" s="0" t="s">
        <v>114</v>
      </c>
      <c r="G1280" s="0" t="n">
        <v>39</v>
      </c>
      <c r="H1280" s="0" t="n">
        <v>21</v>
      </c>
      <c r="I1280" s="0" t="n">
        <v>0</v>
      </c>
      <c r="J1280" s="0" t="n">
        <v>4</v>
      </c>
      <c r="K1280" s="0" t="n">
        <v>2</v>
      </c>
      <c r="L1280" s="0" t="n">
        <v>0</v>
      </c>
      <c r="M1280" s="0" t="n">
        <v>0</v>
      </c>
      <c r="N1280" s="0" t="s">
        <v>112</v>
      </c>
      <c r="O1280" s="0" t="s">
        <v>158</v>
      </c>
      <c r="P1280" s="0" t="s">
        <v>99</v>
      </c>
      <c r="Q1280" s="0" t="s">
        <v>94</v>
      </c>
      <c r="R1280" s="0" t="n">
        <v>0</v>
      </c>
      <c r="S1280" s="0" t="n">
        <v>0</v>
      </c>
      <c r="T1280" s="0" t="n">
        <v>0</v>
      </c>
      <c r="U1280" s="0" t="s">
        <v>95</v>
      </c>
      <c r="V1280" s="0" t="s">
        <v>109</v>
      </c>
      <c r="W1280" s="0" t="n">
        <v>0</v>
      </c>
      <c r="X1280" s="0" t="s">
        <v>86</v>
      </c>
      <c r="Y1280" s="0" t="n">
        <v>26</v>
      </c>
      <c r="AA1280" s="0" t="n">
        <v>0</v>
      </c>
      <c r="AB1280" s="0" t="s">
        <v>101</v>
      </c>
      <c r="AC1280" s="0" t="n">
        <v>117</v>
      </c>
      <c r="AD1280" s="0" t="n">
        <v>0</v>
      </c>
      <c r="AE1280" s="0" t="n">
        <v>0</v>
      </c>
      <c r="AF1280" s="0" t="s">
        <v>88</v>
      </c>
      <c r="AG1280" s="13" t="n">
        <v>42638</v>
      </c>
      <c r="AH1280" s="0" t="str">
        <f aca="false">B1280&amp;"|"&amp;C1280&amp;"|"&amp;D1280&amp;"|"&amp;E1280&amp;"|"&amp;F1280&amp;"|"&amp;G1280&amp;"|"&amp;H1280&amp;"|"&amp;I1280&amp;"|"&amp;J1280&amp;"|"&amp;K1280&amp;"|"&amp;L1280&amp;"|"&amp;M1280&amp;"|"&amp;N1280&amp;"|"&amp;O1280&amp;"|"&amp;P1280&amp;"|"&amp;Q1280&amp;"|"&amp;R1280&amp;"|"&amp;S1280&amp;"|"&amp;T1280&amp;"|"&amp;U1280&amp;"|"&amp;V1280&amp;"|"&amp;W1280&amp;"|"&amp;X1280&amp;"|"&amp;Y1280&amp;"|"&amp;Z1280&amp;"|"&amp;AA1280&amp;"|"&amp;AB1280&amp;"|"&amp;AC1280&amp;"|"&amp;AD1280&amp;"|"&amp;AE1280&amp;"|"&amp;AF1280&amp;"|"&amp;AG1280</f>
        <v>City Hotel|0|296|2016|September|39|21|0|4|2|0|0|HB|ITA|Offline TA/TO|TA/TO|0|0|0|A|D|0|No Deposit|26||0|Transient-Party|117|0|0|Check-Out|42638</v>
      </c>
      <c r="AI1280" s="0" t="str">
        <f aca="false">IF(COUNTIF($AH$4:$AH$2603,AH1280)&gt;1,"Duplicate","Unique")</f>
        <v>Unique</v>
      </c>
      <c r="AJ1280" s="0" t="str">
        <f aca="false">IF(COUNTBLANK(B1280:AG1280)&gt;0,"Missing ("&amp;COUNTBLANK(B1280:AG1280)&amp;")","Complete")</f>
        <v>Missing (1)</v>
      </c>
    </row>
    <row r="1281" customFormat="false" ht="15" hidden="false" customHeight="false" outlineLevel="0" collapsed="false">
      <c r="A1281" s="14" t="n">
        <v>1278</v>
      </c>
      <c r="B1281" s="14" t="s">
        <v>90</v>
      </c>
      <c r="C1281" s="14" t="n">
        <v>1</v>
      </c>
      <c r="D1281" s="14" t="n">
        <v>93</v>
      </c>
      <c r="E1281" s="14" t="n">
        <v>2016</v>
      </c>
      <c r="F1281" s="14" t="s">
        <v>111</v>
      </c>
      <c r="G1281" s="14" t="n">
        <v>43</v>
      </c>
      <c r="H1281" s="14" t="n">
        <v>22</v>
      </c>
      <c r="I1281" s="14" t="n">
        <v>2</v>
      </c>
      <c r="J1281" s="14" t="n">
        <v>5</v>
      </c>
      <c r="K1281" s="14" t="n">
        <v>2</v>
      </c>
      <c r="L1281" s="14" t="n">
        <v>0</v>
      </c>
      <c r="M1281" s="14" t="n">
        <v>1</v>
      </c>
      <c r="N1281" s="14" t="s">
        <v>112</v>
      </c>
      <c r="O1281" s="14" t="s">
        <v>83</v>
      </c>
      <c r="P1281" s="14" t="s">
        <v>93</v>
      </c>
      <c r="Q1281" s="14" t="s">
        <v>94</v>
      </c>
      <c r="R1281" s="14" t="n">
        <v>0</v>
      </c>
      <c r="S1281" s="14" t="n">
        <v>0</v>
      </c>
      <c r="T1281" s="14" t="n">
        <v>0</v>
      </c>
      <c r="U1281" s="14" t="s">
        <v>109</v>
      </c>
      <c r="V1281" s="14" t="s">
        <v>109</v>
      </c>
      <c r="W1281" s="14" t="n">
        <v>1</v>
      </c>
      <c r="X1281" s="14" t="s">
        <v>86</v>
      </c>
      <c r="Y1281" s="14" t="n">
        <v>9</v>
      </c>
      <c r="Z1281" s="14"/>
      <c r="AA1281" s="14" t="n">
        <v>0</v>
      </c>
      <c r="AB1281" s="14" t="s">
        <v>87</v>
      </c>
      <c r="AC1281" s="14" t="n">
        <v>150.56</v>
      </c>
      <c r="AD1281" s="14" t="n">
        <v>0</v>
      </c>
      <c r="AE1281" s="14" t="n">
        <v>1</v>
      </c>
      <c r="AF1281" s="14" t="s">
        <v>96</v>
      </c>
      <c r="AG1281" s="15" t="n">
        <v>42575</v>
      </c>
      <c r="AH1281" s="14" t="str">
        <f aca="false">B1281&amp;"|"&amp;C1281&amp;"|"&amp;D1281&amp;"|"&amp;E1281&amp;"|"&amp;F1281&amp;"|"&amp;G1281&amp;"|"&amp;H1281&amp;"|"&amp;I1281&amp;"|"&amp;J1281&amp;"|"&amp;K1281&amp;"|"&amp;L1281&amp;"|"&amp;M1281&amp;"|"&amp;N1281&amp;"|"&amp;O1281&amp;"|"&amp;P1281&amp;"|"&amp;Q1281&amp;"|"&amp;R1281&amp;"|"&amp;S1281&amp;"|"&amp;T1281&amp;"|"&amp;U1281&amp;"|"&amp;V1281&amp;"|"&amp;W1281&amp;"|"&amp;X1281&amp;"|"&amp;Y1281&amp;"|"&amp;Z1281&amp;"|"&amp;AA1281&amp;"|"&amp;AB1281&amp;"|"&amp;AC1281&amp;"|"&amp;AD1281&amp;"|"&amp;AE1281&amp;"|"&amp;AF1281&amp;"|"&amp;AG1281</f>
        <v>City Hotel|1|93|2016|October|43|22|2|5|2|0|1|HB|GBR|Online TA|TA/TO|0|0|0|D|D|1|No Deposit|9||0|Transient|150.56|0|1|Canceled|42575</v>
      </c>
      <c r="AI1281" s="14" t="str">
        <f aca="false">IF(COUNTIF($AH$4:$AH$2603,AH1281)&gt;1,"Duplicate","Unique")</f>
        <v>Unique</v>
      </c>
      <c r="AJ1281" s="14" t="str">
        <f aca="false">IF(COUNTBLANK(B1281:AG1281)&gt;0,"Missing ("&amp;COUNTBLANK(B1281:AG1281)&amp;")","Complete")</f>
        <v>Missing (1)</v>
      </c>
    </row>
    <row r="1282" customFormat="false" ht="15" hidden="false" customHeight="false" outlineLevel="0" collapsed="false">
      <c r="A1282" s="0" t="n">
        <v>1279</v>
      </c>
      <c r="B1282" s="0" t="s">
        <v>80</v>
      </c>
      <c r="C1282" s="0" t="n">
        <v>1</v>
      </c>
      <c r="D1282" s="0" t="n">
        <v>13</v>
      </c>
      <c r="E1282" s="0" t="n">
        <v>2017</v>
      </c>
      <c r="F1282" s="0" t="s">
        <v>135</v>
      </c>
      <c r="G1282" s="0" t="n">
        <v>24</v>
      </c>
      <c r="H1282" s="0" t="n">
        <v>12</v>
      </c>
      <c r="I1282" s="0" t="n">
        <v>1</v>
      </c>
      <c r="J1282" s="0" t="n">
        <v>2</v>
      </c>
      <c r="K1282" s="0" t="n">
        <v>1</v>
      </c>
      <c r="L1282" s="0" t="n">
        <v>0</v>
      </c>
      <c r="M1282" s="0" t="n">
        <v>0</v>
      </c>
      <c r="N1282" s="0" t="s">
        <v>82</v>
      </c>
      <c r="O1282" s="0" t="s">
        <v>92</v>
      </c>
      <c r="P1282" s="0" t="s">
        <v>128</v>
      </c>
      <c r="Q1282" s="0" t="s">
        <v>128</v>
      </c>
      <c r="R1282" s="0" t="n">
        <v>0</v>
      </c>
      <c r="S1282" s="0" t="n">
        <v>0</v>
      </c>
      <c r="T1282" s="0" t="n">
        <v>0</v>
      </c>
      <c r="U1282" s="0" t="s">
        <v>95</v>
      </c>
      <c r="V1282" s="0" t="s">
        <v>95</v>
      </c>
      <c r="W1282" s="0" t="n">
        <v>0</v>
      </c>
      <c r="X1282" s="0" t="s">
        <v>86</v>
      </c>
      <c r="Z1282" s="0" t="n">
        <v>388</v>
      </c>
      <c r="AA1282" s="0" t="n">
        <v>0</v>
      </c>
      <c r="AB1282" s="0" t="s">
        <v>87</v>
      </c>
      <c r="AC1282" s="0" t="n">
        <v>75</v>
      </c>
      <c r="AD1282" s="0" t="n">
        <v>0</v>
      </c>
      <c r="AE1282" s="0" t="n">
        <v>0</v>
      </c>
      <c r="AF1282" s="0" t="s">
        <v>96</v>
      </c>
      <c r="AG1282" s="13" t="n">
        <v>42885</v>
      </c>
      <c r="AH1282" s="0" t="str">
        <f aca="false">B1282&amp;"|"&amp;C1282&amp;"|"&amp;D1282&amp;"|"&amp;E1282&amp;"|"&amp;F1282&amp;"|"&amp;G1282&amp;"|"&amp;H1282&amp;"|"&amp;I1282&amp;"|"&amp;J1282&amp;"|"&amp;K1282&amp;"|"&amp;L1282&amp;"|"&amp;M1282&amp;"|"&amp;N1282&amp;"|"&amp;O1282&amp;"|"&amp;P1282&amp;"|"&amp;Q1282&amp;"|"&amp;R1282&amp;"|"&amp;S1282&amp;"|"&amp;T1282&amp;"|"&amp;U1282&amp;"|"&amp;V1282&amp;"|"&amp;W1282&amp;"|"&amp;X1282&amp;"|"&amp;Y1282&amp;"|"&amp;Z1282&amp;"|"&amp;AA1282&amp;"|"&amp;AB1282&amp;"|"&amp;AC1282&amp;"|"&amp;AD1282&amp;"|"&amp;AE1282&amp;"|"&amp;AF1282&amp;"|"&amp;AG1282</f>
        <v>Resort Hotel|1|13|2017|June|24|12|1|2|1|0|0|BB|PRT|Corporate|Corporate|0|0|0|A|A|0|No Deposit||388|0|Transient|75|0|0|Canceled|42885</v>
      </c>
      <c r="AI1282" s="0" t="str">
        <f aca="false">IF(COUNTIF($AH$4:$AH$2603,AH1282)&gt;1,"Duplicate","Unique")</f>
        <v>Unique</v>
      </c>
      <c r="AJ1282" s="0" t="str">
        <f aca="false">IF(COUNTBLANK(B1282:AG1282)&gt;0,"Missing ("&amp;COUNTBLANK(B1282:AG1282)&amp;")","Complete")</f>
        <v>Missing (1)</v>
      </c>
    </row>
    <row r="1283" customFormat="false" ht="15" hidden="false" customHeight="false" outlineLevel="0" collapsed="false">
      <c r="A1283" s="14" t="n">
        <v>1280</v>
      </c>
      <c r="B1283" s="14" t="s">
        <v>80</v>
      </c>
      <c r="C1283" s="14" t="n">
        <v>0</v>
      </c>
      <c r="D1283" s="14" t="n">
        <v>77</v>
      </c>
      <c r="E1283" s="14" t="n">
        <v>2015</v>
      </c>
      <c r="F1283" s="14" t="s">
        <v>111</v>
      </c>
      <c r="G1283" s="14" t="n">
        <v>41</v>
      </c>
      <c r="H1283" s="14" t="n">
        <v>8</v>
      </c>
      <c r="I1283" s="14" t="n">
        <v>0</v>
      </c>
      <c r="J1283" s="14" t="n">
        <v>3</v>
      </c>
      <c r="K1283" s="14" t="n">
        <v>2</v>
      </c>
      <c r="L1283" s="14" t="n">
        <v>1</v>
      </c>
      <c r="M1283" s="14" t="n">
        <v>0</v>
      </c>
      <c r="N1283" s="14" t="s">
        <v>82</v>
      </c>
      <c r="O1283" s="14" t="s">
        <v>92</v>
      </c>
      <c r="P1283" s="14" t="s">
        <v>84</v>
      </c>
      <c r="Q1283" s="14" t="s">
        <v>84</v>
      </c>
      <c r="R1283" s="14" t="n">
        <v>0</v>
      </c>
      <c r="S1283" s="14" t="n">
        <v>0</v>
      </c>
      <c r="T1283" s="14" t="n">
        <v>0</v>
      </c>
      <c r="U1283" s="14" t="s">
        <v>95</v>
      </c>
      <c r="V1283" s="14" t="s">
        <v>95</v>
      </c>
      <c r="W1283" s="14" t="n">
        <v>1</v>
      </c>
      <c r="X1283" s="14" t="s">
        <v>86</v>
      </c>
      <c r="Y1283" s="14" t="n">
        <v>250</v>
      </c>
      <c r="Z1283" s="14"/>
      <c r="AA1283" s="14" t="n">
        <v>0</v>
      </c>
      <c r="AB1283" s="14" t="s">
        <v>125</v>
      </c>
      <c r="AC1283" s="14" t="n">
        <v>71</v>
      </c>
      <c r="AD1283" s="14" t="n">
        <v>1</v>
      </c>
      <c r="AE1283" s="14" t="n">
        <v>2</v>
      </c>
      <c r="AF1283" s="14" t="s">
        <v>88</v>
      </c>
      <c r="AG1283" s="15" t="n">
        <v>42288</v>
      </c>
      <c r="AH1283" s="14" t="str">
        <f aca="false">B1283&amp;"|"&amp;C1283&amp;"|"&amp;D1283&amp;"|"&amp;E1283&amp;"|"&amp;F1283&amp;"|"&amp;G1283&amp;"|"&amp;H1283&amp;"|"&amp;I1283&amp;"|"&amp;J1283&amp;"|"&amp;K1283&amp;"|"&amp;L1283&amp;"|"&amp;M1283&amp;"|"&amp;N1283&amp;"|"&amp;O1283&amp;"|"&amp;P1283&amp;"|"&amp;Q1283&amp;"|"&amp;R1283&amp;"|"&amp;S1283&amp;"|"&amp;T1283&amp;"|"&amp;U1283&amp;"|"&amp;V1283&amp;"|"&amp;W1283&amp;"|"&amp;X1283&amp;"|"&amp;Y1283&amp;"|"&amp;Z1283&amp;"|"&amp;AA1283&amp;"|"&amp;AB1283&amp;"|"&amp;AC1283&amp;"|"&amp;AD1283&amp;"|"&amp;AE1283&amp;"|"&amp;AF1283&amp;"|"&amp;AG1283</f>
        <v>Resort Hotel|0|77|2015|October|41|8|0|3|2|1|0|BB|PRT|Direct|Direct|0|0|0|A|A|1|No Deposit|250||0|Contract|71|1|2|Check-Out|42288</v>
      </c>
      <c r="AI1283" s="14" t="str">
        <f aca="false">IF(COUNTIF($AH$4:$AH$2603,AH1283)&gt;1,"Duplicate","Unique")</f>
        <v>Unique</v>
      </c>
      <c r="AJ1283" s="14" t="str">
        <f aca="false">IF(COUNTBLANK(B1283:AG1283)&gt;0,"Missing ("&amp;COUNTBLANK(B1283:AG1283)&amp;")","Complete")</f>
        <v>Missing (1)</v>
      </c>
    </row>
    <row r="1284" customFormat="false" ht="15" hidden="false" customHeight="false" outlineLevel="0" collapsed="false">
      <c r="A1284" s="0" t="n">
        <v>1281</v>
      </c>
      <c r="B1284" s="0" t="s">
        <v>80</v>
      </c>
      <c r="C1284" s="0" t="n">
        <v>0</v>
      </c>
      <c r="D1284" s="0" t="n">
        <v>356</v>
      </c>
      <c r="E1284" s="0" t="n">
        <v>2016</v>
      </c>
      <c r="F1284" s="0" t="s">
        <v>91</v>
      </c>
      <c r="G1284" s="0" t="n">
        <v>29</v>
      </c>
      <c r="H1284" s="0" t="n">
        <v>10</v>
      </c>
      <c r="I1284" s="0" t="n">
        <v>4</v>
      </c>
      <c r="J1284" s="0" t="n">
        <v>5</v>
      </c>
      <c r="K1284" s="0" t="n">
        <v>2</v>
      </c>
      <c r="L1284" s="0" t="n">
        <v>0</v>
      </c>
      <c r="M1284" s="0" t="n">
        <v>0</v>
      </c>
      <c r="N1284" s="0" t="s">
        <v>112</v>
      </c>
      <c r="O1284" s="0" t="s">
        <v>83</v>
      </c>
      <c r="P1284" s="0" t="s">
        <v>99</v>
      </c>
      <c r="Q1284" s="0" t="s">
        <v>94</v>
      </c>
      <c r="R1284" s="0" t="n">
        <v>0</v>
      </c>
      <c r="S1284" s="0" t="n">
        <v>0</v>
      </c>
      <c r="T1284" s="0" t="n">
        <v>0</v>
      </c>
      <c r="U1284" s="0" t="s">
        <v>124</v>
      </c>
      <c r="V1284" s="0" t="s">
        <v>124</v>
      </c>
      <c r="W1284" s="0" t="n">
        <v>0</v>
      </c>
      <c r="X1284" s="0" t="s">
        <v>86</v>
      </c>
      <c r="Y1284" s="0" t="n">
        <v>40</v>
      </c>
      <c r="AA1284" s="0" t="n">
        <v>0</v>
      </c>
      <c r="AB1284" s="0" t="s">
        <v>125</v>
      </c>
      <c r="AC1284" s="0" t="n">
        <v>136.73</v>
      </c>
      <c r="AD1284" s="0" t="n">
        <v>0</v>
      </c>
      <c r="AE1284" s="0" t="n">
        <v>0</v>
      </c>
      <c r="AF1284" s="0" t="s">
        <v>88</v>
      </c>
      <c r="AG1284" s="13" t="n">
        <v>42570</v>
      </c>
      <c r="AH1284" s="0" t="str">
        <f aca="false">B1284&amp;"|"&amp;C1284&amp;"|"&amp;D1284&amp;"|"&amp;E1284&amp;"|"&amp;F1284&amp;"|"&amp;G1284&amp;"|"&amp;H1284&amp;"|"&amp;I1284&amp;"|"&amp;J1284&amp;"|"&amp;K1284&amp;"|"&amp;L1284&amp;"|"&amp;M1284&amp;"|"&amp;N1284&amp;"|"&amp;O1284&amp;"|"&amp;P1284&amp;"|"&amp;Q1284&amp;"|"&amp;R1284&amp;"|"&amp;S1284&amp;"|"&amp;T1284&amp;"|"&amp;U1284&amp;"|"&amp;V1284&amp;"|"&amp;W1284&amp;"|"&amp;X1284&amp;"|"&amp;Y1284&amp;"|"&amp;Z1284&amp;"|"&amp;AA1284&amp;"|"&amp;AB1284&amp;"|"&amp;AC1284&amp;"|"&amp;AD1284&amp;"|"&amp;AE1284&amp;"|"&amp;AF1284&amp;"|"&amp;AG1284</f>
        <v>Resort Hotel|0|356|2016|July|29|10|4|5|2|0|0|HB|GBR|Offline TA/TO|TA/TO|0|0|0|E|E|0|No Deposit|40||0|Contract|136.73|0|0|Check-Out|42570</v>
      </c>
      <c r="AI1284" s="0" t="str">
        <f aca="false">IF(COUNTIF($AH$4:$AH$2603,AH1284)&gt;1,"Duplicate","Unique")</f>
        <v>Unique</v>
      </c>
      <c r="AJ1284" s="0" t="str">
        <f aca="false">IF(COUNTBLANK(B1284:AG1284)&gt;0,"Missing ("&amp;COUNTBLANK(B1284:AG1284)&amp;")","Complete")</f>
        <v>Missing (1)</v>
      </c>
    </row>
    <row r="1285" customFormat="false" ht="15" hidden="false" customHeight="false" outlineLevel="0" collapsed="false">
      <c r="A1285" s="14" t="n">
        <v>1282</v>
      </c>
      <c r="B1285" s="14" t="s">
        <v>90</v>
      </c>
      <c r="C1285" s="14" t="n">
        <v>0</v>
      </c>
      <c r="D1285" s="14" t="n">
        <v>32</v>
      </c>
      <c r="E1285" s="14" t="n">
        <v>2015</v>
      </c>
      <c r="F1285" s="14" t="s">
        <v>113</v>
      </c>
      <c r="G1285" s="14" t="n">
        <v>47</v>
      </c>
      <c r="H1285" s="14" t="n">
        <v>20</v>
      </c>
      <c r="I1285" s="14" t="n">
        <v>0</v>
      </c>
      <c r="J1285" s="14" t="n">
        <v>2</v>
      </c>
      <c r="K1285" s="14" t="n">
        <v>1</v>
      </c>
      <c r="L1285" s="14" t="n">
        <v>0</v>
      </c>
      <c r="M1285" s="14" t="n">
        <v>0</v>
      </c>
      <c r="N1285" s="14" t="s">
        <v>82</v>
      </c>
      <c r="O1285" s="14" t="s">
        <v>92</v>
      </c>
      <c r="P1285" s="14" t="s">
        <v>99</v>
      </c>
      <c r="Q1285" s="14" t="s">
        <v>94</v>
      </c>
      <c r="R1285" s="14" t="n">
        <v>0</v>
      </c>
      <c r="S1285" s="14" t="n">
        <v>0</v>
      </c>
      <c r="T1285" s="14" t="n">
        <v>0</v>
      </c>
      <c r="U1285" s="14" t="s">
        <v>95</v>
      </c>
      <c r="V1285" s="14" t="s">
        <v>95</v>
      </c>
      <c r="W1285" s="14" t="n">
        <v>0</v>
      </c>
      <c r="X1285" s="14" t="s">
        <v>86</v>
      </c>
      <c r="Y1285" s="14" t="n">
        <v>119</v>
      </c>
      <c r="Z1285" s="14"/>
      <c r="AA1285" s="14" t="n">
        <v>0</v>
      </c>
      <c r="AB1285" s="14" t="s">
        <v>101</v>
      </c>
      <c r="AC1285" s="14" t="n">
        <v>73</v>
      </c>
      <c r="AD1285" s="14" t="n">
        <v>0</v>
      </c>
      <c r="AE1285" s="14" t="n">
        <v>0</v>
      </c>
      <c r="AF1285" s="14" t="s">
        <v>88</v>
      </c>
      <c r="AG1285" s="15" t="n">
        <v>42330</v>
      </c>
      <c r="AH1285" s="14" t="str">
        <f aca="false">B1285&amp;"|"&amp;C1285&amp;"|"&amp;D1285&amp;"|"&amp;E1285&amp;"|"&amp;F1285&amp;"|"&amp;G1285&amp;"|"&amp;H1285&amp;"|"&amp;I1285&amp;"|"&amp;J1285&amp;"|"&amp;K1285&amp;"|"&amp;L1285&amp;"|"&amp;M1285&amp;"|"&amp;N1285&amp;"|"&amp;O1285&amp;"|"&amp;P1285&amp;"|"&amp;Q1285&amp;"|"&amp;R1285&amp;"|"&amp;S1285&amp;"|"&amp;T1285&amp;"|"&amp;U1285&amp;"|"&amp;V1285&amp;"|"&amp;W1285&amp;"|"&amp;X1285&amp;"|"&amp;Y1285&amp;"|"&amp;Z1285&amp;"|"&amp;AA1285&amp;"|"&amp;AB1285&amp;"|"&amp;AC1285&amp;"|"&amp;AD1285&amp;"|"&amp;AE1285&amp;"|"&amp;AF1285&amp;"|"&amp;AG1285</f>
        <v>City Hotel|0|32|2015|November|47|20|0|2|1|0|0|BB|PRT|Offline TA/TO|TA/TO|0|0|0|A|A|0|No Deposit|119||0|Transient-Party|73|0|0|Check-Out|42330</v>
      </c>
      <c r="AI1285" s="14" t="str">
        <f aca="false">IF(COUNTIF($AH$4:$AH$2603,AH1285)&gt;1,"Duplicate","Unique")</f>
        <v>Duplicate</v>
      </c>
      <c r="AJ1285" s="14" t="str">
        <f aca="false">IF(COUNTBLANK(B1285:AG1285)&gt;0,"Missing ("&amp;COUNTBLANK(B1285:AG1285)&amp;")","Complete")</f>
        <v>Missing (1)</v>
      </c>
    </row>
    <row r="1286" customFormat="false" ht="15" hidden="false" customHeight="false" outlineLevel="0" collapsed="false">
      <c r="A1286" s="0" t="n">
        <v>1283</v>
      </c>
      <c r="B1286" s="0" t="s">
        <v>80</v>
      </c>
      <c r="C1286" s="0" t="n">
        <v>0</v>
      </c>
      <c r="D1286" s="0" t="n">
        <v>35</v>
      </c>
      <c r="E1286" s="0" t="n">
        <v>2016</v>
      </c>
      <c r="F1286" s="0" t="s">
        <v>81</v>
      </c>
      <c r="G1286" s="0" t="n">
        <v>53</v>
      </c>
      <c r="H1286" s="0" t="n">
        <v>25</v>
      </c>
      <c r="I1286" s="0" t="n">
        <v>2</v>
      </c>
      <c r="J1286" s="0" t="n">
        <v>1</v>
      </c>
      <c r="K1286" s="0" t="n">
        <v>2</v>
      </c>
      <c r="L1286" s="0" t="n">
        <v>0</v>
      </c>
      <c r="M1286" s="0" t="n">
        <v>0</v>
      </c>
      <c r="N1286" s="0" t="s">
        <v>82</v>
      </c>
      <c r="O1286" s="0" t="s">
        <v>122</v>
      </c>
      <c r="P1286" s="0" t="s">
        <v>93</v>
      </c>
      <c r="Q1286" s="0" t="s">
        <v>94</v>
      </c>
      <c r="R1286" s="0" t="n">
        <v>0</v>
      </c>
      <c r="S1286" s="0" t="n">
        <v>0</v>
      </c>
      <c r="T1286" s="0" t="n">
        <v>0</v>
      </c>
      <c r="U1286" s="0" t="s">
        <v>95</v>
      </c>
      <c r="V1286" s="0" t="s">
        <v>95</v>
      </c>
      <c r="W1286" s="0" t="n">
        <v>0</v>
      </c>
      <c r="X1286" s="0" t="s">
        <v>86</v>
      </c>
      <c r="Y1286" s="0" t="n">
        <v>240</v>
      </c>
      <c r="AA1286" s="0" t="n">
        <v>0</v>
      </c>
      <c r="AB1286" s="0" t="s">
        <v>101</v>
      </c>
      <c r="AC1286" s="0" t="n">
        <v>60</v>
      </c>
      <c r="AD1286" s="0" t="n">
        <v>0</v>
      </c>
      <c r="AE1286" s="0" t="n">
        <v>2</v>
      </c>
      <c r="AF1286" s="0" t="s">
        <v>88</v>
      </c>
      <c r="AG1286" s="13" t="n">
        <v>42732</v>
      </c>
      <c r="AH1286" s="0" t="str">
        <f aca="false">B1286&amp;"|"&amp;C1286&amp;"|"&amp;D1286&amp;"|"&amp;E1286&amp;"|"&amp;F1286&amp;"|"&amp;G1286&amp;"|"&amp;H1286&amp;"|"&amp;I1286&amp;"|"&amp;J1286&amp;"|"&amp;K1286&amp;"|"&amp;L1286&amp;"|"&amp;M1286&amp;"|"&amp;N1286&amp;"|"&amp;O1286&amp;"|"&amp;P1286&amp;"|"&amp;Q1286&amp;"|"&amp;R1286&amp;"|"&amp;S1286&amp;"|"&amp;T1286&amp;"|"&amp;U1286&amp;"|"&amp;V1286&amp;"|"&amp;W1286&amp;"|"&amp;X1286&amp;"|"&amp;Y1286&amp;"|"&amp;Z1286&amp;"|"&amp;AA1286&amp;"|"&amp;AB1286&amp;"|"&amp;AC1286&amp;"|"&amp;AD1286&amp;"|"&amp;AE1286&amp;"|"&amp;AF1286&amp;"|"&amp;AG1286</f>
        <v>Resort Hotel|0|35|2016|December|53|25|2|1|2|0|0|BB|FRA|Online TA|TA/TO|0|0|0|A|A|0|No Deposit|240||0|Transient-Party|60|0|2|Check-Out|42732</v>
      </c>
      <c r="AI1286" s="0" t="str">
        <f aca="false">IF(COUNTIF($AH$4:$AH$2603,AH1286)&gt;1,"Duplicate","Unique")</f>
        <v>Unique</v>
      </c>
      <c r="AJ1286" s="0" t="str">
        <f aca="false">IF(COUNTBLANK(B1286:AG1286)&gt;0,"Missing ("&amp;COUNTBLANK(B1286:AG1286)&amp;")","Complete")</f>
        <v>Missing (1)</v>
      </c>
    </row>
    <row r="1287" customFormat="false" ht="15" hidden="false" customHeight="false" outlineLevel="0" collapsed="false">
      <c r="A1287" s="14" t="n">
        <v>1284</v>
      </c>
      <c r="B1287" s="14" t="s">
        <v>80</v>
      </c>
      <c r="C1287" s="14" t="n">
        <v>0</v>
      </c>
      <c r="D1287" s="14" t="n">
        <v>60</v>
      </c>
      <c r="E1287" s="14" t="n">
        <v>2016</v>
      </c>
      <c r="F1287" s="14" t="s">
        <v>121</v>
      </c>
      <c r="G1287" s="14" t="n">
        <v>21</v>
      </c>
      <c r="H1287" s="14" t="n">
        <v>15</v>
      </c>
      <c r="I1287" s="14" t="n">
        <v>2</v>
      </c>
      <c r="J1287" s="14" t="n">
        <v>5</v>
      </c>
      <c r="K1287" s="14" t="n">
        <v>2</v>
      </c>
      <c r="L1287" s="14" t="n">
        <v>0</v>
      </c>
      <c r="M1287" s="14" t="n">
        <v>0</v>
      </c>
      <c r="N1287" s="14" t="s">
        <v>82</v>
      </c>
      <c r="O1287" s="14" t="s">
        <v>83</v>
      </c>
      <c r="P1287" s="14" t="s">
        <v>99</v>
      </c>
      <c r="Q1287" s="14" t="s">
        <v>94</v>
      </c>
      <c r="R1287" s="14" t="n">
        <v>0</v>
      </c>
      <c r="S1287" s="14" t="n">
        <v>0</v>
      </c>
      <c r="T1287" s="14" t="n">
        <v>0</v>
      </c>
      <c r="U1287" s="14" t="s">
        <v>109</v>
      </c>
      <c r="V1287" s="14" t="s">
        <v>109</v>
      </c>
      <c r="W1287" s="14" t="n">
        <v>0</v>
      </c>
      <c r="X1287" s="14" t="s">
        <v>86</v>
      </c>
      <c r="Y1287" s="14" t="n">
        <v>8</v>
      </c>
      <c r="Z1287" s="14"/>
      <c r="AA1287" s="14" t="n">
        <v>0</v>
      </c>
      <c r="AB1287" s="14" t="s">
        <v>87</v>
      </c>
      <c r="AC1287" s="14" t="n">
        <v>53.99</v>
      </c>
      <c r="AD1287" s="14" t="n">
        <v>0</v>
      </c>
      <c r="AE1287" s="14" t="n">
        <v>0</v>
      </c>
      <c r="AF1287" s="14" t="s">
        <v>88</v>
      </c>
      <c r="AG1287" s="15" t="n">
        <v>42512</v>
      </c>
      <c r="AH1287" s="14" t="str">
        <f aca="false">B1287&amp;"|"&amp;C1287&amp;"|"&amp;D1287&amp;"|"&amp;E1287&amp;"|"&amp;F1287&amp;"|"&amp;G1287&amp;"|"&amp;H1287&amp;"|"&amp;I1287&amp;"|"&amp;J1287&amp;"|"&amp;K1287&amp;"|"&amp;L1287&amp;"|"&amp;M1287&amp;"|"&amp;N1287&amp;"|"&amp;O1287&amp;"|"&amp;P1287&amp;"|"&amp;Q1287&amp;"|"&amp;R1287&amp;"|"&amp;S1287&amp;"|"&amp;T1287&amp;"|"&amp;U1287&amp;"|"&amp;V1287&amp;"|"&amp;W1287&amp;"|"&amp;X1287&amp;"|"&amp;Y1287&amp;"|"&amp;Z1287&amp;"|"&amp;AA1287&amp;"|"&amp;AB1287&amp;"|"&amp;AC1287&amp;"|"&amp;AD1287&amp;"|"&amp;AE1287&amp;"|"&amp;AF1287&amp;"|"&amp;AG1287</f>
        <v>Resort Hotel|0|60|2016|May|21|15|2|5|2|0|0|BB|GBR|Offline TA/TO|TA/TO|0|0|0|D|D|0|No Deposit|8||0|Transient|53.99|0|0|Check-Out|42512</v>
      </c>
      <c r="AI1287" s="14" t="str">
        <f aca="false">IF(COUNTIF($AH$4:$AH$2603,AH1287)&gt;1,"Duplicate","Unique")</f>
        <v>Unique</v>
      </c>
      <c r="AJ1287" s="14" t="str">
        <f aca="false">IF(COUNTBLANK(B1287:AG1287)&gt;0,"Missing ("&amp;COUNTBLANK(B1287:AG1287)&amp;")","Complete")</f>
        <v>Missing (1)</v>
      </c>
    </row>
    <row r="1288" customFormat="false" ht="15" hidden="false" customHeight="false" outlineLevel="0" collapsed="false">
      <c r="A1288" s="0" t="n">
        <v>1285</v>
      </c>
      <c r="B1288" s="0" t="s">
        <v>90</v>
      </c>
      <c r="C1288" s="0" t="n">
        <v>0</v>
      </c>
      <c r="D1288" s="0" t="n">
        <v>38</v>
      </c>
      <c r="E1288" s="0" t="n">
        <v>2016</v>
      </c>
      <c r="F1288" s="0" t="s">
        <v>81</v>
      </c>
      <c r="G1288" s="0" t="n">
        <v>49</v>
      </c>
      <c r="H1288" s="0" t="n">
        <v>2</v>
      </c>
      <c r="I1288" s="0" t="n">
        <v>2</v>
      </c>
      <c r="J1288" s="0" t="n">
        <v>2</v>
      </c>
      <c r="K1288" s="0" t="n">
        <v>2</v>
      </c>
      <c r="L1288" s="0" t="n">
        <v>0</v>
      </c>
      <c r="M1288" s="0" t="n">
        <v>0</v>
      </c>
      <c r="N1288" s="0" t="s">
        <v>82</v>
      </c>
      <c r="O1288" s="0" t="s">
        <v>115</v>
      </c>
      <c r="P1288" s="0" t="s">
        <v>93</v>
      </c>
      <c r="Q1288" s="0" t="s">
        <v>94</v>
      </c>
      <c r="R1288" s="0" t="n">
        <v>0</v>
      </c>
      <c r="S1288" s="0" t="n">
        <v>0</v>
      </c>
      <c r="T1288" s="0" t="n">
        <v>0</v>
      </c>
      <c r="U1288" s="0" t="s">
        <v>138</v>
      </c>
      <c r="V1288" s="0" t="s">
        <v>95</v>
      </c>
      <c r="W1288" s="0" t="n">
        <v>1</v>
      </c>
      <c r="X1288" s="0" t="s">
        <v>86</v>
      </c>
      <c r="Y1288" s="0" t="n">
        <v>9</v>
      </c>
      <c r="AA1288" s="0" t="n">
        <v>0</v>
      </c>
      <c r="AB1288" s="0" t="s">
        <v>87</v>
      </c>
      <c r="AC1288" s="0" t="n">
        <v>77.86</v>
      </c>
      <c r="AD1288" s="0" t="n">
        <v>0</v>
      </c>
      <c r="AE1288" s="0" t="n">
        <v>1</v>
      </c>
      <c r="AF1288" s="0" t="s">
        <v>88</v>
      </c>
      <c r="AG1288" s="13" t="n">
        <v>42710</v>
      </c>
      <c r="AH1288" s="0" t="str">
        <f aca="false">B1288&amp;"|"&amp;C1288&amp;"|"&amp;D1288&amp;"|"&amp;E1288&amp;"|"&amp;F1288&amp;"|"&amp;G1288&amp;"|"&amp;H1288&amp;"|"&amp;I1288&amp;"|"&amp;J1288&amp;"|"&amp;K1288&amp;"|"&amp;L1288&amp;"|"&amp;M1288&amp;"|"&amp;N1288&amp;"|"&amp;O1288&amp;"|"&amp;P1288&amp;"|"&amp;Q1288&amp;"|"&amp;R1288&amp;"|"&amp;S1288&amp;"|"&amp;T1288&amp;"|"&amp;U1288&amp;"|"&amp;V1288&amp;"|"&amp;W1288&amp;"|"&amp;X1288&amp;"|"&amp;Y1288&amp;"|"&amp;Z1288&amp;"|"&amp;AA1288&amp;"|"&amp;AB1288&amp;"|"&amp;AC1288&amp;"|"&amp;AD1288&amp;"|"&amp;AE1288&amp;"|"&amp;AF1288&amp;"|"&amp;AG1288</f>
        <v>City Hotel|0|38|2016|December|49|2|2|2|2|0|0|BB|ESP|Online TA|TA/TO|0|0|0|B|A|1|No Deposit|9||0|Transient|77.86|0|1|Check-Out|42710</v>
      </c>
      <c r="AI1288" s="0" t="str">
        <f aca="false">IF(COUNTIF($AH$4:$AH$2603,AH1288)&gt;1,"Duplicate","Unique")</f>
        <v>Unique</v>
      </c>
      <c r="AJ1288" s="0" t="str">
        <f aca="false">IF(COUNTBLANK(B1288:AG1288)&gt;0,"Missing ("&amp;COUNTBLANK(B1288:AG1288)&amp;")","Complete")</f>
        <v>Missing (1)</v>
      </c>
    </row>
    <row r="1289" customFormat="false" ht="15" hidden="false" customHeight="false" outlineLevel="0" collapsed="false">
      <c r="A1289" s="14" t="n">
        <v>1286</v>
      </c>
      <c r="B1289" s="14" t="s">
        <v>90</v>
      </c>
      <c r="C1289" s="14" t="n">
        <v>0</v>
      </c>
      <c r="D1289" s="14" t="n">
        <v>53</v>
      </c>
      <c r="E1289" s="14" t="n">
        <v>2017</v>
      </c>
      <c r="F1289" s="14" t="s">
        <v>135</v>
      </c>
      <c r="G1289" s="14" t="n">
        <v>24</v>
      </c>
      <c r="H1289" s="14" t="n">
        <v>14</v>
      </c>
      <c r="I1289" s="14" t="n">
        <v>1</v>
      </c>
      <c r="J1289" s="14" t="n">
        <v>4</v>
      </c>
      <c r="K1289" s="14" t="n">
        <v>2</v>
      </c>
      <c r="L1289" s="14" t="n">
        <v>0</v>
      </c>
      <c r="M1289" s="14" t="n">
        <v>0</v>
      </c>
      <c r="N1289" s="14" t="s">
        <v>82</v>
      </c>
      <c r="O1289" s="14" t="s">
        <v>83</v>
      </c>
      <c r="P1289" s="14" t="s">
        <v>84</v>
      </c>
      <c r="Q1289" s="14" t="s">
        <v>84</v>
      </c>
      <c r="R1289" s="14" t="n">
        <v>0</v>
      </c>
      <c r="S1289" s="14" t="n">
        <v>0</v>
      </c>
      <c r="T1289" s="14" t="n">
        <v>0</v>
      </c>
      <c r="U1289" s="14" t="s">
        <v>95</v>
      </c>
      <c r="V1289" s="14" t="s">
        <v>95</v>
      </c>
      <c r="W1289" s="14" t="n">
        <v>0</v>
      </c>
      <c r="X1289" s="14" t="s">
        <v>86</v>
      </c>
      <c r="Y1289" s="14" t="n">
        <v>14</v>
      </c>
      <c r="Z1289" s="14"/>
      <c r="AA1289" s="14" t="n">
        <v>0</v>
      </c>
      <c r="AB1289" s="14" t="s">
        <v>87</v>
      </c>
      <c r="AC1289" s="14" t="n">
        <v>126</v>
      </c>
      <c r="AD1289" s="14" t="n">
        <v>0</v>
      </c>
      <c r="AE1289" s="14" t="n">
        <v>1</v>
      </c>
      <c r="AF1289" s="14" t="s">
        <v>88</v>
      </c>
      <c r="AG1289" s="15" t="n">
        <v>42905</v>
      </c>
      <c r="AH1289" s="14" t="str">
        <f aca="false">B1289&amp;"|"&amp;C1289&amp;"|"&amp;D1289&amp;"|"&amp;E1289&amp;"|"&amp;F1289&amp;"|"&amp;G1289&amp;"|"&amp;H1289&amp;"|"&amp;I1289&amp;"|"&amp;J1289&amp;"|"&amp;K1289&amp;"|"&amp;L1289&amp;"|"&amp;M1289&amp;"|"&amp;N1289&amp;"|"&amp;O1289&amp;"|"&amp;P1289&amp;"|"&amp;Q1289&amp;"|"&amp;R1289&amp;"|"&amp;S1289&amp;"|"&amp;T1289&amp;"|"&amp;U1289&amp;"|"&amp;V1289&amp;"|"&amp;W1289&amp;"|"&amp;X1289&amp;"|"&amp;Y1289&amp;"|"&amp;Z1289&amp;"|"&amp;AA1289&amp;"|"&amp;AB1289&amp;"|"&amp;AC1289&amp;"|"&amp;AD1289&amp;"|"&amp;AE1289&amp;"|"&amp;AF1289&amp;"|"&amp;AG1289</f>
        <v>City Hotel|0|53|2017|June|24|14|1|4|2|0|0|BB|GBR|Direct|Direct|0|0|0|A|A|0|No Deposit|14||0|Transient|126|0|1|Check-Out|42905</v>
      </c>
      <c r="AI1289" s="14" t="str">
        <f aca="false">IF(COUNTIF($AH$4:$AH$2603,AH1289)&gt;1,"Duplicate","Unique")</f>
        <v>Unique</v>
      </c>
      <c r="AJ1289" s="14" t="str">
        <f aca="false">IF(COUNTBLANK(B1289:AG1289)&gt;0,"Missing ("&amp;COUNTBLANK(B1289:AG1289)&amp;")","Complete")</f>
        <v>Missing (1)</v>
      </c>
    </row>
    <row r="1290" customFormat="false" ht="15" hidden="false" customHeight="false" outlineLevel="0" collapsed="false">
      <c r="A1290" s="0" t="n">
        <v>1287</v>
      </c>
      <c r="B1290" s="0" t="s">
        <v>80</v>
      </c>
      <c r="C1290" s="0" t="n">
        <v>0</v>
      </c>
      <c r="D1290" s="0" t="n">
        <v>3</v>
      </c>
      <c r="E1290" s="0" t="n">
        <v>2016</v>
      </c>
      <c r="F1290" s="0" t="s">
        <v>118</v>
      </c>
      <c r="G1290" s="0" t="n">
        <v>10</v>
      </c>
      <c r="H1290" s="0" t="n">
        <v>29</v>
      </c>
      <c r="I1290" s="0" t="n">
        <v>1</v>
      </c>
      <c r="J1290" s="0" t="n">
        <v>2</v>
      </c>
      <c r="K1290" s="0" t="n">
        <v>2</v>
      </c>
      <c r="L1290" s="0" t="n">
        <v>0</v>
      </c>
      <c r="M1290" s="0" t="n">
        <v>0</v>
      </c>
      <c r="N1290" s="0" t="s">
        <v>129</v>
      </c>
      <c r="O1290" s="0" t="s">
        <v>92</v>
      </c>
      <c r="P1290" s="0" t="s">
        <v>99</v>
      </c>
      <c r="Q1290" s="0" t="s">
        <v>94</v>
      </c>
      <c r="R1290" s="0" t="n">
        <v>0</v>
      </c>
      <c r="S1290" s="0" t="n">
        <v>0</v>
      </c>
      <c r="T1290" s="0" t="n">
        <v>0</v>
      </c>
      <c r="U1290" s="0" t="s">
        <v>95</v>
      </c>
      <c r="V1290" s="0" t="s">
        <v>95</v>
      </c>
      <c r="W1290" s="0" t="n">
        <v>2</v>
      </c>
      <c r="X1290" s="0" t="s">
        <v>86</v>
      </c>
      <c r="Y1290" s="0" t="n">
        <v>196</v>
      </c>
      <c r="AA1290" s="0" t="n">
        <v>0</v>
      </c>
      <c r="AB1290" s="0" t="s">
        <v>87</v>
      </c>
      <c r="AC1290" s="0" t="n">
        <v>55</v>
      </c>
      <c r="AD1290" s="0" t="n">
        <v>0</v>
      </c>
      <c r="AE1290" s="0" t="n">
        <v>0</v>
      </c>
      <c r="AF1290" s="0" t="s">
        <v>88</v>
      </c>
      <c r="AG1290" s="13" t="n">
        <v>42432</v>
      </c>
      <c r="AH1290" s="0" t="str">
        <f aca="false">B1290&amp;"|"&amp;C1290&amp;"|"&amp;D1290&amp;"|"&amp;E1290&amp;"|"&amp;F1290&amp;"|"&amp;G1290&amp;"|"&amp;H1290&amp;"|"&amp;I1290&amp;"|"&amp;J1290&amp;"|"&amp;K1290&amp;"|"&amp;L1290&amp;"|"&amp;M1290&amp;"|"&amp;N1290&amp;"|"&amp;O1290&amp;"|"&amp;P1290&amp;"|"&amp;Q1290&amp;"|"&amp;R1290&amp;"|"&amp;S1290&amp;"|"&amp;T1290&amp;"|"&amp;U1290&amp;"|"&amp;V1290&amp;"|"&amp;W1290&amp;"|"&amp;X1290&amp;"|"&amp;Y1290&amp;"|"&amp;Z1290&amp;"|"&amp;AA1290&amp;"|"&amp;AB1290&amp;"|"&amp;AC1290&amp;"|"&amp;AD1290&amp;"|"&amp;AE1290&amp;"|"&amp;AF1290&amp;"|"&amp;AG1290</f>
        <v>Resort Hotel|0|3|2016|February|10|29|1|2|2|0|0|Undefined|PRT|Offline TA/TO|TA/TO|0|0|0|A|A|2|No Deposit|196||0|Transient|55|0|0|Check-Out|42432</v>
      </c>
      <c r="AI1290" s="0" t="str">
        <f aca="false">IF(COUNTIF($AH$4:$AH$2603,AH1290)&gt;1,"Duplicate","Unique")</f>
        <v>Unique</v>
      </c>
      <c r="AJ1290" s="0" t="str">
        <f aca="false">IF(COUNTBLANK(B1290:AG1290)&gt;0,"Missing ("&amp;COUNTBLANK(B1290:AG1290)&amp;")","Complete")</f>
        <v>Missing (1)</v>
      </c>
    </row>
    <row r="1291" customFormat="false" ht="15" hidden="false" customHeight="false" outlineLevel="0" collapsed="false">
      <c r="A1291" s="14" t="n">
        <v>1288</v>
      </c>
      <c r="B1291" s="14" t="s">
        <v>90</v>
      </c>
      <c r="C1291" s="14" t="n">
        <v>0</v>
      </c>
      <c r="D1291" s="14" t="n">
        <v>102</v>
      </c>
      <c r="E1291" s="14" t="n">
        <v>2016</v>
      </c>
      <c r="F1291" s="14" t="s">
        <v>121</v>
      </c>
      <c r="G1291" s="14" t="n">
        <v>21</v>
      </c>
      <c r="H1291" s="14" t="n">
        <v>16</v>
      </c>
      <c r="I1291" s="14" t="n">
        <v>1</v>
      </c>
      <c r="J1291" s="14" t="n">
        <v>2</v>
      </c>
      <c r="K1291" s="14" t="n">
        <v>2</v>
      </c>
      <c r="L1291" s="14" t="n">
        <v>0</v>
      </c>
      <c r="M1291" s="14" t="n">
        <v>0</v>
      </c>
      <c r="N1291" s="14" t="s">
        <v>82</v>
      </c>
      <c r="O1291" s="14" t="s">
        <v>122</v>
      </c>
      <c r="P1291" s="14" t="s">
        <v>99</v>
      </c>
      <c r="Q1291" s="14" t="s">
        <v>94</v>
      </c>
      <c r="R1291" s="14" t="n">
        <v>0</v>
      </c>
      <c r="S1291" s="14" t="n">
        <v>0</v>
      </c>
      <c r="T1291" s="14" t="n">
        <v>0</v>
      </c>
      <c r="U1291" s="14" t="s">
        <v>95</v>
      </c>
      <c r="V1291" s="14" t="s">
        <v>95</v>
      </c>
      <c r="W1291" s="14" t="n">
        <v>0</v>
      </c>
      <c r="X1291" s="14" t="s">
        <v>86</v>
      </c>
      <c r="Y1291" s="14" t="n">
        <v>28</v>
      </c>
      <c r="Z1291" s="14"/>
      <c r="AA1291" s="14" t="n">
        <v>0</v>
      </c>
      <c r="AB1291" s="14" t="s">
        <v>87</v>
      </c>
      <c r="AC1291" s="14" t="n">
        <v>75</v>
      </c>
      <c r="AD1291" s="14" t="n">
        <v>0</v>
      </c>
      <c r="AE1291" s="14" t="n">
        <v>0</v>
      </c>
      <c r="AF1291" s="14" t="s">
        <v>88</v>
      </c>
      <c r="AG1291" s="15" t="n">
        <v>42509</v>
      </c>
      <c r="AH1291" s="14" t="str">
        <f aca="false">B1291&amp;"|"&amp;C1291&amp;"|"&amp;D1291&amp;"|"&amp;E1291&amp;"|"&amp;F1291&amp;"|"&amp;G1291&amp;"|"&amp;H1291&amp;"|"&amp;I1291&amp;"|"&amp;J1291&amp;"|"&amp;K1291&amp;"|"&amp;L1291&amp;"|"&amp;M1291&amp;"|"&amp;N1291&amp;"|"&amp;O1291&amp;"|"&amp;P1291&amp;"|"&amp;Q1291&amp;"|"&amp;R1291&amp;"|"&amp;S1291&amp;"|"&amp;T1291&amp;"|"&amp;U1291&amp;"|"&amp;V1291&amp;"|"&amp;W1291&amp;"|"&amp;X1291&amp;"|"&amp;Y1291&amp;"|"&amp;Z1291&amp;"|"&amp;AA1291&amp;"|"&amp;AB1291&amp;"|"&amp;AC1291&amp;"|"&amp;AD1291&amp;"|"&amp;AE1291&amp;"|"&amp;AF1291&amp;"|"&amp;AG1291</f>
        <v>City Hotel|0|102|2016|May|21|16|1|2|2|0|0|BB|FRA|Offline TA/TO|TA/TO|0|0|0|A|A|0|No Deposit|28||0|Transient|75|0|0|Check-Out|42509</v>
      </c>
      <c r="AI1291" s="14" t="str">
        <f aca="false">IF(COUNTIF($AH$4:$AH$2603,AH1291)&gt;1,"Duplicate","Unique")</f>
        <v>Unique</v>
      </c>
      <c r="AJ1291" s="14" t="str">
        <f aca="false">IF(COUNTBLANK(B1291:AG1291)&gt;0,"Missing ("&amp;COUNTBLANK(B1291:AG1291)&amp;")","Complete")</f>
        <v>Missing (1)</v>
      </c>
    </row>
    <row r="1292" customFormat="false" ht="15" hidden="false" customHeight="false" outlineLevel="0" collapsed="false">
      <c r="A1292" s="0" t="n">
        <v>1289</v>
      </c>
      <c r="B1292" s="0" t="s">
        <v>80</v>
      </c>
      <c r="C1292" s="0" t="n">
        <v>0</v>
      </c>
      <c r="D1292" s="0" t="n">
        <v>142</v>
      </c>
      <c r="E1292" s="0" t="n">
        <v>2016</v>
      </c>
      <c r="F1292" s="0" t="s">
        <v>135</v>
      </c>
      <c r="G1292" s="0" t="n">
        <v>23</v>
      </c>
      <c r="H1292" s="0" t="n">
        <v>4</v>
      </c>
      <c r="I1292" s="0" t="n">
        <v>4</v>
      </c>
      <c r="J1292" s="0" t="n">
        <v>11</v>
      </c>
      <c r="K1292" s="0" t="n">
        <v>2</v>
      </c>
      <c r="L1292" s="0" t="n">
        <v>0</v>
      </c>
      <c r="M1292" s="0" t="n">
        <v>0</v>
      </c>
      <c r="N1292" s="0" t="s">
        <v>82</v>
      </c>
      <c r="O1292" s="0" t="s">
        <v>83</v>
      </c>
      <c r="P1292" s="0" t="s">
        <v>99</v>
      </c>
      <c r="Q1292" s="0" t="s">
        <v>94</v>
      </c>
      <c r="R1292" s="0" t="n">
        <v>0</v>
      </c>
      <c r="S1292" s="0" t="n">
        <v>0</v>
      </c>
      <c r="T1292" s="0" t="n">
        <v>0</v>
      </c>
      <c r="U1292" s="0" t="s">
        <v>109</v>
      </c>
      <c r="V1292" s="0" t="s">
        <v>109</v>
      </c>
      <c r="W1292" s="0" t="n">
        <v>0</v>
      </c>
      <c r="X1292" s="0" t="s">
        <v>86</v>
      </c>
      <c r="Y1292" s="0" t="n">
        <v>8</v>
      </c>
      <c r="AA1292" s="0" t="n">
        <v>0</v>
      </c>
      <c r="AB1292" s="0" t="s">
        <v>87</v>
      </c>
      <c r="AC1292" s="0" t="n">
        <v>68.4</v>
      </c>
      <c r="AD1292" s="0" t="n">
        <v>0</v>
      </c>
      <c r="AE1292" s="0" t="n">
        <v>0</v>
      </c>
      <c r="AF1292" s="0" t="s">
        <v>88</v>
      </c>
      <c r="AG1292" s="13" t="n">
        <v>42540</v>
      </c>
      <c r="AH1292" s="0" t="str">
        <f aca="false">B1292&amp;"|"&amp;C1292&amp;"|"&amp;D1292&amp;"|"&amp;E1292&amp;"|"&amp;F1292&amp;"|"&amp;G1292&amp;"|"&amp;H1292&amp;"|"&amp;I1292&amp;"|"&amp;J1292&amp;"|"&amp;K1292&amp;"|"&amp;L1292&amp;"|"&amp;M1292&amp;"|"&amp;N1292&amp;"|"&amp;O1292&amp;"|"&amp;P1292&amp;"|"&amp;Q1292&amp;"|"&amp;R1292&amp;"|"&amp;S1292&amp;"|"&amp;T1292&amp;"|"&amp;U1292&amp;"|"&amp;V1292&amp;"|"&amp;W1292&amp;"|"&amp;X1292&amp;"|"&amp;Y1292&amp;"|"&amp;Z1292&amp;"|"&amp;AA1292&amp;"|"&amp;AB1292&amp;"|"&amp;AC1292&amp;"|"&amp;AD1292&amp;"|"&amp;AE1292&amp;"|"&amp;AF1292&amp;"|"&amp;AG1292</f>
        <v>Resort Hotel|0|142|2016|June|23|4|4|11|2|0|0|BB|GBR|Offline TA/TO|TA/TO|0|0|0|D|D|0|No Deposit|8||0|Transient|68.4|0|0|Check-Out|42540</v>
      </c>
      <c r="AI1292" s="0" t="str">
        <f aca="false">IF(COUNTIF($AH$4:$AH$2603,AH1292)&gt;1,"Duplicate","Unique")</f>
        <v>Unique</v>
      </c>
      <c r="AJ1292" s="0" t="str">
        <f aca="false">IF(COUNTBLANK(B1292:AG1292)&gt;0,"Missing ("&amp;COUNTBLANK(B1292:AG1292)&amp;")","Complete")</f>
        <v>Missing (1)</v>
      </c>
    </row>
    <row r="1293" customFormat="false" ht="15" hidden="false" customHeight="false" outlineLevel="0" collapsed="false">
      <c r="A1293" s="14" t="n">
        <v>1290</v>
      </c>
      <c r="B1293" s="14" t="s">
        <v>80</v>
      </c>
      <c r="C1293" s="14" t="n">
        <v>0</v>
      </c>
      <c r="D1293" s="14" t="n">
        <v>57</v>
      </c>
      <c r="E1293" s="14" t="n">
        <v>2015</v>
      </c>
      <c r="F1293" s="14" t="s">
        <v>91</v>
      </c>
      <c r="G1293" s="14" t="n">
        <v>29</v>
      </c>
      <c r="H1293" s="14" t="n">
        <v>15</v>
      </c>
      <c r="I1293" s="14" t="n">
        <v>0</v>
      </c>
      <c r="J1293" s="14" t="n">
        <v>2</v>
      </c>
      <c r="K1293" s="14" t="n">
        <v>2</v>
      </c>
      <c r="L1293" s="14" t="n">
        <v>0</v>
      </c>
      <c r="M1293" s="14" t="n">
        <v>0</v>
      </c>
      <c r="N1293" s="14" t="s">
        <v>142</v>
      </c>
      <c r="O1293" s="14" t="s">
        <v>92</v>
      </c>
      <c r="P1293" s="14" t="s">
        <v>116</v>
      </c>
      <c r="Q1293" s="14" t="s">
        <v>84</v>
      </c>
      <c r="R1293" s="14" t="n">
        <v>0</v>
      </c>
      <c r="S1293" s="14" t="n">
        <v>0</v>
      </c>
      <c r="T1293" s="14" t="n">
        <v>0</v>
      </c>
      <c r="U1293" s="14" t="s">
        <v>95</v>
      </c>
      <c r="V1293" s="14" t="s">
        <v>156</v>
      </c>
      <c r="W1293" s="14" t="n">
        <v>0</v>
      </c>
      <c r="X1293" s="14" t="s">
        <v>86</v>
      </c>
      <c r="Y1293" s="14" t="n">
        <v>305</v>
      </c>
      <c r="Z1293" s="14"/>
      <c r="AA1293" s="14" t="n">
        <v>0</v>
      </c>
      <c r="AB1293" s="14" t="s">
        <v>101</v>
      </c>
      <c r="AC1293" s="14" t="n">
        <v>107</v>
      </c>
      <c r="AD1293" s="14" t="n">
        <v>0</v>
      </c>
      <c r="AE1293" s="14" t="n">
        <v>0</v>
      </c>
      <c r="AF1293" s="14" t="s">
        <v>88</v>
      </c>
      <c r="AG1293" s="15" t="n">
        <v>42202</v>
      </c>
      <c r="AH1293" s="14" t="str">
        <f aca="false">B1293&amp;"|"&amp;C1293&amp;"|"&amp;D1293&amp;"|"&amp;E1293&amp;"|"&amp;F1293&amp;"|"&amp;G1293&amp;"|"&amp;H1293&amp;"|"&amp;I1293&amp;"|"&amp;J1293&amp;"|"&amp;K1293&amp;"|"&amp;L1293&amp;"|"&amp;M1293&amp;"|"&amp;N1293&amp;"|"&amp;O1293&amp;"|"&amp;P1293&amp;"|"&amp;Q1293&amp;"|"&amp;R1293&amp;"|"&amp;S1293&amp;"|"&amp;T1293&amp;"|"&amp;U1293&amp;"|"&amp;V1293&amp;"|"&amp;W1293&amp;"|"&amp;X1293&amp;"|"&amp;Y1293&amp;"|"&amp;Z1293&amp;"|"&amp;AA1293&amp;"|"&amp;AB1293&amp;"|"&amp;AC1293&amp;"|"&amp;AD1293&amp;"|"&amp;AE1293&amp;"|"&amp;AF1293&amp;"|"&amp;AG1293</f>
        <v>Resort Hotel|0|57|2015|July|29|15|0|2|2|0|0|FB|PRT|Groups|Direct|0|0|0|A|C|0|No Deposit|305||0|Transient-Party|107|0|0|Check-Out|42202</v>
      </c>
      <c r="AI1293" s="14" t="str">
        <f aca="false">IF(COUNTIF($AH$4:$AH$2603,AH1293)&gt;1,"Duplicate","Unique")</f>
        <v>Unique</v>
      </c>
      <c r="AJ1293" s="14" t="str">
        <f aca="false">IF(COUNTBLANK(B1293:AG1293)&gt;0,"Missing ("&amp;COUNTBLANK(B1293:AG1293)&amp;")","Complete")</f>
        <v>Missing (1)</v>
      </c>
    </row>
    <row r="1294" customFormat="false" ht="15" hidden="false" customHeight="false" outlineLevel="0" collapsed="false">
      <c r="A1294" s="0" t="n">
        <v>1291</v>
      </c>
      <c r="B1294" s="0" t="s">
        <v>80</v>
      </c>
      <c r="C1294" s="0" t="n">
        <v>0</v>
      </c>
      <c r="D1294" s="0" t="n">
        <v>204</v>
      </c>
      <c r="E1294" s="0" t="n">
        <v>2017</v>
      </c>
      <c r="F1294" s="0" t="s">
        <v>121</v>
      </c>
      <c r="G1294" s="0" t="n">
        <v>20</v>
      </c>
      <c r="H1294" s="0" t="n">
        <v>20</v>
      </c>
      <c r="I1294" s="0" t="n">
        <v>4</v>
      </c>
      <c r="J1294" s="0" t="n">
        <v>6</v>
      </c>
      <c r="K1294" s="0" t="n">
        <v>2</v>
      </c>
      <c r="L1294" s="0" t="n">
        <v>0</v>
      </c>
      <c r="M1294" s="0" t="n">
        <v>0</v>
      </c>
      <c r="N1294" s="0" t="s">
        <v>112</v>
      </c>
      <c r="O1294" s="0" t="s">
        <v>184</v>
      </c>
      <c r="P1294" s="0" t="s">
        <v>99</v>
      </c>
      <c r="Q1294" s="0" t="s">
        <v>94</v>
      </c>
      <c r="R1294" s="0" t="n">
        <v>0</v>
      </c>
      <c r="S1294" s="0" t="n">
        <v>0</v>
      </c>
      <c r="T1294" s="0" t="n">
        <v>0</v>
      </c>
      <c r="U1294" s="0" t="s">
        <v>95</v>
      </c>
      <c r="V1294" s="0" t="s">
        <v>95</v>
      </c>
      <c r="W1294" s="0" t="n">
        <v>0</v>
      </c>
      <c r="X1294" s="0" t="s">
        <v>86</v>
      </c>
      <c r="Y1294" s="0" t="n">
        <v>40</v>
      </c>
      <c r="AA1294" s="0" t="n">
        <v>0</v>
      </c>
      <c r="AB1294" s="0" t="s">
        <v>125</v>
      </c>
      <c r="AC1294" s="0" t="n">
        <v>68.95</v>
      </c>
      <c r="AD1294" s="0" t="n">
        <v>0</v>
      </c>
      <c r="AE1294" s="0" t="n">
        <v>0</v>
      </c>
      <c r="AF1294" s="0" t="s">
        <v>88</v>
      </c>
      <c r="AG1294" s="13" t="n">
        <v>42885</v>
      </c>
      <c r="AH1294" s="0" t="str">
        <f aca="false">B1294&amp;"|"&amp;C1294&amp;"|"&amp;D1294&amp;"|"&amp;E1294&amp;"|"&amp;F1294&amp;"|"&amp;G1294&amp;"|"&amp;H1294&amp;"|"&amp;I1294&amp;"|"&amp;J1294&amp;"|"&amp;K1294&amp;"|"&amp;L1294&amp;"|"&amp;M1294&amp;"|"&amp;N1294&amp;"|"&amp;O1294&amp;"|"&amp;P1294&amp;"|"&amp;Q1294&amp;"|"&amp;R1294&amp;"|"&amp;S1294&amp;"|"&amp;T1294&amp;"|"&amp;U1294&amp;"|"&amp;V1294&amp;"|"&amp;W1294&amp;"|"&amp;X1294&amp;"|"&amp;Y1294&amp;"|"&amp;Z1294&amp;"|"&amp;AA1294&amp;"|"&amp;AB1294&amp;"|"&amp;AC1294&amp;"|"&amp;AD1294&amp;"|"&amp;AE1294&amp;"|"&amp;AF1294&amp;"|"&amp;AG1294</f>
        <v>Resort Hotel|0|204|2017|May|20|20|4|6|2|0|0|HB|LVA|Offline TA/TO|TA/TO|0|0|0|A|A|0|No Deposit|40||0|Contract|68.95|0|0|Check-Out|42885</v>
      </c>
      <c r="AI1294" s="0" t="str">
        <f aca="false">IF(COUNTIF($AH$4:$AH$2603,AH1294)&gt;1,"Duplicate","Unique")</f>
        <v>Unique</v>
      </c>
      <c r="AJ1294" s="0" t="str">
        <f aca="false">IF(COUNTBLANK(B1294:AG1294)&gt;0,"Missing ("&amp;COUNTBLANK(B1294:AG1294)&amp;")","Complete")</f>
        <v>Missing (1)</v>
      </c>
    </row>
    <row r="1295" customFormat="false" ht="15" hidden="false" customHeight="false" outlineLevel="0" collapsed="false">
      <c r="A1295" s="14" t="n">
        <v>1292</v>
      </c>
      <c r="B1295" s="14" t="s">
        <v>90</v>
      </c>
      <c r="C1295" s="14" t="n">
        <v>0</v>
      </c>
      <c r="D1295" s="14" t="n">
        <v>47</v>
      </c>
      <c r="E1295" s="14" t="n">
        <v>2016</v>
      </c>
      <c r="F1295" s="14" t="s">
        <v>111</v>
      </c>
      <c r="G1295" s="14" t="n">
        <v>43</v>
      </c>
      <c r="H1295" s="14" t="n">
        <v>16</v>
      </c>
      <c r="I1295" s="14" t="n">
        <v>2</v>
      </c>
      <c r="J1295" s="14" t="n">
        <v>2</v>
      </c>
      <c r="K1295" s="14" t="n">
        <v>2</v>
      </c>
      <c r="L1295" s="14" t="n">
        <v>0</v>
      </c>
      <c r="M1295" s="14" t="n">
        <v>0</v>
      </c>
      <c r="N1295" s="14" t="s">
        <v>82</v>
      </c>
      <c r="O1295" s="14" t="s">
        <v>122</v>
      </c>
      <c r="P1295" s="14" t="s">
        <v>99</v>
      </c>
      <c r="Q1295" s="14" t="s">
        <v>94</v>
      </c>
      <c r="R1295" s="14" t="n">
        <v>0</v>
      </c>
      <c r="S1295" s="14" t="n">
        <v>0</v>
      </c>
      <c r="T1295" s="14" t="n">
        <v>0</v>
      </c>
      <c r="U1295" s="14" t="s">
        <v>95</v>
      </c>
      <c r="V1295" s="14" t="s">
        <v>95</v>
      </c>
      <c r="W1295" s="14" t="n">
        <v>0</v>
      </c>
      <c r="X1295" s="14" t="s">
        <v>86</v>
      </c>
      <c r="Y1295" s="14" t="n">
        <v>28</v>
      </c>
      <c r="Z1295" s="14"/>
      <c r="AA1295" s="14" t="n">
        <v>0</v>
      </c>
      <c r="AB1295" s="14" t="s">
        <v>87</v>
      </c>
      <c r="AC1295" s="14" t="n">
        <v>80.75</v>
      </c>
      <c r="AD1295" s="14" t="n">
        <v>0</v>
      </c>
      <c r="AE1295" s="14" t="n">
        <v>0</v>
      </c>
      <c r="AF1295" s="14" t="s">
        <v>88</v>
      </c>
      <c r="AG1295" s="15" t="n">
        <v>42663</v>
      </c>
      <c r="AH1295" s="14" t="str">
        <f aca="false">B1295&amp;"|"&amp;C1295&amp;"|"&amp;D1295&amp;"|"&amp;E1295&amp;"|"&amp;F1295&amp;"|"&amp;G1295&amp;"|"&amp;H1295&amp;"|"&amp;I1295&amp;"|"&amp;J1295&amp;"|"&amp;K1295&amp;"|"&amp;L1295&amp;"|"&amp;M1295&amp;"|"&amp;N1295&amp;"|"&amp;O1295&amp;"|"&amp;P1295&amp;"|"&amp;Q1295&amp;"|"&amp;R1295&amp;"|"&amp;S1295&amp;"|"&amp;T1295&amp;"|"&amp;U1295&amp;"|"&amp;V1295&amp;"|"&amp;W1295&amp;"|"&amp;X1295&amp;"|"&amp;Y1295&amp;"|"&amp;Z1295&amp;"|"&amp;AA1295&amp;"|"&amp;AB1295&amp;"|"&amp;AC1295&amp;"|"&amp;AD1295&amp;"|"&amp;AE1295&amp;"|"&amp;AF1295&amp;"|"&amp;AG1295</f>
        <v>City Hotel|0|47|2016|October|43|16|2|2|2|0|0|BB|FRA|Offline TA/TO|TA/TO|0|0|0|A|A|0|No Deposit|28||0|Transient|80.75|0|0|Check-Out|42663</v>
      </c>
      <c r="AI1295" s="14" t="str">
        <f aca="false">IF(COUNTIF($AH$4:$AH$2603,AH1295)&gt;1,"Duplicate","Unique")</f>
        <v>Unique</v>
      </c>
      <c r="AJ1295" s="14" t="str">
        <f aca="false">IF(COUNTBLANK(B1295:AG1295)&gt;0,"Missing ("&amp;COUNTBLANK(B1295:AG1295)&amp;")","Complete")</f>
        <v>Missing (1)</v>
      </c>
    </row>
    <row r="1296" customFormat="false" ht="15" hidden="false" customHeight="false" outlineLevel="0" collapsed="false">
      <c r="A1296" s="0" t="n">
        <v>1293</v>
      </c>
      <c r="B1296" s="0" t="s">
        <v>80</v>
      </c>
      <c r="C1296" s="0" t="n">
        <v>0</v>
      </c>
      <c r="D1296" s="0" t="n">
        <v>214</v>
      </c>
      <c r="E1296" s="0" t="n">
        <v>2017</v>
      </c>
      <c r="F1296" s="0" t="s">
        <v>103</v>
      </c>
      <c r="G1296" s="0" t="n">
        <v>12</v>
      </c>
      <c r="H1296" s="0" t="n">
        <v>25</v>
      </c>
      <c r="I1296" s="0" t="n">
        <v>2</v>
      </c>
      <c r="J1296" s="0" t="n">
        <v>2</v>
      </c>
      <c r="K1296" s="0" t="n">
        <v>1</v>
      </c>
      <c r="L1296" s="0" t="n">
        <v>0</v>
      </c>
      <c r="M1296" s="0" t="n">
        <v>0</v>
      </c>
      <c r="N1296" s="0" t="s">
        <v>82</v>
      </c>
      <c r="O1296" s="0" t="s">
        <v>147</v>
      </c>
      <c r="P1296" s="0" t="s">
        <v>99</v>
      </c>
      <c r="Q1296" s="0" t="s">
        <v>94</v>
      </c>
      <c r="R1296" s="0" t="n">
        <v>0</v>
      </c>
      <c r="S1296" s="0" t="n">
        <v>0</v>
      </c>
      <c r="T1296" s="0" t="n">
        <v>0</v>
      </c>
      <c r="U1296" s="0" t="s">
        <v>95</v>
      </c>
      <c r="V1296" s="0" t="s">
        <v>95</v>
      </c>
      <c r="W1296" s="0" t="n">
        <v>0</v>
      </c>
      <c r="X1296" s="0" t="s">
        <v>86</v>
      </c>
      <c r="Y1296" s="0" t="n">
        <v>171</v>
      </c>
      <c r="AA1296" s="0" t="n">
        <v>0</v>
      </c>
      <c r="AB1296" s="0" t="s">
        <v>87</v>
      </c>
      <c r="AC1296" s="0" t="n">
        <v>27</v>
      </c>
      <c r="AD1296" s="0" t="n">
        <v>0</v>
      </c>
      <c r="AE1296" s="0" t="n">
        <v>0</v>
      </c>
      <c r="AF1296" s="0" t="s">
        <v>88</v>
      </c>
      <c r="AG1296" s="13" t="n">
        <v>42823</v>
      </c>
      <c r="AH1296" s="0" t="str">
        <f aca="false">B1296&amp;"|"&amp;C1296&amp;"|"&amp;D1296&amp;"|"&amp;E1296&amp;"|"&amp;F1296&amp;"|"&amp;G1296&amp;"|"&amp;H1296&amp;"|"&amp;I1296&amp;"|"&amp;J1296&amp;"|"&amp;K1296&amp;"|"&amp;L1296&amp;"|"&amp;M1296&amp;"|"&amp;N1296&amp;"|"&amp;O1296&amp;"|"&amp;P1296&amp;"|"&amp;Q1296&amp;"|"&amp;R1296&amp;"|"&amp;S1296&amp;"|"&amp;T1296&amp;"|"&amp;U1296&amp;"|"&amp;V1296&amp;"|"&amp;W1296&amp;"|"&amp;X1296&amp;"|"&amp;Y1296&amp;"|"&amp;Z1296&amp;"|"&amp;AA1296&amp;"|"&amp;AB1296&amp;"|"&amp;AC1296&amp;"|"&amp;AD1296&amp;"|"&amp;AE1296&amp;"|"&amp;AF1296&amp;"|"&amp;AG1296</f>
        <v>Resort Hotel|0|214|2017|March|12|25|2|2|1|0|0|BB|IRL|Offline TA/TO|TA/TO|0|0|0|A|A|0|No Deposit|171||0|Transient|27|0|0|Check-Out|42823</v>
      </c>
      <c r="AI1296" s="0" t="str">
        <f aca="false">IF(COUNTIF($AH$4:$AH$2603,AH1296)&gt;1,"Duplicate","Unique")</f>
        <v>Unique</v>
      </c>
      <c r="AJ1296" s="0" t="str">
        <f aca="false">IF(COUNTBLANK(B1296:AG1296)&gt;0,"Missing ("&amp;COUNTBLANK(B1296:AG1296)&amp;")","Complete")</f>
        <v>Missing (1)</v>
      </c>
    </row>
    <row r="1297" customFormat="false" ht="15" hidden="false" customHeight="false" outlineLevel="0" collapsed="false">
      <c r="A1297" s="14" t="n">
        <v>1294</v>
      </c>
      <c r="B1297" s="14" t="s">
        <v>90</v>
      </c>
      <c r="C1297" s="14" t="n">
        <v>0</v>
      </c>
      <c r="D1297" s="14" t="n">
        <v>42</v>
      </c>
      <c r="E1297" s="14" t="n">
        <v>2015</v>
      </c>
      <c r="F1297" s="14" t="s">
        <v>114</v>
      </c>
      <c r="G1297" s="14" t="n">
        <v>38</v>
      </c>
      <c r="H1297" s="14" t="n">
        <v>19</v>
      </c>
      <c r="I1297" s="14" t="n">
        <v>2</v>
      </c>
      <c r="J1297" s="14" t="n">
        <v>1</v>
      </c>
      <c r="K1297" s="14" t="n">
        <v>2</v>
      </c>
      <c r="L1297" s="14" t="n">
        <v>0</v>
      </c>
      <c r="M1297" s="14" t="n">
        <v>0</v>
      </c>
      <c r="N1297" s="14" t="s">
        <v>82</v>
      </c>
      <c r="O1297" s="14" t="s">
        <v>108</v>
      </c>
      <c r="P1297" s="14" t="s">
        <v>99</v>
      </c>
      <c r="Q1297" s="14" t="s">
        <v>94</v>
      </c>
      <c r="R1297" s="14" t="n">
        <v>0</v>
      </c>
      <c r="S1297" s="14" t="n">
        <v>0</v>
      </c>
      <c r="T1297" s="14" t="n">
        <v>0</v>
      </c>
      <c r="U1297" s="14" t="s">
        <v>95</v>
      </c>
      <c r="V1297" s="14" t="s">
        <v>95</v>
      </c>
      <c r="W1297" s="14" t="n">
        <v>0</v>
      </c>
      <c r="X1297" s="14" t="s">
        <v>86</v>
      </c>
      <c r="Y1297" s="14" t="n">
        <v>27</v>
      </c>
      <c r="Z1297" s="14"/>
      <c r="AA1297" s="14" t="n">
        <v>0</v>
      </c>
      <c r="AB1297" s="14" t="s">
        <v>87</v>
      </c>
      <c r="AC1297" s="14" t="n">
        <v>76.5</v>
      </c>
      <c r="AD1297" s="14" t="n">
        <v>0</v>
      </c>
      <c r="AE1297" s="14" t="n">
        <v>0</v>
      </c>
      <c r="AF1297" s="14" t="s">
        <v>88</v>
      </c>
      <c r="AG1297" s="15" t="n">
        <v>42269</v>
      </c>
      <c r="AH1297" s="14" t="str">
        <f aca="false">B1297&amp;"|"&amp;C1297&amp;"|"&amp;D1297&amp;"|"&amp;E1297&amp;"|"&amp;F1297&amp;"|"&amp;G1297&amp;"|"&amp;H1297&amp;"|"&amp;I1297&amp;"|"&amp;J1297&amp;"|"&amp;K1297&amp;"|"&amp;L1297&amp;"|"&amp;M1297&amp;"|"&amp;N1297&amp;"|"&amp;O1297&amp;"|"&amp;P1297&amp;"|"&amp;Q1297&amp;"|"&amp;R1297&amp;"|"&amp;S1297&amp;"|"&amp;T1297&amp;"|"&amp;U1297&amp;"|"&amp;V1297&amp;"|"&amp;W1297&amp;"|"&amp;X1297&amp;"|"&amp;Y1297&amp;"|"&amp;Z1297&amp;"|"&amp;AA1297&amp;"|"&amp;AB1297&amp;"|"&amp;AC1297&amp;"|"&amp;AD1297&amp;"|"&amp;AE1297&amp;"|"&amp;AF1297&amp;"|"&amp;AG1297</f>
        <v>City Hotel|0|42|2015|September|38|19|2|1|2|0|0|BB|DEU|Offline TA/TO|TA/TO|0|0|0|A|A|0|No Deposit|27||0|Transient|76.5|0|0|Check-Out|42269</v>
      </c>
      <c r="AI1297" s="14" t="str">
        <f aca="false">IF(COUNTIF($AH$4:$AH$2603,AH1297)&gt;1,"Duplicate","Unique")</f>
        <v>Unique</v>
      </c>
      <c r="AJ1297" s="14" t="str">
        <f aca="false">IF(COUNTBLANK(B1297:AG1297)&gt;0,"Missing ("&amp;COUNTBLANK(B1297:AG1297)&amp;")","Complete")</f>
        <v>Missing (1)</v>
      </c>
    </row>
    <row r="1298" customFormat="false" ht="15" hidden="false" customHeight="false" outlineLevel="0" collapsed="false">
      <c r="A1298" s="0" t="n">
        <v>1295</v>
      </c>
      <c r="B1298" s="0" t="s">
        <v>90</v>
      </c>
      <c r="C1298" s="0" t="n">
        <v>0</v>
      </c>
      <c r="D1298" s="0" t="n">
        <v>74</v>
      </c>
      <c r="E1298" s="0" t="n">
        <v>2015</v>
      </c>
      <c r="F1298" s="0" t="s">
        <v>114</v>
      </c>
      <c r="G1298" s="0" t="n">
        <v>38</v>
      </c>
      <c r="H1298" s="0" t="n">
        <v>18</v>
      </c>
      <c r="I1298" s="0" t="n">
        <v>0</v>
      </c>
      <c r="J1298" s="0" t="n">
        <v>2</v>
      </c>
      <c r="K1298" s="0" t="n">
        <v>2</v>
      </c>
      <c r="L1298" s="0" t="n">
        <v>0</v>
      </c>
      <c r="M1298" s="0" t="n">
        <v>0</v>
      </c>
      <c r="N1298" s="0" t="s">
        <v>112</v>
      </c>
      <c r="O1298" s="0" t="s">
        <v>92</v>
      </c>
      <c r="P1298" s="0" t="s">
        <v>99</v>
      </c>
      <c r="Q1298" s="0" t="s">
        <v>94</v>
      </c>
      <c r="R1298" s="0" t="n">
        <v>0</v>
      </c>
      <c r="S1298" s="0" t="n">
        <v>0</v>
      </c>
      <c r="T1298" s="0" t="n">
        <v>0</v>
      </c>
      <c r="U1298" s="0" t="s">
        <v>95</v>
      </c>
      <c r="V1298" s="0" t="s">
        <v>138</v>
      </c>
      <c r="W1298" s="0" t="n">
        <v>0</v>
      </c>
      <c r="X1298" s="0" t="s">
        <v>86</v>
      </c>
      <c r="Y1298" s="0" t="n">
        <v>6</v>
      </c>
      <c r="AA1298" s="0" t="n">
        <v>0</v>
      </c>
      <c r="AB1298" s="0" t="s">
        <v>101</v>
      </c>
      <c r="AC1298" s="0" t="n">
        <v>109</v>
      </c>
      <c r="AD1298" s="0" t="n">
        <v>0</v>
      </c>
      <c r="AE1298" s="0" t="n">
        <v>0</v>
      </c>
      <c r="AF1298" s="0" t="s">
        <v>88</v>
      </c>
      <c r="AG1298" s="13" t="n">
        <v>42267</v>
      </c>
      <c r="AH1298" s="0" t="str">
        <f aca="false">B1298&amp;"|"&amp;C1298&amp;"|"&amp;D1298&amp;"|"&amp;E1298&amp;"|"&amp;F1298&amp;"|"&amp;G1298&amp;"|"&amp;H1298&amp;"|"&amp;I1298&amp;"|"&amp;J1298&amp;"|"&amp;K1298&amp;"|"&amp;L1298&amp;"|"&amp;M1298&amp;"|"&amp;N1298&amp;"|"&amp;O1298&amp;"|"&amp;P1298&amp;"|"&amp;Q1298&amp;"|"&amp;R1298&amp;"|"&amp;S1298&amp;"|"&amp;T1298&amp;"|"&amp;U1298&amp;"|"&amp;V1298&amp;"|"&amp;W1298&amp;"|"&amp;X1298&amp;"|"&amp;Y1298&amp;"|"&amp;Z1298&amp;"|"&amp;AA1298&amp;"|"&amp;AB1298&amp;"|"&amp;AC1298&amp;"|"&amp;AD1298&amp;"|"&amp;AE1298&amp;"|"&amp;AF1298&amp;"|"&amp;AG1298</f>
        <v>City Hotel|0|74|2015|September|38|18|0|2|2|0|0|HB|PRT|Offline TA/TO|TA/TO|0|0|0|A|B|0|No Deposit|6||0|Transient-Party|109|0|0|Check-Out|42267</v>
      </c>
      <c r="AI1298" s="0" t="str">
        <f aca="false">IF(COUNTIF($AH$4:$AH$2603,AH1298)&gt;1,"Duplicate","Unique")</f>
        <v>Unique</v>
      </c>
      <c r="AJ1298" s="0" t="str">
        <f aca="false">IF(COUNTBLANK(B1298:AG1298)&gt;0,"Missing ("&amp;COUNTBLANK(B1298:AG1298)&amp;")","Complete")</f>
        <v>Missing (1)</v>
      </c>
    </row>
    <row r="1299" customFormat="false" ht="15" hidden="false" customHeight="false" outlineLevel="0" collapsed="false">
      <c r="A1299" s="14" t="n">
        <v>1296</v>
      </c>
      <c r="B1299" s="14" t="s">
        <v>80</v>
      </c>
      <c r="C1299" s="14" t="n">
        <v>0</v>
      </c>
      <c r="D1299" s="14" t="n">
        <v>29</v>
      </c>
      <c r="E1299" s="14" t="n">
        <v>2016</v>
      </c>
      <c r="F1299" s="14" t="s">
        <v>113</v>
      </c>
      <c r="G1299" s="14" t="n">
        <v>45</v>
      </c>
      <c r="H1299" s="14" t="n">
        <v>4</v>
      </c>
      <c r="I1299" s="14" t="n">
        <v>0</v>
      </c>
      <c r="J1299" s="14" t="n">
        <v>2</v>
      </c>
      <c r="K1299" s="14" t="n">
        <v>2</v>
      </c>
      <c r="L1299" s="14" t="n">
        <v>0</v>
      </c>
      <c r="M1299" s="14" t="n">
        <v>0</v>
      </c>
      <c r="N1299" s="14" t="s">
        <v>82</v>
      </c>
      <c r="O1299" s="14" t="s">
        <v>122</v>
      </c>
      <c r="P1299" s="14" t="s">
        <v>93</v>
      </c>
      <c r="Q1299" s="14" t="s">
        <v>94</v>
      </c>
      <c r="R1299" s="14" t="n">
        <v>0</v>
      </c>
      <c r="S1299" s="14" t="n">
        <v>0</v>
      </c>
      <c r="T1299" s="14" t="n">
        <v>0</v>
      </c>
      <c r="U1299" s="14" t="s">
        <v>124</v>
      </c>
      <c r="V1299" s="14" t="s">
        <v>124</v>
      </c>
      <c r="W1299" s="14" t="n">
        <v>0</v>
      </c>
      <c r="X1299" s="14" t="s">
        <v>86</v>
      </c>
      <c r="Y1299" s="14" t="n">
        <v>240</v>
      </c>
      <c r="Z1299" s="14"/>
      <c r="AA1299" s="14" t="n">
        <v>0</v>
      </c>
      <c r="AB1299" s="14" t="s">
        <v>101</v>
      </c>
      <c r="AC1299" s="14" t="n">
        <v>55.8</v>
      </c>
      <c r="AD1299" s="14" t="n">
        <v>0</v>
      </c>
      <c r="AE1299" s="14" t="n">
        <v>2</v>
      </c>
      <c r="AF1299" s="14" t="s">
        <v>88</v>
      </c>
      <c r="AG1299" s="15" t="n">
        <v>42680</v>
      </c>
      <c r="AH1299" s="14" t="str">
        <f aca="false">B1299&amp;"|"&amp;C1299&amp;"|"&amp;D1299&amp;"|"&amp;E1299&amp;"|"&amp;F1299&amp;"|"&amp;G1299&amp;"|"&amp;H1299&amp;"|"&amp;I1299&amp;"|"&amp;J1299&amp;"|"&amp;K1299&amp;"|"&amp;L1299&amp;"|"&amp;M1299&amp;"|"&amp;N1299&amp;"|"&amp;O1299&amp;"|"&amp;P1299&amp;"|"&amp;Q1299&amp;"|"&amp;R1299&amp;"|"&amp;S1299&amp;"|"&amp;T1299&amp;"|"&amp;U1299&amp;"|"&amp;V1299&amp;"|"&amp;W1299&amp;"|"&amp;X1299&amp;"|"&amp;Y1299&amp;"|"&amp;Z1299&amp;"|"&amp;AA1299&amp;"|"&amp;AB1299&amp;"|"&amp;AC1299&amp;"|"&amp;AD1299&amp;"|"&amp;AE1299&amp;"|"&amp;AF1299&amp;"|"&amp;AG1299</f>
        <v>Resort Hotel|0|29|2016|November|45|4|0|2|2|0|0|BB|FRA|Online TA|TA/TO|0|0|0|E|E|0|No Deposit|240||0|Transient-Party|55.8|0|2|Check-Out|42680</v>
      </c>
      <c r="AI1299" s="14" t="str">
        <f aca="false">IF(COUNTIF($AH$4:$AH$2603,AH1299)&gt;1,"Duplicate","Unique")</f>
        <v>Unique</v>
      </c>
      <c r="AJ1299" s="14" t="str">
        <f aca="false">IF(COUNTBLANK(B1299:AG1299)&gt;0,"Missing ("&amp;COUNTBLANK(B1299:AG1299)&amp;")","Complete")</f>
        <v>Missing (1)</v>
      </c>
    </row>
    <row r="1300" customFormat="false" ht="15" hidden="false" customHeight="false" outlineLevel="0" collapsed="false">
      <c r="A1300" s="0" t="n">
        <v>1297</v>
      </c>
      <c r="B1300" s="0" t="s">
        <v>90</v>
      </c>
      <c r="C1300" s="0" t="n">
        <v>1</v>
      </c>
      <c r="D1300" s="0" t="n">
        <v>475</v>
      </c>
      <c r="E1300" s="0" t="n">
        <v>2016</v>
      </c>
      <c r="F1300" s="0" t="s">
        <v>111</v>
      </c>
      <c r="G1300" s="0" t="n">
        <v>44</v>
      </c>
      <c r="H1300" s="0" t="n">
        <v>27</v>
      </c>
      <c r="I1300" s="0" t="n">
        <v>0</v>
      </c>
      <c r="J1300" s="0" t="n">
        <v>2</v>
      </c>
      <c r="K1300" s="0" t="n">
        <v>2</v>
      </c>
      <c r="L1300" s="0" t="n">
        <v>0</v>
      </c>
      <c r="M1300" s="0" t="n">
        <v>0</v>
      </c>
      <c r="N1300" s="0" t="s">
        <v>82</v>
      </c>
      <c r="O1300" s="0" t="s">
        <v>92</v>
      </c>
      <c r="P1300" s="0" t="s">
        <v>116</v>
      </c>
      <c r="Q1300" s="0" t="s">
        <v>94</v>
      </c>
      <c r="R1300" s="0" t="n">
        <v>0</v>
      </c>
      <c r="S1300" s="0" t="n">
        <v>0</v>
      </c>
      <c r="T1300" s="0" t="n">
        <v>0</v>
      </c>
      <c r="U1300" s="0" t="s">
        <v>95</v>
      </c>
      <c r="V1300" s="0" t="s">
        <v>95</v>
      </c>
      <c r="W1300" s="0" t="n">
        <v>0</v>
      </c>
      <c r="X1300" s="0" t="s">
        <v>120</v>
      </c>
      <c r="Y1300" s="0" t="n">
        <v>1</v>
      </c>
      <c r="AA1300" s="0" t="n">
        <v>0</v>
      </c>
      <c r="AB1300" s="0" t="s">
        <v>87</v>
      </c>
      <c r="AC1300" s="0" t="n">
        <v>62</v>
      </c>
      <c r="AD1300" s="0" t="n">
        <v>0</v>
      </c>
      <c r="AE1300" s="0" t="n">
        <v>0</v>
      </c>
      <c r="AF1300" s="0" t="s">
        <v>96</v>
      </c>
      <c r="AG1300" s="13" t="n">
        <v>42298</v>
      </c>
      <c r="AH1300" s="0" t="str">
        <f aca="false">B1300&amp;"|"&amp;C1300&amp;"|"&amp;D1300&amp;"|"&amp;E1300&amp;"|"&amp;F1300&amp;"|"&amp;G1300&amp;"|"&amp;H1300&amp;"|"&amp;I1300&amp;"|"&amp;J1300&amp;"|"&amp;K1300&amp;"|"&amp;L1300&amp;"|"&amp;M1300&amp;"|"&amp;N1300&amp;"|"&amp;O1300&amp;"|"&amp;P1300&amp;"|"&amp;Q1300&amp;"|"&amp;R1300&amp;"|"&amp;S1300&amp;"|"&amp;T1300&amp;"|"&amp;U1300&amp;"|"&amp;V1300&amp;"|"&amp;W1300&amp;"|"&amp;X1300&amp;"|"&amp;Y1300&amp;"|"&amp;Z1300&amp;"|"&amp;AA1300&amp;"|"&amp;AB1300&amp;"|"&amp;AC1300&amp;"|"&amp;AD1300&amp;"|"&amp;AE1300&amp;"|"&amp;AF1300&amp;"|"&amp;AG1300</f>
        <v>City Hotel|1|475|2016|October|44|27|0|2|2|0|0|BB|PRT|Groups|TA/TO|0|0|0|A|A|0|Non Refund|1||0|Transient|62|0|0|Canceled|42298</v>
      </c>
      <c r="AI1300" s="0" t="str">
        <f aca="false">IF(COUNTIF($AH$4:$AH$2603,AH1300)&gt;1,"Duplicate","Unique")</f>
        <v>Duplicate</v>
      </c>
      <c r="AJ1300" s="0" t="str">
        <f aca="false">IF(COUNTBLANK(B1300:AG1300)&gt;0,"Missing ("&amp;COUNTBLANK(B1300:AG1300)&amp;")","Complete")</f>
        <v>Missing (1)</v>
      </c>
    </row>
    <row r="1301" customFormat="false" ht="15" hidden="false" customHeight="false" outlineLevel="0" collapsed="false">
      <c r="A1301" s="14" t="n">
        <v>1298</v>
      </c>
      <c r="B1301" s="14" t="s">
        <v>80</v>
      </c>
      <c r="C1301" s="14" t="n">
        <v>1</v>
      </c>
      <c r="D1301" s="14" t="n">
        <v>85</v>
      </c>
      <c r="E1301" s="14" t="n">
        <v>2016</v>
      </c>
      <c r="F1301" s="14" t="s">
        <v>106</v>
      </c>
      <c r="G1301" s="14" t="n">
        <v>15</v>
      </c>
      <c r="H1301" s="14" t="n">
        <v>7</v>
      </c>
      <c r="I1301" s="14" t="n">
        <v>0</v>
      </c>
      <c r="J1301" s="14" t="n">
        <v>3</v>
      </c>
      <c r="K1301" s="14" t="n">
        <v>2</v>
      </c>
      <c r="L1301" s="14" t="n">
        <v>0</v>
      </c>
      <c r="M1301" s="14" t="n">
        <v>0</v>
      </c>
      <c r="N1301" s="14" t="s">
        <v>112</v>
      </c>
      <c r="O1301" s="14" t="s">
        <v>92</v>
      </c>
      <c r="P1301" s="14" t="s">
        <v>116</v>
      </c>
      <c r="Q1301" s="14" t="s">
        <v>94</v>
      </c>
      <c r="R1301" s="14" t="n">
        <v>0</v>
      </c>
      <c r="S1301" s="14" t="n">
        <v>0</v>
      </c>
      <c r="T1301" s="14" t="n">
        <v>0</v>
      </c>
      <c r="U1301" s="14" t="s">
        <v>95</v>
      </c>
      <c r="V1301" s="14" t="s">
        <v>95</v>
      </c>
      <c r="W1301" s="14" t="n">
        <v>0</v>
      </c>
      <c r="X1301" s="14" t="s">
        <v>86</v>
      </c>
      <c r="Y1301" s="14" t="n">
        <v>67</v>
      </c>
      <c r="Z1301" s="14"/>
      <c r="AA1301" s="14" t="n">
        <v>0</v>
      </c>
      <c r="AB1301" s="14" t="s">
        <v>101</v>
      </c>
      <c r="AC1301" s="14" t="n">
        <v>64</v>
      </c>
      <c r="AD1301" s="14" t="n">
        <v>0</v>
      </c>
      <c r="AE1301" s="14" t="n">
        <v>0</v>
      </c>
      <c r="AF1301" s="14" t="s">
        <v>96</v>
      </c>
      <c r="AG1301" s="15" t="n">
        <v>42387</v>
      </c>
      <c r="AH1301" s="14" t="str">
        <f aca="false">B1301&amp;"|"&amp;C1301&amp;"|"&amp;D1301&amp;"|"&amp;E1301&amp;"|"&amp;F1301&amp;"|"&amp;G1301&amp;"|"&amp;H1301&amp;"|"&amp;I1301&amp;"|"&amp;J1301&amp;"|"&amp;K1301&amp;"|"&amp;L1301&amp;"|"&amp;M1301&amp;"|"&amp;N1301&amp;"|"&amp;O1301&amp;"|"&amp;P1301&amp;"|"&amp;Q1301&amp;"|"&amp;R1301&amp;"|"&amp;S1301&amp;"|"&amp;T1301&amp;"|"&amp;U1301&amp;"|"&amp;V1301&amp;"|"&amp;W1301&amp;"|"&amp;X1301&amp;"|"&amp;Y1301&amp;"|"&amp;Z1301&amp;"|"&amp;AA1301&amp;"|"&amp;AB1301&amp;"|"&amp;AC1301&amp;"|"&amp;AD1301&amp;"|"&amp;AE1301&amp;"|"&amp;AF1301&amp;"|"&amp;AG1301</f>
        <v>Resort Hotel|1|85|2016|April|15|7|0|3|2|0|0|HB|PRT|Groups|TA/TO|0|0|0|A|A|0|No Deposit|67||0|Transient-Party|64|0|0|Canceled|42387</v>
      </c>
      <c r="AI1301" s="14" t="str">
        <f aca="false">IF(COUNTIF($AH$4:$AH$2603,AH1301)&gt;1,"Duplicate","Unique")</f>
        <v>Unique</v>
      </c>
      <c r="AJ1301" s="14" t="str">
        <f aca="false">IF(COUNTBLANK(B1301:AG1301)&gt;0,"Missing ("&amp;COUNTBLANK(B1301:AG1301)&amp;")","Complete")</f>
        <v>Missing (1)</v>
      </c>
    </row>
    <row r="1302" customFormat="false" ht="15" hidden="false" customHeight="false" outlineLevel="0" collapsed="false">
      <c r="A1302" s="0" t="n">
        <v>1299</v>
      </c>
      <c r="B1302" s="0" t="s">
        <v>80</v>
      </c>
      <c r="C1302" s="0" t="n">
        <v>0</v>
      </c>
      <c r="D1302" s="0" t="n">
        <v>0</v>
      </c>
      <c r="E1302" s="0" t="n">
        <v>2017</v>
      </c>
      <c r="F1302" s="0" t="s">
        <v>119</v>
      </c>
      <c r="G1302" s="0" t="n">
        <v>32</v>
      </c>
      <c r="H1302" s="0" t="n">
        <v>9</v>
      </c>
      <c r="I1302" s="0" t="n">
        <v>0</v>
      </c>
      <c r="J1302" s="0" t="n">
        <v>1</v>
      </c>
      <c r="K1302" s="0" t="n">
        <v>2</v>
      </c>
      <c r="L1302" s="0" t="n">
        <v>0</v>
      </c>
      <c r="M1302" s="0" t="n">
        <v>0</v>
      </c>
      <c r="N1302" s="0" t="s">
        <v>82</v>
      </c>
      <c r="O1302" s="0" t="s">
        <v>92</v>
      </c>
      <c r="P1302" s="0" t="s">
        <v>84</v>
      </c>
      <c r="Q1302" s="0" t="s">
        <v>84</v>
      </c>
      <c r="R1302" s="0" t="n">
        <v>0</v>
      </c>
      <c r="S1302" s="0" t="n">
        <v>0</v>
      </c>
      <c r="T1302" s="0" t="n">
        <v>0</v>
      </c>
      <c r="U1302" s="0" t="s">
        <v>95</v>
      </c>
      <c r="V1302" s="0" t="s">
        <v>95</v>
      </c>
      <c r="W1302" s="0" t="n">
        <v>0</v>
      </c>
      <c r="X1302" s="0" t="s">
        <v>86</v>
      </c>
      <c r="AA1302" s="0" t="n">
        <v>0</v>
      </c>
      <c r="AB1302" s="0" t="s">
        <v>87</v>
      </c>
      <c r="AC1302" s="0" t="n">
        <v>244</v>
      </c>
      <c r="AD1302" s="0" t="n">
        <v>1</v>
      </c>
      <c r="AE1302" s="0" t="n">
        <v>0</v>
      </c>
      <c r="AF1302" s="0" t="s">
        <v>88</v>
      </c>
      <c r="AG1302" s="13" t="n">
        <v>42957</v>
      </c>
      <c r="AH1302" s="0" t="str">
        <f aca="false">B1302&amp;"|"&amp;C1302&amp;"|"&amp;D1302&amp;"|"&amp;E1302&amp;"|"&amp;F1302&amp;"|"&amp;G1302&amp;"|"&amp;H1302&amp;"|"&amp;I1302&amp;"|"&amp;J1302&amp;"|"&amp;K1302&amp;"|"&amp;L1302&amp;"|"&amp;M1302&amp;"|"&amp;N1302&amp;"|"&amp;O1302&amp;"|"&amp;P1302&amp;"|"&amp;Q1302&amp;"|"&amp;R1302&amp;"|"&amp;S1302&amp;"|"&amp;T1302&amp;"|"&amp;U1302&amp;"|"&amp;V1302&amp;"|"&amp;W1302&amp;"|"&amp;X1302&amp;"|"&amp;Y1302&amp;"|"&amp;Z1302&amp;"|"&amp;AA1302&amp;"|"&amp;AB1302&amp;"|"&amp;AC1302&amp;"|"&amp;AD1302&amp;"|"&amp;AE1302&amp;"|"&amp;AF1302&amp;"|"&amp;AG1302</f>
        <v>Resort Hotel|0|0|2017|August|32|9|0|1|2|0|0|BB|PRT|Direct|Direct|0|0|0|A|A|0|No Deposit|||0|Transient|244|1|0|Check-Out|42957</v>
      </c>
      <c r="AI1302" s="0" t="str">
        <f aca="false">IF(COUNTIF($AH$4:$AH$2603,AH1302)&gt;1,"Duplicate","Unique")</f>
        <v>Unique</v>
      </c>
      <c r="AJ1302" s="0" t="str">
        <f aca="false">IF(COUNTBLANK(B1302:AG1302)&gt;0,"Missing ("&amp;COUNTBLANK(B1302:AG1302)&amp;")","Complete")</f>
        <v>Missing (2)</v>
      </c>
    </row>
    <row r="1303" customFormat="false" ht="15" hidden="false" customHeight="false" outlineLevel="0" collapsed="false">
      <c r="A1303" s="14" t="n">
        <v>1300</v>
      </c>
      <c r="B1303" s="14" t="s">
        <v>80</v>
      </c>
      <c r="C1303" s="14" t="n">
        <v>1</v>
      </c>
      <c r="D1303" s="14" t="n">
        <v>28</v>
      </c>
      <c r="E1303" s="14" t="n">
        <v>2016</v>
      </c>
      <c r="F1303" s="14" t="s">
        <v>126</v>
      </c>
      <c r="G1303" s="14" t="n">
        <v>2</v>
      </c>
      <c r="H1303" s="14" t="n">
        <v>5</v>
      </c>
      <c r="I1303" s="14" t="n">
        <v>0</v>
      </c>
      <c r="J1303" s="14" t="n">
        <v>1</v>
      </c>
      <c r="K1303" s="14" t="n">
        <v>2</v>
      </c>
      <c r="L1303" s="14" t="n">
        <v>0</v>
      </c>
      <c r="M1303" s="14" t="n">
        <v>0</v>
      </c>
      <c r="N1303" s="14" t="s">
        <v>82</v>
      </c>
      <c r="O1303" s="14" t="s">
        <v>92</v>
      </c>
      <c r="P1303" s="14" t="s">
        <v>93</v>
      </c>
      <c r="Q1303" s="14" t="s">
        <v>94</v>
      </c>
      <c r="R1303" s="14" t="n">
        <v>0</v>
      </c>
      <c r="S1303" s="14" t="n">
        <v>1</v>
      </c>
      <c r="T1303" s="14" t="n">
        <v>0</v>
      </c>
      <c r="U1303" s="14" t="s">
        <v>109</v>
      </c>
      <c r="V1303" s="14" t="s">
        <v>109</v>
      </c>
      <c r="W1303" s="14" t="n">
        <v>0</v>
      </c>
      <c r="X1303" s="14" t="s">
        <v>86</v>
      </c>
      <c r="Y1303" s="14" t="n">
        <v>240</v>
      </c>
      <c r="Z1303" s="14"/>
      <c r="AA1303" s="14" t="n">
        <v>0</v>
      </c>
      <c r="AB1303" s="14" t="s">
        <v>87</v>
      </c>
      <c r="AC1303" s="14" t="n">
        <v>56</v>
      </c>
      <c r="AD1303" s="14" t="n">
        <v>0</v>
      </c>
      <c r="AE1303" s="14" t="n">
        <v>0</v>
      </c>
      <c r="AF1303" s="14" t="s">
        <v>96</v>
      </c>
      <c r="AG1303" s="15" t="n">
        <v>42350</v>
      </c>
      <c r="AH1303" s="14" t="str">
        <f aca="false">B1303&amp;"|"&amp;C1303&amp;"|"&amp;D1303&amp;"|"&amp;E1303&amp;"|"&amp;F1303&amp;"|"&amp;G1303&amp;"|"&amp;H1303&amp;"|"&amp;I1303&amp;"|"&amp;J1303&amp;"|"&amp;K1303&amp;"|"&amp;L1303&amp;"|"&amp;M1303&amp;"|"&amp;N1303&amp;"|"&amp;O1303&amp;"|"&amp;P1303&amp;"|"&amp;Q1303&amp;"|"&amp;R1303&amp;"|"&amp;S1303&amp;"|"&amp;T1303&amp;"|"&amp;U1303&amp;"|"&amp;V1303&amp;"|"&amp;W1303&amp;"|"&amp;X1303&amp;"|"&amp;Y1303&amp;"|"&amp;Z1303&amp;"|"&amp;AA1303&amp;"|"&amp;AB1303&amp;"|"&amp;AC1303&amp;"|"&amp;AD1303&amp;"|"&amp;AE1303&amp;"|"&amp;AF1303&amp;"|"&amp;AG1303</f>
        <v>Resort Hotel|1|28|2016|January|2|5|0|1|2|0|0|BB|PRT|Online TA|TA/TO|0|1|0|D|D|0|No Deposit|240||0|Transient|56|0|0|Canceled|42350</v>
      </c>
      <c r="AI1303" s="14" t="str">
        <f aca="false">IF(COUNTIF($AH$4:$AH$2603,AH1303)&gt;1,"Duplicate","Unique")</f>
        <v>Unique</v>
      </c>
      <c r="AJ1303" s="14" t="str">
        <f aca="false">IF(COUNTBLANK(B1303:AG1303)&gt;0,"Missing ("&amp;COUNTBLANK(B1303:AG1303)&amp;")","Complete")</f>
        <v>Missing (1)</v>
      </c>
    </row>
    <row r="1304" customFormat="false" ht="15" hidden="false" customHeight="false" outlineLevel="0" collapsed="false">
      <c r="A1304" s="0" t="n">
        <v>1301</v>
      </c>
      <c r="B1304" s="0" t="s">
        <v>90</v>
      </c>
      <c r="C1304" s="0" t="n">
        <v>0</v>
      </c>
      <c r="D1304" s="0" t="n">
        <v>256</v>
      </c>
      <c r="E1304" s="0" t="n">
        <v>2016</v>
      </c>
      <c r="F1304" s="0" t="s">
        <v>135</v>
      </c>
      <c r="G1304" s="0" t="n">
        <v>25</v>
      </c>
      <c r="H1304" s="0" t="n">
        <v>15</v>
      </c>
      <c r="I1304" s="0" t="n">
        <v>0</v>
      </c>
      <c r="J1304" s="0" t="n">
        <v>2</v>
      </c>
      <c r="K1304" s="0" t="n">
        <v>2</v>
      </c>
      <c r="L1304" s="0" t="n">
        <v>0</v>
      </c>
      <c r="M1304" s="0" t="n">
        <v>0</v>
      </c>
      <c r="N1304" s="0" t="s">
        <v>112</v>
      </c>
      <c r="O1304" s="0" t="s">
        <v>108</v>
      </c>
      <c r="P1304" s="0" t="s">
        <v>99</v>
      </c>
      <c r="Q1304" s="0" t="s">
        <v>94</v>
      </c>
      <c r="R1304" s="0" t="n">
        <v>0</v>
      </c>
      <c r="S1304" s="0" t="n">
        <v>0</v>
      </c>
      <c r="T1304" s="0" t="n">
        <v>0</v>
      </c>
      <c r="U1304" s="0" t="s">
        <v>95</v>
      </c>
      <c r="V1304" s="0" t="s">
        <v>95</v>
      </c>
      <c r="W1304" s="0" t="n">
        <v>0</v>
      </c>
      <c r="X1304" s="0" t="s">
        <v>86</v>
      </c>
      <c r="Y1304" s="0" t="n">
        <v>6</v>
      </c>
      <c r="AA1304" s="0" t="n">
        <v>0</v>
      </c>
      <c r="AB1304" s="0" t="s">
        <v>101</v>
      </c>
      <c r="AC1304" s="0" t="n">
        <v>115</v>
      </c>
      <c r="AD1304" s="0" t="n">
        <v>0</v>
      </c>
      <c r="AE1304" s="0" t="n">
        <v>1</v>
      </c>
      <c r="AF1304" s="0" t="s">
        <v>88</v>
      </c>
      <c r="AG1304" s="13" t="n">
        <v>42538</v>
      </c>
      <c r="AH1304" s="0" t="str">
        <f aca="false">B1304&amp;"|"&amp;C1304&amp;"|"&amp;D1304&amp;"|"&amp;E1304&amp;"|"&amp;F1304&amp;"|"&amp;G1304&amp;"|"&amp;H1304&amp;"|"&amp;I1304&amp;"|"&amp;J1304&amp;"|"&amp;K1304&amp;"|"&amp;L1304&amp;"|"&amp;M1304&amp;"|"&amp;N1304&amp;"|"&amp;O1304&amp;"|"&amp;P1304&amp;"|"&amp;Q1304&amp;"|"&amp;R1304&amp;"|"&amp;S1304&amp;"|"&amp;T1304&amp;"|"&amp;U1304&amp;"|"&amp;V1304&amp;"|"&amp;W1304&amp;"|"&amp;X1304&amp;"|"&amp;Y1304&amp;"|"&amp;Z1304&amp;"|"&amp;AA1304&amp;"|"&amp;AB1304&amp;"|"&amp;AC1304&amp;"|"&amp;AD1304&amp;"|"&amp;AE1304&amp;"|"&amp;AF1304&amp;"|"&amp;AG1304</f>
        <v>City Hotel|0|256|2016|June|25|15|0|2|2|0|0|HB|DEU|Offline TA/TO|TA/TO|0|0|0|A|A|0|No Deposit|6||0|Transient-Party|115|0|1|Check-Out|42538</v>
      </c>
      <c r="AI1304" s="0" t="str">
        <f aca="false">IF(COUNTIF($AH$4:$AH$2603,AH1304)&gt;1,"Duplicate","Unique")</f>
        <v>Duplicate</v>
      </c>
      <c r="AJ1304" s="0" t="str">
        <f aca="false">IF(COUNTBLANK(B1304:AG1304)&gt;0,"Missing ("&amp;COUNTBLANK(B1304:AG1304)&amp;")","Complete")</f>
        <v>Missing (1)</v>
      </c>
    </row>
    <row r="1305" customFormat="false" ht="15" hidden="false" customHeight="false" outlineLevel="0" collapsed="false">
      <c r="A1305" s="14" t="n">
        <v>1302</v>
      </c>
      <c r="B1305" s="14" t="s">
        <v>80</v>
      </c>
      <c r="C1305" s="14" t="n">
        <v>0</v>
      </c>
      <c r="D1305" s="14" t="n">
        <v>23</v>
      </c>
      <c r="E1305" s="14" t="n">
        <v>2016</v>
      </c>
      <c r="F1305" s="14" t="s">
        <v>103</v>
      </c>
      <c r="G1305" s="14" t="n">
        <v>13</v>
      </c>
      <c r="H1305" s="14" t="n">
        <v>24</v>
      </c>
      <c r="I1305" s="14" t="n">
        <v>1</v>
      </c>
      <c r="J1305" s="14" t="n">
        <v>3</v>
      </c>
      <c r="K1305" s="14" t="n">
        <v>2</v>
      </c>
      <c r="L1305" s="14" t="n">
        <v>0</v>
      </c>
      <c r="M1305" s="14" t="n">
        <v>0</v>
      </c>
      <c r="N1305" s="14" t="s">
        <v>112</v>
      </c>
      <c r="O1305" s="14" t="s">
        <v>92</v>
      </c>
      <c r="P1305" s="14" t="s">
        <v>84</v>
      </c>
      <c r="Q1305" s="14" t="s">
        <v>84</v>
      </c>
      <c r="R1305" s="14" t="n">
        <v>1</v>
      </c>
      <c r="S1305" s="14" t="n">
        <v>1</v>
      </c>
      <c r="T1305" s="14" t="n">
        <v>5</v>
      </c>
      <c r="U1305" s="14" t="s">
        <v>124</v>
      </c>
      <c r="V1305" s="14" t="s">
        <v>124</v>
      </c>
      <c r="W1305" s="14" t="n">
        <v>0</v>
      </c>
      <c r="X1305" s="14" t="s">
        <v>86</v>
      </c>
      <c r="Y1305" s="14"/>
      <c r="Z1305" s="14"/>
      <c r="AA1305" s="14" t="n">
        <v>0</v>
      </c>
      <c r="AB1305" s="14" t="s">
        <v>87</v>
      </c>
      <c r="AC1305" s="14" t="n">
        <v>98.5</v>
      </c>
      <c r="AD1305" s="14" t="n">
        <v>1</v>
      </c>
      <c r="AE1305" s="14" t="n">
        <v>4</v>
      </c>
      <c r="AF1305" s="14" t="s">
        <v>88</v>
      </c>
      <c r="AG1305" s="15" t="n">
        <v>42457</v>
      </c>
      <c r="AH1305" s="14" t="str">
        <f aca="false">B1305&amp;"|"&amp;C1305&amp;"|"&amp;D1305&amp;"|"&amp;E1305&amp;"|"&amp;F1305&amp;"|"&amp;G1305&amp;"|"&amp;H1305&amp;"|"&amp;I1305&amp;"|"&amp;J1305&amp;"|"&amp;K1305&amp;"|"&amp;L1305&amp;"|"&amp;M1305&amp;"|"&amp;N1305&amp;"|"&amp;O1305&amp;"|"&amp;P1305&amp;"|"&amp;Q1305&amp;"|"&amp;R1305&amp;"|"&amp;S1305&amp;"|"&amp;T1305&amp;"|"&amp;U1305&amp;"|"&amp;V1305&amp;"|"&amp;W1305&amp;"|"&amp;X1305&amp;"|"&amp;Y1305&amp;"|"&amp;Z1305&amp;"|"&amp;AA1305&amp;"|"&amp;AB1305&amp;"|"&amp;AC1305&amp;"|"&amp;AD1305&amp;"|"&amp;AE1305&amp;"|"&amp;AF1305&amp;"|"&amp;AG1305</f>
        <v>Resort Hotel|0|23|2016|March|13|24|1|3|2|0|0|HB|PRT|Direct|Direct|1|1|5|E|E|0|No Deposit|||0|Transient|98.5|1|4|Check-Out|42457</v>
      </c>
      <c r="AI1305" s="14" t="str">
        <f aca="false">IF(COUNTIF($AH$4:$AH$2603,AH1305)&gt;1,"Duplicate","Unique")</f>
        <v>Unique</v>
      </c>
      <c r="AJ1305" s="14" t="str">
        <f aca="false">IF(COUNTBLANK(B1305:AG1305)&gt;0,"Missing ("&amp;COUNTBLANK(B1305:AG1305)&amp;")","Complete")</f>
        <v>Missing (2)</v>
      </c>
    </row>
    <row r="1306" customFormat="false" ht="15" hidden="false" customHeight="false" outlineLevel="0" collapsed="false">
      <c r="A1306" s="0" t="n">
        <v>1303</v>
      </c>
      <c r="B1306" s="0" t="s">
        <v>80</v>
      </c>
      <c r="C1306" s="0" t="n">
        <v>0</v>
      </c>
      <c r="D1306" s="0" t="n">
        <v>7</v>
      </c>
      <c r="E1306" s="0" t="n">
        <v>2016</v>
      </c>
      <c r="F1306" s="0" t="s">
        <v>103</v>
      </c>
      <c r="G1306" s="0" t="n">
        <v>13</v>
      </c>
      <c r="H1306" s="0" t="n">
        <v>21</v>
      </c>
      <c r="I1306" s="0" t="n">
        <v>1</v>
      </c>
      <c r="J1306" s="0" t="n">
        <v>0</v>
      </c>
      <c r="K1306" s="0" t="n">
        <v>2</v>
      </c>
      <c r="L1306" s="0" t="n">
        <v>0</v>
      </c>
      <c r="M1306" s="0" t="n">
        <v>0</v>
      </c>
      <c r="N1306" s="0" t="s">
        <v>82</v>
      </c>
      <c r="O1306" s="0" t="s">
        <v>185</v>
      </c>
      <c r="P1306" s="0" t="s">
        <v>99</v>
      </c>
      <c r="Q1306" s="0" t="s">
        <v>94</v>
      </c>
      <c r="R1306" s="0" t="n">
        <v>0</v>
      </c>
      <c r="S1306" s="0" t="n">
        <v>0</v>
      </c>
      <c r="T1306" s="0" t="n">
        <v>0</v>
      </c>
      <c r="U1306" s="0" t="s">
        <v>95</v>
      </c>
      <c r="V1306" s="0" t="s">
        <v>95</v>
      </c>
      <c r="W1306" s="0" t="n">
        <v>0</v>
      </c>
      <c r="X1306" s="0" t="s">
        <v>86</v>
      </c>
      <c r="Y1306" s="0" t="n">
        <v>177</v>
      </c>
      <c r="AA1306" s="0" t="n">
        <v>0</v>
      </c>
      <c r="AB1306" s="0" t="s">
        <v>87</v>
      </c>
      <c r="AC1306" s="0" t="n">
        <v>26.1</v>
      </c>
      <c r="AD1306" s="0" t="n">
        <v>0</v>
      </c>
      <c r="AE1306" s="0" t="n">
        <v>0</v>
      </c>
      <c r="AF1306" s="0" t="s">
        <v>88</v>
      </c>
      <c r="AG1306" s="13" t="n">
        <v>42451</v>
      </c>
      <c r="AH1306" s="0" t="str">
        <f aca="false">B1306&amp;"|"&amp;C1306&amp;"|"&amp;D1306&amp;"|"&amp;E1306&amp;"|"&amp;F1306&amp;"|"&amp;G1306&amp;"|"&amp;H1306&amp;"|"&amp;I1306&amp;"|"&amp;J1306&amp;"|"&amp;K1306&amp;"|"&amp;L1306&amp;"|"&amp;M1306&amp;"|"&amp;N1306&amp;"|"&amp;O1306&amp;"|"&amp;P1306&amp;"|"&amp;Q1306&amp;"|"&amp;R1306&amp;"|"&amp;S1306&amp;"|"&amp;T1306&amp;"|"&amp;U1306&amp;"|"&amp;V1306&amp;"|"&amp;W1306&amp;"|"&amp;X1306&amp;"|"&amp;Y1306&amp;"|"&amp;Z1306&amp;"|"&amp;AA1306&amp;"|"&amp;AB1306&amp;"|"&amp;AC1306&amp;"|"&amp;AD1306&amp;"|"&amp;AE1306&amp;"|"&amp;AF1306&amp;"|"&amp;AG1306</f>
        <v>Resort Hotel|0|7|2016|March|13|21|1|0|2|0|0|BB|COL|Offline TA/TO|TA/TO|0|0|0|A|A|0|No Deposit|177||0|Transient|26.1|0|0|Check-Out|42451</v>
      </c>
      <c r="AI1306" s="0" t="str">
        <f aca="false">IF(COUNTIF($AH$4:$AH$2603,AH1306)&gt;1,"Duplicate","Unique")</f>
        <v>Unique</v>
      </c>
      <c r="AJ1306" s="0" t="str">
        <f aca="false">IF(COUNTBLANK(B1306:AG1306)&gt;0,"Missing ("&amp;COUNTBLANK(B1306:AG1306)&amp;")","Complete")</f>
        <v>Missing (1)</v>
      </c>
    </row>
    <row r="1307" customFormat="false" ht="15" hidden="false" customHeight="false" outlineLevel="0" collapsed="false">
      <c r="A1307" s="14" t="n">
        <v>1304</v>
      </c>
      <c r="B1307" s="14" t="s">
        <v>90</v>
      </c>
      <c r="C1307" s="14" t="n">
        <v>1</v>
      </c>
      <c r="D1307" s="14" t="n">
        <v>12</v>
      </c>
      <c r="E1307" s="14" t="n">
        <v>2016</v>
      </c>
      <c r="F1307" s="14" t="s">
        <v>119</v>
      </c>
      <c r="G1307" s="14" t="n">
        <v>34</v>
      </c>
      <c r="H1307" s="14" t="n">
        <v>14</v>
      </c>
      <c r="I1307" s="14" t="n">
        <v>2</v>
      </c>
      <c r="J1307" s="14" t="n">
        <v>2</v>
      </c>
      <c r="K1307" s="14" t="n">
        <v>2</v>
      </c>
      <c r="L1307" s="14" t="n">
        <v>0</v>
      </c>
      <c r="M1307" s="14" t="n">
        <v>0</v>
      </c>
      <c r="N1307" s="14" t="s">
        <v>107</v>
      </c>
      <c r="O1307" s="14" t="s">
        <v>122</v>
      </c>
      <c r="P1307" s="14" t="s">
        <v>93</v>
      </c>
      <c r="Q1307" s="14" t="s">
        <v>94</v>
      </c>
      <c r="R1307" s="14" t="n">
        <v>0</v>
      </c>
      <c r="S1307" s="14" t="n">
        <v>0</v>
      </c>
      <c r="T1307" s="14" t="n">
        <v>0</v>
      </c>
      <c r="U1307" s="14" t="s">
        <v>95</v>
      </c>
      <c r="V1307" s="14" t="s">
        <v>95</v>
      </c>
      <c r="W1307" s="14" t="n">
        <v>0</v>
      </c>
      <c r="X1307" s="14" t="s">
        <v>86</v>
      </c>
      <c r="Y1307" s="14" t="n">
        <v>9</v>
      </c>
      <c r="Z1307" s="14"/>
      <c r="AA1307" s="14" t="n">
        <v>0</v>
      </c>
      <c r="AB1307" s="14" t="s">
        <v>87</v>
      </c>
      <c r="AC1307" s="14" t="n">
        <v>131.5</v>
      </c>
      <c r="AD1307" s="14" t="n">
        <v>0</v>
      </c>
      <c r="AE1307" s="14" t="n">
        <v>3</v>
      </c>
      <c r="AF1307" s="14" t="s">
        <v>96</v>
      </c>
      <c r="AG1307" s="15" t="n">
        <v>42584</v>
      </c>
      <c r="AH1307" s="14" t="str">
        <f aca="false">B1307&amp;"|"&amp;C1307&amp;"|"&amp;D1307&amp;"|"&amp;E1307&amp;"|"&amp;F1307&amp;"|"&amp;G1307&amp;"|"&amp;H1307&amp;"|"&amp;I1307&amp;"|"&amp;J1307&amp;"|"&amp;K1307&amp;"|"&amp;L1307&amp;"|"&amp;M1307&amp;"|"&amp;N1307&amp;"|"&amp;O1307&amp;"|"&amp;P1307&amp;"|"&amp;Q1307&amp;"|"&amp;R1307&amp;"|"&amp;S1307&amp;"|"&amp;T1307&amp;"|"&amp;U1307&amp;"|"&amp;V1307&amp;"|"&amp;W1307&amp;"|"&amp;X1307&amp;"|"&amp;Y1307&amp;"|"&amp;Z1307&amp;"|"&amp;AA1307&amp;"|"&amp;AB1307&amp;"|"&amp;AC1307&amp;"|"&amp;AD1307&amp;"|"&amp;AE1307&amp;"|"&amp;AF1307&amp;"|"&amp;AG1307</f>
        <v>City Hotel|1|12|2016|August|34|14|2|2|2|0|0|SC|FRA|Online TA|TA/TO|0|0|0|A|A|0|No Deposit|9||0|Transient|131.5|0|3|Canceled|42584</v>
      </c>
      <c r="AI1307" s="14" t="str">
        <f aca="false">IF(COUNTIF($AH$4:$AH$2603,AH1307)&gt;1,"Duplicate","Unique")</f>
        <v>Unique</v>
      </c>
      <c r="AJ1307" s="14" t="str">
        <f aca="false">IF(COUNTBLANK(B1307:AG1307)&gt;0,"Missing ("&amp;COUNTBLANK(B1307:AG1307)&amp;")","Complete")</f>
        <v>Missing (1)</v>
      </c>
    </row>
    <row r="1308" customFormat="false" ht="15" hidden="false" customHeight="false" outlineLevel="0" collapsed="false">
      <c r="A1308" s="0" t="n">
        <v>1305</v>
      </c>
      <c r="B1308" s="0" t="s">
        <v>80</v>
      </c>
      <c r="C1308" s="0" t="n">
        <v>0</v>
      </c>
      <c r="D1308" s="0" t="n">
        <v>82</v>
      </c>
      <c r="E1308" s="0" t="n">
        <v>2016</v>
      </c>
      <c r="F1308" s="0" t="s">
        <v>113</v>
      </c>
      <c r="G1308" s="0" t="n">
        <v>47</v>
      </c>
      <c r="H1308" s="0" t="n">
        <v>15</v>
      </c>
      <c r="I1308" s="0" t="n">
        <v>0</v>
      </c>
      <c r="J1308" s="0" t="n">
        <v>5</v>
      </c>
      <c r="K1308" s="0" t="n">
        <v>2</v>
      </c>
      <c r="L1308" s="0" t="n">
        <v>0</v>
      </c>
      <c r="M1308" s="0" t="n">
        <v>0</v>
      </c>
      <c r="N1308" s="0" t="s">
        <v>82</v>
      </c>
      <c r="O1308" s="0" t="s">
        <v>122</v>
      </c>
      <c r="P1308" s="0" t="s">
        <v>84</v>
      </c>
      <c r="Q1308" s="0" t="s">
        <v>84</v>
      </c>
      <c r="R1308" s="0" t="n">
        <v>0</v>
      </c>
      <c r="S1308" s="0" t="n">
        <v>0</v>
      </c>
      <c r="T1308" s="0" t="n">
        <v>0</v>
      </c>
      <c r="U1308" s="0" t="s">
        <v>109</v>
      </c>
      <c r="V1308" s="0" t="s">
        <v>109</v>
      </c>
      <c r="W1308" s="0" t="n">
        <v>0</v>
      </c>
      <c r="X1308" s="0" t="s">
        <v>86</v>
      </c>
      <c r="Y1308" s="0" t="n">
        <v>250</v>
      </c>
      <c r="AA1308" s="0" t="n">
        <v>0</v>
      </c>
      <c r="AB1308" s="0" t="s">
        <v>87</v>
      </c>
      <c r="AC1308" s="0" t="n">
        <v>42.12</v>
      </c>
      <c r="AD1308" s="0" t="n">
        <v>0</v>
      </c>
      <c r="AE1308" s="0" t="n">
        <v>2</v>
      </c>
      <c r="AF1308" s="0" t="s">
        <v>88</v>
      </c>
      <c r="AG1308" s="13" t="n">
        <v>42694</v>
      </c>
      <c r="AH1308" s="0" t="str">
        <f aca="false">B1308&amp;"|"&amp;C1308&amp;"|"&amp;D1308&amp;"|"&amp;E1308&amp;"|"&amp;F1308&amp;"|"&amp;G1308&amp;"|"&amp;H1308&amp;"|"&amp;I1308&amp;"|"&amp;J1308&amp;"|"&amp;K1308&amp;"|"&amp;L1308&amp;"|"&amp;M1308&amp;"|"&amp;N1308&amp;"|"&amp;O1308&amp;"|"&amp;P1308&amp;"|"&amp;Q1308&amp;"|"&amp;R1308&amp;"|"&amp;S1308&amp;"|"&amp;T1308&amp;"|"&amp;U1308&amp;"|"&amp;V1308&amp;"|"&amp;W1308&amp;"|"&amp;X1308&amp;"|"&amp;Y1308&amp;"|"&amp;Z1308&amp;"|"&amp;AA1308&amp;"|"&amp;AB1308&amp;"|"&amp;AC1308&amp;"|"&amp;AD1308&amp;"|"&amp;AE1308&amp;"|"&amp;AF1308&amp;"|"&amp;AG1308</f>
        <v>Resort Hotel|0|82|2016|November|47|15|0|5|2|0|0|BB|FRA|Direct|Direct|0|0|0|D|D|0|No Deposit|250||0|Transient|42.12|0|2|Check-Out|42694</v>
      </c>
      <c r="AI1308" s="0" t="str">
        <f aca="false">IF(COUNTIF($AH$4:$AH$2603,AH1308)&gt;1,"Duplicate","Unique")</f>
        <v>Unique</v>
      </c>
      <c r="AJ1308" s="0" t="str">
        <f aca="false">IF(COUNTBLANK(B1308:AG1308)&gt;0,"Missing ("&amp;COUNTBLANK(B1308:AG1308)&amp;")","Complete")</f>
        <v>Missing (1)</v>
      </c>
    </row>
    <row r="1309" customFormat="false" ht="15" hidden="false" customHeight="false" outlineLevel="0" collapsed="false">
      <c r="A1309" s="14" t="n">
        <v>1306</v>
      </c>
      <c r="B1309" s="14" t="s">
        <v>90</v>
      </c>
      <c r="C1309" s="14" t="n">
        <v>1</v>
      </c>
      <c r="D1309" s="14" t="n">
        <v>11</v>
      </c>
      <c r="E1309" s="14" t="n">
        <v>2015</v>
      </c>
      <c r="F1309" s="14" t="s">
        <v>119</v>
      </c>
      <c r="G1309" s="14" t="n">
        <v>34</v>
      </c>
      <c r="H1309" s="14" t="n">
        <v>18</v>
      </c>
      <c r="I1309" s="14" t="n">
        <v>0</v>
      </c>
      <c r="J1309" s="14" t="n">
        <v>2</v>
      </c>
      <c r="K1309" s="14" t="n">
        <v>2</v>
      </c>
      <c r="L1309" s="14" t="n">
        <v>0</v>
      </c>
      <c r="M1309" s="14" t="n">
        <v>0</v>
      </c>
      <c r="N1309" s="14" t="s">
        <v>82</v>
      </c>
      <c r="O1309" s="14" t="s">
        <v>92</v>
      </c>
      <c r="P1309" s="14" t="s">
        <v>128</v>
      </c>
      <c r="Q1309" s="14" t="s">
        <v>128</v>
      </c>
      <c r="R1309" s="14" t="n">
        <v>0</v>
      </c>
      <c r="S1309" s="14" t="n">
        <v>0</v>
      </c>
      <c r="T1309" s="14" t="n">
        <v>0</v>
      </c>
      <c r="U1309" s="14" t="s">
        <v>95</v>
      </c>
      <c r="V1309" s="14" t="s">
        <v>95</v>
      </c>
      <c r="W1309" s="14" t="n">
        <v>1</v>
      </c>
      <c r="X1309" s="14" t="s">
        <v>120</v>
      </c>
      <c r="Y1309" s="14"/>
      <c r="Z1309" s="14" t="n">
        <v>48</v>
      </c>
      <c r="AA1309" s="14" t="n">
        <v>0</v>
      </c>
      <c r="AB1309" s="14" t="s">
        <v>87</v>
      </c>
      <c r="AC1309" s="14" t="n">
        <v>75</v>
      </c>
      <c r="AD1309" s="14" t="n">
        <v>0</v>
      </c>
      <c r="AE1309" s="14" t="n">
        <v>0</v>
      </c>
      <c r="AF1309" s="14" t="s">
        <v>96</v>
      </c>
      <c r="AG1309" s="15" t="n">
        <v>42229</v>
      </c>
      <c r="AH1309" s="14" t="str">
        <f aca="false">B1309&amp;"|"&amp;C1309&amp;"|"&amp;D1309&amp;"|"&amp;E1309&amp;"|"&amp;F1309&amp;"|"&amp;G1309&amp;"|"&amp;H1309&amp;"|"&amp;I1309&amp;"|"&amp;J1309&amp;"|"&amp;K1309&amp;"|"&amp;L1309&amp;"|"&amp;M1309&amp;"|"&amp;N1309&amp;"|"&amp;O1309&amp;"|"&amp;P1309&amp;"|"&amp;Q1309&amp;"|"&amp;R1309&amp;"|"&amp;S1309&amp;"|"&amp;T1309&amp;"|"&amp;U1309&amp;"|"&amp;V1309&amp;"|"&amp;W1309&amp;"|"&amp;X1309&amp;"|"&amp;Y1309&amp;"|"&amp;Z1309&amp;"|"&amp;AA1309&amp;"|"&amp;AB1309&amp;"|"&amp;AC1309&amp;"|"&amp;AD1309&amp;"|"&amp;AE1309&amp;"|"&amp;AF1309&amp;"|"&amp;AG1309</f>
        <v>City Hotel|1|11|2015|August|34|18|0|2|2|0|0|BB|PRT|Corporate|Corporate|0|0|0|A|A|1|Non Refund||48|0|Transient|75|0|0|Canceled|42229</v>
      </c>
      <c r="AI1309" s="14" t="str">
        <f aca="false">IF(COUNTIF($AH$4:$AH$2603,AH1309)&gt;1,"Duplicate","Unique")</f>
        <v>Duplicate</v>
      </c>
      <c r="AJ1309" s="14" t="str">
        <f aca="false">IF(COUNTBLANK(B1309:AG1309)&gt;0,"Missing ("&amp;COUNTBLANK(B1309:AG1309)&amp;")","Complete")</f>
        <v>Missing (1)</v>
      </c>
    </row>
    <row r="1310" customFormat="false" ht="15" hidden="false" customHeight="false" outlineLevel="0" collapsed="false">
      <c r="A1310" s="0" t="n">
        <v>1307</v>
      </c>
      <c r="B1310" s="0" t="s">
        <v>90</v>
      </c>
      <c r="C1310" s="0" t="n">
        <v>0</v>
      </c>
      <c r="D1310" s="0" t="n">
        <v>2</v>
      </c>
      <c r="E1310" s="0" t="n">
        <v>2016</v>
      </c>
      <c r="F1310" s="0" t="s">
        <v>126</v>
      </c>
      <c r="G1310" s="0" t="n">
        <v>2</v>
      </c>
      <c r="H1310" s="0" t="n">
        <v>3</v>
      </c>
      <c r="I1310" s="0" t="n">
        <v>2</v>
      </c>
      <c r="J1310" s="0" t="n">
        <v>0</v>
      </c>
      <c r="K1310" s="0" t="n">
        <v>2</v>
      </c>
      <c r="L1310" s="0" t="n">
        <v>0</v>
      </c>
      <c r="M1310" s="0" t="n">
        <v>0</v>
      </c>
      <c r="N1310" s="0" t="s">
        <v>82</v>
      </c>
      <c r="O1310" s="0" t="s">
        <v>115</v>
      </c>
      <c r="P1310" s="0" t="s">
        <v>93</v>
      </c>
      <c r="Q1310" s="0" t="s">
        <v>94</v>
      </c>
      <c r="R1310" s="0" t="n">
        <v>0</v>
      </c>
      <c r="S1310" s="0" t="n">
        <v>0</v>
      </c>
      <c r="T1310" s="0" t="n">
        <v>0</v>
      </c>
      <c r="U1310" s="0" t="s">
        <v>95</v>
      </c>
      <c r="V1310" s="0" t="s">
        <v>95</v>
      </c>
      <c r="W1310" s="0" t="n">
        <v>0</v>
      </c>
      <c r="X1310" s="0" t="s">
        <v>86</v>
      </c>
      <c r="Y1310" s="0" t="n">
        <v>9</v>
      </c>
      <c r="AA1310" s="0" t="n">
        <v>0</v>
      </c>
      <c r="AB1310" s="0" t="s">
        <v>87</v>
      </c>
      <c r="AC1310" s="0" t="n">
        <v>80.6</v>
      </c>
      <c r="AD1310" s="0" t="n">
        <v>1</v>
      </c>
      <c r="AE1310" s="0" t="n">
        <v>0</v>
      </c>
      <c r="AF1310" s="0" t="s">
        <v>88</v>
      </c>
      <c r="AG1310" s="13" t="n">
        <v>42374</v>
      </c>
      <c r="AH1310" s="0" t="str">
        <f aca="false">B1310&amp;"|"&amp;C1310&amp;"|"&amp;D1310&amp;"|"&amp;E1310&amp;"|"&amp;F1310&amp;"|"&amp;G1310&amp;"|"&amp;H1310&amp;"|"&amp;I1310&amp;"|"&amp;J1310&amp;"|"&amp;K1310&amp;"|"&amp;L1310&amp;"|"&amp;M1310&amp;"|"&amp;N1310&amp;"|"&amp;O1310&amp;"|"&amp;P1310&amp;"|"&amp;Q1310&amp;"|"&amp;R1310&amp;"|"&amp;S1310&amp;"|"&amp;T1310&amp;"|"&amp;U1310&amp;"|"&amp;V1310&amp;"|"&amp;W1310&amp;"|"&amp;X1310&amp;"|"&amp;Y1310&amp;"|"&amp;Z1310&amp;"|"&amp;AA1310&amp;"|"&amp;AB1310&amp;"|"&amp;AC1310&amp;"|"&amp;AD1310&amp;"|"&amp;AE1310&amp;"|"&amp;AF1310&amp;"|"&amp;AG1310</f>
        <v>City Hotel|0|2|2016|January|2|3|2|0|2|0|0|BB|ESP|Online TA|TA/TO|0|0|0|A|A|0|No Deposit|9||0|Transient|80.6|1|0|Check-Out|42374</v>
      </c>
      <c r="AI1310" s="0" t="str">
        <f aca="false">IF(COUNTIF($AH$4:$AH$2603,AH1310)&gt;1,"Duplicate","Unique")</f>
        <v>Unique</v>
      </c>
      <c r="AJ1310" s="0" t="str">
        <f aca="false">IF(COUNTBLANK(B1310:AG1310)&gt;0,"Missing ("&amp;COUNTBLANK(B1310:AG1310)&amp;")","Complete")</f>
        <v>Missing (1)</v>
      </c>
    </row>
    <row r="1311" customFormat="false" ht="15" hidden="false" customHeight="false" outlineLevel="0" collapsed="false">
      <c r="A1311" s="14" t="n">
        <v>1308</v>
      </c>
      <c r="B1311" s="14" t="s">
        <v>90</v>
      </c>
      <c r="C1311" s="14" t="n">
        <v>0</v>
      </c>
      <c r="D1311" s="14" t="n">
        <v>73</v>
      </c>
      <c r="E1311" s="14" t="n">
        <v>2016</v>
      </c>
      <c r="F1311" s="14" t="s">
        <v>111</v>
      </c>
      <c r="G1311" s="14" t="n">
        <v>44</v>
      </c>
      <c r="H1311" s="14" t="n">
        <v>28</v>
      </c>
      <c r="I1311" s="14" t="n">
        <v>0</v>
      </c>
      <c r="J1311" s="14" t="n">
        <v>1</v>
      </c>
      <c r="K1311" s="14" t="n">
        <v>1</v>
      </c>
      <c r="L1311" s="14" t="n">
        <v>0</v>
      </c>
      <c r="M1311" s="14" t="n">
        <v>0</v>
      </c>
      <c r="N1311" s="14" t="s">
        <v>82</v>
      </c>
      <c r="O1311" s="14" t="s">
        <v>108</v>
      </c>
      <c r="P1311" s="14" t="s">
        <v>99</v>
      </c>
      <c r="Q1311" s="14" t="s">
        <v>94</v>
      </c>
      <c r="R1311" s="14" t="n">
        <v>0</v>
      </c>
      <c r="S1311" s="14" t="n">
        <v>0</v>
      </c>
      <c r="T1311" s="14" t="n">
        <v>1</v>
      </c>
      <c r="U1311" s="14" t="s">
        <v>95</v>
      </c>
      <c r="V1311" s="14" t="s">
        <v>109</v>
      </c>
      <c r="W1311" s="14" t="n">
        <v>1</v>
      </c>
      <c r="X1311" s="14" t="s">
        <v>86</v>
      </c>
      <c r="Y1311" s="14" t="n">
        <v>21</v>
      </c>
      <c r="Z1311" s="14"/>
      <c r="AA1311" s="14" t="n">
        <v>0</v>
      </c>
      <c r="AB1311" s="14" t="s">
        <v>101</v>
      </c>
      <c r="AC1311" s="14" t="n">
        <v>62.5</v>
      </c>
      <c r="AD1311" s="14" t="n">
        <v>0</v>
      </c>
      <c r="AE1311" s="14" t="n">
        <v>0</v>
      </c>
      <c r="AF1311" s="14" t="s">
        <v>88</v>
      </c>
      <c r="AG1311" s="15" t="n">
        <v>42672</v>
      </c>
      <c r="AH1311" s="14" t="str">
        <f aca="false">B1311&amp;"|"&amp;C1311&amp;"|"&amp;D1311&amp;"|"&amp;E1311&amp;"|"&amp;F1311&amp;"|"&amp;G1311&amp;"|"&amp;H1311&amp;"|"&amp;I1311&amp;"|"&amp;J1311&amp;"|"&amp;K1311&amp;"|"&amp;L1311&amp;"|"&amp;M1311&amp;"|"&amp;N1311&amp;"|"&amp;O1311&amp;"|"&amp;P1311&amp;"|"&amp;Q1311&amp;"|"&amp;R1311&amp;"|"&amp;S1311&amp;"|"&amp;T1311&amp;"|"&amp;U1311&amp;"|"&amp;V1311&amp;"|"&amp;W1311&amp;"|"&amp;X1311&amp;"|"&amp;Y1311&amp;"|"&amp;Z1311&amp;"|"&amp;AA1311&amp;"|"&amp;AB1311&amp;"|"&amp;AC1311&amp;"|"&amp;AD1311&amp;"|"&amp;AE1311&amp;"|"&amp;AF1311&amp;"|"&amp;AG1311</f>
        <v>City Hotel|0|73|2016|October|44|28|0|1|1|0|0|BB|DEU|Offline TA/TO|TA/TO|0|0|1|A|D|1|No Deposit|21||0|Transient-Party|62.5|0|0|Check-Out|42672</v>
      </c>
      <c r="AI1311" s="14" t="str">
        <f aca="false">IF(COUNTIF($AH$4:$AH$2603,AH1311)&gt;1,"Duplicate","Unique")</f>
        <v>Unique</v>
      </c>
      <c r="AJ1311" s="14" t="str">
        <f aca="false">IF(COUNTBLANK(B1311:AG1311)&gt;0,"Missing ("&amp;COUNTBLANK(B1311:AG1311)&amp;")","Complete")</f>
        <v>Missing (1)</v>
      </c>
    </row>
    <row r="1312" customFormat="false" ht="15" hidden="false" customHeight="false" outlineLevel="0" collapsed="false">
      <c r="A1312" s="0" t="n">
        <v>1309</v>
      </c>
      <c r="B1312" s="0" t="s">
        <v>80</v>
      </c>
      <c r="C1312" s="0" t="n">
        <v>0</v>
      </c>
      <c r="D1312" s="0" t="n">
        <v>43</v>
      </c>
      <c r="E1312" s="0" t="n">
        <v>2017</v>
      </c>
      <c r="F1312" s="0" t="s">
        <v>91</v>
      </c>
      <c r="G1312" s="0" t="n">
        <v>30</v>
      </c>
      <c r="H1312" s="0" t="n">
        <v>24</v>
      </c>
      <c r="I1312" s="0" t="n">
        <v>1</v>
      </c>
      <c r="J1312" s="0" t="n">
        <v>3</v>
      </c>
      <c r="K1312" s="0" t="n">
        <v>2</v>
      </c>
      <c r="L1312" s="0" t="n">
        <v>0</v>
      </c>
      <c r="M1312" s="0" t="n">
        <v>0</v>
      </c>
      <c r="N1312" s="0" t="s">
        <v>82</v>
      </c>
      <c r="O1312" s="0" t="s">
        <v>151</v>
      </c>
      <c r="P1312" s="0" t="s">
        <v>84</v>
      </c>
      <c r="Q1312" s="0" t="s">
        <v>84</v>
      </c>
      <c r="R1312" s="0" t="n">
        <v>0</v>
      </c>
      <c r="S1312" s="0" t="n">
        <v>0</v>
      </c>
      <c r="T1312" s="0" t="n">
        <v>0</v>
      </c>
      <c r="U1312" s="0" t="s">
        <v>124</v>
      </c>
      <c r="V1312" s="0" t="s">
        <v>124</v>
      </c>
      <c r="W1312" s="0" t="n">
        <v>0</v>
      </c>
      <c r="X1312" s="0" t="s">
        <v>86</v>
      </c>
      <c r="Y1312" s="0" t="n">
        <v>250</v>
      </c>
      <c r="AA1312" s="0" t="n">
        <v>0</v>
      </c>
      <c r="AB1312" s="0" t="s">
        <v>87</v>
      </c>
      <c r="AC1312" s="0" t="n">
        <v>242</v>
      </c>
      <c r="AD1312" s="0" t="n">
        <v>0</v>
      </c>
      <c r="AE1312" s="0" t="n">
        <v>0</v>
      </c>
      <c r="AF1312" s="0" t="s">
        <v>88</v>
      </c>
      <c r="AG1312" s="13" t="n">
        <v>42944</v>
      </c>
      <c r="AH1312" s="0" t="str">
        <f aca="false">B1312&amp;"|"&amp;C1312&amp;"|"&amp;D1312&amp;"|"&amp;E1312&amp;"|"&amp;F1312&amp;"|"&amp;G1312&amp;"|"&amp;H1312&amp;"|"&amp;I1312&amp;"|"&amp;J1312&amp;"|"&amp;K1312&amp;"|"&amp;L1312&amp;"|"&amp;M1312&amp;"|"&amp;N1312&amp;"|"&amp;O1312&amp;"|"&amp;P1312&amp;"|"&amp;Q1312&amp;"|"&amp;R1312&amp;"|"&amp;S1312&amp;"|"&amp;T1312&amp;"|"&amp;U1312&amp;"|"&amp;V1312&amp;"|"&amp;W1312&amp;"|"&amp;X1312&amp;"|"&amp;Y1312&amp;"|"&amp;Z1312&amp;"|"&amp;AA1312&amp;"|"&amp;AB1312&amp;"|"&amp;AC1312&amp;"|"&amp;AD1312&amp;"|"&amp;AE1312&amp;"|"&amp;AF1312&amp;"|"&amp;AG1312</f>
        <v>Resort Hotel|0|43|2017|July|30|24|1|3|2|0|0|BB|CN|Direct|Direct|0|0|0|E|E|0|No Deposit|250||0|Transient|242|0|0|Check-Out|42944</v>
      </c>
      <c r="AI1312" s="0" t="str">
        <f aca="false">IF(COUNTIF($AH$4:$AH$2603,AH1312)&gt;1,"Duplicate","Unique")</f>
        <v>Unique</v>
      </c>
      <c r="AJ1312" s="0" t="str">
        <f aca="false">IF(COUNTBLANK(B1312:AG1312)&gt;0,"Missing ("&amp;COUNTBLANK(B1312:AG1312)&amp;")","Complete")</f>
        <v>Missing (1)</v>
      </c>
    </row>
    <row r="1313" customFormat="false" ht="15" hidden="false" customHeight="false" outlineLevel="0" collapsed="false">
      <c r="A1313" s="14" t="n">
        <v>1310</v>
      </c>
      <c r="B1313" s="14" t="s">
        <v>90</v>
      </c>
      <c r="C1313" s="14" t="n">
        <v>1</v>
      </c>
      <c r="D1313" s="14" t="n">
        <v>302</v>
      </c>
      <c r="E1313" s="14" t="n">
        <v>2015</v>
      </c>
      <c r="F1313" s="14" t="s">
        <v>119</v>
      </c>
      <c r="G1313" s="14" t="n">
        <v>33</v>
      </c>
      <c r="H1313" s="14" t="n">
        <v>15</v>
      </c>
      <c r="I1313" s="14" t="n">
        <v>2</v>
      </c>
      <c r="J1313" s="14" t="n">
        <v>2</v>
      </c>
      <c r="K1313" s="14" t="n">
        <v>2</v>
      </c>
      <c r="L1313" s="14" t="n">
        <v>0</v>
      </c>
      <c r="M1313" s="14" t="n">
        <v>0</v>
      </c>
      <c r="N1313" s="14" t="s">
        <v>82</v>
      </c>
      <c r="O1313" s="14" t="s">
        <v>92</v>
      </c>
      <c r="P1313" s="14" t="s">
        <v>116</v>
      </c>
      <c r="Q1313" s="14" t="s">
        <v>94</v>
      </c>
      <c r="R1313" s="14" t="n">
        <v>0</v>
      </c>
      <c r="S1313" s="14" t="n">
        <v>1</v>
      </c>
      <c r="T1313" s="14" t="n">
        <v>0</v>
      </c>
      <c r="U1313" s="14" t="s">
        <v>95</v>
      </c>
      <c r="V1313" s="14" t="s">
        <v>95</v>
      </c>
      <c r="W1313" s="14" t="n">
        <v>0</v>
      </c>
      <c r="X1313" s="14" t="s">
        <v>86</v>
      </c>
      <c r="Y1313" s="14" t="n">
        <v>1</v>
      </c>
      <c r="Z1313" s="14"/>
      <c r="AA1313" s="14" t="n">
        <v>0</v>
      </c>
      <c r="AB1313" s="14" t="s">
        <v>101</v>
      </c>
      <c r="AC1313" s="14" t="n">
        <v>62</v>
      </c>
      <c r="AD1313" s="14" t="n">
        <v>0</v>
      </c>
      <c r="AE1313" s="14" t="n">
        <v>0</v>
      </c>
      <c r="AF1313" s="14" t="s">
        <v>96</v>
      </c>
      <c r="AG1313" s="15" t="n">
        <v>42191</v>
      </c>
      <c r="AH1313" s="14" t="str">
        <f aca="false">B1313&amp;"|"&amp;C1313&amp;"|"&amp;D1313&amp;"|"&amp;E1313&amp;"|"&amp;F1313&amp;"|"&amp;G1313&amp;"|"&amp;H1313&amp;"|"&amp;I1313&amp;"|"&amp;J1313&amp;"|"&amp;K1313&amp;"|"&amp;L1313&amp;"|"&amp;M1313&amp;"|"&amp;N1313&amp;"|"&amp;O1313&amp;"|"&amp;P1313&amp;"|"&amp;Q1313&amp;"|"&amp;R1313&amp;"|"&amp;S1313&amp;"|"&amp;T1313&amp;"|"&amp;U1313&amp;"|"&amp;V1313&amp;"|"&amp;W1313&amp;"|"&amp;X1313&amp;"|"&amp;Y1313&amp;"|"&amp;Z1313&amp;"|"&amp;AA1313&amp;"|"&amp;AB1313&amp;"|"&amp;AC1313&amp;"|"&amp;AD1313&amp;"|"&amp;AE1313&amp;"|"&amp;AF1313&amp;"|"&amp;AG1313</f>
        <v>City Hotel|1|302|2015|August|33|15|2|2|2|0|0|BB|PRT|Groups|TA/TO|0|1|0|A|A|0|No Deposit|1||0|Transient-Party|62|0|0|Canceled|42191</v>
      </c>
      <c r="AI1313" s="14" t="str">
        <f aca="false">IF(COUNTIF($AH$4:$AH$2603,AH1313)&gt;1,"Duplicate","Unique")</f>
        <v>Unique</v>
      </c>
      <c r="AJ1313" s="14" t="str">
        <f aca="false">IF(COUNTBLANK(B1313:AG1313)&gt;0,"Missing ("&amp;COUNTBLANK(B1313:AG1313)&amp;")","Complete")</f>
        <v>Missing (1)</v>
      </c>
    </row>
    <row r="1314" customFormat="false" ht="15" hidden="false" customHeight="false" outlineLevel="0" collapsed="false">
      <c r="A1314" s="0" t="n">
        <v>1311</v>
      </c>
      <c r="B1314" s="0" t="s">
        <v>80</v>
      </c>
      <c r="C1314" s="0" t="n">
        <v>0</v>
      </c>
      <c r="D1314" s="0" t="n">
        <v>185</v>
      </c>
      <c r="E1314" s="0" t="n">
        <v>2015</v>
      </c>
      <c r="F1314" s="0" t="s">
        <v>114</v>
      </c>
      <c r="G1314" s="0" t="n">
        <v>38</v>
      </c>
      <c r="H1314" s="0" t="n">
        <v>19</v>
      </c>
      <c r="I1314" s="0" t="n">
        <v>4</v>
      </c>
      <c r="J1314" s="0" t="n">
        <v>6</v>
      </c>
      <c r="K1314" s="0" t="n">
        <v>2</v>
      </c>
      <c r="L1314" s="0" t="n">
        <v>0</v>
      </c>
      <c r="M1314" s="0" t="n">
        <v>0</v>
      </c>
      <c r="N1314" s="0" t="s">
        <v>82</v>
      </c>
      <c r="O1314" s="0" t="s">
        <v>83</v>
      </c>
      <c r="P1314" s="0" t="s">
        <v>99</v>
      </c>
      <c r="Q1314" s="0" t="s">
        <v>94</v>
      </c>
      <c r="R1314" s="0" t="n">
        <v>0</v>
      </c>
      <c r="S1314" s="0" t="n">
        <v>0</v>
      </c>
      <c r="T1314" s="0" t="n">
        <v>0</v>
      </c>
      <c r="U1314" s="0" t="s">
        <v>95</v>
      </c>
      <c r="V1314" s="0" t="s">
        <v>95</v>
      </c>
      <c r="W1314" s="0" t="n">
        <v>0</v>
      </c>
      <c r="X1314" s="0" t="s">
        <v>86</v>
      </c>
      <c r="Y1314" s="0" t="n">
        <v>156</v>
      </c>
      <c r="AA1314" s="0" t="n">
        <v>0</v>
      </c>
      <c r="AB1314" s="0" t="s">
        <v>125</v>
      </c>
      <c r="AC1314" s="0" t="n">
        <v>51.75</v>
      </c>
      <c r="AD1314" s="0" t="n">
        <v>0</v>
      </c>
      <c r="AE1314" s="0" t="n">
        <v>0</v>
      </c>
      <c r="AF1314" s="0" t="s">
        <v>88</v>
      </c>
      <c r="AG1314" s="13" t="n">
        <v>42276</v>
      </c>
      <c r="AH1314" s="0" t="str">
        <f aca="false">B1314&amp;"|"&amp;C1314&amp;"|"&amp;D1314&amp;"|"&amp;E1314&amp;"|"&amp;F1314&amp;"|"&amp;G1314&amp;"|"&amp;H1314&amp;"|"&amp;I1314&amp;"|"&amp;J1314&amp;"|"&amp;K1314&amp;"|"&amp;L1314&amp;"|"&amp;M1314&amp;"|"&amp;N1314&amp;"|"&amp;O1314&amp;"|"&amp;P1314&amp;"|"&amp;Q1314&amp;"|"&amp;R1314&amp;"|"&amp;S1314&amp;"|"&amp;T1314&amp;"|"&amp;U1314&amp;"|"&amp;V1314&amp;"|"&amp;W1314&amp;"|"&amp;X1314&amp;"|"&amp;Y1314&amp;"|"&amp;Z1314&amp;"|"&amp;AA1314&amp;"|"&amp;AB1314&amp;"|"&amp;AC1314&amp;"|"&amp;AD1314&amp;"|"&amp;AE1314&amp;"|"&amp;AF1314&amp;"|"&amp;AG1314</f>
        <v>Resort Hotel|0|185|2015|September|38|19|4|6|2|0|0|BB|GBR|Offline TA/TO|TA/TO|0|0|0|A|A|0|No Deposit|156||0|Contract|51.75|0|0|Check-Out|42276</v>
      </c>
      <c r="AI1314" s="0" t="str">
        <f aca="false">IF(COUNTIF($AH$4:$AH$2603,AH1314)&gt;1,"Duplicate","Unique")</f>
        <v>Unique</v>
      </c>
      <c r="AJ1314" s="0" t="str">
        <f aca="false">IF(COUNTBLANK(B1314:AG1314)&gt;0,"Missing ("&amp;COUNTBLANK(B1314:AG1314)&amp;")","Complete")</f>
        <v>Missing (1)</v>
      </c>
    </row>
    <row r="1315" customFormat="false" ht="15" hidden="false" customHeight="false" outlineLevel="0" collapsed="false">
      <c r="A1315" s="14" t="n">
        <v>1312</v>
      </c>
      <c r="B1315" s="14" t="s">
        <v>90</v>
      </c>
      <c r="C1315" s="14" t="n">
        <v>0</v>
      </c>
      <c r="D1315" s="14" t="n">
        <v>12</v>
      </c>
      <c r="E1315" s="14" t="n">
        <v>2016</v>
      </c>
      <c r="F1315" s="14" t="s">
        <v>118</v>
      </c>
      <c r="G1315" s="14" t="n">
        <v>7</v>
      </c>
      <c r="H1315" s="14" t="n">
        <v>7</v>
      </c>
      <c r="I1315" s="14" t="n">
        <v>2</v>
      </c>
      <c r="J1315" s="14" t="n">
        <v>0</v>
      </c>
      <c r="K1315" s="14" t="n">
        <v>2</v>
      </c>
      <c r="L1315" s="14" t="n">
        <v>1</v>
      </c>
      <c r="M1315" s="14" t="n">
        <v>0</v>
      </c>
      <c r="N1315" s="14" t="s">
        <v>82</v>
      </c>
      <c r="O1315" s="14" t="s">
        <v>92</v>
      </c>
      <c r="P1315" s="14" t="s">
        <v>84</v>
      </c>
      <c r="Q1315" s="14" t="s">
        <v>84</v>
      </c>
      <c r="R1315" s="14" t="n">
        <v>0</v>
      </c>
      <c r="S1315" s="14" t="n">
        <v>0</v>
      </c>
      <c r="T1315" s="14" t="n">
        <v>0</v>
      </c>
      <c r="U1315" s="14" t="s">
        <v>85</v>
      </c>
      <c r="V1315" s="14" t="s">
        <v>85</v>
      </c>
      <c r="W1315" s="14" t="n">
        <v>0</v>
      </c>
      <c r="X1315" s="14" t="s">
        <v>86</v>
      </c>
      <c r="Y1315" s="14" t="n">
        <v>14</v>
      </c>
      <c r="Z1315" s="14"/>
      <c r="AA1315" s="14" t="n">
        <v>0</v>
      </c>
      <c r="AB1315" s="14" t="s">
        <v>87</v>
      </c>
      <c r="AC1315" s="14" t="n">
        <v>136.5</v>
      </c>
      <c r="AD1315" s="14" t="n">
        <v>0</v>
      </c>
      <c r="AE1315" s="14" t="n">
        <v>1</v>
      </c>
      <c r="AF1315" s="14" t="s">
        <v>88</v>
      </c>
      <c r="AG1315" s="15" t="n">
        <v>42409</v>
      </c>
      <c r="AH1315" s="14" t="str">
        <f aca="false">B1315&amp;"|"&amp;C1315&amp;"|"&amp;D1315&amp;"|"&amp;E1315&amp;"|"&amp;F1315&amp;"|"&amp;G1315&amp;"|"&amp;H1315&amp;"|"&amp;I1315&amp;"|"&amp;J1315&amp;"|"&amp;K1315&amp;"|"&amp;L1315&amp;"|"&amp;M1315&amp;"|"&amp;N1315&amp;"|"&amp;O1315&amp;"|"&amp;P1315&amp;"|"&amp;Q1315&amp;"|"&amp;R1315&amp;"|"&amp;S1315&amp;"|"&amp;T1315&amp;"|"&amp;U1315&amp;"|"&amp;V1315&amp;"|"&amp;W1315&amp;"|"&amp;X1315&amp;"|"&amp;Y1315&amp;"|"&amp;Z1315&amp;"|"&amp;AA1315&amp;"|"&amp;AB1315&amp;"|"&amp;AC1315&amp;"|"&amp;AD1315&amp;"|"&amp;AE1315&amp;"|"&amp;AF1315&amp;"|"&amp;AG1315</f>
        <v>City Hotel|0|12|2016|February|7|7|2|0|2|1|0|BB|PRT|Direct|Direct|0|0|0|F|F|0|No Deposit|14||0|Transient|136.5|0|1|Check-Out|42409</v>
      </c>
      <c r="AI1315" s="14" t="str">
        <f aca="false">IF(COUNTIF($AH$4:$AH$2603,AH1315)&gt;1,"Duplicate","Unique")</f>
        <v>Unique</v>
      </c>
      <c r="AJ1315" s="14" t="str">
        <f aca="false">IF(COUNTBLANK(B1315:AG1315)&gt;0,"Missing ("&amp;COUNTBLANK(B1315:AG1315)&amp;")","Complete")</f>
        <v>Missing (1)</v>
      </c>
    </row>
    <row r="1316" customFormat="false" ht="15" hidden="false" customHeight="false" outlineLevel="0" collapsed="false">
      <c r="A1316" s="0" t="n">
        <v>1313</v>
      </c>
      <c r="B1316" s="0" t="s">
        <v>90</v>
      </c>
      <c r="C1316" s="0" t="n">
        <v>1</v>
      </c>
      <c r="D1316" s="0" t="n">
        <v>40</v>
      </c>
      <c r="E1316" s="0" t="n">
        <v>2016</v>
      </c>
      <c r="F1316" s="0" t="s">
        <v>119</v>
      </c>
      <c r="G1316" s="0" t="n">
        <v>36</v>
      </c>
      <c r="H1316" s="0" t="n">
        <v>29</v>
      </c>
      <c r="I1316" s="0" t="n">
        <v>1</v>
      </c>
      <c r="J1316" s="0" t="n">
        <v>3</v>
      </c>
      <c r="K1316" s="0" t="n">
        <v>2</v>
      </c>
      <c r="L1316" s="0" t="n">
        <v>0</v>
      </c>
      <c r="M1316" s="0" t="n">
        <v>0</v>
      </c>
      <c r="N1316" s="0" t="s">
        <v>82</v>
      </c>
      <c r="O1316" s="0" t="s">
        <v>108</v>
      </c>
      <c r="P1316" s="0" t="s">
        <v>93</v>
      </c>
      <c r="Q1316" s="0" t="s">
        <v>94</v>
      </c>
      <c r="R1316" s="0" t="n">
        <v>0</v>
      </c>
      <c r="S1316" s="0" t="n">
        <v>0</v>
      </c>
      <c r="T1316" s="0" t="n">
        <v>0</v>
      </c>
      <c r="U1316" s="0" t="s">
        <v>95</v>
      </c>
      <c r="V1316" s="0" t="s">
        <v>95</v>
      </c>
      <c r="W1316" s="0" t="n">
        <v>0</v>
      </c>
      <c r="X1316" s="0" t="s">
        <v>86</v>
      </c>
      <c r="Y1316" s="0" t="n">
        <v>9</v>
      </c>
      <c r="AA1316" s="0" t="n">
        <v>0</v>
      </c>
      <c r="AB1316" s="0" t="s">
        <v>87</v>
      </c>
      <c r="AC1316" s="0" t="n">
        <v>111.83</v>
      </c>
      <c r="AD1316" s="0" t="n">
        <v>0</v>
      </c>
      <c r="AE1316" s="0" t="n">
        <v>0</v>
      </c>
      <c r="AF1316" s="0" t="s">
        <v>96</v>
      </c>
      <c r="AG1316" s="13" t="n">
        <v>42579</v>
      </c>
      <c r="AH1316" s="0" t="str">
        <f aca="false">B1316&amp;"|"&amp;C1316&amp;"|"&amp;D1316&amp;"|"&amp;E1316&amp;"|"&amp;F1316&amp;"|"&amp;G1316&amp;"|"&amp;H1316&amp;"|"&amp;I1316&amp;"|"&amp;J1316&amp;"|"&amp;K1316&amp;"|"&amp;L1316&amp;"|"&amp;M1316&amp;"|"&amp;N1316&amp;"|"&amp;O1316&amp;"|"&amp;P1316&amp;"|"&amp;Q1316&amp;"|"&amp;R1316&amp;"|"&amp;S1316&amp;"|"&amp;T1316&amp;"|"&amp;U1316&amp;"|"&amp;V1316&amp;"|"&amp;W1316&amp;"|"&amp;X1316&amp;"|"&amp;Y1316&amp;"|"&amp;Z1316&amp;"|"&amp;AA1316&amp;"|"&amp;AB1316&amp;"|"&amp;AC1316&amp;"|"&amp;AD1316&amp;"|"&amp;AE1316&amp;"|"&amp;AF1316&amp;"|"&amp;AG1316</f>
        <v>City Hotel|1|40|2016|August|36|29|1|3|2|0|0|BB|DEU|Online TA|TA/TO|0|0|0|A|A|0|No Deposit|9||0|Transient|111.83|0|0|Canceled|42579</v>
      </c>
      <c r="AI1316" s="0" t="str">
        <f aca="false">IF(COUNTIF($AH$4:$AH$2603,AH1316)&gt;1,"Duplicate","Unique")</f>
        <v>Unique</v>
      </c>
      <c r="AJ1316" s="0" t="str">
        <f aca="false">IF(COUNTBLANK(B1316:AG1316)&gt;0,"Missing ("&amp;COUNTBLANK(B1316:AG1316)&amp;")","Complete")</f>
        <v>Missing (1)</v>
      </c>
    </row>
    <row r="1317" customFormat="false" ht="15" hidden="false" customHeight="false" outlineLevel="0" collapsed="false">
      <c r="A1317" s="14" t="n">
        <v>1314</v>
      </c>
      <c r="B1317" s="14" t="s">
        <v>80</v>
      </c>
      <c r="C1317" s="14" t="n">
        <v>0</v>
      </c>
      <c r="D1317" s="14" t="n">
        <v>154</v>
      </c>
      <c r="E1317" s="14" t="n">
        <v>2016</v>
      </c>
      <c r="F1317" s="14" t="s">
        <v>103</v>
      </c>
      <c r="G1317" s="14" t="n">
        <v>12</v>
      </c>
      <c r="H1317" s="14" t="n">
        <v>19</v>
      </c>
      <c r="I1317" s="14" t="n">
        <v>2</v>
      </c>
      <c r="J1317" s="14" t="n">
        <v>5</v>
      </c>
      <c r="K1317" s="14" t="n">
        <v>2</v>
      </c>
      <c r="L1317" s="14" t="n">
        <v>0</v>
      </c>
      <c r="M1317" s="14" t="n">
        <v>0</v>
      </c>
      <c r="N1317" s="14" t="s">
        <v>82</v>
      </c>
      <c r="O1317" s="14" t="s">
        <v>83</v>
      </c>
      <c r="P1317" s="14" t="s">
        <v>99</v>
      </c>
      <c r="Q1317" s="14" t="s">
        <v>94</v>
      </c>
      <c r="R1317" s="14" t="n">
        <v>0</v>
      </c>
      <c r="S1317" s="14" t="n">
        <v>0</v>
      </c>
      <c r="T1317" s="14" t="n">
        <v>0</v>
      </c>
      <c r="U1317" s="14" t="s">
        <v>95</v>
      </c>
      <c r="V1317" s="14" t="s">
        <v>95</v>
      </c>
      <c r="W1317" s="14" t="n">
        <v>0</v>
      </c>
      <c r="X1317" s="14" t="s">
        <v>86</v>
      </c>
      <c r="Y1317" s="14" t="n">
        <v>26</v>
      </c>
      <c r="Z1317" s="14"/>
      <c r="AA1317" s="14" t="n">
        <v>0</v>
      </c>
      <c r="AB1317" s="14" t="s">
        <v>87</v>
      </c>
      <c r="AC1317" s="14" t="n">
        <v>25.65</v>
      </c>
      <c r="AD1317" s="14" t="n">
        <v>0</v>
      </c>
      <c r="AE1317" s="14" t="n">
        <v>0</v>
      </c>
      <c r="AF1317" s="14" t="s">
        <v>88</v>
      </c>
      <c r="AG1317" s="15" t="n">
        <v>42455</v>
      </c>
      <c r="AH1317" s="14" t="str">
        <f aca="false">B1317&amp;"|"&amp;C1317&amp;"|"&amp;D1317&amp;"|"&amp;E1317&amp;"|"&amp;F1317&amp;"|"&amp;G1317&amp;"|"&amp;H1317&amp;"|"&amp;I1317&amp;"|"&amp;J1317&amp;"|"&amp;K1317&amp;"|"&amp;L1317&amp;"|"&amp;M1317&amp;"|"&amp;N1317&amp;"|"&amp;O1317&amp;"|"&amp;P1317&amp;"|"&amp;Q1317&amp;"|"&amp;R1317&amp;"|"&amp;S1317&amp;"|"&amp;T1317&amp;"|"&amp;U1317&amp;"|"&amp;V1317&amp;"|"&amp;W1317&amp;"|"&amp;X1317&amp;"|"&amp;Y1317&amp;"|"&amp;Z1317&amp;"|"&amp;AA1317&amp;"|"&amp;AB1317&amp;"|"&amp;AC1317&amp;"|"&amp;AD1317&amp;"|"&amp;AE1317&amp;"|"&amp;AF1317&amp;"|"&amp;AG1317</f>
        <v>Resort Hotel|0|154|2016|March|12|19|2|5|2|0|0|BB|GBR|Offline TA/TO|TA/TO|0|0|0|A|A|0|No Deposit|26||0|Transient|25.65|0|0|Check-Out|42455</v>
      </c>
      <c r="AI1317" s="14" t="str">
        <f aca="false">IF(COUNTIF($AH$4:$AH$2603,AH1317)&gt;1,"Duplicate","Unique")</f>
        <v>Unique</v>
      </c>
      <c r="AJ1317" s="14" t="str">
        <f aca="false">IF(COUNTBLANK(B1317:AG1317)&gt;0,"Missing ("&amp;COUNTBLANK(B1317:AG1317)&amp;")","Complete")</f>
        <v>Missing (1)</v>
      </c>
    </row>
    <row r="1318" customFormat="false" ht="15" hidden="false" customHeight="false" outlineLevel="0" collapsed="false">
      <c r="A1318" s="0" t="n">
        <v>1315</v>
      </c>
      <c r="B1318" s="0" t="s">
        <v>90</v>
      </c>
      <c r="C1318" s="0" t="n">
        <v>1</v>
      </c>
      <c r="D1318" s="0" t="n">
        <v>34</v>
      </c>
      <c r="E1318" s="0" t="n">
        <v>2015</v>
      </c>
      <c r="F1318" s="0" t="s">
        <v>111</v>
      </c>
      <c r="G1318" s="0" t="n">
        <v>42</v>
      </c>
      <c r="H1318" s="0" t="n">
        <v>15</v>
      </c>
      <c r="I1318" s="0" t="n">
        <v>0</v>
      </c>
      <c r="J1318" s="0" t="n">
        <v>3</v>
      </c>
      <c r="K1318" s="0" t="n">
        <v>2</v>
      </c>
      <c r="L1318" s="0" t="n">
        <v>0</v>
      </c>
      <c r="M1318" s="0" t="n">
        <v>0</v>
      </c>
      <c r="N1318" s="0" t="s">
        <v>82</v>
      </c>
      <c r="O1318" s="0" t="s">
        <v>92</v>
      </c>
      <c r="P1318" s="0" t="s">
        <v>93</v>
      </c>
      <c r="Q1318" s="0" t="s">
        <v>94</v>
      </c>
      <c r="R1318" s="0" t="n">
        <v>0</v>
      </c>
      <c r="S1318" s="0" t="n">
        <v>1</v>
      </c>
      <c r="T1318" s="0" t="n">
        <v>0</v>
      </c>
      <c r="U1318" s="0" t="s">
        <v>95</v>
      </c>
      <c r="V1318" s="0" t="s">
        <v>95</v>
      </c>
      <c r="W1318" s="0" t="n">
        <v>0</v>
      </c>
      <c r="X1318" s="0" t="s">
        <v>86</v>
      </c>
      <c r="Y1318" s="0" t="n">
        <v>9</v>
      </c>
      <c r="AA1318" s="0" t="n">
        <v>0</v>
      </c>
      <c r="AB1318" s="0" t="s">
        <v>87</v>
      </c>
      <c r="AC1318" s="0" t="n">
        <v>108.9</v>
      </c>
      <c r="AD1318" s="0" t="n">
        <v>0</v>
      </c>
      <c r="AE1318" s="0" t="n">
        <v>0</v>
      </c>
      <c r="AF1318" s="0" t="s">
        <v>96</v>
      </c>
      <c r="AG1318" s="13" t="n">
        <v>42259</v>
      </c>
      <c r="AH1318" s="0" t="str">
        <f aca="false">B1318&amp;"|"&amp;C1318&amp;"|"&amp;D1318&amp;"|"&amp;E1318&amp;"|"&amp;F1318&amp;"|"&amp;G1318&amp;"|"&amp;H1318&amp;"|"&amp;I1318&amp;"|"&amp;J1318&amp;"|"&amp;K1318&amp;"|"&amp;L1318&amp;"|"&amp;M1318&amp;"|"&amp;N1318&amp;"|"&amp;O1318&amp;"|"&amp;P1318&amp;"|"&amp;Q1318&amp;"|"&amp;R1318&amp;"|"&amp;S1318&amp;"|"&amp;T1318&amp;"|"&amp;U1318&amp;"|"&amp;V1318&amp;"|"&amp;W1318&amp;"|"&amp;X1318&amp;"|"&amp;Y1318&amp;"|"&amp;Z1318&amp;"|"&amp;AA1318&amp;"|"&amp;AB1318&amp;"|"&amp;AC1318&amp;"|"&amp;AD1318&amp;"|"&amp;AE1318&amp;"|"&amp;AF1318&amp;"|"&amp;AG1318</f>
        <v>City Hotel|1|34|2015|October|42|15|0|3|2|0|0|BB|PRT|Online TA|TA/TO|0|1|0|A|A|0|No Deposit|9||0|Transient|108.9|0|0|Canceled|42259</v>
      </c>
      <c r="AI1318" s="0" t="str">
        <f aca="false">IF(COUNTIF($AH$4:$AH$2603,AH1318)&gt;1,"Duplicate","Unique")</f>
        <v>Unique</v>
      </c>
      <c r="AJ1318" s="0" t="str">
        <f aca="false">IF(COUNTBLANK(B1318:AG1318)&gt;0,"Missing ("&amp;COUNTBLANK(B1318:AG1318)&amp;")","Complete")</f>
        <v>Missing (1)</v>
      </c>
    </row>
    <row r="1319" customFormat="false" ht="15" hidden="false" customHeight="false" outlineLevel="0" collapsed="false">
      <c r="A1319" s="14" t="n">
        <v>1316</v>
      </c>
      <c r="B1319" s="14" t="s">
        <v>90</v>
      </c>
      <c r="C1319" s="14" t="n">
        <v>0</v>
      </c>
      <c r="D1319" s="14" t="n">
        <v>3</v>
      </c>
      <c r="E1319" s="14" t="n">
        <v>2017</v>
      </c>
      <c r="F1319" s="14" t="s">
        <v>118</v>
      </c>
      <c r="G1319" s="14" t="n">
        <v>9</v>
      </c>
      <c r="H1319" s="14" t="n">
        <v>27</v>
      </c>
      <c r="I1319" s="14" t="n">
        <v>1</v>
      </c>
      <c r="J1319" s="14" t="n">
        <v>1</v>
      </c>
      <c r="K1319" s="14" t="n">
        <v>1</v>
      </c>
      <c r="L1319" s="14" t="n">
        <v>0</v>
      </c>
      <c r="M1319" s="14" t="n">
        <v>0</v>
      </c>
      <c r="N1319" s="14" t="s">
        <v>107</v>
      </c>
      <c r="O1319" s="14" t="s">
        <v>182</v>
      </c>
      <c r="P1319" s="14" t="s">
        <v>93</v>
      </c>
      <c r="Q1319" s="14" t="s">
        <v>94</v>
      </c>
      <c r="R1319" s="14" t="n">
        <v>0</v>
      </c>
      <c r="S1319" s="14" t="n">
        <v>0</v>
      </c>
      <c r="T1319" s="14" t="n">
        <v>0</v>
      </c>
      <c r="U1319" s="14" t="s">
        <v>95</v>
      </c>
      <c r="V1319" s="14" t="s">
        <v>95</v>
      </c>
      <c r="W1319" s="14" t="n">
        <v>1</v>
      </c>
      <c r="X1319" s="14" t="s">
        <v>86</v>
      </c>
      <c r="Y1319" s="14" t="n">
        <v>9</v>
      </c>
      <c r="Z1319" s="14"/>
      <c r="AA1319" s="14" t="n">
        <v>0</v>
      </c>
      <c r="AB1319" s="14" t="s">
        <v>87</v>
      </c>
      <c r="AC1319" s="14" t="n">
        <v>88</v>
      </c>
      <c r="AD1319" s="14" t="n">
        <v>0</v>
      </c>
      <c r="AE1319" s="14" t="n">
        <v>2</v>
      </c>
      <c r="AF1319" s="14" t="s">
        <v>88</v>
      </c>
      <c r="AG1319" s="15" t="n">
        <v>42795</v>
      </c>
      <c r="AH1319" s="14" t="str">
        <f aca="false">B1319&amp;"|"&amp;C1319&amp;"|"&amp;D1319&amp;"|"&amp;E1319&amp;"|"&amp;F1319&amp;"|"&amp;G1319&amp;"|"&amp;H1319&amp;"|"&amp;I1319&amp;"|"&amp;J1319&amp;"|"&amp;K1319&amp;"|"&amp;L1319&amp;"|"&amp;M1319&amp;"|"&amp;N1319&amp;"|"&amp;O1319&amp;"|"&amp;P1319&amp;"|"&amp;Q1319&amp;"|"&amp;R1319&amp;"|"&amp;S1319&amp;"|"&amp;T1319&amp;"|"&amp;U1319&amp;"|"&amp;V1319&amp;"|"&amp;W1319&amp;"|"&amp;X1319&amp;"|"&amp;Y1319&amp;"|"&amp;Z1319&amp;"|"&amp;AA1319&amp;"|"&amp;AB1319&amp;"|"&amp;AC1319&amp;"|"&amp;AD1319&amp;"|"&amp;AE1319&amp;"|"&amp;AF1319&amp;"|"&amp;AG1319</f>
        <v>City Hotel|0|3|2017|February|9|27|1|1|1|0|0|SC|ZAF|Online TA|TA/TO|0|0|0|A|A|1|No Deposit|9||0|Transient|88|0|2|Check-Out|42795</v>
      </c>
      <c r="AI1319" s="14" t="str">
        <f aca="false">IF(COUNTIF($AH$4:$AH$2603,AH1319)&gt;1,"Duplicate","Unique")</f>
        <v>Unique</v>
      </c>
      <c r="AJ1319" s="14" t="str">
        <f aca="false">IF(COUNTBLANK(B1319:AG1319)&gt;0,"Missing ("&amp;COUNTBLANK(B1319:AG1319)&amp;")","Complete")</f>
        <v>Missing (1)</v>
      </c>
    </row>
    <row r="1320" customFormat="false" ht="15" hidden="false" customHeight="false" outlineLevel="0" collapsed="false">
      <c r="A1320" s="0" t="n">
        <v>1317</v>
      </c>
      <c r="B1320" s="0" t="s">
        <v>90</v>
      </c>
      <c r="C1320" s="0" t="n">
        <v>0</v>
      </c>
      <c r="D1320" s="0" t="n">
        <v>7</v>
      </c>
      <c r="E1320" s="0" t="n">
        <v>2017</v>
      </c>
      <c r="F1320" s="0" t="s">
        <v>91</v>
      </c>
      <c r="G1320" s="0" t="n">
        <v>30</v>
      </c>
      <c r="H1320" s="0" t="n">
        <v>23</v>
      </c>
      <c r="I1320" s="0" t="n">
        <v>2</v>
      </c>
      <c r="J1320" s="0" t="n">
        <v>2</v>
      </c>
      <c r="K1320" s="0" t="n">
        <v>2</v>
      </c>
      <c r="L1320" s="0" t="n">
        <v>0</v>
      </c>
      <c r="M1320" s="0" t="n">
        <v>0</v>
      </c>
      <c r="N1320" s="0" t="s">
        <v>107</v>
      </c>
      <c r="O1320" s="0" t="s">
        <v>108</v>
      </c>
      <c r="P1320" s="0" t="s">
        <v>93</v>
      </c>
      <c r="Q1320" s="0" t="s">
        <v>94</v>
      </c>
      <c r="R1320" s="0" t="n">
        <v>0</v>
      </c>
      <c r="S1320" s="0" t="n">
        <v>0</v>
      </c>
      <c r="T1320" s="0" t="n">
        <v>0</v>
      </c>
      <c r="U1320" s="0" t="s">
        <v>95</v>
      </c>
      <c r="V1320" s="0" t="s">
        <v>95</v>
      </c>
      <c r="W1320" s="0" t="n">
        <v>0</v>
      </c>
      <c r="X1320" s="0" t="s">
        <v>86</v>
      </c>
      <c r="Y1320" s="0" t="n">
        <v>9</v>
      </c>
      <c r="AA1320" s="0" t="n">
        <v>0</v>
      </c>
      <c r="AB1320" s="0" t="s">
        <v>87</v>
      </c>
      <c r="AC1320" s="0" t="n">
        <v>146.75</v>
      </c>
      <c r="AD1320" s="0" t="n">
        <v>0</v>
      </c>
      <c r="AE1320" s="0" t="n">
        <v>1</v>
      </c>
      <c r="AF1320" s="0" t="s">
        <v>88</v>
      </c>
      <c r="AG1320" s="13" t="n">
        <v>42943</v>
      </c>
      <c r="AH1320" s="0" t="str">
        <f aca="false">B1320&amp;"|"&amp;C1320&amp;"|"&amp;D1320&amp;"|"&amp;E1320&amp;"|"&amp;F1320&amp;"|"&amp;G1320&amp;"|"&amp;H1320&amp;"|"&amp;I1320&amp;"|"&amp;J1320&amp;"|"&amp;K1320&amp;"|"&amp;L1320&amp;"|"&amp;M1320&amp;"|"&amp;N1320&amp;"|"&amp;O1320&amp;"|"&amp;P1320&amp;"|"&amp;Q1320&amp;"|"&amp;R1320&amp;"|"&amp;S1320&amp;"|"&amp;T1320&amp;"|"&amp;U1320&amp;"|"&amp;V1320&amp;"|"&amp;W1320&amp;"|"&amp;X1320&amp;"|"&amp;Y1320&amp;"|"&amp;Z1320&amp;"|"&amp;AA1320&amp;"|"&amp;AB1320&amp;"|"&amp;AC1320&amp;"|"&amp;AD1320&amp;"|"&amp;AE1320&amp;"|"&amp;AF1320&amp;"|"&amp;AG1320</f>
        <v>City Hotel|0|7|2017|July|30|23|2|2|2|0|0|SC|DEU|Online TA|TA/TO|0|0|0|A|A|0|No Deposit|9||0|Transient|146.75|0|1|Check-Out|42943</v>
      </c>
      <c r="AI1320" s="0" t="str">
        <f aca="false">IF(COUNTIF($AH$4:$AH$2603,AH1320)&gt;1,"Duplicate","Unique")</f>
        <v>Unique</v>
      </c>
      <c r="AJ1320" s="0" t="str">
        <f aca="false">IF(COUNTBLANK(B1320:AG1320)&gt;0,"Missing ("&amp;COUNTBLANK(B1320:AG1320)&amp;")","Complete")</f>
        <v>Missing (1)</v>
      </c>
    </row>
    <row r="1321" customFormat="false" ht="15" hidden="false" customHeight="false" outlineLevel="0" collapsed="false">
      <c r="A1321" s="14" t="n">
        <v>1318</v>
      </c>
      <c r="B1321" s="14" t="s">
        <v>80</v>
      </c>
      <c r="C1321" s="14" t="n">
        <v>0</v>
      </c>
      <c r="D1321" s="14" t="n">
        <v>166</v>
      </c>
      <c r="E1321" s="14" t="n">
        <v>2016</v>
      </c>
      <c r="F1321" s="14" t="s">
        <v>135</v>
      </c>
      <c r="G1321" s="14" t="n">
        <v>27</v>
      </c>
      <c r="H1321" s="14" t="n">
        <v>27</v>
      </c>
      <c r="I1321" s="14" t="n">
        <v>3</v>
      </c>
      <c r="J1321" s="14" t="n">
        <v>7</v>
      </c>
      <c r="K1321" s="14" t="n">
        <v>2</v>
      </c>
      <c r="L1321" s="14" t="n">
        <v>0</v>
      </c>
      <c r="M1321" s="14" t="n">
        <v>0</v>
      </c>
      <c r="N1321" s="14" t="s">
        <v>82</v>
      </c>
      <c r="O1321" s="14" t="s">
        <v>83</v>
      </c>
      <c r="P1321" s="14" t="s">
        <v>99</v>
      </c>
      <c r="Q1321" s="14" t="s">
        <v>94</v>
      </c>
      <c r="R1321" s="14" t="n">
        <v>0</v>
      </c>
      <c r="S1321" s="14" t="n">
        <v>0</v>
      </c>
      <c r="T1321" s="14" t="n">
        <v>0</v>
      </c>
      <c r="U1321" s="14" t="s">
        <v>124</v>
      </c>
      <c r="V1321" s="14" t="s">
        <v>124</v>
      </c>
      <c r="W1321" s="14" t="n">
        <v>0</v>
      </c>
      <c r="X1321" s="14" t="s">
        <v>86</v>
      </c>
      <c r="Y1321" s="14" t="n">
        <v>6</v>
      </c>
      <c r="Z1321" s="14"/>
      <c r="AA1321" s="14" t="n">
        <v>0</v>
      </c>
      <c r="AB1321" s="14" t="s">
        <v>87</v>
      </c>
      <c r="AC1321" s="14" t="n">
        <v>90.2</v>
      </c>
      <c r="AD1321" s="14" t="n">
        <v>0</v>
      </c>
      <c r="AE1321" s="14" t="n">
        <v>1</v>
      </c>
      <c r="AF1321" s="14" t="s">
        <v>88</v>
      </c>
      <c r="AG1321" s="15" t="n">
        <v>42558</v>
      </c>
      <c r="AH1321" s="14" t="str">
        <f aca="false">B1321&amp;"|"&amp;C1321&amp;"|"&amp;D1321&amp;"|"&amp;E1321&amp;"|"&amp;F1321&amp;"|"&amp;G1321&amp;"|"&amp;H1321&amp;"|"&amp;I1321&amp;"|"&amp;J1321&amp;"|"&amp;K1321&amp;"|"&amp;L1321&amp;"|"&amp;M1321&amp;"|"&amp;N1321&amp;"|"&amp;O1321&amp;"|"&amp;P1321&amp;"|"&amp;Q1321&amp;"|"&amp;R1321&amp;"|"&amp;S1321&amp;"|"&amp;T1321&amp;"|"&amp;U1321&amp;"|"&amp;V1321&amp;"|"&amp;W1321&amp;"|"&amp;X1321&amp;"|"&amp;Y1321&amp;"|"&amp;Z1321&amp;"|"&amp;AA1321&amp;"|"&amp;AB1321&amp;"|"&amp;AC1321&amp;"|"&amp;AD1321&amp;"|"&amp;AE1321&amp;"|"&amp;AF1321&amp;"|"&amp;AG1321</f>
        <v>Resort Hotel|0|166|2016|June|27|27|3|7|2|0|0|BB|GBR|Offline TA/TO|TA/TO|0|0|0|E|E|0|No Deposit|6||0|Transient|90.2|0|1|Check-Out|42558</v>
      </c>
      <c r="AI1321" s="14" t="str">
        <f aca="false">IF(COUNTIF($AH$4:$AH$2603,AH1321)&gt;1,"Duplicate","Unique")</f>
        <v>Unique</v>
      </c>
      <c r="AJ1321" s="14" t="str">
        <f aca="false">IF(COUNTBLANK(B1321:AG1321)&gt;0,"Missing ("&amp;COUNTBLANK(B1321:AG1321)&amp;")","Complete")</f>
        <v>Missing (1)</v>
      </c>
    </row>
    <row r="1322" customFormat="false" ht="15" hidden="false" customHeight="false" outlineLevel="0" collapsed="false">
      <c r="A1322" s="0" t="n">
        <v>1319</v>
      </c>
      <c r="B1322" s="0" t="s">
        <v>90</v>
      </c>
      <c r="C1322" s="0" t="n">
        <v>0</v>
      </c>
      <c r="D1322" s="0" t="n">
        <v>21</v>
      </c>
      <c r="E1322" s="0" t="n">
        <v>2016</v>
      </c>
      <c r="F1322" s="0" t="s">
        <v>113</v>
      </c>
      <c r="G1322" s="0" t="n">
        <v>49</v>
      </c>
      <c r="H1322" s="0" t="n">
        <v>30</v>
      </c>
      <c r="I1322" s="0" t="n">
        <v>0</v>
      </c>
      <c r="J1322" s="0" t="n">
        <v>2</v>
      </c>
      <c r="K1322" s="0" t="n">
        <v>1</v>
      </c>
      <c r="L1322" s="0" t="n">
        <v>0</v>
      </c>
      <c r="M1322" s="0" t="n">
        <v>0</v>
      </c>
      <c r="N1322" s="0" t="s">
        <v>82</v>
      </c>
      <c r="O1322" s="0" t="s">
        <v>167</v>
      </c>
      <c r="P1322" s="0" t="s">
        <v>116</v>
      </c>
      <c r="Q1322" s="0" t="s">
        <v>84</v>
      </c>
      <c r="R1322" s="0" t="n">
        <v>0</v>
      </c>
      <c r="S1322" s="0" t="n">
        <v>0</v>
      </c>
      <c r="T1322" s="0" t="n">
        <v>0</v>
      </c>
      <c r="U1322" s="0" t="s">
        <v>95</v>
      </c>
      <c r="V1322" s="0" t="s">
        <v>95</v>
      </c>
      <c r="W1322" s="0" t="n">
        <v>0</v>
      </c>
      <c r="X1322" s="0" t="s">
        <v>86</v>
      </c>
      <c r="AA1322" s="0" t="n">
        <v>0</v>
      </c>
      <c r="AB1322" s="0" t="s">
        <v>101</v>
      </c>
      <c r="AC1322" s="0" t="n">
        <v>76</v>
      </c>
      <c r="AD1322" s="0" t="n">
        <v>0</v>
      </c>
      <c r="AE1322" s="0" t="n">
        <v>0</v>
      </c>
      <c r="AF1322" s="0" t="s">
        <v>88</v>
      </c>
      <c r="AG1322" s="13" t="n">
        <v>42706</v>
      </c>
      <c r="AH1322" s="0" t="str">
        <f aca="false">B1322&amp;"|"&amp;C1322&amp;"|"&amp;D1322&amp;"|"&amp;E1322&amp;"|"&amp;F1322&amp;"|"&amp;G1322&amp;"|"&amp;H1322&amp;"|"&amp;I1322&amp;"|"&amp;J1322&amp;"|"&amp;K1322&amp;"|"&amp;L1322&amp;"|"&amp;M1322&amp;"|"&amp;N1322&amp;"|"&amp;O1322&amp;"|"&amp;P1322&amp;"|"&amp;Q1322&amp;"|"&amp;R1322&amp;"|"&amp;S1322&amp;"|"&amp;T1322&amp;"|"&amp;U1322&amp;"|"&amp;V1322&amp;"|"&amp;W1322&amp;"|"&amp;X1322&amp;"|"&amp;Y1322&amp;"|"&amp;Z1322&amp;"|"&amp;AA1322&amp;"|"&amp;AB1322&amp;"|"&amp;AC1322&amp;"|"&amp;AD1322&amp;"|"&amp;AE1322&amp;"|"&amp;AF1322&amp;"|"&amp;AG1322</f>
        <v>City Hotel|0|21|2016|November|49|30|0|2|1|0|0|BB|POL|Groups|Direct|0|0|0|A|A|0|No Deposit|||0|Transient-Party|76|0|0|Check-Out|42706</v>
      </c>
      <c r="AI1322" s="0" t="str">
        <f aca="false">IF(COUNTIF($AH$4:$AH$2603,AH1322)&gt;1,"Duplicate","Unique")</f>
        <v>Unique</v>
      </c>
      <c r="AJ1322" s="0" t="str">
        <f aca="false">IF(COUNTBLANK(B1322:AG1322)&gt;0,"Missing ("&amp;COUNTBLANK(B1322:AG1322)&amp;")","Complete")</f>
        <v>Missing (2)</v>
      </c>
    </row>
    <row r="1323" customFormat="false" ht="15" hidden="false" customHeight="false" outlineLevel="0" collapsed="false">
      <c r="A1323" s="14" t="n">
        <v>1320</v>
      </c>
      <c r="B1323" s="14" t="s">
        <v>80</v>
      </c>
      <c r="C1323" s="14" t="n">
        <v>0</v>
      </c>
      <c r="D1323" s="14" t="n">
        <v>10</v>
      </c>
      <c r="E1323" s="14" t="n">
        <v>2016</v>
      </c>
      <c r="F1323" s="14" t="s">
        <v>114</v>
      </c>
      <c r="G1323" s="14" t="n">
        <v>37</v>
      </c>
      <c r="H1323" s="14" t="n">
        <v>5</v>
      </c>
      <c r="I1323" s="14" t="n">
        <v>2</v>
      </c>
      <c r="J1323" s="14" t="n">
        <v>5</v>
      </c>
      <c r="K1323" s="14" t="n">
        <v>2</v>
      </c>
      <c r="L1323" s="14" t="n">
        <v>1</v>
      </c>
      <c r="M1323" s="14" t="n">
        <v>0</v>
      </c>
      <c r="N1323" s="14" t="s">
        <v>82</v>
      </c>
      <c r="O1323" s="14" t="s">
        <v>92</v>
      </c>
      <c r="P1323" s="14" t="s">
        <v>84</v>
      </c>
      <c r="Q1323" s="14" t="s">
        <v>84</v>
      </c>
      <c r="R1323" s="14" t="n">
        <v>0</v>
      </c>
      <c r="S1323" s="14" t="n">
        <v>0</v>
      </c>
      <c r="T1323" s="14" t="n">
        <v>0</v>
      </c>
      <c r="U1323" s="14" t="s">
        <v>85</v>
      </c>
      <c r="V1323" s="14" t="s">
        <v>85</v>
      </c>
      <c r="W1323" s="14" t="n">
        <v>3</v>
      </c>
      <c r="X1323" s="14" t="s">
        <v>86</v>
      </c>
      <c r="Y1323" s="14" t="n">
        <v>250</v>
      </c>
      <c r="Z1323" s="14"/>
      <c r="AA1323" s="14" t="n">
        <v>0</v>
      </c>
      <c r="AB1323" s="14" t="s">
        <v>87</v>
      </c>
      <c r="AC1323" s="14" t="n">
        <v>188.43</v>
      </c>
      <c r="AD1323" s="14" t="n">
        <v>0</v>
      </c>
      <c r="AE1323" s="14" t="n">
        <v>0</v>
      </c>
      <c r="AF1323" s="14" t="s">
        <v>88</v>
      </c>
      <c r="AG1323" s="15" t="n">
        <v>42625</v>
      </c>
      <c r="AH1323" s="14" t="str">
        <f aca="false">B1323&amp;"|"&amp;C1323&amp;"|"&amp;D1323&amp;"|"&amp;E1323&amp;"|"&amp;F1323&amp;"|"&amp;G1323&amp;"|"&amp;H1323&amp;"|"&amp;I1323&amp;"|"&amp;J1323&amp;"|"&amp;K1323&amp;"|"&amp;L1323&amp;"|"&amp;M1323&amp;"|"&amp;N1323&amp;"|"&amp;O1323&amp;"|"&amp;P1323&amp;"|"&amp;Q1323&amp;"|"&amp;R1323&amp;"|"&amp;S1323&amp;"|"&amp;T1323&amp;"|"&amp;U1323&amp;"|"&amp;V1323&amp;"|"&amp;W1323&amp;"|"&amp;X1323&amp;"|"&amp;Y1323&amp;"|"&amp;Z1323&amp;"|"&amp;AA1323&amp;"|"&amp;AB1323&amp;"|"&amp;AC1323&amp;"|"&amp;AD1323&amp;"|"&amp;AE1323&amp;"|"&amp;AF1323&amp;"|"&amp;AG1323</f>
        <v>Resort Hotel|0|10|2016|September|37|5|2|5|2|1|0|BB|PRT|Direct|Direct|0|0|0|F|F|3|No Deposit|250||0|Transient|188.43|0|0|Check-Out|42625</v>
      </c>
      <c r="AI1323" s="14" t="str">
        <f aca="false">IF(COUNTIF($AH$4:$AH$2603,AH1323)&gt;1,"Duplicate","Unique")</f>
        <v>Unique</v>
      </c>
      <c r="AJ1323" s="14" t="str">
        <f aca="false">IF(COUNTBLANK(B1323:AG1323)&gt;0,"Missing ("&amp;COUNTBLANK(B1323:AG1323)&amp;")","Complete")</f>
        <v>Missing (1)</v>
      </c>
    </row>
    <row r="1324" customFormat="false" ht="15" hidden="false" customHeight="false" outlineLevel="0" collapsed="false">
      <c r="A1324" s="0" t="n">
        <v>1321</v>
      </c>
      <c r="B1324" s="0" t="s">
        <v>90</v>
      </c>
      <c r="C1324" s="0" t="n">
        <v>1</v>
      </c>
      <c r="D1324" s="0" t="n">
        <v>89</v>
      </c>
      <c r="E1324" s="0" t="n">
        <v>2017</v>
      </c>
      <c r="F1324" s="0" t="s">
        <v>91</v>
      </c>
      <c r="G1324" s="0" t="n">
        <v>27</v>
      </c>
      <c r="H1324" s="0" t="n">
        <v>7</v>
      </c>
      <c r="I1324" s="0" t="n">
        <v>0</v>
      </c>
      <c r="J1324" s="0" t="n">
        <v>2</v>
      </c>
      <c r="K1324" s="0" t="n">
        <v>2</v>
      </c>
      <c r="L1324" s="0" t="n">
        <v>0</v>
      </c>
      <c r="M1324" s="0" t="n">
        <v>0</v>
      </c>
      <c r="N1324" s="0" t="s">
        <v>82</v>
      </c>
      <c r="O1324" s="0" t="s">
        <v>92</v>
      </c>
      <c r="P1324" s="0" t="s">
        <v>93</v>
      </c>
      <c r="Q1324" s="0" t="s">
        <v>94</v>
      </c>
      <c r="R1324" s="0" t="n">
        <v>0</v>
      </c>
      <c r="S1324" s="0" t="n">
        <v>0</v>
      </c>
      <c r="T1324" s="0" t="n">
        <v>0</v>
      </c>
      <c r="U1324" s="0" t="s">
        <v>109</v>
      </c>
      <c r="V1324" s="0" t="s">
        <v>109</v>
      </c>
      <c r="W1324" s="0" t="n">
        <v>0</v>
      </c>
      <c r="X1324" s="0" t="s">
        <v>86</v>
      </c>
      <c r="Y1324" s="0" t="n">
        <v>9</v>
      </c>
      <c r="AA1324" s="0" t="n">
        <v>0</v>
      </c>
      <c r="AB1324" s="0" t="s">
        <v>87</v>
      </c>
      <c r="AC1324" s="0" t="n">
        <v>150</v>
      </c>
      <c r="AD1324" s="0" t="n">
        <v>0</v>
      </c>
      <c r="AE1324" s="0" t="n">
        <v>0</v>
      </c>
      <c r="AF1324" s="0" t="s">
        <v>96</v>
      </c>
      <c r="AG1324" s="13" t="n">
        <v>42834</v>
      </c>
      <c r="AH1324" s="0" t="str">
        <f aca="false">B1324&amp;"|"&amp;C1324&amp;"|"&amp;D1324&amp;"|"&amp;E1324&amp;"|"&amp;F1324&amp;"|"&amp;G1324&amp;"|"&amp;H1324&amp;"|"&amp;I1324&amp;"|"&amp;J1324&amp;"|"&amp;K1324&amp;"|"&amp;L1324&amp;"|"&amp;M1324&amp;"|"&amp;N1324&amp;"|"&amp;O1324&amp;"|"&amp;P1324&amp;"|"&amp;Q1324&amp;"|"&amp;R1324&amp;"|"&amp;S1324&amp;"|"&amp;T1324&amp;"|"&amp;U1324&amp;"|"&amp;V1324&amp;"|"&amp;W1324&amp;"|"&amp;X1324&amp;"|"&amp;Y1324&amp;"|"&amp;Z1324&amp;"|"&amp;AA1324&amp;"|"&amp;AB1324&amp;"|"&amp;AC1324&amp;"|"&amp;AD1324&amp;"|"&amp;AE1324&amp;"|"&amp;AF1324&amp;"|"&amp;AG1324</f>
        <v>City Hotel|1|89|2017|July|27|7|0|2|2|0|0|BB|PRT|Online TA|TA/TO|0|0|0|D|D|0|No Deposit|9||0|Transient|150|0|0|Canceled|42834</v>
      </c>
      <c r="AI1324" s="0" t="str">
        <f aca="false">IF(COUNTIF($AH$4:$AH$2603,AH1324)&gt;1,"Duplicate","Unique")</f>
        <v>Unique</v>
      </c>
      <c r="AJ1324" s="0" t="str">
        <f aca="false">IF(COUNTBLANK(B1324:AG1324)&gt;0,"Missing ("&amp;COUNTBLANK(B1324:AG1324)&amp;")","Complete")</f>
        <v>Missing (1)</v>
      </c>
    </row>
    <row r="1325" customFormat="false" ht="15" hidden="false" customHeight="false" outlineLevel="0" collapsed="false">
      <c r="A1325" s="14" t="n">
        <v>1322</v>
      </c>
      <c r="B1325" s="14" t="s">
        <v>90</v>
      </c>
      <c r="C1325" s="14" t="n">
        <v>0</v>
      </c>
      <c r="D1325" s="14" t="n">
        <v>0</v>
      </c>
      <c r="E1325" s="14" t="n">
        <v>2016</v>
      </c>
      <c r="F1325" s="14" t="s">
        <v>113</v>
      </c>
      <c r="G1325" s="14" t="n">
        <v>48</v>
      </c>
      <c r="H1325" s="14" t="n">
        <v>23</v>
      </c>
      <c r="I1325" s="14" t="n">
        <v>0</v>
      </c>
      <c r="J1325" s="14" t="n">
        <v>1</v>
      </c>
      <c r="K1325" s="14" t="n">
        <v>2</v>
      </c>
      <c r="L1325" s="14" t="n">
        <v>0</v>
      </c>
      <c r="M1325" s="14" t="n">
        <v>0</v>
      </c>
      <c r="N1325" s="14" t="s">
        <v>107</v>
      </c>
      <c r="O1325" s="14" t="s">
        <v>92</v>
      </c>
      <c r="P1325" s="14" t="s">
        <v>84</v>
      </c>
      <c r="Q1325" s="14" t="s">
        <v>84</v>
      </c>
      <c r="R1325" s="14" t="n">
        <v>0</v>
      </c>
      <c r="S1325" s="14" t="n">
        <v>0</v>
      </c>
      <c r="T1325" s="14" t="n">
        <v>0</v>
      </c>
      <c r="U1325" s="14" t="s">
        <v>95</v>
      </c>
      <c r="V1325" s="14" t="s">
        <v>95</v>
      </c>
      <c r="W1325" s="14" t="n">
        <v>1</v>
      </c>
      <c r="X1325" s="14" t="s">
        <v>86</v>
      </c>
      <c r="Y1325" s="14"/>
      <c r="Z1325" s="14"/>
      <c r="AA1325" s="14" t="n">
        <v>0</v>
      </c>
      <c r="AB1325" s="14" t="s">
        <v>87</v>
      </c>
      <c r="AC1325" s="14" t="n">
        <v>0</v>
      </c>
      <c r="AD1325" s="14" t="n">
        <v>0</v>
      </c>
      <c r="AE1325" s="14" t="n">
        <v>0</v>
      </c>
      <c r="AF1325" s="14" t="s">
        <v>88</v>
      </c>
      <c r="AG1325" s="15" t="n">
        <v>42698</v>
      </c>
      <c r="AH1325" s="14" t="str">
        <f aca="false">B1325&amp;"|"&amp;C1325&amp;"|"&amp;D1325&amp;"|"&amp;E1325&amp;"|"&amp;F1325&amp;"|"&amp;G1325&amp;"|"&amp;H1325&amp;"|"&amp;I1325&amp;"|"&amp;J1325&amp;"|"&amp;K1325&amp;"|"&amp;L1325&amp;"|"&amp;M1325&amp;"|"&amp;N1325&amp;"|"&amp;O1325&amp;"|"&amp;P1325&amp;"|"&amp;Q1325&amp;"|"&amp;R1325&amp;"|"&amp;S1325&amp;"|"&amp;T1325&amp;"|"&amp;U1325&amp;"|"&amp;V1325&amp;"|"&amp;W1325&amp;"|"&amp;X1325&amp;"|"&amp;Y1325&amp;"|"&amp;Z1325&amp;"|"&amp;AA1325&amp;"|"&amp;AB1325&amp;"|"&amp;AC1325&amp;"|"&amp;AD1325&amp;"|"&amp;AE1325&amp;"|"&amp;AF1325&amp;"|"&amp;AG1325</f>
        <v>City Hotel|0|0|2016|November|48|23|0|1|2|0|0|SC|PRT|Direct|Direct|0|0|0|A|A|1|No Deposit|||0|Transient|0|0|0|Check-Out|42698</v>
      </c>
      <c r="AI1325" s="14" t="str">
        <f aca="false">IF(COUNTIF($AH$4:$AH$2603,AH1325)&gt;1,"Duplicate","Unique")</f>
        <v>Unique</v>
      </c>
      <c r="AJ1325" s="14" t="str">
        <f aca="false">IF(COUNTBLANK(B1325:AG1325)&gt;0,"Missing ("&amp;COUNTBLANK(B1325:AG1325)&amp;")","Complete")</f>
        <v>Missing (2)</v>
      </c>
    </row>
    <row r="1326" customFormat="false" ht="15" hidden="false" customHeight="false" outlineLevel="0" collapsed="false">
      <c r="A1326" s="0" t="n">
        <v>1323</v>
      </c>
      <c r="B1326" s="0" t="s">
        <v>90</v>
      </c>
      <c r="C1326" s="0" t="n">
        <v>0</v>
      </c>
      <c r="D1326" s="0" t="n">
        <v>14</v>
      </c>
      <c r="E1326" s="0" t="n">
        <v>2016</v>
      </c>
      <c r="F1326" s="0" t="s">
        <v>126</v>
      </c>
      <c r="G1326" s="0" t="n">
        <v>4</v>
      </c>
      <c r="H1326" s="0" t="n">
        <v>21</v>
      </c>
      <c r="I1326" s="0" t="n">
        <v>0</v>
      </c>
      <c r="J1326" s="0" t="n">
        <v>3</v>
      </c>
      <c r="K1326" s="0" t="n">
        <v>2</v>
      </c>
      <c r="L1326" s="0" t="n">
        <v>0</v>
      </c>
      <c r="M1326" s="0" t="n">
        <v>0</v>
      </c>
      <c r="N1326" s="0" t="s">
        <v>82</v>
      </c>
      <c r="O1326" s="0" t="s">
        <v>92</v>
      </c>
      <c r="P1326" s="0" t="s">
        <v>93</v>
      </c>
      <c r="Q1326" s="0" t="s">
        <v>94</v>
      </c>
      <c r="R1326" s="0" t="n">
        <v>0</v>
      </c>
      <c r="S1326" s="0" t="n">
        <v>0</v>
      </c>
      <c r="T1326" s="0" t="n">
        <v>0</v>
      </c>
      <c r="U1326" s="0" t="s">
        <v>138</v>
      </c>
      <c r="V1326" s="0" t="s">
        <v>138</v>
      </c>
      <c r="W1326" s="0" t="n">
        <v>1</v>
      </c>
      <c r="X1326" s="0" t="s">
        <v>86</v>
      </c>
      <c r="Y1326" s="0" t="n">
        <v>9</v>
      </c>
      <c r="AA1326" s="0" t="n">
        <v>0</v>
      </c>
      <c r="AB1326" s="0" t="s">
        <v>101</v>
      </c>
      <c r="AC1326" s="0" t="n">
        <v>79.25</v>
      </c>
      <c r="AD1326" s="0" t="n">
        <v>0</v>
      </c>
      <c r="AE1326" s="0" t="n">
        <v>0</v>
      </c>
      <c r="AF1326" s="0" t="s">
        <v>88</v>
      </c>
      <c r="AG1326" s="13" t="n">
        <v>42393</v>
      </c>
      <c r="AH1326" s="0" t="str">
        <f aca="false">B1326&amp;"|"&amp;C1326&amp;"|"&amp;D1326&amp;"|"&amp;E1326&amp;"|"&amp;F1326&amp;"|"&amp;G1326&amp;"|"&amp;H1326&amp;"|"&amp;I1326&amp;"|"&amp;J1326&amp;"|"&amp;K1326&amp;"|"&amp;L1326&amp;"|"&amp;M1326&amp;"|"&amp;N1326&amp;"|"&amp;O1326&amp;"|"&amp;P1326&amp;"|"&amp;Q1326&amp;"|"&amp;R1326&amp;"|"&amp;S1326&amp;"|"&amp;T1326&amp;"|"&amp;U1326&amp;"|"&amp;V1326&amp;"|"&amp;W1326&amp;"|"&amp;X1326&amp;"|"&amp;Y1326&amp;"|"&amp;Z1326&amp;"|"&amp;AA1326&amp;"|"&amp;AB1326&amp;"|"&amp;AC1326&amp;"|"&amp;AD1326&amp;"|"&amp;AE1326&amp;"|"&amp;AF1326&amp;"|"&amp;AG1326</f>
        <v>City Hotel|0|14|2016|January|4|21|0|3|2|0|0|BB|PRT|Online TA|TA/TO|0|0|0|B|B|1|No Deposit|9||0|Transient-Party|79.25|0|0|Check-Out|42393</v>
      </c>
      <c r="AI1326" s="0" t="str">
        <f aca="false">IF(COUNTIF($AH$4:$AH$2603,AH1326)&gt;1,"Duplicate","Unique")</f>
        <v>Unique</v>
      </c>
      <c r="AJ1326" s="0" t="str">
        <f aca="false">IF(COUNTBLANK(B1326:AG1326)&gt;0,"Missing ("&amp;COUNTBLANK(B1326:AG1326)&amp;")","Complete")</f>
        <v>Missing (1)</v>
      </c>
    </row>
    <row r="1327" customFormat="false" ht="15" hidden="false" customHeight="false" outlineLevel="0" collapsed="false">
      <c r="A1327" s="14" t="n">
        <v>1324</v>
      </c>
      <c r="B1327" s="14" t="s">
        <v>90</v>
      </c>
      <c r="C1327" s="14" t="n">
        <v>0</v>
      </c>
      <c r="D1327" s="14" t="n">
        <v>12</v>
      </c>
      <c r="E1327" s="14" t="n">
        <v>2016</v>
      </c>
      <c r="F1327" s="14" t="s">
        <v>119</v>
      </c>
      <c r="G1327" s="14" t="n">
        <v>33</v>
      </c>
      <c r="H1327" s="14" t="n">
        <v>13</v>
      </c>
      <c r="I1327" s="14" t="n">
        <v>2</v>
      </c>
      <c r="J1327" s="14" t="n">
        <v>1</v>
      </c>
      <c r="K1327" s="14" t="n">
        <v>3</v>
      </c>
      <c r="L1327" s="14" t="n">
        <v>0</v>
      </c>
      <c r="M1327" s="14" t="n">
        <v>0</v>
      </c>
      <c r="N1327" s="14" t="s">
        <v>82</v>
      </c>
      <c r="O1327" s="14" t="s">
        <v>115</v>
      </c>
      <c r="P1327" s="14" t="s">
        <v>93</v>
      </c>
      <c r="Q1327" s="14" t="s">
        <v>94</v>
      </c>
      <c r="R1327" s="14" t="n">
        <v>0</v>
      </c>
      <c r="S1327" s="14" t="n">
        <v>0</v>
      </c>
      <c r="T1327" s="14" t="n">
        <v>0</v>
      </c>
      <c r="U1327" s="14" t="s">
        <v>109</v>
      </c>
      <c r="V1327" s="14" t="s">
        <v>109</v>
      </c>
      <c r="W1327" s="14" t="n">
        <v>0</v>
      </c>
      <c r="X1327" s="14" t="s">
        <v>86</v>
      </c>
      <c r="Y1327" s="14" t="n">
        <v>9</v>
      </c>
      <c r="Z1327" s="14"/>
      <c r="AA1327" s="14" t="n">
        <v>0</v>
      </c>
      <c r="AB1327" s="14" t="s">
        <v>87</v>
      </c>
      <c r="AC1327" s="14" t="n">
        <v>200</v>
      </c>
      <c r="AD1327" s="14" t="n">
        <v>1</v>
      </c>
      <c r="AE1327" s="14" t="n">
        <v>1</v>
      </c>
      <c r="AF1327" s="14" t="s">
        <v>88</v>
      </c>
      <c r="AG1327" s="15" t="n">
        <v>42598</v>
      </c>
      <c r="AH1327" s="14" t="str">
        <f aca="false">B1327&amp;"|"&amp;C1327&amp;"|"&amp;D1327&amp;"|"&amp;E1327&amp;"|"&amp;F1327&amp;"|"&amp;G1327&amp;"|"&amp;H1327&amp;"|"&amp;I1327&amp;"|"&amp;J1327&amp;"|"&amp;K1327&amp;"|"&amp;L1327&amp;"|"&amp;M1327&amp;"|"&amp;N1327&amp;"|"&amp;O1327&amp;"|"&amp;P1327&amp;"|"&amp;Q1327&amp;"|"&amp;R1327&amp;"|"&amp;S1327&amp;"|"&amp;T1327&amp;"|"&amp;U1327&amp;"|"&amp;V1327&amp;"|"&amp;W1327&amp;"|"&amp;X1327&amp;"|"&amp;Y1327&amp;"|"&amp;Z1327&amp;"|"&amp;AA1327&amp;"|"&amp;AB1327&amp;"|"&amp;AC1327&amp;"|"&amp;AD1327&amp;"|"&amp;AE1327&amp;"|"&amp;AF1327&amp;"|"&amp;AG1327</f>
        <v>City Hotel|0|12|2016|August|33|13|2|1|3|0|0|BB|ESP|Online TA|TA/TO|0|0|0|D|D|0|No Deposit|9||0|Transient|200|1|1|Check-Out|42598</v>
      </c>
      <c r="AI1327" s="14" t="str">
        <f aca="false">IF(COUNTIF($AH$4:$AH$2603,AH1327)&gt;1,"Duplicate","Unique")</f>
        <v>Unique</v>
      </c>
      <c r="AJ1327" s="14" t="str">
        <f aca="false">IF(COUNTBLANK(B1327:AG1327)&gt;0,"Missing ("&amp;COUNTBLANK(B1327:AG1327)&amp;")","Complete")</f>
        <v>Missing (1)</v>
      </c>
    </row>
    <row r="1328" customFormat="false" ht="15" hidden="false" customHeight="false" outlineLevel="0" collapsed="false">
      <c r="A1328" s="0" t="n">
        <v>1325</v>
      </c>
      <c r="B1328" s="0" t="s">
        <v>90</v>
      </c>
      <c r="C1328" s="0" t="n">
        <v>0</v>
      </c>
      <c r="D1328" s="0" t="n">
        <v>193</v>
      </c>
      <c r="E1328" s="0" t="n">
        <v>2016</v>
      </c>
      <c r="F1328" s="0" t="s">
        <v>91</v>
      </c>
      <c r="G1328" s="0" t="n">
        <v>28</v>
      </c>
      <c r="H1328" s="0" t="n">
        <v>9</v>
      </c>
      <c r="I1328" s="0" t="n">
        <v>2</v>
      </c>
      <c r="J1328" s="0" t="n">
        <v>5</v>
      </c>
      <c r="K1328" s="0" t="n">
        <v>2</v>
      </c>
      <c r="L1328" s="0" t="n">
        <v>0</v>
      </c>
      <c r="M1328" s="0" t="n">
        <v>0</v>
      </c>
      <c r="N1328" s="0" t="s">
        <v>82</v>
      </c>
      <c r="O1328" s="0" t="s">
        <v>122</v>
      </c>
      <c r="P1328" s="0" t="s">
        <v>93</v>
      </c>
      <c r="Q1328" s="0" t="s">
        <v>94</v>
      </c>
      <c r="R1328" s="0" t="n">
        <v>0</v>
      </c>
      <c r="S1328" s="0" t="n">
        <v>0</v>
      </c>
      <c r="T1328" s="0" t="n">
        <v>0</v>
      </c>
      <c r="U1328" s="0" t="s">
        <v>95</v>
      </c>
      <c r="V1328" s="0" t="s">
        <v>95</v>
      </c>
      <c r="W1328" s="0" t="n">
        <v>0</v>
      </c>
      <c r="X1328" s="0" t="s">
        <v>86</v>
      </c>
      <c r="Y1328" s="0" t="n">
        <v>8</v>
      </c>
      <c r="AA1328" s="0" t="n">
        <v>0</v>
      </c>
      <c r="AB1328" s="0" t="s">
        <v>87</v>
      </c>
      <c r="AC1328" s="0" t="n">
        <v>90.95</v>
      </c>
      <c r="AD1328" s="0" t="n">
        <v>0</v>
      </c>
      <c r="AE1328" s="0" t="n">
        <v>1</v>
      </c>
      <c r="AF1328" s="0" t="s">
        <v>88</v>
      </c>
      <c r="AG1328" s="13" t="n">
        <v>42567</v>
      </c>
      <c r="AH1328" s="0" t="str">
        <f aca="false">B1328&amp;"|"&amp;C1328&amp;"|"&amp;D1328&amp;"|"&amp;E1328&amp;"|"&amp;F1328&amp;"|"&amp;G1328&amp;"|"&amp;H1328&amp;"|"&amp;I1328&amp;"|"&amp;J1328&amp;"|"&amp;K1328&amp;"|"&amp;L1328&amp;"|"&amp;M1328&amp;"|"&amp;N1328&amp;"|"&amp;O1328&amp;"|"&amp;P1328&amp;"|"&amp;Q1328&amp;"|"&amp;R1328&amp;"|"&amp;S1328&amp;"|"&amp;T1328&amp;"|"&amp;U1328&amp;"|"&amp;V1328&amp;"|"&amp;W1328&amp;"|"&amp;X1328&amp;"|"&amp;Y1328&amp;"|"&amp;Z1328&amp;"|"&amp;AA1328&amp;"|"&amp;AB1328&amp;"|"&amp;AC1328&amp;"|"&amp;AD1328&amp;"|"&amp;AE1328&amp;"|"&amp;AF1328&amp;"|"&amp;AG1328</f>
        <v>City Hotel|0|193|2016|July|28|9|2|5|2|0|0|BB|FRA|Online TA|TA/TO|0|0|0|A|A|0|No Deposit|8||0|Transient|90.95|0|1|Check-Out|42567</v>
      </c>
      <c r="AI1328" s="0" t="str">
        <f aca="false">IF(COUNTIF($AH$4:$AH$2603,AH1328)&gt;1,"Duplicate","Unique")</f>
        <v>Unique</v>
      </c>
      <c r="AJ1328" s="0" t="str">
        <f aca="false">IF(COUNTBLANK(B1328:AG1328)&gt;0,"Missing ("&amp;COUNTBLANK(B1328:AG1328)&amp;")","Complete")</f>
        <v>Missing (1)</v>
      </c>
    </row>
    <row r="1329" customFormat="false" ht="15" hidden="false" customHeight="false" outlineLevel="0" collapsed="false">
      <c r="A1329" s="14" t="n">
        <v>1326</v>
      </c>
      <c r="B1329" s="14" t="s">
        <v>90</v>
      </c>
      <c r="C1329" s="14" t="n">
        <v>1</v>
      </c>
      <c r="D1329" s="14" t="n">
        <v>89</v>
      </c>
      <c r="E1329" s="14" t="n">
        <v>2015</v>
      </c>
      <c r="F1329" s="14" t="s">
        <v>111</v>
      </c>
      <c r="G1329" s="14" t="n">
        <v>40</v>
      </c>
      <c r="H1329" s="14" t="n">
        <v>3</v>
      </c>
      <c r="I1329" s="14" t="n">
        <v>2</v>
      </c>
      <c r="J1329" s="14" t="n">
        <v>2</v>
      </c>
      <c r="K1329" s="14" t="n">
        <v>2</v>
      </c>
      <c r="L1329" s="14" t="n">
        <v>0</v>
      </c>
      <c r="M1329" s="14" t="n">
        <v>0</v>
      </c>
      <c r="N1329" s="14" t="s">
        <v>82</v>
      </c>
      <c r="O1329" s="14" t="s">
        <v>92</v>
      </c>
      <c r="P1329" s="14" t="s">
        <v>116</v>
      </c>
      <c r="Q1329" s="14" t="s">
        <v>94</v>
      </c>
      <c r="R1329" s="14" t="n">
        <v>0</v>
      </c>
      <c r="S1329" s="14" t="n">
        <v>0</v>
      </c>
      <c r="T1329" s="14" t="n">
        <v>0</v>
      </c>
      <c r="U1329" s="14" t="s">
        <v>95</v>
      </c>
      <c r="V1329" s="14" t="s">
        <v>95</v>
      </c>
      <c r="W1329" s="14" t="n">
        <v>0</v>
      </c>
      <c r="X1329" s="14" t="s">
        <v>120</v>
      </c>
      <c r="Y1329" s="14" t="n">
        <v>1</v>
      </c>
      <c r="Z1329" s="14"/>
      <c r="AA1329" s="14" t="n">
        <v>0</v>
      </c>
      <c r="AB1329" s="14" t="s">
        <v>87</v>
      </c>
      <c r="AC1329" s="14" t="n">
        <v>62</v>
      </c>
      <c r="AD1329" s="14" t="n">
        <v>0</v>
      </c>
      <c r="AE1329" s="14" t="n">
        <v>0</v>
      </c>
      <c r="AF1329" s="14" t="s">
        <v>96</v>
      </c>
      <c r="AG1329" s="15" t="n">
        <v>42256</v>
      </c>
      <c r="AH1329" s="14" t="str">
        <f aca="false">B1329&amp;"|"&amp;C1329&amp;"|"&amp;D1329&amp;"|"&amp;E1329&amp;"|"&amp;F1329&amp;"|"&amp;G1329&amp;"|"&amp;H1329&amp;"|"&amp;I1329&amp;"|"&amp;J1329&amp;"|"&amp;K1329&amp;"|"&amp;L1329&amp;"|"&amp;M1329&amp;"|"&amp;N1329&amp;"|"&amp;O1329&amp;"|"&amp;P1329&amp;"|"&amp;Q1329&amp;"|"&amp;R1329&amp;"|"&amp;S1329&amp;"|"&amp;T1329&amp;"|"&amp;U1329&amp;"|"&amp;V1329&amp;"|"&amp;W1329&amp;"|"&amp;X1329&amp;"|"&amp;Y1329&amp;"|"&amp;Z1329&amp;"|"&amp;AA1329&amp;"|"&amp;AB1329&amp;"|"&amp;AC1329&amp;"|"&amp;AD1329&amp;"|"&amp;AE1329&amp;"|"&amp;AF1329&amp;"|"&amp;AG1329</f>
        <v>City Hotel|1|89|2015|October|40|3|2|2|2|0|0|BB|PRT|Groups|TA/TO|0|0|0|A|A|0|Non Refund|1||0|Transient|62|0|0|Canceled|42256</v>
      </c>
      <c r="AI1329" s="14" t="str">
        <f aca="false">IF(COUNTIF($AH$4:$AH$2603,AH1329)&gt;1,"Duplicate","Unique")</f>
        <v>Duplicate</v>
      </c>
      <c r="AJ1329" s="14" t="str">
        <f aca="false">IF(COUNTBLANK(B1329:AG1329)&gt;0,"Missing ("&amp;COUNTBLANK(B1329:AG1329)&amp;")","Complete")</f>
        <v>Missing (1)</v>
      </c>
    </row>
    <row r="1330" customFormat="false" ht="15" hidden="false" customHeight="false" outlineLevel="0" collapsed="false">
      <c r="A1330" s="0" t="n">
        <v>1327</v>
      </c>
      <c r="B1330" s="0" t="s">
        <v>90</v>
      </c>
      <c r="C1330" s="0" t="n">
        <v>1</v>
      </c>
      <c r="D1330" s="0" t="n">
        <v>22</v>
      </c>
      <c r="E1330" s="0" t="n">
        <v>2015</v>
      </c>
      <c r="F1330" s="0" t="s">
        <v>91</v>
      </c>
      <c r="G1330" s="0" t="n">
        <v>30</v>
      </c>
      <c r="H1330" s="0" t="n">
        <v>22</v>
      </c>
      <c r="I1330" s="0" t="n">
        <v>0</v>
      </c>
      <c r="J1330" s="0" t="n">
        <v>2</v>
      </c>
      <c r="K1330" s="0" t="n">
        <v>2</v>
      </c>
      <c r="L1330" s="0" t="n">
        <v>0</v>
      </c>
      <c r="M1330" s="0" t="n">
        <v>0</v>
      </c>
      <c r="N1330" s="0" t="s">
        <v>82</v>
      </c>
      <c r="O1330" s="0" t="s">
        <v>92</v>
      </c>
      <c r="P1330" s="0" t="s">
        <v>116</v>
      </c>
      <c r="Q1330" s="0" t="s">
        <v>94</v>
      </c>
      <c r="R1330" s="0" t="n">
        <v>0</v>
      </c>
      <c r="S1330" s="0" t="n">
        <v>0</v>
      </c>
      <c r="T1330" s="0" t="n">
        <v>0</v>
      </c>
      <c r="U1330" s="0" t="s">
        <v>95</v>
      </c>
      <c r="V1330" s="0" t="s">
        <v>95</v>
      </c>
      <c r="W1330" s="0" t="n">
        <v>0</v>
      </c>
      <c r="X1330" s="0" t="s">
        <v>120</v>
      </c>
      <c r="Y1330" s="0" t="n">
        <v>1</v>
      </c>
      <c r="AA1330" s="0" t="n">
        <v>0</v>
      </c>
      <c r="AB1330" s="0" t="s">
        <v>101</v>
      </c>
      <c r="AC1330" s="0" t="n">
        <v>62</v>
      </c>
      <c r="AD1330" s="0" t="n">
        <v>0</v>
      </c>
      <c r="AE1330" s="0" t="n">
        <v>0</v>
      </c>
      <c r="AF1330" s="0" t="s">
        <v>96</v>
      </c>
      <c r="AG1330" s="13" t="n">
        <v>42187</v>
      </c>
      <c r="AH1330" s="0" t="str">
        <f aca="false">B1330&amp;"|"&amp;C1330&amp;"|"&amp;D1330&amp;"|"&amp;E1330&amp;"|"&amp;F1330&amp;"|"&amp;G1330&amp;"|"&amp;H1330&amp;"|"&amp;I1330&amp;"|"&amp;J1330&amp;"|"&amp;K1330&amp;"|"&amp;L1330&amp;"|"&amp;M1330&amp;"|"&amp;N1330&amp;"|"&amp;O1330&amp;"|"&amp;P1330&amp;"|"&amp;Q1330&amp;"|"&amp;R1330&amp;"|"&amp;S1330&amp;"|"&amp;T1330&amp;"|"&amp;U1330&amp;"|"&amp;V1330&amp;"|"&amp;W1330&amp;"|"&amp;X1330&amp;"|"&amp;Y1330&amp;"|"&amp;Z1330&amp;"|"&amp;AA1330&amp;"|"&amp;AB1330&amp;"|"&amp;AC1330&amp;"|"&amp;AD1330&amp;"|"&amp;AE1330&amp;"|"&amp;AF1330&amp;"|"&amp;AG1330</f>
        <v>City Hotel|1|22|2015|July|30|22|0|2|2|0|0|BB|PRT|Groups|TA/TO|0|0|0|A|A|0|Non Refund|1||0|Transient-Party|62|0|0|Canceled|42187</v>
      </c>
      <c r="AI1330" s="0" t="str">
        <f aca="false">IF(COUNTIF($AH$4:$AH$2603,AH1330)&gt;1,"Duplicate","Unique")</f>
        <v>Unique</v>
      </c>
      <c r="AJ1330" s="0" t="str">
        <f aca="false">IF(COUNTBLANK(B1330:AG1330)&gt;0,"Missing ("&amp;COUNTBLANK(B1330:AG1330)&amp;")","Complete")</f>
        <v>Missing (1)</v>
      </c>
    </row>
    <row r="1331" customFormat="false" ht="15" hidden="false" customHeight="false" outlineLevel="0" collapsed="false">
      <c r="A1331" s="14" t="n">
        <v>1328</v>
      </c>
      <c r="B1331" s="14" t="s">
        <v>80</v>
      </c>
      <c r="C1331" s="14" t="n">
        <v>0</v>
      </c>
      <c r="D1331" s="14" t="n">
        <v>22</v>
      </c>
      <c r="E1331" s="14" t="n">
        <v>2017</v>
      </c>
      <c r="F1331" s="14" t="s">
        <v>118</v>
      </c>
      <c r="G1331" s="14" t="n">
        <v>8</v>
      </c>
      <c r="H1331" s="14" t="n">
        <v>23</v>
      </c>
      <c r="I1331" s="14" t="n">
        <v>0</v>
      </c>
      <c r="J1331" s="14" t="n">
        <v>2</v>
      </c>
      <c r="K1331" s="14" t="n">
        <v>2</v>
      </c>
      <c r="L1331" s="14" t="n">
        <v>0</v>
      </c>
      <c r="M1331" s="14" t="n">
        <v>0</v>
      </c>
      <c r="N1331" s="14" t="s">
        <v>129</v>
      </c>
      <c r="O1331" s="14" t="s">
        <v>92</v>
      </c>
      <c r="P1331" s="14" t="s">
        <v>116</v>
      </c>
      <c r="Q1331" s="14" t="s">
        <v>94</v>
      </c>
      <c r="R1331" s="14" t="n">
        <v>0</v>
      </c>
      <c r="S1331" s="14" t="n">
        <v>0</v>
      </c>
      <c r="T1331" s="14" t="n">
        <v>0</v>
      </c>
      <c r="U1331" s="14" t="s">
        <v>95</v>
      </c>
      <c r="V1331" s="14" t="s">
        <v>95</v>
      </c>
      <c r="W1331" s="14" t="n">
        <v>0</v>
      </c>
      <c r="X1331" s="14" t="s">
        <v>86</v>
      </c>
      <c r="Y1331" s="14" t="n">
        <v>68</v>
      </c>
      <c r="Z1331" s="14"/>
      <c r="AA1331" s="14" t="n">
        <v>0</v>
      </c>
      <c r="AB1331" s="14" t="s">
        <v>101</v>
      </c>
      <c r="AC1331" s="14" t="n">
        <v>60</v>
      </c>
      <c r="AD1331" s="14" t="n">
        <v>0</v>
      </c>
      <c r="AE1331" s="14" t="n">
        <v>0</v>
      </c>
      <c r="AF1331" s="14" t="s">
        <v>88</v>
      </c>
      <c r="AG1331" s="15" t="n">
        <v>42791</v>
      </c>
      <c r="AH1331" s="14" t="str">
        <f aca="false">B1331&amp;"|"&amp;C1331&amp;"|"&amp;D1331&amp;"|"&amp;E1331&amp;"|"&amp;F1331&amp;"|"&amp;G1331&amp;"|"&amp;H1331&amp;"|"&amp;I1331&amp;"|"&amp;J1331&amp;"|"&amp;K1331&amp;"|"&amp;L1331&amp;"|"&amp;M1331&amp;"|"&amp;N1331&amp;"|"&amp;O1331&amp;"|"&amp;P1331&amp;"|"&amp;Q1331&amp;"|"&amp;R1331&amp;"|"&amp;S1331&amp;"|"&amp;T1331&amp;"|"&amp;U1331&amp;"|"&amp;V1331&amp;"|"&amp;W1331&amp;"|"&amp;X1331&amp;"|"&amp;Y1331&amp;"|"&amp;Z1331&amp;"|"&amp;AA1331&amp;"|"&amp;AB1331&amp;"|"&amp;AC1331&amp;"|"&amp;AD1331&amp;"|"&amp;AE1331&amp;"|"&amp;AF1331&amp;"|"&amp;AG1331</f>
        <v>Resort Hotel|0|22|2017|February|8|23|0|2|2|0|0|Undefined|PRT|Groups|TA/TO|0|0|0|A|A|0|No Deposit|68||0|Transient-Party|60|0|0|Check-Out|42791</v>
      </c>
      <c r="AI1331" s="14" t="str">
        <f aca="false">IF(COUNTIF($AH$4:$AH$2603,AH1331)&gt;1,"Duplicate","Unique")</f>
        <v>Unique</v>
      </c>
      <c r="AJ1331" s="14" t="str">
        <f aca="false">IF(COUNTBLANK(B1331:AG1331)&gt;0,"Missing ("&amp;COUNTBLANK(B1331:AG1331)&amp;")","Complete")</f>
        <v>Missing (1)</v>
      </c>
    </row>
    <row r="1332" customFormat="false" ht="15" hidden="false" customHeight="false" outlineLevel="0" collapsed="false">
      <c r="A1332" s="0" t="n">
        <v>1329</v>
      </c>
      <c r="B1332" s="0" t="s">
        <v>90</v>
      </c>
      <c r="C1332" s="0" t="n">
        <v>0</v>
      </c>
      <c r="D1332" s="0" t="n">
        <v>101</v>
      </c>
      <c r="E1332" s="0" t="n">
        <v>2016</v>
      </c>
      <c r="F1332" s="0" t="s">
        <v>106</v>
      </c>
      <c r="G1332" s="0" t="n">
        <v>16</v>
      </c>
      <c r="H1332" s="0" t="n">
        <v>14</v>
      </c>
      <c r="I1332" s="0" t="n">
        <v>1</v>
      </c>
      <c r="J1332" s="0" t="n">
        <v>3</v>
      </c>
      <c r="K1332" s="0" t="n">
        <v>2</v>
      </c>
      <c r="L1332" s="0" t="n">
        <v>0</v>
      </c>
      <c r="M1332" s="0" t="n">
        <v>0</v>
      </c>
      <c r="N1332" s="0" t="s">
        <v>82</v>
      </c>
      <c r="O1332" s="0" t="s">
        <v>155</v>
      </c>
      <c r="P1332" s="0" t="s">
        <v>93</v>
      </c>
      <c r="Q1332" s="0" t="s">
        <v>94</v>
      </c>
      <c r="R1332" s="0" t="n">
        <v>0</v>
      </c>
      <c r="S1332" s="0" t="n">
        <v>0</v>
      </c>
      <c r="T1332" s="0" t="n">
        <v>0</v>
      </c>
      <c r="U1332" s="0" t="s">
        <v>138</v>
      </c>
      <c r="V1332" s="0" t="s">
        <v>138</v>
      </c>
      <c r="W1332" s="0" t="n">
        <v>0</v>
      </c>
      <c r="X1332" s="0" t="s">
        <v>86</v>
      </c>
      <c r="Y1332" s="0" t="n">
        <v>9</v>
      </c>
      <c r="AA1332" s="0" t="n">
        <v>0</v>
      </c>
      <c r="AB1332" s="0" t="s">
        <v>101</v>
      </c>
      <c r="AC1332" s="0" t="n">
        <v>77.78</v>
      </c>
      <c r="AD1332" s="0" t="n">
        <v>0</v>
      </c>
      <c r="AE1332" s="0" t="n">
        <v>1</v>
      </c>
      <c r="AF1332" s="0" t="s">
        <v>88</v>
      </c>
      <c r="AG1332" s="13" t="n">
        <v>42478</v>
      </c>
      <c r="AH1332" s="0" t="str">
        <f aca="false">B1332&amp;"|"&amp;C1332&amp;"|"&amp;D1332&amp;"|"&amp;E1332&amp;"|"&amp;F1332&amp;"|"&amp;G1332&amp;"|"&amp;H1332&amp;"|"&amp;I1332&amp;"|"&amp;J1332&amp;"|"&amp;K1332&amp;"|"&amp;L1332&amp;"|"&amp;M1332&amp;"|"&amp;N1332&amp;"|"&amp;O1332&amp;"|"&amp;P1332&amp;"|"&amp;Q1332&amp;"|"&amp;R1332&amp;"|"&amp;S1332&amp;"|"&amp;T1332&amp;"|"&amp;U1332&amp;"|"&amp;V1332&amp;"|"&amp;W1332&amp;"|"&amp;X1332&amp;"|"&amp;Y1332&amp;"|"&amp;Z1332&amp;"|"&amp;AA1332&amp;"|"&amp;AB1332&amp;"|"&amp;AC1332&amp;"|"&amp;AD1332&amp;"|"&amp;AE1332&amp;"|"&amp;AF1332&amp;"|"&amp;AG1332</f>
        <v>City Hotel|0|101|2016|April|16|14|1|3|2|0|0|BB|CHE|Online TA|TA/TO|0|0|0|B|B|0|No Deposit|9||0|Transient-Party|77.78|0|1|Check-Out|42478</v>
      </c>
      <c r="AI1332" s="0" t="str">
        <f aca="false">IF(COUNTIF($AH$4:$AH$2603,AH1332)&gt;1,"Duplicate","Unique")</f>
        <v>Unique</v>
      </c>
      <c r="AJ1332" s="0" t="str">
        <f aca="false">IF(COUNTBLANK(B1332:AG1332)&gt;0,"Missing ("&amp;COUNTBLANK(B1332:AG1332)&amp;")","Complete")</f>
        <v>Missing (1)</v>
      </c>
    </row>
    <row r="1333" customFormat="false" ht="15" hidden="false" customHeight="false" outlineLevel="0" collapsed="false">
      <c r="A1333" s="14" t="n">
        <v>1330</v>
      </c>
      <c r="B1333" s="14" t="s">
        <v>90</v>
      </c>
      <c r="C1333" s="14" t="n">
        <v>0</v>
      </c>
      <c r="D1333" s="14" t="n">
        <v>162</v>
      </c>
      <c r="E1333" s="14" t="n">
        <v>2017</v>
      </c>
      <c r="F1333" s="14" t="s">
        <v>135</v>
      </c>
      <c r="G1333" s="14" t="n">
        <v>26</v>
      </c>
      <c r="H1333" s="14" t="n">
        <v>28</v>
      </c>
      <c r="I1333" s="14" t="n">
        <v>0</v>
      </c>
      <c r="J1333" s="14" t="n">
        <v>4</v>
      </c>
      <c r="K1333" s="14" t="n">
        <v>1</v>
      </c>
      <c r="L1333" s="14" t="n">
        <v>0</v>
      </c>
      <c r="M1333" s="14" t="n">
        <v>0</v>
      </c>
      <c r="N1333" s="14" t="s">
        <v>82</v>
      </c>
      <c r="O1333" s="14" t="s">
        <v>122</v>
      </c>
      <c r="P1333" s="14" t="s">
        <v>84</v>
      </c>
      <c r="Q1333" s="14" t="s">
        <v>84</v>
      </c>
      <c r="R1333" s="14" t="n">
        <v>0</v>
      </c>
      <c r="S1333" s="14" t="n">
        <v>0</v>
      </c>
      <c r="T1333" s="14" t="n">
        <v>0</v>
      </c>
      <c r="U1333" s="14" t="s">
        <v>95</v>
      </c>
      <c r="V1333" s="14" t="s">
        <v>95</v>
      </c>
      <c r="W1333" s="14" t="n">
        <v>1</v>
      </c>
      <c r="X1333" s="14" t="s">
        <v>86</v>
      </c>
      <c r="Y1333" s="14"/>
      <c r="Z1333" s="14"/>
      <c r="AA1333" s="14" t="n">
        <v>0</v>
      </c>
      <c r="AB1333" s="14" t="s">
        <v>87</v>
      </c>
      <c r="AC1333" s="14" t="n">
        <v>117.85</v>
      </c>
      <c r="AD1333" s="14" t="n">
        <v>0</v>
      </c>
      <c r="AE1333" s="14" t="n">
        <v>3</v>
      </c>
      <c r="AF1333" s="14" t="s">
        <v>88</v>
      </c>
      <c r="AG1333" s="15" t="n">
        <v>42918</v>
      </c>
      <c r="AH1333" s="14" t="str">
        <f aca="false">B1333&amp;"|"&amp;C1333&amp;"|"&amp;D1333&amp;"|"&amp;E1333&amp;"|"&amp;F1333&amp;"|"&amp;G1333&amp;"|"&amp;H1333&amp;"|"&amp;I1333&amp;"|"&amp;J1333&amp;"|"&amp;K1333&amp;"|"&amp;L1333&amp;"|"&amp;M1333&amp;"|"&amp;N1333&amp;"|"&amp;O1333&amp;"|"&amp;P1333&amp;"|"&amp;Q1333&amp;"|"&amp;R1333&amp;"|"&amp;S1333&amp;"|"&amp;T1333&amp;"|"&amp;U1333&amp;"|"&amp;V1333&amp;"|"&amp;W1333&amp;"|"&amp;X1333&amp;"|"&amp;Y1333&amp;"|"&amp;Z1333&amp;"|"&amp;AA1333&amp;"|"&amp;AB1333&amp;"|"&amp;AC1333&amp;"|"&amp;AD1333&amp;"|"&amp;AE1333&amp;"|"&amp;AF1333&amp;"|"&amp;AG1333</f>
        <v>City Hotel|0|162|2017|June|26|28|0|4|1|0|0|BB|FRA|Direct|Direct|0|0|0|A|A|1|No Deposit|||0|Transient|117.85|0|3|Check-Out|42918</v>
      </c>
      <c r="AI1333" s="14" t="str">
        <f aca="false">IF(COUNTIF($AH$4:$AH$2603,AH1333)&gt;1,"Duplicate","Unique")</f>
        <v>Unique</v>
      </c>
      <c r="AJ1333" s="14" t="str">
        <f aca="false">IF(COUNTBLANK(B1333:AG1333)&gt;0,"Missing ("&amp;COUNTBLANK(B1333:AG1333)&amp;")","Complete")</f>
        <v>Missing (2)</v>
      </c>
    </row>
    <row r="1334" customFormat="false" ht="15" hidden="false" customHeight="false" outlineLevel="0" collapsed="false">
      <c r="A1334" s="0" t="n">
        <v>1331</v>
      </c>
      <c r="B1334" s="0" t="s">
        <v>80</v>
      </c>
      <c r="C1334" s="0" t="n">
        <v>0</v>
      </c>
      <c r="D1334" s="0" t="n">
        <v>22</v>
      </c>
      <c r="E1334" s="0" t="n">
        <v>2016</v>
      </c>
      <c r="F1334" s="0" t="s">
        <v>126</v>
      </c>
      <c r="G1334" s="0" t="n">
        <v>4</v>
      </c>
      <c r="H1334" s="0" t="n">
        <v>20</v>
      </c>
      <c r="I1334" s="0" t="n">
        <v>0</v>
      </c>
      <c r="J1334" s="0" t="n">
        <v>1</v>
      </c>
      <c r="K1334" s="0" t="n">
        <v>1</v>
      </c>
      <c r="L1334" s="0" t="n">
        <v>0</v>
      </c>
      <c r="M1334" s="0" t="n">
        <v>0</v>
      </c>
      <c r="N1334" s="0" t="s">
        <v>82</v>
      </c>
      <c r="O1334" s="0" t="s">
        <v>92</v>
      </c>
      <c r="P1334" s="0" t="s">
        <v>93</v>
      </c>
      <c r="Q1334" s="0" t="s">
        <v>94</v>
      </c>
      <c r="R1334" s="0" t="n">
        <v>1</v>
      </c>
      <c r="S1334" s="0" t="n">
        <v>0</v>
      </c>
      <c r="T1334" s="0" t="n">
        <v>1</v>
      </c>
      <c r="U1334" s="0" t="s">
        <v>95</v>
      </c>
      <c r="V1334" s="0" t="s">
        <v>109</v>
      </c>
      <c r="W1334" s="0" t="n">
        <v>0</v>
      </c>
      <c r="X1334" s="0" t="s">
        <v>86</v>
      </c>
      <c r="Y1334" s="0" t="n">
        <v>240</v>
      </c>
      <c r="AA1334" s="0" t="n">
        <v>0</v>
      </c>
      <c r="AB1334" s="0" t="s">
        <v>87</v>
      </c>
      <c r="AC1334" s="0" t="n">
        <v>39</v>
      </c>
      <c r="AD1334" s="0" t="n">
        <v>0</v>
      </c>
      <c r="AE1334" s="0" t="n">
        <v>2</v>
      </c>
      <c r="AF1334" s="0" t="s">
        <v>88</v>
      </c>
      <c r="AG1334" s="13" t="n">
        <v>42390</v>
      </c>
      <c r="AH1334" s="0" t="str">
        <f aca="false">B1334&amp;"|"&amp;C1334&amp;"|"&amp;D1334&amp;"|"&amp;E1334&amp;"|"&amp;F1334&amp;"|"&amp;G1334&amp;"|"&amp;H1334&amp;"|"&amp;I1334&amp;"|"&amp;J1334&amp;"|"&amp;K1334&amp;"|"&amp;L1334&amp;"|"&amp;M1334&amp;"|"&amp;N1334&amp;"|"&amp;O1334&amp;"|"&amp;P1334&amp;"|"&amp;Q1334&amp;"|"&amp;R1334&amp;"|"&amp;S1334&amp;"|"&amp;T1334&amp;"|"&amp;U1334&amp;"|"&amp;V1334&amp;"|"&amp;W1334&amp;"|"&amp;X1334&amp;"|"&amp;Y1334&amp;"|"&amp;Z1334&amp;"|"&amp;AA1334&amp;"|"&amp;AB1334&amp;"|"&amp;AC1334&amp;"|"&amp;AD1334&amp;"|"&amp;AE1334&amp;"|"&amp;AF1334&amp;"|"&amp;AG1334</f>
        <v>Resort Hotel|0|22|2016|January|4|20|0|1|1|0|0|BB|PRT|Online TA|TA/TO|1|0|1|A|D|0|No Deposit|240||0|Transient|39|0|2|Check-Out|42390</v>
      </c>
      <c r="AI1334" s="0" t="str">
        <f aca="false">IF(COUNTIF($AH$4:$AH$2603,AH1334)&gt;1,"Duplicate","Unique")</f>
        <v>Unique</v>
      </c>
      <c r="AJ1334" s="0" t="str">
        <f aca="false">IF(COUNTBLANK(B1334:AG1334)&gt;0,"Missing ("&amp;COUNTBLANK(B1334:AG1334)&amp;")","Complete")</f>
        <v>Missing (1)</v>
      </c>
    </row>
    <row r="1335" customFormat="false" ht="15" hidden="false" customHeight="false" outlineLevel="0" collapsed="false">
      <c r="A1335" s="14" t="n">
        <v>1332</v>
      </c>
      <c r="B1335" s="14" t="s">
        <v>80</v>
      </c>
      <c r="C1335" s="14" t="n">
        <v>0</v>
      </c>
      <c r="D1335" s="14" t="n">
        <v>4</v>
      </c>
      <c r="E1335" s="14" t="n">
        <v>2016</v>
      </c>
      <c r="F1335" s="14" t="s">
        <v>81</v>
      </c>
      <c r="G1335" s="14" t="n">
        <v>50</v>
      </c>
      <c r="H1335" s="14" t="n">
        <v>10</v>
      </c>
      <c r="I1335" s="14" t="n">
        <v>0</v>
      </c>
      <c r="J1335" s="14" t="n">
        <v>1</v>
      </c>
      <c r="K1335" s="14" t="n">
        <v>2</v>
      </c>
      <c r="L1335" s="14" t="n">
        <v>0</v>
      </c>
      <c r="M1335" s="14" t="n">
        <v>0</v>
      </c>
      <c r="N1335" s="14" t="s">
        <v>82</v>
      </c>
      <c r="O1335" s="14" t="s">
        <v>92</v>
      </c>
      <c r="P1335" s="14" t="s">
        <v>93</v>
      </c>
      <c r="Q1335" s="14" t="s">
        <v>94</v>
      </c>
      <c r="R1335" s="14" t="n">
        <v>0</v>
      </c>
      <c r="S1335" s="14" t="n">
        <v>0</v>
      </c>
      <c r="T1335" s="14" t="n">
        <v>0</v>
      </c>
      <c r="U1335" s="14" t="s">
        <v>95</v>
      </c>
      <c r="V1335" s="14" t="s">
        <v>109</v>
      </c>
      <c r="W1335" s="14" t="n">
        <v>0</v>
      </c>
      <c r="X1335" s="14" t="s">
        <v>86</v>
      </c>
      <c r="Y1335" s="14" t="n">
        <v>240</v>
      </c>
      <c r="Z1335" s="14"/>
      <c r="AA1335" s="14" t="n">
        <v>0</v>
      </c>
      <c r="AB1335" s="14" t="s">
        <v>87</v>
      </c>
      <c r="AC1335" s="14" t="n">
        <v>65</v>
      </c>
      <c r="AD1335" s="14" t="n">
        <v>0</v>
      </c>
      <c r="AE1335" s="14" t="n">
        <v>2</v>
      </c>
      <c r="AF1335" s="14" t="s">
        <v>88</v>
      </c>
      <c r="AG1335" s="15" t="n">
        <v>42715</v>
      </c>
      <c r="AH1335" s="14" t="str">
        <f aca="false">B1335&amp;"|"&amp;C1335&amp;"|"&amp;D1335&amp;"|"&amp;E1335&amp;"|"&amp;F1335&amp;"|"&amp;G1335&amp;"|"&amp;H1335&amp;"|"&amp;I1335&amp;"|"&amp;J1335&amp;"|"&amp;K1335&amp;"|"&amp;L1335&amp;"|"&amp;M1335&amp;"|"&amp;N1335&amp;"|"&amp;O1335&amp;"|"&amp;P1335&amp;"|"&amp;Q1335&amp;"|"&amp;R1335&amp;"|"&amp;S1335&amp;"|"&amp;T1335&amp;"|"&amp;U1335&amp;"|"&amp;V1335&amp;"|"&amp;W1335&amp;"|"&amp;X1335&amp;"|"&amp;Y1335&amp;"|"&amp;Z1335&amp;"|"&amp;AA1335&amp;"|"&amp;AB1335&amp;"|"&amp;AC1335&amp;"|"&amp;AD1335&amp;"|"&amp;AE1335&amp;"|"&amp;AF1335&amp;"|"&amp;AG1335</f>
        <v>Resort Hotel|0|4|2016|December|50|10|0|1|2|0|0|BB|PRT|Online TA|TA/TO|0|0|0|A|D|0|No Deposit|240||0|Transient|65|0|2|Check-Out|42715</v>
      </c>
      <c r="AI1335" s="14" t="str">
        <f aca="false">IF(COUNTIF($AH$4:$AH$2603,AH1335)&gt;1,"Duplicate","Unique")</f>
        <v>Unique</v>
      </c>
      <c r="AJ1335" s="14" t="str">
        <f aca="false">IF(COUNTBLANK(B1335:AG1335)&gt;0,"Missing ("&amp;COUNTBLANK(B1335:AG1335)&amp;")","Complete")</f>
        <v>Missing (1)</v>
      </c>
    </row>
    <row r="1336" customFormat="false" ht="15" hidden="false" customHeight="false" outlineLevel="0" collapsed="false">
      <c r="A1336" s="0" t="n">
        <v>1333</v>
      </c>
      <c r="B1336" s="0" t="s">
        <v>90</v>
      </c>
      <c r="C1336" s="0" t="n">
        <v>1</v>
      </c>
      <c r="D1336" s="0" t="n">
        <v>101</v>
      </c>
      <c r="E1336" s="0" t="n">
        <v>2017</v>
      </c>
      <c r="F1336" s="0" t="s">
        <v>103</v>
      </c>
      <c r="G1336" s="0" t="n">
        <v>11</v>
      </c>
      <c r="H1336" s="0" t="n">
        <v>18</v>
      </c>
      <c r="I1336" s="0" t="n">
        <v>1</v>
      </c>
      <c r="J1336" s="0" t="n">
        <v>1</v>
      </c>
      <c r="K1336" s="0" t="n">
        <v>2</v>
      </c>
      <c r="L1336" s="0" t="n">
        <v>0</v>
      </c>
      <c r="M1336" s="0" t="n">
        <v>0</v>
      </c>
      <c r="N1336" s="0" t="s">
        <v>82</v>
      </c>
      <c r="O1336" s="0" t="s">
        <v>108</v>
      </c>
      <c r="P1336" s="0" t="s">
        <v>93</v>
      </c>
      <c r="Q1336" s="0" t="s">
        <v>94</v>
      </c>
      <c r="R1336" s="0" t="n">
        <v>0</v>
      </c>
      <c r="S1336" s="0" t="n">
        <v>0</v>
      </c>
      <c r="T1336" s="0" t="n">
        <v>0</v>
      </c>
      <c r="U1336" s="0" t="s">
        <v>95</v>
      </c>
      <c r="V1336" s="0" t="s">
        <v>95</v>
      </c>
      <c r="W1336" s="0" t="n">
        <v>0</v>
      </c>
      <c r="X1336" s="0" t="s">
        <v>86</v>
      </c>
      <c r="Y1336" s="0" t="n">
        <v>9</v>
      </c>
      <c r="AA1336" s="0" t="n">
        <v>0</v>
      </c>
      <c r="AB1336" s="0" t="s">
        <v>87</v>
      </c>
      <c r="AC1336" s="0" t="n">
        <v>97.2</v>
      </c>
      <c r="AD1336" s="0" t="n">
        <v>0</v>
      </c>
      <c r="AE1336" s="0" t="n">
        <v>2</v>
      </c>
      <c r="AF1336" s="0" t="s">
        <v>96</v>
      </c>
      <c r="AG1336" s="13" t="n">
        <v>42794</v>
      </c>
      <c r="AH1336" s="0" t="str">
        <f aca="false">B1336&amp;"|"&amp;C1336&amp;"|"&amp;D1336&amp;"|"&amp;E1336&amp;"|"&amp;F1336&amp;"|"&amp;G1336&amp;"|"&amp;H1336&amp;"|"&amp;I1336&amp;"|"&amp;J1336&amp;"|"&amp;K1336&amp;"|"&amp;L1336&amp;"|"&amp;M1336&amp;"|"&amp;N1336&amp;"|"&amp;O1336&amp;"|"&amp;P1336&amp;"|"&amp;Q1336&amp;"|"&amp;R1336&amp;"|"&amp;S1336&amp;"|"&amp;T1336&amp;"|"&amp;U1336&amp;"|"&amp;V1336&amp;"|"&amp;W1336&amp;"|"&amp;X1336&amp;"|"&amp;Y1336&amp;"|"&amp;Z1336&amp;"|"&amp;AA1336&amp;"|"&amp;AB1336&amp;"|"&amp;AC1336&amp;"|"&amp;AD1336&amp;"|"&amp;AE1336&amp;"|"&amp;AF1336&amp;"|"&amp;AG1336</f>
        <v>City Hotel|1|101|2017|March|11|18|1|1|2|0|0|BB|DEU|Online TA|TA/TO|0|0|0|A|A|0|No Deposit|9||0|Transient|97.2|0|2|Canceled|42794</v>
      </c>
      <c r="AI1336" s="0" t="str">
        <f aca="false">IF(COUNTIF($AH$4:$AH$2603,AH1336)&gt;1,"Duplicate","Unique")</f>
        <v>Unique</v>
      </c>
      <c r="AJ1336" s="0" t="str">
        <f aca="false">IF(COUNTBLANK(B1336:AG1336)&gt;0,"Missing ("&amp;COUNTBLANK(B1336:AG1336)&amp;")","Complete")</f>
        <v>Missing (1)</v>
      </c>
    </row>
    <row r="1337" customFormat="false" ht="15" hidden="false" customHeight="false" outlineLevel="0" collapsed="false">
      <c r="A1337" s="14" t="n">
        <v>1334</v>
      </c>
      <c r="B1337" s="14" t="s">
        <v>80</v>
      </c>
      <c r="C1337" s="14" t="n">
        <v>0</v>
      </c>
      <c r="D1337" s="14" t="n">
        <v>22</v>
      </c>
      <c r="E1337" s="14" t="n">
        <v>2017</v>
      </c>
      <c r="F1337" s="14" t="s">
        <v>119</v>
      </c>
      <c r="G1337" s="14" t="n">
        <v>31</v>
      </c>
      <c r="H1337" s="14" t="n">
        <v>5</v>
      </c>
      <c r="I1337" s="14" t="n">
        <v>2</v>
      </c>
      <c r="J1337" s="14" t="n">
        <v>1</v>
      </c>
      <c r="K1337" s="14" t="n">
        <v>2</v>
      </c>
      <c r="L1337" s="14" t="n">
        <v>0</v>
      </c>
      <c r="M1337" s="14" t="n">
        <v>0</v>
      </c>
      <c r="N1337" s="14" t="s">
        <v>82</v>
      </c>
      <c r="O1337" s="14" t="s">
        <v>151</v>
      </c>
      <c r="P1337" s="14" t="s">
        <v>93</v>
      </c>
      <c r="Q1337" s="14" t="s">
        <v>94</v>
      </c>
      <c r="R1337" s="14" t="n">
        <v>0</v>
      </c>
      <c r="S1337" s="14" t="n">
        <v>0</v>
      </c>
      <c r="T1337" s="14" t="n">
        <v>0</v>
      </c>
      <c r="U1337" s="14" t="s">
        <v>95</v>
      </c>
      <c r="V1337" s="14" t="s">
        <v>95</v>
      </c>
      <c r="W1337" s="14" t="n">
        <v>1</v>
      </c>
      <c r="X1337" s="14" t="s">
        <v>86</v>
      </c>
      <c r="Y1337" s="14" t="n">
        <v>508</v>
      </c>
      <c r="Z1337" s="14"/>
      <c r="AA1337" s="14" t="n">
        <v>0</v>
      </c>
      <c r="AB1337" s="14" t="s">
        <v>101</v>
      </c>
      <c r="AC1337" s="14" t="n">
        <v>188.6</v>
      </c>
      <c r="AD1337" s="14" t="n">
        <v>0</v>
      </c>
      <c r="AE1337" s="14" t="n">
        <v>1</v>
      </c>
      <c r="AF1337" s="14" t="s">
        <v>88</v>
      </c>
      <c r="AG1337" s="15" t="n">
        <v>42955</v>
      </c>
      <c r="AH1337" s="14" t="str">
        <f aca="false">B1337&amp;"|"&amp;C1337&amp;"|"&amp;D1337&amp;"|"&amp;E1337&amp;"|"&amp;F1337&amp;"|"&amp;G1337&amp;"|"&amp;H1337&amp;"|"&amp;I1337&amp;"|"&amp;J1337&amp;"|"&amp;K1337&amp;"|"&amp;L1337&amp;"|"&amp;M1337&amp;"|"&amp;N1337&amp;"|"&amp;O1337&amp;"|"&amp;P1337&amp;"|"&amp;Q1337&amp;"|"&amp;R1337&amp;"|"&amp;S1337&amp;"|"&amp;T1337&amp;"|"&amp;U1337&amp;"|"&amp;V1337&amp;"|"&amp;W1337&amp;"|"&amp;X1337&amp;"|"&amp;Y1337&amp;"|"&amp;Z1337&amp;"|"&amp;AA1337&amp;"|"&amp;AB1337&amp;"|"&amp;AC1337&amp;"|"&amp;AD1337&amp;"|"&amp;AE1337&amp;"|"&amp;AF1337&amp;"|"&amp;AG1337</f>
        <v>Resort Hotel|0|22|2017|August|31|5|2|1|2|0|0|BB|CN|Online TA|TA/TO|0|0|0|A|A|1|No Deposit|508||0|Transient-Party|188.6|0|1|Check-Out|42955</v>
      </c>
      <c r="AI1337" s="14" t="str">
        <f aca="false">IF(COUNTIF($AH$4:$AH$2603,AH1337)&gt;1,"Duplicate","Unique")</f>
        <v>Unique</v>
      </c>
      <c r="AJ1337" s="14" t="str">
        <f aca="false">IF(COUNTBLANK(B1337:AG1337)&gt;0,"Missing ("&amp;COUNTBLANK(B1337:AG1337)&amp;")","Complete")</f>
        <v>Missing (1)</v>
      </c>
    </row>
    <row r="1338" customFormat="false" ht="15" hidden="false" customHeight="false" outlineLevel="0" collapsed="false">
      <c r="A1338" s="0" t="n">
        <v>1335</v>
      </c>
      <c r="B1338" s="0" t="s">
        <v>80</v>
      </c>
      <c r="C1338" s="0" t="n">
        <v>1</v>
      </c>
      <c r="D1338" s="0" t="n">
        <v>183</v>
      </c>
      <c r="E1338" s="0" t="n">
        <v>2016</v>
      </c>
      <c r="F1338" s="0" t="s">
        <v>81</v>
      </c>
      <c r="G1338" s="0" t="n">
        <v>49</v>
      </c>
      <c r="H1338" s="0" t="n">
        <v>3</v>
      </c>
      <c r="I1338" s="0" t="n">
        <v>2</v>
      </c>
      <c r="J1338" s="0" t="n">
        <v>1</v>
      </c>
      <c r="K1338" s="0" t="n">
        <v>2</v>
      </c>
      <c r="L1338" s="0" t="n">
        <v>0</v>
      </c>
      <c r="M1338" s="0" t="n">
        <v>0</v>
      </c>
      <c r="N1338" s="0" t="s">
        <v>142</v>
      </c>
      <c r="O1338" s="0" t="s">
        <v>92</v>
      </c>
      <c r="P1338" s="0" t="s">
        <v>116</v>
      </c>
      <c r="Q1338" s="0" t="s">
        <v>94</v>
      </c>
      <c r="R1338" s="0" t="n">
        <v>0</v>
      </c>
      <c r="S1338" s="0" t="n">
        <v>0</v>
      </c>
      <c r="T1338" s="0" t="n">
        <v>0</v>
      </c>
      <c r="U1338" s="0" t="s">
        <v>95</v>
      </c>
      <c r="V1338" s="0" t="s">
        <v>95</v>
      </c>
      <c r="W1338" s="0" t="n">
        <v>0</v>
      </c>
      <c r="X1338" s="0" t="s">
        <v>120</v>
      </c>
      <c r="Y1338" s="0" t="n">
        <v>38</v>
      </c>
      <c r="AA1338" s="0" t="n">
        <v>0</v>
      </c>
      <c r="AB1338" s="0" t="s">
        <v>87</v>
      </c>
      <c r="AC1338" s="0" t="n">
        <v>72</v>
      </c>
      <c r="AD1338" s="0" t="n">
        <v>0</v>
      </c>
      <c r="AE1338" s="0" t="n">
        <v>0</v>
      </c>
      <c r="AF1338" s="0" t="s">
        <v>96</v>
      </c>
      <c r="AG1338" s="13" t="n">
        <v>42669</v>
      </c>
      <c r="AH1338" s="0" t="str">
        <f aca="false">B1338&amp;"|"&amp;C1338&amp;"|"&amp;D1338&amp;"|"&amp;E1338&amp;"|"&amp;F1338&amp;"|"&amp;G1338&amp;"|"&amp;H1338&amp;"|"&amp;I1338&amp;"|"&amp;J1338&amp;"|"&amp;K1338&amp;"|"&amp;L1338&amp;"|"&amp;M1338&amp;"|"&amp;N1338&amp;"|"&amp;O1338&amp;"|"&amp;P1338&amp;"|"&amp;Q1338&amp;"|"&amp;R1338&amp;"|"&amp;S1338&amp;"|"&amp;T1338&amp;"|"&amp;U1338&amp;"|"&amp;V1338&amp;"|"&amp;W1338&amp;"|"&amp;X1338&amp;"|"&amp;Y1338&amp;"|"&amp;Z1338&amp;"|"&amp;AA1338&amp;"|"&amp;AB1338&amp;"|"&amp;AC1338&amp;"|"&amp;AD1338&amp;"|"&amp;AE1338&amp;"|"&amp;AF1338&amp;"|"&amp;AG1338</f>
        <v>Resort Hotel|1|183|2016|December|49|3|2|1|2|0|0|FB|PRT|Groups|TA/TO|0|0|0|A|A|0|Non Refund|38||0|Transient|72|0|0|Canceled|42669</v>
      </c>
      <c r="AI1338" s="0" t="str">
        <f aca="false">IF(COUNTIF($AH$4:$AH$2603,AH1338)&gt;1,"Duplicate","Unique")</f>
        <v>Unique</v>
      </c>
      <c r="AJ1338" s="0" t="str">
        <f aca="false">IF(COUNTBLANK(B1338:AG1338)&gt;0,"Missing ("&amp;COUNTBLANK(B1338:AG1338)&amp;")","Complete")</f>
        <v>Missing (1)</v>
      </c>
    </row>
    <row r="1339" customFormat="false" ht="15" hidden="false" customHeight="false" outlineLevel="0" collapsed="false">
      <c r="A1339" s="14" t="n">
        <v>1336</v>
      </c>
      <c r="B1339" s="14" t="s">
        <v>90</v>
      </c>
      <c r="C1339" s="14" t="n">
        <v>1</v>
      </c>
      <c r="D1339" s="14" t="n">
        <v>75</v>
      </c>
      <c r="E1339" s="14" t="n">
        <v>2017</v>
      </c>
      <c r="F1339" s="14" t="s">
        <v>126</v>
      </c>
      <c r="G1339" s="14" t="n">
        <v>1</v>
      </c>
      <c r="H1339" s="14" t="n">
        <v>7</v>
      </c>
      <c r="I1339" s="14" t="n">
        <v>1</v>
      </c>
      <c r="J1339" s="14" t="n">
        <v>1</v>
      </c>
      <c r="K1339" s="14" t="n">
        <v>1</v>
      </c>
      <c r="L1339" s="14" t="n">
        <v>0</v>
      </c>
      <c r="M1339" s="14" t="n">
        <v>0</v>
      </c>
      <c r="N1339" s="14" t="s">
        <v>82</v>
      </c>
      <c r="O1339" s="14" t="s">
        <v>123</v>
      </c>
      <c r="P1339" s="14" t="s">
        <v>93</v>
      </c>
      <c r="Q1339" s="14" t="s">
        <v>94</v>
      </c>
      <c r="R1339" s="14" t="n">
        <v>0</v>
      </c>
      <c r="S1339" s="14" t="n">
        <v>0</v>
      </c>
      <c r="T1339" s="14" t="n">
        <v>0</v>
      </c>
      <c r="U1339" s="14" t="s">
        <v>95</v>
      </c>
      <c r="V1339" s="14" t="s">
        <v>95</v>
      </c>
      <c r="W1339" s="14" t="n">
        <v>0</v>
      </c>
      <c r="X1339" s="14" t="s">
        <v>86</v>
      </c>
      <c r="Y1339" s="14" t="n">
        <v>9</v>
      </c>
      <c r="Z1339" s="14"/>
      <c r="AA1339" s="14" t="n">
        <v>0</v>
      </c>
      <c r="AB1339" s="14" t="s">
        <v>87</v>
      </c>
      <c r="AC1339" s="14" t="n">
        <v>86.4</v>
      </c>
      <c r="AD1339" s="14" t="n">
        <v>0</v>
      </c>
      <c r="AE1339" s="14" t="n">
        <v>1</v>
      </c>
      <c r="AF1339" s="14" t="s">
        <v>96</v>
      </c>
      <c r="AG1339" s="15" t="n">
        <v>42677</v>
      </c>
      <c r="AH1339" s="14" t="str">
        <f aca="false">B1339&amp;"|"&amp;C1339&amp;"|"&amp;D1339&amp;"|"&amp;E1339&amp;"|"&amp;F1339&amp;"|"&amp;G1339&amp;"|"&amp;H1339&amp;"|"&amp;I1339&amp;"|"&amp;J1339&amp;"|"&amp;K1339&amp;"|"&amp;L1339&amp;"|"&amp;M1339&amp;"|"&amp;N1339&amp;"|"&amp;O1339&amp;"|"&amp;P1339&amp;"|"&amp;Q1339&amp;"|"&amp;R1339&amp;"|"&amp;S1339&amp;"|"&amp;T1339&amp;"|"&amp;U1339&amp;"|"&amp;V1339&amp;"|"&amp;W1339&amp;"|"&amp;X1339&amp;"|"&amp;Y1339&amp;"|"&amp;Z1339&amp;"|"&amp;AA1339&amp;"|"&amp;AB1339&amp;"|"&amp;AC1339&amp;"|"&amp;AD1339&amp;"|"&amp;AE1339&amp;"|"&amp;AF1339&amp;"|"&amp;AG1339</f>
        <v>City Hotel|1|75|2017|January|1|7|1|1|1|0|0|BB|USA|Online TA|TA/TO|0|0|0|A|A|0|No Deposit|9||0|Transient|86.4|0|1|Canceled|42677</v>
      </c>
      <c r="AI1339" s="14" t="str">
        <f aca="false">IF(COUNTIF($AH$4:$AH$2603,AH1339)&gt;1,"Duplicate","Unique")</f>
        <v>Unique</v>
      </c>
      <c r="AJ1339" s="14" t="str">
        <f aca="false">IF(COUNTBLANK(B1339:AG1339)&gt;0,"Missing ("&amp;COUNTBLANK(B1339:AG1339)&amp;")","Complete")</f>
        <v>Missing (1)</v>
      </c>
    </row>
    <row r="1340" customFormat="false" ht="15" hidden="false" customHeight="false" outlineLevel="0" collapsed="false">
      <c r="A1340" s="0" t="n">
        <v>1337</v>
      </c>
      <c r="B1340" s="0" t="s">
        <v>80</v>
      </c>
      <c r="C1340" s="0" t="n">
        <v>0</v>
      </c>
      <c r="D1340" s="0" t="n">
        <v>4</v>
      </c>
      <c r="E1340" s="0" t="n">
        <v>2016</v>
      </c>
      <c r="F1340" s="0" t="s">
        <v>126</v>
      </c>
      <c r="G1340" s="0" t="n">
        <v>3</v>
      </c>
      <c r="H1340" s="0" t="n">
        <v>15</v>
      </c>
      <c r="I1340" s="0" t="n">
        <v>0</v>
      </c>
      <c r="J1340" s="0" t="n">
        <v>2</v>
      </c>
      <c r="K1340" s="0" t="n">
        <v>2</v>
      </c>
      <c r="L1340" s="0" t="n">
        <v>0</v>
      </c>
      <c r="M1340" s="0" t="n">
        <v>0</v>
      </c>
      <c r="N1340" s="0" t="s">
        <v>112</v>
      </c>
      <c r="O1340" s="0" t="s">
        <v>98</v>
      </c>
      <c r="P1340" s="0" t="s">
        <v>84</v>
      </c>
      <c r="Q1340" s="0" t="s">
        <v>84</v>
      </c>
      <c r="R1340" s="0" t="n">
        <v>0</v>
      </c>
      <c r="S1340" s="0" t="n">
        <v>0</v>
      </c>
      <c r="T1340" s="0" t="n">
        <v>0</v>
      </c>
      <c r="U1340" s="0" t="s">
        <v>95</v>
      </c>
      <c r="V1340" s="0" t="s">
        <v>95</v>
      </c>
      <c r="W1340" s="0" t="n">
        <v>2</v>
      </c>
      <c r="X1340" s="0" t="s">
        <v>86</v>
      </c>
      <c r="Y1340" s="0" t="n">
        <v>250</v>
      </c>
      <c r="AA1340" s="0" t="n">
        <v>0</v>
      </c>
      <c r="AB1340" s="0" t="s">
        <v>87</v>
      </c>
      <c r="AC1340" s="0" t="n">
        <v>73</v>
      </c>
      <c r="AD1340" s="0" t="n">
        <v>0</v>
      </c>
      <c r="AE1340" s="0" t="n">
        <v>1</v>
      </c>
      <c r="AF1340" s="0" t="s">
        <v>88</v>
      </c>
      <c r="AG1340" s="13" t="n">
        <v>42386</v>
      </c>
      <c r="AH1340" s="0" t="str">
        <f aca="false">B1340&amp;"|"&amp;C1340&amp;"|"&amp;D1340&amp;"|"&amp;E1340&amp;"|"&amp;F1340&amp;"|"&amp;G1340&amp;"|"&amp;H1340&amp;"|"&amp;I1340&amp;"|"&amp;J1340&amp;"|"&amp;K1340&amp;"|"&amp;L1340&amp;"|"&amp;M1340&amp;"|"&amp;N1340&amp;"|"&amp;O1340&amp;"|"&amp;P1340&amp;"|"&amp;Q1340&amp;"|"&amp;R1340&amp;"|"&amp;S1340&amp;"|"&amp;T1340&amp;"|"&amp;U1340&amp;"|"&amp;V1340&amp;"|"&amp;W1340&amp;"|"&amp;X1340&amp;"|"&amp;Y1340&amp;"|"&amp;Z1340&amp;"|"&amp;AA1340&amp;"|"&amp;AB1340&amp;"|"&amp;AC1340&amp;"|"&amp;AD1340&amp;"|"&amp;AE1340&amp;"|"&amp;AF1340&amp;"|"&amp;AG1340</f>
        <v>Resort Hotel|0|4|2016|January|3|15|0|2|2|0|0|HB|BRA|Direct|Direct|0|0|0|A|A|2|No Deposit|250||0|Transient|73|0|1|Check-Out|42386</v>
      </c>
      <c r="AI1340" s="0" t="str">
        <f aca="false">IF(COUNTIF($AH$4:$AH$2603,AH1340)&gt;1,"Duplicate","Unique")</f>
        <v>Unique</v>
      </c>
      <c r="AJ1340" s="0" t="str">
        <f aca="false">IF(COUNTBLANK(B1340:AG1340)&gt;0,"Missing ("&amp;COUNTBLANK(B1340:AG1340)&amp;")","Complete")</f>
        <v>Missing (1)</v>
      </c>
    </row>
    <row r="1341" customFormat="false" ht="15" hidden="false" customHeight="false" outlineLevel="0" collapsed="false">
      <c r="A1341" s="14" t="n">
        <v>1338</v>
      </c>
      <c r="B1341" s="14" t="s">
        <v>90</v>
      </c>
      <c r="C1341" s="14" t="n">
        <v>0</v>
      </c>
      <c r="D1341" s="14" t="n">
        <v>16</v>
      </c>
      <c r="E1341" s="14" t="n">
        <v>2015</v>
      </c>
      <c r="F1341" s="14" t="s">
        <v>119</v>
      </c>
      <c r="G1341" s="14" t="n">
        <v>32</v>
      </c>
      <c r="H1341" s="14" t="n">
        <v>8</v>
      </c>
      <c r="I1341" s="14" t="n">
        <v>2</v>
      </c>
      <c r="J1341" s="14" t="n">
        <v>2</v>
      </c>
      <c r="K1341" s="14" t="n">
        <v>2</v>
      </c>
      <c r="L1341" s="14" t="n">
        <v>0</v>
      </c>
      <c r="M1341" s="14" t="n">
        <v>0</v>
      </c>
      <c r="N1341" s="14" t="s">
        <v>82</v>
      </c>
      <c r="O1341" s="14" t="s">
        <v>115</v>
      </c>
      <c r="P1341" s="14" t="s">
        <v>116</v>
      </c>
      <c r="Q1341" s="14" t="s">
        <v>94</v>
      </c>
      <c r="R1341" s="14" t="n">
        <v>0</v>
      </c>
      <c r="S1341" s="14" t="n">
        <v>0</v>
      </c>
      <c r="T1341" s="14" t="n">
        <v>0</v>
      </c>
      <c r="U1341" s="14" t="s">
        <v>95</v>
      </c>
      <c r="V1341" s="14" t="s">
        <v>95</v>
      </c>
      <c r="W1341" s="14" t="n">
        <v>0</v>
      </c>
      <c r="X1341" s="14" t="s">
        <v>86</v>
      </c>
      <c r="Y1341" s="14" t="n">
        <v>1</v>
      </c>
      <c r="Z1341" s="14"/>
      <c r="AA1341" s="14" t="n">
        <v>0</v>
      </c>
      <c r="AB1341" s="14" t="s">
        <v>101</v>
      </c>
      <c r="AC1341" s="14" t="n">
        <v>62</v>
      </c>
      <c r="AD1341" s="14" t="n">
        <v>0</v>
      </c>
      <c r="AE1341" s="14" t="n">
        <v>0</v>
      </c>
      <c r="AF1341" s="14" t="s">
        <v>88</v>
      </c>
      <c r="AG1341" s="15" t="n">
        <v>42228</v>
      </c>
      <c r="AH1341" s="14" t="str">
        <f aca="false">B1341&amp;"|"&amp;C1341&amp;"|"&amp;D1341&amp;"|"&amp;E1341&amp;"|"&amp;F1341&amp;"|"&amp;G1341&amp;"|"&amp;H1341&amp;"|"&amp;I1341&amp;"|"&amp;J1341&amp;"|"&amp;K1341&amp;"|"&amp;L1341&amp;"|"&amp;M1341&amp;"|"&amp;N1341&amp;"|"&amp;O1341&amp;"|"&amp;P1341&amp;"|"&amp;Q1341&amp;"|"&amp;R1341&amp;"|"&amp;S1341&amp;"|"&amp;T1341&amp;"|"&amp;U1341&amp;"|"&amp;V1341&amp;"|"&amp;W1341&amp;"|"&amp;X1341&amp;"|"&amp;Y1341&amp;"|"&amp;Z1341&amp;"|"&amp;AA1341&amp;"|"&amp;AB1341&amp;"|"&amp;AC1341&amp;"|"&amp;AD1341&amp;"|"&amp;AE1341&amp;"|"&amp;AF1341&amp;"|"&amp;AG1341</f>
        <v>City Hotel|0|16|2015|August|32|8|2|2|2|0|0|BB|ESP|Groups|TA/TO|0|0|0|A|A|0|No Deposit|1||0|Transient-Party|62|0|0|Check-Out|42228</v>
      </c>
      <c r="AI1341" s="14" t="str">
        <f aca="false">IF(COUNTIF($AH$4:$AH$2603,AH1341)&gt;1,"Duplicate","Unique")</f>
        <v>Unique</v>
      </c>
      <c r="AJ1341" s="14" t="str">
        <f aca="false">IF(COUNTBLANK(B1341:AG1341)&gt;0,"Missing ("&amp;COUNTBLANK(B1341:AG1341)&amp;")","Complete")</f>
        <v>Missing (1)</v>
      </c>
    </row>
    <row r="1342" customFormat="false" ht="15" hidden="false" customHeight="false" outlineLevel="0" collapsed="false">
      <c r="A1342" s="0" t="n">
        <v>1339</v>
      </c>
      <c r="B1342" s="0" t="s">
        <v>90</v>
      </c>
      <c r="C1342" s="0" t="n">
        <v>1</v>
      </c>
      <c r="D1342" s="0" t="n">
        <v>127</v>
      </c>
      <c r="E1342" s="0" t="n">
        <v>2016</v>
      </c>
      <c r="F1342" s="0" t="s">
        <v>81</v>
      </c>
      <c r="G1342" s="0" t="n">
        <v>53</v>
      </c>
      <c r="H1342" s="0" t="n">
        <v>27</v>
      </c>
      <c r="I1342" s="0" t="n">
        <v>0</v>
      </c>
      <c r="J1342" s="0" t="n">
        <v>3</v>
      </c>
      <c r="K1342" s="0" t="n">
        <v>1</v>
      </c>
      <c r="L1342" s="0" t="n">
        <v>1</v>
      </c>
      <c r="M1342" s="0" t="n">
        <v>0</v>
      </c>
      <c r="N1342" s="0" t="s">
        <v>82</v>
      </c>
      <c r="O1342" s="0" t="s">
        <v>92</v>
      </c>
      <c r="P1342" s="0" t="s">
        <v>93</v>
      </c>
      <c r="Q1342" s="0" t="s">
        <v>94</v>
      </c>
      <c r="R1342" s="0" t="n">
        <v>0</v>
      </c>
      <c r="S1342" s="0" t="n">
        <v>0</v>
      </c>
      <c r="T1342" s="0" t="n">
        <v>0</v>
      </c>
      <c r="U1342" s="0" t="s">
        <v>109</v>
      </c>
      <c r="V1342" s="0" t="s">
        <v>109</v>
      </c>
      <c r="W1342" s="0" t="n">
        <v>0</v>
      </c>
      <c r="X1342" s="0" t="s">
        <v>86</v>
      </c>
      <c r="Y1342" s="0" t="n">
        <v>7</v>
      </c>
      <c r="AA1342" s="0" t="n">
        <v>0</v>
      </c>
      <c r="AB1342" s="0" t="s">
        <v>87</v>
      </c>
      <c r="AC1342" s="0" t="n">
        <v>84.05</v>
      </c>
      <c r="AD1342" s="0" t="n">
        <v>0</v>
      </c>
      <c r="AE1342" s="0" t="n">
        <v>1</v>
      </c>
      <c r="AF1342" s="0" t="s">
        <v>96</v>
      </c>
      <c r="AG1342" s="13" t="n">
        <v>42605</v>
      </c>
      <c r="AH1342" s="0" t="str">
        <f aca="false">B1342&amp;"|"&amp;C1342&amp;"|"&amp;D1342&amp;"|"&amp;E1342&amp;"|"&amp;F1342&amp;"|"&amp;G1342&amp;"|"&amp;H1342&amp;"|"&amp;I1342&amp;"|"&amp;J1342&amp;"|"&amp;K1342&amp;"|"&amp;L1342&amp;"|"&amp;M1342&amp;"|"&amp;N1342&amp;"|"&amp;O1342&amp;"|"&amp;P1342&amp;"|"&amp;Q1342&amp;"|"&amp;R1342&amp;"|"&amp;S1342&amp;"|"&amp;T1342&amp;"|"&amp;U1342&amp;"|"&amp;V1342&amp;"|"&amp;W1342&amp;"|"&amp;X1342&amp;"|"&amp;Y1342&amp;"|"&amp;Z1342&amp;"|"&amp;AA1342&amp;"|"&amp;AB1342&amp;"|"&amp;AC1342&amp;"|"&amp;AD1342&amp;"|"&amp;AE1342&amp;"|"&amp;AF1342&amp;"|"&amp;AG1342</f>
        <v>City Hotel|1|127|2016|December|53|27|0|3|1|1|0|BB|PRT|Online TA|TA/TO|0|0|0|D|D|0|No Deposit|7||0|Transient|84.05|0|1|Canceled|42605</v>
      </c>
      <c r="AI1342" s="0" t="str">
        <f aca="false">IF(COUNTIF($AH$4:$AH$2603,AH1342)&gt;1,"Duplicate","Unique")</f>
        <v>Unique</v>
      </c>
      <c r="AJ1342" s="0" t="str">
        <f aca="false">IF(COUNTBLANK(B1342:AG1342)&gt;0,"Missing ("&amp;COUNTBLANK(B1342:AG1342)&amp;")","Complete")</f>
        <v>Missing (1)</v>
      </c>
    </row>
    <row r="1343" customFormat="false" ht="15" hidden="false" customHeight="false" outlineLevel="0" collapsed="false">
      <c r="A1343" s="14" t="n">
        <v>1340</v>
      </c>
      <c r="B1343" s="14" t="s">
        <v>80</v>
      </c>
      <c r="C1343" s="14" t="n">
        <v>0</v>
      </c>
      <c r="D1343" s="14" t="n">
        <v>3</v>
      </c>
      <c r="E1343" s="14" t="n">
        <v>2017</v>
      </c>
      <c r="F1343" s="14" t="s">
        <v>135</v>
      </c>
      <c r="G1343" s="14" t="n">
        <v>22</v>
      </c>
      <c r="H1343" s="14" t="n">
        <v>1</v>
      </c>
      <c r="I1343" s="14" t="n">
        <v>0</v>
      </c>
      <c r="J1343" s="14" t="n">
        <v>1</v>
      </c>
      <c r="K1343" s="14" t="n">
        <v>1</v>
      </c>
      <c r="L1343" s="14" t="n">
        <v>0</v>
      </c>
      <c r="M1343" s="14" t="n">
        <v>0</v>
      </c>
      <c r="N1343" s="14" t="s">
        <v>82</v>
      </c>
      <c r="O1343" s="14" t="s">
        <v>92</v>
      </c>
      <c r="P1343" s="14" t="s">
        <v>128</v>
      </c>
      <c r="Q1343" s="14" t="s">
        <v>128</v>
      </c>
      <c r="R1343" s="14" t="n">
        <v>0</v>
      </c>
      <c r="S1343" s="14" t="n">
        <v>0</v>
      </c>
      <c r="T1343" s="14" t="n">
        <v>4</v>
      </c>
      <c r="U1343" s="14" t="s">
        <v>95</v>
      </c>
      <c r="V1343" s="14" t="s">
        <v>95</v>
      </c>
      <c r="W1343" s="14" t="n">
        <v>0</v>
      </c>
      <c r="X1343" s="14" t="s">
        <v>86</v>
      </c>
      <c r="Y1343" s="14"/>
      <c r="Z1343" s="14" t="n">
        <v>116</v>
      </c>
      <c r="AA1343" s="14" t="n">
        <v>0</v>
      </c>
      <c r="AB1343" s="14" t="s">
        <v>87</v>
      </c>
      <c r="AC1343" s="14" t="n">
        <v>75</v>
      </c>
      <c r="AD1343" s="14" t="n">
        <v>1</v>
      </c>
      <c r="AE1343" s="14" t="n">
        <v>0</v>
      </c>
      <c r="AF1343" s="14" t="s">
        <v>88</v>
      </c>
      <c r="AG1343" s="15" t="n">
        <v>42888</v>
      </c>
      <c r="AH1343" s="14" t="str">
        <f aca="false">B1343&amp;"|"&amp;C1343&amp;"|"&amp;D1343&amp;"|"&amp;E1343&amp;"|"&amp;F1343&amp;"|"&amp;G1343&amp;"|"&amp;H1343&amp;"|"&amp;I1343&amp;"|"&amp;J1343&amp;"|"&amp;K1343&amp;"|"&amp;L1343&amp;"|"&amp;M1343&amp;"|"&amp;N1343&amp;"|"&amp;O1343&amp;"|"&amp;P1343&amp;"|"&amp;Q1343&amp;"|"&amp;R1343&amp;"|"&amp;S1343&amp;"|"&amp;T1343&amp;"|"&amp;U1343&amp;"|"&amp;V1343&amp;"|"&amp;W1343&amp;"|"&amp;X1343&amp;"|"&amp;Y1343&amp;"|"&amp;Z1343&amp;"|"&amp;AA1343&amp;"|"&amp;AB1343&amp;"|"&amp;AC1343&amp;"|"&amp;AD1343&amp;"|"&amp;AE1343&amp;"|"&amp;AF1343&amp;"|"&amp;AG1343</f>
        <v>Resort Hotel|0|3|2017|June|22|1|0|1|1|0|0|BB|PRT|Corporate|Corporate|0|0|4|A|A|0|No Deposit||116|0|Transient|75|1|0|Check-Out|42888</v>
      </c>
      <c r="AI1343" s="14" t="str">
        <f aca="false">IF(COUNTIF($AH$4:$AH$2603,AH1343)&gt;1,"Duplicate","Unique")</f>
        <v>Unique</v>
      </c>
      <c r="AJ1343" s="14" t="str">
        <f aca="false">IF(COUNTBLANK(B1343:AG1343)&gt;0,"Missing ("&amp;COUNTBLANK(B1343:AG1343)&amp;")","Complete")</f>
        <v>Missing (1)</v>
      </c>
    </row>
    <row r="1344" customFormat="false" ht="15" hidden="false" customHeight="false" outlineLevel="0" collapsed="false">
      <c r="A1344" s="0" t="n">
        <v>1341</v>
      </c>
      <c r="B1344" s="0" t="s">
        <v>90</v>
      </c>
      <c r="C1344" s="0" t="n">
        <v>1</v>
      </c>
      <c r="D1344" s="0" t="n">
        <v>90</v>
      </c>
      <c r="E1344" s="0" t="n">
        <v>2016</v>
      </c>
      <c r="F1344" s="0" t="s">
        <v>81</v>
      </c>
      <c r="G1344" s="0" t="n">
        <v>53</v>
      </c>
      <c r="H1344" s="0" t="n">
        <v>26</v>
      </c>
      <c r="I1344" s="0" t="n">
        <v>1</v>
      </c>
      <c r="J1344" s="0" t="n">
        <v>4</v>
      </c>
      <c r="K1344" s="0" t="n">
        <v>2</v>
      </c>
      <c r="L1344" s="0" t="n">
        <v>0</v>
      </c>
      <c r="M1344" s="0" t="n">
        <v>0</v>
      </c>
      <c r="N1344" s="0" t="s">
        <v>107</v>
      </c>
      <c r="O1344" s="0" t="s">
        <v>122</v>
      </c>
      <c r="P1344" s="0" t="s">
        <v>93</v>
      </c>
      <c r="Q1344" s="0" t="s">
        <v>94</v>
      </c>
      <c r="R1344" s="0" t="n">
        <v>0</v>
      </c>
      <c r="S1344" s="0" t="n">
        <v>0</v>
      </c>
      <c r="T1344" s="0" t="n">
        <v>0</v>
      </c>
      <c r="U1344" s="0" t="s">
        <v>95</v>
      </c>
      <c r="V1344" s="0" t="s">
        <v>95</v>
      </c>
      <c r="W1344" s="0" t="n">
        <v>0</v>
      </c>
      <c r="X1344" s="0" t="s">
        <v>86</v>
      </c>
      <c r="Y1344" s="0" t="n">
        <v>9</v>
      </c>
      <c r="AA1344" s="0" t="n">
        <v>0</v>
      </c>
      <c r="AB1344" s="0" t="s">
        <v>87</v>
      </c>
      <c r="AC1344" s="0" t="n">
        <v>88.74</v>
      </c>
      <c r="AD1344" s="0" t="n">
        <v>0</v>
      </c>
      <c r="AE1344" s="0" t="n">
        <v>0</v>
      </c>
      <c r="AF1344" s="0" t="s">
        <v>96</v>
      </c>
      <c r="AG1344" s="13" t="n">
        <v>42640</v>
      </c>
      <c r="AH1344" s="0" t="str">
        <f aca="false">B1344&amp;"|"&amp;C1344&amp;"|"&amp;D1344&amp;"|"&amp;E1344&amp;"|"&amp;F1344&amp;"|"&amp;G1344&amp;"|"&amp;H1344&amp;"|"&amp;I1344&amp;"|"&amp;J1344&amp;"|"&amp;K1344&amp;"|"&amp;L1344&amp;"|"&amp;M1344&amp;"|"&amp;N1344&amp;"|"&amp;O1344&amp;"|"&amp;P1344&amp;"|"&amp;Q1344&amp;"|"&amp;R1344&amp;"|"&amp;S1344&amp;"|"&amp;T1344&amp;"|"&amp;U1344&amp;"|"&amp;V1344&amp;"|"&amp;W1344&amp;"|"&amp;X1344&amp;"|"&amp;Y1344&amp;"|"&amp;Z1344&amp;"|"&amp;AA1344&amp;"|"&amp;AB1344&amp;"|"&amp;AC1344&amp;"|"&amp;AD1344&amp;"|"&amp;AE1344&amp;"|"&amp;AF1344&amp;"|"&amp;AG1344</f>
        <v>City Hotel|1|90|2016|December|53|26|1|4|2|0|0|SC|FRA|Online TA|TA/TO|0|0|0|A|A|0|No Deposit|9||0|Transient|88.74|0|0|Canceled|42640</v>
      </c>
      <c r="AI1344" s="0" t="str">
        <f aca="false">IF(COUNTIF($AH$4:$AH$2603,AH1344)&gt;1,"Duplicate","Unique")</f>
        <v>Unique</v>
      </c>
      <c r="AJ1344" s="0" t="str">
        <f aca="false">IF(COUNTBLANK(B1344:AG1344)&gt;0,"Missing ("&amp;COUNTBLANK(B1344:AG1344)&amp;")","Complete")</f>
        <v>Missing (1)</v>
      </c>
    </row>
    <row r="1345" customFormat="false" ht="15" hidden="false" customHeight="false" outlineLevel="0" collapsed="false">
      <c r="A1345" s="14" t="n">
        <v>1342</v>
      </c>
      <c r="B1345" s="14" t="s">
        <v>80</v>
      </c>
      <c r="C1345" s="14" t="n">
        <v>1</v>
      </c>
      <c r="D1345" s="14" t="n">
        <v>51</v>
      </c>
      <c r="E1345" s="14" t="n">
        <v>2017</v>
      </c>
      <c r="F1345" s="14" t="s">
        <v>91</v>
      </c>
      <c r="G1345" s="14" t="n">
        <v>28</v>
      </c>
      <c r="H1345" s="14" t="n">
        <v>12</v>
      </c>
      <c r="I1345" s="14" t="n">
        <v>1</v>
      </c>
      <c r="J1345" s="14" t="n">
        <v>4</v>
      </c>
      <c r="K1345" s="14" t="n">
        <v>2</v>
      </c>
      <c r="L1345" s="14" t="n">
        <v>0</v>
      </c>
      <c r="M1345" s="14" t="n">
        <v>0</v>
      </c>
      <c r="N1345" s="14" t="s">
        <v>82</v>
      </c>
      <c r="O1345" s="14" t="s">
        <v>83</v>
      </c>
      <c r="P1345" s="14" t="s">
        <v>93</v>
      </c>
      <c r="Q1345" s="14" t="s">
        <v>94</v>
      </c>
      <c r="R1345" s="14" t="n">
        <v>0</v>
      </c>
      <c r="S1345" s="14" t="n">
        <v>0</v>
      </c>
      <c r="T1345" s="14" t="n">
        <v>0</v>
      </c>
      <c r="U1345" s="14" t="s">
        <v>95</v>
      </c>
      <c r="V1345" s="14" t="s">
        <v>95</v>
      </c>
      <c r="W1345" s="14" t="n">
        <v>0</v>
      </c>
      <c r="X1345" s="14" t="s">
        <v>86</v>
      </c>
      <c r="Y1345" s="14" t="n">
        <v>240</v>
      </c>
      <c r="Z1345" s="14"/>
      <c r="AA1345" s="14" t="n">
        <v>0</v>
      </c>
      <c r="AB1345" s="14" t="s">
        <v>87</v>
      </c>
      <c r="AC1345" s="14" t="n">
        <v>184</v>
      </c>
      <c r="AD1345" s="14" t="n">
        <v>0</v>
      </c>
      <c r="AE1345" s="14" t="n">
        <v>1</v>
      </c>
      <c r="AF1345" s="14" t="s">
        <v>96</v>
      </c>
      <c r="AG1345" s="15" t="n">
        <v>42878</v>
      </c>
      <c r="AH1345" s="14" t="str">
        <f aca="false">B1345&amp;"|"&amp;C1345&amp;"|"&amp;D1345&amp;"|"&amp;E1345&amp;"|"&amp;F1345&amp;"|"&amp;G1345&amp;"|"&amp;H1345&amp;"|"&amp;I1345&amp;"|"&amp;J1345&amp;"|"&amp;K1345&amp;"|"&amp;L1345&amp;"|"&amp;M1345&amp;"|"&amp;N1345&amp;"|"&amp;O1345&amp;"|"&amp;P1345&amp;"|"&amp;Q1345&amp;"|"&amp;R1345&amp;"|"&amp;S1345&amp;"|"&amp;T1345&amp;"|"&amp;U1345&amp;"|"&amp;V1345&amp;"|"&amp;W1345&amp;"|"&amp;X1345&amp;"|"&amp;Y1345&amp;"|"&amp;Z1345&amp;"|"&amp;AA1345&amp;"|"&amp;AB1345&amp;"|"&amp;AC1345&amp;"|"&amp;AD1345&amp;"|"&amp;AE1345&amp;"|"&amp;AF1345&amp;"|"&amp;AG1345</f>
        <v>Resort Hotel|1|51|2017|July|28|12|1|4|2|0|0|BB|GBR|Online TA|TA/TO|0|0|0|A|A|0|No Deposit|240||0|Transient|184|0|1|Canceled|42878</v>
      </c>
      <c r="AI1345" s="14" t="str">
        <f aca="false">IF(COUNTIF($AH$4:$AH$2603,AH1345)&gt;1,"Duplicate","Unique")</f>
        <v>Unique</v>
      </c>
      <c r="AJ1345" s="14" t="str">
        <f aca="false">IF(COUNTBLANK(B1345:AG1345)&gt;0,"Missing ("&amp;COUNTBLANK(B1345:AG1345)&amp;")","Complete")</f>
        <v>Missing (1)</v>
      </c>
    </row>
    <row r="1346" customFormat="false" ht="15" hidden="false" customHeight="false" outlineLevel="0" collapsed="false">
      <c r="A1346" s="0" t="n">
        <v>1343</v>
      </c>
      <c r="B1346" s="0" t="s">
        <v>80</v>
      </c>
      <c r="C1346" s="0" t="n">
        <v>0</v>
      </c>
      <c r="D1346" s="0" t="n">
        <v>137</v>
      </c>
      <c r="E1346" s="0" t="n">
        <v>2017</v>
      </c>
      <c r="F1346" s="0" t="s">
        <v>103</v>
      </c>
      <c r="G1346" s="0" t="n">
        <v>11</v>
      </c>
      <c r="H1346" s="0" t="n">
        <v>14</v>
      </c>
      <c r="I1346" s="0" t="n">
        <v>2</v>
      </c>
      <c r="J1346" s="0" t="n">
        <v>8</v>
      </c>
      <c r="K1346" s="0" t="n">
        <v>2</v>
      </c>
      <c r="L1346" s="0" t="n">
        <v>0</v>
      </c>
      <c r="M1346" s="0" t="n">
        <v>0</v>
      </c>
      <c r="N1346" s="0" t="s">
        <v>82</v>
      </c>
      <c r="O1346" s="0" t="s">
        <v>130</v>
      </c>
      <c r="P1346" s="0" t="s">
        <v>93</v>
      </c>
      <c r="Q1346" s="0" t="s">
        <v>94</v>
      </c>
      <c r="R1346" s="0" t="n">
        <v>0</v>
      </c>
      <c r="S1346" s="0" t="n">
        <v>0</v>
      </c>
      <c r="T1346" s="0" t="n">
        <v>0</v>
      </c>
      <c r="U1346" s="0" t="s">
        <v>85</v>
      </c>
      <c r="V1346" s="0" t="s">
        <v>85</v>
      </c>
      <c r="W1346" s="0" t="n">
        <v>0</v>
      </c>
      <c r="X1346" s="0" t="s">
        <v>86</v>
      </c>
      <c r="Y1346" s="0" t="n">
        <v>242</v>
      </c>
      <c r="AA1346" s="0" t="n">
        <v>0</v>
      </c>
      <c r="AB1346" s="0" t="s">
        <v>87</v>
      </c>
      <c r="AC1346" s="0" t="n">
        <v>60.3</v>
      </c>
      <c r="AD1346" s="0" t="n">
        <v>1</v>
      </c>
      <c r="AE1346" s="0" t="n">
        <v>1</v>
      </c>
      <c r="AF1346" s="0" t="s">
        <v>88</v>
      </c>
      <c r="AG1346" s="13" t="n">
        <v>42818</v>
      </c>
      <c r="AH1346" s="0" t="str">
        <f aca="false">B1346&amp;"|"&amp;C1346&amp;"|"&amp;D1346&amp;"|"&amp;E1346&amp;"|"&amp;F1346&amp;"|"&amp;G1346&amp;"|"&amp;H1346&amp;"|"&amp;I1346&amp;"|"&amp;J1346&amp;"|"&amp;K1346&amp;"|"&amp;L1346&amp;"|"&amp;M1346&amp;"|"&amp;N1346&amp;"|"&amp;O1346&amp;"|"&amp;P1346&amp;"|"&amp;Q1346&amp;"|"&amp;R1346&amp;"|"&amp;S1346&amp;"|"&amp;T1346&amp;"|"&amp;U1346&amp;"|"&amp;V1346&amp;"|"&amp;W1346&amp;"|"&amp;X1346&amp;"|"&amp;Y1346&amp;"|"&amp;Z1346&amp;"|"&amp;AA1346&amp;"|"&amp;AB1346&amp;"|"&amp;AC1346&amp;"|"&amp;AD1346&amp;"|"&amp;AE1346&amp;"|"&amp;AF1346&amp;"|"&amp;AG1346</f>
        <v>Resort Hotel|0|137|2017|March|11|14|2|8|2|0|0|BB|NLD|Online TA|TA/TO|0|0|0|F|F|0|No Deposit|242||0|Transient|60.3|1|1|Check-Out|42818</v>
      </c>
      <c r="AI1346" s="0" t="str">
        <f aca="false">IF(COUNTIF($AH$4:$AH$2603,AH1346)&gt;1,"Duplicate","Unique")</f>
        <v>Unique</v>
      </c>
      <c r="AJ1346" s="0" t="str">
        <f aca="false">IF(COUNTBLANK(B1346:AG1346)&gt;0,"Missing ("&amp;COUNTBLANK(B1346:AG1346)&amp;")","Complete")</f>
        <v>Missing (1)</v>
      </c>
    </row>
    <row r="1347" customFormat="false" ht="15" hidden="false" customHeight="false" outlineLevel="0" collapsed="false">
      <c r="A1347" s="14" t="n">
        <v>1344</v>
      </c>
      <c r="B1347" s="14" t="s">
        <v>80</v>
      </c>
      <c r="C1347" s="14" t="n">
        <v>1</v>
      </c>
      <c r="D1347" s="14" t="n">
        <v>43</v>
      </c>
      <c r="E1347" s="14" t="n">
        <v>2015</v>
      </c>
      <c r="F1347" s="14" t="s">
        <v>119</v>
      </c>
      <c r="G1347" s="14" t="n">
        <v>32</v>
      </c>
      <c r="H1347" s="14" t="n">
        <v>7</v>
      </c>
      <c r="I1347" s="14" t="n">
        <v>2</v>
      </c>
      <c r="J1347" s="14" t="n">
        <v>4</v>
      </c>
      <c r="K1347" s="14" t="n">
        <v>2</v>
      </c>
      <c r="L1347" s="14" t="n">
        <v>0</v>
      </c>
      <c r="M1347" s="14" t="n">
        <v>0</v>
      </c>
      <c r="N1347" s="14" t="s">
        <v>112</v>
      </c>
      <c r="O1347" s="14" t="s">
        <v>92</v>
      </c>
      <c r="P1347" s="14" t="s">
        <v>93</v>
      </c>
      <c r="Q1347" s="14" t="s">
        <v>94</v>
      </c>
      <c r="R1347" s="14" t="n">
        <v>0</v>
      </c>
      <c r="S1347" s="14" t="n">
        <v>0</v>
      </c>
      <c r="T1347" s="14" t="n">
        <v>0</v>
      </c>
      <c r="U1347" s="14" t="s">
        <v>95</v>
      </c>
      <c r="V1347" s="14" t="s">
        <v>95</v>
      </c>
      <c r="W1347" s="14" t="n">
        <v>0</v>
      </c>
      <c r="X1347" s="14" t="s">
        <v>86</v>
      </c>
      <c r="Y1347" s="14" t="n">
        <v>240</v>
      </c>
      <c r="Z1347" s="14"/>
      <c r="AA1347" s="14" t="n">
        <v>0</v>
      </c>
      <c r="AB1347" s="14" t="s">
        <v>87</v>
      </c>
      <c r="AC1347" s="14" t="n">
        <v>202</v>
      </c>
      <c r="AD1347" s="14" t="n">
        <v>0</v>
      </c>
      <c r="AE1347" s="14" t="n">
        <v>0</v>
      </c>
      <c r="AF1347" s="14" t="s">
        <v>96</v>
      </c>
      <c r="AG1347" s="15" t="n">
        <v>42182</v>
      </c>
      <c r="AH1347" s="14" t="str">
        <f aca="false">B1347&amp;"|"&amp;C1347&amp;"|"&amp;D1347&amp;"|"&amp;E1347&amp;"|"&amp;F1347&amp;"|"&amp;G1347&amp;"|"&amp;H1347&amp;"|"&amp;I1347&amp;"|"&amp;J1347&amp;"|"&amp;K1347&amp;"|"&amp;L1347&amp;"|"&amp;M1347&amp;"|"&amp;N1347&amp;"|"&amp;O1347&amp;"|"&amp;P1347&amp;"|"&amp;Q1347&amp;"|"&amp;R1347&amp;"|"&amp;S1347&amp;"|"&amp;T1347&amp;"|"&amp;U1347&amp;"|"&amp;V1347&amp;"|"&amp;W1347&amp;"|"&amp;X1347&amp;"|"&amp;Y1347&amp;"|"&amp;Z1347&amp;"|"&amp;AA1347&amp;"|"&amp;AB1347&amp;"|"&amp;AC1347&amp;"|"&amp;AD1347&amp;"|"&amp;AE1347&amp;"|"&amp;AF1347&amp;"|"&amp;AG1347</f>
        <v>Resort Hotel|1|43|2015|August|32|7|2|4|2|0|0|HB|PRT|Online TA|TA/TO|0|0|0|A|A|0|No Deposit|240||0|Transient|202|0|0|Canceled|42182</v>
      </c>
      <c r="AI1347" s="14" t="str">
        <f aca="false">IF(COUNTIF($AH$4:$AH$2603,AH1347)&gt;1,"Duplicate","Unique")</f>
        <v>Unique</v>
      </c>
      <c r="AJ1347" s="14" t="str">
        <f aca="false">IF(COUNTBLANK(B1347:AG1347)&gt;0,"Missing ("&amp;COUNTBLANK(B1347:AG1347)&amp;")","Complete")</f>
        <v>Missing (1)</v>
      </c>
    </row>
    <row r="1348" customFormat="false" ht="15" hidden="false" customHeight="false" outlineLevel="0" collapsed="false">
      <c r="A1348" s="0" t="n">
        <v>1345</v>
      </c>
      <c r="B1348" s="0" t="s">
        <v>90</v>
      </c>
      <c r="C1348" s="0" t="n">
        <v>0</v>
      </c>
      <c r="D1348" s="0" t="n">
        <v>61</v>
      </c>
      <c r="E1348" s="0" t="n">
        <v>2017</v>
      </c>
      <c r="F1348" s="0" t="s">
        <v>91</v>
      </c>
      <c r="G1348" s="0" t="n">
        <v>27</v>
      </c>
      <c r="H1348" s="0" t="n">
        <v>3</v>
      </c>
      <c r="I1348" s="0" t="n">
        <v>3</v>
      </c>
      <c r="J1348" s="0" t="n">
        <v>6</v>
      </c>
      <c r="K1348" s="0" t="n">
        <v>1</v>
      </c>
      <c r="L1348" s="0" t="n">
        <v>0</v>
      </c>
      <c r="M1348" s="0" t="n">
        <v>0</v>
      </c>
      <c r="N1348" s="0" t="s">
        <v>82</v>
      </c>
      <c r="O1348" s="0" t="s">
        <v>150</v>
      </c>
      <c r="P1348" s="0" t="s">
        <v>93</v>
      </c>
      <c r="Q1348" s="0" t="s">
        <v>94</v>
      </c>
      <c r="R1348" s="0" t="n">
        <v>0</v>
      </c>
      <c r="S1348" s="0" t="n">
        <v>0</v>
      </c>
      <c r="T1348" s="0" t="n">
        <v>0</v>
      </c>
      <c r="U1348" s="0" t="s">
        <v>138</v>
      </c>
      <c r="V1348" s="0" t="s">
        <v>95</v>
      </c>
      <c r="W1348" s="0" t="n">
        <v>1</v>
      </c>
      <c r="X1348" s="0" t="s">
        <v>86</v>
      </c>
      <c r="Y1348" s="0" t="n">
        <v>9</v>
      </c>
      <c r="AA1348" s="0" t="n">
        <v>0</v>
      </c>
      <c r="AB1348" s="0" t="s">
        <v>87</v>
      </c>
      <c r="AC1348" s="0" t="n">
        <v>94.8</v>
      </c>
      <c r="AD1348" s="0" t="n">
        <v>0</v>
      </c>
      <c r="AE1348" s="0" t="n">
        <v>0</v>
      </c>
      <c r="AF1348" s="0" t="s">
        <v>88</v>
      </c>
      <c r="AG1348" s="13" t="n">
        <v>42928</v>
      </c>
      <c r="AH1348" s="0" t="str">
        <f aca="false">B1348&amp;"|"&amp;C1348&amp;"|"&amp;D1348&amp;"|"&amp;E1348&amp;"|"&amp;F1348&amp;"|"&amp;G1348&amp;"|"&amp;H1348&amp;"|"&amp;I1348&amp;"|"&amp;J1348&amp;"|"&amp;K1348&amp;"|"&amp;L1348&amp;"|"&amp;M1348&amp;"|"&amp;N1348&amp;"|"&amp;O1348&amp;"|"&amp;P1348&amp;"|"&amp;Q1348&amp;"|"&amp;R1348&amp;"|"&amp;S1348&amp;"|"&amp;T1348&amp;"|"&amp;U1348&amp;"|"&amp;V1348&amp;"|"&amp;W1348&amp;"|"&amp;X1348&amp;"|"&amp;Y1348&amp;"|"&amp;Z1348&amp;"|"&amp;AA1348&amp;"|"&amp;AB1348&amp;"|"&amp;AC1348&amp;"|"&amp;AD1348&amp;"|"&amp;AE1348&amp;"|"&amp;AF1348&amp;"|"&amp;AG1348</f>
        <v>City Hotel|0|61|2017|July|27|3|3|6|1|0|0|BB|NOR|Online TA|TA/TO|0|0|0|B|A|1|No Deposit|9||0|Transient|94.8|0|0|Check-Out|42928</v>
      </c>
      <c r="AI1348" s="0" t="str">
        <f aca="false">IF(COUNTIF($AH$4:$AH$2603,AH1348)&gt;1,"Duplicate","Unique")</f>
        <v>Unique</v>
      </c>
      <c r="AJ1348" s="0" t="str">
        <f aca="false">IF(COUNTBLANK(B1348:AG1348)&gt;0,"Missing ("&amp;COUNTBLANK(B1348:AG1348)&amp;")","Complete")</f>
        <v>Missing (1)</v>
      </c>
    </row>
    <row r="1349" customFormat="false" ht="15" hidden="false" customHeight="false" outlineLevel="0" collapsed="false">
      <c r="A1349" s="14" t="n">
        <v>1346</v>
      </c>
      <c r="B1349" s="14" t="s">
        <v>90</v>
      </c>
      <c r="C1349" s="14" t="n">
        <v>1</v>
      </c>
      <c r="D1349" s="14" t="n">
        <v>313</v>
      </c>
      <c r="E1349" s="14" t="n">
        <v>2017</v>
      </c>
      <c r="F1349" s="14" t="s">
        <v>106</v>
      </c>
      <c r="G1349" s="14" t="n">
        <v>17</v>
      </c>
      <c r="H1349" s="14" t="n">
        <v>29</v>
      </c>
      <c r="I1349" s="14" t="n">
        <v>2</v>
      </c>
      <c r="J1349" s="14" t="n">
        <v>1</v>
      </c>
      <c r="K1349" s="14" t="n">
        <v>2</v>
      </c>
      <c r="L1349" s="14" t="n">
        <v>0</v>
      </c>
      <c r="M1349" s="14" t="n">
        <v>0</v>
      </c>
      <c r="N1349" s="14" t="s">
        <v>82</v>
      </c>
      <c r="O1349" s="14" t="s">
        <v>92</v>
      </c>
      <c r="P1349" s="14" t="s">
        <v>99</v>
      </c>
      <c r="Q1349" s="14" t="s">
        <v>94</v>
      </c>
      <c r="R1349" s="14" t="n">
        <v>0</v>
      </c>
      <c r="S1349" s="14" t="n">
        <v>0</v>
      </c>
      <c r="T1349" s="14" t="n">
        <v>0</v>
      </c>
      <c r="U1349" s="14" t="s">
        <v>95</v>
      </c>
      <c r="V1349" s="14" t="s">
        <v>95</v>
      </c>
      <c r="W1349" s="14" t="n">
        <v>0</v>
      </c>
      <c r="X1349" s="14" t="s">
        <v>120</v>
      </c>
      <c r="Y1349" s="14" t="n">
        <v>6</v>
      </c>
      <c r="Z1349" s="14"/>
      <c r="AA1349" s="14" t="n">
        <v>0</v>
      </c>
      <c r="AB1349" s="14" t="s">
        <v>87</v>
      </c>
      <c r="AC1349" s="14" t="n">
        <v>90</v>
      </c>
      <c r="AD1349" s="14" t="n">
        <v>0</v>
      </c>
      <c r="AE1349" s="14" t="n">
        <v>0</v>
      </c>
      <c r="AF1349" s="14" t="s">
        <v>96</v>
      </c>
      <c r="AG1349" s="15" t="n">
        <v>42789</v>
      </c>
      <c r="AH1349" s="14" t="str">
        <f aca="false">B1349&amp;"|"&amp;C1349&amp;"|"&amp;D1349&amp;"|"&amp;E1349&amp;"|"&amp;F1349&amp;"|"&amp;G1349&amp;"|"&amp;H1349&amp;"|"&amp;I1349&amp;"|"&amp;J1349&amp;"|"&amp;K1349&amp;"|"&amp;L1349&amp;"|"&amp;M1349&amp;"|"&amp;N1349&amp;"|"&amp;O1349&amp;"|"&amp;P1349&amp;"|"&amp;Q1349&amp;"|"&amp;R1349&amp;"|"&amp;S1349&amp;"|"&amp;T1349&amp;"|"&amp;U1349&amp;"|"&amp;V1349&amp;"|"&amp;W1349&amp;"|"&amp;X1349&amp;"|"&amp;Y1349&amp;"|"&amp;Z1349&amp;"|"&amp;AA1349&amp;"|"&amp;AB1349&amp;"|"&amp;AC1349&amp;"|"&amp;AD1349&amp;"|"&amp;AE1349&amp;"|"&amp;AF1349&amp;"|"&amp;AG1349</f>
        <v>City Hotel|1|313|2017|April|17|29|2|1|2|0|0|BB|PRT|Offline TA/TO|TA/TO|0|0|0|A|A|0|Non Refund|6||0|Transient|90|0|0|Canceled|42789</v>
      </c>
      <c r="AI1349" s="14" t="str">
        <f aca="false">IF(COUNTIF($AH$4:$AH$2603,AH1349)&gt;1,"Duplicate","Unique")</f>
        <v>Duplicate</v>
      </c>
      <c r="AJ1349" s="14" t="str">
        <f aca="false">IF(COUNTBLANK(B1349:AG1349)&gt;0,"Missing ("&amp;COUNTBLANK(B1349:AG1349)&amp;")","Complete")</f>
        <v>Missing (1)</v>
      </c>
    </row>
    <row r="1350" customFormat="false" ht="15" hidden="false" customHeight="false" outlineLevel="0" collapsed="false">
      <c r="A1350" s="0" t="n">
        <v>1347</v>
      </c>
      <c r="B1350" s="0" t="s">
        <v>90</v>
      </c>
      <c r="C1350" s="0" t="n">
        <v>0</v>
      </c>
      <c r="D1350" s="0" t="n">
        <v>0</v>
      </c>
      <c r="E1350" s="0" t="n">
        <v>2017</v>
      </c>
      <c r="F1350" s="0" t="s">
        <v>106</v>
      </c>
      <c r="G1350" s="0" t="n">
        <v>15</v>
      </c>
      <c r="H1350" s="0" t="n">
        <v>15</v>
      </c>
      <c r="I1350" s="0" t="n">
        <v>0</v>
      </c>
      <c r="J1350" s="0" t="n">
        <v>1</v>
      </c>
      <c r="K1350" s="0" t="n">
        <v>2</v>
      </c>
      <c r="L1350" s="0" t="n">
        <v>0</v>
      </c>
      <c r="M1350" s="0" t="n">
        <v>0</v>
      </c>
      <c r="N1350" s="0" t="s">
        <v>82</v>
      </c>
      <c r="O1350" s="0" t="s">
        <v>92</v>
      </c>
      <c r="P1350" s="0" t="s">
        <v>99</v>
      </c>
      <c r="Q1350" s="0" t="s">
        <v>94</v>
      </c>
      <c r="R1350" s="0" t="n">
        <v>0</v>
      </c>
      <c r="S1350" s="0" t="n">
        <v>0</v>
      </c>
      <c r="T1350" s="0" t="n">
        <v>0</v>
      </c>
      <c r="U1350" s="0" t="s">
        <v>109</v>
      </c>
      <c r="V1350" s="0" t="s">
        <v>109</v>
      </c>
      <c r="W1350" s="0" t="n">
        <v>4</v>
      </c>
      <c r="X1350" s="0" t="s">
        <v>86</v>
      </c>
      <c r="Y1350" s="0" t="n">
        <v>461</v>
      </c>
      <c r="AA1350" s="0" t="n">
        <v>0</v>
      </c>
      <c r="AB1350" s="0" t="s">
        <v>87</v>
      </c>
      <c r="AC1350" s="0" t="n">
        <v>144</v>
      </c>
      <c r="AD1350" s="0" t="n">
        <v>0</v>
      </c>
      <c r="AE1350" s="0" t="n">
        <v>0</v>
      </c>
      <c r="AF1350" s="0" t="s">
        <v>88</v>
      </c>
      <c r="AG1350" s="13" t="n">
        <v>42841</v>
      </c>
      <c r="AH1350" s="0" t="str">
        <f aca="false">B1350&amp;"|"&amp;C1350&amp;"|"&amp;D1350&amp;"|"&amp;E1350&amp;"|"&amp;F1350&amp;"|"&amp;G1350&amp;"|"&amp;H1350&amp;"|"&amp;I1350&amp;"|"&amp;J1350&amp;"|"&amp;K1350&amp;"|"&amp;L1350&amp;"|"&amp;M1350&amp;"|"&amp;N1350&amp;"|"&amp;O1350&amp;"|"&amp;P1350&amp;"|"&amp;Q1350&amp;"|"&amp;R1350&amp;"|"&amp;S1350&amp;"|"&amp;T1350&amp;"|"&amp;U1350&amp;"|"&amp;V1350&amp;"|"&amp;W1350&amp;"|"&amp;X1350&amp;"|"&amp;Y1350&amp;"|"&amp;Z1350&amp;"|"&amp;AA1350&amp;"|"&amp;AB1350&amp;"|"&amp;AC1350&amp;"|"&amp;AD1350&amp;"|"&amp;AE1350&amp;"|"&amp;AF1350&amp;"|"&amp;AG1350</f>
        <v>City Hotel|0|0|2017|April|15|15|0|1|2|0|0|BB|PRT|Offline TA/TO|TA/TO|0|0|0|D|D|4|No Deposit|461||0|Transient|144|0|0|Check-Out|42841</v>
      </c>
      <c r="AI1350" s="0" t="str">
        <f aca="false">IF(COUNTIF($AH$4:$AH$2603,AH1350)&gt;1,"Duplicate","Unique")</f>
        <v>Unique</v>
      </c>
      <c r="AJ1350" s="0" t="str">
        <f aca="false">IF(COUNTBLANK(B1350:AG1350)&gt;0,"Missing ("&amp;COUNTBLANK(B1350:AG1350)&amp;")","Complete")</f>
        <v>Missing (1)</v>
      </c>
    </row>
    <row r="1351" customFormat="false" ht="15" hidden="false" customHeight="false" outlineLevel="0" collapsed="false">
      <c r="A1351" s="14" t="n">
        <v>1348</v>
      </c>
      <c r="B1351" s="14" t="s">
        <v>80</v>
      </c>
      <c r="C1351" s="14" t="n">
        <v>0</v>
      </c>
      <c r="D1351" s="14" t="n">
        <v>24</v>
      </c>
      <c r="E1351" s="14" t="n">
        <v>2017</v>
      </c>
      <c r="F1351" s="14" t="s">
        <v>126</v>
      </c>
      <c r="G1351" s="14" t="n">
        <v>4</v>
      </c>
      <c r="H1351" s="14" t="n">
        <v>28</v>
      </c>
      <c r="I1351" s="14" t="n">
        <v>0</v>
      </c>
      <c r="J1351" s="14" t="n">
        <v>1</v>
      </c>
      <c r="K1351" s="14" t="n">
        <v>2</v>
      </c>
      <c r="L1351" s="14" t="n">
        <v>0</v>
      </c>
      <c r="M1351" s="14" t="n">
        <v>0</v>
      </c>
      <c r="N1351" s="14" t="s">
        <v>82</v>
      </c>
      <c r="O1351" s="14" t="s">
        <v>115</v>
      </c>
      <c r="P1351" s="14" t="s">
        <v>93</v>
      </c>
      <c r="Q1351" s="14" t="s">
        <v>94</v>
      </c>
      <c r="R1351" s="14" t="n">
        <v>0</v>
      </c>
      <c r="S1351" s="14" t="n">
        <v>0</v>
      </c>
      <c r="T1351" s="14" t="n">
        <v>0</v>
      </c>
      <c r="U1351" s="14" t="s">
        <v>95</v>
      </c>
      <c r="V1351" s="14" t="s">
        <v>124</v>
      </c>
      <c r="W1351" s="14" t="n">
        <v>1</v>
      </c>
      <c r="X1351" s="14" t="s">
        <v>86</v>
      </c>
      <c r="Y1351" s="14" t="n">
        <v>240</v>
      </c>
      <c r="Z1351" s="14"/>
      <c r="AA1351" s="14" t="n">
        <v>0</v>
      </c>
      <c r="AB1351" s="14" t="s">
        <v>87</v>
      </c>
      <c r="AC1351" s="14" t="n">
        <v>48</v>
      </c>
      <c r="AD1351" s="14" t="n">
        <v>0</v>
      </c>
      <c r="AE1351" s="14" t="n">
        <v>2</v>
      </c>
      <c r="AF1351" s="14" t="s">
        <v>88</v>
      </c>
      <c r="AG1351" s="15" t="n">
        <v>42764</v>
      </c>
      <c r="AH1351" s="14" t="str">
        <f aca="false">B1351&amp;"|"&amp;C1351&amp;"|"&amp;D1351&amp;"|"&amp;E1351&amp;"|"&amp;F1351&amp;"|"&amp;G1351&amp;"|"&amp;H1351&amp;"|"&amp;I1351&amp;"|"&amp;J1351&amp;"|"&amp;K1351&amp;"|"&amp;L1351&amp;"|"&amp;M1351&amp;"|"&amp;N1351&amp;"|"&amp;O1351&amp;"|"&amp;P1351&amp;"|"&amp;Q1351&amp;"|"&amp;R1351&amp;"|"&amp;S1351&amp;"|"&amp;T1351&amp;"|"&amp;U1351&amp;"|"&amp;V1351&amp;"|"&amp;W1351&amp;"|"&amp;X1351&amp;"|"&amp;Y1351&amp;"|"&amp;Z1351&amp;"|"&amp;AA1351&amp;"|"&amp;AB1351&amp;"|"&amp;AC1351&amp;"|"&amp;AD1351&amp;"|"&amp;AE1351&amp;"|"&amp;AF1351&amp;"|"&amp;AG1351</f>
        <v>Resort Hotel|0|24|2017|January|4|28|0|1|2|0|0|BB|ESP|Online TA|TA/TO|0|0|0|A|E|1|No Deposit|240||0|Transient|48|0|2|Check-Out|42764</v>
      </c>
      <c r="AI1351" s="14" t="str">
        <f aca="false">IF(COUNTIF($AH$4:$AH$2603,AH1351)&gt;1,"Duplicate","Unique")</f>
        <v>Unique</v>
      </c>
      <c r="AJ1351" s="14" t="str">
        <f aca="false">IF(COUNTBLANK(B1351:AG1351)&gt;0,"Missing ("&amp;COUNTBLANK(B1351:AG1351)&amp;")","Complete")</f>
        <v>Missing (1)</v>
      </c>
    </row>
    <row r="1352" customFormat="false" ht="15" hidden="false" customHeight="false" outlineLevel="0" collapsed="false">
      <c r="A1352" s="0" t="n">
        <v>1349</v>
      </c>
      <c r="B1352" s="0" t="s">
        <v>80</v>
      </c>
      <c r="C1352" s="0" t="n">
        <v>0</v>
      </c>
      <c r="D1352" s="0" t="n">
        <v>52</v>
      </c>
      <c r="E1352" s="0" t="n">
        <v>2017</v>
      </c>
      <c r="F1352" s="0" t="s">
        <v>91</v>
      </c>
      <c r="G1352" s="0" t="n">
        <v>27</v>
      </c>
      <c r="H1352" s="0" t="n">
        <v>7</v>
      </c>
      <c r="I1352" s="0" t="n">
        <v>0</v>
      </c>
      <c r="J1352" s="0" t="n">
        <v>2</v>
      </c>
      <c r="K1352" s="0" t="n">
        <v>2</v>
      </c>
      <c r="L1352" s="0" t="n">
        <v>2</v>
      </c>
      <c r="M1352" s="0" t="n">
        <v>0</v>
      </c>
      <c r="N1352" s="0" t="s">
        <v>82</v>
      </c>
      <c r="O1352" s="0" t="s">
        <v>92</v>
      </c>
      <c r="P1352" s="0" t="s">
        <v>93</v>
      </c>
      <c r="Q1352" s="0" t="s">
        <v>94</v>
      </c>
      <c r="R1352" s="0" t="n">
        <v>0</v>
      </c>
      <c r="S1352" s="0" t="n">
        <v>0</v>
      </c>
      <c r="T1352" s="0" t="n">
        <v>0</v>
      </c>
      <c r="U1352" s="0" t="s">
        <v>156</v>
      </c>
      <c r="V1352" s="0" t="s">
        <v>156</v>
      </c>
      <c r="W1352" s="0" t="n">
        <v>0</v>
      </c>
      <c r="X1352" s="0" t="s">
        <v>86</v>
      </c>
      <c r="Y1352" s="0" t="n">
        <v>240</v>
      </c>
      <c r="AA1352" s="0" t="n">
        <v>0</v>
      </c>
      <c r="AB1352" s="0" t="s">
        <v>87</v>
      </c>
      <c r="AC1352" s="0" t="n">
        <v>210</v>
      </c>
      <c r="AD1352" s="0" t="n">
        <v>0</v>
      </c>
      <c r="AE1352" s="0" t="n">
        <v>0</v>
      </c>
      <c r="AF1352" s="0" t="s">
        <v>88</v>
      </c>
      <c r="AG1352" s="13" t="n">
        <v>42925</v>
      </c>
      <c r="AH1352" s="0" t="str">
        <f aca="false">B1352&amp;"|"&amp;C1352&amp;"|"&amp;D1352&amp;"|"&amp;E1352&amp;"|"&amp;F1352&amp;"|"&amp;G1352&amp;"|"&amp;H1352&amp;"|"&amp;I1352&amp;"|"&amp;J1352&amp;"|"&amp;K1352&amp;"|"&amp;L1352&amp;"|"&amp;M1352&amp;"|"&amp;N1352&amp;"|"&amp;O1352&amp;"|"&amp;P1352&amp;"|"&amp;Q1352&amp;"|"&amp;R1352&amp;"|"&amp;S1352&amp;"|"&amp;T1352&amp;"|"&amp;U1352&amp;"|"&amp;V1352&amp;"|"&amp;W1352&amp;"|"&amp;X1352&amp;"|"&amp;Y1352&amp;"|"&amp;Z1352&amp;"|"&amp;AA1352&amp;"|"&amp;AB1352&amp;"|"&amp;AC1352&amp;"|"&amp;AD1352&amp;"|"&amp;AE1352&amp;"|"&amp;AF1352&amp;"|"&amp;AG1352</f>
        <v>Resort Hotel|0|52|2017|July|27|7|0|2|2|2|0|BB|PRT|Online TA|TA/TO|0|0|0|C|C|0|No Deposit|240||0|Transient|210|0|0|Check-Out|42925</v>
      </c>
      <c r="AI1352" s="0" t="str">
        <f aca="false">IF(COUNTIF($AH$4:$AH$2603,AH1352)&gt;1,"Duplicate","Unique")</f>
        <v>Unique</v>
      </c>
      <c r="AJ1352" s="0" t="str">
        <f aca="false">IF(COUNTBLANK(B1352:AG1352)&gt;0,"Missing ("&amp;COUNTBLANK(B1352:AG1352)&amp;")","Complete")</f>
        <v>Missing (1)</v>
      </c>
    </row>
    <row r="1353" customFormat="false" ht="15" hidden="false" customHeight="false" outlineLevel="0" collapsed="false">
      <c r="A1353" s="14" t="n">
        <v>1350</v>
      </c>
      <c r="B1353" s="14" t="s">
        <v>80</v>
      </c>
      <c r="C1353" s="14" t="n">
        <v>0</v>
      </c>
      <c r="D1353" s="14" t="n">
        <v>181</v>
      </c>
      <c r="E1353" s="14" t="n">
        <v>2017</v>
      </c>
      <c r="F1353" s="14" t="s">
        <v>103</v>
      </c>
      <c r="G1353" s="14" t="n">
        <v>9</v>
      </c>
      <c r="H1353" s="14" t="n">
        <v>1</v>
      </c>
      <c r="I1353" s="14" t="n">
        <v>6</v>
      </c>
      <c r="J1353" s="14" t="n">
        <v>19</v>
      </c>
      <c r="K1353" s="14" t="n">
        <v>2</v>
      </c>
      <c r="L1353" s="14" t="n">
        <v>0</v>
      </c>
      <c r="M1353" s="14" t="n">
        <v>0</v>
      </c>
      <c r="N1353" s="14" t="s">
        <v>112</v>
      </c>
      <c r="O1353" s="14" t="s">
        <v>92</v>
      </c>
      <c r="P1353" s="14" t="s">
        <v>116</v>
      </c>
      <c r="Q1353" s="14" t="s">
        <v>94</v>
      </c>
      <c r="R1353" s="14" t="n">
        <v>0</v>
      </c>
      <c r="S1353" s="14" t="n">
        <v>0</v>
      </c>
      <c r="T1353" s="14" t="n">
        <v>0</v>
      </c>
      <c r="U1353" s="14" t="s">
        <v>95</v>
      </c>
      <c r="V1353" s="14" t="s">
        <v>95</v>
      </c>
      <c r="W1353" s="14" t="n">
        <v>2</v>
      </c>
      <c r="X1353" s="14" t="s">
        <v>86</v>
      </c>
      <c r="Y1353" s="14" t="n">
        <v>440</v>
      </c>
      <c r="Z1353" s="14"/>
      <c r="AA1353" s="14" t="n">
        <v>0</v>
      </c>
      <c r="AB1353" s="14" t="s">
        <v>101</v>
      </c>
      <c r="AC1353" s="14" t="n">
        <v>57.8</v>
      </c>
      <c r="AD1353" s="14" t="n">
        <v>0</v>
      </c>
      <c r="AE1353" s="14" t="n">
        <v>1</v>
      </c>
      <c r="AF1353" s="14" t="s">
        <v>88</v>
      </c>
      <c r="AG1353" s="15" t="n">
        <v>42820</v>
      </c>
      <c r="AH1353" s="14" t="str">
        <f aca="false">B1353&amp;"|"&amp;C1353&amp;"|"&amp;D1353&amp;"|"&amp;E1353&amp;"|"&amp;F1353&amp;"|"&amp;G1353&amp;"|"&amp;H1353&amp;"|"&amp;I1353&amp;"|"&amp;J1353&amp;"|"&amp;K1353&amp;"|"&amp;L1353&amp;"|"&amp;M1353&amp;"|"&amp;N1353&amp;"|"&amp;O1353&amp;"|"&amp;P1353&amp;"|"&amp;Q1353&amp;"|"&amp;R1353&amp;"|"&amp;S1353&amp;"|"&amp;T1353&amp;"|"&amp;U1353&amp;"|"&amp;V1353&amp;"|"&amp;W1353&amp;"|"&amp;X1353&amp;"|"&amp;Y1353&amp;"|"&amp;Z1353&amp;"|"&amp;AA1353&amp;"|"&amp;AB1353&amp;"|"&amp;AC1353&amp;"|"&amp;AD1353&amp;"|"&amp;AE1353&amp;"|"&amp;AF1353&amp;"|"&amp;AG1353</f>
        <v>Resort Hotel|0|181|2017|March|9|1|6|19|2|0|0|HB|PRT|Groups|TA/TO|0|0|0|A|A|2|No Deposit|440||0|Transient-Party|57.8|0|1|Check-Out|42820</v>
      </c>
      <c r="AI1353" s="14" t="str">
        <f aca="false">IF(COUNTIF($AH$4:$AH$2603,AH1353)&gt;1,"Duplicate","Unique")</f>
        <v>Unique</v>
      </c>
      <c r="AJ1353" s="14" t="str">
        <f aca="false">IF(COUNTBLANK(B1353:AG1353)&gt;0,"Missing ("&amp;COUNTBLANK(B1353:AG1353)&amp;")","Complete")</f>
        <v>Missing (1)</v>
      </c>
    </row>
    <row r="1354" customFormat="false" ht="15" hidden="false" customHeight="false" outlineLevel="0" collapsed="false">
      <c r="A1354" s="0" t="n">
        <v>1351</v>
      </c>
      <c r="B1354" s="0" t="s">
        <v>90</v>
      </c>
      <c r="C1354" s="0" t="n">
        <v>1</v>
      </c>
      <c r="D1354" s="0" t="n">
        <v>122</v>
      </c>
      <c r="E1354" s="0" t="n">
        <v>2016</v>
      </c>
      <c r="F1354" s="0" t="s">
        <v>113</v>
      </c>
      <c r="G1354" s="0" t="n">
        <v>47</v>
      </c>
      <c r="H1354" s="0" t="n">
        <v>14</v>
      </c>
      <c r="I1354" s="0" t="n">
        <v>1</v>
      </c>
      <c r="J1354" s="0" t="n">
        <v>3</v>
      </c>
      <c r="K1354" s="0" t="n">
        <v>2</v>
      </c>
      <c r="L1354" s="0" t="n">
        <v>0</v>
      </c>
      <c r="M1354" s="0" t="n">
        <v>0</v>
      </c>
      <c r="N1354" s="0" t="s">
        <v>107</v>
      </c>
      <c r="O1354" s="0" t="s">
        <v>130</v>
      </c>
      <c r="P1354" s="0" t="s">
        <v>93</v>
      </c>
      <c r="Q1354" s="0" t="s">
        <v>94</v>
      </c>
      <c r="R1354" s="0" t="n">
        <v>0</v>
      </c>
      <c r="S1354" s="0" t="n">
        <v>0</v>
      </c>
      <c r="T1354" s="0" t="n">
        <v>0</v>
      </c>
      <c r="U1354" s="0" t="s">
        <v>95</v>
      </c>
      <c r="V1354" s="0" t="s">
        <v>95</v>
      </c>
      <c r="W1354" s="0" t="n">
        <v>0</v>
      </c>
      <c r="X1354" s="0" t="s">
        <v>86</v>
      </c>
      <c r="Y1354" s="0" t="n">
        <v>9</v>
      </c>
      <c r="AA1354" s="0" t="n">
        <v>0</v>
      </c>
      <c r="AB1354" s="0" t="s">
        <v>87</v>
      </c>
      <c r="AC1354" s="0" t="n">
        <v>75.9</v>
      </c>
      <c r="AD1354" s="0" t="n">
        <v>0</v>
      </c>
      <c r="AE1354" s="0" t="n">
        <v>2</v>
      </c>
      <c r="AF1354" s="0" t="s">
        <v>96</v>
      </c>
      <c r="AG1354" s="13" t="n">
        <v>42627</v>
      </c>
      <c r="AH1354" s="0" t="str">
        <f aca="false">B1354&amp;"|"&amp;C1354&amp;"|"&amp;D1354&amp;"|"&amp;E1354&amp;"|"&amp;F1354&amp;"|"&amp;G1354&amp;"|"&amp;H1354&amp;"|"&amp;I1354&amp;"|"&amp;J1354&amp;"|"&amp;K1354&amp;"|"&amp;L1354&amp;"|"&amp;M1354&amp;"|"&amp;N1354&amp;"|"&amp;O1354&amp;"|"&amp;P1354&amp;"|"&amp;Q1354&amp;"|"&amp;R1354&amp;"|"&amp;S1354&amp;"|"&amp;T1354&amp;"|"&amp;U1354&amp;"|"&amp;V1354&amp;"|"&amp;W1354&amp;"|"&amp;X1354&amp;"|"&amp;Y1354&amp;"|"&amp;Z1354&amp;"|"&amp;AA1354&amp;"|"&amp;AB1354&amp;"|"&amp;AC1354&amp;"|"&amp;AD1354&amp;"|"&amp;AE1354&amp;"|"&amp;AF1354&amp;"|"&amp;AG1354</f>
        <v>City Hotel|1|122|2016|November|47|14|1|3|2|0|0|SC|NLD|Online TA|TA/TO|0|0|0|A|A|0|No Deposit|9||0|Transient|75.9|0|2|Canceled|42627</v>
      </c>
      <c r="AI1354" s="0" t="str">
        <f aca="false">IF(COUNTIF($AH$4:$AH$2603,AH1354)&gt;1,"Duplicate","Unique")</f>
        <v>Unique</v>
      </c>
      <c r="AJ1354" s="0" t="str">
        <f aca="false">IF(COUNTBLANK(B1354:AG1354)&gt;0,"Missing ("&amp;COUNTBLANK(B1354:AG1354)&amp;")","Complete")</f>
        <v>Missing (1)</v>
      </c>
    </row>
    <row r="1355" customFormat="false" ht="15" hidden="false" customHeight="false" outlineLevel="0" collapsed="false">
      <c r="A1355" s="14" t="n">
        <v>1352</v>
      </c>
      <c r="B1355" s="14" t="s">
        <v>80</v>
      </c>
      <c r="C1355" s="14" t="n">
        <v>1</v>
      </c>
      <c r="D1355" s="14" t="n">
        <v>82</v>
      </c>
      <c r="E1355" s="14" t="n">
        <v>2016</v>
      </c>
      <c r="F1355" s="14" t="s">
        <v>118</v>
      </c>
      <c r="G1355" s="14" t="n">
        <v>7</v>
      </c>
      <c r="H1355" s="14" t="n">
        <v>7</v>
      </c>
      <c r="I1355" s="14" t="n">
        <v>2</v>
      </c>
      <c r="J1355" s="14" t="n">
        <v>0</v>
      </c>
      <c r="K1355" s="14" t="n">
        <v>2</v>
      </c>
      <c r="L1355" s="14" t="n">
        <v>0</v>
      </c>
      <c r="M1355" s="14" t="n">
        <v>0</v>
      </c>
      <c r="N1355" s="14" t="s">
        <v>129</v>
      </c>
      <c r="O1355" s="14" t="s">
        <v>92</v>
      </c>
      <c r="P1355" s="14" t="s">
        <v>116</v>
      </c>
      <c r="Q1355" s="14" t="s">
        <v>94</v>
      </c>
      <c r="R1355" s="14" t="n">
        <v>1</v>
      </c>
      <c r="S1355" s="14" t="n">
        <v>1</v>
      </c>
      <c r="T1355" s="14" t="n">
        <v>0</v>
      </c>
      <c r="U1355" s="14" t="s">
        <v>95</v>
      </c>
      <c r="V1355" s="14" t="s">
        <v>95</v>
      </c>
      <c r="W1355" s="14" t="n">
        <v>0</v>
      </c>
      <c r="X1355" s="14" t="s">
        <v>86</v>
      </c>
      <c r="Y1355" s="14" t="n">
        <v>67</v>
      </c>
      <c r="Z1355" s="14"/>
      <c r="AA1355" s="14" t="n">
        <v>0</v>
      </c>
      <c r="AB1355" s="14" t="s">
        <v>101</v>
      </c>
      <c r="AC1355" s="14" t="n">
        <v>66</v>
      </c>
      <c r="AD1355" s="14" t="n">
        <v>0</v>
      </c>
      <c r="AE1355" s="14" t="n">
        <v>0</v>
      </c>
      <c r="AF1355" s="14" t="s">
        <v>96</v>
      </c>
      <c r="AG1355" s="15" t="n">
        <v>42403</v>
      </c>
      <c r="AH1355" s="14" t="str">
        <f aca="false">B1355&amp;"|"&amp;C1355&amp;"|"&amp;D1355&amp;"|"&amp;E1355&amp;"|"&amp;F1355&amp;"|"&amp;G1355&amp;"|"&amp;H1355&amp;"|"&amp;I1355&amp;"|"&amp;J1355&amp;"|"&amp;K1355&amp;"|"&amp;L1355&amp;"|"&amp;M1355&amp;"|"&amp;N1355&amp;"|"&amp;O1355&amp;"|"&amp;P1355&amp;"|"&amp;Q1355&amp;"|"&amp;R1355&amp;"|"&amp;S1355&amp;"|"&amp;T1355&amp;"|"&amp;U1355&amp;"|"&amp;V1355&amp;"|"&amp;W1355&amp;"|"&amp;X1355&amp;"|"&amp;Y1355&amp;"|"&amp;Z1355&amp;"|"&amp;AA1355&amp;"|"&amp;AB1355&amp;"|"&amp;AC1355&amp;"|"&amp;AD1355&amp;"|"&amp;AE1355&amp;"|"&amp;AF1355&amp;"|"&amp;AG1355</f>
        <v>Resort Hotel|1|82|2016|February|7|7|2|0|2|0|0|Undefined|PRT|Groups|TA/TO|1|1|0|A|A|0|No Deposit|67||0|Transient-Party|66|0|0|Canceled|42403</v>
      </c>
      <c r="AI1355" s="14" t="str">
        <f aca="false">IF(COUNTIF($AH$4:$AH$2603,AH1355)&gt;1,"Duplicate","Unique")</f>
        <v>Duplicate</v>
      </c>
      <c r="AJ1355" s="14" t="str">
        <f aca="false">IF(COUNTBLANK(B1355:AG1355)&gt;0,"Missing ("&amp;COUNTBLANK(B1355:AG1355)&amp;")","Complete")</f>
        <v>Missing (1)</v>
      </c>
    </row>
    <row r="1356" customFormat="false" ht="15" hidden="false" customHeight="false" outlineLevel="0" collapsed="false">
      <c r="A1356" s="0" t="n">
        <v>1353</v>
      </c>
      <c r="B1356" s="0" t="s">
        <v>80</v>
      </c>
      <c r="C1356" s="0" t="n">
        <v>1</v>
      </c>
      <c r="D1356" s="0" t="n">
        <v>280</v>
      </c>
      <c r="E1356" s="0" t="n">
        <v>2017</v>
      </c>
      <c r="F1356" s="0" t="s">
        <v>121</v>
      </c>
      <c r="G1356" s="0" t="n">
        <v>21</v>
      </c>
      <c r="H1356" s="0" t="n">
        <v>23</v>
      </c>
      <c r="I1356" s="0" t="n">
        <v>0</v>
      </c>
      <c r="J1356" s="0" t="n">
        <v>2</v>
      </c>
      <c r="K1356" s="0" t="n">
        <v>2</v>
      </c>
      <c r="L1356" s="0" t="n">
        <v>0</v>
      </c>
      <c r="M1356" s="0" t="n">
        <v>0</v>
      </c>
      <c r="N1356" s="0" t="s">
        <v>82</v>
      </c>
      <c r="O1356" s="0" t="s">
        <v>108</v>
      </c>
      <c r="P1356" s="0" t="s">
        <v>93</v>
      </c>
      <c r="Q1356" s="0" t="s">
        <v>94</v>
      </c>
      <c r="R1356" s="0" t="n">
        <v>0</v>
      </c>
      <c r="S1356" s="0" t="n">
        <v>0</v>
      </c>
      <c r="T1356" s="0" t="n">
        <v>0</v>
      </c>
      <c r="U1356" s="0" t="s">
        <v>95</v>
      </c>
      <c r="V1356" s="0" t="s">
        <v>95</v>
      </c>
      <c r="W1356" s="0" t="n">
        <v>2</v>
      </c>
      <c r="X1356" s="0" t="s">
        <v>86</v>
      </c>
      <c r="Y1356" s="0" t="n">
        <v>240</v>
      </c>
      <c r="AA1356" s="0" t="n">
        <v>0</v>
      </c>
      <c r="AB1356" s="0" t="s">
        <v>87</v>
      </c>
      <c r="AC1356" s="0" t="n">
        <v>54</v>
      </c>
      <c r="AD1356" s="0" t="n">
        <v>0</v>
      </c>
      <c r="AE1356" s="0" t="n">
        <v>1</v>
      </c>
      <c r="AF1356" s="0" t="s">
        <v>96</v>
      </c>
      <c r="AG1356" s="13" t="n">
        <v>42600</v>
      </c>
      <c r="AH1356" s="0" t="str">
        <f aca="false">B1356&amp;"|"&amp;C1356&amp;"|"&amp;D1356&amp;"|"&amp;E1356&amp;"|"&amp;F1356&amp;"|"&amp;G1356&amp;"|"&amp;H1356&amp;"|"&amp;I1356&amp;"|"&amp;J1356&amp;"|"&amp;K1356&amp;"|"&amp;L1356&amp;"|"&amp;M1356&amp;"|"&amp;N1356&amp;"|"&amp;O1356&amp;"|"&amp;P1356&amp;"|"&amp;Q1356&amp;"|"&amp;R1356&amp;"|"&amp;S1356&amp;"|"&amp;T1356&amp;"|"&amp;U1356&amp;"|"&amp;V1356&amp;"|"&amp;W1356&amp;"|"&amp;X1356&amp;"|"&amp;Y1356&amp;"|"&amp;Z1356&amp;"|"&amp;AA1356&amp;"|"&amp;AB1356&amp;"|"&amp;AC1356&amp;"|"&amp;AD1356&amp;"|"&amp;AE1356&amp;"|"&amp;AF1356&amp;"|"&amp;AG1356</f>
        <v>Resort Hotel|1|280|2017|May|21|23|0|2|2|0|0|BB|DEU|Online TA|TA/TO|0|0|0|A|A|2|No Deposit|240||0|Transient|54|0|1|Canceled|42600</v>
      </c>
      <c r="AI1356" s="0" t="str">
        <f aca="false">IF(COUNTIF($AH$4:$AH$2603,AH1356)&gt;1,"Duplicate","Unique")</f>
        <v>Unique</v>
      </c>
      <c r="AJ1356" s="0" t="str">
        <f aca="false">IF(COUNTBLANK(B1356:AG1356)&gt;0,"Missing ("&amp;COUNTBLANK(B1356:AG1356)&amp;")","Complete")</f>
        <v>Missing (1)</v>
      </c>
    </row>
    <row r="1357" customFormat="false" ht="15" hidden="false" customHeight="false" outlineLevel="0" collapsed="false">
      <c r="A1357" s="14" t="n">
        <v>1354</v>
      </c>
      <c r="B1357" s="14" t="s">
        <v>90</v>
      </c>
      <c r="C1357" s="14" t="n">
        <v>1</v>
      </c>
      <c r="D1357" s="14" t="n">
        <v>28</v>
      </c>
      <c r="E1357" s="14" t="n">
        <v>2017</v>
      </c>
      <c r="F1357" s="14" t="s">
        <v>103</v>
      </c>
      <c r="G1357" s="14" t="n">
        <v>9</v>
      </c>
      <c r="H1357" s="14" t="n">
        <v>2</v>
      </c>
      <c r="I1357" s="14" t="n">
        <v>0</v>
      </c>
      <c r="J1357" s="14" t="n">
        <v>3</v>
      </c>
      <c r="K1357" s="14" t="n">
        <v>2</v>
      </c>
      <c r="L1357" s="14" t="n">
        <v>0</v>
      </c>
      <c r="M1357" s="14" t="n">
        <v>0</v>
      </c>
      <c r="N1357" s="14" t="s">
        <v>82</v>
      </c>
      <c r="O1357" s="14" t="s">
        <v>92</v>
      </c>
      <c r="P1357" s="14" t="s">
        <v>116</v>
      </c>
      <c r="Q1357" s="14" t="s">
        <v>94</v>
      </c>
      <c r="R1357" s="14" t="n">
        <v>0</v>
      </c>
      <c r="S1357" s="14" t="n">
        <v>0</v>
      </c>
      <c r="T1357" s="14" t="n">
        <v>0</v>
      </c>
      <c r="U1357" s="14" t="s">
        <v>95</v>
      </c>
      <c r="V1357" s="14" t="s">
        <v>95</v>
      </c>
      <c r="W1357" s="14" t="n">
        <v>0</v>
      </c>
      <c r="X1357" s="14" t="s">
        <v>120</v>
      </c>
      <c r="Y1357" s="14"/>
      <c r="Z1357" s="14"/>
      <c r="AA1357" s="14" t="n">
        <v>0</v>
      </c>
      <c r="AB1357" s="14" t="s">
        <v>87</v>
      </c>
      <c r="AC1357" s="14" t="n">
        <v>95</v>
      </c>
      <c r="AD1357" s="14" t="n">
        <v>0</v>
      </c>
      <c r="AE1357" s="14" t="n">
        <v>0</v>
      </c>
      <c r="AF1357" s="14" t="s">
        <v>96</v>
      </c>
      <c r="AG1357" s="15" t="n">
        <v>42768</v>
      </c>
      <c r="AH1357" s="14" t="str">
        <f aca="false">B1357&amp;"|"&amp;C1357&amp;"|"&amp;D1357&amp;"|"&amp;E1357&amp;"|"&amp;F1357&amp;"|"&amp;G1357&amp;"|"&amp;H1357&amp;"|"&amp;I1357&amp;"|"&amp;J1357&amp;"|"&amp;K1357&amp;"|"&amp;L1357&amp;"|"&amp;M1357&amp;"|"&amp;N1357&amp;"|"&amp;O1357&amp;"|"&amp;P1357&amp;"|"&amp;Q1357&amp;"|"&amp;R1357&amp;"|"&amp;S1357&amp;"|"&amp;T1357&amp;"|"&amp;U1357&amp;"|"&amp;V1357&amp;"|"&amp;W1357&amp;"|"&amp;X1357&amp;"|"&amp;Y1357&amp;"|"&amp;Z1357&amp;"|"&amp;AA1357&amp;"|"&amp;AB1357&amp;"|"&amp;AC1357&amp;"|"&amp;AD1357&amp;"|"&amp;AE1357&amp;"|"&amp;AF1357&amp;"|"&amp;AG1357</f>
        <v>City Hotel|1|28|2017|March|9|2|0|3|2|0|0|BB|PRT|Groups|TA/TO|0|0|0|A|A|0|Non Refund|||0|Transient|95|0|0|Canceled|42768</v>
      </c>
      <c r="AI1357" s="14" t="str">
        <f aca="false">IF(COUNTIF($AH$4:$AH$2603,AH1357)&gt;1,"Duplicate","Unique")</f>
        <v>Duplicate</v>
      </c>
      <c r="AJ1357" s="14" t="str">
        <f aca="false">IF(COUNTBLANK(B1357:AG1357)&gt;0,"Missing ("&amp;COUNTBLANK(B1357:AG1357)&amp;")","Complete")</f>
        <v>Missing (2)</v>
      </c>
    </row>
    <row r="1358" customFormat="false" ht="15" hidden="false" customHeight="false" outlineLevel="0" collapsed="false">
      <c r="A1358" s="0" t="n">
        <v>1355</v>
      </c>
      <c r="B1358" s="0" t="s">
        <v>90</v>
      </c>
      <c r="C1358" s="0" t="n">
        <v>1</v>
      </c>
      <c r="D1358" s="0" t="n">
        <v>475</v>
      </c>
      <c r="E1358" s="0" t="n">
        <v>2016</v>
      </c>
      <c r="F1358" s="0" t="s">
        <v>111</v>
      </c>
      <c r="G1358" s="0" t="n">
        <v>44</v>
      </c>
      <c r="H1358" s="0" t="n">
        <v>27</v>
      </c>
      <c r="I1358" s="0" t="n">
        <v>0</v>
      </c>
      <c r="J1358" s="0" t="n">
        <v>2</v>
      </c>
      <c r="K1358" s="0" t="n">
        <v>2</v>
      </c>
      <c r="L1358" s="0" t="n">
        <v>0</v>
      </c>
      <c r="M1358" s="0" t="n">
        <v>0</v>
      </c>
      <c r="N1358" s="0" t="s">
        <v>82</v>
      </c>
      <c r="O1358" s="0" t="s">
        <v>92</v>
      </c>
      <c r="P1358" s="0" t="s">
        <v>116</v>
      </c>
      <c r="Q1358" s="0" t="s">
        <v>94</v>
      </c>
      <c r="R1358" s="0" t="n">
        <v>0</v>
      </c>
      <c r="S1358" s="0" t="n">
        <v>0</v>
      </c>
      <c r="T1358" s="0" t="n">
        <v>0</v>
      </c>
      <c r="U1358" s="0" t="s">
        <v>95</v>
      </c>
      <c r="V1358" s="0" t="s">
        <v>95</v>
      </c>
      <c r="W1358" s="0" t="n">
        <v>0</v>
      </c>
      <c r="X1358" s="0" t="s">
        <v>120</v>
      </c>
      <c r="Y1358" s="0" t="n">
        <v>1</v>
      </c>
      <c r="AA1358" s="0" t="n">
        <v>0</v>
      </c>
      <c r="AB1358" s="0" t="s">
        <v>87</v>
      </c>
      <c r="AC1358" s="0" t="n">
        <v>62</v>
      </c>
      <c r="AD1358" s="0" t="n">
        <v>0</v>
      </c>
      <c r="AE1358" s="0" t="n">
        <v>0</v>
      </c>
      <c r="AF1358" s="0" t="s">
        <v>96</v>
      </c>
      <c r="AG1358" s="13" t="n">
        <v>42298</v>
      </c>
      <c r="AH1358" s="0" t="str">
        <f aca="false">B1358&amp;"|"&amp;C1358&amp;"|"&amp;D1358&amp;"|"&amp;E1358&amp;"|"&amp;F1358&amp;"|"&amp;G1358&amp;"|"&amp;H1358&amp;"|"&amp;I1358&amp;"|"&amp;J1358&amp;"|"&amp;K1358&amp;"|"&amp;L1358&amp;"|"&amp;M1358&amp;"|"&amp;N1358&amp;"|"&amp;O1358&amp;"|"&amp;P1358&amp;"|"&amp;Q1358&amp;"|"&amp;R1358&amp;"|"&amp;S1358&amp;"|"&amp;T1358&amp;"|"&amp;U1358&amp;"|"&amp;V1358&amp;"|"&amp;W1358&amp;"|"&amp;X1358&amp;"|"&amp;Y1358&amp;"|"&amp;Z1358&amp;"|"&amp;AA1358&amp;"|"&amp;AB1358&amp;"|"&amp;AC1358&amp;"|"&amp;AD1358&amp;"|"&amp;AE1358&amp;"|"&amp;AF1358&amp;"|"&amp;AG1358</f>
        <v>City Hotel|1|475|2016|October|44|27|0|2|2|0|0|BB|PRT|Groups|TA/TO|0|0|0|A|A|0|Non Refund|1||0|Transient|62|0|0|Canceled|42298</v>
      </c>
      <c r="AI1358" s="0" t="str">
        <f aca="false">IF(COUNTIF($AH$4:$AH$2603,AH1358)&gt;1,"Duplicate","Unique")</f>
        <v>Duplicate</v>
      </c>
      <c r="AJ1358" s="0" t="str">
        <f aca="false">IF(COUNTBLANK(B1358:AG1358)&gt;0,"Missing ("&amp;COUNTBLANK(B1358:AG1358)&amp;")","Complete")</f>
        <v>Missing (1)</v>
      </c>
    </row>
    <row r="1359" customFormat="false" ht="15" hidden="false" customHeight="false" outlineLevel="0" collapsed="false">
      <c r="A1359" s="14" t="n">
        <v>1356</v>
      </c>
      <c r="B1359" s="14" t="s">
        <v>80</v>
      </c>
      <c r="C1359" s="14" t="n">
        <v>0</v>
      </c>
      <c r="D1359" s="14" t="n">
        <v>9</v>
      </c>
      <c r="E1359" s="14" t="n">
        <v>2016</v>
      </c>
      <c r="F1359" s="14" t="s">
        <v>121</v>
      </c>
      <c r="G1359" s="14" t="n">
        <v>21</v>
      </c>
      <c r="H1359" s="14" t="n">
        <v>15</v>
      </c>
      <c r="I1359" s="14" t="n">
        <v>1</v>
      </c>
      <c r="J1359" s="14" t="n">
        <v>0</v>
      </c>
      <c r="K1359" s="14" t="n">
        <v>2</v>
      </c>
      <c r="L1359" s="14" t="n">
        <v>0</v>
      </c>
      <c r="M1359" s="14" t="n">
        <v>0</v>
      </c>
      <c r="N1359" s="14" t="s">
        <v>82</v>
      </c>
      <c r="O1359" s="14" t="s">
        <v>83</v>
      </c>
      <c r="P1359" s="14" t="s">
        <v>116</v>
      </c>
      <c r="Q1359" s="14" t="s">
        <v>94</v>
      </c>
      <c r="R1359" s="14" t="n">
        <v>0</v>
      </c>
      <c r="S1359" s="14" t="n">
        <v>0</v>
      </c>
      <c r="T1359" s="14" t="n">
        <v>0</v>
      </c>
      <c r="U1359" s="14" t="s">
        <v>95</v>
      </c>
      <c r="V1359" s="14" t="s">
        <v>95</v>
      </c>
      <c r="W1359" s="14" t="n">
        <v>0</v>
      </c>
      <c r="X1359" s="14" t="s">
        <v>172</v>
      </c>
      <c r="Y1359" s="14"/>
      <c r="Z1359" s="14"/>
      <c r="AA1359" s="14" t="n">
        <v>0</v>
      </c>
      <c r="AB1359" s="14" t="s">
        <v>101</v>
      </c>
      <c r="AC1359" s="14" t="n">
        <v>70</v>
      </c>
      <c r="AD1359" s="14" t="n">
        <v>0</v>
      </c>
      <c r="AE1359" s="14" t="n">
        <v>0</v>
      </c>
      <c r="AF1359" s="14" t="s">
        <v>88</v>
      </c>
      <c r="AG1359" s="15" t="n">
        <v>42506</v>
      </c>
      <c r="AH1359" s="14" t="str">
        <f aca="false">B1359&amp;"|"&amp;C1359&amp;"|"&amp;D1359&amp;"|"&amp;E1359&amp;"|"&amp;F1359&amp;"|"&amp;G1359&amp;"|"&amp;H1359&amp;"|"&amp;I1359&amp;"|"&amp;J1359&amp;"|"&amp;K1359&amp;"|"&amp;L1359&amp;"|"&amp;M1359&amp;"|"&amp;N1359&amp;"|"&amp;O1359&amp;"|"&amp;P1359&amp;"|"&amp;Q1359&amp;"|"&amp;R1359&amp;"|"&amp;S1359&amp;"|"&amp;T1359&amp;"|"&amp;U1359&amp;"|"&amp;V1359&amp;"|"&amp;W1359&amp;"|"&amp;X1359&amp;"|"&amp;Y1359&amp;"|"&amp;Z1359&amp;"|"&amp;AA1359&amp;"|"&amp;AB1359&amp;"|"&amp;AC1359&amp;"|"&amp;AD1359&amp;"|"&amp;AE1359&amp;"|"&amp;AF1359&amp;"|"&amp;AG1359</f>
        <v>Resort Hotel|0|9|2016|May|21|15|1|0|2|0|0|BB|GBR|Groups|TA/TO|0|0|0|A|A|0|Refundable|||0|Transient-Party|70|0|0|Check-Out|42506</v>
      </c>
      <c r="AI1359" s="14" t="str">
        <f aca="false">IF(COUNTIF($AH$4:$AH$2603,AH1359)&gt;1,"Duplicate","Unique")</f>
        <v>Unique</v>
      </c>
      <c r="AJ1359" s="14" t="str">
        <f aca="false">IF(COUNTBLANK(B1359:AG1359)&gt;0,"Missing ("&amp;COUNTBLANK(B1359:AG1359)&amp;")","Complete")</f>
        <v>Missing (2)</v>
      </c>
    </row>
    <row r="1360" customFormat="false" ht="15" hidden="false" customHeight="false" outlineLevel="0" collapsed="false">
      <c r="A1360" s="0" t="n">
        <v>1357</v>
      </c>
      <c r="B1360" s="0" t="s">
        <v>90</v>
      </c>
      <c r="C1360" s="0" t="n">
        <v>0</v>
      </c>
      <c r="D1360" s="0" t="n">
        <v>146</v>
      </c>
      <c r="E1360" s="0" t="n">
        <v>2017</v>
      </c>
      <c r="F1360" s="0" t="s">
        <v>135</v>
      </c>
      <c r="G1360" s="0" t="n">
        <v>25</v>
      </c>
      <c r="H1360" s="0" t="n">
        <v>20</v>
      </c>
      <c r="I1360" s="0" t="n">
        <v>0</v>
      </c>
      <c r="J1360" s="0" t="n">
        <v>2</v>
      </c>
      <c r="K1360" s="0" t="n">
        <v>2</v>
      </c>
      <c r="L1360" s="0" t="n">
        <v>0</v>
      </c>
      <c r="M1360" s="0" t="n">
        <v>0</v>
      </c>
      <c r="N1360" s="0" t="s">
        <v>82</v>
      </c>
      <c r="O1360" s="0" t="s">
        <v>108</v>
      </c>
      <c r="P1360" s="0" t="s">
        <v>93</v>
      </c>
      <c r="Q1360" s="0" t="s">
        <v>94</v>
      </c>
      <c r="R1360" s="0" t="n">
        <v>0</v>
      </c>
      <c r="S1360" s="0" t="n">
        <v>0</v>
      </c>
      <c r="T1360" s="0" t="n">
        <v>0</v>
      </c>
      <c r="U1360" s="0" t="s">
        <v>95</v>
      </c>
      <c r="V1360" s="0" t="s">
        <v>95</v>
      </c>
      <c r="W1360" s="0" t="n">
        <v>0</v>
      </c>
      <c r="X1360" s="0" t="s">
        <v>86</v>
      </c>
      <c r="Y1360" s="0" t="n">
        <v>8</v>
      </c>
      <c r="AA1360" s="0" t="n">
        <v>0</v>
      </c>
      <c r="AB1360" s="0" t="s">
        <v>87</v>
      </c>
      <c r="AC1360" s="0" t="n">
        <v>117</v>
      </c>
      <c r="AD1360" s="0" t="n">
        <v>0</v>
      </c>
      <c r="AE1360" s="0" t="n">
        <v>0</v>
      </c>
      <c r="AF1360" s="0" t="s">
        <v>88</v>
      </c>
      <c r="AG1360" s="13" t="n">
        <v>42908</v>
      </c>
      <c r="AH1360" s="0" t="str">
        <f aca="false">B1360&amp;"|"&amp;C1360&amp;"|"&amp;D1360&amp;"|"&amp;E1360&amp;"|"&amp;F1360&amp;"|"&amp;G1360&amp;"|"&amp;H1360&amp;"|"&amp;I1360&amp;"|"&amp;J1360&amp;"|"&amp;K1360&amp;"|"&amp;L1360&amp;"|"&amp;M1360&amp;"|"&amp;N1360&amp;"|"&amp;O1360&amp;"|"&amp;P1360&amp;"|"&amp;Q1360&amp;"|"&amp;R1360&amp;"|"&amp;S1360&amp;"|"&amp;T1360&amp;"|"&amp;U1360&amp;"|"&amp;V1360&amp;"|"&amp;W1360&amp;"|"&amp;X1360&amp;"|"&amp;Y1360&amp;"|"&amp;Z1360&amp;"|"&amp;AA1360&amp;"|"&amp;AB1360&amp;"|"&amp;AC1360&amp;"|"&amp;AD1360&amp;"|"&amp;AE1360&amp;"|"&amp;AF1360&amp;"|"&amp;AG1360</f>
        <v>City Hotel|0|146|2017|June|25|20|0|2|2|0|0|BB|DEU|Online TA|TA/TO|0|0|0|A|A|0|No Deposit|8||0|Transient|117|0|0|Check-Out|42908</v>
      </c>
      <c r="AI1360" s="0" t="str">
        <f aca="false">IF(COUNTIF($AH$4:$AH$2603,AH1360)&gt;1,"Duplicate","Unique")</f>
        <v>Unique</v>
      </c>
      <c r="AJ1360" s="0" t="str">
        <f aca="false">IF(COUNTBLANK(B1360:AG1360)&gt;0,"Missing ("&amp;COUNTBLANK(B1360:AG1360)&amp;")","Complete")</f>
        <v>Missing (1)</v>
      </c>
    </row>
    <row r="1361" customFormat="false" ht="15" hidden="false" customHeight="false" outlineLevel="0" collapsed="false">
      <c r="A1361" s="14" t="n">
        <v>1358</v>
      </c>
      <c r="B1361" s="14" t="s">
        <v>80</v>
      </c>
      <c r="C1361" s="14" t="n">
        <v>1</v>
      </c>
      <c r="D1361" s="14" t="n">
        <v>275</v>
      </c>
      <c r="E1361" s="14" t="n">
        <v>2015</v>
      </c>
      <c r="F1361" s="14" t="s">
        <v>111</v>
      </c>
      <c r="G1361" s="14" t="n">
        <v>41</v>
      </c>
      <c r="H1361" s="14" t="n">
        <v>4</v>
      </c>
      <c r="I1361" s="14" t="n">
        <v>2</v>
      </c>
      <c r="J1361" s="14" t="n">
        <v>0</v>
      </c>
      <c r="K1361" s="14" t="n">
        <v>2</v>
      </c>
      <c r="L1361" s="14" t="n">
        <v>0</v>
      </c>
      <c r="M1361" s="14" t="n">
        <v>0</v>
      </c>
      <c r="N1361" s="14" t="s">
        <v>112</v>
      </c>
      <c r="O1361" s="14" t="s">
        <v>92</v>
      </c>
      <c r="P1361" s="14" t="s">
        <v>99</v>
      </c>
      <c r="Q1361" s="14" t="s">
        <v>94</v>
      </c>
      <c r="R1361" s="14" t="n">
        <v>0</v>
      </c>
      <c r="S1361" s="14" t="n">
        <v>26</v>
      </c>
      <c r="T1361" s="14" t="n">
        <v>0</v>
      </c>
      <c r="U1361" s="14" t="s">
        <v>95</v>
      </c>
      <c r="V1361" s="14" t="s">
        <v>95</v>
      </c>
      <c r="W1361" s="14" t="n">
        <v>0</v>
      </c>
      <c r="X1361" s="14" t="s">
        <v>120</v>
      </c>
      <c r="Y1361" s="14" t="n">
        <v>208</v>
      </c>
      <c r="Z1361" s="14"/>
      <c r="AA1361" s="14" t="n">
        <v>0</v>
      </c>
      <c r="AB1361" s="14" t="s">
        <v>87</v>
      </c>
      <c r="AC1361" s="14" t="n">
        <v>50</v>
      </c>
      <c r="AD1361" s="14" t="n">
        <v>0</v>
      </c>
      <c r="AE1361" s="14" t="n">
        <v>0</v>
      </c>
      <c r="AF1361" s="14" t="s">
        <v>96</v>
      </c>
      <c r="AG1361" s="15" t="n">
        <v>42034</v>
      </c>
      <c r="AH1361" s="14" t="str">
        <f aca="false">B1361&amp;"|"&amp;C1361&amp;"|"&amp;D1361&amp;"|"&amp;E1361&amp;"|"&amp;F1361&amp;"|"&amp;G1361&amp;"|"&amp;H1361&amp;"|"&amp;I1361&amp;"|"&amp;J1361&amp;"|"&amp;K1361&amp;"|"&amp;L1361&amp;"|"&amp;M1361&amp;"|"&amp;N1361&amp;"|"&amp;O1361&amp;"|"&amp;P1361&amp;"|"&amp;Q1361&amp;"|"&amp;R1361&amp;"|"&amp;S1361&amp;"|"&amp;T1361&amp;"|"&amp;U1361&amp;"|"&amp;V1361&amp;"|"&amp;W1361&amp;"|"&amp;X1361&amp;"|"&amp;Y1361&amp;"|"&amp;Z1361&amp;"|"&amp;AA1361&amp;"|"&amp;AB1361&amp;"|"&amp;AC1361&amp;"|"&amp;AD1361&amp;"|"&amp;AE1361&amp;"|"&amp;AF1361&amp;"|"&amp;AG1361</f>
        <v>Resort Hotel|1|275|2015|October|41|4|2|0|2|0|0|HB|PRT|Offline TA/TO|TA/TO|0|26|0|A|A|0|Non Refund|208||0|Transient|50|0|0|Canceled|42034</v>
      </c>
      <c r="AI1361" s="14" t="str">
        <f aca="false">IF(COUNTIF($AH$4:$AH$2603,AH1361)&gt;1,"Duplicate","Unique")</f>
        <v>Duplicate</v>
      </c>
      <c r="AJ1361" s="14" t="str">
        <f aca="false">IF(COUNTBLANK(B1361:AG1361)&gt;0,"Missing ("&amp;COUNTBLANK(B1361:AG1361)&amp;")","Complete")</f>
        <v>Missing (1)</v>
      </c>
    </row>
    <row r="1362" customFormat="false" ht="15" hidden="false" customHeight="false" outlineLevel="0" collapsed="false">
      <c r="A1362" s="0" t="n">
        <v>1359</v>
      </c>
      <c r="B1362" s="0" t="s">
        <v>80</v>
      </c>
      <c r="C1362" s="0" t="n">
        <v>0</v>
      </c>
      <c r="D1362" s="0" t="n">
        <v>0</v>
      </c>
      <c r="E1362" s="0" t="n">
        <v>2015</v>
      </c>
      <c r="F1362" s="0" t="s">
        <v>114</v>
      </c>
      <c r="G1362" s="0" t="n">
        <v>37</v>
      </c>
      <c r="H1362" s="0" t="n">
        <v>12</v>
      </c>
      <c r="I1362" s="0" t="n">
        <v>2</v>
      </c>
      <c r="J1362" s="0" t="n">
        <v>5</v>
      </c>
      <c r="K1362" s="0" t="n">
        <v>1</v>
      </c>
      <c r="L1362" s="0" t="n">
        <v>0</v>
      </c>
      <c r="M1362" s="0" t="n">
        <v>0</v>
      </c>
      <c r="N1362" s="0" t="s">
        <v>112</v>
      </c>
      <c r="O1362" s="0" t="s">
        <v>108</v>
      </c>
      <c r="P1362" s="0" t="s">
        <v>99</v>
      </c>
      <c r="Q1362" s="0" t="s">
        <v>94</v>
      </c>
      <c r="R1362" s="0" t="n">
        <v>0</v>
      </c>
      <c r="S1362" s="0" t="n">
        <v>0</v>
      </c>
      <c r="T1362" s="0" t="n">
        <v>0</v>
      </c>
      <c r="U1362" s="0" t="s">
        <v>95</v>
      </c>
      <c r="V1362" s="0" t="s">
        <v>95</v>
      </c>
      <c r="W1362" s="0" t="n">
        <v>0</v>
      </c>
      <c r="X1362" s="0" t="s">
        <v>86</v>
      </c>
      <c r="Y1362" s="0" t="n">
        <v>275</v>
      </c>
      <c r="AA1362" s="0" t="n">
        <v>0</v>
      </c>
      <c r="AB1362" s="0" t="s">
        <v>87</v>
      </c>
      <c r="AC1362" s="0" t="n">
        <v>58.05</v>
      </c>
      <c r="AD1362" s="0" t="n">
        <v>0</v>
      </c>
      <c r="AE1362" s="0" t="n">
        <v>0</v>
      </c>
      <c r="AF1362" s="0" t="s">
        <v>88</v>
      </c>
      <c r="AG1362" s="13" t="n">
        <v>42266</v>
      </c>
      <c r="AH1362" s="0" t="str">
        <f aca="false">B1362&amp;"|"&amp;C1362&amp;"|"&amp;D1362&amp;"|"&amp;E1362&amp;"|"&amp;F1362&amp;"|"&amp;G1362&amp;"|"&amp;H1362&amp;"|"&amp;I1362&amp;"|"&amp;J1362&amp;"|"&amp;K1362&amp;"|"&amp;L1362&amp;"|"&amp;M1362&amp;"|"&amp;N1362&amp;"|"&amp;O1362&amp;"|"&amp;P1362&amp;"|"&amp;Q1362&amp;"|"&amp;R1362&amp;"|"&amp;S1362&amp;"|"&amp;T1362&amp;"|"&amp;U1362&amp;"|"&amp;V1362&amp;"|"&amp;W1362&amp;"|"&amp;X1362&amp;"|"&amp;Y1362&amp;"|"&amp;Z1362&amp;"|"&amp;AA1362&amp;"|"&amp;AB1362&amp;"|"&amp;AC1362&amp;"|"&amp;AD1362&amp;"|"&amp;AE1362&amp;"|"&amp;AF1362&amp;"|"&amp;AG1362</f>
        <v>Resort Hotel|0|0|2015|September|37|12|2|5|1|0|0|HB|DEU|Offline TA/TO|TA/TO|0|0|0|A|A|0|No Deposit|275||0|Transient|58.05|0|0|Check-Out|42266</v>
      </c>
      <c r="AI1362" s="0" t="str">
        <f aca="false">IF(COUNTIF($AH$4:$AH$2603,AH1362)&gt;1,"Duplicate","Unique")</f>
        <v>Unique</v>
      </c>
      <c r="AJ1362" s="0" t="str">
        <f aca="false">IF(COUNTBLANK(B1362:AG1362)&gt;0,"Missing ("&amp;COUNTBLANK(B1362:AG1362)&amp;")","Complete")</f>
        <v>Missing (1)</v>
      </c>
    </row>
    <row r="1363" customFormat="false" ht="15" hidden="false" customHeight="false" outlineLevel="0" collapsed="false">
      <c r="A1363" s="14" t="n">
        <v>1360</v>
      </c>
      <c r="B1363" s="14" t="s">
        <v>80</v>
      </c>
      <c r="C1363" s="14" t="n">
        <v>0</v>
      </c>
      <c r="D1363" s="14" t="n">
        <v>6</v>
      </c>
      <c r="E1363" s="14" t="n">
        <v>2017</v>
      </c>
      <c r="F1363" s="14" t="s">
        <v>126</v>
      </c>
      <c r="G1363" s="14" t="n">
        <v>4</v>
      </c>
      <c r="H1363" s="14" t="n">
        <v>24</v>
      </c>
      <c r="I1363" s="14" t="n">
        <v>0</v>
      </c>
      <c r="J1363" s="14" t="n">
        <v>1</v>
      </c>
      <c r="K1363" s="14" t="n">
        <v>1</v>
      </c>
      <c r="L1363" s="14" t="n">
        <v>0</v>
      </c>
      <c r="M1363" s="14" t="n">
        <v>0</v>
      </c>
      <c r="N1363" s="14" t="s">
        <v>82</v>
      </c>
      <c r="O1363" s="14" t="s">
        <v>92</v>
      </c>
      <c r="P1363" s="14" t="s">
        <v>93</v>
      </c>
      <c r="Q1363" s="14" t="s">
        <v>94</v>
      </c>
      <c r="R1363" s="14" t="n">
        <v>0</v>
      </c>
      <c r="S1363" s="14" t="n">
        <v>0</v>
      </c>
      <c r="T1363" s="14" t="n">
        <v>0</v>
      </c>
      <c r="U1363" s="14" t="s">
        <v>95</v>
      </c>
      <c r="V1363" s="14" t="s">
        <v>95</v>
      </c>
      <c r="W1363" s="14" t="n">
        <v>0</v>
      </c>
      <c r="X1363" s="14" t="s">
        <v>86</v>
      </c>
      <c r="Y1363" s="14" t="n">
        <v>184</v>
      </c>
      <c r="Z1363" s="14" t="n">
        <v>146</v>
      </c>
      <c r="AA1363" s="14" t="n">
        <v>0</v>
      </c>
      <c r="AB1363" s="14" t="s">
        <v>87</v>
      </c>
      <c r="AC1363" s="14" t="n">
        <v>43</v>
      </c>
      <c r="AD1363" s="14" t="n">
        <v>0</v>
      </c>
      <c r="AE1363" s="14" t="n">
        <v>0</v>
      </c>
      <c r="AF1363" s="14" t="s">
        <v>88</v>
      </c>
      <c r="AG1363" s="15" t="n">
        <v>42760</v>
      </c>
      <c r="AH1363" s="14" t="str">
        <f aca="false">B1363&amp;"|"&amp;C1363&amp;"|"&amp;D1363&amp;"|"&amp;E1363&amp;"|"&amp;F1363&amp;"|"&amp;G1363&amp;"|"&amp;H1363&amp;"|"&amp;I1363&amp;"|"&amp;J1363&amp;"|"&amp;K1363&amp;"|"&amp;L1363&amp;"|"&amp;M1363&amp;"|"&amp;N1363&amp;"|"&amp;O1363&amp;"|"&amp;P1363&amp;"|"&amp;Q1363&amp;"|"&amp;R1363&amp;"|"&amp;S1363&amp;"|"&amp;T1363&amp;"|"&amp;U1363&amp;"|"&amp;V1363&amp;"|"&amp;W1363&amp;"|"&amp;X1363&amp;"|"&amp;Y1363&amp;"|"&amp;Z1363&amp;"|"&amp;AA1363&amp;"|"&amp;AB1363&amp;"|"&amp;AC1363&amp;"|"&amp;AD1363&amp;"|"&amp;AE1363&amp;"|"&amp;AF1363&amp;"|"&amp;AG1363</f>
        <v>Resort Hotel|0|6|2017|January|4|24|0|1|1|0|0|BB|PRT|Online TA|TA/TO|0|0|0|A|A|0|No Deposit|184|146|0|Transient|43|0|0|Check-Out|42760</v>
      </c>
      <c r="AI1363" s="14" t="str">
        <f aca="false">IF(COUNTIF($AH$4:$AH$2603,AH1363)&gt;1,"Duplicate","Unique")</f>
        <v>Unique</v>
      </c>
      <c r="AJ1363" s="14" t="str">
        <f aca="false">IF(COUNTBLANK(B1363:AG1363)&gt;0,"Missing ("&amp;COUNTBLANK(B1363:AG1363)&amp;")","Complete")</f>
        <v>Complete</v>
      </c>
    </row>
    <row r="1364" customFormat="false" ht="15" hidden="false" customHeight="false" outlineLevel="0" collapsed="false">
      <c r="A1364" s="0" t="n">
        <v>1361</v>
      </c>
      <c r="B1364" s="0" t="s">
        <v>80</v>
      </c>
      <c r="C1364" s="0" t="n">
        <v>1</v>
      </c>
      <c r="D1364" s="0" t="n">
        <v>29</v>
      </c>
      <c r="E1364" s="0" t="n">
        <v>2017</v>
      </c>
      <c r="F1364" s="0" t="s">
        <v>119</v>
      </c>
      <c r="G1364" s="0" t="n">
        <v>35</v>
      </c>
      <c r="H1364" s="0" t="n">
        <v>29</v>
      </c>
      <c r="I1364" s="0" t="n">
        <v>0</v>
      </c>
      <c r="J1364" s="0" t="n">
        <v>3</v>
      </c>
      <c r="K1364" s="0" t="n">
        <v>2</v>
      </c>
      <c r="L1364" s="0" t="n">
        <v>0</v>
      </c>
      <c r="M1364" s="0" t="n">
        <v>0</v>
      </c>
      <c r="N1364" s="0" t="s">
        <v>82</v>
      </c>
      <c r="O1364" s="0" t="s">
        <v>92</v>
      </c>
      <c r="P1364" s="0" t="s">
        <v>84</v>
      </c>
      <c r="Q1364" s="0" t="s">
        <v>84</v>
      </c>
      <c r="R1364" s="0" t="n">
        <v>0</v>
      </c>
      <c r="S1364" s="0" t="n">
        <v>0</v>
      </c>
      <c r="T1364" s="0" t="n">
        <v>0</v>
      </c>
      <c r="U1364" s="0" t="s">
        <v>95</v>
      </c>
      <c r="V1364" s="0" t="s">
        <v>95</v>
      </c>
      <c r="W1364" s="0" t="n">
        <v>0</v>
      </c>
      <c r="X1364" s="0" t="s">
        <v>86</v>
      </c>
      <c r="Y1364" s="0" t="n">
        <v>250</v>
      </c>
      <c r="AA1364" s="0" t="n">
        <v>0</v>
      </c>
      <c r="AB1364" s="0" t="s">
        <v>87</v>
      </c>
      <c r="AC1364" s="0" t="n">
        <v>180</v>
      </c>
      <c r="AD1364" s="0" t="n">
        <v>0</v>
      </c>
      <c r="AE1364" s="0" t="n">
        <v>0</v>
      </c>
      <c r="AF1364" s="0" t="s">
        <v>96</v>
      </c>
      <c r="AG1364" s="13" t="n">
        <v>42968</v>
      </c>
      <c r="AH1364" s="0" t="str">
        <f aca="false">B1364&amp;"|"&amp;C1364&amp;"|"&amp;D1364&amp;"|"&amp;E1364&amp;"|"&amp;F1364&amp;"|"&amp;G1364&amp;"|"&amp;H1364&amp;"|"&amp;I1364&amp;"|"&amp;J1364&amp;"|"&amp;K1364&amp;"|"&amp;L1364&amp;"|"&amp;M1364&amp;"|"&amp;N1364&amp;"|"&amp;O1364&amp;"|"&amp;P1364&amp;"|"&amp;Q1364&amp;"|"&amp;R1364&amp;"|"&amp;S1364&amp;"|"&amp;T1364&amp;"|"&amp;U1364&amp;"|"&amp;V1364&amp;"|"&amp;W1364&amp;"|"&amp;X1364&amp;"|"&amp;Y1364&amp;"|"&amp;Z1364&amp;"|"&amp;AA1364&amp;"|"&amp;AB1364&amp;"|"&amp;AC1364&amp;"|"&amp;AD1364&amp;"|"&amp;AE1364&amp;"|"&amp;AF1364&amp;"|"&amp;AG1364</f>
        <v>Resort Hotel|1|29|2017|August|35|29|0|3|2|0|0|BB|PRT|Direct|Direct|0|0|0|A|A|0|No Deposit|250||0|Transient|180|0|0|Canceled|42968</v>
      </c>
      <c r="AI1364" s="0" t="str">
        <f aca="false">IF(COUNTIF($AH$4:$AH$2603,AH1364)&gt;1,"Duplicate","Unique")</f>
        <v>Unique</v>
      </c>
      <c r="AJ1364" s="0" t="str">
        <f aca="false">IF(COUNTBLANK(B1364:AG1364)&gt;0,"Missing ("&amp;COUNTBLANK(B1364:AG1364)&amp;")","Complete")</f>
        <v>Missing (1)</v>
      </c>
    </row>
    <row r="1365" customFormat="false" ht="15" hidden="false" customHeight="false" outlineLevel="0" collapsed="false">
      <c r="A1365" s="14" t="n">
        <v>1362</v>
      </c>
      <c r="B1365" s="14" t="s">
        <v>90</v>
      </c>
      <c r="C1365" s="14" t="n">
        <v>0</v>
      </c>
      <c r="D1365" s="14" t="n">
        <v>121</v>
      </c>
      <c r="E1365" s="14" t="n">
        <v>2016</v>
      </c>
      <c r="F1365" s="14" t="s">
        <v>119</v>
      </c>
      <c r="G1365" s="14" t="n">
        <v>34</v>
      </c>
      <c r="H1365" s="14" t="n">
        <v>15</v>
      </c>
      <c r="I1365" s="14" t="n">
        <v>1</v>
      </c>
      <c r="J1365" s="14" t="n">
        <v>3</v>
      </c>
      <c r="K1365" s="14" t="n">
        <v>2</v>
      </c>
      <c r="L1365" s="14" t="n">
        <v>0</v>
      </c>
      <c r="M1365" s="14" t="n">
        <v>0</v>
      </c>
      <c r="N1365" s="14" t="s">
        <v>82</v>
      </c>
      <c r="O1365" s="14" t="s">
        <v>147</v>
      </c>
      <c r="P1365" s="14" t="s">
        <v>93</v>
      </c>
      <c r="Q1365" s="14" t="s">
        <v>94</v>
      </c>
      <c r="R1365" s="14" t="n">
        <v>0</v>
      </c>
      <c r="S1365" s="14" t="n">
        <v>0</v>
      </c>
      <c r="T1365" s="14" t="n">
        <v>0</v>
      </c>
      <c r="U1365" s="14" t="s">
        <v>109</v>
      </c>
      <c r="V1365" s="14" t="s">
        <v>109</v>
      </c>
      <c r="W1365" s="14" t="n">
        <v>0</v>
      </c>
      <c r="X1365" s="14" t="s">
        <v>86</v>
      </c>
      <c r="Y1365" s="14" t="n">
        <v>9</v>
      </c>
      <c r="Z1365" s="14"/>
      <c r="AA1365" s="14" t="n">
        <v>0</v>
      </c>
      <c r="AB1365" s="14" t="s">
        <v>87</v>
      </c>
      <c r="AC1365" s="14" t="n">
        <v>125.55</v>
      </c>
      <c r="AD1365" s="14" t="n">
        <v>0</v>
      </c>
      <c r="AE1365" s="14" t="n">
        <v>1</v>
      </c>
      <c r="AF1365" s="14" t="s">
        <v>88</v>
      </c>
      <c r="AG1365" s="15" t="n">
        <v>42601</v>
      </c>
      <c r="AH1365" s="14" t="str">
        <f aca="false">B1365&amp;"|"&amp;C1365&amp;"|"&amp;D1365&amp;"|"&amp;E1365&amp;"|"&amp;F1365&amp;"|"&amp;G1365&amp;"|"&amp;H1365&amp;"|"&amp;I1365&amp;"|"&amp;J1365&amp;"|"&amp;K1365&amp;"|"&amp;L1365&amp;"|"&amp;M1365&amp;"|"&amp;N1365&amp;"|"&amp;O1365&amp;"|"&amp;P1365&amp;"|"&amp;Q1365&amp;"|"&amp;R1365&amp;"|"&amp;S1365&amp;"|"&amp;T1365&amp;"|"&amp;U1365&amp;"|"&amp;V1365&amp;"|"&amp;W1365&amp;"|"&amp;X1365&amp;"|"&amp;Y1365&amp;"|"&amp;Z1365&amp;"|"&amp;AA1365&amp;"|"&amp;AB1365&amp;"|"&amp;AC1365&amp;"|"&amp;AD1365&amp;"|"&amp;AE1365&amp;"|"&amp;AF1365&amp;"|"&amp;AG1365</f>
        <v>City Hotel|0|121|2016|August|34|15|1|3|2|0|0|BB|IRL|Online TA|TA/TO|0|0|0|D|D|0|No Deposit|9||0|Transient|125.55|0|1|Check-Out|42601</v>
      </c>
      <c r="AI1365" s="14" t="str">
        <f aca="false">IF(COUNTIF($AH$4:$AH$2603,AH1365)&gt;1,"Duplicate","Unique")</f>
        <v>Unique</v>
      </c>
      <c r="AJ1365" s="14" t="str">
        <f aca="false">IF(COUNTBLANK(B1365:AG1365)&gt;0,"Missing ("&amp;COUNTBLANK(B1365:AG1365)&amp;")","Complete")</f>
        <v>Missing (1)</v>
      </c>
    </row>
    <row r="1366" customFormat="false" ht="15" hidden="false" customHeight="false" outlineLevel="0" collapsed="false">
      <c r="A1366" s="0" t="n">
        <v>1363</v>
      </c>
      <c r="B1366" s="0" t="s">
        <v>90</v>
      </c>
      <c r="C1366" s="0" t="n">
        <v>1</v>
      </c>
      <c r="D1366" s="0" t="n">
        <v>300</v>
      </c>
      <c r="E1366" s="0" t="n">
        <v>2015</v>
      </c>
      <c r="F1366" s="0" t="s">
        <v>119</v>
      </c>
      <c r="G1366" s="0" t="n">
        <v>33</v>
      </c>
      <c r="H1366" s="0" t="n">
        <v>13</v>
      </c>
      <c r="I1366" s="0" t="n">
        <v>0</v>
      </c>
      <c r="J1366" s="0" t="n">
        <v>2</v>
      </c>
      <c r="K1366" s="0" t="n">
        <v>2</v>
      </c>
      <c r="L1366" s="0" t="n">
        <v>0</v>
      </c>
      <c r="M1366" s="0" t="n">
        <v>0</v>
      </c>
      <c r="N1366" s="0" t="s">
        <v>82</v>
      </c>
      <c r="O1366" s="0" t="s">
        <v>92</v>
      </c>
      <c r="P1366" s="0" t="s">
        <v>116</v>
      </c>
      <c r="Q1366" s="0" t="s">
        <v>94</v>
      </c>
      <c r="R1366" s="0" t="n">
        <v>0</v>
      </c>
      <c r="S1366" s="0" t="n">
        <v>1</v>
      </c>
      <c r="T1366" s="0" t="n">
        <v>0</v>
      </c>
      <c r="U1366" s="0" t="s">
        <v>95</v>
      </c>
      <c r="V1366" s="0" t="s">
        <v>95</v>
      </c>
      <c r="W1366" s="0" t="n">
        <v>0</v>
      </c>
      <c r="X1366" s="0" t="s">
        <v>120</v>
      </c>
      <c r="Y1366" s="0" t="n">
        <v>1</v>
      </c>
      <c r="AA1366" s="0" t="n">
        <v>0</v>
      </c>
      <c r="AB1366" s="0" t="s">
        <v>125</v>
      </c>
      <c r="AC1366" s="0" t="n">
        <v>62</v>
      </c>
      <c r="AD1366" s="0" t="n">
        <v>0</v>
      </c>
      <c r="AE1366" s="0" t="n">
        <v>0</v>
      </c>
      <c r="AF1366" s="0" t="s">
        <v>96</v>
      </c>
      <c r="AG1366" s="13" t="n">
        <v>42005</v>
      </c>
      <c r="AH1366" s="0" t="str">
        <f aca="false">B1366&amp;"|"&amp;C1366&amp;"|"&amp;D1366&amp;"|"&amp;E1366&amp;"|"&amp;F1366&amp;"|"&amp;G1366&amp;"|"&amp;H1366&amp;"|"&amp;I1366&amp;"|"&amp;J1366&amp;"|"&amp;K1366&amp;"|"&amp;L1366&amp;"|"&amp;M1366&amp;"|"&amp;N1366&amp;"|"&amp;O1366&amp;"|"&amp;P1366&amp;"|"&amp;Q1366&amp;"|"&amp;R1366&amp;"|"&amp;S1366&amp;"|"&amp;T1366&amp;"|"&amp;U1366&amp;"|"&amp;V1366&amp;"|"&amp;W1366&amp;"|"&amp;X1366&amp;"|"&amp;Y1366&amp;"|"&amp;Z1366&amp;"|"&amp;AA1366&amp;"|"&amp;AB1366&amp;"|"&amp;AC1366&amp;"|"&amp;AD1366&amp;"|"&amp;AE1366&amp;"|"&amp;AF1366&amp;"|"&amp;AG1366</f>
        <v>City Hotel|1|300|2015|August|33|13|0|2|2|0|0|BB|PRT|Groups|TA/TO|0|1|0|A|A|0|Non Refund|1||0|Contract|62|0|0|Canceled|42005</v>
      </c>
      <c r="AI1366" s="0" t="str">
        <f aca="false">IF(COUNTIF($AH$4:$AH$2603,AH1366)&gt;1,"Duplicate","Unique")</f>
        <v>Unique</v>
      </c>
      <c r="AJ1366" s="0" t="str">
        <f aca="false">IF(COUNTBLANK(B1366:AG1366)&gt;0,"Missing ("&amp;COUNTBLANK(B1366:AG1366)&amp;")","Complete")</f>
        <v>Missing (1)</v>
      </c>
    </row>
    <row r="1367" customFormat="false" ht="15" hidden="false" customHeight="false" outlineLevel="0" collapsed="false">
      <c r="A1367" s="14" t="n">
        <v>1364</v>
      </c>
      <c r="B1367" s="14" t="s">
        <v>90</v>
      </c>
      <c r="C1367" s="14" t="n">
        <v>0</v>
      </c>
      <c r="D1367" s="14" t="n">
        <v>5</v>
      </c>
      <c r="E1367" s="14" t="n">
        <v>2015</v>
      </c>
      <c r="F1367" s="14" t="s">
        <v>114</v>
      </c>
      <c r="G1367" s="14" t="n">
        <v>39</v>
      </c>
      <c r="H1367" s="14" t="n">
        <v>20</v>
      </c>
      <c r="I1367" s="14" t="n">
        <v>1</v>
      </c>
      <c r="J1367" s="14" t="n">
        <v>0</v>
      </c>
      <c r="K1367" s="14" t="n">
        <v>2</v>
      </c>
      <c r="L1367" s="14" t="n">
        <v>0</v>
      </c>
      <c r="M1367" s="14" t="n">
        <v>0</v>
      </c>
      <c r="N1367" s="14" t="s">
        <v>107</v>
      </c>
      <c r="O1367" s="14" t="s">
        <v>92</v>
      </c>
      <c r="P1367" s="14" t="s">
        <v>93</v>
      </c>
      <c r="Q1367" s="14" t="s">
        <v>94</v>
      </c>
      <c r="R1367" s="14" t="n">
        <v>0</v>
      </c>
      <c r="S1367" s="14" t="n">
        <v>0</v>
      </c>
      <c r="T1367" s="14" t="n">
        <v>0</v>
      </c>
      <c r="U1367" s="14" t="s">
        <v>95</v>
      </c>
      <c r="V1367" s="14" t="s">
        <v>124</v>
      </c>
      <c r="W1367" s="14" t="n">
        <v>0</v>
      </c>
      <c r="X1367" s="14" t="s">
        <v>86</v>
      </c>
      <c r="Y1367" s="14" t="n">
        <v>9</v>
      </c>
      <c r="Z1367" s="14"/>
      <c r="AA1367" s="14" t="n">
        <v>0</v>
      </c>
      <c r="AB1367" s="14" t="s">
        <v>87</v>
      </c>
      <c r="AC1367" s="14" t="n">
        <v>114</v>
      </c>
      <c r="AD1367" s="14" t="n">
        <v>0</v>
      </c>
      <c r="AE1367" s="14" t="n">
        <v>2</v>
      </c>
      <c r="AF1367" s="14" t="s">
        <v>88</v>
      </c>
      <c r="AG1367" s="15" t="n">
        <v>42268</v>
      </c>
      <c r="AH1367" s="14" t="str">
        <f aca="false">B1367&amp;"|"&amp;C1367&amp;"|"&amp;D1367&amp;"|"&amp;E1367&amp;"|"&amp;F1367&amp;"|"&amp;G1367&amp;"|"&amp;H1367&amp;"|"&amp;I1367&amp;"|"&amp;J1367&amp;"|"&amp;K1367&amp;"|"&amp;L1367&amp;"|"&amp;M1367&amp;"|"&amp;N1367&amp;"|"&amp;O1367&amp;"|"&amp;P1367&amp;"|"&amp;Q1367&amp;"|"&amp;R1367&amp;"|"&amp;S1367&amp;"|"&amp;T1367&amp;"|"&amp;U1367&amp;"|"&amp;V1367&amp;"|"&amp;W1367&amp;"|"&amp;X1367&amp;"|"&amp;Y1367&amp;"|"&amp;Z1367&amp;"|"&amp;AA1367&amp;"|"&amp;AB1367&amp;"|"&amp;AC1367&amp;"|"&amp;AD1367&amp;"|"&amp;AE1367&amp;"|"&amp;AF1367&amp;"|"&amp;AG1367</f>
        <v>City Hotel|0|5|2015|September|39|20|1|0|2|0|0|SC|PRT|Online TA|TA/TO|0|0|0|A|E|0|No Deposit|9||0|Transient|114|0|2|Check-Out|42268</v>
      </c>
      <c r="AI1367" s="14" t="str">
        <f aca="false">IF(COUNTIF($AH$4:$AH$2603,AH1367)&gt;1,"Duplicate","Unique")</f>
        <v>Unique</v>
      </c>
      <c r="AJ1367" s="14" t="str">
        <f aca="false">IF(COUNTBLANK(B1367:AG1367)&gt;0,"Missing ("&amp;COUNTBLANK(B1367:AG1367)&amp;")","Complete")</f>
        <v>Missing (1)</v>
      </c>
    </row>
    <row r="1368" customFormat="false" ht="15" hidden="false" customHeight="false" outlineLevel="0" collapsed="false">
      <c r="A1368" s="0" t="n">
        <v>1365</v>
      </c>
      <c r="B1368" s="0" t="s">
        <v>80</v>
      </c>
      <c r="C1368" s="0" t="n">
        <v>0</v>
      </c>
      <c r="D1368" s="0" t="n">
        <v>75</v>
      </c>
      <c r="E1368" s="0" t="n">
        <v>2017</v>
      </c>
      <c r="F1368" s="0" t="s">
        <v>106</v>
      </c>
      <c r="G1368" s="0" t="n">
        <v>17</v>
      </c>
      <c r="H1368" s="0" t="n">
        <v>29</v>
      </c>
      <c r="I1368" s="0" t="n">
        <v>1</v>
      </c>
      <c r="J1368" s="0" t="n">
        <v>1</v>
      </c>
      <c r="K1368" s="0" t="n">
        <v>2</v>
      </c>
      <c r="L1368" s="0" t="n">
        <v>0</v>
      </c>
      <c r="M1368" s="0" t="n">
        <v>0</v>
      </c>
      <c r="N1368" s="0" t="s">
        <v>82</v>
      </c>
      <c r="O1368" s="0" t="s">
        <v>115</v>
      </c>
      <c r="P1368" s="0" t="s">
        <v>93</v>
      </c>
      <c r="Q1368" s="0" t="s">
        <v>94</v>
      </c>
      <c r="R1368" s="0" t="n">
        <v>0</v>
      </c>
      <c r="S1368" s="0" t="n">
        <v>0</v>
      </c>
      <c r="T1368" s="0" t="n">
        <v>0</v>
      </c>
      <c r="U1368" s="0" t="s">
        <v>95</v>
      </c>
      <c r="V1368" s="0" t="s">
        <v>109</v>
      </c>
      <c r="W1368" s="0" t="n">
        <v>0</v>
      </c>
      <c r="X1368" s="0" t="s">
        <v>86</v>
      </c>
      <c r="Y1368" s="0" t="n">
        <v>240</v>
      </c>
      <c r="AA1368" s="0" t="n">
        <v>0</v>
      </c>
      <c r="AB1368" s="0" t="s">
        <v>87</v>
      </c>
      <c r="AC1368" s="0" t="n">
        <v>82</v>
      </c>
      <c r="AD1368" s="0" t="n">
        <v>1</v>
      </c>
      <c r="AE1368" s="0" t="n">
        <v>1</v>
      </c>
      <c r="AF1368" s="0" t="s">
        <v>88</v>
      </c>
      <c r="AG1368" s="13" t="n">
        <v>42856</v>
      </c>
      <c r="AH1368" s="0" t="str">
        <f aca="false">B1368&amp;"|"&amp;C1368&amp;"|"&amp;D1368&amp;"|"&amp;E1368&amp;"|"&amp;F1368&amp;"|"&amp;G1368&amp;"|"&amp;H1368&amp;"|"&amp;I1368&amp;"|"&amp;J1368&amp;"|"&amp;K1368&amp;"|"&amp;L1368&amp;"|"&amp;M1368&amp;"|"&amp;N1368&amp;"|"&amp;O1368&amp;"|"&amp;P1368&amp;"|"&amp;Q1368&amp;"|"&amp;R1368&amp;"|"&amp;S1368&amp;"|"&amp;T1368&amp;"|"&amp;U1368&amp;"|"&amp;V1368&amp;"|"&amp;W1368&amp;"|"&amp;X1368&amp;"|"&amp;Y1368&amp;"|"&amp;Z1368&amp;"|"&amp;AA1368&amp;"|"&amp;AB1368&amp;"|"&amp;AC1368&amp;"|"&amp;AD1368&amp;"|"&amp;AE1368&amp;"|"&amp;AF1368&amp;"|"&amp;AG1368</f>
        <v>Resort Hotel|0|75|2017|April|17|29|1|1|2|0|0|BB|ESP|Online TA|TA/TO|0|0|0|A|D|0|No Deposit|240||0|Transient|82|1|1|Check-Out|42856</v>
      </c>
      <c r="AI1368" s="0" t="str">
        <f aca="false">IF(COUNTIF($AH$4:$AH$2603,AH1368)&gt;1,"Duplicate","Unique")</f>
        <v>Unique</v>
      </c>
      <c r="AJ1368" s="0" t="str">
        <f aca="false">IF(COUNTBLANK(B1368:AG1368)&gt;0,"Missing ("&amp;COUNTBLANK(B1368:AG1368)&amp;")","Complete")</f>
        <v>Missing (1)</v>
      </c>
    </row>
    <row r="1369" customFormat="false" ht="15" hidden="false" customHeight="false" outlineLevel="0" collapsed="false">
      <c r="A1369" s="14" t="n">
        <v>1366</v>
      </c>
      <c r="B1369" s="14" t="s">
        <v>80</v>
      </c>
      <c r="C1369" s="14" t="n">
        <v>0</v>
      </c>
      <c r="D1369" s="14" t="n">
        <v>18</v>
      </c>
      <c r="E1369" s="14" t="n">
        <v>2017</v>
      </c>
      <c r="F1369" s="14" t="s">
        <v>126</v>
      </c>
      <c r="G1369" s="14" t="n">
        <v>4</v>
      </c>
      <c r="H1369" s="14" t="n">
        <v>26</v>
      </c>
      <c r="I1369" s="14" t="n">
        <v>0</v>
      </c>
      <c r="J1369" s="14" t="n">
        <v>3</v>
      </c>
      <c r="K1369" s="14" t="n">
        <v>2</v>
      </c>
      <c r="L1369" s="14" t="n">
        <v>0</v>
      </c>
      <c r="M1369" s="14" t="n">
        <v>0</v>
      </c>
      <c r="N1369" s="14" t="s">
        <v>82</v>
      </c>
      <c r="O1369" s="14" t="s">
        <v>158</v>
      </c>
      <c r="P1369" s="14" t="s">
        <v>93</v>
      </c>
      <c r="Q1369" s="14" t="s">
        <v>94</v>
      </c>
      <c r="R1369" s="14" t="n">
        <v>0</v>
      </c>
      <c r="S1369" s="14" t="n">
        <v>0</v>
      </c>
      <c r="T1369" s="14" t="n">
        <v>0</v>
      </c>
      <c r="U1369" s="14" t="s">
        <v>95</v>
      </c>
      <c r="V1369" s="14" t="s">
        <v>95</v>
      </c>
      <c r="W1369" s="14" t="n">
        <v>0</v>
      </c>
      <c r="X1369" s="14" t="s">
        <v>86</v>
      </c>
      <c r="Y1369" s="14" t="n">
        <v>240</v>
      </c>
      <c r="Z1369" s="14"/>
      <c r="AA1369" s="14" t="n">
        <v>0</v>
      </c>
      <c r="AB1369" s="14" t="s">
        <v>101</v>
      </c>
      <c r="AC1369" s="14" t="n">
        <v>48</v>
      </c>
      <c r="AD1369" s="14" t="n">
        <v>0</v>
      </c>
      <c r="AE1369" s="14" t="n">
        <v>2</v>
      </c>
      <c r="AF1369" s="14" t="s">
        <v>88</v>
      </c>
      <c r="AG1369" s="15" t="n">
        <v>42764</v>
      </c>
      <c r="AH1369" s="14" t="str">
        <f aca="false">B1369&amp;"|"&amp;C1369&amp;"|"&amp;D1369&amp;"|"&amp;E1369&amp;"|"&amp;F1369&amp;"|"&amp;G1369&amp;"|"&amp;H1369&amp;"|"&amp;I1369&amp;"|"&amp;J1369&amp;"|"&amp;K1369&amp;"|"&amp;L1369&amp;"|"&amp;M1369&amp;"|"&amp;N1369&amp;"|"&amp;O1369&amp;"|"&amp;P1369&amp;"|"&amp;Q1369&amp;"|"&amp;R1369&amp;"|"&amp;S1369&amp;"|"&amp;T1369&amp;"|"&amp;U1369&amp;"|"&amp;V1369&amp;"|"&amp;W1369&amp;"|"&amp;X1369&amp;"|"&amp;Y1369&amp;"|"&amp;Z1369&amp;"|"&amp;AA1369&amp;"|"&amp;AB1369&amp;"|"&amp;AC1369&amp;"|"&amp;AD1369&amp;"|"&amp;AE1369&amp;"|"&amp;AF1369&amp;"|"&amp;AG1369</f>
        <v>Resort Hotel|0|18|2017|January|4|26|0|3|2|0|0|BB|ITA|Online TA|TA/TO|0|0|0|A|A|0|No Deposit|240||0|Transient-Party|48|0|2|Check-Out|42764</v>
      </c>
      <c r="AI1369" s="14" t="str">
        <f aca="false">IF(COUNTIF($AH$4:$AH$2603,AH1369)&gt;1,"Duplicate","Unique")</f>
        <v>Unique</v>
      </c>
      <c r="AJ1369" s="14" t="str">
        <f aca="false">IF(COUNTBLANK(B1369:AG1369)&gt;0,"Missing ("&amp;COUNTBLANK(B1369:AG1369)&amp;")","Complete")</f>
        <v>Missing (1)</v>
      </c>
    </row>
    <row r="1370" customFormat="false" ht="15" hidden="false" customHeight="false" outlineLevel="0" collapsed="false">
      <c r="A1370" s="0" t="n">
        <v>1367</v>
      </c>
      <c r="B1370" s="0" t="s">
        <v>90</v>
      </c>
      <c r="C1370" s="0" t="n">
        <v>1</v>
      </c>
      <c r="D1370" s="0" t="n">
        <v>32</v>
      </c>
      <c r="E1370" s="0" t="n">
        <v>2017</v>
      </c>
      <c r="F1370" s="0" t="s">
        <v>126</v>
      </c>
      <c r="G1370" s="0" t="n">
        <v>1</v>
      </c>
      <c r="H1370" s="0" t="n">
        <v>6</v>
      </c>
      <c r="I1370" s="0" t="n">
        <v>0</v>
      </c>
      <c r="J1370" s="0" t="n">
        <v>2</v>
      </c>
      <c r="K1370" s="0" t="n">
        <v>2</v>
      </c>
      <c r="L1370" s="0" t="n">
        <v>0</v>
      </c>
      <c r="M1370" s="0" t="n">
        <v>0</v>
      </c>
      <c r="N1370" s="0" t="s">
        <v>82</v>
      </c>
      <c r="O1370" s="0" t="s">
        <v>163</v>
      </c>
      <c r="P1370" s="0" t="s">
        <v>93</v>
      </c>
      <c r="Q1370" s="0" t="s">
        <v>94</v>
      </c>
      <c r="R1370" s="0" t="n">
        <v>0</v>
      </c>
      <c r="S1370" s="0" t="n">
        <v>0</v>
      </c>
      <c r="T1370" s="0" t="n">
        <v>0</v>
      </c>
      <c r="U1370" s="0" t="s">
        <v>95</v>
      </c>
      <c r="V1370" s="0" t="s">
        <v>95</v>
      </c>
      <c r="W1370" s="0" t="n">
        <v>0</v>
      </c>
      <c r="X1370" s="0" t="s">
        <v>86</v>
      </c>
      <c r="Y1370" s="0" t="n">
        <v>9</v>
      </c>
      <c r="AA1370" s="0" t="n">
        <v>0</v>
      </c>
      <c r="AB1370" s="0" t="s">
        <v>87</v>
      </c>
      <c r="AC1370" s="0" t="n">
        <v>104</v>
      </c>
      <c r="AD1370" s="0" t="n">
        <v>0</v>
      </c>
      <c r="AE1370" s="0" t="n">
        <v>1</v>
      </c>
      <c r="AF1370" s="0" t="s">
        <v>96</v>
      </c>
      <c r="AG1370" s="13" t="n">
        <v>42726</v>
      </c>
      <c r="AH1370" s="0" t="str">
        <f aca="false">B1370&amp;"|"&amp;C1370&amp;"|"&amp;D1370&amp;"|"&amp;E1370&amp;"|"&amp;F1370&amp;"|"&amp;G1370&amp;"|"&amp;H1370&amp;"|"&amp;I1370&amp;"|"&amp;J1370&amp;"|"&amp;K1370&amp;"|"&amp;L1370&amp;"|"&amp;M1370&amp;"|"&amp;N1370&amp;"|"&amp;O1370&amp;"|"&amp;P1370&amp;"|"&amp;Q1370&amp;"|"&amp;R1370&amp;"|"&amp;S1370&amp;"|"&amp;T1370&amp;"|"&amp;U1370&amp;"|"&amp;V1370&amp;"|"&amp;W1370&amp;"|"&amp;X1370&amp;"|"&amp;Y1370&amp;"|"&amp;Z1370&amp;"|"&amp;AA1370&amp;"|"&amp;AB1370&amp;"|"&amp;AC1370&amp;"|"&amp;AD1370&amp;"|"&amp;AE1370&amp;"|"&amp;AF1370&amp;"|"&amp;AG1370</f>
        <v>City Hotel|1|32|2017|January|1|6|0|2|2|0|0|BB|RUS|Online TA|TA/TO|0|0|0|A|A|0|No Deposit|9||0|Transient|104|0|1|Canceled|42726</v>
      </c>
      <c r="AI1370" s="0" t="str">
        <f aca="false">IF(COUNTIF($AH$4:$AH$2603,AH1370)&gt;1,"Duplicate","Unique")</f>
        <v>Unique</v>
      </c>
      <c r="AJ1370" s="0" t="str">
        <f aca="false">IF(COUNTBLANK(B1370:AG1370)&gt;0,"Missing ("&amp;COUNTBLANK(B1370:AG1370)&amp;")","Complete")</f>
        <v>Missing (1)</v>
      </c>
    </row>
    <row r="1371" customFormat="false" ht="15" hidden="false" customHeight="false" outlineLevel="0" collapsed="false">
      <c r="A1371" s="14" t="n">
        <v>1368</v>
      </c>
      <c r="B1371" s="14" t="s">
        <v>80</v>
      </c>
      <c r="C1371" s="14" t="n">
        <v>0</v>
      </c>
      <c r="D1371" s="14" t="n">
        <v>16</v>
      </c>
      <c r="E1371" s="14" t="n">
        <v>2017</v>
      </c>
      <c r="F1371" s="14" t="s">
        <v>118</v>
      </c>
      <c r="G1371" s="14" t="n">
        <v>6</v>
      </c>
      <c r="H1371" s="14" t="n">
        <v>11</v>
      </c>
      <c r="I1371" s="14" t="n">
        <v>2</v>
      </c>
      <c r="J1371" s="14" t="n">
        <v>2</v>
      </c>
      <c r="K1371" s="14" t="n">
        <v>2</v>
      </c>
      <c r="L1371" s="14" t="n">
        <v>0</v>
      </c>
      <c r="M1371" s="14" t="n">
        <v>0</v>
      </c>
      <c r="N1371" s="14" t="s">
        <v>82</v>
      </c>
      <c r="O1371" s="14" t="s">
        <v>122</v>
      </c>
      <c r="P1371" s="14" t="s">
        <v>93</v>
      </c>
      <c r="Q1371" s="14" t="s">
        <v>94</v>
      </c>
      <c r="R1371" s="14" t="n">
        <v>0</v>
      </c>
      <c r="S1371" s="14" t="n">
        <v>0</v>
      </c>
      <c r="T1371" s="14" t="n">
        <v>0</v>
      </c>
      <c r="U1371" s="14" t="s">
        <v>109</v>
      </c>
      <c r="V1371" s="14" t="s">
        <v>109</v>
      </c>
      <c r="W1371" s="14" t="n">
        <v>0</v>
      </c>
      <c r="X1371" s="14" t="s">
        <v>86</v>
      </c>
      <c r="Y1371" s="14" t="n">
        <v>240</v>
      </c>
      <c r="Z1371" s="14"/>
      <c r="AA1371" s="14" t="n">
        <v>0</v>
      </c>
      <c r="AB1371" s="14" t="s">
        <v>87</v>
      </c>
      <c r="AC1371" s="14" t="n">
        <v>58</v>
      </c>
      <c r="AD1371" s="14" t="n">
        <v>0</v>
      </c>
      <c r="AE1371" s="14" t="n">
        <v>2</v>
      </c>
      <c r="AF1371" s="14" t="s">
        <v>88</v>
      </c>
      <c r="AG1371" s="15" t="n">
        <v>42781</v>
      </c>
      <c r="AH1371" s="14" t="str">
        <f aca="false">B1371&amp;"|"&amp;C1371&amp;"|"&amp;D1371&amp;"|"&amp;E1371&amp;"|"&amp;F1371&amp;"|"&amp;G1371&amp;"|"&amp;H1371&amp;"|"&amp;I1371&amp;"|"&amp;J1371&amp;"|"&amp;K1371&amp;"|"&amp;L1371&amp;"|"&amp;M1371&amp;"|"&amp;N1371&amp;"|"&amp;O1371&amp;"|"&amp;P1371&amp;"|"&amp;Q1371&amp;"|"&amp;R1371&amp;"|"&amp;S1371&amp;"|"&amp;T1371&amp;"|"&amp;U1371&amp;"|"&amp;V1371&amp;"|"&amp;W1371&amp;"|"&amp;X1371&amp;"|"&amp;Y1371&amp;"|"&amp;Z1371&amp;"|"&amp;AA1371&amp;"|"&amp;AB1371&amp;"|"&amp;AC1371&amp;"|"&amp;AD1371&amp;"|"&amp;AE1371&amp;"|"&amp;AF1371&amp;"|"&amp;AG1371</f>
        <v>Resort Hotel|0|16|2017|February|6|11|2|2|2|0|0|BB|FRA|Online TA|TA/TO|0|0|0|D|D|0|No Deposit|240||0|Transient|58|0|2|Check-Out|42781</v>
      </c>
      <c r="AI1371" s="14" t="str">
        <f aca="false">IF(COUNTIF($AH$4:$AH$2603,AH1371)&gt;1,"Duplicate","Unique")</f>
        <v>Unique</v>
      </c>
      <c r="AJ1371" s="14" t="str">
        <f aca="false">IF(COUNTBLANK(B1371:AG1371)&gt;0,"Missing ("&amp;COUNTBLANK(B1371:AG1371)&amp;")","Complete")</f>
        <v>Missing (1)</v>
      </c>
    </row>
    <row r="1372" customFormat="false" ht="15" hidden="false" customHeight="false" outlineLevel="0" collapsed="false">
      <c r="A1372" s="0" t="n">
        <v>1369</v>
      </c>
      <c r="B1372" s="0" t="s">
        <v>90</v>
      </c>
      <c r="C1372" s="0" t="n">
        <v>0</v>
      </c>
      <c r="D1372" s="0" t="n">
        <v>0</v>
      </c>
      <c r="E1372" s="0" t="n">
        <v>2016</v>
      </c>
      <c r="F1372" s="0" t="s">
        <v>135</v>
      </c>
      <c r="G1372" s="0" t="n">
        <v>25</v>
      </c>
      <c r="H1372" s="0" t="n">
        <v>15</v>
      </c>
      <c r="I1372" s="0" t="n">
        <v>0</v>
      </c>
      <c r="J1372" s="0" t="n">
        <v>1</v>
      </c>
      <c r="K1372" s="0" t="n">
        <v>1</v>
      </c>
      <c r="L1372" s="0" t="n">
        <v>0</v>
      </c>
      <c r="M1372" s="0" t="n">
        <v>0</v>
      </c>
      <c r="N1372" s="0" t="s">
        <v>82</v>
      </c>
      <c r="O1372" s="0" t="s">
        <v>92</v>
      </c>
      <c r="P1372" s="0" t="s">
        <v>168</v>
      </c>
      <c r="Q1372" s="0" t="s">
        <v>84</v>
      </c>
      <c r="R1372" s="0" t="n">
        <v>0</v>
      </c>
      <c r="S1372" s="0" t="n">
        <v>0</v>
      </c>
      <c r="T1372" s="0" t="n">
        <v>0</v>
      </c>
      <c r="U1372" s="0" t="s">
        <v>95</v>
      </c>
      <c r="V1372" s="0" t="s">
        <v>95</v>
      </c>
      <c r="W1372" s="0" t="n">
        <v>0</v>
      </c>
      <c r="X1372" s="0" t="s">
        <v>86</v>
      </c>
      <c r="Z1372" s="0" t="n">
        <v>46</v>
      </c>
      <c r="AA1372" s="0" t="n">
        <v>0</v>
      </c>
      <c r="AB1372" s="0" t="s">
        <v>87</v>
      </c>
      <c r="AC1372" s="0" t="n">
        <v>0</v>
      </c>
      <c r="AD1372" s="0" t="n">
        <v>0</v>
      </c>
      <c r="AE1372" s="0" t="n">
        <v>0</v>
      </c>
      <c r="AF1372" s="0" t="s">
        <v>88</v>
      </c>
      <c r="AG1372" s="13" t="n">
        <v>42537</v>
      </c>
      <c r="AH1372" s="0" t="str">
        <f aca="false">B1372&amp;"|"&amp;C1372&amp;"|"&amp;D1372&amp;"|"&amp;E1372&amp;"|"&amp;F1372&amp;"|"&amp;G1372&amp;"|"&amp;H1372&amp;"|"&amp;I1372&amp;"|"&amp;J1372&amp;"|"&amp;K1372&amp;"|"&amp;L1372&amp;"|"&amp;M1372&amp;"|"&amp;N1372&amp;"|"&amp;O1372&amp;"|"&amp;P1372&amp;"|"&amp;Q1372&amp;"|"&amp;R1372&amp;"|"&amp;S1372&amp;"|"&amp;T1372&amp;"|"&amp;U1372&amp;"|"&amp;V1372&amp;"|"&amp;W1372&amp;"|"&amp;X1372&amp;"|"&amp;Y1372&amp;"|"&amp;Z1372&amp;"|"&amp;AA1372&amp;"|"&amp;AB1372&amp;"|"&amp;AC1372&amp;"|"&amp;AD1372&amp;"|"&amp;AE1372&amp;"|"&amp;AF1372&amp;"|"&amp;AG1372</f>
        <v>City Hotel|0|0|2016|June|25|15|0|1|1|0|0|BB|PRT|Complementary|Direct|0|0|0|A|A|0|No Deposit||46|0|Transient|0|0|0|Check-Out|42537</v>
      </c>
      <c r="AI1372" s="0" t="str">
        <f aca="false">IF(COUNTIF($AH$4:$AH$2603,AH1372)&gt;1,"Duplicate","Unique")</f>
        <v>Unique</v>
      </c>
      <c r="AJ1372" s="0" t="str">
        <f aca="false">IF(COUNTBLANK(B1372:AG1372)&gt;0,"Missing ("&amp;COUNTBLANK(B1372:AG1372)&amp;")","Complete")</f>
        <v>Missing (1)</v>
      </c>
    </row>
    <row r="1373" customFormat="false" ht="15" hidden="false" customHeight="false" outlineLevel="0" collapsed="false">
      <c r="A1373" s="14" t="n">
        <v>1370</v>
      </c>
      <c r="B1373" s="14" t="s">
        <v>90</v>
      </c>
      <c r="C1373" s="14" t="n">
        <v>1</v>
      </c>
      <c r="D1373" s="14" t="n">
        <v>114</v>
      </c>
      <c r="E1373" s="14" t="n">
        <v>2016</v>
      </c>
      <c r="F1373" s="14" t="s">
        <v>121</v>
      </c>
      <c r="G1373" s="14" t="n">
        <v>19</v>
      </c>
      <c r="H1373" s="14" t="n">
        <v>2</v>
      </c>
      <c r="I1373" s="14" t="n">
        <v>1</v>
      </c>
      <c r="J1373" s="14" t="n">
        <v>1</v>
      </c>
      <c r="K1373" s="14" t="n">
        <v>1</v>
      </c>
      <c r="L1373" s="14" t="n">
        <v>0</v>
      </c>
      <c r="M1373" s="14" t="n">
        <v>0</v>
      </c>
      <c r="N1373" s="14" t="s">
        <v>82</v>
      </c>
      <c r="O1373" s="14" t="s">
        <v>158</v>
      </c>
      <c r="P1373" s="14" t="s">
        <v>93</v>
      </c>
      <c r="Q1373" s="14" t="s">
        <v>94</v>
      </c>
      <c r="R1373" s="14" t="n">
        <v>0</v>
      </c>
      <c r="S1373" s="14" t="n">
        <v>0</v>
      </c>
      <c r="T1373" s="14" t="n">
        <v>0</v>
      </c>
      <c r="U1373" s="14" t="s">
        <v>95</v>
      </c>
      <c r="V1373" s="14" t="s">
        <v>95</v>
      </c>
      <c r="W1373" s="14" t="n">
        <v>0</v>
      </c>
      <c r="X1373" s="14" t="s">
        <v>86</v>
      </c>
      <c r="Y1373" s="14" t="n">
        <v>9</v>
      </c>
      <c r="Z1373" s="14"/>
      <c r="AA1373" s="14" t="n">
        <v>0</v>
      </c>
      <c r="AB1373" s="14" t="s">
        <v>87</v>
      </c>
      <c r="AC1373" s="14" t="n">
        <v>99.9</v>
      </c>
      <c r="AD1373" s="14" t="n">
        <v>0</v>
      </c>
      <c r="AE1373" s="14" t="n">
        <v>0</v>
      </c>
      <c r="AF1373" s="14" t="s">
        <v>96</v>
      </c>
      <c r="AG1373" s="15" t="n">
        <v>42397</v>
      </c>
      <c r="AH1373" s="14" t="str">
        <f aca="false">B1373&amp;"|"&amp;C1373&amp;"|"&amp;D1373&amp;"|"&amp;E1373&amp;"|"&amp;F1373&amp;"|"&amp;G1373&amp;"|"&amp;H1373&amp;"|"&amp;I1373&amp;"|"&amp;J1373&amp;"|"&amp;K1373&amp;"|"&amp;L1373&amp;"|"&amp;M1373&amp;"|"&amp;N1373&amp;"|"&amp;O1373&amp;"|"&amp;P1373&amp;"|"&amp;Q1373&amp;"|"&amp;R1373&amp;"|"&amp;S1373&amp;"|"&amp;T1373&amp;"|"&amp;U1373&amp;"|"&amp;V1373&amp;"|"&amp;W1373&amp;"|"&amp;X1373&amp;"|"&amp;Y1373&amp;"|"&amp;Z1373&amp;"|"&amp;AA1373&amp;"|"&amp;AB1373&amp;"|"&amp;AC1373&amp;"|"&amp;AD1373&amp;"|"&amp;AE1373&amp;"|"&amp;AF1373&amp;"|"&amp;AG1373</f>
        <v>City Hotel|1|114|2016|May|19|2|1|1|1|0|0|BB|ITA|Online TA|TA/TO|0|0|0|A|A|0|No Deposit|9||0|Transient|99.9|0|0|Canceled|42397</v>
      </c>
      <c r="AI1373" s="14" t="str">
        <f aca="false">IF(COUNTIF($AH$4:$AH$2603,AH1373)&gt;1,"Duplicate","Unique")</f>
        <v>Unique</v>
      </c>
      <c r="AJ1373" s="14" t="str">
        <f aca="false">IF(COUNTBLANK(B1373:AG1373)&gt;0,"Missing ("&amp;COUNTBLANK(B1373:AG1373)&amp;")","Complete")</f>
        <v>Missing (1)</v>
      </c>
    </row>
    <row r="1374" customFormat="false" ht="15" hidden="false" customHeight="false" outlineLevel="0" collapsed="false">
      <c r="A1374" s="0" t="n">
        <v>1371</v>
      </c>
      <c r="B1374" s="0" t="s">
        <v>80</v>
      </c>
      <c r="C1374" s="0" t="n">
        <v>0</v>
      </c>
      <c r="D1374" s="0" t="n">
        <v>117</v>
      </c>
      <c r="E1374" s="0" t="n">
        <v>2016</v>
      </c>
      <c r="F1374" s="0" t="s">
        <v>121</v>
      </c>
      <c r="G1374" s="0" t="n">
        <v>21</v>
      </c>
      <c r="H1374" s="0" t="n">
        <v>15</v>
      </c>
      <c r="I1374" s="0" t="n">
        <v>4</v>
      </c>
      <c r="J1374" s="0" t="n">
        <v>7</v>
      </c>
      <c r="K1374" s="0" t="n">
        <v>2</v>
      </c>
      <c r="L1374" s="0" t="n">
        <v>0</v>
      </c>
      <c r="M1374" s="0" t="n">
        <v>0</v>
      </c>
      <c r="N1374" s="0" t="s">
        <v>112</v>
      </c>
      <c r="O1374" s="0" t="s">
        <v>83</v>
      </c>
      <c r="P1374" s="0" t="s">
        <v>99</v>
      </c>
      <c r="Q1374" s="0" t="s">
        <v>94</v>
      </c>
      <c r="R1374" s="0" t="n">
        <v>0</v>
      </c>
      <c r="S1374" s="0" t="n">
        <v>0</v>
      </c>
      <c r="T1374" s="0" t="n">
        <v>0</v>
      </c>
      <c r="U1374" s="0" t="s">
        <v>109</v>
      </c>
      <c r="V1374" s="0" t="s">
        <v>109</v>
      </c>
      <c r="W1374" s="0" t="n">
        <v>1</v>
      </c>
      <c r="X1374" s="0" t="s">
        <v>86</v>
      </c>
      <c r="Y1374" s="0" t="n">
        <v>243</v>
      </c>
      <c r="AA1374" s="0" t="n">
        <v>0</v>
      </c>
      <c r="AB1374" s="0" t="s">
        <v>125</v>
      </c>
      <c r="AC1374" s="0" t="n">
        <v>74.39</v>
      </c>
      <c r="AD1374" s="0" t="n">
        <v>0</v>
      </c>
      <c r="AE1374" s="0" t="n">
        <v>0</v>
      </c>
      <c r="AF1374" s="0" t="s">
        <v>88</v>
      </c>
      <c r="AG1374" s="13" t="n">
        <v>42516</v>
      </c>
      <c r="AH1374" s="0" t="str">
        <f aca="false">B1374&amp;"|"&amp;C1374&amp;"|"&amp;D1374&amp;"|"&amp;E1374&amp;"|"&amp;F1374&amp;"|"&amp;G1374&amp;"|"&amp;H1374&amp;"|"&amp;I1374&amp;"|"&amp;J1374&amp;"|"&amp;K1374&amp;"|"&amp;L1374&amp;"|"&amp;M1374&amp;"|"&amp;N1374&amp;"|"&amp;O1374&amp;"|"&amp;P1374&amp;"|"&amp;Q1374&amp;"|"&amp;R1374&amp;"|"&amp;S1374&amp;"|"&amp;T1374&amp;"|"&amp;U1374&amp;"|"&amp;V1374&amp;"|"&amp;W1374&amp;"|"&amp;X1374&amp;"|"&amp;Y1374&amp;"|"&amp;Z1374&amp;"|"&amp;AA1374&amp;"|"&amp;AB1374&amp;"|"&amp;AC1374&amp;"|"&amp;AD1374&amp;"|"&amp;AE1374&amp;"|"&amp;AF1374&amp;"|"&amp;AG1374</f>
        <v>Resort Hotel|0|117|2016|May|21|15|4|7|2|0|0|HB|GBR|Offline TA/TO|TA/TO|0|0|0|D|D|1|No Deposit|243||0|Contract|74.39|0|0|Check-Out|42516</v>
      </c>
      <c r="AI1374" s="0" t="str">
        <f aca="false">IF(COUNTIF($AH$4:$AH$2603,AH1374)&gt;1,"Duplicate","Unique")</f>
        <v>Unique</v>
      </c>
      <c r="AJ1374" s="0" t="str">
        <f aca="false">IF(COUNTBLANK(B1374:AG1374)&gt;0,"Missing ("&amp;COUNTBLANK(B1374:AG1374)&amp;")","Complete")</f>
        <v>Missing (1)</v>
      </c>
    </row>
    <row r="1375" customFormat="false" ht="15" hidden="false" customHeight="false" outlineLevel="0" collapsed="false">
      <c r="A1375" s="14" t="n">
        <v>1372</v>
      </c>
      <c r="B1375" s="14" t="s">
        <v>90</v>
      </c>
      <c r="C1375" s="14" t="n">
        <v>0</v>
      </c>
      <c r="D1375" s="14" t="n">
        <v>61</v>
      </c>
      <c r="E1375" s="14" t="n">
        <v>2016</v>
      </c>
      <c r="F1375" s="14" t="s">
        <v>106</v>
      </c>
      <c r="G1375" s="14" t="n">
        <v>16</v>
      </c>
      <c r="H1375" s="14" t="n">
        <v>16</v>
      </c>
      <c r="I1375" s="14" t="n">
        <v>2</v>
      </c>
      <c r="J1375" s="14" t="n">
        <v>1</v>
      </c>
      <c r="K1375" s="14" t="n">
        <v>3</v>
      </c>
      <c r="L1375" s="14" t="n">
        <v>0</v>
      </c>
      <c r="M1375" s="14" t="n">
        <v>0</v>
      </c>
      <c r="N1375" s="14" t="s">
        <v>82</v>
      </c>
      <c r="O1375" s="14" t="s">
        <v>123</v>
      </c>
      <c r="P1375" s="14" t="s">
        <v>84</v>
      </c>
      <c r="Q1375" s="14" t="s">
        <v>84</v>
      </c>
      <c r="R1375" s="14" t="n">
        <v>0</v>
      </c>
      <c r="S1375" s="14" t="n">
        <v>0</v>
      </c>
      <c r="T1375" s="14" t="n">
        <v>0</v>
      </c>
      <c r="U1375" s="14" t="s">
        <v>85</v>
      </c>
      <c r="V1375" s="14" t="s">
        <v>85</v>
      </c>
      <c r="W1375" s="14" t="n">
        <v>0</v>
      </c>
      <c r="X1375" s="14" t="s">
        <v>86</v>
      </c>
      <c r="Y1375" s="14" t="n">
        <v>14</v>
      </c>
      <c r="Z1375" s="14"/>
      <c r="AA1375" s="14" t="n">
        <v>0</v>
      </c>
      <c r="AB1375" s="14" t="s">
        <v>87</v>
      </c>
      <c r="AC1375" s="14" t="n">
        <v>151.3</v>
      </c>
      <c r="AD1375" s="14" t="n">
        <v>0</v>
      </c>
      <c r="AE1375" s="14" t="n">
        <v>3</v>
      </c>
      <c r="AF1375" s="14" t="s">
        <v>88</v>
      </c>
      <c r="AG1375" s="15" t="n">
        <v>42479</v>
      </c>
      <c r="AH1375" s="14" t="str">
        <f aca="false">B1375&amp;"|"&amp;C1375&amp;"|"&amp;D1375&amp;"|"&amp;E1375&amp;"|"&amp;F1375&amp;"|"&amp;G1375&amp;"|"&amp;H1375&amp;"|"&amp;I1375&amp;"|"&amp;J1375&amp;"|"&amp;K1375&amp;"|"&amp;L1375&amp;"|"&amp;M1375&amp;"|"&amp;N1375&amp;"|"&amp;O1375&amp;"|"&amp;P1375&amp;"|"&amp;Q1375&amp;"|"&amp;R1375&amp;"|"&amp;S1375&amp;"|"&amp;T1375&amp;"|"&amp;U1375&amp;"|"&amp;V1375&amp;"|"&amp;W1375&amp;"|"&amp;X1375&amp;"|"&amp;Y1375&amp;"|"&amp;Z1375&amp;"|"&amp;AA1375&amp;"|"&amp;AB1375&amp;"|"&amp;AC1375&amp;"|"&amp;AD1375&amp;"|"&amp;AE1375&amp;"|"&amp;AF1375&amp;"|"&amp;AG1375</f>
        <v>City Hotel|0|61|2016|April|16|16|2|1|3|0|0|BB|USA|Direct|Direct|0|0|0|F|F|0|No Deposit|14||0|Transient|151.3|0|3|Check-Out|42479</v>
      </c>
      <c r="AI1375" s="14" t="str">
        <f aca="false">IF(COUNTIF($AH$4:$AH$2603,AH1375)&gt;1,"Duplicate","Unique")</f>
        <v>Unique</v>
      </c>
      <c r="AJ1375" s="14" t="str">
        <f aca="false">IF(COUNTBLANK(B1375:AG1375)&gt;0,"Missing ("&amp;COUNTBLANK(B1375:AG1375)&amp;")","Complete")</f>
        <v>Missing (1)</v>
      </c>
    </row>
    <row r="1376" customFormat="false" ht="15" hidden="false" customHeight="false" outlineLevel="0" collapsed="false">
      <c r="A1376" s="0" t="n">
        <v>1373</v>
      </c>
      <c r="B1376" s="0" t="s">
        <v>90</v>
      </c>
      <c r="C1376" s="0" t="n">
        <v>1</v>
      </c>
      <c r="D1376" s="0" t="n">
        <v>11</v>
      </c>
      <c r="E1376" s="0" t="n">
        <v>2015</v>
      </c>
      <c r="F1376" s="0" t="s">
        <v>119</v>
      </c>
      <c r="G1376" s="0" t="n">
        <v>34</v>
      </c>
      <c r="H1376" s="0" t="n">
        <v>18</v>
      </c>
      <c r="I1376" s="0" t="n">
        <v>0</v>
      </c>
      <c r="J1376" s="0" t="n">
        <v>2</v>
      </c>
      <c r="K1376" s="0" t="n">
        <v>2</v>
      </c>
      <c r="L1376" s="0" t="n">
        <v>0</v>
      </c>
      <c r="M1376" s="0" t="n">
        <v>0</v>
      </c>
      <c r="N1376" s="0" t="s">
        <v>82</v>
      </c>
      <c r="O1376" s="0" t="s">
        <v>92</v>
      </c>
      <c r="P1376" s="0" t="s">
        <v>128</v>
      </c>
      <c r="Q1376" s="0" t="s">
        <v>128</v>
      </c>
      <c r="R1376" s="0" t="n">
        <v>0</v>
      </c>
      <c r="S1376" s="0" t="n">
        <v>0</v>
      </c>
      <c r="T1376" s="0" t="n">
        <v>0</v>
      </c>
      <c r="U1376" s="0" t="s">
        <v>95</v>
      </c>
      <c r="V1376" s="0" t="s">
        <v>95</v>
      </c>
      <c r="W1376" s="0" t="n">
        <v>1</v>
      </c>
      <c r="X1376" s="0" t="s">
        <v>120</v>
      </c>
      <c r="Z1376" s="0" t="n">
        <v>48</v>
      </c>
      <c r="AA1376" s="0" t="n">
        <v>0</v>
      </c>
      <c r="AB1376" s="0" t="s">
        <v>87</v>
      </c>
      <c r="AC1376" s="0" t="n">
        <v>75</v>
      </c>
      <c r="AD1376" s="0" t="n">
        <v>0</v>
      </c>
      <c r="AE1376" s="0" t="n">
        <v>0</v>
      </c>
      <c r="AF1376" s="0" t="s">
        <v>96</v>
      </c>
      <c r="AG1376" s="13" t="n">
        <v>42229</v>
      </c>
      <c r="AH1376" s="0" t="str">
        <f aca="false">B1376&amp;"|"&amp;C1376&amp;"|"&amp;D1376&amp;"|"&amp;E1376&amp;"|"&amp;F1376&amp;"|"&amp;G1376&amp;"|"&amp;H1376&amp;"|"&amp;I1376&amp;"|"&amp;J1376&amp;"|"&amp;K1376&amp;"|"&amp;L1376&amp;"|"&amp;M1376&amp;"|"&amp;N1376&amp;"|"&amp;O1376&amp;"|"&amp;P1376&amp;"|"&amp;Q1376&amp;"|"&amp;R1376&amp;"|"&amp;S1376&amp;"|"&amp;T1376&amp;"|"&amp;U1376&amp;"|"&amp;V1376&amp;"|"&amp;W1376&amp;"|"&amp;X1376&amp;"|"&amp;Y1376&amp;"|"&amp;Z1376&amp;"|"&amp;AA1376&amp;"|"&amp;AB1376&amp;"|"&amp;AC1376&amp;"|"&amp;AD1376&amp;"|"&amp;AE1376&amp;"|"&amp;AF1376&amp;"|"&amp;AG1376</f>
        <v>City Hotel|1|11|2015|August|34|18|0|2|2|0|0|BB|PRT|Corporate|Corporate|0|0|0|A|A|1|Non Refund||48|0|Transient|75|0|0|Canceled|42229</v>
      </c>
      <c r="AI1376" s="0" t="str">
        <f aca="false">IF(COUNTIF($AH$4:$AH$2603,AH1376)&gt;1,"Duplicate","Unique")</f>
        <v>Duplicate</v>
      </c>
      <c r="AJ1376" s="0" t="str">
        <f aca="false">IF(COUNTBLANK(B1376:AG1376)&gt;0,"Missing ("&amp;COUNTBLANK(B1376:AG1376)&amp;")","Complete")</f>
        <v>Missing (1)</v>
      </c>
    </row>
    <row r="1377" customFormat="false" ht="15" hidden="false" customHeight="false" outlineLevel="0" collapsed="false">
      <c r="A1377" s="14" t="n">
        <v>1374</v>
      </c>
      <c r="B1377" s="14" t="s">
        <v>90</v>
      </c>
      <c r="C1377" s="14" t="n">
        <v>0</v>
      </c>
      <c r="D1377" s="14" t="n">
        <v>37</v>
      </c>
      <c r="E1377" s="14" t="n">
        <v>2015</v>
      </c>
      <c r="F1377" s="14" t="s">
        <v>114</v>
      </c>
      <c r="G1377" s="14" t="n">
        <v>39</v>
      </c>
      <c r="H1377" s="14" t="n">
        <v>20</v>
      </c>
      <c r="I1377" s="14" t="n">
        <v>2</v>
      </c>
      <c r="J1377" s="14" t="n">
        <v>2</v>
      </c>
      <c r="K1377" s="14" t="n">
        <v>1</v>
      </c>
      <c r="L1377" s="14" t="n">
        <v>0</v>
      </c>
      <c r="M1377" s="14" t="n">
        <v>0</v>
      </c>
      <c r="N1377" s="14" t="s">
        <v>82</v>
      </c>
      <c r="O1377" s="14" t="s">
        <v>83</v>
      </c>
      <c r="P1377" s="14" t="s">
        <v>93</v>
      </c>
      <c r="Q1377" s="14" t="s">
        <v>94</v>
      </c>
      <c r="R1377" s="14" t="n">
        <v>0</v>
      </c>
      <c r="S1377" s="14" t="n">
        <v>0</v>
      </c>
      <c r="T1377" s="14" t="n">
        <v>0</v>
      </c>
      <c r="U1377" s="14" t="s">
        <v>95</v>
      </c>
      <c r="V1377" s="14" t="s">
        <v>95</v>
      </c>
      <c r="W1377" s="14" t="n">
        <v>0</v>
      </c>
      <c r="X1377" s="14" t="s">
        <v>86</v>
      </c>
      <c r="Y1377" s="14" t="n">
        <v>10</v>
      </c>
      <c r="Z1377" s="14"/>
      <c r="AA1377" s="14" t="n">
        <v>0</v>
      </c>
      <c r="AB1377" s="14" t="s">
        <v>87</v>
      </c>
      <c r="AC1377" s="14" t="n">
        <v>95</v>
      </c>
      <c r="AD1377" s="14" t="n">
        <v>0</v>
      </c>
      <c r="AE1377" s="14" t="n">
        <v>0</v>
      </c>
      <c r="AF1377" s="14" t="s">
        <v>88</v>
      </c>
      <c r="AG1377" s="15" t="n">
        <v>42271</v>
      </c>
      <c r="AH1377" s="14" t="str">
        <f aca="false">B1377&amp;"|"&amp;C1377&amp;"|"&amp;D1377&amp;"|"&amp;E1377&amp;"|"&amp;F1377&amp;"|"&amp;G1377&amp;"|"&amp;H1377&amp;"|"&amp;I1377&amp;"|"&amp;J1377&amp;"|"&amp;K1377&amp;"|"&amp;L1377&amp;"|"&amp;M1377&amp;"|"&amp;N1377&amp;"|"&amp;O1377&amp;"|"&amp;P1377&amp;"|"&amp;Q1377&amp;"|"&amp;R1377&amp;"|"&amp;S1377&amp;"|"&amp;T1377&amp;"|"&amp;U1377&amp;"|"&amp;V1377&amp;"|"&amp;W1377&amp;"|"&amp;X1377&amp;"|"&amp;Y1377&amp;"|"&amp;Z1377&amp;"|"&amp;AA1377&amp;"|"&amp;AB1377&amp;"|"&amp;AC1377&amp;"|"&amp;AD1377&amp;"|"&amp;AE1377&amp;"|"&amp;AF1377&amp;"|"&amp;AG1377</f>
        <v>City Hotel|0|37|2015|September|39|20|2|2|1|0|0|BB|GBR|Online TA|TA/TO|0|0|0|A|A|0|No Deposit|10||0|Transient|95|0|0|Check-Out|42271</v>
      </c>
      <c r="AI1377" s="14" t="str">
        <f aca="false">IF(COUNTIF($AH$4:$AH$2603,AH1377)&gt;1,"Duplicate","Unique")</f>
        <v>Unique</v>
      </c>
      <c r="AJ1377" s="14" t="str">
        <f aca="false">IF(COUNTBLANK(B1377:AG1377)&gt;0,"Missing ("&amp;COUNTBLANK(B1377:AG1377)&amp;")","Complete")</f>
        <v>Missing (1)</v>
      </c>
    </row>
    <row r="1378" customFormat="false" ht="15" hidden="false" customHeight="false" outlineLevel="0" collapsed="false">
      <c r="A1378" s="0" t="n">
        <v>1375</v>
      </c>
      <c r="B1378" s="0" t="s">
        <v>90</v>
      </c>
      <c r="C1378" s="0" t="n">
        <v>1</v>
      </c>
      <c r="D1378" s="0" t="n">
        <v>44</v>
      </c>
      <c r="E1378" s="0" t="n">
        <v>2016</v>
      </c>
      <c r="F1378" s="0" t="s">
        <v>106</v>
      </c>
      <c r="G1378" s="0" t="n">
        <v>16</v>
      </c>
      <c r="H1378" s="0" t="n">
        <v>13</v>
      </c>
      <c r="I1378" s="0" t="n">
        <v>0</v>
      </c>
      <c r="J1378" s="0" t="n">
        <v>4</v>
      </c>
      <c r="K1378" s="0" t="n">
        <v>1</v>
      </c>
      <c r="L1378" s="0" t="n">
        <v>0</v>
      </c>
      <c r="M1378" s="0" t="n">
        <v>0</v>
      </c>
      <c r="N1378" s="0" t="s">
        <v>107</v>
      </c>
      <c r="O1378" s="0" t="s">
        <v>83</v>
      </c>
      <c r="P1378" s="0" t="s">
        <v>93</v>
      </c>
      <c r="Q1378" s="0" t="s">
        <v>94</v>
      </c>
      <c r="R1378" s="0" t="n">
        <v>0</v>
      </c>
      <c r="S1378" s="0" t="n">
        <v>0</v>
      </c>
      <c r="T1378" s="0" t="n">
        <v>0</v>
      </c>
      <c r="U1378" s="0" t="s">
        <v>95</v>
      </c>
      <c r="V1378" s="0" t="s">
        <v>95</v>
      </c>
      <c r="W1378" s="0" t="n">
        <v>2</v>
      </c>
      <c r="X1378" s="0" t="s">
        <v>86</v>
      </c>
      <c r="Y1378" s="0" t="n">
        <v>9</v>
      </c>
      <c r="AA1378" s="0" t="n">
        <v>0</v>
      </c>
      <c r="AB1378" s="0" t="s">
        <v>87</v>
      </c>
      <c r="AC1378" s="0" t="n">
        <v>116</v>
      </c>
      <c r="AD1378" s="0" t="n">
        <v>0</v>
      </c>
      <c r="AE1378" s="0" t="n">
        <v>0</v>
      </c>
      <c r="AF1378" s="0" t="s">
        <v>96</v>
      </c>
      <c r="AG1378" s="13" t="n">
        <v>42469</v>
      </c>
      <c r="AH1378" s="0" t="str">
        <f aca="false">B1378&amp;"|"&amp;C1378&amp;"|"&amp;D1378&amp;"|"&amp;E1378&amp;"|"&amp;F1378&amp;"|"&amp;G1378&amp;"|"&amp;H1378&amp;"|"&amp;I1378&amp;"|"&amp;J1378&amp;"|"&amp;K1378&amp;"|"&amp;L1378&amp;"|"&amp;M1378&amp;"|"&amp;N1378&amp;"|"&amp;O1378&amp;"|"&amp;P1378&amp;"|"&amp;Q1378&amp;"|"&amp;R1378&amp;"|"&amp;S1378&amp;"|"&amp;T1378&amp;"|"&amp;U1378&amp;"|"&amp;V1378&amp;"|"&amp;W1378&amp;"|"&amp;X1378&amp;"|"&amp;Y1378&amp;"|"&amp;Z1378&amp;"|"&amp;AA1378&amp;"|"&amp;AB1378&amp;"|"&amp;AC1378&amp;"|"&amp;AD1378&amp;"|"&amp;AE1378&amp;"|"&amp;AF1378&amp;"|"&amp;AG1378</f>
        <v>City Hotel|1|44|2016|April|16|13|0|4|1|0|0|SC|GBR|Online TA|TA/TO|0|0|0|A|A|2|No Deposit|9||0|Transient|116|0|0|Canceled|42469</v>
      </c>
      <c r="AI1378" s="0" t="str">
        <f aca="false">IF(COUNTIF($AH$4:$AH$2603,AH1378)&gt;1,"Duplicate","Unique")</f>
        <v>Unique</v>
      </c>
      <c r="AJ1378" s="0" t="str">
        <f aca="false">IF(COUNTBLANK(B1378:AG1378)&gt;0,"Missing ("&amp;COUNTBLANK(B1378:AG1378)&amp;")","Complete")</f>
        <v>Missing (1)</v>
      </c>
    </row>
    <row r="1379" customFormat="false" ht="15" hidden="false" customHeight="false" outlineLevel="0" collapsed="false">
      <c r="A1379" s="14" t="n">
        <v>1376</v>
      </c>
      <c r="B1379" s="14" t="s">
        <v>80</v>
      </c>
      <c r="C1379" s="14" t="n">
        <v>0</v>
      </c>
      <c r="D1379" s="14" t="n">
        <v>0</v>
      </c>
      <c r="E1379" s="14" t="n">
        <v>2017</v>
      </c>
      <c r="F1379" s="14" t="s">
        <v>121</v>
      </c>
      <c r="G1379" s="14" t="n">
        <v>18</v>
      </c>
      <c r="H1379" s="14" t="n">
        <v>5</v>
      </c>
      <c r="I1379" s="14" t="n">
        <v>0</v>
      </c>
      <c r="J1379" s="14" t="n">
        <v>1</v>
      </c>
      <c r="K1379" s="14" t="n">
        <v>2</v>
      </c>
      <c r="L1379" s="14" t="n">
        <v>0</v>
      </c>
      <c r="M1379" s="14" t="n">
        <v>0</v>
      </c>
      <c r="N1379" s="14" t="s">
        <v>82</v>
      </c>
      <c r="O1379" s="14" t="s">
        <v>151</v>
      </c>
      <c r="P1379" s="14" t="s">
        <v>84</v>
      </c>
      <c r="Q1379" s="14" t="s">
        <v>84</v>
      </c>
      <c r="R1379" s="14" t="n">
        <v>0</v>
      </c>
      <c r="S1379" s="14" t="n">
        <v>0</v>
      </c>
      <c r="T1379" s="14" t="n">
        <v>0</v>
      </c>
      <c r="U1379" s="14" t="s">
        <v>124</v>
      </c>
      <c r="V1379" s="14" t="s">
        <v>124</v>
      </c>
      <c r="W1379" s="14" t="n">
        <v>0</v>
      </c>
      <c r="X1379" s="14" t="s">
        <v>86</v>
      </c>
      <c r="Y1379" s="14"/>
      <c r="Z1379" s="14"/>
      <c r="AA1379" s="14" t="n">
        <v>0</v>
      </c>
      <c r="AB1379" s="14" t="s">
        <v>87</v>
      </c>
      <c r="AC1379" s="14" t="n">
        <v>100</v>
      </c>
      <c r="AD1379" s="14" t="n">
        <v>1</v>
      </c>
      <c r="AE1379" s="14" t="n">
        <v>0</v>
      </c>
      <c r="AF1379" s="14" t="s">
        <v>88</v>
      </c>
      <c r="AG1379" s="15" t="n">
        <v>42861</v>
      </c>
      <c r="AH1379" s="14" t="str">
        <f aca="false">B1379&amp;"|"&amp;C1379&amp;"|"&amp;D1379&amp;"|"&amp;E1379&amp;"|"&amp;F1379&amp;"|"&amp;G1379&amp;"|"&amp;H1379&amp;"|"&amp;I1379&amp;"|"&amp;J1379&amp;"|"&amp;K1379&amp;"|"&amp;L1379&amp;"|"&amp;M1379&amp;"|"&amp;N1379&amp;"|"&amp;O1379&amp;"|"&amp;P1379&amp;"|"&amp;Q1379&amp;"|"&amp;R1379&amp;"|"&amp;S1379&amp;"|"&amp;T1379&amp;"|"&amp;U1379&amp;"|"&amp;V1379&amp;"|"&amp;W1379&amp;"|"&amp;X1379&amp;"|"&amp;Y1379&amp;"|"&amp;Z1379&amp;"|"&amp;AA1379&amp;"|"&amp;AB1379&amp;"|"&amp;AC1379&amp;"|"&amp;AD1379&amp;"|"&amp;AE1379&amp;"|"&amp;AF1379&amp;"|"&amp;AG1379</f>
        <v>Resort Hotel|0|0|2017|May|18|5|0|1|2|0|0|BB|CN|Direct|Direct|0|0|0|E|E|0|No Deposit|||0|Transient|100|1|0|Check-Out|42861</v>
      </c>
      <c r="AI1379" s="14" t="str">
        <f aca="false">IF(COUNTIF($AH$4:$AH$2603,AH1379)&gt;1,"Duplicate","Unique")</f>
        <v>Unique</v>
      </c>
      <c r="AJ1379" s="14" t="str">
        <f aca="false">IF(COUNTBLANK(B1379:AG1379)&gt;0,"Missing ("&amp;COUNTBLANK(B1379:AG1379)&amp;")","Complete")</f>
        <v>Missing (2)</v>
      </c>
    </row>
    <row r="1380" customFormat="false" ht="15" hidden="false" customHeight="false" outlineLevel="0" collapsed="false">
      <c r="A1380" s="0" t="n">
        <v>1377</v>
      </c>
      <c r="B1380" s="0" t="s">
        <v>90</v>
      </c>
      <c r="C1380" s="0" t="n">
        <v>1</v>
      </c>
      <c r="D1380" s="0" t="n">
        <v>316</v>
      </c>
      <c r="E1380" s="0" t="n">
        <v>2016</v>
      </c>
      <c r="F1380" s="0" t="s">
        <v>121</v>
      </c>
      <c r="G1380" s="0" t="n">
        <v>21</v>
      </c>
      <c r="H1380" s="0" t="n">
        <v>19</v>
      </c>
      <c r="I1380" s="0" t="n">
        <v>0</v>
      </c>
      <c r="J1380" s="0" t="n">
        <v>2</v>
      </c>
      <c r="K1380" s="0" t="n">
        <v>2</v>
      </c>
      <c r="L1380" s="0" t="n">
        <v>0</v>
      </c>
      <c r="M1380" s="0" t="n">
        <v>0</v>
      </c>
      <c r="N1380" s="0" t="s">
        <v>82</v>
      </c>
      <c r="O1380" s="0" t="s">
        <v>92</v>
      </c>
      <c r="P1380" s="0" t="s">
        <v>116</v>
      </c>
      <c r="Q1380" s="0" t="s">
        <v>94</v>
      </c>
      <c r="R1380" s="0" t="n">
        <v>0</v>
      </c>
      <c r="S1380" s="0" t="n">
        <v>0</v>
      </c>
      <c r="T1380" s="0" t="n">
        <v>0</v>
      </c>
      <c r="U1380" s="0" t="s">
        <v>95</v>
      </c>
      <c r="V1380" s="0" t="s">
        <v>95</v>
      </c>
      <c r="W1380" s="0" t="n">
        <v>0</v>
      </c>
      <c r="X1380" s="0" t="s">
        <v>120</v>
      </c>
      <c r="Y1380" s="0" t="n">
        <v>1</v>
      </c>
      <c r="AA1380" s="0" t="n">
        <v>0</v>
      </c>
      <c r="AB1380" s="0" t="s">
        <v>87</v>
      </c>
      <c r="AC1380" s="0" t="n">
        <v>62</v>
      </c>
      <c r="AD1380" s="0" t="n">
        <v>0</v>
      </c>
      <c r="AE1380" s="0" t="n">
        <v>0</v>
      </c>
      <c r="AF1380" s="0" t="s">
        <v>96</v>
      </c>
      <c r="AG1380" s="13" t="n">
        <v>42299</v>
      </c>
      <c r="AH1380" s="0" t="str">
        <f aca="false">B1380&amp;"|"&amp;C1380&amp;"|"&amp;D1380&amp;"|"&amp;E1380&amp;"|"&amp;F1380&amp;"|"&amp;G1380&amp;"|"&amp;H1380&amp;"|"&amp;I1380&amp;"|"&amp;J1380&amp;"|"&amp;K1380&amp;"|"&amp;L1380&amp;"|"&amp;M1380&amp;"|"&amp;N1380&amp;"|"&amp;O1380&amp;"|"&amp;P1380&amp;"|"&amp;Q1380&amp;"|"&amp;R1380&amp;"|"&amp;S1380&amp;"|"&amp;T1380&amp;"|"&amp;U1380&amp;"|"&amp;V1380&amp;"|"&amp;W1380&amp;"|"&amp;X1380&amp;"|"&amp;Y1380&amp;"|"&amp;Z1380&amp;"|"&amp;AA1380&amp;"|"&amp;AB1380&amp;"|"&amp;AC1380&amp;"|"&amp;AD1380&amp;"|"&amp;AE1380&amp;"|"&amp;AF1380&amp;"|"&amp;AG1380</f>
        <v>City Hotel|1|316|2016|May|21|19|0|2|2|0|0|BB|PRT|Groups|TA/TO|0|0|0|A|A|0|Non Refund|1||0|Transient|62|0|0|Canceled|42299</v>
      </c>
      <c r="AI1380" s="0" t="str">
        <f aca="false">IF(COUNTIF($AH$4:$AH$2603,AH1380)&gt;1,"Duplicate","Unique")</f>
        <v>Duplicate</v>
      </c>
      <c r="AJ1380" s="0" t="str">
        <f aca="false">IF(COUNTBLANK(B1380:AG1380)&gt;0,"Missing ("&amp;COUNTBLANK(B1380:AG1380)&amp;")","Complete")</f>
        <v>Missing (1)</v>
      </c>
    </row>
    <row r="1381" customFormat="false" ht="15" hidden="false" customHeight="false" outlineLevel="0" collapsed="false">
      <c r="A1381" s="14" t="n">
        <v>1378</v>
      </c>
      <c r="B1381" s="14" t="s">
        <v>90</v>
      </c>
      <c r="C1381" s="14" t="n">
        <v>0</v>
      </c>
      <c r="D1381" s="14" t="n">
        <v>38</v>
      </c>
      <c r="E1381" s="14" t="n">
        <v>2016</v>
      </c>
      <c r="F1381" s="14" t="s">
        <v>106</v>
      </c>
      <c r="G1381" s="14" t="n">
        <v>17</v>
      </c>
      <c r="H1381" s="14" t="n">
        <v>17</v>
      </c>
      <c r="I1381" s="14" t="n">
        <v>2</v>
      </c>
      <c r="J1381" s="14" t="n">
        <v>1</v>
      </c>
      <c r="K1381" s="14" t="n">
        <v>2</v>
      </c>
      <c r="L1381" s="14" t="n">
        <v>0</v>
      </c>
      <c r="M1381" s="14" t="n">
        <v>0</v>
      </c>
      <c r="N1381" s="14" t="s">
        <v>107</v>
      </c>
      <c r="O1381" s="14" t="s">
        <v>123</v>
      </c>
      <c r="P1381" s="14" t="s">
        <v>93</v>
      </c>
      <c r="Q1381" s="14" t="s">
        <v>94</v>
      </c>
      <c r="R1381" s="14" t="n">
        <v>0</v>
      </c>
      <c r="S1381" s="14" t="n">
        <v>0</v>
      </c>
      <c r="T1381" s="14" t="n">
        <v>0</v>
      </c>
      <c r="U1381" s="14" t="s">
        <v>95</v>
      </c>
      <c r="V1381" s="14" t="s">
        <v>95</v>
      </c>
      <c r="W1381" s="14" t="n">
        <v>0</v>
      </c>
      <c r="X1381" s="14" t="s">
        <v>86</v>
      </c>
      <c r="Y1381" s="14" t="n">
        <v>7</v>
      </c>
      <c r="Z1381" s="14"/>
      <c r="AA1381" s="14" t="n">
        <v>0</v>
      </c>
      <c r="AB1381" s="14" t="s">
        <v>87</v>
      </c>
      <c r="AC1381" s="14" t="n">
        <v>68.14</v>
      </c>
      <c r="AD1381" s="14" t="n">
        <v>0</v>
      </c>
      <c r="AE1381" s="14" t="n">
        <v>1</v>
      </c>
      <c r="AF1381" s="14" t="s">
        <v>88</v>
      </c>
      <c r="AG1381" s="15" t="n">
        <v>42480</v>
      </c>
      <c r="AH1381" s="14" t="str">
        <f aca="false">B1381&amp;"|"&amp;C1381&amp;"|"&amp;D1381&amp;"|"&amp;E1381&amp;"|"&amp;F1381&amp;"|"&amp;G1381&amp;"|"&amp;H1381&amp;"|"&amp;I1381&amp;"|"&amp;J1381&amp;"|"&amp;K1381&amp;"|"&amp;L1381&amp;"|"&amp;M1381&amp;"|"&amp;N1381&amp;"|"&amp;O1381&amp;"|"&amp;P1381&amp;"|"&amp;Q1381&amp;"|"&amp;R1381&amp;"|"&amp;S1381&amp;"|"&amp;T1381&amp;"|"&amp;U1381&amp;"|"&amp;V1381&amp;"|"&amp;W1381&amp;"|"&amp;X1381&amp;"|"&amp;Y1381&amp;"|"&amp;Z1381&amp;"|"&amp;AA1381&amp;"|"&amp;AB1381&amp;"|"&amp;AC1381&amp;"|"&amp;AD1381&amp;"|"&amp;AE1381&amp;"|"&amp;AF1381&amp;"|"&amp;AG1381</f>
        <v>City Hotel|0|38|2016|April|17|17|2|1|2|0|0|SC|USA|Online TA|TA/TO|0|0|0|A|A|0|No Deposit|7||0|Transient|68.14|0|1|Check-Out|42480</v>
      </c>
      <c r="AI1381" s="14" t="str">
        <f aca="false">IF(COUNTIF($AH$4:$AH$2603,AH1381)&gt;1,"Duplicate","Unique")</f>
        <v>Unique</v>
      </c>
      <c r="AJ1381" s="14" t="str">
        <f aca="false">IF(COUNTBLANK(B1381:AG1381)&gt;0,"Missing ("&amp;COUNTBLANK(B1381:AG1381)&amp;")","Complete")</f>
        <v>Missing (1)</v>
      </c>
    </row>
    <row r="1382" customFormat="false" ht="15" hidden="false" customHeight="false" outlineLevel="0" collapsed="false">
      <c r="A1382" s="0" t="n">
        <v>1379</v>
      </c>
      <c r="B1382" s="0" t="s">
        <v>80</v>
      </c>
      <c r="C1382" s="0" t="n">
        <v>0</v>
      </c>
      <c r="D1382" s="0" t="n">
        <v>14</v>
      </c>
      <c r="E1382" s="0" t="n">
        <v>2017</v>
      </c>
      <c r="F1382" s="0" t="s">
        <v>119</v>
      </c>
      <c r="G1382" s="0" t="n">
        <v>31</v>
      </c>
      <c r="H1382" s="0" t="n">
        <v>5</v>
      </c>
      <c r="I1382" s="0" t="n">
        <v>2</v>
      </c>
      <c r="J1382" s="0" t="n">
        <v>2</v>
      </c>
      <c r="K1382" s="0" t="n">
        <v>2</v>
      </c>
      <c r="L1382" s="0" t="n">
        <v>0</v>
      </c>
      <c r="M1382" s="0" t="n">
        <v>0</v>
      </c>
      <c r="N1382" s="0" t="s">
        <v>82</v>
      </c>
      <c r="O1382" s="0" t="s">
        <v>143</v>
      </c>
      <c r="P1382" s="0" t="s">
        <v>93</v>
      </c>
      <c r="Q1382" s="0" t="s">
        <v>94</v>
      </c>
      <c r="R1382" s="0" t="n">
        <v>0</v>
      </c>
      <c r="S1382" s="0" t="n">
        <v>0</v>
      </c>
      <c r="T1382" s="0" t="n">
        <v>0</v>
      </c>
      <c r="U1382" s="0" t="s">
        <v>95</v>
      </c>
      <c r="V1382" s="0" t="s">
        <v>95</v>
      </c>
      <c r="W1382" s="0" t="n">
        <v>0</v>
      </c>
      <c r="X1382" s="0" t="s">
        <v>86</v>
      </c>
      <c r="Y1382" s="0" t="n">
        <v>240</v>
      </c>
      <c r="AA1382" s="0" t="n">
        <v>0</v>
      </c>
      <c r="AB1382" s="0" t="s">
        <v>87</v>
      </c>
      <c r="AC1382" s="0" t="n">
        <v>228.5</v>
      </c>
      <c r="AD1382" s="0" t="n">
        <v>0</v>
      </c>
      <c r="AE1382" s="0" t="n">
        <v>2</v>
      </c>
      <c r="AF1382" s="0" t="s">
        <v>88</v>
      </c>
      <c r="AG1382" s="13" t="n">
        <v>42956</v>
      </c>
      <c r="AH1382" s="0" t="str">
        <f aca="false">B1382&amp;"|"&amp;C1382&amp;"|"&amp;D1382&amp;"|"&amp;E1382&amp;"|"&amp;F1382&amp;"|"&amp;G1382&amp;"|"&amp;H1382&amp;"|"&amp;I1382&amp;"|"&amp;J1382&amp;"|"&amp;K1382&amp;"|"&amp;L1382&amp;"|"&amp;M1382&amp;"|"&amp;N1382&amp;"|"&amp;O1382&amp;"|"&amp;P1382&amp;"|"&amp;Q1382&amp;"|"&amp;R1382&amp;"|"&amp;S1382&amp;"|"&amp;T1382&amp;"|"&amp;U1382&amp;"|"&amp;V1382&amp;"|"&amp;W1382&amp;"|"&amp;X1382&amp;"|"&amp;Y1382&amp;"|"&amp;Z1382&amp;"|"&amp;AA1382&amp;"|"&amp;AB1382&amp;"|"&amp;AC1382&amp;"|"&amp;AD1382&amp;"|"&amp;AE1382&amp;"|"&amp;AF1382&amp;"|"&amp;AG1382</f>
        <v>Resort Hotel|0|14|2017|August|31|5|2|2|2|0|0|BB|AUS|Online TA|TA/TO|0|0|0|A|A|0|No Deposit|240||0|Transient|228.5|0|2|Check-Out|42956</v>
      </c>
      <c r="AI1382" s="0" t="str">
        <f aca="false">IF(COUNTIF($AH$4:$AH$2603,AH1382)&gt;1,"Duplicate","Unique")</f>
        <v>Unique</v>
      </c>
      <c r="AJ1382" s="0" t="str">
        <f aca="false">IF(COUNTBLANK(B1382:AG1382)&gt;0,"Missing ("&amp;COUNTBLANK(B1382:AG1382)&amp;")","Complete")</f>
        <v>Missing (1)</v>
      </c>
    </row>
    <row r="1383" customFormat="false" ht="15" hidden="false" customHeight="false" outlineLevel="0" collapsed="false">
      <c r="A1383" s="14" t="n">
        <v>1380</v>
      </c>
      <c r="B1383" s="14" t="s">
        <v>90</v>
      </c>
      <c r="C1383" s="14" t="n">
        <v>0</v>
      </c>
      <c r="D1383" s="14" t="n">
        <v>16</v>
      </c>
      <c r="E1383" s="14" t="n">
        <v>2017</v>
      </c>
      <c r="F1383" s="14" t="s">
        <v>119</v>
      </c>
      <c r="G1383" s="14" t="n">
        <v>32</v>
      </c>
      <c r="H1383" s="14" t="n">
        <v>9</v>
      </c>
      <c r="I1383" s="14" t="n">
        <v>0</v>
      </c>
      <c r="J1383" s="14" t="n">
        <v>3</v>
      </c>
      <c r="K1383" s="14" t="n">
        <v>2</v>
      </c>
      <c r="L1383" s="14" t="n">
        <v>0</v>
      </c>
      <c r="M1383" s="14" t="n">
        <v>0</v>
      </c>
      <c r="N1383" s="14" t="s">
        <v>82</v>
      </c>
      <c r="O1383" s="14" t="s">
        <v>151</v>
      </c>
      <c r="P1383" s="14" t="s">
        <v>93</v>
      </c>
      <c r="Q1383" s="14" t="s">
        <v>94</v>
      </c>
      <c r="R1383" s="14" t="n">
        <v>0</v>
      </c>
      <c r="S1383" s="14" t="n">
        <v>0</v>
      </c>
      <c r="T1383" s="14" t="n">
        <v>0</v>
      </c>
      <c r="U1383" s="14" t="s">
        <v>95</v>
      </c>
      <c r="V1383" s="14" t="s">
        <v>95</v>
      </c>
      <c r="W1383" s="14" t="n">
        <v>0</v>
      </c>
      <c r="X1383" s="14" t="s">
        <v>86</v>
      </c>
      <c r="Y1383" s="14" t="n">
        <v>9</v>
      </c>
      <c r="Z1383" s="14"/>
      <c r="AA1383" s="14" t="n">
        <v>0</v>
      </c>
      <c r="AB1383" s="14" t="s">
        <v>87</v>
      </c>
      <c r="AC1383" s="14" t="n">
        <v>180</v>
      </c>
      <c r="AD1383" s="14" t="n">
        <v>0</v>
      </c>
      <c r="AE1383" s="14" t="n">
        <v>1</v>
      </c>
      <c r="AF1383" s="14" t="s">
        <v>88</v>
      </c>
      <c r="AG1383" s="15" t="n">
        <v>42959</v>
      </c>
      <c r="AH1383" s="14" t="str">
        <f aca="false">B1383&amp;"|"&amp;C1383&amp;"|"&amp;D1383&amp;"|"&amp;E1383&amp;"|"&amp;F1383&amp;"|"&amp;G1383&amp;"|"&amp;H1383&amp;"|"&amp;I1383&amp;"|"&amp;J1383&amp;"|"&amp;K1383&amp;"|"&amp;L1383&amp;"|"&amp;M1383&amp;"|"&amp;N1383&amp;"|"&amp;O1383&amp;"|"&amp;P1383&amp;"|"&amp;Q1383&amp;"|"&amp;R1383&amp;"|"&amp;S1383&amp;"|"&amp;T1383&amp;"|"&amp;U1383&amp;"|"&amp;V1383&amp;"|"&amp;W1383&amp;"|"&amp;X1383&amp;"|"&amp;Y1383&amp;"|"&amp;Z1383&amp;"|"&amp;AA1383&amp;"|"&amp;AB1383&amp;"|"&amp;AC1383&amp;"|"&amp;AD1383&amp;"|"&amp;AE1383&amp;"|"&amp;AF1383&amp;"|"&amp;AG1383</f>
        <v>City Hotel|0|16|2017|August|32|9|0|3|2|0|0|BB|CN|Online TA|TA/TO|0|0|0|A|A|0|No Deposit|9||0|Transient|180|0|1|Check-Out|42959</v>
      </c>
      <c r="AI1383" s="14" t="str">
        <f aca="false">IF(COUNTIF($AH$4:$AH$2603,AH1383)&gt;1,"Duplicate","Unique")</f>
        <v>Unique</v>
      </c>
      <c r="AJ1383" s="14" t="str">
        <f aca="false">IF(COUNTBLANK(B1383:AG1383)&gt;0,"Missing ("&amp;COUNTBLANK(B1383:AG1383)&amp;")","Complete")</f>
        <v>Missing (1)</v>
      </c>
    </row>
    <row r="1384" customFormat="false" ht="15" hidden="false" customHeight="false" outlineLevel="0" collapsed="false">
      <c r="A1384" s="0" t="n">
        <v>1381</v>
      </c>
      <c r="B1384" s="0" t="s">
        <v>80</v>
      </c>
      <c r="C1384" s="0" t="n">
        <v>1</v>
      </c>
      <c r="D1384" s="0" t="n">
        <v>34</v>
      </c>
      <c r="E1384" s="0" t="n">
        <v>2017</v>
      </c>
      <c r="F1384" s="0" t="s">
        <v>119</v>
      </c>
      <c r="G1384" s="0" t="n">
        <v>34</v>
      </c>
      <c r="H1384" s="0" t="n">
        <v>21</v>
      </c>
      <c r="I1384" s="0" t="n">
        <v>1</v>
      </c>
      <c r="J1384" s="0" t="n">
        <v>3</v>
      </c>
      <c r="K1384" s="0" t="n">
        <v>2</v>
      </c>
      <c r="L1384" s="0" t="n">
        <v>0</v>
      </c>
      <c r="M1384" s="0" t="n">
        <v>0</v>
      </c>
      <c r="N1384" s="0" t="s">
        <v>82</v>
      </c>
      <c r="O1384" s="0" t="s">
        <v>92</v>
      </c>
      <c r="P1384" s="0" t="s">
        <v>93</v>
      </c>
      <c r="Q1384" s="0" t="s">
        <v>94</v>
      </c>
      <c r="R1384" s="0" t="n">
        <v>0</v>
      </c>
      <c r="S1384" s="0" t="n">
        <v>0</v>
      </c>
      <c r="T1384" s="0" t="n">
        <v>0</v>
      </c>
      <c r="U1384" s="0" t="s">
        <v>124</v>
      </c>
      <c r="V1384" s="0" t="s">
        <v>124</v>
      </c>
      <c r="W1384" s="0" t="n">
        <v>0</v>
      </c>
      <c r="X1384" s="0" t="s">
        <v>86</v>
      </c>
      <c r="Y1384" s="0" t="n">
        <v>240</v>
      </c>
      <c r="AA1384" s="0" t="n">
        <v>0</v>
      </c>
      <c r="AB1384" s="0" t="s">
        <v>87</v>
      </c>
      <c r="AC1384" s="0" t="n">
        <v>270</v>
      </c>
      <c r="AD1384" s="0" t="n">
        <v>0</v>
      </c>
      <c r="AE1384" s="0" t="n">
        <v>3</v>
      </c>
      <c r="AF1384" s="0" t="s">
        <v>96</v>
      </c>
      <c r="AG1384" s="13" t="n">
        <v>42943</v>
      </c>
      <c r="AH1384" s="0" t="str">
        <f aca="false">B1384&amp;"|"&amp;C1384&amp;"|"&amp;D1384&amp;"|"&amp;E1384&amp;"|"&amp;F1384&amp;"|"&amp;G1384&amp;"|"&amp;H1384&amp;"|"&amp;I1384&amp;"|"&amp;J1384&amp;"|"&amp;K1384&amp;"|"&amp;L1384&amp;"|"&amp;M1384&amp;"|"&amp;N1384&amp;"|"&amp;O1384&amp;"|"&amp;P1384&amp;"|"&amp;Q1384&amp;"|"&amp;R1384&amp;"|"&amp;S1384&amp;"|"&amp;T1384&amp;"|"&amp;U1384&amp;"|"&amp;V1384&amp;"|"&amp;W1384&amp;"|"&amp;X1384&amp;"|"&amp;Y1384&amp;"|"&amp;Z1384&amp;"|"&amp;AA1384&amp;"|"&amp;AB1384&amp;"|"&amp;AC1384&amp;"|"&amp;AD1384&amp;"|"&amp;AE1384&amp;"|"&amp;AF1384&amp;"|"&amp;AG1384</f>
        <v>Resort Hotel|1|34|2017|August|34|21|1|3|2|0|0|BB|PRT|Online TA|TA/TO|0|0|0|E|E|0|No Deposit|240||0|Transient|270|0|3|Canceled|42943</v>
      </c>
      <c r="AI1384" s="0" t="str">
        <f aca="false">IF(COUNTIF($AH$4:$AH$2603,AH1384)&gt;1,"Duplicate","Unique")</f>
        <v>Unique</v>
      </c>
      <c r="AJ1384" s="0" t="str">
        <f aca="false">IF(COUNTBLANK(B1384:AG1384)&gt;0,"Missing ("&amp;COUNTBLANK(B1384:AG1384)&amp;")","Complete")</f>
        <v>Missing (1)</v>
      </c>
    </row>
    <row r="1385" customFormat="false" ht="15" hidden="false" customHeight="false" outlineLevel="0" collapsed="false">
      <c r="A1385" s="14" t="n">
        <v>1382</v>
      </c>
      <c r="B1385" s="14" t="s">
        <v>90</v>
      </c>
      <c r="C1385" s="14" t="n">
        <v>1</v>
      </c>
      <c r="D1385" s="14" t="n">
        <v>295</v>
      </c>
      <c r="E1385" s="14" t="n">
        <v>2015</v>
      </c>
      <c r="F1385" s="14" t="s">
        <v>119</v>
      </c>
      <c r="G1385" s="14" t="n">
        <v>32</v>
      </c>
      <c r="H1385" s="14" t="n">
        <v>8</v>
      </c>
      <c r="I1385" s="14" t="n">
        <v>2</v>
      </c>
      <c r="J1385" s="14" t="n">
        <v>2</v>
      </c>
      <c r="K1385" s="14" t="n">
        <v>2</v>
      </c>
      <c r="L1385" s="14" t="n">
        <v>0</v>
      </c>
      <c r="M1385" s="14" t="n">
        <v>0</v>
      </c>
      <c r="N1385" s="14" t="s">
        <v>82</v>
      </c>
      <c r="O1385" s="14" t="s">
        <v>92</v>
      </c>
      <c r="P1385" s="14" t="s">
        <v>116</v>
      </c>
      <c r="Q1385" s="14" t="s">
        <v>94</v>
      </c>
      <c r="R1385" s="14" t="n">
        <v>0</v>
      </c>
      <c r="S1385" s="14" t="n">
        <v>1</v>
      </c>
      <c r="T1385" s="14" t="n">
        <v>0</v>
      </c>
      <c r="U1385" s="14" t="s">
        <v>95</v>
      </c>
      <c r="V1385" s="14" t="s">
        <v>95</v>
      </c>
      <c r="W1385" s="14" t="n">
        <v>0</v>
      </c>
      <c r="X1385" s="14" t="s">
        <v>86</v>
      </c>
      <c r="Y1385" s="14" t="n">
        <v>1</v>
      </c>
      <c r="Z1385" s="14"/>
      <c r="AA1385" s="14" t="n">
        <v>0</v>
      </c>
      <c r="AB1385" s="14" t="s">
        <v>101</v>
      </c>
      <c r="AC1385" s="14" t="n">
        <v>62</v>
      </c>
      <c r="AD1385" s="14" t="n">
        <v>0</v>
      </c>
      <c r="AE1385" s="14" t="n">
        <v>0</v>
      </c>
      <c r="AF1385" s="14" t="s">
        <v>96</v>
      </c>
      <c r="AG1385" s="15" t="n">
        <v>42191</v>
      </c>
      <c r="AH1385" s="14" t="str">
        <f aca="false">B1385&amp;"|"&amp;C1385&amp;"|"&amp;D1385&amp;"|"&amp;E1385&amp;"|"&amp;F1385&amp;"|"&amp;G1385&amp;"|"&amp;H1385&amp;"|"&amp;I1385&amp;"|"&amp;J1385&amp;"|"&amp;K1385&amp;"|"&amp;L1385&amp;"|"&amp;M1385&amp;"|"&amp;N1385&amp;"|"&amp;O1385&amp;"|"&amp;P1385&amp;"|"&amp;Q1385&amp;"|"&amp;R1385&amp;"|"&amp;S1385&amp;"|"&amp;T1385&amp;"|"&amp;U1385&amp;"|"&amp;V1385&amp;"|"&amp;W1385&amp;"|"&amp;X1385&amp;"|"&amp;Y1385&amp;"|"&amp;Z1385&amp;"|"&amp;AA1385&amp;"|"&amp;AB1385&amp;"|"&amp;AC1385&amp;"|"&amp;AD1385&amp;"|"&amp;AE1385&amp;"|"&amp;AF1385&amp;"|"&amp;AG1385</f>
        <v>City Hotel|1|295|2015|August|32|8|2|2|2|0|0|BB|PRT|Groups|TA/TO|0|1|0|A|A|0|No Deposit|1||0|Transient-Party|62|0|0|Canceled|42191</v>
      </c>
      <c r="AI1385" s="14" t="str">
        <f aca="false">IF(COUNTIF($AH$4:$AH$2603,AH1385)&gt;1,"Duplicate","Unique")</f>
        <v>Duplicate</v>
      </c>
      <c r="AJ1385" s="14" t="str">
        <f aca="false">IF(COUNTBLANK(B1385:AG1385)&gt;0,"Missing ("&amp;COUNTBLANK(B1385:AG1385)&amp;")","Complete")</f>
        <v>Missing (1)</v>
      </c>
    </row>
    <row r="1386" customFormat="false" ht="15" hidden="false" customHeight="false" outlineLevel="0" collapsed="false">
      <c r="A1386" s="0" t="n">
        <v>1383</v>
      </c>
      <c r="B1386" s="0" t="s">
        <v>90</v>
      </c>
      <c r="C1386" s="0" t="n">
        <v>1</v>
      </c>
      <c r="D1386" s="0" t="n">
        <v>240</v>
      </c>
      <c r="E1386" s="0" t="n">
        <v>2017</v>
      </c>
      <c r="F1386" s="0" t="s">
        <v>91</v>
      </c>
      <c r="G1386" s="0" t="n">
        <v>27</v>
      </c>
      <c r="H1386" s="0" t="n">
        <v>7</v>
      </c>
      <c r="I1386" s="0" t="n">
        <v>0</v>
      </c>
      <c r="J1386" s="0" t="n">
        <v>2</v>
      </c>
      <c r="K1386" s="0" t="n">
        <v>2</v>
      </c>
      <c r="L1386" s="0" t="n">
        <v>0</v>
      </c>
      <c r="M1386" s="0" t="n">
        <v>0</v>
      </c>
      <c r="N1386" s="0" t="s">
        <v>112</v>
      </c>
      <c r="O1386" s="0" t="s">
        <v>158</v>
      </c>
      <c r="P1386" s="0" t="s">
        <v>93</v>
      </c>
      <c r="Q1386" s="0" t="s">
        <v>94</v>
      </c>
      <c r="R1386" s="0" t="n">
        <v>0</v>
      </c>
      <c r="S1386" s="0" t="n">
        <v>0</v>
      </c>
      <c r="T1386" s="0" t="n">
        <v>0</v>
      </c>
      <c r="U1386" s="0" t="s">
        <v>95</v>
      </c>
      <c r="V1386" s="0" t="s">
        <v>95</v>
      </c>
      <c r="W1386" s="0" t="n">
        <v>0</v>
      </c>
      <c r="X1386" s="0" t="s">
        <v>86</v>
      </c>
      <c r="Y1386" s="0" t="n">
        <v>9</v>
      </c>
      <c r="AA1386" s="0" t="n">
        <v>0</v>
      </c>
      <c r="AB1386" s="0" t="s">
        <v>87</v>
      </c>
      <c r="AC1386" s="0" t="n">
        <v>141.3</v>
      </c>
      <c r="AD1386" s="0" t="n">
        <v>0</v>
      </c>
      <c r="AE1386" s="0" t="n">
        <v>1</v>
      </c>
      <c r="AF1386" s="0" t="s">
        <v>96</v>
      </c>
      <c r="AG1386" s="13" t="n">
        <v>42821</v>
      </c>
      <c r="AH1386" s="0" t="str">
        <f aca="false">B1386&amp;"|"&amp;C1386&amp;"|"&amp;D1386&amp;"|"&amp;E1386&amp;"|"&amp;F1386&amp;"|"&amp;G1386&amp;"|"&amp;H1386&amp;"|"&amp;I1386&amp;"|"&amp;J1386&amp;"|"&amp;K1386&amp;"|"&amp;L1386&amp;"|"&amp;M1386&amp;"|"&amp;N1386&amp;"|"&amp;O1386&amp;"|"&amp;P1386&amp;"|"&amp;Q1386&amp;"|"&amp;R1386&amp;"|"&amp;S1386&amp;"|"&amp;T1386&amp;"|"&amp;U1386&amp;"|"&amp;V1386&amp;"|"&amp;W1386&amp;"|"&amp;X1386&amp;"|"&amp;Y1386&amp;"|"&amp;Z1386&amp;"|"&amp;AA1386&amp;"|"&amp;AB1386&amp;"|"&amp;AC1386&amp;"|"&amp;AD1386&amp;"|"&amp;AE1386&amp;"|"&amp;AF1386&amp;"|"&amp;AG1386</f>
        <v>City Hotel|1|240|2017|July|27|7|0|2|2|0|0|HB|ITA|Online TA|TA/TO|0|0|0|A|A|0|No Deposit|9||0|Transient|141.3|0|1|Canceled|42821</v>
      </c>
      <c r="AI1386" s="0" t="str">
        <f aca="false">IF(COUNTIF($AH$4:$AH$2603,AH1386)&gt;1,"Duplicate","Unique")</f>
        <v>Unique</v>
      </c>
      <c r="AJ1386" s="0" t="str">
        <f aca="false">IF(COUNTBLANK(B1386:AG1386)&gt;0,"Missing ("&amp;COUNTBLANK(B1386:AG1386)&amp;")","Complete")</f>
        <v>Missing (1)</v>
      </c>
    </row>
    <row r="1387" customFormat="false" ht="15" hidden="false" customHeight="false" outlineLevel="0" collapsed="false">
      <c r="A1387" s="14" t="n">
        <v>1384</v>
      </c>
      <c r="B1387" s="14" t="s">
        <v>90</v>
      </c>
      <c r="C1387" s="14" t="n">
        <v>0</v>
      </c>
      <c r="D1387" s="14" t="n">
        <v>65</v>
      </c>
      <c r="E1387" s="14" t="n">
        <v>2016</v>
      </c>
      <c r="F1387" s="14" t="s">
        <v>113</v>
      </c>
      <c r="G1387" s="14" t="n">
        <v>46</v>
      </c>
      <c r="H1387" s="14" t="n">
        <v>11</v>
      </c>
      <c r="I1387" s="14" t="n">
        <v>1</v>
      </c>
      <c r="J1387" s="14" t="n">
        <v>2</v>
      </c>
      <c r="K1387" s="14" t="n">
        <v>2</v>
      </c>
      <c r="L1387" s="14" t="n">
        <v>0</v>
      </c>
      <c r="M1387" s="14" t="n">
        <v>0</v>
      </c>
      <c r="N1387" s="14" t="s">
        <v>82</v>
      </c>
      <c r="O1387" s="14" t="s">
        <v>167</v>
      </c>
      <c r="P1387" s="14" t="s">
        <v>84</v>
      </c>
      <c r="Q1387" s="14" t="s">
        <v>84</v>
      </c>
      <c r="R1387" s="14" t="n">
        <v>0</v>
      </c>
      <c r="S1387" s="14" t="n">
        <v>0</v>
      </c>
      <c r="T1387" s="14" t="n">
        <v>0</v>
      </c>
      <c r="U1387" s="14" t="s">
        <v>95</v>
      </c>
      <c r="V1387" s="14" t="s">
        <v>95</v>
      </c>
      <c r="W1387" s="14" t="n">
        <v>1</v>
      </c>
      <c r="X1387" s="14" t="s">
        <v>86</v>
      </c>
      <c r="Y1387" s="14" t="n">
        <v>14</v>
      </c>
      <c r="Z1387" s="14"/>
      <c r="AA1387" s="14" t="n">
        <v>0</v>
      </c>
      <c r="AB1387" s="14" t="s">
        <v>87</v>
      </c>
      <c r="AC1387" s="14" t="n">
        <v>85.75</v>
      </c>
      <c r="AD1387" s="14" t="n">
        <v>0</v>
      </c>
      <c r="AE1387" s="14" t="n">
        <v>0</v>
      </c>
      <c r="AF1387" s="14" t="s">
        <v>88</v>
      </c>
      <c r="AG1387" s="15" t="n">
        <v>42688</v>
      </c>
      <c r="AH1387" s="14" t="str">
        <f aca="false">B1387&amp;"|"&amp;C1387&amp;"|"&amp;D1387&amp;"|"&amp;E1387&amp;"|"&amp;F1387&amp;"|"&amp;G1387&amp;"|"&amp;H1387&amp;"|"&amp;I1387&amp;"|"&amp;J1387&amp;"|"&amp;K1387&amp;"|"&amp;L1387&amp;"|"&amp;M1387&amp;"|"&amp;N1387&amp;"|"&amp;O1387&amp;"|"&amp;P1387&amp;"|"&amp;Q1387&amp;"|"&amp;R1387&amp;"|"&amp;S1387&amp;"|"&amp;T1387&amp;"|"&amp;U1387&amp;"|"&amp;V1387&amp;"|"&amp;W1387&amp;"|"&amp;X1387&amp;"|"&amp;Y1387&amp;"|"&amp;Z1387&amp;"|"&amp;AA1387&amp;"|"&amp;AB1387&amp;"|"&amp;AC1387&amp;"|"&amp;AD1387&amp;"|"&amp;AE1387&amp;"|"&amp;AF1387&amp;"|"&amp;AG1387</f>
        <v>City Hotel|0|65|2016|November|46|11|1|2|2|0|0|BB|POL|Direct|Direct|0|0|0|A|A|1|No Deposit|14||0|Transient|85.75|0|0|Check-Out|42688</v>
      </c>
      <c r="AI1387" s="14" t="str">
        <f aca="false">IF(COUNTIF($AH$4:$AH$2603,AH1387)&gt;1,"Duplicate","Unique")</f>
        <v>Unique</v>
      </c>
      <c r="AJ1387" s="14" t="str">
        <f aca="false">IF(COUNTBLANK(B1387:AG1387)&gt;0,"Missing ("&amp;COUNTBLANK(B1387:AG1387)&amp;")","Complete")</f>
        <v>Missing (1)</v>
      </c>
    </row>
    <row r="1388" customFormat="false" ht="15" hidden="false" customHeight="false" outlineLevel="0" collapsed="false">
      <c r="A1388" s="0" t="n">
        <v>1385</v>
      </c>
      <c r="B1388" s="0" t="s">
        <v>90</v>
      </c>
      <c r="C1388" s="0" t="n">
        <v>0</v>
      </c>
      <c r="D1388" s="0" t="n">
        <v>256</v>
      </c>
      <c r="E1388" s="0" t="n">
        <v>2016</v>
      </c>
      <c r="F1388" s="0" t="s">
        <v>135</v>
      </c>
      <c r="G1388" s="0" t="n">
        <v>25</v>
      </c>
      <c r="H1388" s="0" t="n">
        <v>15</v>
      </c>
      <c r="I1388" s="0" t="n">
        <v>0</v>
      </c>
      <c r="J1388" s="0" t="n">
        <v>2</v>
      </c>
      <c r="K1388" s="0" t="n">
        <v>2</v>
      </c>
      <c r="L1388" s="0" t="n">
        <v>0</v>
      </c>
      <c r="M1388" s="0" t="n">
        <v>0</v>
      </c>
      <c r="N1388" s="0" t="s">
        <v>112</v>
      </c>
      <c r="O1388" s="0" t="s">
        <v>108</v>
      </c>
      <c r="P1388" s="0" t="s">
        <v>99</v>
      </c>
      <c r="Q1388" s="0" t="s">
        <v>94</v>
      </c>
      <c r="R1388" s="0" t="n">
        <v>0</v>
      </c>
      <c r="S1388" s="0" t="n">
        <v>0</v>
      </c>
      <c r="T1388" s="0" t="n">
        <v>0</v>
      </c>
      <c r="U1388" s="0" t="s">
        <v>95</v>
      </c>
      <c r="V1388" s="0" t="s">
        <v>95</v>
      </c>
      <c r="W1388" s="0" t="n">
        <v>0</v>
      </c>
      <c r="X1388" s="0" t="s">
        <v>86</v>
      </c>
      <c r="Y1388" s="0" t="n">
        <v>6</v>
      </c>
      <c r="AA1388" s="0" t="n">
        <v>0</v>
      </c>
      <c r="AB1388" s="0" t="s">
        <v>101</v>
      </c>
      <c r="AC1388" s="0" t="n">
        <v>115</v>
      </c>
      <c r="AD1388" s="0" t="n">
        <v>0</v>
      </c>
      <c r="AE1388" s="0" t="n">
        <v>1</v>
      </c>
      <c r="AF1388" s="0" t="s">
        <v>88</v>
      </c>
      <c r="AG1388" s="13" t="n">
        <v>42538</v>
      </c>
      <c r="AH1388" s="0" t="str">
        <f aca="false">B1388&amp;"|"&amp;C1388&amp;"|"&amp;D1388&amp;"|"&amp;E1388&amp;"|"&amp;F1388&amp;"|"&amp;G1388&amp;"|"&amp;H1388&amp;"|"&amp;I1388&amp;"|"&amp;J1388&amp;"|"&amp;K1388&amp;"|"&amp;L1388&amp;"|"&amp;M1388&amp;"|"&amp;N1388&amp;"|"&amp;O1388&amp;"|"&amp;P1388&amp;"|"&amp;Q1388&amp;"|"&amp;R1388&amp;"|"&amp;S1388&amp;"|"&amp;T1388&amp;"|"&amp;U1388&amp;"|"&amp;V1388&amp;"|"&amp;W1388&amp;"|"&amp;X1388&amp;"|"&amp;Y1388&amp;"|"&amp;Z1388&amp;"|"&amp;AA1388&amp;"|"&amp;AB1388&amp;"|"&amp;AC1388&amp;"|"&amp;AD1388&amp;"|"&amp;AE1388&amp;"|"&amp;AF1388&amp;"|"&amp;AG1388</f>
        <v>City Hotel|0|256|2016|June|25|15|0|2|2|0|0|HB|DEU|Offline TA/TO|TA/TO|0|0|0|A|A|0|No Deposit|6||0|Transient-Party|115|0|1|Check-Out|42538</v>
      </c>
      <c r="AI1388" s="0" t="str">
        <f aca="false">IF(COUNTIF($AH$4:$AH$2603,AH1388)&gt;1,"Duplicate","Unique")</f>
        <v>Duplicate</v>
      </c>
      <c r="AJ1388" s="0" t="str">
        <f aca="false">IF(COUNTBLANK(B1388:AG1388)&gt;0,"Missing ("&amp;COUNTBLANK(B1388:AG1388)&amp;")","Complete")</f>
        <v>Missing (1)</v>
      </c>
    </row>
    <row r="1389" customFormat="false" ht="15" hidden="false" customHeight="false" outlineLevel="0" collapsed="false">
      <c r="A1389" s="14" t="n">
        <v>1386</v>
      </c>
      <c r="B1389" s="14" t="s">
        <v>90</v>
      </c>
      <c r="C1389" s="14" t="n">
        <v>1</v>
      </c>
      <c r="D1389" s="14" t="n">
        <v>101</v>
      </c>
      <c r="E1389" s="14" t="n">
        <v>2016</v>
      </c>
      <c r="F1389" s="14" t="s">
        <v>106</v>
      </c>
      <c r="G1389" s="14" t="n">
        <v>16</v>
      </c>
      <c r="H1389" s="14" t="n">
        <v>14</v>
      </c>
      <c r="I1389" s="14" t="n">
        <v>0</v>
      </c>
      <c r="J1389" s="14" t="n">
        <v>3</v>
      </c>
      <c r="K1389" s="14" t="n">
        <v>2</v>
      </c>
      <c r="L1389" s="14" t="n">
        <v>0</v>
      </c>
      <c r="M1389" s="14" t="n">
        <v>0</v>
      </c>
      <c r="N1389" s="14" t="s">
        <v>82</v>
      </c>
      <c r="O1389" s="14" t="s">
        <v>92</v>
      </c>
      <c r="P1389" s="14" t="s">
        <v>116</v>
      </c>
      <c r="Q1389" s="14" t="s">
        <v>94</v>
      </c>
      <c r="R1389" s="14" t="n">
        <v>0</v>
      </c>
      <c r="S1389" s="14" t="n">
        <v>0</v>
      </c>
      <c r="T1389" s="14" t="n">
        <v>0</v>
      </c>
      <c r="U1389" s="14" t="s">
        <v>95</v>
      </c>
      <c r="V1389" s="14" t="s">
        <v>95</v>
      </c>
      <c r="W1389" s="14" t="n">
        <v>0</v>
      </c>
      <c r="X1389" s="14" t="s">
        <v>120</v>
      </c>
      <c r="Y1389" s="14"/>
      <c r="Z1389" s="14"/>
      <c r="AA1389" s="14" t="n">
        <v>0</v>
      </c>
      <c r="AB1389" s="14" t="s">
        <v>87</v>
      </c>
      <c r="AC1389" s="14" t="n">
        <v>130</v>
      </c>
      <c r="AD1389" s="14" t="n">
        <v>0</v>
      </c>
      <c r="AE1389" s="14" t="n">
        <v>0</v>
      </c>
      <c r="AF1389" s="14" t="s">
        <v>96</v>
      </c>
      <c r="AG1389" s="15" t="n">
        <v>42472</v>
      </c>
      <c r="AH1389" s="14" t="str">
        <f aca="false">B1389&amp;"|"&amp;C1389&amp;"|"&amp;D1389&amp;"|"&amp;E1389&amp;"|"&amp;F1389&amp;"|"&amp;G1389&amp;"|"&amp;H1389&amp;"|"&amp;I1389&amp;"|"&amp;J1389&amp;"|"&amp;K1389&amp;"|"&amp;L1389&amp;"|"&amp;M1389&amp;"|"&amp;N1389&amp;"|"&amp;O1389&amp;"|"&amp;P1389&amp;"|"&amp;Q1389&amp;"|"&amp;R1389&amp;"|"&amp;S1389&amp;"|"&amp;T1389&amp;"|"&amp;U1389&amp;"|"&amp;V1389&amp;"|"&amp;W1389&amp;"|"&amp;X1389&amp;"|"&amp;Y1389&amp;"|"&amp;Z1389&amp;"|"&amp;AA1389&amp;"|"&amp;AB1389&amp;"|"&amp;AC1389&amp;"|"&amp;AD1389&amp;"|"&amp;AE1389&amp;"|"&amp;AF1389&amp;"|"&amp;AG1389</f>
        <v>City Hotel|1|101|2016|April|16|14|0|3|2|0|0|BB|PRT|Groups|TA/TO|0|0|0|A|A|0|Non Refund|||0|Transient|130|0|0|Canceled|42472</v>
      </c>
      <c r="AI1389" s="14" t="str">
        <f aca="false">IF(COUNTIF($AH$4:$AH$2603,AH1389)&gt;1,"Duplicate","Unique")</f>
        <v>Unique</v>
      </c>
      <c r="AJ1389" s="14" t="str">
        <f aca="false">IF(COUNTBLANK(B1389:AG1389)&gt;0,"Missing ("&amp;COUNTBLANK(B1389:AG1389)&amp;")","Complete")</f>
        <v>Missing (2)</v>
      </c>
    </row>
    <row r="1390" customFormat="false" ht="15" hidden="false" customHeight="false" outlineLevel="0" collapsed="false">
      <c r="A1390" s="0" t="n">
        <v>1387</v>
      </c>
      <c r="B1390" s="0" t="s">
        <v>90</v>
      </c>
      <c r="C1390" s="0" t="n">
        <v>1</v>
      </c>
      <c r="D1390" s="0" t="n">
        <v>265</v>
      </c>
      <c r="E1390" s="0" t="n">
        <v>2017</v>
      </c>
      <c r="F1390" s="0" t="s">
        <v>135</v>
      </c>
      <c r="G1390" s="0" t="n">
        <v>25</v>
      </c>
      <c r="H1390" s="0" t="n">
        <v>24</v>
      </c>
      <c r="I1390" s="0" t="n">
        <v>4</v>
      </c>
      <c r="J1390" s="0" t="n">
        <v>8</v>
      </c>
      <c r="K1390" s="0" t="n">
        <v>2</v>
      </c>
      <c r="L1390" s="0" t="n">
        <v>0</v>
      </c>
      <c r="M1390" s="0" t="n">
        <v>0</v>
      </c>
      <c r="N1390" s="0" t="s">
        <v>82</v>
      </c>
      <c r="O1390" s="0" t="s">
        <v>164</v>
      </c>
      <c r="P1390" s="0" t="s">
        <v>93</v>
      </c>
      <c r="Q1390" s="0" t="s">
        <v>94</v>
      </c>
      <c r="R1390" s="0" t="n">
        <v>0</v>
      </c>
      <c r="S1390" s="0" t="n">
        <v>0</v>
      </c>
      <c r="T1390" s="0" t="n">
        <v>0</v>
      </c>
      <c r="U1390" s="0" t="s">
        <v>95</v>
      </c>
      <c r="V1390" s="0" t="s">
        <v>95</v>
      </c>
      <c r="W1390" s="0" t="n">
        <v>0</v>
      </c>
      <c r="X1390" s="0" t="s">
        <v>86</v>
      </c>
      <c r="Y1390" s="0" t="n">
        <v>9</v>
      </c>
      <c r="AA1390" s="0" t="n">
        <v>0</v>
      </c>
      <c r="AB1390" s="0" t="s">
        <v>87</v>
      </c>
      <c r="AC1390" s="0" t="n">
        <v>116.93</v>
      </c>
      <c r="AD1390" s="0" t="n">
        <v>0</v>
      </c>
      <c r="AE1390" s="0" t="n">
        <v>0</v>
      </c>
      <c r="AF1390" s="0" t="s">
        <v>96</v>
      </c>
      <c r="AG1390" s="13" t="n">
        <v>42645</v>
      </c>
      <c r="AH1390" s="0" t="str">
        <f aca="false">B1390&amp;"|"&amp;C1390&amp;"|"&amp;D1390&amp;"|"&amp;E1390&amp;"|"&amp;F1390&amp;"|"&amp;G1390&amp;"|"&amp;H1390&amp;"|"&amp;I1390&amp;"|"&amp;J1390&amp;"|"&amp;K1390&amp;"|"&amp;L1390&amp;"|"&amp;M1390&amp;"|"&amp;N1390&amp;"|"&amp;O1390&amp;"|"&amp;P1390&amp;"|"&amp;Q1390&amp;"|"&amp;R1390&amp;"|"&amp;S1390&amp;"|"&amp;T1390&amp;"|"&amp;U1390&amp;"|"&amp;V1390&amp;"|"&amp;W1390&amp;"|"&amp;X1390&amp;"|"&amp;Y1390&amp;"|"&amp;Z1390&amp;"|"&amp;AA1390&amp;"|"&amp;AB1390&amp;"|"&amp;AC1390&amp;"|"&amp;AD1390&amp;"|"&amp;AE1390&amp;"|"&amp;AF1390&amp;"|"&amp;AG1390</f>
        <v>City Hotel|1|265|2017|June|25|24|4|8|2|0|0|BB|DNK|Online TA|TA/TO|0|0|0|A|A|0|No Deposit|9||0|Transient|116.93|0|0|Canceled|42645</v>
      </c>
      <c r="AI1390" s="0" t="str">
        <f aca="false">IF(COUNTIF($AH$4:$AH$2603,AH1390)&gt;1,"Duplicate","Unique")</f>
        <v>Unique</v>
      </c>
      <c r="AJ1390" s="0" t="str">
        <f aca="false">IF(COUNTBLANK(B1390:AG1390)&gt;0,"Missing ("&amp;COUNTBLANK(B1390:AG1390)&amp;")","Complete")</f>
        <v>Missing (1)</v>
      </c>
    </row>
    <row r="1391" customFormat="false" ht="15" hidden="false" customHeight="false" outlineLevel="0" collapsed="false">
      <c r="A1391" s="14" t="n">
        <v>1388</v>
      </c>
      <c r="B1391" s="14" t="s">
        <v>80</v>
      </c>
      <c r="C1391" s="14" t="n">
        <v>0</v>
      </c>
      <c r="D1391" s="14" t="n">
        <v>112</v>
      </c>
      <c r="E1391" s="14" t="n">
        <v>2017</v>
      </c>
      <c r="F1391" s="14" t="s">
        <v>121</v>
      </c>
      <c r="G1391" s="14" t="n">
        <v>19</v>
      </c>
      <c r="H1391" s="14" t="n">
        <v>8</v>
      </c>
      <c r="I1391" s="14" t="n">
        <v>3</v>
      </c>
      <c r="J1391" s="14" t="n">
        <v>6</v>
      </c>
      <c r="K1391" s="14" t="n">
        <v>2</v>
      </c>
      <c r="L1391" s="14" t="n">
        <v>0</v>
      </c>
      <c r="M1391" s="14" t="n">
        <v>0</v>
      </c>
      <c r="N1391" s="14" t="s">
        <v>112</v>
      </c>
      <c r="O1391" s="14" t="s">
        <v>147</v>
      </c>
      <c r="P1391" s="14" t="s">
        <v>84</v>
      </c>
      <c r="Q1391" s="14" t="s">
        <v>84</v>
      </c>
      <c r="R1391" s="14" t="n">
        <v>0</v>
      </c>
      <c r="S1391" s="14" t="n">
        <v>0</v>
      </c>
      <c r="T1391" s="14" t="n">
        <v>0</v>
      </c>
      <c r="U1391" s="14" t="s">
        <v>109</v>
      </c>
      <c r="V1391" s="14" t="s">
        <v>109</v>
      </c>
      <c r="W1391" s="14" t="n">
        <v>1</v>
      </c>
      <c r="X1391" s="14" t="s">
        <v>86</v>
      </c>
      <c r="Y1391" s="14" t="n">
        <v>250</v>
      </c>
      <c r="Z1391" s="14"/>
      <c r="AA1391" s="14" t="n">
        <v>0</v>
      </c>
      <c r="AB1391" s="14" t="s">
        <v>87</v>
      </c>
      <c r="AC1391" s="14" t="n">
        <v>124</v>
      </c>
      <c r="AD1391" s="14" t="n">
        <v>0</v>
      </c>
      <c r="AE1391" s="14" t="n">
        <v>1</v>
      </c>
      <c r="AF1391" s="14" t="s">
        <v>88</v>
      </c>
      <c r="AG1391" s="15" t="n">
        <v>42872</v>
      </c>
      <c r="AH1391" s="14" t="str">
        <f aca="false">B1391&amp;"|"&amp;C1391&amp;"|"&amp;D1391&amp;"|"&amp;E1391&amp;"|"&amp;F1391&amp;"|"&amp;G1391&amp;"|"&amp;H1391&amp;"|"&amp;I1391&amp;"|"&amp;J1391&amp;"|"&amp;K1391&amp;"|"&amp;L1391&amp;"|"&amp;M1391&amp;"|"&amp;N1391&amp;"|"&amp;O1391&amp;"|"&amp;P1391&amp;"|"&amp;Q1391&amp;"|"&amp;R1391&amp;"|"&amp;S1391&amp;"|"&amp;T1391&amp;"|"&amp;U1391&amp;"|"&amp;V1391&amp;"|"&amp;W1391&amp;"|"&amp;X1391&amp;"|"&amp;Y1391&amp;"|"&amp;Z1391&amp;"|"&amp;AA1391&amp;"|"&amp;AB1391&amp;"|"&amp;AC1391&amp;"|"&amp;AD1391&amp;"|"&amp;AE1391&amp;"|"&amp;AF1391&amp;"|"&amp;AG1391</f>
        <v>Resort Hotel|0|112|2017|May|19|8|3|6|2|0|0|HB|IRL|Direct|Direct|0|0|0|D|D|1|No Deposit|250||0|Transient|124|0|1|Check-Out|42872</v>
      </c>
      <c r="AI1391" s="14" t="str">
        <f aca="false">IF(COUNTIF($AH$4:$AH$2603,AH1391)&gt;1,"Duplicate","Unique")</f>
        <v>Unique</v>
      </c>
      <c r="AJ1391" s="14" t="str">
        <f aca="false">IF(COUNTBLANK(B1391:AG1391)&gt;0,"Missing ("&amp;COUNTBLANK(B1391:AG1391)&amp;")","Complete")</f>
        <v>Missing (1)</v>
      </c>
    </row>
    <row r="1392" customFormat="false" ht="15" hidden="false" customHeight="false" outlineLevel="0" collapsed="false">
      <c r="A1392" s="0" t="n">
        <v>1389</v>
      </c>
      <c r="B1392" s="0" t="s">
        <v>90</v>
      </c>
      <c r="C1392" s="0" t="n">
        <v>1</v>
      </c>
      <c r="D1392" s="0" t="n">
        <v>29</v>
      </c>
      <c r="E1392" s="0" t="n">
        <v>2017</v>
      </c>
      <c r="F1392" s="0" t="s">
        <v>106</v>
      </c>
      <c r="G1392" s="0" t="n">
        <v>17</v>
      </c>
      <c r="H1392" s="0" t="n">
        <v>28</v>
      </c>
      <c r="I1392" s="0" t="n">
        <v>0</v>
      </c>
      <c r="J1392" s="0" t="n">
        <v>2</v>
      </c>
      <c r="K1392" s="0" t="n">
        <v>3</v>
      </c>
      <c r="L1392" s="0" t="n">
        <v>0</v>
      </c>
      <c r="M1392" s="0" t="n">
        <v>0</v>
      </c>
      <c r="N1392" s="0" t="s">
        <v>82</v>
      </c>
      <c r="O1392" s="0" t="s">
        <v>167</v>
      </c>
      <c r="P1392" s="0" t="s">
        <v>93</v>
      </c>
      <c r="Q1392" s="0" t="s">
        <v>94</v>
      </c>
      <c r="R1392" s="0" t="n">
        <v>0</v>
      </c>
      <c r="S1392" s="0" t="n">
        <v>0</v>
      </c>
      <c r="T1392" s="0" t="n">
        <v>0</v>
      </c>
      <c r="U1392" s="0" t="s">
        <v>124</v>
      </c>
      <c r="V1392" s="0" t="s">
        <v>124</v>
      </c>
      <c r="W1392" s="0" t="n">
        <v>0</v>
      </c>
      <c r="X1392" s="0" t="s">
        <v>86</v>
      </c>
      <c r="Y1392" s="0" t="n">
        <v>9</v>
      </c>
      <c r="AA1392" s="0" t="n">
        <v>0</v>
      </c>
      <c r="AB1392" s="0" t="s">
        <v>87</v>
      </c>
      <c r="AC1392" s="0" t="n">
        <v>215</v>
      </c>
      <c r="AD1392" s="0" t="n">
        <v>0</v>
      </c>
      <c r="AE1392" s="0" t="n">
        <v>1</v>
      </c>
      <c r="AF1392" s="0" t="s">
        <v>96</v>
      </c>
      <c r="AG1392" s="13" t="n">
        <v>42831</v>
      </c>
      <c r="AH1392" s="0" t="str">
        <f aca="false">B1392&amp;"|"&amp;C1392&amp;"|"&amp;D1392&amp;"|"&amp;E1392&amp;"|"&amp;F1392&amp;"|"&amp;G1392&amp;"|"&amp;H1392&amp;"|"&amp;I1392&amp;"|"&amp;J1392&amp;"|"&amp;K1392&amp;"|"&amp;L1392&amp;"|"&amp;M1392&amp;"|"&amp;N1392&amp;"|"&amp;O1392&amp;"|"&amp;P1392&amp;"|"&amp;Q1392&amp;"|"&amp;R1392&amp;"|"&amp;S1392&amp;"|"&amp;T1392&amp;"|"&amp;U1392&amp;"|"&amp;V1392&amp;"|"&amp;W1392&amp;"|"&amp;X1392&amp;"|"&amp;Y1392&amp;"|"&amp;Z1392&amp;"|"&amp;AA1392&amp;"|"&amp;AB1392&amp;"|"&amp;AC1392&amp;"|"&amp;AD1392&amp;"|"&amp;AE1392&amp;"|"&amp;AF1392&amp;"|"&amp;AG1392</f>
        <v>City Hotel|1|29|2017|April|17|28|0|2|3|0|0|BB|POL|Online TA|TA/TO|0|0|0|E|E|0|No Deposit|9||0|Transient|215|0|1|Canceled|42831</v>
      </c>
      <c r="AI1392" s="0" t="str">
        <f aca="false">IF(COUNTIF($AH$4:$AH$2603,AH1392)&gt;1,"Duplicate","Unique")</f>
        <v>Unique</v>
      </c>
      <c r="AJ1392" s="0" t="str">
        <f aca="false">IF(COUNTBLANK(B1392:AG1392)&gt;0,"Missing ("&amp;COUNTBLANK(B1392:AG1392)&amp;")","Complete")</f>
        <v>Missing (1)</v>
      </c>
    </row>
    <row r="1393" customFormat="false" ht="15" hidden="false" customHeight="false" outlineLevel="0" collapsed="false">
      <c r="A1393" s="14" t="n">
        <v>1390</v>
      </c>
      <c r="B1393" s="14" t="s">
        <v>80</v>
      </c>
      <c r="C1393" s="14" t="n">
        <v>0</v>
      </c>
      <c r="D1393" s="14" t="n">
        <v>79</v>
      </c>
      <c r="E1393" s="14" t="n">
        <v>2017</v>
      </c>
      <c r="F1393" s="14" t="s">
        <v>121</v>
      </c>
      <c r="G1393" s="14" t="n">
        <v>21</v>
      </c>
      <c r="H1393" s="14" t="n">
        <v>26</v>
      </c>
      <c r="I1393" s="14" t="n">
        <v>2</v>
      </c>
      <c r="J1393" s="14" t="n">
        <v>5</v>
      </c>
      <c r="K1393" s="14" t="n">
        <v>2</v>
      </c>
      <c r="L1393" s="14" t="n">
        <v>0</v>
      </c>
      <c r="M1393" s="14" t="n">
        <v>0</v>
      </c>
      <c r="N1393" s="14" t="s">
        <v>82</v>
      </c>
      <c r="O1393" s="14" t="s">
        <v>147</v>
      </c>
      <c r="P1393" s="14" t="s">
        <v>84</v>
      </c>
      <c r="Q1393" s="14" t="s">
        <v>84</v>
      </c>
      <c r="R1393" s="14" t="n">
        <v>0</v>
      </c>
      <c r="S1393" s="14" t="n">
        <v>0</v>
      </c>
      <c r="T1393" s="14" t="n">
        <v>0</v>
      </c>
      <c r="U1393" s="14" t="s">
        <v>85</v>
      </c>
      <c r="V1393" s="14" t="s">
        <v>85</v>
      </c>
      <c r="W1393" s="14" t="n">
        <v>0</v>
      </c>
      <c r="X1393" s="14" t="s">
        <v>86</v>
      </c>
      <c r="Y1393" s="14" t="n">
        <v>250</v>
      </c>
      <c r="Z1393" s="14"/>
      <c r="AA1393" s="14" t="n">
        <v>0</v>
      </c>
      <c r="AB1393" s="14" t="s">
        <v>87</v>
      </c>
      <c r="AC1393" s="14" t="n">
        <v>127</v>
      </c>
      <c r="AD1393" s="14" t="n">
        <v>0</v>
      </c>
      <c r="AE1393" s="14" t="n">
        <v>0</v>
      </c>
      <c r="AF1393" s="14" t="s">
        <v>88</v>
      </c>
      <c r="AG1393" s="15" t="n">
        <v>42888</v>
      </c>
      <c r="AH1393" s="14" t="str">
        <f aca="false">B1393&amp;"|"&amp;C1393&amp;"|"&amp;D1393&amp;"|"&amp;E1393&amp;"|"&amp;F1393&amp;"|"&amp;G1393&amp;"|"&amp;H1393&amp;"|"&amp;I1393&amp;"|"&amp;J1393&amp;"|"&amp;K1393&amp;"|"&amp;L1393&amp;"|"&amp;M1393&amp;"|"&amp;N1393&amp;"|"&amp;O1393&amp;"|"&amp;P1393&amp;"|"&amp;Q1393&amp;"|"&amp;R1393&amp;"|"&amp;S1393&amp;"|"&amp;T1393&amp;"|"&amp;U1393&amp;"|"&amp;V1393&amp;"|"&amp;W1393&amp;"|"&amp;X1393&amp;"|"&amp;Y1393&amp;"|"&amp;Z1393&amp;"|"&amp;AA1393&amp;"|"&amp;AB1393&amp;"|"&amp;AC1393&amp;"|"&amp;AD1393&amp;"|"&amp;AE1393&amp;"|"&amp;AF1393&amp;"|"&amp;AG1393</f>
        <v>Resort Hotel|0|79|2017|May|21|26|2|5|2|0|0|BB|IRL|Direct|Direct|0|0|0|F|F|0|No Deposit|250||0|Transient|127|0|0|Check-Out|42888</v>
      </c>
      <c r="AI1393" s="14" t="str">
        <f aca="false">IF(COUNTIF($AH$4:$AH$2603,AH1393)&gt;1,"Duplicate","Unique")</f>
        <v>Unique</v>
      </c>
      <c r="AJ1393" s="14" t="str">
        <f aca="false">IF(COUNTBLANK(B1393:AG1393)&gt;0,"Missing ("&amp;COUNTBLANK(B1393:AG1393)&amp;")","Complete")</f>
        <v>Missing (1)</v>
      </c>
    </row>
    <row r="1394" customFormat="false" ht="15" hidden="false" customHeight="false" outlineLevel="0" collapsed="false">
      <c r="A1394" s="0" t="n">
        <v>1391</v>
      </c>
      <c r="B1394" s="0" t="s">
        <v>80</v>
      </c>
      <c r="C1394" s="0" t="n">
        <v>0</v>
      </c>
      <c r="D1394" s="0" t="n">
        <v>44</v>
      </c>
      <c r="E1394" s="0" t="n">
        <v>2016</v>
      </c>
      <c r="F1394" s="0" t="s">
        <v>113</v>
      </c>
      <c r="G1394" s="0" t="n">
        <v>47</v>
      </c>
      <c r="H1394" s="0" t="n">
        <v>15</v>
      </c>
      <c r="I1394" s="0" t="n">
        <v>0</v>
      </c>
      <c r="J1394" s="0" t="n">
        <v>2</v>
      </c>
      <c r="K1394" s="0" t="n">
        <v>2</v>
      </c>
      <c r="L1394" s="0" t="n">
        <v>0</v>
      </c>
      <c r="M1394" s="0" t="n">
        <v>0</v>
      </c>
      <c r="N1394" s="0" t="s">
        <v>82</v>
      </c>
      <c r="O1394" s="0" t="s">
        <v>83</v>
      </c>
      <c r="P1394" s="0" t="s">
        <v>93</v>
      </c>
      <c r="Q1394" s="0" t="s">
        <v>94</v>
      </c>
      <c r="R1394" s="0" t="n">
        <v>0</v>
      </c>
      <c r="S1394" s="0" t="n">
        <v>0</v>
      </c>
      <c r="T1394" s="0" t="n">
        <v>0</v>
      </c>
      <c r="U1394" s="0" t="s">
        <v>95</v>
      </c>
      <c r="V1394" s="0" t="s">
        <v>95</v>
      </c>
      <c r="W1394" s="0" t="n">
        <v>0</v>
      </c>
      <c r="X1394" s="0" t="s">
        <v>86</v>
      </c>
      <c r="Y1394" s="0" t="n">
        <v>240</v>
      </c>
      <c r="AA1394" s="0" t="n">
        <v>0</v>
      </c>
      <c r="AB1394" s="0" t="s">
        <v>87</v>
      </c>
      <c r="AC1394" s="0" t="n">
        <v>37.8</v>
      </c>
      <c r="AD1394" s="0" t="n">
        <v>0</v>
      </c>
      <c r="AE1394" s="0" t="n">
        <v>2</v>
      </c>
      <c r="AF1394" s="0" t="s">
        <v>88</v>
      </c>
      <c r="AG1394" s="13" t="n">
        <v>42691</v>
      </c>
      <c r="AH1394" s="0" t="str">
        <f aca="false">B1394&amp;"|"&amp;C1394&amp;"|"&amp;D1394&amp;"|"&amp;E1394&amp;"|"&amp;F1394&amp;"|"&amp;G1394&amp;"|"&amp;H1394&amp;"|"&amp;I1394&amp;"|"&amp;J1394&amp;"|"&amp;K1394&amp;"|"&amp;L1394&amp;"|"&amp;M1394&amp;"|"&amp;N1394&amp;"|"&amp;O1394&amp;"|"&amp;P1394&amp;"|"&amp;Q1394&amp;"|"&amp;R1394&amp;"|"&amp;S1394&amp;"|"&amp;T1394&amp;"|"&amp;U1394&amp;"|"&amp;V1394&amp;"|"&amp;W1394&amp;"|"&amp;X1394&amp;"|"&amp;Y1394&amp;"|"&amp;Z1394&amp;"|"&amp;AA1394&amp;"|"&amp;AB1394&amp;"|"&amp;AC1394&amp;"|"&amp;AD1394&amp;"|"&amp;AE1394&amp;"|"&amp;AF1394&amp;"|"&amp;AG1394</f>
        <v>Resort Hotel|0|44|2016|November|47|15|0|2|2|0|0|BB|GBR|Online TA|TA/TO|0|0|0|A|A|0|No Deposit|240||0|Transient|37.8|0|2|Check-Out|42691</v>
      </c>
      <c r="AI1394" s="0" t="str">
        <f aca="false">IF(COUNTIF($AH$4:$AH$2603,AH1394)&gt;1,"Duplicate","Unique")</f>
        <v>Unique</v>
      </c>
      <c r="AJ1394" s="0" t="str">
        <f aca="false">IF(COUNTBLANK(B1394:AG1394)&gt;0,"Missing ("&amp;COUNTBLANK(B1394:AG1394)&amp;")","Complete")</f>
        <v>Missing (1)</v>
      </c>
    </row>
    <row r="1395" customFormat="false" ht="15" hidden="false" customHeight="false" outlineLevel="0" collapsed="false">
      <c r="A1395" s="14" t="n">
        <v>1392</v>
      </c>
      <c r="B1395" s="14" t="s">
        <v>90</v>
      </c>
      <c r="C1395" s="14" t="n">
        <v>0</v>
      </c>
      <c r="D1395" s="14" t="n">
        <v>282</v>
      </c>
      <c r="E1395" s="14" t="n">
        <v>2016</v>
      </c>
      <c r="F1395" s="14" t="s">
        <v>135</v>
      </c>
      <c r="G1395" s="14" t="n">
        <v>24</v>
      </c>
      <c r="H1395" s="14" t="n">
        <v>9</v>
      </c>
      <c r="I1395" s="14" t="n">
        <v>0</v>
      </c>
      <c r="J1395" s="14" t="n">
        <v>3</v>
      </c>
      <c r="K1395" s="14" t="n">
        <v>2</v>
      </c>
      <c r="L1395" s="14" t="n">
        <v>0</v>
      </c>
      <c r="M1395" s="14" t="n">
        <v>0</v>
      </c>
      <c r="N1395" s="14" t="s">
        <v>82</v>
      </c>
      <c r="O1395" s="14" t="s">
        <v>122</v>
      </c>
      <c r="P1395" s="14" t="s">
        <v>116</v>
      </c>
      <c r="Q1395" s="14" t="s">
        <v>94</v>
      </c>
      <c r="R1395" s="14" t="n">
        <v>0</v>
      </c>
      <c r="S1395" s="14" t="n">
        <v>0</v>
      </c>
      <c r="T1395" s="14" t="n">
        <v>0</v>
      </c>
      <c r="U1395" s="14" t="s">
        <v>95</v>
      </c>
      <c r="V1395" s="14" t="s">
        <v>95</v>
      </c>
      <c r="W1395" s="14" t="n">
        <v>0</v>
      </c>
      <c r="X1395" s="14" t="s">
        <v>86</v>
      </c>
      <c r="Y1395" s="14" t="n">
        <v>1</v>
      </c>
      <c r="Z1395" s="14"/>
      <c r="AA1395" s="14" t="n">
        <v>48</v>
      </c>
      <c r="AB1395" s="14" t="s">
        <v>101</v>
      </c>
      <c r="AC1395" s="14" t="n">
        <v>73.33</v>
      </c>
      <c r="AD1395" s="14" t="n">
        <v>0</v>
      </c>
      <c r="AE1395" s="14" t="n">
        <v>1</v>
      </c>
      <c r="AF1395" s="14" t="s">
        <v>88</v>
      </c>
      <c r="AG1395" s="15" t="n">
        <v>42533</v>
      </c>
      <c r="AH1395" s="14" t="str">
        <f aca="false">B1395&amp;"|"&amp;C1395&amp;"|"&amp;D1395&amp;"|"&amp;E1395&amp;"|"&amp;F1395&amp;"|"&amp;G1395&amp;"|"&amp;H1395&amp;"|"&amp;I1395&amp;"|"&amp;J1395&amp;"|"&amp;K1395&amp;"|"&amp;L1395&amp;"|"&amp;M1395&amp;"|"&amp;N1395&amp;"|"&amp;O1395&amp;"|"&amp;P1395&amp;"|"&amp;Q1395&amp;"|"&amp;R1395&amp;"|"&amp;S1395&amp;"|"&amp;T1395&amp;"|"&amp;U1395&amp;"|"&amp;V1395&amp;"|"&amp;W1395&amp;"|"&amp;X1395&amp;"|"&amp;Y1395&amp;"|"&amp;Z1395&amp;"|"&amp;AA1395&amp;"|"&amp;AB1395&amp;"|"&amp;AC1395&amp;"|"&amp;AD1395&amp;"|"&amp;AE1395&amp;"|"&amp;AF1395&amp;"|"&amp;AG1395</f>
        <v>City Hotel|0|282|2016|June|24|9|0|3|2|0|0|BB|FRA|Groups|TA/TO|0|0|0|A|A|0|No Deposit|1||48|Transient-Party|73.33|0|1|Check-Out|42533</v>
      </c>
      <c r="AI1395" s="14" t="str">
        <f aca="false">IF(COUNTIF($AH$4:$AH$2603,AH1395)&gt;1,"Duplicate","Unique")</f>
        <v>Unique</v>
      </c>
      <c r="AJ1395" s="14" t="str">
        <f aca="false">IF(COUNTBLANK(B1395:AG1395)&gt;0,"Missing ("&amp;COUNTBLANK(B1395:AG1395)&amp;")","Complete")</f>
        <v>Missing (1)</v>
      </c>
    </row>
    <row r="1396" customFormat="false" ht="15" hidden="false" customHeight="false" outlineLevel="0" collapsed="false">
      <c r="A1396" s="0" t="n">
        <v>1393</v>
      </c>
      <c r="B1396" s="0" t="s">
        <v>80</v>
      </c>
      <c r="C1396" s="0" t="n">
        <v>0</v>
      </c>
      <c r="D1396" s="0" t="n">
        <v>41</v>
      </c>
      <c r="E1396" s="0" t="n">
        <v>2015</v>
      </c>
      <c r="F1396" s="0" t="s">
        <v>91</v>
      </c>
      <c r="G1396" s="0" t="n">
        <v>30</v>
      </c>
      <c r="H1396" s="0" t="n">
        <v>19</v>
      </c>
      <c r="I1396" s="0" t="n">
        <v>2</v>
      </c>
      <c r="J1396" s="0" t="n">
        <v>5</v>
      </c>
      <c r="K1396" s="0" t="n">
        <v>2</v>
      </c>
      <c r="L1396" s="0" t="n">
        <v>2</v>
      </c>
      <c r="M1396" s="0" t="n">
        <v>0</v>
      </c>
      <c r="N1396" s="0" t="s">
        <v>112</v>
      </c>
      <c r="O1396" s="0" t="s">
        <v>115</v>
      </c>
      <c r="P1396" s="0" t="s">
        <v>93</v>
      </c>
      <c r="Q1396" s="0" t="s">
        <v>94</v>
      </c>
      <c r="R1396" s="0" t="n">
        <v>0</v>
      </c>
      <c r="S1396" s="0" t="n">
        <v>0</v>
      </c>
      <c r="T1396" s="0" t="n">
        <v>0</v>
      </c>
      <c r="U1396" s="0" t="s">
        <v>156</v>
      </c>
      <c r="V1396" s="0" t="s">
        <v>156</v>
      </c>
      <c r="W1396" s="0" t="n">
        <v>0</v>
      </c>
      <c r="X1396" s="0" t="s">
        <v>86</v>
      </c>
      <c r="Y1396" s="0" t="n">
        <v>241</v>
      </c>
      <c r="AA1396" s="0" t="n">
        <v>0</v>
      </c>
      <c r="AB1396" s="0" t="s">
        <v>87</v>
      </c>
      <c r="AC1396" s="0" t="n">
        <v>131.37</v>
      </c>
      <c r="AD1396" s="0" t="n">
        <v>0</v>
      </c>
      <c r="AE1396" s="0" t="n">
        <v>1</v>
      </c>
      <c r="AF1396" s="0" t="s">
        <v>88</v>
      </c>
      <c r="AG1396" s="13" t="n">
        <v>42211</v>
      </c>
      <c r="AH1396" s="0" t="str">
        <f aca="false">B1396&amp;"|"&amp;C1396&amp;"|"&amp;D1396&amp;"|"&amp;E1396&amp;"|"&amp;F1396&amp;"|"&amp;G1396&amp;"|"&amp;H1396&amp;"|"&amp;I1396&amp;"|"&amp;J1396&amp;"|"&amp;K1396&amp;"|"&amp;L1396&amp;"|"&amp;M1396&amp;"|"&amp;N1396&amp;"|"&amp;O1396&amp;"|"&amp;P1396&amp;"|"&amp;Q1396&amp;"|"&amp;R1396&amp;"|"&amp;S1396&amp;"|"&amp;T1396&amp;"|"&amp;U1396&amp;"|"&amp;V1396&amp;"|"&amp;W1396&amp;"|"&amp;X1396&amp;"|"&amp;Y1396&amp;"|"&amp;Z1396&amp;"|"&amp;AA1396&amp;"|"&amp;AB1396&amp;"|"&amp;AC1396&amp;"|"&amp;AD1396&amp;"|"&amp;AE1396&amp;"|"&amp;AF1396&amp;"|"&amp;AG1396</f>
        <v>Resort Hotel|0|41|2015|July|30|19|2|5|2|2|0|HB|ESP|Online TA|TA/TO|0|0|0|C|C|0|No Deposit|241||0|Transient|131.37|0|1|Check-Out|42211</v>
      </c>
      <c r="AI1396" s="0" t="str">
        <f aca="false">IF(COUNTIF($AH$4:$AH$2603,AH1396)&gt;1,"Duplicate","Unique")</f>
        <v>Unique</v>
      </c>
      <c r="AJ1396" s="0" t="str">
        <f aca="false">IF(COUNTBLANK(B1396:AG1396)&gt;0,"Missing ("&amp;COUNTBLANK(B1396:AG1396)&amp;")","Complete")</f>
        <v>Missing (1)</v>
      </c>
    </row>
    <row r="1397" customFormat="false" ht="15" hidden="false" customHeight="false" outlineLevel="0" collapsed="false">
      <c r="A1397" s="14" t="n">
        <v>1394</v>
      </c>
      <c r="B1397" s="14" t="s">
        <v>80</v>
      </c>
      <c r="C1397" s="14" t="n">
        <v>0</v>
      </c>
      <c r="D1397" s="14" t="n">
        <v>42</v>
      </c>
      <c r="E1397" s="14" t="n">
        <v>2015</v>
      </c>
      <c r="F1397" s="14" t="s">
        <v>81</v>
      </c>
      <c r="G1397" s="14" t="n">
        <v>53</v>
      </c>
      <c r="H1397" s="14" t="n">
        <v>30</v>
      </c>
      <c r="I1397" s="14" t="n">
        <v>0</v>
      </c>
      <c r="J1397" s="14" t="n">
        <v>4</v>
      </c>
      <c r="K1397" s="14" t="n">
        <v>2</v>
      </c>
      <c r="L1397" s="14" t="n">
        <v>0</v>
      </c>
      <c r="M1397" s="14" t="n">
        <v>0</v>
      </c>
      <c r="N1397" s="14" t="s">
        <v>82</v>
      </c>
      <c r="O1397" s="14" t="s">
        <v>92</v>
      </c>
      <c r="P1397" s="14" t="s">
        <v>84</v>
      </c>
      <c r="Q1397" s="14" t="s">
        <v>84</v>
      </c>
      <c r="R1397" s="14" t="n">
        <v>0</v>
      </c>
      <c r="S1397" s="14" t="n">
        <v>0</v>
      </c>
      <c r="T1397" s="14" t="n">
        <v>0</v>
      </c>
      <c r="U1397" s="14" t="s">
        <v>109</v>
      </c>
      <c r="V1397" s="14" t="s">
        <v>109</v>
      </c>
      <c r="W1397" s="14" t="n">
        <v>0</v>
      </c>
      <c r="X1397" s="14" t="s">
        <v>86</v>
      </c>
      <c r="Y1397" s="14"/>
      <c r="Z1397" s="14"/>
      <c r="AA1397" s="14" t="n">
        <v>0</v>
      </c>
      <c r="AB1397" s="14" t="s">
        <v>87</v>
      </c>
      <c r="AC1397" s="14" t="n">
        <v>150</v>
      </c>
      <c r="AD1397" s="14" t="n">
        <v>0</v>
      </c>
      <c r="AE1397" s="14" t="n">
        <v>0</v>
      </c>
      <c r="AF1397" s="14" t="s">
        <v>88</v>
      </c>
      <c r="AG1397" s="15" t="n">
        <v>42372</v>
      </c>
      <c r="AH1397" s="14" t="str">
        <f aca="false">B1397&amp;"|"&amp;C1397&amp;"|"&amp;D1397&amp;"|"&amp;E1397&amp;"|"&amp;F1397&amp;"|"&amp;G1397&amp;"|"&amp;H1397&amp;"|"&amp;I1397&amp;"|"&amp;J1397&amp;"|"&amp;K1397&amp;"|"&amp;L1397&amp;"|"&amp;M1397&amp;"|"&amp;N1397&amp;"|"&amp;O1397&amp;"|"&amp;P1397&amp;"|"&amp;Q1397&amp;"|"&amp;R1397&amp;"|"&amp;S1397&amp;"|"&amp;T1397&amp;"|"&amp;U1397&amp;"|"&amp;V1397&amp;"|"&amp;W1397&amp;"|"&amp;X1397&amp;"|"&amp;Y1397&amp;"|"&amp;Z1397&amp;"|"&amp;AA1397&amp;"|"&amp;AB1397&amp;"|"&amp;AC1397&amp;"|"&amp;AD1397&amp;"|"&amp;AE1397&amp;"|"&amp;AF1397&amp;"|"&amp;AG1397</f>
        <v>Resort Hotel|0|42|2015|December|53|30|0|4|2|0|0|BB|PRT|Direct|Direct|0|0|0|D|D|0|No Deposit|||0|Transient|150|0|0|Check-Out|42372</v>
      </c>
      <c r="AI1397" s="14" t="str">
        <f aca="false">IF(COUNTIF($AH$4:$AH$2603,AH1397)&gt;1,"Duplicate","Unique")</f>
        <v>Unique</v>
      </c>
      <c r="AJ1397" s="14" t="str">
        <f aca="false">IF(COUNTBLANK(B1397:AG1397)&gt;0,"Missing ("&amp;COUNTBLANK(B1397:AG1397)&amp;")","Complete")</f>
        <v>Missing (2)</v>
      </c>
    </row>
    <row r="1398" customFormat="false" ht="15" hidden="false" customHeight="false" outlineLevel="0" collapsed="false">
      <c r="A1398" s="0" t="n">
        <v>1395</v>
      </c>
      <c r="B1398" s="0" t="s">
        <v>80</v>
      </c>
      <c r="C1398" s="0" t="n">
        <v>0</v>
      </c>
      <c r="D1398" s="0" t="n">
        <v>4</v>
      </c>
      <c r="E1398" s="0" t="n">
        <v>2016</v>
      </c>
      <c r="F1398" s="0" t="s">
        <v>121</v>
      </c>
      <c r="G1398" s="0" t="n">
        <v>23</v>
      </c>
      <c r="H1398" s="0" t="n">
        <v>30</v>
      </c>
      <c r="I1398" s="0" t="n">
        <v>1</v>
      </c>
      <c r="J1398" s="0" t="n">
        <v>2</v>
      </c>
      <c r="K1398" s="0" t="n">
        <v>2</v>
      </c>
      <c r="L1398" s="0" t="n">
        <v>0</v>
      </c>
      <c r="M1398" s="0" t="n">
        <v>0</v>
      </c>
      <c r="N1398" s="0" t="s">
        <v>82</v>
      </c>
      <c r="O1398" s="0" t="s">
        <v>92</v>
      </c>
      <c r="P1398" s="0" t="s">
        <v>93</v>
      </c>
      <c r="Q1398" s="0" t="s">
        <v>94</v>
      </c>
      <c r="R1398" s="0" t="n">
        <v>0</v>
      </c>
      <c r="S1398" s="0" t="n">
        <v>0</v>
      </c>
      <c r="T1398" s="0" t="n">
        <v>0</v>
      </c>
      <c r="U1398" s="0" t="s">
        <v>95</v>
      </c>
      <c r="V1398" s="0" t="s">
        <v>95</v>
      </c>
      <c r="W1398" s="0" t="n">
        <v>0</v>
      </c>
      <c r="X1398" s="0" t="s">
        <v>86</v>
      </c>
      <c r="Y1398" s="0" t="n">
        <v>314</v>
      </c>
      <c r="AA1398" s="0" t="n">
        <v>0</v>
      </c>
      <c r="AB1398" s="0" t="s">
        <v>87</v>
      </c>
      <c r="AC1398" s="0" t="n">
        <v>63.2</v>
      </c>
      <c r="AD1398" s="0" t="n">
        <v>0</v>
      </c>
      <c r="AE1398" s="0" t="n">
        <v>0</v>
      </c>
      <c r="AF1398" s="0" t="s">
        <v>88</v>
      </c>
      <c r="AG1398" s="13" t="n">
        <v>42523</v>
      </c>
      <c r="AH1398" s="0" t="str">
        <f aca="false">B1398&amp;"|"&amp;C1398&amp;"|"&amp;D1398&amp;"|"&amp;E1398&amp;"|"&amp;F1398&amp;"|"&amp;G1398&amp;"|"&amp;H1398&amp;"|"&amp;I1398&amp;"|"&amp;J1398&amp;"|"&amp;K1398&amp;"|"&amp;L1398&amp;"|"&amp;M1398&amp;"|"&amp;N1398&amp;"|"&amp;O1398&amp;"|"&amp;P1398&amp;"|"&amp;Q1398&amp;"|"&amp;R1398&amp;"|"&amp;S1398&amp;"|"&amp;T1398&amp;"|"&amp;U1398&amp;"|"&amp;V1398&amp;"|"&amp;W1398&amp;"|"&amp;X1398&amp;"|"&amp;Y1398&amp;"|"&amp;Z1398&amp;"|"&amp;AA1398&amp;"|"&amp;AB1398&amp;"|"&amp;AC1398&amp;"|"&amp;AD1398&amp;"|"&amp;AE1398&amp;"|"&amp;AF1398&amp;"|"&amp;AG1398</f>
        <v>Resort Hotel|0|4|2016|May|23|30|1|2|2|0|0|BB|PRT|Online TA|TA/TO|0|0|0|A|A|0|No Deposit|314||0|Transient|63.2|0|0|Check-Out|42523</v>
      </c>
      <c r="AI1398" s="0" t="str">
        <f aca="false">IF(COUNTIF($AH$4:$AH$2603,AH1398)&gt;1,"Duplicate","Unique")</f>
        <v>Unique</v>
      </c>
      <c r="AJ1398" s="0" t="str">
        <f aca="false">IF(COUNTBLANK(B1398:AG1398)&gt;0,"Missing ("&amp;COUNTBLANK(B1398:AG1398)&amp;")","Complete")</f>
        <v>Missing (1)</v>
      </c>
    </row>
    <row r="1399" customFormat="false" ht="15" hidden="false" customHeight="false" outlineLevel="0" collapsed="false">
      <c r="A1399" s="14" t="n">
        <v>1396</v>
      </c>
      <c r="B1399" s="14" t="s">
        <v>90</v>
      </c>
      <c r="C1399" s="14" t="n">
        <v>0</v>
      </c>
      <c r="D1399" s="14" t="n">
        <v>0</v>
      </c>
      <c r="E1399" s="14" t="n">
        <v>2016</v>
      </c>
      <c r="F1399" s="14" t="s">
        <v>106</v>
      </c>
      <c r="G1399" s="14" t="n">
        <v>16</v>
      </c>
      <c r="H1399" s="14" t="n">
        <v>15</v>
      </c>
      <c r="I1399" s="14" t="n">
        <v>1</v>
      </c>
      <c r="J1399" s="14" t="n">
        <v>2</v>
      </c>
      <c r="K1399" s="14" t="n">
        <v>2</v>
      </c>
      <c r="L1399" s="14" t="n">
        <v>0</v>
      </c>
      <c r="M1399" s="14" t="n">
        <v>0</v>
      </c>
      <c r="N1399" s="14" t="s">
        <v>82</v>
      </c>
      <c r="O1399" s="14" t="s">
        <v>115</v>
      </c>
      <c r="P1399" s="14" t="s">
        <v>93</v>
      </c>
      <c r="Q1399" s="14" t="s">
        <v>94</v>
      </c>
      <c r="R1399" s="14" t="n">
        <v>0</v>
      </c>
      <c r="S1399" s="14" t="n">
        <v>0</v>
      </c>
      <c r="T1399" s="14" t="n">
        <v>0</v>
      </c>
      <c r="U1399" s="14" t="s">
        <v>95</v>
      </c>
      <c r="V1399" s="14" t="s">
        <v>95</v>
      </c>
      <c r="W1399" s="14" t="n">
        <v>0</v>
      </c>
      <c r="X1399" s="14" t="s">
        <v>86</v>
      </c>
      <c r="Y1399" s="14" t="n">
        <v>9</v>
      </c>
      <c r="Z1399" s="14"/>
      <c r="AA1399" s="14" t="n">
        <v>0</v>
      </c>
      <c r="AB1399" s="14" t="s">
        <v>87</v>
      </c>
      <c r="AC1399" s="14" t="n">
        <v>101</v>
      </c>
      <c r="AD1399" s="14" t="n">
        <v>0</v>
      </c>
      <c r="AE1399" s="14" t="n">
        <v>1</v>
      </c>
      <c r="AF1399" s="14" t="s">
        <v>88</v>
      </c>
      <c r="AG1399" s="15" t="n">
        <v>42478</v>
      </c>
      <c r="AH1399" s="14" t="str">
        <f aca="false">B1399&amp;"|"&amp;C1399&amp;"|"&amp;D1399&amp;"|"&amp;E1399&amp;"|"&amp;F1399&amp;"|"&amp;G1399&amp;"|"&amp;H1399&amp;"|"&amp;I1399&amp;"|"&amp;J1399&amp;"|"&amp;K1399&amp;"|"&amp;L1399&amp;"|"&amp;M1399&amp;"|"&amp;N1399&amp;"|"&amp;O1399&amp;"|"&amp;P1399&amp;"|"&amp;Q1399&amp;"|"&amp;R1399&amp;"|"&amp;S1399&amp;"|"&amp;T1399&amp;"|"&amp;U1399&amp;"|"&amp;V1399&amp;"|"&amp;W1399&amp;"|"&amp;X1399&amp;"|"&amp;Y1399&amp;"|"&amp;Z1399&amp;"|"&amp;AA1399&amp;"|"&amp;AB1399&amp;"|"&amp;AC1399&amp;"|"&amp;AD1399&amp;"|"&amp;AE1399&amp;"|"&amp;AF1399&amp;"|"&amp;AG1399</f>
        <v>City Hotel|0|0|2016|April|16|15|1|2|2|0|0|BB|ESP|Online TA|TA/TO|0|0|0|A|A|0|No Deposit|9||0|Transient|101|0|1|Check-Out|42478</v>
      </c>
      <c r="AI1399" s="14" t="str">
        <f aca="false">IF(COUNTIF($AH$4:$AH$2603,AH1399)&gt;1,"Duplicate","Unique")</f>
        <v>Unique</v>
      </c>
      <c r="AJ1399" s="14" t="str">
        <f aca="false">IF(COUNTBLANK(B1399:AG1399)&gt;0,"Missing ("&amp;COUNTBLANK(B1399:AG1399)&amp;")","Complete")</f>
        <v>Missing (1)</v>
      </c>
    </row>
    <row r="1400" customFormat="false" ht="15" hidden="false" customHeight="false" outlineLevel="0" collapsed="false">
      <c r="A1400" s="0" t="n">
        <v>1397</v>
      </c>
      <c r="B1400" s="0" t="s">
        <v>90</v>
      </c>
      <c r="C1400" s="0" t="n">
        <v>1</v>
      </c>
      <c r="D1400" s="0" t="n">
        <v>110</v>
      </c>
      <c r="E1400" s="0" t="n">
        <v>2015</v>
      </c>
      <c r="F1400" s="0" t="s">
        <v>91</v>
      </c>
      <c r="G1400" s="0" t="n">
        <v>30</v>
      </c>
      <c r="H1400" s="0" t="n">
        <v>25</v>
      </c>
      <c r="I1400" s="0" t="n">
        <v>2</v>
      </c>
      <c r="J1400" s="0" t="n">
        <v>1</v>
      </c>
      <c r="K1400" s="0" t="n">
        <v>2</v>
      </c>
      <c r="L1400" s="0" t="n">
        <v>0</v>
      </c>
      <c r="M1400" s="0" t="n">
        <v>0</v>
      </c>
      <c r="N1400" s="0" t="s">
        <v>112</v>
      </c>
      <c r="O1400" s="0" t="s">
        <v>158</v>
      </c>
      <c r="P1400" s="0" t="s">
        <v>99</v>
      </c>
      <c r="Q1400" s="0" t="s">
        <v>94</v>
      </c>
      <c r="R1400" s="0" t="n">
        <v>0</v>
      </c>
      <c r="S1400" s="0" t="n">
        <v>0</v>
      </c>
      <c r="T1400" s="0" t="n">
        <v>0</v>
      </c>
      <c r="U1400" s="0" t="s">
        <v>95</v>
      </c>
      <c r="V1400" s="0" t="s">
        <v>95</v>
      </c>
      <c r="W1400" s="0" t="n">
        <v>0</v>
      </c>
      <c r="X1400" s="0" t="s">
        <v>86</v>
      </c>
      <c r="Y1400" s="0" t="n">
        <v>17</v>
      </c>
      <c r="AA1400" s="0" t="n">
        <v>0</v>
      </c>
      <c r="AB1400" s="0" t="s">
        <v>101</v>
      </c>
      <c r="AC1400" s="0" t="n">
        <v>94.5</v>
      </c>
      <c r="AD1400" s="0" t="n">
        <v>0</v>
      </c>
      <c r="AE1400" s="0" t="n">
        <v>0</v>
      </c>
      <c r="AF1400" s="0" t="s">
        <v>96</v>
      </c>
      <c r="AG1400" s="13" t="n">
        <v>42207</v>
      </c>
      <c r="AH1400" s="0" t="str">
        <f aca="false">B1400&amp;"|"&amp;C1400&amp;"|"&amp;D1400&amp;"|"&amp;E1400&amp;"|"&amp;F1400&amp;"|"&amp;G1400&amp;"|"&amp;H1400&amp;"|"&amp;I1400&amp;"|"&amp;J1400&amp;"|"&amp;K1400&amp;"|"&amp;L1400&amp;"|"&amp;M1400&amp;"|"&amp;N1400&amp;"|"&amp;O1400&amp;"|"&amp;P1400&amp;"|"&amp;Q1400&amp;"|"&amp;R1400&amp;"|"&amp;S1400&amp;"|"&amp;T1400&amp;"|"&amp;U1400&amp;"|"&amp;V1400&amp;"|"&amp;W1400&amp;"|"&amp;X1400&amp;"|"&amp;Y1400&amp;"|"&amp;Z1400&amp;"|"&amp;AA1400&amp;"|"&amp;AB1400&amp;"|"&amp;AC1400&amp;"|"&amp;AD1400&amp;"|"&amp;AE1400&amp;"|"&amp;AF1400&amp;"|"&amp;AG1400</f>
        <v>City Hotel|1|110|2015|July|30|25|2|1|2|0|0|HB|ITA|Offline TA/TO|TA/TO|0|0|0|A|A|0|No Deposit|17||0|Transient-Party|94.5|0|0|Canceled|42207</v>
      </c>
      <c r="AI1400" s="0" t="str">
        <f aca="false">IF(COUNTIF($AH$4:$AH$2603,AH1400)&gt;1,"Duplicate","Unique")</f>
        <v>Unique</v>
      </c>
      <c r="AJ1400" s="0" t="str">
        <f aca="false">IF(COUNTBLANK(B1400:AG1400)&gt;0,"Missing ("&amp;COUNTBLANK(B1400:AG1400)&amp;")","Complete")</f>
        <v>Missing (1)</v>
      </c>
    </row>
    <row r="1401" customFormat="false" ht="15" hidden="false" customHeight="false" outlineLevel="0" collapsed="false">
      <c r="A1401" s="14" t="n">
        <v>1398</v>
      </c>
      <c r="B1401" s="14" t="s">
        <v>90</v>
      </c>
      <c r="C1401" s="14" t="n">
        <v>0</v>
      </c>
      <c r="D1401" s="14" t="n">
        <v>98</v>
      </c>
      <c r="E1401" s="14" t="n">
        <v>2015</v>
      </c>
      <c r="F1401" s="14" t="s">
        <v>113</v>
      </c>
      <c r="G1401" s="14" t="n">
        <v>48</v>
      </c>
      <c r="H1401" s="14" t="n">
        <v>23</v>
      </c>
      <c r="I1401" s="14" t="n">
        <v>1</v>
      </c>
      <c r="J1401" s="14" t="n">
        <v>2</v>
      </c>
      <c r="K1401" s="14" t="n">
        <v>1</v>
      </c>
      <c r="L1401" s="14" t="n">
        <v>0</v>
      </c>
      <c r="M1401" s="14" t="n">
        <v>0</v>
      </c>
      <c r="N1401" s="14" t="s">
        <v>82</v>
      </c>
      <c r="O1401" s="14" t="s">
        <v>122</v>
      </c>
      <c r="P1401" s="14" t="s">
        <v>116</v>
      </c>
      <c r="Q1401" s="14" t="s">
        <v>94</v>
      </c>
      <c r="R1401" s="14" t="n">
        <v>0</v>
      </c>
      <c r="S1401" s="14" t="n">
        <v>0</v>
      </c>
      <c r="T1401" s="14" t="n">
        <v>0</v>
      </c>
      <c r="U1401" s="14" t="s">
        <v>95</v>
      </c>
      <c r="V1401" s="14" t="s">
        <v>109</v>
      </c>
      <c r="W1401" s="14" t="n">
        <v>3</v>
      </c>
      <c r="X1401" s="14" t="s">
        <v>86</v>
      </c>
      <c r="Y1401" s="14" t="n">
        <v>37</v>
      </c>
      <c r="Z1401" s="14"/>
      <c r="AA1401" s="14" t="n">
        <v>0</v>
      </c>
      <c r="AB1401" s="14" t="s">
        <v>101</v>
      </c>
      <c r="AC1401" s="14" t="n">
        <v>70</v>
      </c>
      <c r="AD1401" s="14" t="n">
        <v>0</v>
      </c>
      <c r="AE1401" s="14" t="n">
        <v>0</v>
      </c>
      <c r="AF1401" s="14" t="s">
        <v>88</v>
      </c>
      <c r="AG1401" s="15" t="n">
        <v>42334</v>
      </c>
      <c r="AH1401" s="14" t="str">
        <f aca="false">B1401&amp;"|"&amp;C1401&amp;"|"&amp;D1401&amp;"|"&amp;E1401&amp;"|"&amp;F1401&amp;"|"&amp;G1401&amp;"|"&amp;H1401&amp;"|"&amp;I1401&amp;"|"&amp;J1401&amp;"|"&amp;K1401&amp;"|"&amp;L1401&amp;"|"&amp;M1401&amp;"|"&amp;N1401&amp;"|"&amp;O1401&amp;"|"&amp;P1401&amp;"|"&amp;Q1401&amp;"|"&amp;R1401&amp;"|"&amp;S1401&amp;"|"&amp;T1401&amp;"|"&amp;U1401&amp;"|"&amp;V1401&amp;"|"&amp;W1401&amp;"|"&amp;X1401&amp;"|"&amp;Y1401&amp;"|"&amp;Z1401&amp;"|"&amp;AA1401&amp;"|"&amp;AB1401&amp;"|"&amp;AC1401&amp;"|"&amp;AD1401&amp;"|"&amp;AE1401&amp;"|"&amp;AF1401&amp;"|"&amp;AG1401</f>
        <v>City Hotel|0|98|2015|November|48|23|1|2|1|0|0|BB|FRA|Groups|TA/TO|0|0|0|A|D|3|No Deposit|37||0|Transient-Party|70|0|0|Check-Out|42334</v>
      </c>
      <c r="AI1401" s="14" t="str">
        <f aca="false">IF(COUNTIF($AH$4:$AH$2603,AH1401)&gt;1,"Duplicate","Unique")</f>
        <v>Unique</v>
      </c>
      <c r="AJ1401" s="14" t="str">
        <f aca="false">IF(COUNTBLANK(B1401:AG1401)&gt;0,"Missing ("&amp;COUNTBLANK(B1401:AG1401)&amp;")","Complete")</f>
        <v>Missing (1)</v>
      </c>
    </row>
    <row r="1402" customFormat="false" ht="15" hidden="false" customHeight="false" outlineLevel="0" collapsed="false">
      <c r="A1402" s="0" t="n">
        <v>1399</v>
      </c>
      <c r="B1402" s="0" t="s">
        <v>80</v>
      </c>
      <c r="C1402" s="0" t="n">
        <v>0</v>
      </c>
      <c r="D1402" s="0" t="n">
        <v>32</v>
      </c>
      <c r="E1402" s="0" t="n">
        <v>2016</v>
      </c>
      <c r="F1402" s="0" t="s">
        <v>106</v>
      </c>
      <c r="G1402" s="0" t="n">
        <v>15</v>
      </c>
      <c r="H1402" s="0" t="n">
        <v>8</v>
      </c>
      <c r="I1402" s="0" t="n">
        <v>1</v>
      </c>
      <c r="J1402" s="0" t="n">
        <v>2</v>
      </c>
      <c r="K1402" s="0" t="n">
        <v>2</v>
      </c>
      <c r="L1402" s="0" t="n">
        <v>0</v>
      </c>
      <c r="M1402" s="0" t="n">
        <v>0</v>
      </c>
      <c r="N1402" s="0" t="s">
        <v>82</v>
      </c>
      <c r="O1402" s="0" t="s">
        <v>83</v>
      </c>
      <c r="P1402" s="0" t="s">
        <v>99</v>
      </c>
      <c r="Q1402" s="0" t="s">
        <v>94</v>
      </c>
      <c r="R1402" s="0" t="n">
        <v>0</v>
      </c>
      <c r="S1402" s="0" t="n">
        <v>0</v>
      </c>
      <c r="T1402" s="0" t="n">
        <v>0</v>
      </c>
      <c r="U1402" s="0" t="s">
        <v>95</v>
      </c>
      <c r="V1402" s="0" t="s">
        <v>124</v>
      </c>
      <c r="W1402" s="0" t="n">
        <v>0</v>
      </c>
      <c r="X1402" s="0" t="s">
        <v>86</v>
      </c>
      <c r="Y1402" s="0" t="n">
        <v>95</v>
      </c>
      <c r="AA1402" s="0" t="n">
        <v>0</v>
      </c>
      <c r="AB1402" s="0" t="s">
        <v>87</v>
      </c>
      <c r="AC1402" s="0" t="n">
        <v>57.4</v>
      </c>
      <c r="AD1402" s="0" t="n">
        <v>0</v>
      </c>
      <c r="AE1402" s="0" t="n">
        <v>2</v>
      </c>
      <c r="AF1402" s="0" t="s">
        <v>88</v>
      </c>
      <c r="AG1402" s="13" t="n">
        <v>42471</v>
      </c>
      <c r="AH1402" s="0" t="str">
        <f aca="false">B1402&amp;"|"&amp;C1402&amp;"|"&amp;D1402&amp;"|"&amp;E1402&amp;"|"&amp;F1402&amp;"|"&amp;G1402&amp;"|"&amp;H1402&amp;"|"&amp;I1402&amp;"|"&amp;J1402&amp;"|"&amp;K1402&amp;"|"&amp;L1402&amp;"|"&amp;M1402&amp;"|"&amp;N1402&amp;"|"&amp;O1402&amp;"|"&amp;P1402&amp;"|"&amp;Q1402&amp;"|"&amp;R1402&amp;"|"&amp;S1402&amp;"|"&amp;T1402&amp;"|"&amp;U1402&amp;"|"&amp;V1402&amp;"|"&amp;W1402&amp;"|"&amp;X1402&amp;"|"&amp;Y1402&amp;"|"&amp;Z1402&amp;"|"&amp;AA1402&amp;"|"&amp;AB1402&amp;"|"&amp;AC1402&amp;"|"&amp;AD1402&amp;"|"&amp;AE1402&amp;"|"&amp;AF1402&amp;"|"&amp;AG1402</f>
        <v>Resort Hotel|0|32|2016|April|15|8|1|2|2|0|0|BB|GBR|Offline TA/TO|TA/TO|0|0|0|A|E|0|No Deposit|95||0|Transient|57.4|0|2|Check-Out|42471</v>
      </c>
      <c r="AI1402" s="0" t="str">
        <f aca="false">IF(COUNTIF($AH$4:$AH$2603,AH1402)&gt;1,"Duplicate","Unique")</f>
        <v>Unique</v>
      </c>
      <c r="AJ1402" s="0" t="str">
        <f aca="false">IF(COUNTBLANK(B1402:AG1402)&gt;0,"Missing ("&amp;COUNTBLANK(B1402:AG1402)&amp;")","Complete")</f>
        <v>Missing (1)</v>
      </c>
    </row>
    <row r="1403" customFormat="false" ht="15" hidden="false" customHeight="false" outlineLevel="0" collapsed="false">
      <c r="A1403" s="14" t="n">
        <v>1400</v>
      </c>
      <c r="B1403" s="14" t="s">
        <v>90</v>
      </c>
      <c r="C1403" s="14" t="n">
        <v>1</v>
      </c>
      <c r="D1403" s="14" t="n">
        <v>108</v>
      </c>
      <c r="E1403" s="14" t="n">
        <v>2016</v>
      </c>
      <c r="F1403" s="14" t="s">
        <v>103</v>
      </c>
      <c r="G1403" s="14" t="n">
        <v>12</v>
      </c>
      <c r="H1403" s="14" t="n">
        <v>18</v>
      </c>
      <c r="I1403" s="14" t="n">
        <v>0</v>
      </c>
      <c r="J1403" s="14" t="n">
        <v>2</v>
      </c>
      <c r="K1403" s="14" t="n">
        <v>2</v>
      </c>
      <c r="L1403" s="14" t="n">
        <v>0</v>
      </c>
      <c r="M1403" s="14" t="n">
        <v>0</v>
      </c>
      <c r="N1403" s="14" t="s">
        <v>82</v>
      </c>
      <c r="O1403" s="14" t="s">
        <v>92</v>
      </c>
      <c r="P1403" s="14" t="s">
        <v>99</v>
      </c>
      <c r="Q1403" s="14" t="s">
        <v>94</v>
      </c>
      <c r="R1403" s="14" t="n">
        <v>0</v>
      </c>
      <c r="S1403" s="14" t="n">
        <v>1</v>
      </c>
      <c r="T1403" s="14" t="n">
        <v>0</v>
      </c>
      <c r="U1403" s="14" t="s">
        <v>95</v>
      </c>
      <c r="V1403" s="14" t="s">
        <v>95</v>
      </c>
      <c r="W1403" s="14" t="n">
        <v>0</v>
      </c>
      <c r="X1403" s="14" t="s">
        <v>120</v>
      </c>
      <c r="Y1403" s="14" t="n">
        <v>154</v>
      </c>
      <c r="Z1403" s="14"/>
      <c r="AA1403" s="14" t="n">
        <v>0</v>
      </c>
      <c r="AB1403" s="14" t="s">
        <v>87</v>
      </c>
      <c r="AC1403" s="14" t="n">
        <v>80</v>
      </c>
      <c r="AD1403" s="14" t="n">
        <v>0</v>
      </c>
      <c r="AE1403" s="14" t="n">
        <v>0</v>
      </c>
      <c r="AF1403" s="14" t="s">
        <v>96</v>
      </c>
      <c r="AG1403" s="15" t="n">
        <v>42367</v>
      </c>
      <c r="AH1403" s="14" t="str">
        <f aca="false">B1403&amp;"|"&amp;C1403&amp;"|"&amp;D1403&amp;"|"&amp;E1403&amp;"|"&amp;F1403&amp;"|"&amp;G1403&amp;"|"&amp;H1403&amp;"|"&amp;I1403&amp;"|"&amp;J1403&amp;"|"&amp;K1403&amp;"|"&amp;L1403&amp;"|"&amp;M1403&amp;"|"&amp;N1403&amp;"|"&amp;O1403&amp;"|"&amp;P1403&amp;"|"&amp;Q1403&amp;"|"&amp;R1403&amp;"|"&amp;S1403&amp;"|"&amp;T1403&amp;"|"&amp;U1403&amp;"|"&amp;V1403&amp;"|"&amp;W1403&amp;"|"&amp;X1403&amp;"|"&amp;Y1403&amp;"|"&amp;Z1403&amp;"|"&amp;AA1403&amp;"|"&amp;AB1403&amp;"|"&amp;AC1403&amp;"|"&amp;AD1403&amp;"|"&amp;AE1403&amp;"|"&amp;AF1403&amp;"|"&amp;AG1403</f>
        <v>City Hotel|1|108|2016|March|12|18|0|2|2|0|0|BB|PRT|Offline TA/TO|TA/TO|0|1|0|A|A|0|Non Refund|154||0|Transient|80|0|0|Canceled|42367</v>
      </c>
      <c r="AI1403" s="14" t="str">
        <f aca="false">IF(COUNTIF($AH$4:$AH$2603,AH1403)&gt;1,"Duplicate","Unique")</f>
        <v>Duplicate</v>
      </c>
      <c r="AJ1403" s="14" t="str">
        <f aca="false">IF(COUNTBLANK(B1403:AG1403)&gt;0,"Missing ("&amp;COUNTBLANK(B1403:AG1403)&amp;")","Complete")</f>
        <v>Missing (1)</v>
      </c>
    </row>
    <row r="1404" customFormat="false" ht="15" hidden="false" customHeight="false" outlineLevel="0" collapsed="false">
      <c r="A1404" s="0" t="n">
        <v>1401</v>
      </c>
      <c r="B1404" s="0" t="s">
        <v>80</v>
      </c>
      <c r="C1404" s="0" t="n">
        <v>0</v>
      </c>
      <c r="D1404" s="0" t="n">
        <v>0</v>
      </c>
      <c r="E1404" s="0" t="n">
        <v>2017</v>
      </c>
      <c r="F1404" s="0" t="s">
        <v>121</v>
      </c>
      <c r="G1404" s="0" t="n">
        <v>20</v>
      </c>
      <c r="H1404" s="0" t="n">
        <v>15</v>
      </c>
      <c r="I1404" s="0" t="n">
        <v>1</v>
      </c>
      <c r="J1404" s="0" t="n">
        <v>0</v>
      </c>
      <c r="K1404" s="0" t="n">
        <v>2</v>
      </c>
      <c r="L1404" s="0" t="n">
        <v>0</v>
      </c>
      <c r="M1404" s="0" t="n">
        <v>0</v>
      </c>
      <c r="N1404" s="0" t="s">
        <v>82</v>
      </c>
      <c r="O1404" s="0" t="s">
        <v>122</v>
      </c>
      <c r="P1404" s="0" t="s">
        <v>84</v>
      </c>
      <c r="Q1404" s="0" t="s">
        <v>84</v>
      </c>
      <c r="R1404" s="0" t="n">
        <v>0</v>
      </c>
      <c r="S1404" s="0" t="n">
        <v>0</v>
      </c>
      <c r="T1404" s="0" t="n">
        <v>0</v>
      </c>
      <c r="U1404" s="0" t="s">
        <v>95</v>
      </c>
      <c r="V1404" s="0" t="s">
        <v>95</v>
      </c>
      <c r="W1404" s="0" t="n">
        <v>0</v>
      </c>
      <c r="X1404" s="0" t="s">
        <v>86</v>
      </c>
      <c r="AA1404" s="0" t="n">
        <v>0</v>
      </c>
      <c r="AB1404" s="0" t="s">
        <v>87</v>
      </c>
      <c r="AC1404" s="0" t="n">
        <v>92</v>
      </c>
      <c r="AD1404" s="0" t="n">
        <v>1</v>
      </c>
      <c r="AE1404" s="0" t="n">
        <v>1</v>
      </c>
      <c r="AF1404" s="0" t="s">
        <v>88</v>
      </c>
      <c r="AG1404" s="13" t="n">
        <v>42871</v>
      </c>
      <c r="AH1404" s="0" t="str">
        <f aca="false">B1404&amp;"|"&amp;C1404&amp;"|"&amp;D1404&amp;"|"&amp;E1404&amp;"|"&amp;F1404&amp;"|"&amp;G1404&amp;"|"&amp;H1404&amp;"|"&amp;I1404&amp;"|"&amp;J1404&amp;"|"&amp;K1404&amp;"|"&amp;L1404&amp;"|"&amp;M1404&amp;"|"&amp;N1404&amp;"|"&amp;O1404&amp;"|"&amp;P1404&amp;"|"&amp;Q1404&amp;"|"&amp;R1404&amp;"|"&amp;S1404&amp;"|"&amp;T1404&amp;"|"&amp;U1404&amp;"|"&amp;V1404&amp;"|"&amp;W1404&amp;"|"&amp;X1404&amp;"|"&amp;Y1404&amp;"|"&amp;Z1404&amp;"|"&amp;AA1404&amp;"|"&amp;AB1404&amp;"|"&amp;AC1404&amp;"|"&amp;AD1404&amp;"|"&amp;AE1404&amp;"|"&amp;AF1404&amp;"|"&amp;AG1404</f>
        <v>Resort Hotel|0|0|2017|May|20|15|1|0|2|0|0|BB|FRA|Direct|Direct|0|0|0|A|A|0|No Deposit|||0|Transient|92|1|1|Check-Out|42871</v>
      </c>
      <c r="AI1404" s="0" t="str">
        <f aca="false">IF(COUNTIF($AH$4:$AH$2603,AH1404)&gt;1,"Duplicate","Unique")</f>
        <v>Unique</v>
      </c>
      <c r="AJ1404" s="0" t="str">
        <f aca="false">IF(COUNTBLANK(B1404:AG1404)&gt;0,"Missing ("&amp;COUNTBLANK(B1404:AG1404)&amp;")","Complete")</f>
        <v>Missing (2)</v>
      </c>
    </row>
    <row r="1405" customFormat="false" ht="15" hidden="false" customHeight="false" outlineLevel="0" collapsed="false">
      <c r="A1405" s="14" t="n">
        <v>1402</v>
      </c>
      <c r="B1405" s="14" t="s">
        <v>90</v>
      </c>
      <c r="C1405" s="14" t="n">
        <v>0</v>
      </c>
      <c r="D1405" s="14" t="n">
        <v>30</v>
      </c>
      <c r="E1405" s="14" t="n">
        <v>2016</v>
      </c>
      <c r="F1405" s="14" t="s">
        <v>121</v>
      </c>
      <c r="G1405" s="14" t="n">
        <v>21</v>
      </c>
      <c r="H1405" s="14" t="n">
        <v>21</v>
      </c>
      <c r="I1405" s="14" t="n">
        <v>1</v>
      </c>
      <c r="J1405" s="14" t="n">
        <v>1</v>
      </c>
      <c r="K1405" s="14" t="n">
        <v>2</v>
      </c>
      <c r="L1405" s="14" t="n">
        <v>0</v>
      </c>
      <c r="M1405" s="14" t="n">
        <v>0</v>
      </c>
      <c r="N1405" s="14" t="s">
        <v>82</v>
      </c>
      <c r="O1405" s="14" t="s">
        <v>158</v>
      </c>
      <c r="P1405" s="14" t="s">
        <v>84</v>
      </c>
      <c r="Q1405" s="14" t="s">
        <v>84</v>
      </c>
      <c r="R1405" s="14" t="n">
        <v>0</v>
      </c>
      <c r="S1405" s="14" t="n">
        <v>0</v>
      </c>
      <c r="T1405" s="14" t="n">
        <v>0</v>
      </c>
      <c r="U1405" s="14" t="s">
        <v>95</v>
      </c>
      <c r="V1405" s="14" t="s">
        <v>95</v>
      </c>
      <c r="W1405" s="14" t="n">
        <v>0</v>
      </c>
      <c r="X1405" s="14" t="s">
        <v>86</v>
      </c>
      <c r="Y1405" s="14" t="n">
        <v>14</v>
      </c>
      <c r="Z1405" s="14"/>
      <c r="AA1405" s="14" t="n">
        <v>0</v>
      </c>
      <c r="AB1405" s="14" t="s">
        <v>87</v>
      </c>
      <c r="AC1405" s="14" t="n">
        <v>116.1</v>
      </c>
      <c r="AD1405" s="14" t="n">
        <v>0</v>
      </c>
      <c r="AE1405" s="14" t="n">
        <v>3</v>
      </c>
      <c r="AF1405" s="14" t="s">
        <v>88</v>
      </c>
      <c r="AG1405" s="15" t="n">
        <v>42513</v>
      </c>
      <c r="AH1405" s="14" t="str">
        <f aca="false">B1405&amp;"|"&amp;C1405&amp;"|"&amp;D1405&amp;"|"&amp;E1405&amp;"|"&amp;F1405&amp;"|"&amp;G1405&amp;"|"&amp;H1405&amp;"|"&amp;I1405&amp;"|"&amp;J1405&amp;"|"&amp;K1405&amp;"|"&amp;L1405&amp;"|"&amp;M1405&amp;"|"&amp;N1405&amp;"|"&amp;O1405&amp;"|"&amp;P1405&amp;"|"&amp;Q1405&amp;"|"&amp;R1405&amp;"|"&amp;S1405&amp;"|"&amp;T1405&amp;"|"&amp;U1405&amp;"|"&amp;V1405&amp;"|"&amp;W1405&amp;"|"&amp;X1405&amp;"|"&amp;Y1405&amp;"|"&amp;Z1405&amp;"|"&amp;AA1405&amp;"|"&amp;AB1405&amp;"|"&amp;AC1405&amp;"|"&amp;AD1405&amp;"|"&amp;AE1405&amp;"|"&amp;AF1405&amp;"|"&amp;AG1405</f>
        <v>City Hotel|0|30|2016|May|21|21|1|1|2|0|0|BB|ITA|Direct|Direct|0|0|0|A|A|0|No Deposit|14||0|Transient|116.1|0|3|Check-Out|42513</v>
      </c>
      <c r="AI1405" s="14" t="str">
        <f aca="false">IF(COUNTIF($AH$4:$AH$2603,AH1405)&gt;1,"Duplicate","Unique")</f>
        <v>Unique</v>
      </c>
      <c r="AJ1405" s="14" t="str">
        <f aca="false">IF(COUNTBLANK(B1405:AG1405)&gt;0,"Missing ("&amp;COUNTBLANK(B1405:AG1405)&amp;")","Complete")</f>
        <v>Missing (1)</v>
      </c>
    </row>
    <row r="1406" customFormat="false" ht="15" hidden="false" customHeight="false" outlineLevel="0" collapsed="false">
      <c r="A1406" s="0" t="n">
        <v>1403</v>
      </c>
      <c r="B1406" s="0" t="s">
        <v>90</v>
      </c>
      <c r="C1406" s="0" t="n">
        <v>1</v>
      </c>
      <c r="D1406" s="0" t="n">
        <v>112</v>
      </c>
      <c r="E1406" s="0" t="n">
        <v>2017</v>
      </c>
      <c r="F1406" s="0" t="s">
        <v>106</v>
      </c>
      <c r="G1406" s="0" t="n">
        <v>14</v>
      </c>
      <c r="H1406" s="0" t="n">
        <v>4</v>
      </c>
      <c r="I1406" s="0" t="n">
        <v>0</v>
      </c>
      <c r="J1406" s="0" t="n">
        <v>2</v>
      </c>
      <c r="K1406" s="0" t="n">
        <v>2</v>
      </c>
      <c r="L1406" s="0" t="n">
        <v>0</v>
      </c>
      <c r="M1406" s="0" t="n">
        <v>0</v>
      </c>
      <c r="N1406" s="0" t="s">
        <v>82</v>
      </c>
      <c r="O1406" s="0" t="s">
        <v>92</v>
      </c>
      <c r="P1406" s="0" t="s">
        <v>99</v>
      </c>
      <c r="Q1406" s="0" t="s">
        <v>94</v>
      </c>
      <c r="R1406" s="0" t="n">
        <v>0</v>
      </c>
      <c r="S1406" s="0" t="n">
        <v>0</v>
      </c>
      <c r="T1406" s="0" t="n">
        <v>0</v>
      </c>
      <c r="U1406" s="0" t="s">
        <v>95</v>
      </c>
      <c r="V1406" s="0" t="s">
        <v>95</v>
      </c>
      <c r="W1406" s="0" t="n">
        <v>0</v>
      </c>
      <c r="X1406" s="0" t="s">
        <v>120</v>
      </c>
      <c r="Z1406" s="0" t="n">
        <v>385</v>
      </c>
      <c r="AA1406" s="0" t="n">
        <v>0</v>
      </c>
      <c r="AB1406" s="0" t="s">
        <v>87</v>
      </c>
      <c r="AC1406" s="0" t="n">
        <v>95</v>
      </c>
      <c r="AD1406" s="0" t="n">
        <v>0</v>
      </c>
      <c r="AE1406" s="0" t="n">
        <v>0</v>
      </c>
      <c r="AF1406" s="0" t="s">
        <v>96</v>
      </c>
      <c r="AG1406" s="13" t="n">
        <v>42755</v>
      </c>
      <c r="AH1406" s="0" t="str">
        <f aca="false">B1406&amp;"|"&amp;C1406&amp;"|"&amp;D1406&amp;"|"&amp;E1406&amp;"|"&amp;F1406&amp;"|"&amp;G1406&amp;"|"&amp;H1406&amp;"|"&amp;I1406&amp;"|"&amp;J1406&amp;"|"&amp;K1406&amp;"|"&amp;L1406&amp;"|"&amp;M1406&amp;"|"&amp;N1406&amp;"|"&amp;O1406&amp;"|"&amp;P1406&amp;"|"&amp;Q1406&amp;"|"&amp;R1406&amp;"|"&amp;S1406&amp;"|"&amp;T1406&amp;"|"&amp;U1406&amp;"|"&amp;V1406&amp;"|"&amp;W1406&amp;"|"&amp;X1406&amp;"|"&amp;Y1406&amp;"|"&amp;Z1406&amp;"|"&amp;AA1406&amp;"|"&amp;AB1406&amp;"|"&amp;AC1406&amp;"|"&amp;AD1406&amp;"|"&amp;AE1406&amp;"|"&amp;AF1406&amp;"|"&amp;AG1406</f>
        <v>City Hotel|1|112|2017|April|14|4|0|2|2|0|0|BB|PRT|Offline TA/TO|TA/TO|0|0|0|A|A|0|Non Refund||385|0|Transient|95|0|0|Canceled|42755</v>
      </c>
      <c r="AI1406" s="0" t="str">
        <f aca="false">IF(COUNTIF($AH$4:$AH$2603,AH1406)&gt;1,"Duplicate","Unique")</f>
        <v>Duplicate</v>
      </c>
      <c r="AJ1406" s="0" t="str">
        <f aca="false">IF(COUNTBLANK(B1406:AG1406)&gt;0,"Missing ("&amp;COUNTBLANK(B1406:AG1406)&amp;")","Complete")</f>
        <v>Missing (1)</v>
      </c>
    </row>
    <row r="1407" customFormat="false" ht="15" hidden="false" customHeight="false" outlineLevel="0" collapsed="false">
      <c r="A1407" s="14" t="n">
        <v>1404</v>
      </c>
      <c r="B1407" s="14" t="s">
        <v>90</v>
      </c>
      <c r="C1407" s="14" t="n">
        <v>1</v>
      </c>
      <c r="D1407" s="14" t="n">
        <v>26</v>
      </c>
      <c r="E1407" s="14" t="n">
        <v>2016</v>
      </c>
      <c r="F1407" s="14" t="s">
        <v>135</v>
      </c>
      <c r="G1407" s="14" t="n">
        <v>24</v>
      </c>
      <c r="H1407" s="14" t="n">
        <v>8</v>
      </c>
      <c r="I1407" s="14" t="n">
        <v>0</v>
      </c>
      <c r="J1407" s="14" t="n">
        <v>1</v>
      </c>
      <c r="K1407" s="14" t="n">
        <v>2</v>
      </c>
      <c r="L1407" s="14" t="n">
        <v>0</v>
      </c>
      <c r="M1407" s="14" t="n">
        <v>0</v>
      </c>
      <c r="N1407" s="14" t="s">
        <v>82</v>
      </c>
      <c r="O1407" s="14" t="s">
        <v>92</v>
      </c>
      <c r="P1407" s="14" t="s">
        <v>99</v>
      </c>
      <c r="Q1407" s="14" t="s">
        <v>128</v>
      </c>
      <c r="R1407" s="14" t="n">
        <v>0</v>
      </c>
      <c r="S1407" s="14" t="n">
        <v>0</v>
      </c>
      <c r="T1407" s="14" t="n">
        <v>0</v>
      </c>
      <c r="U1407" s="14" t="s">
        <v>95</v>
      </c>
      <c r="V1407" s="14" t="s">
        <v>95</v>
      </c>
      <c r="W1407" s="14" t="n">
        <v>0</v>
      </c>
      <c r="X1407" s="14" t="s">
        <v>86</v>
      </c>
      <c r="Y1407" s="14" t="n">
        <v>191</v>
      </c>
      <c r="Z1407" s="14"/>
      <c r="AA1407" s="14" t="n">
        <v>0</v>
      </c>
      <c r="AB1407" s="14" t="s">
        <v>101</v>
      </c>
      <c r="AC1407" s="14" t="n">
        <v>120</v>
      </c>
      <c r="AD1407" s="14" t="n">
        <v>0</v>
      </c>
      <c r="AE1407" s="14" t="n">
        <v>0</v>
      </c>
      <c r="AF1407" s="14" t="s">
        <v>96</v>
      </c>
      <c r="AG1407" s="15" t="n">
        <v>42523</v>
      </c>
      <c r="AH1407" s="14" t="str">
        <f aca="false">B1407&amp;"|"&amp;C1407&amp;"|"&amp;D1407&amp;"|"&amp;E1407&amp;"|"&amp;F1407&amp;"|"&amp;G1407&amp;"|"&amp;H1407&amp;"|"&amp;I1407&amp;"|"&amp;J1407&amp;"|"&amp;K1407&amp;"|"&amp;L1407&amp;"|"&amp;M1407&amp;"|"&amp;N1407&amp;"|"&amp;O1407&amp;"|"&amp;P1407&amp;"|"&amp;Q1407&amp;"|"&amp;R1407&amp;"|"&amp;S1407&amp;"|"&amp;T1407&amp;"|"&amp;U1407&amp;"|"&amp;V1407&amp;"|"&amp;W1407&amp;"|"&amp;X1407&amp;"|"&amp;Y1407&amp;"|"&amp;Z1407&amp;"|"&amp;AA1407&amp;"|"&amp;AB1407&amp;"|"&amp;AC1407&amp;"|"&amp;AD1407&amp;"|"&amp;AE1407&amp;"|"&amp;AF1407&amp;"|"&amp;AG1407</f>
        <v>City Hotel|1|26|2016|June|24|8|0|1|2|0|0|BB|PRT|Offline TA/TO|Corporate|0|0|0|A|A|0|No Deposit|191||0|Transient-Party|120|0|0|Canceled|42523</v>
      </c>
      <c r="AI1407" s="14" t="str">
        <f aca="false">IF(COUNTIF($AH$4:$AH$2603,AH1407)&gt;1,"Duplicate","Unique")</f>
        <v>Unique</v>
      </c>
      <c r="AJ1407" s="14" t="str">
        <f aca="false">IF(COUNTBLANK(B1407:AG1407)&gt;0,"Missing ("&amp;COUNTBLANK(B1407:AG1407)&amp;")","Complete")</f>
        <v>Missing (1)</v>
      </c>
    </row>
    <row r="1408" customFormat="false" ht="15" hidden="false" customHeight="false" outlineLevel="0" collapsed="false">
      <c r="A1408" s="0" t="n">
        <v>1405</v>
      </c>
      <c r="B1408" s="0" t="s">
        <v>90</v>
      </c>
      <c r="C1408" s="0" t="n">
        <v>0</v>
      </c>
      <c r="D1408" s="0" t="n">
        <v>198</v>
      </c>
      <c r="E1408" s="0" t="n">
        <v>2016</v>
      </c>
      <c r="F1408" s="0" t="s">
        <v>91</v>
      </c>
      <c r="G1408" s="0" t="n">
        <v>30</v>
      </c>
      <c r="H1408" s="0" t="n">
        <v>17</v>
      </c>
      <c r="I1408" s="0" t="n">
        <v>1</v>
      </c>
      <c r="J1408" s="0" t="n">
        <v>0</v>
      </c>
      <c r="K1408" s="0" t="n">
        <v>2</v>
      </c>
      <c r="L1408" s="0" t="n">
        <v>0</v>
      </c>
      <c r="M1408" s="0" t="n">
        <v>0</v>
      </c>
      <c r="N1408" s="0" t="s">
        <v>82</v>
      </c>
      <c r="O1408" s="0" t="s">
        <v>83</v>
      </c>
      <c r="P1408" s="0" t="s">
        <v>93</v>
      </c>
      <c r="Q1408" s="0" t="s">
        <v>94</v>
      </c>
      <c r="R1408" s="0" t="n">
        <v>0</v>
      </c>
      <c r="S1408" s="0" t="n">
        <v>0</v>
      </c>
      <c r="T1408" s="0" t="n">
        <v>0</v>
      </c>
      <c r="U1408" s="0" t="s">
        <v>138</v>
      </c>
      <c r="V1408" s="0" t="s">
        <v>138</v>
      </c>
      <c r="W1408" s="0" t="n">
        <v>1</v>
      </c>
      <c r="X1408" s="0" t="s">
        <v>86</v>
      </c>
      <c r="Y1408" s="0" t="n">
        <v>9</v>
      </c>
      <c r="AA1408" s="0" t="n">
        <v>0</v>
      </c>
      <c r="AB1408" s="0" t="s">
        <v>101</v>
      </c>
      <c r="AC1408" s="0" t="n">
        <v>86.75</v>
      </c>
      <c r="AD1408" s="0" t="n">
        <v>0</v>
      </c>
      <c r="AE1408" s="0" t="n">
        <v>0</v>
      </c>
      <c r="AF1408" s="0" t="s">
        <v>88</v>
      </c>
      <c r="AG1408" s="13" t="n">
        <v>42569</v>
      </c>
      <c r="AH1408" s="0" t="str">
        <f aca="false">B1408&amp;"|"&amp;C1408&amp;"|"&amp;D1408&amp;"|"&amp;E1408&amp;"|"&amp;F1408&amp;"|"&amp;G1408&amp;"|"&amp;H1408&amp;"|"&amp;I1408&amp;"|"&amp;J1408&amp;"|"&amp;K1408&amp;"|"&amp;L1408&amp;"|"&amp;M1408&amp;"|"&amp;N1408&amp;"|"&amp;O1408&amp;"|"&amp;P1408&amp;"|"&amp;Q1408&amp;"|"&amp;R1408&amp;"|"&amp;S1408&amp;"|"&amp;T1408&amp;"|"&amp;U1408&amp;"|"&amp;V1408&amp;"|"&amp;W1408&amp;"|"&amp;X1408&amp;"|"&amp;Y1408&amp;"|"&amp;Z1408&amp;"|"&amp;AA1408&amp;"|"&amp;AB1408&amp;"|"&amp;AC1408&amp;"|"&amp;AD1408&amp;"|"&amp;AE1408&amp;"|"&amp;AF1408&amp;"|"&amp;AG1408</f>
        <v>City Hotel|0|198|2016|July|30|17|1|0|2|0|0|BB|GBR|Online TA|TA/TO|0|0|0|B|B|1|No Deposit|9||0|Transient-Party|86.75|0|0|Check-Out|42569</v>
      </c>
      <c r="AI1408" s="0" t="str">
        <f aca="false">IF(COUNTIF($AH$4:$AH$2603,AH1408)&gt;1,"Duplicate","Unique")</f>
        <v>Unique</v>
      </c>
      <c r="AJ1408" s="0" t="str">
        <f aca="false">IF(COUNTBLANK(B1408:AG1408)&gt;0,"Missing ("&amp;COUNTBLANK(B1408:AG1408)&amp;")","Complete")</f>
        <v>Missing (1)</v>
      </c>
    </row>
    <row r="1409" customFormat="false" ht="15" hidden="false" customHeight="false" outlineLevel="0" collapsed="false">
      <c r="A1409" s="14" t="n">
        <v>1406</v>
      </c>
      <c r="B1409" s="14" t="s">
        <v>90</v>
      </c>
      <c r="C1409" s="14" t="n">
        <v>1</v>
      </c>
      <c r="D1409" s="14" t="n">
        <v>313</v>
      </c>
      <c r="E1409" s="14" t="n">
        <v>2015</v>
      </c>
      <c r="F1409" s="14" t="s">
        <v>119</v>
      </c>
      <c r="G1409" s="14" t="n">
        <v>35</v>
      </c>
      <c r="H1409" s="14" t="n">
        <v>26</v>
      </c>
      <c r="I1409" s="14" t="n">
        <v>0</v>
      </c>
      <c r="J1409" s="14" t="n">
        <v>2</v>
      </c>
      <c r="K1409" s="14" t="n">
        <v>2</v>
      </c>
      <c r="L1409" s="14" t="n">
        <v>0</v>
      </c>
      <c r="M1409" s="14" t="n">
        <v>0</v>
      </c>
      <c r="N1409" s="14" t="s">
        <v>82</v>
      </c>
      <c r="O1409" s="14" t="s">
        <v>92</v>
      </c>
      <c r="P1409" s="14" t="s">
        <v>116</v>
      </c>
      <c r="Q1409" s="14" t="s">
        <v>94</v>
      </c>
      <c r="R1409" s="14" t="n">
        <v>0</v>
      </c>
      <c r="S1409" s="14" t="n">
        <v>1</v>
      </c>
      <c r="T1409" s="14" t="n">
        <v>0</v>
      </c>
      <c r="U1409" s="14" t="s">
        <v>95</v>
      </c>
      <c r="V1409" s="14" t="s">
        <v>95</v>
      </c>
      <c r="W1409" s="14" t="n">
        <v>0</v>
      </c>
      <c r="X1409" s="14" t="s">
        <v>120</v>
      </c>
      <c r="Y1409" s="14" t="n">
        <v>1</v>
      </c>
      <c r="Z1409" s="14"/>
      <c r="AA1409" s="14" t="n">
        <v>0</v>
      </c>
      <c r="AB1409" s="14" t="s">
        <v>101</v>
      </c>
      <c r="AC1409" s="14" t="n">
        <v>62</v>
      </c>
      <c r="AD1409" s="14" t="n">
        <v>0</v>
      </c>
      <c r="AE1409" s="14" t="n">
        <v>0</v>
      </c>
      <c r="AF1409" s="14" t="s">
        <v>96</v>
      </c>
      <c r="AG1409" s="15" t="n">
        <v>42187</v>
      </c>
      <c r="AH1409" s="14" t="str">
        <f aca="false">B1409&amp;"|"&amp;C1409&amp;"|"&amp;D1409&amp;"|"&amp;E1409&amp;"|"&amp;F1409&amp;"|"&amp;G1409&amp;"|"&amp;H1409&amp;"|"&amp;I1409&amp;"|"&amp;J1409&amp;"|"&amp;K1409&amp;"|"&amp;L1409&amp;"|"&amp;M1409&amp;"|"&amp;N1409&amp;"|"&amp;O1409&amp;"|"&amp;P1409&amp;"|"&amp;Q1409&amp;"|"&amp;R1409&amp;"|"&amp;S1409&amp;"|"&amp;T1409&amp;"|"&amp;U1409&amp;"|"&amp;V1409&amp;"|"&amp;W1409&amp;"|"&amp;X1409&amp;"|"&amp;Y1409&amp;"|"&amp;Z1409&amp;"|"&amp;AA1409&amp;"|"&amp;AB1409&amp;"|"&amp;AC1409&amp;"|"&amp;AD1409&amp;"|"&amp;AE1409&amp;"|"&amp;AF1409&amp;"|"&amp;AG1409</f>
        <v>City Hotel|1|313|2015|August|35|26|0|2|2|0|0|BB|PRT|Groups|TA/TO|0|1|0|A|A|0|Non Refund|1||0|Transient-Party|62|0|0|Canceled|42187</v>
      </c>
      <c r="AI1409" s="14" t="str">
        <f aca="false">IF(COUNTIF($AH$4:$AH$2603,AH1409)&gt;1,"Duplicate","Unique")</f>
        <v>Duplicate</v>
      </c>
      <c r="AJ1409" s="14" t="str">
        <f aca="false">IF(COUNTBLANK(B1409:AG1409)&gt;0,"Missing ("&amp;COUNTBLANK(B1409:AG1409)&amp;")","Complete")</f>
        <v>Missing (1)</v>
      </c>
    </row>
    <row r="1410" customFormat="false" ht="15" hidden="false" customHeight="false" outlineLevel="0" collapsed="false">
      <c r="A1410" s="0" t="n">
        <v>1407</v>
      </c>
      <c r="B1410" s="0" t="s">
        <v>90</v>
      </c>
      <c r="C1410" s="0" t="n">
        <v>1</v>
      </c>
      <c r="D1410" s="0" t="n">
        <v>61</v>
      </c>
      <c r="E1410" s="0" t="n">
        <v>2017</v>
      </c>
      <c r="F1410" s="0" t="s">
        <v>126</v>
      </c>
      <c r="G1410" s="0" t="n">
        <v>4</v>
      </c>
      <c r="H1410" s="0" t="n">
        <v>25</v>
      </c>
      <c r="I1410" s="0" t="n">
        <v>0</v>
      </c>
      <c r="J1410" s="0" t="n">
        <v>2</v>
      </c>
      <c r="K1410" s="0" t="n">
        <v>2</v>
      </c>
      <c r="L1410" s="0" t="n">
        <v>0</v>
      </c>
      <c r="M1410" s="0" t="n">
        <v>0</v>
      </c>
      <c r="N1410" s="0" t="s">
        <v>82</v>
      </c>
      <c r="O1410" s="0" t="s">
        <v>92</v>
      </c>
      <c r="P1410" s="0" t="s">
        <v>116</v>
      </c>
      <c r="Q1410" s="0" t="s">
        <v>94</v>
      </c>
      <c r="R1410" s="0" t="n">
        <v>0</v>
      </c>
      <c r="S1410" s="0" t="n">
        <v>0</v>
      </c>
      <c r="T1410" s="0" t="n">
        <v>0</v>
      </c>
      <c r="U1410" s="0" t="s">
        <v>95</v>
      </c>
      <c r="V1410" s="0" t="s">
        <v>95</v>
      </c>
      <c r="W1410" s="0" t="n">
        <v>0</v>
      </c>
      <c r="X1410" s="0" t="s">
        <v>120</v>
      </c>
      <c r="Y1410" s="0" t="n">
        <v>326</v>
      </c>
      <c r="AA1410" s="0" t="n">
        <v>0</v>
      </c>
      <c r="AB1410" s="0" t="s">
        <v>87</v>
      </c>
      <c r="AC1410" s="0" t="n">
        <v>80</v>
      </c>
      <c r="AD1410" s="0" t="n">
        <v>0</v>
      </c>
      <c r="AE1410" s="0" t="n">
        <v>0</v>
      </c>
      <c r="AF1410" s="0" t="s">
        <v>96</v>
      </c>
      <c r="AG1410" s="13" t="n">
        <v>42699</v>
      </c>
      <c r="AH1410" s="0" t="str">
        <f aca="false">B1410&amp;"|"&amp;C1410&amp;"|"&amp;D1410&amp;"|"&amp;E1410&amp;"|"&amp;F1410&amp;"|"&amp;G1410&amp;"|"&amp;H1410&amp;"|"&amp;I1410&amp;"|"&amp;J1410&amp;"|"&amp;K1410&amp;"|"&amp;L1410&amp;"|"&amp;M1410&amp;"|"&amp;N1410&amp;"|"&amp;O1410&amp;"|"&amp;P1410&amp;"|"&amp;Q1410&amp;"|"&amp;R1410&amp;"|"&amp;S1410&amp;"|"&amp;T1410&amp;"|"&amp;U1410&amp;"|"&amp;V1410&amp;"|"&amp;W1410&amp;"|"&amp;X1410&amp;"|"&amp;Y1410&amp;"|"&amp;Z1410&amp;"|"&amp;AA1410&amp;"|"&amp;AB1410&amp;"|"&amp;AC1410&amp;"|"&amp;AD1410&amp;"|"&amp;AE1410&amp;"|"&amp;AF1410&amp;"|"&amp;AG1410</f>
        <v>City Hotel|1|61|2017|January|4|25|0|2|2|0|0|BB|PRT|Groups|TA/TO|0|0|0|A|A|0|Non Refund|326||0|Transient|80|0|0|Canceled|42699</v>
      </c>
      <c r="AI1410" s="0" t="str">
        <f aca="false">IF(COUNTIF($AH$4:$AH$2603,AH1410)&gt;1,"Duplicate","Unique")</f>
        <v>Duplicate</v>
      </c>
      <c r="AJ1410" s="0" t="str">
        <f aca="false">IF(COUNTBLANK(B1410:AG1410)&gt;0,"Missing ("&amp;COUNTBLANK(B1410:AG1410)&amp;")","Complete")</f>
        <v>Missing (1)</v>
      </c>
    </row>
    <row r="1411" customFormat="false" ht="15" hidden="false" customHeight="false" outlineLevel="0" collapsed="false">
      <c r="A1411" s="14" t="n">
        <v>1408</v>
      </c>
      <c r="B1411" s="14" t="s">
        <v>90</v>
      </c>
      <c r="C1411" s="14" t="n">
        <v>0</v>
      </c>
      <c r="D1411" s="14" t="n">
        <v>170</v>
      </c>
      <c r="E1411" s="14" t="n">
        <v>2017</v>
      </c>
      <c r="F1411" s="14" t="s">
        <v>135</v>
      </c>
      <c r="G1411" s="14" t="n">
        <v>26</v>
      </c>
      <c r="H1411" s="14" t="n">
        <v>29</v>
      </c>
      <c r="I1411" s="14" t="n">
        <v>0</v>
      </c>
      <c r="J1411" s="14" t="n">
        <v>3</v>
      </c>
      <c r="K1411" s="14" t="n">
        <v>2</v>
      </c>
      <c r="L1411" s="14" t="n">
        <v>0</v>
      </c>
      <c r="M1411" s="14" t="n">
        <v>0</v>
      </c>
      <c r="N1411" s="14" t="s">
        <v>82</v>
      </c>
      <c r="O1411" s="14" t="s">
        <v>122</v>
      </c>
      <c r="P1411" s="14" t="s">
        <v>93</v>
      </c>
      <c r="Q1411" s="14" t="s">
        <v>94</v>
      </c>
      <c r="R1411" s="14" t="n">
        <v>0</v>
      </c>
      <c r="S1411" s="14" t="n">
        <v>0</v>
      </c>
      <c r="T1411" s="14" t="n">
        <v>0</v>
      </c>
      <c r="U1411" s="14" t="s">
        <v>109</v>
      </c>
      <c r="V1411" s="14" t="s">
        <v>109</v>
      </c>
      <c r="W1411" s="14" t="n">
        <v>0</v>
      </c>
      <c r="X1411" s="14" t="s">
        <v>86</v>
      </c>
      <c r="Y1411" s="14" t="n">
        <v>9</v>
      </c>
      <c r="Z1411" s="14"/>
      <c r="AA1411" s="14" t="n">
        <v>0</v>
      </c>
      <c r="AB1411" s="14" t="s">
        <v>87</v>
      </c>
      <c r="AC1411" s="14" t="n">
        <v>127.2</v>
      </c>
      <c r="AD1411" s="14" t="n">
        <v>0</v>
      </c>
      <c r="AE1411" s="14" t="n">
        <v>1</v>
      </c>
      <c r="AF1411" s="14" t="s">
        <v>88</v>
      </c>
      <c r="AG1411" s="15" t="n">
        <v>42918</v>
      </c>
      <c r="AH1411" s="14" t="str">
        <f aca="false">B1411&amp;"|"&amp;C1411&amp;"|"&amp;D1411&amp;"|"&amp;E1411&amp;"|"&amp;F1411&amp;"|"&amp;G1411&amp;"|"&amp;H1411&amp;"|"&amp;I1411&amp;"|"&amp;J1411&amp;"|"&amp;K1411&amp;"|"&amp;L1411&amp;"|"&amp;M1411&amp;"|"&amp;N1411&amp;"|"&amp;O1411&amp;"|"&amp;P1411&amp;"|"&amp;Q1411&amp;"|"&amp;R1411&amp;"|"&amp;S1411&amp;"|"&amp;T1411&amp;"|"&amp;U1411&amp;"|"&amp;V1411&amp;"|"&amp;W1411&amp;"|"&amp;X1411&amp;"|"&amp;Y1411&amp;"|"&amp;Z1411&amp;"|"&amp;AA1411&amp;"|"&amp;AB1411&amp;"|"&amp;AC1411&amp;"|"&amp;AD1411&amp;"|"&amp;AE1411&amp;"|"&amp;AF1411&amp;"|"&amp;AG1411</f>
        <v>City Hotel|0|170|2017|June|26|29|0|3|2|0|0|BB|FRA|Online TA|TA/TO|0|0|0|D|D|0|No Deposit|9||0|Transient|127.2|0|1|Check-Out|42918</v>
      </c>
      <c r="AI1411" s="14" t="str">
        <f aca="false">IF(COUNTIF($AH$4:$AH$2603,AH1411)&gt;1,"Duplicate","Unique")</f>
        <v>Unique</v>
      </c>
      <c r="AJ1411" s="14" t="str">
        <f aca="false">IF(COUNTBLANK(B1411:AG1411)&gt;0,"Missing ("&amp;COUNTBLANK(B1411:AG1411)&amp;")","Complete")</f>
        <v>Missing (1)</v>
      </c>
    </row>
    <row r="1412" customFormat="false" ht="15" hidden="false" customHeight="false" outlineLevel="0" collapsed="false">
      <c r="A1412" s="0" t="n">
        <v>1409</v>
      </c>
      <c r="B1412" s="0" t="s">
        <v>80</v>
      </c>
      <c r="C1412" s="0" t="n">
        <v>0</v>
      </c>
      <c r="D1412" s="0" t="n">
        <v>13</v>
      </c>
      <c r="E1412" s="0" t="n">
        <v>2017</v>
      </c>
      <c r="F1412" s="0" t="s">
        <v>135</v>
      </c>
      <c r="G1412" s="0" t="n">
        <v>25</v>
      </c>
      <c r="H1412" s="0" t="n">
        <v>21</v>
      </c>
      <c r="I1412" s="0" t="n">
        <v>0</v>
      </c>
      <c r="J1412" s="0" t="n">
        <v>1</v>
      </c>
      <c r="K1412" s="0" t="n">
        <v>2</v>
      </c>
      <c r="L1412" s="0" t="n">
        <v>0</v>
      </c>
      <c r="M1412" s="0" t="n">
        <v>0</v>
      </c>
      <c r="N1412" s="0" t="s">
        <v>82</v>
      </c>
      <c r="O1412" s="0" t="s">
        <v>92</v>
      </c>
      <c r="P1412" s="0" t="s">
        <v>84</v>
      </c>
      <c r="Q1412" s="0" t="s">
        <v>94</v>
      </c>
      <c r="R1412" s="0" t="n">
        <v>0</v>
      </c>
      <c r="S1412" s="0" t="n">
        <v>0</v>
      </c>
      <c r="T1412" s="0" t="n">
        <v>0</v>
      </c>
      <c r="U1412" s="0" t="s">
        <v>95</v>
      </c>
      <c r="V1412" s="0" t="s">
        <v>95</v>
      </c>
      <c r="W1412" s="0" t="n">
        <v>0</v>
      </c>
      <c r="X1412" s="0" t="s">
        <v>86</v>
      </c>
      <c r="AA1412" s="0" t="n">
        <v>0</v>
      </c>
      <c r="AB1412" s="0" t="s">
        <v>87</v>
      </c>
      <c r="AC1412" s="0" t="n">
        <v>136</v>
      </c>
      <c r="AD1412" s="0" t="n">
        <v>1</v>
      </c>
      <c r="AE1412" s="0" t="n">
        <v>0</v>
      </c>
      <c r="AF1412" s="0" t="s">
        <v>88</v>
      </c>
      <c r="AG1412" s="13" t="n">
        <v>42908</v>
      </c>
      <c r="AH1412" s="0" t="str">
        <f aca="false">B1412&amp;"|"&amp;C1412&amp;"|"&amp;D1412&amp;"|"&amp;E1412&amp;"|"&amp;F1412&amp;"|"&amp;G1412&amp;"|"&amp;H1412&amp;"|"&amp;I1412&amp;"|"&amp;J1412&amp;"|"&amp;K1412&amp;"|"&amp;L1412&amp;"|"&amp;M1412&amp;"|"&amp;N1412&amp;"|"&amp;O1412&amp;"|"&amp;P1412&amp;"|"&amp;Q1412&amp;"|"&amp;R1412&amp;"|"&amp;S1412&amp;"|"&amp;T1412&amp;"|"&amp;U1412&amp;"|"&amp;V1412&amp;"|"&amp;W1412&amp;"|"&amp;X1412&amp;"|"&amp;Y1412&amp;"|"&amp;Z1412&amp;"|"&amp;AA1412&amp;"|"&amp;AB1412&amp;"|"&amp;AC1412&amp;"|"&amp;AD1412&amp;"|"&amp;AE1412&amp;"|"&amp;AF1412&amp;"|"&amp;AG1412</f>
        <v>Resort Hotel|0|13|2017|June|25|21|0|1|2|0|0|BB|PRT|Direct|TA/TO|0|0|0|A|A|0|No Deposit|||0|Transient|136|1|0|Check-Out|42908</v>
      </c>
      <c r="AI1412" s="0" t="str">
        <f aca="false">IF(COUNTIF($AH$4:$AH$2603,AH1412)&gt;1,"Duplicate","Unique")</f>
        <v>Unique</v>
      </c>
      <c r="AJ1412" s="0" t="str">
        <f aca="false">IF(COUNTBLANK(B1412:AG1412)&gt;0,"Missing ("&amp;COUNTBLANK(B1412:AG1412)&amp;")","Complete")</f>
        <v>Missing (2)</v>
      </c>
    </row>
    <row r="1413" customFormat="false" ht="15" hidden="false" customHeight="false" outlineLevel="0" collapsed="false">
      <c r="A1413" s="14" t="n">
        <v>1410</v>
      </c>
      <c r="B1413" s="14" t="s">
        <v>80</v>
      </c>
      <c r="C1413" s="14" t="n">
        <v>0</v>
      </c>
      <c r="D1413" s="14" t="n">
        <v>90</v>
      </c>
      <c r="E1413" s="14" t="n">
        <v>2016</v>
      </c>
      <c r="F1413" s="14" t="s">
        <v>119</v>
      </c>
      <c r="G1413" s="14" t="n">
        <v>32</v>
      </c>
      <c r="H1413" s="14" t="n">
        <v>6</v>
      </c>
      <c r="I1413" s="14" t="n">
        <v>1</v>
      </c>
      <c r="J1413" s="14" t="n">
        <v>1</v>
      </c>
      <c r="K1413" s="14" t="n">
        <v>2</v>
      </c>
      <c r="L1413" s="14" t="n">
        <v>0</v>
      </c>
      <c r="M1413" s="14" t="n">
        <v>0</v>
      </c>
      <c r="N1413" s="14" t="s">
        <v>82</v>
      </c>
      <c r="O1413" s="14" t="s">
        <v>115</v>
      </c>
      <c r="P1413" s="14" t="s">
        <v>93</v>
      </c>
      <c r="Q1413" s="14" t="s">
        <v>94</v>
      </c>
      <c r="R1413" s="14" t="n">
        <v>0</v>
      </c>
      <c r="S1413" s="14" t="n">
        <v>0</v>
      </c>
      <c r="T1413" s="14" t="n">
        <v>0</v>
      </c>
      <c r="U1413" s="14" t="s">
        <v>95</v>
      </c>
      <c r="V1413" s="14" t="s">
        <v>95</v>
      </c>
      <c r="W1413" s="14" t="n">
        <v>0</v>
      </c>
      <c r="X1413" s="14" t="s">
        <v>86</v>
      </c>
      <c r="Y1413" s="14" t="n">
        <v>240</v>
      </c>
      <c r="Z1413" s="14"/>
      <c r="AA1413" s="14" t="n">
        <v>0</v>
      </c>
      <c r="AB1413" s="14" t="s">
        <v>87</v>
      </c>
      <c r="AC1413" s="14" t="n">
        <v>179</v>
      </c>
      <c r="AD1413" s="14" t="n">
        <v>0</v>
      </c>
      <c r="AE1413" s="14" t="n">
        <v>0</v>
      </c>
      <c r="AF1413" s="14" t="s">
        <v>88</v>
      </c>
      <c r="AG1413" s="15" t="n">
        <v>42590</v>
      </c>
      <c r="AH1413" s="14" t="str">
        <f aca="false">B1413&amp;"|"&amp;C1413&amp;"|"&amp;D1413&amp;"|"&amp;E1413&amp;"|"&amp;F1413&amp;"|"&amp;G1413&amp;"|"&amp;H1413&amp;"|"&amp;I1413&amp;"|"&amp;J1413&amp;"|"&amp;K1413&amp;"|"&amp;L1413&amp;"|"&amp;M1413&amp;"|"&amp;N1413&amp;"|"&amp;O1413&amp;"|"&amp;P1413&amp;"|"&amp;Q1413&amp;"|"&amp;R1413&amp;"|"&amp;S1413&amp;"|"&amp;T1413&amp;"|"&amp;U1413&amp;"|"&amp;V1413&amp;"|"&amp;W1413&amp;"|"&amp;X1413&amp;"|"&amp;Y1413&amp;"|"&amp;Z1413&amp;"|"&amp;AA1413&amp;"|"&amp;AB1413&amp;"|"&amp;AC1413&amp;"|"&amp;AD1413&amp;"|"&amp;AE1413&amp;"|"&amp;AF1413&amp;"|"&amp;AG1413</f>
        <v>Resort Hotel|0|90|2016|August|32|6|1|1|2|0|0|BB|ESP|Online TA|TA/TO|0|0|0|A|A|0|No Deposit|240||0|Transient|179|0|0|Check-Out|42590</v>
      </c>
      <c r="AI1413" s="14" t="str">
        <f aca="false">IF(COUNTIF($AH$4:$AH$2603,AH1413)&gt;1,"Duplicate","Unique")</f>
        <v>Unique</v>
      </c>
      <c r="AJ1413" s="14" t="str">
        <f aca="false">IF(COUNTBLANK(B1413:AG1413)&gt;0,"Missing ("&amp;COUNTBLANK(B1413:AG1413)&amp;")","Complete")</f>
        <v>Missing (1)</v>
      </c>
    </row>
    <row r="1414" customFormat="false" ht="15" hidden="false" customHeight="false" outlineLevel="0" collapsed="false">
      <c r="A1414" s="0" t="n">
        <v>1411</v>
      </c>
      <c r="B1414" s="0" t="s">
        <v>80</v>
      </c>
      <c r="C1414" s="0" t="n">
        <v>0</v>
      </c>
      <c r="D1414" s="0" t="n">
        <v>75</v>
      </c>
      <c r="E1414" s="0" t="n">
        <v>2017</v>
      </c>
      <c r="F1414" s="0" t="s">
        <v>121</v>
      </c>
      <c r="G1414" s="0" t="n">
        <v>20</v>
      </c>
      <c r="H1414" s="0" t="n">
        <v>15</v>
      </c>
      <c r="I1414" s="0" t="n">
        <v>1</v>
      </c>
      <c r="J1414" s="0" t="n">
        <v>2</v>
      </c>
      <c r="K1414" s="0" t="n">
        <v>2</v>
      </c>
      <c r="L1414" s="0" t="n">
        <v>0</v>
      </c>
      <c r="M1414" s="0" t="n">
        <v>0</v>
      </c>
      <c r="N1414" s="0" t="s">
        <v>82</v>
      </c>
      <c r="O1414" s="0" t="s">
        <v>83</v>
      </c>
      <c r="P1414" s="0" t="s">
        <v>99</v>
      </c>
      <c r="Q1414" s="0" t="s">
        <v>94</v>
      </c>
      <c r="R1414" s="0" t="n">
        <v>0</v>
      </c>
      <c r="S1414" s="0" t="n">
        <v>0</v>
      </c>
      <c r="T1414" s="0" t="n">
        <v>0</v>
      </c>
      <c r="U1414" s="0" t="s">
        <v>95</v>
      </c>
      <c r="V1414" s="0" t="s">
        <v>95</v>
      </c>
      <c r="W1414" s="0" t="n">
        <v>0</v>
      </c>
      <c r="X1414" s="0" t="s">
        <v>86</v>
      </c>
      <c r="Y1414" s="0" t="n">
        <v>243</v>
      </c>
      <c r="AA1414" s="0" t="n">
        <v>0</v>
      </c>
      <c r="AB1414" s="0" t="s">
        <v>125</v>
      </c>
      <c r="AC1414" s="0" t="n">
        <v>40.95</v>
      </c>
      <c r="AD1414" s="0" t="n">
        <v>0</v>
      </c>
      <c r="AE1414" s="0" t="n">
        <v>1</v>
      </c>
      <c r="AF1414" s="0" t="s">
        <v>88</v>
      </c>
      <c r="AG1414" s="13" t="n">
        <v>42873</v>
      </c>
      <c r="AH1414" s="0" t="str">
        <f aca="false">B1414&amp;"|"&amp;C1414&amp;"|"&amp;D1414&amp;"|"&amp;E1414&amp;"|"&amp;F1414&amp;"|"&amp;G1414&amp;"|"&amp;H1414&amp;"|"&amp;I1414&amp;"|"&amp;J1414&amp;"|"&amp;K1414&amp;"|"&amp;L1414&amp;"|"&amp;M1414&amp;"|"&amp;N1414&amp;"|"&amp;O1414&amp;"|"&amp;P1414&amp;"|"&amp;Q1414&amp;"|"&amp;R1414&amp;"|"&amp;S1414&amp;"|"&amp;T1414&amp;"|"&amp;U1414&amp;"|"&amp;V1414&amp;"|"&amp;W1414&amp;"|"&amp;X1414&amp;"|"&amp;Y1414&amp;"|"&amp;Z1414&amp;"|"&amp;AA1414&amp;"|"&amp;AB1414&amp;"|"&amp;AC1414&amp;"|"&amp;AD1414&amp;"|"&amp;AE1414&amp;"|"&amp;AF1414&amp;"|"&amp;AG1414</f>
        <v>Resort Hotel|0|75|2017|May|20|15|1|2|2|0|0|BB|GBR|Offline TA/TO|TA/TO|0|0|0|A|A|0|No Deposit|243||0|Contract|40.95|0|1|Check-Out|42873</v>
      </c>
      <c r="AI1414" s="0" t="str">
        <f aca="false">IF(COUNTIF($AH$4:$AH$2603,AH1414)&gt;1,"Duplicate","Unique")</f>
        <v>Unique</v>
      </c>
      <c r="AJ1414" s="0" t="str">
        <f aca="false">IF(COUNTBLANK(B1414:AG1414)&gt;0,"Missing ("&amp;COUNTBLANK(B1414:AG1414)&amp;")","Complete")</f>
        <v>Missing (1)</v>
      </c>
    </row>
    <row r="1415" customFormat="false" ht="15" hidden="false" customHeight="false" outlineLevel="0" collapsed="false">
      <c r="A1415" s="14" t="n">
        <v>1412</v>
      </c>
      <c r="B1415" s="14" t="s">
        <v>90</v>
      </c>
      <c r="C1415" s="14" t="n">
        <v>1</v>
      </c>
      <c r="D1415" s="14" t="n">
        <v>274</v>
      </c>
      <c r="E1415" s="14" t="n">
        <v>2017</v>
      </c>
      <c r="F1415" s="14" t="s">
        <v>135</v>
      </c>
      <c r="G1415" s="14" t="n">
        <v>24</v>
      </c>
      <c r="H1415" s="14" t="n">
        <v>14</v>
      </c>
      <c r="I1415" s="14" t="n">
        <v>0</v>
      </c>
      <c r="J1415" s="14" t="n">
        <v>2</v>
      </c>
      <c r="K1415" s="14" t="n">
        <v>2</v>
      </c>
      <c r="L1415" s="14" t="n">
        <v>1</v>
      </c>
      <c r="M1415" s="14" t="n">
        <v>0</v>
      </c>
      <c r="N1415" s="14" t="s">
        <v>82</v>
      </c>
      <c r="O1415" s="14" t="s">
        <v>108</v>
      </c>
      <c r="P1415" s="14" t="s">
        <v>93</v>
      </c>
      <c r="Q1415" s="14" t="s">
        <v>94</v>
      </c>
      <c r="R1415" s="14" t="n">
        <v>0</v>
      </c>
      <c r="S1415" s="14" t="n">
        <v>0</v>
      </c>
      <c r="T1415" s="14" t="n">
        <v>0</v>
      </c>
      <c r="U1415" s="14" t="s">
        <v>95</v>
      </c>
      <c r="V1415" s="14" t="s">
        <v>95</v>
      </c>
      <c r="W1415" s="14" t="n">
        <v>0</v>
      </c>
      <c r="X1415" s="14" t="s">
        <v>86</v>
      </c>
      <c r="Y1415" s="14" t="n">
        <v>9</v>
      </c>
      <c r="Z1415" s="14"/>
      <c r="AA1415" s="14" t="n">
        <v>0</v>
      </c>
      <c r="AB1415" s="14" t="s">
        <v>87</v>
      </c>
      <c r="AC1415" s="14" t="n">
        <v>130</v>
      </c>
      <c r="AD1415" s="14" t="n">
        <v>0</v>
      </c>
      <c r="AE1415" s="14" t="n">
        <v>0</v>
      </c>
      <c r="AF1415" s="14" t="s">
        <v>96</v>
      </c>
      <c r="AG1415" s="15" t="n">
        <v>42626</v>
      </c>
      <c r="AH1415" s="14" t="str">
        <f aca="false">B1415&amp;"|"&amp;C1415&amp;"|"&amp;D1415&amp;"|"&amp;E1415&amp;"|"&amp;F1415&amp;"|"&amp;G1415&amp;"|"&amp;H1415&amp;"|"&amp;I1415&amp;"|"&amp;J1415&amp;"|"&amp;K1415&amp;"|"&amp;L1415&amp;"|"&amp;M1415&amp;"|"&amp;N1415&amp;"|"&amp;O1415&amp;"|"&amp;P1415&amp;"|"&amp;Q1415&amp;"|"&amp;R1415&amp;"|"&amp;S1415&amp;"|"&amp;T1415&amp;"|"&amp;U1415&amp;"|"&amp;V1415&amp;"|"&amp;W1415&amp;"|"&amp;X1415&amp;"|"&amp;Y1415&amp;"|"&amp;Z1415&amp;"|"&amp;AA1415&amp;"|"&amp;AB1415&amp;"|"&amp;AC1415&amp;"|"&amp;AD1415&amp;"|"&amp;AE1415&amp;"|"&amp;AF1415&amp;"|"&amp;AG1415</f>
        <v>City Hotel|1|274|2017|June|24|14|0|2|2|1|0|BB|DEU|Online TA|TA/TO|0|0|0|A|A|0|No Deposit|9||0|Transient|130|0|0|Canceled|42626</v>
      </c>
      <c r="AI1415" s="14" t="str">
        <f aca="false">IF(COUNTIF($AH$4:$AH$2603,AH1415)&gt;1,"Duplicate","Unique")</f>
        <v>Unique</v>
      </c>
      <c r="AJ1415" s="14" t="str">
        <f aca="false">IF(COUNTBLANK(B1415:AG1415)&gt;0,"Missing ("&amp;COUNTBLANK(B1415:AG1415)&amp;")","Complete")</f>
        <v>Missing (1)</v>
      </c>
    </row>
    <row r="1416" customFormat="false" ht="15" hidden="false" customHeight="false" outlineLevel="0" collapsed="false">
      <c r="A1416" s="0" t="n">
        <v>1413</v>
      </c>
      <c r="B1416" s="0" t="s">
        <v>90</v>
      </c>
      <c r="C1416" s="0" t="n">
        <v>0</v>
      </c>
      <c r="D1416" s="0" t="n">
        <v>172</v>
      </c>
      <c r="E1416" s="0" t="n">
        <v>2017</v>
      </c>
      <c r="F1416" s="0" t="s">
        <v>91</v>
      </c>
      <c r="G1416" s="0" t="n">
        <v>31</v>
      </c>
      <c r="H1416" s="0" t="n">
        <v>30</v>
      </c>
      <c r="I1416" s="0" t="n">
        <v>2</v>
      </c>
      <c r="J1416" s="0" t="n">
        <v>3</v>
      </c>
      <c r="K1416" s="0" t="n">
        <v>2</v>
      </c>
      <c r="L1416" s="0" t="n">
        <v>0</v>
      </c>
      <c r="M1416" s="0" t="n">
        <v>0</v>
      </c>
      <c r="N1416" s="0" t="s">
        <v>82</v>
      </c>
      <c r="O1416" s="0" t="s">
        <v>155</v>
      </c>
      <c r="P1416" s="0" t="s">
        <v>84</v>
      </c>
      <c r="Q1416" s="0" t="s">
        <v>84</v>
      </c>
      <c r="R1416" s="0" t="n">
        <v>0</v>
      </c>
      <c r="S1416" s="0" t="n">
        <v>0</v>
      </c>
      <c r="T1416" s="0" t="n">
        <v>0</v>
      </c>
      <c r="U1416" s="0" t="s">
        <v>95</v>
      </c>
      <c r="V1416" s="0" t="s">
        <v>95</v>
      </c>
      <c r="W1416" s="0" t="n">
        <v>0</v>
      </c>
      <c r="X1416" s="0" t="s">
        <v>86</v>
      </c>
      <c r="Y1416" s="0" t="n">
        <v>14</v>
      </c>
      <c r="AA1416" s="0" t="n">
        <v>0</v>
      </c>
      <c r="AB1416" s="0" t="s">
        <v>87</v>
      </c>
      <c r="AC1416" s="0" t="n">
        <v>112.5</v>
      </c>
      <c r="AD1416" s="0" t="n">
        <v>0</v>
      </c>
      <c r="AE1416" s="0" t="n">
        <v>2</v>
      </c>
      <c r="AF1416" s="0" t="s">
        <v>88</v>
      </c>
      <c r="AG1416" s="13" t="n">
        <v>42951</v>
      </c>
      <c r="AH1416" s="0" t="str">
        <f aca="false">B1416&amp;"|"&amp;C1416&amp;"|"&amp;D1416&amp;"|"&amp;E1416&amp;"|"&amp;F1416&amp;"|"&amp;G1416&amp;"|"&amp;H1416&amp;"|"&amp;I1416&amp;"|"&amp;J1416&amp;"|"&amp;K1416&amp;"|"&amp;L1416&amp;"|"&amp;M1416&amp;"|"&amp;N1416&amp;"|"&amp;O1416&amp;"|"&amp;P1416&amp;"|"&amp;Q1416&amp;"|"&amp;R1416&amp;"|"&amp;S1416&amp;"|"&amp;T1416&amp;"|"&amp;U1416&amp;"|"&amp;V1416&amp;"|"&amp;W1416&amp;"|"&amp;X1416&amp;"|"&amp;Y1416&amp;"|"&amp;Z1416&amp;"|"&amp;AA1416&amp;"|"&amp;AB1416&amp;"|"&amp;AC1416&amp;"|"&amp;AD1416&amp;"|"&amp;AE1416&amp;"|"&amp;AF1416&amp;"|"&amp;AG1416</f>
        <v>City Hotel|0|172|2017|July|31|30|2|3|2|0|0|BB|CHE|Direct|Direct|0|0|0|A|A|0|No Deposit|14||0|Transient|112.5|0|2|Check-Out|42951</v>
      </c>
      <c r="AI1416" s="0" t="str">
        <f aca="false">IF(COUNTIF($AH$4:$AH$2603,AH1416)&gt;1,"Duplicate","Unique")</f>
        <v>Unique</v>
      </c>
      <c r="AJ1416" s="0" t="str">
        <f aca="false">IF(COUNTBLANK(B1416:AG1416)&gt;0,"Missing ("&amp;COUNTBLANK(B1416:AG1416)&amp;")","Complete")</f>
        <v>Missing (1)</v>
      </c>
    </row>
    <row r="1417" customFormat="false" ht="15" hidden="false" customHeight="false" outlineLevel="0" collapsed="false">
      <c r="A1417" s="14" t="n">
        <v>1414</v>
      </c>
      <c r="B1417" s="14" t="s">
        <v>90</v>
      </c>
      <c r="C1417" s="14" t="n">
        <v>0</v>
      </c>
      <c r="D1417" s="14" t="n">
        <v>21</v>
      </c>
      <c r="E1417" s="14" t="n">
        <v>2016</v>
      </c>
      <c r="F1417" s="14" t="s">
        <v>114</v>
      </c>
      <c r="G1417" s="14" t="n">
        <v>38</v>
      </c>
      <c r="H1417" s="14" t="n">
        <v>12</v>
      </c>
      <c r="I1417" s="14" t="n">
        <v>1</v>
      </c>
      <c r="J1417" s="14" t="n">
        <v>0</v>
      </c>
      <c r="K1417" s="14" t="n">
        <v>2</v>
      </c>
      <c r="L1417" s="14" t="n">
        <v>0</v>
      </c>
      <c r="M1417" s="14" t="n">
        <v>0</v>
      </c>
      <c r="N1417" s="14" t="s">
        <v>107</v>
      </c>
      <c r="O1417" s="14" t="s">
        <v>151</v>
      </c>
      <c r="P1417" s="14" t="s">
        <v>93</v>
      </c>
      <c r="Q1417" s="14" t="s">
        <v>94</v>
      </c>
      <c r="R1417" s="14" t="n">
        <v>0</v>
      </c>
      <c r="S1417" s="14" t="n">
        <v>0</v>
      </c>
      <c r="T1417" s="14" t="n">
        <v>0</v>
      </c>
      <c r="U1417" s="14" t="s">
        <v>95</v>
      </c>
      <c r="V1417" s="14" t="s">
        <v>95</v>
      </c>
      <c r="W1417" s="14" t="n">
        <v>0</v>
      </c>
      <c r="X1417" s="14" t="s">
        <v>86</v>
      </c>
      <c r="Y1417" s="14" t="n">
        <v>9</v>
      </c>
      <c r="Z1417" s="14"/>
      <c r="AA1417" s="14" t="n">
        <v>0</v>
      </c>
      <c r="AB1417" s="14" t="s">
        <v>87</v>
      </c>
      <c r="AC1417" s="14" t="n">
        <v>89</v>
      </c>
      <c r="AD1417" s="14" t="n">
        <v>0</v>
      </c>
      <c r="AE1417" s="14" t="n">
        <v>2</v>
      </c>
      <c r="AF1417" s="14" t="s">
        <v>88</v>
      </c>
      <c r="AG1417" s="15" t="n">
        <v>42626</v>
      </c>
      <c r="AH1417" s="14" t="str">
        <f aca="false">B1417&amp;"|"&amp;C1417&amp;"|"&amp;D1417&amp;"|"&amp;E1417&amp;"|"&amp;F1417&amp;"|"&amp;G1417&amp;"|"&amp;H1417&amp;"|"&amp;I1417&amp;"|"&amp;J1417&amp;"|"&amp;K1417&amp;"|"&amp;L1417&amp;"|"&amp;M1417&amp;"|"&amp;N1417&amp;"|"&amp;O1417&amp;"|"&amp;P1417&amp;"|"&amp;Q1417&amp;"|"&amp;R1417&amp;"|"&amp;S1417&amp;"|"&amp;T1417&amp;"|"&amp;U1417&amp;"|"&amp;V1417&amp;"|"&amp;W1417&amp;"|"&amp;X1417&amp;"|"&amp;Y1417&amp;"|"&amp;Z1417&amp;"|"&amp;AA1417&amp;"|"&amp;AB1417&amp;"|"&amp;AC1417&amp;"|"&amp;AD1417&amp;"|"&amp;AE1417&amp;"|"&amp;AF1417&amp;"|"&amp;AG1417</f>
        <v>City Hotel|0|21|2016|September|38|12|1|0|2|0|0|SC|CN|Online TA|TA/TO|0|0|0|A|A|0|No Deposit|9||0|Transient|89|0|2|Check-Out|42626</v>
      </c>
      <c r="AI1417" s="14" t="str">
        <f aca="false">IF(COUNTIF($AH$4:$AH$2603,AH1417)&gt;1,"Duplicate","Unique")</f>
        <v>Unique</v>
      </c>
      <c r="AJ1417" s="14" t="str">
        <f aca="false">IF(COUNTBLANK(B1417:AG1417)&gt;0,"Missing ("&amp;COUNTBLANK(B1417:AG1417)&amp;")","Complete")</f>
        <v>Missing (1)</v>
      </c>
    </row>
    <row r="1418" customFormat="false" ht="15" hidden="false" customHeight="false" outlineLevel="0" collapsed="false">
      <c r="A1418" s="0" t="n">
        <v>1415</v>
      </c>
      <c r="B1418" s="0" t="s">
        <v>90</v>
      </c>
      <c r="C1418" s="0" t="n">
        <v>1</v>
      </c>
      <c r="D1418" s="0" t="n">
        <v>279</v>
      </c>
      <c r="E1418" s="0" t="n">
        <v>2016</v>
      </c>
      <c r="F1418" s="0" t="s">
        <v>111</v>
      </c>
      <c r="G1418" s="0" t="n">
        <v>42</v>
      </c>
      <c r="H1418" s="0" t="n">
        <v>12</v>
      </c>
      <c r="I1418" s="0" t="n">
        <v>0</v>
      </c>
      <c r="J1418" s="0" t="n">
        <v>3</v>
      </c>
      <c r="K1418" s="0" t="n">
        <v>2</v>
      </c>
      <c r="L1418" s="0" t="n">
        <v>0</v>
      </c>
      <c r="M1418" s="0" t="n">
        <v>0</v>
      </c>
      <c r="N1418" s="0" t="s">
        <v>82</v>
      </c>
      <c r="O1418" s="0" t="s">
        <v>92</v>
      </c>
      <c r="P1418" s="0" t="s">
        <v>99</v>
      </c>
      <c r="Q1418" s="0" t="s">
        <v>94</v>
      </c>
      <c r="R1418" s="0" t="n">
        <v>0</v>
      </c>
      <c r="S1418" s="0" t="n">
        <v>0</v>
      </c>
      <c r="T1418" s="0" t="n">
        <v>0</v>
      </c>
      <c r="U1418" s="0" t="s">
        <v>95</v>
      </c>
      <c r="V1418" s="0" t="s">
        <v>95</v>
      </c>
      <c r="W1418" s="0" t="n">
        <v>0</v>
      </c>
      <c r="X1418" s="0" t="s">
        <v>120</v>
      </c>
      <c r="Y1418" s="0" t="n">
        <v>98</v>
      </c>
      <c r="AA1418" s="0" t="n">
        <v>0</v>
      </c>
      <c r="AB1418" s="0" t="s">
        <v>87</v>
      </c>
      <c r="AC1418" s="0" t="n">
        <v>110</v>
      </c>
      <c r="AD1418" s="0" t="n">
        <v>0</v>
      </c>
      <c r="AE1418" s="0" t="n">
        <v>0</v>
      </c>
      <c r="AF1418" s="0" t="s">
        <v>96</v>
      </c>
      <c r="AG1418" s="13" t="n">
        <v>42495</v>
      </c>
      <c r="AH1418" s="0" t="str">
        <f aca="false">B1418&amp;"|"&amp;C1418&amp;"|"&amp;D1418&amp;"|"&amp;E1418&amp;"|"&amp;F1418&amp;"|"&amp;G1418&amp;"|"&amp;H1418&amp;"|"&amp;I1418&amp;"|"&amp;J1418&amp;"|"&amp;K1418&amp;"|"&amp;L1418&amp;"|"&amp;M1418&amp;"|"&amp;N1418&amp;"|"&amp;O1418&amp;"|"&amp;P1418&amp;"|"&amp;Q1418&amp;"|"&amp;R1418&amp;"|"&amp;S1418&amp;"|"&amp;T1418&amp;"|"&amp;U1418&amp;"|"&amp;V1418&amp;"|"&amp;W1418&amp;"|"&amp;X1418&amp;"|"&amp;Y1418&amp;"|"&amp;Z1418&amp;"|"&amp;AA1418&amp;"|"&amp;AB1418&amp;"|"&amp;AC1418&amp;"|"&amp;AD1418&amp;"|"&amp;AE1418&amp;"|"&amp;AF1418&amp;"|"&amp;AG1418</f>
        <v>City Hotel|1|279|2016|October|42|12|0|3|2|0|0|BB|PRT|Offline TA/TO|TA/TO|0|0|0|A|A|0|Non Refund|98||0|Transient|110|0|0|Canceled|42495</v>
      </c>
      <c r="AI1418" s="0" t="str">
        <f aca="false">IF(COUNTIF($AH$4:$AH$2603,AH1418)&gt;1,"Duplicate","Unique")</f>
        <v>Duplicate</v>
      </c>
      <c r="AJ1418" s="0" t="str">
        <f aca="false">IF(COUNTBLANK(B1418:AG1418)&gt;0,"Missing ("&amp;COUNTBLANK(B1418:AG1418)&amp;")","Complete")</f>
        <v>Missing (1)</v>
      </c>
    </row>
    <row r="1419" customFormat="false" ht="15" hidden="false" customHeight="false" outlineLevel="0" collapsed="false">
      <c r="A1419" s="14" t="n">
        <v>1416</v>
      </c>
      <c r="B1419" s="14" t="s">
        <v>90</v>
      </c>
      <c r="C1419" s="14" t="n">
        <v>0</v>
      </c>
      <c r="D1419" s="14" t="n">
        <v>247</v>
      </c>
      <c r="E1419" s="14" t="n">
        <v>2016</v>
      </c>
      <c r="F1419" s="14" t="s">
        <v>135</v>
      </c>
      <c r="G1419" s="14" t="n">
        <v>24</v>
      </c>
      <c r="H1419" s="14" t="n">
        <v>6</v>
      </c>
      <c r="I1419" s="14" t="n">
        <v>1</v>
      </c>
      <c r="J1419" s="14" t="n">
        <v>1</v>
      </c>
      <c r="K1419" s="14" t="n">
        <v>1</v>
      </c>
      <c r="L1419" s="14" t="n">
        <v>0</v>
      </c>
      <c r="M1419" s="14" t="n">
        <v>0</v>
      </c>
      <c r="N1419" s="14" t="s">
        <v>112</v>
      </c>
      <c r="O1419" s="14" t="s">
        <v>108</v>
      </c>
      <c r="P1419" s="14" t="s">
        <v>99</v>
      </c>
      <c r="Q1419" s="14" t="s">
        <v>94</v>
      </c>
      <c r="R1419" s="14" t="n">
        <v>0</v>
      </c>
      <c r="S1419" s="14" t="n">
        <v>0</v>
      </c>
      <c r="T1419" s="14" t="n">
        <v>0</v>
      </c>
      <c r="U1419" s="14" t="s">
        <v>95</v>
      </c>
      <c r="V1419" s="14" t="s">
        <v>95</v>
      </c>
      <c r="W1419" s="14" t="n">
        <v>1</v>
      </c>
      <c r="X1419" s="14" t="s">
        <v>86</v>
      </c>
      <c r="Y1419" s="14" t="n">
        <v>6</v>
      </c>
      <c r="Z1419" s="14"/>
      <c r="AA1419" s="14" t="n">
        <v>0</v>
      </c>
      <c r="AB1419" s="14" t="s">
        <v>101</v>
      </c>
      <c r="AC1419" s="14" t="n">
        <v>90</v>
      </c>
      <c r="AD1419" s="14" t="n">
        <v>0</v>
      </c>
      <c r="AE1419" s="14" t="n">
        <v>0</v>
      </c>
      <c r="AF1419" s="14" t="s">
        <v>88</v>
      </c>
      <c r="AG1419" s="15" t="n">
        <v>42529</v>
      </c>
      <c r="AH1419" s="14" t="str">
        <f aca="false">B1419&amp;"|"&amp;C1419&amp;"|"&amp;D1419&amp;"|"&amp;E1419&amp;"|"&amp;F1419&amp;"|"&amp;G1419&amp;"|"&amp;H1419&amp;"|"&amp;I1419&amp;"|"&amp;J1419&amp;"|"&amp;K1419&amp;"|"&amp;L1419&amp;"|"&amp;M1419&amp;"|"&amp;N1419&amp;"|"&amp;O1419&amp;"|"&amp;P1419&amp;"|"&amp;Q1419&amp;"|"&amp;R1419&amp;"|"&amp;S1419&amp;"|"&amp;T1419&amp;"|"&amp;U1419&amp;"|"&amp;V1419&amp;"|"&amp;W1419&amp;"|"&amp;X1419&amp;"|"&amp;Y1419&amp;"|"&amp;Z1419&amp;"|"&amp;AA1419&amp;"|"&amp;AB1419&amp;"|"&amp;AC1419&amp;"|"&amp;AD1419&amp;"|"&amp;AE1419&amp;"|"&amp;AF1419&amp;"|"&amp;AG1419</f>
        <v>City Hotel|0|247|2016|June|24|6|1|1|1|0|0|HB|DEU|Offline TA/TO|TA/TO|0|0|0|A|A|1|No Deposit|6||0|Transient-Party|90|0|0|Check-Out|42529</v>
      </c>
      <c r="AI1419" s="14" t="str">
        <f aca="false">IF(COUNTIF($AH$4:$AH$2603,AH1419)&gt;1,"Duplicate","Unique")</f>
        <v>Unique</v>
      </c>
      <c r="AJ1419" s="14" t="str">
        <f aca="false">IF(COUNTBLANK(B1419:AG1419)&gt;0,"Missing ("&amp;COUNTBLANK(B1419:AG1419)&amp;")","Complete")</f>
        <v>Missing (1)</v>
      </c>
    </row>
    <row r="1420" customFormat="false" ht="15" hidden="false" customHeight="false" outlineLevel="0" collapsed="false">
      <c r="A1420" s="0" t="n">
        <v>1417</v>
      </c>
      <c r="B1420" s="0" t="s">
        <v>90</v>
      </c>
      <c r="C1420" s="0" t="n">
        <v>0</v>
      </c>
      <c r="D1420" s="0" t="n">
        <v>76</v>
      </c>
      <c r="E1420" s="0" t="n">
        <v>2016</v>
      </c>
      <c r="F1420" s="0" t="s">
        <v>113</v>
      </c>
      <c r="G1420" s="0" t="n">
        <v>46</v>
      </c>
      <c r="H1420" s="0" t="n">
        <v>6</v>
      </c>
      <c r="I1420" s="0" t="n">
        <v>2</v>
      </c>
      <c r="J1420" s="0" t="n">
        <v>3</v>
      </c>
      <c r="K1420" s="0" t="n">
        <v>2</v>
      </c>
      <c r="L1420" s="0" t="n">
        <v>0</v>
      </c>
      <c r="M1420" s="0" t="n">
        <v>0</v>
      </c>
      <c r="N1420" s="0" t="s">
        <v>107</v>
      </c>
      <c r="O1420" s="0" t="s">
        <v>186</v>
      </c>
      <c r="P1420" s="0" t="s">
        <v>93</v>
      </c>
      <c r="Q1420" s="0" t="s">
        <v>94</v>
      </c>
      <c r="R1420" s="0" t="n">
        <v>0</v>
      </c>
      <c r="S1420" s="0" t="n">
        <v>0</v>
      </c>
      <c r="T1420" s="0" t="n">
        <v>0</v>
      </c>
      <c r="U1420" s="0" t="s">
        <v>95</v>
      </c>
      <c r="V1420" s="0" t="s">
        <v>95</v>
      </c>
      <c r="W1420" s="0" t="n">
        <v>0</v>
      </c>
      <c r="X1420" s="0" t="s">
        <v>86</v>
      </c>
      <c r="Y1420" s="0" t="n">
        <v>9</v>
      </c>
      <c r="AA1420" s="0" t="n">
        <v>0</v>
      </c>
      <c r="AB1420" s="0" t="s">
        <v>87</v>
      </c>
      <c r="AC1420" s="0" t="n">
        <v>153.72</v>
      </c>
      <c r="AD1420" s="0" t="n">
        <v>0</v>
      </c>
      <c r="AE1420" s="0" t="n">
        <v>1</v>
      </c>
      <c r="AF1420" s="0" t="s">
        <v>88</v>
      </c>
      <c r="AG1420" s="13" t="n">
        <v>42685</v>
      </c>
      <c r="AH1420" s="0" t="str">
        <f aca="false">B1420&amp;"|"&amp;C1420&amp;"|"&amp;D1420&amp;"|"&amp;E1420&amp;"|"&amp;F1420&amp;"|"&amp;G1420&amp;"|"&amp;H1420&amp;"|"&amp;I1420&amp;"|"&amp;J1420&amp;"|"&amp;K1420&amp;"|"&amp;L1420&amp;"|"&amp;M1420&amp;"|"&amp;N1420&amp;"|"&amp;O1420&amp;"|"&amp;P1420&amp;"|"&amp;Q1420&amp;"|"&amp;R1420&amp;"|"&amp;S1420&amp;"|"&amp;T1420&amp;"|"&amp;U1420&amp;"|"&amp;V1420&amp;"|"&amp;W1420&amp;"|"&amp;X1420&amp;"|"&amp;Y1420&amp;"|"&amp;Z1420&amp;"|"&amp;AA1420&amp;"|"&amp;AB1420&amp;"|"&amp;AC1420&amp;"|"&amp;AD1420&amp;"|"&amp;AE1420&amp;"|"&amp;AF1420&amp;"|"&amp;AG1420</f>
        <v>City Hotel|0|76|2016|November|46|6|2|3|2|0|0|SC|KWT|Online TA|TA/TO|0|0|0|A|A|0|No Deposit|9||0|Transient|153.72|0|1|Check-Out|42685</v>
      </c>
      <c r="AI1420" s="0" t="str">
        <f aca="false">IF(COUNTIF($AH$4:$AH$2603,AH1420)&gt;1,"Duplicate","Unique")</f>
        <v>Unique</v>
      </c>
      <c r="AJ1420" s="0" t="str">
        <f aca="false">IF(COUNTBLANK(B1420:AG1420)&gt;0,"Missing ("&amp;COUNTBLANK(B1420:AG1420)&amp;")","Complete")</f>
        <v>Missing (1)</v>
      </c>
    </row>
    <row r="1421" customFormat="false" ht="15" hidden="false" customHeight="false" outlineLevel="0" collapsed="false">
      <c r="A1421" s="14" t="n">
        <v>1418</v>
      </c>
      <c r="B1421" s="14" t="s">
        <v>90</v>
      </c>
      <c r="C1421" s="14" t="n">
        <v>0</v>
      </c>
      <c r="D1421" s="14" t="n">
        <v>0</v>
      </c>
      <c r="E1421" s="14" t="n">
        <v>2016</v>
      </c>
      <c r="F1421" s="14" t="s">
        <v>111</v>
      </c>
      <c r="G1421" s="14" t="n">
        <v>42</v>
      </c>
      <c r="H1421" s="14" t="n">
        <v>15</v>
      </c>
      <c r="I1421" s="14" t="n">
        <v>2</v>
      </c>
      <c r="J1421" s="14" t="n">
        <v>1</v>
      </c>
      <c r="K1421" s="14" t="n">
        <v>2</v>
      </c>
      <c r="L1421" s="14" t="n">
        <v>0</v>
      </c>
      <c r="M1421" s="14" t="n">
        <v>0</v>
      </c>
      <c r="N1421" s="14" t="s">
        <v>107</v>
      </c>
      <c r="O1421" s="14" t="s">
        <v>117</v>
      </c>
      <c r="P1421" s="14" t="s">
        <v>93</v>
      </c>
      <c r="Q1421" s="14" t="s">
        <v>94</v>
      </c>
      <c r="R1421" s="14" t="n">
        <v>0</v>
      </c>
      <c r="S1421" s="14" t="n">
        <v>0</v>
      </c>
      <c r="T1421" s="14" t="n">
        <v>0</v>
      </c>
      <c r="U1421" s="14" t="s">
        <v>95</v>
      </c>
      <c r="V1421" s="14" t="s">
        <v>95</v>
      </c>
      <c r="W1421" s="14" t="n">
        <v>0</v>
      </c>
      <c r="X1421" s="14" t="s">
        <v>86</v>
      </c>
      <c r="Y1421" s="14" t="n">
        <v>7</v>
      </c>
      <c r="Z1421" s="14"/>
      <c r="AA1421" s="14" t="n">
        <v>0</v>
      </c>
      <c r="AB1421" s="14" t="s">
        <v>87</v>
      </c>
      <c r="AC1421" s="14" t="n">
        <v>111.67</v>
      </c>
      <c r="AD1421" s="14" t="n">
        <v>0</v>
      </c>
      <c r="AE1421" s="14" t="n">
        <v>0</v>
      </c>
      <c r="AF1421" s="14" t="s">
        <v>88</v>
      </c>
      <c r="AG1421" s="15" t="n">
        <v>42661</v>
      </c>
      <c r="AH1421" s="14" t="str">
        <f aca="false">B1421&amp;"|"&amp;C1421&amp;"|"&amp;D1421&amp;"|"&amp;E1421&amp;"|"&amp;F1421&amp;"|"&amp;G1421&amp;"|"&amp;H1421&amp;"|"&amp;I1421&amp;"|"&amp;J1421&amp;"|"&amp;K1421&amp;"|"&amp;L1421&amp;"|"&amp;M1421&amp;"|"&amp;N1421&amp;"|"&amp;O1421&amp;"|"&amp;P1421&amp;"|"&amp;Q1421&amp;"|"&amp;R1421&amp;"|"&amp;S1421&amp;"|"&amp;T1421&amp;"|"&amp;U1421&amp;"|"&amp;V1421&amp;"|"&amp;W1421&amp;"|"&amp;X1421&amp;"|"&amp;Y1421&amp;"|"&amp;Z1421&amp;"|"&amp;AA1421&amp;"|"&amp;AB1421&amp;"|"&amp;AC1421&amp;"|"&amp;AD1421&amp;"|"&amp;AE1421&amp;"|"&amp;AF1421&amp;"|"&amp;AG1421</f>
        <v>City Hotel|0|0|2016|October|42|15|2|1|2|0|0|SC|BEL|Online TA|TA/TO|0|0|0|A|A|0|No Deposit|7||0|Transient|111.67|0|0|Check-Out|42661</v>
      </c>
      <c r="AI1421" s="14" t="str">
        <f aca="false">IF(COUNTIF($AH$4:$AH$2603,AH1421)&gt;1,"Duplicate","Unique")</f>
        <v>Unique</v>
      </c>
      <c r="AJ1421" s="14" t="str">
        <f aca="false">IF(COUNTBLANK(B1421:AG1421)&gt;0,"Missing ("&amp;COUNTBLANK(B1421:AG1421)&amp;")","Complete")</f>
        <v>Missing (1)</v>
      </c>
    </row>
    <row r="1422" customFormat="false" ht="15" hidden="false" customHeight="false" outlineLevel="0" collapsed="false">
      <c r="A1422" s="0" t="n">
        <v>1419</v>
      </c>
      <c r="B1422" s="0" t="s">
        <v>90</v>
      </c>
      <c r="C1422" s="0" t="n">
        <v>0</v>
      </c>
      <c r="D1422" s="0" t="n">
        <v>1</v>
      </c>
      <c r="E1422" s="0" t="n">
        <v>2017</v>
      </c>
      <c r="F1422" s="0" t="s">
        <v>121</v>
      </c>
      <c r="G1422" s="0" t="n">
        <v>19</v>
      </c>
      <c r="H1422" s="0" t="n">
        <v>12</v>
      </c>
      <c r="I1422" s="0" t="n">
        <v>0</v>
      </c>
      <c r="J1422" s="0" t="n">
        <v>2</v>
      </c>
      <c r="K1422" s="0" t="n">
        <v>2</v>
      </c>
      <c r="L1422" s="0" t="n">
        <v>0</v>
      </c>
      <c r="M1422" s="0" t="n">
        <v>0</v>
      </c>
      <c r="N1422" s="0" t="s">
        <v>107</v>
      </c>
      <c r="O1422" s="0" t="s">
        <v>127</v>
      </c>
      <c r="P1422" s="0" t="s">
        <v>84</v>
      </c>
      <c r="Q1422" s="0" t="s">
        <v>84</v>
      </c>
      <c r="R1422" s="0" t="n">
        <v>0</v>
      </c>
      <c r="S1422" s="0" t="n">
        <v>0</v>
      </c>
      <c r="T1422" s="0" t="n">
        <v>0</v>
      </c>
      <c r="U1422" s="0" t="s">
        <v>95</v>
      </c>
      <c r="V1422" s="0" t="s">
        <v>95</v>
      </c>
      <c r="W1422" s="0" t="n">
        <v>0</v>
      </c>
      <c r="X1422" s="0" t="s">
        <v>86</v>
      </c>
      <c r="Y1422" s="0" t="n">
        <v>14</v>
      </c>
      <c r="AA1422" s="0" t="n">
        <v>0</v>
      </c>
      <c r="AB1422" s="0" t="s">
        <v>87</v>
      </c>
      <c r="AC1422" s="0" t="n">
        <v>164.5</v>
      </c>
      <c r="AD1422" s="0" t="n">
        <v>0</v>
      </c>
      <c r="AE1422" s="0" t="n">
        <v>1</v>
      </c>
      <c r="AF1422" s="0" t="s">
        <v>88</v>
      </c>
      <c r="AG1422" s="13" t="n">
        <v>42869</v>
      </c>
      <c r="AH1422" s="0" t="str">
        <f aca="false">B1422&amp;"|"&amp;C1422&amp;"|"&amp;D1422&amp;"|"&amp;E1422&amp;"|"&amp;F1422&amp;"|"&amp;G1422&amp;"|"&amp;H1422&amp;"|"&amp;I1422&amp;"|"&amp;J1422&amp;"|"&amp;K1422&amp;"|"&amp;L1422&amp;"|"&amp;M1422&amp;"|"&amp;N1422&amp;"|"&amp;O1422&amp;"|"&amp;P1422&amp;"|"&amp;Q1422&amp;"|"&amp;R1422&amp;"|"&amp;S1422&amp;"|"&amp;T1422&amp;"|"&amp;U1422&amp;"|"&amp;V1422&amp;"|"&amp;W1422&amp;"|"&amp;X1422&amp;"|"&amp;Y1422&amp;"|"&amp;Z1422&amp;"|"&amp;AA1422&amp;"|"&amp;AB1422&amp;"|"&amp;AC1422&amp;"|"&amp;AD1422&amp;"|"&amp;AE1422&amp;"|"&amp;AF1422&amp;"|"&amp;AG1422</f>
        <v>City Hotel|0|1|2017|May|19|12|0|2|2|0|0|SC|ARG|Direct|Direct|0|0|0|A|A|0|No Deposit|14||0|Transient|164.5|0|1|Check-Out|42869</v>
      </c>
      <c r="AI1422" s="0" t="str">
        <f aca="false">IF(COUNTIF($AH$4:$AH$2603,AH1422)&gt;1,"Duplicate","Unique")</f>
        <v>Unique</v>
      </c>
      <c r="AJ1422" s="0" t="str">
        <f aca="false">IF(COUNTBLANK(B1422:AG1422)&gt;0,"Missing ("&amp;COUNTBLANK(B1422:AG1422)&amp;")","Complete")</f>
        <v>Missing (1)</v>
      </c>
    </row>
    <row r="1423" customFormat="false" ht="15" hidden="false" customHeight="false" outlineLevel="0" collapsed="false">
      <c r="A1423" s="14" t="n">
        <v>1420</v>
      </c>
      <c r="B1423" s="14" t="s">
        <v>80</v>
      </c>
      <c r="C1423" s="14" t="n">
        <v>1</v>
      </c>
      <c r="D1423" s="14" t="n">
        <v>230</v>
      </c>
      <c r="E1423" s="14" t="n">
        <v>2016</v>
      </c>
      <c r="F1423" s="14" t="s">
        <v>119</v>
      </c>
      <c r="G1423" s="14" t="n">
        <v>36</v>
      </c>
      <c r="H1423" s="14" t="n">
        <v>30</v>
      </c>
      <c r="I1423" s="14" t="n">
        <v>2</v>
      </c>
      <c r="J1423" s="14" t="n">
        <v>5</v>
      </c>
      <c r="K1423" s="14" t="n">
        <v>2</v>
      </c>
      <c r="L1423" s="14" t="n">
        <v>0</v>
      </c>
      <c r="M1423" s="14" t="n">
        <v>0</v>
      </c>
      <c r="N1423" s="14" t="s">
        <v>112</v>
      </c>
      <c r="O1423" s="14" t="s">
        <v>92</v>
      </c>
      <c r="P1423" s="14" t="s">
        <v>93</v>
      </c>
      <c r="Q1423" s="14" t="s">
        <v>94</v>
      </c>
      <c r="R1423" s="14" t="n">
        <v>0</v>
      </c>
      <c r="S1423" s="14" t="n">
        <v>0</v>
      </c>
      <c r="T1423" s="14" t="n">
        <v>0</v>
      </c>
      <c r="U1423" s="14" t="s">
        <v>124</v>
      </c>
      <c r="V1423" s="14" t="s">
        <v>124</v>
      </c>
      <c r="W1423" s="14" t="n">
        <v>0</v>
      </c>
      <c r="X1423" s="14" t="s">
        <v>86</v>
      </c>
      <c r="Y1423" s="14" t="n">
        <v>242</v>
      </c>
      <c r="Z1423" s="14"/>
      <c r="AA1423" s="14" t="n">
        <v>0</v>
      </c>
      <c r="AB1423" s="14" t="s">
        <v>87</v>
      </c>
      <c r="AC1423" s="14" t="n">
        <v>145.8</v>
      </c>
      <c r="AD1423" s="14" t="n">
        <v>0</v>
      </c>
      <c r="AE1423" s="14" t="n">
        <v>0</v>
      </c>
      <c r="AF1423" s="14" t="s">
        <v>96</v>
      </c>
      <c r="AG1423" s="15" t="n">
        <v>42437</v>
      </c>
      <c r="AH1423" s="14" t="str">
        <f aca="false">B1423&amp;"|"&amp;C1423&amp;"|"&amp;D1423&amp;"|"&amp;E1423&amp;"|"&amp;F1423&amp;"|"&amp;G1423&amp;"|"&amp;H1423&amp;"|"&amp;I1423&amp;"|"&amp;J1423&amp;"|"&amp;K1423&amp;"|"&amp;L1423&amp;"|"&amp;M1423&amp;"|"&amp;N1423&amp;"|"&amp;O1423&amp;"|"&amp;P1423&amp;"|"&amp;Q1423&amp;"|"&amp;R1423&amp;"|"&amp;S1423&amp;"|"&amp;T1423&amp;"|"&amp;U1423&amp;"|"&amp;V1423&amp;"|"&amp;W1423&amp;"|"&amp;X1423&amp;"|"&amp;Y1423&amp;"|"&amp;Z1423&amp;"|"&amp;AA1423&amp;"|"&amp;AB1423&amp;"|"&amp;AC1423&amp;"|"&amp;AD1423&amp;"|"&amp;AE1423&amp;"|"&amp;AF1423&amp;"|"&amp;AG1423</f>
        <v>Resort Hotel|1|230|2016|August|36|30|2|5|2|0|0|HB|PRT|Online TA|TA/TO|0|0|0|E|E|0|No Deposit|242||0|Transient|145.8|0|0|Canceled|42437</v>
      </c>
      <c r="AI1423" s="14" t="str">
        <f aca="false">IF(COUNTIF($AH$4:$AH$2603,AH1423)&gt;1,"Duplicate","Unique")</f>
        <v>Unique</v>
      </c>
      <c r="AJ1423" s="14" t="str">
        <f aca="false">IF(COUNTBLANK(B1423:AG1423)&gt;0,"Missing ("&amp;COUNTBLANK(B1423:AG1423)&amp;")","Complete")</f>
        <v>Missing (1)</v>
      </c>
    </row>
    <row r="1424" customFormat="false" ht="15" hidden="false" customHeight="false" outlineLevel="0" collapsed="false">
      <c r="A1424" s="0" t="n">
        <v>1421</v>
      </c>
      <c r="B1424" s="0" t="s">
        <v>90</v>
      </c>
      <c r="C1424" s="0" t="n">
        <v>1</v>
      </c>
      <c r="D1424" s="0" t="n">
        <v>110</v>
      </c>
      <c r="E1424" s="0" t="n">
        <v>2017</v>
      </c>
      <c r="F1424" s="0" t="s">
        <v>103</v>
      </c>
      <c r="G1424" s="0" t="n">
        <v>11</v>
      </c>
      <c r="H1424" s="0" t="n">
        <v>18</v>
      </c>
      <c r="I1424" s="0" t="n">
        <v>1</v>
      </c>
      <c r="J1424" s="0" t="n">
        <v>1</v>
      </c>
      <c r="K1424" s="0" t="n">
        <v>2</v>
      </c>
      <c r="L1424" s="0" t="n">
        <v>0</v>
      </c>
      <c r="M1424" s="0" t="n">
        <v>0</v>
      </c>
      <c r="N1424" s="0" t="s">
        <v>82</v>
      </c>
      <c r="O1424" s="0" t="s">
        <v>123</v>
      </c>
      <c r="P1424" s="0" t="s">
        <v>93</v>
      </c>
      <c r="Q1424" s="0" t="s">
        <v>94</v>
      </c>
      <c r="R1424" s="0" t="n">
        <v>0</v>
      </c>
      <c r="S1424" s="0" t="n">
        <v>0</v>
      </c>
      <c r="T1424" s="0" t="n">
        <v>0</v>
      </c>
      <c r="U1424" s="0" t="s">
        <v>109</v>
      </c>
      <c r="V1424" s="0" t="s">
        <v>109</v>
      </c>
      <c r="W1424" s="0" t="n">
        <v>2</v>
      </c>
      <c r="X1424" s="0" t="s">
        <v>86</v>
      </c>
      <c r="Y1424" s="0" t="n">
        <v>9</v>
      </c>
      <c r="AA1424" s="0" t="n">
        <v>0</v>
      </c>
      <c r="AB1424" s="0" t="s">
        <v>87</v>
      </c>
      <c r="AC1424" s="0" t="n">
        <v>106.2</v>
      </c>
      <c r="AD1424" s="0" t="n">
        <v>0</v>
      </c>
      <c r="AE1424" s="0" t="n">
        <v>2</v>
      </c>
      <c r="AF1424" s="0" t="s">
        <v>96</v>
      </c>
      <c r="AG1424" s="13" t="n">
        <v>42811</v>
      </c>
      <c r="AH1424" s="0" t="str">
        <f aca="false">B1424&amp;"|"&amp;C1424&amp;"|"&amp;D1424&amp;"|"&amp;E1424&amp;"|"&amp;F1424&amp;"|"&amp;G1424&amp;"|"&amp;H1424&amp;"|"&amp;I1424&amp;"|"&amp;J1424&amp;"|"&amp;K1424&amp;"|"&amp;L1424&amp;"|"&amp;M1424&amp;"|"&amp;N1424&amp;"|"&amp;O1424&amp;"|"&amp;P1424&amp;"|"&amp;Q1424&amp;"|"&amp;R1424&amp;"|"&amp;S1424&amp;"|"&amp;T1424&amp;"|"&amp;U1424&amp;"|"&amp;V1424&amp;"|"&amp;W1424&amp;"|"&amp;X1424&amp;"|"&amp;Y1424&amp;"|"&amp;Z1424&amp;"|"&amp;AA1424&amp;"|"&amp;AB1424&amp;"|"&amp;AC1424&amp;"|"&amp;AD1424&amp;"|"&amp;AE1424&amp;"|"&amp;AF1424&amp;"|"&amp;AG1424</f>
        <v>City Hotel|1|110|2017|March|11|18|1|1|2|0|0|BB|USA|Online TA|TA/TO|0|0|0|D|D|2|No Deposit|9||0|Transient|106.2|0|2|Canceled|42811</v>
      </c>
      <c r="AI1424" s="0" t="str">
        <f aca="false">IF(COUNTIF($AH$4:$AH$2603,AH1424)&gt;1,"Duplicate","Unique")</f>
        <v>Unique</v>
      </c>
      <c r="AJ1424" s="0" t="str">
        <f aca="false">IF(COUNTBLANK(B1424:AG1424)&gt;0,"Missing ("&amp;COUNTBLANK(B1424:AG1424)&amp;")","Complete")</f>
        <v>Missing (1)</v>
      </c>
    </row>
    <row r="1425" customFormat="false" ht="15" hidden="false" customHeight="false" outlineLevel="0" collapsed="false">
      <c r="A1425" s="14" t="n">
        <v>1422</v>
      </c>
      <c r="B1425" s="14" t="s">
        <v>90</v>
      </c>
      <c r="C1425" s="14" t="n">
        <v>0</v>
      </c>
      <c r="D1425" s="14" t="n">
        <v>4</v>
      </c>
      <c r="E1425" s="14" t="n">
        <v>2017</v>
      </c>
      <c r="F1425" s="14" t="s">
        <v>91</v>
      </c>
      <c r="G1425" s="14" t="n">
        <v>27</v>
      </c>
      <c r="H1425" s="14" t="n">
        <v>2</v>
      </c>
      <c r="I1425" s="14" t="n">
        <v>1</v>
      </c>
      <c r="J1425" s="14" t="n">
        <v>0</v>
      </c>
      <c r="K1425" s="14" t="n">
        <v>2</v>
      </c>
      <c r="L1425" s="14" t="n">
        <v>0</v>
      </c>
      <c r="M1425" s="14" t="n">
        <v>0</v>
      </c>
      <c r="N1425" s="14" t="s">
        <v>107</v>
      </c>
      <c r="O1425" s="14" t="s">
        <v>130</v>
      </c>
      <c r="P1425" s="14" t="s">
        <v>93</v>
      </c>
      <c r="Q1425" s="14" t="s">
        <v>94</v>
      </c>
      <c r="R1425" s="14" t="n">
        <v>0</v>
      </c>
      <c r="S1425" s="14" t="n">
        <v>0</v>
      </c>
      <c r="T1425" s="14" t="n">
        <v>0</v>
      </c>
      <c r="U1425" s="14" t="s">
        <v>95</v>
      </c>
      <c r="V1425" s="14" t="s">
        <v>95</v>
      </c>
      <c r="W1425" s="14" t="n">
        <v>0</v>
      </c>
      <c r="X1425" s="14" t="s">
        <v>86</v>
      </c>
      <c r="Y1425" s="14" t="n">
        <v>152</v>
      </c>
      <c r="Z1425" s="14"/>
      <c r="AA1425" s="14" t="n">
        <v>0</v>
      </c>
      <c r="AB1425" s="14" t="s">
        <v>87</v>
      </c>
      <c r="AC1425" s="14" t="n">
        <v>87.74</v>
      </c>
      <c r="AD1425" s="14" t="n">
        <v>0</v>
      </c>
      <c r="AE1425" s="14" t="n">
        <v>0</v>
      </c>
      <c r="AF1425" s="14" t="s">
        <v>88</v>
      </c>
      <c r="AG1425" s="15" t="n">
        <v>42919</v>
      </c>
      <c r="AH1425" s="14" t="str">
        <f aca="false">B1425&amp;"|"&amp;C1425&amp;"|"&amp;D1425&amp;"|"&amp;E1425&amp;"|"&amp;F1425&amp;"|"&amp;G1425&amp;"|"&amp;H1425&amp;"|"&amp;I1425&amp;"|"&amp;J1425&amp;"|"&amp;K1425&amp;"|"&amp;L1425&amp;"|"&amp;M1425&amp;"|"&amp;N1425&amp;"|"&amp;O1425&amp;"|"&amp;P1425&amp;"|"&amp;Q1425&amp;"|"&amp;R1425&amp;"|"&amp;S1425&amp;"|"&amp;T1425&amp;"|"&amp;U1425&amp;"|"&amp;V1425&amp;"|"&amp;W1425&amp;"|"&amp;X1425&amp;"|"&amp;Y1425&amp;"|"&amp;Z1425&amp;"|"&amp;AA1425&amp;"|"&amp;AB1425&amp;"|"&amp;AC1425&amp;"|"&amp;AD1425&amp;"|"&amp;AE1425&amp;"|"&amp;AF1425&amp;"|"&amp;AG1425</f>
        <v>City Hotel|0|4|2017|July|27|2|1|0|2|0|0|SC|NLD|Online TA|TA/TO|0|0|0|A|A|0|No Deposit|152||0|Transient|87.74|0|0|Check-Out|42919</v>
      </c>
      <c r="AI1425" s="14" t="str">
        <f aca="false">IF(COUNTIF($AH$4:$AH$2603,AH1425)&gt;1,"Duplicate","Unique")</f>
        <v>Unique</v>
      </c>
      <c r="AJ1425" s="14" t="str">
        <f aca="false">IF(COUNTBLANK(B1425:AG1425)&gt;0,"Missing ("&amp;COUNTBLANK(B1425:AG1425)&amp;")","Complete")</f>
        <v>Missing (1)</v>
      </c>
    </row>
    <row r="1426" customFormat="false" ht="15" hidden="false" customHeight="false" outlineLevel="0" collapsed="false">
      <c r="A1426" s="0" t="n">
        <v>1423</v>
      </c>
      <c r="B1426" s="0" t="s">
        <v>90</v>
      </c>
      <c r="C1426" s="0" t="n">
        <v>1</v>
      </c>
      <c r="D1426" s="0" t="n">
        <v>87</v>
      </c>
      <c r="E1426" s="0" t="n">
        <v>2016</v>
      </c>
      <c r="F1426" s="0" t="s">
        <v>119</v>
      </c>
      <c r="G1426" s="0" t="n">
        <v>33</v>
      </c>
      <c r="H1426" s="0" t="n">
        <v>12</v>
      </c>
      <c r="I1426" s="0" t="n">
        <v>0</v>
      </c>
      <c r="J1426" s="0" t="n">
        <v>2</v>
      </c>
      <c r="K1426" s="0" t="n">
        <v>3</v>
      </c>
      <c r="L1426" s="0" t="n">
        <v>0</v>
      </c>
      <c r="M1426" s="0" t="n">
        <v>0</v>
      </c>
      <c r="N1426" s="0" t="s">
        <v>82</v>
      </c>
      <c r="O1426" s="0" t="s">
        <v>115</v>
      </c>
      <c r="P1426" s="0" t="s">
        <v>93</v>
      </c>
      <c r="Q1426" s="0" t="s">
        <v>94</v>
      </c>
      <c r="R1426" s="0" t="n">
        <v>0</v>
      </c>
      <c r="S1426" s="0" t="n">
        <v>0</v>
      </c>
      <c r="T1426" s="0" t="n">
        <v>0</v>
      </c>
      <c r="U1426" s="0" t="s">
        <v>109</v>
      </c>
      <c r="V1426" s="0" t="s">
        <v>109</v>
      </c>
      <c r="W1426" s="0" t="n">
        <v>0</v>
      </c>
      <c r="X1426" s="0" t="s">
        <v>86</v>
      </c>
      <c r="Y1426" s="0" t="n">
        <v>9</v>
      </c>
      <c r="AA1426" s="0" t="n">
        <v>0</v>
      </c>
      <c r="AB1426" s="0" t="s">
        <v>87</v>
      </c>
      <c r="AC1426" s="0" t="n">
        <v>150.3</v>
      </c>
      <c r="AD1426" s="0" t="n">
        <v>0</v>
      </c>
      <c r="AE1426" s="0" t="n">
        <v>0</v>
      </c>
      <c r="AF1426" s="0" t="s">
        <v>96</v>
      </c>
      <c r="AG1426" s="13" t="n">
        <v>42574</v>
      </c>
      <c r="AH1426" s="0" t="str">
        <f aca="false">B1426&amp;"|"&amp;C1426&amp;"|"&amp;D1426&amp;"|"&amp;E1426&amp;"|"&amp;F1426&amp;"|"&amp;G1426&amp;"|"&amp;H1426&amp;"|"&amp;I1426&amp;"|"&amp;J1426&amp;"|"&amp;K1426&amp;"|"&amp;L1426&amp;"|"&amp;M1426&amp;"|"&amp;N1426&amp;"|"&amp;O1426&amp;"|"&amp;P1426&amp;"|"&amp;Q1426&amp;"|"&amp;R1426&amp;"|"&amp;S1426&amp;"|"&amp;T1426&amp;"|"&amp;U1426&amp;"|"&amp;V1426&amp;"|"&amp;W1426&amp;"|"&amp;X1426&amp;"|"&amp;Y1426&amp;"|"&amp;Z1426&amp;"|"&amp;AA1426&amp;"|"&amp;AB1426&amp;"|"&amp;AC1426&amp;"|"&amp;AD1426&amp;"|"&amp;AE1426&amp;"|"&amp;AF1426&amp;"|"&amp;AG1426</f>
        <v>City Hotel|1|87|2016|August|33|12|0|2|3|0|0|BB|ESP|Online TA|TA/TO|0|0|0|D|D|0|No Deposit|9||0|Transient|150.3|0|0|Canceled|42574</v>
      </c>
      <c r="AI1426" s="0" t="str">
        <f aca="false">IF(COUNTIF($AH$4:$AH$2603,AH1426)&gt;1,"Duplicate","Unique")</f>
        <v>Unique</v>
      </c>
      <c r="AJ1426" s="0" t="str">
        <f aca="false">IF(COUNTBLANK(B1426:AG1426)&gt;0,"Missing ("&amp;COUNTBLANK(B1426:AG1426)&amp;")","Complete")</f>
        <v>Missing (1)</v>
      </c>
    </row>
    <row r="1427" customFormat="false" ht="15" hidden="false" customHeight="false" outlineLevel="0" collapsed="false">
      <c r="A1427" s="14" t="n">
        <v>1424</v>
      </c>
      <c r="B1427" s="14" t="s">
        <v>90</v>
      </c>
      <c r="C1427" s="14" t="n">
        <v>1</v>
      </c>
      <c r="D1427" s="14" t="n">
        <v>22</v>
      </c>
      <c r="E1427" s="14" t="n">
        <v>2017</v>
      </c>
      <c r="F1427" s="14" t="s">
        <v>103</v>
      </c>
      <c r="G1427" s="14" t="n">
        <v>10</v>
      </c>
      <c r="H1427" s="14" t="n">
        <v>8</v>
      </c>
      <c r="I1427" s="14" t="n">
        <v>0</v>
      </c>
      <c r="J1427" s="14" t="n">
        <v>2</v>
      </c>
      <c r="K1427" s="14" t="n">
        <v>2</v>
      </c>
      <c r="L1427" s="14" t="n">
        <v>0</v>
      </c>
      <c r="M1427" s="14" t="n">
        <v>0</v>
      </c>
      <c r="N1427" s="14" t="s">
        <v>107</v>
      </c>
      <c r="O1427" s="14" t="s">
        <v>140</v>
      </c>
      <c r="P1427" s="14" t="s">
        <v>93</v>
      </c>
      <c r="Q1427" s="14" t="s">
        <v>94</v>
      </c>
      <c r="R1427" s="14" t="n">
        <v>0</v>
      </c>
      <c r="S1427" s="14" t="n">
        <v>0</v>
      </c>
      <c r="T1427" s="14" t="n">
        <v>0</v>
      </c>
      <c r="U1427" s="14" t="s">
        <v>95</v>
      </c>
      <c r="V1427" s="14" t="s">
        <v>95</v>
      </c>
      <c r="W1427" s="14" t="n">
        <v>0</v>
      </c>
      <c r="X1427" s="14" t="s">
        <v>86</v>
      </c>
      <c r="Y1427" s="14" t="n">
        <v>9</v>
      </c>
      <c r="Z1427" s="14"/>
      <c r="AA1427" s="14" t="n">
        <v>0</v>
      </c>
      <c r="AB1427" s="14" t="s">
        <v>87</v>
      </c>
      <c r="AC1427" s="14" t="n">
        <v>79.2</v>
      </c>
      <c r="AD1427" s="14" t="n">
        <v>0</v>
      </c>
      <c r="AE1427" s="14" t="n">
        <v>0</v>
      </c>
      <c r="AF1427" s="14" t="s">
        <v>96</v>
      </c>
      <c r="AG1427" s="15" t="n">
        <v>42787</v>
      </c>
      <c r="AH1427" s="14" t="str">
        <f aca="false">B1427&amp;"|"&amp;C1427&amp;"|"&amp;D1427&amp;"|"&amp;E1427&amp;"|"&amp;F1427&amp;"|"&amp;G1427&amp;"|"&amp;H1427&amp;"|"&amp;I1427&amp;"|"&amp;J1427&amp;"|"&amp;K1427&amp;"|"&amp;L1427&amp;"|"&amp;M1427&amp;"|"&amp;N1427&amp;"|"&amp;O1427&amp;"|"&amp;P1427&amp;"|"&amp;Q1427&amp;"|"&amp;R1427&amp;"|"&amp;S1427&amp;"|"&amp;T1427&amp;"|"&amp;U1427&amp;"|"&amp;V1427&amp;"|"&amp;W1427&amp;"|"&amp;X1427&amp;"|"&amp;Y1427&amp;"|"&amp;Z1427&amp;"|"&amp;AA1427&amp;"|"&amp;AB1427&amp;"|"&amp;AC1427&amp;"|"&amp;AD1427&amp;"|"&amp;AE1427&amp;"|"&amp;AF1427&amp;"|"&amp;AG1427</f>
        <v>City Hotel|1|22|2017|March|10|8|0|2|2|0|0|SC|CHN|Online TA|TA/TO|0|0|0|A|A|0|No Deposit|9||0|Transient|79.2|0|0|Canceled|42787</v>
      </c>
      <c r="AI1427" s="14" t="str">
        <f aca="false">IF(COUNTIF($AH$4:$AH$2603,AH1427)&gt;1,"Duplicate","Unique")</f>
        <v>Unique</v>
      </c>
      <c r="AJ1427" s="14" t="str">
        <f aca="false">IF(COUNTBLANK(B1427:AG1427)&gt;0,"Missing ("&amp;COUNTBLANK(B1427:AG1427)&amp;")","Complete")</f>
        <v>Missing (1)</v>
      </c>
    </row>
    <row r="1428" customFormat="false" ht="15" hidden="false" customHeight="false" outlineLevel="0" collapsed="false">
      <c r="A1428" s="0" t="n">
        <v>1425</v>
      </c>
      <c r="B1428" s="0" t="s">
        <v>90</v>
      </c>
      <c r="C1428" s="0" t="n">
        <v>0</v>
      </c>
      <c r="D1428" s="0" t="n">
        <v>149</v>
      </c>
      <c r="E1428" s="0" t="n">
        <v>2016</v>
      </c>
      <c r="F1428" s="0" t="s">
        <v>119</v>
      </c>
      <c r="G1428" s="0" t="n">
        <v>35</v>
      </c>
      <c r="H1428" s="0" t="n">
        <v>27</v>
      </c>
      <c r="I1428" s="0" t="n">
        <v>2</v>
      </c>
      <c r="J1428" s="0" t="n">
        <v>3</v>
      </c>
      <c r="K1428" s="0" t="n">
        <v>2</v>
      </c>
      <c r="L1428" s="0" t="n">
        <v>0</v>
      </c>
      <c r="M1428" s="0" t="n">
        <v>0</v>
      </c>
      <c r="N1428" s="0" t="s">
        <v>82</v>
      </c>
      <c r="O1428" s="0" t="s">
        <v>108</v>
      </c>
      <c r="P1428" s="0" t="s">
        <v>99</v>
      </c>
      <c r="Q1428" s="0" t="s">
        <v>94</v>
      </c>
      <c r="R1428" s="0" t="n">
        <v>0</v>
      </c>
      <c r="S1428" s="0" t="n">
        <v>0</v>
      </c>
      <c r="T1428" s="0" t="n">
        <v>0</v>
      </c>
      <c r="U1428" s="0" t="s">
        <v>95</v>
      </c>
      <c r="V1428" s="0" t="s">
        <v>95</v>
      </c>
      <c r="W1428" s="0" t="n">
        <v>0</v>
      </c>
      <c r="X1428" s="0" t="s">
        <v>86</v>
      </c>
      <c r="Y1428" s="0" t="n">
        <v>22</v>
      </c>
      <c r="AA1428" s="0" t="n">
        <v>0</v>
      </c>
      <c r="AB1428" s="0" t="s">
        <v>87</v>
      </c>
      <c r="AC1428" s="0" t="n">
        <v>80.75</v>
      </c>
      <c r="AD1428" s="0" t="n">
        <v>0</v>
      </c>
      <c r="AE1428" s="0" t="n">
        <v>0</v>
      </c>
      <c r="AF1428" s="0" t="s">
        <v>88</v>
      </c>
      <c r="AG1428" s="13" t="n">
        <v>42614</v>
      </c>
      <c r="AH1428" s="0" t="str">
        <f aca="false">B1428&amp;"|"&amp;C1428&amp;"|"&amp;D1428&amp;"|"&amp;E1428&amp;"|"&amp;F1428&amp;"|"&amp;G1428&amp;"|"&amp;H1428&amp;"|"&amp;I1428&amp;"|"&amp;J1428&amp;"|"&amp;K1428&amp;"|"&amp;L1428&amp;"|"&amp;M1428&amp;"|"&amp;N1428&amp;"|"&amp;O1428&amp;"|"&amp;P1428&amp;"|"&amp;Q1428&amp;"|"&amp;R1428&amp;"|"&amp;S1428&amp;"|"&amp;T1428&amp;"|"&amp;U1428&amp;"|"&amp;V1428&amp;"|"&amp;W1428&amp;"|"&amp;X1428&amp;"|"&amp;Y1428&amp;"|"&amp;Z1428&amp;"|"&amp;AA1428&amp;"|"&amp;AB1428&amp;"|"&amp;AC1428&amp;"|"&amp;AD1428&amp;"|"&amp;AE1428&amp;"|"&amp;AF1428&amp;"|"&amp;AG1428</f>
        <v>City Hotel|0|149|2016|August|35|27|2|3|2|0|0|BB|DEU|Offline TA/TO|TA/TO|0|0|0|A|A|0|No Deposit|22||0|Transient|80.75|0|0|Check-Out|42614</v>
      </c>
      <c r="AI1428" s="0" t="str">
        <f aca="false">IF(COUNTIF($AH$4:$AH$2603,AH1428)&gt;1,"Duplicate","Unique")</f>
        <v>Unique</v>
      </c>
      <c r="AJ1428" s="0" t="str">
        <f aca="false">IF(COUNTBLANK(B1428:AG1428)&gt;0,"Missing ("&amp;COUNTBLANK(B1428:AG1428)&amp;")","Complete")</f>
        <v>Missing (1)</v>
      </c>
    </row>
    <row r="1429" customFormat="false" ht="15" hidden="false" customHeight="false" outlineLevel="0" collapsed="false">
      <c r="A1429" s="14" t="n">
        <v>1426</v>
      </c>
      <c r="B1429" s="14" t="s">
        <v>80</v>
      </c>
      <c r="C1429" s="14" t="n">
        <v>0</v>
      </c>
      <c r="D1429" s="14" t="n">
        <v>183</v>
      </c>
      <c r="E1429" s="14" t="n">
        <v>2016</v>
      </c>
      <c r="F1429" s="14" t="s">
        <v>106</v>
      </c>
      <c r="G1429" s="14" t="n">
        <v>16</v>
      </c>
      <c r="H1429" s="14" t="n">
        <v>16</v>
      </c>
      <c r="I1429" s="14" t="n">
        <v>1</v>
      </c>
      <c r="J1429" s="14" t="n">
        <v>1</v>
      </c>
      <c r="K1429" s="14" t="n">
        <v>2</v>
      </c>
      <c r="L1429" s="14" t="n">
        <v>0</v>
      </c>
      <c r="M1429" s="14" t="n">
        <v>0</v>
      </c>
      <c r="N1429" s="14" t="s">
        <v>112</v>
      </c>
      <c r="O1429" s="14" t="s">
        <v>115</v>
      </c>
      <c r="P1429" s="14" t="s">
        <v>116</v>
      </c>
      <c r="Q1429" s="14" t="s">
        <v>94</v>
      </c>
      <c r="R1429" s="14" t="n">
        <v>0</v>
      </c>
      <c r="S1429" s="14" t="n">
        <v>0</v>
      </c>
      <c r="T1429" s="14" t="n">
        <v>0</v>
      </c>
      <c r="U1429" s="14" t="s">
        <v>95</v>
      </c>
      <c r="V1429" s="14" t="s">
        <v>95</v>
      </c>
      <c r="W1429" s="14" t="n">
        <v>0</v>
      </c>
      <c r="X1429" s="14" t="s">
        <v>86</v>
      </c>
      <c r="Y1429" s="14" t="n">
        <v>298</v>
      </c>
      <c r="Z1429" s="14"/>
      <c r="AA1429" s="14" t="n">
        <v>0</v>
      </c>
      <c r="AB1429" s="14" t="s">
        <v>101</v>
      </c>
      <c r="AC1429" s="14" t="n">
        <v>85</v>
      </c>
      <c r="AD1429" s="14" t="n">
        <v>0</v>
      </c>
      <c r="AE1429" s="14" t="n">
        <v>0</v>
      </c>
      <c r="AF1429" s="14" t="s">
        <v>88</v>
      </c>
      <c r="AG1429" s="15" t="n">
        <v>42478</v>
      </c>
      <c r="AH1429" s="14" t="str">
        <f aca="false">B1429&amp;"|"&amp;C1429&amp;"|"&amp;D1429&amp;"|"&amp;E1429&amp;"|"&amp;F1429&amp;"|"&amp;G1429&amp;"|"&amp;H1429&amp;"|"&amp;I1429&amp;"|"&amp;J1429&amp;"|"&amp;K1429&amp;"|"&amp;L1429&amp;"|"&amp;M1429&amp;"|"&amp;N1429&amp;"|"&amp;O1429&amp;"|"&amp;P1429&amp;"|"&amp;Q1429&amp;"|"&amp;R1429&amp;"|"&amp;S1429&amp;"|"&amp;T1429&amp;"|"&amp;U1429&amp;"|"&amp;V1429&amp;"|"&amp;W1429&amp;"|"&amp;X1429&amp;"|"&amp;Y1429&amp;"|"&amp;Z1429&amp;"|"&amp;AA1429&amp;"|"&amp;AB1429&amp;"|"&amp;AC1429&amp;"|"&amp;AD1429&amp;"|"&amp;AE1429&amp;"|"&amp;AF1429&amp;"|"&amp;AG1429</f>
        <v>Resort Hotel|0|183|2016|April|16|16|1|1|2|0|0|HB|ESP|Groups|TA/TO|0|0|0|A|A|0|No Deposit|298||0|Transient-Party|85|0|0|Check-Out|42478</v>
      </c>
      <c r="AI1429" s="14" t="str">
        <f aca="false">IF(COUNTIF($AH$4:$AH$2603,AH1429)&gt;1,"Duplicate","Unique")</f>
        <v>Unique</v>
      </c>
      <c r="AJ1429" s="14" t="str">
        <f aca="false">IF(COUNTBLANK(B1429:AG1429)&gt;0,"Missing ("&amp;COUNTBLANK(B1429:AG1429)&amp;")","Complete")</f>
        <v>Missing (1)</v>
      </c>
    </row>
    <row r="1430" customFormat="false" ht="15" hidden="false" customHeight="false" outlineLevel="0" collapsed="false">
      <c r="A1430" s="0" t="n">
        <v>1427</v>
      </c>
      <c r="B1430" s="0" t="s">
        <v>90</v>
      </c>
      <c r="C1430" s="0" t="n">
        <v>0</v>
      </c>
      <c r="D1430" s="0" t="n">
        <v>27</v>
      </c>
      <c r="E1430" s="0" t="n">
        <v>2017</v>
      </c>
      <c r="F1430" s="0" t="s">
        <v>118</v>
      </c>
      <c r="G1430" s="0" t="n">
        <v>7</v>
      </c>
      <c r="H1430" s="0" t="n">
        <v>12</v>
      </c>
      <c r="I1430" s="0" t="n">
        <v>2</v>
      </c>
      <c r="J1430" s="0" t="n">
        <v>1</v>
      </c>
      <c r="K1430" s="0" t="n">
        <v>2</v>
      </c>
      <c r="L1430" s="0" t="n">
        <v>0</v>
      </c>
      <c r="M1430" s="0" t="n">
        <v>0</v>
      </c>
      <c r="N1430" s="0" t="s">
        <v>82</v>
      </c>
      <c r="O1430" s="0" t="s">
        <v>122</v>
      </c>
      <c r="P1430" s="0" t="s">
        <v>99</v>
      </c>
      <c r="Q1430" s="0" t="s">
        <v>94</v>
      </c>
      <c r="R1430" s="0" t="n">
        <v>0</v>
      </c>
      <c r="S1430" s="0" t="n">
        <v>0</v>
      </c>
      <c r="T1430" s="0" t="n">
        <v>0</v>
      </c>
      <c r="U1430" s="0" t="s">
        <v>95</v>
      </c>
      <c r="V1430" s="0" t="s">
        <v>109</v>
      </c>
      <c r="W1430" s="0" t="n">
        <v>0</v>
      </c>
      <c r="X1430" s="0" t="s">
        <v>86</v>
      </c>
      <c r="Y1430" s="0" t="n">
        <v>28</v>
      </c>
      <c r="AA1430" s="0" t="n">
        <v>0</v>
      </c>
      <c r="AB1430" s="0" t="s">
        <v>87</v>
      </c>
      <c r="AC1430" s="0" t="n">
        <v>75</v>
      </c>
      <c r="AD1430" s="0" t="n">
        <v>0</v>
      </c>
      <c r="AE1430" s="0" t="n">
        <v>0</v>
      </c>
      <c r="AF1430" s="0" t="s">
        <v>88</v>
      </c>
      <c r="AG1430" s="13" t="n">
        <v>42781</v>
      </c>
      <c r="AH1430" s="0" t="str">
        <f aca="false">B1430&amp;"|"&amp;C1430&amp;"|"&amp;D1430&amp;"|"&amp;E1430&amp;"|"&amp;F1430&amp;"|"&amp;G1430&amp;"|"&amp;H1430&amp;"|"&amp;I1430&amp;"|"&amp;J1430&amp;"|"&amp;K1430&amp;"|"&amp;L1430&amp;"|"&amp;M1430&amp;"|"&amp;N1430&amp;"|"&amp;O1430&amp;"|"&amp;P1430&amp;"|"&amp;Q1430&amp;"|"&amp;R1430&amp;"|"&amp;S1430&amp;"|"&amp;T1430&amp;"|"&amp;U1430&amp;"|"&amp;V1430&amp;"|"&amp;W1430&amp;"|"&amp;X1430&amp;"|"&amp;Y1430&amp;"|"&amp;Z1430&amp;"|"&amp;AA1430&amp;"|"&amp;AB1430&amp;"|"&amp;AC1430&amp;"|"&amp;AD1430&amp;"|"&amp;AE1430&amp;"|"&amp;AF1430&amp;"|"&amp;AG1430</f>
        <v>City Hotel|0|27|2017|February|7|12|2|1|2|0|0|BB|FRA|Offline TA/TO|TA/TO|0|0|0|A|D|0|No Deposit|28||0|Transient|75|0|0|Check-Out|42781</v>
      </c>
      <c r="AI1430" s="0" t="str">
        <f aca="false">IF(COUNTIF($AH$4:$AH$2603,AH1430)&gt;1,"Duplicate","Unique")</f>
        <v>Unique</v>
      </c>
      <c r="AJ1430" s="0" t="str">
        <f aca="false">IF(COUNTBLANK(B1430:AG1430)&gt;0,"Missing ("&amp;COUNTBLANK(B1430:AG1430)&amp;")","Complete")</f>
        <v>Missing (1)</v>
      </c>
    </row>
    <row r="1431" customFormat="false" ht="15" hidden="false" customHeight="false" outlineLevel="0" collapsed="false">
      <c r="A1431" s="14" t="n">
        <v>1428</v>
      </c>
      <c r="B1431" s="14" t="s">
        <v>80</v>
      </c>
      <c r="C1431" s="14" t="n">
        <v>1</v>
      </c>
      <c r="D1431" s="14" t="n">
        <v>143</v>
      </c>
      <c r="E1431" s="14" t="n">
        <v>2015</v>
      </c>
      <c r="F1431" s="14" t="s">
        <v>111</v>
      </c>
      <c r="G1431" s="14" t="n">
        <v>41</v>
      </c>
      <c r="H1431" s="14" t="n">
        <v>10</v>
      </c>
      <c r="I1431" s="14" t="n">
        <v>2</v>
      </c>
      <c r="J1431" s="14" t="n">
        <v>5</v>
      </c>
      <c r="K1431" s="14" t="n">
        <v>2</v>
      </c>
      <c r="L1431" s="14" t="n">
        <v>0</v>
      </c>
      <c r="M1431" s="14" t="n">
        <v>0</v>
      </c>
      <c r="N1431" s="14" t="s">
        <v>82</v>
      </c>
      <c r="O1431" s="14" t="s">
        <v>92</v>
      </c>
      <c r="P1431" s="14" t="s">
        <v>116</v>
      </c>
      <c r="Q1431" s="14" t="s">
        <v>94</v>
      </c>
      <c r="R1431" s="14" t="n">
        <v>0</v>
      </c>
      <c r="S1431" s="14" t="n">
        <v>0</v>
      </c>
      <c r="T1431" s="14" t="n">
        <v>0</v>
      </c>
      <c r="U1431" s="14" t="s">
        <v>95</v>
      </c>
      <c r="V1431" s="14" t="s">
        <v>95</v>
      </c>
      <c r="W1431" s="14" t="n">
        <v>0</v>
      </c>
      <c r="X1431" s="14" t="s">
        <v>120</v>
      </c>
      <c r="Y1431" s="14" t="n">
        <v>96</v>
      </c>
      <c r="Z1431" s="14"/>
      <c r="AA1431" s="14" t="n">
        <v>0</v>
      </c>
      <c r="AB1431" s="14" t="s">
        <v>87</v>
      </c>
      <c r="AC1431" s="14" t="n">
        <v>36.05</v>
      </c>
      <c r="AD1431" s="14" t="n">
        <v>0</v>
      </c>
      <c r="AE1431" s="14" t="n">
        <v>0</v>
      </c>
      <c r="AF1431" s="14" t="s">
        <v>96</v>
      </c>
      <c r="AG1431" s="15" t="n">
        <v>42193</v>
      </c>
      <c r="AH1431" s="14" t="str">
        <f aca="false">B1431&amp;"|"&amp;C1431&amp;"|"&amp;D1431&amp;"|"&amp;E1431&amp;"|"&amp;F1431&amp;"|"&amp;G1431&amp;"|"&amp;H1431&amp;"|"&amp;I1431&amp;"|"&amp;J1431&amp;"|"&amp;K1431&amp;"|"&amp;L1431&amp;"|"&amp;M1431&amp;"|"&amp;N1431&amp;"|"&amp;O1431&amp;"|"&amp;P1431&amp;"|"&amp;Q1431&amp;"|"&amp;R1431&amp;"|"&amp;S1431&amp;"|"&amp;T1431&amp;"|"&amp;U1431&amp;"|"&amp;V1431&amp;"|"&amp;W1431&amp;"|"&amp;X1431&amp;"|"&amp;Y1431&amp;"|"&amp;Z1431&amp;"|"&amp;AA1431&amp;"|"&amp;AB1431&amp;"|"&amp;AC1431&amp;"|"&amp;AD1431&amp;"|"&amp;AE1431&amp;"|"&amp;AF1431&amp;"|"&amp;AG1431</f>
        <v>Resort Hotel|1|143|2015|October|41|10|2|5|2|0|0|BB|PRT|Groups|TA/TO|0|0|0|A|A|0|Non Refund|96||0|Transient|36.05|0|0|Canceled|42193</v>
      </c>
      <c r="AI1431" s="14" t="str">
        <f aca="false">IF(COUNTIF($AH$4:$AH$2603,AH1431)&gt;1,"Duplicate","Unique")</f>
        <v>Unique</v>
      </c>
      <c r="AJ1431" s="14" t="str">
        <f aca="false">IF(COUNTBLANK(B1431:AG1431)&gt;0,"Missing ("&amp;COUNTBLANK(B1431:AG1431)&amp;")","Complete")</f>
        <v>Missing (1)</v>
      </c>
    </row>
    <row r="1432" customFormat="false" ht="15" hidden="false" customHeight="false" outlineLevel="0" collapsed="false">
      <c r="A1432" s="0" t="n">
        <v>1429</v>
      </c>
      <c r="B1432" s="0" t="s">
        <v>80</v>
      </c>
      <c r="C1432" s="0" t="n">
        <v>1</v>
      </c>
      <c r="D1432" s="0" t="n">
        <v>139</v>
      </c>
      <c r="E1432" s="0" t="n">
        <v>2016</v>
      </c>
      <c r="F1432" s="0" t="s">
        <v>121</v>
      </c>
      <c r="G1432" s="0" t="n">
        <v>22</v>
      </c>
      <c r="H1432" s="0" t="n">
        <v>24</v>
      </c>
      <c r="I1432" s="0" t="n">
        <v>0</v>
      </c>
      <c r="J1432" s="0" t="n">
        <v>4</v>
      </c>
      <c r="K1432" s="0" t="n">
        <v>2</v>
      </c>
      <c r="L1432" s="0" t="n">
        <v>0</v>
      </c>
      <c r="M1432" s="0" t="n">
        <v>0</v>
      </c>
      <c r="N1432" s="0" t="s">
        <v>112</v>
      </c>
      <c r="O1432" s="0" t="s">
        <v>92</v>
      </c>
      <c r="P1432" s="0" t="s">
        <v>93</v>
      </c>
      <c r="Q1432" s="0" t="s">
        <v>94</v>
      </c>
      <c r="R1432" s="0" t="n">
        <v>0</v>
      </c>
      <c r="S1432" s="0" t="n">
        <v>0</v>
      </c>
      <c r="T1432" s="0" t="n">
        <v>0</v>
      </c>
      <c r="U1432" s="0" t="s">
        <v>124</v>
      </c>
      <c r="V1432" s="0" t="s">
        <v>124</v>
      </c>
      <c r="W1432" s="0" t="n">
        <v>1</v>
      </c>
      <c r="X1432" s="0" t="s">
        <v>86</v>
      </c>
      <c r="Y1432" s="0" t="n">
        <v>240</v>
      </c>
      <c r="AA1432" s="0" t="n">
        <v>0</v>
      </c>
      <c r="AB1432" s="0" t="s">
        <v>87</v>
      </c>
      <c r="AC1432" s="0" t="n">
        <v>118</v>
      </c>
      <c r="AD1432" s="0" t="n">
        <v>0</v>
      </c>
      <c r="AE1432" s="0" t="n">
        <v>1</v>
      </c>
      <c r="AF1432" s="0" t="s">
        <v>96</v>
      </c>
      <c r="AG1432" s="13" t="n">
        <v>42483</v>
      </c>
      <c r="AH1432" s="0" t="str">
        <f aca="false">B1432&amp;"|"&amp;C1432&amp;"|"&amp;D1432&amp;"|"&amp;E1432&amp;"|"&amp;F1432&amp;"|"&amp;G1432&amp;"|"&amp;H1432&amp;"|"&amp;I1432&amp;"|"&amp;J1432&amp;"|"&amp;K1432&amp;"|"&amp;L1432&amp;"|"&amp;M1432&amp;"|"&amp;N1432&amp;"|"&amp;O1432&amp;"|"&amp;P1432&amp;"|"&amp;Q1432&amp;"|"&amp;R1432&amp;"|"&amp;S1432&amp;"|"&amp;T1432&amp;"|"&amp;U1432&amp;"|"&amp;V1432&amp;"|"&amp;W1432&amp;"|"&amp;X1432&amp;"|"&amp;Y1432&amp;"|"&amp;Z1432&amp;"|"&amp;AA1432&amp;"|"&amp;AB1432&amp;"|"&amp;AC1432&amp;"|"&amp;AD1432&amp;"|"&amp;AE1432&amp;"|"&amp;AF1432&amp;"|"&amp;AG1432</f>
        <v>Resort Hotel|1|139|2016|May|22|24|0|4|2|0|0|HB|PRT|Online TA|TA/TO|0|0|0|E|E|1|No Deposit|240||0|Transient|118|0|1|Canceled|42483</v>
      </c>
      <c r="AI1432" s="0" t="str">
        <f aca="false">IF(COUNTIF($AH$4:$AH$2603,AH1432)&gt;1,"Duplicate","Unique")</f>
        <v>Unique</v>
      </c>
      <c r="AJ1432" s="0" t="str">
        <f aca="false">IF(COUNTBLANK(B1432:AG1432)&gt;0,"Missing ("&amp;COUNTBLANK(B1432:AG1432)&amp;")","Complete")</f>
        <v>Missing (1)</v>
      </c>
    </row>
    <row r="1433" customFormat="false" ht="15" hidden="false" customHeight="false" outlineLevel="0" collapsed="false">
      <c r="A1433" s="14" t="n">
        <v>1430</v>
      </c>
      <c r="B1433" s="14" t="s">
        <v>90</v>
      </c>
      <c r="C1433" s="14" t="n">
        <v>0</v>
      </c>
      <c r="D1433" s="14" t="n">
        <v>0</v>
      </c>
      <c r="E1433" s="14" t="n">
        <v>2015</v>
      </c>
      <c r="F1433" s="14" t="s">
        <v>119</v>
      </c>
      <c r="G1433" s="14" t="n">
        <v>35</v>
      </c>
      <c r="H1433" s="14" t="n">
        <v>29</v>
      </c>
      <c r="I1433" s="14" t="n">
        <v>2</v>
      </c>
      <c r="J1433" s="14" t="n">
        <v>5</v>
      </c>
      <c r="K1433" s="14" t="n">
        <v>2</v>
      </c>
      <c r="L1433" s="14" t="n">
        <v>0</v>
      </c>
      <c r="M1433" s="14" t="n">
        <v>0</v>
      </c>
      <c r="N1433" s="14" t="s">
        <v>107</v>
      </c>
      <c r="O1433" s="14" t="s">
        <v>143</v>
      </c>
      <c r="P1433" s="14" t="s">
        <v>93</v>
      </c>
      <c r="Q1433" s="14" t="s">
        <v>94</v>
      </c>
      <c r="R1433" s="14" t="n">
        <v>0</v>
      </c>
      <c r="S1433" s="14" t="n">
        <v>0</v>
      </c>
      <c r="T1433" s="14" t="n">
        <v>0</v>
      </c>
      <c r="U1433" s="14" t="s">
        <v>95</v>
      </c>
      <c r="V1433" s="14" t="s">
        <v>95</v>
      </c>
      <c r="W1433" s="14" t="n">
        <v>0</v>
      </c>
      <c r="X1433" s="14" t="s">
        <v>86</v>
      </c>
      <c r="Y1433" s="14" t="n">
        <v>9</v>
      </c>
      <c r="Z1433" s="14"/>
      <c r="AA1433" s="14" t="n">
        <v>0</v>
      </c>
      <c r="AB1433" s="14" t="s">
        <v>87</v>
      </c>
      <c r="AC1433" s="14" t="n">
        <v>99.14</v>
      </c>
      <c r="AD1433" s="14" t="n">
        <v>0</v>
      </c>
      <c r="AE1433" s="14" t="n">
        <v>0</v>
      </c>
      <c r="AF1433" s="14" t="s">
        <v>88</v>
      </c>
      <c r="AG1433" s="15" t="n">
        <v>42252</v>
      </c>
      <c r="AH1433" s="14" t="str">
        <f aca="false">B1433&amp;"|"&amp;C1433&amp;"|"&amp;D1433&amp;"|"&amp;E1433&amp;"|"&amp;F1433&amp;"|"&amp;G1433&amp;"|"&amp;H1433&amp;"|"&amp;I1433&amp;"|"&amp;J1433&amp;"|"&amp;K1433&amp;"|"&amp;L1433&amp;"|"&amp;M1433&amp;"|"&amp;N1433&amp;"|"&amp;O1433&amp;"|"&amp;P1433&amp;"|"&amp;Q1433&amp;"|"&amp;R1433&amp;"|"&amp;S1433&amp;"|"&amp;T1433&amp;"|"&amp;U1433&amp;"|"&amp;V1433&amp;"|"&amp;W1433&amp;"|"&amp;X1433&amp;"|"&amp;Y1433&amp;"|"&amp;Z1433&amp;"|"&amp;AA1433&amp;"|"&amp;AB1433&amp;"|"&amp;AC1433&amp;"|"&amp;AD1433&amp;"|"&amp;AE1433&amp;"|"&amp;AF1433&amp;"|"&amp;AG1433</f>
        <v>City Hotel|0|0|2015|August|35|29|2|5|2|0|0|SC|AUS|Online TA|TA/TO|0|0|0|A|A|0|No Deposit|9||0|Transient|99.14|0|0|Check-Out|42252</v>
      </c>
      <c r="AI1433" s="14" t="str">
        <f aca="false">IF(COUNTIF($AH$4:$AH$2603,AH1433)&gt;1,"Duplicate","Unique")</f>
        <v>Unique</v>
      </c>
      <c r="AJ1433" s="14" t="str">
        <f aca="false">IF(COUNTBLANK(B1433:AG1433)&gt;0,"Missing ("&amp;COUNTBLANK(B1433:AG1433)&amp;")","Complete")</f>
        <v>Missing (1)</v>
      </c>
    </row>
    <row r="1434" customFormat="false" ht="15" hidden="false" customHeight="false" outlineLevel="0" collapsed="false">
      <c r="A1434" s="0" t="n">
        <v>1431</v>
      </c>
      <c r="B1434" s="0" t="s">
        <v>80</v>
      </c>
      <c r="C1434" s="0" t="n">
        <v>0</v>
      </c>
      <c r="D1434" s="0" t="n">
        <v>7</v>
      </c>
      <c r="E1434" s="0" t="n">
        <v>2015</v>
      </c>
      <c r="F1434" s="0" t="s">
        <v>111</v>
      </c>
      <c r="G1434" s="0" t="n">
        <v>42</v>
      </c>
      <c r="H1434" s="0" t="n">
        <v>12</v>
      </c>
      <c r="I1434" s="0" t="n">
        <v>1</v>
      </c>
      <c r="J1434" s="0" t="n">
        <v>3</v>
      </c>
      <c r="K1434" s="0" t="n">
        <v>2</v>
      </c>
      <c r="L1434" s="0" t="n">
        <v>0</v>
      </c>
      <c r="M1434" s="0" t="n">
        <v>0</v>
      </c>
      <c r="N1434" s="0" t="s">
        <v>142</v>
      </c>
      <c r="O1434" s="0" t="s">
        <v>92</v>
      </c>
      <c r="P1434" s="0" t="s">
        <v>128</v>
      </c>
      <c r="Q1434" s="0" t="s">
        <v>128</v>
      </c>
      <c r="R1434" s="0" t="n">
        <v>0</v>
      </c>
      <c r="S1434" s="0" t="n">
        <v>0</v>
      </c>
      <c r="T1434" s="0" t="n">
        <v>0</v>
      </c>
      <c r="U1434" s="0" t="s">
        <v>95</v>
      </c>
      <c r="V1434" s="0" t="s">
        <v>95</v>
      </c>
      <c r="W1434" s="0" t="n">
        <v>0</v>
      </c>
      <c r="X1434" s="0" t="s">
        <v>120</v>
      </c>
      <c r="Z1434" s="0" t="n">
        <v>174</v>
      </c>
      <c r="AA1434" s="0" t="n">
        <v>0</v>
      </c>
      <c r="AB1434" s="0" t="s">
        <v>101</v>
      </c>
      <c r="AC1434" s="0" t="n">
        <v>109</v>
      </c>
      <c r="AD1434" s="0" t="n">
        <v>0</v>
      </c>
      <c r="AE1434" s="0" t="n">
        <v>0</v>
      </c>
      <c r="AF1434" s="0" t="s">
        <v>88</v>
      </c>
      <c r="AG1434" s="13" t="n">
        <v>42293</v>
      </c>
      <c r="AH1434" s="0" t="str">
        <f aca="false">B1434&amp;"|"&amp;C1434&amp;"|"&amp;D1434&amp;"|"&amp;E1434&amp;"|"&amp;F1434&amp;"|"&amp;G1434&amp;"|"&amp;H1434&amp;"|"&amp;I1434&amp;"|"&amp;J1434&amp;"|"&amp;K1434&amp;"|"&amp;L1434&amp;"|"&amp;M1434&amp;"|"&amp;N1434&amp;"|"&amp;O1434&amp;"|"&amp;P1434&amp;"|"&amp;Q1434&amp;"|"&amp;R1434&amp;"|"&amp;S1434&amp;"|"&amp;T1434&amp;"|"&amp;U1434&amp;"|"&amp;V1434&amp;"|"&amp;W1434&amp;"|"&amp;X1434&amp;"|"&amp;Y1434&amp;"|"&amp;Z1434&amp;"|"&amp;AA1434&amp;"|"&amp;AB1434&amp;"|"&amp;AC1434&amp;"|"&amp;AD1434&amp;"|"&amp;AE1434&amp;"|"&amp;AF1434&amp;"|"&amp;AG1434</f>
        <v>Resort Hotel|0|7|2015|October|42|12|1|3|2|0|0|FB|PRT|Corporate|Corporate|0|0|0|A|A|0|Non Refund||174|0|Transient-Party|109|0|0|Check-Out|42293</v>
      </c>
      <c r="AI1434" s="0" t="str">
        <f aca="false">IF(COUNTIF($AH$4:$AH$2603,AH1434)&gt;1,"Duplicate","Unique")</f>
        <v>Unique</v>
      </c>
      <c r="AJ1434" s="0" t="str">
        <f aca="false">IF(COUNTBLANK(B1434:AG1434)&gt;0,"Missing ("&amp;COUNTBLANK(B1434:AG1434)&amp;")","Complete")</f>
        <v>Missing (1)</v>
      </c>
    </row>
    <row r="1435" customFormat="false" ht="15" hidden="false" customHeight="false" outlineLevel="0" collapsed="false">
      <c r="A1435" s="14" t="n">
        <v>1432</v>
      </c>
      <c r="B1435" s="14" t="s">
        <v>90</v>
      </c>
      <c r="C1435" s="14" t="n">
        <v>1</v>
      </c>
      <c r="D1435" s="14" t="n">
        <v>101</v>
      </c>
      <c r="E1435" s="14" t="n">
        <v>2016</v>
      </c>
      <c r="F1435" s="14" t="s">
        <v>135</v>
      </c>
      <c r="G1435" s="14" t="n">
        <v>27</v>
      </c>
      <c r="H1435" s="14" t="n">
        <v>27</v>
      </c>
      <c r="I1435" s="14" t="n">
        <v>1</v>
      </c>
      <c r="J1435" s="14" t="n">
        <v>5</v>
      </c>
      <c r="K1435" s="14" t="n">
        <v>1</v>
      </c>
      <c r="L1435" s="14" t="n">
        <v>0</v>
      </c>
      <c r="M1435" s="14" t="n">
        <v>0</v>
      </c>
      <c r="N1435" s="14" t="s">
        <v>82</v>
      </c>
      <c r="O1435" s="14" t="s">
        <v>92</v>
      </c>
      <c r="P1435" s="14" t="s">
        <v>116</v>
      </c>
      <c r="Q1435" s="14" t="s">
        <v>94</v>
      </c>
      <c r="R1435" s="14" t="n">
        <v>0</v>
      </c>
      <c r="S1435" s="14" t="n">
        <v>0</v>
      </c>
      <c r="T1435" s="14" t="n">
        <v>0</v>
      </c>
      <c r="U1435" s="14" t="s">
        <v>95</v>
      </c>
      <c r="V1435" s="14" t="s">
        <v>95</v>
      </c>
      <c r="W1435" s="14" t="n">
        <v>0</v>
      </c>
      <c r="X1435" s="14" t="s">
        <v>120</v>
      </c>
      <c r="Y1435" s="14"/>
      <c r="Z1435" s="14"/>
      <c r="AA1435" s="14" t="n">
        <v>0</v>
      </c>
      <c r="AB1435" s="14" t="s">
        <v>87</v>
      </c>
      <c r="AC1435" s="14" t="n">
        <v>140</v>
      </c>
      <c r="AD1435" s="14" t="n">
        <v>0</v>
      </c>
      <c r="AE1435" s="14" t="n">
        <v>0</v>
      </c>
      <c r="AF1435" s="14" t="s">
        <v>96</v>
      </c>
      <c r="AG1435" s="15" t="n">
        <v>42496</v>
      </c>
      <c r="AH1435" s="14" t="str">
        <f aca="false">B1435&amp;"|"&amp;C1435&amp;"|"&amp;D1435&amp;"|"&amp;E1435&amp;"|"&amp;F1435&amp;"|"&amp;G1435&amp;"|"&amp;H1435&amp;"|"&amp;I1435&amp;"|"&amp;J1435&amp;"|"&amp;K1435&amp;"|"&amp;L1435&amp;"|"&amp;M1435&amp;"|"&amp;N1435&amp;"|"&amp;O1435&amp;"|"&amp;P1435&amp;"|"&amp;Q1435&amp;"|"&amp;R1435&amp;"|"&amp;S1435&amp;"|"&amp;T1435&amp;"|"&amp;U1435&amp;"|"&amp;V1435&amp;"|"&amp;W1435&amp;"|"&amp;X1435&amp;"|"&amp;Y1435&amp;"|"&amp;Z1435&amp;"|"&amp;AA1435&amp;"|"&amp;AB1435&amp;"|"&amp;AC1435&amp;"|"&amp;AD1435&amp;"|"&amp;AE1435&amp;"|"&amp;AF1435&amp;"|"&amp;AG1435</f>
        <v>City Hotel|1|101|2016|June|27|27|1|5|1|0|0|BB|PRT|Groups|TA/TO|0|0|0|A|A|0|Non Refund|||0|Transient|140|0|0|Canceled|42496</v>
      </c>
      <c r="AI1435" s="14" t="str">
        <f aca="false">IF(COUNTIF($AH$4:$AH$2603,AH1435)&gt;1,"Duplicate","Unique")</f>
        <v>Duplicate</v>
      </c>
      <c r="AJ1435" s="14" t="str">
        <f aca="false">IF(COUNTBLANK(B1435:AG1435)&gt;0,"Missing ("&amp;COUNTBLANK(B1435:AG1435)&amp;")","Complete")</f>
        <v>Missing (2)</v>
      </c>
    </row>
    <row r="1436" customFormat="false" ht="15" hidden="false" customHeight="false" outlineLevel="0" collapsed="false">
      <c r="A1436" s="0" t="n">
        <v>1433</v>
      </c>
      <c r="B1436" s="0" t="s">
        <v>80</v>
      </c>
      <c r="C1436" s="0" t="n">
        <v>0</v>
      </c>
      <c r="D1436" s="0" t="n">
        <v>101</v>
      </c>
      <c r="E1436" s="0" t="n">
        <v>2016</v>
      </c>
      <c r="F1436" s="0" t="s">
        <v>106</v>
      </c>
      <c r="G1436" s="0" t="n">
        <v>17</v>
      </c>
      <c r="H1436" s="0" t="n">
        <v>23</v>
      </c>
      <c r="I1436" s="0" t="n">
        <v>2</v>
      </c>
      <c r="J1436" s="0" t="n">
        <v>5</v>
      </c>
      <c r="K1436" s="0" t="n">
        <v>2</v>
      </c>
      <c r="L1436" s="0" t="n">
        <v>0</v>
      </c>
      <c r="M1436" s="0" t="n">
        <v>0</v>
      </c>
      <c r="N1436" s="0" t="s">
        <v>112</v>
      </c>
      <c r="O1436" s="0" t="s">
        <v>147</v>
      </c>
      <c r="P1436" s="0" t="s">
        <v>99</v>
      </c>
      <c r="Q1436" s="0" t="s">
        <v>94</v>
      </c>
      <c r="R1436" s="0" t="n">
        <v>0</v>
      </c>
      <c r="S1436" s="0" t="n">
        <v>0</v>
      </c>
      <c r="T1436" s="0" t="n">
        <v>0</v>
      </c>
      <c r="U1436" s="0" t="s">
        <v>95</v>
      </c>
      <c r="V1436" s="0" t="s">
        <v>95</v>
      </c>
      <c r="W1436" s="0" t="n">
        <v>1</v>
      </c>
      <c r="X1436" s="0" t="s">
        <v>86</v>
      </c>
      <c r="Y1436" s="0" t="n">
        <v>177</v>
      </c>
      <c r="AA1436" s="0" t="n">
        <v>0</v>
      </c>
      <c r="AB1436" s="0" t="s">
        <v>87</v>
      </c>
      <c r="AC1436" s="0" t="n">
        <v>35.63</v>
      </c>
      <c r="AD1436" s="0" t="n">
        <v>0</v>
      </c>
      <c r="AE1436" s="0" t="n">
        <v>1</v>
      </c>
      <c r="AF1436" s="0" t="s">
        <v>88</v>
      </c>
      <c r="AG1436" s="13" t="n">
        <v>42490</v>
      </c>
      <c r="AH1436" s="0" t="str">
        <f aca="false">B1436&amp;"|"&amp;C1436&amp;"|"&amp;D1436&amp;"|"&amp;E1436&amp;"|"&amp;F1436&amp;"|"&amp;G1436&amp;"|"&amp;H1436&amp;"|"&amp;I1436&amp;"|"&amp;J1436&amp;"|"&amp;K1436&amp;"|"&amp;L1436&amp;"|"&amp;M1436&amp;"|"&amp;N1436&amp;"|"&amp;O1436&amp;"|"&amp;P1436&amp;"|"&amp;Q1436&amp;"|"&amp;R1436&amp;"|"&amp;S1436&amp;"|"&amp;T1436&amp;"|"&amp;U1436&amp;"|"&amp;V1436&amp;"|"&amp;W1436&amp;"|"&amp;X1436&amp;"|"&amp;Y1436&amp;"|"&amp;Z1436&amp;"|"&amp;AA1436&amp;"|"&amp;AB1436&amp;"|"&amp;AC1436&amp;"|"&amp;AD1436&amp;"|"&amp;AE1436&amp;"|"&amp;AF1436&amp;"|"&amp;AG1436</f>
        <v>Resort Hotel|0|101|2016|April|17|23|2|5|2|0|0|HB|IRL|Offline TA/TO|TA/TO|0|0|0|A|A|1|No Deposit|177||0|Transient|35.63|0|1|Check-Out|42490</v>
      </c>
      <c r="AI1436" s="0" t="str">
        <f aca="false">IF(COUNTIF($AH$4:$AH$2603,AH1436)&gt;1,"Duplicate","Unique")</f>
        <v>Unique</v>
      </c>
      <c r="AJ1436" s="0" t="str">
        <f aca="false">IF(COUNTBLANK(B1436:AG1436)&gt;0,"Missing ("&amp;COUNTBLANK(B1436:AG1436)&amp;")","Complete")</f>
        <v>Missing (1)</v>
      </c>
    </row>
    <row r="1437" customFormat="false" ht="15" hidden="false" customHeight="false" outlineLevel="0" collapsed="false">
      <c r="A1437" s="14" t="n">
        <v>1434</v>
      </c>
      <c r="B1437" s="14" t="s">
        <v>80</v>
      </c>
      <c r="C1437" s="14" t="n">
        <v>1</v>
      </c>
      <c r="D1437" s="14" t="n">
        <v>74</v>
      </c>
      <c r="E1437" s="14" t="n">
        <v>2015</v>
      </c>
      <c r="F1437" s="14" t="s">
        <v>119</v>
      </c>
      <c r="G1437" s="14" t="n">
        <v>31</v>
      </c>
      <c r="H1437" s="14" t="n">
        <v>1</v>
      </c>
      <c r="I1437" s="14" t="n">
        <v>2</v>
      </c>
      <c r="J1437" s="14" t="n">
        <v>5</v>
      </c>
      <c r="K1437" s="14" t="n">
        <v>2</v>
      </c>
      <c r="L1437" s="14" t="n">
        <v>2</v>
      </c>
      <c r="M1437" s="14" t="n">
        <v>0</v>
      </c>
      <c r="N1437" s="14" t="s">
        <v>82</v>
      </c>
      <c r="O1437" s="14" t="s">
        <v>92</v>
      </c>
      <c r="P1437" s="14" t="s">
        <v>84</v>
      </c>
      <c r="Q1437" s="14" t="s">
        <v>84</v>
      </c>
      <c r="R1437" s="14" t="n">
        <v>0</v>
      </c>
      <c r="S1437" s="14" t="n">
        <v>0</v>
      </c>
      <c r="T1437" s="14" t="n">
        <v>0</v>
      </c>
      <c r="U1437" s="14" t="s">
        <v>156</v>
      </c>
      <c r="V1437" s="14" t="s">
        <v>156</v>
      </c>
      <c r="W1437" s="14" t="n">
        <v>0</v>
      </c>
      <c r="X1437" s="14" t="s">
        <v>86</v>
      </c>
      <c r="Y1437" s="14" t="n">
        <v>250</v>
      </c>
      <c r="Z1437" s="14"/>
      <c r="AA1437" s="14" t="n">
        <v>0</v>
      </c>
      <c r="AB1437" s="14" t="s">
        <v>87</v>
      </c>
      <c r="AC1437" s="14" t="n">
        <v>177.14</v>
      </c>
      <c r="AD1437" s="14" t="n">
        <v>0</v>
      </c>
      <c r="AE1437" s="14" t="n">
        <v>0</v>
      </c>
      <c r="AF1437" s="14" t="s">
        <v>96</v>
      </c>
      <c r="AG1437" s="15" t="n">
        <v>42200</v>
      </c>
      <c r="AH1437" s="14" t="str">
        <f aca="false">B1437&amp;"|"&amp;C1437&amp;"|"&amp;D1437&amp;"|"&amp;E1437&amp;"|"&amp;F1437&amp;"|"&amp;G1437&amp;"|"&amp;H1437&amp;"|"&amp;I1437&amp;"|"&amp;J1437&amp;"|"&amp;K1437&amp;"|"&amp;L1437&amp;"|"&amp;M1437&amp;"|"&amp;N1437&amp;"|"&amp;O1437&amp;"|"&amp;P1437&amp;"|"&amp;Q1437&amp;"|"&amp;R1437&amp;"|"&amp;S1437&amp;"|"&amp;T1437&amp;"|"&amp;U1437&amp;"|"&amp;V1437&amp;"|"&amp;W1437&amp;"|"&amp;X1437&amp;"|"&amp;Y1437&amp;"|"&amp;Z1437&amp;"|"&amp;AA1437&amp;"|"&amp;AB1437&amp;"|"&amp;AC1437&amp;"|"&amp;AD1437&amp;"|"&amp;AE1437&amp;"|"&amp;AF1437&amp;"|"&amp;AG1437</f>
        <v>Resort Hotel|1|74|2015|August|31|1|2|5|2|2|0|BB|PRT|Direct|Direct|0|0|0|C|C|0|No Deposit|250||0|Transient|177.14|0|0|Canceled|42200</v>
      </c>
      <c r="AI1437" s="14" t="str">
        <f aca="false">IF(COUNTIF($AH$4:$AH$2603,AH1437)&gt;1,"Duplicate","Unique")</f>
        <v>Unique</v>
      </c>
      <c r="AJ1437" s="14" t="str">
        <f aca="false">IF(COUNTBLANK(B1437:AG1437)&gt;0,"Missing ("&amp;COUNTBLANK(B1437:AG1437)&amp;")","Complete")</f>
        <v>Missing (1)</v>
      </c>
    </row>
    <row r="1438" customFormat="false" ht="15" hidden="false" customHeight="false" outlineLevel="0" collapsed="false">
      <c r="A1438" s="0" t="n">
        <v>1435</v>
      </c>
      <c r="B1438" s="0" t="s">
        <v>80</v>
      </c>
      <c r="C1438" s="0" t="n">
        <v>0</v>
      </c>
      <c r="D1438" s="0" t="n">
        <v>13</v>
      </c>
      <c r="E1438" s="0" t="n">
        <v>2017</v>
      </c>
      <c r="F1438" s="0" t="s">
        <v>126</v>
      </c>
      <c r="G1438" s="0" t="n">
        <v>4</v>
      </c>
      <c r="H1438" s="0" t="n">
        <v>24</v>
      </c>
      <c r="I1438" s="0" t="n">
        <v>0</v>
      </c>
      <c r="J1438" s="0" t="n">
        <v>2</v>
      </c>
      <c r="K1438" s="0" t="n">
        <v>1</v>
      </c>
      <c r="L1438" s="0" t="n">
        <v>0</v>
      </c>
      <c r="M1438" s="0" t="n">
        <v>0</v>
      </c>
      <c r="N1438" s="0" t="s">
        <v>82</v>
      </c>
      <c r="O1438" s="0" t="s">
        <v>92</v>
      </c>
      <c r="P1438" s="0" t="s">
        <v>99</v>
      </c>
      <c r="Q1438" s="0" t="s">
        <v>94</v>
      </c>
      <c r="R1438" s="0" t="n">
        <v>0</v>
      </c>
      <c r="S1438" s="0" t="n">
        <v>0</v>
      </c>
      <c r="T1438" s="0" t="n">
        <v>0</v>
      </c>
      <c r="U1438" s="0" t="s">
        <v>95</v>
      </c>
      <c r="V1438" s="0" t="s">
        <v>109</v>
      </c>
      <c r="W1438" s="0" t="n">
        <v>0</v>
      </c>
      <c r="X1438" s="0" t="s">
        <v>86</v>
      </c>
      <c r="Y1438" s="0" t="n">
        <v>146</v>
      </c>
      <c r="AA1438" s="0" t="n">
        <v>0</v>
      </c>
      <c r="AB1438" s="0" t="s">
        <v>87</v>
      </c>
      <c r="AC1438" s="0" t="n">
        <v>35</v>
      </c>
      <c r="AD1438" s="0" t="n">
        <v>0</v>
      </c>
      <c r="AE1438" s="0" t="n">
        <v>0</v>
      </c>
      <c r="AF1438" s="0" t="s">
        <v>88</v>
      </c>
      <c r="AG1438" s="13" t="n">
        <v>42761</v>
      </c>
      <c r="AH1438" s="0" t="str">
        <f aca="false">B1438&amp;"|"&amp;C1438&amp;"|"&amp;D1438&amp;"|"&amp;E1438&amp;"|"&amp;F1438&amp;"|"&amp;G1438&amp;"|"&amp;H1438&amp;"|"&amp;I1438&amp;"|"&amp;J1438&amp;"|"&amp;K1438&amp;"|"&amp;L1438&amp;"|"&amp;M1438&amp;"|"&amp;N1438&amp;"|"&amp;O1438&amp;"|"&amp;P1438&amp;"|"&amp;Q1438&amp;"|"&amp;R1438&amp;"|"&amp;S1438&amp;"|"&amp;T1438&amp;"|"&amp;U1438&amp;"|"&amp;V1438&amp;"|"&amp;W1438&amp;"|"&amp;X1438&amp;"|"&amp;Y1438&amp;"|"&amp;Z1438&amp;"|"&amp;AA1438&amp;"|"&amp;AB1438&amp;"|"&amp;AC1438&amp;"|"&amp;AD1438&amp;"|"&amp;AE1438&amp;"|"&amp;AF1438&amp;"|"&amp;AG1438</f>
        <v>Resort Hotel|0|13|2017|January|4|24|0|2|1|0|0|BB|PRT|Offline TA/TO|TA/TO|0|0|0|A|D|0|No Deposit|146||0|Transient|35|0|0|Check-Out|42761</v>
      </c>
      <c r="AI1438" s="0" t="str">
        <f aca="false">IF(COUNTIF($AH$4:$AH$2603,AH1438)&gt;1,"Duplicate","Unique")</f>
        <v>Unique</v>
      </c>
      <c r="AJ1438" s="0" t="str">
        <f aca="false">IF(COUNTBLANK(B1438:AG1438)&gt;0,"Missing ("&amp;COUNTBLANK(B1438:AG1438)&amp;")","Complete")</f>
        <v>Missing (1)</v>
      </c>
    </row>
    <row r="1439" customFormat="false" ht="15" hidden="false" customHeight="false" outlineLevel="0" collapsed="false">
      <c r="A1439" s="14" t="n">
        <v>1436</v>
      </c>
      <c r="B1439" s="14" t="s">
        <v>80</v>
      </c>
      <c r="C1439" s="14" t="n">
        <v>1</v>
      </c>
      <c r="D1439" s="14" t="n">
        <v>259</v>
      </c>
      <c r="E1439" s="14" t="n">
        <v>2015</v>
      </c>
      <c r="F1439" s="14" t="s">
        <v>114</v>
      </c>
      <c r="G1439" s="14" t="n">
        <v>38</v>
      </c>
      <c r="H1439" s="14" t="n">
        <v>17</v>
      </c>
      <c r="I1439" s="14" t="n">
        <v>0</v>
      </c>
      <c r="J1439" s="14" t="n">
        <v>3</v>
      </c>
      <c r="K1439" s="14" t="n">
        <v>1</v>
      </c>
      <c r="L1439" s="14" t="n">
        <v>0</v>
      </c>
      <c r="M1439" s="14" t="n">
        <v>0</v>
      </c>
      <c r="N1439" s="14" t="s">
        <v>82</v>
      </c>
      <c r="O1439" s="14" t="s">
        <v>83</v>
      </c>
      <c r="P1439" s="14" t="s">
        <v>116</v>
      </c>
      <c r="Q1439" s="14" t="s">
        <v>128</v>
      </c>
      <c r="R1439" s="14" t="n">
        <v>0</v>
      </c>
      <c r="S1439" s="14" t="n">
        <v>1</v>
      </c>
      <c r="T1439" s="14" t="n">
        <v>0</v>
      </c>
      <c r="U1439" s="14" t="s">
        <v>95</v>
      </c>
      <c r="V1439" s="14" t="s">
        <v>95</v>
      </c>
      <c r="W1439" s="14" t="n">
        <v>0</v>
      </c>
      <c r="X1439" s="14" t="s">
        <v>120</v>
      </c>
      <c r="Y1439" s="14"/>
      <c r="Z1439" s="14" t="n">
        <v>223</v>
      </c>
      <c r="AA1439" s="14" t="n">
        <v>0</v>
      </c>
      <c r="AB1439" s="14" t="s">
        <v>87</v>
      </c>
      <c r="AC1439" s="14" t="n">
        <v>33.3</v>
      </c>
      <c r="AD1439" s="14" t="n">
        <v>0</v>
      </c>
      <c r="AE1439" s="14" t="n">
        <v>0</v>
      </c>
      <c r="AF1439" s="14" t="s">
        <v>96</v>
      </c>
      <c r="AG1439" s="15" t="n">
        <v>42025</v>
      </c>
      <c r="AH1439" s="14" t="str">
        <f aca="false">B1439&amp;"|"&amp;C1439&amp;"|"&amp;D1439&amp;"|"&amp;E1439&amp;"|"&amp;F1439&amp;"|"&amp;G1439&amp;"|"&amp;H1439&amp;"|"&amp;I1439&amp;"|"&amp;J1439&amp;"|"&amp;K1439&amp;"|"&amp;L1439&amp;"|"&amp;M1439&amp;"|"&amp;N1439&amp;"|"&amp;O1439&amp;"|"&amp;P1439&amp;"|"&amp;Q1439&amp;"|"&amp;R1439&amp;"|"&amp;S1439&amp;"|"&amp;T1439&amp;"|"&amp;U1439&amp;"|"&amp;V1439&amp;"|"&amp;W1439&amp;"|"&amp;X1439&amp;"|"&amp;Y1439&amp;"|"&amp;Z1439&amp;"|"&amp;AA1439&amp;"|"&amp;AB1439&amp;"|"&amp;AC1439&amp;"|"&amp;AD1439&amp;"|"&amp;AE1439&amp;"|"&amp;AF1439&amp;"|"&amp;AG1439</f>
        <v>Resort Hotel|1|259|2015|September|38|17|0|3|1|0|0|BB|GBR|Groups|Corporate|0|1|0|A|A|0|Non Refund||223|0|Transient|33.3|0|0|Canceled|42025</v>
      </c>
      <c r="AI1439" s="14" t="str">
        <f aca="false">IF(COUNTIF($AH$4:$AH$2603,AH1439)&gt;1,"Duplicate","Unique")</f>
        <v>Unique</v>
      </c>
      <c r="AJ1439" s="14" t="str">
        <f aca="false">IF(COUNTBLANK(B1439:AG1439)&gt;0,"Missing ("&amp;COUNTBLANK(B1439:AG1439)&amp;")","Complete")</f>
        <v>Missing (1)</v>
      </c>
    </row>
    <row r="1440" customFormat="false" ht="15" hidden="false" customHeight="false" outlineLevel="0" collapsed="false">
      <c r="A1440" s="0" t="n">
        <v>1437</v>
      </c>
      <c r="B1440" s="0" t="s">
        <v>90</v>
      </c>
      <c r="C1440" s="0" t="n">
        <v>0</v>
      </c>
      <c r="D1440" s="0" t="n">
        <v>2</v>
      </c>
      <c r="E1440" s="0" t="n">
        <v>2017</v>
      </c>
      <c r="F1440" s="0" t="s">
        <v>119</v>
      </c>
      <c r="G1440" s="0" t="n">
        <v>33</v>
      </c>
      <c r="H1440" s="0" t="n">
        <v>19</v>
      </c>
      <c r="I1440" s="0" t="n">
        <v>0</v>
      </c>
      <c r="J1440" s="0" t="n">
        <v>1</v>
      </c>
      <c r="K1440" s="0" t="n">
        <v>2</v>
      </c>
      <c r="L1440" s="0" t="n">
        <v>0</v>
      </c>
      <c r="M1440" s="0" t="n">
        <v>0</v>
      </c>
      <c r="N1440" s="0" t="s">
        <v>82</v>
      </c>
      <c r="O1440" s="0" t="s">
        <v>122</v>
      </c>
      <c r="P1440" s="0" t="s">
        <v>93</v>
      </c>
      <c r="Q1440" s="0" t="s">
        <v>94</v>
      </c>
      <c r="R1440" s="0" t="n">
        <v>0</v>
      </c>
      <c r="S1440" s="0" t="n">
        <v>0</v>
      </c>
      <c r="T1440" s="0" t="n">
        <v>0</v>
      </c>
      <c r="U1440" s="0" t="s">
        <v>109</v>
      </c>
      <c r="V1440" s="0" t="s">
        <v>109</v>
      </c>
      <c r="W1440" s="0" t="n">
        <v>0</v>
      </c>
      <c r="X1440" s="0" t="s">
        <v>86</v>
      </c>
      <c r="Y1440" s="0" t="n">
        <v>9</v>
      </c>
      <c r="AA1440" s="0" t="n">
        <v>0</v>
      </c>
      <c r="AB1440" s="0" t="s">
        <v>87</v>
      </c>
      <c r="AC1440" s="0" t="n">
        <v>149</v>
      </c>
      <c r="AD1440" s="0" t="n">
        <v>0</v>
      </c>
      <c r="AE1440" s="0" t="n">
        <v>1</v>
      </c>
      <c r="AF1440" s="0" t="s">
        <v>88</v>
      </c>
      <c r="AG1440" s="13" t="n">
        <v>42967</v>
      </c>
      <c r="AH1440" s="0" t="str">
        <f aca="false">B1440&amp;"|"&amp;C1440&amp;"|"&amp;D1440&amp;"|"&amp;E1440&amp;"|"&amp;F1440&amp;"|"&amp;G1440&amp;"|"&amp;H1440&amp;"|"&amp;I1440&amp;"|"&amp;J1440&amp;"|"&amp;K1440&amp;"|"&amp;L1440&amp;"|"&amp;M1440&amp;"|"&amp;N1440&amp;"|"&amp;O1440&amp;"|"&amp;P1440&amp;"|"&amp;Q1440&amp;"|"&amp;R1440&amp;"|"&amp;S1440&amp;"|"&amp;T1440&amp;"|"&amp;U1440&amp;"|"&amp;V1440&amp;"|"&amp;W1440&amp;"|"&amp;X1440&amp;"|"&amp;Y1440&amp;"|"&amp;Z1440&amp;"|"&amp;AA1440&amp;"|"&amp;AB1440&amp;"|"&amp;AC1440&amp;"|"&amp;AD1440&amp;"|"&amp;AE1440&amp;"|"&amp;AF1440&amp;"|"&amp;AG1440</f>
        <v>City Hotel|0|2|2017|August|33|19|0|1|2|0|0|BB|FRA|Online TA|TA/TO|0|0|0|D|D|0|No Deposit|9||0|Transient|149|0|1|Check-Out|42967</v>
      </c>
      <c r="AI1440" s="0" t="str">
        <f aca="false">IF(COUNTIF($AH$4:$AH$2603,AH1440)&gt;1,"Duplicate","Unique")</f>
        <v>Unique</v>
      </c>
      <c r="AJ1440" s="0" t="str">
        <f aca="false">IF(COUNTBLANK(B1440:AG1440)&gt;0,"Missing ("&amp;COUNTBLANK(B1440:AG1440)&amp;")","Complete")</f>
        <v>Missing (1)</v>
      </c>
    </row>
    <row r="1441" customFormat="false" ht="15" hidden="false" customHeight="false" outlineLevel="0" collapsed="false">
      <c r="A1441" s="14" t="n">
        <v>1438</v>
      </c>
      <c r="B1441" s="14" t="s">
        <v>90</v>
      </c>
      <c r="C1441" s="14" t="n">
        <v>0</v>
      </c>
      <c r="D1441" s="14" t="n">
        <v>3</v>
      </c>
      <c r="E1441" s="14" t="n">
        <v>2016</v>
      </c>
      <c r="F1441" s="14" t="s">
        <v>106</v>
      </c>
      <c r="G1441" s="14" t="n">
        <v>17</v>
      </c>
      <c r="H1441" s="14" t="n">
        <v>23</v>
      </c>
      <c r="I1441" s="14" t="n">
        <v>1</v>
      </c>
      <c r="J1441" s="14" t="n">
        <v>1</v>
      </c>
      <c r="K1441" s="14" t="n">
        <v>2</v>
      </c>
      <c r="L1441" s="14" t="n">
        <v>1</v>
      </c>
      <c r="M1441" s="14" t="n">
        <v>0</v>
      </c>
      <c r="N1441" s="14" t="s">
        <v>82</v>
      </c>
      <c r="O1441" s="14" t="s">
        <v>92</v>
      </c>
      <c r="P1441" s="14" t="s">
        <v>93</v>
      </c>
      <c r="Q1441" s="14" t="s">
        <v>94</v>
      </c>
      <c r="R1441" s="14" t="n">
        <v>0</v>
      </c>
      <c r="S1441" s="14" t="n">
        <v>0</v>
      </c>
      <c r="T1441" s="14" t="n">
        <v>0</v>
      </c>
      <c r="U1441" s="14" t="s">
        <v>95</v>
      </c>
      <c r="V1441" s="14" t="s">
        <v>124</v>
      </c>
      <c r="W1441" s="14" t="n">
        <v>0</v>
      </c>
      <c r="X1441" s="14" t="s">
        <v>86</v>
      </c>
      <c r="Y1441" s="14" t="n">
        <v>7</v>
      </c>
      <c r="Z1441" s="14"/>
      <c r="AA1441" s="14" t="n">
        <v>0</v>
      </c>
      <c r="AB1441" s="14" t="s">
        <v>87</v>
      </c>
      <c r="AC1441" s="14" t="n">
        <v>102.8</v>
      </c>
      <c r="AD1441" s="14" t="n">
        <v>0</v>
      </c>
      <c r="AE1441" s="14" t="n">
        <v>2</v>
      </c>
      <c r="AF1441" s="14" t="s">
        <v>88</v>
      </c>
      <c r="AG1441" s="15" t="n">
        <v>42485</v>
      </c>
      <c r="AH1441" s="14" t="str">
        <f aca="false">B1441&amp;"|"&amp;C1441&amp;"|"&amp;D1441&amp;"|"&amp;E1441&amp;"|"&amp;F1441&amp;"|"&amp;G1441&amp;"|"&amp;H1441&amp;"|"&amp;I1441&amp;"|"&amp;J1441&amp;"|"&amp;K1441&amp;"|"&amp;L1441&amp;"|"&amp;M1441&amp;"|"&amp;N1441&amp;"|"&amp;O1441&amp;"|"&amp;P1441&amp;"|"&amp;Q1441&amp;"|"&amp;R1441&amp;"|"&amp;S1441&amp;"|"&amp;T1441&amp;"|"&amp;U1441&amp;"|"&amp;V1441&amp;"|"&amp;W1441&amp;"|"&amp;X1441&amp;"|"&amp;Y1441&amp;"|"&amp;Z1441&amp;"|"&amp;AA1441&amp;"|"&amp;AB1441&amp;"|"&amp;AC1441&amp;"|"&amp;AD1441&amp;"|"&amp;AE1441&amp;"|"&amp;AF1441&amp;"|"&amp;AG1441</f>
        <v>City Hotel|0|3|2016|April|17|23|1|1|2|1|0|BB|PRT|Online TA|TA/TO|0|0|0|A|E|0|No Deposit|7||0|Transient|102.8|0|2|Check-Out|42485</v>
      </c>
      <c r="AI1441" s="14" t="str">
        <f aca="false">IF(COUNTIF($AH$4:$AH$2603,AH1441)&gt;1,"Duplicate","Unique")</f>
        <v>Unique</v>
      </c>
      <c r="AJ1441" s="14" t="str">
        <f aca="false">IF(COUNTBLANK(B1441:AG1441)&gt;0,"Missing ("&amp;COUNTBLANK(B1441:AG1441)&amp;")","Complete")</f>
        <v>Missing (1)</v>
      </c>
    </row>
    <row r="1442" customFormat="false" ht="15" hidden="false" customHeight="false" outlineLevel="0" collapsed="false">
      <c r="A1442" s="0" t="n">
        <v>1439</v>
      </c>
      <c r="B1442" s="0" t="s">
        <v>90</v>
      </c>
      <c r="C1442" s="0" t="n">
        <v>0</v>
      </c>
      <c r="D1442" s="0" t="n">
        <v>125</v>
      </c>
      <c r="E1442" s="0" t="n">
        <v>2017</v>
      </c>
      <c r="F1442" s="0" t="s">
        <v>135</v>
      </c>
      <c r="G1442" s="0" t="n">
        <v>23</v>
      </c>
      <c r="H1442" s="0" t="n">
        <v>4</v>
      </c>
      <c r="I1442" s="0" t="n">
        <v>2</v>
      </c>
      <c r="J1442" s="0" t="n">
        <v>1</v>
      </c>
      <c r="K1442" s="0" t="n">
        <v>2</v>
      </c>
      <c r="L1442" s="0" t="n">
        <v>0</v>
      </c>
      <c r="M1442" s="0" t="n">
        <v>0</v>
      </c>
      <c r="N1442" s="0" t="s">
        <v>107</v>
      </c>
      <c r="O1442" s="0" t="s">
        <v>130</v>
      </c>
      <c r="P1442" s="0" t="s">
        <v>93</v>
      </c>
      <c r="Q1442" s="0" t="s">
        <v>94</v>
      </c>
      <c r="R1442" s="0" t="n">
        <v>0</v>
      </c>
      <c r="S1442" s="0" t="n">
        <v>0</v>
      </c>
      <c r="T1442" s="0" t="n">
        <v>0</v>
      </c>
      <c r="U1442" s="0" t="s">
        <v>95</v>
      </c>
      <c r="V1442" s="0" t="s">
        <v>95</v>
      </c>
      <c r="W1442" s="0" t="n">
        <v>0</v>
      </c>
      <c r="X1442" s="0" t="s">
        <v>86</v>
      </c>
      <c r="Y1442" s="0" t="n">
        <v>9</v>
      </c>
      <c r="AA1442" s="0" t="n">
        <v>0</v>
      </c>
      <c r="AB1442" s="0" t="s">
        <v>87</v>
      </c>
      <c r="AC1442" s="0" t="n">
        <v>126</v>
      </c>
      <c r="AD1442" s="0" t="n">
        <v>0</v>
      </c>
      <c r="AE1442" s="0" t="n">
        <v>0</v>
      </c>
      <c r="AF1442" s="0" t="s">
        <v>88</v>
      </c>
      <c r="AG1442" s="13" t="n">
        <v>42893</v>
      </c>
      <c r="AH1442" s="0" t="str">
        <f aca="false">B1442&amp;"|"&amp;C1442&amp;"|"&amp;D1442&amp;"|"&amp;E1442&amp;"|"&amp;F1442&amp;"|"&amp;G1442&amp;"|"&amp;H1442&amp;"|"&amp;I1442&amp;"|"&amp;J1442&amp;"|"&amp;K1442&amp;"|"&amp;L1442&amp;"|"&amp;M1442&amp;"|"&amp;N1442&amp;"|"&amp;O1442&amp;"|"&amp;P1442&amp;"|"&amp;Q1442&amp;"|"&amp;R1442&amp;"|"&amp;S1442&amp;"|"&amp;T1442&amp;"|"&amp;U1442&amp;"|"&amp;V1442&amp;"|"&amp;W1442&amp;"|"&amp;X1442&amp;"|"&amp;Y1442&amp;"|"&amp;Z1442&amp;"|"&amp;AA1442&amp;"|"&amp;AB1442&amp;"|"&amp;AC1442&amp;"|"&amp;AD1442&amp;"|"&amp;AE1442&amp;"|"&amp;AF1442&amp;"|"&amp;AG1442</f>
        <v>City Hotel|0|125|2017|June|23|4|2|1|2|0|0|SC|NLD|Online TA|TA/TO|0|0|0|A|A|0|No Deposit|9||0|Transient|126|0|0|Check-Out|42893</v>
      </c>
      <c r="AI1442" s="0" t="str">
        <f aca="false">IF(COUNTIF($AH$4:$AH$2603,AH1442)&gt;1,"Duplicate","Unique")</f>
        <v>Unique</v>
      </c>
      <c r="AJ1442" s="0" t="str">
        <f aca="false">IF(COUNTBLANK(B1442:AG1442)&gt;0,"Missing ("&amp;COUNTBLANK(B1442:AG1442)&amp;")","Complete")</f>
        <v>Missing (1)</v>
      </c>
    </row>
    <row r="1443" customFormat="false" ht="15" hidden="false" customHeight="false" outlineLevel="0" collapsed="false">
      <c r="A1443" s="14" t="n">
        <v>1440</v>
      </c>
      <c r="B1443" s="14" t="s">
        <v>90</v>
      </c>
      <c r="C1443" s="14" t="n">
        <v>0</v>
      </c>
      <c r="D1443" s="14" t="n">
        <v>66</v>
      </c>
      <c r="E1443" s="14" t="n">
        <v>2016</v>
      </c>
      <c r="F1443" s="14" t="s">
        <v>135</v>
      </c>
      <c r="G1443" s="14" t="n">
        <v>26</v>
      </c>
      <c r="H1443" s="14" t="n">
        <v>20</v>
      </c>
      <c r="I1443" s="14" t="n">
        <v>1</v>
      </c>
      <c r="J1443" s="14" t="n">
        <v>1</v>
      </c>
      <c r="K1443" s="14" t="n">
        <v>2</v>
      </c>
      <c r="L1443" s="14" t="n">
        <v>0</v>
      </c>
      <c r="M1443" s="14" t="n">
        <v>0</v>
      </c>
      <c r="N1443" s="14" t="s">
        <v>82</v>
      </c>
      <c r="O1443" s="14" t="s">
        <v>122</v>
      </c>
      <c r="P1443" s="14" t="s">
        <v>99</v>
      </c>
      <c r="Q1443" s="14" t="s">
        <v>94</v>
      </c>
      <c r="R1443" s="14" t="n">
        <v>0</v>
      </c>
      <c r="S1443" s="14" t="n">
        <v>0</v>
      </c>
      <c r="T1443" s="14" t="n">
        <v>0</v>
      </c>
      <c r="U1443" s="14" t="s">
        <v>95</v>
      </c>
      <c r="V1443" s="14" t="s">
        <v>95</v>
      </c>
      <c r="W1443" s="14" t="n">
        <v>0</v>
      </c>
      <c r="X1443" s="14" t="s">
        <v>86</v>
      </c>
      <c r="Y1443" s="14" t="n">
        <v>3</v>
      </c>
      <c r="Z1443" s="14"/>
      <c r="AA1443" s="14" t="n">
        <v>0</v>
      </c>
      <c r="AB1443" s="14" t="s">
        <v>87</v>
      </c>
      <c r="AC1443" s="14" t="n">
        <v>89.75</v>
      </c>
      <c r="AD1443" s="14" t="n">
        <v>0</v>
      </c>
      <c r="AE1443" s="14" t="n">
        <v>0</v>
      </c>
      <c r="AF1443" s="14" t="s">
        <v>88</v>
      </c>
      <c r="AG1443" s="15" t="n">
        <v>42543</v>
      </c>
      <c r="AH1443" s="14" t="str">
        <f aca="false">B1443&amp;"|"&amp;C1443&amp;"|"&amp;D1443&amp;"|"&amp;E1443&amp;"|"&amp;F1443&amp;"|"&amp;G1443&amp;"|"&amp;H1443&amp;"|"&amp;I1443&amp;"|"&amp;J1443&amp;"|"&amp;K1443&amp;"|"&amp;L1443&amp;"|"&amp;M1443&amp;"|"&amp;N1443&amp;"|"&amp;O1443&amp;"|"&amp;P1443&amp;"|"&amp;Q1443&amp;"|"&amp;R1443&amp;"|"&amp;S1443&amp;"|"&amp;T1443&amp;"|"&amp;U1443&amp;"|"&amp;V1443&amp;"|"&amp;W1443&amp;"|"&amp;X1443&amp;"|"&amp;Y1443&amp;"|"&amp;Z1443&amp;"|"&amp;AA1443&amp;"|"&amp;AB1443&amp;"|"&amp;AC1443&amp;"|"&amp;AD1443&amp;"|"&amp;AE1443&amp;"|"&amp;AF1443&amp;"|"&amp;AG1443</f>
        <v>City Hotel|0|66|2016|June|26|20|1|1|2|0|0|BB|FRA|Offline TA/TO|TA/TO|0|0|0|A|A|0|No Deposit|3||0|Transient|89.75|0|0|Check-Out|42543</v>
      </c>
      <c r="AI1443" s="14" t="str">
        <f aca="false">IF(COUNTIF($AH$4:$AH$2603,AH1443)&gt;1,"Duplicate","Unique")</f>
        <v>Unique</v>
      </c>
      <c r="AJ1443" s="14" t="str">
        <f aca="false">IF(COUNTBLANK(B1443:AG1443)&gt;0,"Missing ("&amp;COUNTBLANK(B1443:AG1443)&amp;")","Complete")</f>
        <v>Missing (1)</v>
      </c>
    </row>
    <row r="1444" customFormat="false" ht="15" hidden="false" customHeight="false" outlineLevel="0" collapsed="false">
      <c r="A1444" s="0" t="n">
        <v>1441</v>
      </c>
      <c r="B1444" s="0" t="s">
        <v>90</v>
      </c>
      <c r="C1444" s="0" t="n">
        <v>1</v>
      </c>
      <c r="D1444" s="0" t="n">
        <v>59</v>
      </c>
      <c r="E1444" s="0" t="n">
        <v>2017</v>
      </c>
      <c r="F1444" s="0" t="s">
        <v>126</v>
      </c>
      <c r="G1444" s="0" t="n">
        <v>4</v>
      </c>
      <c r="H1444" s="0" t="n">
        <v>23</v>
      </c>
      <c r="I1444" s="0" t="n">
        <v>1</v>
      </c>
      <c r="J1444" s="0" t="n">
        <v>1</v>
      </c>
      <c r="K1444" s="0" t="n">
        <v>2</v>
      </c>
      <c r="L1444" s="0" t="n">
        <v>0</v>
      </c>
      <c r="M1444" s="0" t="n">
        <v>0</v>
      </c>
      <c r="N1444" s="0" t="s">
        <v>82</v>
      </c>
      <c r="O1444" s="0" t="s">
        <v>92</v>
      </c>
      <c r="P1444" s="0" t="s">
        <v>116</v>
      </c>
      <c r="Q1444" s="0" t="s">
        <v>94</v>
      </c>
      <c r="R1444" s="0" t="n">
        <v>0</v>
      </c>
      <c r="S1444" s="0" t="n">
        <v>0</v>
      </c>
      <c r="T1444" s="0" t="n">
        <v>0</v>
      </c>
      <c r="U1444" s="0" t="s">
        <v>95</v>
      </c>
      <c r="V1444" s="0" t="s">
        <v>95</v>
      </c>
      <c r="W1444" s="0" t="n">
        <v>0</v>
      </c>
      <c r="X1444" s="0" t="s">
        <v>120</v>
      </c>
      <c r="Y1444" s="0" t="n">
        <v>326</v>
      </c>
      <c r="AA1444" s="0" t="n">
        <v>0</v>
      </c>
      <c r="AB1444" s="0" t="s">
        <v>87</v>
      </c>
      <c r="AC1444" s="0" t="n">
        <v>80</v>
      </c>
      <c r="AD1444" s="0" t="n">
        <v>0</v>
      </c>
      <c r="AE1444" s="0" t="n">
        <v>0</v>
      </c>
      <c r="AF1444" s="0" t="s">
        <v>96</v>
      </c>
      <c r="AG1444" s="13" t="n">
        <v>42699</v>
      </c>
      <c r="AH1444" s="0" t="str">
        <f aca="false">B1444&amp;"|"&amp;C1444&amp;"|"&amp;D1444&amp;"|"&amp;E1444&amp;"|"&amp;F1444&amp;"|"&amp;G1444&amp;"|"&amp;H1444&amp;"|"&amp;I1444&amp;"|"&amp;J1444&amp;"|"&amp;K1444&amp;"|"&amp;L1444&amp;"|"&amp;M1444&amp;"|"&amp;N1444&amp;"|"&amp;O1444&amp;"|"&amp;P1444&amp;"|"&amp;Q1444&amp;"|"&amp;R1444&amp;"|"&amp;S1444&amp;"|"&amp;T1444&amp;"|"&amp;U1444&amp;"|"&amp;V1444&amp;"|"&amp;W1444&amp;"|"&amp;X1444&amp;"|"&amp;Y1444&amp;"|"&amp;Z1444&amp;"|"&amp;AA1444&amp;"|"&amp;AB1444&amp;"|"&amp;AC1444&amp;"|"&amp;AD1444&amp;"|"&amp;AE1444&amp;"|"&amp;AF1444&amp;"|"&amp;AG1444</f>
        <v>City Hotel|1|59|2017|January|4|23|1|1|2|0|0|BB|PRT|Groups|TA/TO|0|0|0|A|A|0|Non Refund|326||0|Transient|80|0|0|Canceled|42699</v>
      </c>
      <c r="AI1444" s="0" t="str">
        <f aca="false">IF(COUNTIF($AH$4:$AH$2603,AH1444)&gt;1,"Duplicate","Unique")</f>
        <v>Duplicate</v>
      </c>
      <c r="AJ1444" s="0" t="str">
        <f aca="false">IF(COUNTBLANK(B1444:AG1444)&gt;0,"Missing ("&amp;COUNTBLANK(B1444:AG1444)&amp;")","Complete")</f>
        <v>Missing (1)</v>
      </c>
    </row>
    <row r="1445" customFormat="false" ht="15" hidden="false" customHeight="false" outlineLevel="0" collapsed="false">
      <c r="A1445" s="14" t="n">
        <v>1442</v>
      </c>
      <c r="B1445" s="14" t="s">
        <v>90</v>
      </c>
      <c r="C1445" s="14" t="n">
        <v>1</v>
      </c>
      <c r="D1445" s="14" t="n">
        <v>296</v>
      </c>
      <c r="E1445" s="14" t="n">
        <v>2017</v>
      </c>
      <c r="F1445" s="14" t="s">
        <v>91</v>
      </c>
      <c r="G1445" s="14" t="n">
        <v>30</v>
      </c>
      <c r="H1445" s="14" t="n">
        <v>28</v>
      </c>
      <c r="I1445" s="14" t="n">
        <v>2</v>
      </c>
      <c r="J1445" s="14" t="n">
        <v>3</v>
      </c>
      <c r="K1445" s="14" t="n">
        <v>2</v>
      </c>
      <c r="L1445" s="14" t="n">
        <v>1</v>
      </c>
      <c r="M1445" s="14" t="n">
        <v>0</v>
      </c>
      <c r="N1445" s="14" t="s">
        <v>82</v>
      </c>
      <c r="O1445" s="14" t="s">
        <v>187</v>
      </c>
      <c r="P1445" s="14" t="s">
        <v>93</v>
      </c>
      <c r="Q1445" s="14" t="s">
        <v>94</v>
      </c>
      <c r="R1445" s="14" t="n">
        <v>0</v>
      </c>
      <c r="S1445" s="14" t="n">
        <v>0</v>
      </c>
      <c r="T1445" s="14" t="n">
        <v>0</v>
      </c>
      <c r="U1445" s="14" t="s">
        <v>85</v>
      </c>
      <c r="V1445" s="14" t="s">
        <v>85</v>
      </c>
      <c r="W1445" s="14" t="n">
        <v>0</v>
      </c>
      <c r="X1445" s="14" t="s">
        <v>86</v>
      </c>
      <c r="Y1445" s="14" t="n">
        <v>9</v>
      </c>
      <c r="Z1445" s="14"/>
      <c r="AA1445" s="14" t="n">
        <v>0</v>
      </c>
      <c r="AB1445" s="14" t="s">
        <v>87</v>
      </c>
      <c r="AC1445" s="14" t="n">
        <v>183.08</v>
      </c>
      <c r="AD1445" s="14" t="n">
        <v>0</v>
      </c>
      <c r="AE1445" s="14" t="n">
        <v>0</v>
      </c>
      <c r="AF1445" s="14" t="s">
        <v>96</v>
      </c>
      <c r="AG1445" s="15" t="n">
        <v>42855</v>
      </c>
      <c r="AH1445" s="14" t="str">
        <f aca="false">B1445&amp;"|"&amp;C1445&amp;"|"&amp;D1445&amp;"|"&amp;E1445&amp;"|"&amp;F1445&amp;"|"&amp;G1445&amp;"|"&amp;H1445&amp;"|"&amp;I1445&amp;"|"&amp;J1445&amp;"|"&amp;K1445&amp;"|"&amp;L1445&amp;"|"&amp;M1445&amp;"|"&amp;N1445&amp;"|"&amp;O1445&amp;"|"&amp;P1445&amp;"|"&amp;Q1445&amp;"|"&amp;R1445&amp;"|"&amp;S1445&amp;"|"&amp;T1445&amp;"|"&amp;U1445&amp;"|"&amp;V1445&amp;"|"&amp;W1445&amp;"|"&amp;X1445&amp;"|"&amp;Y1445&amp;"|"&amp;Z1445&amp;"|"&amp;AA1445&amp;"|"&amp;AB1445&amp;"|"&amp;AC1445&amp;"|"&amp;AD1445&amp;"|"&amp;AE1445&amp;"|"&amp;AF1445&amp;"|"&amp;AG1445</f>
        <v>City Hotel|1|296|2017|July|30|28|2|3|2|1|0|BB|DOM|Online TA|TA/TO|0|0|0|F|F|0|No Deposit|9||0|Transient|183.08|0|0|Canceled|42855</v>
      </c>
      <c r="AI1445" s="14" t="str">
        <f aca="false">IF(COUNTIF($AH$4:$AH$2603,AH1445)&gt;1,"Duplicate","Unique")</f>
        <v>Unique</v>
      </c>
      <c r="AJ1445" s="14" t="str">
        <f aca="false">IF(COUNTBLANK(B1445:AG1445)&gt;0,"Missing ("&amp;COUNTBLANK(B1445:AG1445)&amp;")","Complete")</f>
        <v>Missing (1)</v>
      </c>
    </row>
    <row r="1446" customFormat="false" ht="15" hidden="false" customHeight="false" outlineLevel="0" collapsed="false">
      <c r="A1446" s="0" t="n">
        <v>1443</v>
      </c>
      <c r="B1446" s="0" t="s">
        <v>90</v>
      </c>
      <c r="C1446" s="0" t="n">
        <v>0</v>
      </c>
      <c r="D1446" s="0" t="n">
        <v>32</v>
      </c>
      <c r="E1446" s="0" t="n">
        <v>2015</v>
      </c>
      <c r="F1446" s="0" t="s">
        <v>113</v>
      </c>
      <c r="G1446" s="0" t="n">
        <v>47</v>
      </c>
      <c r="H1446" s="0" t="n">
        <v>20</v>
      </c>
      <c r="I1446" s="0" t="n">
        <v>0</v>
      </c>
      <c r="J1446" s="0" t="n">
        <v>2</v>
      </c>
      <c r="K1446" s="0" t="n">
        <v>1</v>
      </c>
      <c r="L1446" s="0" t="n">
        <v>0</v>
      </c>
      <c r="M1446" s="0" t="n">
        <v>0</v>
      </c>
      <c r="N1446" s="0" t="s">
        <v>82</v>
      </c>
      <c r="O1446" s="0" t="s">
        <v>92</v>
      </c>
      <c r="P1446" s="0" t="s">
        <v>99</v>
      </c>
      <c r="Q1446" s="0" t="s">
        <v>94</v>
      </c>
      <c r="R1446" s="0" t="n">
        <v>0</v>
      </c>
      <c r="S1446" s="0" t="n">
        <v>0</v>
      </c>
      <c r="T1446" s="0" t="n">
        <v>0</v>
      </c>
      <c r="U1446" s="0" t="s">
        <v>95</v>
      </c>
      <c r="V1446" s="0" t="s">
        <v>95</v>
      </c>
      <c r="W1446" s="0" t="n">
        <v>0</v>
      </c>
      <c r="X1446" s="0" t="s">
        <v>86</v>
      </c>
      <c r="Y1446" s="0" t="n">
        <v>119</v>
      </c>
      <c r="AA1446" s="0" t="n">
        <v>0</v>
      </c>
      <c r="AB1446" s="0" t="s">
        <v>101</v>
      </c>
      <c r="AC1446" s="0" t="n">
        <v>73</v>
      </c>
      <c r="AD1446" s="0" t="n">
        <v>0</v>
      </c>
      <c r="AE1446" s="0" t="n">
        <v>0</v>
      </c>
      <c r="AF1446" s="0" t="s">
        <v>88</v>
      </c>
      <c r="AG1446" s="13" t="n">
        <v>42330</v>
      </c>
      <c r="AH1446" s="0" t="str">
        <f aca="false">B1446&amp;"|"&amp;C1446&amp;"|"&amp;D1446&amp;"|"&amp;E1446&amp;"|"&amp;F1446&amp;"|"&amp;G1446&amp;"|"&amp;H1446&amp;"|"&amp;I1446&amp;"|"&amp;J1446&amp;"|"&amp;K1446&amp;"|"&amp;L1446&amp;"|"&amp;M1446&amp;"|"&amp;N1446&amp;"|"&amp;O1446&amp;"|"&amp;P1446&amp;"|"&amp;Q1446&amp;"|"&amp;R1446&amp;"|"&amp;S1446&amp;"|"&amp;T1446&amp;"|"&amp;U1446&amp;"|"&amp;V1446&amp;"|"&amp;W1446&amp;"|"&amp;X1446&amp;"|"&amp;Y1446&amp;"|"&amp;Z1446&amp;"|"&amp;AA1446&amp;"|"&amp;AB1446&amp;"|"&amp;AC1446&amp;"|"&amp;AD1446&amp;"|"&amp;AE1446&amp;"|"&amp;AF1446&amp;"|"&amp;AG1446</f>
        <v>City Hotel|0|32|2015|November|47|20|0|2|1|0|0|BB|PRT|Offline TA/TO|TA/TO|0|0|0|A|A|0|No Deposit|119||0|Transient-Party|73|0|0|Check-Out|42330</v>
      </c>
      <c r="AI1446" s="0" t="str">
        <f aca="false">IF(COUNTIF($AH$4:$AH$2603,AH1446)&gt;1,"Duplicate","Unique")</f>
        <v>Duplicate</v>
      </c>
      <c r="AJ1446" s="0" t="str">
        <f aca="false">IF(COUNTBLANK(B1446:AG1446)&gt;0,"Missing ("&amp;COUNTBLANK(B1446:AG1446)&amp;")","Complete")</f>
        <v>Missing (1)</v>
      </c>
    </row>
    <row r="1447" customFormat="false" ht="15" hidden="false" customHeight="false" outlineLevel="0" collapsed="false">
      <c r="A1447" s="14" t="n">
        <v>1444</v>
      </c>
      <c r="B1447" s="14" t="s">
        <v>80</v>
      </c>
      <c r="C1447" s="14" t="n">
        <v>0</v>
      </c>
      <c r="D1447" s="14" t="n">
        <v>173</v>
      </c>
      <c r="E1447" s="14" t="n">
        <v>2016</v>
      </c>
      <c r="F1447" s="14" t="s">
        <v>111</v>
      </c>
      <c r="G1447" s="14" t="n">
        <v>43</v>
      </c>
      <c r="H1447" s="14" t="n">
        <v>17</v>
      </c>
      <c r="I1447" s="14" t="n">
        <v>2</v>
      </c>
      <c r="J1447" s="14" t="n">
        <v>5</v>
      </c>
      <c r="K1447" s="14" t="n">
        <v>2</v>
      </c>
      <c r="L1447" s="14" t="n">
        <v>0</v>
      </c>
      <c r="M1447" s="14" t="n">
        <v>0</v>
      </c>
      <c r="N1447" s="14" t="s">
        <v>82</v>
      </c>
      <c r="O1447" s="14" t="s">
        <v>83</v>
      </c>
      <c r="P1447" s="14" t="s">
        <v>93</v>
      </c>
      <c r="Q1447" s="14" t="s">
        <v>94</v>
      </c>
      <c r="R1447" s="14" t="n">
        <v>0</v>
      </c>
      <c r="S1447" s="14" t="n">
        <v>0</v>
      </c>
      <c r="T1447" s="14" t="n">
        <v>0</v>
      </c>
      <c r="U1447" s="14" t="s">
        <v>95</v>
      </c>
      <c r="V1447" s="14" t="s">
        <v>95</v>
      </c>
      <c r="W1447" s="14" t="n">
        <v>0</v>
      </c>
      <c r="X1447" s="14" t="s">
        <v>86</v>
      </c>
      <c r="Y1447" s="14" t="n">
        <v>240</v>
      </c>
      <c r="Z1447" s="14"/>
      <c r="AA1447" s="14" t="n">
        <v>0</v>
      </c>
      <c r="AB1447" s="14" t="s">
        <v>101</v>
      </c>
      <c r="AC1447" s="14" t="n">
        <v>57</v>
      </c>
      <c r="AD1447" s="14" t="n">
        <v>0</v>
      </c>
      <c r="AE1447" s="14" t="n">
        <v>1</v>
      </c>
      <c r="AF1447" s="14" t="s">
        <v>88</v>
      </c>
      <c r="AG1447" s="15" t="n">
        <v>42667</v>
      </c>
      <c r="AH1447" s="14" t="str">
        <f aca="false">B1447&amp;"|"&amp;C1447&amp;"|"&amp;D1447&amp;"|"&amp;E1447&amp;"|"&amp;F1447&amp;"|"&amp;G1447&amp;"|"&amp;H1447&amp;"|"&amp;I1447&amp;"|"&amp;J1447&amp;"|"&amp;K1447&amp;"|"&amp;L1447&amp;"|"&amp;M1447&amp;"|"&amp;N1447&amp;"|"&amp;O1447&amp;"|"&amp;P1447&amp;"|"&amp;Q1447&amp;"|"&amp;R1447&amp;"|"&amp;S1447&amp;"|"&amp;T1447&amp;"|"&amp;U1447&amp;"|"&amp;V1447&amp;"|"&amp;W1447&amp;"|"&amp;X1447&amp;"|"&amp;Y1447&amp;"|"&amp;Z1447&amp;"|"&amp;AA1447&amp;"|"&amp;AB1447&amp;"|"&amp;AC1447&amp;"|"&amp;AD1447&amp;"|"&amp;AE1447&amp;"|"&amp;AF1447&amp;"|"&amp;AG1447</f>
        <v>Resort Hotel|0|173|2016|October|43|17|2|5|2|0|0|BB|GBR|Online TA|TA/TO|0|0|0|A|A|0|No Deposit|240||0|Transient-Party|57|0|1|Check-Out|42667</v>
      </c>
      <c r="AI1447" s="14" t="str">
        <f aca="false">IF(COUNTIF($AH$4:$AH$2603,AH1447)&gt;1,"Duplicate","Unique")</f>
        <v>Unique</v>
      </c>
      <c r="AJ1447" s="14" t="str">
        <f aca="false">IF(COUNTBLANK(B1447:AG1447)&gt;0,"Missing ("&amp;COUNTBLANK(B1447:AG1447)&amp;")","Complete")</f>
        <v>Missing (1)</v>
      </c>
    </row>
    <row r="1448" customFormat="false" ht="15" hidden="false" customHeight="false" outlineLevel="0" collapsed="false">
      <c r="A1448" s="0" t="n">
        <v>1445</v>
      </c>
      <c r="B1448" s="0" t="s">
        <v>90</v>
      </c>
      <c r="C1448" s="0" t="n">
        <v>1</v>
      </c>
      <c r="D1448" s="0" t="n">
        <v>315</v>
      </c>
      <c r="E1448" s="0" t="n">
        <v>2017</v>
      </c>
      <c r="F1448" s="0" t="s">
        <v>119</v>
      </c>
      <c r="G1448" s="0" t="n">
        <v>31</v>
      </c>
      <c r="H1448" s="0" t="n">
        <v>3</v>
      </c>
      <c r="I1448" s="0" t="n">
        <v>2</v>
      </c>
      <c r="J1448" s="0" t="n">
        <v>5</v>
      </c>
      <c r="K1448" s="0" t="n">
        <v>2</v>
      </c>
      <c r="L1448" s="0" t="n">
        <v>0</v>
      </c>
      <c r="M1448" s="0" t="n">
        <v>0</v>
      </c>
      <c r="N1448" s="0" t="s">
        <v>107</v>
      </c>
      <c r="O1448" s="0" t="s">
        <v>158</v>
      </c>
      <c r="P1448" s="0" t="s">
        <v>93</v>
      </c>
      <c r="Q1448" s="0" t="s">
        <v>94</v>
      </c>
      <c r="R1448" s="0" t="n">
        <v>0</v>
      </c>
      <c r="S1448" s="0" t="n">
        <v>0</v>
      </c>
      <c r="T1448" s="0" t="n">
        <v>0</v>
      </c>
      <c r="U1448" s="0" t="s">
        <v>95</v>
      </c>
      <c r="V1448" s="0" t="s">
        <v>95</v>
      </c>
      <c r="W1448" s="0" t="n">
        <v>0</v>
      </c>
      <c r="X1448" s="0" t="s">
        <v>86</v>
      </c>
      <c r="Y1448" s="0" t="n">
        <v>9</v>
      </c>
      <c r="AA1448" s="0" t="n">
        <v>0</v>
      </c>
      <c r="AB1448" s="0" t="s">
        <v>87</v>
      </c>
      <c r="AC1448" s="0" t="n">
        <v>89.1</v>
      </c>
      <c r="AD1448" s="0" t="n">
        <v>0</v>
      </c>
      <c r="AE1448" s="0" t="n">
        <v>2</v>
      </c>
      <c r="AF1448" s="0" t="s">
        <v>96</v>
      </c>
      <c r="AG1448" s="13" t="n">
        <v>42698</v>
      </c>
      <c r="AH1448" s="0" t="str">
        <f aca="false">B1448&amp;"|"&amp;C1448&amp;"|"&amp;D1448&amp;"|"&amp;E1448&amp;"|"&amp;F1448&amp;"|"&amp;G1448&amp;"|"&amp;H1448&amp;"|"&amp;I1448&amp;"|"&amp;J1448&amp;"|"&amp;K1448&amp;"|"&amp;L1448&amp;"|"&amp;M1448&amp;"|"&amp;N1448&amp;"|"&amp;O1448&amp;"|"&amp;P1448&amp;"|"&amp;Q1448&amp;"|"&amp;R1448&amp;"|"&amp;S1448&amp;"|"&amp;T1448&amp;"|"&amp;U1448&amp;"|"&amp;V1448&amp;"|"&amp;W1448&amp;"|"&amp;X1448&amp;"|"&amp;Y1448&amp;"|"&amp;Z1448&amp;"|"&amp;AA1448&amp;"|"&amp;AB1448&amp;"|"&amp;AC1448&amp;"|"&amp;AD1448&amp;"|"&amp;AE1448&amp;"|"&amp;AF1448&amp;"|"&amp;AG1448</f>
        <v>City Hotel|1|315|2017|August|31|3|2|5|2|0|0|SC|ITA|Online TA|TA/TO|0|0|0|A|A|0|No Deposit|9||0|Transient|89.1|0|2|Canceled|42698</v>
      </c>
      <c r="AI1448" s="0" t="str">
        <f aca="false">IF(COUNTIF($AH$4:$AH$2603,AH1448)&gt;1,"Duplicate","Unique")</f>
        <v>Unique</v>
      </c>
      <c r="AJ1448" s="0" t="str">
        <f aca="false">IF(COUNTBLANK(B1448:AG1448)&gt;0,"Missing ("&amp;COUNTBLANK(B1448:AG1448)&amp;")","Complete")</f>
        <v>Missing (1)</v>
      </c>
    </row>
    <row r="1449" customFormat="false" ht="15" hidden="false" customHeight="false" outlineLevel="0" collapsed="false">
      <c r="A1449" s="14" t="n">
        <v>1446</v>
      </c>
      <c r="B1449" s="14" t="s">
        <v>90</v>
      </c>
      <c r="C1449" s="14" t="n">
        <v>0</v>
      </c>
      <c r="D1449" s="14" t="n">
        <v>12</v>
      </c>
      <c r="E1449" s="14" t="n">
        <v>2015</v>
      </c>
      <c r="F1449" s="14" t="s">
        <v>119</v>
      </c>
      <c r="G1449" s="14" t="n">
        <v>32</v>
      </c>
      <c r="H1449" s="14" t="n">
        <v>5</v>
      </c>
      <c r="I1449" s="14" t="n">
        <v>0</v>
      </c>
      <c r="J1449" s="14" t="n">
        <v>3</v>
      </c>
      <c r="K1449" s="14" t="n">
        <v>1</v>
      </c>
      <c r="L1449" s="14" t="n">
        <v>0</v>
      </c>
      <c r="M1449" s="14" t="n">
        <v>0</v>
      </c>
      <c r="N1449" s="14" t="s">
        <v>82</v>
      </c>
      <c r="O1449" s="14" t="s">
        <v>163</v>
      </c>
      <c r="P1449" s="14" t="s">
        <v>128</v>
      </c>
      <c r="Q1449" s="14" t="s">
        <v>128</v>
      </c>
      <c r="R1449" s="14" t="n">
        <v>0</v>
      </c>
      <c r="S1449" s="14" t="n">
        <v>0</v>
      </c>
      <c r="T1449" s="14" t="n">
        <v>0</v>
      </c>
      <c r="U1449" s="14" t="s">
        <v>95</v>
      </c>
      <c r="V1449" s="14" t="s">
        <v>95</v>
      </c>
      <c r="W1449" s="14" t="n">
        <v>0</v>
      </c>
      <c r="X1449" s="14" t="s">
        <v>86</v>
      </c>
      <c r="Y1449" s="14"/>
      <c r="Z1449" s="14" t="n">
        <v>38</v>
      </c>
      <c r="AA1449" s="14" t="n">
        <v>0</v>
      </c>
      <c r="AB1449" s="14" t="s">
        <v>101</v>
      </c>
      <c r="AC1449" s="14" t="n">
        <v>60</v>
      </c>
      <c r="AD1449" s="14" t="n">
        <v>0</v>
      </c>
      <c r="AE1449" s="14" t="n">
        <v>0</v>
      </c>
      <c r="AF1449" s="14" t="s">
        <v>88</v>
      </c>
      <c r="AG1449" s="15" t="n">
        <v>42224</v>
      </c>
      <c r="AH1449" s="14" t="str">
        <f aca="false">B1449&amp;"|"&amp;C1449&amp;"|"&amp;D1449&amp;"|"&amp;E1449&amp;"|"&amp;F1449&amp;"|"&amp;G1449&amp;"|"&amp;H1449&amp;"|"&amp;I1449&amp;"|"&amp;J1449&amp;"|"&amp;K1449&amp;"|"&amp;L1449&amp;"|"&amp;M1449&amp;"|"&amp;N1449&amp;"|"&amp;O1449&amp;"|"&amp;P1449&amp;"|"&amp;Q1449&amp;"|"&amp;R1449&amp;"|"&amp;S1449&amp;"|"&amp;T1449&amp;"|"&amp;U1449&amp;"|"&amp;V1449&amp;"|"&amp;W1449&amp;"|"&amp;X1449&amp;"|"&amp;Y1449&amp;"|"&amp;Z1449&amp;"|"&amp;AA1449&amp;"|"&amp;AB1449&amp;"|"&amp;AC1449&amp;"|"&amp;AD1449&amp;"|"&amp;AE1449&amp;"|"&amp;AF1449&amp;"|"&amp;AG1449</f>
        <v>City Hotel|0|12|2015|August|32|5|0|3|1|0|0|BB|RUS|Corporate|Corporate|0|0|0|A|A|0|No Deposit||38|0|Transient-Party|60|0|0|Check-Out|42224</v>
      </c>
      <c r="AI1449" s="14" t="str">
        <f aca="false">IF(COUNTIF($AH$4:$AH$2603,AH1449)&gt;1,"Duplicate","Unique")</f>
        <v>Unique</v>
      </c>
      <c r="AJ1449" s="14" t="str">
        <f aca="false">IF(COUNTBLANK(B1449:AG1449)&gt;0,"Missing ("&amp;COUNTBLANK(B1449:AG1449)&amp;")","Complete")</f>
        <v>Missing (1)</v>
      </c>
    </row>
    <row r="1450" customFormat="false" ht="15" hidden="false" customHeight="false" outlineLevel="0" collapsed="false">
      <c r="A1450" s="0" t="n">
        <v>1447</v>
      </c>
      <c r="B1450" s="0" t="s">
        <v>90</v>
      </c>
      <c r="C1450" s="0" t="n">
        <v>0</v>
      </c>
      <c r="D1450" s="0" t="n">
        <v>256</v>
      </c>
      <c r="E1450" s="0" t="n">
        <v>2016</v>
      </c>
      <c r="F1450" s="0" t="s">
        <v>111</v>
      </c>
      <c r="G1450" s="0" t="n">
        <v>43</v>
      </c>
      <c r="H1450" s="0" t="n">
        <v>20</v>
      </c>
      <c r="I1450" s="0" t="n">
        <v>0</v>
      </c>
      <c r="J1450" s="0" t="n">
        <v>3</v>
      </c>
      <c r="K1450" s="0" t="n">
        <v>2</v>
      </c>
      <c r="L1450" s="0" t="n">
        <v>0</v>
      </c>
      <c r="M1450" s="0" t="n">
        <v>0</v>
      </c>
      <c r="N1450" s="0" t="s">
        <v>82</v>
      </c>
      <c r="O1450" s="0" t="s">
        <v>155</v>
      </c>
      <c r="P1450" s="0" t="s">
        <v>93</v>
      </c>
      <c r="Q1450" s="0" t="s">
        <v>94</v>
      </c>
      <c r="R1450" s="0" t="n">
        <v>0</v>
      </c>
      <c r="S1450" s="0" t="n">
        <v>0</v>
      </c>
      <c r="T1450" s="0" t="n">
        <v>0</v>
      </c>
      <c r="U1450" s="0" t="s">
        <v>95</v>
      </c>
      <c r="V1450" s="0" t="s">
        <v>95</v>
      </c>
      <c r="W1450" s="0" t="n">
        <v>0</v>
      </c>
      <c r="X1450" s="0" t="s">
        <v>86</v>
      </c>
      <c r="Y1450" s="0" t="n">
        <v>9</v>
      </c>
      <c r="AA1450" s="0" t="n">
        <v>0</v>
      </c>
      <c r="AB1450" s="0" t="s">
        <v>101</v>
      </c>
      <c r="AC1450" s="0" t="n">
        <v>96.3</v>
      </c>
      <c r="AD1450" s="0" t="n">
        <v>0</v>
      </c>
      <c r="AE1450" s="0" t="n">
        <v>3</v>
      </c>
      <c r="AF1450" s="0" t="s">
        <v>88</v>
      </c>
      <c r="AG1450" s="13" t="n">
        <v>42666</v>
      </c>
      <c r="AH1450" s="0" t="str">
        <f aca="false">B1450&amp;"|"&amp;C1450&amp;"|"&amp;D1450&amp;"|"&amp;E1450&amp;"|"&amp;F1450&amp;"|"&amp;G1450&amp;"|"&amp;H1450&amp;"|"&amp;I1450&amp;"|"&amp;J1450&amp;"|"&amp;K1450&amp;"|"&amp;L1450&amp;"|"&amp;M1450&amp;"|"&amp;N1450&amp;"|"&amp;O1450&amp;"|"&amp;P1450&amp;"|"&amp;Q1450&amp;"|"&amp;R1450&amp;"|"&amp;S1450&amp;"|"&amp;T1450&amp;"|"&amp;U1450&amp;"|"&amp;V1450&amp;"|"&amp;W1450&amp;"|"&amp;X1450&amp;"|"&amp;Y1450&amp;"|"&amp;Z1450&amp;"|"&amp;AA1450&amp;"|"&amp;AB1450&amp;"|"&amp;AC1450&amp;"|"&amp;AD1450&amp;"|"&amp;AE1450&amp;"|"&amp;AF1450&amp;"|"&amp;AG1450</f>
        <v>City Hotel|0|256|2016|October|43|20|0|3|2|0|0|BB|CHE|Online TA|TA/TO|0|0|0|A|A|0|No Deposit|9||0|Transient-Party|96.3|0|3|Check-Out|42666</v>
      </c>
      <c r="AI1450" s="0" t="str">
        <f aca="false">IF(COUNTIF($AH$4:$AH$2603,AH1450)&gt;1,"Duplicate","Unique")</f>
        <v>Unique</v>
      </c>
      <c r="AJ1450" s="0" t="str">
        <f aca="false">IF(COUNTBLANK(B1450:AG1450)&gt;0,"Missing ("&amp;COUNTBLANK(B1450:AG1450)&amp;")","Complete")</f>
        <v>Missing (1)</v>
      </c>
    </row>
    <row r="1451" customFormat="false" ht="15" hidden="false" customHeight="false" outlineLevel="0" collapsed="false">
      <c r="A1451" s="14" t="n">
        <v>1448</v>
      </c>
      <c r="B1451" s="14" t="s">
        <v>90</v>
      </c>
      <c r="C1451" s="14" t="n">
        <v>0</v>
      </c>
      <c r="D1451" s="14" t="n">
        <v>26</v>
      </c>
      <c r="E1451" s="14" t="n">
        <v>2017</v>
      </c>
      <c r="F1451" s="14" t="s">
        <v>121</v>
      </c>
      <c r="G1451" s="14" t="n">
        <v>20</v>
      </c>
      <c r="H1451" s="14" t="n">
        <v>17</v>
      </c>
      <c r="I1451" s="14" t="n">
        <v>0</v>
      </c>
      <c r="J1451" s="14" t="n">
        <v>2</v>
      </c>
      <c r="K1451" s="14" t="n">
        <v>1</v>
      </c>
      <c r="L1451" s="14" t="n">
        <v>0</v>
      </c>
      <c r="M1451" s="14" t="n">
        <v>0</v>
      </c>
      <c r="N1451" s="14" t="s">
        <v>82</v>
      </c>
      <c r="O1451" s="14" t="s">
        <v>188</v>
      </c>
      <c r="P1451" s="14" t="s">
        <v>99</v>
      </c>
      <c r="Q1451" s="14" t="s">
        <v>94</v>
      </c>
      <c r="R1451" s="14" t="n">
        <v>0</v>
      </c>
      <c r="S1451" s="14" t="n">
        <v>0</v>
      </c>
      <c r="T1451" s="14" t="n">
        <v>0</v>
      </c>
      <c r="U1451" s="14" t="s">
        <v>95</v>
      </c>
      <c r="V1451" s="14" t="s">
        <v>95</v>
      </c>
      <c r="W1451" s="14" t="n">
        <v>0</v>
      </c>
      <c r="X1451" s="14" t="s">
        <v>86</v>
      </c>
      <c r="Y1451" s="14" t="n">
        <v>474</v>
      </c>
      <c r="Z1451" s="14"/>
      <c r="AA1451" s="14" t="n">
        <v>0</v>
      </c>
      <c r="AB1451" s="14" t="s">
        <v>101</v>
      </c>
      <c r="AC1451" s="14" t="n">
        <v>130</v>
      </c>
      <c r="AD1451" s="14" t="n">
        <v>0</v>
      </c>
      <c r="AE1451" s="14" t="n">
        <v>0</v>
      </c>
      <c r="AF1451" s="14" t="s">
        <v>88</v>
      </c>
      <c r="AG1451" s="15" t="n">
        <v>42874</v>
      </c>
      <c r="AH1451" s="14" t="str">
        <f aca="false">B1451&amp;"|"&amp;C1451&amp;"|"&amp;D1451&amp;"|"&amp;E1451&amp;"|"&amp;F1451&amp;"|"&amp;G1451&amp;"|"&amp;H1451&amp;"|"&amp;I1451&amp;"|"&amp;J1451&amp;"|"&amp;K1451&amp;"|"&amp;L1451&amp;"|"&amp;M1451&amp;"|"&amp;N1451&amp;"|"&amp;O1451&amp;"|"&amp;P1451&amp;"|"&amp;Q1451&amp;"|"&amp;R1451&amp;"|"&amp;S1451&amp;"|"&amp;T1451&amp;"|"&amp;U1451&amp;"|"&amp;V1451&amp;"|"&amp;W1451&amp;"|"&amp;X1451&amp;"|"&amp;Y1451&amp;"|"&amp;Z1451&amp;"|"&amp;AA1451&amp;"|"&amp;AB1451&amp;"|"&amp;AC1451&amp;"|"&amp;AD1451&amp;"|"&amp;AE1451&amp;"|"&amp;AF1451&amp;"|"&amp;AG1451</f>
        <v>City Hotel|0|26|2017|May|20|17|0|2|1|0|0|BB|CHL|Offline TA/TO|TA/TO|0|0|0|A|A|0|No Deposit|474||0|Transient-Party|130|0|0|Check-Out|42874</v>
      </c>
      <c r="AI1451" s="14" t="str">
        <f aca="false">IF(COUNTIF($AH$4:$AH$2603,AH1451)&gt;1,"Duplicate","Unique")</f>
        <v>Unique</v>
      </c>
      <c r="AJ1451" s="14" t="str">
        <f aca="false">IF(COUNTBLANK(B1451:AG1451)&gt;0,"Missing ("&amp;COUNTBLANK(B1451:AG1451)&amp;")","Complete")</f>
        <v>Missing (1)</v>
      </c>
    </row>
    <row r="1452" customFormat="false" ht="15" hidden="false" customHeight="false" outlineLevel="0" collapsed="false">
      <c r="A1452" s="0" t="n">
        <v>1449</v>
      </c>
      <c r="B1452" s="0" t="s">
        <v>90</v>
      </c>
      <c r="C1452" s="0" t="n">
        <v>0</v>
      </c>
      <c r="D1452" s="0" t="n">
        <v>75</v>
      </c>
      <c r="E1452" s="0" t="n">
        <v>2016</v>
      </c>
      <c r="F1452" s="0" t="s">
        <v>81</v>
      </c>
      <c r="G1452" s="0" t="n">
        <v>52</v>
      </c>
      <c r="H1452" s="0" t="n">
        <v>24</v>
      </c>
      <c r="I1452" s="0" t="n">
        <v>2</v>
      </c>
      <c r="J1452" s="0" t="n">
        <v>2</v>
      </c>
      <c r="K1452" s="0" t="n">
        <v>2</v>
      </c>
      <c r="L1452" s="0" t="n">
        <v>0</v>
      </c>
      <c r="M1452" s="0" t="n">
        <v>0</v>
      </c>
      <c r="N1452" s="0" t="s">
        <v>112</v>
      </c>
      <c r="O1452" s="0" t="s">
        <v>122</v>
      </c>
      <c r="P1452" s="0" t="s">
        <v>93</v>
      </c>
      <c r="Q1452" s="0" t="s">
        <v>94</v>
      </c>
      <c r="R1452" s="0" t="n">
        <v>0</v>
      </c>
      <c r="S1452" s="0" t="n">
        <v>0</v>
      </c>
      <c r="T1452" s="0" t="n">
        <v>0</v>
      </c>
      <c r="U1452" s="0" t="s">
        <v>95</v>
      </c>
      <c r="V1452" s="0" t="s">
        <v>95</v>
      </c>
      <c r="W1452" s="0" t="n">
        <v>0</v>
      </c>
      <c r="X1452" s="0" t="s">
        <v>86</v>
      </c>
      <c r="Y1452" s="0" t="n">
        <v>9</v>
      </c>
      <c r="AA1452" s="0" t="n">
        <v>0</v>
      </c>
      <c r="AB1452" s="0" t="s">
        <v>87</v>
      </c>
      <c r="AC1452" s="0" t="n">
        <v>120.7</v>
      </c>
      <c r="AD1452" s="0" t="n">
        <v>0</v>
      </c>
      <c r="AE1452" s="0" t="n">
        <v>2</v>
      </c>
      <c r="AF1452" s="0" t="s">
        <v>88</v>
      </c>
      <c r="AG1452" s="13" t="n">
        <v>42732</v>
      </c>
      <c r="AH1452" s="0" t="str">
        <f aca="false">B1452&amp;"|"&amp;C1452&amp;"|"&amp;D1452&amp;"|"&amp;E1452&amp;"|"&amp;F1452&amp;"|"&amp;G1452&amp;"|"&amp;H1452&amp;"|"&amp;I1452&amp;"|"&amp;J1452&amp;"|"&amp;K1452&amp;"|"&amp;L1452&amp;"|"&amp;M1452&amp;"|"&amp;N1452&amp;"|"&amp;O1452&amp;"|"&amp;P1452&amp;"|"&amp;Q1452&amp;"|"&amp;R1452&amp;"|"&amp;S1452&amp;"|"&amp;T1452&amp;"|"&amp;U1452&amp;"|"&amp;V1452&amp;"|"&amp;W1452&amp;"|"&amp;X1452&amp;"|"&amp;Y1452&amp;"|"&amp;Z1452&amp;"|"&amp;AA1452&amp;"|"&amp;AB1452&amp;"|"&amp;AC1452&amp;"|"&amp;AD1452&amp;"|"&amp;AE1452&amp;"|"&amp;AF1452&amp;"|"&amp;AG1452</f>
        <v>City Hotel|0|75|2016|December|52|24|2|2|2|0|0|HB|FRA|Online TA|TA/TO|0|0|0|A|A|0|No Deposit|9||0|Transient|120.7|0|2|Check-Out|42732</v>
      </c>
      <c r="AI1452" s="0" t="str">
        <f aca="false">IF(COUNTIF($AH$4:$AH$2603,AH1452)&gt;1,"Duplicate","Unique")</f>
        <v>Unique</v>
      </c>
      <c r="AJ1452" s="0" t="str">
        <f aca="false">IF(COUNTBLANK(B1452:AG1452)&gt;0,"Missing ("&amp;COUNTBLANK(B1452:AG1452)&amp;")","Complete")</f>
        <v>Missing (1)</v>
      </c>
    </row>
    <row r="1453" customFormat="false" ht="15" hidden="false" customHeight="false" outlineLevel="0" collapsed="false">
      <c r="A1453" s="14" t="n">
        <v>1450</v>
      </c>
      <c r="B1453" s="14" t="s">
        <v>80</v>
      </c>
      <c r="C1453" s="14" t="n">
        <v>0</v>
      </c>
      <c r="D1453" s="14" t="n">
        <v>46</v>
      </c>
      <c r="E1453" s="14" t="n">
        <v>2015</v>
      </c>
      <c r="F1453" s="14" t="s">
        <v>113</v>
      </c>
      <c r="G1453" s="14" t="n">
        <v>47</v>
      </c>
      <c r="H1453" s="14" t="n">
        <v>17</v>
      </c>
      <c r="I1453" s="14" t="n">
        <v>0</v>
      </c>
      <c r="J1453" s="14" t="n">
        <v>4</v>
      </c>
      <c r="K1453" s="14" t="n">
        <v>2</v>
      </c>
      <c r="L1453" s="14" t="n">
        <v>0</v>
      </c>
      <c r="M1453" s="14" t="n">
        <v>0</v>
      </c>
      <c r="N1453" s="14" t="s">
        <v>82</v>
      </c>
      <c r="O1453" s="14" t="s">
        <v>83</v>
      </c>
      <c r="P1453" s="14" t="s">
        <v>99</v>
      </c>
      <c r="Q1453" s="14" t="s">
        <v>94</v>
      </c>
      <c r="R1453" s="14" t="n">
        <v>0</v>
      </c>
      <c r="S1453" s="14" t="n">
        <v>0</v>
      </c>
      <c r="T1453" s="14" t="n">
        <v>0</v>
      </c>
      <c r="U1453" s="14" t="s">
        <v>95</v>
      </c>
      <c r="V1453" s="14" t="s">
        <v>95</v>
      </c>
      <c r="W1453" s="14" t="n">
        <v>1</v>
      </c>
      <c r="X1453" s="14" t="s">
        <v>86</v>
      </c>
      <c r="Y1453" s="14" t="n">
        <v>115</v>
      </c>
      <c r="Z1453" s="14"/>
      <c r="AA1453" s="14" t="n">
        <v>0</v>
      </c>
      <c r="AB1453" s="14" t="s">
        <v>87</v>
      </c>
      <c r="AC1453" s="14" t="n">
        <v>28.1</v>
      </c>
      <c r="AD1453" s="14" t="n">
        <v>0</v>
      </c>
      <c r="AE1453" s="14" t="n">
        <v>0</v>
      </c>
      <c r="AF1453" s="14" t="s">
        <v>88</v>
      </c>
      <c r="AG1453" s="15" t="n">
        <v>42329</v>
      </c>
      <c r="AH1453" s="14" t="str">
        <f aca="false">B1453&amp;"|"&amp;C1453&amp;"|"&amp;D1453&amp;"|"&amp;E1453&amp;"|"&amp;F1453&amp;"|"&amp;G1453&amp;"|"&amp;H1453&amp;"|"&amp;I1453&amp;"|"&amp;J1453&amp;"|"&amp;K1453&amp;"|"&amp;L1453&amp;"|"&amp;M1453&amp;"|"&amp;N1453&amp;"|"&amp;O1453&amp;"|"&amp;P1453&amp;"|"&amp;Q1453&amp;"|"&amp;R1453&amp;"|"&amp;S1453&amp;"|"&amp;T1453&amp;"|"&amp;U1453&amp;"|"&amp;V1453&amp;"|"&amp;W1453&amp;"|"&amp;X1453&amp;"|"&amp;Y1453&amp;"|"&amp;Z1453&amp;"|"&amp;AA1453&amp;"|"&amp;AB1453&amp;"|"&amp;AC1453&amp;"|"&amp;AD1453&amp;"|"&amp;AE1453&amp;"|"&amp;AF1453&amp;"|"&amp;AG1453</f>
        <v>Resort Hotel|0|46|2015|November|47|17|0|4|2|0|0|BB|GBR|Offline TA/TO|TA/TO|0|0|0|A|A|1|No Deposit|115||0|Transient|28.1|0|0|Check-Out|42329</v>
      </c>
      <c r="AI1453" s="14" t="str">
        <f aca="false">IF(COUNTIF($AH$4:$AH$2603,AH1453)&gt;1,"Duplicate","Unique")</f>
        <v>Unique</v>
      </c>
      <c r="AJ1453" s="14" t="str">
        <f aca="false">IF(COUNTBLANK(B1453:AG1453)&gt;0,"Missing ("&amp;COUNTBLANK(B1453:AG1453)&amp;")","Complete")</f>
        <v>Missing (1)</v>
      </c>
    </row>
    <row r="1454" customFormat="false" ht="15" hidden="false" customHeight="false" outlineLevel="0" collapsed="false">
      <c r="A1454" s="0" t="n">
        <v>1451</v>
      </c>
      <c r="B1454" s="0" t="s">
        <v>90</v>
      </c>
      <c r="C1454" s="0" t="n">
        <v>0</v>
      </c>
      <c r="D1454" s="0" t="n">
        <v>100</v>
      </c>
      <c r="E1454" s="0" t="n">
        <v>2015</v>
      </c>
      <c r="F1454" s="0" t="s">
        <v>91</v>
      </c>
      <c r="G1454" s="0" t="n">
        <v>31</v>
      </c>
      <c r="H1454" s="0" t="n">
        <v>31</v>
      </c>
      <c r="I1454" s="0" t="n">
        <v>0</v>
      </c>
      <c r="J1454" s="0" t="n">
        <v>2</v>
      </c>
      <c r="K1454" s="0" t="n">
        <v>2</v>
      </c>
      <c r="L1454" s="0" t="n">
        <v>0</v>
      </c>
      <c r="M1454" s="0" t="n">
        <v>0</v>
      </c>
      <c r="N1454" s="0" t="s">
        <v>82</v>
      </c>
      <c r="O1454" s="0" t="s">
        <v>108</v>
      </c>
      <c r="P1454" s="0" t="s">
        <v>93</v>
      </c>
      <c r="Q1454" s="0" t="s">
        <v>94</v>
      </c>
      <c r="R1454" s="0" t="n">
        <v>0</v>
      </c>
      <c r="S1454" s="0" t="n">
        <v>0</v>
      </c>
      <c r="T1454" s="0" t="n">
        <v>0</v>
      </c>
      <c r="U1454" s="0" t="s">
        <v>95</v>
      </c>
      <c r="V1454" s="0" t="s">
        <v>95</v>
      </c>
      <c r="W1454" s="0" t="n">
        <v>0</v>
      </c>
      <c r="X1454" s="0" t="s">
        <v>86</v>
      </c>
      <c r="Y1454" s="0" t="n">
        <v>7</v>
      </c>
      <c r="AA1454" s="0" t="n">
        <v>0</v>
      </c>
      <c r="AB1454" s="0" t="s">
        <v>87</v>
      </c>
      <c r="AC1454" s="0" t="n">
        <v>55.96</v>
      </c>
      <c r="AD1454" s="0" t="n">
        <v>0</v>
      </c>
      <c r="AE1454" s="0" t="n">
        <v>1</v>
      </c>
      <c r="AF1454" s="0" t="s">
        <v>88</v>
      </c>
      <c r="AG1454" s="13" t="n">
        <v>42218</v>
      </c>
      <c r="AH1454" s="0" t="str">
        <f aca="false">B1454&amp;"|"&amp;C1454&amp;"|"&amp;D1454&amp;"|"&amp;E1454&amp;"|"&amp;F1454&amp;"|"&amp;G1454&amp;"|"&amp;H1454&amp;"|"&amp;I1454&amp;"|"&amp;J1454&amp;"|"&amp;K1454&amp;"|"&amp;L1454&amp;"|"&amp;M1454&amp;"|"&amp;N1454&amp;"|"&amp;O1454&amp;"|"&amp;P1454&amp;"|"&amp;Q1454&amp;"|"&amp;R1454&amp;"|"&amp;S1454&amp;"|"&amp;T1454&amp;"|"&amp;U1454&amp;"|"&amp;V1454&amp;"|"&amp;W1454&amp;"|"&amp;X1454&amp;"|"&amp;Y1454&amp;"|"&amp;Z1454&amp;"|"&amp;AA1454&amp;"|"&amp;AB1454&amp;"|"&amp;AC1454&amp;"|"&amp;AD1454&amp;"|"&amp;AE1454&amp;"|"&amp;AF1454&amp;"|"&amp;AG1454</f>
        <v>City Hotel|0|100|2015|July|31|31|0|2|2|0|0|BB|DEU|Online TA|TA/TO|0|0|0|A|A|0|No Deposit|7||0|Transient|55.96|0|1|Check-Out|42218</v>
      </c>
      <c r="AI1454" s="0" t="str">
        <f aca="false">IF(COUNTIF($AH$4:$AH$2603,AH1454)&gt;1,"Duplicate","Unique")</f>
        <v>Unique</v>
      </c>
      <c r="AJ1454" s="0" t="str">
        <f aca="false">IF(COUNTBLANK(B1454:AG1454)&gt;0,"Missing ("&amp;COUNTBLANK(B1454:AG1454)&amp;")","Complete")</f>
        <v>Missing (1)</v>
      </c>
    </row>
    <row r="1455" customFormat="false" ht="15" hidden="false" customHeight="false" outlineLevel="0" collapsed="false">
      <c r="A1455" s="14" t="n">
        <v>1452</v>
      </c>
      <c r="B1455" s="14" t="s">
        <v>90</v>
      </c>
      <c r="C1455" s="14" t="n">
        <v>0</v>
      </c>
      <c r="D1455" s="14" t="n">
        <v>53</v>
      </c>
      <c r="E1455" s="14" t="n">
        <v>2017</v>
      </c>
      <c r="F1455" s="14" t="s">
        <v>91</v>
      </c>
      <c r="G1455" s="14" t="n">
        <v>27</v>
      </c>
      <c r="H1455" s="14" t="n">
        <v>8</v>
      </c>
      <c r="I1455" s="14" t="n">
        <v>2</v>
      </c>
      <c r="J1455" s="14" t="n">
        <v>1</v>
      </c>
      <c r="K1455" s="14" t="n">
        <v>2</v>
      </c>
      <c r="L1455" s="14" t="n">
        <v>0</v>
      </c>
      <c r="M1455" s="14" t="n">
        <v>0</v>
      </c>
      <c r="N1455" s="14" t="s">
        <v>82</v>
      </c>
      <c r="O1455" s="14" t="s">
        <v>123</v>
      </c>
      <c r="P1455" s="14" t="s">
        <v>93</v>
      </c>
      <c r="Q1455" s="14" t="s">
        <v>94</v>
      </c>
      <c r="R1455" s="14" t="n">
        <v>0</v>
      </c>
      <c r="S1455" s="14" t="n">
        <v>0</v>
      </c>
      <c r="T1455" s="14" t="n">
        <v>0</v>
      </c>
      <c r="U1455" s="14" t="s">
        <v>95</v>
      </c>
      <c r="V1455" s="14" t="s">
        <v>95</v>
      </c>
      <c r="W1455" s="14" t="n">
        <v>0</v>
      </c>
      <c r="X1455" s="14" t="s">
        <v>86</v>
      </c>
      <c r="Y1455" s="14" t="n">
        <v>9</v>
      </c>
      <c r="Z1455" s="14"/>
      <c r="AA1455" s="14" t="n">
        <v>0</v>
      </c>
      <c r="AB1455" s="14" t="s">
        <v>87</v>
      </c>
      <c r="AC1455" s="14" t="n">
        <v>160</v>
      </c>
      <c r="AD1455" s="14" t="n">
        <v>0</v>
      </c>
      <c r="AE1455" s="14" t="n">
        <v>1</v>
      </c>
      <c r="AF1455" s="14" t="s">
        <v>88</v>
      </c>
      <c r="AG1455" s="15" t="n">
        <v>42927</v>
      </c>
      <c r="AH1455" s="14" t="str">
        <f aca="false">B1455&amp;"|"&amp;C1455&amp;"|"&amp;D1455&amp;"|"&amp;E1455&amp;"|"&amp;F1455&amp;"|"&amp;G1455&amp;"|"&amp;H1455&amp;"|"&amp;I1455&amp;"|"&amp;J1455&amp;"|"&amp;K1455&amp;"|"&amp;L1455&amp;"|"&amp;M1455&amp;"|"&amp;N1455&amp;"|"&amp;O1455&amp;"|"&amp;P1455&amp;"|"&amp;Q1455&amp;"|"&amp;R1455&amp;"|"&amp;S1455&amp;"|"&amp;T1455&amp;"|"&amp;U1455&amp;"|"&amp;V1455&amp;"|"&amp;W1455&amp;"|"&amp;X1455&amp;"|"&amp;Y1455&amp;"|"&amp;Z1455&amp;"|"&amp;AA1455&amp;"|"&amp;AB1455&amp;"|"&amp;AC1455&amp;"|"&amp;AD1455&amp;"|"&amp;AE1455&amp;"|"&amp;AF1455&amp;"|"&amp;AG1455</f>
        <v>City Hotel|0|53|2017|July|27|8|2|1|2|0|0|BB|USA|Online TA|TA/TO|0|0|0|A|A|0|No Deposit|9||0|Transient|160|0|1|Check-Out|42927</v>
      </c>
      <c r="AI1455" s="14" t="str">
        <f aca="false">IF(COUNTIF($AH$4:$AH$2603,AH1455)&gt;1,"Duplicate","Unique")</f>
        <v>Unique</v>
      </c>
      <c r="AJ1455" s="14" t="str">
        <f aca="false">IF(COUNTBLANK(B1455:AG1455)&gt;0,"Missing ("&amp;COUNTBLANK(B1455:AG1455)&amp;")","Complete")</f>
        <v>Missing (1)</v>
      </c>
    </row>
    <row r="1456" customFormat="false" ht="15" hidden="false" customHeight="false" outlineLevel="0" collapsed="false">
      <c r="A1456" s="0" t="n">
        <v>1453</v>
      </c>
      <c r="B1456" s="0" t="s">
        <v>80</v>
      </c>
      <c r="C1456" s="0" t="n">
        <v>1</v>
      </c>
      <c r="D1456" s="0" t="n">
        <v>23</v>
      </c>
      <c r="E1456" s="0" t="n">
        <v>2015</v>
      </c>
      <c r="F1456" s="0" t="s">
        <v>81</v>
      </c>
      <c r="G1456" s="0" t="n">
        <v>49</v>
      </c>
      <c r="H1456" s="0" t="n">
        <v>3</v>
      </c>
      <c r="I1456" s="0" t="n">
        <v>0</v>
      </c>
      <c r="J1456" s="0" t="n">
        <v>1</v>
      </c>
      <c r="K1456" s="0" t="n">
        <v>2</v>
      </c>
      <c r="L1456" s="0" t="n">
        <v>0</v>
      </c>
      <c r="M1456" s="0" t="n">
        <v>0</v>
      </c>
      <c r="N1456" s="0" t="s">
        <v>82</v>
      </c>
      <c r="O1456" s="0" t="s">
        <v>92</v>
      </c>
      <c r="P1456" s="0" t="s">
        <v>93</v>
      </c>
      <c r="Q1456" s="0" t="s">
        <v>94</v>
      </c>
      <c r="R1456" s="0" t="n">
        <v>0</v>
      </c>
      <c r="S1456" s="0" t="n">
        <v>0</v>
      </c>
      <c r="T1456" s="0" t="n">
        <v>0</v>
      </c>
      <c r="U1456" s="0" t="s">
        <v>109</v>
      </c>
      <c r="V1456" s="0" t="s">
        <v>109</v>
      </c>
      <c r="W1456" s="0" t="n">
        <v>0</v>
      </c>
      <c r="X1456" s="0" t="s">
        <v>86</v>
      </c>
      <c r="Y1456" s="0" t="n">
        <v>240</v>
      </c>
      <c r="AA1456" s="0" t="n">
        <v>0</v>
      </c>
      <c r="AB1456" s="0" t="s">
        <v>87</v>
      </c>
      <c r="AC1456" s="0" t="n">
        <v>46.4</v>
      </c>
      <c r="AD1456" s="0" t="n">
        <v>0</v>
      </c>
      <c r="AE1456" s="0" t="n">
        <v>1</v>
      </c>
      <c r="AF1456" s="0" t="s">
        <v>96</v>
      </c>
      <c r="AG1456" s="13" t="n">
        <v>42321</v>
      </c>
      <c r="AH1456" s="0" t="str">
        <f aca="false">B1456&amp;"|"&amp;C1456&amp;"|"&amp;D1456&amp;"|"&amp;E1456&amp;"|"&amp;F1456&amp;"|"&amp;G1456&amp;"|"&amp;H1456&amp;"|"&amp;I1456&amp;"|"&amp;J1456&amp;"|"&amp;K1456&amp;"|"&amp;L1456&amp;"|"&amp;M1456&amp;"|"&amp;N1456&amp;"|"&amp;O1456&amp;"|"&amp;P1456&amp;"|"&amp;Q1456&amp;"|"&amp;R1456&amp;"|"&amp;S1456&amp;"|"&amp;T1456&amp;"|"&amp;U1456&amp;"|"&amp;V1456&amp;"|"&amp;W1456&amp;"|"&amp;X1456&amp;"|"&amp;Y1456&amp;"|"&amp;Z1456&amp;"|"&amp;AA1456&amp;"|"&amp;AB1456&amp;"|"&amp;AC1456&amp;"|"&amp;AD1456&amp;"|"&amp;AE1456&amp;"|"&amp;AF1456&amp;"|"&amp;AG1456</f>
        <v>Resort Hotel|1|23|2015|December|49|3|0|1|2|0|0|BB|PRT|Online TA|TA/TO|0|0|0|D|D|0|No Deposit|240||0|Transient|46.4|0|1|Canceled|42321</v>
      </c>
      <c r="AI1456" s="0" t="str">
        <f aca="false">IF(COUNTIF($AH$4:$AH$2603,AH1456)&gt;1,"Duplicate","Unique")</f>
        <v>Unique</v>
      </c>
      <c r="AJ1456" s="0" t="str">
        <f aca="false">IF(COUNTBLANK(B1456:AG1456)&gt;0,"Missing ("&amp;COUNTBLANK(B1456:AG1456)&amp;")","Complete")</f>
        <v>Missing (1)</v>
      </c>
    </row>
    <row r="1457" customFormat="false" ht="15" hidden="false" customHeight="false" outlineLevel="0" collapsed="false">
      <c r="A1457" s="14" t="n">
        <v>1454</v>
      </c>
      <c r="B1457" s="14" t="s">
        <v>90</v>
      </c>
      <c r="C1457" s="14" t="n">
        <v>0</v>
      </c>
      <c r="D1457" s="14" t="n">
        <v>64</v>
      </c>
      <c r="E1457" s="14" t="n">
        <v>2016</v>
      </c>
      <c r="F1457" s="14" t="s">
        <v>106</v>
      </c>
      <c r="G1457" s="14" t="n">
        <v>17</v>
      </c>
      <c r="H1457" s="14" t="n">
        <v>17</v>
      </c>
      <c r="I1457" s="14" t="n">
        <v>2</v>
      </c>
      <c r="J1457" s="14" t="n">
        <v>1</v>
      </c>
      <c r="K1457" s="14" t="n">
        <v>2</v>
      </c>
      <c r="L1457" s="14" t="n">
        <v>0</v>
      </c>
      <c r="M1457" s="14" t="n">
        <v>0</v>
      </c>
      <c r="N1457" s="14" t="s">
        <v>82</v>
      </c>
      <c r="O1457" s="14" t="s">
        <v>108</v>
      </c>
      <c r="P1457" s="14" t="s">
        <v>93</v>
      </c>
      <c r="Q1457" s="14" t="s">
        <v>94</v>
      </c>
      <c r="R1457" s="14" t="n">
        <v>0</v>
      </c>
      <c r="S1457" s="14" t="n">
        <v>0</v>
      </c>
      <c r="T1457" s="14" t="n">
        <v>0</v>
      </c>
      <c r="U1457" s="14" t="s">
        <v>95</v>
      </c>
      <c r="V1457" s="14" t="s">
        <v>95</v>
      </c>
      <c r="W1457" s="14" t="n">
        <v>0</v>
      </c>
      <c r="X1457" s="14" t="s">
        <v>86</v>
      </c>
      <c r="Y1457" s="14" t="n">
        <v>9</v>
      </c>
      <c r="Z1457" s="14"/>
      <c r="AA1457" s="14" t="n">
        <v>0</v>
      </c>
      <c r="AB1457" s="14" t="s">
        <v>101</v>
      </c>
      <c r="AC1457" s="14" t="n">
        <v>99.3</v>
      </c>
      <c r="AD1457" s="14" t="n">
        <v>0</v>
      </c>
      <c r="AE1457" s="14" t="n">
        <v>1</v>
      </c>
      <c r="AF1457" s="14" t="s">
        <v>88</v>
      </c>
      <c r="AG1457" s="15" t="n">
        <v>42480</v>
      </c>
      <c r="AH1457" s="14" t="str">
        <f aca="false">B1457&amp;"|"&amp;C1457&amp;"|"&amp;D1457&amp;"|"&amp;E1457&amp;"|"&amp;F1457&amp;"|"&amp;G1457&amp;"|"&amp;H1457&amp;"|"&amp;I1457&amp;"|"&amp;J1457&amp;"|"&amp;K1457&amp;"|"&amp;L1457&amp;"|"&amp;M1457&amp;"|"&amp;N1457&amp;"|"&amp;O1457&amp;"|"&amp;P1457&amp;"|"&amp;Q1457&amp;"|"&amp;R1457&amp;"|"&amp;S1457&amp;"|"&amp;T1457&amp;"|"&amp;U1457&amp;"|"&amp;V1457&amp;"|"&amp;W1457&amp;"|"&amp;X1457&amp;"|"&amp;Y1457&amp;"|"&amp;Z1457&amp;"|"&amp;AA1457&amp;"|"&amp;AB1457&amp;"|"&amp;AC1457&amp;"|"&amp;AD1457&amp;"|"&amp;AE1457&amp;"|"&amp;AF1457&amp;"|"&amp;AG1457</f>
        <v>City Hotel|0|64|2016|April|17|17|2|1|2|0|0|BB|DEU|Online TA|TA/TO|0|0|0|A|A|0|No Deposit|9||0|Transient-Party|99.3|0|1|Check-Out|42480</v>
      </c>
      <c r="AI1457" s="14" t="str">
        <f aca="false">IF(COUNTIF($AH$4:$AH$2603,AH1457)&gt;1,"Duplicate","Unique")</f>
        <v>Unique</v>
      </c>
      <c r="AJ1457" s="14" t="str">
        <f aca="false">IF(COUNTBLANK(B1457:AG1457)&gt;0,"Missing ("&amp;COUNTBLANK(B1457:AG1457)&amp;")","Complete")</f>
        <v>Missing (1)</v>
      </c>
    </row>
    <row r="1458" customFormat="false" ht="15" hidden="false" customHeight="false" outlineLevel="0" collapsed="false">
      <c r="A1458" s="0" t="n">
        <v>1455</v>
      </c>
      <c r="B1458" s="0" t="s">
        <v>80</v>
      </c>
      <c r="C1458" s="0" t="n">
        <v>0</v>
      </c>
      <c r="D1458" s="0" t="n">
        <v>70</v>
      </c>
      <c r="E1458" s="0" t="n">
        <v>2016</v>
      </c>
      <c r="F1458" s="0" t="s">
        <v>103</v>
      </c>
      <c r="G1458" s="0" t="n">
        <v>13</v>
      </c>
      <c r="H1458" s="0" t="n">
        <v>23</v>
      </c>
      <c r="I1458" s="0" t="n">
        <v>0</v>
      </c>
      <c r="J1458" s="0" t="n">
        <v>4</v>
      </c>
      <c r="K1458" s="0" t="n">
        <v>2</v>
      </c>
      <c r="L1458" s="0" t="n">
        <v>0</v>
      </c>
      <c r="M1458" s="0" t="n">
        <v>0</v>
      </c>
      <c r="N1458" s="0" t="s">
        <v>112</v>
      </c>
      <c r="O1458" s="0" t="s">
        <v>115</v>
      </c>
      <c r="P1458" s="0" t="s">
        <v>84</v>
      </c>
      <c r="Q1458" s="0" t="s">
        <v>84</v>
      </c>
      <c r="R1458" s="0" t="n">
        <v>0</v>
      </c>
      <c r="S1458" s="0" t="n">
        <v>0</v>
      </c>
      <c r="T1458" s="0" t="n">
        <v>0</v>
      </c>
      <c r="U1458" s="0" t="s">
        <v>109</v>
      </c>
      <c r="V1458" s="0" t="s">
        <v>109</v>
      </c>
      <c r="W1458" s="0" t="n">
        <v>0</v>
      </c>
      <c r="X1458" s="0" t="s">
        <v>86</v>
      </c>
      <c r="Y1458" s="0" t="n">
        <v>250</v>
      </c>
      <c r="AA1458" s="0" t="n">
        <v>0</v>
      </c>
      <c r="AB1458" s="0" t="s">
        <v>87</v>
      </c>
      <c r="AC1458" s="0" t="n">
        <v>94.5</v>
      </c>
      <c r="AD1458" s="0" t="n">
        <v>0</v>
      </c>
      <c r="AE1458" s="0" t="n">
        <v>0</v>
      </c>
      <c r="AF1458" s="0" t="s">
        <v>88</v>
      </c>
      <c r="AG1458" s="13" t="n">
        <v>42456</v>
      </c>
      <c r="AH1458" s="0" t="str">
        <f aca="false">B1458&amp;"|"&amp;C1458&amp;"|"&amp;D1458&amp;"|"&amp;E1458&amp;"|"&amp;F1458&amp;"|"&amp;G1458&amp;"|"&amp;H1458&amp;"|"&amp;I1458&amp;"|"&amp;J1458&amp;"|"&amp;K1458&amp;"|"&amp;L1458&amp;"|"&amp;M1458&amp;"|"&amp;N1458&amp;"|"&amp;O1458&amp;"|"&amp;P1458&amp;"|"&amp;Q1458&amp;"|"&amp;R1458&amp;"|"&amp;S1458&amp;"|"&amp;T1458&amp;"|"&amp;U1458&amp;"|"&amp;V1458&amp;"|"&amp;W1458&amp;"|"&amp;X1458&amp;"|"&amp;Y1458&amp;"|"&amp;Z1458&amp;"|"&amp;AA1458&amp;"|"&amp;AB1458&amp;"|"&amp;AC1458&amp;"|"&amp;AD1458&amp;"|"&amp;AE1458&amp;"|"&amp;AF1458&amp;"|"&amp;AG1458</f>
        <v>Resort Hotel|0|70|2016|March|13|23|0|4|2|0|0|HB|ESP|Direct|Direct|0|0|0|D|D|0|No Deposit|250||0|Transient|94.5|0|0|Check-Out|42456</v>
      </c>
      <c r="AI1458" s="0" t="str">
        <f aca="false">IF(COUNTIF($AH$4:$AH$2603,AH1458)&gt;1,"Duplicate","Unique")</f>
        <v>Unique</v>
      </c>
      <c r="AJ1458" s="0" t="str">
        <f aca="false">IF(COUNTBLANK(B1458:AG1458)&gt;0,"Missing ("&amp;COUNTBLANK(B1458:AG1458)&amp;")","Complete")</f>
        <v>Missing (1)</v>
      </c>
    </row>
    <row r="1459" customFormat="false" ht="15" hidden="false" customHeight="false" outlineLevel="0" collapsed="false">
      <c r="A1459" s="14" t="n">
        <v>1456</v>
      </c>
      <c r="B1459" s="14" t="s">
        <v>90</v>
      </c>
      <c r="C1459" s="14" t="n">
        <v>1</v>
      </c>
      <c r="D1459" s="14" t="n">
        <v>168</v>
      </c>
      <c r="E1459" s="14" t="n">
        <v>2016</v>
      </c>
      <c r="F1459" s="14" t="s">
        <v>106</v>
      </c>
      <c r="G1459" s="14" t="n">
        <v>17</v>
      </c>
      <c r="H1459" s="14" t="n">
        <v>22</v>
      </c>
      <c r="I1459" s="14" t="n">
        <v>1</v>
      </c>
      <c r="J1459" s="14" t="n">
        <v>2</v>
      </c>
      <c r="K1459" s="14" t="n">
        <v>2</v>
      </c>
      <c r="L1459" s="14" t="n">
        <v>0</v>
      </c>
      <c r="M1459" s="14" t="n">
        <v>0</v>
      </c>
      <c r="N1459" s="14" t="s">
        <v>82</v>
      </c>
      <c r="O1459" s="14" t="s">
        <v>92</v>
      </c>
      <c r="P1459" s="14" t="s">
        <v>99</v>
      </c>
      <c r="Q1459" s="14" t="s">
        <v>94</v>
      </c>
      <c r="R1459" s="14" t="n">
        <v>0</v>
      </c>
      <c r="S1459" s="14" t="n">
        <v>0</v>
      </c>
      <c r="T1459" s="14" t="n">
        <v>0</v>
      </c>
      <c r="U1459" s="14" t="s">
        <v>95</v>
      </c>
      <c r="V1459" s="14" t="s">
        <v>95</v>
      </c>
      <c r="W1459" s="14" t="n">
        <v>0</v>
      </c>
      <c r="X1459" s="14" t="s">
        <v>120</v>
      </c>
      <c r="Y1459" s="14" t="n">
        <v>26</v>
      </c>
      <c r="Z1459" s="14"/>
      <c r="AA1459" s="14" t="n">
        <v>77</v>
      </c>
      <c r="AB1459" s="14" t="s">
        <v>87</v>
      </c>
      <c r="AC1459" s="14" t="n">
        <v>85</v>
      </c>
      <c r="AD1459" s="14" t="n">
        <v>0</v>
      </c>
      <c r="AE1459" s="14" t="n">
        <v>0</v>
      </c>
      <c r="AF1459" s="14" t="s">
        <v>96</v>
      </c>
      <c r="AG1459" s="15" t="n">
        <v>42391</v>
      </c>
      <c r="AH1459" s="14" t="str">
        <f aca="false">B1459&amp;"|"&amp;C1459&amp;"|"&amp;D1459&amp;"|"&amp;E1459&amp;"|"&amp;F1459&amp;"|"&amp;G1459&amp;"|"&amp;H1459&amp;"|"&amp;I1459&amp;"|"&amp;J1459&amp;"|"&amp;K1459&amp;"|"&amp;L1459&amp;"|"&amp;M1459&amp;"|"&amp;N1459&amp;"|"&amp;O1459&amp;"|"&amp;P1459&amp;"|"&amp;Q1459&amp;"|"&amp;R1459&amp;"|"&amp;S1459&amp;"|"&amp;T1459&amp;"|"&amp;U1459&amp;"|"&amp;V1459&amp;"|"&amp;W1459&amp;"|"&amp;X1459&amp;"|"&amp;Y1459&amp;"|"&amp;Z1459&amp;"|"&amp;AA1459&amp;"|"&amp;AB1459&amp;"|"&amp;AC1459&amp;"|"&amp;AD1459&amp;"|"&amp;AE1459&amp;"|"&amp;AF1459&amp;"|"&amp;AG1459</f>
        <v>City Hotel|1|168|2016|April|17|22|1|2|2|0|0|BB|PRT|Offline TA/TO|TA/TO|0|0|0|A|A|0|Non Refund|26||77|Transient|85|0|0|Canceled|42391</v>
      </c>
      <c r="AI1459" s="14" t="str">
        <f aca="false">IF(COUNTIF($AH$4:$AH$2603,AH1459)&gt;1,"Duplicate","Unique")</f>
        <v>Duplicate</v>
      </c>
      <c r="AJ1459" s="14" t="str">
        <f aca="false">IF(COUNTBLANK(B1459:AG1459)&gt;0,"Missing ("&amp;COUNTBLANK(B1459:AG1459)&amp;")","Complete")</f>
        <v>Missing (1)</v>
      </c>
    </row>
    <row r="1460" customFormat="false" ht="15" hidden="false" customHeight="false" outlineLevel="0" collapsed="false">
      <c r="A1460" s="0" t="n">
        <v>1457</v>
      </c>
      <c r="B1460" s="0" t="s">
        <v>80</v>
      </c>
      <c r="C1460" s="0" t="n">
        <v>0</v>
      </c>
      <c r="D1460" s="0" t="n">
        <v>33</v>
      </c>
      <c r="E1460" s="0" t="n">
        <v>2015</v>
      </c>
      <c r="F1460" s="0" t="s">
        <v>119</v>
      </c>
      <c r="G1460" s="0" t="n">
        <v>33</v>
      </c>
      <c r="H1460" s="0" t="n">
        <v>12</v>
      </c>
      <c r="I1460" s="0" t="n">
        <v>0</v>
      </c>
      <c r="J1460" s="0" t="n">
        <v>1</v>
      </c>
      <c r="K1460" s="0" t="n">
        <v>2</v>
      </c>
      <c r="L1460" s="0" t="n">
        <v>0</v>
      </c>
      <c r="M1460" s="0" t="n">
        <v>0</v>
      </c>
      <c r="N1460" s="0" t="s">
        <v>82</v>
      </c>
      <c r="O1460" s="0" t="s">
        <v>92</v>
      </c>
      <c r="P1460" s="0" t="s">
        <v>116</v>
      </c>
      <c r="Q1460" s="0" t="s">
        <v>128</v>
      </c>
      <c r="R1460" s="0" t="n">
        <v>0</v>
      </c>
      <c r="S1460" s="0" t="n">
        <v>0</v>
      </c>
      <c r="T1460" s="0" t="n">
        <v>0</v>
      </c>
      <c r="U1460" s="0" t="s">
        <v>95</v>
      </c>
      <c r="V1460" s="0" t="s">
        <v>109</v>
      </c>
      <c r="W1460" s="0" t="n">
        <v>0</v>
      </c>
      <c r="X1460" s="0" t="s">
        <v>86</v>
      </c>
      <c r="Z1460" s="0" t="n">
        <v>307</v>
      </c>
      <c r="AA1460" s="0" t="n">
        <v>0</v>
      </c>
      <c r="AB1460" s="0" t="s">
        <v>87</v>
      </c>
      <c r="AC1460" s="0" t="n">
        <v>191</v>
      </c>
      <c r="AD1460" s="0" t="n">
        <v>0</v>
      </c>
      <c r="AE1460" s="0" t="n">
        <v>0</v>
      </c>
      <c r="AF1460" s="0" t="s">
        <v>88</v>
      </c>
      <c r="AG1460" s="13" t="n">
        <v>42229</v>
      </c>
      <c r="AH1460" s="0" t="str">
        <f aca="false">B1460&amp;"|"&amp;C1460&amp;"|"&amp;D1460&amp;"|"&amp;E1460&amp;"|"&amp;F1460&amp;"|"&amp;G1460&amp;"|"&amp;H1460&amp;"|"&amp;I1460&amp;"|"&amp;J1460&amp;"|"&amp;K1460&amp;"|"&amp;L1460&amp;"|"&amp;M1460&amp;"|"&amp;N1460&amp;"|"&amp;O1460&amp;"|"&amp;P1460&amp;"|"&amp;Q1460&amp;"|"&amp;R1460&amp;"|"&amp;S1460&amp;"|"&amp;T1460&amp;"|"&amp;U1460&amp;"|"&amp;V1460&amp;"|"&amp;W1460&amp;"|"&amp;X1460&amp;"|"&amp;Y1460&amp;"|"&amp;Z1460&amp;"|"&amp;AA1460&amp;"|"&amp;AB1460&amp;"|"&amp;AC1460&amp;"|"&amp;AD1460&amp;"|"&amp;AE1460&amp;"|"&amp;AF1460&amp;"|"&amp;AG1460</f>
        <v>Resort Hotel|0|33|2015|August|33|12|0|1|2|0|0|BB|PRT|Groups|Corporate|0|0|0|A|D|0|No Deposit||307|0|Transient|191|0|0|Check-Out|42229</v>
      </c>
      <c r="AI1460" s="0" t="str">
        <f aca="false">IF(COUNTIF($AH$4:$AH$2603,AH1460)&gt;1,"Duplicate","Unique")</f>
        <v>Unique</v>
      </c>
      <c r="AJ1460" s="0" t="str">
        <f aca="false">IF(COUNTBLANK(B1460:AG1460)&gt;0,"Missing ("&amp;COUNTBLANK(B1460:AG1460)&amp;")","Complete")</f>
        <v>Missing (1)</v>
      </c>
    </row>
    <row r="1461" customFormat="false" ht="15" hidden="false" customHeight="false" outlineLevel="0" collapsed="false">
      <c r="A1461" s="14" t="n">
        <v>1458</v>
      </c>
      <c r="B1461" s="14" t="s">
        <v>90</v>
      </c>
      <c r="C1461" s="14" t="n">
        <v>0</v>
      </c>
      <c r="D1461" s="14" t="n">
        <v>296</v>
      </c>
      <c r="E1461" s="14" t="n">
        <v>2016</v>
      </c>
      <c r="F1461" s="14" t="s">
        <v>114</v>
      </c>
      <c r="G1461" s="14" t="n">
        <v>39</v>
      </c>
      <c r="H1461" s="14" t="n">
        <v>21</v>
      </c>
      <c r="I1461" s="14" t="n">
        <v>0</v>
      </c>
      <c r="J1461" s="14" t="n">
        <v>4</v>
      </c>
      <c r="K1461" s="14" t="n">
        <v>2</v>
      </c>
      <c r="L1461" s="14" t="n">
        <v>0</v>
      </c>
      <c r="M1461" s="14" t="n">
        <v>0</v>
      </c>
      <c r="N1461" s="14" t="s">
        <v>112</v>
      </c>
      <c r="O1461" s="14" t="s">
        <v>158</v>
      </c>
      <c r="P1461" s="14" t="s">
        <v>99</v>
      </c>
      <c r="Q1461" s="14" t="s">
        <v>94</v>
      </c>
      <c r="R1461" s="14" t="n">
        <v>0</v>
      </c>
      <c r="S1461" s="14" t="n">
        <v>0</v>
      </c>
      <c r="T1461" s="14" t="n">
        <v>0</v>
      </c>
      <c r="U1461" s="14" t="s">
        <v>95</v>
      </c>
      <c r="V1461" s="14" t="s">
        <v>95</v>
      </c>
      <c r="W1461" s="14" t="n">
        <v>0</v>
      </c>
      <c r="X1461" s="14" t="s">
        <v>86</v>
      </c>
      <c r="Y1461" s="14" t="n">
        <v>26</v>
      </c>
      <c r="Z1461" s="14"/>
      <c r="AA1461" s="14" t="n">
        <v>0</v>
      </c>
      <c r="AB1461" s="14" t="s">
        <v>101</v>
      </c>
      <c r="AC1461" s="14" t="n">
        <v>117</v>
      </c>
      <c r="AD1461" s="14" t="n">
        <v>0</v>
      </c>
      <c r="AE1461" s="14" t="n">
        <v>1</v>
      </c>
      <c r="AF1461" s="14" t="s">
        <v>88</v>
      </c>
      <c r="AG1461" s="15" t="n">
        <v>42638</v>
      </c>
      <c r="AH1461" s="14" t="str">
        <f aca="false">B1461&amp;"|"&amp;C1461&amp;"|"&amp;D1461&amp;"|"&amp;E1461&amp;"|"&amp;F1461&amp;"|"&amp;G1461&amp;"|"&amp;H1461&amp;"|"&amp;I1461&amp;"|"&amp;J1461&amp;"|"&amp;K1461&amp;"|"&amp;L1461&amp;"|"&amp;M1461&amp;"|"&amp;N1461&amp;"|"&amp;O1461&amp;"|"&amp;P1461&amp;"|"&amp;Q1461&amp;"|"&amp;R1461&amp;"|"&amp;S1461&amp;"|"&amp;T1461&amp;"|"&amp;U1461&amp;"|"&amp;V1461&amp;"|"&amp;W1461&amp;"|"&amp;X1461&amp;"|"&amp;Y1461&amp;"|"&amp;Z1461&amp;"|"&amp;AA1461&amp;"|"&amp;AB1461&amp;"|"&amp;AC1461&amp;"|"&amp;AD1461&amp;"|"&amp;AE1461&amp;"|"&amp;AF1461&amp;"|"&amp;AG1461</f>
        <v>City Hotel|0|296|2016|September|39|21|0|4|2|0|0|HB|ITA|Offline TA/TO|TA/TO|0|0|0|A|A|0|No Deposit|26||0|Transient-Party|117|0|1|Check-Out|42638</v>
      </c>
      <c r="AI1461" s="14" t="str">
        <f aca="false">IF(COUNTIF($AH$4:$AH$2603,AH1461)&gt;1,"Duplicate","Unique")</f>
        <v>Unique</v>
      </c>
      <c r="AJ1461" s="14" t="str">
        <f aca="false">IF(COUNTBLANK(B1461:AG1461)&gt;0,"Missing ("&amp;COUNTBLANK(B1461:AG1461)&amp;")","Complete")</f>
        <v>Missing (1)</v>
      </c>
    </row>
    <row r="1462" customFormat="false" ht="15" hidden="false" customHeight="false" outlineLevel="0" collapsed="false">
      <c r="A1462" s="0" t="n">
        <v>1459</v>
      </c>
      <c r="B1462" s="0" t="s">
        <v>90</v>
      </c>
      <c r="C1462" s="0" t="n">
        <v>0</v>
      </c>
      <c r="D1462" s="0" t="n">
        <v>9</v>
      </c>
      <c r="E1462" s="0" t="n">
        <v>2016</v>
      </c>
      <c r="F1462" s="0" t="s">
        <v>111</v>
      </c>
      <c r="G1462" s="0" t="n">
        <v>44</v>
      </c>
      <c r="H1462" s="0" t="n">
        <v>27</v>
      </c>
      <c r="I1462" s="0" t="n">
        <v>2</v>
      </c>
      <c r="J1462" s="0" t="n">
        <v>3</v>
      </c>
      <c r="K1462" s="0" t="n">
        <v>2</v>
      </c>
      <c r="L1462" s="0" t="n">
        <v>0</v>
      </c>
      <c r="M1462" s="0" t="n">
        <v>0</v>
      </c>
      <c r="N1462" s="0" t="s">
        <v>82</v>
      </c>
      <c r="O1462" s="0" t="s">
        <v>122</v>
      </c>
      <c r="P1462" s="0" t="s">
        <v>93</v>
      </c>
      <c r="Q1462" s="0" t="s">
        <v>94</v>
      </c>
      <c r="R1462" s="0" t="n">
        <v>0</v>
      </c>
      <c r="S1462" s="0" t="n">
        <v>0</v>
      </c>
      <c r="T1462" s="0" t="n">
        <v>0</v>
      </c>
      <c r="U1462" s="0" t="s">
        <v>95</v>
      </c>
      <c r="V1462" s="0" t="s">
        <v>95</v>
      </c>
      <c r="W1462" s="0" t="n">
        <v>0</v>
      </c>
      <c r="X1462" s="0" t="s">
        <v>86</v>
      </c>
      <c r="Y1462" s="0" t="n">
        <v>9</v>
      </c>
      <c r="AA1462" s="0" t="n">
        <v>0</v>
      </c>
      <c r="AB1462" s="0" t="s">
        <v>87</v>
      </c>
      <c r="AC1462" s="0" t="n">
        <v>140</v>
      </c>
      <c r="AD1462" s="0" t="n">
        <v>0</v>
      </c>
      <c r="AE1462" s="0" t="n">
        <v>1</v>
      </c>
      <c r="AF1462" s="0" t="s">
        <v>88</v>
      </c>
      <c r="AG1462" s="13" t="n">
        <v>42675</v>
      </c>
      <c r="AH1462" s="0" t="str">
        <f aca="false">B1462&amp;"|"&amp;C1462&amp;"|"&amp;D1462&amp;"|"&amp;E1462&amp;"|"&amp;F1462&amp;"|"&amp;G1462&amp;"|"&amp;H1462&amp;"|"&amp;I1462&amp;"|"&amp;J1462&amp;"|"&amp;K1462&amp;"|"&amp;L1462&amp;"|"&amp;M1462&amp;"|"&amp;N1462&amp;"|"&amp;O1462&amp;"|"&amp;P1462&amp;"|"&amp;Q1462&amp;"|"&amp;R1462&amp;"|"&amp;S1462&amp;"|"&amp;T1462&amp;"|"&amp;U1462&amp;"|"&amp;V1462&amp;"|"&amp;W1462&amp;"|"&amp;X1462&amp;"|"&amp;Y1462&amp;"|"&amp;Z1462&amp;"|"&amp;AA1462&amp;"|"&amp;AB1462&amp;"|"&amp;AC1462&amp;"|"&amp;AD1462&amp;"|"&amp;AE1462&amp;"|"&amp;AF1462&amp;"|"&amp;AG1462</f>
        <v>City Hotel|0|9|2016|October|44|27|2|3|2|0|0|BB|FRA|Online TA|TA/TO|0|0|0|A|A|0|No Deposit|9||0|Transient|140|0|1|Check-Out|42675</v>
      </c>
      <c r="AI1462" s="0" t="str">
        <f aca="false">IF(COUNTIF($AH$4:$AH$2603,AH1462)&gt;1,"Duplicate","Unique")</f>
        <v>Unique</v>
      </c>
      <c r="AJ1462" s="0" t="str">
        <f aca="false">IF(COUNTBLANK(B1462:AG1462)&gt;0,"Missing ("&amp;COUNTBLANK(B1462:AG1462)&amp;")","Complete")</f>
        <v>Missing (1)</v>
      </c>
    </row>
    <row r="1463" customFormat="false" ht="15" hidden="false" customHeight="false" outlineLevel="0" collapsed="false">
      <c r="A1463" s="14" t="n">
        <v>1460</v>
      </c>
      <c r="B1463" s="14" t="s">
        <v>90</v>
      </c>
      <c r="C1463" s="14" t="n">
        <v>1</v>
      </c>
      <c r="D1463" s="14" t="n">
        <v>10</v>
      </c>
      <c r="E1463" s="14" t="n">
        <v>2016</v>
      </c>
      <c r="F1463" s="14" t="s">
        <v>103</v>
      </c>
      <c r="G1463" s="14" t="n">
        <v>11</v>
      </c>
      <c r="H1463" s="14" t="n">
        <v>7</v>
      </c>
      <c r="I1463" s="14" t="n">
        <v>1</v>
      </c>
      <c r="J1463" s="14" t="n">
        <v>2</v>
      </c>
      <c r="K1463" s="14" t="n">
        <v>2</v>
      </c>
      <c r="L1463" s="14" t="n">
        <v>0</v>
      </c>
      <c r="M1463" s="14" t="n">
        <v>0</v>
      </c>
      <c r="N1463" s="14" t="s">
        <v>107</v>
      </c>
      <c r="O1463" s="14" t="s">
        <v>158</v>
      </c>
      <c r="P1463" s="14" t="s">
        <v>93</v>
      </c>
      <c r="Q1463" s="14" t="s">
        <v>94</v>
      </c>
      <c r="R1463" s="14" t="n">
        <v>0</v>
      </c>
      <c r="S1463" s="14" t="n">
        <v>0</v>
      </c>
      <c r="T1463" s="14" t="n">
        <v>0</v>
      </c>
      <c r="U1463" s="14" t="s">
        <v>95</v>
      </c>
      <c r="V1463" s="14" t="s">
        <v>95</v>
      </c>
      <c r="W1463" s="14" t="n">
        <v>0</v>
      </c>
      <c r="X1463" s="14" t="s">
        <v>86</v>
      </c>
      <c r="Y1463" s="14" t="n">
        <v>9</v>
      </c>
      <c r="Z1463" s="14"/>
      <c r="AA1463" s="14" t="n">
        <v>0</v>
      </c>
      <c r="AB1463" s="14" t="s">
        <v>87</v>
      </c>
      <c r="AC1463" s="14" t="n">
        <v>79</v>
      </c>
      <c r="AD1463" s="14" t="n">
        <v>0</v>
      </c>
      <c r="AE1463" s="14" t="n">
        <v>0</v>
      </c>
      <c r="AF1463" s="14" t="s">
        <v>96</v>
      </c>
      <c r="AG1463" s="15" t="n">
        <v>42433</v>
      </c>
      <c r="AH1463" s="14" t="str">
        <f aca="false">B1463&amp;"|"&amp;C1463&amp;"|"&amp;D1463&amp;"|"&amp;E1463&amp;"|"&amp;F1463&amp;"|"&amp;G1463&amp;"|"&amp;H1463&amp;"|"&amp;I1463&amp;"|"&amp;J1463&amp;"|"&amp;K1463&amp;"|"&amp;L1463&amp;"|"&amp;M1463&amp;"|"&amp;N1463&amp;"|"&amp;O1463&amp;"|"&amp;P1463&amp;"|"&amp;Q1463&amp;"|"&amp;R1463&amp;"|"&amp;S1463&amp;"|"&amp;T1463&amp;"|"&amp;U1463&amp;"|"&amp;V1463&amp;"|"&amp;W1463&amp;"|"&amp;X1463&amp;"|"&amp;Y1463&amp;"|"&amp;Z1463&amp;"|"&amp;AA1463&amp;"|"&amp;AB1463&amp;"|"&amp;AC1463&amp;"|"&amp;AD1463&amp;"|"&amp;AE1463&amp;"|"&amp;AF1463&amp;"|"&amp;AG1463</f>
        <v>City Hotel|1|10|2016|March|11|7|1|2|2|0|0|SC|ITA|Online TA|TA/TO|0|0|0|A|A|0|No Deposit|9||0|Transient|79|0|0|Canceled|42433</v>
      </c>
      <c r="AI1463" s="14" t="str">
        <f aca="false">IF(COUNTIF($AH$4:$AH$2603,AH1463)&gt;1,"Duplicate","Unique")</f>
        <v>Unique</v>
      </c>
      <c r="AJ1463" s="14" t="str">
        <f aca="false">IF(COUNTBLANK(B1463:AG1463)&gt;0,"Missing ("&amp;COUNTBLANK(B1463:AG1463)&amp;")","Complete")</f>
        <v>Missing (1)</v>
      </c>
    </row>
    <row r="1464" customFormat="false" ht="15" hidden="false" customHeight="false" outlineLevel="0" collapsed="false">
      <c r="A1464" s="0" t="n">
        <v>1461</v>
      </c>
      <c r="B1464" s="0" t="s">
        <v>80</v>
      </c>
      <c r="C1464" s="0" t="n">
        <v>0</v>
      </c>
      <c r="D1464" s="0" t="n">
        <v>194</v>
      </c>
      <c r="E1464" s="0" t="n">
        <v>2016</v>
      </c>
      <c r="F1464" s="0" t="s">
        <v>119</v>
      </c>
      <c r="G1464" s="0" t="n">
        <v>32</v>
      </c>
      <c r="H1464" s="0" t="n">
        <v>6</v>
      </c>
      <c r="I1464" s="0" t="n">
        <v>3</v>
      </c>
      <c r="J1464" s="0" t="n">
        <v>6</v>
      </c>
      <c r="K1464" s="0" t="n">
        <v>2</v>
      </c>
      <c r="L1464" s="0" t="n">
        <v>0</v>
      </c>
      <c r="M1464" s="0" t="n">
        <v>0</v>
      </c>
      <c r="N1464" s="0" t="s">
        <v>112</v>
      </c>
      <c r="O1464" s="0" t="s">
        <v>92</v>
      </c>
      <c r="P1464" s="0" t="s">
        <v>93</v>
      </c>
      <c r="Q1464" s="0" t="s">
        <v>94</v>
      </c>
      <c r="R1464" s="0" t="n">
        <v>0</v>
      </c>
      <c r="S1464" s="0" t="n">
        <v>0</v>
      </c>
      <c r="T1464" s="0" t="n">
        <v>0</v>
      </c>
      <c r="U1464" s="0" t="s">
        <v>109</v>
      </c>
      <c r="V1464" s="0" t="s">
        <v>109</v>
      </c>
      <c r="W1464" s="0" t="n">
        <v>0</v>
      </c>
      <c r="X1464" s="0" t="s">
        <v>86</v>
      </c>
      <c r="Y1464" s="0" t="n">
        <v>240</v>
      </c>
      <c r="AA1464" s="0" t="n">
        <v>0</v>
      </c>
      <c r="AB1464" s="0" t="s">
        <v>87</v>
      </c>
      <c r="AC1464" s="0" t="n">
        <v>190</v>
      </c>
      <c r="AD1464" s="0" t="n">
        <v>0</v>
      </c>
      <c r="AE1464" s="0" t="n">
        <v>0</v>
      </c>
      <c r="AF1464" s="0" t="s">
        <v>88</v>
      </c>
      <c r="AG1464" s="13" t="n">
        <v>42597</v>
      </c>
      <c r="AH1464" s="0" t="str">
        <f aca="false">B1464&amp;"|"&amp;C1464&amp;"|"&amp;D1464&amp;"|"&amp;E1464&amp;"|"&amp;F1464&amp;"|"&amp;G1464&amp;"|"&amp;H1464&amp;"|"&amp;I1464&amp;"|"&amp;J1464&amp;"|"&amp;K1464&amp;"|"&amp;L1464&amp;"|"&amp;M1464&amp;"|"&amp;N1464&amp;"|"&amp;O1464&amp;"|"&amp;P1464&amp;"|"&amp;Q1464&amp;"|"&amp;R1464&amp;"|"&amp;S1464&amp;"|"&amp;T1464&amp;"|"&amp;U1464&amp;"|"&amp;V1464&amp;"|"&amp;W1464&amp;"|"&amp;X1464&amp;"|"&amp;Y1464&amp;"|"&amp;Z1464&amp;"|"&amp;AA1464&amp;"|"&amp;AB1464&amp;"|"&amp;AC1464&amp;"|"&amp;AD1464&amp;"|"&amp;AE1464&amp;"|"&amp;AF1464&amp;"|"&amp;AG1464</f>
        <v>Resort Hotel|0|194|2016|August|32|6|3|6|2|0|0|HB|PRT|Online TA|TA/TO|0|0|0|D|D|0|No Deposit|240||0|Transient|190|0|0|Check-Out|42597</v>
      </c>
      <c r="AI1464" s="0" t="str">
        <f aca="false">IF(COUNTIF($AH$4:$AH$2603,AH1464)&gt;1,"Duplicate","Unique")</f>
        <v>Unique</v>
      </c>
      <c r="AJ1464" s="0" t="str">
        <f aca="false">IF(COUNTBLANK(B1464:AG1464)&gt;0,"Missing ("&amp;COUNTBLANK(B1464:AG1464)&amp;")","Complete")</f>
        <v>Missing (1)</v>
      </c>
    </row>
    <row r="1465" customFormat="false" ht="15" hidden="false" customHeight="false" outlineLevel="0" collapsed="false">
      <c r="A1465" s="14" t="n">
        <v>1462</v>
      </c>
      <c r="B1465" s="14" t="s">
        <v>90</v>
      </c>
      <c r="C1465" s="14" t="n">
        <v>0</v>
      </c>
      <c r="D1465" s="14" t="n">
        <v>37</v>
      </c>
      <c r="E1465" s="14" t="n">
        <v>2015</v>
      </c>
      <c r="F1465" s="14" t="s">
        <v>111</v>
      </c>
      <c r="G1465" s="14" t="n">
        <v>43</v>
      </c>
      <c r="H1465" s="14" t="n">
        <v>24</v>
      </c>
      <c r="I1465" s="14" t="n">
        <v>2</v>
      </c>
      <c r="J1465" s="14" t="n">
        <v>5</v>
      </c>
      <c r="K1465" s="14" t="n">
        <v>1</v>
      </c>
      <c r="L1465" s="14" t="n">
        <v>1</v>
      </c>
      <c r="M1465" s="14" t="n">
        <v>0</v>
      </c>
      <c r="N1465" s="14" t="s">
        <v>107</v>
      </c>
      <c r="O1465" s="14" t="s">
        <v>92</v>
      </c>
      <c r="P1465" s="14" t="s">
        <v>93</v>
      </c>
      <c r="Q1465" s="14" t="s">
        <v>94</v>
      </c>
      <c r="R1465" s="14" t="n">
        <v>0</v>
      </c>
      <c r="S1465" s="14" t="n">
        <v>0</v>
      </c>
      <c r="T1465" s="14" t="n">
        <v>0</v>
      </c>
      <c r="U1465" s="14" t="s">
        <v>95</v>
      </c>
      <c r="V1465" s="14" t="s">
        <v>95</v>
      </c>
      <c r="W1465" s="14" t="n">
        <v>0</v>
      </c>
      <c r="X1465" s="14" t="s">
        <v>86</v>
      </c>
      <c r="Y1465" s="14" t="n">
        <v>7</v>
      </c>
      <c r="Z1465" s="14"/>
      <c r="AA1465" s="14" t="n">
        <v>0</v>
      </c>
      <c r="AB1465" s="14" t="s">
        <v>87</v>
      </c>
      <c r="AC1465" s="14" t="n">
        <v>87.78</v>
      </c>
      <c r="AD1465" s="14" t="n">
        <v>0</v>
      </c>
      <c r="AE1465" s="14" t="n">
        <v>0</v>
      </c>
      <c r="AF1465" s="14" t="s">
        <v>88</v>
      </c>
      <c r="AG1465" s="15" t="n">
        <v>42308</v>
      </c>
      <c r="AH1465" s="14" t="str">
        <f aca="false">B1465&amp;"|"&amp;C1465&amp;"|"&amp;D1465&amp;"|"&amp;E1465&amp;"|"&amp;F1465&amp;"|"&amp;G1465&amp;"|"&amp;H1465&amp;"|"&amp;I1465&amp;"|"&amp;J1465&amp;"|"&amp;K1465&amp;"|"&amp;L1465&amp;"|"&amp;M1465&amp;"|"&amp;N1465&amp;"|"&amp;O1465&amp;"|"&amp;P1465&amp;"|"&amp;Q1465&amp;"|"&amp;R1465&amp;"|"&amp;S1465&amp;"|"&amp;T1465&amp;"|"&amp;U1465&amp;"|"&amp;V1465&amp;"|"&amp;W1465&amp;"|"&amp;X1465&amp;"|"&amp;Y1465&amp;"|"&amp;Z1465&amp;"|"&amp;AA1465&amp;"|"&amp;AB1465&amp;"|"&amp;AC1465&amp;"|"&amp;AD1465&amp;"|"&amp;AE1465&amp;"|"&amp;AF1465&amp;"|"&amp;AG1465</f>
        <v>City Hotel|0|37|2015|October|43|24|2|5|1|1|0|SC|PRT|Online TA|TA/TO|0|0|0|A|A|0|No Deposit|7||0|Transient|87.78|0|0|Check-Out|42308</v>
      </c>
      <c r="AI1465" s="14" t="str">
        <f aca="false">IF(COUNTIF($AH$4:$AH$2603,AH1465)&gt;1,"Duplicate","Unique")</f>
        <v>Unique</v>
      </c>
      <c r="AJ1465" s="14" t="str">
        <f aca="false">IF(COUNTBLANK(B1465:AG1465)&gt;0,"Missing ("&amp;COUNTBLANK(B1465:AG1465)&amp;")","Complete")</f>
        <v>Missing (1)</v>
      </c>
    </row>
    <row r="1466" customFormat="false" ht="15" hidden="false" customHeight="false" outlineLevel="0" collapsed="false">
      <c r="A1466" s="0" t="n">
        <v>1463</v>
      </c>
      <c r="B1466" s="0" t="s">
        <v>90</v>
      </c>
      <c r="C1466" s="0" t="n">
        <v>1</v>
      </c>
      <c r="D1466" s="0" t="n">
        <v>86</v>
      </c>
      <c r="E1466" s="0" t="n">
        <v>2015</v>
      </c>
      <c r="F1466" s="0" t="s">
        <v>111</v>
      </c>
      <c r="G1466" s="0" t="n">
        <v>40</v>
      </c>
      <c r="H1466" s="0" t="n">
        <v>3</v>
      </c>
      <c r="I1466" s="0" t="n">
        <v>2</v>
      </c>
      <c r="J1466" s="0" t="n">
        <v>1</v>
      </c>
      <c r="K1466" s="0" t="n">
        <v>2</v>
      </c>
      <c r="L1466" s="0" t="n">
        <v>0</v>
      </c>
      <c r="M1466" s="0" t="n">
        <v>0</v>
      </c>
      <c r="N1466" s="0" t="s">
        <v>112</v>
      </c>
      <c r="O1466" s="0" t="s">
        <v>92</v>
      </c>
      <c r="P1466" s="0" t="s">
        <v>116</v>
      </c>
      <c r="Q1466" s="0" t="s">
        <v>94</v>
      </c>
      <c r="R1466" s="0" t="n">
        <v>0</v>
      </c>
      <c r="S1466" s="0" t="n">
        <v>0</v>
      </c>
      <c r="T1466" s="0" t="n">
        <v>0</v>
      </c>
      <c r="U1466" s="0" t="s">
        <v>95</v>
      </c>
      <c r="V1466" s="0" t="s">
        <v>95</v>
      </c>
      <c r="W1466" s="0" t="n">
        <v>0</v>
      </c>
      <c r="X1466" s="0" t="s">
        <v>86</v>
      </c>
      <c r="Y1466" s="0" t="n">
        <v>1</v>
      </c>
      <c r="AA1466" s="0" t="n">
        <v>0</v>
      </c>
      <c r="AB1466" s="0" t="s">
        <v>101</v>
      </c>
      <c r="AC1466" s="0" t="n">
        <v>86</v>
      </c>
      <c r="AD1466" s="0" t="n">
        <v>0</v>
      </c>
      <c r="AE1466" s="0" t="n">
        <v>0</v>
      </c>
      <c r="AF1466" s="0" t="s">
        <v>96</v>
      </c>
      <c r="AG1466" s="13" t="n">
        <v>42275</v>
      </c>
      <c r="AH1466" s="0" t="str">
        <f aca="false">B1466&amp;"|"&amp;C1466&amp;"|"&amp;D1466&amp;"|"&amp;E1466&amp;"|"&amp;F1466&amp;"|"&amp;G1466&amp;"|"&amp;H1466&amp;"|"&amp;I1466&amp;"|"&amp;J1466&amp;"|"&amp;K1466&amp;"|"&amp;L1466&amp;"|"&amp;M1466&amp;"|"&amp;N1466&amp;"|"&amp;O1466&amp;"|"&amp;P1466&amp;"|"&amp;Q1466&amp;"|"&amp;R1466&amp;"|"&amp;S1466&amp;"|"&amp;T1466&amp;"|"&amp;U1466&amp;"|"&amp;V1466&amp;"|"&amp;W1466&amp;"|"&amp;X1466&amp;"|"&amp;Y1466&amp;"|"&amp;Z1466&amp;"|"&amp;AA1466&amp;"|"&amp;AB1466&amp;"|"&amp;AC1466&amp;"|"&amp;AD1466&amp;"|"&amp;AE1466&amp;"|"&amp;AF1466&amp;"|"&amp;AG1466</f>
        <v>City Hotel|1|86|2015|October|40|3|2|1|2|0|0|HB|PRT|Groups|TA/TO|0|0|0|A|A|0|No Deposit|1||0|Transient-Party|86|0|0|Canceled|42275</v>
      </c>
      <c r="AI1466" s="0" t="str">
        <f aca="false">IF(COUNTIF($AH$4:$AH$2603,AH1466)&gt;1,"Duplicate","Unique")</f>
        <v>Unique</v>
      </c>
      <c r="AJ1466" s="0" t="str">
        <f aca="false">IF(COUNTBLANK(B1466:AG1466)&gt;0,"Missing ("&amp;COUNTBLANK(B1466:AG1466)&amp;")","Complete")</f>
        <v>Missing (1)</v>
      </c>
    </row>
    <row r="1467" customFormat="false" ht="15" hidden="false" customHeight="false" outlineLevel="0" collapsed="false">
      <c r="A1467" s="14" t="n">
        <v>1464</v>
      </c>
      <c r="B1467" s="14" t="s">
        <v>80</v>
      </c>
      <c r="C1467" s="14" t="n">
        <v>0</v>
      </c>
      <c r="D1467" s="14" t="n">
        <v>5</v>
      </c>
      <c r="E1467" s="14" t="n">
        <v>2016</v>
      </c>
      <c r="F1467" s="14" t="s">
        <v>103</v>
      </c>
      <c r="G1467" s="14" t="n">
        <v>14</v>
      </c>
      <c r="H1467" s="14" t="n">
        <v>28</v>
      </c>
      <c r="I1467" s="14" t="n">
        <v>1</v>
      </c>
      <c r="J1467" s="14" t="n">
        <v>2</v>
      </c>
      <c r="K1467" s="14" t="n">
        <v>3</v>
      </c>
      <c r="L1467" s="14" t="n">
        <v>0</v>
      </c>
      <c r="M1467" s="14" t="n">
        <v>0</v>
      </c>
      <c r="N1467" s="14" t="s">
        <v>82</v>
      </c>
      <c r="O1467" s="14" t="s">
        <v>115</v>
      </c>
      <c r="P1467" s="14" t="s">
        <v>93</v>
      </c>
      <c r="Q1467" s="14" t="s">
        <v>94</v>
      </c>
      <c r="R1467" s="14" t="n">
        <v>0</v>
      </c>
      <c r="S1467" s="14" t="n">
        <v>0</v>
      </c>
      <c r="T1467" s="14" t="n">
        <v>0</v>
      </c>
      <c r="U1467" s="14" t="s">
        <v>95</v>
      </c>
      <c r="V1467" s="14" t="s">
        <v>95</v>
      </c>
      <c r="W1467" s="14" t="n">
        <v>0</v>
      </c>
      <c r="X1467" s="14" t="s">
        <v>86</v>
      </c>
      <c r="Y1467" s="14" t="n">
        <v>314</v>
      </c>
      <c r="Z1467" s="14"/>
      <c r="AA1467" s="14" t="n">
        <v>0</v>
      </c>
      <c r="AB1467" s="14" t="s">
        <v>87</v>
      </c>
      <c r="AC1467" s="14" t="n">
        <v>44.4</v>
      </c>
      <c r="AD1467" s="14" t="n">
        <v>1</v>
      </c>
      <c r="AE1467" s="14" t="n">
        <v>1</v>
      </c>
      <c r="AF1467" s="14" t="s">
        <v>88</v>
      </c>
      <c r="AG1467" s="15" t="n">
        <v>42460</v>
      </c>
      <c r="AH1467" s="14" t="str">
        <f aca="false">B1467&amp;"|"&amp;C1467&amp;"|"&amp;D1467&amp;"|"&amp;E1467&amp;"|"&amp;F1467&amp;"|"&amp;G1467&amp;"|"&amp;H1467&amp;"|"&amp;I1467&amp;"|"&amp;J1467&amp;"|"&amp;K1467&amp;"|"&amp;L1467&amp;"|"&amp;M1467&amp;"|"&amp;N1467&amp;"|"&amp;O1467&amp;"|"&amp;P1467&amp;"|"&amp;Q1467&amp;"|"&amp;R1467&amp;"|"&amp;S1467&amp;"|"&amp;T1467&amp;"|"&amp;U1467&amp;"|"&amp;V1467&amp;"|"&amp;W1467&amp;"|"&amp;X1467&amp;"|"&amp;Y1467&amp;"|"&amp;Z1467&amp;"|"&amp;AA1467&amp;"|"&amp;AB1467&amp;"|"&amp;AC1467&amp;"|"&amp;AD1467&amp;"|"&amp;AE1467&amp;"|"&amp;AF1467&amp;"|"&amp;AG1467</f>
        <v>Resort Hotel|0|5|2016|March|14|28|1|2|3|0|0|BB|ESP|Online TA|TA/TO|0|0|0|A|A|0|No Deposit|314||0|Transient|44.4|1|1|Check-Out|42460</v>
      </c>
      <c r="AI1467" s="14" t="str">
        <f aca="false">IF(COUNTIF($AH$4:$AH$2603,AH1467)&gt;1,"Duplicate","Unique")</f>
        <v>Unique</v>
      </c>
      <c r="AJ1467" s="14" t="str">
        <f aca="false">IF(COUNTBLANK(B1467:AG1467)&gt;0,"Missing ("&amp;COUNTBLANK(B1467:AG1467)&amp;")","Complete")</f>
        <v>Missing (1)</v>
      </c>
    </row>
    <row r="1468" customFormat="false" ht="15" hidden="false" customHeight="false" outlineLevel="0" collapsed="false">
      <c r="A1468" s="0" t="n">
        <v>1465</v>
      </c>
      <c r="B1468" s="0" t="s">
        <v>80</v>
      </c>
      <c r="C1468" s="0" t="n">
        <v>0</v>
      </c>
      <c r="D1468" s="0" t="n">
        <v>17</v>
      </c>
      <c r="E1468" s="0" t="n">
        <v>2017</v>
      </c>
      <c r="F1468" s="0" t="s">
        <v>118</v>
      </c>
      <c r="G1468" s="0" t="n">
        <v>7</v>
      </c>
      <c r="H1468" s="0" t="n">
        <v>15</v>
      </c>
      <c r="I1468" s="0" t="n">
        <v>0</v>
      </c>
      <c r="J1468" s="0" t="n">
        <v>1</v>
      </c>
      <c r="K1468" s="0" t="n">
        <v>2</v>
      </c>
      <c r="L1468" s="0" t="n">
        <v>0</v>
      </c>
      <c r="M1468" s="0" t="n">
        <v>0</v>
      </c>
      <c r="N1468" s="0" t="s">
        <v>82</v>
      </c>
      <c r="O1468" s="0" t="s">
        <v>92</v>
      </c>
      <c r="P1468" s="0" t="s">
        <v>84</v>
      </c>
      <c r="Q1468" s="0" t="s">
        <v>84</v>
      </c>
      <c r="R1468" s="0" t="n">
        <v>0</v>
      </c>
      <c r="S1468" s="0" t="n">
        <v>0</v>
      </c>
      <c r="T1468" s="0" t="n">
        <v>0</v>
      </c>
      <c r="U1468" s="0" t="s">
        <v>124</v>
      </c>
      <c r="V1468" s="0" t="s">
        <v>124</v>
      </c>
      <c r="W1468" s="0" t="n">
        <v>2</v>
      </c>
      <c r="X1468" s="0" t="s">
        <v>86</v>
      </c>
      <c r="Y1468" s="0" t="n">
        <v>250</v>
      </c>
      <c r="AA1468" s="0" t="n">
        <v>0</v>
      </c>
      <c r="AB1468" s="0" t="s">
        <v>87</v>
      </c>
      <c r="AC1468" s="0" t="n">
        <v>165</v>
      </c>
      <c r="AD1468" s="0" t="n">
        <v>0</v>
      </c>
      <c r="AE1468" s="0" t="n">
        <v>3</v>
      </c>
      <c r="AF1468" s="0" t="s">
        <v>88</v>
      </c>
      <c r="AG1468" s="13" t="n">
        <v>42782</v>
      </c>
      <c r="AH1468" s="0" t="str">
        <f aca="false">B1468&amp;"|"&amp;C1468&amp;"|"&amp;D1468&amp;"|"&amp;E1468&amp;"|"&amp;F1468&amp;"|"&amp;G1468&amp;"|"&amp;H1468&amp;"|"&amp;I1468&amp;"|"&amp;J1468&amp;"|"&amp;K1468&amp;"|"&amp;L1468&amp;"|"&amp;M1468&amp;"|"&amp;N1468&amp;"|"&amp;O1468&amp;"|"&amp;P1468&amp;"|"&amp;Q1468&amp;"|"&amp;R1468&amp;"|"&amp;S1468&amp;"|"&amp;T1468&amp;"|"&amp;U1468&amp;"|"&amp;V1468&amp;"|"&amp;W1468&amp;"|"&amp;X1468&amp;"|"&amp;Y1468&amp;"|"&amp;Z1468&amp;"|"&amp;AA1468&amp;"|"&amp;AB1468&amp;"|"&amp;AC1468&amp;"|"&amp;AD1468&amp;"|"&amp;AE1468&amp;"|"&amp;AF1468&amp;"|"&amp;AG1468</f>
        <v>Resort Hotel|0|17|2017|February|7|15|0|1|2|0|0|BB|PRT|Direct|Direct|0|0|0|E|E|2|No Deposit|250||0|Transient|165|0|3|Check-Out|42782</v>
      </c>
      <c r="AI1468" s="0" t="str">
        <f aca="false">IF(COUNTIF($AH$4:$AH$2603,AH1468)&gt;1,"Duplicate","Unique")</f>
        <v>Unique</v>
      </c>
      <c r="AJ1468" s="0" t="str">
        <f aca="false">IF(COUNTBLANK(B1468:AG1468)&gt;0,"Missing ("&amp;COUNTBLANK(B1468:AG1468)&amp;")","Complete")</f>
        <v>Missing (1)</v>
      </c>
    </row>
    <row r="1469" customFormat="false" ht="15" hidden="false" customHeight="false" outlineLevel="0" collapsed="false">
      <c r="A1469" s="14" t="n">
        <v>1466</v>
      </c>
      <c r="B1469" s="14" t="s">
        <v>80</v>
      </c>
      <c r="C1469" s="14" t="n">
        <v>1</v>
      </c>
      <c r="D1469" s="14" t="n">
        <v>92</v>
      </c>
      <c r="E1469" s="14" t="n">
        <v>2016</v>
      </c>
      <c r="F1469" s="14" t="s">
        <v>118</v>
      </c>
      <c r="G1469" s="14" t="n">
        <v>9</v>
      </c>
      <c r="H1469" s="14" t="n">
        <v>26</v>
      </c>
      <c r="I1469" s="14" t="n">
        <v>1</v>
      </c>
      <c r="J1469" s="14" t="n">
        <v>2</v>
      </c>
      <c r="K1469" s="14" t="n">
        <v>2</v>
      </c>
      <c r="L1469" s="14" t="n">
        <v>0</v>
      </c>
      <c r="M1469" s="14" t="n">
        <v>0</v>
      </c>
      <c r="N1469" s="14" t="s">
        <v>129</v>
      </c>
      <c r="O1469" s="14" t="s">
        <v>92</v>
      </c>
      <c r="P1469" s="14" t="s">
        <v>116</v>
      </c>
      <c r="Q1469" s="14" t="s">
        <v>94</v>
      </c>
      <c r="R1469" s="14" t="n">
        <v>0</v>
      </c>
      <c r="S1469" s="14" t="n">
        <v>1</v>
      </c>
      <c r="T1469" s="14" t="n">
        <v>0</v>
      </c>
      <c r="U1469" s="14" t="s">
        <v>95</v>
      </c>
      <c r="V1469" s="14" t="s">
        <v>95</v>
      </c>
      <c r="W1469" s="14" t="n">
        <v>0</v>
      </c>
      <c r="X1469" s="14" t="s">
        <v>120</v>
      </c>
      <c r="Y1469" s="14" t="n">
        <v>134</v>
      </c>
      <c r="Z1469" s="14"/>
      <c r="AA1469" s="14" t="n">
        <v>0</v>
      </c>
      <c r="AB1469" s="14" t="s">
        <v>87</v>
      </c>
      <c r="AC1469" s="14" t="n">
        <v>79</v>
      </c>
      <c r="AD1469" s="14" t="n">
        <v>0</v>
      </c>
      <c r="AE1469" s="14" t="n">
        <v>0</v>
      </c>
      <c r="AF1469" s="14" t="s">
        <v>96</v>
      </c>
      <c r="AG1469" s="15" t="n">
        <v>42348</v>
      </c>
      <c r="AH1469" s="14" t="str">
        <f aca="false">B1469&amp;"|"&amp;C1469&amp;"|"&amp;D1469&amp;"|"&amp;E1469&amp;"|"&amp;F1469&amp;"|"&amp;G1469&amp;"|"&amp;H1469&amp;"|"&amp;I1469&amp;"|"&amp;J1469&amp;"|"&amp;K1469&amp;"|"&amp;L1469&amp;"|"&amp;M1469&amp;"|"&amp;N1469&amp;"|"&amp;O1469&amp;"|"&amp;P1469&amp;"|"&amp;Q1469&amp;"|"&amp;R1469&amp;"|"&amp;S1469&amp;"|"&amp;T1469&amp;"|"&amp;U1469&amp;"|"&amp;V1469&amp;"|"&amp;W1469&amp;"|"&amp;X1469&amp;"|"&amp;Y1469&amp;"|"&amp;Z1469&amp;"|"&amp;AA1469&amp;"|"&amp;AB1469&amp;"|"&amp;AC1469&amp;"|"&amp;AD1469&amp;"|"&amp;AE1469&amp;"|"&amp;AF1469&amp;"|"&amp;AG1469</f>
        <v>Resort Hotel|1|92|2016|February|9|26|1|2|2|0|0|Undefined|PRT|Groups|TA/TO|0|1|0|A|A|0|Non Refund|134||0|Transient|79|0|0|Canceled|42348</v>
      </c>
      <c r="AI1469" s="14" t="str">
        <f aca="false">IF(COUNTIF($AH$4:$AH$2603,AH1469)&gt;1,"Duplicate","Unique")</f>
        <v>Duplicate</v>
      </c>
      <c r="AJ1469" s="14" t="str">
        <f aca="false">IF(COUNTBLANK(B1469:AG1469)&gt;0,"Missing ("&amp;COUNTBLANK(B1469:AG1469)&amp;")","Complete")</f>
        <v>Missing (1)</v>
      </c>
    </row>
    <row r="1470" customFormat="false" ht="15" hidden="false" customHeight="false" outlineLevel="0" collapsed="false">
      <c r="A1470" s="0" t="n">
        <v>1467</v>
      </c>
      <c r="B1470" s="0" t="s">
        <v>90</v>
      </c>
      <c r="C1470" s="0" t="n">
        <v>0</v>
      </c>
      <c r="D1470" s="0" t="n">
        <v>11</v>
      </c>
      <c r="E1470" s="0" t="n">
        <v>2015</v>
      </c>
      <c r="F1470" s="0" t="s">
        <v>81</v>
      </c>
      <c r="G1470" s="0" t="n">
        <v>53</v>
      </c>
      <c r="H1470" s="0" t="n">
        <v>29</v>
      </c>
      <c r="I1470" s="0" t="n">
        <v>0</v>
      </c>
      <c r="J1470" s="0" t="n">
        <v>3</v>
      </c>
      <c r="K1470" s="0" t="n">
        <v>1</v>
      </c>
      <c r="L1470" s="0" t="n">
        <v>0</v>
      </c>
      <c r="M1470" s="0" t="n">
        <v>0</v>
      </c>
      <c r="N1470" s="0" t="s">
        <v>82</v>
      </c>
      <c r="O1470" s="0" t="s">
        <v>122</v>
      </c>
      <c r="P1470" s="0" t="s">
        <v>99</v>
      </c>
      <c r="Q1470" s="0" t="s">
        <v>94</v>
      </c>
      <c r="R1470" s="0" t="n">
        <v>0</v>
      </c>
      <c r="S1470" s="0" t="n">
        <v>0</v>
      </c>
      <c r="T1470" s="0" t="n">
        <v>0</v>
      </c>
      <c r="U1470" s="0" t="s">
        <v>124</v>
      </c>
      <c r="V1470" s="0" t="s">
        <v>124</v>
      </c>
      <c r="W1470" s="0" t="n">
        <v>0</v>
      </c>
      <c r="X1470" s="0" t="s">
        <v>86</v>
      </c>
      <c r="Y1470" s="0" t="n">
        <v>167</v>
      </c>
      <c r="AA1470" s="0" t="n">
        <v>0</v>
      </c>
      <c r="AB1470" s="0" t="s">
        <v>87</v>
      </c>
      <c r="AC1470" s="0" t="n">
        <v>157.67</v>
      </c>
      <c r="AD1470" s="0" t="n">
        <v>0</v>
      </c>
      <c r="AE1470" s="0" t="n">
        <v>0</v>
      </c>
      <c r="AF1470" s="0" t="s">
        <v>88</v>
      </c>
      <c r="AG1470" s="13" t="n">
        <v>42370</v>
      </c>
      <c r="AH1470" s="0" t="str">
        <f aca="false">B1470&amp;"|"&amp;C1470&amp;"|"&amp;D1470&amp;"|"&amp;E1470&amp;"|"&amp;F1470&amp;"|"&amp;G1470&amp;"|"&amp;H1470&amp;"|"&amp;I1470&amp;"|"&amp;J1470&amp;"|"&amp;K1470&amp;"|"&amp;L1470&amp;"|"&amp;M1470&amp;"|"&amp;N1470&amp;"|"&amp;O1470&amp;"|"&amp;P1470&amp;"|"&amp;Q1470&amp;"|"&amp;R1470&amp;"|"&amp;S1470&amp;"|"&amp;T1470&amp;"|"&amp;U1470&amp;"|"&amp;V1470&amp;"|"&amp;W1470&amp;"|"&amp;X1470&amp;"|"&amp;Y1470&amp;"|"&amp;Z1470&amp;"|"&amp;AA1470&amp;"|"&amp;AB1470&amp;"|"&amp;AC1470&amp;"|"&amp;AD1470&amp;"|"&amp;AE1470&amp;"|"&amp;AF1470&amp;"|"&amp;AG1470</f>
        <v>City Hotel|0|11|2015|December|53|29|0|3|1|0|0|BB|FRA|Offline TA/TO|TA/TO|0|0|0|E|E|0|No Deposit|167||0|Transient|157.67|0|0|Check-Out|42370</v>
      </c>
      <c r="AI1470" s="0" t="str">
        <f aca="false">IF(COUNTIF($AH$4:$AH$2603,AH1470)&gt;1,"Duplicate","Unique")</f>
        <v>Unique</v>
      </c>
      <c r="AJ1470" s="0" t="str">
        <f aca="false">IF(COUNTBLANK(B1470:AG1470)&gt;0,"Missing ("&amp;COUNTBLANK(B1470:AG1470)&amp;")","Complete")</f>
        <v>Missing (1)</v>
      </c>
    </row>
    <row r="1471" customFormat="false" ht="15" hidden="false" customHeight="false" outlineLevel="0" collapsed="false">
      <c r="A1471" s="14" t="n">
        <v>1468</v>
      </c>
      <c r="B1471" s="14" t="s">
        <v>90</v>
      </c>
      <c r="C1471" s="14" t="n">
        <v>1</v>
      </c>
      <c r="D1471" s="14" t="n">
        <v>304</v>
      </c>
      <c r="E1471" s="14" t="n">
        <v>2016</v>
      </c>
      <c r="F1471" s="14" t="s">
        <v>113</v>
      </c>
      <c r="G1471" s="14" t="n">
        <v>45</v>
      </c>
      <c r="H1471" s="14" t="n">
        <v>3</v>
      </c>
      <c r="I1471" s="14" t="n">
        <v>0</v>
      </c>
      <c r="J1471" s="14" t="n">
        <v>3</v>
      </c>
      <c r="K1471" s="14" t="n">
        <v>2</v>
      </c>
      <c r="L1471" s="14" t="n">
        <v>0</v>
      </c>
      <c r="M1471" s="14" t="n">
        <v>0</v>
      </c>
      <c r="N1471" s="14" t="s">
        <v>82</v>
      </c>
      <c r="O1471" s="14" t="s">
        <v>92</v>
      </c>
      <c r="P1471" s="14" t="s">
        <v>99</v>
      </c>
      <c r="Q1471" s="14" t="s">
        <v>94</v>
      </c>
      <c r="R1471" s="14" t="n">
        <v>0</v>
      </c>
      <c r="S1471" s="14" t="n">
        <v>0</v>
      </c>
      <c r="T1471" s="14" t="n">
        <v>0</v>
      </c>
      <c r="U1471" s="14" t="s">
        <v>95</v>
      </c>
      <c r="V1471" s="14" t="s">
        <v>95</v>
      </c>
      <c r="W1471" s="14" t="n">
        <v>0</v>
      </c>
      <c r="X1471" s="14" t="s">
        <v>120</v>
      </c>
      <c r="Y1471" s="14" t="n">
        <v>21</v>
      </c>
      <c r="Z1471" s="14"/>
      <c r="AA1471" s="14" t="n">
        <v>0</v>
      </c>
      <c r="AB1471" s="14" t="s">
        <v>87</v>
      </c>
      <c r="AC1471" s="14" t="n">
        <v>89</v>
      </c>
      <c r="AD1471" s="14" t="n">
        <v>0</v>
      </c>
      <c r="AE1471" s="14" t="n">
        <v>0</v>
      </c>
      <c r="AF1471" s="14" t="s">
        <v>96</v>
      </c>
      <c r="AG1471" s="15" t="n">
        <v>42401</v>
      </c>
      <c r="AH1471" s="14" t="str">
        <f aca="false">B1471&amp;"|"&amp;C1471&amp;"|"&amp;D1471&amp;"|"&amp;E1471&amp;"|"&amp;F1471&amp;"|"&amp;G1471&amp;"|"&amp;H1471&amp;"|"&amp;I1471&amp;"|"&amp;J1471&amp;"|"&amp;K1471&amp;"|"&amp;L1471&amp;"|"&amp;M1471&amp;"|"&amp;N1471&amp;"|"&amp;O1471&amp;"|"&amp;P1471&amp;"|"&amp;Q1471&amp;"|"&amp;R1471&amp;"|"&amp;S1471&amp;"|"&amp;T1471&amp;"|"&amp;U1471&amp;"|"&amp;V1471&amp;"|"&amp;W1471&amp;"|"&amp;X1471&amp;"|"&amp;Y1471&amp;"|"&amp;Z1471&amp;"|"&amp;AA1471&amp;"|"&amp;AB1471&amp;"|"&amp;AC1471&amp;"|"&amp;AD1471&amp;"|"&amp;AE1471&amp;"|"&amp;AF1471&amp;"|"&amp;AG1471</f>
        <v>City Hotel|1|304|2016|November|45|3|0|3|2|0|0|BB|PRT|Offline TA/TO|TA/TO|0|0|0|A|A|0|Non Refund|21||0|Transient|89|0|0|Canceled|42401</v>
      </c>
      <c r="AI1471" s="14" t="str">
        <f aca="false">IF(COUNTIF($AH$4:$AH$2603,AH1471)&gt;1,"Duplicate","Unique")</f>
        <v>Duplicate</v>
      </c>
      <c r="AJ1471" s="14" t="str">
        <f aca="false">IF(COUNTBLANK(B1471:AG1471)&gt;0,"Missing ("&amp;COUNTBLANK(B1471:AG1471)&amp;")","Complete")</f>
        <v>Missing (1)</v>
      </c>
    </row>
    <row r="1472" customFormat="false" ht="15" hidden="false" customHeight="false" outlineLevel="0" collapsed="false">
      <c r="A1472" s="0" t="n">
        <v>1469</v>
      </c>
      <c r="B1472" s="0" t="s">
        <v>90</v>
      </c>
      <c r="C1472" s="0" t="n">
        <v>0</v>
      </c>
      <c r="D1472" s="0" t="n">
        <v>301</v>
      </c>
      <c r="E1472" s="0" t="n">
        <v>2016</v>
      </c>
      <c r="F1472" s="0" t="s">
        <v>91</v>
      </c>
      <c r="G1472" s="0" t="n">
        <v>31</v>
      </c>
      <c r="H1472" s="0" t="n">
        <v>30</v>
      </c>
      <c r="I1472" s="0" t="n">
        <v>1</v>
      </c>
      <c r="J1472" s="0" t="n">
        <v>1</v>
      </c>
      <c r="K1472" s="0" t="n">
        <v>2</v>
      </c>
      <c r="L1472" s="0" t="n">
        <v>0</v>
      </c>
      <c r="M1472" s="0" t="n">
        <v>0</v>
      </c>
      <c r="N1472" s="0" t="s">
        <v>112</v>
      </c>
      <c r="O1472" s="0" t="s">
        <v>108</v>
      </c>
      <c r="P1472" s="0" t="s">
        <v>99</v>
      </c>
      <c r="Q1472" s="0" t="s">
        <v>94</v>
      </c>
      <c r="R1472" s="0" t="n">
        <v>0</v>
      </c>
      <c r="S1472" s="0" t="n">
        <v>0</v>
      </c>
      <c r="T1472" s="0" t="n">
        <v>0</v>
      </c>
      <c r="U1472" s="0" t="s">
        <v>95</v>
      </c>
      <c r="V1472" s="0" t="s">
        <v>95</v>
      </c>
      <c r="W1472" s="0" t="n">
        <v>0</v>
      </c>
      <c r="X1472" s="0" t="s">
        <v>86</v>
      </c>
      <c r="Y1472" s="0" t="n">
        <v>6</v>
      </c>
      <c r="AA1472" s="0" t="n">
        <v>0</v>
      </c>
      <c r="AB1472" s="0" t="s">
        <v>101</v>
      </c>
      <c r="AC1472" s="0" t="n">
        <v>115</v>
      </c>
      <c r="AD1472" s="0" t="n">
        <v>0</v>
      </c>
      <c r="AE1472" s="0" t="n">
        <v>1</v>
      </c>
      <c r="AF1472" s="0" t="s">
        <v>88</v>
      </c>
      <c r="AG1472" s="13" t="n">
        <v>42583</v>
      </c>
      <c r="AH1472" s="0" t="str">
        <f aca="false">B1472&amp;"|"&amp;C1472&amp;"|"&amp;D1472&amp;"|"&amp;E1472&amp;"|"&amp;F1472&amp;"|"&amp;G1472&amp;"|"&amp;H1472&amp;"|"&amp;I1472&amp;"|"&amp;J1472&amp;"|"&amp;K1472&amp;"|"&amp;L1472&amp;"|"&amp;M1472&amp;"|"&amp;N1472&amp;"|"&amp;O1472&amp;"|"&amp;P1472&amp;"|"&amp;Q1472&amp;"|"&amp;R1472&amp;"|"&amp;S1472&amp;"|"&amp;T1472&amp;"|"&amp;U1472&amp;"|"&amp;V1472&amp;"|"&amp;W1472&amp;"|"&amp;X1472&amp;"|"&amp;Y1472&amp;"|"&amp;Z1472&amp;"|"&amp;AA1472&amp;"|"&amp;AB1472&amp;"|"&amp;AC1472&amp;"|"&amp;AD1472&amp;"|"&amp;AE1472&amp;"|"&amp;AF1472&amp;"|"&amp;AG1472</f>
        <v>City Hotel|0|301|2016|July|31|30|1|1|2|0|0|HB|DEU|Offline TA/TO|TA/TO|0|0|0|A|A|0|No Deposit|6||0|Transient-Party|115|0|1|Check-Out|42583</v>
      </c>
      <c r="AI1472" s="0" t="str">
        <f aca="false">IF(COUNTIF($AH$4:$AH$2603,AH1472)&gt;1,"Duplicate","Unique")</f>
        <v>Duplicate</v>
      </c>
      <c r="AJ1472" s="0" t="str">
        <f aca="false">IF(COUNTBLANK(B1472:AG1472)&gt;0,"Missing ("&amp;COUNTBLANK(B1472:AG1472)&amp;")","Complete")</f>
        <v>Missing (1)</v>
      </c>
    </row>
    <row r="1473" customFormat="false" ht="15" hidden="false" customHeight="false" outlineLevel="0" collapsed="false">
      <c r="A1473" s="14" t="n">
        <v>1470</v>
      </c>
      <c r="B1473" s="14" t="s">
        <v>80</v>
      </c>
      <c r="C1473" s="14" t="n">
        <v>0</v>
      </c>
      <c r="D1473" s="14" t="n">
        <v>21</v>
      </c>
      <c r="E1473" s="14" t="n">
        <v>2017</v>
      </c>
      <c r="F1473" s="14" t="s">
        <v>119</v>
      </c>
      <c r="G1473" s="14" t="n">
        <v>35</v>
      </c>
      <c r="H1473" s="14" t="n">
        <v>31</v>
      </c>
      <c r="I1473" s="14" t="n">
        <v>2</v>
      </c>
      <c r="J1473" s="14" t="n">
        <v>5</v>
      </c>
      <c r="K1473" s="14" t="n">
        <v>2</v>
      </c>
      <c r="L1473" s="14" t="n">
        <v>0</v>
      </c>
      <c r="M1473" s="14" t="n">
        <v>0</v>
      </c>
      <c r="N1473" s="14" t="s">
        <v>82</v>
      </c>
      <c r="O1473" s="14" t="s">
        <v>83</v>
      </c>
      <c r="P1473" s="14" t="s">
        <v>99</v>
      </c>
      <c r="Q1473" s="14" t="s">
        <v>94</v>
      </c>
      <c r="R1473" s="14" t="n">
        <v>0</v>
      </c>
      <c r="S1473" s="14" t="n">
        <v>0</v>
      </c>
      <c r="T1473" s="14" t="n">
        <v>0</v>
      </c>
      <c r="U1473" s="14" t="s">
        <v>124</v>
      </c>
      <c r="V1473" s="14" t="s">
        <v>124</v>
      </c>
      <c r="W1473" s="14" t="n">
        <v>0</v>
      </c>
      <c r="X1473" s="14" t="s">
        <v>86</v>
      </c>
      <c r="Y1473" s="14" t="n">
        <v>40</v>
      </c>
      <c r="Z1473" s="14"/>
      <c r="AA1473" s="14" t="n">
        <v>0</v>
      </c>
      <c r="AB1473" s="14" t="s">
        <v>125</v>
      </c>
      <c r="AC1473" s="14" t="n">
        <v>101.7</v>
      </c>
      <c r="AD1473" s="14" t="n">
        <v>0</v>
      </c>
      <c r="AE1473" s="14" t="n">
        <v>2</v>
      </c>
      <c r="AF1473" s="14" t="s">
        <v>88</v>
      </c>
      <c r="AG1473" s="15" t="n">
        <v>42985</v>
      </c>
      <c r="AH1473" s="14" t="str">
        <f aca="false">B1473&amp;"|"&amp;C1473&amp;"|"&amp;D1473&amp;"|"&amp;E1473&amp;"|"&amp;F1473&amp;"|"&amp;G1473&amp;"|"&amp;H1473&amp;"|"&amp;I1473&amp;"|"&amp;J1473&amp;"|"&amp;K1473&amp;"|"&amp;L1473&amp;"|"&amp;M1473&amp;"|"&amp;N1473&amp;"|"&amp;O1473&amp;"|"&amp;P1473&amp;"|"&amp;Q1473&amp;"|"&amp;R1473&amp;"|"&amp;S1473&amp;"|"&amp;T1473&amp;"|"&amp;U1473&amp;"|"&amp;V1473&amp;"|"&amp;W1473&amp;"|"&amp;X1473&amp;"|"&amp;Y1473&amp;"|"&amp;Z1473&amp;"|"&amp;AA1473&amp;"|"&amp;AB1473&amp;"|"&amp;AC1473&amp;"|"&amp;AD1473&amp;"|"&amp;AE1473&amp;"|"&amp;AF1473&amp;"|"&amp;AG1473</f>
        <v>Resort Hotel|0|21|2017|August|35|31|2|5|2|0|0|BB|GBR|Offline TA/TO|TA/TO|0|0|0|E|E|0|No Deposit|40||0|Contract|101.7|0|2|Check-Out|42985</v>
      </c>
      <c r="AI1473" s="14" t="str">
        <f aca="false">IF(COUNTIF($AH$4:$AH$2603,AH1473)&gt;1,"Duplicate","Unique")</f>
        <v>Unique</v>
      </c>
      <c r="AJ1473" s="14" t="str">
        <f aca="false">IF(COUNTBLANK(B1473:AG1473)&gt;0,"Missing ("&amp;COUNTBLANK(B1473:AG1473)&amp;")","Complete")</f>
        <v>Missing (1)</v>
      </c>
    </row>
    <row r="1474" customFormat="false" ht="15" hidden="false" customHeight="false" outlineLevel="0" collapsed="false">
      <c r="A1474" s="0" t="n">
        <v>1471</v>
      </c>
      <c r="B1474" s="0" t="s">
        <v>90</v>
      </c>
      <c r="C1474" s="0" t="n">
        <v>1</v>
      </c>
      <c r="D1474" s="0" t="n">
        <v>25</v>
      </c>
      <c r="E1474" s="0" t="n">
        <v>2015</v>
      </c>
      <c r="F1474" s="0" t="s">
        <v>91</v>
      </c>
      <c r="G1474" s="0" t="n">
        <v>31</v>
      </c>
      <c r="H1474" s="0" t="n">
        <v>27</v>
      </c>
      <c r="I1474" s="0" t="n">
        <v>1</v>
      </c>
      <c r="J1474" s="0" t="n">
        <v>1</v>
      </c>
      <c r="K1474" s="0" t="n">
        <v>2</v>
      </c>
      <c r="L1474" s="0" t="n">
        <v>0</v>
      </c>
      <c r="M1474" s="0" t="n">
        <v>0</v>
      </c>
      <c r="N1474" s="0" t="s">
        <v>82</v>
      </c>
      <c r="O1474" s="0" t="s">
        <v>92</v>
      </c>
      <c r="P1474" s="0" t="s">
        <v>116</v>
      </c>
      <c r="Q1474" s="0" t="s">
        <v>94</v>
      </c>
      <c r="R1474" s="0" t="n">
        <v>0</v>
      </c>
      <c r="S1474" s="0" t="n">
        <v>0</v>
      </c>
      <c r="T1474" s="0" t="n">
        <v>0</v>
      </c>
      <c r="U1474" s="0" t="s">
        <v>95</v>
      </c>
      <c r="V1474" s="0" t="s">
        <v>95</v>
      </c>
      <c r="W1474" s="0" t="n">
        <v>0</v>
      </c>
      <c r="X1474" s="0" t="s">
        <v>86</v>
      </c>
      <c r="Y1474" s="0" t="n">
        <v>1</v>
      </c>
      <c r="AA1474" s="0" t="n">
        <v>0</v>
      </c>
      <c r="AB1474" s="0" t="s">
        <v>101</v>
      </c>
      <c r="AC1474" s="0" t="n">
        <v>62</v>
      </c>
      <c r="AD1474" s="0" t="n">
        <v>0</v>
      </c>
      <c r="AE1474" s="0" t="n">
        <v>0</v>
      </c>
      <c r="AF1474" s="0" t="s">
        <v>96</v>
      </c>
      <c r="AG1474" s="13" t="n">
        <v>42207</v>
      </c>
      <c r="AH1474" s="0" t="str">
        <f aca="false">B1474&amp;"|"&amp;C1474&amp;"|"&amp;D1474&amp;"|"&amp;E1474&amp;"|"&amp;F1474&amp;"|"&amp;G1474&amp;"|"&amp;H1474&amp;"|"&amp;I1474&amp;"|"&amp;J1474&amp;"|"&amp;K1474&amp;"|"&amp;L1474&amp;"|"&amp;M1474&amp;"|"&amp;N1474&amp;"|"&amp;O1474&amp;"|"&amp;P1474&amp;"|"&amp;Q1474&amp;"|"&amp;R1474&amp;"|"&amp;S1474&amp;"|"&amp;T1474&amp;"|"&amp;U1474&amp;"|"&amp;V1474&amp;"|"&amp;W1474&amp;"|"&amp;X1474&amp;"|"&amp;Y1474&amp;"|"&amp;Z1474&amp;"|"&amp;AA1474&amp;"|"&amp;AB1474&amp;"|"&amp;AC1474&amp;"|"&amp;AD1474&amp;"|"&amp;AE1474&amp;"|"&amp;AF1474&amp;"|"&amp;AG1474</f>
        <v>City Hotel|1|25|2015|July|31|27|1|1|2|0|0|BB|PRT|Groups|TA/TO|0|0|0|A|A|0|No Deposit|1||0|Transient-Party|62|0|0|Canceled|42207</v>
      </c>
      <c r="AI1474" s="0" t="str">
        <f aca="false">IF(COUNTIF($AH$4:$AH$2603,AH1474)&gt;1,"Duplicate","Unique")</f>
        <v>Unique</v>
      </c>
      <c r="AJ1474" s="0" t="str">
        <f aca="false">IF(COUNTBLANK(B1474:AG1474)&gt;0,"Missing ("&amp;COUNTBLANK(B1474:AG1474)&amp;")","Complete")</f>
        <v>Missing (1)</v>
      </c>
    </row>
    <row r="1475" customFormat="false" ht="15" hidden="false" customHeight="false" outlineLevel="0" collapsed="false">
      <c r="A1475" s="14" t="n">
        <v>1472</v>
      </c>
      <c r="B1475" s="14" t="s">
        <v>90</v>
      </c>
      <c r="C1475" s="14" t="n">
        <v>1</v>
      </c>
      <c r="D1475" s="14" t="n">
        <v>97</v>
      </c>
      <c r="E1475" s="14" t="n">
        <v>2016</v>
      </c>
      <c r="F1475" s="14" t="s">
        <v>103</v>
      </c>
      <c r="G1475" s="14" t="n">
        <v>13</v>
      </c>
      <c r="H1475" s="14" t="n">
        <v>20</v>
      </c>
      <c r="I1475" s="14" t="n">
        <v>2</v>
      </c>
      <c r="J1475" s="14" t="n">
        <v>5</v>
      </c>
      <c r="K1475" s="14" t="n">
        <v>1</v>
      </c>
      <c r="L1475" s="14" t="n">
        <v>0</v>
      </c>
      <c r="M1475" s="14" t="n">
        <v>0</v>
      </c>
      <c r="N1475" s="14" t="s">
        <v>112</v>
      </c>
      <c r="O1475" s="14" t="s">
        <v>92</v>
      </c>
      <c r="P1475" s="14" t="s">
        <v>116</v>
      </c>
      <c r="Q1475" s="14" t="s">
        <v>94</v>
      </c>
      <c r="R1475" s="14" t="n">
        <v>0</v>
      </c>
      <c r="S1475" s="14" t="n">
        <v>1</v>
      </c>
      <c r="T1475" s="14" t="n">
        <v>0</v>
      </c>
      <c r="U1475" s="14" t="s">
        <v>95</v>
      </c>
      <c r="V1475" s="14" t="s">
        <v>95</v>
      </c>
      <c r="W1475" s="14" t="n">
        <v>0</v>
      </c>
      <c r="X1475" s="14" t="s">
        <v>120</v>
      </c>
      <c r="Y1475" s="14" t="n">
        <v>1</v>
      </c>
      <c r="Z1475" s="14"/>
      <c r="AA1475" s="14" t="n">
        <v>9</v>
      </c>
      <c r="AB1475" s="14" t="s">
        <v>87</v>
      </c>
      <c r="AC1475" s="14" t="n">
        <v>79.43</v>
      </c>
      <c r="AD1475" s="14" t="n">
        <v>0</v>
      </c>
      <c r="AE1475" s="14" t="n">
        <v>0</v>
      </c>
      <c r="AF1475" s="14" t="s">
        <v>96</v>
      </c>
      <c r="AG1475" s="15" t="n">
        <v>42361</v>
      </c>
      <c r="AH1475" s="14" t="str">
        <f aca="false">B1475&amp;"|"&amp;C1475&amp;"|"&amp;D1475&amp;"|"&amp;E1475&amp;"|"&amp;F1475&amp;"|"&amp;G1475&amp;"|"&amp;H1475&amp;"|"&amp;I1475&amp;"|"&amp;J1475&amp;"|"&amp;K1475&amp;"|"&amp;L1475&amp;"|"&amp;M1475&amp;"|"&amp;N1475&amp;"|"&amp;O1475&amp;"|"&amp;P1475&amp;"|"&amp;Q1475&amp;"|"&amp;R1475&amp;"|"&amp;S1475&amp;"|"&amp;T1475&amp;"|"&amp;U1475&amp;"|"&amp;V1475&amp;"|"&amp;W1475&amp;"|"&amp;X1475&amp;"|"&amp;Y1475&amp;"|"&amp;Z1475&amp;"|"&amp;AA1475&amp;"|"&amp;AB1475&amp;"|"&amp;AC1475&amp;"|"&amp;AD1475&amp;"|"&amp;AE1475&amp;"|"&amp;AF1475&amp;"|"&amp;AG1475</f>
        <v>City Hotel|1|97|2016|March|13|20|2|5|1|0|0|HB|PRT|Groups|TA/TO|0|1|0|A|A|0|Non Refund|1||9|Transient|79.43|0|0|Canceled|42361</v>
      </c>
      <c r="AI1475" s="14" t="str">
        <f aca="false">IF(COUNTIF($AH$4:$AH$2603,AH1475)&gt;1,"Duplicate","Unique")</f>
        <v>Duplicate</v>
      </c>
      <c r="AJ1475" s="14" t="str">
        <f aca="false">IF(COUNTBLANK(B1475:AG1475)&gt;0,"Missing ("&amp;COUNTBLANK(B1475:AG1475)&amp;")","Complete")</f>
        <v>Missing (1)</v>
      </c>
    </row>
    <row r="1476" customFormat="false" ht="15" hidden="false" customHeight="false" outlineLevel="0" collapsed="false">
      <c r="A1476" s="0" t="n">
        <v>1473</v>
      </c>
      <c r="B1476" s="0" t="s">
        <v>90</v>
      </c>
      <c r="C1476" s="0" t="n">
        <v>1</v>
      </c>
      <c r="D1476" s="0" t="n">
        <v>166</v>
      </c>
      <c r="E1476" s="0" t="n">
        <v>2016</v>
      </c>
      <c r="F1476" s="0" t="s">
        <v>113</v>
      </c>
      <c r="G1476" s="0" t="n">
        <v>45</v>
      </c>
      <c r="H1476" s="0" t="n">
        <v>1</v>
      </c>
      <c r="I1476" s="0" t="n">
        <v>0</v>
      </c>
      <c r="J1476" s="0" t="n">
        <v>3</v>
      </c>
      <c r="K1476" s="0" t="n">
        <v>1</v>
      </c>
      <c r="L1476" s="0" t="n">
        <v>0</v>
      </c>
      <c r="M1476" s="0" t="n">
        <v>0</v>
      </c>
      <c r="N1476" s="0" t="s">
        <v>82</v>
      </c>
      <c r="O1476" s="0" t="s">
        <v>92</v>
      </c>
      <c r="P1476" s="0" t="s">
        <v>99</v>
      </c>
      <c r="Q1476" s="0" t="s">
        <v>94</v>
      </c>
      <c r="R1476" s="0" t="n">
        <v>0</v>
      </c>
      <c r="S1476" s="0" t="n">
        <v>0</v>
      </c>
      <c r="T1476" s="0" t="n">
        <v>0</v>
      </c>
      <c r="U1476" s="0" t="s">
        <v>95</v>
      </c>
      <c r="V1476" s="0" t="s">
        <v>95</v>
      </c>
      <c r="W1476" s="0" t="n">
        <v>0</v>
      </c>
      <c r="X1476" s="0" t="s">
        <v>120</v>
      </c>
      <c r="Y1476" s="0" t="n">
        <v>236</v>
      </c>
      <c r="AA1476" s="0" t="n">
        <v>0</v>
      </c>
      <c r="AB1476" s="0" t="s">
        <v>87</v>
      </c>
      <c r="AC1476" s="0" t="n">
        <v>110</v>
      </c>
      <c r="AD1476" s="0" t="n">
        <v>0</v>
      </c>
      <c r="AE1476" s="0" t="n">
        <v>0</v>
      </c>
      <c r="AF1476" s="0" t="s">
        <v>96</v>
      </c>
      <c r="AG1476" s="13" t="n">
        <v>42564</v>
      </c>
      <c r="AH1476" s="0" t="str">
        <f aca="false">B1476&amp;"|"&amp;C1476&amp;"|"&amp;D1476&amp;"|"&amp;E1476&amp;"|"&amp;F1476&amp;"|"&amp;G1476&amp;"|"&amp;H1476&amp;"|"&amp;I1476&amp;"|"&amp;J1476&amp;"|"&amp;K1476&amp;"|"&amp;L1476&amp;"|"&amp;M1476&amp;"|"&amp;N1476&amp;"|"&amp;O1476&amp;"|"&amp;P1476&amp;"|"&amp;Q1476&amp;"|"&amp;R1476&amp;"|"&amp;S1476&amp;"|"&amp;T1476&amp;"|"&amp;U1476&amp;"|"&amp;V1476&amp;"|"&amp;W1476&amp;"|"&amp;X1476&amp;"|"&amp;Y1476&amp;"|"&amp;Z1476&amp;"|"&amp;AA1476&amp;"|"&amp;AB1476&amp;"|"&amp;AC1476&amp;"|"&amp;AD1476&amp;"|"&amp;AE1476&amp;"|"&amp;AF1476&amp;"|"&amp;AG1476</f>
        <v>City Hotel|1|166|2016|November|45|1|0|3|1|0|0|BB|PRT|Offline TA/TO|TA/TO|0|0|0|A|A|0|Non Refund|236||0|Transient|110|0|0|Canceled|42564</v>
      </c>
      <c r="AI1476" s="0" t="str">
        <f aca="false">IF(COUNTIF($AH$4:$AH$2603,AH1476)&gt;1,"Duplicate","Unique")</f>
        <v>Duplicate</v>
      </c>
      <c r="AJ1476" s="0" t="str">
        <f aca="false">IF(COUNTBLANK(B1476:AG1476)&gt;0,"Missing ("&amp;COUNTBLANK(B1476:AG1476)&amp;")","Complete")</f>
        <v>Missing (1)</v>
      </c>
    </row>
    <row r="1477" customFormat="false" ht="15" hidden="false" customHeight="false" outlineLevel="0" collapsed="false">
      <c r="A1477" s="14" t="n">
        <v>1474</v>
      </c>
      <c r="B1477" s="14" t="s">
        <v>90</v>
      </c>
      <c r="C1477" s="14" t="n">
        <v>0</v>
      </c>
      <c r="D1477" s="14" t="n">
        <v>149</v>
      </c>
      <c r="E1477" s="14" t="n">
        <v>2017</v>
      </c>
      <c r="F1477" s="14" t="s">
        <v>119</v>
      </c>
      <c r="G1477" s="14" t="n">
        <v>31</v>
      </c>
      <c r="H1477" s="14" t="n">
        <v>3</v>
      </c>
      <c r="I1477" s="14" t="n">
        <v>2</v>
      </c>
      <c r="J1477" s="14" t="n">
        <v>5</v>
      </c>
      <c r="K1477" s="14" t="n">
        <v>2</v>
      </c>
      <c r="L1477" s="14" t="n">
        <v>0</v>
      </c>
      <c r="M1477" s="14" t="n">
        <v>0</v>
      </c>
      <c r="N1477" s="14" t="s">
        <v>82</v>
      </c>
      <c r="O1477" s="14" t="s">
        <v>104</v>
      </c>
      <c r="P1477" s="14" t="s">
        <v>99</v>
      </c>
      <c r="Q1477" s="14" t="s">
        <v>94</v>
      </c>
      <c r="R1477" s="14" t="n">
        <v>0</v>
      </c>
      <c r="S1477" s="14" t="n">
        <v>0</v>
      </c>
      <c r="T1477" s="14" t="n">
        <v>0</v>
      </c>
      <c r="U1477" s="14" t="s">
        <v>95</v>
      </c>
      <c r="V1477" s="14" t="s">
        <v>95</v>
      </c>
      <c r="W1477" s="14" t="n">
        <v>0</v>
      </c>
      <c r="X1477" s="14" t="s">
        <v>86</v>
      </c>
      <c r="Y1477" s="14" t="n">
        <v>138</v>
      </c>
      <c r="Z1477" s="14"/>
      <c r="AA1477" s="14" t="n">
        <v>0</v>
      </c>
      <c r="AB1477" s="14" t="s">
        <v>87</v>
      </c>
      <c r="AC1477" s="14" t="n">
        <v>80.1</v>
      </c>
      <c r="AD1477" s="14" t="n">
        <v>0</v>
      </c>
      <c r="AE1477" s="14" t="n">
        <v>1</v>
      </c>
      <c r="AF1477" s="14" t="s">
        <v>88</v>
      </c>
      <c r="AG1477" s="15" t="n">
        <v>42957</v>
      </c>
      <c r="AH1477" s="14" t="str">
        <f aca="false">B1477&amp;"|"&amp;C1477&amp;"|"&amp;D1477&amp;"|"&amp;E1477&amp;"|"&amp;F1477&amp;"|"&amp;G1477&amp;"|"&amp;H1477&amp;"|"&amp;I1477&amp;"|"&amp;J1477&amp;"|"&amp;K1477&amp;"|"&amp;L1477&amp;"|"&amp;M1477&amp;"|"&amp;N1477&amp;"|"&amp;O1477&amp;"|"&amp;P1477&amp;"|"&amp;Q1477&amp;"|"&amp;R1477&amp;"|"&amp;S1477&amp;"|"&amp;T1477&amp;"|"&amp;U1477&amp;"|"&amp;V1477&amp;"|"&amp;W1477&amp;"|"&amp;X1477&amp;"|"&amp;Y1477&amp;"|"&amp;Z1477&amp;"|"&amp;AA1477&amp;"|"&amp;AB1477&amp;"|"&amp;AC1477&amp;"|"&amp;AD1477&amp;"|"&amp;AE1477&amp;"|"&amp;AF1477&amp;"|"&amp;AG1477</f>
        <v>City Hotel|0|149|2017|August|31|3|2|5|2|0|0|BB|SWE|Offline TA/TO|TA/TO|0|0|0|A|A|0|No Deposit|138||0|Transient|80.1|0|1|Check-Out|42957</v>
      </c>
      <c r="AI1477" s="14" t="str">
        <f aca="false">IF(COUNTIF($AH$4:$AH$2603,AH1477)&gt;1,"Duplicate","Unique")</f>
        <v>Unique</v>
      </c>
      <c r="AJ1477" s="14" t="str">
        <f aca="false">IF(COUNTBLANK(B1477:AG1477)&gt;0,"Missing ("&amp;COUNTBLANK(B1477:AG1477)&amp;")","Complete")</f>
        <v>Missing (1)</v>
      </c>
    </row>
    <row r="1478" customFormat="false" ht="15" hidden="false" customHeight="false" outlineLevel="0" collapsed="false">
      <c r="A1478" s="0" t="n">
        <v>1475</v>
      </c>
      <c r="B1478" s="0" t="s">
        <v>90</v>
      </c>
      <c r="C1478" s="0" t="n">
        <v>0</v>
      </c>
      <c r="D1478" s="0" t="n">
        <v>16</v>
      </c>
      <c r="E1478" s="0" t="n">
        <v>2016</v>
      </c>
      <c r="F1478" s="0" t="s">
        <v>118</v>
      </c>
      <c r="G1478" s="0" t="n">
        <v>9</v>
      </c>
      <c r="H1478" s="0" t="n">
        <v>26</v>
      </c>
      <c r="I1478" s="0" t="n">
        <v>0</v>
      </c>
      <c r="J1478" s="0" t="n">
        <v>2</v>
      </c>
      <c r="K1478" s="0" t="n">
        <v>2</v>
      </c>
      <c r="L1478" s="0" t="n">
        <v>0</v>
      </c>
      <c r="M1478" s="0" t="n">
        <v>0</v>
      </c>
      <c r="N1478" s="0" t="s">
        <v>82</v>
      </c>
      <c r="O1478" s="0" t="s">
        <v>122</v>
      </c>
      <c r="P1478" s="0" t="s">
        <v>99</v>
      </c>
      <c r="Q1478" s="0" t="s">
        <v>94</v>
      </c>
      <c r="R1478" s="0" t="n">
        <v>0</v>
      </c>
      <c r="S1478" s="0" t="n">
        <v>0</v>
      </c>
      <c r="T1478" s="0" t="n">
        <v>0</v>
      </c>
      <c r="U1478" s="0" t="s">
        <v>95</v>
      </c>
      <c r="V1478" s="0" t="s">
        <v>109</v>
      </c>
      <c r="W1478" s="0" t="n">
        <v>0</v>
      </c>
      <c r="X1478" s="0" t="s">
        <v>86</v>
      </c>
      <c r="Y1478" s="0" t="n">
        <v>28</v>
      </c>
      <c r="AA1478" s="0" t="n">
        <v>0</v>
      </c>
      <c r="AB1478" s="0" t="s">
        <v>87</v>
      </c>
      <c r="AC1478" s="0" t="n">
        <v>87</v>
      </c>
      <c r="AD1478" s="0" t="n">
        <v>0</v>
      </c>
      <c r="AE1478" s="0" t="n">
        <v>0</v>
      </c>
      <c r="AF1478" s="0" t="s">
        <v>88</v>
      </c>
      <c r="AG1478" s="13" t="n">
        <v>42428</v>
      </c>
      <c r="AH1478" s="0" t="str">
        <f aca="false">B1478&amp;"|"&amp;C1478&amp;"|"&amp;D1478&amp;"|"&amp;E1478&amp;"|"&amp;F1478&amp;"|"&amp;G1478&amp;"|"&amp;H1478&amp;"|"&amp;I1478&amp;"|"&amp;J1478&amp;"|"&amp;K1478&amp;"|"&amp;L1478&amp;"|"&amp;M1478&amp;"|"&amp;N1478&amp;"|"&amp;O1478&amp;"|"&amp;P1478&amp;"|"&amp;Q1478&amp;"|"&amp;R1478&amp;"|"&amp;S1478&amp;"|"&amp;T1478&amp;"|"&amp;U1478&amp;"|"&amp;V1478&amp;"|"&amp;W1478&amp;"|"&amp;X1478&amp;"|"&amp;Y1478&amp;"|"&amp;Z1478&amp;"|"&amp;AA1478&amp;"|"&amp;AB1478&amp;"|"&amp;AC1478&amp;"|"&amp;AD1478&amp;"|"&amp;AE1478&amp;"|"&amp;AF1478&amp;"|"&amp;AG1478</f>
        <v>City Hotel|0|16|2016|February|9|26|0|2|2|0|0|BB|FRA|Offline TA/TO|TA/TO|0|0|0|A|D|0|No Deposit|28||0|Transient|87|0|0|Check-Out|42428</v>
      </c>
      <c r="AI1478" s="0" t="str">
        <f aca="false">IF(COUNTIF($AH$4:$AH$2603,AH1478)&gt;1,"Duplicate","Unique")</f>
        <v>Unique</v>
      </c>
      <c r="AJ1478" s="0" t="str">
        <f aca="false">IF(COUNTBLANK(B1478:AG1478)&gt;0,"Missing ("&amp;COUNTBLANK(B1478:AG1478)&amp;")","Complete")</f>
        <v>Missing (1)</v>
      </c>
    </row>
    <row r="1479" customFormat="false" ht="15" hidden="false" customHeight="false" outlineLevel="0" collapsed="false">
      <c r="A1479" s="14" t="n">
        <v>1476</v>
      </c>
      <c r="B1479" s="14" t="s">
        <v>90</v>
      </c>
      <c r="C1479" s="14" t="n">
        <v>0</v>
      </c>
      <c r="D1479" s="14" t="n">
        <v>98</v>
      </c>
      <c r="E1479" s="14" t="n">
        <v>2017</v>
      </c>
      <c r="F1479" s="14" t="s">
        <v>106</v>
      </c>
      <c r="G1479" s="14" t="n">
        <v>17</v>
      </c>
      <c r="H1479" s="14" t="n">
        <v>28</v>
      </c>
      <c r="I1479" s="14" t="n">
        <v>0</v>
      </c>
      <c r="J1479" s="14" t="n">
        <v>1</v>
      </c>
      <c r="K1479" s="14" t="n">
        <v>2</v>
      </c>
      <c r="L1479" s="14" t="n">
        <v>0</v>
      </c>
      <c r="M1479" s="14" t="n">
        <v>0</v>
      </c>
      <c r="N1479" s="14" t="s">
        <v>82</v>
      </c>
      <c r="O1479" s="14" t="s">
        <v>122</v>
      </c>
      <c r="P1479" s="14" t="s">
        <v>93</v>
      </c>
      <c r="Q1479" s="14" t="s">
        <v>94</v>
      </c>
      <c r="R1479" s="14" t="n">
        <v>0</v>
      </c>
      <c r="S1479" s="14" t="n">
        <v>0</v>
      </c>
      <c r="T1479" s="14" t="n">
        <v>0</v>
      </c>
      <c r="U1479" s="14" t="s">
        <v>95</v>
      </c>
      <c r="V1479" s="14" t="s">
        <v>95</v>
      </c>
      <c r="W1479" s="14" t="n">
        <v>0</v>
      </c>
      <c r="X1479" s="14" t="s">
        <v>86</v>
      </c>
      <c r="Y1479" s="14" t="n">
        <v>8</v>
      </c>
      <c r="Z1479" s="14"/>
      <c r="AA1479" s="14" t="n">
        <v>0</v>
      </c>
      <c r="AB1479" s="14" t="s">
        <v>87</v>
      </c>
      <c r="AC1479" s="14" t="n">
        <v>117</v>
      </c>
      <c r="AD1479" s="14" t="n">
        <v>0</v>
      </c>
      <c r="AE1479" s="14" t="n">
        <v>1</v>
      </c>
      <c r="AF1479" s="14" t="s">
        <v>88</v>
      </c>
      <c r="AG1479" s="15" t="n">
        <v>42854</v>
      </c>
      <c r="AH1479" s="14" t="str">
        <f aca="false">B1479&amp;"|"&amp;C1479&amp;"|"&amp;D1479&amp;"|"&amp;E1479&amp;"|"&amp;F1479&amp;"|"&amp;G1479&amp;"|"&amp;H1479&amp;"|"&amp;I1479&amp;"|"&amp;J1479&amp;"|"&amp;K1479&amp;"|"&amp;L1479&amp;"|"&amp;M1479&amp;"|"&amp;N1479&amp;"|"&amp;O1479&amp;"|"&amp;P1479&amp;"|"&amp;Q1479&amp;"|"&amp;R1479&amp;"|"&amp;S1479&amp;"|"&amp;T1479&amp;"|"&amp;U1479&amp;"|"&amp;V1479&amp;"|"&amp;W1479&amp;"|"&amp;X1479&amp;"|"&amp;Y1479&amp;"|"&amp;Z1479&amp;"|"&amp;AA1479&amp;"|"&amp;AB1479&amp;"|"&amp;AC1479&amp;"|"&amp;AD1479&amp;"|"&amp;AE1479&amp;"|"&amp;AF1479&amp;"|"&amp;AG1479</f>
        <v>City Hotel|0|98|2017|April|17|28|0|1|2|0|0|BB|FRA|Online TA|TA/TO|0|0|0|A|A|0|No Deposit|8||0|Transient|117|0|1|Check-Out|42854</v>
      </c>
      <c r="AI1479" s="14" t="str">
        <f aca="false">IF(COUNTIF($AH$4:$AH$2603,AH1479)&gt;1,"Duplicate","Unique")</f>
        <v>Unique</v>
      </c>
      <c r="AJ1479" s="14" t="str">
        <f aca="false">IF(COUNTBLANK(B1479:AG1479)&gt;0,"Missing ("&amp;COUNTBLANK(B1479:AG1479)&amp;")","Complete")</f>
        <v>Missing (1)</v>
      </c>
    </row>
    <row r="1480" customFormat="false" ht="15" hidden="false" customHeight="false" outlineLevel="0" collapsed="false">
      <c r="A1480" s="0" t="n">
        <v>1477</v>
      </c>
      <c r="B1480" s="0" t="s">
        <v>90</v>
      </c>
      <c r="C1480" s="0" t="n">
        <v>0</v>
      </c>
      <c r="D1480" s="0" t="n">
        <v>35</v>
      </c>
      <c r="E1480" s="0" t="n">
        <v>2016</v>
      </c>
      <c r="F1480" s="0" t="s">
        <v>113</v>
      </c>
      <c r="G1480" s="0" t="n">
        <v>49</v>
      </c>
      <c r="H1480" s="0" t="n">
        <v>28</v>
      </c>
      <c r="I1480" s="0" t="n">
        <v>1</v>
      </c>
      <c r="J1480" s="0" t="n">
        <v>2</v>
      </c>
      <c r="K1480" s="0" t="n">
        <v>1</v>
      </c>
      <c r="L1480" s="0" t="n">
        <v>0</v>
      </c>
      <c r="M1480" s="0" t="n">
        <v>0</v>
      </c>
      <c r="N1480" s="0" t="s">
        <v>82</v>
      </c>
      <c r="O1480" s="0" t="s">
        <v>117</v>
      </c>
      <c r="P1480" s="0" t="s">
        <v>116</v>
      </c>
      <c r="Q1480" s="0" t="s">
        <v>94</v>
      </c>
      <c r="R1480" s="0" t="n">
        <v>0</v>
      </c>
      <c r="S1480" s="0" t="n">
        <v>0</v>
      </c>
      <c r="T1480" s="0" t="n">
        <v>0</v>
      </c>
      <c r="U1480" s="0" t="s">
        <v>109</v>
      </c>
      <c r="V1480" s="0" t="s">
        <v>109</v>
      </c>
      <c r="W1480" s="0" t="n">
        <v>1</v>
      </c>
      <c r="X1480" s="0" t="s">
        <v>86</v>
      </c>
      <c r="AA1480" s="0" t="n">
        <v>0</v>
      </c>
      <c r="AB1480" s="0" t="s">
        <v>101</v>
      </c>
      <c r="AC1480" s="0" t="n">
        <v>80</v>
      </c>
      <c r="AD1480" s="0" t="n">
        <v>0</v>
      </c>
      <c r="AE1480" s="0" t="n">
        <v>0</v>
      </c>
      <c r="AF1480" s="0" t="s">
        <v>88</v>
      </c>
      <c r="AG1480" s="13" t="n">
        <v>42705</v>
      </c>
      <c r="AH1480" s="0" t="str">
        <f aca="false">B1480&amp;"|"&amp;C1480&amp;"|"&amp;D1480&amp;"|"&amp;E1480&amp;"|"&amp;F1480&amp;"|"&amp;G1480&amp;"|"&amp;H1480&amp;"|"&amp;I1480&amp;"|"&amp;J1480&amp;"|"&amp;K1480&amp;"|"&amp;L1480&amp;"|"&amp;M1480&amp;"|"&amp;N1480&amp;"|"&amp;O1480&amp;"|"&amp;P1480&amp;"|"&amp;Q1480&amp;"|"&amp;R1480&amp;"|"&amp;S1480&amp;"|"&amp;T1480&amp;"|"&amp;U1480&amp;"|"&amp;V1480&amp;"|"&amp;W1480&amp;"|"&amp;X1480&amp;"|"&amp;Y1480&amp;"|"&amp;Z1480&amp;"|"&amp;AA1480&amp;"|"&amp;AB1480&amp;"|"&amp;AC1480&amp;"|"&amp;AD1480&amp;"|"&amp;AE1480&amp;"|"&amp;AF1480&amp;"|"&amp;AG1480</f>
        <v>City Hotel|0|35|2016|November|49|28|1|2|1|0|0|BB|BEL|Groups|TA/TO|0|0|0|D|D|1|No Deposit|||0|Transient-Party|80|0|0|Check-Out|42705</v>
      </c>
      <c r="AI1480" s="0" t="str">
        <f aca="false">IF(COUNTIF($AH$4:$AH$2603,AH1480)&gt;1,"Duplicate","Unique")</f>
        <v>Unique</v>
      </c>
      <c r="AJ1480" s="0" t="str">
        <f aca="false">IF(COUNTBLANK(B1480:AG1480)&gt;0,"Missing ("&amp;COUNTBLANK(B1480:AG1480)&amp;")","Complete")</f>
        <v>Missing (2)</v>
      </c>
    </row>
    <row r="1481" customFormat="false" ht="15" hidden="false" customHeight="false" outlineLevel="0" collapsed="false">
      <c r="A1481" s="14" t="n">
        <v>1478</v>
      </c>
      <c r="B1481" s="14" t="s">
        <v>80</v>
      </c>
      <c r="C1481" s="14" t="n">
        <v>0</v>
      </c>
      <c r="D1481" s="14" t="n">
        <v>80</v>
      </c>
      <c r="E1481" s="14" t="n">
        <v>2017</v>
      </c>
      <c r="F1481" s="14" t="s">
        <v>118</v>
      </c>
      <c r="G1481" s="14" t="n">
        <v>5</v>
      </c>
      <c r="H1481" s="14" t="n">
        <v>2</v>
      </c>
      <c r="I1481" s="14" t="n">
        <v>2</v>
      </c>
      <c r="J1481" s="14" t="n">
        <v>8</v>
      </c>
      <c r="K1481" s="14" t="n">
        <v>2</v>
      </c>
      <c r="L1481" s="14" t="n">
        <v>0</v>
      </c>
      <c r="M1481" s="14" t="n">
        <v>0</v>
      </c>
      <c r="N1481" s="14" t="s">
        <v>112</v>
      </c>
      <c r="O1481" s="14" t="s">
        <v>83</v>
      </c>
      <c r="P1481" s="14" t="s">
        <v>99</v>
      </c>
      <c r="Q1481" s="14" t="s">
        <v>94</v>
      </c>
      <c r="R1481" s="14" t="n">
        <v>0</v>
      </c>
      <c r="S1481" s="14" t="n">
        <v>0</v>
      </c>
      <c r="T1481" s="14" t="n">
        <v>0</v>
      </c>
      <c r="U1481" s="14" t="s">
        <v>95</v>
      </c>
      <c r="V1481" s="14" t="s">
        <v>95</v>
      </c>
      <c r="W1481" s="14" t="n">
        <v>0</v>
      </c>
      <c r="X1481" s="14" t="s">
        <v>86</v>
      </c>
      <c r="Y1481" s="14" t="n">
        <v>40</v>
      </c>
      <c r="Z1481" s="14"/>
      <c r="AA1481" s="14" t="n">
        <v>0</v>
      </c>
      <c r="AB1481" s="14" t="s">
        <v>125</v>
      </c>
      <c r="AC1481" s="14" t="n">
        <v>62.12</v>
      </c>
      <c r="AD1481" s="14" t="n">
        <v>0</v>
      </c>
      <c r="AE1481" s="14" t="n">
        <v>0</v>
      </c>
      <c r="AF1481" s="14" t="s">
        <v>88</v>
      </c>
      <c r="AG1481" s="15" t="n">
        <v>42778</v>
      </c>
      <c r="AH1481" s="14" t="str">
        <f aca="false">B1481&amp;"|"&amp;C1481&amp;"|"&amp;D1481&amp;"|"&amp;E1481&amp;"|"&amp;F1481&amp;"|"&amp;G1481&amp;"|"&amp;H1481&amp;"|"&amp;I1481&amp;"|"&amp;J1481&amp;"|"&amp;K1481&amp;"|"&amp;L1481&amp;"|"&amp;M1481&amp;"|"&amp;N1481&amp;"|"&amp;O1481&amp;"|"&amp;P1481&amp;"|"&amp;Q1481&amp;"|"&amp;R1481&amp;"|"&amp;S1481&amp;"|"&amp;T1481&amp;"|"&amp;U1481&amp;"|"&amp;V1481&amp;"|"&amp;W1481&amp;"|"&amp;X1481&amp;"|"&amp;Y1481&amp;"|"&amp;Z1481&amp;"|"&amp;AA1481&amp;"|"&amp;AB1481&amp;"|"&amp;AC1481&amp;"|"&amp;AD1481&amp;"|"&amp;AE1481&amp;"|"&amp;AF1481&amp;"|"&amp;AG1481</f>
        <v>Resort Hotel|0|80|2017|February|5|2|2|8|2|0|0|HB|GBR|Offline TA/TO|TA/TO|0|0|0|A|A|0|No Deposit|40||0|Contract|62.12|0|0|Check-Out|42778</v>
      </c>
      <c r="AI1481" s="14" t="str">
        <f aca="false">IF(COUNTIF($AH$4:$AH$2603,AH1481)&gt;1,"Duplicate","Unique")</f>
        <v>Unique</v>
      </c>
      <c r="AJ1481" s="14" t="str">
        <f aca="false">IF(COUNTBLANK(B1481:AG1481)&gt;0,"Missing ("&amp;COUNTBLANK(B1481:AG1481)&amp;")","Complete")</f>
        <v>Missing (1)</v>
      </c>
    </row>
    <row r="1482" customFormat="false" ht="15" hidden="false" customHeight="false" outlineLevel="0" collapsed="false">
      <c r="A1482" s="0" t="n">
        <v>1479</v>
      </c>
      <c r="B1482" s="0" t="s">
        <v>80</v>
      </c>
      <c r="C1482" s="0" t="n">
        <v>0</v>
      </c>
      <c r="D1482" s="0" t="n">
        <v>51</v>
      </c>
      <c r="E1482" s="0" t="n">
        <v>2015</v>
      </c>
      <c r="F1482" s="0" t="s">
        <v>119</v>
      </c>
      <c r="G1482" s="0" t="n">
        <v>32</v>
      </c>
      <c r="H1482" s="0" t="n">
        <v>7</v>
      </c>
      <c r="I1482" s="0" t="n">
        <v>2</v>
      </c>
      <c r="J1482" s="0" t="n">
        <v>5</v>
      </c>
      <c r="K1482" s="0" t="n">
        <v>2</v>
      </c>
      <c r="L1482" s="0" t="n">
        <v>0</v>
      </c>
      <c r="M1482" s="0" t="n">
        <v>0</v>
      </c>
      <c r="N1482" s="0" t="s">
        <v>112</v>
      </c>
      <c r="O1482" s="0" t="s">
        <v>92</v>
      </c>
      <c r="P1482" s="0" t="s">
        <v>93</v>
      </c>
      <c r="Q1482" s="0" t="s">
        <v>94</v>
      </c>
      <c r="R1482" s="0" t="n">
        <v>0</v>
      </c>
      <c r="S1482" s="0" t="n">
        <v>0</v>
      </c>
      <c r="T1482" s="0" t="n">
        <v>0</v>
      </c>
      <c r="U1482" s="0" t="s">
        <v>109</v>
      </c>
      <c r="V1482" s="0" t="s">
        <v>109</v>
      </c>
      <c r="W1482" s="0" t="n">
        <v>0</v>
      </c>
      <c r="X1482" s="0" t="s">
        <v>86</v>
      </c>
      <c r="Y1482" s="0" t="n">
        <v>240</v>
      </c>
      <c r="AA1482" s="0" t="n">
        <v>0</v>
      </c>
      <c r="AB1482" s="0" t="s">
        <v>87</v>
      </c>
      <c r="AC1482" s="0" t="n">
        <v>205</v>
      </c>
      <c r="AD1482" s="0" t="n">
        <v>0</v>
      </c>
      <c r="AE1482" s="0" t="n">
        <v>2</v>
      </c>
      <c r="AF1482" s="0" t="s">
        <v>88</v>
      </c>
      <c r="AG1482" s="13" t="n">
        <v>42230</v>
      </c>
      <c r="AH1482" s="0" t="str">
        <f aca="false">B1482&amp;"|"&amp;C1482&amp;"|"&amp;D1482&amp;"|"&amp;E1482&amp;"|"&amp;F1482&amp;"|"&amp;G1482&amp;"|"&amp;H1482&amp;"|"&amp;I1482&amp;"|"&amp;J1482&amp;"|"&amp;K1482&amp;"|"&amp;L1482&amp;"|"&amp;M1482&amp;"|"&amp;N1482&amp;"|"&amp;O1482&amp;"|"&amp;P1482&amp;"|"&amp;Q1482&amp;"|"&amp;R1482&amp;"|"&amp;S1482&amp;"|"&amp;T1482&amp;"|"&amp;U1482&amp;"|"&amp;V1482&amp;"|"&amp;W1482&amp;"|"&amp;X1482&amp;"|"&amp;Y1482&amp;"|"&amp;Z1482&amp;"|"&amp;AA1482&amp;"|"&amp;AB1482&amp;"|"&amp;AC1482&amp;"|"&amp;AD1482&amp;"|"&amp;AE1482&amp;"|"&amp;AF1482&amp;"|"&amp;AG1482</f>
        <v>Resort Hotel|0|51|2015|August|32|7|2|5|2|0|0|HB|PRT|Online TA|TA/TO|0|0|0|D|D|0|No Deposit|240||0|Transient|205|0|2|Check-Out|42230</v>
      </c>
      <c r="AI1482" s="0" t="str">
        <f aca="false">IF(COUNTIF($AH$4:$AH$2603,AH1482)&gt;1,"Duplicate","Unique")</f>
        <v>Unique</v>
      </c>
      <c r="AJ1482" s="0" t="str">
        <f aca="false">IF(COUNTBLANK(B1482:AG1482)&gt;0,"Missing ("&amp;COUNTBLANK(B1482:AG1482)&amp;")","Complete")</f>
        <v>Missing (1)</v>
      </c>
    </row>
    <row r="1483" customFormat="false" ht="15" hidden="false" customHeight="false" outlineLevel="0" collapsed="false">
      <c r="A1483" s="14" t="n">
        <v>1480</v>
      </c>
      <c r="B1483" s="14" t="s">
        <v>90</v>
      </c>
      <c r="C1483" s="14" t="n">
        <v>0</v>
      </c>
      <c r="D1483" s="14" t="n">
        <v>30</v>
      </c>
      <c r="E1483" s="14" t="n">
        <v>2016</v>
      </c>
      <c r="F1483" s="14" t="s">
        <v>119</v>
      </c>
      <c r="G1483" s="14" t="n">
        <v>36</v>
      </c>
      <c r="H1483" s="14" t="n">
        <v>29</v>
      </c>
      <c r="I1483" s="14" t="n">
        <v>1</v>
      </c>
      <c r="J1483" s="14" t="n">
        <v>1</v>
      </c>
      <c r="K1483" s="14" t="n">
        <v>2</v>
      </c>
      <c r="L1483" s="14" t="n">
        <v>0</v>
      </c>
      <c r="M1483" s="14" t="n">
        <v>0</v>
      </c>
      <c r="N1483" s="14" t="s">
        <v>82</v>
      </c>
      <c r="O1483" s="14" t="s">
        <v>92</v>
      </c>
      <c r="P1483" s="14" t="s">
        <v>93</v>
      </c>
      <c r="Q1483" s="14" t="s">
        <v>94</v>
      </c>
      <c r="R1483" s="14" t="n">
        <v>0</v>
      </c>
      <c r="S1483" s="14" t="n">
        <v>0</v>
      </c>
      <c r="T1483" s="14" t="n">
        <v>0</v>
      </c>
      <c r="U1483" s="14" t="s">
        <v>95</v>
      </c>
      <c r="V1483" s="14" t="s">
        <v>95</v>
      </c>
      <c r="W1483" s="14" t="n">
        <v>0</v>
      </c>
      <c r="X1483" s="14" t="s">
        <v>86</v>
      </c>
      <c r="Y1483" s="14" t="n">
        <v>9</v>
      </c>
      <c r="Z1483" s="14"/>
      <c r="AA1483" s="14" t="n">
        <v>0</v>
      </c>
      <c r="AB1483" s="14" t="s">
        <v>87</v>
      </c>
      <c r="AC1483" s="14" t="n">
        <v>122.85</v>
      </c>
      <c r="AD1483" s="14" t="n">
        <v>1</v>
      </c>
      <c r="AE1483" s="14" t="n">
        <v>1</v>
      </c>
      <c r="AF1483" s="14" t="s">
        <v>88</v>
      </c>
      <c r="AG1483" s="15" t="n">
        <v>42613</v>
      </c>
      <c r="AH1483" s="14" t="str">
        <f aca="false">B1483&amp;"|"&amp;C1483&amp;"|"&amp;D1483&amp;"|"&amp;E1483&amp;"|"&amp;F1483&amp;"|"&amp;G1483&amp;"|"&amp;H1483&amp;"|"&amp;I1483&amp;"|"&amp;J1483&amp;"|"&amp;K1483&amp;"|"&amp;L1483&amp;"|"&amp;M1483&amp;"|"&amp;N1483&amp;"|"&amp;O1483&amp;"|"&amp;P1483&amp;"|"&amp;Q1483&amp;"|"&amp;R1483&amp;"|"&amp;S1483&amp;"|"&amp;T1483&amp;"|"&amp;U1483&amp;"|"&amp;V1483&amp;"|"&amp;W1483&amp;"|"&amp;X1483&amp;"|"&amp;Y1483&amp;"|"&amp;Z1483&amp;"|"&amp;AA1483&amp;"|"&amp;AB1483&amp;"|"&amp;AC1483&amp;"|"&amp;AD1483&amp;"|"&amp;AE1483&amp;"|"&amp;AF1483&amp;"|"&amp;AG1483</f>
        <v>City Hotel|0|30|2016|August|36|29|1|1|2|0|0|BB|PRT|Online TA|TA/TO|0|0|0|A|A|0|No Deposit|9||0|Transient|122.85|1|1|Check-Out|42613</v>
      </c>
      <c r="AI1483" s="14" t="str">
        <f aca="false">IF(COUNTIF($AH$4:$AH$2603,AH1483)&gt;1,"Duplicate","Unique")</f>
        <v>Unique</v>
      </c>
      <c r="AJ1483" s="14" t="str">
        <f aca="false">IF(COUNTBLANK(B1483:AG1483)&gt;0,"Missing ("&amp;COUNTBLANK(B1483:AG1483)&amp;")","Complete")</f>
        <v>Missing (1)</v>
      </c>
    </row>
    <row r="1484" customFormat="false" ht="15" hidden="false" customHeight="false" outlineLevel="0" collapsed="false">
      <c r="A1484" s="0" t="n">
        <v>1481</v>
      </c>
      <c r="B1484" s="0" t="s">
        <v>90</v>
      </c>
      <c r="C1484" s="0" t="n">
        <v>1</v>
      </c>
      <c r="D1484" s="0" t="n">
        <v>27</v>
      </c>
      <c r="E1484" s="0" t="n">
        <v>2015</v>
      </c>
      <c r="F1484" s="0" t="s">
        <v>114</v>
      </c>
      <c r="G1484" s="0" t="n">
        <v>40</v>
      </c>
      <c r="H1484" s="0" t="n">
        <v>30</v>
      </c>
      <c r="I1484" s="0" t="n">
        <v>0</v>
      </c>
      <c r="J1484" s="0" t="n">
        <v>2</v>
      </c>
      <c r="K1484" s="0" t="n">
        <v>2</v>
      </c>
      <c r="L1484" s="0" t="n">
        <v>0</v>
      </c>
      <c r="M1484" s="0" t="n">
        <v>0</v>
      </c>
      <c r="N1484" s="0" t="s">
        <v>82</v>
      </c>
      <c r="O1484" s="0" t="s">
        <v>92</v>
      </c>
      <c r="P1484" s="0" t="s">
        <v>99</v>
      </c>
      <c r="Q1484" s="0" t="s">
        <v>94</v>
      </c>
      <c r="R1484" s="0" t="n">
        <v>0</v>
      </c>
      <c r="S1484" s="0" t="n">
        <v>0</v>
      </c>
      <c r="T1484" s="0" t="n">
        <v>0</v>
      </c>
      <c r="U1484" s="0" t="s">
        <v>95</v>
      </c>
      <c r="V1484" s="0" t="s">
        <v>95</v>
      </c>
      <c r="W1484" s="0" t="n">
        <v>0</v>
      </c>
      <c r="X1484" s="0" t="s">
        <v>120</v>
      </c>
      <c r="Y1484" s="0" t="n">
        <v>64</v>
      </c>
      <c r="AA1484" s="0" t="n">
        <v>21</v>
      </c>
      <c r="AB1484" s="0" t="s">
        <v>87</v>
      </c>
      <c r="AC1484" s="0" t="n">
        <v>108</v>
      </c>
      <c r="AD1484" s="0" t="n">
        <v>0</v>
      </c>
      <c r="AE1484" s="0" t="n">
        <v>0</v>
      </c>
      <c r="AF1484" s="0" t="s">
        <v>96</v>
      </c>
      <c r="AG1484" s="13" t="n">
        <v>42271</v>
      </c>
      <c r="AH1484" s="0" t="str">
        <f aca="false">B1484&amp;"|"&amp;C1484&amp;"|"&amp;D1484&amp;"|"&amp;E1484&amp;"|"&amp;F1484&amp;"|"&amp;G1484&amp;"|"&amp;H1484&amp;"|"&amp;I1484&amp;"|"&amp;J1484&amp;"|"&amp;K1484&amp;"|"&amp;L1484&amp;"|"&amp;M1484&amp;"|"&amp;N1484&amp;"|"&amp;O1484&amp;"|"&amp;P1484&amp;"|"&amp;Q1484&amp;"|"&amp;R1484&amp;"|"&amp;S1484&amp;"|"&amp;T1484&amp;"|"&amp;U1484&amp;"|"&amp;V1484&amp;"|"&amp;W1484&amp;"|"&amp;X1484&amp;"|"&amp;Y1484&amp;"|"&amp;Z1484&amp;"|"&amp;AA1484&amp;"|"&amp;AB1484&amp;"|"&amp;AC1484&amp;"|"&amp;AD1484&amp;"|"&amp;AE1484&amp;"|"&amp;AF1484&amp;"|"&amp;AG1484</f>
        <v>City Hotel|1|27|2015|September|40|30|0|2|2|0|0|BB|PRT|Offline TA/TO|TA/TO|0|0|0|A|A|0|Non Refund|64||21|Transient|108|0|0|Canceled|42271</v>
      </c>
      <c r="AI1484" s="0" t="str">
        <f aca="false">IF(COUNTIF($AH$4:$AH$2603,AH1484)&gt;1,"Duplicate","Unique")</f>
        <v>Duplicate</v>
      </c>
      <c r="AJ1484" s="0" t="str">
        <f aca="false">IF(COUNTBLANK(B1484:AG1484)&gt;0,"Missing ("&amp;COUNTBLANK(B1484:AG1484)&amp;")","Complete")</f>
        <v>Missing (1)</v>
      </c>
    </row>
    <row r="1485" customFormat="false" ht="15" hidden="false" customHeight="false" outlineLevel="0" collapsed="false">
      <c r="A1485" s="14" t="n">
        <v>1482</v>
      </c>
      <c r="B1485" s="14" t="s">
        <v>90</v>
      </c>
      <c r="C1485" s="14" t="n">
        <v>0</v>
      </c>
      <c r="D1485" s="14" t="n">
        <v>60</v>
      </c>
      <c r="E1485" s="14" t="n">
        <v>2017</v>
      </c>
      <c r="F1485" s="14" t="s">
        <v>118</v>
      </c>
      <c r="G1485" s="14" t="n">
        <v>5</v>
      </c>
      <c r="H1485" s="14" t="n">
        <v>3</v>
      </c>
      <c r="I1485" s="14" t="n">
        <v>0</v>
      </c>
      <c r="J1485" s="14" t="n">
        <v>2</v>
      </c>
      <c r="K1485" s="14" t="n">
        <v>2</v>
      </c>
      <c r="L1485" s="14" t="n">
        <v>0</v>
      </c>
      <c r="M1485" s="14" t="n">
        <v>0</v>
      </c>
      <c r="N1485" s="14" t="s">
        <v>107</v>
      </c>
      <c r="O1485" s="14" t="s">
        <v>147</v>
      </c>
      <c r="P1485" s="14" t="s">
        <v>93</v>
      </c>
      <c r="Q1485" s="14" t="s">
        <v>94</v>
      </c>
      <c r="R1485" s="14" t="n">
        <v>0</v>
      </c>
      <c r="S1485" s="14" t="n">
        <v>0</v>
      </c>
      <c r="T1485" s="14" t="n">
        <v>0</v>
      </c>
      <c r="U1485" s="14" t="s">
        <v>95</v>
      </c>
      <c r="V1485" s="14" t="s">
        <v>95</v>
      </c>
      <c r="W1485" s="14" t="n">
        <v>0</v>
      </c>
      <c r="X1485" s="14" t="s">
        <v>86</v>
      </c>
      <c r="Y1485" s="14" t="n">
        <v>9</v>
      </c>
      <c r="Z1485" s="14"/>
      <c r="AA1485" s="14" t="n">
        <v>0</v>
      </c>
      <c r="AB1485" s="14" t="s">
        <v>87</v>
      </c>
      <c r="AC1485" s="14" t="n">
        <v>79.2</v>
      </c>
      <c r="AD1485" s="14" t="n">
        <v>0</v>
      </c>
      <c r="AE1485" s="14" t="n">
        <v>1</v>
      </c>
      <c r="AF1485" s="14" t="s">
        <v>88</v>
      </c>
      <c r="AG1485" s="15" t="n">
        <v>42771</v>
      </c>
      <c r="AH1485" s="14" t="str">
        <f aca="false">B1485&amp;"|"&amp;C1485&amp;"|"&amp;D1485&amp;"|"&amp;E1485&amp;"|"&amp;F1485&amp;"|"&amp;G1485&amp;"|"&amp;H1485&amp;"|"&amp;I1485&amp;"|"&amp;J1485&amp;"|"&amp;K1485&amp;"|"&amp;L1485&amp;"|"&amp;M1485&amp;"|"&amp;N1485&amp;"|"&amp;O1485&amp;"|"&amp;P1485&amp;"|"&amp;Q1485&amp;"|"&amp;R1485&amp;"|"&amp;S1485&amp;"|"&amp;T1485&amp;"|"&amp;U1485&amp;"|"&amp;V1485&amp;"|"&amp;W1485&amp;"|"&amp;X1485&amp;"|"&amp;Y1485&amp;"|"&amp;Z1485&amp;"|"&amp;AA1485&amp;"|"&amp;AB1485&amp;"|"&amp;AC1485&amp;"|"&amp;AD1485&amp;"|"&amp;AE1485&amp;"|"&amp;AF1485&amp;"|"&amp;AG1485</f>
        <v>City Hotel|0|60|2017|February|5|3|0|2|2|0|0|SC|IRL|Online TA|TA/TO|0|0|0|A|A|0|No Deposit|9||0|Transient|79.2|0|1|Check-Out|42771</v>
      </c>
      <c r="AI1485" s="14" t="str">
        <f aca="false">IF(COUNTIF($AH$4:$AH$2603,AH1485)&gt;1,"Duplicate","Unique")</f>
        <v>Unique</v>
      </c>
      <c r="AJ1485" s="14" t="str">
        <f aca="false">IF(COUNTBLANK(B1485:AG1485)&gt;0,"Missing ("&amp;COUNTBLANK(B1485:AG1485)&amp;")","Complete")</f>
        <v>Missing (1)</v>
      </c>
    </row>
    <row r="1486" customFormat="false" ht="15" hidden="false" customHeight="false" outlineLevel="0" collapsed="false">
      <c r="A1486" s="0" t="n">
        <v>1483</v>
      </c>
      <c r="B1486" s="0" t="s">
        <v>90</v>
      </c>
      <c r="C1486" s="0" t="n">
        <v>1</v>
      </c>
      <c r="D1486" s="0" t="n">
        <v>14</v>
      </c>
      <c r="E1486" s="0" t="n">
        <v>2016</v>
      </c>
      <c r="F1486" s="0" t="s">
        <v>81</v>
      </c>
      <c r="G1486" s="0" t="n">
        <v>53</v>
      </c>
      <c r="H1486" s="0" t="n">
        <v>28</v>
      </c>
      <c r="I1486" s="0" t="n">
        <v>0</v>
      </c>
      <c r="J1486" s="0" t="n">
        <v>1</v>
      </c>
      <c r="K1486" s="0" t="n">
        <v>2</v>
      </c>
      <c r="L1486" s="0" t="n">
        <v>0</v>
      </c>
      <c r="M1486" s="0" t="n">
        <v>0</v>
      </c>
      <c r="N1486" s="0" t="s">
        <v>82</v>
      </c>
      <c r="O1486" s="0" t="s">
        <v>92</v>
      </c>
      <c r="P1486" s="0" t="s">
        <v>93</v>
      </c>
      <c r="Q1486" s="0" t="s">
        <v>94</v>
      </c>
      <c r="R1486" s="0" t="n">
        <v>0</v>
      </c>
      <c r="S1486" s="0" t="n">
        <v>0</v>
      </c>
      <c r="T1486" s="0" t="n">
        <v>0</v>
      </c>
      <c r="U1486" s="0" t="s">
        <v>95</v>
      </c>
      <c r="V1486" s="0" t="s">
        <v>95</v>
      </c>
      <c r="W1486" s="0" t="n">
        <v>0</v>
      </c>
      <c r="X1486" s="0" t="s">
        <v>86</v>
      </c>
      <c r="Y1486" s="0" t="n">
        <v>9</v>
      </c>
      <c r="AA1486" s="0" t="n">
        <v>0</v>
      </c>
      <c r="AB1486" s="0" t="s">
        <v>87</v>
      </c>
      <c r="AC1486" s="0" t="n">
        <v>138</v>
      </c>
      <c r="AD1486" s="0" t="n">
        <v>0</v>
      </c>
      <c r="AE1486" s="0" t="n">
        <v>1</v>
      </c>
      <c r="AF1486" s="0" t="s">
        <v>96</v>
      </c>
      <c r="AG1486" s="13" t="n">
        <v>42725</v>
      </c>
      <c r="AH1486" s="0" t="str">
        <f aca="false">B1486&amp;"|"&amp;C1486&amp;"|"&amp;D1486&amp;"|"&amp;E1486&amp;"|"&amp;F1486&amp;"|"&amp;G1486&amp;"|"&amp;H1486&amp;"|"&amp;I1486&amp;"|"&amp;J1486&amp;"|"&amp;K1486&amp;"|"&amp;L1486&amp;"|"&amp;M1486&amp;"|"&amp;N1486&amp;"|"&amp;O1486&amp;"|"&amp;P1486&amp;"|"&amp;Q1486&amp;"|"&amp;R1486&amp;"|"&amp;S1486&amp;"|"&amp;T1486&amp;"|"&amp;U1486&amp;"|"&amp;V1486&amp;"|"&amp;W1486&amp;"|"&amp;X1486&amp;"|"&amp;Y1486&amp;"|"&amp;Z1486&amp;"|"&amp;AA1486&amp;"|"&amp;AB1486&amp;"|"&amp;AC1486&amp;"|"&amp;AD1486&amp;"|"&amp;AE1486&amp;"|"&amp;AF1486&amp;"|"&amp;AG1486</f>
        <v>City Hotel|1|14|2016|December|53|28|0|1|2|0|0|BB|PRT|Online TA|TA/TO|0|0|0|A|A|0|No Deposit|9||0|Transient|138|0|1|Canceled|42725</v>
      </c>
      <c r="AI1486" s="0" t="str">
        <f aca="false">IF(COUNTIF($AH$4:$AH$2603,AH1486)&gt;1,"Duplicate","Unique")</f>
        <v>Unique</v>
      </c>
      <c r="AJ1486" s="0" t="str">
        <f aca="false">IF(COUNTBLANK(B1486:AG1486)&gt;0,"Missing ("&amp;COUNTBLANK(B1486:AG1486)&amp;")","Complete")</f>
        <v>Missing (1)</v>
      </c>
    </row>
    <row r="1487" customFormat="false" ht="15" hidden="false" customHeight="false" outlineLevel="0" collapsed="false">
      <c r="A1487" s="14" t="n">
        <v>1484</v>
      </c>
      <c r="B1487" s="14" t="s">
        <v>90</v>
      </c>
      <c r="C1487" s="14" t="n">
        <v>0</v>
      </c>
      <c r="D1487" s="14" t="n">
        <v>91</v>
      </c>
      <c r="E1487" s="14" t="n">
        <v>2017</v>
      </c>
      <c r="F1487" s="14" t="s">
        <v>103</v>
      </c>
      <c r="G1487" s="14" t="n">
        <v>12</v>
      </c>
      <c r="H1487" s="14" t="n">
        <v>24</v>
      </c>
      <c r="I1487" s="14" t="n">
        <v>2</v>
      </c>
      <c r="J1487" s="14" t="n">
        <v>2</v>
      </c>
      <c r="K1487" s="14" t="n">
        <v>2</v>
      </c>
      <c r="L1487" s="14" t="n">
        <v>0</v>
      </c>
      <c r="M1487" s="14" t="n">
        <v>0</v>
      </c>
      <c r="N1487" s="14" t="s">
        <v>82</v>
      </c>
      <c r="O1487" s="14" t="s">
        <v>83</v>
      </c>
      <c r="P1487" s="14" t="s">
        <v>84</v>
      </c>
      <c r="Q1487" s="14" t="s">
        <v>84</v>
      </c>
      <c r="R1487" s="14" t="n">
        <v>0</v>
      </c>
      <c r="S1487" s="14" t="n">
        <v>0</v>
      </c>
      <c r="T1487" s="14" t="n">
        <v>0</v>
      </c>
      <c r="U1487" s="14" t="s">
        <v>109</v>
      </c>
      <c r="V1487" s="14" t="s">
        <v>109</v>
      </c>
      <c r="W1487" s="14" t="n">
        <v>2</v>
      </c>
      <c r="X1487" s="14" t="s">
        <v>86</v>
      </c>
      <c r="Y1487" s="14" t="n">
        <v>14</v>
      </c>
      <c r="Z1487" s="14"/>
      <c r="AA1487" s="14" t="n">
        <v>0</v>
      </c>
      <c r="AB1487" s="14" t="s">
        <v>87</v>
      </c>
      <c r="AC1487" s="14" t="n">
        <v>101.7</v>
      </c>
      <c r="AD1487" s="14" t="n">
        <v>0</v>
      </c>
      <c r="AE1487" s="14" t="n">
        <v>0</v>
      </c>
      <c r="AF1487" s="14" t="s">
        <v>88</v>
      </c>
      <c r="AG1487" s="15" t="n">
        <v>42822</v>
      </c>
      <c r="AH1487" s="14" t="str">
        <f aca="false">B1487&amp;"|"&amp;C1487&amp;"|"&amp;D1487&amp;"|"&amp;E1487&amp;"|"&amp;F1487&amp;"|"&amp;G1487&amp;"|"&amp;H1487&amp;"|"&amp;I1487&amp;"|"&amp;J1487&amp;"|"&amp;K1487&amp;"|"&amp;L1487&amp;"|"&amp;M1487&amp;"|"&amp;N1487&amp;"|"&amp;O1487&amp;"|"&amp;P1487&amp;"|"&amp;Q1487&amp;"|"&amp;R1487&amp;"|"&amp;S1487&amp;"|"&amp;T1487&amp;"|"&amp;U1487&amp;"|"&amp;V1487&amp;"|"&amp;W1487&amp;"|"&amp;X1487&amp;"|"&amp;Y1487&amp;"|"&amp;Z1487&amp;"|"&amp;AA1487&amp;"|"&amp;AB1487&amp;"|"&amp;AC1487&amp;"|"&amp;AD1487&amp;"|"&amp;AE1487&amp;"|"&amp;AF1487&amp;"|"&amp;AG1487</f>
        <v>City Hotel|0|91|2017|March|12|24|2|2|2|0|0|BB|GBR|Direct|Direct|0|0|0|D|D|2|No Deposit|14||0|Transient|101.7|0|0|Check-Out|42822</v>
      </c>
      <c r="AI1487" s="14" t="str">
        <f aca="false">IF(COUNTIF($AH$4:$AH$2603,AH1487)&gt;1,"Duplicate","Unique")</f>
        <v>Unique</v>
      </c>
      <c r="AJ1487" s="14" t="str">
        <f aca="false">IF(COUNTBLANK(B1487:AG1487)&gt;0,"Missing ("&amp;COUNTBLANK(B1487:AG1487)&amp;")","Complete")</f>
        <v>Missing (1)</v>
      </c>
    </row>
    <row r="1488" customFormat="false" ht="15" hidden="false" customHeight="false" outlineLevel="0" collapsed="false">
      <c r="A1488" s="0" t="n">
        <v>1485</v>
      </c>
      <c r="B1488" s="0" t="s">
        <v>80</v>
      </c>
      <c r="C1488" s="0" t="n">
        <v>1</v>
      </c>
      <c r="D1488" s="0" t="n">
        <v>40</v>
      </c>
      <c r="E1488" s="0" t="n">
        <v>2016</v>
      </c>
      <c r="F1488" s="0" t="s">
        <v>121</v>
      </c>
      <c r="G1488" s="0" t="n">
        <v>21</v>
      </c>
      <c r="H1488" s="0" t="n">
        <v>18</v>
      </c>
      <c r="I1488" s="0" t="n">
        <v>0</v>
      </c>
      <c r="J1488" s="0" t="n">
        <v>2</v>
      </c>
      <c r="K1488" s="0" t="n">
        <v>1</v>
      </c>
      <c r="L1488" s="0" t="n">
        <v>0</v>
      </c>
      <c r="M1488" s="0" t="n">
        <v>0</v>
      </c>
      <c r="N1488" s="0" t="s">
        <v>82</v>
      </c>
      <c r="O1488" s="0" t="s">
        <v>92</v>
      </c>
      <c r="P1488" s="0" t="s">
        <v>116</v>
      </c>
      <c r="Q1488" s="0" t="s">
        <v>128</v>
      </c>
      <c r="R1488" s="0" t="n">
        <v>0</v>
      </c>
      <c r="S1488" s="0" t="n">
        <v>0</v>
      </c>
      <c r="T1488" s="0" t="n">
        <v>0</v>
      </c>
      <c r="U1488" s="0" t="s">
        <v>95</v>
      </c>
      <c r="V1488" s="0" t="s">
        <v>95</v>
      </c>
      <c r="W1488" s="0" t="n">
        <v>0</v>
      </c>
      <c r="X1488" s="0" t="s">
        <v>86</v>
      </c>
      <c r="AA1488" s="0" t="n">
        <v>0</v>
      </c>
      <c r="AB1488" s="0" t="s">
        <v>87</v>
      </c>
      <c r="AC1488" s="0" t="n">
        <v>0</v>
      </c>
      <c r="AD1488" s="0" t="n">
        <v>0</v>
      </c>
      <c r="AE1488" s="0" t="n">
        <v>0</v>
      </c>
      <c r="AF1488" s="0" t="s">
        <v>96</v>
      </c>
      <c r="AG1488" s="13" t="n">
        <v>42473</v>
      </c>
      <c r="AH1488" s="0" t="str">
        <f aca="false">B1488&amp;"|"&amp;C1488&amp;"|"&amp;D1488&amp;"|"&amp;E1488&amp;"|"&amp;F1488&amp;"|"&amp;G1488&amp;"|"&amp;H1488&amp;"|"&amp;I1488&amp;"|"&amp;J1488&amp;"|"&amp;K1488&amp;"|"&amp;L1488&amp;"|"&amp;M1488&amp;"|"&amp;N1488&amp;"|"&amp;O1488&amp;"|"&amp;P1488&amp;"|"&amp;Q1488&amp;"|"&amp;R1488&amp;"|"&amp;S1488&amp;"|"&amp;T1488&amp;"|"&amp;U1488&amp;"|"&amp;V1488&amp;"|"&amp;W1488&amp;"|"&amp;X1488&amp;"|"&amp;Y1488&amp;"|"&amp;Z1488&amp;"|"&amp;AA1488&amp;"|"&amp;AB1488&amp;"|"&amp;AC1488&amp;"|"&amp;AD1488&amp;"|"&amp;AE1488&amp;"|"&amp;AF1488&amp;"|"&amp;AG1488</f>
        <v>Resort Hotel|1|40|2016|May|21|18|0|2|1|0|0|BB|PRT|Groups|Corporate|0|0|0|A|A|0|No Deposit|||0|Transient|0|0|0|Canceled|42473</v>
      </c>
      <c r="AI1488" s="0" t="str">
        <f aca="false">IF(COUNTIF($AH$4:$AH$2603,AH1488)&gt;1,"Duplicate","Unique")</f>
        <v>Unique</v>
      </c>
      <c r="AJ1488" s="0" t="str">
        <f aca="false">IF(COUNTBLANK(B1488:AG1488)&gt;0,"Missing ("&amp;COUNTBLANK(B1488:AG1488)&amp;")","Complete")</f>
        <v>Missing (2)</v>
      </c>
    </row>
    <row r="1489" customFormat="false" ht="15" hidden="false" customHeight="false" outlineLevel="0" collapsed="false">
      <c r="A1489" s="14" t="n">
        <v>1486</v>
      </c>
      <c r="B1489" s="14" t="s">
        <v>90</v>
      </c>
      <c r="C1489" s="14" t="n">
        <v>0</v>
      </c>
      <c r="D1489" s="14" t="n">
        <v>16</v>
      </c>
      <c r="E1489" s="14" t="n">
        <v>2017</v>
      </c>
      <c r="F1489" s="14" t="s">
        <v>119</v>
      </c>
      <c r="G1489" s="14" t="n">
        <v>34</v>
      </c>
      <c r="H1489" s="14" t="n">
        <v>26</v>
      </c>
      <c r="I1489" s="14" t="n">
        <v>2</v>
      </c>
      <c r="J1489" s="14" t="n">
        <v>1</v>
      </c>
      <c r="K1489" s="14" t="n">
        <v>2</v>
      </c>
      <c r="L1489" s="14" t="n">
        <v>0</v>
      </c>
      <c r="M1489" s="14" t="n">
        <v>1</v>
      </c>
      <c r="N1489" s="14" t="s">
        <v>107</v>
      </c>
      <c r="O1489" s="14" t="s">
        <v>122</v>
      </c>
      <c r="P1489" s="14" t="s">
        <v>93</v>
      </c>
      <c r="Q1489" s="14" t="s">
        <v>94</v>
      </c>
      <c r="R1489" s="14" t="n">
        <v>0</v>
      </c>
      <c r="S1489" s="14" t="n">
        <v>0</v>
      </c>
      <c r="T1489" s="14" t="n">
        <v>0</v>
      </c>
      <c r="U1489" s="14" t="s">
        <v>95</v>
      </c>
      <c r="V1489" s="14" t="s">
        <v>95</v>
      </c>
      <c r="W1489" s="14" t="n">
        <v>1</v>
      </c>
      <c r="X1489" s="14" t="s">
        <v>86</v>
      </c>
      <c r="Y1489" s="14" t="n">
        <v>9</v>
      </c>
      <c r="Z1489" s="14"/>
      <c r="AA1489" s="14" t="n">
        <v>0</v>
      </c>
      <c r="AB1489" s="14" t="s">
        <v>87</v>
      </c>
      <c r="AC1489" s="14" t="n">
        <v>126</v>
      </c>
      <c r="AD1489" s="14" t="n">
        <v>0</v>
      </c>
      <c r="AE1489" s="14" t="n">
        <v>2</v>
      </c>
      <c r="AF1489" s="14" t="s">
        <v>88</v>
      </c>
      <c r="AG1489" s="15" t="n">
        <v>42976</v>
      </c>
      <c r="AH1489" s="14" t="str">
        <f aca="false">B1489&amp;"|"&amp;C1489&amp;"|"&amp;D1489&amp;"|"&amp;E1489&amp;"|"&amp;F1489&amp;"|"&amp;G1489&amp;"|"&amp;H1489&amp;"|"&amp;I1489&amp;"|"&amp;J1489&amp;"|"&amp;K1489&amp;"|"&amp;L1489&amp;"|"&amp;M1489&amp;"|"&amp;N1489&amp;"|"&amp;O1489&amp;"|"&amp;P1489&amp;"|"&amp;Q1489&amp;"|"&amp;R1489&amp;"|"&amp;S1489&amp;"|"&amp;T1489&amp;"|"&amp;U1489&amp;"|"&amp;V1489&amp;"|"&amp;W1489&amp;"|"&amp;X1489&amp;"|"&amp;Y1489&amp;"|"&amp;Z1489&amp;"|"&amp;AA1489&amp;"|"&amp;AB1489&amp;"|"&amp;AC1489&amp;"|"&amp;AD1489&amp;"|"&amp;AE1489&amp;"|"&amp;AF1489&amp;"|"&amp;AG1489</f>
        <v>City Hotel|0|16|2017|August|34|26|2|1|2|0|1|SC|FRA|Online TA|TA/TO|0|0|0|A|A|1|No Deposit|9||0|Transient|126|0|2|Check-Out|42976</v>
      </c>
      <c r="AI1489" s="14" t="str">
        <f aca="false">IF(COUNTIF($AH$4:$AH$2603,AH1489)&gt;1,"Duplicate","Unique")</f>
        <v>Unique</v>
      </c>
      <c r="AJ1489" s="14" t="str">
        <f aca="false">IF(COUNTBLANK(B1489:AG1489)&gt;0,"Missing ("&amp;COUNTBLANK(B1489:AG1489)&amp;")","Complete")</f>
        <v>Missing (1)</v>
      </c>
    </row>
    <row r="1490" customFormat="false" ht="15" hidden="false" customHeight="false" outlineLevel="0" collapsed="false">
      <c r="A1490" s="0" t="n">
        <v>1487</v>
      </c>
      <c r="B1490" s="0" t="s">
        <v>80</v>
      </c>
      <c r="C1490" s="0" t="n">
        <v>0</v>
      </c>
      <c r="D1490" s="0" t="n">
        <v>327</v>
      </c>
      <c r="E1490" s="0" t="n">
        <v>2016</v>
      </c>
      <c r="F1490" s="0" t="s">
        <v>114</v>
      </c>
      <c r="G1490" s="0" t="n">
        <v>38</v>
      </c>
      <c r="H1490" s="0" t="n">
        <v>14</v>
      </c>
      <c r="I1490" s="0" t="n">
        <v>0</v>
      </c>
      <c r="J1490" s="0" t="n">
        <v>4</v>
      </c>
      <c r="K1490" s="0" t="n">
        <v>2</v>
      </c>
      <c r="L1490" s="0" t="n">
        <v>0</v>
      </c>
      <c r="M1490" s="0" t="n">
        <v>0</v>
      </c>
      <c r="N1490" s="0" t="s">
        <v>82</v>
      </c>
      <c r="O1490" s="0" t="s">
        <v>147</v>
      </c>
      <c r="P1490" s="0" t="s">
        <v>116</v>
      </c>
      <c r="Q1490" s="0" t="s">
        <v>94</v>
      </c>
      <c r="R1490" s="0" t="n">
        <v>0</v>
      </c>
      <c r="S1490" s="0" t="n">
        <v>0</v>
      </c>
      <c r="T1490" s="0" t="n">
        <v>0</v>
      </c>
      <c r="U1490" s="0" t="s">
        <v>95</v>
      </c>
      <c r="V1490" s="0" t="s">
        <v>156</v>
      </c>
      <c r="W1490" s="0" t="n">
        <v>0</v>
      </c>
      <c r="X1490" s="0" t="s">
        <v>86</v>
      </c>
      <c r="Y1490" s="0" t="n">
        <v>201</v>
      </c>
      <c r="AA1490" s="0" t="n">
        <v>0</v>
      </c>
      <c r="AB1490" s="0" t="s">
        <v>101</v>
      </c>
      <c r="AC1490" s="0" t="n">
        <v>61.4</v>
      </c>
      <c r="AD1490" s="0" t="n">
        <v>0</v>
      </c>
      <c r="AE1490" s="0" t="n">
        <v>0</v>
      </c>
      <c r="AF1490" s="0" t="s">
        <v>88</v>
      </c>
      <c r="AG1490" s="13" t="n">
        <v>42631</v>
      </c>
      <c r="AH1490" s="0" t="str">
        <f aca="false">B1490&amp;"|"&amp;C1490&amp;"|"&amp;D1490&amp;"|"&amp;E1490&amp;"|"&amp;F1490&amp;"|"&amp;G1490&amp;"|"&amp;H1490&amp;"|"&amp;I1490&amp;"|"&amp;J1490&amp;"|"&amp;K1490&amp;"|"&amp;L1490&amp;"|"&amp;M1490&amp;"|"&amp;N1490&amp;"|"&amp;O1490&amp;"|"&amp;P1490&amp;"|"&amp;Q1490&amp;"|"&amp;R1490&amp;"|"&amp;S1490&amp;"|"&amp;T1490&amp;"|"&amp;U1490&amp;"|"&amp;V1490&amp;"|"&amp;W1490&amp;"|"&amp;X1490&amp;"|"&amp;Y1490&amp;"|"&amp;Z1490&amp;"|"&amp;AA1490&amp;"|"&amp;AB1490&amp;"|"&amp;AC1490&amp;"|"&amp;AD1490&amp;"|"&amp;AE1490&amp;"|"&amp;AF1490&amp;"|"&amp;AG1490</f>
        <v>Resort Hotel|0|327|2016|September|38|14|0|4|2|0|0|BB|IRL|Groups|TA/TO|0|0|0|A|C|0|No Deposit|201||0|Transient-Party|61.4|0|0|Check-Out|42631</v>
      </c>
      <c r="AI1490" s="0" t="str">
        <f aca="false">IF(COUNTIF($AH$4:$AH$2603,AH1490)&gt;1,"Duplicate","Unique")</f>
        <v>Unique</v>
      </c>
      <c r="AJ1490" s="0" t="str">
        <f aca="false">IF(COUNTBLANK(B1490:AG1490)&gt;0,"Missing ("&amp;COUNTBLANK(B1490:AG1490)&amp;")","Complete")</f>
        <v>Missing (1)</v>
      </c>
    </row>
    <row r="1491" customFormat="false" ht="15" hidden="false" customHeight="false" outlineLevel="0" collapsed="false">
      <c r="A1491" s="14" t="n">
        <v>1488</v>
      </c>
      <c r="B1491" s="14" t="s">
        <v>80</v>
      </c>
      <c r="C1491" s="14" t="n">
        <v>0</v>
      </c>
      <c r="D1491" s="14" t="n">
        <v>0</v>
      </c>
      <c r="E1491" s="14" t="n">
        <v>2016</v>
      </c>
      <c r="F1491" s="14" t="s">
        <v>121</v>
      </c>
      <c r="G1491" s="14" t="n">
        <v>23</v>
      </c>
      <c r="H1491" s="14" t="n">
        <v>30</v>
      </c>
      <c r="I1491" s="14" t="n">
        <v>0</v>
      </c>
      <c r="J1491" s="14" t="n">
        <v>0</v>
      </c>
      <c r="K1491" s="14" t="n">
        <v>1</v>
      </c>
      <c r="L1491" s="14" t="n">
        <v>0</v>
      </c>
      <c r="M1491" s="14" t="n">
        <v>0</v>
      </c>
      <c r="N1491" s="14" t="s">
        <v>82</v>
      </c>
      <c r="O1491" s="14" t="s">
        <v>83</v>
      </c>
      <c r="P1491" s="14" t="s">
        <v>116</v>
      </c>
      <c r="Q1491" s="14" t="s">
        <v>84</v>
      </c>
      <c r="R1491" s="14" t="n">
        <v>0</v>
      </c>
      <c r="S1491" s="14" t="n">
        <v>0</v>
      </c>
      <c r="T1491" s="14" t="n">
        <v>0</v>
      </c>
      <c r="U1491" s="14" t="s">
        <v>95</v>
      </c>
      <c r="V1491" s="14" t="s">
        <v>148</v>
      </c>
      <c r="W1491" s="14" t="n">
        <v>0</v>
      </c>
      <c r="X1491" s="14" t="s">
        <v>86</v>
      </c>
      <c r="Y1491" s="14"/>
      <c r="Z1491" s="14" t="n">
        <v>223</v>
      </c>
      <c r="AA1491" s="14" t="n">
        <v>0</v>
      </c>
      <c r="AB1491" s="14" t="s">
        <v>101</v>
      </c>
      <c r="AC1491" s="14" t="n">
        <v>0</v>
      </c>
      <c r="AD1491" s="14" t="n">
        <v>0</v>
      </c>
      <c r="AE1491" s="14" t="n">
        <v>0</v>
      </c>
      <c r="AF1491" s="14" t="s">
        <v>88</v>
      </c>
      <c r="AG1491" s="15" t="n">
        <v>42520</v>
      </c>
      <c r="AH1491" s="14" t="str">
        <f aca="false">B1491&amp;"|"&amp;C1491&amp;"|"&amp;D1491&amp;"|"&amp;E1491&amp;"|"&amp;F1491&amp;"|"&amp;G1491&amp;"|"&amp;H1491&amp;"|"&amp;I1491&amp;"|"&amp;J1491&amp;"|"&amp;K1491&amp;"|"&amp;L1491&amp;"|"&amp;M1491&amp;"|"&amp;N1491&amp;"|"&amp;O1491&amp;"|"&amp;P1491&amp;"|"&amp;Q1491&amp;"|"&amp;R1491&amp;"|"&amp;S1491&amp;"|"&amp;T1491&amp;"|"&amp;U1491&amp;"|"&amp;V1491&amp;"|"&amp;W1491&amp;"|"&amp;X1491&amp;"|"&amp;Y1491&amp;"|"&amp;Z1491&amp;"|"&amp;AA1491&amp;"|"&amp;AB1491&amp;"|"&amp;AC1491&amp;"|"&amp;AD1491&amp;"|"&amp;AE1491&amp;"|"&amp;AF1491&amp;"|"&amp;AG1491</f>
        <v>Resort Hotel|0|0|2016|May|23|30|0|0|1|0|0|BB|GBR|Groups|Direct|0|0|0|A|I|0|No Deposit||223|0|Transient-Party|0|0|0|Check-Out|42520</v>
      </c>
      <c r="AI1491" s="14" t="str">
        <f aca="false">IF(COUNTIF($AH$4:$AH$2603,AH1491)&gt;1,"Duplicate","Unique")</f>
        <v>Unique</v>
      </c>
      <c r="AJ1491" s="14" t="str">
        <f aca="false">IF(COUNTBLANK(B1491:AG1491)&gt;0,"Missing ("&amp;COUNTBLANK(B1491:AG1491)&amp;")","Complete")</f>
        <v>Missing (1)</v>
      </c>
    </row>
    <row r="1492" customFormat="false" ht="15" hidden="false" customHeight="false" outlineLevel="0" collapsed="false">
      <c r="A1492" s="0" t="n">
        <v>1489</v>
      </c>
      <c r="B1492" s="0" t="s">
        <v>90</v>
      </c>
      <c r="C1492" s="0" t="n">
        <v>0</v>
      </c>
      <c r="D1492" s="0" t="n">
        <v>320</v>
      </c>
      <c r="E1492" s="0" t="n">
        <v>2016</v>
      </c>
      <c r="F1492" s="0" t="s">
        <v>119</v>
      </c>
      <c r="G1492" s="0" t="n">
        <v>34</v>
      </c>
      <c r="H1492" s="0" t="n">
        <v>18</v>
      </c>
      <c r="I1492" s="0" t="n">
        <v>0</v>
      </c>
      <c r="J1492" s="0" t="n">
        <v>2</v>
      </c>
      <c r="K1492" s="0" t="n">
        <v>2</v>
      </c>
      <c r="L1492" s="0" t="n">
        <v>0</v>
      </c>
      <c r="M1492" s="0" t="n">
        <v>0</v>
      </c>
      <c r="N1492" s="0" t="s">
        <v>112</v>
      </c>
      <c r="O1492" s="0" t="s">
        <v>108</v>
      </c>
      <c r="P1492" s="0" t="s">
        <v>99</v>
      </c>
      <c r="Q1492" s="0" t="s">
        <v>94</v>
      </c>
      <c r="R1492" s="0" t="n">
        <v>0</v>
      </c>
      <c r="S1492" s="0" t="n">
        <v>0</v>
      </c>
      <c r="T1492" s="0" t="n">
        <v>0</v>
      </c>
      <c r="U1492" s="0" t="s">
        <v>95</v>
      </c>
      <c r="V1492" s="0" t="s">
        <v>95</v>
      </c>
      <c r="W1492" s="0" t="n">
        <v>0</v>
      </c>
      <c r="X1492" s="0" t="s">
        <v>86</v>
      </c>
      <c r="Y1492" s="0" t="n">
        <v>6</v>
      </c>
      <c r="AA1492" s="0" t="n">
        <v>0</v>
      </c>
      <c r="AB1492" s="0" t="s">
        <v>101</v>
      </c>
      <c r="AC1492" s="0" t="n">
        <v>115</v>
      </c>
      <c r="AD1492" s="0" t="n">
        <v>0</v>
      </c>
      <c r="AE1492" s="0" t="n">
        <v>1</v>
      </c>
      <c r="AF1492" s="0" t="s">
        <v>88</v>
      </c>
      <c r="AG1492" s="13" t="n">
        <v>42602</v>
      </c>
      <c r="AH1492" s="0" t="str">
        <f aca="false">B1492&amp;"|"&amp;C1492&amp;"|"&amp;D1492&amp;"|"&amp;E1492&amp;"|"&amp;F1492&amp;"|"&amp;G1492&amp;"|"&amp;H1492&amp;"|"&amp;I1492&amp;"|"&amp;J1492&amp;"|"&amp;K1492&amp;"|"&amp;L1492&amp;"|"&amp;M1492&amp;"|"&amp;N1492&amp;"|"&amp;O1492&amp;"|"&amp;P1492&amp;"|"&amp;Q1492&amp;"|"&amp;R1492&amp;"|"&amp;S1492&amp;"|"&amp;T1492&amp;"|"&amp;U1492&amp;"|"&amp;V1492&amp;"|"&amp;W1492&amp;"|"&amp;X1492&amp;"|"&amp;Y1492&amp;"|"&amp;Z1492&amp;"|"&amp;AA1492&amp;"|"&amp;AB1492&amp;"|"&amp;AC1492&amp;"|"&amp;AD1492&amp;"|"&amp;AE1492&amp;"|"&amp;AF1492&amp;"|"&amp;AG1492</f>
        <v>City Hotel|0|320|2016|August|34|18|0|2|2|0|0|HB|DEU|Offline TA/TO|TA/TO|0|0|0|A|A|0|No Deposit|6||0|Transient-Party|115|0|1|Check-Out|42602</v>
      </c>
      <c r="AI1492" s="0" t="str">
        <f aca="false">IF(COUNTIF($AH$4:$AH$2603,AH1492)&gt;1,"Duplicate","Unique")</f>
        <v>Duplicate</v>
      </c>
      <c r="AJ1492" s="0" t="str">
        <f aca="false">IF(COUNTBLANK(B1492:AG1492)&gt;0,"Missing ("&amp;COUNTBLANK(B1492:AG1492)&amp;")","Complete")</f>
        <v>Missing (1)</v>
      </c>
    </row>
    <row r="1493" customFormat="false" ht="15" hidden="false" customHeight="false" outlineLevel="0" collapsed="false">
      <c r="A1493" s="14" t="n">
        <v>1490</v>
      </c>
      <c r="B1493" s="14" t="s">
        <v>90</v>
      </c>
      <c r="C1493" s="14" t="n">
        <v>1</v>
      </c>
      <c r="D1493" s="14" t="n">
        <v>166</v>
      </c>
      <c r="E1493" s="14" t="n">
        <v>2016</v>
      </c>
      <c r="F1493" s="14" t="s">
        <v>113</v>
      </c>
      <c r="G1493" s="14" t="n">
        <v>45</v>
      </c>
      <c r="H1493" s="14" t="n">
        <v>1</v>
      </c>
      <c r="I1493" s="14" t="n">
        <v>0</v>
      </c>
      <c r="J1493" s="14" t="n">
        <v>3</v>
      </c>
      <c r="K1493" s="14" t="n">
        <v>1</v>
      </c>
      <c r="L1493" s="14" t="n">
        <v>0</v>
      </c>
      <c r="M1493" s="14" t="n">
        <v>0</v>
      </c>
      <c r="N1493" s="14" t="s">
        <v>82</v>
      </c>
      <c r="O1493" s="14" t="s">
        <v>92</v>
      </c>
      <c r="P1493" s="14" t="s">
        <v>99</v>
      </c>
      <c r="Q1493" s="14" t="s">
        <v>94</v>
      </c>
      <c r="R1493" s="14" t="n">
        <v>0</v>
      </c>
      <c r="S1493" s="14" t="n">
        <v>0</v>
      </c>
      <c r="T1493" s="14" t="n">
        <v>0</v>
      </c>
      <c r="U1493" s="14" t="s">
        <v>95</v>
      </c>
      <c r="V1493" s="14" t="s">
        <v>95</v>
      </c>
      <c r="W1493" s="14" t="n">
        <v>0</v>
      </c>
      <c r="X1493" s="14" t="s">
        <v>120</v>
      </c>
      <c r="Y1493" s="14" t="n">
        <v>236</v>
      </c>
      <c r="Z1493" s="14"/>
      <c r="AA1493" s="14" t="n">
        <v>0</v>
      </c>
      <c r="AB1493" s="14" t="s">
        <v>87</v>
      </c>
      <c r="AC1493" s="14" t="n">
        <v>110</v>
      </c>
      <c r="AD1493" s="14" t="n">
        <v>0</v>
      </c>
      <c r="AE1493" s="14" t="n">
        <v>0</v>
      </c>
      <c r="AF1493" s="14" t="s">
        <v>96</v>
      </c>
      <c r="AG1493" s="15" t="n">
        <v>42564</v>
      </c>
      <c r="AH1493" s="14" t="str">
        <f aca="false">B1493&amp;"|"&amp;C1493&amp;"|"&amp;D1493&amp;"|"&amp;E1493&amp;"|"&amp;F1493&amp;"|"&amp;G1493&amp;"|"&amp;H1493&amp;"|"&amp;I1493&amp;"|"&amp;J1493&amp;"|"&amp;K1493&amp;"|"&amp;L1493&amp;"|"&amp;M1493&amp;"|"&amp;N1493&amp;"|"&amp;O1493&amp;"|"&amp;P1493&amp;"|"&amp;Q1493&amp;"|"&amp;R1493&amp;"|"&amp;S1493&amp;"|"&amp;T1493&amp;"|"&amp;U1493&amp;"|"&amp;V1493&amp;"|"&amp;W1493&amp;"|"&amp;X1493&amp;"|"&amp;Y1493&amp;"|"&amp;Z1493&amp;"|"&amp;AA1493&amp;"|"&amp;AB1493&amp;"|"&amp;AC1493&amp;"|"&amp;AD1493&amp;"|"&amp;AE1493&amp;"|"&amp;AF1493&amp;"|"&amp;AG1493</f>
        <v>City Hotel|1|166|2016|November|45|1|0|3|1|0|0|BB|PRT|Offline TA/TO|TA/TO|0|0|0|A|A|0|Non Refund|236||0|Transient|110|0|0|Canceled|42564</v>
      </c>
      <c r="AI1493" s="14" t="str">
        <f aca="false">IF(COUNTIF($AH$4:$AH$2603,AH1493)&gt;1,"Duplicate","Unique")</f>
        <v>Duplicate</v>
      </c>
      <c r="AJ1493" s="14" t="str">
        <f aca="false">IF(COUNTBLANK(B1493:AG1493)&gt;0,"Missing ("&amp;COUNTBLANK(B1493:AG1493)&amp;")","Complete")</f>
        <v>Missing (1)</v>
      </c>
    </row>
    <row r="1494" customFormat="false" ht="15" hidden="false" customHeight="false" outlineLevel="0" collapsed="false">
      <c r="A1494" s="0" t="n">
        <v>1491</v>
      </c>
      <c r="B1494" s="0" t="s">
        <v>90</v>
      </c>
      <c r="C1494" s="0" t="n">
        <v>0</v>
      </c>
      <c r="D1494" s="0" t="n">
        <v>39</v>
      </c>
      <c r="E1494" s="0" t="n">
        <v>2015</v>
      </c>
      <c r="F1494" s="0" t="s">
        <v>119</v>
      </c>
      <c r="G1494" s="0" t="n">
        <v>33</v>
      </c>
      <c r="H1494" s="0" t="n">
        <v>14</v>
      </c>
      <c r="I1494" s="0" t="n">
        <v>0</v>
      </c>
      <c r="J1494" s="0" t="n">
        <v>2</v>
      </c>
      <c r="K1494" s="0" t="n">
        <v>2</v>
      </c>
      <c r="L1494" s="0" t="n">
        <v>0</v>
      </c>
      <c r="M1494" s="0" t="n">
        <v>0</v>
      </c>
      <c r="N1494" s="0" t="s">
        <v>112</v>
      </c>
      <c r="O1494" s="0" t="s">
        <v>108</v>
      </c>
      <c r="P1494" s="0" t="s">
        <v>99</v>
      </c>
      <c r="Q1494" s="0" t="s">
        <v>94</v>
      </c>
      <c r="R1494" s="0" t="n">
        <v>0</v>
      </c>
      <c r="S1494" s="0" t="n">
        <v>0</v>
      </c>
      <c r="T1494" s="0" t="n">
        <v>0</v>
      </c>
      <c r="U1494" s="0" t="s">
        <v>95</v>
      </c>
      <c r="V1494" s="0" t="s">
        <v>109</v>
      </c>
      <c r="W1494" s="0" t="n">
        <v>0</v>
      </c>
      <c r="X1494" s="0" t="s">
        <v>86</v>
      </c>
      <c r="Y1494" s="0" t="n">
        <v>6</v>
      </c>
      <c r="AA1494" s="0" t="n">
        <v>0</v>
      </c>
      <c r="AB1494" s="0" t="s">
        <v>101</v>
      </c>
      <c r="AC1494" s="0" t="n">
        <v>109</v>
      </c>
      <c r="AD1494" s="0" t="n">
        <v>0</v>
      </c>
      <c r="AE1494" s="0" t="n">
        <v>0</v>
      </c>
      <c r="AF1494" s="0" t="s">
        <v>88</v>
      </c>
      <c r="AG1494" s="13" t="n">
        <v>42232</v>
      </c>
      <c r="AH1494" s="0" t="str">
        <f aca="false">B1494&amp;"|"&amp;C1494&amp;"|"&amp;D1494&amp;"|"&amp;E1494&amp;"|"&amp;F1494&amp;"|"&amp;G1494&amp;"|"&amp;H1494&amp;"|"&amp;I1494&amp;"|"&amp;J1494&amp;"|"&amp;K1494&amp;"|"&amp;L1494&amp;"|"&amp;M1494&amp;"|"&amp;N1494&amp;"|"&amp;O1494&amp;"|"&amp;P1494&amp;"|"&amp;Q1494&amp;"|"&amp;R1494&amp;"|"&amp;S1494&amp;"|"&amp;T1494&amp;"|"&amp;U1494&amp;"|"&amp;V1494&amp;"|"&amp;W1494&amp;"|"&amp;X1494&amp;"|"&amp;Y1494&amp;"|"&amp;Z1494&amp;"|"&amp;AA1494&amp;"|"&amp;AB1494&amp;"|"&amp;AC1494&amp;"|"&amp;AD1494&amp;"|"&amp;AE1494&amp;"|"&amp;AF1494&amp;"|"&amp;AG1494</f>
        <v>City Hotel|0|39|2015|August|33|14|0|2|2|0|0|HB|DEU|Offline TA/TO|TA/TO|0|0|0|A|D|0|No Deposit|6||0|Transient-Party|109|0|0|Check-Out|42232</v>
      </c>
      <c r="AI1494" s="0" t="str">
        <f aca="false">IF(COUNTIF($AH$4:$AH$2603,AH1494)&gt;1,"Duplicate","Unique")</f>
        <v>Duplicate</v>
      </c>
      <c r="AJ1494" s="0" t="str">
        <f aca="false">IF(COUNTBLANK(B1494:AG1494)&gt;0,"Missing ("&amp;COUNTBLANK(B1494:AG1494)&amp;")","Complete")</f>
        <v>Missing (1)</v>
      </c>
    </row>
    <row r="1495" customFormat="false" ht="15" hidden="false" customHeight="false" outlineLevel="0" collapsed="false">
      <c r="A1495" s="14" t="n">
        <v>1492</v>
      </c>
      <c r="B1495" s="14" t="s">
        <v>90</v>
      </c>
      <c r="C1495" s="14" t="n">
        <v>0</v>
      </c>
      <c r="D1495" s="14" t="n">
        <v>40</v>
      </c>
      <c r="E1495" s="14" t="n">
        <v>2017</v>
      </c>
      <c r="F1495" s="14" t="s">
        <v>135</v>
      </c>
      <c r="G1495" s="14" t="n">
        <v>23</v>
      </c>
      <c r="H1495" s="14" t="n">
        <v>10</v>
      </c>
      <c r="I1495" s="14" t="n">
        <v>2</v>
      </c>
      <c r="J1495" s="14" t="n">
        <v>6</v>
      </c>
      <c r="K1495" s="14" t="n">
        <v>2</v>
      </c>
      <c r="L1495" s="14" t="n">
        <v>0</v>
      </c>
      <c r="M1495" s="14" t="n">
        <v>0</v>
      </c>
      <c r="N1495" s="14" t="s">
        <v>112</v>
      </c>
      <c r="O1495" s="14" t="s">
        <v>178</v>
      </c>
      <c r="P1495" s="14" t="s">
        <v>93</v>
      </c>
      <c r="Q1495" s="14" t="s">
        <v>94</v>
      </c>
      <c r="R1495" s="14" t="n">
        <v>0</v>
      </c>
      <c r="S1495" s="14" t="n">
        <v>0</v>
      </c>
      <c r="T1495" s="14" t="n">
        <v>0</v>
      </c>
      <c r="U1495" s="14" t="s">
        <v>95</v>
      </c>
      <c r="V1495" s="14" t="s">
        <v>95</v>
      </c>
      <c r="W1495" s="14" t="n">
        <v>0</v>
      </c>
      <c r="X1495" s="14" t="s">
        <v>86</v>
      </c>
      <c r="Y1495" s="14" t="n">
        <v>9</v>
      </c>
      <c r="Z1495" s="14"/>
      <c r="AA1495" s="14" t="n">
        <v>0</v>
      </c>
      <c r="AB1495" s="14" t="s">
        <v>87</v>
      </c>
      <c r="AC1495" s="14" t="n">
        <v>149.75</v>
      </c>
      <c r="AD1495" s="14" t="n">
        <v>0</v>
      </c>
      <c r="AE1495" s="14" t="n">
        <v>1</v>
      </c>
      <c r="AF1495" s="14" t="s">
        <v>88</v>
      </c>
      <c r="AG1495" s="15" t="n">
        <v>42904</v>
      </c>
      <c r="AH1495" s="14" t="str">
        <f aca="false">B1495&amp;"|"&amp;C1495&amp;"|"&amp;D1495&amp;"|"&amp;E1495&amp;"|"&amp;F1495&amp;"|"&amp;G1495&amp;"|"&amp;H1495&amp;"|"&amp;I1495&amp;"|"&amp;J1495&amp;"|"&amp;K1495&amp;"|"&amp;L1495&amp;"|"&amp;M1495&amp;"|"&amp;N1495&amp;"|"&amp;O1495&amp;"|"&amp;P1495&amp;"|"&amp;Q1495&amp;"|"&amp;R1495&amp;"|"&amp;S1495&amp;"|"&amp;T1495&amp;"|"&amp;U1495&amp;"|"&amp;V1495&amp;"|"&amp;W1495&amp;"|"&amp;X1495&amp;"|"&amp;Y1495&amp;"|"&amp;Z1495&amp;"|"&amp;AA1495&amp;"|"&amp;AB1495&amp;"|"&amp;AC1495&amp;"|"&amp;AD1495&amp;"|"&amp;AE1495&amp;"|"&amp;AF1495&amp;"|"&amp;AG1495</f>
        <v>City Hotel|0|40|2017|June|23|10|2|6|2|0|0|HB|ROU|Online TA|TA/TO|0|0|0|A|A|0|No Deposit|9||0|Transient|149.75|0|1|Check-Out|42904</v>
      </c>
      <c r="AI1495" s="14" t="str">
        <f aca="false">IF(COUNTIF($AH$4:$AH$2603,AH1495)&gt;1,"Duplicate","Unique")</f>
        <v>Unique</v>
      </c>
      <c r="AJ1495" s="14" t="str">
        <f aca="false">IF(COUNTBLANK(B1495:AG1495)&gt;0,"Missing ("&amp;COUNTBLANK(B1495:AG1495)&amp;")","Complete")</f>
        <v>Missing (1)</v>
      </c>
    </row>
    <row r="1496" customFormat="false" ht="15" hidden="false" customHeight="false" outlineLevel="0" collapsed="false">
      <c r="A1496" s="0" t="n">
        <v>1493</v>
      </c>
      <c r="B1496" s="0" t="s">
        <v>90</v>
      </c>
      <c r="C1496" s="0" t="n">
        <v>0</v>
      </c>
      <c r="D1496" s="0" t="n">
        <v>47</v>
      </c>
      <c r="E1496" s="0" t="n">
        <v>2015</v>
      </c>
      <c r="F1496" s="0" t="s">
        <v>81</v>
      </c>
      <c r="G1496" s="0" t="n">
        <v>51</v>
      </c>
      <c r="H1496" s="0" t="n">
        <v>19</v>
      </c>
      <c r="I1496" s="0" t="n">
        <v>2</v>
      </c>
      <c r="J1496" s="0" t="n">
        <v>2</v>
      </c>
      <c r="K1496" s="0" t="n">
        <v>2</v>
      </c>
      <c r="L1496" s="0" t="n">
        <v>0</v>
      </c>
      <c r="M1496" s="0" t="n">
        <v>0</v>
      </c>
      <c r="N1496" s="0" t="s">
        <v>82</v>
      </c>
      <c r="O1496" s="0" t="s">
        <v>92</v>
      </c>
      <c r="P1496" s="0" t="s">
        <v>84</v>
      </c>
      <c r="Q1496" s="0" t="s">
        <v>84</v>
      </c>
      <c r="R1496" s="0" t="n">
        <v>0</v>
      </c>
      <c r="S1496" s="0" t="n">
        <v>0</v>
      </c>
      <c r="T1496" s="0" t="n">
        <v>0</v>
      </c>
      <c r="U1496" s="0" t="s">
        <v>138</v>
      </c>
      <c r="V1496" s="0" t="s">
        <v>138</v>
      </c>
      <c r="W1496" s="0" t="n">
        <v>0</v>
      </c>
      <c r="X1496" s="0" t="s">
        <v>86</v>
      </c>
      <c r="Y1496" s="0" t="n">
        <v>14</v>
      </c>
      <c r="AA1496" s="0" t="n">
        <v>0</v>
      </c>
      <c r="AB1496" s="0" t="s">
        <v>87</v>
      </c>
      <c r="AC1496" s="0" t="n">
        <v>71.5</v>
      </c>
      <c r="AD1496" s="0" t="n">
        <v>0</v>
      </c>
      <c r="AE1496" s="0" t="n">
        <v>0</v>
      </c>
      <c r="AF1496" s="0" t="s">
        <v>88</v>
      </c>
      <c r="AG1496" s="13" t="n">
        <v>42361</v>
      </c>
      <c r="AH1496" s="0" t="str">
        <f aca="false">B1496&amp;"|"&amp;C1496&amp;"|"&amp;D1496&amp;"|"&amp;E1496&amp;"|"&amp;F1496&amp;"|"&amp;G1496&amp;"|"&amp;H1496&amp;"|"&amp;I1496&amp;"|"&amp;J1496&amp;"|"&amp;K1496&amp;"|"&amp;L1496&amp;"|"&amp;M1496&amp;"|"&amp;N1496&amp;"|"&amp;O1496&amp;"|"&amp;P1496&amp;"|"&amp;Q1496&amp;"|"&amp;R1496&amp;"|"&amp;S1496&amp;"|"&amp;T1496&amp;"|"&amp;U1496&amp;"|"&amp;V1496&amp;"|"&amp;W1496&amp;"|"&amp;X1496&amp;"|"&amp;Y1496&amp;"|"&amp;Z1496&amp;"|"&amp;AA1496&amp;"|"&amp;AB1496&amp;"|"&amp;AC1496&amp;"|"&amp;AD1496&amp;"|"&amp;AE1496&amp;"|"&amp;AF1496&amp;"|"&amp;AG1496</f>
        <v>City Hotel|0|47|2015|December|51|19|2|2|2|0|0|BB|PRT|Direct|Direct|0|0|0|B|B|0|No Deposit|14||0|Transient|71.5|0|0|Check-Out|42361</v>
      </c>
      <c r="AI1496" s="0" t="str">
        <f aca="false">IF(COUNTIF($AH$4:$AH$2603,AH1496)&gt;1,"Duplicate","Unique")</f>
        <v>Unique</v>
      </c>
      <c r="AJ1496" s="0" t="str">
        <f aca="false">IF(COUNTBLANK(B1496:AG1496)&gt;0,"Missing ("&amp;COUNTBLANK(B1496:AG1496)&amp;")","Complete")</f>
        <v>Missing (1)</v>
      </c>
    </row>
    <row r="1497" customFormat="false" ht="15" hidden="false" customHeight="false" outlineLevel="0" collapsed="false">
      <c r="A1497" s="14" t="n">
        <v>1494</v>
      </c>
      <c r="B1497" s="14" t="s">
        <v>90</v>
      </c>
      <c r="C1497" s="14" t="n">
        <v>0</v>
      </c>
      <c r="D1497" s="14" t="n">
        <v>1</v>
      </c>
      <c r="E1497" s="14" t="n">
        <v>2017</v>
      </c>
      <c r="F1497" s="14" t="s">
        <v>91</v>
      </c>
      <c r="G1497" s="14" t="n">
        <v>28</v>
      </c>
      <c r="H1497" s="14" t="n">
        <v>12</v>
      </c>
      <c r="I1497" s="14" t="n">
        <v>0</v>
      </c>
      <c r="J1497" s="14" t="n">
        <v>1</v>
      </c>
      <c r="K1497" s="14" t="n">
        <v>1</v>
      </c>
      <c r="L1497" s="14" t="n">
        <v>0</v>
      </c>
      <c r="M1497" s="14" t="n">
        <v>0</v>
      </c>
      <c r="N1497" s="14" t="s">
        <v>82</v>
      </c>
      <c r="O1497" s="14" t="s">
        <v>92</v>
      </c>
      <c r="P1497" s="14" t="s">
        <v>168</v>
      </c>
      <c r="Q1497" s="14" t="s">
        <v>84</v>
      </c>
      <c r="R1497" s="14" t="n">
        <v>1</v>
      </c>
      <c r="S1497" s="14" t="n">
        <v>5</v>
      </c>
      <c r="T1497" s="14" t="n">
        <v>17</v>
      </c>
      <c r="U1497" s="14" t="s">
        <v>95</v>
      </c>
      <c r="V1497" s="14" t="s">
        <v>95</v>
      </c>
      <c r="W1497" s="14" t="n">
        <v>0</v>
      </c>
      <c r="X1497" s="14" t="s">
        <v>86</v>
      </c>
      <c r="Y1497" s="14"/>
      <c r="Z1497" s="14" t="n">
        <v>45</v>
      </c>
      <c r="AA1497" s="14" t="n">
        <v>0</v>
      </c>
      <c r="AB1497" s="14" t="s">
        <v>87</v>
      </c>
      <c r="AC1497" s="14" t="n">
        <v>0</v>
      </c>
      <c r="AD1497" s="14" t="n">
        <v>0</v>
      </c>
      <c r="AE1497" s="14" t="n">
        <v>3</v>
      </c>
      <c r="AF1497" s="14" t="s">
        <v>88</v>
      </c>
      <c r="AG1497" s="15" t="n">
        <v>42929</v>
      </c>
      <c r="AH1497" s="14" t="str">
        <f aca="false">B1497&amp;"|"&amp;C1497&amp;"|"&amp;D1497&amp;"|"&amp;E1497&amp;"|"&amp;F1497&amp;"|"&amp;G1497&amp;"|"&amp;H1497&amp;"|"&amp;I1497&amp;"|"&amp;J1497&amp;"|"&amp;K1497&amp;"|"&amp;L1497&amp;"|"&amp;M1497&amp;"|"&amp;N1497&amp;"|"&amp;O1497&amp;"|"&amp;P1497&amp;"|"&amp;Q1497&amp;"|"&amp;R1497&amp;"|"&amp;S1497&amp;"|"&amp;T1497&amp;"|"&amp;U1497&amp;"|"&amp;V1497&amp;"|"&amp;W1497&amp;"|"&amp;X1497&amp;"|"&amp;Y1497&amp;"|"&amp;Z1497&amp;"|"&amp;AA1497&amp;"|"&amp;AB1497&amp;"|"&amp;AC1497&amp;"|"&amp;AD1497&amp;"|"&amp;AE1497&amp;"|"&amp;AF1497&amp;"|"&amp;AG1497</f>
        <v>City Hotel|0|1|2017|July|28|12|0|1|1|0|0|BB|PRT|Complementary|Direct|1|5|17|A|A|0|No Deposit||45|0|Transient|0|0|3|Check-Out|42929</v>
      </c>
      <c r="AI1497" s="14" t="str">
        <f aca="false">IF(COUNTIF($AH$4:$AH$2603,AH1497)&gt;1,"Duplicate","Unique")</f>
        <v>Unique</v>
      </c>
      <c r="AJ1497" s="14" t="str">
        <f aca="false">IF(COUNTBLANK(B1497:AG1497)&gt;0,"Missing ("&amp;COUNTBLANK(B1497:AG1497)&amp;")","Complete")</f>
        <v>Missing (1)</v>
      </c>
    </row>
    <row r="1498" customFormat="false" ht="15" hidden="false" customHeight="false" outlineLevel="0" collapsed="false">
      <c r="A1498" s="0" t="n">
        <v>1495</v>
      </c>
      <c r="B1498" s="0" t="s">
        <v>90</v>
      </c>
      <c r="C1498" s="0" t="n">
        <v>1</v>
      </c>
      <c r="D1498" s="0" t="n">
        <v>47</v>
      </c>
      <c r="E1498" s="0" t="n">
        <v>2017</v>
      </c>
      <c r="F1498" s="0" t="s">
        <v>91</v>
      </c>
      <c r="G1498" s="0" t="n">
        <v>31</v>
      </c>
      <c r="H1498" s="0" t="n">
        <v>30</v>
      </c>
      <c r="I1498" s="0" t="n">
        <v>2</v>
      </c>
      <c r="J1498" s="0" t="n">
        <v>1</v>
      </c>
      <c r="K1498" s="0" t="n">
        <v>2</v>
      </c>
      <c r="L1498" s="0" t="n">
        <v>0</v>
      </c>
      <c r="M1498" s="0" t="n">
        <v>0</v>
      </c>
      <c r="N1498" s="0" t="s">
        <v>82</v>
      </c>
      <c r="O1498" s="0" t="s">
        <v>117</v>
      </c>
      <c r="P1498" s="0" t="s">
        <v>93</v>
      </c>
      <c r="Q1498" s="0" t="s">
        <v>94</v>
      </c>
      <c r="R1498" s="0" t="n">
        <v>0</v>
      </c>
      <c r="S1498" s="0" t="n">
        <v>0</v>
      </c>
      <c r="T1498" s="0" t="n">
        <v>0</v>
      </c>
      <c r="U1498" s="0" t="s">
        <v>95</v>
      </c>
      <c r="V1498" s="0" t="s">
        <v>95</v>
      </c>
      <c r="W1498" s="0" t="n">
        <v>0</v>
      </c>
      <c r="X1498" s="0" t="s">
        <v>86</v>
      </c>
      <c r="Y1498" s="0" t="n">
        <v>155</v>
      </c>
      <c r="AA1498" s="0" t="n">
        <v>0</v>
      </c>
      <c r="AB1498" s="0" t="s">
        <v>87</v>
      </c>
      <c r="AC1498" s="0" t="n">
        <v>164</v>
      </c>
      <c r="AD1498" s="0" t="n">
        <v>0</v>
      </c>
      <c r="AE1498" s="0" t="n">
        <v>2</v>
      </c>
      <c r="AF1498" s="0" t="s">
        <v>96</v>
      </c>
      <c r="AG1498" s="13" t="n">
        <v>42930</v>
      </c>
      <c r="AH1498" s="0" t="str">
        <f aca="false">B1498&amp;"|"&amp;C1498&amp;"|"&amp;D1498&amp;"|"&amp;E1498&amp;"|"&amp;F1498&amp;"|"&amp;G1498&amp;"|"&amp;H1498&amp;"|"&amp;I1498&amp;"|"&amp;J1498&amp;"|"&amp;K1498&amp;"|"&amp;L1498&amp;"|"&amp;M1498&amp;"|"&amp;N1498&amp;"|"&amp;O1498&amp;"|"&amp;P1498&amp;"|"&amp;Q1498&amp;"|"&amp;R1498&amp;"|"&amp;S1498&amp;"|"&amp;T1498&amp;"|"&amp;U1498&amp;"|"&amp;V1498&amp;"|"&amp;W1498&amp;"|"&amp;X1498&amp;"|"&amp;Y1498&amp;"|"&amp;Z1498&amp;"|"&amp;AA1498&amp;"|"&amp;AB1498&amp;"|"&amp;AC1498&amp;"|"&amp;AD1498&amp;"|"&amp;AE1498&amp;"|"&amp;AF1498&amp;"|"&amp;AG1498</f>
        <v>City Hotel|1|47|2017|July|31|30|2|1|2|0|0|BB|BEL|Online TA|TA/TO|0|0|0|A|A|0|No Deposit|155||0|Transient|164|0|2|Canceled|42930</v>
      </c>
      <c r="AI1498" s="0" t="str">
        <f aca="false">IF(COUNTIF($AH$4:$AH$2603,AH1498)&gt;1,"Duplicate","Unique")</f>
        <v>Unique</v>
      </c>
      <c r="AJ1498" s="0" t="str">
        <f aca="false">IF(COUNTBLANK(B1498:AG1498)&gt;0,"Missing ("&amp;COUNTBLANK(B1498:AG1498)&amp;")","Complete")</f>
        <v>Missing (1)</v>
      </c>
    </row>
    <row r="1499" customFormat="false" ht="15" hidden="false" customHeight="false" outlineLevel="0" collapsed="false">
      <c r="A1499" s="14" t="n">
        <v>1496</v>
      </c>
      <c r="B1499" s="14" t="s">
        <v>90</v>
      </c>
      <c r="C1499" s="14" t="n">
        <v>1</v>
      </c>
      <c r="D1499" s="14" t="n">
        <v>54</v>
      </c>
      <c r="E1499" s="14" t="n">
        <v>2016</v>
      </c>
      <c r="F1499" s="14" t="s">
        <v>111</v>
      </c>
      <c r="G1499" s="14" t="n">
        <v>43</v>
      </c>
      <c r="H1499" s="14" t="n">
        <v>19</v>
      </c>
      <c r="I1499" s="14" t="n">
        <v>0</v>
      </c>
      <c r="J1499" s="14" t="n">
        <v>2</v>
      </c>
      <c r="K1499" s="14" t="n">
        <v>2</v>
      </c>
      <c r="L1499" s="14" t="n">
        <v>1</v>
      </c>
      <c r="M1499" s="14" t="n">
        <v>0</v>
      </c>
      <c r="N1499" s="14" t="s">
        <v>82</v>
      </c>
      <c r="O1499" s="14" t="s">
        <v>83</v>
      </c>
      <c r="P1499" s="14" t="s">
        <v>84</v>
      </c>
      <c r="Q1499" s="14" t="s">
        <v>84</v>
      </c>
      <c r="R1499" s="14" t="n">
        <v>0</v>
      </c>
      <c r="S1499" s="14" t="n">
        <v>0</v>
      </c>
      <c r="T1499" s="14" t="n">
        <v>0</v>
      </c>
      <c r="U1499" s="14" t="s">
        <v>95</v>
      </c>
      <c r="V1499" s="14" t="s">
        <v>95</v>
      </c>
      <c r="W1499" s="14" t="n">
        <v>0</v>
      </c>
      <c r="X1499" s="14" t="s">
        <v>86</v>
      </c>
      <c r="Y1499" s="14" t="n">
        <v>14</v>
      </c>
      <c r="Z1499" s="14"/>
      <c r="AA1499" s="14" t="n">
        <v>0</v>
      </c>
      <c r="AB1499" s="14" t="s">
        <v>87</v>
      </c>
      <c r="AC1499" s="14" t="n">
        <v>130</v>
      </c>
      <c r="AD1499" s="14" t="n">
        <v>0</v>
      </c>
      <c r="AE1499" s="14" t="n">
        <v>0</v>
      </c>
      <c r="AF1499" s="14" t="s">
        <v>96</v>
      </c>
      <c r="AG1499" s="15" t="n">
        <v>42613</v>
      </c>
      <c r="AH1499" s="14" t="str">
        <f aca="false">B1499&amp;"|"&amp;C1499&amp;"|"&amp;D1499&amp;"|"&amp;E1499&amp;"|"&amp;F1499&amp;"|"&amp;G1499&amp;"|"&amp;H1499&amp;"|"&amp;I1499&amp;"|"&amp;J1499&amp;"|"&amp;K1499&amp;"|"&amp;L1499&amp;"|"&amp;M1499&amp;"|"&amp;N1499&amp;"|"&amp;O1499&amp;"|"&amp;P1499&amp;"|"&amp;Q1499&amp;"|"&amp;R1499&amp;"|"&amp;S1499&amp;"|"&amp;T1499&amp;"|"&amp;U1499&amp;"|"&amp;V1499&amp;"|"&amp;W1499&amp;"|"&amp;X1499&amp;"|"&amp;Y1499&amp;"|"&amp;Z1499&amp;"|"&amp;AA1499&amp;"|"&amp;AB1499&amp;"|"&amp;AC1499&amp;"|"&amp;AD1499&amp;"|"&amp;AE1499&amp;"|"&amp;AF1499&amp;"|"&amp;AG1499</f>
        <v>City Hotel|1|54|2016|October|43|19|0|2|2|1|0|BB|GBR|Direct|Direct|0|0|0|A|A|0|No Deposit|14||0|Transient|130|0|0|Canceled|42613</v>
      </c>
      <c r="AI1499" s="14" t="str">
        <f aca="false">IF(COUNTIF($AH$4:$AH$2603,AH1499)&gt;1,"Duplicate","Unique")</f>
        <v>Unique</v>
      </c>
      <c r="AJ1499" s="14" t="str">
        <f aca="false">IF(COUNTBLANK(B1499:AG1499)&gt;0,"Missing ("&amp;COUNTBLANK(B1499:AG1499)&amp;")","Complete")</f>
        <v>Missing (1)</v>
      </c>
    </row>
    <row r="1500" customFormat="false" ht="15" hidden="false" customHeight="false" outlineLevel="0" collapsed="false">
      <c r="A1500" s="0" t="n">
        <v>1497</v>
      </c>
      <c r="B1500" s="0" t="s">
        <v>80</v>
      </c>
      <c r="C1500" s="0" t="n">
        <v>1</v>
      </c>
      <c r="D1500" s="0" t="n">
        <v>74</v>
      </c>
      <c r="E1500" s="0" t="n">
        <v>2017</v>
      </c>
      <c r="F1500" s="0" t="s">
        <v>118</v>
      </c>
      <c r="G1500" s="0" t="n">
        <v>7</v>
      </c>
      <c r="H1500" s="0" t="n">
        <v>18</v>
      </c>
      <c r="I1500" s="0" t="n">
        <v>1</v>
      </c>
      <c r="J1500" s="0" t="n">
        <v>1</v>
      </c>
      <c r="K1500" s="0" t="n">
        <v>2</v>
      </c>
      <c r="L1500" s="0" t="n">
        <v>0</v>
      </c>
      <c r="M1500" s="0" t="n">
        <v>0</v>
      </c>
      <c r="N1500" s="0" t="s">
        <v>82</v>
      </c>
      <c r="O1500" s="0" t="s">
        <v>92</v>
      </c>
      <c r="P1500" s="0" t="s">
        <v>128</v>
      </c>
      <c r="Q1500" s="0" t="s">
        <v>128</v>
      </c>
      <c r="R1500" s="0" t="n">
        <v>0</v>
      </c>
      <c r="S1500" s="0" t="n">
        <v>0</v>
      </c>
      <c r="T1500" s="0" t="n">
        <v>0</v>
      </c>
      <c r="U1500" s="0" t="s">
        <v>95</v>
      </c>
      <c r="V1500" s="0" t="s">
        <v>95</v>
      </c>
      <c r="W1500" s="0" t="n">
        <v>0</v>
      </c>
      <c r="X1500" s="0" t="s">
        <v>86</v>
      </c>
      <c r="Z1500" s="0" t="n">
        <v>498</v>
      </c>
      <c r="AA1500" s="0" t="n">
        <v>0</v>
      </c>
      <c r="AB1500" s="0" t="s">
        <v>101</v>
      </c>
      <c r="AC1500" s="0" t="n">
        <v>40</v>
      </c>
      <c r="AD1500" s="0" t="n">
        <v>0</v>
      </c>
      <c r="AE1500" s="0" t="n">
        <v>0</v>
      </c>
      <c r="AF1500" s="0" t="s">
        <v>96</v>
      </c>
      <c r="AG1500" s="13" t="n">
        <v>42767</v>
      </c>
      <c r="AH1500" s="0" t="str">
        <f aca="false">B1500&amp;"|"&amp;C1500&amp;"|"&amp;D1500&amp;"|"&amp;E1500&amp;"|"&amp;F1500&amp;"|"&amp;G1500&amp;"|"&amp;H1500&amp;"|"&amp;I1500&amp;"|"&amp;J1500&amp;"|"&amp;K1500&amp;"|"&amp;L1500&amp;"|"&amp;M1500&amp;"|"&amp;N1500&amp;"|"&amp;O1500&amp;"|"&amp;P1500&amp;"|"&amp;Q1500&amp;"|"&amp;R1500&amp;"|"&amp;S1500&amp;"|"&amp;T1500&amp;"|"&amp;U1500&amp;"|"&amp;V1500&amp;"|"&amp;W1500&amp;"|"&amp;X1500&amp;"|"&amp;Y1500&amp;"|"&amp;Z1500&amp;"|"&amp;AA1500&amp;"|"&amp;AB1500&amp;"|"&amp;AC1500&amp;"|"&amp;AD1500&amp;"|"&amp;AE1500&amp;"|"&amp;AF1500&amp;"|"&amp;AG1500</f>
        <v>Resort Hotel|1|74|2017|February|7|18|1|1|2|0|0|BB|PRT|Corporate|Corporate|0|0|0|A|A|0|No Deposit||498|0|Transient-Party|40|0|0|Canceled|42767</v>
      </c>
      <c r="AI1500" s="0" t="str">
        <f aca="false">IF(COUNTIF($AH$4:$AH$2603,AH1500)&gt;1,"Duplicate","Unique")</f>
        <v>Unique</v>
      </c>
      <c r="AJ1500" s="0" t="str">
        <f aca="false">IF(COUNTBLANK(B1500:AG1500)&gt;0,"Missing ("&amp;COUNTBLANK(B1500:AG1500)&amp;")","Complete")</f>
        <v>Missing (1)</v>
      </c>
    </row>
    <row r="1501" customFormat="false" ht="15" hidden="false" customHeight="false" outlineLevel="0" collapsed="false">
      <c r="A1501" s="14" t="n">
        <v>1498</v>
      </c>
      <c r="B1501" s="14" t="s">
        <v>80</v>
      </c>
      <c r="C1501" s="14" t="n">
        <v>1</v>
      </c>
      <c r="D1501" s="14" t="n">
        <v>263</v>
      </c>
      <c r="E1501" s="14" t="n">
        <v>2017</v>
      </c>
      <c r="F1501" s="14" t="s">
        <v>135</v>
      </c>
      <c r="G1501" s="14" t="n">
        <v>26</v>
      </c>
      <c r="H1501" s="14" t="n">
        <v>29</v>
      </c>
      <c r="I1501" s="14" t="n">
        <v>2</v>
      </c>
      <c r="J1501" s="14" t="n">
        <v>3</v>
      </c>
      <c r="K1501" s="14" t="n">
        <v>2</v>
      </c>
      <c r="L1501" s="14" t="n">
        <v>0</v>
      </c>
      <c r="M1501" s="14" t="n">
        <v>0</v>
      </c>
      <c r="N1501" s="14" t="s">
        <v>82</v>
      </c>
      <c r="O1501" s="14" t="s">
        <v>83</v>
      </c>
      <c r="P1501" s="14" t="s">
        <v>93</v>
      </c>
      <c r="Q1501" s="14" t="s">
        <v>94</v>
      </c>
      <c r="R1501" s="14" t="n">
        <v>0</v>
      </c>
      <c r="S1501" s="14" t="n">
        <v>0</v>
      </c>
      <c r="T1501" s="14" t="n">
        <v>0</v>
      </c>
      <c r="U1501" s="14" t="s">
        <v>124</v>
      </c>
      <c r="V1501" s="14" t="s">
        <v>124</v>
      </c>
      <c r="W1501" s="14" t="n">
        <v>0</v>
      </c>
      <c r="X1501" s="14" t="s">
        <v>86</v>
      </c>
      <c r="Y1501" s="14" t="n">
        <v>240</v>
      </c>
      <c r="Z1501" s="14"/>
      <c r="AA1501" s="14" t="n">
        <v>0</v>
      </c>
      <c r="AB1501" s="14" t="s">
        <v>87</v>
      </c>
      <c r="AC1501" s="14" t="n">
        <v>115.74</v>
      </c>
      <c r="AD1501" s="14" t="n">
        <v>0</v>
      </c>
      <c r="AE1501" s="14" t="n">
        <v>0</v>
      </c>
      <c r="AF1501" s="14" t="s">
        <v>96</v>
      </c>
      <c r="AG1501" s="15" t="n">
        <v>42846</v>
      </c>
      <c r="AH1501" s="14" t="str">
        <f aca="false">B1501&amp;"|"&amp;C1501&amp;"|"&amp;D1501&amp;"|"&amp;E1501&amp;"|"&amp;F1501&amp;"|"&amp;G1501&amp;"|"&amp;H1501&amp;"|"&amp;I1501&amp;"|"&amp;J1501&amp;"|"&amp;K1501&amp;"|"&amp;L1501&amp;"|"&amp;M1501&amp;"|"&amp;N1501&amp;"|"&amp;O1501&amp;"|"&amp;P1501&amp;"|"&amp;Q1501&amp;"|"&amp;R1501&amp;"|"&amp;S1501&amp;"|"&amp;T1501&amp;"|"&amp;U1501&amp;"|"&amp;V1501&amp;"|"&amp;W1501&amp;"|"&amp;X1501&amp;"|"&amp;Y1501&amp;"|"&amp;Z1501&amp;"|"&amp;AA1501&amp;"|"&amp;AB1501&amp;"|"&amp;AC1501&amp;"|"&amp;AD1501&amp;"|"&amp;AE1501&amp;"|"&amp;AF1501&amp;"|"&amp;AG1501</f>
        <v>Resort Hotel|1|263|2017|June|26|29|2|3|2|0|0|BB|GBR|Online TA|TA/TO|0|0|0|E|E|0|No Deposit|240||0|Transient|115.74|0|0|Canceled|42846</v>
      </c>
      <c r="AI1501" s="14" t="str">
        <f aca="false">IF(COUNTIF($AH$4:$AH$2603,AH1501)&gt;1,"Duplicate","Unique")</f>
        <v>Unique</v>
      </c>
      <c r="AJ1501" s="14" t="str">
        <f aca="false">IF(COUNTBLANK(B1501:AG1501)&gt;0,"Missing ("&amp;COUNTBLANK(B1501:AG1501)&amp;")","Complete")</f>
        <v>Missing (1)</v>
      </c>
    </row>
    <row r="1502" customFormat="false" ht="15" hidden="false" customHeight="false" outlineLevel="0" collapsed="false">
      <c r="A1502" s="0" t="n">
        <v>1499</v>
      </c>
      <c r="B1502" s="0" t="s">
        <v>80</v>
      </c>
      <c r="C1502" s="0" t="n">
        <v>1</v>
      </c>
      <c r="D1502" s="0" t="n">
        <v>74</v>
      </c>
      <c r="E1502" s="0" t="n">
        <v>2016</v>
      </c>
      <c r="F1502" s="0" t="s">
        <v>121</v>
      </c>
      <c r="G1502" s="0" t="n">
        <v>19</v>
      </c>
      <c r="H1502" s="0" t="n">
        <v>3</v>
      </c>
      <c r="I1502" s="0" t="n">
        <v>2</v>
      </c>
      <c r="J1502" s="0" t="n">
        <v>7</v>
      </c>
      <c r="K1502" s="0" t="n">
        <v>2</v>
      </c>
      <c r="L1502" s="0" t="n">
        <v>0</v>
      </c>
      <c r="M1502" s="0" t="n">
        <v>0</v>
      </c>
      <c r="N1502" s="0" t="s">
        <v>82</v>
      </c>
      <c r="O1502" s="0" t="s">
        <v>92</v>
      </c>
      <c r="P1502" s="0" t="s">
        <v>93</v>
      </c>
      <c r="Q1502" s="0" t="s">
        <v>94</v>
      </c>
      <c r="R1502" s="0" t="n">
        <v>0</v>
      </c>
      <c r="S1502" s="0" t="n">
        <v>0</v>
      </c>
      <c r="T1502" s="0" t="n">
        <v>0</v>
      </c>
      <c r="U1502" s="0" t="s">
        <v>109</v>
      </c>
      <c r="V1502" s="0" t="s">
        <v>109</v>
      </c>
      <c r="W1502" s="0" t="n">
        <v>0</v>
      </c>
      <c r="X1502" s="0" t="s">
        <v>86</v>
      </c>
      <c r="Y1502" s="0" t="n">
        <v>240</v>
      </c>
      <c r="AA1502" s="0" t="n">
        <v>0</v>
      </c>
      <c r="AB1502" s="0" t="s">
        <v>87</v>
      </c>
      <c r="AC1502" s="0" t="n">
        <v>73</v>
      </c>
      <c r="AD1502" s="0" t="n">
        <v>0</v>
      </c>
      <c r="AE1502" s="0" t="n">
        <v>0</v>
      </c>
      <c r="AF1502" s="0" t="s">
        <v>96</v>
      </c>
      <c r="AG1502" s="13" t="n">
        <v>42490</v>
      </c>
      <c r="AH1502" s="0" t="str">
        <f aca="false">B1502&amp;"|"&amp;C1502&amp;"|"&amp;D1502&amp;"|"&amp;E1502&amp;"|"&amp;F1502&amp;"|"&amp;G1502&amp;"|"&amp;H1502&amp;"|"&amp;I1502&amp;"|"&amp;J1502&amp;"|"&amp;K1502&amp;"|"&amp;L1502&amp;"|"&amp;M1502&amp;"|"&amp;N1502&amp;"|"&amp;O1502&amp;"|"&amp;P1502&amp;"|"&amp;Q1502&amp;"|"&amp;R1502&amp;"|"&amp;S1502&amp;"|"&amp;T1502&amp;"|"&amp;U1502&amp;"|"&amp;V1502&amp;"|"&amp;W1502&amp;"|"&amp;X1502&amp;"|"&amp;Y1502&amp;"|"&amp;Z1502&amp;"|"&amp;AA1502&amp;"|"&amp;AB1502&amp;"|"&amp;AC1502&amp;"|"&amp;AD1502&amp;"|"&amp;AE1502&amp;"|"&amp;AF1502&amp;"|"&amp;AG1502</f>
        <v>Resort Hotel|1|74|2016|May|19|3|2|7|2|0|0|BB|PRT|Online TA|TA/TO|0|0|0|D|D|0|No Deposit|240||0|Transient|73|0|0|Canceled|42490</v>
      </c>
      <c r="AI1502" s="0" t="str">
        <f aca="false">IF(COUNTIF($AH$4:$AH$2603,AH1502)&gt;1,"Duplicate","Unique")</f>
        <v>Unique</v>
      </c>
      <c r="AJ1502" s="0" t="str">
        <f aca="false">IF(COUNTBLANK(B1502:AG1502)&gt;0,"Missing ("&amp;COUNTBLANK(B1502:AG1502)&amp;")","Complete")</f>
        <v>Missing (1)</v>
      </c>
    </row>
    <row r="1503" customFormat="false" ht="15" hidden="false" customHeight="false" outlineLevel="0" collapsed="false">
      <c r="A1503" s="14" t="n">
        <v>1500</v>
      </c>
      <c r="B1503" s="14" t="s">
        <v>90</v>
      </c>
      <c r="C1503" s="14" t="n">
        <v>0</v>
      </c>
      <c r="D1503" s="14" t="n">
        <v>16</v>
      </c>
      <c r="E1503" s="14" t="n">
        <v>2015</v>
      </c>
      <c r="F1503" s="14" t="s">
        <v>114</v>
      </c>
      <c r="G1503" s="14" t="n">
        <v>39</v>
      </c>
      <c r="H1503" s="14" t="n">
        <v>21</v>
      </c>
      <c r="I1503" s="14" t="n">
        <v>1</v>
      </c>
      <c r="J1503" s="14" t="n">
        <v>3</v>
      </c>
      <c r="K1503" s="14" t="n">
        <v>2</v>
      </c>
      <c r="L1503" s="14" t="n">
        <v>0</v>
      </c>
      <c r="M1503" s="14" t="n">
        <v>0</v>
      </c>
      <c r="N1503" s="14" t="s">
        <v>82</v>
      </c>
      <c r="O1503" s="14" t="s">
        <v>175</v>
      </c>
      <c r="P1503" s="14" t="s">
        <v>93</v>
      </c>
      <c r="Q1503" s="14" t="s">
        <v>94</v>
      </c>
      <c r="R1503" s="14" t="n">
        <v>0</v>
      </c>
      <c r="S1503" s="14" t="n">
        <v>0</v>
      </c>
      <c r="T1503" s="14" t="n">
        <v>0</v>
      </c>
      <c r="U1503" s="14" t="s">
        <v>95</v>
      </c>
      <c r="V1503" s="14" t="s">
        <v>95</v>
      </c>
      <c r="W1503" s="14" t="n">
        <v>0</v>
      </c>
      <c r="X1503" s="14" t="s">
        <v>86</v>
      </c>
      <c r="Y1503" s="14" t="n">
        <v>9</v>
      </c>
      <c r="Z1503" s="14"/>
      <c r="AA1503" s="14" t="n">
        <v>0</v>
      </c>
      <c r="AB1503" s="14" t="s">
        <v>87</v>
      </c>
      <c r="AC1503" s="14" t="n">
        <v>124</v>
      </c>
      <c r="AD1503" s="14" t="n">
        <v>0</v>
      </c>
      <c r="AE1503" s="14" t="n">
        <v>2</v>
      </c>
      <c r="AF1503" s="14" t="s">
        <v>88</v>
      </c>
      <c r="AG1503" s="15" t="n">
        <v>42272</v>
      </c>
      <c r="AH1503" s="14" t="str">
        <f aca="false">B1503&amp;"|"&amp;C1503&amp;"|"&amp;D1503&amp;"|"&amp;E1503&amp;"|"&amp;F1503&amp;"|"&amp;G1503&amp;"|"&amp;H1503&amp;"|"&amp;I1503&amp;"|"&amp;J1503&amp;"|"&amp;K1503&amp;"|"&amp;L1503&amp;"|"&amp;M1503&amp;"|"&amp;N1503&amp;"|"&amp;O1503&amp;"|"&amp;P1503&amp;"|"&amp;Q1503&amp;"|"&amp;R1503&amp;"|"&amp;S1503&amp;"|"&amp;T1503&amp;"|"&amp;U1503&amp;"|"&amp;V1503&amp;"|"&amp;W1503&amp;"|"&amp;X1503&amp;"|"&amp;Y1503&amp;"|"&amp;Z1503&amp;"|"&amp;AA1503&amp;"|"&amp;AB1503&amp;"|"&amp;AC1503&amp;"|"&amp;AD1503&amp;"|"&amp;AE1503&amp;"|"&amp;AF1503&amp;"|"&amp;AG1503</f>
        <v>City Hotel|0|16|2015|September|39|21|1|3|2|0|0|BB|IND|Online TA|TA/TO|0|0|0|A|A|0|No Deposit|9||0|Transient|124|0|2|Check-Out|42272</v>
      </c>
      <c r="AI1503" s="14" t="str">
        <f aca="false">IF(COUNTIF($AH$4:$AH$2603,AH1503)&gt;1,"Duplicate","Unique")</f>
        <v>Unique</v>
      </c>
      <c r="AJ1503" s="14" t="str">
        <f aca="false">IF(COUNTBLANK(B1503:AG1503)&gt;0,"Missing ("&amp;COUNTBLANK(B1503:AG1503)&amp;")","Complete")</f>
        <v>Missing (1)</v>
      </c>
    </row>
    <row r="1504" customFormat="false" ht="15" hidden="false" customHeight="false" outlineLevel="0" collapsed="false">
      <c r="A1504" s="0" t="n">
        <v>1501</v>
      </c>
      <c r="B1504" s="0" t="s">
        <v>90</v>
      </c>
      <c r="C1504" s="0" t="n">
        <v>1</v>
      </c>
      <c r="D1504" s="0" t="n">
        <v>47</v>
      </c>
      <c r="E1504" s="0" t="n">
        <v>2016</v>
      </c>
      <c r="F1504" s="0" t="s">
        <v>111</v>
      </c>
      <c r="G1504" s="0" t="n">
        <v>41</v>
      </c>
      <c r="H1504" s="0" t="n">
        <v>3</v>
      </c>
      <c r="I1504" s="0" t="n">
        <v>1</v>
      </c>
      <c r="J1504" s="0" t="n">
        <v>2</v>
      </c>
      <c r="K1504" s="0" t="n">
        <v>2</v>
      </c>
      <c r="L1504" s="0" t="n">
        <v>0</v>
      </c>
      <c r="M1504" s="0" t="n">
        <v>0</v>
      </c>
      <c r="N1504" s="0" t="s">
        <v>112</v>
      </c>
      <c r="O1504" s="0" t="s">
        <v>115</v>
      </c>
      <c r="P1504" s="0" t="s">
        <v>93</v>
      </c>
      <c r="Q1504" s="0" t="s">
        <v>94</v>
      </c>
      <c r="R1504" s="0" t="n">
        <v>0</v>
      </c>
      <c r="S1504" s="0" t="n">
        <v>0</v>
      </c>
      <c r="T1504" s="0" t="n">
        <v>0</v>
      </c>
      <c r="U1504" s="0" t="s">
        <v>95</v>
      </c>
      <c r="V1504" s="0" t="s">
        <v>95</v>
      </c>
      <c r="W1504" s="0" t="n">
        <v>0</v>
      </c>
      <c r="X1504" s="0" t="s">
        <v>86</v>
      </c>
      <c r="Y1504" s="0" t="n">
        <v>9</v>
      </c>
      <c r="AA1504" s="0" t="n">
        <v>0</v>
      </c>
      <c r="AB1504" s="0" t="s">
        <v>87</v>
      </c>
      <c r="AC1504" s="0" t="n">
        <v>153</v>
      </c>
      <c r="AD1504" s="0" t="n">
        <v>0</v>
      </c>
      <c r="AE1504" s="0" t="n">
        <v>1</v>
      </c>
      <c r="AF1504" s="0" t="s">
        <v>96</v>
      </c>
      <c r="AG1504" s="13" t="n">
        <v>42618</v>
      </c>
      <c r="AH1504" s="0" t="str">
        <f aca="false">B1504&amp;"|"&amp;C1504&amp;"|"&amp;D1504&amp;"|"&amp;E1504&amp;"|"&amp;F1504&amp;"|"&amp;G1504&amp;"|"&amp;H1504&amp;"|"&amp;I1504&amp;"|"&amp;J1504&amp;"|"&amp;K1504&amp;"|"&amp;L1504&amp;"|"&amp;M1504&amp;"|"&amp;N1504&amp;"|"&amp;O1504&amp;"|"&amp;P1504&amp;"|"&amp;Q1504&amp;"|"&amp;R1504&amp;"|"&amp;S1504&amp;"|"&amp;T1504&amp;"|"&amp;U1504&amp;"|"&amp;V1504&amp;"|"&amp;W1504&amp;"|"&amp;X1504&amp;"|"&amp;Y1504&amp;"|"&amp;Z1504&amp;"|"&amp;AA1504&amp;"|"&amp;AB1504&amp;"|"&amp;AC1504&amp;"|"&amp;AD1504&amp;"|"&amp;AE1504&amp;"|"&amp;AF1504&amp;"|"&amp;AG1504</f>
        <v>City Hotel|1|47|2016|October|41|3|1|2|2|0|0|HB|ESP|Online TA|TA/TO|0|0|0|A|A|0|No Deposit|9||0|Transient|153|0|1|Canceled|42618</v>
      </c>
      <c r="AI1504" s="0" t="str">
        <f aca="false">IF(COUNTIF($AH$4:$AH$2603,AH1504)&gt;1,"Duplicate","Unique")</f>
        <v>Unique</v>
      </c>
      <c r="AJ1504" s="0" t="str">
        <f aca="false">IF(COUNTBLANK(B1504:AG1504)&gt;0,"Missing ("&amp;COUNTBLANK(B1504:AG1504)&amp;")","Complete")</f>
        <v>Missing (1)</v>
      </c>
    </row>
    <row r="1505" customFormat="false" ht="15" hidden="false" customHeight="false" outlineLevel="0" collapsed="false">
      <c r="A1505" s="14" t="n">
        <v>1502</v>
      </c>
      <c r="B1505" s="14" t="s">
        <v>80</v>
      </c>
      <c r="C1505" s="14" t="n">
        <v>0</v>
      </c>
      <c r="D1505" s="14" t="n">
        <v>33</v>
      </c>
      <c r="E1505" s="14" t="n">
        <v>2015</v>
      </c>
      <c r="F1505" s="14" t="s">
        <v>91</v>
      </c>
      <c r="G1505" s="14" t="n">
        <v>31</v>
      </c>
      <c r="H1505" s="14" t="n">
        <v>26</v>
      </c>
      <c r="I1505" s="14" t="n">
        <v>2</v>
      </c>
      <c r="J1505" s="14" t="n">
        <v>4</v>
      </c>
      <c r="K1505" s="14" t="n">
        <v>2</v>
      </c>
      <c r="L1505" s="14" t="n">
        <v>0</v>
      </c>
      <c r="M1505" s="14" t="n">
        <v>0</v>
      </c>
      <c r="N1505" s="14" t="s">
        <v>82</v>
      </c>
      <c r="O1505" s="14" t="s">
        <v>92</v>
      </c>
      <c r="P1505" s="14" t="s">
        <v>99</v>
      </c>
      <c r="Q1505" s="14" t="s">
        <v>94</v>
      </c>
      <c r="R1505" s="14" t="n">
        <v>0</v>
      </c>
      <c r="S1505" s="14" t="n">
        <v>0</v>
      </c>
      <c r="T1505" s="14" t="n">
        <v>0</v>
      </c>
      <c r="U1505" s="14" t="s">
        <v>124</v>
      </c>
      <c r="V1505" s="14" t="s">
        <v>124</v>
      </c>
      <c r="W1505" s="14" t="n">
        <v>0</v>
      </c>
      <c r="X1505" s="14" t="s">
        <v>86</v>
      </c>
      <c r="Y1505" s="14" t="n">
        <v>5</v>
      </c>
      <c r="Z1505" s="14"/>
      <c r="AA1505" s="14" t="n">
        <v>0</v>
      </c>
      <c r="AB1505" s="14" t="s">
        <v>87</v>
      </c>
      <c r="AC1505" s="14" t="n">
        <v>131.2</v>
      </c>
      <c r="AD1505" s="14" t="n">
        <v>0</v>
      </c>
      <c r="AE1505" s="14" t="n">
        <v>1</v>
      </c>
      <c r="AF1505" s="14" t="s">
        <v>88</v>
      </c>
      <c r="AG1505" s="15" t="n">
        <v>42217</v>
      </c>
      <c r="AH1505" s="14" t="str">
        <f aca="false">B1505&amp;"|"&amp;C1505&amp;"|"&amp;D1505&amp;"|"&amp;E1505&amp;"|"&amp;F1505&amp;"|"&amp;G1505&amp;"|"&amp;H1505&amp;"|"&amp;I1505&amp;"|"&amp;J1505&amp;"|"&amp;K1505&amp;"|"&amp;L1505&amp;"|"&amp;M1505&amp;"|"&amp;N1505&amp;"|"&amp;O1505&amp;"|"&amp;P1505&amp;"|"&amp;Q1505&amp;"|"&amp;R1505&amp;"|"&amp;S1505&amp;"|"&amp;T1505&amp;"|"&amp;U1505&amp;"|"&amp;V1505&amp;"|"&amp;W1505&amp;"|"&amp;X1505&amp;"|"&amp;Y1505&amp;"|"&amp;Z1505&amp;"|"&amp;AA1505&amp;"|"&amp;AB1505&amp;"|"&amp;AC1505&amp;"|"&amp;AD1505&amp;"|"&amp;AE1505&amp;"|"&amp;AF1505&amp;"|"&amp;AG1505</f>
        <v>Resort Hotel|0|33|2015|July|31|26|2|4|2|0|0|BB|PRT|Offline TA/TO|TA/TO|0|0|0|E|E|0|No Deposit|5||0|Transient|131.2|0|1|Check-Out|42217</v>
      </c>
      <c r="AI1505" s="14" t="str">
        <f aca="false">IF(COUNTIF($AH$4:$AH$2603,AH1505)&gt;1,"Duplicate","Unique")</f>
        <v>Unique</v>
      </c>
      <c r="AJ1505" s="14" t="str">
        <f aca="false">IF(COUNTBLANK(B1505:AG1505)&gt;0,"Missing ("&amp;COUNTBLANK(B1505:AG1505)&amp;")","Complete")</f>
        <v>Missing (1)</v>
      </c>
    </row>
    <row r="1506" customFormat="false" ht="15" hidden="false" customHeight="false" outlineLevel="0" collapsed="false">
      <c r="A1506" s="0" t="n">
        <v>1503</v>
      </c>
      <c r="B1506" s="0" t="s">
        <v>80</v>
      </c>
      <c r="C1506" s="0" t="n">
        <v>1</v>
      </c>
      <c r="D1506" s="0" t="n">
        <v>240</v>
      </c>
      <c r="E1506" s="0" t="n">
        <v>2016</v>
      </c>
      <c r="F1506" s="0" t="s">
        <v>135</v>
      </c>
      <c r="G1506" s="0" t="n">
        <v>24</v>
      </c>
      <c r="H1506" s="0" t="n">
        <v>10</v>
      </c>
      <c r="I1506" s="0" t="n">
        <v>0</v>
      </c>
      <c r="J1506" s="0" t="n">
        <v>2</v>
      </c>
      <c r="K1506" s="0" t="n">
        <v>1</v>
      </c>
      <c r="L1506" s="0" t="n">
        <v>0</v>
      </c>
      <c r="M1506" s="0" t="n">
        <v>0</v>
      </c>
      <c r="N1506" s="0" t="s">
        <v>82</v>
      </c>
      <c r="O1506" s="0" t="s">
        <v>92</v>
      </c>
      <c r="P1506" s="0" t="s">
        <v>84</v>
      </c>
      <c r="Q1506" s="0" t="s">
        <v>84</v>
      </c>
      <c r="R1506" s="0" t="n">
        <v>0</v>
      </c>
      <c r="S1506" s="0" t="n">
        <v>0</v>
      </c>
      <c r="T1506" s="0" t="n">
        <v>0</v>
      </c>
      <c r="U1506" s="0" t="s">
        <v>95</v>
      </c>
      <c r="V1506" s="0" t="s">
        <v>95</v>
      </c>
      <c r="W1506" s="0" t="n">
        <v>0</v>
      </c>
      <c r="X1506" s="0" t="s">
        <v>86</v>
      </c>
      <c r="Y1506" s="0" t="n">
        <v>250</v>
      </c>
      <c r="AA1506" s="0" t="n">
        <v>0</v>
      </c>
      <c r="AB1506" s="0" t="s">
        <v>87</v>
      </c>
      <c r="AC1506" s="0" t="n">
        <v>60.35</v>
      </c>
      <c r="AD1506" s="0" t="n">
        <v>0</v>
      </c>
      <c r="AE1506" s="0" t="n">
        <v>0</v>
      </c>
      <c r="AF1506" s="0" t="s">
        <v>96</v>
      </c>
      <c r="AG1506" s="13" t="n">
        <v>42390</v>
      </c>
      <c r="AH1506" s="0" t="str">
        <f aca="false">B1506&amp;"|"&amp;C1506&amp;"|"&amp;D1506&amp;"|"&amp;E1506&amp;"|"&amp;F1506&amp;"|"&amp;G1506&amp;"|"&amp;H1506&amp;"|"&amp;I1506&amp;"|"&amp;J1506&amp;"|"&amp;K1506&amp;"|"&amp;L1506&amp;"|"&amp;M1506&amp;"|"&amp;N1506&amp;"|"&amp;O1506&amp;"|"&amp;P1506&amp;"|"&amp;Q1506&amp;"|"&amp;R1506&amp;"|"&amp;S1506&amp;"|"&amp;T1506&amp;"|"&amp;U1506&amp;"|"&amp;V1506&amp;"|"&amp;W1506&amp;"|"&amp;X1506&amp;"|"&amp;Y1506&amp;"|"&amp;Z1506&amp;"|"&amp;AA1506&amp;"|"&amp;AB1506&amp;"|"&amp;AC1506&amp;"|"&amp;AD1506&amp;"|"&amp;AE1506&amp;"|"&amp;AF1506&amp;"|"&amp;AG1506</f>
        <v>Resort Hotel|1|240|2016|June|24|10|0|2|1|0|0|BB|PRT|Direct|Direct|0|0|0|A|A|0|No Deposit|250||0|Transient|60.35|0|0|Canceled|42390</v>
      </c>
      <c r="AI1506" s="0" t="str">
        <f aca="false">IF(COUNTIF($AH$4:$AH$2603,AH1506)&gt;1,"Duplicate","Unique")</f>
        <v>Unique</v>
      </c>
      <c r="AJ1506" s="0" t="str">
        <f aca="false">IF(COUNTBLANK(B1506:AG1506)&gt;0,"Missing ("&amp;COUNTBLANK(B1506:AG1506)&amp;")","Complete")</f>
        <v>Missing (1)</v>
      </c>
    </row>
    <row r="1507" customFormat="false" ht="15" hidden="false" customHeight="false" outlineLevel="0" collapsed="false">
      <c r="A1507" s="14" t="n">
        <v>1504</v>
      </c>
      <c r="B1507" s="14" t="s">
        <v>90</v>
      </c>
      <c r="C1507" s="14" t="n">
        <v>0</v>
      </c>
      <c r="D1507" s="14" t="n">
        <v>19</v>
      </c>
      <c r="E1507" s="14" t="n">
        <v>2017</v>
      </c>
      <c r="F1507" s="14" t="s">
        <v>126</v>
      </c>
      <c r="G1507" s="14" t="n">
        <v>3</v>
      </c>
      <c r="H1507" s="14" t="n">
        <v>21</v>
      </c>
      <c r="I1507" s="14" t="n">
        <v>2</v>
      </c>
      <c r="J1507" s="14" t="n">
        <v>3</v>
      </c>
      <c r="K1507" s="14" t="n">
        <v>2</v>
      </c>
      <c r="L1507" s="14" t="n">
        <v>1</v>
      </c>
      <c r="M1507" s="14" t="n">
        <v>0</v>
      </c>
      <c r="N1507" s="14" t="s">
        <v>82</v>
      </c>
      <c r="O1507" s="14" t="s">
        <v>175</v>
      </c>
      <c r="P1507" s="14" t="s">
        <v>93</v>
      </c>
      <c r="Q1507" s="14" t="s">
        <v>94</v>
      </c>
      <c r="R1507" s="14" t="n">
        <v>0</v>
      </c>
      <c r="S1507" s="14" t="n">
        <v>0</v>
      </c>
      <c r="T1507" s="14" t="n">
        <v>0</v>
      </c>
      <c r="U1507" s="14" t="s">
        <v>95</v>
      </c>
      <c r="V1507" s="14" t="s">
        <v>95</v>
      </c>
      <c r="W1507" s="14" t="n">
        <v>1</v>
      </c>
      <c r="X1507" s="14" t="s">
        <v>86</v>
      </c>
      <c r="Y1507" s="14" t="n">
        <v>9</v>
      </c>
      <c r="Z1507" s="14"/>
      <c r="AA1507" s="14" t="n">
        <v>0</v>
      </c>
      <c r="AB1507" s="14" t="s">
        <v>87</v>
      </c>
      <c r="AC1507" s="14" t="n">
        <v>82.88</v>
      </c>
      <c r="AD1507" s="14" t="n">
        <v>0</v>
      </c>
      <c r="AE1507" s="14" t="n">
        <v>1</v>
      </c>
      <c r="AF1507" s="14" t="s">
        <v>88</v>
      </c>
      <c r="AG1507" s="15" t="n">
        <v>42761</v>
      </c>
      <c r="AH1507" s="14" t="str">
        <f aca="false">B1507&amp;"|"&amp;C1507&amp;"|"&amp;D1507&amp;"|"&amp;E1507&amp;"|"&amp;F1507&amp;"|"&amp;G1507&amp;"|"&amp;H1507&amp;"|"&amp;I1507&amp;"|"&amp;J1507&amp;"|"&amp;K1507&amp;"|"&amp;L1507&amp;"|"&amp;M1507&amp;"|"&amp;N1507&amp;"|"&amp;O1507&amp;"|"&amp;P1507&amp;"|"&amp;Q1507&amp;"|"&amp;R1507&amp;"|"&amp;S1507&amp;"|"&amp;T1507&amp;"|"&amp;U1507&amp;"|"&amp;V1507&amp;"|"&amp;W1507&amp;"|"&amp;X1507&amp;"|"&amp;Y1507&amp;"|"&amp;Z1507&amp;"|"&amp;AA1507&amp;"|"&amp;AB1507&amp;"|"&amp;AC1507&amp;"|"&amp;AD1507&amp;"|"&amp;AE1507&amp;"|"&amp;AF1507&amp;"|"&amp;AG1507</f>
        <v>City Hotel|0|19|2017|January|3|21|2|3|2|1|0|BB|IND|Online TA|TA/TO|0|0|0|A|A|1|No Deposit|9||0|Transient|82.88|0|1|Check-Out|42761</v>
      </c>
      <c r="AI1507" s="14" t="str">
        <f aca="false">IF(COUNTIF($AH$4:$AH$2603,AH1507)&gt;1,"Duplicate","Unique")</f>
        <v>Unique</v>
      </c>
      <c r="AJ1507" s="14" t="str">
        <f aca="false">IF(COUNTBLANK(B1507:AG1507)&gt;0,"Missing ("&amp;COUNTBLANK(B1507:AG1507)&amp;")","Complete")</f>
        <v>Missing (1)</v>
      </c>
    </row>
    <row r="1508" customFormat="false" ht="15" hidden="false" customHeight="false" outlineLevel="0" collapsed="false">
      <c r="A1508" s="0" t="n">
        <v>1505</v>
      </c>
      <c r="B1508" s="0" t="s">
        <v>90</v>
      </c>
      <c r="C1508" s="0" t="n">
        <v>1</v>
      </c>
      <c r="D1508" s="0" t="n">
        <v>92</v>
      </c>
      <c r="E1508" s="0" t="n">
        <v>2015</v>
      </c>
      <c r="F1508" s="0" t="s">
        <v>114</v>
      </c>
      <c r="G1508" s="0" t="n">
        <v>40</v>
      </c>
      <c r="H1508" s="0" t="n">
        <v>30</v>
      </c>
      <c r="I1508" s="0" t="n">
        <v>0</v>
      </c>
      <c r="J1508" s="0" t="n">
        <v>1</v>
      </c>
      <c r="K1508" s="0" t="n">
        <v>2</v>
      </c>
      <c r="L1508" s="0" t="n">
        <v>0</v>
      </c>
      <c r="M1508" s="0" t="n">
        <v>0</v>
      </c>
      <c r="N1508" s="0" t="s">
        <v>82</v>
      </c>
      <c r="O1508" s="0" t="s">
        <v>92</v>
      </c>
      <c r="P1508" s="0" t="s">
        <v>116</v>
      </c>
      <c r="Q1508" s="0" t="s">
        <v>94</v>
      </c>
      <c r="R1508" s="0" t="n">
        <v>0</v>
      </c>
      <c r="S1508" s="0" t="n">
        <v>0</v>
      </c>
      <c r="T1508" s="0" t="n">
        <v>0</v>
      </c>
      <c r="U1508" s="0" t="s">
        <v>95</v>
      </c>
      <c r="V1508" s="0" t="s">
        <v>95</v>
      </c>
      <c r="W1508" s="0" t="n">
        <v>0</v>
      </c>
      <c r="X1508" s="0" t="s">
        <v>120</v>
      </c>
      <c r="Y1508" s="0" t="n">
        <v>1</v>
      </c>
      <c r="AA1508" s="0" t="n">
        <v>0</v>
      </c>
      <c r="AB1508" s="0" t="s">
        <v>87</v>
      </c>
      <c r="AC1508" s="0" t="n">
        <v>170</v>
      </c>
      <c r="AD1508" s="0" t="n">
        <v>0</v>
      </c>
      <c r="AE1508" s="0" t="n">
        <v>0</v>
      </c>
      <c r="AF1508" s="0" t="s">
        <v>96</v>
      </c>
      <c r="AG1508" s="13" t="n">
        <v>42237</v>
      </c>
      <c r="AH1508" s="0" t="str">
        <f aca="false">B1508&amp;"|"&amp;C1508&amp;"|"&amp;D1508&amp;"|"&amp;E1508&amp;"|"&amp;F1508&amp;"|"&amp;G1508&amp;"|"&amp;H1508&amp;"|"&amp;I1508&amp;"|"&amp;J1508&amp;"|"&amp;K1508&amp;"|"&amp;L1508&amp;"|"&amp;M1508&amp;"|"&amp;N1508&amp;"|"&amp;O1508&amp;"|"&amp;P1508&amp;"|"&amp;Q1508&amp;"|"&amp;R1508&amp;"|"&amp;S1508&amp;"|"&amp;T1508&amp;"|"&amp;U1508&amp;"|"&amp;V1508&amp;"|"&amp;W1508&amp;"|"&amp;X1508&amp;"|"&amp;Y1508&amp;"|"&amp;Z1508&amp;"|"&amp;AA1508&amp;"|"&amp;AB1508&amp;"|"&amp;AC1508&amp;"|"&amp;AD1508&amp;"|"&amp;AE1508&amp;"|"&amp;AF1508&amp;"|"&amp;AG1508</f>
        <v>City Hotel|1|92|2015|September|40|30|0|1|2|0|0|BB|PRT|Groups|TA/TO|0|0|0|A|A|0|Non Refund|1||0|Transient|170|0|0|Canceled|42237</v>
      </c>
      <c r="AI1508" s="0" t="str">
        <f aca="false">IF(COUNTIF($AH$4:$AH$2603,AH1508)&gt;1,"Duplicate","Unique")</f>
        <v>Unique</v>
      </c>
      <c r="AJ1508" s="0" t="str">
        <f aca="false">IF(COUNTBLANK(B1508:AG1508)&gt;0,"Missing ("&amp;COUNTBLANK(B1508:AG1508)&amp;")","Complete")</f>
        <v>Missing (1)</v>
      </c>
    </row>
    <row r="1509" customFormat="false" ht="15" hidden="false" customHeight="false" outlineLevel="0" collapsed="false">
      <c r="A1509" s="14" t="n">
        <v>1506</v>
      </c>
      <c r="B1509" s="14" t="s">
        <v>80</v>
      </c>
      <c r="C1509" s="14" t="n">
        <v>0</v>
      </c>
      <c r="D1509" s="14" t="n">
        <v>7</v>
      </c>
      <c r="E1509" s="14" t="n">
        <v>2016</v>
      </c>
      <c r="F1509" s="14" t="s">
        <v>118</v>
      </c>
      <c r="G1509" s="14" t="n">
        <v>8</v>
      </c>
      <c r="H1509" s="14" t="n">
        <v>17</v>
      </c>
      <c r="I1509" s="14" t="n">
        <v>0</v>
      </c>
      <c r="J1509" s="14" t="n">
        <v>3</v>
      </c>
      <c r="K1509" s="14" t="n">
        <v>1</v>
      </c>
      <c r="L1509" s="14" t="n">
        <v>0</v>
      </c>
      <c r="M1509" s="14" t="n">
        <v>0</v>
      </c>
      <c r="N1509" s="14" t="s">
        <v>82</v>
      </c>
      <c r="O1509" s="14" t="s">
        <v>108</v>
      </c>
      <c r="P1509" s="14" t="s">
        <v>93</v>
      </c>
      <c r="Q1509" s="14" t="s">
        <v>94</v>
      </c>
      <c r="R1509" s="14" t="n">
        <v>0</v>
      </c>
      <c r="S1509" s="14" t="n">
        <v>0</v>
      </c>
      <c r="T1509" s="14" t="n">
        <v>0</v>
      </c>
      <c r="U1509" s="14" t="s">
        <v>95</v>
      </c>
      <c r="V1509" s="14" t="s">
        <v>109</v>
      </c>
      <c r="W1509" s="14" t="n">
        <v>0</v>
      </c>
      <c r="X1509" s="14" t="s">
        <v>86</v>
      </c>
      <c r="Y1509" s="14" t="n">
        <v>240</v>
      </c>
      <c r="Z1509" s="14"/>
      <c r="AA1509" s="14" t="n">
        <v>0</v>
      </c>
      <c r="AB1509" s="14" t="s">
        <v>101</v>
      </c>
      <c r="AC1509" s="14" t="n">
        <v>43</v>
      </c>
      <c r="AD1509" s="14" t="n">
        <v>0</v>
      </c>
      <c r="AE1509" s="14" t="n">
        <v>1</v>
      </c>
      <c r="AF1509" s="14" t="s">
        <v>88</v>
      </c>
      <c r="AG1509" s="15" t="n">
        <v>42420</v>
      </c>
      <c r="AH1509" s="14" t="str">
        <f aca="false">B1509&amp;"|"&amp;C1509&amp;"|"&amp;D1509&amp;"|"&amp;E1509&amp;"|"&amp;F1509&amp;"|"&amp;G1509&amp;"|"&amp;H1509&amp;"|"&amp;I1509&amp;"|"&amp;J1509&amp;"|"&amp;K1509&amp;"|"&amp;L1509&amp;"|"&amp;M1509&amp;"|"&amp;N1509&amp;"|"&amp;O1509&amp;"|"&amp;P1509&amp;"|"&amp;Q1509&amp;"|"&amp;R1509&amp;"|"&amp;S1509&amp;"|"&amp;T1509&amp;"|"&amp;U1509&amp;"|"&amp;V1509&amp;"|"&amp;W1509&amp;"|"&amp;X1509&amp;"|"&amp;Y1509&amp;"|"&amp;Z1509&amp;"|"&amp;AA1509&amp;"|"&amp;AB1509&amp;"|"&amp;AC1509&amp;"|"&amp;AD1509&amp;"|"&amp;AE1509&amp;"|"&amp;AF1509&amp;"|"&amp;AG1509</f>
        <v>Resort Hotel|0|7|2016|February|8|17|0|3|1|0|0|BB|DEU|Online TA|TA/TO|0|0|0|A|D|0|No Deposit|240||0|Transient-Party|43|0|1|Check-Out|42420</v>
      </c>
      <c r="AI1509" s="14" t="str">
        <f aca="false">IF(COUNTIF($AH$4:$AH$2603,AH1509)&gt;1,"Duplicate","Unique")</f>
        <v>Unique</v>
      </c>
      <c r="AJ1509" s="14" t="str">
        <f aca="false">IF(COUNTBLANK(B1509:AG1509)&gt;0,"Missing ("&amp;COUNTBLANK(B1509:AG1509)&amp;")","Complete")</f>
        <v>Missing (1)</v>
      </c>
    </row>
    <row r="1510" customFormat="false" ht="15" hidden="false" customHeight="false" outlineLevel="0" collapsed="false">
      <c r="A1510" s="0" t="n">
        <v>1507</v>
      </c>
      <c r="B1510" s="0" t="s">
        <v>80</v>
      </c>
      <c r="C1510" s="0" t="n">
        <v>0</v>
      </c>
      <c r="D1510" s="0" t="n">
        <v>17</v>
      </c>
      <c r="E1510" s="0" t="n">
        <v>2016</v>
      </c>
      <c r="F1510" s="0" t="s">
        <v>113</v>
      </c>
      <c r="G1510" s="0" t="n">
        <v>45</v>
      </c>
      <c r="H1510" s="0" t="n">
        <v>5</v>
      </c>
      <c r="I1510" s="0" t="n">
        <v>0</v>
      </c>
      <c r="J1510" s="0" t="n">
        <v>1</v>
      </c>
      <c r="K1510" s="0" t="n">
        <v>2</v>
      </c>
      <c r="L1510" s="0" t="n">
        <v>0</v>
      </c>
      <c r="M1510" s="0" t="n">
        <v>0</v>
      </c>
      <c r="N1510" s="0" t="s">
        <v>82</v>
      </c>
      <c r="O1510" s="0" t="s">
        <v>92</v>
      </c>
      <c r="P1510" s="0" t="s">
        <v>84</v>
      </c>
      <c r="Q1510" s="0" t="s">
        <v>84</v>
      </c>
      <c r="R1510" s="0" t="n">
        <v>0</v>
      </c>
      <c r="S1510" s="0" t="n">
        <v>0</v>
      </c>
      <c r="T1510" s="0" t="n">
        <v>0</v>
      </c>
      <c r="U1510" s="0" t="s">
        <v>85</v>
      </c>
      <c r="V1510" s="0" t="s">
        <v>85</v>
      </c>
      <c r="W1510" s="0" t="n">
        <v>0</v>
      </c>
      <c r="X1510" s="0" t="s">
        <v>86</v>
      </c>
      <c r="Y1510" s="0" t="n">
        <v>250</v>
      </c>
      <c r="AA1510" s="0" t="n">
        <v>0</v>
      </c>
      <c r="AB1510" s="0" t="s">
        <v>101</v>
      </c>
      <c r="AC1510" s="0" t="n">
        <v>72</v>
      </c>
      <c r="AD1510" s="0" t="n">
        <v>0</v>
      </c>
      <c r="AE1510" s="0" t="n">
        <v>0</v>
      </c>
      <c r="AF1510" s="0" t="s">
        <v>88</v>
      </c>
      <c r="AG1510" s="13" t="n">
        <v>42680</v>
      </c>
      <c r="AH1510" s="0" t="str">
        <f aca="false">B1510&amp;"|"&amp;C1510&amp;"|"&amp;D1510&amp;"|"&amp;E1510&amp;"|"&amp;F1510&amp;"|"&amp;G1510&amp;"|"&amp;H1510&amp;"|"&amp;I1510&amp;"|"&amp;J1510&amp;"|"&amp;K1510&amp;"|"&amp;L1510&amp;"|"&amp;M1510&amp;"|"&amp;N1510&amp;"|"&amp;O1510&amp;"|"&amp;P1510&amp;"|"&amp;Q1510&amp;"|"&amp;R1510&amp;"|"&amp;S1510&amp;"|"&amp;T1510&amp;"|"&amp;U1510&amp;"|"&amp;V1510&amp;"|"&amp;W1510&amp;"|"&amp;X1510&amp;"|"&amp;Y1510&amp;"|"&amp;Z1510&amp;"|"&amp;AA1510&amp;"|"&amp;AB1510&amp;"|"&amp;AC1510&amp;"|"&amp;AD1510&amp;"|"&amp;AE1510&amp;"|"&amp;AF1510&amp;"|"&amp;AG1510</f>
        <v>Resort Hotel|0|17|2016|November|45|5|0|1|2|0|0|BB|PRT|Direct|Direct|0|0|0|F|F|0|No Deposit|250||0|Transient-Party|72|0|0|Check-Out|42680</v>
      </c>
      <c r="AI1510" s="0" t="str">
        <f aca="false">IF(COUNTIF($AH$4:$AH$2603,AH1510)&gt;1,"Duplicate","Unique")</f>
        <v>Unique</v>
      </c>
      <c r="AJ1510" s="0" t="str">
        <f aca="false">IF(COUNTBLANK(B1510:AG1510)&gt;0,"Missing ("&amp;COUNTBLANK(B1510:AG1510)&amp;")","Complete")</f>
        <v>Missing (1)</v>
      </c>
    </row>
    <row r="1511" customFormat="false" ht="15" hidden="false" customHeight="false" outlineLevel="0" collapsed="false">
      <c r="A1511" s="14" t="n">
        <v>1508</v>
      </c>
      <c r="B1511" s="14" t="s">
        <v>80</v>
      </c>
      <c r="C1511" s="14" t="n">
        <v>1</v>
      </c>
      <c r="D1511" s="14" t="n">
        <v>22</v>
      </c>
      <c r="E1511" s="14" t="n">
        <v>2015</v>
      </c>
      <c r="F1511" s="14" t="s">
        <v>119</v>
      </c>
      <c r="G1511" s="14" t="n">
        <v>33</v>
      </c>
      <c r="H1511" s="14" t="n">
        <v>14</v>
      </c>
      <c r="I1511" s="14" t="n">
        <v>2</v>
      </c>
      <c r="J1511" s="14" t="n">
        <v>5</v>
      </c>
      <c r="K1511" s="14" t="n">
        <v>2</v>
      </c>
      <c r="L1511" s="14" t="n">
        <v>2</v>
      </c>
      <c r="M1511" s="14" t="n">
        <v>0</v>
      </c>
      <c r="N1511" s="14" t="s">
        <v>112</v>
      </c>
      <c r="O1511" s="14" t="s">
        <v>92</v>
      </c>
      <c r="P1511" s="14" t="s">
        <v>84</v>
      </c>
      <c r="Q1511" s="14" t="s">
        <v>84</v>
      </c>
      <c r="R1511" s="14" t="n">
        <v>0</v>
      </c>
      <c r="S1511" s="14" t="n">
        <v>0</v>
      </c>
      <c r="T1511" s="14" t="n">
        <v>0</v>
      </c>
      <c r="U1511" s="14" t="s">
        <v>156</v>
      </c>
      <c r="V1511" s="14" t="s">
        <v>156</v>
      </c>
      <c r="W1511" s="14" t="n">
        <v>1</v>
      </c>
      <c r="X1511" s="14" t="s">
        <v>86</v>
      </c>
      <c r="Y1511" s="14" t="n">
        <v>250</v>
      </c>
      <c r="Z1511" s="14"/>
      <c r="AA1511" s="14" t="n">
        <v>0</v>
      </c>
      <c r="AB1511" s="14" t="s">
        <v>87</v>
      </c>
      <c r="AC1511" s="14" t="n">
        <v>262</v>
      </c>
      <c r="AD1511" s="14" t="n">
        <v>0</v>
      </c>
      <c r="AE1511" s="14" t="n">
        <v>2</v>
      </c>
      <c r="AF1511" s="14" t="s">
        <v>96</v>
      </c>
      <c r="AG1511" s="15" t="n">
        <v>42221</v>
      </c>
      <c r="AH1511" s="14" t="str">
        <f aca="false">B1511&amp;"|"&amp;C1511&amp;"|"&amp;D1511&amp;"|"&amp;E1511&amp;"|"&amp;F1511&amp;"|"&amp;G1511&amp;"|"&amp;H1511&amp;"|"&amp;I1511&amp;"|"&amp;J1511&amp;"|"&amp;K1511&amp;"|"&amp;L1511&amp;"|"&amp;M1511&amp;"|"&amp;N1511&amp;"|"&amp;O1511&amp;"|"&amp;P1511&amp;"|"&amp;Q1511&amp;"|"&amp;R1511&amp;"|"&amp;S1511&amp;"|"&amp;T1511&amp;"|"&amp;U1511&amp;"|"&amp;V1511&amp;"|"&amp;W1511&amp;"|"&amp;X1511&amp;"|"&amp;Y1511&amp;"|"&amp;Z1511&amp;"|"&amp;AA1511&amp;"|"&amp;AB1511&amp;"|"&amp;AC1511&amp;"|"&amp;AD1511&amp;"|"&amp;AE1511&amp;"|"&amp;AF1511&amp;"|"&amp;AG1511</f>
        <v>Resort Hotel|1|22|2015|August|33|14|2|5|2|2|0|HB|PRT|Direct|Direct|0|0|0|C|C|1|No Deposit|250||0|Transient|262|0|2|Canceled|42221</v>
      </c>
      <c r="AI1511" s="14" t="str">
        <f aca="false">IF(COUNTIF($AH$4:$AH$2603,AH1511)&gt;1,"Duplicate","Unique")</f>
        <v>Unique</v>
      </c>
      <c r="AJ1511" s="14" t="str">
        <f aca="false">IF(COUNTBLANK(B1511:AG1511)&gt;0,"Missing ("&amp;COUNTBLANK(B1511:AG1511)&amp;")","Complete")</f>
        <v>Missing (1)</v>
      </c>
    </row>
    <row r="1512" customFormat="false" ht="15" hidden="false" customHeight="false" outlineLevel="0" collapsed="false">
      <c r="A1512" s="0" t="n">
        <v>1509</v>
      </c>
      <c r="B1512" s="0" t="s">
        <v>90</v>
      </c>
      <c r="C1512" s="0" t="n">
        <v>0</v>
      </c>
      <c r="D1512" s="0" t="n">
        <v>192</v>
      </c>
      <c r="E1512" s="0" t="n">
        <v>2015</v>
      </c>
      <c r="F1512" s="0" t="s">
        <v>114</v>
      </c>
      <c r="G1512" s="0" t="n">
        <v>39</v>
      </c>
      <c r="H1512" s="0" t="n">
        <v>25</v>
      </c>
      <c r="I1512" s="0" t="n">
        <v>2</v>
      </c>
      <c r="J1512" s="0" t="n">
        <v>3</v>
      </c>
      <c r="K1512" s="0" t="n">
        <v>2</v>
      </c>
      <c r="L1512" s="0" t="n">
        <v>0</v>
      </c>
      <c r="M1512" s="0" t="n">
        <v>0</v>
      </c>
      <c r="N1512" s="0" t="s">
        <v>82</v>
      </c>
      <c r="O1512" s="0" t="s">
        <v>92</v>
      </c>
      <c r="P1512" s="0" t="s">
        <v>99</v>
      </c>
      <c r="Q1512" s="0" t="s">
        <v>94</v>
      </c>
      <c r="R1512" s="0" t="n">
        <v>0</v>
      </c>
      <c r="S1512" s="0" t="n">
        <v>0</v>
      </c>
      <c r="T1512" s="0" t="n">
        <v>0</v>
      </c>
      <c r="U1512" s="0" t="s">
        <v>95</v>
      </c>
      <c r="V1512" s="0" t="s">
        <v>95</v>
      </c>
      <c r="W1512" s="0" t="n">
        <v>0</v>
      </c>
      <c r="X1512" s="0" t="s">
        <v>86</v>
      </c>
      <c r="Y1512" s="0" t="n">
        <v>6</v>
      </c>
      <c r="AA1512" s="0" t="n">
        <v>0</v>
      </c>
      <c r="AB1512" s="0" t="s">
        <v>101</v>
      </c>
      <c r="AC1512" s="0" t="n">
        <v>102</v>
      </c>
      <c r="AD1512" s="0" t="n">
        <v>0</v>
      </c>
      <c r="AE1512" s="0" t="n">
        <v>0</v>
      </c>
      <c r="AF1512" s="0" t="s">
        <v>88</v>
      </c>
      <c r="AG1512" s="13" t="n">
        <v>42277</v>
      </c>
      <c r="AH1512" s="0" t="str">
        <f aca="false">B1512&amp;"|"&amp;C1512&amp;"|"&amp;D1512&amp;"|"&amp;E1512&amp;"|"&amp;F1512&amp;"|"&amp;G1512&amp;"|"&amp;H1512&amp;"|"&amp;I1512&amp;"|"&amp;J1512&amp;"|"&amp;K1512&amp;"|"&amp;L1512&amp;"|"&amp;M1512&amp;"|"&amp;N1512&amp;"|"&amp;O1512&amp;"|"&amp;P1512&amp;"|"&amp;Q1512&amp;"|"&amp;R1512&amp;"|"&amp;S1512&amp;"|"&amp;T1512&amp;"|"&amp;U1512&amp;"|"&amp;V1512&amp;"|"&amp;W1512&amp;"|"&amp;X1512&amp;"|"&amp;Y1512&amp;"|"&amp;Z1512&amp;"|"&amp;AA1512&amp;"|"&amp;AB1512&amp;"|"&amp;AC1512&amp;"|"&amp;AD1512&amp;"|"&amp;AE1512&amp;"|"&amp;AF1512&amp;"|"&amp;AG1512</f>
        <v>City Hotel|0|192|2015|September|39|25|2|3|2|0|0|BB|PRT|Offline TA/TO|TA/TO|0|0|0|A|A|0|No Deposit|6||0|Transient-Party|102|0|0|Check-Out|42277</v>
      </c>
      <c r="AI1512" s="0" t="str">
        <f aca="false">IF(COUNTIF($AH$4:$AH$2603,AH1512)&gt;1,"Duplicate","Unique")</f>
        <v>Unique</v>
      </c>
      <c r="AJ1512" s="0" t="str">
        <f aca="false">IF(COUNTBLANK(B1512:AG1512)&gt;0,"Missing ("&amp;COUNTBLANK(B1512:AG1512)&amp;")","Complete")</f>
        <v>Missing (1)</v>
      </c>
    </row>
    <row r="1513" customFormat="false" ht="15" hidden="false" customHeight="false" outlineLevel="0" collapsed="false">
      <c r="A1513" s="14" t="n">
        <v>1510</v>
      </c>
      <c r="B1513" s="14" t="s">
        <v>90</v>
      </c>
      <c r="C1513" s="14" t="n">
        <v>0</v>
      </c>
      <c r="D1513" s="14" t="n">
        <v>68</v>
      </c>
      <c r="E1513" s="14" t="n">
        <v>2016</v>
      </c>
      <c r="F1513" s="14" t="s">
        <v>81</v>
      </c>
      <c r="G1513" s="14" t="n">
        <v>50</v>
      </c>
      <c r="H1513" s="14" t="n">
        <v>4</v>
      </c>
      <c r="I1513" s="14" t="n">
        <v>2</v>
      </c>
      <c r="J1513" s="14" t="n">
        <v>0</v>
      </c>
      <c r="K1513" s="14" t="n">
        <v>2</v>
      </c>
      <c r="L1513" s="14" t="n">
        <v>0</v>
      </c>
      <c r="M1513" s="14" t="n">
        <v>0</v>
      </c>
      <c r="N1513" s="14" t="s">
        <v>82</v>
      </c>
      <c r="O1513" s="14" t="s">
        <v>115</v>
      </c>
      <c r="P1513" s="14" t="s">
        <v>99</v>
      </c>
      <c r="Q1513" s="14" t="s">
        <v>94</v>
      </c>
      <c r="R1513" s="14" t="n">
        <v>0</v>
      </c>
      <c r="S1513" s="14" t="n">
        <v>0</v>
      </c>
      <c r="T1513" s="14" t="n">
        <v>0</v>
      </c>
      <c r="U1513" s="14" t="s">
        <v>95</v>
      </c>
      <c r="V1513" s="14" t="s">
        <v>109</v>
      </c>
      <c r="W1513" s="14" t="n">
        <v>0</v>
      </c>
      <c r="X1513" s="14" t="s">
        <v>86</v>
      </c>
      <c r="Y1513" s="14" t="n">
        <v>28</v>
      </c>
      <c r="Z1513" s="14"/>
      <c r="AA1513" s="14" t="n">
        <v>0</v>
      </c>
      <c r="AB1513" s="14" t="s">
        <v>87</v>
      </c>
      <c r="AC1513" s="14" t="n">
        <v>75</v>
      </c>
      <c r="AD1513" s="14" t="n">
        <v>0</v>
      </c>
      <c r="AE1513" s="14" t="n">
        <v>0</v>
      </c>
      <c r="AF1513" s="14" t="s">
        <v>88</v>
      </c>
      <c r="AG1513" s="15" t="n">
        <v>42710</v>
      </c>
      <c r="AH1513" s="14" t="str">
        <f aca="false">B1513&amp;"|"&amp;C1513&amp;"|"&amp;D1513&amp;"|"&amp;E1513&amp;"|"&amp;F1513&amp;"|"&amp;G1513&amp;"|"&amp;H1513&amp;"|"&amp;I1513&amp;"|"&amp;J1513&amp;"|"&amp;K1513&amp;"|"&amp;L1513&amp;"|"&amp;M1513&amp;"|"&amp;N1513&amp;"|"&amp;O1513&amp;"|"&amp;P1513&amp;"|"&amp;Q1513&amp;"|"&amp;R1513&amp;"|"&amp;S1513&amp;"|"&amp;T1513&amp;"|"&amp;U1513&amp;"|"&amp;V1513&amp;"|"&amp;W1513&amp;"|"&amp;X1513&amp;"|"&amp;Y1513&amp;"|"&amp;Z1513&amp;"|"&amp;AA1513&amp;"|"&amp;AB1513&amp;"|"&amp;AC1513&amp;"|"&amp;AD1513&amp;"|"&amp;AE1513&amp;"|"&amp;AF1513&amp;"|"&amp;AG1513</f>
        <v>City Hotel|0|68|2016|December|50|4|2|0|2|0|0|BB|ESP|Offline TA/TO|TA/TO|0|0|0|A|D|0|No Deposit|28||0|Transient|75|0|0|Check-Out|42710</v>
      </c>
      <c r="AI1513" s="14" t="str">
        <f aca="false">IF(COUNTIF($AH$4:$AH$2603,AH1513)&gt;1,"Duplicate","Unique")</f>
        <v>Unique</v>
      </c>
      <c r="AJ1513" s="14" t="str">
        <f aca="false">IF(COUNTBLANK(B1513:AG1513)&gt;0,"Missing ("&amp;COUNTBLANK(B1513:AG1513)&amp;")","Complete")</f>
        <v>Missing (1)</v>
      </c>
    </row>
    <row r="1514" customFormat="false" ht="15" hidden="false" customHeight="false" outlineLevel="0" collapsed="false">
      <c r="A1514" s="0" t="n">
        <v>1511</v>
      </c>
      <c r="B1514" s="0" t="s">
        <v>80</v>
      </c>
      <c r="C1514" s="0" t="n">
        <v>0</v>
      </c>
      <c r="D1514" s="0" t="n">
        <v>151</v>
      </c>
      <c r="E1514" s="0" t="n">
        <v>2016</v>
      </c>
      <c r="F1514" s="0" t="s">
        <v>119</v>
      </c>
      <c r="G1514" s="0" t="n">
        <v>33</v>
      </c>
      <c r="H1514" s="0" t="n">
        <v>8</v>
      </c>
      <c r="I1514" s="0" t="n">
        <v>1</v>
      </c>
      <c r="J1514" s="0" t="n">
        <v>2</v>
      </c>
      <c r="K1514" s="0" t="n">
        <v>2</v>
      </c>
      <c r="L1514" s="0" t="n">
        <v>0</v>
      </c>
      <c r="M1514" s="0" t="n">
        <v>0</v>
      </c>
      <c r="N1514" s="0" t="s">
        <v>82</v>
      </c>
      <c r="O1514" s="0" t="s">
        <v>123</v>
      </c>
      <c r="P1514" s="0" t="s">
        <v>93</v>
      </c>
      <c r="Q1514" s="0" t="s">
        <v>94</v>
      </c>
      <c r="R1514" s="0" t="n">
        <v>0</v>
      </c>
      <c r="S1514" s="0" t="n">
        <v>0</v>
      </c>
      <c r="T1514" s="0" t="n">
        <v>0</v>
      </c>
      <c r="U1514" s="0" t="s">
        <v>136</v>
      </c>
      <c r="V1514" s="0" t="s">
        <v>136</v>
      </c>
      <c r="W1514" s="0" t="n">
        <v>0</v>
      </c>
      <c r="X1514" s="0" t="s">
        <v>86</v>
      </c>
      <c r="Y1514" s="0" t="n">
        <v>241</v>
      </c>
      <c r="AA1514" s="0" t="n">
        <v>0</v>
      </c>
      <c r="AB1514" s="0" t="s">
        <v>87</v>
      </c>
      <c r="AC1514" s="0" t="n">
        <v>204.5</v>
      </c>
      <c r="AD1514" s="0" t="n">
        <v>0</v>
      </c>
      <c r="AE1514" s="0" t="n">
        <v>0</v>
      </c>
      <c r="AF1514" s="0" t="s">
        <v>88</v>
      </c>
      <c r="AG1514" s="13" t="n">
        <v>42593</v>
      </c>
      <c r="AH1514" s="0" t="str">
        <f aca="false">B1514&amp;"|"&amp;C1514&amp;"|"&amp;D1514&amp;"|"&amp;E1514&amp;"|"&amp;F1514&amp;"|"&amp;G1514&amp;"|"&amp;H1514&amp;"|"&amp;I1514&amp;"|"&amp;J1514&amp;"|"&amp;K1514&amp;"|"&amp;L1514&amp;"|"&amp;M1514&amp;"|"&amp;N1514&amp;"|"&amp;O1514&amp;"|"&amp;P1514&amp;"|"&amp;Q1514&amp;"|"&amp;R1514&amp;"|"&amp;S1514&amp;"|"&amp;T1514&amp;"|"&amp;U1514&amp;"|"&amp;V1514&amp;"|"&amp;W1514&amp;"|"&amp;X1514&amp;"|"&amp;Y1514&amp;"|"&amp;Z1514&amp;"|"&amp;AA1514&amp;"|"&amp;AB1514&amp;"|"&amp;AC1514&amp;"|"&amp;AD1514&amp;"|"&amp;AE1514&amp;"|"&amp;AF1514&amp;"|"&amp;AG1514</f>
        <v>Resort Hotel|0|151|2016|August|33|8|1|2|2|0|0|BB|USA|Online TA|TA/TO|0|0|0|G|G|0|No Deposit|241||0|Transient|204.5|0|0|Check-Out|42593</v>
      </c>
      <c r="AI1514" s="0" t="str">
        <f aca="false">IF(COUNTIF($AH$4:$AH$2603,AH1514)&gt;1,"Duplicate","Unique")</f>
        <v>Unique</v>
      </c>
      <c r="AJ1514" s="0" t="str">
        <f aca="false">IF(COUNTBLANK(B1514:AG1514)&gt;0,"Missing ("&amp;COUNTBLANK(B1514:AG1514)&amp;")","Complete")</f>
        <v>Missing (1)</v>
      </c>
    </row>
    <row r="1515" customFormat="false" ht="15" hidden="false" customHeight="false" outlineLevel="0" collapsed="false">
      <c r="A1515" s="14" t="n">
        <v>1512</v>
      </c>
      <c r="B1515" s="14" t="s">
        <v>90</v>
      </c>
      <c r="C1515" s="14" t="n">
        <v>1</v>
      </c>
      <c r="D1515" s="14" t="n">
        <v>133</v>
      </c>
      <c r="E1515" s="14" t="n">
        <v>2017</v>
      </c>
      <c r="F1515" s="14" t="s">
        <v>121</v>
      </c>
      <c r="G1515" s="14" t="n">
        <v>19</v>
      </c>
      <c r="H1515" s="14" t="n">
        <v>10</v>
      </c>
      <c r="I1515" s="14" t="n">
        <v>1</v>
      </c>
      <c r="J1515" s="14" t="n">
        <v>4</v>
      </c>
      <c r="K1515" s="14" t="n">
        <v>2</v>
      </c>
      <c r="L1515" s="14" t="n">
        <v>0</v>
      </c>
      <c r="M1515" s="14" t="n">
        <v>0</v>
      </c>
      <c r="N1515" s="14" t="s">
        <v>82</v>
      </c>
      <c r="O1515" s="14" t="s">
        <v>92</v>
      </c>
      <c r="P1515" s="14" t="s">
        <v>99</v>
      </c>
      <c r="Q1515" s="14" t="s">
        <v>94</v>
      </c>
      <c r="R1515" s="14" t="n">
        <v>0</v>
      </c>
      <c r="S1515" s="14" t="n">
        <v>0</v>
      </c>
      <c r="T1515" s="14" t="n">
        <v>0</v>
      </c>
      <c r="U1515" s="14" t="s">
        <v>95</v>
      </c>
      <c r="V1515" s="14" t="s">
        <v>95</v>
      </c>
      <c r="W1515" s="14" t="n">
        <v>0</v>
      </c>
      <c r="X1515" s="14" t="s">
        <v>86</v>
      </c>
      <c r="Y1515" s="14" t="n">
        <v>27</v>
      </c>
      <c r="Z1515" s="14"/>
      <c r="AA1515" s="14" t="n">
        <v>0</v>
      </c>
      <c r="AB1515" s="14" t="s">
        <v>87</v>
      </c>
      <c r="AC1515" s="14" t="n">
        <v>89.1</v>
      </c>
      <c r="AD1515" s="14" t="n">
        <v>0</v>
      </c>
      <c r="AE1515" s="14" t="n">
        <v>0</v>
      </c>
      <c r="AF1515" s="14" t="s">
        <v>96</v>
      </c>
      <c r="AG1515" s="15" t="n">
        <v>42733</v>
      </c>
      <c r="AH1515" s="14" t="str">
        <f aca="false">B1515&amp;"|"&amp;C1515&amp;"|"&amp;D1515&amp;"|"&amp;E1515&amp;"|"&amp;F1515&amp;"|"&amp;G1515&amp;"|"&amp;H1515&amp;"|"&amp;I1515&amp;"|"&amp;J1515&amp;"|"&amp;K1515&amp;"|"&amp;L1515&amp;"|"&amp;M1515&amp;"|"&amp;N1515&amp;"|"&amp;O1515&amp;"|"&amp;P1515&amp;"|"&amp;Q1515&amp;"|"&amp;R1515&amp;"|"&amp;S1515&amp;"|"&amp;T1515&amp;"|"&amp;U1515&amp;"|"&amp;V1515&amp;"|"&amp;W1515&amp;"|"&amp;X1515&amp;"|"&amp;Y1515&amp;"|"&amp;Z1515&amp;"|"&amp;AA1515&amp;"|"&amp;AB1515&amp;"|"&amp;AC1515&amp;"|"&amp;AD1515&amp;"|"&amp;AE1515&amp;"|"&amp;AF1515&amp;"|"&amp;AG1515</f>
        <v>City Hotel|1|133|2017|May|19|10|1|4|2|0|0|BB|PRT|Offline TA/TO|TA/TO|0|0|0|A|A|0|No Deposit|27||0|Transient|89.1|0|0|Canceled|42733</v>
      </c>
      <c r="AI1515" s="14" t="str">
        <f aca="false">IF(COUNTIF($AH$4:$AH$2603,AH1515)&gt;1,"Duplicate","Unique")</f>
        <v>Unique</v>
      </c>
      <c r="AJ1515" s="14" t="str">
        <f aca="false">IF(COUNTBLANK(B1515:AG1515)&gt;0,"Missing ("&amp;COUNTBLANK(B1515:AG1515)&amp;")","Complete")</f>
        <v>Missing (1)</v>
      </c>
    </row>
    <row r="1516" customFormat="false" ht="15" hidden="false" customHeight="false" outlineLevel="0" collapsed="false">
      <c r="A1516" s="0" t="n">
        <v>1513</v>
      </c>
      <c r="B1516" s="0" t="s">
        <v>80</v>
      </c>
      <c r="C1516" s="0" t="n">
        <v>0</v>
      </c>
      <c r="D1516" s="0" t="n">
        <v>57</v>
      </c>
      <c r="E1516" s="0" t="n">
        <v>2016</v>
      </c>
      <c r="F1516" s="0" t="s">
        <v>135</v>
      </c>
      <c r="G1516" s="0" t="n">
        <v>25</v>
      </c>
      <c r="H1516" s="0" t="n">
        <v>12</v>
      </c>
      <c r="I1516" s="0" t="n">
        <v>2</v>
      </c>
      <c r="J1516" s="0" t="n">
        <v>3</v>
      </c>
      <c r="K1516" s="0" t="n">
        <v>2</v>
      </c>
      <c r="L1516" s="0" t="n">
        <v>2</v>
      </c>
      <c r="M1516" s="0" t="n">
        <v>0</v>
      </c>
      <c r="N1516" s="0" t="s">
        <v>82</v>
      </c>
      <c r="O1516" s="0" t="s">
        <v>122</v>
      </c>
      <c r="P1516" s="0" t="s">
        <v>93</v>
      </c>
      <c r="Q1516" s="0" t="s">
        <v>94</v>
      </c>
      <c r="R1516" s="0" t="n">
        <v>0</v>
      </c>
      <c r="S1516" s="0" t="n">
        <v>0</v>
      </c>
      <c r="T1516" s="0" t="n">
        <v>0</v>
      </c>
      <c r="U1516" s="0" t="s">
        <v>136</v>
      </c>
      <c r="V1516" s="0" t="s">
        <v>136</v>
      </c>
      <c r="W1516" s="0" t="n">
        <v>0</v>
      </c>
      <c r="X1516" s="0" t="s">
        <v>86</v>
      </c>
      <c r="Y1516" s="0" t="n">
        <v>240</v>
      </c>
      <c r="AA1516" s="0" t="n">
        <v>0</v>
      </c>
      <c r="AB1516" s="0" t="s">
        <v>87</v>
      </c>
      <c r="AC1516" s="0" t="n">
        <v>201</v>
      </c>
      <c r="AD1516" s="0" t="n">
        <v>1</v>
      </c>
      <c r="AE1516" s="0" t="n">
        <v>0</v>
      </c>
      <c r="AF1516" s="0" t="s">
        <v>88</v>
      </c>
      <c r="AG1516" s="13" t="n">
        <v>42538</v>
      </c>
      <c r="AH1516" s="0" t="str">
        <f aca="false">B1516&amp;"|"&amp;C1516&amp;"|"&amp;D1516&amp;"|"&amp;E1516&amp;"|"&amp;F1516&amp;"|"&amp;G1516&amp;"|"&amp;H1516&amp;"|"&amp;I1516&amp;"|"&amp;J1516&amp;"|"&amp;K1516&amp;"|"&amp;L1516&amp;"|"&amp;M1516&amp;"|"&amp;N1516&amp;"|"&amp;O1516&amp;"|"&amp;P1516&amp;"|"&amp;Q1516&amp;"|"&amp;R1516&amp;"|"&amp;S1516&amp;"|"&amp;T1516&amp;"|"&amp;U1516&amp;"|"&amp;V1516&amp;"|"&amp;W1516&amp;"|"&amp;X1516&amp;"|"&amp;Y1516&amp;"|"&amp;Z1516&amp;"|"&amp;AA1516&amp;"|"&amp;AB1516&amp;"|"&amp;AC1516&amp;"|"&amp;AD1516&amp;"|"&amp;AE1516&amp;"|"&amp;AF1516&amp;"|"&amp;AG1516</f>
        <v>Resort Hotel|0|57|2016|June|25|12|2|3|2|2|0|BB|FRA|Online TA|TA/TO|0|0|0|G|G|0|No Deposit|240||0|Transient|201|1|0|Check-Out|42538</v>
      </c>
      <c r="AI1516" s="0" t="str">
        <f aca="false">IF(COUNTIF($AH$4:$AH$2603,AH1516)&gt;1,"Duplicate","Unique")</f>
        <v>Unique</v>
      </c>
      <c r="AJ1516" s="0" t="str">
        <f aca="false">IF(COUNTBLANK(B1516:AG1516)&gt;0,"Missing ("&amp;COUNTBLANK(B1516:AG1516)&amp;")","Complete")</f>
        <v>Missing (1)</v>
      </c>
    </row>
    <row r="1517" customFormat="false" ht="15" hidden="false" customHeight="false" outlineLevel="0" collapsed="false">
      <c r="A1517" s="14" t="n">
        <v>1514</v>
      </c>
      <c r="B1517" s="14" t="s">
        <v>90</v>
      </c>
      <c r="C1517" s="14" t="n">
        <v>1</v>
      </c>
      <c r="D1517" s="14" t="n">
        <v>433</v>
      </c>
      <c r="E1517" s="14" t="n">
        <v>2016</v>
      </c>
      <c r="F1517" s="14" t="s">
        <v>114</v>
      </c>
      <c r="G1517" s="14" t="n">
        <v>37</v>
      </c>
      <c r="H1517" s="14" t="n">
        <v>8</v>
      </c>
      <c r="I1517" s="14" t="n">
        <v>0</v>
      </c>
      <c r="J1517" s="14" t="n">
        <v>3</v>
      </c>
      <c r="K1517" s="14" t="n">
        <v>2</v>
      </c>
      <c r="L1517" s="14" t="n">
        <v>0</v>
      </c>
      <c r="M1517" s="14" t="n">
        <v>0</v>
      </c>
      <c r="N1517" s="14" t="s">
        <v>82</v>
      </c>
      <c r="O1517" s="14" t="s">
        <v>92</v>
      </c>
      <c r="P1517" s="14" t="s">
        <v>99</v>
      </c>
      <c r="Q1517" s="14" t="s">
        <v>94</v>
      </c>
      <c r="R1517" s="14" t="n">
        <v>0</v>
      </c>
      <c r="S1517" s="14" t="n">
        <v>0</v>
      </c>
      <c r="T1517" s="14" t="n">
        <v>0</v>
      </c>
      <c r="U1517" s="14" t="s">
        <v>95</v>
      </c>
      <c r="V1517" s="14" t="s">
        <v>95</v>
      </c>
      <c r="W1517" s="14" t="n">
        <v>0</v>
      </c>
      <c r="X1517" s="14" t="s">
        <v>120</v>
      </c>
      <c r="Y1517" s="14" t="n">
        <v>3</v>
      </c>
      <c r="Z1517" s="14"/>
      <c r="AA1517" s="14" t="n">
        <v>0</v>
      </c>
      <c r="AB1517" s="14" t="s">
        <v>87</v>
      </c>
      <c r="AC1517" s="14" t="n">
        <v>70</v>
      </c>
      <c r="AD1517" s="14" t="n">
        <v>0</v>
      </c>
      <c r="AE1517" s="14" t="n">
        <v>0</v>
      </c>
      <c r="AF1517" s="14" t="s">
        <v>96</v>
      </c>
      <c r="AG1517" s="15" t="n">
        <v>42297</v>
      </c>
      <c r="AH1517" s="14" t="str">
        <f aca="false">B1517&amp;"|"&amp;C1517&amp;"|"&amp;D1517&amp;"|"&amp;E1517&amp;"|"&amp;F1517&amp;"|"&amp;G1517&amp;"|"&amp;H1517&amp;"|"&amp;I1517&amp;"|"&amp;J1517&amp;"|"&amp;K1517&amp;"|"&amp;L1517&amp;"|"&amp;M1517&amp;"|"&amp;N1517&amp;"|"&amp;O1517&amp;"|"&amp;P1517&amp;"|"&amp;Q1517&amp;"|"&amp;R1517&amp;"|"&amp;S1517&amp;"|"&amp;T1517&amp;"|"&amp;U1517&amp;"|"&amp;V1517&amp;"|"&amp;W1517&amp;"|"&amp;X1517&amp;"|"&amp;Y1517&amp;"|"&amp;Z1517&amp;"|"&amp;AA1517&amp;"|"&amp;AB1517&amp;"|"&amp;AC1517&amp;"|"&amp;AD1517&amp;"|"&amp;AE1517&amp;"|"&amp;AF1517&amp;"|"&amp;AG1517</f>
        <v>City Hotel|1|433|2016|September|37|8|0|3|2|0|0|BB|PRT|Offline TA/TO|TA/TO|0|0|0|A|A|0|Non Refund|3||0|Transient|70|0|0|Canceled|42297</v>
      </c>
      <c r="AI1517" s="14" t="str">
        <f aca="false">IF(COUNTIF($AH$4:$AH$2603,AH1517)&gt;1,"Duplicate","Unique")</f>
        <v>Unique</v>
      </c>
      <c r="AJ1517" s="14" t="str">
        <f aca="false">IF(COUNTBLANK(B1517:AG1517)&gt;0,"Missing ("&amp;COUNTBLANK(B1517:AG1517)&amp;")","Complete")</f>
        <v>Missing (1)</v>
      </c>
    </row>
    <row r="1518" customFormat="false" ht="15" hidden="false" customHeight="false" outlineLevel="0" collapsed="false">
      <c r="A1518" s="0" t="n">
        <v>1515</v>
      </c>
      <c r="B1518" s="0" t="s">
        <v>80</v>
      </c>
      <c r="C1518" s="0" t="n">
        <v>0</v>
      </c>
      <c r="D1518" s="0" t="n">
        <v>191</v>
      </c>
      <c r="E1518" s="0" t="n">
        <v>2016</v>
      </c>
      <c r="F1518" s="0" t="s">
        <v>106</v>
      </c>
      <c r="G1518" s="0" t="n">
        <v>17</v>
      </c>
      <c r="H1518" s="0" t="n">
        <v>22</v>
      </c>
      <c r="I1518" s="0" t="n">
        <v>1</v>
      </c>
      <c r="J1518" s="0" t="n">
        <v>2</v>
      </c>
      <c r="K1518" s="0" t="n">
        <v>2</v>
      </c>
      <c r="L1518" s="0" t="n">
        <v>0</v>
      </c>
      <c r="M1518" s="0" t="n">
        <v>0</v>
      </c>
      <c r="N1518" s="0" t="s">
        <v>129</v>
      </c>
      <c r="O1518" s="0" t="s">
        <v>92</v>
      </c>
      <c r="P1518" s="0" t="s">
        <v>99</v>
      </c>
      <c r="Q1518" s="0" t="s">
        <v>94</v>
      </c>
      <c r="R1518" s="0" t="n">
        <v>0</v>
      </c>
      <c r="S1518" s="0" t="n">
        <v>0</v>
      </c>
      <c r="T1518" s="0" t="n">
        <v>0</v>
      </c>
      <c r="U1518" s="0" t="s">
        <v>95</v>
      </c>
      <c r="V1518" s="0" t="s">
        <v>95</v>
      </c>
      <c r="W1518" s="0" t="n">
        <v>1</v>
      </c>
      <c r="X1518" s="0" t="s">
        <v>86</v>
      </c>
      <c r="AA1518" s="0" t="n">
        <v>0</v>
      </c>
      <c r="AB1518" s="0" t="s">
        <v>101</v>
      </c>
      <c r="AC1518" s="0" t="n">
        <v>85.33</v>
      </c>
      <c r="AD1518" s="0" t="n">
        <v>0</v>
      </c>
      <c r="AE1518" s="0" t="n">
        <v>0</v>
      </c>
      <c r="AF1518" s="0" t="s">
        <v>88</v>
      </c>
      <c r="AG1518" s="13" t="n">
        <v>42485</v>
      </c>
      <c r="AH1518" s="0" t="str">
        <f aca="false">B1518&amp;"|"&amp;C1518&amp;"|"&amp;D1518&amp;"|"&amp;E1518&amp;"|"&amp;F1518&amp;"|"&amp;G1518&amp;"|"&amp;H1518&amp;"|"&amp;I1518&amp;"|"&amp;J1518&amp;"|"&amp;K1518&amp;"|"&amp;L1518&amp;"|"&amp;M1518&amp;"|"&amp;N1518&amp;"|"&amp;O1518&amp;"|"&amp;P1518&amp;"|"&amp;Q1518&amp;"|"&amp;R1518&amp;"|"&amp;S1518&amp;"|"&amp;T1518&amp;"|"&amp;U1518&amp;"|"&amp;V1518&amp;"|"&amp;W1518&amp;"|"&amp;X1518&amp;"|"&amp;Y1518&amp;"|"&amp;Z1518&amp;"|"&amp;AA1518&amp;"|"&amp;AB1518&amp;"|"&amp;AC1518&amp;"|"&amp;AD1518&amp;"|"&amp;AE1518&amp;"|"&amp;AF1518&amp;"|"&amp;AG1518</f>
        <v>Resort Hotel|0|191|2016|April|17|22|1|2|2|0|0|Undefined|PRT|Offline TA/TO|TA/TO|0|0|0|A|A|1|No Deposit|||0|Transient-Party|85.33|0|0|Check-Out|42485</v>
      </c>
      <c r="AI1518" s="0" t="str">
        <f aca="false">IF(COUNTIF($AH$4:$AH$2603,AH1518)&gt;1,"Duplicate","Unique")</f>
        <v>Duplicate</v>
      </c>
      <c r="AJ1518" s="0" t="str">
        <f aca="false">IF(COUNTBLANK(B1518:AG1518)&gt;0,"Missing ("&amp;COUNTBLANK(B1518:AG1518)&amp;")","Complete")</f>
        <v>Missing (2)</v>
      </c>
    </row>
    <row r="1519" customFormat="false" ht="15" hidden="false" customHeight="false" outlineLevel="0" collapsed="false">
      <c r="A1519" s="14" t="n">
        <v>1516</v>
      </c>
      <c r="B1519" s="14" t="s">
        <v>90</v>
      </c>
      <c r="C1519" s="14" t="n">
        <v>0</v>
      </c>
      <c r="D1519" s="14" t="n">
        <v>2</v>
      </c>
      <c r="E1519" s="14" t="n">
        <v>2016</v>
      </c>
      <c r="F1519" s="14" t="s">
        <v>111</v>
      </c>
      <c r="G1519" s="14" t="n">
        <v>45</v>
      </c>
      <c r="H1519" s="14" t="n">
        <v>30</v>
      </c>
      <c r="I1519" s="14" t="n">
        <v>1</v>
      </c>
      <c r="J1519" s="14" t="n">
        <v>0</v>
      </c>
      <c r="K1519" s="14" t="n">
        <v>1</v>
      </c>
      <c r="L1519" s="14" t="n">
        <v>0</v>
      </c>
      <c r="M1519" s="14" t="n">
        <v>0</v>
      </c>
      <c r="N1519" s="14" t="s">
        <v>82</v>
      </c>
      <c r="O1519" s="14" t="s">
        <v>115</v>
      </c>
      <c r="P1519" s="14" t="s">
        <v>154</v>
      </c>
      <c r="Q1519" s="14" t="s">
        <v>128</v>
      </c>
      <c r="R1519" s="14" t="n">
        <v>0</v>
      </c>
      <c r="S1519" s="14" t="n">
        <v>0</v>
      </c>
      <c r="T1519" s="14" t="n">
        <v>0</v>
      </c>
      <c r="U1519" s="14" t="s">
        <v>109</v>
      </c>
      <c r="V1519" s="14" t="s">
        <v>138</v>
      </c>
      <c r="W1519" s="14" t="n">
        <v>0</v>
      </c>
      <c r="X1519" s="14" t="s">
        <v>86</v>
      </c>
      <c r="Y1519" s="14"/>
      <c r="Z1519" s="14" t="n">
        <v>153</v>
      </c>
      <c r="AA1519" s="14" t="n">
        <v>0</v>
      </c>
      <c r="AB1519" s="14" t="s">
        <v>87</v>
      </c>
      <c r="AC1519" s="14" t="n">
        <v>110</v>
      </c>
      <c r="AD1519" s="14" t="n">
        <v>0</v>
      </c>
      <c r="AE1519" s="14" t="n">
        <v>0</v>
      </c>
      <c r="AF1519" s="14" t="s">
        <v>88</v>
      </c>
      <c r="AG1519" s="15" t="n">
        <v>42674</v>
      </c>
      <c r="AH1519" s="14" t="str">
        <f aca="false">B1519&amp;"|"&amp;C1519&amp;"|"&amp;D1519&amp;"|"&amp;E1519&amp;"|"&amp;F1519&amp;"|"&amp;G1519&amp;"|"&amp;H1519&amp;"|"&amp;I1519&amp;"|"&amp;J1519&amp;"|"&amp;K1519&amp;"|"&amp;L1519&amp;"|"&amp;M1519&amp;"|"&amp;N1519&amp;"|"&amp;O1519&amp;"|"&amp;P1519&amp;"|"&amp;Q1519&amp;"|"&amp;R1519&amp;"|"&amp;S1519&amp;"|"&amp;T1519&amp;"|"&amp;U1519&amp;"|"&amp;V1519&amp;"|"&amp;W1519&amp;"|"&amp;X1519&amp;"|"&amp;Y1519&amp;"|"&amp;Z1519&amp;"|"&amp;AA1519&amp;"|"&amp;AB1519&amp;"|"&amp;AC1519&amp;"|"&amp;AD1519&amp;"|"&amp;AE1519&amp;"|"&amp;AF1519&amp;"|"&amp;AG1519</f>
        <v>City Hotel|0|2|2016|October|45|30|1|0|1|0|0|BB|ESP|Aviation|Corporate|0|0|0|D|B|0|No Deposit||153|0|Transient|110|0|0|Check-Out|42674</v>
      </c>
      <c r="AI1519" s="14" t="str">
        <f aca="false">IF(COUNTIF($AH$4:$AH$2603,AH1519)&gt;1,"Duplicate","Unique")</f>
        <v>Unique</v>
      </c>
      <c r="AJ1519" s="14" t="str">
        <f aca="false">IF(COUNTBLANK(B1519:AG1519)&gt;0,"Missing ("&amp;COUNTBLANK(B1519:AG1519)&amp;")","Complete")</f>
        <v>Missing (1)</v>
      </c>
    </row>
    <row r="1520" customFormat="false" ht="15" hidden="false" customHeight="false" outlineLevel="0" collapsed="false">
      <c r="A1520" s="0" t="n">
        <v>1517</v>
      </c>
      <c r="B1520" s="0" t="s">
        <v>90</v>
      </c>
      <c r="C1520" s="0" t="n">
        <v>0</v>
      </c>
      <c r="D1520" s="0" t="n">
        <v>58</v>
      </c>
      <c r="E1520" s="0" t="n">
        <v>2016</v>
      </c>
      <c r="F1520" s="0" t="s">
        <v>114</v>
      </c>
      <c r="G1520" s="0" t="n">
        <v>37</v>
      </c>
      <c r="H1520" s="0" t="n">
        <v>8</v>
      </c>
      <c r="I1520" s="0" t="n">
        <v>1</v>
      </c>
      <c r="J1520" s="0" t="n">
        <v>3</v>
      </c>
      <c r="K1520" s="0" t="n">
        <v>2</v>
      </c>
      <c r="L1520" s="0" t="n">
        <v>0</v>
      </c>
      <c r="M1520" s="0" t="n">
        <v>0</v>
      </c>
      <c r="N1520" s="0" t="s">
        <v>82</v>
      </c>
      <c r="O1520" s="0" t="s">
        <v>108</v>
      </c>
      <c r="P1520" s="0" t="s">
        <v>99</v>
      </c>
      <c r="Q1520" s="0" t="s">
        <v>94</v>
      </c>
      <c r="R1520" s="0" t="n">
        <v>0</v>
      </c>
      <c r="S1520" s="0" t="n">
        <v>0</v>
      </c>
      <c r="T1520" s="0" t="n">
        <v>0</v>
      </c>
      <c r="U1520" s="0" t="s">
        <v>109</v>
      </c>
      <c r="V1520" s="0" t="s">
        <v>109</v>
      </c>
      <c r="W1520" s="0" t="n">
        <v>0</v>
      </c>
      <c r="X1520" s="0" t="s">
        <v>86</v>
      </c>
      <c r="Y1520" s="0" t="n">
        <v>16</v>
      </c>
      <c r="AA1520" s="0" t="n">
        <v>0</v>
      </c>
      <c r="AB1520" s="0" t="s">
        <v>87</v>
      </c>
      <c r="AC1520" s="0" t="n">
        <v>90.95</v>
      </c>
      <c r="AD1520" s="0" t="n">
        <v>0</v>
      </c>
      <c r="AE1520" s="0" t="n">
        <v>1</v>
      </c>
      <c r="AF1520" s="0" t="s">
        <v>88</v>
      </c>
      <c r="AG1520" s="13" t="n">
        <v>42625</v>
      </c>
      <c r="AH1520" s="0" t="str">
        <f aca="false">B1520&amp;"|"&amp;C1520&amp;"|"&amp;D1520&amp;"|"&amp;E1520&amp;"|"&amp;F1520&amp;"|"&amp;G1520&amp;"|"&amp;H1520&amp;"|"&amp;I1520&amp;"|"&amp;J1520&amp;"|"&amp;K1520&amp;"|"&amp;L1520&amp;"|"&amp;M1520&amp;"|"&amp;N1520&amp;"|"&amp;O1520&amp;"|"&amp;P1520&amp;"|"&amp;Q1520&amp;"|"&amp;R1520&amp;"|"&amp;S1520&amp;"|"&amp;T1520&amp;"|"&amp;U1520&amp;"|"&amp;V1520&amp;"|"&amp;W1520&amp;"|"&amp;X1520&amp;"|"&amp;Y1520&amp;"|"&amp;Z1520&amp;"|"&amp;AA1520&amp;"|"&amp;AB1520&amp;"|"&amp;AC1520&amp;"|"&amp;AD1520&amp;"|"&amp;AE1520&amp;"|"&amp;AF1520&amp;"|"&amp;AG1520</f>
        <v>City Hotel|0|58|2016|September|37|8|1|3|2|0|0|BB|DEU|Offline TA/TO|TA/TO|0|0|0|D|D|0|No Deposit|16||0|Transient|90.95|0|1|Check-Out|42625</v>
      </c>
      <c r="AI1520" s="0" t="str">
        <f aca="false">IF(COUNTIF($AH$4:$AH$2603,AH1520)&gt;1,"Duplicate","Unique")</f>
        <v>Unique</v>
      </c>
      <c r="AJ1520" s="0" t="str">
        <f aca="false">IF(COUNTBLANK(B1520:AG1520)&gt;0,"Missing ("&amp;COUNTBLANK(B1520:AG1520)&amp;")","Complete")</f>
        <v>Missing (1)</v>
      </c>
    </row>
    <row r="1521" customFormat="false" ht="15" hidden="false" customHeight="false" outlineLevel="0" collapsed="false">
      <c r="A1521" s="14" t="n">
        <v>1518</v>
      </c>
      <c r="B1521" s="14" t="s">
        <v>80</v>
      </c>
      <c r="C1521" s="14" t="n">
        <v>0</v>
      </c>
      <c r="D1521" s="14" t="n">
        <v>80</v>
      </c>
      <c r="E1521" s="14" t="n">
        <v>2016</v>
      </c>
      <c r="F1521" s="14" t="s">
        <v>91</v>
      </c>
      <c r="G1521" s="14" t="n">
        <v>29</v>
      </c>
      <c r="H1521" s="14" t="n">
        <v>16</v>
      </c>
      <c r="I1521" s="14" t="n">
        <v>2</v>
      </c>
      <c r="J1521" s="14" t="n">
        <v>2</v>
      </c>
      <c r="K1521" s="14" t="n">
        <v>2</v>
      </c>
      <c r="L1521" s="14" t="n">
        <v>0</v>
      </c>
      <c r="M1521" s="14" t="n">
        <v>0</v>
      </c>
      <c r="N1521" s="14" t="s">
        <v>82</v>
      </c>
      <c r="O1521" s="14" t="s">
        <v>151</v>
      </c>
      <c r="P1521" s="14" t="s">
        <v>93</v>
      </c>
      <c r="Q1521" s="14" t="s">
        <v>94</v>
      </c>
      <c r="R1521" s="14" t="n">
        <v>0</v>
      </c>
      <c r="S1521" s="14" t="n">
        <v>0</v>
      </c>
      <c r="T1521" s="14" t="n">
        <v>0</v>
      </c>
      <c r="U1521" s="14" t="s">
        <v>95</v>
      </c>
      <c r="V1521" s="14" t="s">
        <v>95</v>
      </c>
      <c r="W1521" s="14" t="n">
        <v>0</v>
      </c>
      <c r="X1521" s="14" t="s">
        <v>86</v>
      </c>
      <c r="Y1521" s="14" t="n">
        <v>240</v>
      </c>
      <c r="Z1521" s="14"/>
      <c r="AA1521" s="14" t="n">
        <v>0</v>
      </c>
      <c r="AB1521" s="14" t="s">
        <v>101</v>
      </c>
      <c r="AC1521" s="14" t="n">
        <v>186</v>
      </c>
      <c r="AD1521" s="14" t="n">
        <v>0</v>
      </c>
      <c r="AE1521" s="14" t="n">
        <v>1</v>
      </c>
      <c r="AF1521" s="14" t="s">
        <v>88</v>
      </c>
      <c r="AG1521" s="15" t="n">
        <v>42571</v>
      </c>
      <c r="AH1521" s="14" t="str">
        <f aca="false">B1521&amp;"|"&amp;C1521&amp;"|"&amp;D1521&amp;"|"&amp;E1521&amp;"|"&amp;F1521&amp;"|"&amp;G1521&amp;"|"&amp;H1521&amp;"|"&amp;I1521&amp;"|"&amp;J1521&amp;"|"&amp;K1521&amp;"|"&amp;L1521&amp;"|"&amp;M1521&amp;"|"&amp;N1521&amp;"|"&amp;O1521&amp;"|"&amp;P1521&amp;"|"&amp;Q1521&amp;"|"&amp;R1521&amp;"|"&amp;S1521&amp;"|"&amp;T1521&amp;"|"&amp;U1521&amp;"|"&amp;V1521&amp;"|"&amp;W1521&amp;"|"&amp;X1521&amp;"|"&amp;Y1521&amp;"|"&amp;Z1521&amp;"|"&amp;AA1521&amp;"|"&amp;AB1521&amp;"|"&amp;AC1521&amp;"|"&amp;AD1521&amp;"|"&amp;AE1521&amp;"|"&amp;AF1521&amp;"|"&amp;AG1521</f>
        <v>Resort Hotel|0|80|2016|July|29|16|2|2|2|0|0|BB|CN|Online TA|TA/TO|0|0|0|A|A|0|No Deposit|240||0|Transient-Party|186|0|1|Check-Out|42571</v>
      </c>
      <c r="AI1521" s="14" t="str">
        <f aca="false">IF(COUNTIF($AH$4:$AH$2603,AH1521)&gt;1,"Duplicate","Unique")</f>
        <v>Unique</v>
      </c>
      <c r="AJ1521" s="14" t="str">
        <f aca="false">IF(COUNTBLANK(B1521:AG1521)&gt;0,"Missing ("&amp;COUNTBLANK(B1521:AG1521)&amp;")","Complete")</f>
        <v>Missing (1)</v>
      </c>
    </row>
    <row r="1522" customFormat="false" ht="15" hidden="false" customHeight="false" outlineLevel="0" collapsed="false">
      <c r="A1522" s="0" t="n">
        <v>1519</v>
      </c>
      <c r="B1522" s="0" t="s">
        <v>90</v>
      </c>
      <c r="C1522" s="0" t="n">
        <v>0</v>
      </c>
      <c r="D1522" s="0" t="n">
        <v>9</v>
      </c>
      <c r="E1522" s="0" t="n">
        <v>2015</v>
      </c>
      <c r="F1522" s="0" t="s">
        <v>81</v>
      </c>
      <c r="G1522" s="0" t="n">
        <v>50</v>
      </c>
      <c r="H1522" s="0" t="n">
        <v>10</v>
      </c>
      <c r="I1522" s="0" t="n">
        <v>0</v>
      </c>
      <c r="J1522" s="0" t="n">
        <v>1</v>
      </c>
      <c r="K1522" s="0" t="n">
        <v>1</v>
      </c>
      <c r="L1522" s="0" t="n">
        <v>0</v>
      </c>
      <c r="M1522" s="0" t="n">
        <v>0</v>
      </c>
      <c r="N1522" s="0" t="s">
        <v>82</v>
      </c>
      <c r="O1522" s="0" t="s">
        <v>92</v>
      </c>
      <c r="P1522" s="0" t="s">
        <v>128</v>
      </c>
      <c r="Q1522" s="0" t="s">
        <v>128</v>
      </c>
      <c r="R1522" s="0" t="n">
        <v>0</v>
      </c>
      <c r="S1522" s="0" t="n">
        <v>0</v>
      </c>
      <c r="T1522" s="0" t="n">
        <v>0</v>
      </c>
      <c r="U1522" s="0" t="s">
        <v>95</v>
      </c>
      <c r="V1522" s="0" t="s">
        <v>95</v>
      </c>
      <c r="W1522" s="0" t="n">
        <v>0</v>
      </c>
      <c r="X1522" s="0" t="s">
        <v>86</v>
      </c>
      <c r="Z1522" s="0" t="n">
        <v>40</v>
      </c>
      <c r="AA1522" s="0" t="n">
        <v>0</v>
      </c>
      <c r="AB1522" s="0" t="s">
        <v>101</v>
      </c>
      <c r="AC1522" s="0" t="n">
        <v>65</v>
      </c>
      <c r="AD1522" s="0" t="n">
        <v>0</v>
      </c>
      <c r="AE1522" s="0" t="n">
        <v>0</v>
      </c>
      <c r="AF1522" s="0" t="s">
        <v>88</v>
      </c>
      <c r="AG1522" s="13" t="n">
        <v>42349</v>
      </c>
      <c r="AH1522" s="0" t="str">
        <f aca="false">B1522&amp;"|"&amp;C1522&amp;"|"&amp;D1522&amp;"|"&amp;E1522&amp;"|"&amp;F1522&amp;"|"&amp;G1522&amp;"|"&amp;H1522&amp;"|"&amp;I1522&amp;"|"&amp;J1522&amp;"|"&amp;K1522&amp;"|"&amp;L1522&amp;"|"&amp;M1522&amp;"|"&amp;N1522&amp;"|"&amp;O1522&amp;"|"&amp;P1522&amp;"|"&amp;Q1522&amp;"|"&amp;R1522&amp;"|"&amp;S1522&amp;"|"&amp;T1522&amp;"|"&amp;U1522&amp;"|"&amp;V1522&amp;"|"&amp;W1522&amp;"|"&amp;X1522&amp;"|"&amp;Y1522&amp;"|"&amp;Z1522&amp;"|"&amp;AA1522&amp;"|"&amp;AB1522&amp;"|"&amp;AC1522&amp;"|"&amp;AD1522&amp;"|"&amp;AE1522&amp;"|"&amp;AF1522&amp;"|"&amp;AG1522</f>
        <v>City Hotel|0|9|2015|December|50|10|0|1|1|0|0|BB|PRT|Corporate|Corporate|0|0|0|A|A|0|No Deposit||40|0|Transient-Party|65|0|0|Check-Out|42349</v>
      </c>
      <c r="AI1522" s="0" t="str">
        <f aca="false">IF(COUNTIF($AH$4:$AH$2603,AH1522)&gt;1,"Duplicate","Unique")</f>
        <v>Unique</v>
      </c>
      <c r="AJ1522" s="0" t="str">
        <f aca="false">IF(COUNTBLANK(B1522:AG1522)&gt;0,"Missing ("&amp;COUNTBLANK(B1522:AG1522)&amp;")","Complete")</f>
        <v>Missing (1)</v>
      </c>
    </row>
    <row r="1523" customFormat="false" ht="15" hidden="false" customHeight="false" outlineLevel="0" collapsed="false">
      <c r="A1523" s="14" t="n">
        <v>1520</v>
      </c>
      <c r="B1523" s="14" t="s">
        <v>90</v>
      </c>
      <c r="C1523" s="14" t="n">
        <v>1</v>
      </c>
      <c r="D1523" s="14" t="n">
        <v>233</v>
      </c>
      <c r="E1523" s="14" t="n">
        <v>2017</v>
      </c>
      <c r="F1523" s="14" t="s">
        <v>121</v>
      </c>
      <c r="G1523" s="14" t="n">
        <v>21</v>
      </c>
      <c r="H1523" s="14" t="n">
        <v>22</v>
      </c>
      <c r="I1523" s="14" t="n">
        <v>1</v>
      </c>
      <c r="J1523" s="14" t="n">
        <v>2</v>
      </c>
      <c r="K1523" s="14" t="n">
        <v>2</v>
      </c>
      <c r="L1523" s="14" t="n">
        <v>0</v>
      </c>
      <c r="M1523" s="14" t="n">
        <v>0</v>
      </c>
      <c r="N1523" s="14" t="s">
        <v>112</v>
      </c>
      <c r="O1523" s="14" t="s">
        <v>122</v>
      </c>
      <c r="P1523" s="14" t="s">
        <v>93</v>
      </c>
      <c r="Q1523" s="14" t="s">
        <v>94</v>
      </c>
      <c r="R1523" s="14" t="n">
        <v>0</v>
      </c>
      <c r="S1523" s="14" t="n">
        <v>0</v>
      </c>
      <c r="T1523" s="14" t="n">
        <v>0</v>
      </c>
      <c r="U1523" s="14" t="s">
        <v>95</v>
      </c>
      <c r="V1523" s="14" t="s">
        <v>95</v>
      </c>
      <c r="W1523" s="14" t="n">
        <v>0</v>
      </c>
      <c r="X1523" s="14" t="s">
        <v>86</v>
      </c>
      <c r="Y1523" s="14" t="n">
        <v>9</v>
      </c>
      <c r="Z1523" s="14"/>
      <c r="AA1523" s="14" t="n">
        <v>0</v>
      </c>
      <c r="AB1523" s="14" t="s">
        <v>87</v>
      </c>
      <c r="AC1523" s="14" t="n">
        <v>136.5</v>
      </c>
      <c r="AD1523" s="14" t="n">
        <v>0</v>
      </c>
      <c r="AE1523" s="14" t="n">
        <v>0</v>
      </c>
      <c r="AF1523" s="14" t="s">
        <v>96</v>
      </c>
      <c r="AG1523" s="15" t="n">
        <v>42649</v>
      </c>
      <c r="AH1523" s="14" t="str">
        <f aca="false">B1523&amp;"|"&amp;C1523&amp;"|"&amp;D1523&amp;"|"&amp;E1523&amp;"|"&amp;F1523&amp;"|"&amp;G1523&amp;"|"&amp;H1523&amp;"|"&amp;I1523&amp;"|"&amp;J1523&amp;"|"&amp;K1523&amp;"|"&amp;L1523&amp;"|"&amp;M1523&amp;"|"&amp;N1523&amp;"|"&amp;O1523&amp;"|"&amp;P1523&amp;"|"&amp;Q1523&amp;"|"&amp;R1523&amp;"|"&amp;S1523&amp;"|"&amp;T1523&amp;"|"&amp;U1523&amp;"|"&amp;V1523&amp;"|"&amp;W1523&amp;"|"&amp;X1523&amp;"|"&amp;Y1523&amp;"|"&amp;Z1523&amp;"|"&amp;AA1523&amp;"|"&amp;AB1523&amp;"|"&amp;AC1523&amp;"|"&amp;AD1523&amp;"|"&amp;AE1523&amp;"|"&amp;AF1523&amp;"|"&amp;AG1523</f>
        <v>City Hotel|1|233|2017|May|21|22|1|2|2|0|0|HB|FRA|Online TA|TA/TO|0|0|0|A|A|0|No Deposit|9||0|Transient|136.5|0|0|Canceled|42649</v>
      </c>
      <c r="AI1523" s="14" t="str">
        <f aca="false">IF(COUNTIF($AH$4:$AH$2603,AH1523)&gt;1,"Duplicate","Unique")</f>
        <v>Unique</v>
      </c>
      <c r="AJ1523" s="14" t="str">
        <f aca="false">IF(COUNTBLANK(B1523:AG1523)&gt;0,"Missing ("&amp;COUNTBLANK(B1523:AG1523)&amp;")","Complete")</f>
        <v>Missing (1)</v>
      </c>
    </row>
    <row r="1524" customFormat="false" ht="15" hidden="false" customHeight="false" outlineLevel="0" collapsed="false">
      <c r="A1524" s="0" t="n">
        <v>1521</v>
      </c>
      <c r="B1524" s="0" t="s">
        <v>80</v>
      </c>
      <c r="C1524" s="0" t="n">
        <v>0</v>
      </c>
      <c r="D1524" s="0" t="n">
        <v>45</v>
      </c>
      <c r="E1524" s="0" t="n">
        <v>2016</v>
      </c>
      <c r="F1524" s="0" t="s">
        <v>113</v>
      </c>
      <c r="G1524" s="0" t="n">
        <v>49</v>
      </c>
      <c r="H1524" s="0" t="n">
        <v>27</v>
      </c>
      <c r="I1524" s="0" t="n">
        <v>2</v>
      </c>
      <c r="J1524" s="0" t="n">
        <v>0</v>
      </c>
      <c r="K1524" s="0" t="n">
        <v>2</v>
      </c>
      <c r="L1524" s="0" t="n">
        <v>0</v>
      </c>
      <c r="M1524" s="0" t="n">
        <v>0</v>
      </c>
      <c r="N1524" s="0" t="s">
        <v>82</v>
      </c>
      <c r="O1524" s="0" t="s">
        <v>92</v>
      </c>
      <c r="P1524" s="0" t="s">
        <v>168</v>
      </c>
      <c r="Q1524" s="0" t="s">
        <v>84</v>
      </c>
      <c r="R1524" s="0" t="n">
        <v>0</v>
      </c>
      <c r="S1524" s="0" t="n">
        <v>0</v>
      </c>
      <c r="T1524" s="0" t="n">
        <v>0</v>
      </c>
      <c r="U1524" s="0" t="s">
        <v>95</v>
      </c>
      <c r="V1524" s="0" t="s">
        <v>109</v>
      </c>
      <c r="W1524" s="0" t="n">
        <v>1</v>
      </c>
      <c r="X1524" s="0" t="s">
        <v>86</v>
      </c>
      <c r="AA1524" s="0" t="n">
        <v>0</v>
      </c>
      <c r="AB1524" s="0" t="s">
        <v>87</v>
      </c>
      <c r="AC1524" s="0" t="n">
        <v>0</v>
      </c>
      <c r="AD1524" s="0" t="n">
        <v>0</v>
      </c>
      <c r="AE1524" s="0" t="n">
        <v>0</v>
      </c>
      <c r="AF1524" s="0" t="s">
        <v>88</v>
      </c>
      <c r="AG1524" s="13" t="n">
        <v>42703</v>
      </c>
      <c r="AH1524" s="0" t="str">
        <f aca="false">B1524&amp;"|"&amp;C1524&amp;"|"&amp;D1524&amp;"|"&amp;E1524&amp;"|"&amp;F1524&amp;"|"&amp;G1524&amp;"|"&amp;H1524&amp;"|"&amp;I1524&amp;"|"&amp;J1524&amp;"|"&amp;K1524&amp;"|"&amp;L1524&amp;"|"&amp;M1524&amp;"|"&amp;N1524&amp;"|"&amp;O1524&amp;"|"&amp;P1524&amp;"|"&amp;Q1524&amp;"|"&amp;R1524&amp;"|"&amp;S1524&amp;"|"&amp;T1524&amp;"|"&amp;U1524&amp;"|"&amp;V1524&amp;"|"&amp;W1524&amp;"|"&amp;X1524&amp;"|"&amp;Y1524&amp;"|"&amp;Z1524&amp;"|"&amp;AA1524&amp;"|"&amp;AB1524&amp;"|"&amp;AC1524&amp;"|"&amp;AD1524&amp;"|"&amp;AE1524&amp;"|"&amp;AF1524&amp;"|"&amp;AG1524</f>
        <v>Resort Hotel|0|45|2016|November|49|27|2|0|2|0|0|BB|PRT|Complementary|Direct|0|0|0|A|D|1|No Deposit|||0|Transient|0|0|0|Check-Out|42703</v>
      </c>
      <c r="AI1524" s="0" t="str">
        <f aca="false">IF(COUNTIF($AH$4:$AH$2603,AH1524)&gt;1,"Duplicate","Unique")</f>
        <v>Unique</v>
      </c>
      <c r="AJ1524" s="0" t="str">
        <f aca="false">IF(COUNTBLANK(B1524:AG1524)&gt;0,"Missing ("&amp;COUNTBLANK(B1524:AG1524)&amp;")","Complete")</f>
        <v>Missing (2)</v>
      </c>
    </row>
    <row r="1525" customFormat="false" ht="15" hidden="false" customHeight="false" outlineLevel="0" collapsed="false">
      <c r="A1525" s="14" t="n">
        <v>1522</v>
      </c>
      <c r="B1525" s="14" t="s">
        <v>90</v>
      </c>
      <c r="C1525" s="14" t="n">
        <v>0</v>
      </c>
      <c r="D1525" s="14" t="n">
        <v>5</v>
      </c>
      <c r="E1525" s="14" t="n">
        <v>2016</v>
      </c>
      <c r="F1525" s="14" t="s">
        <v>103</v>
      </c>
      <c r="G1525" s="14" t="n">
        <v>12</v>
      </c>
      <c r="H1525" s="14" t="n">
        <v>14</v>
      </c>
      <c r="I1525" s="14" t="n">
        <v>1</v>
      </c>
      <c r="J1525" s="14" t="n">
        <v>3</v>
      </c>
      <c r="K1525" s="14" t="n">
        <v>2</v>
      </c>
      <c r="L1525" s="14" t="n">
        <v>0</v>
      </c>
      <c r="M1525" s="14" t="n">
        <v>0</v>
      </c>
      <c r="N1525" s="14" t="s">
        <v>82</v>
      </c>
      <c r="O1525" s="14" t="s">
        <v>122</v>
      </c>
      <c r="P1525" s="14" t="s">
        <v>93</v>
      </c>
      <c r="Q1525" s="14" t="s">
        <v>94</v>
      </c>
      <c r="R1525" s="14" t="n">
        <v>0</v>
      </c>
      <c r="S1525" s="14" t="n">
        <v>0</v>
      </c>
      <c r="T1525" s="14" t="n">
        <v>0</v>
      </c>
      <c r="U1525" s="14" t="s">
        <v>95</v>
      </c>
      <c r="V1525" s="14" t="s">
        <v>95</v>
      </c>
      <c r="W1525" s="14" t="n">
        <v>0</v>
      </c>
      <c r="X1525" s="14" t="s">
        <v>86</v>
      </c>
      <c r="Y1525" s="14" t="n">
        <v>9</v>
      </c>
      <c r="Z1525" s="14"/>
      <c r="AA1525" s="14" t="n">
        <v>0</v>
      </c>
      <c r="AB1525" s="14" t="s">
        <v>87</v>
      </c>
      <c r="AC1525" s="14" t="n">
        <v>109</v>
      </c>
      <c r="AD1525" s="14" t="n">
        <v>0</v>
      </c>
      <c r="AE1525" s="14" t="n">
        <v>1</v>
      </c>
      <c r="AF1525" s="14" t="s">
        <v>88</v>
      </c>
      <c r="AG1525" s="15" t="n">
        <v>42447</v>
      </c>
      <c r="AH1525" s="14" t="str">
        <f aca="false">B1525&amp;"|"&amp;C1525&amp;"|"&amp;D1525&amp;"|"&amp;E1525&amp;"|"&amp;F1525&amp;"|"&amp;G1525&amp;"|"&amp;H1525&amp;"|"&amp;I1525&amp;"|"&amp;J1525&amp;"|"&amp;K1525&amp;"|"&amp;L1525&amp;"|"&amp;M1525&amp;"|"&amp;N1525&amp;"|"&amp;O1525&amp;"|"&amp;P1525&amp;"|"&amp;Q1525&amp;"|"&amp;R1525&amp;"|"&amp;S1525&amp;"|"&amp;T1525&amp;"|"&amp;U1525&amp;"|"&amp;V1525&amp;"|"&amp;W1525&amp;"|"&amp;X1525&amp;"|"&amp;Y1525&amp;"|"&amp;Z1525&amp;"|"&amp;AA1525&amp;"|"&amp;AB1525&amp;"|"&amp;AC1525&amp;"|"&amp;AD1525&amp;"|"&amp;AE1525&amp;"|"&amp;AF1525&amp;"|"&amp;AG1525</f>
        <v>City Hotel|0|5|2016|March|12|14|1|3|2|0|0|BB|FRA|Online TA|TA/TO|0|0|0|A|A|0|No Deposit|9||0|Transient|109|0|1|Check-Out|42447</v>
      </c>
      <c r="AI1525" s="14" t="str">
        <f aca="false">IF(COUNTIF($AH$4:$AH$2603,AH1525)&gt;1,"Duplicate","Unique")</f>
        <v>Unique</v>
      </c>
      <c r="AJ1525" s="14" t="str">
        <f aca="false">IF(COUNTBLANK(B1525:AG1525)&gt;0,"Missing ("&amp;COUNTBLANK(B1525:AG1525)&amp;")","Complete")</f>
        <v>Missing (1)</v>
      </c>
    </row>
    <row r="1526" customFormat="false" ht="15" hidden="false" customHeight="false" outlineLevel="0" collapsed="false">
      <c r="A1526" s="0" t="n">
        <v>1523</v>
      </c>
      <c r="B1526" s="0" t="s">
        <v>90</v>
      </c>
      <c r="C1526" s="0" t="n">
        <v>0</v>
      </c>
      <c r="D1526" s="0" t="n">
        <v>280</v>
      </c>
      <c r="E1526" s="0" t="n">
        <v>2017</v>
      </c>
      <c r="F1526" s="0" t="s">
        <v>91</v>
      </c>
      <c r="G1526" s="0" t="n">
        <v>29</v>
      </c>
      <c r="H1526" s="0" t="n">
        <v>18</v>
      </c>
      <c r="I1526" s="0" t="n">
        <v>1</v>
      </c>
      <c r="J1526" s="0" t="n">
        <v>5</v>
      </c>
      <c r="K1526" s="0" t="n">
        <v>2</v>
      </c>
      <c r="L1526" s="0" t="n">
        <v>0</v>
      </c>
      <c r="M1526" s="0" t="n">
        <v>0</v>
      </c>
      <c r="N1526" s="0" t="s">
        <v>82</v>
      </c>
      <c r="O1526" s="0" t="s">
        <v>83</v>
      </c>
      <c r="P1526" s="0" t="s">
        <v>93</v>
      </c>
      <c r="Q1526" s="0" t="s">
        <v>94</v>
      </c>
      <c r="R1526" s="0" t="n">
        <v>0</v>
      </c>
      <c r="S1526" s="0" t="n">
        <v>0</v>
      </c>
      <c r="T1526" s="0" t="n">
        <v>0</v>
      </c>
      <c r="U1526" s="0" t="s">
        <v>95</v>
      </c>
      <c r="V1526" s="0" t="s">
        <v>95</v>
      </c>
      <c r="W1526" s="0" t="n">
        <v>0</v>
      </c>
      <c r="X1526" s="0" t="s">
        <v>86</v>
      </c>
      <c r="Y1526" s="0" t="n">
        <v>9</v>
      </c>
      <c r="AA1526" s="0" t="n">
        <v>0</v>
      </c>
      <c r="AB1526" s="0" t="s">
        <v>101</v>
      </c>
      <c r="AC1526" s="0" t="n">
        <v>107.1</v>
      </c>
      <c r="AD1526" s="0" t="n">
        <v>0</v>
      </c>
      <c r="AE1526" s="0" t="n">
        <v>4</v>
      </c>
      <c r="AF1526" s="0" t="s">
        <v>88</v>
      </c>
      <c r="AG1526" s="13" t="n">
        <v>42940</v>
      </c>
      <c r="AH1526" s="0" t="str">
        <f aca="false">B1526&amp;"|"&amp;C1526&amp;"|"&amp;D1526&amp;"|"&amp;E1526&amp;"|"&amp;F1526&amp;"|"&amp;G1526&amp;"|"&amp;H1526&amp;"|"&amp;I1526&amp;"|"&amp;J1526&amp;"|"&amp;K1526&amp;"|"&amp;L1526&amp;"|"&amp;M1526&amp;"|"&amp;N1526&amp;"|"&amp;O1526&amp;"|"&amp;P1526&amp;"|"&amp;Q1526&amp;"|"&amp;R1526&amp;"|"&amp;S1526&amp;"|"&amp;T1526&amp;"|"&amp;U1526&amp;"|"&amp;V1526&amp;"|"&amp;W1526&amp;"|"&amp;X1526&amp;"|"&amp;Y1526&amp;"|"&amp;Z1526&amp;"|"&amp;AA1526&amp;"|"&amp;AB1526&amp;"|"&amp;AC1526&amp;"|"&amp;AD1526&amp;"|"&amp;AE1526&amp;"|"&amp;AF1526&amp;"|"&amp;AG1526</f>
        <v>City Hotel|0|280|2017|July|29|18|1|5|2|0|0|BB|GBR|Online TA|TA/TO|0|0|0|A|A|0|No Deposit|9||0|Transient-Party|107.1|0|4|Check-Out|42940</v>
      </c>
      <c r="AI1526" s="0" t="str">
        <f aca="false">IF(COUNTIF($AH$4:$AH$2603,AH1526)&gt;1,"Duplicate","Unique")</f>
        <v>Unique</v>
      </c>
      <c r="AJ1526" s="0" t="str">
        <f aca="false">IF(COUNTBLANK(B1526:AG1526)&gt;0,"Missing ("&amp;COUNTBLANK(B1526:AG1526)&amp;")","Complete")</f>
        <v>Missing (1)</v>
      </c>
    </row>
    <row r="1527" customFormat="false" ht="15" hidden="false" customHeight="false" outlineLevel="0" collapsed="false">
      <c r="A1527" s="14" t="n">
        <v>1524</v>
      </c>
      <c r="B1527" s="14" t="s">
        <v>80</v>
      </c>
      <c r="C1527" s="14" t="n">
        <v>0</v>
      </c>
      <c r="D1527" s="14" t="n">
        <v>31</v>
      </c>
      <c r="E1527" s="14" t="n">
        <v>2016</v>
      </c>
      <c r="F1527" s="14" t="s">
        <v>111</v>
      </c>
      <c r="G1527" s="14" t="n">
        <v>44</v>
      </c>
      <c r="H1527" s="14" t="n">
        <v>28</v>
      </c>
      <c r="I1527" s="14" t="n">
        <v>2</v>
      </c>
      <c r="J1527" s="14" t="n">
        <v>5</v>
      </c>
      <c r="K1527" s="14" t="n">
        <v>2</v>
      </c>
      <c r="L1527" s="14" t="n">
        <v>0</v>
      </c>
      <c r="M1527" s="14" t="n">
        <v>0</v>
      </c>
      <c r="N1527" s="14" t="s">
        <v>82</v>
      </c>
      <c r="O1527" s="14" t="s">
        <v>127</v>
      </c>
      <c r="P1527" s="14" t="s">
        <v>93</v>
      </c>
      <c r="Q1527" s="14" t="s">
        <v>94</v>
      </c>
      <c r="R1527" s="14" t="n">
        <v>0</v>
      </c>
      <c r="S1527" s="14" t="n">
        <v>0</v>
      </c>
      <c r="T1527" s="14" t="n">
        <v>0</v>
      </c>
      <c r="U1527" s="14" t="s">
        <v>156</v>
      </c>
      <c r="V1527" s="14" t="s">
        <v>156</v>
      </c>
      <c r="W1527" s="14" t="n">
        <v>0</v>
      </c>
      <c r="X1527" s="14" t="s">
        <v>86</v>
      </c>
      <c r="Y1527" s="14" t="n">
        <v>5</v>
      </c>
      <c r="Z1527" s="14"/>
      <c r="AA1527" s="14" t="n">
        <v>0</v>
      </c>
      <c r="AB1527" s="14" t="s">
        <v>87</v>
      </c>
      <c r="AC1527" s="14" t="n">
        <v>63.47</v>
      </c>
      <c r="AD1527" s="14" t="n">
        <v>0</v>
      </c>
      <c r="AE1527" s="14" t="n">
        <v>0</v>
      </c>
      <c r="AF1527" s="14" t="s">
        <v>88</v>
      </c>
      <c r="AG1527" s="15" t="n">
        <v>42678</v>
      </c>
      <c r="AH1527" s="14" t="str">
        <f aca="false">B1527&amp;"|"&amp;C1527&amp;"|"&amp;D1527&amp;"|"&amp;E1527&amp;"|"&amp;F1527&amp;"|"&amp;G1527&amp;"|"&amp;H1527&amp;"|"&amp;I1527&amp;"|"&amp;J1527&amp;"|"&amp;K1527&amp;"|"&amp;L1527&amp;"|"&amp;M1527&amp;"|"&amp;N1527&amp;"|"&amp;O1527&amp;"|"&amp;P1527&amp;"|"&amp;Q1527&amp;"|"&amp;R1527&amp;"|"&amp;S1527&amp;"|"&amp;T1527&amp;"|"&amp;U1527&amp;"|"&amp;V1527&amp;"|"&amp;W1527&amp;"|"&amp;X1527&amp;"|"&amp;Y1527&amp;"|"&amp;Z1527&amp;"|"&amp;AA1527&amp;"|"&amp;AB1527&amp;"|"&amp;AC1527&amp;"|"&amp;AD1527&amp;"|"&amp;AE1527&amp;"|"&amp;AF1527&amp;"|"&amp;AG1527</f>
        <v>Resort Hotel|0|31|2016|October|44|28|2|5|2|0|0|BB|ARG|Online TA|TA/TO|0|0|0|C|C|0|No Deposit|5||0|Transient|63.47|0|0|Check-Out|42678</v>
      </c>
      <c r="AI1527" s="14" t="str">
        <f aca="false">IF(COUNTIF($AH$4:$AH$2603,AH1527)&gt;1,"Duplicate","Unique")</f>
        <v>Unique</v>
      </c>
      <c r="AJ1527" s="14" t="str">
        <f aca="false">IF(COUNTBLANK(B1527:AG1527)&gt;0,"Missing ("&amp;COUNTBLANK(B1527:AG1527)&amp;")","Complete")</f>
        <v>Missing (1)</v>
      </c>
    </row>
    <row r="1528" customFormat="false" ht="15" hidden="false" customHeight="false" outlineLevel="0" collapsed="false">
      <c r="A1528" s="0" t="n">
        <v>1525</v>
      </c>
      <c r="B1528" s="0" t="s">
        <v>90</v>
      </c>
      <c r="C1528" s="0" t="n">
        <v>0</v>
      </c>
      <c r="D1528" s="0" t="n">
        <v>259</v>
      </c>
      <c r="E1528" s="0" t="n">
        <v>2017</v>
      </c>
      <c r="F1528" s="0" t="s">
        <v>119</v>
      </c>
      <c r="G1528" s="0" t="n">
        <v>31</v>
      </c>
      <c r="H1528" s="0" t="n">
        <v>4</v>
      </c>
      <c r="I1528" s="0" t="n">
        <v>1</v>
      </c>
      <c r="J1528" s="0" t="n">
        <v>2</v>
      </c>
      <c r="K1528" s="0" t="n">
        <v>2</v>
      </c>
      <c r="L1528" s="0" t="n">
        <v>0</v>
      </c>
      <c r="M1528" s="0" t="n">
        <v>0</v>
      </c>
      <c r="N1528" s="0" t="s">
        <v>107</v>
      </c>
      <c r="O1528" s="0" t="s">
        <v>147</v>
      </c>
      <c r="P1528" s="0" t="s">
        <v>93</v>
      </c>
      <c r="Q1528" s="0" t="s">
        <v>94</v>
      </c>
      <c r="R1528" s="0" t="n">
        <v>0</v>
      </c>
      <c r="S1528" s="0" t="n">
        <v>0</v>
      </c>
      <c r="T1528" s="0" t="n">
        <v>0</v>
      </c>
      <c r="U1528" s="0" t="s">
        <v>95</v>
      </c>
      <c r="V1528" s="0" t="s">
        <v>95</v>
      </c>
      <c r="W1528" s="0" t="n">
        <v>0</v>
      </c>
      <c r="X1528" s="0" t="s">
        <v>86</v>
      </c>
      <c r="Y1528" s="0" t="n">
        <v>9</v>
      </c>
      <c r="AA1528" s="0" t="n">
        <v>0</v>
      </c>
      <c r="AB1528" s="0" t="s">
        <v>87</v>
      </c>
      <c r="AC1528" s="0" t="n">
        <v>89.1</v>
      </c>
      <c r="AD1528" s="0" t="n">
        <v>0</v>
      </c>
      <c r="AE1528" s="0" t="n">
        <v>1</v>
      </c>
      <c r="AF1528" s="0" t="s">
        <v>88</v>
      </c>
      <c r="AG1528" s="13" t="n">
        <v>42954</v>
      </c>
      <c r="AH1528" s="0" t="str">
        <f aca="false">B1528&amp;"|"&amp;C1528&amp;"|"&amp;D1528&amp;"|"&amp;E1528&amp;"|"&amp;F1528&amp;"|"&amp;G1528&amp;"|"&amp;H1528&amp;"|"&amp;I1528&amp;"|"&amp;J1528&amp;"|"&amp;K1528&amp;"|"&amp;L1528&amp;"|"&amp;M1528&amp;"|"&amp;N1528&amp;"|"&amp;O1528&amp;"|"&amp;P1528&amp;"|"&amp;Q1528&amp;"|"&amp;R1528&amp;"|"&amp;S1528&amp;"|"&amp;T1528&amp;"|"&amp;U1528&amp;"|"&amp;V1528&amp;"|"&amp;W1528&amp;"|"&amp;X1528&amp;"|"&amp;Y1528&amp;"|"&amp;Z1528&amp;"|"&amp;AA1528&amp;"|"&amp;AB1528&amp;"|"&amp;AC1528&amp;"|"&amp;AD1528&amp;"|"&amp;AE1528&amp;"|"&amp;AF1528&amp;"|"&amp;AG1528</f>
        <v>City Hotel|0|259|2017|August|31|4|1|2|2|0|0|SC|IRL|Online TA|TA/TO|0|0|0|A|A|0|No Deposit|9||0|Transient|89.1|0|1|Check-Out|42954</v>
      </c>
      <c r="AI1528" s="0" t="str">
        <f aca="false">IF(COUNTIF($AH$4:$AH$2603,AH1528)&gt;1,"Duplicate","Unique")</f>
        <v>Unique</v>
      </c>
      <c r="AJ1528" s="0" t="str">
        <f aca="false">IF(COUNTBLANK(B1528:AG1528)&gt;0,"Missing ("&amp;COUNTBLANK(B1528:AG1528)&amp;")","Complete")</f>
        <v>Missing (1)</v>
      </c>
    </row>
    <row r="1529" customFormat="false" ht="15" hidden="false" customHeight="false" outlineLevel="0" collapsed="false">
      <c r="A1529" s="14" t="n">
        <v>1526</v>
      </c>
      <c r="B1529" s="14" t="s">
        <v>90</v>
      </c>
      <c r="C1529" s="14" t="n">
        <v>0</v>
      </c>
      <c r="D1529" s="14" t="n">
        <v>55</v>
      </c>
      <c r="E1529" s="14" t="n">
        <v>2015</v>
      </c>
      <c r="F1529" s="14" t="s">
        <v>119</v>
      </c>
      <c r="G1529" s="14" t="n">
        <v>35</v>
      </c>
      <c r="H1529" s="14" t="n">
        <v>26</v>
      </c>
      <c r="I1529" s="14" t="n">
        <v>0</v>
      </c>
      <c r="J1529" s="14" t="n">
        <v>2</v>
      </c>
      <c r="K1529" s="14" t="n">
        <v>2</v>
      </c>
      <c r="L1529" s="14" t="n">
        <v>0</v>
      </c>
      <c r="M1529" s="14" t="n">
        <v>0</v>
      </c>
      <c r="N1529" s="14" t="s">
        <v>82</v>
      </c>
      <c r="O1529" s="14" t="s">
        <v>115</v>
      </c>
      <c r="P1529" s="14" t="s">
        <v>116</v>
      </c>
      <c r="Q1529" s="14" t="s">
        <v>94</v>
      </c>
      <c r="R1529" s="14" t="n">
        <v>0</v>
      </c>
      <c r="S1529" s="14" t="n">
        <v>0</v>
      </c>
      <c r="T1529" s="14" t="n">
        <v>0</v>
      </c>
      <c r="U1529" s="14" t="s">
        <v>95</v>
      </c>
      <c r="V1529" s="14" t="s">
        <v>95</v>
      </c>
      <c r="W1529" s="14" t="n">
        <v>0</v>
      </c>
      <c r="X1529" s="14" t="s">
        <v>86</v>
      </c>
      <c r="Y1529" s="14" t="n">
        <v>1</v>
      </c>
      <c r="Z1529" s="14"/>
      <c r="AA1529" s="14" t="n">
        <v>0</v>
      </c>
      <c r="AB1529" s="14" t="s">
        <v>101</v>
      </c>
      <c r="AC1529" s="14" t="n">
        <v>62</v>
      </c>
      <c r="AD1529" s="14" t="n">
        <v>0</v>
      </c>
      <c r="AE1529" s="14" t="n">
        <v>0</v>
      </c>
      <c r="AF1529" s="14" t="s">
        <v>88</v>
      </c>
      <c r="AG1529" s="15" t="n">
        <v>42244</v>
      </c>
      <c r="AH1529" s="14" t="str">
        <f aca="false">B1529&amp;"|"&amp;C1529&amp;"|"&amp;D1529&amp;"|"&amp;E1529&amp;"|"&amp;F1529&amp;"|"&amp;G1529&amp;"|"&amp;H1529&amp;"|"&amp;I1529&amp;"|"&amp;J1529&amp;"|"&amp;K1529&amp;"|"&amp;L1529&amp;"|"&amp;M1529&amp;"|"&amp;N1529&amp;"|"&amp;O1529&amp;"|"&amp;P1529&amp;"|"&amp;Q1529&amp;"|"&amp;R1529&amp;"|"&amp;S1529&amp;"|"&amp;T1529&amp;"|"&amp;U1529&amp;"|"&amp;V1529&amp;"|"&amp;W1529&amp;"|"&amp;X1529&amp;"|"&amp;Y1529&amp;"|"&amp;Z1529&amp;"|"&amp;AA1529&amp;"|"&amp;AB1529&amp;"|"&amp;AC1529&amp;"|"&amp;AD1529&amp;"|"&amp;AE1529&amp;"|"&amp;AF1529&amp;"|"&amp;AG1529</f>
        <v>City Hotel|0|55|2015|August|35|26|0|2|2|0|0|BB|ESP|Groups|TA/TO|0|0|0|A|A|0|No Deposit|1||0|Transient-Party|62|0|0|Check-Out|42244</v>
      </c>
      <c r="AI1529" s="14" t="str">
        <f aca="false">IF(COUNTIF($AH$4:$AH$2603,AH1529)&gt;1,"Duplicate","Unique")</f>
        <v>Unique</v>
      </c>
      <c r="AJ1529" s="14" t="str">
        <f aca="false">IF(COUNTBLANK(B1529:AG1529)&gt;0,"Missing ("&amp;COUNTBLANK(B1529:AG1529)&amp;")","Complete")</f>
        <v>Missing (1)</v>
      </c>
    </row>
    <row r="1530" customFormat="false" ht="15" hidden="false" customHeight="false" outlineLevel="0" collapsed="false">
      <c r="A1530" s="0" t="n">
        <v>1527</v>
      </c>
      <c r="B1530" s="0" t="s">
        <v>90</v>
      </c>
      <c r="C1530" s="0" t="n">
        <v>1</v>
      </c>
      <c r="D1530" s="0" t="n">
        <v>55</v>
      </c>
      <c r="E1530" s="0" t="n">
        <v>2015</v>
      </c>
      <c r="F1530" s="0" t="s">
        <v>81</v>
      </c>
      <c r="G1530" s="0" t="n">
        <v>53</v>
      </c>
      <c r="H1530" s="0" t="n">
        <v>27</v>
      </c>
      <c r="I1530" s="0" t="n">
        <v>3</v>
      </c>
      <c r="J1530" s="0" t="n">
        <v>5</v>
      </c>
      <c r="K1530" s="0" t="n">
        <v>2</v>
      </c>
      <c r="L1530" s="0" t="n">
        <v>0</v>
      </c>
      <c r="M1530" s="0" t="n">
        <v>0</v>
      </c>
      <c r="N1530" s="0" t="s">
        <v>82</v>
      </c>
      <c r="O1530" s="0" t="s">
        <v>92</v>
      </c>
      <c r="P1530" s="0" t="s">
        <v>93</v>
      </c>
      <c r="Q1530" s="0" t="s">
        <v>94</v>
      </c>
      <c r="R1530" s="0" t="n">
        <v>0</v>
      </c>
      <c r="S1530" s="0" t="n">
        <v>1</v>
      </c>
      <c r="T1530" s="0" t="n">
        <v>0</v>
      </c>
      <c r="U1530" s="0" t="s">
        <v>109</v>
      </c>
      <c r="V1530" s="0" t="s">
        <v>109</v>
      </c>
      <c r="W1530" s="0" t="n">
        <v>0</v>
      </c>
      <c r="X1530" s="0" t="s">
        <v>86</v>
      </c>
      <c r="Y1530" s="0" t="n">
        <v>9</v>
      </c>
      <c r="AA1530" s="0" t="n">
        <v>0</v>
      </c>
      <c r="AB1530" s="0" t="s">
        <v>125</v>
      </c>
      <c r="AC1530" s="0" t="n">
        <v>117</v>
      </c>
      <c r="AD1530" s="0" t="n">
        <v>0</v>
      </c>
      <c r="AE1530" s="0" t="n">
        <v>0</v>
      </c>
      <c r="AF1530" s="0" t="s">
        <v>96</v>
      </c>
      <c r="AG1530" s="13" t="n">
        <v>42324</v>
      </c>
      <c r="AH1530" s="0" t="str">
        <f aca="false">B1530&amp;"|"&amp;C1530&amp;"|"&amp;D1530&amp;"|"&amp;E1530&amp;"|"&amp;F1530&amp;"|"&amp;G1530&amp;"|"&amp;H1530&amp;"|"&amp;I1530&amp;"|"&amp;J1530&amp;"|"&amp;K1530&amp;"|"&amp;L1530&amp;"|"&amp;M1530&amp;"|"&amp;N1530&amp;"|"&amp;O1530&amp;"|"&amp;P1530&amp;"|"&amp;Q1530&amp;"|"&amp;R1530&amp;"|"&amp;S1530&amp;"|"&amp;T1530&amp;"|"&amp;U1530&amp;"|"&amp;V1530&amp;"|"&amp;W1530&amp;"|"&amp;X1530&amp;"|"&amp;Y1530&amp;"|"&amp;Z1530&amp;"|"&amp;AA1530&amp;"|"&amp;AB1530&amp;"|"&amp;AC1530&amp;"|"&amp;AD1530&amp;"|"&amp;AE1530&amp;"|"&amp;AF1530&amp;"|"&amp;AG1530</f>
        <v>City Hotel|1|55|2015|December|53|27|3|5|2|0|0|BB|PRT|Online TA|TA/TO|0|1|0|D|D|0|No Deposit|9||0|Contract|117|0|0|Canceled|42324</v>
      </c>
      <c r="AI1530" s="0" t="str">
        <f aca="false">IF(COUNTIF($AH$4:$AH$2603,AH1530)&gt;1,"Duplicate","Unique")</f>
        <v>Unique</v>
      </c>
      <c r="AJ1530" s="0" t="str">
        <f aca="false">IF(COUNTBLANK(B1530:AG1530)&gt;0,"Missing ("&amp;COUNTBLANK(B1530:AG1530)&amp;")","Complete")</f>
        <v>Missing (1)</v>
      </c>
    </row>
    <row r="1531" customFormat="false" ht="15" hidden="false" customHeight="false" outlineLevel="0" collapsed="false">
      <c r="A1531" s="14" t="n">
        <v>1528</v>
      </c>
      <c r="B1531" s="14" t="s">
        <v>80</v>
      </c>
      <c r="C1531" s="14" t="n">
        <v>0</v>
      </c>
      <c r="D1531" s="14" t="n">
        <v>0</v>
      </c>
      <c r="E1531" s="14" t="n">
        <v>2016</v>
      </c>
      <c r="F1531" s="14" t="s">
        <v>126</v>
      </c>
      <c r="G1531" s="14" t="n">
        <v>4</v>
      </c>
      <c r="H1531" s="14" t="n">
        <v>23</v>
      </c>
      <c r="I1531" s="14" t="n">
        <v>0</v>
      </c>
      <c r="J1531" s="14" t="n">
        <v>1</v>
      </c>
      <c r="K1531" s="14" t="n">
        <v>2</v>
      </c>
      <c r="L1531" s="14" t="n">
        <v>0</v>
      </c>
      <c r="M1531" s="14" t="n">
        <v>0</v>
      </c>
      <c r="N1531" s="14" t="s">
        <v>82</v>
      </c>
      <c r="O1531" s="14" t="s">
        <v>92</v>
      </c>
      <c r="P1531" s="14" t="s">
        <v>84</v>
      </c>
      <c r="Q1531" s="14" t="s">
        <v>84</v>
      </c>
      <c r="R1531" s="14" t="n">
        <v>0</v>
      </c>
      <c r="S1531" s="14" t="n">
        <v>0</v>
      </c>
      <c r="T1531" s="14" t="n">
        <v>0</v>
      </c>
      <c r="U1531" s="14" t="s">
        <v>95</v>
      </c>
      <c r="V1531" s="14" t="s">
        <v>95</v>
      </c>
      <c r="W1531" s="14" t="n">
        <v>0</v>
      </c>
      <c r="X1531" s="14" t="s">
        <v>86</v>
      </c>
      <c r="Y1531" s="14"/>
      <c r="Z1531" s="14"/>
      <c r="AA1531" s="14" t="n">
        <v>0</v>
      </c>
      <c r="AB1531" s="14" t="s">
        <v>87</v>
      </c>
      <c r="AC1531" s="14" t="n">
        <v>45</v>
      </c>
      <c r="AD1531" s="14" t="n">
        <v>0</v>
      </c>
      <c r="AE1531" s="14" t="n">
        <v>0</v>
      </c>
      <c r="AF1531" s="14" t="s">
        <v>88</v>
      </c>
      <c r="AG1531" s="15" t="n">
        <v>42393</v>
      </c>
      <c r="AH1531" s="14" t="str">
        <f aca="false">B1531&amp;"|"&amp;C1531&amp;"|"&amp;D1531&amp;"|"&amp;E1531&amp;"|"&amp;F1531&amp;"|"&amp;G1531&amp;"|"&amp;H1531&amp;"|"&amp;I1531&amp;"|"&amp;J1531&amp;"|"&amp;K1531&amp;"|"&amp;L1531&amp;"|"&amp;M1531&amp;"|"&amp;N1531&amp;"|"&amp;O1531&amp;"|"&amp;P1531&amp;"|"&amp;Q1531&amp;"|"&amp;R1531&amp;"|"&amp;S1531&amp;"|"&amp;T1531&amp;"|"&amp;U1531&amp;"|"&amp;V1531&amp;"|"&amp;W1531&amp;"|"&amp;X1531&amp;"|"&amp;Y1531&amp;"|"&amp;Z1531&amp;"|"&amp;AA1531&amp;"|"&amp;AB1531&amp;"|"&amp;AC1531&amp;"|"&amp;AD1531&amp;"|"&amp;AE1531&amp;"|"&amp;AF1531&amp;"|"&amp;AG1531</f>
        <v>Resort Hotel|0|0|2016|January|4|23|0|1|2|0|0|BB|PRT|Direct|Direct|0|0|0|A|A|0|No Deposit|||0|Transient|45|0|0|Check-Out|42393</v>
      </c>
      <c r="AI1531" s="14" t="str">
        <f aca="false">IF(COUNTIF($AH$4:$AH$2603,AH1531)&gt;1,"Duplicate","Unique")</f>
        <v>Unique</v>
      </c>
      <c r="AJ1531" s="14" t="str">
        <f aca="false">IF(COUNTBLANK(B1531:AG1531)&gt;0,"Missing ("&amp;COUNTBLANK(B1531:AG1531)&amp;")","Complete")</f>
        <v>Missing (2)</v>
      </c>
    </row>
    <row r="1532" customFormat="false" ht="15" hidden="false" customHeight="false" outlineLevel="0" collapsed="false">
      <c r="A1532" s="0" t="n">
        <v>1529</v>
      </c>
      <c r="B1532" s="0" t="s">
        <v>80</v>
      </c>
      <c r="C1532" s="0" t="n">
        <v>0</v>
      </c>
      <c r="D1532" s="0" t="n">
        <v>113</v>
      </c>
      <c r="E1532" s="0" t="n">
        <v>2016</v>
      </c>
      <c r="F1532" s="0" t="s">
        <v>91</v>
      </c>
      <c r="G1532" s="0" t="n">
        <v>30</v>
      </c>
      <c r="H1532" s="0" t="n">
        <v>23</v>
      </c>
      <c r="I1532" s="0" t="n">
        <v>2</v>
      </c>
      <c r="J1532" s="0" t="n">
        <v>3</v>
      </c>
      <c r="K1532" s="0" t="n">
        <v>2</v>
      </c>
      <c r="L1532" s="0" t="n">
        <v>0</v>
      </c>
      <c r="M1532" s="0" t="n">
        <v>0</v>
      </c>
      <c r="N1532" s="0" t="s">
        <v>82</v>
      </c>
      <c r="O1532" s="0" t="s">
        <v>158</v>
      </c>
      <c r="P1532" s="0" t="s">
        <v>93</v>
      </c>
      <c r="Q1532" s="0" t="s">
        <v>94</v>
      </c>
      <c r="R1532" s="0" t="n">
        <v>0</v>
      </c>
      <c r="S1532" s="0" t="n">
        <v>0</v>
      </c>
      <c r="T1532" s="0" t="n">
        <v>0</v>
      </c>
      <c r="U1532" s="0" t="s">
        <v>95</v>
      </c>
      <c r="V1532" s="0" t="s">
        <v>95</v>
      </c>
      <c r="W1532" s="0" t="n">
        <v>0</v>
      </c>
      <c r="X1532" s="0" t="s">
        <v>86</v>
      </c>
      <c r="Y1532" s="0" t="n">
        <v>240</v>
      </c>
      <c r="AA1532" s="0" t="n">
        <v>0</v>
      </c>
      <c r="AB1532" s="0" t="s">
        <v>87</v>
      </c>
      <c r="AC1532" s="0" t="n">
        <v>172</v>
      </c>
      <c r="AD1532" s="0" t="n">
        <v>1</v>
      </c>
      <c r="AE1532" s="0" t="n">
        <v>1</v>
      </c>
      <c r="AF1532" s="0" t="s">
        <v>88</v>
      </c>
      <c r="AG1532" s="13" t="n">
        <v>42579</v>
      </c>
      <c r="AH1532" s="0" t="str">
        <f aca="false">B1532&amp;"|"&amp;C1532&amp;"|"&amp;D1532&amp;"|"&amp;E1532&amp;"|"&amp;F1532&amp;"|"&amp;G1532&amp;"|"&amp;H1532&amp;"|"&amp;I1532&amp;"|"&amp;J1532&amp;"|"&amp;K1532&amp;"|"&amp;L1532&amp;"|"&amp;M1532&amp;"|"&amp;N1532&amp;"|"&amp;O1532&amp;"|"&amp;P1532&amp;"|"&amp;Q1532&amp;"|"&amp;R1532&amp;"|"&amp;S1532&amp;"|"&amp;T1532&amp;"|"&amp;U1532&amp;"|"&amp;V1532&amp;"|"&amp;W1532&amp;"|"&amp;X1532&amp;"|"&amp;Y1532&amp;"|"&amp;Z1532&amp;"|"&amp;AA1532&amp;"|"&amp;AB1532&amp;"|"&amp;AC1532&amp;"|"&amp;AD1532&amp;"|"&amp;AE1532&amp;"|"&amp;AF1532&amp;"|"&amp;AG1532</f>
        <v>Resort Hotel|0|113|2016|July|30|23|2|3|2|0|0|BB|ITA|Online TA|TA/TO|0|0|0|A|A|0|No Deposit|240||0|Transient|172|1|1|Check-Out|42579</v>
      </c>
      <c r="AI1532" s="0" t="str">
        <f aca="false">IF(COUNTIF($AH$4:$AH$2603,AH1532)&gt;1,"Duplicate","Unique")</f>
        <v>Unique</v>
      </c>
      <c r="AJ1532" s="0" t="str">
        <f aca="false">IF(COUNTBLANK(B1532:AG1532)&gt;0,"Missing ("&amp;COUNTBLANK(B1532:AG1532)&amp;")","Complete")</f>
        <v>Missing (1)</v>
      </c>
    </row>
    <row r="1533" customFormat="false" ht="15" hidden="false" customHeight="false" outlineLevel="0" collapsed="false">
      <c r="A1533" s="14" t="n">
        <v>1530</v>
      </c>
      <c r="B1533" s="14" t="s">
        <v>80</v>
      </c>
      <c r="C1533" s="14" t="n">
        <v>1</v>
      </c>
      <c r="D1533" s="14" t="n">
        <v>238</v>
      </c>
      <c r="E1533" s="14" t="n">
        <v>2015</v>
      </c>
      <c r="F1533" s="14" t="s">
        <v>81</v>
      </c>
      <c r="G1533" s="14" t="n">
        <v>52</v>
      </c>
      <c r="H1533" s="14" t="n">
        <v>26</v>
      </c>
      <c r="I1533" s="14" t="n">
        <v>2</v>
      </c>
      <c r="J1533" s="14" t="n">
        <v>5</v>
      </c>
      <c r="K1533" s="14" t="n">
        <v>2</v>
      </c>
      <c r="L1533" s="14" t="n">
        <v>0</v>
      </c>
      <c r="M1533" s="14" t="n">
        <v>0</v>
      </c>
      <c r="N1533" s="14" t="s">
        <v>82</v>
      </c>
      <c r="O1533" s="14" t="s">
        <v>92</v>
      </c>
      <c r="P1533" s="14" t="s">
        <v>93</v>
      </c>
      <c r="Q1533" s="14" t="s">
        <v>94</v>
      </c>
      <c r="R1533" s="14" t="n">
        <v>0</v>
      </c>
      <c r="S1533" s="14" t="n">
        <v>0</v>
      </c>
      <c r="T1533" s="14" t="n">
        <v>0</v>
      </c>
      <c r="U1533" s="14" t="s">
        <v>124</v>
      </c>
      <c r="V1533" s="14" t="s">
        <v>124</v>
      </c>
      <c r="W1533" s="14" t="n">
        <v>1</v>
      </c>
      <c r="X1533" s="14" t="s">
        <v>86</v>
      </c>
      <c r="Y1533" s="14" t="n">
        <v>240</v>
      </c>
      <c r="Z1533" s="14"/>
      <c r="AA1533" s="14" t="n">
        <v>0</v>
      </c>
      <c r="AB1533" s="14" t="s">
        <v>87</v>
      </c>
      <c r="AC1533" s="14" t="n">
        <v>79.86</v>
      </c>
      <c r="AD1533" s="14" t="n">
        <v>0</v>
      </c>
      <c r="AE1533" s="14" t="n">
        <v>0</v>
      </c>
      <c r="AF1533" s="14" t="s">
        <v>96</v>
      </c>
      <c r="AG1533" s="15" t="n">
        <v>42157</v>
      </c>
      <c r="AH1533" s="14" t="str">
        <f aca="false">B1533&amp;"|"&amp;C1533&amp;"|"&amp;D1533&amp;"|"&amp;E1533&amp;"|"&amp;F1533&amp;"|"&amp;G1533&amp;"|"&amp;H1533&amp;"|"&amp;I1533&amp;"|"&amp;J1533&amp;"|"&amp;K1533&amp;"|"&amp;L1533&amp;"|"&amp;M1533&amp;"|"&amp;N1533&amp;"|"&amp;O1533&amp;"|"&amp;P1533&amp;"|"&amp;Q1533&amp;"|"&amp;R1533&amp;"|"&amp;S1533&amp;"|"&amp;T1533&amp;"|"&amp;U1533&amp;"|"&amp;V1533&amp;"|"&amp;W1533&amp;"|"&amp;X1533&amp;"|"&amp;Y1533&amp;"|"&amp;Z1533&amp;"|"&amp;AA1533&amp;"|"&amp;AB1533&amp;"|"&amp;AC1533&amp;"|"&amp;AD1533&amp;"|"&amp;AE1533&amp;"|"&amp;AF1533&amp;"|"&amp;AG1533</f>
        <v>Resort Hotel|1|238|2015|December|52|26|2|5|2|0|0|BB|PRT|Online TA|TA/TO|0|0|0|E|E|1|No Deposit|240||0|Transient|79.86|0|0|Canceled|42157</v>
      </c>
      <c r="AI1533" s="14" t="str">
        <f aca="false">IF(COUNTIF($AH$4:$AH$2603,AH1533)&gt;1,"Duplicate","Unique")</f>
        <v>Unique</v>
      </c>
      <c r="AJ1533" s="14" t="str">
        <f aca="false">IF(COUNTBLANK(B1533:AG1533)&gt;0,"Missing ("&amp;COUNTBLANK(B1533:AG1533)&amp;")","Complete")</f>
        <v>Missing (1)</v>
      </c>
    </row>
    <row r="1534" customFormat="false" ht="15" hidden="false" customHeight="false" outlineLevel="0" collapsed="false">
      <c r="A1534" s="0" t="n">
        <v>1531</v>
      </c>
      <c r="B1534" s="0" t="s">
        <v>90</v>
      </c>
      <c r="C1534" s="0" t="n">
        <v>0</v>
      </c>
      <c r="D1534" s="0" t="n">
        <v>155</v>
      </c>
      <c r="E1534" s="0" t="n">
        <v>2016</v>
      </c>
      <c r="F1534" s="0" t="s">
        <v>119</v>
      </c>
      <c r="G1534" s="0" t="n">
        <v>32</v>
      </c>
      <c r="H1534" s="0" t="n">
        <v>1</v>
      </c>
      <c r="I1534" s="0" t="n">
        <v>1</v>
      </c>
      <c r="J1534" s="0" t="n">
        <v>1</v>
      </c>
      <c r="K1534" s="0" t="n">
        <v>2</v>
      </c>
      <c r="L1534" s="0" t="n">
        <v>1</v>
      </c>
      <c r="M1534" s="0" t="n">
        <v>0</v>
      </c>
      <c r="N1534" s="0" t="s">
        <v>82</v>
      </c>
      <c r="O1534" s="0" t="s">
        <v>117</v>
      </c>
      <c r="P1534" s="0" t="s">
        <v>93</v>
      </c>
      <c r="Q1534" s="0" t="s">
        <v>94</v>
      </c>
      <c r="R1534" s="0" t="n">
        <v>0</v>
      </c>
      <c r="S1534" s="0" t="n">
        <v>0</v>
      </c>
      <c r="T1534" s="0" t="n">
        <v>0</v>
      </c>
      <c r="U1534" s="0" t="s">
        <v>95</v>
      </c>
      <c r="V1534" s="0" t="s">
        <v>95</v>
      </c>
      <c r="W1534" s="0" t="n">
        <v>0</v>
      </c>
      <c r="X1534" s="0" t="s">
        <v>86</v>
      </c>
      <c r="Y1534" s="0" t="n">
        <v>9</v>
      </c>
      <c r="AA1534" s="0" t="n">
        <v>0</v>
      </c>
      <c r="AB1534" s="0" t="s">
        <v>87</v>
      </c>
      <c r="AC1534" s="0" t="n">
        <v>130.5</v>
      </c>
      <c r="AD1534" s="0" t="n">
        <v>0</v>
      </c>
      <c r="AE1534" s="0" t="n">
        <v>1</v>
      </c>
      <c r="AF1534" s="0" t="s">
        <v>88</v>
      </c>
      <c r="AG1534" s="13" t="n">
        <v>42585</v>
      </c>
      <c r="AH1534" s="0" t="str">
        <f aca="false">B1534&amp;"|"&amp;C1534&amp;"|"&amp;D1534&amp;"|"&amp;E1534&amp;"|"&amp;F1534&amp;"|"&amp;G1534&amp;"|"&amp;H1534&amp;"|"&amp;I1534&amp;"|"&amp;J1534&amp;"|"&amp;K1534&amp;"|"&amp;L1534&amp;"|"&amp;M1534&amp;"|"&amp;N1534&amp;"|"&amp;O1534&amp;"|"&amp;P1534&amp;"|"&amp;Q1534&amp;"|"&amp;R1534&amp;"|"&amp;S1534&amp;"|"&amp;T1534&amp;"|"&amp;U1534&amp;"|"&amp;V1534&amp;"|"&amp;W1534&amp;"|"&amp;X1534&amp;"|"&amp;Y1534&amp;"|"&amp;Z1534&amp;"|"&amp;AA1534&amp;"|"&amp;AB1534&amp;"|"&amp;AC1534&amp;"|"&amp;AD1534&amp;"|"&amp;AE1534&amp;"|"&amp;AF1534&amp;"|"&amp;AG1534</f>
        <v>City Hotel|0|155|2016|August|32|1|1|1|2|1|0|BB|BEL|Online TA|TA/TO|0|0|0|A|A|0|No Deposit|9||0|Transient|130.5|0|1|Check-Out|42585</v>
      </c>
      <c r="AI1534" s="0" t="str">
        <f aca="false">IF(COUNTIF($AH$4:$AH$2603,AH1534)&gt;1,"Duplicate","Unique")</f>
        <v>Unique</v>
      </c>
      <c r="AJ1534" s="0" t="str">
        <f aca="false">IF(COUNTBLANK(B1534:AG1534)&gt;0,"Missing ("&amp;COUNTBLANK(B1534:AG1534)&amp;")","Complete")</f>
        <v>Missing (1)</v>
      </c>
    </row>
    <row r="1535" customFormat="false" ht="15" hidden="false" customHeight="false" outlineLevel="0" collapsed="false">
      <c r="A1535" s="14" t="n">
        <v>1532</v>
      </c>
      <c r="B1535" s="14" t="s">
        <v>90</v>
      </c>
      <c r="C1535" s="14" t="n">
        <v>1</v>
      </c>
      <c r="D1535" s="14" t="n">
        <v>104</v>
      </c>
      <c r="E1535" s="14" t="n">
        <v>2017</v>
      </c>
      <c r="F1535" s="14" t="s">
        <v>121</v>
      </c>
      <c r="G1535" s="14" t="n">
        <v>20</v>
      </c>
      <c r="H1535" s="14" t="n">
        <v>15</v>
      </c>
      <c r="I1535" s="14" t="n">
        <v>1</v>
      </c>
      <c r="J1535" s="14" t="n">
        <v>2</v>
      </c>
      <c r="K1535" s="14" t="n">
        <v>1</v>
      </c>
      <c r="L1535" s="14" t="n">
        <v>0</v>
      </c>
      <c r="M1535" s="14" t="n">
        <v>0</v>
      </c>
      <c r="N1535" s="14" t="s">
        <v>82</v>
      </c>
      <c r="O1535" s="14" t="s">
        <v>92</v>
      </c>
      <c r="P1535" s="14" t="s">
        <v>116</v>
      </c>
      <c r="Q1535" s="14" t="s">
        <v>94</v>
      </c>
      <c r="R1535" s="14" t="n">
        <v>0</v>
      </c>
      <c r="S1535" s="14" t="n">
        <v>0</v>
      </c>
      <c r="T1535" s="14" t="n">
        <v>0</v>
      </c>
      <c r="U1535" s="14" t="s">
        <v>95</v>
      </c>
      <c r="V1535" s="14" t="s">
        <v>95</v>
      </c>
      <c r="W1535" s="14" t="n">
        <v>0</v>
      </c>
      <c r="X1535" s="14" t="s">
        <v>120</v>
      </c>
      <c r="Y1535" s="14"/>
      <c r="Z1535" s="14"/>
      <c r="AA1535" s="14" t="n">
        <v>0</v>
      </c>
      <c r="AB1535" s="14" t="s">
        <v>87</v>
      </c>
      <c r="AC1535" s="14" t="n">
        <v>160</v>
      </c>
      <c r="AD1535" s="14" t="n">
        <v>0</v>
      </c>
      <c r="AE1535" s="14" t="n">
        <v>0</v>
      </c>
      <c r="AF1535" s="14" t="s">
        <v>96</v>
      </c>
      <c r="AG1535" s="15" t="n">
        <v>42766</v>
      </c>
      <c r="AH1535" s="14" t="str">
        <f aca="false">B1535&amp;"|"&amp;C1535&amp;"|"&amp;D1535&amp;"|"&amp;E1535&amp;"|"&amp;F1535&amp;"|"&amp;G1535&amp;"|"&amp;H1535&amp;"|"&amp;I1535&amp;"|"&amp;J1535&amp;"|"&amp;K1535&amp;"|"&amp;L1535&amp;"|"&amp;M1535&amp;"|"&amp;N1535&amp;"|"&amp;O1535&amp;"|"&amp;P1535&amp;"|"&amp;Q1535&amp;"|"&amp;R1535&amp;"|"&amp;S1535&amp;"|"&amp;T1535&amp;"|"&amp;U1535&amp;"|"&amp;V1535&amp;"|"&amp;W1535&amp;"|"&amp;X1535&amp;"|"&amp;Y1535&amp;"|"&amp;Z1535&amp;"|"&amp;AA1535&amp;"|"&amp;AB1535&amp;"|"&amp;AC1535&amp;"|"&amp;AD1535&amp;"|"&amp;AE1535&amp;"|"&amp;AF1535&amp;"|"&amp;AG1535</f>
        <v>City Hotel|1|104|2017|May|20|15|1|2|1|0|0|BB|PRT|Groups|TA/TO|0|0|0|A|A|0|Non Refund|||0|Transient|160|0|0|Canceled|42766</v>
      </c>
      <c r="AI1535" s="14" t="str">
        <f aca="false">IF(COUNTIF($AH$4:$AH$2603,AH1535)&gt;1,"Duplicate","Unique")</f>
        <v>Duplicate</v>
      </c>
      <c r="AJ1535" s="14" t="str">
        <f aca="false">IF(COUNTBLANK(B1535:AG1535)&gt;0,"Missing ("&amp;COUNTBLANK(B1535:AG1535)&amp;")","Complete")</f>
        <v>Missing (2)</v>
      </c>
    </row>
    <row r="1536" customFormat="false" ht="15" hidden="false" customHeight="false" outlineLevel="0" collapsed="false">
      <c r="A1536" s="0" t="n">
        <v>1533</v>
      </c>
      <c r="B1536" s="0" t="s">
        <v>80</v>
      </c>
      <c r="C1536" s="0" t="n">
        <v>0</v>
      </c>
      <c r="D1536" s="0" t="n">
        <v>18</v>
      </c>
      <c r="E1536" s="0" t="n">
        <v>2017</v>
      </c>
      <c r="F1536" s="0" t="s">
        <v>118</v>
      </c>
      <c r="G1536" s="0" t="n">
        <v>8</v>
      </c>
      <c r="H1536" s="0" t="n">
        <v>25</v>
      </c>
      <c r="I1536" s="0" t="n">
        <v>1</v>
      </c>
      <c r="J1536" s="0" t="n">
        <v>1</v>
      </c>
      <c r="K1536" s="0" t="n">
        <v>2</v>
      </c>
      <c r="L1536" s="0" t="n">
        <v>0</v>
      </c>
      <c r="M1536" s="0" t="n">
        <v>0</v>
      </c>
      <c r="N1536" s="0" t="s">
        <v>82</v>
      </c>
      <c r="O1536" s="0" t="s">
        <v>115</v>
      </c>
      <c r="P1536" s="0" t="s">
        <v>93</v>
      </c>
      <c r="Q1536" s="0" t="s">
        <v>94</v>
      </c>
      <c r="R1536" s="0" t="n">
        <v>0</v>
      </c>
      <c r="S1536" s="0" t="n">
        <v>0</v>
      </c>
      <c r="T1536" s="0" t="n">
        <v>0</v>
      </c>
      <c r="U1536" s="0" t="s">
        <v>109</v>
      </c>
      <c r="V1536" s="0" t="s">
        <v>109</v>
      </c>
      <c r="W1536" s="0" t="n">
        <v>0</v>
      </c>
      <c r="X1536" s="0" t="s">
        <v>86</v>
      </c>
      <c r="Y1536" s="0" t="n">
        <v>240</v>
      </c>
      <c r="AA1536" s="0" t="n">
        <v>0</v>
      </c>
      <c r="AB1536" s="0" t="s">
        <v>87</v>
      </c>
      <c r="AC1536" s="0" t="n">
        <v>62</v>
      </c>
      <c r="AD1536" s="0" t="n">
        <v>0</v>
      </c>
      <c r="AE1536" s="0" t="n">
        <v>1</v>
      </c>
      <c r="AF1536" s="0" t="s">
        <v>88</v>
      </c>
      <c r="AG1536" s="13" t="n">
        <v>42793</v>
      </c>
      <c r="AH1536" s="0" t="str">
        <f aca="false">B1536&amp;"|"&amp;C1536&amp;"|"&amp;D1536&amp;"|"&amp;E1536&amp;"|"&amp;F1536&amp;"|"&amp;G1536&amp;"|"&amp;H1536&amp;"|"&amp;I1536&amp;"|"&amp;J1536&amp;"|"&amp;K1536&amp;"|"&amp;L1536&amp;"|"&amp;M1536&amp;"|"&amp;N1536&amp;"|"&amp;O1536&amp;"|"&amp;P1536&amp;"|"&amp;Q1536&amp;"|"&amp;R1536&amp;"|"&amp;S1536&amp;"|"&amp;T1536&amp;"|"&amp;U1536&amp;"|"&amp;V1536&amp;"|"&amp;W1536&amp;"|"&amp;X1536&amp;"|"&amp;Y1536&amp;"|"&amp;Z1536&amp;"|"&amp;AA1536&amp;"|"&amp;AB1536&amp;"|"&amp;AC1536&amp;"|"&amp;AD1536&amp;"|"&amp;AE1536&amp;"|"&amp;AF1536&amp;"|"&amp;AG1536</f>
        <v>Resort Hotel|0|18|2017|February|8|25|1|1|2|0|0|BB|ESP|Online TA|TA/TO|0|0|0|D|D|0|No Deposit|240||0|Transient|62|0|1|Check-Out|42793</v>
      </c>
      <c r="AI1536" s="0" t="str">
        <f aca="false">IF(COUNTIF($AH$4:$AH$2603,AH1536)&gt;1,"Duplicate","Unique")</f>
        <v>Unique</v>
      </c>
      <c r="AJ1536" s="0" t="str">
        <f aca="false">IF(COUNTBLANK(B1536:AG1536)&gt;0,"Missing ("&amp;COUNTBLANK(B1536:AG1536)&amp;")","Complete")</f>
        <v>Missing (1)</v>
      </c>
    </row>
    <row r="1537" customFormat="false" ht="15" hidden="false" customHeight="false" outlineLevel="0" collapsed="false">
      <c r="A1537" s="14" t="n">
        <v>1534</v>
      </c>
      <c r="B1537" s="14" t="s">
        <v>90</v>
      </c>
      <c r="C1537" s="14" t="n">
        <v>0</v>
      </c>
      <c r="D1537" s="14" t="n">
        <v>0</v>
      </c>
      <c r="E1537" s="14" t="n">
        <v>2015</v>
      </c>
      <c r="F1537" s="14" t="s">
        <v>119</v>
      </c>
      <c r="G1537" s="14" t="n">
        <v>32</v>
      </c>
      <c r="H1537" s="14" t="n">
        <v>8</v>
      </c>
      <c r="I1537" s="14" t="n">
        <v>0</v>
      </c>
      <c r="J1537" s="14" t="n">
        <v>1</v>
      </c>
      <c r="K1537" s="14" t="n">
        <v>2</v>
      </c>
      <c r="L1537" s="14" t="n">
        <v>0</v>
      </c>
      <c r="M1537" s="14" t="n">
        <v>0</v>
      </c>
      <c r="N1537" s="14" t="s">
        <v>82</v>
      </c>
      <c r="O1537" s="14" t="s">
        <v>122</v>
      </c>
      <c r="P1537" s="14" t="s">
        <v>84</v>
      </c>
      <c r="Q1537" s="14" t="s">
        <v>84</v>
      </c>
      <c r="R1537" s="14" t="n">
        <v>0</v>
      </c>
      <c r="S1537" s="14" t="n">
        <v>0</v>
      </c>
      <c r="T1537" s="14" t="n">
        <v>0</v>
      </c>
      <c r="U1537" s="14" t="s">
        <v>95</v>
      </c>
      <c r="V1537" s="14" t="s">
        <v>138</v>
      </c>
      <c r="W1537" s="14" t="n">
        <v>0</v>
      </c>
      <c r="X1537" s="14" t="s">
        <v>86</v>
      </c>
      <c r="Y1537" s="14"/>
      <c r="Z1537" s="14"/>
      <c r="AA1537" s="14" t="n">
        <v>0</v>
      </c>
      <c r="AB1537" s="14" t="s">
        <v>87</v>
      </c>
      <c r="AC1537" s="14" t="n">
        <v>85</v>
      </c>
      <c r="AD1537" s="14" t="n">
        <v>0</v>
      </c>
      <c r="AE1537" s="14" t="n">
        <v>0</v>
      </c>
      <c r="AF1537" s="14" t="s">
        <v>88</v>
      </c>
      <c r="AG1537" s="15" t="n">
        <v>42225</v>
      </c>
      <c r="AH1537" s="14" t="str">
        <f aca="false">B1537&amp;"|"&amp;C1537&amp;"|"&amp;D1537&amp;"|"&amp;E1537&amp;"|"&amp;F1537&amp;"|"&amp;G1537&amp;"|"&amp;H1537&amp;"|"&amp;I1537&amp;"|"&amp;J1537&amp;"|"&amp;K1537&amp;"|"&amp;L1537&amp;"|"&amp;M1537&amp;"|"&amp;N1537&amp;"|"&amp;O1537&amp;"|"&amp;P1537&amp;"|"&amp;Q1537&amp;"|"&amp;R1537&amp;"|"&amp;S1537&amp;"|"&amp;T1537&amp;"|"&amp;U1537&amp;"|"&amp;V1537&amp;"|"&amp;W1537&amp;"|"&amp;X1537&amp;"|"&amp;Y1537&amp;"|"&amp;Z1537&amp;"|"&amp;AA1537&amp;"|"&amp;AB1537&amp;"|"&amp;AC1537&amp;"|"&amp;AD1537&amp;"|"&amp;AE1537&amp;"|"&amp;AF1537&amp;"|"&amp;AG1537</f>
        <v>City Hotel|0|0|2015|August|32|8|0|1|2|0|0|BB|FRA|Direct|Direct|0|0|0|A|B|0|No Deposit|||0|Transient|85|0|0|Check-Out|42225</v>
      </c>
      <c r="AI1537" s="14" t="str">
        <f aca="false">IF(COUNTIF($AH$4:$AH$2603,AH1537)&gt;1,"Duplicate","Unique")</f>
        <v>Unique</v>
      </c>
      <c r="AJ1537" s="14" t="str">
        <f aca="false">IF(COUNTBLANK(B1537:AG1537)&gt;0,"Missing ("&amp;COUNTBLANK(B1537:AG1537)&amp;")","Complete")</f>
        <v>Missing (2)</v>
      </c>
    </row>
    <row r="1538" customFormat="false" ht="15" hidden="false" customHeight="false" outlineLevel="0" collapsed="false">
      <c r="A1538" s="0" t="n">
        <v>1535</v>
      </c>
      <c r="B1538" s="0" t="s">
        <v>90</v>
      </c>
      <c r="C1538" s="0" t="n">
        <v>0</v>
      </c>
      <c r="D1538" s="0" t="n">
        <v>125</v>
      </c>
      <c r="E1538" s="0" t="n">
        <v>2017</v>
      </c>
      <c r="F1538" s="0" t="s">
        <v>135</v>
      </c>
      <c r="G1538" s="0" t="n">
        <v>25</v>
      </c>
      <c r="H1538" s="0" t="n">
        <v>24</v>
      </c>
      <c r="I1538" s="0" t="n">
        <v>2</v>
      </c>
      <c r="J1538" s="0" t="n">
        <v>1</v>
      </c>
      <c r="K1538" s="0" t="n">
        <v>2</v>
      </c>
      <c r="L1538" s="0" t="n">
        <v>0</v>
      </c>
      <c r="M1538" s="0" t="n">
        <v>0</v>
      </c>
      <c r="N1538" s="0" t="s">
        <v>82</v>
      </c>
      <c r="O1538" s="0" t="s">
        <v>122</v>
      </c>
      <c r="P1538" s="0" t="s">
        <v>93</v>
      </c>
      <c r="Q1538" s="0" t="s">
        <v>94</v>
      </c>
      <c r="R1538" s="0" t="n">
        <v>0</v>
      </c>
      <c r="S1538" s="0" t="n">
        <v>0</v>
      </c>
      <c r="T1538" s="0" t="n">
        <v>0</v>
      </c>
      <c r="U1538" s="0" t="s">
        <v>109</v>
      </c>
      <c r="V1538" s="0" t="s">
        <v>109</v>
      </c>
      <c r="W1538" s="0" t="n">
        <v>0</v>
      </c>
      <c r="X1538" s="0" t="s">
        <v>86</v>
      </c>
      <c r="Y1538" s="0" t="n">
        <v>9</v>
      </c>
      <c r="AA1538" s="0" t="n">
        <v>0</v>
      </c>
      <c r="AB1538" s="0" t="s">
        <v>101</v>
      </c>
      <c r="AC1538" s="0" t="n">
        <v>126</v>
      </c>
      <c r="AD1538" s="0" t="n">
        <v>0</v>
      </c>
      <c r="AE1538" s="0" t="n">
        <v>0</v>
      </c>
      <c r="AF1538" s="0" t="s">
        <v>88</v>
      </c>
      <c r="AG1538" s="13" t="n">
        <v>42913</v>
      </c>
      <c r="AH1538" s="0" t="str">
        <f aca="false">B1538&amp;"|"&amp;C1538&amp;"|"&amp;D1538&amp;"|"&amp;E1538&amp;"|"&amp;F1538&amp;"|"&amp;G1538&amp;"|"&amp;H1538&amp;"|"&amp;I1538&amp;"|"&amp;J1538&amp;"|"&amp;K1538&amp;"|"&amp;L1538&amp;"|"&amp;M1538&amp;"|"&amp;N1538&amp;"|"&amp;O1538&amp;"|"&amp;P1538&amp;"|"&amp;Q1538&amp;"|"&amp;R1538&amp;"|"&amp;S1538&amp;"|"&amp;T1538&amp;"|"&amp;U1538&amp;"|"&amp;V1538&amp;"|"&amp;W1538&amp;"|"&amp;X1538&amp;"|"&amp;Y1538&amp;"|"&amp;Z1538&amp;"|"&amp;AA1538&amp;"|"&amp;AB1538&amp;"|"&amp;AC1538&amp;"|"&amp;AD1538&amp;"|"&amp;AE1538&amp;"|"&amp;AF1538&amp;"|"&amp;AG1538</f>
        <v>City Hotel|0|125|2017|June|25|24|2|1|2|0|0|BB|FRA|Online TA|TA/TO|0|0|0|D|D|0|No Deposit|9||0|Transient-Party|126|0|0|Check-Out|42913</v>
      </c>
      <c r="AI1538" s="0" t="str">
        <f aca="false">IF(COUNTIF($AH$4:$AH$2603,AH1538)&gt;1,"Duplicate","Unique")</f>
        <v>Unique</v>
      </c>
      <c r="AJ1538" s="0" t="str">
        <f aca="false">IF(COUNTBLANK(B1538:AG1538)&gt;0,"Missing ("&amp;COUNTBLANK(B1538:AG1538)&amp;")","Complete")</f>
        <v>Missing (1)</v>
      </c>
    </row>
    <row r="1539" customFormat="false" ht="15" hidden="false" customHeight="false" outlineLevel="0" collapsed="false">
      <c r="A1539" s="14" t="n">
        <v>1536</v>
      </c>
      <c r="B1539" s="14" t="s">
        <v>80</v>
      </c>
      <c r="C1539" s="14" t="n">
        <v>0</v>
      </c>
      <c r="D1539" s="14" t="n">
        <v>172</v>
      </c>
      <c r="E1539" s="14" t="n">
        <v>2016</v>
      </c>
      <c r="F1539" s="14" t="s">
        <v>106</v>
      </c>
      <c r="G1539" s="14" t="n">
        <v>17</v>
      </c>
      <c r="H1539" s="14" t="n">
        <v>18</v>
      </c>
      <c r="I1539" s="14" t="n">
        <v>3</v>
      </c>
      <c r="J1539" s="14" t="n">
        <v>5</v>
      </c>
      <c r="K1539" s="14" t="n">
        <v>1</v>
      </c>
      <c r="L1539" s="14" t="n">
        <v>0</v>
      </c>
      <c r="M1539" s="14" t="n">
        <v>0</v>
      </c>
      <c r="N1539" s="14" t="s">
        <v>112</v>
      </c>
      <c r="O1539" s="14" t="s">
        <v>98</v>
      </c>
      <c r="P1539" s="14" t="s">
        <v>99</v>
      </c>
      <c r="Q1539" s="14" t="s">
        <v>94</v>
      </c>
      <c r="R1539" s="14" t="n">
        <v>0</v>
      </c>
      <c r="S1539" s="14" t="n">
        <v>0</v>
      </c>
      <c r="T1539" s="14" t="n">
        <v>0</v>
      </c>
      <c r="U1539" s="14" t="s">
        <v>95</v>
      </c>
      <c r="V1539" s="14" t="s">
        <v>95</v>
      </c>
      <c r="W1539" s="14" t="n">
        <v>0</v>
      </c>
      <c r="X1539" s="14" t="s">
        <v>86</v>
      </c>
      <c r="Y1539" s="14" t="n">
        <v>115</v>
      </c>
      <c r="Z1539" s="14"/>
      <c r="AA1539" s="14" t="n">
        <v>0</v>
      </c>
      <c r="AB1539" s="14" t="s">
        <v>101</v>
      </c>
      <c r="AC1539" s="14" t="n">
        <v>48.8</v>
      </c>
      <c r="AD1539" s="14" t="n">
        <v>0</v>
      </c>
      <c r="AE1539" s="14" t="n">
        <v>1</v>
      </c>
      <c r="AF1539" s="14" t="s">
        <v>88</v>
      </c>
      <c r="AG1539" s="15" t="n">
        <v>42486</v>
      </c>
      <c r="AH1539" s="14" t="str">
        <f aca="false">B1539&amp;"|"&amp;C1539&amp;"|"&amp;D1539&amp;"|"&amp;E1539&amp;"|"&amp;F1539&amp;"|"&amp;G1539&amp;"|"&amp;H1539&amp;"|"&amp;I1539&amp;"|"&amp;J1539&amp;"|"&amp;K1539&amp;"|"&amp;L1539&amp;"|"&amp;M1539&amp;"|"&amp;N1539&amp;"|"&amp;O1539&amp;"|"&amp;P1539&amp;"|"&amp;Q1539&amp;"|"&amp;R1539&amp;"|"&amp;S1539&amp;"|"&amp;T1539&amp;"|"&amp;U1539&amp;"|"&amp;V1539&amp;"|"&amp;W1539&amp;"|"&amp;X1539&amp;"|"&amp;Y1539&amp;"|"&amp;Z1539&amp;"|"&amp;AA1539&amp;"|"&amp;AB1539&amp;"|"&amp;AC1539&amp;"|"&amp;AD1539&amp;"|"&amp;AE1539&amp;"|"&amp;AF1539&amp;"|"&amp;AG1539</f>
        <v>Resort Hotel|0|172|2016|April|17|18|3|5|1|0|0|HB|BRA|Offline TA/TO|TA/TO|0|0|0|A|A|0|No Deposit|115||0|Transient-Party|48.8|0|1|Check-Out|42486</v>
      </c>
      <c r="AI1539" s="14" t="str">
        <f aca="false">IF(COUNTIF($AH$4:$AH$2603,AH1539)&gt;1,"Duplicate","Unique")</f>
        <v>Unique</v>
      </c>
      <c r="AJ1539" s="14" t="str">
        <f aca="false">IF(COUNTBLANK(B1539:AG1539)&gt;0,"Missing ("&amp;COUNTBLANK(B1539:AG1539)&amp;")","Complete")</f>
        <v>Missing (1)</v>
      </c>
    </row>
    <row r="1540" customFormat="false" ht="15" hidden="false" customHeight="false" outlineLevel="0" collapsed="false">
      <c r="A1540" s="0" t="n">
        <v>1537</v>
      </c>
      <c r="B1540" s="0" t="s">
        <v>80</v>
      </c>
      <c r="C1540" s="0" t="n">
        <v>1</v>
      </c>
      <c r="D1540" s="0" t="n">
        <v>165</v>
      </c>
      <c r="E1540" s="0" t="n">
        <v>2015</v>
      </c>
      <c r="F1540" s="0" t="s">
        <v>81</v>
      </c>
      <c r="G1540" s="0" t="n">
        <v>53</v>
      </c>
      <c r="H1540" s="0" t="n">
        <v>30</v>
      </c>
      <c r="I1540" s="0" t="n">
        <v>0</v>
      </c>
      <c r="J1540" s="0" t="n">
        <v>4</v>
      </c>
      <c r="K1540" s="0" t="n">
        <v>1</v>
      </c>
      <c r="L1540" s="0" t="n">
        <v>0</v>
      </c>
      <c r="M1540" s="0" t="n">
        <v>0</v>
      </c>
      <c r="N1540" s="0" t="s">
        <v>112</v>
      </c>
      <c r="O1540" s="0" t="s">
        <v>92</v>
      </c>
      <c r="P1540" s="0" t="s">
        <v>116</v>
      </c>
      <c r="Q1540" s="0" t="s">
        <v>94</v>
      </c>
      <c r="R1540" s="0" t="n">
        <v>0</v>
      </c>
      <c r="S1540" s="0" t="n">
        <v>0</v>
      </c>
      <c r="T1540" s="0" t="n">
        <v>0</v>
      </c>
      <c r="U1540" s="0" t="s">
        <v>95</v>
      </c>
      <c r="V1540" s="0" t="s">
        <v>95</v>
      </c>
      <c r="W1540" s="0" t="n">
        <v>0</v>
      </c>
      <c r="X1540" s="0" t="s">
        <v>86</v>
      </c>
      <c r="Y1540" s="0" t="n">
        <v>308</v>
      </c>
      <c r="AA1540" s="0" t="n">
        <v>122</v>
      </c>
      <c r="AB1540" s="0" t="s">
        <v>101</v>
      </c>
      <c r="AC1540" s="0" t="n">
        <v>0</v>
      </c>
      <c r="AD1540" s="0" t="n">
        <v>0</v>
      </c>
      <c r="AE1540" s="0" t="n">
        <v>0</v>
      </c>
      <c r="AF1540" s="0" t="s">
        <v>96</v>
      </c>
      <c r="AG1540" s="13" t="n">
        <v>42359</v>
      </c>
      <c r="AH1540" s="0" t="str">
        <f aca="false">B1540&amp;"|"&amp;C1540&amp;"|"&amp;D1540&amp;"|"&amp;E1540&amp;"|"&amp;F1540&amp;"|"&amp;G1540&amp;"|"&amp;H1540&amp;"|"&amp;I1540&amp;"|"&amp;J1540&amp;"|"&amp;K1540&amp;"|"&amp;L1540&amp;"|"&amp;M1540&amp;"|"&amp;N1540&amp;"|"&amp;O1540&amp;"|"&amp;P1540&amp;"|"&amp;Q1540&amp;"|"&amp;R1540&amp;"|"&amp;S1540&amp;"|"&amp;T1540&amp;"|"&amp;U1540&amp;"|"&amp;V1540&amp;"|"&amp;W1540&amp;"|"&amp;X1540&amp;"|"&amp;Y1540&amp;"|"&amp;Z1540&amp;"|"&amp;AA1540&amp;"|"&amp;AB1540&amp;"|"&amp;AC1540&amp;"|"&amp;AD1540&amp;"|"&amp;AE1540&amp;"|"&amp;AF1540&amp;"|"&amp;AG1540</f>
        <v>Resort Hotel|1|165|2015|December|53|30|0|4|1|0|0|HB|PRT|Groups|TA/TO|0|0|0|A|A|0|No Deposit|308||122|Transient-Party|0|0|0|Canceled|42359</v>
      </c>
      <c r="AI1540" s="0" t="str">
        <f aca="false">IF(COUNTIF($AH$4:$AH$2603,AH1540)&gt;1,"Duplicate","Unique")</f>
        <v>Unique</v>
      </c>
      <c r="AJ1540" s="0" t="str">
        <f aca="false">IF(COUNTBLANK(B1540:AG1540)&gt;0,"Missing ("&amp;COUNTBLANK(B1540:AG1540)&amp;")","Complete")</f>
        <v>Missing (1)</v>
      </c>
    </row>
    <row r="1541" customFormat="false" ht="15" hidden="false" customHeight="false" outlineLevel="0" collapsed="false">
      <c r="A1541" s="14" t="n">
        <v>1538</v>
      </c>
      <c r="B1541" s="14" t="s">
        <v>90</v>
      </c>
      <c r="C1541" s="14" t="n">
        <v>0</v>
      </c>
      <c r="D1541" s="14" t="n">
        <v>17</v>
      </c>
      <c r="E1541" s="14" t="n">
        <v>2015</v>
      </c>
      <c r="F1541" s="14" t="s">
        <v>114</v>
      </c>
      <c r="G1541" s="14" t="n">
        <v>36</v>
      </c>
      <c r="H1541" s="14" t="n">
        <v>1</v>
      </c>
      <c r="I1541" s="14" t="n">
        <v>0</v>
      </c>
      <c r="J1541" s="14" t="n">
        <v>3</v>
      </c>
      <c r="K1541" s="14" t="n">
        <v>2</v>
      </c>
      <c r="L1541" s="14" t="n">
        <v>0</v>
      </c>
      <c r="M1541" s="14" t="n">
        <v>0</v>
      </c>
      <c r="N1541" s="14" t="s">
        <v>82</v>
      </c>
      <c r="O1541" s="14" t="s">
        <v>134</v>
      </c>
      <c r="P1541" s="14" t="s">
        <v>93</v>
      </c>
      <c r="Q1541" s="14" t="s">
        <v>94</v>
      </c>
      <c r="R1541" s="14" t="n">
        <v>0</v>
      </c>
      <c r="S1541" s="14" t="n">
        <v>0</v>
      </c>
      <c r="T1541" s="14" t="n">
        <v>0</v>
      </c>
      <c r="U1541" s="14" t="s">
        <v>95</v>
      </c>
      <c r="V1541" s="14" t="s">
        <v>109</v>
      </c>
      <c r="W1541" s="14" t="n">
        <v>0</v>
      </c>
      <c r="X1541" s="14" t="s">
        <v>86</v>
      </c>
      <c r="Y1541" s="14" t="n">
        <v>9</v>
      </c>
      <c r="Z1541" s="14"/>
      <c r="AA1541" s="14" t="n">
        <v>0</v>
      </c>
      <c r="AB1541" s="14" t="s">
        <v>87</v>
      </c>
      <c r="AC1541" s="14" t="n">
        <v>105</v>
      </c>
      <c r="AD1541" s="14" t="n">
        <v>0</v>
      </c>
      <c r="AE1541" s="14" t="n">
        <v>0</v>
      </c>
      <c r="AF1541" s="14" t="s">
        <v>88</v>
      </c>
      <c r="AG1541" s="15" t="n">
        <v>42251</v>
      </c>
      <c r="AH1541" s="14" t="str">
        <f aca="false">B1541&amp;"|"&amp;C1541&amp;"|"&amp;D1541&amp;"|"&amp;E1541&amp;"|"&amp;F1541&amp;"|"&amp;G1541&amp;"|"&amp;H1541&amp;"|"&amp;I1541&amp;"|"&amp;J1541&amp;"|"&amp;K1541&amp;"|"&amp;L1541&amp;"|"&amp;M1541&amp;"|"&amp;N1541&amp;"|"&amp;O1541&amp;"|"&amp;P1541&amp;"|"&amp;Q1541&amp;"|"&amp;R1541&amp;"|"&amp;S1541&amp;"|"&amp;T1541&amp;"|"&amp;U1541&amp;"|"&amp;V1541&amp;"|"&amp;W1541&amp;"|"&amp;X1541&amp;"|"&amp;Y1541&amp;"|"&amp;Z1541&amp;"|"&amp;AA1541&amp;"|"&amp;AB1541&amp;"|"&amp;AC1541&amp;"|"&amp;AD1541&amp;"|"&amp;AE1541&amp;"|"&amp;AF1541&amp;"|"&amp;AG1541</f>
        <v>City Hotel|0|17|2015|September|36|1|0|3|2|0|0|BB|AUT|Online TA|TA/TO|0|0|0|A|D|0|No Deposit|9||0|Transient|105|0|0|Check-Out|42251</v>
      </c>
      <c r="AI1541" s="14" t="str">
        <f aca="false">IF(COUNTIF($AH$4:$AH$2603,AH1541)&gt;1,"Duplicate","Unique")</f>
        <v>Unique</v>
      </c>
      <c r="AJ1541" s="14" t="str">
        <f aca="false">IF(COUNTBLANK(B1541:AG1541)&gt;0,"Missing ("&amp;COUNTBLANK(B1541:AG1541)&amp;")","Complete")</f>
        <v>Missing (1)</v>
      </c>
    </row>
    <row r="1542" customFormat="false" ht="15" hidden="false" customHeight="false" outlineLevel="0" collapsed="false">
      <c r="A1542" s="0" t="n">
        <v>1539</v>
      </c>
      <c r="B1542" s="0" t="s">
        <v>90</v>
      </c>
      <c r="C1542" s="0" t="n">
        <v>1</v>
      </c>
      <c r="D1542" s="0" t="n">
        <v>178</v>
      </c>
      <c r="E1542" s="0" t="n">
        <v>2016</v>
      </c>
      <c r="F1542" s="0" t="s">
        <v>119</v>
      </c>
      <c r="G1542" s="0" t="n">
        <v>35</v>
      </c>
      <c r="H1542" s="0" t="n">
        <v>23</v>
      </c>
      <c r="I1542" s="0" t="n">
        <v>0</v>
      </c>
      <c r="J1542" s="0" t="n">
        <v>3</v>
      </c>
      <c r="K1542" s="0" t="n">
        <v>0</v>
      </c>
      <c r="L1542" s="0" t="n">
        <v>2</v>
      </c>
      <c r="M1542" s="0" t="n">
        <v>0</v>
      </c>
      <c r="N1542" s="0" t="s">
        <v>82</v>
      </c>
      <c r="O1542" s="0" t="s">
        <v>158</v>
      </c>
      <c r="P1542" s="0" t="s">
        <v>93</v>
      </c>
      <c r="Q1542" s="0" t="s">
        <v>94</v>
      </c>
      <c r="R1542" s="0" t="n">
        <v>0</v>
      </c>
      <c r="S1542" s="0" t="n">
        <v>0</v>
      </c>
      <c r="T1542" s="0" t="n">
        <v>0</v>
      </c>
      <c r="U1542" s="0" t="s">
        <v>138</v>
      </c>
      <c r="V1542" s="0" t="s">
        <v>138</v>
      </c>
      <c r="W1542" s="0" t="n">
        <v>0</v>
      </c>
      <c r="X1542" s="0" t="s">
        <v>86</v>
      </c>
      <c r="Y1542" s="0" t="n">
        <v>9</v>
      </c>
      <c r="AA1542" s="0" t="n">
        <v>0</v>
      </c>
      <c r="AB1542" s="0" t="s">
        <v>101</v>
      </c>
      <c r="AC1542" s="0" t="n">
        <v>94.62</v>
      </c>
      <c r="AD1542" s="0" t="n">
        <v>0</v>
      </c>
      <c r="AE1542" s="0" t="n">
        <v>1</v>
      </c>
      <c r="AF1542" s="0" t="s">
        <v>96</v>
      </c>
      <c r="AG1542" s="13" t="n">
        <v>42427</v>
      </c>
      <c r="AH1542" s="0" t="str">
        <f aca="false">B1542&amp;"|"&amp;C1542&amp;"|"&amp;D1542&amp;"|"&amp;E1542&amp;"|"&amp;F1542&amp;"|"&amp;G1542&amp;"|"&amp;H1542&amp;"|"&amp;I1542&amp;"|"&amp;J1542&amp;"|"&amp;K1542&amp;"|"&amp;L1542&amp;"|"&amp;M1542&amp;"|"&amp;N1542&amp;"|"&amp;O1542&amp;"|"&amp;P1542&amp;"|"&amp;Q1542&amp;"|"&amp;R1542&amp;"|"&amp;S1542&amp;"|"&amp;T1542&amp;"|"&amp;U1542&amp;"|"&amp;V1542&amp;"|"&amp;W1542&amp;"|"&amp;X1542&amp;"|"&amp;Y1542&amp;"|"&amp;Z1542&amp;"|"&amp;AA1542&amp;"|"&amp;AB1542&amp;"|"&amp;AC1542&amp;"|"&amp;AD1542&amp;"|"&amp;AE1542&amp;"|"&amp;AF1542&amp;"|"&amp;AG1542</f>
        <v>City Hotel|1|178|2016|August|35|23|0|3|0|2|0|BB|ITA|Online TA|TA/TO|0|0|0|B|B|0|No Deposit|9||0|Transient-Party|94.62|0|1|Canceled|42427</v>
      </c>
      <c r="AI1542" s="0" t="str">
        <f aca="false">IF(COUNTIF($AH$4:$AH$2603,AH1542)&gt;1,"Duplicate","Unique")</f>
        <v>Unique</v>
      </c>
      <c r="AJ1542" s="0" t="str">
        <f aca="false">IF(COUNTBLANK(B1542:AG1542)&gt;0,"Missing ("&amp;COUNTBLANK(B1542:AG1542)&amp;")","Complete")</f>
        <v>Missing (1)</v>
      </c>
    </row>
    <row r="1543" customFormat="false" ht="15" hidden="false" customHeight="false" outlineLevel="0" collapsed="false">
      <c r="A1543" s="14" t="n">
        <v>1540</v>
      </c>
      <c r="B1543" s="14" t="s">
        <v>80</v>
      </c>
      <c r="C1543" s="14" t="n">
        <v>0</v>
      </c>
      <c r="D1543" s="14" t="n">
        <v>45</v>
      </c>
      <c r="E1543" s="14" t="n">
        <v>2015</v>
      </c>
      <c r="F1543" s="14" t="s">
        <v>113</v>
      </c>
      <c r="G1543" s="14" t="n">
        <v>47</v>
      </c>
      <c r="H1543" s="14" t="n">
        <v>19</v>
      </c>
      <c r="I1543" s="14" t="n">
        <v>0</v>
      </c>
      <c r="J1543" s="14" t="n">
        <v>3</v>
      </c>
      <c r="K1543" s="14" t="n">
        <v>2</v>
      </c>
      <c r="L1543" s="14" t="n">
        <v>0</v>
      </c>
      <c r="M1543" s="14" t="n">
        <v>0</v>
      </c>
      <c r="N1543" s="14" t="s">
        <v>112</v>
      </c>
      <c r="O1543" s="14" t="s">
        <v>122</v>
      </c>
      <c r="P1543" s="14" t="s">
        <v>93</v>
      </c>
      <c r="Q1543" s="14" t="s">
        <v>94</v>
      </c>
      <c r="R1543" s="14" t="n">
        <v>0</v>
      </c>
      <c r="S1543" s="14" t="n">
        <v>0</v>
      </c>
      <c r="T1543" s="14" t="n">
        <v>0</v>
      </c>
      <c r="U1543" s="14" t="s">
        <v>124</v>
      </c>
      <c r="V1543" s="14" t="s">
        <v>124</v>
      </c>
      <c r="W1543" s="14" t="n">
        <v>1</v>
      </c>
      <c r="X1543" s="14" t="s">
        <v>86</v>
      </c>
      <c r="Y1543" s="14" t="n">
        <v>240</v>
      </c>
      <c r="Z1543" s="14"/>
      <c r="AA1543" s="14" t="n">
        <v>0</v>
      </c>
      <c r="AB1543" s="14" t="s">
        <v>87</v>
      </c>
      <c r="AC1543" s="14" t="n">
        <v>86</v>
      </c>
      <c r="AD1543" s="14" t="n">
        <v>0</v>
      </c>
      <c r="AE1543" s="14" t="n">
        <v>2</v>
      </c>
      <c r="AF1543" s="14" t="s">
        <v>88</v>
      </c>
      <c r="AG1543" s="15" t="n">
        <v>42330</v>
      </c>
      <c r="AH1543" s="14" t="str">
        <f aca="false">B1543&amp;"|"&amp;C1543&amp;"|"&amp;D1543&amp;"|"&amp;E1543&amp;"|"&amp;F1543&amp;"|"&amp;G1543&amp;"|"&amp;H1543&amp;"|"&amp;I1543&amp;"|"&amp;J1543&amp;"|"&amp;K1543&amp;"|"&amp;L1543&amp;"|"&amp;M1543&amp;"|"&amp;N1543&amp;"|"&amp;O1543&amp;"|"&amp;P1543&amp;"|"&amp;Q1543&amp;"|"&amp;R1543&amp;"|"&amp;S1543&amp;"|"&amp;T1543&amp;"|"&amp;U1543&amp;"|"&amp;V1543&amp;"|"&amp;W1543&amp;"|"&amp;X1543&amp;"|"&amp;Y1543&amp;"|"&amp;Z1543&amp;"|"&amp;AA1543&amp;"|"&amp;AB1543&amp;"|"&amp;AC1543&amp;"|"&amp;AD1543&amp;"|"&amp;AE1543&amp;"|"&amp;AF1543&amp;"|"&amp;AG1543</f>
        <v>Resort Hotel|0|45|2015|November|47|19|0|3|2|0|0|HB|FRA|Online TA|TA/TO|0|0|0|E|E|1|No Deposit|240||0|Transient|86|0|2|Check-Out|42330</v>
      </c>
      <c r="AI1543" s="14" t="str">
        <f aca="false">IF(COUNTIF($AH$4:$AH$2603,AH1543)&gt;1,"Duplicate","Unique")</f>
        <v>Unique</v>
      </c>
      <c r="AJ1543" s="14" t="str">
        <f aca="false">IF(COUNTBLANK(B1543:AG1543)&gt;0,"Missing ("&amp;COUNTBLANK(B1543:AG1543)&amp;")","Complete")</f>
        <v>Missing (1)</v>
      </c>
    </row>
    <row r="1544" customFormat="false" ht="15" hidden="false" customHeight="false" outlineLevel="0" collapsed="false">
      <c r="A1544" s="0" t="n">
        <v>1541</v>
      </c>
      <c r="B1544" s="0" t="s">
        <v>90</v>
      </c>
      <c r="C1544" s="0" t="n">
        <v>1</v>
      </c>
      <c r="D1544" s="0" t="n">
        <v>22</v>
      </c>
      <c r="E1544" s="0" t="n">
        <v>2017</v>
      </c>
      <c r="F1544" s="0" t="s">
        <v>126</v>
      </c>
      <c r="G1544" s="0" t="n">
        <v>2</v>
      </c>
      <c r="H1544" s="0" t="n">
        <v>10</v>
      </c>
      <c r="I1544" s="0" t="n">
        <v>0</v>
      </c>
      <c r="J1544" s="0" t="n">
        <v>1</v>
      </c>
      <c r="K1544" s="0" t="n">
        <v>1</v>
      </c>
      <c r="L1544" s="0" t="n">
        <v>0</v>
      </c>
      <c r="M1544" s="0" t="n">
        <v>0</v>
      </c>
      <c r="N1544" s="0" t="s">
        <v>82</v>
      </c>
      <c r="O1544" s="0" t="s">
        <v>115</v>
      </c>
      <c r="P1544" s="0" t="s">
        <v>93</v>
      </c>
      <c r="Q1544" s="0" t="s">
        <v>94</v>
      </c>
      <c r="R1544" s="0" t="n">
        <v>0</v>
      </c>
      <c r="S1544" s="0" t="n">
        <v>0</v>
      </c>
      <c r="T1544" s="0" t="n">
        <v>0</v>
      </c>
      <c r="U1544" s="0" t="s">
        <v>95</v>
      </c>
      <c r="V1544" s="0" t="s">
        <v>95</v>
      </c>
      <c r="W1544" s="0" t="n">
        <v>0</v>
      </c>
      <c r="X1544" s="0" t="s">
        <v>86</v>
      </c>
      <c r="Y1544" s="0" t="n">
        <v>9</v>
      </c>
      <c r="AA1544" s="0" t="n">
        <v>0</v>
      </c>
      <c r="AB1544" s="0" t="s">
        <v>87</v>
      </c>
      <c r="AC1544" s="0" t="n">
        <v>89.5</v>
      </c>
      <c r="AD1544" s="0" t="n">
        <v>0</v>
      </c>
      <c r="AE1544" s="0" t="n">
        <v>0</v>
      </c>
      <c r="AF1544" s="0" t="s">
        <v>96</v>
      </c>
      <c r="AG1544" s="13" t="n">
        <v>42723</v>
      </c>
      <c r="AH1544" s="0" t="str">
        <f aca="false">B1544&amp;"|"&amp;C1544&amp;"|"&amp;D1544&amp;"|"&amp;E1544&amp;"|"&amp;F1544&amp;"|"&amp;G1544&amp;"|"&amp;H1544&amp;"|"&amp;I1544&amp;"|"&amp;J1544&amp;"|"&amp;K1544&amp;"|"&amp;L1544&amp;"|"&amp;M1544&amp;"|"&amp;N1544&amp;"|"&amp;O1544&amp;"|"&amp;P1544&amp;"|"&amp;Q1544&amp;"|"&amp;R1544&amp;"|"&amp;S1544&amp;"|"&amp;T1544&amp;"|"&amp;U1544&amp;"|"&amp;V1544&amp;"|"&amp;W1544&amp;"|"&amp;X1544&amp;"|"&amp;Y1544&amp;"|"&amp;Z1544&amp;"|"&amp;AA1544&amp;"|"&amp;AB1544&amp;"|"&amp;AC1544&amp;"|"&amp;AD1544&amp;"|"&amp;AE1544&amp;"|"&amp;AF1544&amp;"|"&amp;AG1544</f>
        <v>City Hotel|1|22|2017|January|2|10|0|1|1|0|0|BB|ESP|Online TA|TA/TO|0|0|0|A|A|0|No Deposit|9||0|Transient|89.5|0|0|Canceled|42723</v>
      </c>
      <c r="AI1544" s="0" t="str">
        <f aca="false">IF(COUNTIF($AH$4:$AH$2603,AH1544)&gt;1,"Duplicate","Unique")</f>
        <v>Unique</v>
      </c>
      <c r="AJ1544" s="0" t="str">
        <f aca="false">IF(COUNTBLANK(B1544:AG1544)&gt;0,"Missing ("&amp;COUNTBLANK(B1544:AG1544)&amp;")","Complete")</f>
        <v>Missing (1)</v>
      </c>
    </row>
    <row r="1545" customFormat="false" ht="15" hidden="false" customHeight="false" outlineLevel="0" collapsed="false">
      <c r="A1545" s="14" t="n">
        <v>1542</v>
      </c>
      <c r="B1545" s="14" t="s">
        <v>90</v>
      </c>
      <c r="C1545" s="14" t="n">
        <v>1</v>
      </c>
      <c r="D1545" s="14" t="n">
        <v>299</v>
      </c>
      <c r="E1545" s="14" t="n">
        <v>2015</v>
      </c>
      <c r="F1545" s="14" t="s">
        <v>119</v>
      </c>
      <c r="G1545" s="14" t="n">
        <v>33</v>
      </c>
      <c r="H1545" s="14" t="n">
        <v>12</v>
      </c>
      <c r="I1545" s="14" t="n">
        <v>0</v>
      </c>
      <c r="J1545" s="14" t="n">
        <v>2</v>
      </c>
      <c r="K1545" s="14" t="n">
        <v>2</v>
      </c>
      <c r="L1545" s="14" t="n">
        <v>0</v>
      </c>
      <c r="M1545" s="14" t="n">
        <v>0</v>
      </c>
      <c r="N1545" s="14" t="s">
        <v>82</v>
      </c>
      <c r="O1545" s="14" t="s">
        <v>92</v>
      </c>
      <c r="P1545" s="14" t="s">
        <v>116</v>
      </c>
      <c r="Q1545" s="14" t="s">
        <v>94</v>
      </c>
      <c r="R1545" s="14" t="n">
        <v>0</v>
      </c>
      <c r="S1545" s="14" t="n">
        <v>1</v>
      </c>
      <c r="T1545" s="14" t="n">
        <v>0</v>
      </c>
      <c r="U1545" s="14" t="s">
        <v>95</v>
      </c>
      <c r="V1545" s="14" t="s">
        <v>95</v>
      </c>
      <c r="W1545" s="14" t="n">
        <v>0</v>
      </c>
      <c r="X1545" s="14" t="s">
        <v>120</v>
      </c>
      <c r="Y1545" s="14" t="n">
        <v>1</v>
      </c>
      <c r="Z1545" s="14"/>
      <c r="AA1545" s="14" t="n">
        <v>0</v>
      </c>
      <c r="AB1545" s="14" t="s">
        <v>101</v>
      </c>
      <c r="AC1545" s="14" t="n">
        <v>62</v>
      </c>
      <c r="AD1545" s="14" t="n">
        <v>0</v>
      </c>
      <c r="AE1545" s="14" t="n">
        <v>0</v>
      </c>
      <c r="AF1545" s="14" t="s">
        <v>96</v>
      </c>
      <c r="AG1545" s="15" t="n">
        <v>42187</v>
      </c>
      <c r="AH1545" s="14" t="str">
        <f aca="false">B1545&amp;"|"&amp;C1545&amp;"|"&amp;D1545&amp;"|"&amp;E1545&amp;"|"&amp;F1545&amp;"|"&amp;G1545&amp;"|"&amp;H1545&amp;"|"&amp;I1545&amp;"|"&amp;J1545&amp;"|"&amp;K1545&amp;"|"&amp;L1545&amp;"|"&amp;M1545&amp;"|"&amp;N1545&amp;"|"&amp;O1545&amp;"|"&amp;P1545&amp;"|"&amp;Q1545&amp;"|"&amp;R1545&amp;"|"&amp;S1545&amp;"|"&amp;T1545&amp;"|"&amp;U1545&amp;"|"&amp;V1545&amp;"|"&amp;W1545&amp;"|"&amp;X1545&amp;"|"&amp;Y1545&amp;"|"&amp;Z1545&amp;"|"&amp;AA1545&amp;"|"&amp;AB1545&amp;"|"&amp;AC1545&amp;"|"&amp;AD1545&amp;"|"&amp;AE1545&amp;"|"&amp;AF1545&amp;"|"&amp;AG1545</f>
        <v>City Hotel|1|299|2015|August|33|12|0|2|2|0|0|BB|PRT|Groups|TA/TO|0|1|0|A|A|0|Non Refund|1||0|Transient-Party|62|0|0|Canceled|42187</v>
      </c>
      <c r="AI1545" s="14" t="str">
        <f aca="false">IF(COUNTIF($AH$4:$AH$2603,AH1545)&gt;1,"Duplicate","Unique")</f>
        <v>Unique</v>
      </c>
      <c r="AJ1545" s="14" t="str">
        <f aca="false">IF(COUNTBLANK(B1545:AG1545)&gt;0,"Missing ("&amp;COUNTBLANK(B1545:AG1545)&amp;")","Complete")</f>
        <v>Missing (1)</v>
      </c>
    </row>
    <row r="1546" customFormat="false" ht="15" hidden="false" customHeight="false" outlineLevel="0" collapsed="false">
      <c r="A1546" s="0" t="n">
        <v>1543</v>
      </c>
      <c r="B1546" s="0" t="s">
        <v>90</v>
      </c>
      <c r="C1546" s="0" t="n">
        <v>1</v>
      </c>
      <c r="D1546" s="0" t="n">
        <v>120</v>
      </c>
      <c r="E1546" s="0" t="n">
        <v>2017</v>
      </c>
      <c r="F1546" s="0" t="s">
        <v>135</v>
      </c>
      <c r="G1546" s="0" t="n">
        <v>26</v>
      </c>
      <c r="H1546" s="0" t="n">
        <v>29</v>
      </c>
      <c r="I1546" s="0" t="n">
        <v>0</v>
      </c>
      <c r="J1546" s="0" t="n">
        <v>1</v>
      </c>
      <c r="K1546" s="0" t="n">
        <v>2</v>
      </c>
      <c r="L1546" s="0" t="n">
        <v>1</v>
      </c>
      <c r="M1546" s="0" t="n">
        <v>0</v>
      </c>
      <c r="N1546" s="0" t="s">
        <v>82</v>
      </c>
      <c r="O1546" s="0" t="s">
        <v>122</v>
      </c>
      <c r="P1546" s="0" t="s">
        <v>93</v>
      </c>
      <c r="Q1546" s="0" t="s">
        <v>94</v>
      </c>
      <c r="R1546" s="0" t="n">
        <v>0</v>
      </c>
      <c r="S1546" s="0" t="n">
        <v>0</v>
      </c>
      <c r="T1546" s="0" t="n">
        <v>0</v>
      </c>
      <c r="U1546" s="0" t="s">
        <v>95</v>
      </c>
      <c r="V1546" s="0" t="s">
        <v>95</v>
      </c>
      <c r="W1546" s="0" t="n">
        <v>3</v>
      </c>
      <c r="X1546" s="0" t="s">
        <v>86</v>
      </c>
      <c r="Y1546" s="0" t="n">
        <v>9</v>
      </c>
      <c r="AA1546" s="0" t="n">
        <v>0</v>
      </c>
      <c r="AB1546" s="0" t="s">
        <v>87</v>
      </c>
      <c r="AC1546" s="0" t="n">
        <v>126</v>
      </c>
      <c r="AD1546" s="0" t="n">
        <v>0</v>
      </c>
      <c r="AE1546" s="0" t="n">
        <v>1</v>
      </c>
      <c r="AF1546" s="0" t="s">
        <v>96</v>
      </c>
      <c r="AG1546" s="13" t="n">
        <v>42803</v>
      </c>
      <c r="AH1546" s="0" t="str">
        <f aca="false">B1546&amp;"|"&amp;C1546&amp;"|"&amp;D1546&amp;"|"&amp;E1546&amp;"|"&amp;F1546&amp;"|"&amp;G1546&amp;"|"&amp;H1546&amp;"|"&amp;I1546&amp;"|"&amp;J1546&amp;"|"&amp;K1546&amp;"|"&amp;L1546&amp;"|"&amp;M1546&amp;"|"&amp;N1546&amp;"|"&amp;O1546&amp;"|"&amp;P1546&amp;"|"&amp;Q1546&amp;"|"&amp;R1546&amp;"|"&amp;S1546&amp;"|"&amp;T1546&amp;"|"&amp;U1546&amp;"|"&amp;V1546&amp;"|"&amp;W1546&amp;"|"&amp;X1546&amp;"|"&amp;Y1546&amp;"|"&amp;Z1546&amp;"|"&amp;AA1546&amp;"|"&amp;AB1546&amp;"|"&amp;AC1546&amp;"|"&amp;AD1546&amp;"|"&amp;AE1546&amp;"|"&amp;AF1546&amp;"|"&amp;AG1546</f>
        <v>City Hotel|1|120|2017|June|26|29|0|1|2|1|0|BB|FRA|Online TA|TA/TO|0|0|0|A|A|3|No Deposit|9||0|Transient|126|0|1|Canceled|42803</v>
      </c>
      <c r="AI1546" s="0" t="str">
        <f aca="false">IF(COUNTIF($AH$4:$AH$2603,AH1546)&gt;1,"Duplicate","Unique")</f>
        <v>Unique</v>
      </c>
      <c r="AJ1546" s="0" t="str">
        <f aca="false">IF(COUNTBLANK(B1546:AG1546)&gt;0,"Missing ("&amp;COUNTBLANK(B1546:AG1546)&amp;")","Complete")</f>
        <v>Missing (1)</v>
      </c>
    </row>
    <row r="1547" customFormat="false" ht="15" hidden="false" customHeight="false" outlineLevel="0" collapsed="false">
      <c r="A1547" s="14" t="n">
        <v>1544</v>
      </c>
      <c r="B1547" s="14" t="s">
        <v>80</v>
      </c>
      <c r="C1547" s="14" t="n">
        <v>1</v>
      </c>
      <c r="D1547" s="14" t="n">
        <v>223</v>
      </c>
      <c r="E1547" s="14" t="n">
        <v>2016</v>
      </c>
      <c r="F1547" s="14" t="s">
        <v>114</v>
      </c>
      <c r="G1547" s="14" t="n">
        <v>37</v>
      </c>
      <c r="H1547" s="14" t="n">
        <v>5</v>
      </c>
      <c r="I1547" s="14" t="n">
        <v>1</v>
      </c>
      <c r="J1547" s="14" t="n">
        <v>4</v>
      </c>
      <c r="K1547" s="14" t="n">
        <v>2</v>
      </c>
      <c r="L1547" s="14" t="n">
        <v>0</v>
      </c>
      <c r="M1547" s="14" t="n">
        <v>0</v>
      </c>
      <c r="N1547" s="14" t="s">
        <v>82</v>
      </c>
      <c r="O1547" s="14" t="s">
        <v>92</v>
      </c>
      <c r="P1547" s="14" t="s">
        <v>93</v>
      </c>
      <c r="Q1547" s="14" t="s">
        <v>94</v>
      </c>
      <c r="R1547" s="14" t="n">
        <v>0</v>
      </c>
      <c r="S1547" s="14" t="n">
        <v>0</v>
      </c>
      <c r="T1547" s="14" t="n">
        <v>0</v>
      </c>
      <c r="U1547" s="14" t="s">
        <v>109</v>
      </c>
      <c r="V1547" s="14" t="s">
        <v>109</v>
      </c>
      <c r="W1547" s="14" t="n">
        <v>0</v>
      </c>
      <c r="X1547" s="14" t="s">
        <v>86</v>
      </c>
      <c r="Y1547" s="14" t="n">
        <v>240</v>
      </c>
      <c r="Z1547" s="14"/>
      <c r="AA1547" s="14" t="n">
        <v>0</v>
      </c>
      <c r="AB1547" s="14" t="s">
        <v>87</v>
      </c>
      <c r="AC1547" s="14" t="n">
        <v>100</v>
      </c>
      <c r="AD1547" s="14" t="n">
        <v>0</v>
      </c>
      <c r="AE1547" s="14" t="n">
        <v>1</v>
      </c>
      <c r="AF1547" s="14" t="s">
        <v>96</v>
      </c>
      <c r="AG1547" s="15" t="n">
        <v>42397</v>
      </c>
      <c r="AH1547" s="14" t="str">
        <f aca="false">B1547&amp;"|"&amp;C1547&amp;"|"&amp;D1547&amp;"|"&amp;E1547&amp;"|"&amp;F1547&amp;"|"&amp;G1547&amp;"|"&amp;H1547&amp;"|"&amp;I1547&amp;"|"&amp;J1547&amp;"|"&amp;K1547&amp;"|"&amp;L1547&amp;"|"&amp;M1547&amp;"|"&amp;N1547&amp;"|"&amp;O1547&amp;"|"&amp;P1547&amp;"|"&amp;Q1547&amp;"|"&amp;R1547&amp;"|"&amp;S1547&amp;"|"&amp;T1547&amp;"|"&amp;U1547&amp;"|"&amp;V1547&amp;"|"&amp;W1547&amp;"|"&amp;X1547&amp;"|"&amp;Y1547&amp;"|"&amp;Z1547&amp;"|"&amp;AA1547&amp;"|"&amp;AB1547&amp;"|"&amp;AC1547&amp;"|"&amp;AD1547&amp;"|"&amp;AE1547&amp;"|"&amp;AF1547&amp;"|"&amp;AG1547</f>
        <v>Resort Hotel|1|223|2016|September|37|5|1|4|2|0|0|BB|PRT|Online TA|TA/TO|0|0|0|D|D|0|No Deposit|240||0|Transient|100|0|1|Canceled|42397</v>
      </c>
      <c r="AI1547" s="14" t="str">
        <f aca="false">IF(COUNTIF($AH$4:$AH$2603,AH1547)&gt;1,"Duplicate","Unique")</f>
        <v>Unique</v>
      </c>
      <c r="AJ1547" s="14" t="str">
        <f aca="false">IF(COUNTBLANK(B1547:AG1547)&gt;0,"Missing ("&amp;COUNTBLANK(B1547:AG1547)&amp;")","Complete")</f>
        <v>Missing (1)</v>
      </c>
    </row>
    <row r="1548" customFormat="false" ht="15" hidden="false" customHeight="false" outlineLevel="0" collapsed="false">
      <c r="A1548" s="0" t="n">
        <v>1545</v>
      </c>
      <c r="B1548" s="0" t="s">
        <v>90</v>
      </c>
      <c r="C1548" s="0" t="n">
        <v>1</v>
      </c>
      <c r="D1548" s="0" t="n">
        <v>91</v>
      </c>
      <c r="E1548" s="0" t="n">
        <v>2016</v>
      </c>
      <c r="F1548" s="0" t="s">
        <v>103</v>
      </c>
      <c r="G1548" s="0" t="n">
        <v>12</v>
      </c>
      <c r="H1548" s="0" t="n">
        <v>18</v>
      </c>
      <c r="I1548" s="0" t="n">
        <v>0</v>
      </c>
      <c r="J1548" s="0" t="n">
        <v>2</v>
      </c>
      <c r="K1548" s="0" t="n">
        <v>1</v>
      </c>
      <c r="L1548" s="0" t="n">
        <v>0</v>
      </c>
      <c r="M1548" s="0" t="n">
        <v>0</v>
      </c>
      <c r="N1548" s="0" t="s">
        <v>82</v>
      </c>
      <c r="O1548" s="0" t="s">
        <v>92</v>
      </c>
      <c r="P1548" s="0" t="s">
        <v>116</v>
      </c>
      <c r="Q1548" s="0" t="s">
        <v>94</v>
      </c>
      <c r="R1548" s="0" t="n">
        <v>0</v>
      </c>
      <c r="S1548" s="0" t="n">
        <v>0</v>
      </c>
      <c r="T1548" s="0" t="n">
        <v>0</v>
      </c>
      <c r="U1548" s="0" t="s">
        <v>95</v>
      </c>
      <c r="V1548" s="0" t="s">
        <v>95</v>
      </c>
      <c r="W1548" s="0" t="n">
        <v>0</v>
      </c>
      <c r="X1548" s="0" t="s">
        <v>120</v>
      </c>
      <c r="Y1548" s="0" t="n">
        <v>29</v>
      </c>
      <c r="AA1548" s="0" t="n">
        <v>20</v>
      </c>
      <c r="AB1548" s="0" t="s">
        <v>87</v>
      </c>
      <c r="AC1548" s="0" t="n">
        <v>75</v>
      </c>
      <c r="AD1548" s="0" t="n">
        <v>0</v>
      </c>
      <c r="AE1548" s="0" t="n">
        <v>0</v>
      </c>
      <c r="AF1548" s="0" t="s">
        <v>96</v>
      </c>
      <c r="AG1548" s="13" t="n">
        <v>42403</v>
      </c>
      <c r="AH1548" s="0" t="str">
        <f aca="false">B1548&amp;"|"&amp;C1548&amp;"|"&amp;D1548&amp;"|"&amp;E1548&amp;"|"&amp;F1548&amp;"|"&amp;G1548&amp;"|"&amp;H1548&amp;"|"&amp;I1548&amp;"|"&amp;J1548&amp;"|"&amp;K1548&amp;"|"&amp;L1548&amp;"|"&amp;M1548&amp;"|"&amp;N1548&amp;"|"&amp;O1548&amp;"|"&amp;P1548&amp;"|"&amp;Q1548&amp;"|"&amp;R1548&amp;"|"&amp;S1548&amp;"|"&amp;T1548&amp;"|"&amp;U1548&amp;"|"&amp;V1548&amp;"|"&amp;W1548&amp;"|"&amp;X1548&amp;"|"&amp;Y1548&amp;"|"&amp;Z1548&amp;"|"&amp;AA1548&amp;"|"&amp;AB1548&amp;"|"&amp;AC1548&amp;"|"&amp;AD1548&amp;"|"&amp;AE1548&amp;"|"&amp;AF1548&amp;"|"&amp;AG1548</f>
        <v>City Hotel|1|91|2016|March|12|18|0|2|1|0|0|BB|PRT|Groups|TA/TO|0|0|0|A|A|0|Non Refund|29||20|Transient|75|0|0|Canceled|42403</v>
      </c>
      <c r="AI1548" s="0" t="str">
        <f aca="false">IF(COUNTIF($AH$4:$AH$2603,AH1548)&gt;1,"Duplicate","Unique")</f>
        <v>Duplicate</v>
      </c>
      <c r="AJ1548" s="0" t="str">
        <f aca="false">IF(COUNTBLANK(B1548:AG1548)&gt;0,"Missing ("&amp;COUNTBLANK(B1548:AG1548)&amp;")","Complete")</f>
        <v>Missing (1)</v>
      </c>
    </row>
    <row r="1549" customFormat="false" ht="15" hidden="false" customHeight="false" outlineLevel="0" collapsed="false">
      <c r="A1549" s="14" t="n">
        <v>1546</v>
      </c>
      <c r="B1549" s="14" t="s">
        <v>90</v>
      </c>
      <c r="C1549" s="14" t="n">
        <v>0</v>
      </c>
      <c r="D1549" s="14" t="n">
        <v>6</v>
      </c>
      <c r="E1549" s="14" t="n">
        <v>2017</v>
      </c>
      <c r="F1549" s="14" t="s">
        <v>106</v>
      </c>
      <c r="G1549" s="14" t="n">
        <v>17</v>
      </c>
      <c r="H1549" s="14" t="n">
        <v>27</v>
      </c>
      <c r="I1549" s="14" t="n">
        <v>0</v>
      </c>
      <c r="J1549" s="14" t="n">
        <v>3</v>
      </c>
      <c r="K1549" s="14" t="n">
        <v>2</v>
      </c>
      <c r="L1549" s="14" t="n">
        <v>1</v>
      </c>
      <c r="M1549" s="14" t="n">
        <v>0</v>
      </c>
      <c r="N1549" s="14" t="s">
        <v>82</v>
      </c>
      <c r="O1549" s="14" t="s">
        <v>130</v>
      </c>
      <c r="P1549" s="14" t="s">
        <v>93</v>
      </c>
      <c r="Q1549" s="14" t="s">
        <v>94</v>
      </c>
      <c r="R1549" s="14" t="n">
        <v>0</v>
      </c>
      <c r="S1549" s="14" t="n">
        <v>0</v>
      </c>
      <c r="T1549" s="14" t="n">
        <v>0</v>
      </c>
      <c r="U1549" s="14" t="s">
        <v>109</v>
      </c>
      <c r="V1549" s="14" t="s">
        <v>109</v>
      </c>
      <c r="W1549" s="14" t="n">
        <v>0</v>
      </c>
      <c r="X1549" s="14" t="s">
        <v>86</v>
      </c>
      <c r="Y1549" s="14" t="n">
        <v>7</v>
      </c>
      <c r="Z1549" s="14"/>
      <c r="AA1549" s="14" t="n">
        <v>0</v>
      </c>
      <c r="AB1549" s="14" t="s">
        <v>87</v>
      </c>
      <c r="AC1549" s="14" t="n">
        <v>144.4</v>
      </c>
      <c r="AD1549" s="14" t="n">
        <v>0</v>
      </c>
      <c r="AE1549" s="14" t="n">
        <v>1</v>
      </c>
      <c r="AF1549" s="14" t="s">
        <v>88</v>
      </c>
      <c r="AG1549" s="15" t="n">
        <v>42855</v>
      </c>
      <c r="AH1549" s="14" t="str">
        <f aca="false">B1549&amp;"|"&amp;C1549&amp;"|"&amp;D1549&amp;"|"&amp;E1549&amp;"|"&amp;F1549&amp;"|"&amp;G1549&amp;"|"&amp;H1549&amp;"|"&amp;I1549&amp;"|"&amp;J1549&amp;"|"&amp;K1549&amp;"|"&amp;L1549&amp;"|"&amp;M1549&amp;"|"&amp;N1549&amp;"|"&amp;O1549&amp;"|"&amp;P1549&amp;"|"&amp;Q1549&amp;"|"&amp;R1549&amp;"|"&amp;S1549&amp;"|"&amp;T1549&amp;"|"&amp;U1549&amp;"|"&amp;V1549&amp;"|"&amp;W1549&amp;"|"&amp;X1549&amp;"|"&amp;Y1549&amp;"|"&amp;Z1549&amp;"|"&amp;AA1549&amp;"|"&amp;AB1549&amp;"|"&amp;AC1549&amp;"|"&amp;AD1549&amp;"|"&amp;AE1549&amp;"|"&amp;AF1549&amp;"|"&amp;AG1549</f>
        <v>City Hotel|0|6|2017|April|17|27|0|3|2|1|0|BB|NLD|Online TA|TA/TO|0|0|0|D|D|0|No Deposit|7||0|Transient|144.4|0|1|Check-Out|42855</v>
      </c>
      <c r="AI1549" s="14" t="str">
        <f aca="false">IF(COUNTIF($AH$4:$AH$2603,AH1549)&gt;1,"Duplicate","Unique")</f>
        <v>Unique</v>
      </c>
      <c r="AJ1549" s="14" t="str">
        <f aca="false">IF(COUNTBLANK(B1549:AG1549)&gt;0,"Missing ("&amp;COUNTBLANK(B1549:AG1549)&amp;")","Complete")</f>
        <v>Missing (1)</v>
      </c>
    </row>
    <row r="1550" customFormat="false" ht="15" hidden="false" customHeight="false" outlineLevel="0" collapsed="false">
      <c r="A1550" s="0" t="n">
        <v>1547</v>
      </c>
      <c r="B1550" s="0" t="s">
        <v>80</v>
      </c>
      <c r="C1550" s="0" t="n">
        <v>0</v>
      </c>
      <c r="D1550" s="0" t="n">
        <v>97</v>
      </c>
      <c r="E1550" s="0" t="n">
        <v>2016</v>
      </c>
      <c r="F1550" s="0" t="s">
        <v>103</v>
      </c>
      <c r="G1550" s="0" t="n">
        <v>10</v>
      </c>
      <c r="H1550" s="0" t="n">
        <v>4</v>
      </c>
      <c r="I1550" s="0" t="n">
        <v>3</v>
      </c>
      <c r="J1550" s="0" t="n">
        <v>7</v>
      </c>
      <c r="K1550" s="0" t="n">
        <v>2</v>
      </c>
      <c r="L1550" s="0" t="n">
        <v>0</v>
      </c>
      <c r="M1550" s="0" t="n">
        <v>0</v>
      </c>
      <c r="N1550" s="0" t="s">
        <v>82</v>
      </c>
      <c r="O1550" s="0" t="s">
        <v>117</v>
      </c>
      <c r="P1550" s="0" t="s">
        <v>99</v>
      </c>
      <c r="Q1550" s="0" t="s">
        <v>94</v>
      </c>
      <c r="R1550" s="0" t="n">
        <v>0</v>
      </c>
      <c r="S1550" s="0" t="n">
        <v>0</v>
      </c>
      <c r="T1550" s="0" t="n">
        <v>0</v>
      </c>
      <c r="U1550" s="0" t="s">
        <v>95</v>
      </c>
      <c r="V1550" s="0" t="s">
        <v>109</v>
      </c>
      <c r="W1550" s="0" t="n">
        <v>0</v>
      </c>
      <c r="X1550" s="0" t="s">
        <v>86</v>
      </c>
      <c r="Y1550" s="0" t="n">
        <v>6</v>
      </c>
      <c r="AA1550" s="0" t="n">
        <v>0</v>
      </c>
      <c r="AB1550" s="0" t="s">
        <v>87</v>
      </c>
      <c r="AC1550" s="0" t="n">
        <v>26</v>
      </c>
      <c r="AD1550" s="0" t="n">
        <v>0</v>
      </c>
      <c r="AE1550" s="0" t="n">
        <v>1</v>
      </c>
      <c r="AF1550" s="0" t="s">
        <v>88</v>
      </c>
      <c r="AG1550" s="13" t="n">
        <v>42443</v>
      </c>
      <c r="AH1550" s="0" t="str">
        <f aca="false">B1550&amp;"|"&amp;C1550&amp;"|"&amp;D1550&amp;"|"&amp;E1550&amp;"|"&amp;F1550&amp;"|"&amp;G1550&amp;"|"&amp;H1550&amp;"|"&amp;I1550&amp;"|"&amp;J1550&amp;"|"&amp;K1550&amp;"|"&amp;L1550&amp;"|"&amp;M1550&amp;"|"&amp;N1550&amp;"|"&amp;O1550&amp;"|"&amp;P1550&amp;"|"&amp;Q1550&amp;"|"&amp;R1550&amp;"|"&amp;S1550&amp;"|"&amp;T1550&amp;"|"&amp;U1550&amp;"|"&amp;V1550&amp;"|"&amp;W1550&amp;"|"&amp;X1550&amp;"|"&amp;Y1550&amp;"|"&amp;Z1550&amp;"|"&amp;AA1550&amp;"|"&amp;AB1550&amp;"|"&amp;AC1550&amp;"|"&amp;AD1550&amp;"|"&amp;AE1550&amp;"|"&amp;AF1550&amp;"|"&amp;AG1550</f>
        <v>Resort Hotel|0|97|2016|March|10|4|3|7|2|0|0|BB|BEL|Offline TA/TO|TA/TO|0|0|0|A|D|0|No Deposit|6||0|Transient|26|0|1|Check-Out|42443</v>
      </c>
      <c r="AI1550" s="0" t="str">
        <f aca="false">IF(COUNTIF($AH$4:$AH$2603,AH1550)&gt;1,"Duplicate","Unique")</f>
        <v>Unique</v>
      </c>
      <c r="AJ1550" s="0" t="str">
        <f aca="false">IF(COUNTBLANK(B1550:AG1550)&gt;0,"Missing ("&amp;COUNTBLANK(B1550:AG1550)&amp;")","Complete")</f>
        <v>Missing (1)</v>
      </c>
    </row>
    <row r="1551" customFormat="false" ht="15" hidden="false" customHeight="false" outlineLevel="0" collapsed="false">
      <c r="A1551" s="14" t="n">
        <v>1548</v>
      </c>
      <c r="B1551" s="14" t="s">
        <v>90</v>
      </c>
      <c r="C1551" s="14" t="n">
        <v>0</v>
      </c>
      <c r="D1551" s="14" t="n">
        <v>14</v>
      </c>
      <c r="E1551" s="14" t="n">
        <v>2015</v>
      </c>
      <c r="F1551" s="14" t="s">
        <v>111</v>
      </c>
      <c r="G1551" s="14" t="n">
        <v>42</v>
      </c>
      <c r="H1551" s="14" t="n">
        <v>15</v>
      </c>
      <c r="I1551" s="14" t="n">
        <v>0</v>
      </c>
      <c r="J1551" s="14" t="n">
        <v>1</v>
      </c>
      <c r="K1551" s="14" t="n">
        <v>1</v>
      </c>
      <c r="L1551" s="14" t="n">
        <v>0</v>
      </c>
      <c r="M1551" s="14" t="n">
        <v>0</v>
      </c>
      <c r="N1551" s="14" t="s">
        <v>82</v>
      </c>
      <c r="O1551" s="14" t="s">
        <v>158</v>
      </c>
      <c r="P1551" s="14" t="s">
        <v>99</v>
      </c>
      <c r="Q1551" s="14" t="s">
        <v>94</v>
      </c>
      <c r="R1551" s="14" t="n">
        <v>0</v>
      </c>
      <c r="S1551" s="14" t="n">
        <v>0</v>
      </c>
      <c r="T1551" s="14" t="n">
        <v>0</v>
      </c>
      <c r="U1551" s="14" t="s">
        <v>95</v>
      </c>
      <c r="V1551" s="14" t="s">
        <v>95</v>
      </c>
      <c r="W1551" s="14" t="n">
        <v>1</v>
      </c>
      <c r="X1551" s="14" t="s">
        <v>86</v>
      </c>
      <c r="Y1551" s="14" t="n">
        <v>99</v>
      </c>
      <c r="Z1551" s="14"/>
      <c r="AA1551" s="14" t="n">
        <v>0</v>
      </c>
      <c r="AB1551" s="14" t="s">
        <v>101</v>
      </c>
      <c r="AC1551" s="14" t="n">
        <v>100</v>
      </c>
      <c r="AD1551" s="14" t="n">
        <v>0</v>
      </c>
      <c r="AE1551" s="14" t="n">
        <v>0</v>
      </c>
      <c r="AF1551" s="14" t="s">
        <v>88</v>
      </c>
      <c r="AG1551" s="15" t="n">
        <v>42293</v>
      </c>
      <c r="AH1551" s="14" t="str">
        <f aca="false">B1551&amp;"|"&amp;C1551&amp;"|"&amp;D1551&amp;"|"&amp;E1551&amp;"|"&amp;F1551&amp;"|"&amp;G1551&amp;"|"&amp;H1551&amp;"|"&amp;I1551&amp;"|"&amp;J1551&amp;"|"&amp;K1551&amp;"|"&amp;L1551&amp;"|"&amp;M1551&amp;"|"&amp;N1551&amp;"|"&amp;O1551&amp;"|"&amp;P1551&amp;"|"&amp;Q1551&amp;"|"&amp;R1551&amp;"|"&amp;S1551&amp;"|"&amp;T1551&amp;"|"&amp;U1551&amp;"|"&amp;V1551&amp;"|"&amp;W1551&amp;"|"&amp;X1551&amp;"|"&amp;Y1551&amp;"|"&amp;Z1551&amp;"|"&amp;AA1551&amp;"|"&amp;AB1551&amp;"|"&amp;AC1551&amp;"|"&amp;AD1551&amp;"|"&amp;AE1551&amp;"|"&amp;AF1551&amp;"|"&amp;AG1551</f>
        <v>City Hotel|0|14|2015|October|42|15|0|1|1|0|0|BB|ITA|Offline TA/TO|TA/TO|0|0|0|A|A|1|No Deposit|99||0|Transient-Party|100|0|0|Check-Out|42293</v>
      </c>
      <c r="AI1551" s="14" t="str">
        <f aca="false">IF(COUNTIF($AH$4:$AH$2603,AH1551)&gt;1,"Duplicate","Unique")</f>
        <v>Unique</v>
      </c>
      <c r="AJ1551" s="14" t="str">
        <f aca="false">IF(COUNTBLANK(B1551:AG1551)&gt;0,"Missing ("&amp;COUNTBLANK(B1551:AG1551)&amp;")","Complete")</f>
        <v>Missing (1)</v>
      </c>
    </row>
    <row r="1552" customFormat="false" ht="15" hidden="false" customHeight="false" outlineLevel="0" collapsed="false">
      <c r="A1552" s="0" t="n">
        <v>1549</v>
      </c>
      <c r="B1552" s="0" t="s">
        <v>90</v>
      </c>
      <c r="C1552" s="0" t="n">
        <v>1</v>
      </c>
      <c r="D1552" s="0" t="n">
        <v>52</v>
      </c>
      <c r="E1552" s="0" t="n">
        <v>2017</v>
      </c>
      <c r="F1552" s="0" t="s">
        <v>103</v>
      </c>
      <c r="G1552" s="0" t="n">
        <v>11</v>
      </c>
      <c r="H1552" s="0" t="n">
        <v>13</v>
      </c>
      <c r="I1552" s="0" t="n">
        <v>1</v>
      </c>
      <c r="J1552" s="0" t="n">
        <v>1</v>
      </c>
      <c r="K1552" s="0" t="n">
        <v>1</v>
      </c>
      <c r="L1552" s="0" t="n">
        <v>0</v>
      </c>
      <c r="M1552" s="0" t="n">
        <v>0</v>
      </c>
      <c r="N1552" s="0" t="s">
        <v>82</v>
      </c>
      <c r="O1552" s="0" t="s">
        <v>92</v>
      </c>
      <c r="P1552" s="0" t="s">
        <v>99</v>
      </c>
      <c r="Q1552" s="0" t="s">
        <v>94</v>
      </c>
      <c r="R1552" s="0" t="n">
        <v>0</v>
      </c>
      <c r="S1552" s="0" t="n">
        <v>0</v>
      </c>
      <c r="T1552" s="0" t="n">
        <v>0</v>
      </c>
      <c r="U1552" s="0" t="s">
        <v>95</v>
      </c>
      <c r="V1552" s="0" t="s">
        <v>95</v>
      </c>
      <c r="W1552" s="0" t="n">
        <v>0</v>
      </c>
      <c r="X1552" s="0" t="s">
        <v>120</v>
      </c>
      <c r="Y1552" s="0" t="n">
        <v>56</v>
      </c>
      <c r="AA1552" s="0" t="n">
        <v>0</v>
      </c>
      <c r="AB1552" s="0" t="s">
        <v>87</v>
      </c>
      <c r="AC1552" s="0" t="n">
        <v>80</v>
      </c>
      <c r="AD1552" s="0" t="n">
        <v>0</v>
      </c>
      <c r="AE1552" s="0" t="n">
        <v>0</v>
      </c>
      <c r="AF1552" s="0" t="s">
        <v>96</v>
      </c>
      <c r="AG1552" s="13" t="n">
        <v>42755</v>
      </c>
      <c r="AH1552" s="0" t="str">
        <f aca="false">B1552&amp;"|"&amp;C1552&amp;"|"&amp;D1552&amp;"|"&amp;E1552&amp;"|"&amp;F1552&amp;"|"&amp;G1552&amp;"|"&amp;H1552&amp;"|"&amp;I1552&amp;"|"&amp;J1552&amp;"|"&amp;K1552&amp;"|"&amp;L1552&amp;"|"&amp;M1552&amp;"|"&amp;N1552&amp;"|"&amp;O1552&amp;"|"&amp;P1552&amp;"|"&amp;Q1552&amp;"|"&amp;R1552&amp;"|"&amp;S1552&amp;"|"&amp;T1552&amp;"|"&amp;U1552&amp;"|"&amp;V1552&amp;"|"&amp;W1552&amp;"|"&amp;X1552&amp;"|"&amp;Y1552&amp;"|"&amp;Z1552&amp;"|"&amp;AA1552&amp;"|"&amp;AB1552&amp;"|"&amp;AC1552&amp;"|"&amp;AD1552&amp;"|"&amp;AE1552&amp;"|"&amp;AF1552&amp;"|"&amp;AG1552</f>
        <v>City Hotel|1|52|2017|March|11|13|1|1|1|0|0|BB|PRT|Offline TA/TO|TA/TO|0|0|0|A|A|0|Non Refund|56||0|Transient|80|0|0|Canceled|42755</v>
      </c>
      <c r="AI1552" s="0" t="str">
        <f aca="false">IF(COUNTIF($AH$4:$AH$2603,AH1552)&gt;1,"Duplicate","Unique")</f>
        <v>Unique</v>
      </c>
      <c r="AJ1552" s="0" t="str">
        <f aca="false">IF(COUNTBLANK(B1552:AG1552)&gt;0,"Missing ("&amp;COUNTBLANK(B1552:AG1552)&amp;")","Complete")</f>
        <v>Missing (1)</v>
      </c>
    </row>
    <row r="1553" customFormat="false" ht="15" hidden="false" customHeight="false" outlineLevel="0" collapsed="false">
      <c r="A1553" s="14" t="n">
        <v>1550</v>
      </c>
      <c r="B1553" s="14" t="s">
        <v>90</v>
      </c>
      <c r="C1553" s="14" t="n">
        <v>0</v>
      </c>
      <c r="D1553" s="14" t="n">
        <v>287</v>
      </c>
      <c r="E1553" s="14" t="n">
        <v>2016</v>
      </c>
      <c r="F1553" s="14" t="s">
        <v>119</v>
      </c>
      <c r="G1553" s="14" t="n">
        <v>35</v>
      </c>
      <c r="H1553" s="14" t="n">
        <v>24</v>
      </c>
      <c r="I1553" s="14" t="n">
        <v>1</v>
      </c>
      <c r="J1553" s="14" t="n">
        <v>4</v>
      </c>
      <c r="K1553" s="14" t="n">
        <v>2</v>
      </c>
      <c r="L1553" s="14" t="n">
        <v>1</v>
      </c>
      <c r="M1553" s="14" t="n">
        <v>0</v>
      </c>
      <c r="N1553" s="14" t="s">
        <v>82</v>
      </c>
      <c r="O1553" s="14" t="s">
        <v>108</v>
      </c>
      <c r="P1553" s="14" t="s">
        <v>84</v>
      </c>
      <c r="Q1553" s="14" t="s">
        <v>84</v>
      </c>
      <c r="R1553" s="14" t="n">
        <v>0</v>
      </c>
      <c r="S1553" s="14" t="n">
        <v>0</v>
      </c>
      <c r="T1553" s="14" t="n">
        <v>0</v>
      </c>
      <c r="U1553" s="14" t="s">
        <v>95</v>
      </c>
      <c r="V1553" s="14" t="s">
        <v>95</v>
      </c>
      <c r="W1553" s="14" t="n">
        <v>0</v>
      </c>
      <c r="X1553" s="14" t="s">
        <v>86</v>
      </c>
      <c r="Y1553" s="14"/>
      <c r="Z1553" s="14"/>
      <c r="AA1553" s="14" t="n">
        <v>0</v>
      </c>
      <c r="AB1553" s="14" t="s">
        <v>87</v>
      </c>
      <c r="AC1553" s="14" t="n">
        <v>90.1</v>
      </c>
      <c r="AD1553" s="14" t="n">
        <v>0</v>
      </c>
      <c r="AE1553" s="14" t="n">
        <v>1</v>
      </c>
      <c r="AF1553" s="14" t="s">
        <v>88</v>
      </c>
      <c r="AG1553" s="15" t="n">
        <v>42611</v>
      </c>
      <c r="AH1553" s="14" t="str">
        <f aca="false">B1553&amp;"|"&amp;C1553&amp;"|"&amp;D1553&amp;"|"&amp;E1553&amp;"|"&amp;F1553&amp;"|"&amp;G1553&amp;"|"&amp;H1553&amp;"|"&amp;I1553&amp;"|"&amp;J1553&amp;"|"&amp;K1553&amp;"|"&amp;L1553&amp;"|"&amp;M1553&amp;"|"&amp;N1553&amp;"|"&amp;O1553&amp;"|"&amp;P1553&amp;"|"&amp;Q1553&amp;"|"&amp;R1553&amp;"|"&amp;S1553&amp;"|"&amp;T1553&amp;"|"&amp;U1553&amp;"|"&amp;V1553&amp;"|"&amp;W1553&amp;"|"&amp;X1553&amp;"|"&amp;Y1553&amp;"|"&amp;Z1553&amp;"|"&amp;AA1553&amp;"|"&amp;AB1553&amp;"|"&amp;AC1553&amp;"|"&amp;AD1553&amp;"|"&amp;AE1553&amp;"|"&amp;AF1553&amp;"|"&amp;AG1553</f>
        <v>City Hotel|0|287|2016|August|35|24|1|4|2|1|0|BB|DEU|Direct|Direct|0|0|0|A|A|0|No Deposit|||0|Transient|90.1|0|1|Check-Out|42611</v>
      </c>
      <c r="AI1553" s="14" t="str">
        <f aca="false">IF(COUNTIF($AH$4:$AH$2603,AH1553)&gt;1,"Duplicate","Unique")</f>
        <v>Unique</v>
      </c>
      <c r="AJ1553" s="14" t="str">
        <f aca="false">IF(COUNTBLANK(B1553:AG1553)&gt;0,"Missing ("&amp;COUNTBLANK(B1553:AG1553)&amp;")","Complete")</f>
        <v>Missing (2)</v>
      </c>
    </row>
    <row r="1554" customFormat="false" ht="15" hidden="false" customHeight="false" outlineLevel="0" collapsed="false">
      <c r="A1554" s="0" t="n">
        <v>1551</v>
      </c>
      <c r="B1554" s="0" t="s">
        <v>90</v>
      </c>
      <c r="C1554" s="0" t="n">
        <v>1</v>
      </c>
      <c r="D1554" s="0" t="n">
        <v>121</v>
      </c>
      <c r="E1554" s="0" t="n">
        <v>2017</v>
      </c>
      <c r="F1554" s="0" t="s">
        <v>106</v>
      </c>
      <c r="G1554" s="0" t="n">
        <v>15</v>
      </c>
      <c r="H1554" s="0" t="n">
        <v>12</v>
      </c>
      <c r="I1554" s="0" t="n">
        <v>0</v>
      </c>
      <c r="J1554" s="0" t="n">
        <v>4</v>
      </c>
      <c r="K1554" s="0" t="n">
        <v>3</v>
      </c>
      <c r="L1554" s="0" t="n">
        <v>0</v>
      </c>
      <c r="M1554" s="0" t="n">
        <v>0</v>
      </c>
      <c r="N1554" s="0" t="s">
        <v>82</v>
      </c>
      <c r="O1554" s="0" t="s">
        <v>122</v>
      </c>
      <c r="P1554" s="0" t="s">
        <v>93</v>
      </c>
      <c r="Q1554" s="0" t="s">
        <v>94</v>
      </c>
      <c r="R1554" s="0" t="n">
        <v>0</v>
      </c>
      <c r="S1554" s="0" t="n">
        <v>0</v>
      </c>
      <c r="T1554" s="0" t="n">
        <v>0</v>
      </c>
      <c r="U1554" s="0" t="s">
        <v>109</v>
      </c>
      <c r="V1554" s="0" t="s">
        <v>109</v>
      </c>
      <c r="W1554" s="0" t="n">
        <v>0</v>
      </c>
      <c r="X1554" s="0" t="s">
        <v>86</v>
      </c>
      <c r="Y1554" s="0" t="n">
        <v>9</v>
      </c>
      <c r="AA1554" s="0" t="n">
        <v>0</v>
      </c>
      <c r="AB1554" s="0" t="s">
        <v>87</v>
      </c>
      <c r="AC1554" s="0" t="n">
        <v>173.25</v>
      </c>
      <c r="AD1554" s="0" t="n">
        <v>0</v>
      </c>
      <c r="AE1554" s="0" t="n">
        <v>0</v>
      </c>
      <c r="AF1554" s="0" t="s">
        <v>96</v>
      </c>
      <c r="AG1554" s="13" t="n">
        <v>42719</v>
      </c>
      <c r="AH1554" s="0" t="str">
        <f aca="false">B1554&amp;"|"&amp;C1554&amp;"|"&amp;D1554&amp;"|"&amp;E1554&amp;"|"&amp;F1554&amp;"|"&amp;G1554&amp;"|"&amp;H1554&amp;"|"&amp;I1554&amp;"|"&amp;J1554&amp;"|"&amp;K1554&amp;"|"&amp;L1554&amp;"|"&amp;M1554&amp;"|"&amp;N1554&amp;"|"&amp;O1554&amp;"|"&amp;P1554&amp;"|"&amp;Q1554&amp;"|"&amp;R1554&amp;"|"&amp;S1554&amp;"|"&amp;T1554&amp;"|"&amp;U1554&amp;"|"&amp;V1554&amp;"|"&amp;W1554&amp;"|"&amp;X1554&amp;"|"&amp;Y1554&amp;"|"&amp;Z1554&amp;"|"&amp;AA1554&amp;"|"&amp;AB1554&amp;"|"&amp;AC1554&amp;"|"&amp;AD1554&amp;"|"&amp;AE1554&amp;"|"&amp;AF1554&amp;"|"&amp;AG1554</f>
        <v>City Hotel|1|121|2017|April|15|12|0|4|3|0|0|BB|FRA|Online TA|TA/TO|0|0|0|D|D|0|No Deposit|9||0|Transient|173.25|0|0|Canceled|42719</v>
      </c>
      <c r="AI1554" s="0" t="str">
        <f aca="false">IF(COUNTIF($AH$4:$AH$2603,AH1554)&gt;1,"Duplicate","Unique")</f>
        <v>Unique</v>
      </c>
      <c r="AJ1554" s="0" t="str">
        <f aca="false">IF(COUNTBLANK(B1554:AG1554)&gt;0,"Missing ("&amp;COUNTBLANK(B1554:AG1554)&amp;")","Complete")</f>
        <v>Missing (1)</v>
      </c>
    </row>
    <row r="1555" customFormat="false" ht="15" hidden="false" customHeight="false" outlineLevel="0" collapsed="false">
      <c r="A1555" s="14" t="n">
        <v>1552</v>
      </c>
      <c r="B1555" s="14" t="s">
        <v>80</v>
      </c>
      <c r="C1555" s="14" t="n">
        <v>1</v>
      </c>
      <c r="D1555" s="14" t="n">
        <v>7</v>
      </c>
      <c r="E1555" s="14" t="n">
        <v>2017</v>
      </c>
      <c r="F1555" s="14" t="s">
        <v>121</v>
      </c>
      <c r="G1555" s="14" t="n">
        <v>22</v>
      </c>
      <c r="H1555" s="14" t="n">
        <v>30</v>
      </c>
      <c r="I1555" s="14" t="n">
        <v>0</v>
      </c>
      <c r="J1555" s="14" t="n">
        <v>3</v>
      </c>
      <c r="K1555" s="14" t="n">
        <v>2</v>
      </c>
      <c r="L1555" s="14" t="n">
        <v>0</v>
      </c>
      <c r="M1555" s="14" t="n">
        <v>0</v>
      </c>
      <c r="N1555" s="14" t="s">
        <v>82</v>
      </c>
      <c r="O1555" s="14" t="s">
        <v>151</v>
      </c>
      <c r="P1555" s="14" t="s">
        <v>93</v>
      </c>
      <c r="Q1555" s="14" t="s">
        <v>94</v>
      </c>
      <c r="R1555" s="14" t="n">
        <v>0</v>
      </c>
      <c r="S1555" s="14" t="n">
        <v>0</v>
      </c>
      <c r="T1555" s="14" t="n">
        <v>0</v>
      </c>
      <c r="U1555" s="14" t="s">
        <v>124</v>
      </c>
      <c r="V1555" s="14" t="s">
        <v>124</v>
      </c>
      <c r="W1555" s="14" t="n">
        <v>0</v>
      </c>
      <c r="X1555" s="14" t="s">
        <v>86</v>
      </c>
      <c r="Y1555" s="14" t="n">
        <v>240</v>
      </c>
      <c r="Z1555" s="14"/>
      <c r="AA1555" s="14" t="n">
        <v>0</v>
      </c>
      <c r="AB1555" s="14" t="s">
        <v>87</v>
      </c>
      <c r="AC1555" s="14" t="n">
        <v>120</v>
      </c>
      <c r="AD1555" s="14" t="n">
        <v>0</v>
      </c>
      <c r="AE1555" s="14" t="n">
        <v>1</v>
      </c>
      <c r="AF1555" s="14" t="s">
        <v>96</v>
      </c>
      <c r="AG1555" s="15" t="n">
        <v>42879</v>
      </c>
      <c r="AH1555" s="14" t="str">
        <f aca="false">B1555&amp;"|"&amp;C1555&amp;"|"&amp;D1555&amp;"|"&amp;E1555&amp;"|"&amp;F1555&amp;"|"&amp;G1555&amp;"|"&amp;H1555&amp;"|"&amp;I1555&amp;"|"&amp;J1555&amp;"|"&amp;K1555&amp;"|"&amp;L1555&amp;"|"&amp;M1555&amp;"|"&amp;N1555&amp;"|"&amp;O1555&amp;"|"&amp;P1555&amp;"|"&amp;Q1555&amp;"|"&amp;R1555&amp;"|"&amp;S1555&amp;"|"&amp;T1555&amp;"|"&amp;U1555&amp;"|"&amp;V1555&amp;"|"&amp;W1555&amp;"|"&amp;X1555&amp;"|"&amp;Y1555&amp;"|"&amp;Z1555&amp;"|"&amp;AA1555&amp;"|"&amp;AB1555&amp;"|"&amp;AC1555&amp;"|"&amp;AD1555&amp;"|"&amp;AE1555&amp;"|"&amp;AF1555&amp;"|"&amp;AG1555</f>
        <v>Resort Hotel|1|7|2017|May|22|30|0|3|2|0|0|BB|CN|Online TA|TA/TO|0|0|0|E|E|0|No Deposit|240||0|Transient|120|0|1|Canceled|42879</v>
      </c>
      <c r="AI1555" s="14" t="str">
        <f aca="false">IF(COUNTIF($AH$4:$AH$2603,AH1555)&gt;1,"Duplicate","Unique")</f>
        <v>Unique</v>
      </c>
      <c r="AJ1555" s="14" t="str">
        <f aca="false">IF(COUNTBLANK(B1555:AG1555)&gt;0,"Missing ("&amp;COUNTBLANK(B1555:AG1555)&amp;")","Complete")</f>
        <v>Missing (1)</v>
      </c>
    </row>
    <row r="1556" customFormat="false" ht="15" hidden="false" customHeight="false" outlineLevel="0" collapsed="false">
      <c r="A1556" s="0" t="n">
        <v>1553</v>
      </c>
      <c r="B1556" s="0" t="s">
        <v>80</v>
      </c>
      <c r="C1556" s="0" t="n">
        <v>1</v>
      </c>
      <c r="D1556" s="0" t="n">
        <v>72</v>
      </c>
      <c r="E1556" s="0" t="n">
        <v>2016</v>
      </c>
      <c r="F1556" s="0" t="s">
        <v>118</v>
      </c>
      <c r="G1556" s="0" t="n">
        <v>6</v>
      </c>
      <c r="H1556" s="0" t="n">
        <v>6</v>
      </c>
      <c r="I1556" s="0" t="n">
        <v>2</v>
      </c>
      <c r="J1556" s="0" t="n">
        <v>1</v>
      </c>
      <c r="K1556" s="0" t="n">
        <v>2</v>
      </c>
      <c r="L1556" s="0" t="n">
        <v>0</v>
      </c>
      <c r="M1556" s="0" t="n">
        <v>0</v>
      </c>
      <c r="N1556" s="0" t="s">
        <v>112</v>
      </c>
      <c r="O1556" s="0" t="s">
        <v>92</v>
      </c>
      <c r="P1556" s="0" t="s">
        <v>116</v>
      </c>
      <c r="Q1556" s="0" t="s">
        <v>84</v>
      </c>
      <c r="R1556" s="0" t="n">
        <v>0</v>
      </c>
      <c r="S1556" s="0" t="n">
        <v>0</v>
      </c>
      <c r="T1556" s="0" t="n">
        <v>0</v>
      </c>
      <c r="U1556" s="0" t="s">
        <v>109</v>
      </c>
      <c r="V1556" s="0" t="s">
        <v>109</v>
      </c>
      <c r="W1556" s="0" t="n">
        <v>0</v>
      </c>
      <c r="X1556" s="0" t="s">
        <v>86</v>
      </c>
      <c r="AA1556" s="0" t="n">
        <v>0</v>
      </c>
      <c r="AB1556" s="0" t="s">
        <v>101</v>
      </c>
      <c r="AC1556" s="0" t="n">
        <v>73.33</v>
      </c>
      <c r="AD1556" s="0" t="n">
        <v>0</v>
      </c>
      <c r="AE1556" s="0" t="n">
        <v>0</v>
      </c>
      <c r="AF1556" s="0" t="s">
        <v>96</v>
      </c>
      <c r="AG1556" s="13" t="n">
        <v>42388</v>
      </c>
      <c r="AH1556" s="0" t="str">
        <f aca="false">B1556&amp;"|"&amp;C1556&amp;"|"&amp;D1556&amp;"|"&amp;E1556&amp;"|"&amp;F1556&amp;"|"&amp;G1556&amp;"|"&amp;H1556&amp;"|"&amp;I1556&amp;"|"&amp;J1556&amp;"|"&amp;K1556&amp;"|"&amp;L1556&amp;"|"&amp;M1556&amp;"|"&amp;N1556&amp;"|"&amp;O1556&amp;"|"&amp;P1556&amp;"|"&amp;Q1556&amp;"|"&amp;R1556&amp;"|"&amp;S1556&amp;"|"&amp;T1556&amp;"|"&amp;U1556&amp;"|"&amp;V1556&amp;"|"&amp;W1556&amp;"|"&amp;X1556&amp;"|"&amp;Y1556&amp;"|"&amp;Z1556&amp;"|"&amp;AA1556&amp;"|"&amp;AB1556&amp;"|"&amp;AC1556&amp;"|"&amp;AD1556&amp;"|"&amp;AE1556&amp;"|"&amp;AF1556&amp;"|"&amp;AG1556</f>
        <v>Resort Hotel|1|72|2016|February|6|6|2|1|2|0|0|HB|PRT|Groups|Direct|0|0|0|D|D|0|No Deposit|||0|Transient-Party|73.33|0|0|Canceled|42388</v>
      </c>
      <c r="AI1556" s="0" t="str">
        <f aca="false">IF(COUNTIF($AH$4:$AH$2603,AH1556)&gt;1,"Duplicate","Unique")</f>
        <v>Duplicate</v>
      </c>
      <c r="AJ1556" s="0" t="str">
        <f aca="false">IF(COUNTBLANK(B1556:AG1556)&gt;0,"Missing ("&amp;COUNTBLANK(B1556:AG1556)&amp;")","Complete")</f>
        <v>Missing (2)</v>
      </c>
    </row>
    <row r="1557" customFormat="false" ht="15" hidden="false" customHeight="false" outlineLevel="0" collapsed="false">
      <c r="A1557" s="14" t="n">
        <v>1554</v>
      </c>
      <c r="B1557" s="14" t="s">
        <v>80</v>
      </c>
      <c r="C1557" s="14" t="n">
        <v>0</v>
      </c>
      <c r="D1557" s="14" t="n">
        <v>129</v>
      </c>
      <c r="E1557" s="14" t="n">
        <v>2016</v>
      </c>
      <c r="F1557" s="14" t="s">
        <v>119</v>
      </c>
      <c r="G1557" s="14" t="n">
        <v>32</v>
      </c>
      <c r="H1557" s="14" t="n">
        <v>6</v>
      </c>
      <c r="I1557" s="14" t="n">
        <v>2</v>
      </c>
      <c r="J1557" s="14" t="n">
        <v>5</v>
      </c>
      <c r="K1557" s="14" t="n">
        <v>2</v>
      </c>
      <c r="L1557" s="14" t="n">
        <v>2</v>
      </c>
      <c r="M1557" s="14" t="n">
        <v>0</v>
      </c>
      <c r="N1557" s="14" t="s">
        <v>112</v>
      </c>
      <c r="O1557" s="14" t="s">
        <v>115</v>
      </c>
      <c r="P1557" s="14" t="s">
        <v>93</v>
      </c>
      <c r="Q1557" s="14" t="s">
        <v>94</v>
      </c>
      <c r="R1557" s="14" t="n">
        <v>0</v>
      </c>
      <c r="S1557" s="14" t="n">
        <v>0</v>
      </c>
      <c r="T1557" s="14" t="n">
        <v>0</v>
      </c>
      <c r="U1557" s="14" t="s">
        <v>156</v>
      </c>
      <c r="V1557" s="14" t="s">
        <v>156</v>
      </c>
      <c r="W1557" s="14" t="n">
        <v>0</v>
      </c>
      <c r="X1557" s="14" t="s">
        <v>86</v>
      </c>
      <c r="Y1557" s="14" t="n">
        <v>242</v>
      </c>
      <c r="Z1557" s="14"/>
      <c r="AA1557" s="14" t="n">
        <v>0</v>
      </c>
      <c r="AB1557" s="14" t="s">
        <v>87</v>
      </c>
      <c r="AC1557" s="14" t="n">
        <v>327.4</v>
      </c>
      <c r="AD1557" s="14" t="n">
        <v>0</v>
      </c>
      <c r="AE1557" s="14" t="n">
        <v>2</v>
      </c>
      <c r="AF1557" s="14" t="s">
        <v>88</v>
      </c>
      <c r="AG1557" s="15" t="n">
        <v>42595</v>
      </c>
      <c r="AH1557" s="14" t="str">
        <f aca="false">B1557&amp;"|"&amp;C1557&amp;"|"&amp;D1557&amp;"|"&amp;E1557&amp;"|"&amp;F1557&amp;"|"&amp;G1557&amp;"|"&amp;H1557&amp;"|"&amp;I1557&amp;"|"&amp;J1557&amp;"|"&amp;K1557&amp;"|"&amp;L1557&amp;"|"&amp;M1557&amp;"|"&amp;N1557&amp;"|"&amp;O1557&amp;"|"&amp;P1557&amp;"|"&amp;Q1557&amp;"|"&amp;R1557&amp;"|"&amp;S1557&amp;"|"&amp;T1557&amp;"|"&amp;U1557&amp;"|"&amp;V1557&amp;"|"&amp;W1557&amp;"|"&amp;X1557&amp;"|"&amp;Y1557&amp;"|"&amp;Z1557&amp;"|"&amp;AA1557&amp;"|"&amp;AB1557&amp;"|"&amp;AC1557&amp;"|"&amp;AD1557&amp;"|"&amp;AE1557&amp;"|"&amp;AF1557&amp;"|"&amp;AG1557</f>
        <v>Resort Hotel|0|129|2016|August|32|6|2|5|2|2|0|HB|ESP|Online TA|TA/TO|0|0|0|C|C|0|No Deposit|242||0|Transient|327.4|0|2|Check-Out|42595</v>
      </c>
      <c r="AI1557" s="14" t="str">
        <f aca="false">IF(COUNTIF($AH$4:$AH$2603,AH1557)&gt;1,"Duplicate","Unique")</f>
        <v>Unique</v>
      </c>
      <c r="AJ1557" s="14" t="str">
        <f aca="false">IF(COUNTBLANK(B1557:AG1557)&gt;0,"Missing ("&amp;COUNTBLANK(B1557:AG1557)&amp;")","Complete")</f>
        <v>Missing (1)</v>
      </c>
    </row>
    <row r="1558" customFormat="false" ht="15" hidden="false" customHeight="false" outlineLevel="0" collapsed="false">
      <c r="A1558" s="0" t="n">
        <v>1555</v>
      </c>
      <c r="B1558" s="0" t="s">
        <v>90</v>
      </c>
      <c r="C1558" s="0" t="n">
        <v>0</v>
      </c>
      <c r="D1558" s="0" t="n">
        <v>4</v>
      </c>
      <c r="E1558" s="0" t="n">
        <v>2015</v>
      </c>
      <c r="F1558" s="0" t="s">
        <v>113</v>
      </c>
      <c r="G1558" s="0" t="n">
        <v>48</v>
      </c>
      <c r="H1558" s="0" t="n">
        <v>27</v>
      </c>
      <c r="I1558" s="0" t="n">
        <v>0</v>
      </c>
      <c r="J1558" s="0" t="n">
        <v>2</v>
      </c>
      <c r="K1558" s="0" t="n">
        <v>1</v>
      </c>
      <c r="L1558" s="0" t="n">
        <v>0</v>
      </c>
      <c r="M1558" s="0" t="n">
        <v>0</v>
      </c>
      <c r="N1558" s="0" t="s">
        <v>82</v>
      </c>
      <c r="O1558" s="0" t="s">
        <v>115</v>
      </c>
      <c r="P1558" s="0" t="s">
        <v>116</v>
      </c>
      <c r="Q1558" s="0" t="s">
        <v>94</v>
      </c>
      <c r="R1558" s="0" t="n">
        <v>0</v>
      </c>
      <c r="S1558" s="0" t="n">
        <v>0</v>
      </c>
      <c r="T1558" s="0" t="n">
        <v>0</v>
      </c>
      <c r="U1558" s="0" t="s">
        <v>95</v>
      </c>
      <c r="V1558" s="0" t="s">
        <v>95</v>
      </c>
      <c r="W1558" s="0" t="n">
        <v>0</v>
      </c>
      <c r="X1558" s="0" t="s">
        <v>86</v>
      </c>
      <c r="Y1558" s="0" t="n">
        <v>1</v>
      </c>
      <c r="AA1558" s="0" t="n">
        <v>0</v>
      </c>
      <c r="AB1558" s="0" t="s">
        <v>101</v>
      </c>
      <c r="AC1558" s="0" t="n">
        <v>62</v>
      </c>
      <c r="AD1558" s="0" t="n">
        <v>0</v>
      </c>
      <c r="AE1558" s="0" t="n">
        <v>0</v>
      </c>
      <c r="AF1558" s="0" t="s">
        <v>88</v>
      </c>
      <c r="AG1558" s="13" t="n">
        <v>42337</v>
      </c>
      <c r="AH1558" s="0" t="str">
        <f aca="false">B1558&amp;"|"&amp;C1558&amp;"|"&amp;D1558&amp;"|"&amp;E1558&amp;"|"&amp;F1558&amp;"|"&amp;G1558&amp;"|"&amp;H1558&amp;"|"&amp;I1558&amp;"|"&amp;J1558&amp;"|"&amp;K1558&amp;"|"&amp;L1558&amp;"|"&amp;M1558&amp;"|"&amp;N1558&amp;"|"&amp;O1558&amp;"|"&amp;P1558&amp;"|"&amp;Q1558&amp;"|"&amp;R1558&amp;"|"&amp;S1558&amp;"|"&amp;T1558&amp;"|"&amp;U1558&amp;"|"&amp;V1558&amp;"|"&amp;W1558&amp;"|"&amp;X1558&amp;"|"&amp;Y1558&amp;"|"&amp;Z1558&amp;"|"&amp;AA1558&amp;"|"&amp;AB1558&amp;"|"&amp;AC1558&amp;"|"&amp;AD1558&amp;"|"&amp;AE1558&amp;"|"&amp;AF1558&amp;"|"&amp;AG1558</f>
        <v>City Hotel|0|4|2015|November|48|27|0|2|1|0|0|BB|ESP|Groups|TA/TO|0|0|0|A|A|0|No Deposit|1||0|Transient-Party|62|0|0|Check-Out|42337</v>
      </c>
      <c r="AI1558" s="0" t="str">
        <f aca="false">IF(COUNTIF($AH$4:$AH$2603,AH1558)&gt;1,"Duplicate","Unique")</f>
        <v>Unique</v>
      </c>
      <c r="AJ1558" s="0" t="str">
        <f aca="false">IF(COUNTBLANK(B1558:AG1558)&gt;0,"Missing ("&amp;COUNTBLANK(B1558:AG1558)&amp;")","Complete")</f>
        <v>Missing (1)</v>
      </c>
    </row>
    <row r="1559" customFormat="false" ht="15" hidden="false" customHeight="false" outlineLevel="0" collapsed="false">
      <c r="A1559" s="14" t="n">
        <v>1556</v>
      </c>
      <c r="B1559" s="14" t="s">
        <v>90</v>
      </c>
      <c r="C1559" s="14" t="n">
        <v>0</v>
      </c>
      <c r="D1559" s="14" t="n">
        <v>47</v>
      </c>
      <c r="E1559" s="14" t="n">
        <v>2016</v>
      </c>
      <c r="F1559" s="14" t="s">
        <v>113</v>
      </c>
      <c r="G1559" s="14" t="n">
        <v>46</v>
      </c>
      <c r="H1559" s="14" t="n">
        <v>12</v>
      </c>
      <c r="I1559" s="14" t="n">
        <v>2</v>
      </c>
      <c r="J1559" s="14" t="n">
        <v>2</v>
      </c>
      <c r="K1559" s="14" t="n">
        <v>2</v>
      </c>
      <c r="L1559" s="14" t="n">
        <v>0</v>
      </c>
      <c r="M1559" s="14" t="n">
        <v>0</v>
      </c>
      <c r="N1559" s="14" t="s">
        <v>82</v>
      </c>
      <c r="O1559" s="14" t="s">
        <v>189</v>
      </c>
      <c r="P1559" s="14" t="s">
        <v>84</v>
      </c>
      <c r="Q1559" s="14" t="s">
        <v>84</v>
      </c>
      <c r="R1559" s="14" t="n">
        <v>0</v>
      </c>
      <c r="S1559" s="14" t="n">
        <v>0</v>
      </c>
      <c r="T1559" s="14" t="n">
        <v>0</v>
      </c>
      <c r="U1559" s="14" t="s">
        <v>95</v>
      </c>
      <c r="V1559" s="14" t="s">
        <v>95</v>
      </c>
      <c r="W1559" s="14" t="n">
        <v>1</v>
      </c>
      <c r="X1559" s="14" t="s">
        <v>86</v>
      </c>
      <c r="Y1559" s="14" t="n">
        <v>14</v>
      </c>
      <c r="Z1559" s="14"/>
      <c r="AA1559" s="14" t="n">
        <v>0</v>
      </c>
      <c r="AB1559" s="14" t="s">
        <v>87</v>
      </c>
      <c r="AC1559" s="14" t="n">
        <v>85.75</v>
      </c>
      <c r="AD1559" s="14" t="n">
        <v>0</v>
      </c>
      <c r="AE1559" s="14" t="n">
        <v>1</v>
      </c>
      <c r="AF1559" s="14" t="s">
        <v>88</v>
      </c>
      <c r="AG1559" s="15" t="n">
        <v>42690</v>
      </c>
      <c r="AH1559" s="14" t="str">
        <f aca="false">B1559&amp;"|"&amp;C1559&amp;"|"&amp;D1559&amp;"|"&amp;E1559&amp;"|"&amp;F1559&amp;"|"&amp;G1559&amp;"|"&amp;H1559&amp;"|"&amp;I1559&amp;"|"&amp;J1559&amp;"|"&amp;K1559&amp;"|"&amp;L1559&amp;"|"&amp;M1559&amp;"|"&amp;N1559&amp;"|"&amp;O1559&amp;"|"&amp;P1559&amp;"|"&amp;Q1559&amp;"|"&amp;R1559&amp;"|"&amp;S1559&amp;"|"&amp;T1559&amp;"|"&amp;U1559&amp;"|"&amp;V1559&amp;"|"&amp;W1559&amp;"|"&amp;X1559&amp;"|"&amp;Y1559&amp;"|"&amp;Z1559&amp;"|"&amp;AA1559&amp;"|"&amp;AB1559&amp;"|"&amp;AC1559&amp;"|"&amp;AD1559&amp;"|"&amp;AE1559&amp;"|"&amp;AF1559&amp;"|"&amp;AG1559</f>
        <v>City Hotel|0|47|2016|November|46|12|2|2|2|0|0|BB|SGP|Direct|Direct|0|0|0|A|A|1|No Deposit|14||0|Transient|85.75|0|1|Check-Out|42690</v>
      </c>
      <c r="AI1559" s="14" t="str">
        <f aca="false">IF(COUNTIF($AH$4:$AH$2603,AH1559)&gt;1,"Duplicate","Unique")</f>
        <v>Unique</v>
      </c>
      <c r="AJ1559" s="14" t="str">
        <f aca="false">IF(COUNTBLANK(B1559:AG1559)&gt;0,"Missing ("&amp;COUNTBLANK(B1559:AG1559)&amp;")","Complete")</f>
        <v>Missing (1)</v>
      </c>
    </row>
    <row r="1560" customFormat="false" ht="15" hidden="false" customHeight="false" outlineLevel="0" collapsed="false">
      <c r="A1560" s="0" t="n">
        <v>1557</v>
      </c>
      <c r="B1560" s="0" t="s">
        <v>90</v>
      </c>
      <c r="C1560" s="0" t="n">
        <v>0</v>
      </c>
      <c r="D1560" s="0" t="n">
        <v>110</v>
      </c>
      <c r="E1560" s="0" t="n">
        <v>2016</v>
      </c>
      <c r="F1560" s="0" t="s">
        <v>111</v>
      </c>
      <c r="G1560" s="0" t="n">
        <v>42</v>
      </c>
      <c r="H1560" s="0" t="n">
        <v>9</v>
      </c>
      <c r="I1560" s="0" t="n">
        <v>1</v>
      </c>
      <c r="J1560" s="0" t="n">
        <v>0</v>
      </c>
      <c r="K1560" s="0" t="n">
        <v>1</v>
      </c>
      <c r="L1560" s="0" t="n">
        <v>0</v>
      </c>
      <c r="M1560" s="0" t="n">
        <v>0</v>
      </c>
      <c r="N1560" s="0" t="s">
        <v>82</v>
      </c>
      <c r="O1560" s="0" t="s">
        <v>104</v>
      </c>
      <c r="P1560" s="0" t="s">
        <v>99</v>
      </c>
      <c r="Q1560" s="0" t="s">
        <v>94</v>
      </c>
      <c r="R1560" s="0" t="n">
        <v>0</v>
      </c>
      <c r="S1560" s="0" t="n">
        <v>0</v>
      </c>
      <c r="T1560" s="0" t="n">
        <v>0</v>
      </c>
      <c r="U1560" s="0" t="s">
        <v>95</v>
      </c>
      <c r="V1560" s="0" t="s">
        <v>95</v>
      </c>
      <c r="W1560" s="0" t="n">
        <v>1</v>
      </c>
      <c r="X1560" s="0" t="s">
        <v>86</v>
      </c>
      <c r="Y1560" s="0" t="n">
        <v>234</v>
      </c>
      <c r="AA1560" s="0" t="n">
        <v>0</v>
      </c>
      <c r="AB1560" s="0" t="s">
        <v>101</v>
      </c>
      <c r="AC1560" s="0" t="n">
        <v>120</v>
      </c>
      <c r="AD1560" s="0" t="n">
        <v>0</v>
      </c>
      <c r="AE1560" s="0" t="n">
        <v>0</v>
      </c>
      <c r="AF1560" s="0" t="s">
        <v>88</v>
      </c>
      <c r="AG1560" s="13" t="n">
        <v>42653</v>
      </c>
      <c r="AH1560" s="0" t="str">
        <f aca="false">B1560&amp;"|"&amp;C1560&amp;"|"&amp;D1560&amp;"|"&amp;E1560&amp;"|"&amp;F1560&amp;"|"&amp;G1560&amp;"|"&amp;H1560&amp;"|"&amp;I1560&amp;"|"&amp;J1560&amp;"|"&amp;K1560&amp;"|"&amp;L1560&amp;"|"&amp;M1560&amp;"|"&amp;N1560&amp;"|"&amp;O1560&amp;"|"&amp;P1560&amp;"|"&amp;Q1560&amp;"|"&amp;R1560&amp;"|"&amp;S1560&amp;"|"&amp;T1560&amp;"|"&amp;U1560&amp;"|"&amp;V1560&amp;"|"&amp;W1560&amp;"|"&amp;X1560&amp;"|"&amp;Y1560&amp;"|"&amp;Z1560&amp;"|"&amp;AA1560&amp;"|"&amp;AB1560&amp;"|"&amp;AC1560&amp;"|"&amp;AD1560&amp;"|"&amp;AE1560&amp;"|"&amp;AF1560&amp;"|"&amp;AG1560</f>
        <v>City Hotel|0|110|2016|October|42|9|1|0|1|0|0|BB|SWE|Offline TA/TO|TA/TO|0|0|0|A|A|1|No Deposit|234||0|Transient-Party|120|0|0|Check-Out|42653</v>
      </c>
      <c r="AI1560" s="0" t="str">
        <f aca="false">IF(COUNTIF($AH$4:$AH$2603,AH1560)&gt;1,"Duplicate","Unique")</f>
        <v>Unique</v>
      </c>
      <c r="AJ1560" s="0" t="str">
        <f aca="false">IF(COUNTBLANK(B1560:AG1560)&gt;0,"Missing ("&amp;COUNTBLANK(B1560:AG1560)&amp;")","Complete")</f>
        <v>Missing (1)</v>
      </c>
    </row>
    <row r="1561" customFormat="false" ht="15" hidden="false" customHeight="false" outlineLevel="0" collapsed="false">
      <c r="A1561" s="14" t="n">
        <v>1558</v>
      </c>
      <c r="B1561" s="14" t="s">
        <v>80</v>
      </c>
      <c r="C1561" s="14" t="n">
        <v>0</v>
      </c>
      <c r="D1561" s="14" t="n">
        <v>257</v>
      </c>
      <c r="E1561" s="14" t="n">
        <v>2015</v>
      </c>
      <c r="F1561" s="14" t="s">
        <v>114</v>
      </c>
      <c r="G1561" s="14" t="n">
        <v>38</v>
      </c>
      <c r="H1561" s="14" t="n">
        <v>15</v>
      </c>
      <c r="I1561" s="14" t="n">
        <v>0</v>
      </c>
      <c r="J1561" s="14" t="n">
        <v>5</v>
      </c>
      <c r="K1561" s="14" t="n">
        <v>2</v>
      </c>
      <c r="L1561" s="14" t="n">
        <v>0</v>
      </c>
      <c r="M1561" s="14" t="n">
        <v>0</v>
      </c>
      <c r="N1561" s="14" t="s">
        <v>82</v>
      </c>
      <c r="O1561" s="14" t="s">
        <v>147</v>
      </c>
      <c r="P1561" s="14" t="s">
        <v>99</v>
      </c>
      <c r="Q1561" s="14" t="s">
        <v>94</v>
      </c>
      <c r="R1561" s="14" t="n">
        <v>0</v>
      </c>
      <c r="S1561" s="14" t="n">
        <v>0</v>
      </c>
      <c r="T1561" s="14" t="n">
        <v>0</v>
      </c>
      <c r="U1561" s="14" t="s">
        <v>95</v>
      </c>
      <c r="V1561" s="14" t="s">
        <v>95</v>
      </c>
      <c r="W1561" s="14" t="n">
        <v>0</v>
      </c>
      <c r="X1561" s="14" t="s">
        <v>86</v>
      </c>
      <c r="Y1561" s="14" t="n">
        <v>142</v>
      </c>
      <c r="Z1561" s="14"/>
      <c r="AA1561" s="14" t="n">
        <v>0</v>
      </c>
      <c r="AB1561" s="14" t="s">
        <v>125</v>
      </c>
      <c r="AC1561" s="14" t="n">
        <v>50.15</v>
      </c>
      <c r="AD1561" s="14" t="n">
        <v>0</v>
      </c>
      <c r="AE1561" s="14" t="n">
        <v>0</v>
      </c>
      <c r="AF1561" s="14" t="s">
        <v>88</v>
      </c>
      <c r="AG1561" s="15" t="n">
        <v>42267</v>
      </c>
      <c r="AH1561" s="14" t="str">
        <f aca="false">B1561&amp;"|"&amp;C1561&amp;"|"&amp;D1561&amp;"|"&amp;E1561&amp;"|"&amp;F1561&amp;"|"&amp;G1561&amp;"|"&amp;H1561&amp;"|"&amp;I1561&amp;"|"&amp;J1561&amp;"|"&amp;K1561&amp;"|"&amp;L1561&amp;"|"&amp;M1561&amp;"|"&amp;N1561&amp;"|"&amp;O1561&amp;"|"&amp;P1561&amp;"|"&amp;Q1561&amp;"|"&amp;R1561&amp;"|"&amp;S1561&amp;"|"&amp;T1561&amp;"|"&amp;U1561&amp;"|"&amp;V1561&amp;"|"&amp;W1561&amp;"|"&amp;X1561&amp;"|"&amp;Y1561&amp;"|"&amp;Z1561&amp;"|"&amp;AA1561&amp;"|"&amp;AB1561&amp;"|"&amp;AC1561&amp;"|"&amp;AD1561&amp;"|"&amp;AE1561&amp;"|"&amp;AF1561&amp;"|"&amp;AG1561</f>
        <v>Resort Hotel|0|257|2015|September|38|15|0|5|2|0|0|BB|IRL|Offline TA/TO|TA/TO|0|0|0|A|A|0|No Deposit|142||0|Contract|50.15|0|0|Check-Out|42267</v>
      </c>
      <c r="AI1561" s="14" t="str">
        <f aca="false">IF(COUNTIF($AH$4:$AH$2603,AH1561)&gt;1,"Duplicate","Unique")</f>
        <v>Unique</v>
      </c>
      <c r="AJ1561" s="14" t="str">
        <f aca="false">IF(COUNTBLANK(B1561:AG1561)&gt;0,"Missing ("&amp;COUNTBLANK(B1561:AG1561)&amp;")","Complete")</f>
        <v>Missing (1)</v>
      </c>
    </row>
    <row r="1562" customFormat="false" ht="15" hidden="false" customHeight="false" outlineLevel="0" collapsed="false">
      <c r="A1562" s="0" t="n">
        <v>1559</v>
      </c>
      <c r="B1562" s="0" t="s">
        <v>90</v>
      </c>
      <c r="C1562" s="0" t="n">
        <v>1</v>
      </c>
      <c r="D1562" s="0" t="n">
        <v>8</v>
      </c>
      <c r="E1562" s="0" t="n">
        <v>2016</v>
      </c>
      <c r="F1562" s="0" t="s">
        <v>81</v>
      </c>
      <c r="G1562" s="0" t="n">
        <v>51</v>
      </c>
      <c r="H1562" s="0" t="n">
        <v>17</v>
      </c>
      <c r="I1562" s="0" t="n">
        <v>0</v>
      </c>
      <c r="J1562" s="0" t="n">
        <v>1</v>
      </c>
      <c r="K1562" s="0" t="n">
        <v>2</v>
      </c>
      <c r="L1562" s="0" t="n">
        <v>0</v>
      </c>
      <c r="M1562" s="0" t="n">
        <v>0</v>
      </c>
      <c r="N1562" s="0" t="s">
        <v>107</v>
      </c>
      <c r="O1562" s="0" t="s">
        <v>92</v>
      </c>
      <c r="P1562" s="0" t="s">
        <v>93</v>
      </c>
      <c r="Q1562" s="0" t="s">
        <v>94</v>
      </c>
      <c r="R1562" s="0" t="n">
        <v>0</v>
      </c>
      <c r="S1562" s="0" t="n">
        <v>0</v>
      </c>
      <c r="T1562" s="0" t="n">
        <v>0</v>
      </c>
      <c r="U1562" s="0" t="s">
        <v>95</v>
      </c>
      <c r="V1562" s="0" t="s">
        <v>95</v>
      </c>
      <c r="W1562" s="0" t="n">
        <v>0</v>
      </c>
      <c r="X1562" s="0" t="s">
        <v>86</v>
      </c>
      <c r="Y1562" s="0" t="n">
        <v>9</v>
      </c>
      <c r="AA1562" s="0" t="n">
        <v>0</v>
      </c>
      <c r="AB1562" s="0" t="s">
        <v>87</v>
      </c>
      <c r="AC1562" s="0" t="n">
        <v>78</v>
      </c>
      <c r="AD1562" s="0" t="n">
        <v>0</v>
      </c>
      <c r="AE1562" s="0" t="n">
        <v>1</v>
      </c>
      <c r="AF1562" s="0" t="s">
        <v>96</v>
      </c>
      <c r="AG1562" s="13" t="n">
        <v>42713</v>
      </c>
      <c r="AH1562" s="0" t="str">
        <f aca="false">B1562&amp;"|"&amp;C1562&amp;"|"&amp;D1562&amp;"|"&amp;E1562&amp;"|"&amp;F1562&amp;"|"&amp;G1562&amp;"|"&amp;H1562&amp;"|"&amp;I1562&amp;"|"&amp;J1562&amp;"|"&amp;K1562&amp;"|"&amp;L1562&amp;"|"&amp;M1562&amp;"|"&amp;N1562&amp;"|"&amp;O1562&amp;"|"&amp;P1562&amp;"|"&amp;Q1562&amp;"|"&amp;R1562&amp;"|"&amp;S1562&amp;"|"&amp;T1562&amp;"|"&amp;U1562&amp;"|"&amp;V1562&amp;"|"&amp;W1562&amp;"|"&amp;X1562&amp;"|"&amp;Y1562&amp;"|"&amp;Z1562&amp;"|"&amp;AA1562&amp;"|"&amp;AB1562&amp;"|"&amp;AC1562&amp;"|"&amp;AD1562&amp;"|"&amp;AE1562&amp;"|"&amp;AF1562&amp;"|"&amp;AG1562</f>
        <v>City Hotel|1|8|2016|December|51|17|0|1|2|0|0|SC|PRT|Online TA|TA/TO|0|0|0|A|A|0|No Deposit|9||0|Transient|78|0|1|Canceled|42713</v>
      </c>
      <c r="AI1562" s="0" t="str">
        <f aca="false">IF(COUNTIF($AH$4:$AH$2603,AH1562)&gt;1,"Duplicate","Unique")</f>
        <v>Unique</v>
      </c>
      <c r="AJ1562" s="0" t="str">
        <f aca="false">IF(COUNTBLANK(B1562:AG1562)&gt;0,"Missing ("&amp;COUNTBLANK(B1562:AG1562)&amp;")","Complete")</f>
        <v>Missing (1)</v>
      </c>
    </row>
    <row r="1563" customFormat="false" ht="15" hidden="false" customHeight="false" outlineLevel="0" collapsed="false">
      <c r="A1563" s="14" t="n">
        <v>1560</v>
      </c>
      <c r="B1563" s="14" t="s">
        <v>90</v>
      </c>
      <c r="C1563" s="14" t="n">
        <v>0</v>
      </c>
      <c r="D1563" s="14" t="n">
        <v>51</v>
      </c>
      <c r="E1563" s="14" t="n">
        <v>2017</v>
      </c>
      <c r="F1563" s="14" t="s">
        <v>135</v>
      </c>
      <c r="G1563" s="14" t="n">
        <v>24</v>
      </c>
      <c r="H1563" s="14" t="n">
        <v>12</v>
      </c>
      <c r="I1563" s="14" t="n">
        <v>1</v>
      </c>
      <c r="J1563" s="14" t="n">
        <v>3</v>
      </c>
      <c r="K1563" s="14" t="n">
        <v>2</v>
      </c>
      <c r="L1563" s="14" t="n">
        <v>0</v>
      </c>
      <c r="M1563" s="14" t="n">
        <v>0</v>
      </c>
      <c r="N1563" s="14" t="s">
        <v>82</v>
      </c>
      <c r="O1563" s="14" t="s">
        <v>92</v>
      </c>
      <c r="P1563" s="14" t="s">
        <v>99</v>
      </c>
      <c r="Q1563" s="14" t="s">
        <v>94</v>
      </c>
      <c r="R1563" s="14" t="n">
        <v>0</v>
      </c>
      <c r="S1563" s="14" t="n">
        <v>0</v>
      </c>
      <c r="T1563" s="14" t="n">
        <v>0</v>
      </c>
      <c r="U1563" s="14" t="s">
        <v>95</v>
      </c>
      <c r="V1563" s="14" t="s">
        <v>95</v>
      </c>
      <c r="W1563" s="14" t="n">
        <v>0</v>
      </c>
      <c r="X1563" s="14" t="s">
        <v>86</v>
      </c>
      <c r="Y1563" s="14" t="n">
        <v>28</v>
      </c>
      <c r="Z1563" s="14"/>
      <c r="AA1563" s="14" t="n">
        <v>0</v>
      </c>
      <c r="AB1563" s="14" t="s">
        <v>87</v>
      </c>
      <c r="AC1563" s="14" t="n">
        <v>89.1</v>
      </c>
      <c r="AD1563" s="14" t="n">
        <v>0</v>
      </c>
      <c r="AE1563" s="14" t="n">
        <v>0</v>
      </c>
      <c r="AF1563" s="14" t="s">
        <v>88</v>
      </c>
      <c r="AG1563" s="15" t="n">
        <v>42902</v>
      </c>
      <c r="AH1563" s="14" t="str">
        <f aca="false">B1563&amp;"|"&amp;C1563&amp;"|"&amp;D1563&amp;"|"&amp;E1563&amp;"|"&amp;F1563&amp;"|"&amp;G1563&amp;"|"&amp;H1563&amp;"|"&amp;I1563&amp;"|"&amp;J1563&amp;"|"&amp;K1563&amp;"|"&amp;L1563&amp;"|"&amp;M1563&amp;"|"&amp;N1563&amp;"|"&amp;O1563&amp;"|"&amp;P1563&amp;"|"&amp;Q1563&amp;"|"&amp;R1563&amp;"|"&amp;S1563&amp;"|"&amp;T1563&amp;"|"&amp;U1563&amp;"|"&amp;V1563&amp;"|"&amp;W1563&amp;"|"&amp;X1563&amp;"|"&amp;Y1563&amp;"|"&amp;Z1563&amp;"|"&amp;AA1563&amp;"|"&amp;AB1563&amp;"|"&amp;AC1563&amp;"|"&amp;AD1563&amp;"|"&amp;AE1563&amp;"|"&amp;AF1563&amp;"|"&amp;AG1563</f>
        <v>City Hotel|0|51|2017|June|24|12|1|3|2|0|0|BB|PRT|Offline TA/TO|TA/TO|0|0|0|A|A|0|No Deposit|28||0|Transient|89.1|0|0|Check-Out|42902</v>
      </c>
      <c r="AI1563" s="14" t="str">
        <f aca="false">IF(COUNTIF($AH$4:$AH$2603,AH1563)&gt;1,"Duplicate","Unique")</f>
        <v>Unique</v>
      </c>
      <c r="AJ1563" s="14" t="str">
        <f aca="false">IF(COUNTBLANK(B1563:AG1563)&gt;0,"Missing ("&amp;COUNTBLANK(B1563:AG1563)&amp;")","Complete")</f>
        <v>Missing (1)</v>
      </c>
    </row>
    <row r="1564" customFormat="false" ht="15" hidden="false" customHeight="false" outlineLevel="0" collapsed="false">
      <c r="A1564" s="0" t="n">
        <v>1561</v>
      </c>
      <c r="B1564" s="0" t="s">
        <v>90</v>
      </c>
      <c r="C1564" s="0" t="n">
        <v>0</v>
      </c>
      <c r="D1564" s="0" t="n">
        <v>4</v>
      </c>
      <c r="E1564" s="0" t="n">
        <v>2016</v>
      </c>
      <c r="F1564" s="0" t="s">
        <v>118</v>
      </c>
      <c r="G1564" s="0" t="n">
        <v>6</v>
      </c>
      <c r="H1564" s="0" t="n">
        <v>5</v>
      </c>
      <c r="I1564" s="0" t="n">
        <v>0</v>
      </c>
      <c r="J1564" s="0" t="n">
        <v>2</v>
      </c>
      <c r="K1564" s="0" t="n">
        <v>2</v>
      </c>
      <c r="L1564" s="0" t="n">
        <v>0</v>
      </c>
      <c r="M1564" s="0" t="n">
        <v>0</v>
      </c>
      <c r="N1564" s="0" t="s">
        <v>107</v>
      </c>
      <c r="O1564" s="0" t="s">
        <v>163</v>
      </c>
      <c r="P1564" s="0" t="s">
        <v>93</v>
      </c>
      <c r="Q1564" s="0" t="s">
        <v>94</v>
      </c>
      <c r="R1564" s="0" t="n">
        <v>0</v>
      </c>
      <c r="S1564" s="0" t="n">
        <v>0</v>
      </c>
      <c r="T1564" s="0" t="n">
        <v>0</v>
      </c>
      <c r="U1564" s="0" t="s">
        <v>95</v>
      </c>
      <c r="V1564" s="0" t="s">
        <v>95</v>
      </c>
      <c r="W1564" s="0" t="n">
        <v>0</v>
      </c>
      <c r="X1564" s="0" t="s">
        <v>86</v>
      </c>
      <c r="Y1564" s="0" t="n">
        <v>9</v>
      </c>
      <c r="AA1564" s="0" t="n">
        <v>0</v>
      </c>
      <c r="AB1564" s="0" t="s">
        <v>87</v>
      </c>
      <c r="AC1564" s="0" t="n">
        <v>81</v>
      </c>
      <c r="AD1564" s="0" t="n">
        <v>0</v>
      </c>
      <c r="AE1564" s="0" t="n">
        <v>0</v>
      </c>
      <c r="AF1564" s="0" t="s">
        <v>88</v>
      </c>
      <c r="AG1564" s="13" t="n">
        <v>42407</v>
      </c>
      <c r="AH1564" s="0" t="str">
        <f aca="false">B1564&amp;"|"&amp;C1564&amp;"|"&amp;D1564&amp;"|"&amp;E1564&amp;"|"&amp;F1564&amp;"|"&amp;G1564&amp;"|"&amp;H1564&amp;"|"&amp;I1564&amp;"|"&amp;J1564&amp;"|"&amp;K1564&amp;"|"&amp;L1564&amp;"|"&amp;M1564&amp;"|"&amp;N1564&amp;"|"&amp;O1564&amp;"|"&amp;P1564&amp;"|"&amp;Q1564&amp;"|"&amp;R1564&amp;"|"&amp;S1564&amp;"|"&amp;T1564&amp;"|"&amp;U1564&amp;"|"&amp;V1564&amp;"|"&amp;W1564&amp;"|"&amp;X1564&amp;"|"&amp;Y1564&amp;"|"&amp;Z1564&amp;"|"&amp;AA1564&amp;"|"&amp;AB1564&amp;"|"&amp;AC1564&amp;"|"&amp;AD1564&amp;"|"&amp;AE1564&amp;"|"&amp;AF1564&amp;"|"&amp;AG1564</f>
        <v>City Hotel|0|4|2016|February|6|5|0|2|2|0|0|SC|RUS|Online TA|TA/TO|0|0|0|A|A|0|No Deposit|9||0|Transient|81|0|0|Check-Out|42407</v>
      </c>
      <c r="AI1564" s="0" t="str">
        <f aca="false">IF(COUNTIF($AH$4:$AH$2603,AH1564)&gt;1,"Duplicate","Unique")</f>
        <v>Unique</v>
      </c>
      <c r="AJ1564" s="0" t="str">
        <f aca="false">IF(COUNTBLANK(B1564:AG1564)&gt;0,"Missing ("&amp;COUNTBLANK(B1564:AG1564)&amp;")","Complete")</f>
        <v>Missing (1)</v>
      </c>
    </row>
    <row r="1565" customFormat="false" ht="15" hidden="false" customHeight="false" outlineLevel="0" collapsed="false">
      <c r="A1565" s="14" t="n">
        <v>1562</v>
      </c>
      <c r="B1565" s="14" t="s">
        <v>80</v>
      </c>
      <c r="C1565" s="14" t="n">
        <v>0</v>
      </c>
      <c r="D1565" s="14" t="n">
        <v>5</v>
      </c>
      <c r="E1565" s="14" t="n">
        <v>2016</v>
      </c>
      <c r="F1565" s="14" t="s">
        <v>121</v>
      </c>
      <c r="G1565" s="14" t="n">
        <v>20</v>
      </c>
      <c r="H1565" s="14" t="n">
        <v>9</v>
      </c>
      <c r="I1565" s="14" t="n">
        <v>1</v>
      </c>
      <c r="J1565" s="14" t="n">
        <v>3</v>
      </c>
      <c r="K1565" s="14" t="n">
        <v>1</v>
      </c>
      <c r="L1565" s="14" t="n">
        <v>0</v>
      </c>
      <c r="M1565" s="14" t="n">
        <v>0</v>
      </c>
      <c r="N1565" s="14" t="s">
        <v>82</v>
      </c>
      <c r="O1565" s="14"/>
      <c r="P1565" s="14" t="s">
        <v>128</v>
      </c>
      <c r="Q1565" s="14" t="s">
        <v>128</v>
      </c>
      <c r="R1565" s="14" t="n">
        <v>0</v>
      </c>
      <c r="S1565" s="14" t="n">
        <v>0</v>
      </c>
      <c r="T1565" s="14" t="n">
        <v>1</v>
      </c>
      <c r="U1565" s="14" t="s">
        <v>95</v>
      </c>
      <c r="V1565" s="14" t="s">
        <v>95</v>
      </c>
      <c r="W1565" s="14" t="n">
        <v>0</v>
      </c>
      <c r="X1565" s="14" t="s">
        <v>86</v>
      </c>
      <c r="Y1565" s="14"/>
      <c r="Z1565" s="14" t="n">
        <v>282</v>
      </c>
      <c r="AA1565" s="14" t="n">
        <v>0</v>
      </c>
      <c r="AB1565" s="14" t="s">
        <v>87</v>
      </c>
      <c r="AC1565" s="14" t="n">
        <v>45</v>
      </c>
      <c r="AD1565" s="14" t="n">
        <v>0</v>
      </c>
      <c r="AE1565" s="14" t="n">
        <v>0</v>
      </c>
      <c r="AF1565" s="14" t="s">
        <v>88</v>
      </c>
      <c r="AG1565" s="15" t="n">
        <v>42503</v>
      </c>
      <c r="AH1565" s="14" t="str">
        <f aca="false">B1565&amp;"|"&amp;C1565&amp;"|"&amp;D1565&amp;"|"&amp;E1565&amp;"|"&amp;F1565&amp;"|"&amp;G1565&amp;"|"&amp;H1565&amp;"|"&amp;I1565&amp;"|"&amp;J1565&amp;"|"&amp;K1565&amp;"|"&amp;L1565&amp;"|"&amp;M1565&amp;"|"&amp;N1565&amp;"|"&amp;O1565&amp;"|"&amp;P1565&amp;"|"&amp;Q1565&amp;"|"&amp;R1565&amp;"|"&amp;S1565&amp;"|"&amp;T1565&amp;"|"&amp;U1565&amp;"|"&amp;V1565&amp;"|"&amp;W1565&amp;"|"&amp;X1565&amp;"|"&amp;Y1565&amp;"|"&amp;Z1565&amp;"|"&amp;AA1565&amp;"|"&amp;AB1565&amp;"|"&amp;AC1565&amp;"|"&amp;AD1565&amp;"|"&amp;AE1565&amp;"|"&amp;AF1565&amp;"|"&amp;AG1565</f>
        <v>Resort Hotel|0|5|2016|May|20|9|1|3|1|0|0|BB||Corporate|Corporate|0|0|1|A|A|0|No Deposit||282|0|Transient|45|0|0|Check-Out|42503</v>
      </c>
      <c r="AI1565" s="14" t="str">
        <f aca="false">IF(COUNTIF($AH$4:$AH$2603,AH1565)&gt;1,"Duplicate","Unique")</f>
        <v>Unique</v>
      </c>
      <c r="AJ1565" s="14" t="str">
        <f aca="false">IF(COUNTBLANK(B1565:AG1565)&gt;0,"Missing ("&amp;COUNTBLANK(B1565:AG1565)&amp;")","Complete")</f>
        <v>Missing (2)</v>
      </c>
    </row>
    <row r="1566" customFormat="false" ht="15" hidden="false" customHeight="false" outlineLevel="0" collapsed="false">
      <c r="A1566" s="0" t="n">
        <v>1563</v>
      </c>
      <c r="B1566" s="0" t="s">
        <v>80</v>
      </c>
      <c r="C1566" s="0" t="n">
        <v>0</v>
      </c>
      <c r="D1566" s="0" t="n">
        <v>153</v>
      </c>
      <c r="E1566" s="0" t="n">
        <v>2015</v>
      </c>
      <c r="F1566" s="0" t="s">
        <v>111</v>
      </c>
      <c r="G1566" s="0" t="n">
        <v>44</v>
      </c>
      <c r="H1566" s="0" t="n">
        <v>29</v>
      </c>
      <c r="I1566" s="0" t="n">
        <v>2</v>
      </c>
      <c r="J1566" s="0" t="n">
        <v>3</v>
      </c>
      <c r="K1566" s="0" t="n">
        <v>2</v>
      </c>
      <c r="L1566" s="0" t="n">
        <v>0</v>
      </c>
      <c r="M1566" s="0" t="n">
        <v>0</v>
      </c>
      <c r="N1566" s="0" t="s">
        <v>82</v>
      </c>
      <c r="O1566" s="0" t="s">
        <v>92</v>
      </c>
      <c r="P1566" s="0" t="s">
        <v>116</v>
      </c>
      <c r="Q1566" s="0" t="s">
        <v>84</v>
      </c>
      <c r="R1566" s="0" t="n">
        <v>0</v>
      </c>
      <c r="S1566" s="0" t="n">
        <v>0</v>
      </c>
      <c r="T1566" s="0" t="n">
        <v>0</v>
      </c>
      <c r="U1566" s="0" t="s">
        <v>95</v>
      </c>
      <c r="V1566" s="0" t="s">
        <v>95</v>
      </c>
      <c r="W1566" s="0" t="n">
        <v>0</v>
      </c>
      <c r="X1566" s="0" t="s">
        <v>86</v>
      </c>
      <c r="AA1566" s="0" t="n">
        <v>0</v>
      </c>
      <c r="AB1566" s="0" t="s">
        <v>101</v>
      </c>
      <c r="AC1566" s="0" t="n">
        <v>36</v>
      </c>
      <c r="AD1566" s="0" t="n">
        <v>0</v>
      </c>
      <c r="AE1566" s="0" t="n">
        <v>0</v>
      </c>
      <c r="AF1566" s="0" t="s">
        <v>88</v>
      </c>
      <c r="AG1566" s="13" t="n">
        <v>42311</v>
      </c>
      <c r="AH1566" s="0" t="str">
        <f aca="false">B1566&amp;"|"&amp;C1566&amp;"|"&amp;D1566&amp;"|"&amp;E1566&amp;"|"&amp;F1566&amp;"|"&amp;G1566&amp;"|"&amp;H1566&amp;"|"&amp;I1566&amp;"|"&amp;J1566&amp;"|"&amp;K1566&amp;"|"&amp;L1566&amp;"|"&amp;M1566&amp;"|"&amp;N1566&amp;"|"&amp;O1566&amp;"|"&amp;P1566&amp;"|"&amp;Q1566&amp;"|"&amp;R1566&amp;"|"&amp;S1566&amp;"|"&amp;T1566&amp;"|"&amp;U1566&amp;"|"&amp;V1566&amp;"|"&amp;W1566&amp;"|"&amp;X1566&amp;"|"&amp;Y1566&amp;"|"&amp;Z1566&amp;"|"&amp;AA1566&amp;"|"&amp;AB1566&amp;"|"&amp;AC1566&amp;"|"&amp;AD1566&amp;"|"&amp;AE1566&amp;"|"&amp;AF1566&amp;"|"&amp;AG1566</f>
        <v>Resort Hotel|0|153|2015|October|44|29|2|3|2|0|0|BB|PRT|Groups|Direct|0|0|0|A|A|0|No Deposit|||0|Transient-Party|36|0|0|Check-Out|42311</v>
      </c>
      <c r="AI1566" s="0" t="str">
        <f aca="false">IF(COUNTIF($AH$4:$AH$2603,AH1566)&gt;1,"Duplicate","Unique")</f>
        <v>Unique</v>
      </c>
      <c r="AJ1566" s="0" t="str">
        <f aca="false">IF(COUNTBLANK(B1566:AG1566)&gt;0,"Missing ("&amp;COUNTBLANK(B1566:AG1566)&amp;")","Complete")</f>
        <v>Missing (2)</v>
      </c>
    </row>
    <row r="1567" customFormat="false" ht="15" hidden="false" customHeight="false" outlineLevel="0" collapsed="false">
      <c r="A1567" s="14" t="n">
        <v>1564</v>
      </c>
      <c r="B1567" s="14" t="s">
        <v>80</v>
      </c>
      <c r="C1567" s="14" t="n">
        <v>0</v>
      </c>
      <c r="D1567" s="14" t="n">
        <v>70</v>
      </c>
      <c r="E1567" s="14" t="n">
        <v>2015</v>
      </c>
      <c r="F1567" s="14" t="s">
        <v>114</v>
      </c>
      <c r="G1567" s="14" t="n">
        <v>39</v>
      </c>
      <c r="H1567" s="14" t="n">
        <v>22</v>
      </c>
      <c r="I1567" s="14" t="n">
        <v>2</v>
      </c>
      <c r="J1567" s="14" t="n">
        <v>5</v>
      </c>
      <c r="K1567" s="14" t="n">
        <v>2</v>
      </c>
      <c r="L1567" s="14" t="n">
        <v>0</v>
      </c>
      <c r="M1567" s="14" t="n">
        <v>0</v>
      </c>
      <c r="N1567" s="14" t="s">
        <v>82</v>
      </c>
      <c r="O1567" s="14" t="s">
        <v>147</v>
      </c>
      <c r="P1567" s="14" t="s">
        <v>99</v>
      </c>
      <c r="Q1567" s="14" t="s">
        <v>94</v>
      </c>
      <c r="R1567" s="14" t="n">
        <v>0</v>
      </c>
      <c r="S1567" s="14" t="n">
        <v>0</v>
      </c>
      <c r="T1567" s="14" t="n">
        <v>0</v>
      </c>
      <c r="U1567" s="14" t="s">
        <v>124</v>
      </c>
      <c r="V1567" s="14" t="s">
        <v>124</v>
      </c>
      <c r="W1567" s="14" t="n">
        <v>0</v>
      </c>
      <c r="X1567" s="14" t="s">
        <v>86</v>
      </c>
      <c r="Y1567" s="14" t="n">
        <v>5</v>
      </c>
      <c r="Z1567" s="14"/>
      <c r="AA1567" s="14" t="n">
        <v>0</v>
      </c>
      <c r="AB1567" s="14" t="s">
        <v>87</v>
      </c>
      <c r="AC1567" s="14" t="n">
        <v>80.63</v>
      </c>
      <c r="AD1567" s="14" t="n">
        <v>0</v>
      </c>
      <c r="AE1567" s="14" t="n">
        <v>0</v>
      </c>
      <c r="AF1567" s="14" t="s">
        <v>88</v>
      </c>
      <c r="AG1567" s="15" t="n">
        <v>42276</v>
      </c>
      <c r="AH1567" s="14" t="str">
        <f aca="false">B1567&amp;"|"&amp;C1567&amp;"|"&amp;D1567&amp;"|"&amp;E1567&amp;"|"&amp;F1567&amp;"|"&amp;G1567&amp;"|"&amp;H1567&amp;"|"&amp;I1567&amp;"|"&amp;J1567&amp;"|"&amp;K1567&amp;"|"&amp;L1567&amp;"|"&amp;M1567&amp;"|"&amp;N1567&amp;"|"&amp;O1567&amp;"|"&amp;P1567&amp;"|"&amp;Q1567&amp;"|"&amp;R1567&amp;"|"&amp;S1567&amp;"|"&amp;T1567&amp;"|"&amp;U1567&amp;"|"&amp;V1567&amp;"|"&amp;W1567&amp;"|"&amp;X1567&amp;"|"&amp;Y1567&amp;"|"&amp;Z1567&amp;"|"&amp;AA1567&amp;"|"&amp;AB1567&amp;"|"&amp;AC1567&amp;"|"&amp;AD1567&amp;"|"&amp;AE1567&amp;"|"&amp;AF1567&amp;"|"&amp;AG1567</f>
        <v>Resort Hotel|0|70|2015|September|39|22|2|5|2|0|0|BB|IRL|Offline TA/TO|TA/TO|0|0|0|E|E|0|No Deposit|5||0|Transient|80.63|0|0|Check-Out|42276</v>
      </c>
      <c r="AI1567" s="14" t="str">
        <f aca="false">IF(COUNTIF($AH$4:$AH$2603,AH1567)&gt;1,"Duplicate","Unique")</f>
        <v>Unique</v>
      </c>
      <c r="AJ1567" s="14" t="str">
        <f aca="false">IF(COUNTBLANK(B1567:AG1567)&gt;0,"Missing ("&amp;COUNTBLANK(B1567:AG1567)&amp;")","Complete")</f>
        <v>Missing (1)</v>
      </c>
    </row>
    <row r="1568" customFormat="false" ht="15" hidden="false" customHeight="false" outlineLevel="0" collapsed="false">
      <c r="A1568" s="0" t="n">
        <v>1565</v>
      </c>
      <c r="B1568" s="0" t="s">
        <v>80</v>
      </c>
      <c r="C1568" s="0" t="n">
        <v>1</v>
      </c>
      <c r="D1568" s="0" t="n">
        <v>315</v>
      </c>
      <c r="E1568" s="0" t="n">
        <v>2017</v>
      </c>
      <c r="F1568" s="0" t="s">
        <v>91</v>
      </c>
      <c r="G1568" s="0" t="n">
        <v>28</v>
      </c>
      <c r="H1568" s="0" t="n">
        <v>9</v>
      </c>
      <c r="I1568" s="0" t="n">
        <v>3</v>
      </c>
      <c r="J1568" s="0" t="n">
        <v>5</v>
      </c>
      <c r="K1568" s="0" t="n">
        <v>3</v>
      </c>
      <c r="L1568" s="0" t="n">
        <v>1</v>
      </c>
      <c r="M1568" s="0" t="n">
        <v>0</v>
      </c>
      <c r="N1568" s="0" t="s">
        <v>82</v>
      </c>
      <c r="O1568" s="0" t="s">
        <v>117</v>
      </c>
      <c r="P1568" s="0" t="s">
        <v>93</v>
      </c>
      <c r="Q1568" s="0" t="s">
        <v>94</v>
      </c>
      <c r="R1568" s="0" t="n">
        <v>0</v>
      </c>
      <c r="S1568" s="0" t="n">
        <v>0</v>
      </c>
      <c r="T1568" s="0" t="n">
        <v>0</v>
      </c>
      <c r="U1568" s="0" t="s">
        <v>144</v>
      </c>
      <c r="V1568" s="0" t="s">
        <v>144</v>
      </c>
      <c r="W1568" s="0" t="n">
        <v>0</v>
      </c>
      <c r="X1568" s="0" t="s">
        <v>86</v>
      </c>
      <c r="Y1568" s="0" t="n">
        <v>240</v>
      </c>
      <c r="AA1568" s="0" t="n">
        <v>0</v>
      </c>
      <c r="AB1568" s="0" t="s">
        <v>87</v>
      </c>
      <c r="AC1568" s="0" t="n">
        <v>242.75</v>
      </c>
      <c r="AD1568" s="0" t="n">
        <v>0</v>
      </c>
      <c r="AE1568" s="0" t="n">
        <v>0</v>
      </c>
      <c r="AF1568" s="0" t="s">
        <v>96</v>
      </c>
      <c r="AG1568" s="13" t="n">
        <v>42611</v>
      </c>
      <c r="AH1568" s="0" t="str">
        <f aca="false">B1568&amp;"|"&amp;C1568&amp;"|"&amp;D1568&amp;"|"&amp;E1568&amp;"|"&amp;F1568&amp;"|"&amp;G1568&amp;"|"&amp;H1568&amp;"|"&amp;I1568&amp;"|"&amp;J1568&amp;"|"&amp;K1568&amp;"|"&amp;L1568&amp;"|"&amp;M1568&amp;"|"&amp;N1568&amp;"|"&amp;O1568&amp;"|"&amp;P1568&amp;"|"&amp;Q1568&amp;"|"&amp;R1568&amp;"|"&amp;S1568&amp;"|"&amp;T1568&amp;"|"&amp;U1568&amp;"|"&amp;V1568&amp;"|"&amp;W1568&amp;"|"&amp;X1568&amp;"|"&amp;Y1568&amp;"|"&amp;Z1568&amp;"|"&amp;AA1568&amp;"|"&amp;AB1568&amp;"|"&amp;AC1568&amp;"|"&amp;AD1568&amp;"|"&amp;AE1568&amp;"|"&amp;AF1568&amp;"|"&amp;AG1568</f>
        <v>Resort Hotel|1|315|2017|July|28|9|3|5|3|1|0|BB|BEL|Online TA|TA/TO|0|0|0|H|H|0|No Deposit|240||0|Transient|242.75|0|0|Canceled|42611</v>
      </c>
      <c r="AI1568" s="0" t="str">
        <f aca="false">IF(COUNTIF($AH$4:$AH$2603,AH1568)&gt;1,"Duplicate","Unique")</f>
        <v>Unique</v>
      </c>
      <c r="AJ1568" s="0" t="str">
        <f aca="false">IF(COUNTBLANK(B1568:AG1568)&gt;0,"Missing ("&amp;COUNTBLANK(B1568:AG1568)&amp;")","Complete")</f>
        <v>Missing (1)</v>
      </c>
    </row>
    <row r="1569" customFormat="false" ht="15" hidden="false" customHeight="false" outlineLevel="0" collapsed="false">
      <c r="A1569" s="14" t="n">
        <v>1566</v>
      </c>
      <c r="B1569" s="14" t="s">
        <v>80</v>
      </c>
      <c r="C1569" s="14" t="n">
        <v>0</v>
      </c>
      <c r="D1569" s="14" t="n">
        <v>339</v>
      </c>
      <c r="E1569" s="14" t="n">
        <v>2017</v>
      </c>
      <c r="F1569" s="14" t="s">
        <v>103</v>
      </c>
      <c r="G1569" s="14" t="n">
        <v>10</v>
      </c>
      <c r="H1569" s="14" t="n">
        <v>11</v>
      </c>
      <c r="I1569" s="14" t="n">
        <v>2</v>
      </c>
      <c r="J1569" s="14" t="n">
        <v>5</v>
      </c>
      <c r="K1569" s="14" t="n">
        <v>2</v>
      </c>
      <c r="L1569" s="14" t="n">
        <v>0</v>
      </c>
      <c r="M1569" s="14" t="n">
        <v>0</v>
      </c>
      <c r="N1569" s="14" t="s">
        <v>112</v>
      </c>
      <c r="O1569" s="14" t="s">
        <v>108</v>
      </c>
      <c r="P1569" s="14" t="s">
        <v>116</v>
      </c>
      <c r="Q1569" s="14" t="s">
        <v>94</v>
      </c>
      <c r="R1569" s="14" t="n">
        <v>0</v>
      </c>
      <c r="S1569" s="14" t="n">
        <v>0</v>
      </c>
      <c r="T1569" s="14" t="n">
        <v>0</v>
      </c>
      <c r="U1569" s="14" t="s">
        <v>109</v>
      </c>
      <c r="V1569" s="14" t="s">
        <v>109</v>
      </c>
      <c r="W1569" s="14" t="n">
        <v>0</v>
      </c>
      <c r="X1569" s="14" t="s">
        <v>86</v>
      </c>
      <c r="Y1569" s="14" t="n">
        <v>298</v>
      </c>
      <c r="Z1569" s="14"/>
      <c r="AA1569" s="14" t="n">
        <v>0</v>
      </c>
      <c r="AB1569" s="14" t="s">
        <v>101</v>
      </c>
      <c r="AC1569" s="14" t="n">
        <v>64</v>
      </c>
      <c r="AD1569" s="14" t="n">
        <v>0</v>
      </c>
      <c r="AE1569" s="14" t="n">
        <v>0</v>
      </c>
      <c r="AF1569" s="14" t="s">
        <v>88</v>
      </c>
      <c r="AG1569" s="15" t="n">
        <v>42812</v>
      </c>
      <c r="AH1569" s="14" t="str">
        <f aca="false">B1569&amp;"|"&amp;C1569&amp;"|"&amp;D1569&amp;"|"&amp;E1569&amp;"|"&amp;F1569&amp;"|"&amp;G1569&amp;"|"&amp;H1569&amp;"|"&amp;I1569&amp;"|"&amp;J1569&amp;"|"&amp;K1569&amp;"|"&amp;L1569&amp;"|"&amp;M1569&amp;"|"&amp;N1569&amp;"|"&amp;O1569&amp;"|"&amp;P1569&amp;"|"&amp;Q1569&amp;"|"&amp;R1569&amp;"|"&amp;S1569&amp;"|"&amp;T1569&amp;"|"&amp;U1569&amp;"|"&amp;V1569&amp;"|"&amp;W1569&amp;"|"&amp;X1569&amp;"|"&amp;Y1569&amp;"|"&amp;Z1569&amp;"|"&amp;AA1569&amp;"|"&amp;AB1569&amp;"|"&amp;AC1569&amp;"|"&amp;AD1569&amp;"|"&amp;AE1569&amp;"|"&amp;AF1569&amp;"|"&amp;AG1569</f>
        <v>Resort Hotel|0|339|2017|March|10|11|2|5|2|0|0|HB|DEU|Groups|TA/TO|0|0|0|D|D|0|No Deposit|298||0|Transient-Party|64|0|0|Check-Out|42812</v>
      </c>
      <c r="AI1569" s="14" t="str">
        <f aca="false">IF(COUNTIF($AH$4:$AH$2603,AH1569)&gt;1,"Duplicate","Unique")</f>
        <v>Unique</v>
      </c>
      <c r="AJ1569" s="14" t="str">
        <f aca="false">IF(COUNTBLANK(B1569:AG1569)&gt;0,"Missing ("&amp;COUNTBLANK(B1569:AG1569)&amp;")","Complete")</f>
        <v>Missing (1)</v>
      </c>
    </row>
    <row r="1570" customFormat="false" ht="15" hidden="false" customHeight="false" outlineLevel="0" collapsed="false">
      <c r="A1570" s="0" t="n">
        <v>1567</v>
      </c>
      <c r="B1570" s="0" t="s">
        <v>90</v>
      </c>
      <c r="C1570" s="0" t="n">
        <v>1</v>
      </c>
      <c r="D1570" s="0" t="n">
        <v>150</v>
      </c>
      <c r="E1570" s="0" t="n">
        <v>2016</v>
      </c>
      <c r="F1570" s="0" t="s">
        <v>126</v>
      </c>
      <c r="G1570" s="0" t="n">
        <v>1</v>
      </c>
      <c r="H1570" s="0" t="n">
        <v>2</v>
      </c>
      <c r="I1570" s="0" t="n">
        <v>2</v>
      </c>
      <c r="J1570" s="0" t="n">
        <v>1</v>
      </c>
      <c r="K1570" s="0" t="n">
        <v>2</v>
      </c>
      <c r="L1570" s="0" t="n">
        <v>0</v>
      </c>
      <c r="M1570" s="0" t="n">
        <v>0</v>
      </c>
      <c r="N1570" s="0" t="s">
        <v>112</v>
      </c>
      <c r="O1570" s="0" t="s">
        <v>92</v>
      </c>
      <c r="P1570" s="0" t="s">
        <v>99</v>
      </c>
      <c r="Q1570" s="0" t="s">
        <v>94</v>
      </c>
      <c r="R1570" s="0" t="n">
        <v>0</v>
      </c>
      <c r="S1570" s="0" t="n">
        <v>0</v>
      </c>
      <c r="T1570" s="0" t="n">
        <v>0</v>
      </c>
      <c r="U1570" s="0" t="s">
        <v>95</v>
      </c>
      <c r="V1570" s="0" t="s">
        <v>95</v>
      </c>
      <c r="W1570" s="0" t="n">
        <v>0</v>
      </c>
      <c r="X1570" s="0" t="s">
        <v>120</v>
      </c>
      <c r="Y1570" s="0" t="n">
        <v>21</v>
      </c>
      <c r="AA1570" s="0" t="n">
        <v>91</v>
      </c>
      <c r="AB1570" s="0" t="s">
        <v>87</v>
      </c>
      <c r="AC1570" s="0" t="n">
        <v>101</v>
      </c>
      <c r="AD1570" s="0" t="n">
        <v>0</v>
      </c>
      <c r="AE1570" s="0" t="n">
        <v>0</v>
      </c>
      <c r="AF1570" s="0" t="s">
        <v>96</v>
      </c>
      <c r="AG1570" s="13" t="n">
        <v>42312</v>
      </c>
      <c r="AH1570" s="0" t="str">
        <f aca="false">B1570&amp;"|"&amp;C1570&amp;"|"&amp;D1570&amp;"|"&amp;E1570&amp;"|"&amp;F1570&amp;"|"&amp;G1570&amp;"|"&amp;H1570&amp;"|"&amp;I1570&amp;"|"&amp;J1570&amp;"|"&amp;K1570&amp;"|"&amp;L1570&amp;"|"&amp;M1570&amp;"|"&amp;N1570&amp;"|"&amp;O1570&amp;"|"&amp;P1570&amp;"|"&amp;Q1570&amp;"|"&amp;R1570&amp;"|"&amp;S1570&amp;"|"&amp;T1570&amp;"|"&amp;U1570&amp;"|"&amp;V1570&amp;"|"&amp;W1570&amp;"|"&amp;X1570&amp;"|"&amp;Y1570&amp;"|"&amp;Z1570&amp;"|"&amp;AA1570&amp;"|"&amp;AB1570&amp;"|"&amp;AC1570&amp;"|"&amp;AD1570&amp;"|"&amp;AE1570&amp;"|"&amp;AF1570&amp;"|"&amp;AG1570</f>
        <v>City Hotel|1|150|2016|January|1|2|2|1|2|0|0|HB|PRT|Offline TA/TO|TA/TO|0|0|0|A|A|0|Non Refund|21||91|Transient|101|0|0|Canceled|42312</v>
      </c>
      <c r="AI1570" s="0" t="str">
        <f aca="false">IF(COUNTIF($AH$4:$AH$2603,AH1570)&gt;1,"Duplicate","Unique")</f>
        <v>Duplicate</v>
      </c>
      <c r="AJ1570" s="0" t="str">
        <f aca="false">IF(COUNTBLANK(B1570:AG1570)&gt;0,"Missing ("&amp;COUNTBLANK(B1570:AG1570)&amp;")","Complete")</f>
        <v>Missing (1)</v>
      </c>
    </row>
    <row r="1571" customFormat="false" ht="15" hidden="false" customHeight="false" outlineLevel="0" collapsed="false">
      <c r="A1571" s="14" t="n">
        <v>1568</v>
      </c>
      <c r="B1571" s="14" t="s">
        <v>90</v>
      </c>
      <c r="C1571" s="14" t="n">
        <v>0</v>
      </c>
      <c r="D1571" s="14" t="n">
        <v>46</v>
      </c>
      <c r="E1571" s="14" t="n">
        <v>2016</v>
      </c>
      <c r="F1571" s="14" t="s">
        <v>113</v>
      </c>
      <c r="G1571" s="14" t="n">
        <v>47</v>
      </c>
      <c r="H1571" s="14" t="n">
        <v>18</v>
      </c>
      <c r="I1571" s="14" t="n">
        <v>2</v>
      </c>
      <c r="J1571" s="14" t="n">
        <v>3</v>
      </c>
      <c r="K1571" s="14" t="n">
        <v>2</v>
      </c>
      <c r="L1571" s="14" t="n">
        <v>0</v>
      </c>
      <c r="M1571" s="14" t="n">
        <v>0</v>
      </c>
      <c r="N1571" s="14" t="s">
        <v>82</v>
      </c>
      <c r="O1571" s="14" t="s">
        <v>98</v>
      </c>
      <c r="P1571" s="14" t="s">
        <v>93</v>
      </c>
      <c r="Q1571" s="14" t="s">
        <v>94</v>
      </c>
      <c r="R1571" s="14" t="n">
        <v>0</v>
      </c>
      <c r="S1571" s="14" t="n">
        <v>0</v>
      </c>
      <c r="T1571" s="14" t="n">
        <v>0</v>
      </c>
      <c r="U1571" s="14" t="s">
        <v>95</v>
      </c>
      <c r="V1571" s="14" t="s">
        <v>95</v>
      </c>
      <c r="W1571" s="14" t="n">
        <v>0</v>
      </c>
      <c r="X1571" s="14" t="s">
        <v>86</v>
      </c>
      <c r="Y1571" s="14" t="n">
        <v>7</v>
      </c>
      <c r="Z1571" s="14"/>
      <c r="AA1571" s="14" t="n">
        <v>0</v>
      </c>
      <c r="AB1571" s="14" t="s">
        <v>87</v>
      </c>
      <c r="AC1571" s="14" t="n">
        <v>68.07</v>
      </c>
      <c r="AD1571" s="14" t="n">
        <v>0</v>
      </c>
      <c r="AE1571" s="14" t="n">
        <v>5</v>
      </c>
      <c r="AF1571" s="14" t="s">
        <v>88</v>
      </c>
      <c r="AG1571" s="15" t="n">
        <v>42697</v>
      </c>
      <c r="AH1571" s="14" t="str">
        <f aca="false">B1571&amp;"|"&amp;C1571&amp;"|"&amp;D1571&amp;"|"&amp;E1571&amp;"|"&amp;F1571&amp;"|"&amp;G1571&amp;"|"&amp;H1571&amp;"|"&amp;I1571&amp;"|"&amp;J1571&amp;"|"&amp;K1571&amp;"|"&amp;L1571&amp;"|"&amp;M1571&amp;"|"&amp;N1571&amp;"|"&amp;O1571&amp;"|"&amp;P1571&amp;"|"&amp;Q1571&amp;"|"&amp;R1571&amp;"|"&amp;S1571&amp;"|"&amp;T1571&amp;"|"&amp;U1571&amp;"|"&amp;V1571&amp;"|"&amp;W1571&amp;"|"&amp;X1571&amp;"|"&amp;Y1571&amp;"|"&amp;Z1571&amp;"|"&amp;AA1571&amp;"|"&amp;AB1571&amp;"|"&amp;AC1571&amp;"|"&amp;AD1571&amp;"|"&amp;AE1571&amp;"|"&amp;AF1571&amp;"|"&amp;AG1571</f>
        <v>City Hotel|0|46|2016|November|47|18|2|3|2|0|0|BB|BRA|Online TA|TA/TO|0|0|0|A|A|0|No Deposit|7||0|Transient|68.07|0|5|Check-Out|42697</v>
      </c>
      <c r="AI1571" s="14" t="str">
        <f aca="false">IF(COUNTIF($AH$4:$AH$2603,AH1571)&gt;1,"Duplicate","Unique")</f>
        <v>Unique</v>
      </c>
      <c r="AJ1571" s="14" t="str">
        <f aca="false">IF(COUNTBLANK(B1571:AG1571)&gt;0,"Missing ("&amp;COUNTBLANK(B1571:AG1571)&amp;")","Complete")</f>
        <v>Missing (1)</v>
      </c>
    </row>
    <row r="1572" customFormat="false" ht="15" hidden="false" customHeight="false" outlineLevel="0" collapsed="false">
      <c r="A1572" s="0" t="n">
        <v>1569</v>
      </c>
      <c r="B1572" s="0" t="s">
        <v>90</v>
      </c>
      <c r="C1572" s="0" t="n">
        <v>1</v>
      </c>
      <c r="D1572" s="0" t="n">
        <v>50</v>
      </c>
      <c r="E1572" s="0" t="n">
        <v>2016</v>
      </c>
      <c r="F1572" s="0" t="s">
        <v>114</v>
      </c>
      <c r="G1572" s="0" t="n">
        <v>36</v>
      </c>
      <c r="H1572" s="0" t="n">
        <v>2</v>
      </c>
      <c r="I1572" s="0" t="n">
        <v>0</v>
      </c>
      <c r="J1572" s="0" t="n">
        <v>1</v>
      </c>
      <c r="K1572" s="0" t="n">
        <v>2</v>
      </c>
      <c r="L1572" s="0" t="n">
        <v>0</v>
      </c>
      <c r="M1572" s="0" t="n">
        <v>0</v>
      </c>
      <c r="N1572" s="0" t="s">
        <v>107</v>
      </c>
      <c r="O1572" s="0" t="s">
        <v>123</v>
      </c>
      <c r="P1572" s="0" t="s">
        <v>93</v>
      </c>
      <c r="Q1572" s="0" t="s">
        <v>94</v>
      </c>
      <c r="R1572" s="0" t="n">
        <v>0</v>
      </c>
      <c r="S1572" s="0" t="n">
        <v>0</v>
      </c>
      <c r="T1572" s="0" t="n">
        <v>0</v>
      </c>
      <c r="U1572" s="0" t="s">
        <v>95</v>
      </c>
      <c r="V1572" s="0" t="s">
        <v>95</v>
      </c>
      <c r="W1572" s="0" t="n">
        <v>0</v>
      </c>
      <c r="X1572" s="0" t="s">
        <v>86</v>
      </c>
      <c r="Y1572" s="0" t="n">
        <v>9</v>
      </c>
      <c r="AA1572" s="0" t="n">
        <v>0</v>
      </c>
      <c r="AB1572" s="0" t="s">
        <v>87</v>
      </c>
      <c r="AC1572" s="0" t="n">
        <v>99</v>
      </c>
      <c r="AD1572" s="0" t="n">
        <v>0</v>
      </c>
      <c r="AE1572" s="0" t="n">
        <v>0</v>
      </c>
      <c r="AF1572" s="0" t="s">
        <v>96</v>
      </c>
      <c r="AG1572" s="13" t="n">
        <v>42567</v>
      </c>
      <c r="AH1572" s="0" t="str">
        <f aca="false">B1572&amp;"|"&amp;C1572&amp;"|"&amp;D1572&amp;"|"&amp;E1572&amp;"|"&amp;F1572&amp;"|"&amp;G1572&amp;"|"&amp;H1572&amp;"|"&amp;I1572&amp;"|"&amp;J1572&amp;"|"&amp;K1572&amp;"|"&amp;L1572&amp;"|"&amp;M1572&amp;"|"&amp;N1572&amp;"|"&amp;O1572&amp;"|"&amp;P1572&amp;"|"&amp;Q1572&amp;"|"&amp;R1572&amp;"|"&amp;S1572&amp;"|"&amp;T1572&amp;"|"&amp;U1572&amp;"|"&amp;V1572&amp;"|"&amp;W1572&amp;"|"&amp;X1572&amp;"|"&amp;Y1572&amp;"|"&amp;Z1572&amp;"|"&amp;AA1572&amp;"|"&amp;AB1572&amp;"|"&amp;AC1572&amp;"|"&amp;AD1572&amp;"|"&amp;AE1572&amp;"|"&amp;AF1572&amp;"|"&amp;AG1572</f>
        <v>City Hotel|1|50|2016|September|36|2|0|1|2|0|0|SC|USA|Online TA|TA/TO|0|0|0|A|A|0|No Deposit|9||0|Transient|99|0|0|Canceled|42567</v>
      </c>
      <c r="AI1572" s="0" t="str">
        <f aca="false">IF(COUNTIF($AH$4:$AH$2603,AH1572)&gt;1,"Duplicate","Unique")</f>
        <v>Unique</v>
      </c>
      <c r="AJ1572" s="0" t="str">
        <f aca="false">IF(COUNTBLANK(B1572:AG1572)&gt;0,"Missing ("&amp;COUNTBLANK(B1572:AG1572)&amp;")","Complete")</f>
        <v>Missing (1)</v>
      </c>
    </row>
    <row r="1573" customFormat="false" ht="15" hidden="false" customHeight="false" outlineLevel="0" collapsed="false">
      <c r="A1573" s="14" t="n">
        <v>1570</v>
      </c>
      <c r="B1573" s="14" t="s">
        <v>80</v>
      </c>
      <c r="C1573" s="14" t="n">
        <v>1</v>
      </c>
      <c r="D1573" s="14" t="n">
        <v>93</v>
      </c>
      <c r="E1573" s="14" t="n">
        <v>2015</v>
      </c>
      <c r="F1573" s="14" t="s">
        <v>81</v>
      </c>
      <c r="G1573" s="14" t="n">
        <v>51</v>
      </c>
      <c r="H1573" s="14" t="n">
        <v>19</v>
      </c>
      <c r="I1573" s="14" t="n">
        <v>0</v>
      </c>
      <c r="J1573" s="14" t="n">
        <v>1</v>
      </c>
      <c r="K1573" s="14" t="n">
        <v>2</v>
      </c>
      <c r="L1573" s="14" t="n">
        <v>0</v>
      </c>
      <c r="M1573" s="14" t="n">
        <v>0</v>
      </c>
      <c r="N1573" s="14" t="s">
        <v>142</v>
      </c>
      <c r="O1573" s="14" t="s">
        <v>92</v>
      </c>
      <c r="P1573" s="14" t="s">
        <v>116</v>
      </c>
      <c r="Q1573" s="14" t="s">
        <v>84</v>
      </c>
      <c r="R1573" s="14" t="n">
        <v>0</v>
      </c>
      <c r="S1573" s="14" t="n">
        <v>0</v>
      </c>
      <c r="T1573" s="14" t="n">
        <v>0</v>
      </c>
      <c r="U1573" s="14" t="s">
        <v>95</v>
      </c>
      <c r="V1573" s="14" t="s">
        <v>95</v>
      </c>
      <c r="W1573" s="14" t="n">
        <v>0</v>
      </c>
      <c r="X1573" s="14" t="s">
        <v>120</v>
      </c>
      <c r="Y1573" s="14"/>
      <c r="Z1573" s="14"/>
      <c r="AA1573" s="14" t="n">
        <v>0</v>
      </c>
      <c r="AB1573" s="14" t="s">
        <v>87</v>
      </c>
      <c r="AC1573" s="14" t="n">
        <v>80</v>
      </c>
      <c r="AD1573" s="14" t="n">
        <v>0</v>
      </c>
      <c r="AE1573" s="14" t="n">
        <v>0</v>
      </c>
      <c r="AF1573" s="14" t="s">
        <v>96</v>
      </c>
      <c r="AG1573" s="15" t="n">
        <v>42317</v>
      </c>
      <c r="AH1573" s="14" t="str">
        <f aca="false">B1573&amp;"|"&amp;C1573&amp;"|"&amp;D1573&amp;"|"&amp;E1573&amp;"|"&amp;F1573&amp;"|"&amp;G1573&amp;"|"&amp;H1573&amp;"|"&amp;I1573&amp;"|"&amp;J1573&amp;"|"&amp;K1573&amp;"|"&amp;L1573&amp;"|"&amp;M1573&amp;"|"&amp;N1573&amp;"|"&amp;O1573&amp;"|"&amp;P1573&amp;"|"&amp;Q1573&amp;"|"&amp;R1573&amp;"|"&amp;S1573&amp;"|"&amp;T1573&amp;"|"&amp;U1573&amp;"|"&amp;V1573&amp;"|"&amp;W1573&amp;"|"&amp;X1573&amp;"|"&amp;Y1573&amp;"|"&amp;Z1573&amp;"|"&amp;AA1573&amp;"|"&amp;AB1573&amp;"|"&amp;AC1573&amp;"|"&amp;AD1573&amp;"|"&amp;AE1573&amp;"|"&amp;AF1573&amp;"|"&amp;AG1573</f>
        <v>Resort Hotel|1|93|2015|December|51|19|0|1|2|0|0|FB|PRT|Groups|Direct|0|0|0|A|A|0|Non Refund|||0|Transient|80|0|0|Canceled|42317</v>
      </c>
      <c r="AI1573" s="14" t="str">
        <f aca="false">IF(COUNTIF($AH$4:$AH$2603,AH1573)&gt;1,"Duplicate","Unique")</f>
        <v>Unique</v>
      </c>
      <c r="AJ1573" s="14" t="str">
        <f aca="false">IF(COUNTBLANK(B1573:AG1573)&gt;0,"Missing ("&amp;COUNTBLANK(B1573:AG1573)&amp;")","Complete")</f>
        <v>Missing (2)</v>
      </c>
    </row>
    <row r="1574" customFormat="false" ht="15" hidden="false" customHeight="false" outlineLevel="0" collapsed="false">
      <c r="A1574" s="0" t="n">
        <v>1571</v>
      </c>
      <c r="B1574" s="0" t="s">
        <v>80</v>
      </c>
      <c r="C1574" s="0" t="n">
        <v>1</v>
      </c>
      <c r="D1574" s="0" t="n">
        <v>98</v>
      </c>
      <c r="E1574" s="0" t="n">
        <v>2016</v>
      </c>
      <c r="F1574" s="0" t="s">
        <v>119</v>
      </c>
      <c r="G1574" s="0" t="n">
        <v>33</v>
      </c>
      <c r="H1574" s="0" t="n">
        <v>7</v>
      </c>
      <c r="I1574" s="0" t="n">
        <v>2</v>
      </c>
      <c r="J1574" s="0" t="n">
        <v>3</v>
      </c>
      <c r="K1574" s="0" t="n">
        <v>2</v>
      </c>
      <c r="L1574" s="0" t="n">
        <v>0</v>
      </c>
      <c r="M1574" s="0" t="n">
        <v>0</v>
      </c>
      <c r="N1574" s="0" t="s">
        <v>112</v>
      </c>
      <c r="O1574" s="0" t="s">
        <v>108</v>
      </c>
      <c r="P1574" s="0" t="s">
        <v>93</v>
      </c>
      <c r="Q1574" s="0" t="s">
        <v>94</v>
      </c>
      <c r="R1574" s="0" t="n">
        <v>0</v>
      </c>
      <c r="S1574" s="0" t="n">
        <v>0</v>
      </c>
      <c r="T1574" s="0" t="n">
        <v>0</v>
      </c>
      <c r="U1574" s="0" t="s">
        <v>109</v>
      </c>
      <c r="V1574" s="0" t="s">
        <v>109</v>
      </c>
      <c r="W1574" s="0" t="n">
        <v>0</v>
      </c>
      <c r="X1574" s="0" t="s">
        <v>86</v>
      </c>
      <c r="Y1574" s="0" t="n">
        <v>240</v>
      </c>
      <c r="AA1574" s="0" t="n">
        <v>0</v>
      </c>
      <c r="AB1574" s="0" t="s">
        <v>87</v>
      </c>
      <c r="AC1574" s="0" t="n">
        <v>241</v>
      </c>
      <c r="AD1574" s="0" t="n">
        <v>0</v>
      </c>
      <c r="AE1574" s="0" t="n">
        <v>0</v>
      </c>
      <c r="AF1574" s="0" t="s">
        <v>96</v>
      </c>
      <c r="AG1574" s="13" t="n">
        <v>42494</v>
      </c>
      <c r="AH1574" s="0" t="str">
        <f aca="false">B1574&amp;"|"&amp;C1574&amp;"|"&amp;D1574&amp;"|"&amp;E1574&amp;"|"&amp;F1574&amp;"|"&amp;G1574&amp;"|"&amp;H1574&amp;"|"&amp;I1574&amp;"|"&amp;J1574&amp;"|"&amp;K1574&amp;"|"&amp;L1574&amp;"|"&amp;M1574&amp;"|"&amp;N1574&amp;"|"&amp;O1574&amp;"|"&amp;P1574&amp;"|"&amp;Q1574&amp;"|"&amp;R1574&amp;"|"&amp;S1574&amp;"|"&amp;T1574&amp;"|"&amp;U1574&amp;"|"&amp;V1574&amp;"|"&amp;W1574&amp;"|"&amp;X1574&amp;"|"&amp;Y1574&amp;"|"&amp;Z1574&amp;"|"&amp;AA1574&amp;"|"&amp;AB1574&amp;"|"&amp;AC1574&amp;"|"&amp;AD1574&amp;"|"&amp;AE1574&amp;"|"&amp;AF1574&amp;"|"&amp;AG1574</f>
        <v>Resort Hotel|1|98|2016|August|33|7|2|3|2|0|0|HB|DEU|Online TA|TA/TO|0|0|0|D|D|0|No Deposit|240||0|Transient|241|0|0|Canceled|42494</v>
      </c>
      <c r="AI1574" s="0" t="str">
        <f aca="false">IF(COUNTIF($AH$4:$AH$2603,AH1574)&gt;1,"Duplicate","Unique")</f>
        <v>Unique</v>
      </c>
      <c r="AJ1574" s="0" t="str">
        <f aca="false">IF(COUNTBLANK(B1574:AG1574)&gt;0,"Missing ("&amp;COUNTBLANK(B1574:AG1574)&amp;")","Complete")</f>
        <v>Missing (1)</v>
      </c>
    </row>
    <row r="1575" customFormat="false" ht="15" hidden="false" customHeight="false" outlineLevel="0" collapsed="false">
      <c r="A1575" s="14" t="n">
        <v>1572</v>
      </c>
      <c r="B1575" s="14" t="s">
        <v>90</v>
      </c>
      <c r="C1575" s="14" t="n">
        <v>0</v>
      </c>
      <c r="D1575" s="14" t="n">
        <v>58</v>
      </c>
      <c r="E1575" s="14" t="n">
        <v>2016</v>
      </c>
      <c r="F1575" s="14" t="s">
        <v>113</v>
      </c>
      <c r="G1575" s="14" t="n">
        <v>48</v>
      </c>
      <c r="H1575" s="14" t="n">
        <v>20</v>
      </c>
      <c r="I1575" s="14" t="n">
        <v>2</v>
      </c>
      <c r="J1575" s="14" t="n">
        <v>1</v>
      </c>
      <c r="K1575" s="14" t="n">
        <v>2</v>
      </c>
      <c r="L1575" s="14" t="n">
        <v>0</v>
      </c>
      <c r="M1575" s="14" t="n">
        <v>0</v>
      </c>
      <c r="N1575" s="14" t="s">
        <v>82</v>
      </c>
      <c r="O1575" s="14" t="s">
        <v>122</v>
      </c>
      <c r="P1575" s="14" t="s">
        <v>99</v>
      </c>
      <c r="Q1575" s="14" t="s">
        <v>94</v>
      </c>
      <c r="R1575" s="14" t="n">
        <v>0</v>
      </c>
      <c r="S1575" s="14" t="n">
        <v>0</v>
      </c>
      <c r="T1575" s="14" t="n">
        <v>0</v>
      </c>
      <c r="U1575" s="14" t="s">
        <v>95</v>
      </c>
      <c r="V1575" s="14" t="s">
        <v>109</v>
      </c>
      <c r="W1575" s="14" t="n">
        <v>0</v>
      </c>
      <c r="X1575" s="14" t="s">
        <v>86</v>
      </c>
      <c r="Y1575" s="14" t="n">
        <v>28</v>
      </c>
      <c r="Z1575" s="14"/>
      <c r="AA1575" s="14" t="n">
        <v>0</v>
      </c>
      <c r="AB1575" s="14" t="s">
        <v>87</v>
      </c>
      <c r="AC1575" s="14" t="n">
        <v>75</v>
      </c>
      <c r="AD1575" s="14" t="n">
        <v>0</v>
      </c>
      <c r="AE1575" s="14" t="n">
        <v>1</v>
      </c>
      <c r="AF1575" s="14" t="s">
        <v>88</v>
      </c>
      <c r="AG1575" s="15" t="n">
        <v>42697</v>
      </c>
      <c r="AH1575" s="14" t="str">
        <f aca="false">B1575&amp;"|"&amp;C1575&amp;"|"&amp;D1575&amp;"|"&amp;E1575&amp;"|"&amp;F1575&amp;"|"&amp;G1575&amp;"|"&amp;H1575&amp;"|"&amp;I1575&amp;"|"&amp;J1575&amp;"|"&amp;K1575&amp;"|"&amp;L1575&amp;"|"&amp;M1575&amp;"|"&amp;N1575&amp;"|"&amp;O1575&amp;"|"&amp;P1575&amp;"|"&amp;Q1575&amp;"|"&amp;R1575&amp;"|"&amp;S1575&amp;"|"&amp;T1575&amp;"|"&amp;U1575&amp;"|"&amp;V1575&amp;"|"&amp;W1575&amp;"|"&amp;X1575&amp;"|"&amp;Y1575&amp;"|"&amp;Z1575&amp;"|"&amp;AA1575&amp;"|"&amp;AB1575&amp;"|"&amp;AC1575&amp;"|"&amp;AD1575&amp;"|"&amp;AE1575&amp;"|"&amp;AF1575&amp;"|"&amp;AG1575</f>
        <v>City Hotel|0|58|2016|November|48|20|2|1|2|0|0|BB|FRA|Offline TA/TO|TA/TO|0|0|0|A|D|0|No Deposit|28||0|Transient|75|0|1|Check-Out|42697</v>
      </c>
      <c r="AI1575" s="14" t="str">
        <f aca="false">IF(COUNTIF($AH$4:$AH$2603,AH1575)&gt;1,"Duplicate","Unique")</f>
        <v>Unique</v>
      </c>
      <c r="AJ1575" s="14" t="str">
        <f aca="false">IF(COUNTBLANK(B1575:AG1575)&gt;0,"Missing ("&amp;COUNTBLANK(B1575:AG1575)&amp;")","Complete")</f>
        <v>Missing (1)</v>
      </c>
    </row>
    <row r="1576" customFormat="false" ht="15" hidden="false" customHeight="false" outlineLevel="0" collapsed="false">
      <c r="A1576" s="0" t="n">
        <v>1573</v>
      </c>
      <c r="B1576" s="0" t="s">
        <v>90</v>
      </c>
      <c r="C1576" s="0" t="n">
        <v>0</v>
      </c>
      <c r="D1576" s="0" t="n">
        <v>35</v>
      </c>
      <c r="E1576" s="0" t="n">
        <v>2017</v>
      </c>
      <c r="F1576" s="0" t="s">
        <v>103</v>
      </c>
      <c r="G1576" s="0" t="n">
        <v>9</v>
      </c>
      <c r="H1576" s="0" t="n">
        <v>2</v>
      </c>
      <c r="I1576" s="0" t="n">
        <v>0</v>
      </c>
      <c r="J1576" s="0" t="n">
        <v>3</v>
      </c>
      <c r="K1576" s="0" t="n">
        <v>2</v>
      </c>
      <c r="L1576" s="0" t="n">
        <v>1</v>
      </c>
      <c r="M1576" s="0" t="n">
        <v>0</v>
      </c>
      <c r="N1576" s="0" t="s">
        <v>82</v>
      </c>
      <c r="O1576" s="0" t="s">
        <v>190</v>
      </c>
      <c r="P1576" s="0" t="s">
        <v>99</v>
      </c>
      <c r="Q1576" s="0" t="s">
        <v>94</v>
      </c>
      <c r="R1576" s="0" t="n">
        <v>0</v>
      </c>
      <c r="S1576" s="0" t="n">
        <v>0</v>
      </c>
      <c r="T1576" s="0" t="n">
        <v>0</v>
      </c>
      <c r="U1576" s="0" t="s">
        <v>95</v>
      </c>
      <c r="V1576" s="0" t="s">
        <v>95</v>
      </c>
      <c r="W1576" s="0" t="n">
        <v>0</v>
      </c>
      <c r="X1576" s="0" t="s">
        <v>86</v>
      </c>
      <c r="Y1576" s="0" t="n">
        <v>22</v>
      </c>
      <c r="AA1576" s="0" t="n">
        <v>0</v>
      </c>
      <c r="AB1576" s="0" t="s">
        <v>87</v>
      </c>
      <c r="AC1576" s="0" t="n">
        <v>95</v>
      </c>
      <c r="AD1576" s="0" t="n">
        <v>0</v>
      </c>
      <c r="AE1576" s="0" t="n">
        <v>1</v>
      </c>
      <c r="AF1576" s="0" t="s">
        <v>88</v>
      </c>
      <c r="AG1576" s="13" t="n">
        <v>42799</v>
      </c>
      <c r="AH1576" s="0" t="str">
        <f aca="false">B1576&amp;"|"&amp;C1576&amp;"|"&amp;D1576&amp;"|"&amp;E1576&amp;"|"&amp;F1576&amp;"|"&amp;G1576&amp;"|"&amp;H1576&amp;"|"&amp;I1576&amp;"|"&amp;J1576&amp;"|"&amp;K1576&amp;"|"&amp;L1576&amp;"|"&amp;M1576&amp;"|"&amp;N1576&amp;"|"&amp;O1576&amp;"|"&amp;P1576&amp;"|"&amp;Q1576&amp;"|"&amp;R1576&amp;"|"&amp;S1576&amp;"|"&amp;T1576&amp;"|"&amp;U1576&amp;"|"&amp;V1576&amp;"|"&amp;W1576&amp;"|"&amp;X1576&amp;"|"&amp;Y1576&amp;"|"&amp;Z1576&amp;"|"&amp;AA1576&amp;"|"&amp;AB1576&amp;"|"&amp;AC1576&amp;"|"&amp;AD1576&amp;"|"&amp;AE1576&amp;"|"&amp;AF1576&amp;"|"&amp;AG1576</f>
        <v>City Hotel|0|35|2017|March|9|2|0|3|2|1|0|BB|ECU|Offline TA/TO|TA/TO|0|0|0|A|A|0|No Deposit|22||0|Transient|95|0|1|Check-Out|42799</v>
      </c>
      <c r="AI1576" s="0" t="str">
        <f aca="false">IF(COUNTIF($AH$4:$AH$2603,AH1576)&gt;1,"Duplicate","Unique")</f>
        <v>Unique</v>
      </c>
      <c r="AJ1576" s="0" t="str">
        <f aca="false">IF(COUNTBLANK(B1576:AG1576)&gt;0,"Missing ("&amp;COUNTBLANK(B1576:AG1576)&amp;")","Complete")</f>
        <v>Missing (1)</v>
      </c>
    </row>
    <row r="1577" customFormat="false" ht="15" hidden="false" customHeight="false" outlineLevel="0" collapsed="false">
      <c r="A1577" s="14" t="n">
        <v>1574</v>
      </c>
      <c r="B1577" s="14" t="s">
        <v>90</v>
      </c>
      <c r="C1577" s="14" t="n">
        <v>1</v>
      </c>
      <c r="D1577" s="14" t="n">
        <v>166</v>
      </c>
      <c r="E1577" s="14" t="n">
        <v>2016</v>
      </c>
      <c r="F1577" s="14" t="s">
        <v>113</v>
      </c>
      <c r="G1577" s="14" t="n">
        <v>45</v>
      </c>
      <c r="H1577" s="14" t="n">
        <v>1</v>
      </c>
      <c r="I1577" s="14" t="n">
        <v>0</v>
      </c>
      <c r="J1577" s="14" t="n">
        <v>3</v>
      </c>
      <c r="K1577" s="14" t="n">
        <v>1</v>
      </c>
      <c r="L1577" s="14" t="n">
        <v>0</v>
      </c>
      <c r="M1577" s="14" t="n">
        <v>0</v>
      </c>
      <c r="N1577" s="14" t="s">
        <v>82</v>
      </c>
      <c r="O1577" s="14" t="s">
        <v>92</v>
      </c>
      <c r="P1577" s="14" t="s">
        <v>99</v>
      </c>
      <c r="Q1577" s="14" t="s">
        <v>94</v>
      </c>
      <c r="R1577" s="14" t="n">
        <v>0</v>
      </c>
      <c r="S1577" s="14" t="n">
        <v>0</v>
      </c>
      <c r="T1577" s="14" t="n">
        <v>0</v>
      </c>
      <c r="U1577" s="14" t="s">
        <v>95</v>
      </c>
      <c r="V1577" s="14" t="s">
        <v>95</v>
      </c>
      <c r="W1577" s="14" t="n">
        <v>0</v>
      </c>
      <c r="X1577" s="14" t="s">
        <v>120</v>
      </c>
      <c r="Y1577" s="14" t="n">
        <v>236</v>
      </c>
      <c r="Z1577" s="14"/>
      <c r="AA1577" s="14" t="n">
        <v>0</v>
      </c>
      <c r="AB1577" s="14" t="s">
        <v>87</v>
      </c>
      <c r="AC1577" s="14" t="n">
        <v>110</v>
      </c>
      <c r="AD1577" s="14" t="n">
        <v>0</v>
      </c>
      <c r="AE1577" s="14" t="n">
        <v>0</v>
      </c>
      <c r="AF1577" s="14" t="s">
        <v>96</v>
      </c>
      <c r="AG1577" s="15" t="n">
        <v>42564</v>
      </c>
      <c r="AH1577" s="14" t="str">
        <f aca="false">B1577&amp;"|"&amp;C1577&amp;"|"&amp;D1577&amp;"|"&amp;E1577&amp;"|"&amp;F1577&amp;"|"&amp;G1577&amp;"|"&amp;H1577&amp;"|"&amp;I1577&amp;"|"&amp;J1577&amp;"|"&amp;K1577&amp;"|"&amp;L1577&amp;"|"&amp;M1577&amp;"|"&amp;N1577&amp;"|"&amp;O1577&amp;"|"&amp;P1577&amp;"|"&amp;Q1577&amp;"|"&amp;R1577&amp;"|"&amp;S1577&amp;"|"&amp;T1577&amp;"|"&amp;U1577&amp;"|"&amp;V1577&amp;"|"&amp;W1577&amp;"|"&amp;X1577&amp;"|"&amp;Y1577&amp;"|"&amp;Z1577&amp;"|"&amp;AA1577&amp;"|"&amp;AB1577&amp;"|"&amp;AC1577&amp;"|"&amp;AD1577&amp;"|"&amp;AE1577&amp;"|"&amp;AF1577&amp;"|"&amp;AG1577</f>
        <v>City Hotel|1|166|2016|November|45|1|0|3|1|0|0|BB|PRT|Offline TA/TO|TA/TO|0|0|0|A|A|0|Non Refund|236||0|Transient|110|0|0|Canceled|42564</v>
      </c>
      <c r="AI1577" s="14" t="str">
        <f aca="false">IF(COUNTIF($AH$4:$AH$2603,AH1577)&gt;1,"Duplicate","Unique")</f>
        <v>Duplicate</v>
      </c>
      <c r="AJ1577" s="14" t="str">
        <f aca="false">IF(COUNTBLANK(B1577:AG1577)&gt;0,"Missing ("&amp;COUNTBLANK(B1577:AG1577)&amp;")","Complete")</f>
        <v>Missing (1)</v>
      </c>
    </row>
    <row r="1578" customFormat="false" ht="15" hidden="false" customHeight="false" outlineLevel="0" collapsed="false">
      <c r="A1578" s="0" t="n">
        <v>1575</v>
      </c>
      <c r="B1578" s="0" t="s">
        <v>80</v>
      </c>
      <c r="C1578" s="0" t="n">
        <v>0</v>
      </c>
      <c r="D1578" s="0" t="n">
        <v>38</v>
      </c>
      <c r="E1578" s="0" t="n">
        <v>2016</v>
      </c>
      <c r="F1578" s="0" t="s">
        <v>91</v>
      </c>
      <c r="G1578" s="0" t="n">
        <v>29</v>
      </c>
      <c r="H1578" s="0" t="n">
        <v>12</v>
      </c>
      <c r="I1578" s="0" t="n">
        <v>0</v>
      </c>
      <c r="J1578" s="0" t="n">
        <v>3</v>
      </c>
      <c r="K1578" s="0" t="n">
        <v>2</v>
      </c>
      <c r="L1578" s="0" t="n">
        <v>0</v>
      </c>
      <c r="M1578" s="0" t="n">
        <v>0</v>
      </c>
      <c r="N1578" s="0" t="s">
        <v>82</v>
      </c>
      <c r="O1578" s="0" t="s">
        <v>123</v>
      </c>
      <c r="P1578" s="0" t="s">
        <v>84</v>
      </c>
      <c r="Q1578" s="0" t="s">
        <v>84</v>
      </c>
      <c r="R1578" s="0" t="n">
        <v>0</v>
      </c>
      <c r="S1578" s="0" t="n">
        <v>0</v>
      </c>
      <c r="T1578" s="0" t="n">
        <v>0</v>
      </c>
      <c r="U1578" s="0" t="s">
        <v>85</v>
      </c>
      <c r="V1578" s="0" t="s">
        <v>85</v>
      </c>
      <c r="W1578" s="0" t="n">
        <v>0</v>
      </c>
      <c r="X1578" s="0" t="s">
        <v>86</v>
      </c>
      <c r="Y1578" s="0" t="n">
        <v>250</v>
      </c>
      <c r="AA1578" s="0" t="n">
        <v>0</v>
      </c>
      <c r="AB1578" s="0" t="s">
        <v>87</v>
      </c>
      <c r="AC1578" s="0" t="n">
        <v>212</v>
      </c>
      <c r="AD1578" s="0" t="n">
        <v>1</v>
      </c>
      <c r="AE1578" s="0" t="n">
        <v>1</v>
      </c>
      <c r="AF1578" s="0" t="s">
        <v>88</v>
      </c>
      <c r="AG1578" s="13" t="n">
        <v>42566</v>
      </c>
      <c r="AH1578" s="0" t="str">
        <f aca="false">B1578&amp;"|"&amp;C1578&amp;"|"&amp;D1578&amp;"|"&amp;E1578&amp;"|"&amp;F1578&amp;"|"&amp;G1578&amp;"|"&amp;H1578&amp;"|"&amp;I1578&amp;"|"&amp;J1578&amp;"|"&amp;K1578&amp;"|"&amp;L1578&amp;"|"&amp;M1578&amp;"|"&amp;N1578&amp;"|"&amp;O1578&amp;"|"&amp;P1578&amp;"|"&amp;Q1578&amp;"|"&amp;R1578&amp;"|"&amp;S1578&amp;"|"&amp;T1578&amp;"|"&amp;U1578&amp;"|"&amp;V1578&amp;"|"&amp;W1578&amp;"|"&amp;X1578&amp;"|"&amp;Y1578&amp;"|"&amp;Z1578&amp;"|"&amp;AA1578&amp;"|"&amp;AB1578&amp;"|"&amp;AC1578&amp;"|"&amp;AD1578&amp;"|"&amp;AE1578&amp;"|"&amp;AF1578&amp;"|"&amp;AG1578</f>
        <v>Resort Hotel|0|38|2016|July|29|12|0|3|2|0|0|BB|USA|Direct|Direct|0|0|0|F|F|0|No Deposit|250||0|Transient|212|1|1|Check-Out|42566</v>
      </c>
      <c r="AI1578" s="0" t="str">
        <f aca="false">IF(COUNTIF($AH$4:$AH$2603,AH1578)&gt;1,"Duplicate","Unique")</f>
        <v>Unique</v>
      </c>
      <c r="AJ1578" s="0" t="str">
        <f aca="false">IF(COUNTBLANK(B1578:AG1578)&gt;0,"Missing ("&amp;COUNTBLANK(B1578:AG1578)&amp;")","Complete")</f>
        <v>Missing (1)</v>
      </c>
    </row>
    <row r="1579" customFormat="false" ht="15" hidden="false" customHeight="false" outlineLevel="0" collapsed="false">
      <c r="A1579" s="14" t="n">
        <v>1576</v>
      </c>
      <c r="B1579" s="14" t="s">
        <v>80</v>
      </c>
      <c r="C1579" s="14" t="n">
        <v>0</v>
      </c>
      <c r="D1579" s="14" t="n">
        <v>0</v>
      </c>
      <c r="E1579" s="14" t="n">
        <v>2016</v>
      </c>
      <c r="F1579" s="14" t="s">
        <v>126</v>
      </c>
      <c r="G1579" s="14" t="n">
        <v>3</v>
      </c>
      <c r="H1579" s="14" t="n">
        <v>12</v>
      </c>
      <c r="I1579" s="14" t="n">
        <v>0</v>
      </c>
      <c r="J1579" s="14" t="n">
        <v>1</v>
      </c>
      <c r="K1579" s="14" t="n">
        <v>2</v>
      </c>
      <c r="L1579" s="14" t="n">
        <v>0</v>
      </c>
      <c r="M1579" s="14" t="n">
        <v>0</v>
      </c>
      <c r="N1579" s="14" t="s">
        <v>82</v>
      </c>
      <c r="O1579" s="14" t="s">
        <v>92</v>
      </c>
      <c r="P1579" s="14" t="s">
        <v>84</v>
      </c>
      <c r="Q1579" s="14" t="s">
        <v>84</v>
      </c>
      <c r="R1579" s="14" t="n">
        <v>1</v>
      </c>
      <c r="S1579" s="14" t="n">
        <v>0</v>
      </c>
      <c r="T1579" s="14" t="n">
        <v>2</v>
      </c>
      <c r="U1579" s="14" t="s">
        <v>95</v>
      </c>
      <c r="V1579" s="14" t="s">
        <v>95</v>
      </c>
      <c r="W1579" s="14" t="n">
        <v>0</v>
      </c>
      <c r="X1579" s="14" t="s">
        <v>86</v>
      </c>
      <c r="Y1579" s="14"/>
      <c r="Z1579" s="14"/>
      <c r="AA1579" s="14" t="n">
        <v>0</v>
      </c>
      <c r="AB1579" s="14" t="s">
        <v>87</v>
      </c>
      <c r="AC1579" s="14" t="n">
        <v>43</v>
      </c>
      <c r="AD1579" s="14" t="n">
        <v>1</v>
      </c>
      <c r="AE1579" s="14" t="n">
        <v>0</v>
      </c>
      <c r="AF1579" s="14" t="s">
        <v>88</v>
      </c>
      <c r="AG1579" s="15" t="n">
        <v>42382</v>
      </c>
      <c r="AH1579" s="14" t="str">
        <f aca="false">B1579&amp;"|"&amp;C1579&amp;"|"&amp;D1579&amp;"|"&amp;E1579&amp;"|"&amp;F1579&amp;"|"&amp;G1579&amp;"|"&amp;H1579&amp;"|"&amp;I1579&amp;"|"&amp;J1579&amp;"|"&amp;K1579&amp;"|"&amp;L1579&amp;"|"&amp;M1579&amp;"|"&amp;N1579&amp;"|"&amp;O1579&amp;"|"&amp;P1579&amp;"|"&amp;Q1579&amp;"|"&amp;R1579&amp;"|"&amp;S1579&amp;"|"&amp;T1579&amp;"|"&amp;U1579&amp;"|"&amp;V1579&amp;"|"&amp;W1579&amp;"|"&amp;X1579&amp;"|"&amp;Y1579&amp;"|"&amp;Z1579&amp;"|"&amp;AA1579&amp;"|"&amp;AB1579&amp;"|"&amp;AC1579&amp;"|"&amp;AD1579&amp;"|"&amp;AE1579&amp;"|"&amp;AF1579&amp;"|"&amp;AG1579</f>
        <v>Resort Hotel|0|0|2016|January|3|12|0|1|2|0|0|BB|PRT|Direct|Direct|1|0|2|A|A|0|No Deposit|||0|Transient|43|1|0|Check-Out|42382</v>
      </c>
      <c r="AI1579" s="14" t="str">
        <f aca="false">IF(COUNTIF($AH$4:$AH$2603,AH1579)&gt;1,"Duplicate","Unique")</f>
        <v>Unique</v>
      </c>
      <c r="AJ1579" s="14" t="str">
        <f aca="false">IF(COUNTBLANK(B1579:AG1579)&gt;0,"Missing ("&amp;COUNTBLANK(B1579:AG1579)&amp;")","Complete")</f>
        <v>Missing (2)</v>
      </c>
    </row>
    <row r="1580" customFormat="false" ht="15" hidden="false" customHeight="false" outlineLevel="0" collapsed="false">
      <c r="A1580" s="0" t="n">
        <v>1577</v>
      </c>
      <c r="B1580" s="0" t="s">
        <v>80</v>
      </c>
      <c r="C1580" s="0" t="n">
        <v>0</v>
      </c>
      <c r="D1580" s="0" t="n">
        <v>13</v>
      </c>
      <c r="E1580" s="0" t="n">
        <v>2017</v>
      </c>
      <c r="F1580" s="0" t="s">
        <v>126</v>
      </c>
      <c r="G1580" s="0" t="n">
        <v>2</v>
      </c>
      <c r="H1580" s="0" t="n">
        <v>12</v>
      </c>
      <c r="I1580" s="0" t="n">
        <v>0</v>
      </c>
      <c r="J1580" s="0" t="n">
        <v>2</v>
      </c>
      <c r="K1580" s="0" t="n">
        <v>2</v>
      </c>
      <c r="L1580" s="0" t="n">
        <v>0</v>
      </c>
      <c r="M1580" s="0" t="n">
        <v>0</v>
      </c>
      <c r="N1580" s="0" t="s">
        <v>82</v>
      </c>
      <c r="O1580" s="0" t="s">
        <v>92</v>
      </c>
      <c r="P1580" s="0" t="s">
        <v>84</v>
      </c>
      <c r="Q1580" s="0" t="s">
        <v>128</v>
      </c>
      <c r="R1580" s="0" t="n">
        <v>1</v>
      </c>
      <c r="S1580" s="0" t="n">
        <v>0</v>
      </c>
      <c r="T1580" s="0" t="n">
        <v>3</v>
      </c>
      <c r="U1580" s="0" t="s">
        <v>95</v>
      </c>
      <c r="V1580" s="0" t="s">
        <v>109</v>
      </c>
      <c r="W1580" s="0" t="n">
        <v>0</v>
      </c>
      <c r="X1580" s="0" t="s">
        <v>86</v>
      </c>
      <c r="AA1580" s="0" t="n">
        <v>0</v>
      </c>
      <c r="AB1580" s="0" t="s">
        <v>87</v>
      </c>
      <c r="AC1580" s="0" t="n">
        <v>40</v>
      </c>
      <c r="AD1580" s="0" t="n">
        <v>0</v>
      </c>
      <c r="AE1580" s="0" t="n">
        <v>0</v>
      </c>
      <c r="AF1580" s="0" t="s">
        <v>88</v>
      </c>
      <c r="AG1580" s="13" t="n">
        <v>42749</v>
      </c>
      <c r="AH1580" s="0" t="str">
        <f aca="false">B1580&amp;"|"&amp;C1580&amp;"|"&amp;D1580&amp;"|"&amp;E1580&amp;"|"&amp;F1580&amp;"|"&amp;G1580&amp;"|"&amp;H1580&amp;"|"&amp;I1580&amp;"|"&amp;J1580&amp;"|"&amp;K1580&amp;"|"&amp;L1580&amp;"|"&amp;M1580&amp;"|"&amp;N1580&amp;"|"&amp;O1580&amp;"|"&amp;P1580&amp;"|"&amp;Q1580&amp;"|"&amp;R1580&amp;"|"&amp;S1580&amp;"|"&amp;T1580&amp;"|"&amp;U1580&amp;"|"&amp;V1580&amp;"|"&amp;W1580&amp;"|"&amp;X1580&amp;"|"&amp;Y1580&amp;"|"&amp;Z1580&amp;"|"&amp;AA1580&amp;"|"&amp;AB1580&amp;"|"&amp;AC1580&amp;"|"&amp;AD1580&amp;"|"&amp;AE1580&amp;"|"&amp;AF1580&amp;"|"&amp;AG1580</f>
        <v>Resort Hotel|0|13|2017|January|2|12|0|2|2|0|0|BB|PRT|Direct|Corporate|1|0|3|A|D|0|No Deposit|||0|Transient|40|0|0|Check-Out|42749</v>
      </c>
      <c r="AI1580" s="0" t="str">
        <f aca="false">IF(COUNTIF($AH$4:$AH$2603,AH1580)&gt;1,"Duplicate","Unique")</f>
        <v>Unique</v>
      </c>
      <c r="AJ1580" s="0" t="str">
        <f aca="false">IF(COUNTBLANK(B1580:AG1580)&gt;0,"Missing ("&amp;COUNTBLANK(B1580:AG1580)&amp;")","Complete")</f>
        <v>Missing (2)</v>
      </c>
    </row>
    <row r="1581" customFormat="false" ht="15" hidden="false" customHeight="false" outlineLevel="0" collapsed="false">
      <c r="A1581" s="14" t="n">
        <v>1578</v>
      </c>
      <c r="B1581" s="14" t="s">
        <v>90</v>
      </c>
      <c r="C1581" s="14" t="n">
        <v>0</v>
      </c>
      <c r="D1581" s="14" t="n">
        <v>0</v>
      </c>
      <c r="E1581" s="14" t="n">
        <v>2016</v>
      </c>
      <c r="F1581" s="14" t="s">
        <v>126</v>
      </c>
      <c r="G1581" s="14" t="n">
        <v>1</v>
      </c>
      <c r="H1581" s="14" t="n">
        <v>1</v>
      </c>
      <c r="I1581" s="14" t="n">
        <v>0</v>
      </c>
      <c r="J1581" s="14" t="n">
        <v>1</v>
      </c>
      <c r="K1581" s="14" t="n">
        <v>2</v>
      </c>
      <c r="L1581" s="14" t="n">
        <v>0</v>
      </c>
      <c r="M1581" s="14" t="n">
        <v>0</v>
      </c>
      <c r="N1581" s="14" t="s">
        <v>107</v>
      </c>
      <c r="O1581" s="14" t="s">
        <v>158</v>
      </c>
      <c r="P1581" s="14" t="s">
        <v>93</v>
      </c>
      <c r="Q1581" s="14" t="s">
        <v>94</v>
      </c>
      <c r="R1581" s="14" t="n">
        <v>0</v>
      </c>
      <c r="S1581" s="14" t="n">
        <v>0</v>
      </c>
      <c r="T1581" s="14" t="n">
        <v>0</v>
      </c>
      <c r="U1581" s="14" t="s">
        <v>95</v>
      </c>
      <c r="V1581" s="14" t="s">
        <v>95</v>
      </c>
      <c r="W1581" s="14" t="n">
        <v>0</v>
      </c>
      <c r="X1581" s="14" t="s">
        <v>86</v>
      </c>
      <c r="Y1581" s="14" t="n">
        <v>9</v>
      </c>
      <c r="Z1581" s="14"/>
      <c r="AA1581" s="14" t="n">
        <v>0</v>
      </c>
      <c r="AB1581" s="14" t="s">
        <v>87</v>
      </c>
      <c r="AC1581" s="14" t="n">
        <v>86</v>
      </c>
      <c r="AD1581" s="14" t="n">
        <v>0</v>
      </c>
      <c r="AE1581" s="14" t="n">
        <v>0</v>
      </c>
      <c r="AF1581" s="14" t="s">
        <v>88</v>
      </c>
      <c r="AG1581" s="15" t="n">
        <v>42371</v>
      </c>
      <c r="AH1581" s="14" t="str">
        <f aca="false">B1581&amp;"|"&amp;C1581&amp;"|"&amp;D1581&amp;"|"&amp;E1581&amp;"|"&amp;F1581&amp;"|"&amp;G1581&amp;"|"&amp;H1581&amp;"|"&amp;I1581&amp;"|"&amp;J1581&amp;"|"&amp;K1581&amp;"|"&amp;L1581&amp;"|"&amp;M1581&amp;"|"&amp;N1581&amp;"|"&amp;O1581&amp;"|"&amp;P1581&amp;"|"&amp;Q1581&amp;"|"&amp;R1581&amp;"|"&amp;S1581&amp;"|"&amp;T1581&amp;"|"&amp;U1581&amp;"|"&amp;V1581&amp;"|"&amp;W1581&amp;"|"&amp;X1581&amp;"|"&amp;Y1581&amp;"|"&amp;Z1581&amp;"|"&amp;AA1581&amp;"|"&amp;AB1581&amp;"|"&amp;AC1581&amp;"|"&amp;AD1581&amp;"|"&amp;AE1581&amp;"|"&amp;AF1581&amp;"|"&amp;AG1581</f>
        <v>City Hotel|0|0|2016|January|1|1|0|1|2|0|0|SC|ITA|Online TA|TA/TO|0|0|0|A|A|0|No Deposit|9||0|Transient|86|0|0|Check-Out|42371</v>
      </c>
      <c r="AI1581" s="14" t="str">
        <f aca="false">IF(COUNTIF($AH$4:$AH$2603,AH1581)&gt;1,"Duplicate","Unique")</f>
        <v>Unique</v>
      </c>
      <c r="AJ1581" s="14" t="str">
        <f aca="false">IF(COUNTBLANK(B1581:AG1581)&gt;0,"Missing ("&amp;COUNTBLANK(B1581:AG1581)&amp;")","Complete")</f>
        <v>Missing (1)</v>
      </c>
    </row>
    <row r="1582" customFormat="false" ht="15" hidden="false" customHeight="false" outlineLevel="0" collapsed="false">
      <c r="A1582" s="0" t="n">
        <v>1579</v>
      </c>
      <c r="B1582" s="0" t="s">
        <v>90</v>
      </c>
      <c r="C1582" s="0" t="n">
        <v>1</v>
      </c>
      <c r="D1582" s="0" t="n">
        <v>322</v>
      </c>
      <c r="E1582" s="0" t="n">
        <v>2017</v>
      </c>
      <c r="F1582" s="0" t="s">
        <v>121</v>
      </c>
      <c r="G1582" s="0" t="n">
        <v>18</v>
      </c>
      <c r="H1582" s="0" t="n">
        <v>5</v>
      </c>
      <c r="I1582" s="0" t="n">
        <v>0</v>
      </c>
      <c r="J1582" s="0" t="n">
        <v>1</v>
      </c>
      <c r="K1582" s="0" t="n">
        <v>2</v>
      </c>
      <c r="L1582" s="0" t="n">
        <v>0</v>
      </c>
      <c r="M1582" s="0" t="n">
        <v>0</v>
      </c>
      <c r="N1582" s="0" t="s">
        <v>82</v>
      </c>
      <c r="O1582" s="0" t="s">
        <v>92</v>
      </c>
      <c r="P1582" s="0" t="s">
        <v>99</v>
      </c>
      <c r="Q1582" s="0" t="s">
        <v>94</v>
      </c>
      <c r="R1582" s="0" t="n">
        <v>0</v>
      </c>
      <c r="S1582" s="0" t="n">
        <v>0</v>
      </c>
      <c r="T1582" s="0" t="n">
        <v>0</v>
      </c>
      <c r="U1582" s="0" t="s">
        <v>95</v>
      </c>
      <c r="V1582" s="0" t="s">
        <v>95</v>
      </c>
      <c r="W1582" s="0" t="n">
        <v>0</v>
      </c>
      <c r="X1582" s="0" t="s">
        <v>86</v>
      </c>
      <c r="Y1582" s="0" t="n">
        <v>21</v>
      </c>
      <c r="AA1582" s="0" t="n">
        <v>0</v>
      </c>
      <c r="AB1582" s="0" t="s">
        <v>101</v>
      </c>
      <c r="AC1582" s="0" t="n">
        <v>75</v>
      </c>
      <c r="AD1582" s="0" t="n">
        <v>0</v>
      </c>
      <c r="AE1582" s="0" t="n">
        <v>0</v>
      </c>
      <c r="AF1582" s="0" t="s">
        <v>96</v>
      </c>
      <c r="AG1582" s="13" t="n">
        <v>42836</v>
      </c>
      <c r="AH1582" s="0" t="str">
        <f aca="false">B1582&amp;"|"&amp;C1582&amp;"|"&amp;D1582&amp;"|"&amp;E1582&amp;"|"&amp;F1582&amp;"|"&amp;G1582&amp;"|"&amp;H1582&amp;"|"&amp;I1582&amp;"|"&amp;J1582&amp;"|"&amp;K1582&amp;"|"&amp;L1582&amp;"|"&amp;M1582&amp;"|"&amp;N1582&amp;"|"&amp;O1582&amp;"|"&amp;P1582&amp;"|"&amp;Q1582&amp;"|"&amp;R1582&amp;"|"&amp;S1582&amp;"|"&amp;T1582&amp;"|"&amp;U1582&amp;"|"&amp;V1582&amp;"|"&amp;W1582&amp;"|"&amp;X1582&amp;"|"&amp;Y1582&amp;"|"&amp;Z1582&amp;"|"&amp;AA1582&amp;"|"&amp;AB1582&amp;"|"&amp;AC1582&amp;"|"&amp;AD1582&amp;"|"&amp;AE1582&amp;"|"&amp;AF1582&amp;"|"&amp;AG1582</f>
        <v>City Hotel|1|322|2017|May|18|5|0|1|2|0|0|BB|PRT|Offline TA/TO|TA/TO|0|0|0|A|A|0|No Deposit|21||0|Transient-Party|75|0|0|Canceled|42836</v>
      </c>
      <c r="AI1582" s="0" t="str">
        <f aca="false">IF(COUNTIF($AH$4:$AH$2603,AH1582)&gt;1,"Duplicate","Unique")</f>
        <v>Unique</v>
      </c>
      <c r="AJ1582" s="0" t="str">
        <f aca="false">IF(COUNTBLANK(B1582:AG1582)&gt;0,"Missing ("&amp;COUNTBLANK(B1582:AG1582)&amp;")","Complete")</f>
        <v>Missing (1)</v>
      </c>
    </row>
    <row r="1583" customFormat="false" ht="15" hidden="false" customHeight="false" outlineLevel="0" collapsed="false">
      <c r="A1583" s="14" t="n">
        <v>1580</v>
      </c>
      <c r="B1583" s="14" t="s">
        <v>80</v>
      </c>
      <c r="C1583" s="14" t="n">
        <v>0</v>
      </c>
      <c r="D1583" s="14" t="n">
        <v>2</v>
      </c>
      <c r="E1583" s="14" t="n">
        <v>2017</v>
      </c>
      <c r="F1583" s="14" t="s">
        <v>119</v>
      </c>
      <c r="G1583" s="14" t="n">
        <v>33</v>
      </c>
      <c r="H1583" s="14" t="n">
        <v>16</v>
      </c>
      <c r="I1583" s="14" t="n">
        <v>0</v>
      </c>
      <c r="J1583" s="14" t="n">
        <v>2</v>
      </c>
      <c r="K1583" s="14" t="n">
        <v>1</v>
      </c>
      <c r="L1583" s="14" t="n">
        <v>0</v>
      </c>
      <c r="M1583" s="14" t="n">
        <v>0</v>
      </c>
      <c r="N1583" s="14" t="s">
        <v>112</v>
      </c>
      <c r="O1583" s="14" t="s">
        <v>92</v>
      </c>
      <c r="P1583" s="14" t="s">
        <v>84</v>
      </c>
      <c r="Q1583" s="14" t="s">
        <v>84</v>
      </c>
      <c r="R1583" s="14" t="n">
        <v>0</v>
      </c>
      <c r="S1583" s="14" t="n">
        <v>0</v>
      </c>
      <c r="T1583" s="14" t="n">
        <v>0</v>
      </c>
      <c r="U1583" s="14" t="s">
        <v>124</v>
      </c>
      <c r="V1583" s="14" t="s">
        <v>124</v>
      </c>
      <c r="W1583" s="14" t="n">
        <v>1</v>
      </c>
      <c r="X1583" s="14" t="s">
        <v>86</v>
      </c>
      <c r="Y1583" s="14" t="n">
        <v>250</v>
      </c>
      <c r="Z1583" s="14"/>
      <c r="AA1583" s="14" t="n">
        <v>0</v>
      </c>
      <c r="AB1583" s="14" t="s">
        <v>101</v>
      </c>
      <c r="AC1583" s="14" t="n">
        <v>238.3</v>
      </c>
      <c r="AD1583" s="14" t="n">
        <v>0</v>
      </c>
      <c r="AE1583" s="14" t="n">
        <v>1</v>
      </c>
      <c r="AF1583" s="14" t="s">
        <v>88</v>
      </c>
      <c r="AG1583" s="15" t="n">
        <v>42965</v>
      </c>
      <c r="AH1583" s="14" t="str">
        <f aca="false">B1583&amp;"|"&amp;C1583&amp;"|"&amp;D1583&amp;"|"&amp;E1583&amp;"|"&amp;F1583&amp;"|"&amp;G1583&amp;"|"&amp;H1583&amp;"|"&amp;I1583&amp;"|"&amp;J1583&amp;"|"&amp;K1583&amp;"|"&amp;L1583&amp;"|"&amp;M1583&amp;"|"&amp;N1583&amp;"|"&amp;O1583&amp;"|"&amp;P1583&amp;"|"&amp;Q1583&amp;"|"&amp;R1583&amp;"|"&amp;S1583&amp;"|"&amp;T1583&amp;"|"&amp;U1583&amp;"|"&amp;V1583&amp;"|"&amp;W1583&amp;"|"&amp;X1583&amp;"|"&amp;Y1583&amp;"|"&amp;Z1583&amp;"|"&amp;AA1583&amp;"|"&amp;AB1583&amp;"|"&amp;AC1583&amp;"|"&amp;AD1583&amp;"|"&amp;AE1583&amp;"|"&amp;AF1583&amp;"|"&amp;AG1583</f>
        <v>Resort Hotel|0|2|2017|August|33|16|0|2|1|0|0|HB|PRT|Direct|Direct|0|0|0|E|E|1|No Deposit|250||0|Transient-Party|238.3|0|1|Check-Out|42965</v>
      </c>
      <c r="AI1583" s="14" t="str">
        <f aca="false">IF(COUNTIF($AH$4:$AH$2603,AH1583)&gt;1,"Duplicate","Unique")</f>
        <v>Unique</v>
      </c>
      <c r="AJ1583" s="14" t="str">
        <f aca="false">IF(COUNTBLANK(B1583:AG1583)&gt;0,"Missing ("&amp;COUNTBLANK(B1583:AG1583)&amp;")","Complete")</f>
        <v>Missing (1)</v>
      </c>
    </row>
    <row r="1584" customFormat="false" ht="15" hidden="false" customHeight="false" outlineLevel="0" collapsed="false">
      <c r="A1584" s="0" t="n">
        <v>1581</v>
      </c>
      <c r="B1584" s="0" t="s">
        <v>80</v>
      </c>
      <c r="C1584" s="0" t="n">
        <v>0</v>
      </c>
      <c r="D1584" s="0" t="n">
        <v>0</v>
      </c>
      <c r="E1584" s="0" t="n">
        <v>2017</v>
      </c>
      <c r="F1584" s="0" t="s">
        <v>119</v>
      </c>
      <c r="G1584" s="0" t="n">
        <v>34</v>
      </c>
      <c r="H1584" s="0" t="n">
        <v>22</v>
      </c>
      <c r="I1584" s="0" t="n">
        <v>0</v>
      </c>
      <c r="J1584" s="0" t="n">
        <v>1</v>
      </c>
      <c r="K1584" s="0" t="n">
        <v>3</v>
      </c>
      <c r="L1584" s="0" t="n">
        <v>0</v>
      </c>
      <c r="M1584" s="0" t="n">
        <v>0</v>
      </c>
      <c r="N1584" s="0" t="s">
        <v>82</v>
      </c>
      <c r="O1584" s="0" t="s">
        <v>155</v>
      </c>
      <c r="P1584" s="0" t="s">
        <v>84</v>
      </c>
      <c r="Q1584" s="0" t="s">
        <v>84</v>
      </c>
      <c r="R1584" s="0" t="n">
        <v>0</v>
      </c>
      <c r="S1584" s="0" t="n">
        <v>0</v>
      </c>
      <c r="T1584" s="0" t="n">
        <v>0</v>
      </c>
      <c r="U1584" s="0" t="s">
        <v>85</v>
      </c>
      <c r="V1584" s="0" t="s">
        <v>85</v>
      </c>
      <c r="W1584" s="0" t="n">
        <v>0</v>
      </c>
      <c r="X1584" s="0" t="s">
        <v>86</v>
      </c>
      <c r="AA1584" s="0" t="n">
        <v>0</v>
      </c>
      <c r="AB1584" s="0" t="s">
        <v>87</v>
      </c>
      <c r="AC1584" s="0" t="n">
        <v>230</v>
      </c>
      <c r="AD1584" s="0" t="n">
        <v>0</v>
      </c>
      <c r="AE1584" s="0" t="n">
        <v>0</v>
      </c>
      <c r="AF1584" s="0" t="s">
        <v>88</v>
      </c>
      <c r="AG1584" s="13" t="n">
        <v>42970</v>
      </c>
      <c r="AH1584" s="0" t="str">
        <f aca="false">B1584&amp;"|"&amp;C1584&amp;"|"&amp;D1584&amp;"|"&amp;E1584&amp;"|"&amp;F1584&amp;"|"&amp;G1584&amp;"|"&amp;H1584&amp;"|"&amp;I1584&amp;"|"&amp;J1584&amp;"|"&amp;K1584&amp;"|"&amp;L1584&amp;"|"&amp;M1584&amp;"|"&amp;N1584&amp;"|"&amp;O1584&amp;"|"&amp;P1584&amp;"|"&amp;Q1584&amp;"|"&amp;R1584&amp;"|"&amp;S1584&amp;"|"&amp;T1584&amp;"|"&amp;U1584&amp;"|"&amp;V1584&amp;"|"&amp;W1584&amp;"|"&amp;X1584&amp;"|"&amp;Y1584&amp;"|"&amp;Z1584&amp;"|"&amp;AA1584&amp;"|"&amp;AB1584&amp;"|"&amp;AC1584&amp;"|"&amp;AD1584&amp;"|"&amp;AE1584&amp;"|"&amp;AF1584&amp;"|"&amp;AG1584</f>
        <v>Resort Hotel|0|0|2017|August|34|22|0|1|3|0|0|BB|CHE|Direct|Direct|0|0|0|F|F|0|No Deposit|||0|Transient|230|0|0|Check-Out|42970</v>
      </c>
      <c r="AI1584" s="0" t="str">
        <f aca="false">IF(COUNTIF($AH$4:$AH$2603,AH1584)&gt;1,"Duplicate","Unique")</f>
        <v>Unique</v>
      </c>
      <c r="AJ1584" s="0" t="str">
        <f aca="false">IF(COUNTBLANK(B1584:AG1584)&gt;0,"Missing ("&amp;COUNTBLANK(B1584:AG1584)&amp;")","Complete")</f>
        <v>Missing (2)</v>
      </c>
    </row>
    <row r="1585" customFormat="false" ht="15" hidden="false" customHeight="false" outlineLevel="0" collapsed="false">
      <c r="A1585" s="14" t="n">
        <v>1582</v>
      </c>
      <c r="B1585" s="14" t="s">
        <v>90</v>
      </c>
      <c r="C1585" s="14" t="n">
        <v>1</v>
      </c>
      <c r="D1585" s="14" t="n">
        <v>37</v>
      </c>
      <c r="E1585" s="14" t="n">
        <v>2015</v>
      </c>
      <c r="F1585" s="14" t="s">
        <v>113</v>
      </c>
      <c r="G1585" s="14" t="n">
        <v>45</v>
      </c>
      <c r="H1585" s="14" t="n">
        <v>6</v>
      </c>
      <c r="I1585" s="14" t="n">
        <v>1</v>
      </c>
      <c r="J1585" s="14" t="n">
        <v>2</v>
      </c>
      <c r="K1585" s="14" t="n">
        <v>1</v>
      </c>
      <c r="L1585" s="14" t="n">
        <v>0</v>
      </c>
      <c r="M1585" s="14" t="n">
        <v>0</v>
      </c>
      <c r="N1585" s="14" t="s">
        <v>82</v>
      </c>
      <c r="O1585" s="14" t="s">
        <v>92</v>
      </c>
      <c r="P1585" s="14" t="s">
        <v>99</v>
      </c>
      <c r="Q1585" s="14" t="s">
        <v>94</v>
      </c>
      <c r="R1585" s="14" t="n">
        <v>0</v>
      </c>
      <c r="S1585" s="14" t="n">
        <v>0</v>
      </c>
      <c r="T1585" s="14" t="n">
        <v>0</v>
      </c>
      <c r="U1585" s="14" t="s">
        <v>95</v>
      </c>
      <c r="V1585" s="14" t="s">
        <v>95</v>
      </c>
      <c r="W1585" s="14" t="n">
        <v>1</v>
      </c>
      <c r="X1585" s="14" t="s">
        <v>86</v>
      </c>
      <c r="Y1585" s="14" t="n">
        <v>27</v>
      </c>
      <c r="Z1585" s="14"/>
      <c r="AA1585" s="14" t="n">
        <v>0</v>
      </c>
      <c r="AB1585" s="14" t="s">
        <v>87</v>
      </c>
      <c r="AC1585" s="14" t="n">
        <v>37.33</v>
      </c>
      <c r="AD1585" s="14" t="n">
        <v>0</v>
      </c>
      <c r="AE1585" s="14" t="n">
        <v>0</v>
      </c>
      <c r="AF1585" s="14" t="s">
        <v>141</v>
      </c>
      <c r="AG1585" s="15" t="n">
        <v>42314</v>
      </c>
      <c r="AH1585" s="14" t="str">
        <f aca="false">B1585&amp;"|"&amp;C1585&amp;"|"&amp;D1585&amp;"|"&amp;E1585&amp;"|"&amp;F1585&amp;"|"&amp;G1585&amp;"|"&amp;H1585&amp;"|"&amp;I1585&amp;"|"&amp;J1585&amp;"|"&amp;K1585&amp;"|"&amp;L1585&amp;"|"&amp;M1585&amp;"|"&amp;N1585&amp;"|"&amp;O1585&amp;"|"&amp;P1585&amp;"|"&amp;Q1585&amp;"|"&amp;R1585&amp;"|"&amp;S1585&amp;"|"&amp;T1585&amp;"|"&amp;U1585&amp;"|"&amp;V1585&amp;"|"&amp;W1585&amp;"|"&amp;X1585&amp;"|"&amp;Y1585&amp;"|"&amp;Z1585&amp;"|"&amp;AA1585&amp;"|"&amp;AB1585&amp;"|"&amp;AC1585&amp;"|"&amp;AD1585&amp;"|"&amp;AE1585&amp;"|"&amp;AF1585&amp;"|"&amp;AG1585</f>
        <v>City Hotel|1|37|2015|November|45|6|1|2|1|0|0|BB|PRT|Offline TA/TO|TA/TO|0|0|0|A|A|1|No Deposit|27||0|Transient|37.33|0|0|No-Show|42314</v>
      </c>
      <c r="AI1585" s="14" t="str">
        <f aca="false">IF(COUNTIF($AH$4:$AH$2603,AH1585)&gt;1,"Duplicate","Unique")</f>
        <v>Unique</v>
      </c>
      <c r="AJ1585" s="14" t="str">
        <f aca="false">IF(COUNTBLANK(B1585:AG1585)&gt;0,"Missing ("&amp;COUNTBLANK(B1585:AG1585)&amp;")","Complete")</f>
        <v>Missing (1)</v>
      </c>
    </row>
    <row r="1586" customFormat="false" ht="15" hidden="false" customHeight="false" outlineLevel="0" collapsed="false">
      <c r="A1586" s="0" t="n">
        <v>1583</v>
      </c>
      <c r="B1586" s="0" t="s">
        <v>90</v>
      </c>
      <c r="C1586" s="0" t="n">
        <v>1</v>
      </c>
      <c r="D1586" s="0" t="n">
        <v>11</v>
      </c>
      <c r="E1586" s="0" t="n">
        <v>2016</v>
      </c>
      <c r="F1586" s="0" t="s">
        <v>113</v>
      </c>
      <c r="G1586" s="0" t="n">
        <v>45</v>
      </c>
      <c r="H1586" s="0" t="n">
        <v>5</v>
      </c>
      <c r="I1586" s="0" t="n">
        <v>0</v>
      </c>
      <c r="J1586" s="0" t="n">
        <v>1</v>
      </c>
      <c r="K1586" s="0" t="n">
        <v>2</v>
      </c>
      <c r="L1586" s="0" t="n">
        <v>0</v>
      </c>
      <c r="M1586" s="0" t="n">
        <v>0</v>
      </c>
      <c r="N1586" s="0" t="s">
        <v>82</v>
      </c>
      <c r="O1586" s="0" t="s">
        <v>83</v>
      </c>
      <c r="P1586" s="0" t="s">
        <v>93</v>
      </c>
      <c r="Q1586" s="0" t="s">
        <v>94</v>
      </c>
      <c r="R1586" s="0" t="n">
        <v>0</v>
      </c>
      <c r="S1586" s="0" t="n">
        <v>0</v>
      </c>
      <c r="T1586" s="0" t="n">
        <v>0</v>
      </c>
      <c r="U1586" s="0" t="s">
        <v>95</v>
      </c>
      <c r="V1586" s="0" t="s">
        <v>95</v>
      </c>
      <c r="W1586" s="0" t="n">
        <v>0</v>
      </c>
      <c r="X1586" s="0" t="s">
        <v>86</v>
      </c>
      <c r="Y1586" s="0" t="n">
        <v>9</v>
      </c>
      <c r="AA1586" s="0" t="n">
        <v>0</v>
      </c>
      <c r="AB1586" s="0" t="s">
        <v>87</v>
      </c>
      <c r="AC1586" s="0" t="n">
        <v>130</v>
      </c>
      <c r="AD1586" s="0" t="n">
        <v>0</v>
      </c>
      <c r="AE1586" s="0" t="n">
        <v>1</v>
      </c>
      <c r="AF1586" s="0" t="s">
        <v>96</v>
      </c>
      <c r="AG1586" s="13" t="n">
        <v>42671</v>
      </c>
      <c r="AH1586" s="0" t="str">
        <f aca="false">B1586&amp;"|"&amp;C1586&amp;"|"&amp;D1586&amp;"|"&amp;E1586&amp;"|"&amp;F1586&amp;"|"&amp;G1586&amp;"|"&amp;H1586&amp;"|"&amp;I1586&amp;"|"&amp;J1586&amp;"|"&amp;K1586&amp;"|"&amp;L1586&amp;"|"&amp;M1586&amp;"|"&amp;N1586&amp;"|"&amp;O1586&amp;"|"&amp;P1586&amp;"|"&amp;Q1586&amp;"|"&amp;R1586&amp;"|"&amp;S1586&amp;"|"&amp;T1586&amp;"|"&amp;U1586&amp;"|"&amp;V1586&amp;"|"&amp;W1586&amp;"|"&amp;X1586&amp;"|"&amp;Y1586&amp;"|"&amp;Z1586&amp;"|"&amp;AA1586&amp;"|"&amp;AB1586&amp;"|"&amp;AC1586&amp;"|"&amp;AD1586&amp;"|"&amp;AE1586&amp;"|"&amp;AF1586&amp;"|"&amp;AG1586</f>
        <v>City Hotel|1|11|2016|November|45|5|0|1|2|0|0|BB|GBR|Online TA|TA/TO|0|0|0|A|A|0|No Deposit|9||0|Transient|130|0|1|Canceled|42671</v>
      </c>
      <c r="AI1586" s="0" t="str">
        <f aca="false">IF(COUNTIF($AH$4:$AH$2603,AH1586)&gt;1,"Duplicate","Unique")</f>
        <v>Unique</v>
      </c>
      <c r="AJ1586" s="0" t="str">
        <f aca="false">IF(COUNTBLANK(B1586:AG1586)&gt;0,"Missing ("&amp;COUNTBLANK(B1586:AG1586)&amp;")","Complete")</f>
        <v>Missing (1)</v>
      </c>
    </row>
    <row r="1587" customFormat="false" ht="15" hidden="false" customHeight="false" outlineLevel="0" collapsed="false">
      <c r="A1587" s="14" t="n">
        <v>1584</v>
      </c>
      <c r="B1587" s="14" t="s">
        <v>90</v>
      </c>
      <c r="C1587" s="14" t="n">
        <v>0</v>
      </c>
      <c r="D1587" s="14" t="n">
        <v>40</v>
      </c>
      <c r="E1587" s="14" t="n">
        <v>2016</v>
      </c>
      <c r="F1587" s="14" t="s">
        <v>91</v>
      </c>
      <c r="G1587" s="14" t="n">
        <v>30</v>
      </c>
      <c r="H1587" s="14" t="n">
        <v>23</v>
      </c>
      <c r="I1587" s="14" t="n">
        <v>0</v>
      </c>
      <c r="J1587" s="14" t="n">
        <v>1</v>
      </c>
      <c r="K1587" s="14" t="n">
        <v>2</v>
      </c>
      <c r="L1587" s="14" t="n">
        <v>0</v>
      </c>
      <c r="M1587" s="14" t="n">
        <v>0</v>
      </c>
      <c r="N1587" s="14" t="s">
        <v>107</v>
      </c>
      <c r="O1587" s="14" t="s">
        <v>155</v>
      </c>
      <c r="P1587" s="14" t="s">
        <v>93</v>
      </c>
      <c r="Q1587" s="14" t="s">
        <v>94</v>
      </c>
      <c r="R1587" s="14" t="n">
        <v>0</v>
      </c>
      <c r="S1587" s="14" t="n">
        <v>0</v>
      </c>
      <c r="T1587" s="14" t="n">
        <v>0</v>
      </c>
      <c r="U1587" s="14" t="s">
        <v>95</v>
      </c>
      <c r="V1587" s="14" t="s">
        <v>95</v>
      </c>
      <c r="W1587" s="14" t="n">
        <v>0</v>
      </c>
      <c r="X1587" s="14" t="s">
        <v>86</v>
      </c>
      <c r="Y1587" s="14" t="n">
        <v>9</v>
      </c>
      <c r="Z1587" s="14"/>
      <c r="AA1587" s="14" t="n">
        <v>0</v>
      </c>
      <c r="AB1587" s="14" t="s">
        <v>87</v>
      </c>
      <c r="AC1587" s="14" t="n">
        <v>134.1</v>
      </c>
      <c r="AD1587" s="14" t="n">
        <v>1</v>
      </c>
      <c r="AE1587" s="14" t="n">
        <v>1</v>
      </c>
      <c r="AF1587" s="14" t="s">
        <v>88</v>
      </c>
      <c r="AG1587" s="15" t="n">
        <v>42575</v>
      </c>
      <c r="AH1587" s="14" t="str">
        <f aca="false">B1587&amp;"|"&amp;C1587&amp;"|"&amp;D1587&amp;"|"&amp;E1587&amp;"|"&amp;F1587&amp;"|"&amp;G1587&amp;"|"&amp;H1587&amp;"|"&amp;I1587&amp;"|"&amp;J1587&amp;"|"&amp;K1587&amp;"|"&amp;L1587&amp;"|"&amp;M1587&amp;"|"&amp;N1587&amp;"|"&amp;O1587&amp;"|"&amp;P1587&amp;"|"&amp;Q1587&amp;"|"&amp;R1587&amp;"|"&amp;S1587&amp;"|"&amp;T1587&amp;"|"&amp;U1587&amp;"|"&amp;V1587&amp;"|"&amp;W1587&amp;"|"&amp;X1587&amp;"|"&amp;Y1587&amp;"|"&amp;Z1587&amp;"|"&amp;AA1587&amp;"|"&amp;AB1587&amp;"|"&amp;AC1587&amp;"|"&amp;AD1587&amp;"|"&amp;AE1587&amp;"|"&amp;AF1587&amp;"|"&amp;AG1587</f>
        <v>City Hotel|0|40|2016|July|30|23|0|1|2|0|0|SC|CHE|Online TA|TA/TO|0|0|0|A|A|0|No Deposit|9||0|Transient|134.1|1|1|Check-Out|42575</v>
      </c>
      <c r="AI1587" s="14" t="str">
        <f aca="false">IF(COUNTIF($AH$4:$AH$2603,AH1587)&gt;1,"Duplicate","Unique")</f>
        <v>Unique</v>
      </c>
      <c r="AJ1587" s="14" t="str">
        <f aca="false">IF(COUNTBLANK(B1587:AG1587)&gt;0,"Missing ("&amp;COUNTBLANK(B1587:AG1587)&amp;")","Complete")</f>
        <v>Missing (1)</v>
      </c>
    </row>
    <row r="1588" customFormat="false" ht="15" hidden="false" customHeight="false" outlineLevel="0" collapsed="false">
      <c r="A1588" s="0" t="n">
        <v>1585</v>
      </c>
      <c r="B1588" s="0" t="s">
        <v>80</v>
      </c>
      <c r="C1588" s="0" t="n">
        <v>0</v>
      </c>
      <c r="D1588" s="0" t="n">
        <v>33</v>
      </c>
      <c r="E1588" s="0" t="n">
        <v>2015</v>
      </c>
      <c r="F1588" s="0" t="s">
        <v>113</v>
      </c>
      <c r="G1588" s="0" t="n">
        <v>46</v>
      </c>
      <c r="H1588" s="0" t="n">
        <v>12</v>
      </c>
      <c r="I1588" s="0" t="n">
        <v>0</v>
      </c>
      <c r="J1588" s="0" t="n">
        <v>2</v>
      </c>
      <c r="K1588" s="0" t="n">
        <v>1</v>
      </c>
      <c r="L1588" s="0" t="n">
        <v>0</v>
      </c>
      <c r="M1588" s="0" t="n">
        <v>0</v>
      </c>
      <c r="N1588" s="0" t="s">
        <v>82</v>
      </c>
      <c r="O1588" s="0" t="s">
        <v>115</v>
      </c>
      <c r="P1588" s="0" t="s">
        <v>128</v>
      </c>
      <c r="Q1588" s="0" t="s">
        <v>128</v>
      </c>
      <c r="R1588" s="0" t="n">
        <v>0</v>
      </c>
      <c r="S1588" s="0" t="n">
        <v>0</v>
      </c>
      <c r="T1588" s="0" t="n">
        <v>0</v>
      </c>
      <c r="U1588" s="0" t="s">
        <v>95</v>
      </c>
      <c r="V1588" s="0" t="s">
        <v>156</v>
      </c>
      <c r="W1588" s="0" t="n">
        <v>4</v>
      </c>
      <c r="X1588" s="0" t="s">
        <v>86</v>
      </c>
      <c r="Y1588" s="0" t="n">
        <v>324</v>
      </c>
      <c r="Z1588" s="0" t="n">
        <v>324</v>
      </c>
      <c r="AA1588" s="0" t="n">
        <v>0</v>
      </c>
      <c r="AB1588" s="0" t="s">
        <v>101</v>
      </c>
      <c r="AC1588" s="0" t="n">
        <v>36</v>
      </c>
      <c r="AD1588" s="0" t="n">
        <v>0</v>
      </c>
      <c r="AE1588" s="0" t="n">
        <v>0</v>
      </c>
      <c r="AF1588" s="0" t="s">
        <v>88</v>
      </c>
      <c r="AG1588" s="13" t="n">
        <v>42322</v>
      </c>
      <c r="AH1588" s="0" t="str">
        <f aca="false">B1588&amp;"|"&amp;C1588&amp;"|"&amp;D1588&amp;"|"&amp;E1588&amp;"|"&amp;F1588&amp;"|"&amp;G1588&amp;"|"&amp;H1588&amp;"|"&amp;I1588&amp;"|"&amp;J1588&amp;"|"&amp;K1588&amp;"|"&amp;L1588&amp;"|"&amp;M1588&amp;"|"&amp;N1588&amp;"|"&amp;O1588&amp;"|"&amp;P1588&amp;"|"&amp;Q1588&amp;"|"&amp;R1588&amp;"|"&amp;S1588&amp;"|"&amp;T1588&amp;"|"&amp;U1588&amp;"|"&amp;V1588&amp;"|"&amp;W1588&amp;"|"&amp;X1588&amp;"|"&amp;Y1588&amp;"|"&amp;Z1588&amp;"|"&amp;AA1588&amp;"|"&amp;AB1588&amp;"|"&amp;AC1588&amp;"|"&amp;AD1588&amp;"|"&amp;AE1588&amp;"|"&amp;AF1588&amp;"|"&amp;AG1588</f>
        <v>Resort Hotel|0|33|2015|November|46|12|0|2|1|0|0|BB|ESP|Corporate|Corporate|0|0|0|A|C|4|No Deposit|324|324|0|Transient-Party|36|0|0|Check-Out|42322</v>
      </c>
      <c r="AI1588" s="0" t="str">
        <f aca="false">IF(COUNTIF($AH$4:$AH$2603,AH1588)&gt;1,"Duplicate","Unique")</f>
        <v>Unique</v>
      </c>
      <c r="AJ1588" s="0" t="str">
        <f aca="false">IF(COUNTBLANK(B1588:AG1588)&gt;0,"Missing ("&amp;COUNTBLANK(B1588:AG1588)&amp;")","Complete")</f>
        <v>Complete</v>
      </c>
    </row>
    <row r="1589" customFormat="false" ht="15" hidden="false" customHeight="false" outlineLevel="0" collapsed="false">
      <c r="A1589" s="14" t="n">
        <v>1586</v>
      </c>
      <c r="B1589" s="14" t="s">
        <v>90</v>
      </c>
      <c r="C1589" s="14" t="n">
        <v>0</v>
      </c>
      <c r="D1589" s="14" t="n">
        <v>316</v>
      </c>
      <c r="E1589" s="14" t="n">
        <v>2017</v>
      </c>
      <c r="F1589" s="14" t="s">
        <v>91</v>
      </c>
      <c r="G1589" s="14" t="n">
        <v>28</v>
      </c>
      <c r="H1589" s="14" t="n">
        <v>11</v>
      </c>
      <c r="I1589" s="14" t="n">
        <v>0</v>
      </c>
      <c r="J1589" s="14" t="n">
        <v>5</v>
      </c>
      <c r="K1589" s="14" t="n">
        <v>2</v>
      </c>
      <c r="L1589" s="14" t="n">
        <v>0</v>
      </c>
      <c r="M1589" s="14" t="n">
        <v>0</v>
      </c>
      <c r="N1589" s="14" t="s">
        <v>82</v>
      </c>
      <c r="O1589" s="14" t="s">
        <v>122</v>
      </c>
      <c r="P1589" s="14" t="s">
        <v>93</v>
      </c>
      <c r="Q1589" s="14" t="s">
        <v>94</v>
      </c>
      <c r="R1589" s="14" t="n">
        <v>0</v>
      </c>
      <c r="S1589" s="14" t="n">
        <v>0</v>
      </c>
      <c r="T1589" s="14" t="n">
        <v>0</v>
      </c>
      <c r="U1589" s="14" t="s">
        <v>138</v>
      </c>
      <c r="V1589" s="14" t="s">
        <v>95</v>
      </c>
      <c r="W1589" s="14" t="n">
        <v>1</v>
      </c>
      <c r="X1589" s="14" t="s">
        <v>86</v>
      </c>
      <c r="Y1589" s="14" t="n">
        <v>9</v>
      </c>
      <c r="Z1589" s="14"/>
      <c r="AA1589" s="14" t="n">
        <v>0</v>
      </c>
      <c r="AB1589" s="14" t="s">
        <v>87</v>
      </c>
      <c r="AC1589" s="14" t="n">
        <v>91.85</v>
      </c>
      <c r="AD1589" s="14" t="n">
        <v>0</v>
      </c>
      <c r="AE1589" s="14" t="n">
        <v>3</v>
      </c>
      <c r="AF1589" s="14" t="s">
        <v>88</v>
      </c>
      <c r="AG1589" s="15" t="n">
        <v>42932</v>
      </c>
      <c r="AH1589" s="14" t="str">
        <f aca="false">B1589&amp;"|"&amp;C1589&amp;"|"&amp;D1589&amp;"|"&amp;E1589&amp;"|"&amp;F1589&amp;"|"&amp;G1589&amp;"|"&amp;H1589&amp;"|"&amp;I1589&amp;"|"&amp;J1589&amp;"|"&amp;K1589&amp;"|"&amp;L1589&amp;"|"&amp;M1589&amp;"|"&amp;N1589&amp;"|"&amp;O1589&amp;"|"&amp;P1589&amp;"|"&amp;Q1589&amp;"|"&amp;R1589&amp;"|"&amp;S1589&amp;"|"&amp;T1589&amp;"|"&amp;U1589&amp;"|"&amp;V1589&amp;"|"&amp;W1589&amp;"|"&amp;X1589&amp;"|"&amp;Y1589&amp;"|"&amp;Z1589&amp;"|"&amp;AA1589&amp;"|"&amp;AB1589&amp;"|"&amp;AC1589&amp;"|"&amp;AD1589&amp;"|"&amp;AE1589&amp;"|"&amp;AF1589&amp;"|"&amp;AG1589</f>
        <v>City Hotel|0|316|2017|July|28|11|0|5|2|0|0|BB|FRA|Online TA|TA/TO|0|0|0|B|A|1|No Deposit|9||0|Transient|91.85|0|3|Check-Out|42932</v>
      </c>
      <c r="AI1589" s="14" t="str">
        <f aca="false">IF(COUNTIF($AH$4:$AH$2603,AH1589)&gt;1,"Duplicate","Unique")</f>
        <v>Unique</v>
      </c>
      <c r="AJ1589" s="14" t="str">
        <f aca="false">IF(COUNTBLANK(B1589:AG1589)&gt;0,"Missing ("&amp;COUNTBLANK(B1589:AG1589)&amp;")","Complete")</f>
        <v>Missing (1)</v>
      </c>
    </row>
    <row r="1590" customFormat="false" ht="15" hidden="false" customHeight="false" outlineLevel="0" collapsed="false">
      <c r="A1590" s="0" t="n">
        <v>1587</v>
      </c>
      <c r="B1590" s="0" t="s">
        <v>90</v>
      </c>
      <c r="C1590" s="0" t="n">
        <v>0</v>
      </c>
      <c r="D1590" s="0" t="n">
        <v>177</v>
      </c>
      <c r="E1590" s="0" t="n">
        <v>2016</v>
      </c>
      <c r="F1590" s="0" t="s">
        <v>119</v>
      </c>
      <c r="G1590" s="0" t="n">
        <v>32</v>
      </c>
      <c r="H1590" s="0" t="n">
        <v>5</v>
      </c>
      <c r="I1590" s="0" t="n">
        <v>2</v>
      </c>
      <c r="J1590" s="0" t="n">
        <v>2</v>
      </c>
      <c r="K1590" s="0" t="n">
        <v>2</v>
      </c>
      <c r="L1590" s="0" t="n">
        <v>0</v>
      </c>
      <c r="M1590" s="0" t="n">
        <v>0</v>
      </c>
      <c r="N1590" s="0" t="s">
        <v>82</v>
      </c>
      <c r="O1590" s="0" t="s">
        <v>178</v>
      </c>
      <c r="P1590" s="0" t="s">
        <v>99</v>
      </c>
      <c r="Q1590" s="0" t="s">
        <v>94</v>
      </c>
      <c r="R1590" s="0" t="n">
        <v>0</v>
      </c>
      <c r="S1590" s="0" t="n">
        <v>0</v>
      </c>
      <c r="T1590" s="0" t="n">
        <v>0</v>
      </c>
      <c r="U1590" s="0" t="s">
        <v>95</v>
      </c>
      <c r="V1590" s="0" t="s">
        <v>95</v>
      </c>
      <c r="W1590" s="0" t="n">
        <v>0</v>
      </c>
      <c r="X1590" s="0" t="s">
        <v>86</v>
      </c>
      <c r="Y1590" s="0" t="n">
        <v>118</v>
      </c>
      <c r="AA1590" s="0" t="n">
        <v>0</v>
      </c>
      <c r="AB1590" s="0" t="s">
        <v>101</v>
      </c>
      <c r="AC1590" s="0" t="n">
        <v>72.25</v>
      </c>
      <c r="AD1590" s="0" t="n">
        <v>0</v>
      </c>
      <c r="AE1590" s="0" t="n">
        <v>1</v>
      </c>
      <c r="AF1590" s="0" t="s">
        <v>88</v>
      </c>
      <c r="AG1590" s="13" t="n">
        <v>42591</v>
      </c>
      <c r="AH1590" s="0" t="str">
        <f aca="false">B1590&amp;"|"&amp;C1590&amp;"|"&amp;D1590&amp;"|"&amp;E1590&amp;"|"&amp;F1590&amp;"|"&amp;G1590&amp;"|"&amp;H1590&amp;"|"&amp;I1590&amp;"|"&amp;J1590&amp;"|"&amp;K1590&amp;"|"&amp;L1590&amp;"|"&amp;M1590&amp;"|"&amp;N1590&amp;"|"&amp;O1590&amp;"|"&amp;P1590&amp;"|"&amp;Q1590&amp;"|"&amp;R1590&amp;"|"&amp;S1590&amp;"|"&amp;T1590&amp;"|"&amp;U1590&amp;"|"&amp;V1590&amp;"|"&amp;W1590&amp;"|"&amp;X1590&amp;"|"&amp;Y1590&amp;"|"&amp;Z1590&amp;"|"&amp;AA1590&amp;"|"&amp;AB1590&amp;"|"&amp;AC1590&amp;"|"&amp;AD1590&amp;"|"&amp;AE1590&amp;"|"&amp;AF1590&amp;"|"&amp;AG1590</f>
        <v>City Hotel|0|177|2016|August|32|5|2|2|2|0|0|BB|ROU|Offline TA/TO|TA/TO|0|0|0|A|A|0|No Deposit|118||0|Transient-Party|72.25|0|1|Check-Out|42591</v>
      </c>
      <c r="AI1590" s="0" t="str">
        <f aca="false">IF(COUNTIF($AH$4:$AH$2603,AH1590)&gt;1,"Duplicate","Unique")</f>
        <v>Unique</v>
      </c>
      <c r="AJ1590" s="0" t="str">
        <f aca="false">IF(COUNTBLANK(B1590:AG1590)&gt;0,"Missing ("&amp;COUNTBLANK(B1590:AG1590)&amp;")","Complete")</f>
        <v>Missing (1)</v>
      </c>
    </row>
    <row r="1591" customFormat="false" ht="15" hidden="false" customHeight="false" outlineLevel="0" collapsed="false">
      <c r="A1591" s="14" t="n">
        <v>1588</v>
      </c>
      <c r="B1591" s="14" t="s">
        <v>90</v>
      </c>
      <c r="C1591" s="14" t="n">
        <v>0</v>
      </c>
      <c r="D1591" s="14" t="n">
        <v>1</v>
      </c>
      <c r="E1591" s="14" t="n">
        <v>2016</v>
      </c>
      <c r="F1591" s="14" t="s">
        <v>113</v>
      </c>
      <c r="G1591" s="14" t="n">
        <v>48</v>
      </c>
      <c r="H1591" s="14" t="n">
        <v>22</v>
      </c>
      <c r="I1591" s="14" t="n">
        <v>0</v>
      </c>
      <c r="J1591" s="14" t="n">
        <v>1</v>
      </c>
      <c r="K1591" s="14" t="n">
        <v>1</v>
      </c>
      <c r="L1591" s="14" t="n">
        <v>0</v>
      </c>
      <c r="M1591" s="14" t="n">
        <v>0</v>
      </c>
      <c r="N1591" s="14" t="s">
        <v>82</v>
      </c>
      <c r="O1591" s="14" t="s">
        <v>92</v>
      </c>
      <c r="P1591" s="14" t="s">
        <v>128</v>
      </c>
      <c r="Q1591" s="14" t="s">
        <v>128</v>
      </c>
      <c r="R1591" s="14" t="n">
        <v>1</v>
      </c>
      <c r="S1591" s="14" t="n">
        <v>0</v>
      </c>
      <c r="T1591" s="14" t="n">
        <v>1</v>
      </c>
      <c r="U1591" s="14" t="s">
        <v>95</v>
      </c>
      <c r="V1591" s="14" t="s">
        <v>95</v>
      </c>
      <c r="W1591" s="14" t="n">
        <v>0</v>
      </c>
      <c r="X1591" s="14" t="s">
        <v>86</v>
      </c>
      <c r="Y1591" s="14"/>
      <c r="Z1591" s="14" t="n">
        <v>219</v>
      </c>
      <c r="AA1591" s="14" t="n">
        <v>0</v>
      </c>
      <c r="AB1591" s="14" t="s">
        <v>87</v>
      </c>
      <c r="AC1591" s="14" t="n">
        <v>88</v>
      </c>
      <c r="AD1591" s="14" t="n">
        <v>1</v>
      </c>
      <c r="AE1591" s="14" t="n">
        <v>0</v>
      </c>
      <c r="AF1591" s="14" t="s">
        <v>88</v>
      </c>
      <c r="AG1591" s="15" t="n">
        <v>42697</v>
      </c>
      <c r="AH1591" s="14" t="str">
        <f aca="false">B1591&amp;"|"&amp;C1591&amp;"|"&amp;D1591&amp;"|"&amp;E1591&amp;"|"&amp;F1591&amp;"|"&amp;G1591&amp;"|"&amp;H1591&amp;"|"&amp;I1591&amp;"|"&amp;J1591&amp;"|"&amp;K1591&amp;"|"&amp;L1591&amp;"|"&amp;M1591&amp;"|"&amp;N1591&amp;"|"&amp;O1591&amp;"|"&amp;P1591&amp;"|"&amp;Q1591&amp;"|"&amp;R1591&amp;"|"&amp;S1591&amp;"|"&amp;T1591&amp;"|"&amp;U1591&amp;"|"&amp;V1591&amp;"|"&amp;W1591&amp;"|"&amp;X1591&amp;"|"&amp;Y1591&amp;"|"&amp;Z1591&amp;"|"&amp;AA1591&amp;"|"&amp;AB1591&amp;"|"&amp;AC1591&amp;"|"&amp;AD1591&amp;"|"&amp;AE1591&amp;"|"&amp;AF1591&amp;"|"&amp;AG1591</f>
        <v>City Hotel|0|1|2016|November|48|22|0|1|1|0|0|BB|PRT|Corporate|Corporate|1|0|1|A|A|0|No Deposit||219|0|Transient|88|1|0|Check-Out|42697</v>
      </c>
      <c r="AI1591" s="14" t="str">
        <f aca="false">IF(COUNTIF($AH$4:$AH$2603,AH1591)&gt;1,"Duplicate","Unique")</f>
        <v>Unique</v>
      </c>
      <c r="AJ1591" s="14" t="str">
        <f aca="false">IF(COUNTBLANK(B1591:AG1591)&gt;0,"Missing ("&amp;COUNTBLANK(B1591:AG1591)&amp;")","Complete")</f>
        <v>Missing (1)</v>
      </c>
    </row>
    <row r="1592" customFormat="false" ht="15" hidden="false" customHeight="false" outlineLevel="0" collapsed="false">
      <c r="A1592" s="0" t="n">
        <v>1589</v>
      </c>
      <c r="B1592" s="0" t="s">
        <v>90</v>
      </c>
      <c r="C1592" s="0" t="n">
        <v>0</v>
      </c>
      <c r="D1592" s="0" t="n">
        <v>79</v>
      </c>
      <c r="E1592" s="0" t="n">
        <v>2016</v>
      </c>
      <c r="F1592" s="0" t="s">
        <v>111</v>
      </c>
      <c r="G1592" s="0" t="n">
        <v>43</v>
      </c>
      <c r="H1592" s="0" t="n">
        <v>20</v>
      </c>
      <c r="I1592" s="0" t="n">
        <v>2</v>
      </c>
      <c r="J1592" s="0" t="n">
        <v>3</v>
      </c>
      <c r="K1592" s="0" t="n">
        <v>2</v>
      </c>
      <c r="L1592" s="0" t="n">
        <v>0</v>
      </c>
      <c r="M1592" s="0" t="n">
        <v>0</v>
      </c>
      <c r="N1592" s="0" t="s">
        <v>82</v>
      </c>
      <c r="O1592" s="0" t="s">
        <v>178</v>
      </c>
      <c r="P1592" s="0" t="s">
        <v>93</v>
      </c>
      <c r="Q1592" s="0" t="s">
        <v>94</v>
      </c>
      <c r="R1592" s="0" t="n">
        <v>0</v>
      </c>
      <c r="S1592" s="0" t="n">
        <v>0</v>
      </c>
      <c r="T1592" s="0" t="n">
        <v>0</v>
      </c>
      <c r="U1592" s="0" t="s">
        <v>109</v>
      </c>
      <c r="V1592" s="0" t="s">
        <v>109</v>
      </c>
      <c r="W1592" s="0" t="n">
        <v>0</v>
      </c>
      <c r="X1592" s="0" t="s">
        <v>86</v>
      </c>
      <c r="Y1592" s="0" t="n">
        <v>9</v>
      </c>
      <c r="AA1592" s="0" t="n">
        <v>0</v>
      </c>
      <c r="AB1592" s="0" t="s">
        <v>87</v>
      </c>
      <c r="AC1592" s="0" t="n">
        <v>132.3</v>
      </c>
      <c r="AD1592" s="0" t="n">
        <v>0</v>
      </c>
      <c r="AE1592" s="0" t="n">
        <v>1</v>
      </c>
      <c r="AF1592" s="0" t="s">
        <v>88</v>
      </c>
      <c r="AG1592" s="13" t="n">
        <v>42668</v>
      </c>
      <c r="AH1592" s="0" t="str">
        <f aca="false">B1592&amp;"|"&amp;C1592&amp;"|"&amp;D1592&amp;"|"&amp;E1592&amp;"|"&amp;F1592&amp;"|"&amp;G1592&amp;"|"&amp;H1592&amp;"|"&amp;I1592&amp;"|"&amp;J1592&amp;"|"&amp;K1592&amp;"|"&amp;L1592&amp;"|"&amp;M1592&amp;"|"&amp;N1592&amp;"|"&amp;O1592&amp;"|"&amp;P1592&amp;"|"&amp;Q1592&amp;"|"&amp;R1592&amp;"|"&amp;S1592&amp;"|"&amp;T1592&amp;"|"&amp;U1592&amp;"|"&amp;V1592&amp;"|"&amp;W1592&amp;"|"&amp;X1592&amp;"|"&amp;Y1592&amp;"|"&amp;Z1592&amp;"|"&amp;AA1592&amp;"|"&amp;AB1592&amp;"|"&amp;AC1592&amp;"|"&amp;AD1592&amp;"|"&amp;AE1592&amp;"|"&amp;AF1592&amp;"|"&amp;AG1592</f>
        <v>City Hotel|0|79|2016|October|43|20|2|3|2|0|0|BB|ROU|Online TA|TA/TO|0|0|0|D|D|0|No Deposit|9||0|Transient|132.3|0|1|Check-Out|42668</v>
      </c>
      <c r="AI1592" s="0" t="str">
        <f aca="false">IF(COUNTIF($AH$4:$AH$2603,AH1592)&gt;1,"Duplicate","Unique")</f>
        <v>Unique</v>
      </c>
      <c r="AJ1592" s="0" t="str">
        <f aca="false">IF(COUNTBLANK(B1592:AG1592)&gt;0,"Missing ("&amp;COUNTBLANK(B1592:AG1592)&amp;")","Complete")</f>
        <v>Missing (1)</v>
      </c>
    </row>
    <row r="1593" customFormat="false" ht="15" hidden="false" customHeight="false" outlineLevel="0" collapsed="false">
      <c r="A1593" s="14" t="n">
        <v>1590</v>
      </c>
      <c r="B1593" s="14" t="s">
        <v>80</v>
      </c>
      <c r="C1593" s="14" t="n">
        <v>0</v>
      </c>
      <c r="D1593" s="14" t="n">
        <v>0</v>
      </c>
      <c r="E1593" s="14" t="n">
        <v>2015</v>
      </c>
      <c r="F1593" s="14" t="s">
        <v>119</v>
      </c>
      <c r="G1593" s="14" t="n">
        <v>35</v>
      </c>
      <c r="H1593" s="14" t="n">
        <v>28</v>
      </c>
      <c r="I1593" s="14" t="n">
        <v>0</v>
      </c>
      <c r="J1593" s="14" t="n">
        <v>1</v>
      </c>
      <c r="K1593" s="14" t="n">
        <v>2</v>
      </c>
      <c r="L1593" s="14" t="n">
        <v>0</v>
      </c>
      <c r="M1593" s="14" t="n">
        <v>0</v>
      </c>
      <c r="N1593" s="14" t="s">
        <v>82</v>
      </c>
      <c r="O1593" s="14" t="s">
        <v>123</v>
      </c>
      <c r="P1593" s="14" t="s">
        <v>99</v>
      </c>
      <c r="Q1593" s="14" t="s">
        <v>94</v>
      </c>
      <c r="R1593" s="14" t="n">
        <v>0</v>
      </c>
      <c r="S1593" s="14" t="n">
        <v>0</v>
      </c>
      <c r="T1593" s="14" t="n">
        <v>0</v>
      </c>
      <c r="U1593" s="14" t="s">
        <v>95</v>
      </c>
      <c r="V1593" s="14" t="s">
        <v>109</v>
      </c>
      <c r="W1593" s="14" t="n">
        <v>0</v>
      </c>
      <c r="X1593" s="14" t="s">
        <v>86</v>
      </c>
      <c r="Y1593" s="14"/>
      <c r="Z1593" s="14"/>
      <c r="AA1593" s="14" t="n">
        <v>0</v>
      </c>
      <c r="AB1593" s="14" t="s">
        <v>87</v>
      </c>
      <c r="AC1593" s="14" t="n">
        <v>153</v>
      </c>
      <c r="AD1593" s="14" t="n">
        <v>0</v>
      </c>
      <c r="AE1593" s="14" t="n">
        <v>1</v>
      </c>
      <c r="AF1593" s="14" t="s">
        <v>88</v>
      </c>
      <c r="AG1593" s="15" t="n">
        <v>42245</v>
      </c>
      <c r="AH1593" s="14" t="str">
        <f aca="false">B1593&amp;"|"&amp;C1593&amp;"|"&amp;D1593&amp;"|"&amp;E1593&amp;"|"&amp;F1593&amp;"|"&amp;G1593&amp;"|"&amp;H1593&amp;"|"&amp;I1593&amp;"|"&amp;J1593&amp;"|"&amp;K1593&amp;"|"&amp;L1593&amp;"|"&amp;M1593&amp;"|"&amp;N1593&amp;"|"&amp;O1593&amp;"|"&amp;P1593&amp;"|"&amp;Q1593&amp;"|"&amp;R1593&amp;"|"&amp;S1593&amp;"|"&amp;T1593&amp;"|"&amp;U1593&amp;"|"&amp;V1593&amp;"|"&amp;W1593&amp;"|"&amp;X1593&amp;"|"&amp;Y1593&amp;"|"&amp;Z1593&amp;"|"&amp;AA1593&amp;"|"&amp;AB1593&amp;"|"&amp;AC1593&amp;"|"&amp;AD1593&amp;"|"&amp;AE1593&amp;"|"&amp;AF1593&amp;"|"&amp;AG1593</f>
        <v>Resort Hotel|0|0|2015|August|35|28|0|1|2|0|0|BB|USA|Offline TA/TO|TA/TO|0|0|0|A|D|0|No Deposit|||0|Transient|153|0|1|Check-Out|42245</v>
      </c>
      <c r="AI1593" s="14" t="str">
        <f aca="false">IF(COUNTIF($AH$4:$AH$2603,AH1593)&gt;1,"Duplicate","Unique")</f>
        <v>Unique</v>
      </c>
      <c r="AJ1593" s="14" t="str">
        <f aca="false">IF(COUNTBLANK(B1593:AG1593)&gt;0,"Missing ("&amp;COUNTBLANK(B1593:AG1593)&amp;")","Complete")</f>
        <v>Missing (2)</v>
      </c>
    </row>
    <row r="1594" customFormat="false" ht="15" hidden="false" customHeight="false" outlineLevel="0" collapsed="false">
      <c r="A1594" s="0" t="n">
        <v>1591</v>
      </c>
      <c r="B1594" s="0" t="s">
        <v>90</v>
      </c>
      <c r="C1594" s="0" t="n">
        <v>1</v>
      </c>
      <c r="D1594" s="0" t="n">
        <v>11</v>
      </c>
      <c r="E1594" s="0" t="n">
        <v>2016</v>
      </c>
      <c r="F1594" s="0" t="s">
        <v>119</v>
      </c>
      <c r="G1594" s="0" t="n">
        <v>33</v>
      </c>
      <c r="H1594" s="0" t="n">
        <v>13</v>
      </c>
      <c r="I1594" s="0" t="n">
        <v>2</v>
      </c>
      <c r="J1594" s="0" t="n">
        <v>1</v>
      </c>
      <c r="K1594" s="0" t="n">
        <v>2</v>
      </c>
      <c r="L1594" s="0" t="n">
        <v>0</v>
      </c>
      <c r="M1594" s="0" t="n">
        <v>0</v>
      </c>
      <c r="N1594" s="0" t="s">
        <v>82</v>
      </c>
      <c r="O1594" s="0" t="s">
        <v>122</v>
      </c>
      <c r="P1594" s="0" t="s">
        <v>93</v>
      </c>
      <c r="Q1594" s="0" t="s">
        <v>94</v>
      </c>
      <c r="R1594" s="0" t="n">
        <v>0</v>
      </c>
      <c r="S1594" s="0" t="n">
        <v>0</v>
      </c>
      <c r="T1594" s="0" t="n">
        <v>0</v>
      </c>
      <c r="U1594" s="0" t="s">
        <v>95</v>
      </c>
      <c r="V1594" s="0" t="s">
        <v>95</v>
      </c>
      <c r="W1594" s="0" t="n">
        <v>0</v>
      </c>
      <c r="X1594" s="0" t="s">
        <v>86</v>
      </c>
      <c r="Y1594" s="0" t="n">
        <v>9</v>
      </c>
      <c r="AA1594" s="0" t="n">
        <v>0</v>
      </c>
      <c r="AB1594" s="0" t="s">
        <v>87</v>
      </c>
      <c r="AC1594" s="0" t="n">
        <v>151</v>
      </c>
      <c r="AD1594" s="0" t="n">
        <v>0</v>
      </c>
      <c r="AE1594" s="0" t="n">
        <v>1</v>
      </c>
      <c r="AF1594" s="0" t="s">
        <v>96</v>
      </c>
      <c r="AG1594" s="13" t="n">
        <v>42584</v>
      </c>
      <c r="AH1594" s="0" t="str">
        <f aca="false">B1594&amp;"|"&amp;C1594&amp;"|"&amp;D1594&amp;"|"&amp;E1594&amp;"|"&amp;F1594&amp;"|"&amp;G1594&amp;"|"&amp;H1594&amp;"|"&amp;I1594&amp;"|"&amp;J1594&amp;"|"&amp;K1594&amp;"|"&amp;L1594&amp;"|"&amp;M1594&amp;"|"&amp;N1594&amp;"|"&amp;O1594&amp;"|"&amp;P1594&amp;"|"&amp;Q1594&amp;"|"&amp;R1594&amp;"|"&amp;S1594&amp;"|"&amp;T1594&amp;"|"&amp;U1594&amp;"|"&amp;V1594&amp;"|"&amp;W1594&amp;"|"&amp;X1594&amp;"|"&amp;Y1594&amp;"|"&amp;Z1594&amp;"|"&amp;AA1594&amp;"|"&amp;AB1594&amp;"|"&amp;AC1594&amp;"|"&amp;AD1594&amp;"|"&amp;AE1594&amp;"|"&amp;AF1594&amp;"|"&amp;AG1594</f>
        <v>City Hotel|1|11|2016|August|33|13|2|1|2|0|0|BB|FRA|Online TA|TA/TO|0|0|0|A|A|0|No Deposit|9||0|Transient|151|0|1|Canceled|42584</v>
      </c>
      <c r="AI1594" s="0" t="str">
        <f aca="false">IF(COUNTIF($AH$4:$AH$2603,AH1594)&gt;1,"Duplicate","Unique")</f>
        <v>Unique</v>
      </c>
      <c r="AJ1594" s="0" t="str">
        <f aca="false">IF(COUNTBLANK(B1594:AG1594)&gt;0,"Missing ("&amp;COUNTBLANK(B1594:AG1594)&amp;")","Complete")</f>
        <v>Missing (1)</v>
      </c>
    </row>
    <row r="1595" customFormat="false" ht="15" hidden="false" customHeight="false" outlineLevel="0" collapsed="false">
      <c r="A1595" s="14" t="n">
        <v>1592</v>
      </c>
      <c r="B1595" s="14" t="s">
        <v>90</v>
      </c>
      <c r="C1595" s="14" t="n">
        <v>0</v>
      </c>
      <c r="D1595" s="14" t="n">
        <v>103</v>
      </c>
      <c r="E1595" s="14" t="n">
        <v>2016</v>
      </c>
      <c r="F1595" s="14" t="s">
        <v>119</v>
      </c>
      <c r="G1595" s="14" t="n">
        <v>33</v>
      </c>
      <c r="H1595" s="14" t="n">
        <v>7</v>
      </c>
      <c r="I1595" s="14" t="n">
        <v>2</v>
      </c>
      <c r="J1595" s="14" t="n">
        <v>1</v>
      </c>
      <c r="K1595" s="14" t="n">
        <v>2</v>
      </c>
      <c r="L1595" s="14" t="n">
        <v>0</v>
      </c>
      <c r="M1595" s="14" t="n">
        <v>0</v>
      </c>
      <c r="N1595" s="14" t="s">
        <v>82</v>
      </c>
      <c r="O1595" s="14" t="s">
        <v>83</v>
      </c>
      <c r="P1595" s="14" t="s">
        <v>93</v>
      </c>
      <c r="Q1595" s="14" t="s">
        <v>94</v>
      </c>
      <c r="R1595" s="14" t="n">
        <v>0</v>
      </c>
      <c r="S1595" s="14" t="n">
        <v>0</v>
      </c>
      <c r="T1595" s="14" t="n">
        <v>0</v>
      </c>
      <c r="U1595" s="14" t="s">
        <v>109</v>
      </c>
      <c r="V1595" s="14" t="s">
        <v>109</v>
      </c>
      <c r="W1595" s="14" t="n">
        <v>0</v>
      </c>
      <c r="X1595" s="14" t="s">
        <v>86</v>
      </c>
      <c r="Y1595" s="14" t="n">
        <v>9</v>
      </c>
      <c r="Z1595" s="14"/>
      <c r="AA1595" s="14" t="n">
        <v>0</v>
      </c>
      <c r="AB1595" s="14" t="s">
        <v>87</v>
      </c>
      <c r="AC1595" s="14" t="n">
        <v>131.4</v>
      </c>
      <c r="AD1595" s="14" t="n">
        <v>0</v>
      </c>
      <c r="AE1595" s="14" t="n">
        <v>2</v>
      </c>
      <c r="AF1595" s="14" t="s">
        <v>88</v>
      </c>
      <c r="AG1595" s="15" t="n">
        <v>42592</v>
      </c>
      <c r="AH1595" s="14" t="str">
        <f aca="false">B1595&amp;"|"&amp;C1595&amp;"|"&amp;D1595&amp;"|"&amp;E1595&amp;"|"&amp;F1595&amp;"|"&amp;G1595&amp;"|"&amp;H1595&amp;"|"&amp;I1595&amp;"|"&amp;J1595&amp;"|"&amp;K1595&amp;"|"&amp;L1595&amp;"|"&amp;M1595&amp;"|"&amp;N1595&amp;"|"&amp;O1595&amp;"|"&amp;P1595&amp;"|"&amp;Q1595&amp;"|"&amp;R1595&amp;"|"&amp;S1595&amp;"|"&amp;T1595&amp;"|"&amp;U1595&amp;"|"&amp;V1595&amp;"|"&amp;W1595&amp;"|"&amp;X1595&amp;"|"&amp;Y1595&amp;"|"&amp;Z1595&amp;"|"&amp;AA1595&amp;"|"&amp;AB1595&amp;"|"&amp;AC1595&amp;"|"&amp;AD1595&amp;"|"&amp;AE1595&amp;"|"&amp;AF1595&amp;"|"&amp;AG1595</f>
        <v>City Hotel|0|103|2016|August|33|7|2|1|2|0|0|BB|GBR|Online TA|TA/TO|0|0|0|D|D|0|No Deposit|9||0|Transient|131.4|0|2|Check-Out|42592</v>
      </c>
      <c r="AI1595" s="14" t="str">
        <f aca="false">IF(COUNTIF($AH$4:$AH$2603,AH1595)&gt;1,"Duplicate","Unique")</f>
        <v>Unique</v>
      </c>
      <c r="AJ1595" s="14" t="str">
        <f aca="false">IF(COUNTBLANK(B1595:AG1595)&gt;0,"Missing ("&amp;COUNTBLANK(B1595:AG1595)&amp;")","Complete")</f>
        <v>Missing (1)</v>
      </c>
    </row>
    <row r="1596" customFormat="false" ht="15" hidden="false" customHeight="false" outlineLevel="0" collapsed="false">
      <c r="A1596" s="0" t="n">
        <v>1593</v>
      </c>
      <c r="B1596" s="0" t="s">
        <v>90</v>
      </c>
      <c r="C1596" s="0" t="n">
        <v>0</v>
      </c>
      <c r="D1596" s="0" t="n">
        <v>58</v>
      </c>
      <c r="E1596" s="0" t="n">
        <v>2017</v>
      </c>
      <c r="F1596" s="0" t="s">
        <v>126</v>
      </c>
      <c r="G1596" s="0" t="n">
        <v>4</v>
      </c>
      <c r="H1596" s="0" t="n">
        <v>23</v>
      </c>
      <c r="I1596" s="0" t="n">
        <v>1</v>
      </c>
      <c r="J1596" s="0" t="n">
        <v>3</v>
      </c>
      <c r="K1596" s="0" t="n">
        <v>2</v>
      </c>
      <c r="L1596" s="0" t="n">
        <v>0</v>
      </c>
      <c r="M1596" s="0" t="n">
        <v>0</v>
      </c>
      <c r="N1596" s="0" t="s">
        <v>82</v>
      </c>
      <c r="O1596" s="0" t="s">
        <v>108</v>
      </c>
      <c r="P1596" s="0" t="s">
        <v>93</v>
      </c>
      <c r="Q1596" s="0" t="s">
        <v>94</v>
      </c>
      <c r="R1596" s="0" t="n">
        <v>0</v>
      </c>
      <c r="S1596" s="0" t="n">
        <v>0</v>
      </c>
      <c r="T1596" s="0" t="n">
        <v>0</v>
      </c>
      <c r="U1596" s="0" t="s">
        <v>95</v>
      </c>
      <c r="V1596" s="0" t="s">
        <v>95</v>
      </c>
      <c r="W1596" s="0" t="n">
        <v>0</v>
      </c>
      <c r="X1596" s="0" t="s">
        <v>86</v>
      </c>
      <c r="Y1596" s="0" t="n">
        <v>9</v>
      </c>
      <c r="AA1596" s="0" t="n">
        <v>0</v>
      </c>
      <c r="AB1596" s="0" t="s">
        <v>87</v>
      </c>
      <c r="AC1596" s="0" t="n">
        <v>88.4</v>
      </c>
      <c r="AD1596" s="0" t="n">
        <v>0</v>
      </c>
      <c r="AE1596" s="0" t="n">
        <v>1</v>
      </c>
      <c r="AF1596" s="0" t="s">
        <v>88</v>
      </c>
      <c r="AG1596" s="13" t="n">
        <v>42762</v>
      </c>
      <c r="AH1596" s="0" t="str">
        <f aca="false">B1596&amp;"|"&amp;C1596&amp;"|"&amp;D1596&amp;"|"&amp;E1596&amp;"|"&amp;F1596&amp;"|"&amp;G1596&amp;"|"&amp;H1596&amp;"|"&amp;I1596&amp;"|"&amp;J1596&amp;"|"&amp;K1596&amp;"|"&amp;L1596&amp;"|"&amp;M1596&amp;"|"&amp;N1596&amp;"|"&amp;O1596&amp;"|"&amp;P1596&amp;"|"&amp;Q1596&amp;"|"&amp;R1596&amp;"|"&amp;S1596&amp;"|"&amp;T1596&amp;"|"&amp;U1596&amp;"|"&amp;V1596&amp;"|"&amp;W1596&amp;"|"&amp;X1596&amp;"|"&amp;Y1596&amp;"|"&amp;Z1596&amp;"|"&amp;AA1596&amp;"|"&amp;AB1596&amp;"|"&amp;AC1596&amp;"|"&amp;AD1596&amp;"|"&amp;AE1596&amp;"|"&amp;AF1596&amp;"|"&amp;AG1596</f>
        <v>City Hotel|0|58|2017|January|4|23|1|3|2|0|0|BB|DEU|Online TA|TA/TO|0|0|0|A|A|0|No Deposit|9||0|Transient|88.4|0|1|Check-Out|42762</v>
      </c>
      <c r="AI1596" s="0" t="str">
        <f aca="false">IF(COUNTIF($AH$4:$AH$2603,AH1596)&gt;1,"Duplicate","Unique")</f>
        <v>Unique</v>
      </c>
      <c r="AJ1596" s="0" t="str">
        <f aca="false">IF(COUNTBLANK(B1596:AG1596)&gt;0,"Missing ("&amp;COUNTBLANK(B1596:AG1596)&amp;")","Complete")</f>
        <v>Missing (1)</v>
      </c>
    </row>
    <row r="1597" customFormat="false" ht="15" hidden="false" customHeight="false" outlineLevel="0" collapsed="false">
      <c r="A1597" s="14" t="n">
        <v>1594</v>
      </c>
      <c r="B1597" s="14" t="s">
        <v>80</v>
      </c>
      <c r="C1597" s="14" t="n">
        <v>0</v>
      </c>
      <c r="D1597" s="14" t="n">
        <v>13</v>
      </c>
      <c r="E1597" s="14" t="n">
        <v>2016</v>
      </c>
      <c r="F1597" s="14" t="s">
        <v>121</v>
      </c>
      <c r="G1597" s="14" t="n">
        <v>19</v>
      </c>
      <c r="H1597" s="14" t="n">
        <v>1</v>
      </c>
      <c r="I1597" s="14" t="n">
        <v>2</v>
      </c>
      <c r="J1597" s="14" t="n">
        <v>0</v>
      </c>
      <c r="K1597" s="14" t="n">
        <v>2</v>
      </c>
      <c r="L1597" s="14" t="n">
        <v>0</v>
      </c>
      <c r="M1597" s="14" t="n">
        <v>0</v>
      </c>
      <c r="N1597" s="14" t="s">
        <v>82</v>
      </c>
      <c r="O1597" s="14" t="s">
        <v>123</v>
      </c>
      <c r="P1597" s="14" t="s">
        <v>93</v>
      </c>
      <c r="Q1597" s="14" t="s">
        <v>94</v>
      </c>
      <c r="R1597" s="14" t="n">
        <v>0</v>
      </c>
      <c r="S1597" s="14" t="n">
        <v>0</v>
      </c>
      <c r="T1597" s="14" t="n">
        <v>0</v>
      </c>
      <c r="U1597" s="14" t="s">
        <v>109</v>
      </c>
      <c r="V1597" s="14" t="s">
        <v>109</v>
      </c>
      <c r="W1597" s="14" t="n">
        <v>0</v>
      </c>
      <c r="X1597" s="14" t="s">
        <v>86</v>
      </c>
      <c r="Y1597" s="14" t="n">
        <v>5</v>
      </c>
      <c r="Z1597" s="14"/>
      <c r="AA1597" s="14" t="n">
        <v>0</v>
      </c>
      <c r="AB1597" s="14" t="s">
        <v>87</v>
      </c>
      <c r="AC1597" s="14" t="n">
        <v>72</v>
      </c>
      <c r="AD1597" s="14" t="n">
        <v>0</v>
      </c>
      <c r="AE1597" s="14" t="n">
        <v>0</v>
      </c>
      <c r="AF1597" s="14" t="s">
        <v>88</v>
      </c>
      <c r="AG1597" s="15" t="n">
        <v>42493</v>
      </c>
      <c r="AH1597" s="14" t="str">
        <f aca="false">B1597&amp;"|"&amp;C1597&amp;"|"&amp;D1597&amp;"|"&amp;E1597&amp;"|"&amp;F1597&amp;"|"&amp;G1597&amp;"|"&amp;H1597&amp;"|"&amp;I1597&amp;"|"&amp;J1597&amp;"|"&amp;K1597&amp;"|"&amp;L1597&amp;"|"&amp;M1597&amp;"|"&amp;N1597&amp;"|"&amp;O1597&amp;"|"&amp;P1597&amp;"|"&amp;Q1597&amp;"|"&amp;R1597&amp;"|"&amp;S1597&amp;"|"&amp;T1597&amp;"|"&amp;U1597&amp;"|"&amp;V1597&amp;"|"&amp;W1597&amp;"|"&amp;X1597&amp;"|"&amp;Y1597&amp;"|"&amp;Z1597&amp;"|"&amp;AA1597&amp;"|"&amp;AB1597&amp;"|"&amp;AC1597&amp;"|"&amp;AD1597&amp;"|"&amp;AE1597&amp;"|"&amp;AF1597&amp;"|"&amp;AG1597</f>
        <v>Resort Hotel|0|13|2016|May|19|1|2|0|2|0|0|BB|USA|Online TA|TA/TO|0|0|0|D|D|0|No Deposit|5||0|Transient|72|0|0|Check-Out|42493</v>
      </c>
      <c r="AI1597" s="14" t="str">
        <f aca="false">IF(COUNTIF($AH$4:$AH$2603,AH1597)&gt;1,"Duplicate","Unique")</f>
        <v>Unique</v>
      </c>
      <c r="AJ1597" s="14" t="str">
        <f aca="false">IF(COUNTBLANK(B1597:AG1597)&gt;0,"Missing ("&amp;COUNTBLANK(B1597:AG1597)&amp;")","Complete")</f>
        <v>Missing (1)</v>
      </c>
    </row>
    <row r="1598" customFormat="false" ht="15" hidden="false" customHeight="false" outlineLevel="0" collapsed="false">
      <c r="A1598" s="0" t="n">
        <v>1595</v>
      </c>
      <c r="B1598" s="0" t="s">
        <v>90</v>
      </c>
      <c r="C1598" s="0" t="n">
        <v>0</v>
      </c>
      <c r="D1598" s="0" t="n">
        <v>14</v>
      </c>
      <c r="E1598" s="0" t="n">
        <v>2015</v>
      </c>
      <c r="F1598" s="0" t="s">
        <v>119</v>
      </c>
      <c r="G1598" s="0" t="n">
        <v>34</v>
      </c>
      <c r="H1598" s="0" t="n">
        <v>21</v>
      </c>
      <c r="I1598" s="0" t="n">
        <v>4</v>
      </c>
      <c r="J1598" s="0" t="n">
        <v>11</v>
      </c>
      <c r="K1598" s="0" t="n">
        <v>2</v>
      </c>
      <c r="L1598" s="0" t="n">
        <v>0</v>
      </c>
      <c r="M1598" s="0" t="n">
        <v>0</v>
      </c>
      <c r="N1598" s="0" t="s">
        <v>82</v>
      </c>
      <c r="O1598" s="0" t="s">
        <v>92</v>
      </c>
      <c r="P1598" s="0" t="s">
        <v>93</v>
      </c>
      <c r="Q1598" s="0" t="s">
        <v>94</v>
      </c>
      <c r="R1598" s="0" t="n">
        <v>0</v>
      </c>
      <c r="S1598" s="0" t="n">
        <v>0</v>
      </c>
      <c r="T1598" s="0" t="n">
        <v>0</v>
      </c>
      <c r="U1598" s="0" t="s">
        <v>95</v>
      </c>
      <c r="V1598" s="0" t="s">
        <v>95</v>
      </c>
      <c r="W1598" s="0" t="n">
        <v>0</v>
      </c>
      <c r="X1598" s="0" t="s">
        <v>86</v>
      </c>
      <c r="Y1598" s="0" t="n">
        <v>9</v>
      </c>
      <c r="AA1598" s="0" t="n">
        <v>0</v>
      </c>
      <c r="AB1598" s="0" t="s">
        <v>125</v>
      </c>
      <c r="AC1598" s="0" t="n">
        <v>94</v>
      </c>
      <c r="AD1598" s="0" t="n">
        <v>0</v>
      </c>
      <c r="AE1598" s="0" t="n">
        <v>3</v>
      </c>
      <c r="AF1598" s="0" t="s">
        <v>88</v>
      </c>
      <c r="AG1598" s="13" t="n">
        <v>42252</v>
      </c>
      <c r="AH1598" s="0" t="str">
        <f aca="false">B1598&amp;"|"&amp;C1598&amp;"|"&amp;D1598&amp;"|"&amp;E1598&amp;"|"&amp;F1598&amp;"|"&amp;G1598&amp;"|"&amp;H1598&amp;"|"&amp;I1598&amp;"|"&amp;J1598&amp;"|"&amp;K1598&amp;"|"&amp;L1598&amp;"|"&amp;M1598&amp;"|"&amp;N1598&amp;"|"&amp;O1598&amp;"|"&amp;P1598&amp;"|"&amp;Q1598&amp;"|"&amp;R1598&amp;"|"&amp;S1598&amp;"|"&amp;T1598&amp;"|"&amp;U1598&amp;"|"&amp;V1598&amp;"|"&amp;W1598&amp;"|"&amp;X1598&amp;"|"&amp;Y1598&amp;"|"&amp;Z1598&amp;"|"&amp;AA1598&amp;"|"&amp;AB1598&amp;"|"&amp;AC1598&amp;"|"&amp;AD1598&amp;"|"&amp;AE1598&amp;"|"&amp;AF1598&amp;"|"&amp;AG1598</f>
        <v>City Hotel|0|14|2015|August|34|21|4|11|2|0|0|BB|PRT|Online TA|TA/TO|0|0|0|A|A|0|No Deposit|9||0|Contract|94|0|3|Check-Out|42252</v>
      </c>
      <c r="AI1598" s="0" t="str">
        <f aca="false">IF(COUNTIF($AH$4:$AH$2603,AH1598)&gt;1,"Duplicate","Unique")</f>
        <v>Unique</v>
      </c>
      <c r="AJ1598" s="0" t="str">
        <f aca="false">IF(COUNTBLANK(B1598:AG1598)&gt;0,"Missing ("&amp;COUNTBLANK(B1598:AG1598)&amp;")","Complete")</f>
        <v>Missing (1)</v>
      </c>
    </row>
    <row r="1599" customFormat="false" ht="15" hidden="false" customHeight="false" outlineLevel="0" collapsed="false">
      <c r="A1599" s="14" t="n">
        <v>1596</v>
      </c>
      <c r="B1599" s="14" t="s">
        <v>90</v>
      </c>
      <c r="C1599" s="14" t="n">
        <v>1</v>
      </c>
      <c r="D1599" s="14" t="n">
        <v>136</v>
      </c>
      <c r="E1599" s="14" t="n">
        <v>2015</v>
      </c>
      <c r="F1599" s="14" t="s">
        <v>91</v>
      </c>
      <c r="G1599" s="14" t="n">
        <v>29</v>
      </c>
      <c r="H1599" s="14" t="n">
        <v>17</v>
      </c>
      <c r="I1599" s="14" t="n">
        <v>1</v>
      </c>
      <c r="J1599" s="14" t="n">
        <v>2</v>
      </c>
      <c r="K1599" s="14" t="n">
        <v>2</v>
      </c>
      <c r="L1599" s="14" t="n">
        <v>0</v>
      </c>
      <c r="M1599" s="14" t="n">
        <v>0</v>
      </c>
      <c r="N1599" s="14" t="s">
        <v>82</v>
      </c>
      <c r="O1599" s="14" t="s">
        <v>92</v>
      </c>
      <c r="P1599" s="14" t="s">
        <v>116</v>
      </c>
      <c r="Q1599" s="14" t="s">
        <v>94</v>
      </c>
      <c r="R1599" s="14" t="n">
        <v>0</v>
      </c>
      <c r="S1599" s="14" t="n">
        <v>1</v>
      </c>
      <c r="T1599" s="14" t="n">
        <v>0</v>
      </c>
      <c r="U1599" s="14" t="s">
        <v>95</v>
      </c>
      <c r="V1599" s="14" t="s">
        <v>95</v>
      </c>
      <c r="W1599" s="14" t="n">
        <v>0</v>
      </c>
      <c r="X1599" s="14" t="s">
        <v>86</v>
      </c>
      <c r="Y1599" s="14" t="n">
        <v>1</v>
      </c>
      <c r="Z1599" s="14"/>
      <c r="AA1599" s="14" t="n">
        <v>0</v>
      </c>
      <c r="AB1599" s="14" t="s">
        <v>87</v>
      </c>
      <c r="AC1599" s="14" t="n">
        <v>60</v>
      </c>
      <c r="AD1599" s="14" t="n">
        <v>0</v>
      </c>
      <c r="AE1599" s="14" t="n">
        <v>0</v>
      </c>
      <c r="AF1599" s="14" t="s">
        <v>96</v>
      </c>
      <c r="AG1599" s="15" t="n">
        <v>42153</v>
      </c>
      <c r="AH1599" s="14" t="str">
        <f aca="false">B1599&amp;"|"&amp;C1599&amp;"|"&amp;D1599&amp;"|"&amp;E1599&amp;"|"&amp;F1599&amp;"|"&amp;G1599&amp;"|"&amp;H1599&amp;"|"&amp;I1599&amp;"|"&amp;J1599&amp;"|"&amp;K1599&amp;"|"&amp;L1599&amp;"|"&amp;M1599&amp;"|"&amp;N1599&amp;"|"&amp;O1599&amp;"|"&amp;P1599&amp;"|"&amp;Q1599&amp;"|"&amp;R1599&amp;"|"&amp;S1599&amp;"|"&amp;T1599&amp;"|"&amp;U1599&amp;"|"&amp;V1599&amp;"|"&amp;W1599&amp;"|"&amp;X1599&amp;"|"&amp;Y1599&amp;"|"&amp;Z1599&amp;"|"&amp;AA1599&amp;"|"&amp;AB1599&amp;"|"&amp;AC1599&amp;"|"&amp;AD1599&amp;"|"&amp;AE1599&amp;"|"&amp;AF1599&amp;"|"&amp;AG1599</f>
        <v>City Hotel|1|136|2015|July|29|17|1|2|2|0|0|BB|PRT|Groups|TA/TO|0|1|0|A|A|0|No Deposit|1||0|Transient|60|0|0|Canceled|42153</v>
      </c>
      <c r="AI1599" s="14" t="str">
        <f aca="false">IF(COUNTIF($AH$4:$AH$2603,AH1599)&gt;1,"Duplicate","Unique")</f>
        <v>Unique</v>
      </c>
      <c r="AJ1599" s="14" t="str">
        <f aca="false">IF(COUNTBLANK(B1599:AG1599)&gt;0,"Missing ("&amp;COUNTBLANK(B1599:AG1599)&amp;")","Complete")</f>
        <v>Missing (1)</v>
      </c>
    </row>
    <row r="1600" customFormat="false" ht="15" hidden="false" customHeight="false" outlineLevel="0" collapsed="false">
      <c r="A1600" s="0" t="n">
        <v>1597</v>
      </c>
      <c r="B1600" s="0" t="s">
        <v>90</v>
      </c>
      <c r="C1600" s="0" t="n">
        <v>0</v>
      </c>
      <c r="D1600" s="0" t="n">
        <v>1</v>
      </c>
      <c r="E1600" s="0" t="n">
        <v>2016</v>
      </c>
      <c r="F1600" s="0" t="s">
        <v>81</v>
      </c>
      <c r="G1600" s="0" t="n">
        <v>51</v>
      </c>
      <c r="H1600" s="0" t="n">
        <v>13</v>
      </c>
      <c r="I1600" s="0" t="n">
        <v>0</v>
      </c>
      <c r="J1600" s="0" t="n">
        <v>3</v>
      </c>
      <c r="K1600" s="0" t="n">
        <v>1</v>
      </c>
      <c r="L1600" s="0" t="n">
        <v>0</v>
      </c>
      <c r="M1600" s="0" t="n">
        <v>0</v>
      </c>
      <c r="N1600" s="0" t="s">
        <v>107</v>
      </c>
      <c r="O1600" s="0" t="s">
        <v>191</v>
      </c>
      <c r="P1600" s="0" t="s">
        <v>93</v>
      </c>
      <c r="Q1600" s="0" t="s">
        <v>94</v>
      </c>
      <c r="R1600" s="0" t="n">
        <v>0</v>
      </c>
      <c r="S1600" s="0" t="n">
        <v>0</v>
      </c>
      <c r="T1600" s="0" t="n">
        <v>0</v>
      </c>
      <c r="U1600" s="0" t="s">
        <v>95</v>
      </c>
      <c r="V1600" s="0" t="s">
        <v>100</v>
      </c>
      <c r="W1600" s="0" t="n">
        <v>1</v>
      </c>
      <c r="X1600" s="0" t="s">
        <v>86</v>
      </c>
      <c r="Y1600" s="0" t="n">
        <v>9</v>
      </c>
      <c r="AA1600" s="0" t="n">
        <v>0</v>
      </c>
      <c r="AB1600" s="0" t="s">
        <v>87</v>
      </c>
      <c r="AC1600" s="0" t="n">
        <v>78</v>
      </c>
      <c r="AD1600" s="0" t="n">
        <v>0</v>
      </c>
      <c r="AE1600" s="0" t="n">
        <v>1</v>
      </c>
      <c r="AF1600" s="0" t="s">
        <v>88</v>
      </c>
      <c r="AG1600" s="13" t="n">
        <v>42720</v>
      </c>
      <c r="AH1600" s="0" t="str">
        <f aca="false">B1600&amp;"|"&amp;C1600&amp;"|"&amp;D1600&amp;"|"&amp;E1600&amp;"|"&amp;F1600&amp;"|"&amp;G1600&amp;"|"&amp;H1600&amp;"|"&amp;I1600&amp;"|"&amp;J1600&amp;"|"&amp;K1600&amp;"|"&amp;L1600&amp;"|"&amp;M1600&amp;"|"&amp;N1600&amp;"|"&amp;O1600&amp;"|"&amp;P1600&amp;"|"&amp;Q1600&amp;"|"&amp;R1600&amp;"|"&amp;S1600&amp;"|"&amp;T1600&amp;"|"&amp;U1600&amp;"|"&amp;V1600&amp;"|"&amp;W1600&amp;"|"&amp;X1600&amp;"|"&amp;Y1600&amp;"|"&amp;Z1600&amp;"|"&amp;AA1600&amp;"|"&amp;AB1600&amp;"|"&amp;AC1600&amp;"|"&amp;AD1600&amp;"|"&amp;AE1600&amp;"|"&amp;AF1600&amp;"|"&amp;AG1600</f>
        <v>City Hotel|0|1|2016|December|51|13|0|3|1|0|0|SC|IRN|Online TA|TA/TO|0|0|0|A|K|1|No Deposit|9||0|Transient|78|0|1|Check-Out|42720</v>
      </c>
      <c r="AI1600" s="0" t="str">
        <f aca="false">IF(COUNTIF($AH$4:$AH$2603,AH1600)&gt;1,"Duplicate","Unique")</f>
        <v>Unique</v>
      </c>
      <c r="AJ1600" s="0" t="str">
        <f aca="false">IF(COUNTBLANK(B1600:AG1600)&gt;0,"Missing ("&amp;COUNTBLANK(B1600:AG1600)&amp;")","Complete")</f>
        <v>Missing (1)</v>
      </c>
    </row>
    <row r="1601" customFormat="false" ht="15" hidden="false" customHeight="false" outlineLevel="0" collapsed="false">
      <c r="A1601" s="14" t="n">
        <v>1598</v>
      </c>
      <c r="B1601" s="14" t="s">
        <v>90</v>
      </c>
      <c r="C1601" s="14" t="n">
        <v>1</v>
      </c>
      <c r="D1601" s="14" t="n">
        <v>112</v>
      </c>
      <c r="E1601" s="14" t="n">
        <v>2016</v>
      </c>
      <c r="F1601" s="14" t="s">
        <v>135</v>
      </c>
      <c r="G1601" s="14" t="n">
        <v>23</v>
      </c>
      <c r="H1601" s="14" t="n">
        <v>2</v>
      </c>
      <c r="I1601" s="14" t="n">
        <v>0</v>
      </c>
      <c r="J1601" s="14" t="n">
        <v>3</v>
      </c>
      <c r="K1601" s="14" t="n">
        <v>2</v>
      </c>
      <c r="L1601" s="14" t="n">
        <v>0</v>
      </c>
      <c r="M1601" s="14" t="n">
        <v>0</v>
      </c>
      <c r="N1601" s="14" t="s">
        <v>82</v>
      </c>
      <c r="O1601" s="14" t="s">
        <v>92</v>
      </c>
      <c r="P1601" s="14" t="s">
        <v>99</v>
      </c>
      <c r="Q1601" s="14" t="s">
        <v>94</v>
      </c>
      <c r="R1601" s="14" t="n">
        <v>0</v>
      </c>
      <c r="S1601" s="14" t="n">
        <v>0</v>
      </c>
      <c r="T1601" s="14" t="n">
        <v>0</v>
      </c>
      <c r="U1601" s="14" t="s">
        <v>95</v>
      </c>
      <c r="V1601" s="14" t="s">
        <v>95</v>
      </c>
      <c r="W1601" s="14" t="n">
        <v>0</v>
      </c>
      <c r="X1601" s="14" t="s">
        <v>86</v>
      </c>
      <c r="Y1601" s="14" t="n">
        <v>192</v>
      </c>
      <c r="Z1601" s="14"/>
      <c r="AA1601" s="14" t="n">
        <v>0</v>
      </c>
      <c r="AB1601" s="14" t="s">
        <v>101</v>
      </c>
      <c r="AC1601" s="14" t="n">
        <v>120</v>
      </c>
      <c r="AD1601" s="14" t="n">
        <v>0</v>
      </c>
      <c r="AE1601" s="14" t="n">
        <v>0</v>
      </c>
      <c r="AF1601" s="14" t="s">
        <v>96</v>
      </c>
      <c r="AG1601" s="15" t="n">
        <v>42517</v>
      </c>
      <c r="AH1601" s="14" t="str">
        <f aca="false">B1601&amp;"|"&amp;C1601&amp;"|"&amp;D1601&amp;"|"&amp;E1601&amp;"|"&amp;F1601&amp;"|"&amp;G1601&amp;"|"&amp;H1601&amp;"|"&amp;I1601&amp;"|"&amp;J1601&amp;"|"&amp;K1601&amp;"|"&amp;L1601&amp;"|"&amp;M1601&amp;"|"&amp;N1601&amp;"|"&amp;O1601&amp;"|"&amp;P1601&amp;"|"&amp;Q1601&amp;"|"&amp;R1601&amp;"|"&amp;S1601&amp;"|"&amp;T1601&amp;"|"&amp;U1601&amp;"|"&amp;V1601&amp;"|"&amp;W1601&amp;"|"&amp;X1601&amp;"|"&amp;Y1601&amp;"|"&amp;Z1601&amp;"|"&amp;AA1601&amp;"|"&amp;AB1601&amp;"|"&amp;AC1601&amp;"|"&amp;AD1601&amp;"|"&amp;AE1601&amp;"|"&amp;AF1601&amp;"|"&amp;AG1601</f>
        <v>City Hotel|1|112|2016|June|23|2|0|3|2|0|0|BB|PRT|Offline TA/TO|TA/TO|0|0|0|A|A|0|No Deposit|192||0|Transient-Party|120|0|0|Canceled|42517</v>
      </c>
      <c r="AI1601" s="14" t="str">
        <f aca="false">IF(COUNTIF($AH$4:$AH$2603,AH1601)&gt;1,"Duplicate","Unique")</f>
        <v>Unique</v>
      </c>
      <c r="AJ1601" s="14" t="str">
        <f aca="false">IF(COUNTBLANK(B1601:AG1601)&gt;0,"Missing ("&amp;COUNTBLANK(B1601:AG1601)&amp;")","Complete")</f>
        <v>Missing (1)</v>
      </c>
    </row>
    <row r="1602" customFormat="false" ht="15" hidden="false" customHeight="false" outlineLevel="0" collapsed="false">
      <c r="A1602" s="0" t="n">
        <v>1599</v>
      </c>
      <c r="B1602" s="0" t="s">
        <v>80</v>
      </c>
      <c r="C1602" s="0" t="n">
        <v>0</v>
      </c>
      <c r="D1602" s="0" t="n">
        <v>300</v>
      </c>
      <c r="E1602" s="0" t="n">
        <v>2017</v>
      </c>
      <c r="F1602" s="0" t="s">
        <v>91</v>
      </c>
      <c r="G1602" s="0" t="n">
        <v>31</v>
      </c>
      <c r="H1602" s="0" t="n">
        <v>30</v>
      </c>
      <c r="I1602" s="0" t="n">
        <v>2</v>
      </c>
      <c r="J1602" s="0" t="n">
        <v>5</v>
      </c>
      <c r="K1602" s="0" t="n">
        <v>2</v>
      </c>
      <c r="L1602" s="0" t="n">
        <v>0</v>
      </c>
      <c r="M1602" s="0" t="n">
        <v>0</v>
      </c>
      <c r="N1602" s="0" t="s">
        <v>82</v>
      </c>
      <c r="O1602" s="0" t="s">
        <v>92</v>
      </c>
      <c r="P1602" s="0" t="s">
        <v>93</v>
      </c>
      <c r="Q1602" s="0" t="s">
        <v>94</v>
      </c>
      <c r="R1602" s="0" t="n">
        <v>0</v>
      </c>
      <c r="S1602" s="0" t="n">
        <v>0</v>
      </c>
      <c r="T1602" s="0" t="n">
        <v>0</v>
      </c>
      <c r="U1602" s="0" t="s">
        <v>95</v>
      </c>
      <c r="V1602" s="0" t="s">
        <v>95</v>
      </c>
      <c r="W1602" s="0" t="n">
        <v>2</v>
      </c>
      <c r="X1602" s="0" t="s">
        <v>86</v>
      </c>
      <c r="Y1602" s="0" t="n">
        <v>240</v>
      </c>
      <c r="AA1602" s="0" t="n">
        <v>0</v>
      </c>
      <c r="AB1602" s="0" t="s">
        <v>87</v>
      </c>
      <c r="AC1602" s="0" t="n">
        <v>138.38</v>
      </c>
      <c r="AD1602" s="0" t="n">
        <v>0</v>
      </c>
      <c r="AE1602" s="0" t="n">
        <v>2</v>
      </c>
      <c r="AF1602" s="0" t="s">
        <v>88</v>
      </c>
      <c r="AG1602" s="13" t="n">
        <v>42953</v>
      </c>
      <c r="AH1602" s="0" t="str">
        <f aca="false">B1602&amp;"|"&amp;C1602&amp;"|"&amp;D1602&amp;"|"&amp;E1602&amp;"|"&amp;F1602&amp;"|"&amp;G1602&amp;"|"&amp;H1602&amp;"|"&amp;I1602&amp;"|"&amp;J1602&amp;"|"&amp;K1602&amp;"|"&amp;L1602&amp;"|"&amp;M1602&amp;"|"&amp;N1602&amp;"|"&amp;O1602&amp;"|"&amp;P1602&amp;"|"&amp;Q1602&amp;"|"&amp;R1602&amp;"|"&amp;S1602&amp;"|"&amp;T1602&amp;"|"&amp;U1602&amp;"|"&amp;V1602&amp;"|"&amp;W1602&amp;"|"&amp;X1602&amp;"|"&amp;Y1602&amp;"|"&amp;Z1602&amp;"|"&amp;AA1602&amp;"|"&amp;AB1602&amp;"|"&amp;AC1602&amp;"|"&amp;AD1602&amp;"|"&amp;AE1602&amp;"|"&amp;AF1602&amp;"|"&amp;AG1602</f>
        <v>Resort Hotel|0|300|2017|July|31|30|2|5|2|0|0|BB|PRT|Online TA|TA/TO|0|0|0|A|A|2|No Deposit|240||0|Transient|138.38|0|2|Check-Out|42953</v>
      </c>
      <c r="AI1602" s="0" t="str">
        <f aca="false">IF(COUNTIF($AH$4:$AH$2603,AH1602)&gt;1,"Duplicate","Unique")</f>
        <v>Unique</v>
      </c>
      <c r="AJ1602" s="0" t="str">
        <f aca="false">IF(COUNTBLANK(B1602:AG1602)&gt;0,"Missing ("&amp;COUNTBLANK(B1602:AG1602)&amp;")","Complete")</f>
        <v>Missing (1)</v>
      </c>
    </row>
    <row r="1603" customFormat="false" ht="15" hidden="false" customHeight="false" outlineLevel="0" collapsed="false">
      <c r="A1603" s="14" t="n">
        <v>1600</v>
      </c>
      <c r="B1603" s="14" t="s">
        <v>90</v>
      </c>
      <c r="C1603" s="14" t="n">
        <v>1</v>
      </c>
      <c r="D1603" s="14" t="n">
        <v>29</v>
      </c>
      <c r="E1603" s="14" t="n">
        <v>2017</v>
      </c>
      <c r="F1603" s="14" t="s">
        <v>121</v>
      </c>
      <c r="G1603" s="14" t="n">
        <v>21</v>
      </c>
      <c r="H1603" s="14" t="n">
        <v>21</v>
      </c>
      <c r="I1603" s="14" t="n">
        <v>2</v>
      </c>
      <c r="J1603" s="14" t="n">
        <v>5</v>
      </c>
      <c r="K1603" s="14" t="n">
        <v>2</v>
      </c>
      <c r="L1603" s="14" t="n">
        <v>0</v>
      </c>
      <c r="M1603" s="14" t="n">
        <v>0</v>
      </c>
      <c r="N1603" s="14" t="s">
        <v>82</v>
      </c>
      <c r="O1603" s="14" t="s">
        <v>98</v>
      </c>
      <c r="P1603" s="14" t="s">
        <v>93</v>
      </c>
      <c r="Q1603" s="14" t="s">
        <v>94</v>
      </c>
      <c r="R1603" s="14" t="n">
        <v>0</v>
      </c>
      <c r="S1603" s="14" t="n">
        <v>0</v>
      </c>
      <c r="T1603" s="14" t="n">
        <v>0</v>
      </c>
      <c r="U1603" s="14" t="s">
        <v>109</v>
      </c>
      <c r="V1603" s="14" t="s">
        <v>109</v>
      </c>
      <c r="W1603" s="14" t="n">
        <v>0</v>
      </c>
      <c r="X1603" s="14" t="s">
        <v>86</v>
      </c>
      <c r="Y1603" s="14" t="n">
        <v>9</v>
      </c>
      <c r="Z1603" s="14"/>
      <c r="AA1603" s="14" t="n">
        <v>0</v>
      </c>
      <c r="AB1603" s="14" t="s">
        <v>87</v>
      </c>
      <c r="AC1603" s="14" t="n">
        <v>190</v>
      </c>
      <c r="AD1603" s="14" t="n">
        <v>0</v>
      </c>
      <c r="AE1603" s="14" t="n">
        <v>2</v>
      </c>
      <c r="AF1603" s="14" t="s">
        <v>96</v>
      </c>
      <c r="AG1603" s="15" t="n">
        <v>42874</v>
      </c>
      <c r="AH1603" s="14" t="str">
        <f aca="false">B1603&amp;"|"&amp;C1603&amp;"|"&amp;D1603&amp;"|"&amp;E1603&amp;"|"&amp;F1603&amp;"|"&amp;G1603&amp;"|"&amp;H1603&amp;"|"&amp;I1603&amp;"|"&amp;J1603&amp;"|"&amp;K1603&amp;"|"&amp;L1603&amp;"|"&amp;M1603&amp;"|"&amp;N1603&amp;"|"&amp;O1603&amp;"|"&amp;P1603&amp;"|"&amp;Q1603&amp;"|"&amp;R1603&amp;"|"&amp;S1603&amp;"|"&amp;T1603&amp;"|"&amp;U1603&amp;"|"&amp;V1603&amp;"|"&amp;W1603&amp;"|"&amp;X1603&amp;"|"&amp;Y1603&amp;"|"&amp;Z1603&amp;"|"&amp;AA1603&amp;"|"&amp;AB1603&amp;"|"&amp;AC1603&amp;"|"&amp;AD1603&amp;"|"&amp;AE1603&amp;"|"&amp;AF1603&amp;"|"&amp;AG1603</f>
        <v>City Hotel|1|29|2017|May|21|21|2|5|2|0|0|BB|BRA|Online TA|TA/TO|0|0|0|D|D|0|No Deposit|9||0|Transient|190|0|2|Canceled|42874</v>
      </c>
      <c r="AI1603" s="14" t="str">
        <f aca="false">IF(COUNTIF($AH$4:$AH$2603,AH1603)&gt;1,"Duplicate","Unique")</f>
        <v>Unique</v>
      </c>
      <c r="AJ1603" s="14" t="str">
        <f aca="false">IF(COUNTBLANK(B1603:AG1603)&gt;0,"Missing ("&amp;COUNTBLANK(B1603:AG1603)&amp;")","Complete")</f>
        <v>Missing (1)</v>
      </c>
    </row>
    <row r="1604" customFormat="false" ht="15" hidden="false" customHeight="false" outlineLevel="0" collapsed="false">
      <c r="A1604" s="0" t="n">
        <v>1601</v>
      </c>
      <c r="B1604" s="0" t="s">
        <v>80</v>
      </c>
      <c r="C1604" s="0" t="n">
        <v>1</v>
      </c>
      <c r="D1604" s="0" t="n">
        <v>79</v>
      </c>
      <c r="E1604" s="0" t="n">
        <v>2015</v>
      </c>
      <c r="F1604" s="0" t="s">
        <v>91</v>
      </c>
      <c r="G1604" s="0" t="n">
        <v>27</v>
      </c>
      <c r="H1604" s="0" t="n">
        <v>3</v>
      </c>
      <c r="I1604" s="0" t="n">
        <v>6</v>
      </c>
      <c r="J1604" s="0" t="n">
        <v>15</v>
      </c>
      <c r="K1604" s="0" t="n">
        <v>2</v>
      </c>
      <c r="L1604" s="0" t="n">
        <v>1</v>
      </c>
      <c r="M1604" s="0" t="n">
        <v>0</v>
      </c>
      <c r="N1604" s="0" t="s">
        <v>82</v>
      </c>
      <c r="O1604" s="0" t="s">
        <v>92</v>
      </c>
      <c r="P1604" s="0" t="s">
        <v>99</v>
      </c>
      <c r="Q1604" s="0" t="s">
        <v>94</v>
      </c>
      <c r="R1604" s="0" t="n">
        <v>0</v>
      </c>
      <c r="S1604" s="0" t="n">
        <v>0</v>
      </c>
      <c r="T1604" s="0" t="n">
        <v>0</v>
      </c>
      <c r="U1604" s="0" t="s">
        <v>95</v>
      </c>
      <c r="V1604" s="0" t="s">
        <v>95</v>
      </c>
      <c r="W1604" s="0" t="n">
        <v>0</v>
      </c>
      <c r="X1604" s="0" t="s">
        <v>86</v>
      </c>
      <c r="Y1604" s="0" t="n">
        <v>242</v>
      </c>
      <c r="AA1604" s="0" t="n">
        <v>0</v>
      </c>
      <c r="AB1604" s="0" t="s">
        <v>87</v>
      </c>
      <c r="AC1604" s="0" t="n">
        <v>108.73</v>
      </c>
      <c r="AD1604" s="0" t="n">
        <v>0</v>
      </c>
      <c r="AE1604" s="0" t="n">
        <v>2</v>
      </c>
      <c r="AF1604" s="0" t="s">
        <v>96</v>
      </c>
      <c r="AG1604" s="13" t="n">
        <v>42109</v>
      </c>
      <c r="AH1604" s="0" t="str">
        <f aca="false">B1604&amp;"|"&amp;C1604&amp;"|"&amp;D1604&amp;"|"&amp;E1604&amp;"|"&amp;F1604&amp;"|"&amp;G1604&amp;"|"&amp;H1604&amp;"|"&amp;I1604&amp;"|"&amp;J1604&amp;"|"&amp;K1604&amp;"|"&amp;L1604&amp;"|"&amp;M1604&amp;"|"&amp;N1604&amp;"|"&amp;O1604&amp;"|"&amp;P1604&amp;"|"&amp;Q1604&amp;"|"&amp;R1604&amp;"|"&amp;S1604&amp;"|"&amp;T1604&amp;"|"&amp;U1604&amp;"|"&amp;V1604&amp;"|"&amp;W1604&amp;"|"&amp;X1604&amp;"|"&amp;Y1604&amp;"|"&amp;Z1604&amp;"|"&amp;AA1604&amp;"|"&amp;AB1604&amp;"|"&amp;AC1604&amp;"|"&amp;AD1604&amp;"|"&amp;AE1604&amp;"|"&amp;AF1604&amp;"|"&amp;AG1604</f>
        <v>Resort Hotel|1|79|2015|July|27|3|6|15|2|1|0|BB|PRT|Offline TA/TO|TA/TO|0|0|0|A|A|0|No Deposit|242||0|Transient|108.73|0|2|Canceled|42109</v>
      </c>
      <c r="AI1604" s="0" t="str">
        <f aca="false">IF(COUNTIF($AH$4:$AH$2603,AH1604)&gt;1,"Duplicate","Unique")</f>
        <v>Unique</v>
      </c>
      <c r="AJ1604" s="0" t="str">
        <f aca="false">IF(COUNTBLANK(B1604:AG1604)&gt;0,"Missing ("&amp;COUNTBLANK(B1604:AG1604)&amp;")","Complete")</f>
        <v>Missing (1)</v>
      </c>
    </row>
    <row r="1605" customFormat="false" ht="15" hidden="false" customHeight="false" outlineLevel="0" collapsed="false">
      <c r="A1605" s="14" t="n">
        <v>1602</v>
      </c>
      <c r="B1605" s="14" t="s">
        <v>90</v>
      </c>
      <c r="C1605" s="14" t="n">
        <v>0</v>
      </c>
      <c r="D1605" s="14" t="n">
        <v>43</v>
      </c>
      <c r="E1605" s="14" t="n">
        <v>2016</v>
      </c>
      <c r="F1605" s="14" t="s">
        <v>126</v>
      </c>
      <c r="G1605" s="14" t="n">
        <v>1</v>
      </c>
      <c r="H1605" s="14" t="n">
        <v>1</v>
      </c>
      <c r="I1605" s="14" t="n">
        <v>1</v>
      </c>
      <c r="J1605" s="14" t="n">
        <v>2</v>
      </c>
      <c r="K1605" s="14" t="n">
        <v>1</v>
      </c>
      <c r="L1605" s="14" t="n">
        <v>0</v>
      </c>
      <c r="M1605" s="14" t="n">
        <v>0</v>
      </c>
      <c r="N1605" s="14" t="s">
        <v>82</v>
      </c>
      <c r="O1605" s="14" t="s">
        <v>92</v>
      </c>
      <c r="P1605" s="14" t="s">
        <v>84</v>
      </c>
      <c r="Q1605" s="14" t="s">
        <v>84</v>
      </c>
      <c r="R1605" s="14" t="n">
        <v>0</v>
      </c>
      <c r="S1605" s="14" t="n">
        <v>0</v>
      </c>
      <c r="T1605" s="14" t="n">
        <v>0</v>
      </c>
      <c r="U1605" s="14" t="s">
        <v>95</v>
      </c>
      <c r="V1605" s="14" t="s">
        <v>95</v>
      </c>
      <c r="W1605" s="14" t="n">
        <v>0</v>
      </c>
      <c r="X1605" s="14" t="s">
        <v>86</v>
      </c>
      <c r="Y1605" s="14"/>
      <c r="Z1605" s="14"/>
      <c r="AA1605" s="14" t="n">
        <v>0</v>
      </c>
      <c r="AB1605" s="14" t="s">
        <v>87</v>
      </c>
      <c r="AC1605" s="14" t="n">
        <v>80</v>
      </c>
      <c r="AD1605" s="14" t="n">
        <v>0</v>
      </c>
      <c r="AE1605" s="14" t="n">
        <v>0</v>
      </c>
      <c r="AF1605" s="14" t="s">
        <v>88</v>
      </c>
      <c r="AG1605" s="15" t="n">
        <v>42373</v>
      </c>
      <c r="AH1605" s="14" t="str">
        <f aca="false">B1605&amp;"|"&amp;C1605&amp;"|"&amp;D1605&amp;"|"&amp;E1605&amp;"|"&amp;F1605&amp;"|"&amp;G1605&amp;"|"&amp;H1605&amp;"|"&amp;I1605&amp;"|"&amp;J1605&amp;"|"&amp;K1605&amp;"|"&amp;L1605&amp;"|"&amp;M1605&amp;"|"&amp;N1605&amp;"|"&amp;O1605&amp;"|"&amp;P1605&amp;"|"&amp;Q1605&amp;"|"&amp;R1605&amp;"|"&amp;S1605&amp;"|"&amp;T1605&amp;"|"&amp;U1605&amp;"|"&amp;V1605&amp;"|"&amp;W1605&amp;"|"&amp;X1605&amp;"|"&amp;Y1605&amp;"|"&amp;Z1605&amp;"|"&amp;AA1605&amp;"|"&amp;AB1605&amp;"|"&amp;AC1605&amp;"|"&amp;AD1605&amp;"|"&amp;AE1605&amp;"|"&amp;AF1605&amp;"|"&amp;AG1605</f>
        <v>City Hotel|0|43|2016|January|1|1|1|2|1|0|0|BB|PRT|Direct|Direct|0|0|0|A|A|0|No Deposit|||0|Transient|80|0|0|Check-Out|42373</v>
      </c>
      <c r="AI1605" s="14" t="str">
        <f aca="false">IF(COUNTIF($AH$4:$AH$2603,AH1605)&gt;1,"Duplicate","Unique")</f>
        <v>Unique</v>
      </c>
      <c r="AJ1605" s="14" t="str">
        <f aca="false">IF(COUNTBLANK(B1605:AG1605)&gt;0,"Missing ("&amp;COUNTBLANK(B1605:AG1605)&amp;")","Complete")</f>
        <v>Missing (2)</v>
      </c>
    </row>
    <row r="1606" customFormat="false" ht="15" hidden="false" customHeight="false" outlineLevel="0" collapsed="false">
      <c r="A1606" s="0" t="n">
        <v>1603</v>
      </c>
      <c r="B1606" s="0" t="s">
        <v>80</v>
      </c>
      <c r="C1606" s="0" t="n">
        <v>0</v>
      </c>
      <c r="D1606" s="0" t="n">
        <v>43</v>
      </c>
      <c r="E1606" s="0" t="n">
        <v>2016</v>
      </c>
      <c r="F1606" s="0" t="s">
        <v>103</v>
      </c>
      <c r="G1606" s="0" t="n">
        <v>13</v>
      </c>
      <c r="H1606" s="0" t="n">
        <v>26</v>
      </c>
      <c r="I1606" s="0" t="n">
        <v>2</v>
      </c>
      <c r="J1606" s="0" t="n">
        <v>1</v>
      </c>
      <c r="K1606" s="0" t="n">
        <v>2</v>
      </c>
      <c r="L1606" s="0" t="n">
        <v>0</v>
      </c>
      <c r="M1606" s="0" t="n">
        <v>0</v>
      </c>
      <c r="N1606" s="0" t="s">
        <v>82</v>
      </c>
      <c r="O1606" s="0" t="s">
        <v>158</v>
      </c>
      <c r="P1606" s="0" t="s">
        <v>93</v>
      </c>
      <c r="Q1606" s="0" t="s">
        <v>94</v>
      </c>
      <c r="R1606" s="0" t="n">
        <v>0</v>
      </c>
      <c r="S1606" s="0" t="n">
        <v>0</v>
      </c>
      <c r="T1606" s="0" t="n">
        <v>0</v>
      </c>
      <c r="U1606" s="0" t="s">
        <v>124</v>
      </c>
      <c r="V1606" s="0" t="s">
        <v>124</v>
      </c>
      <c r="W1606" s="0" t="n">
        <v>0</v>
      </c>
      <c r="X1606" s="0" t="s">
        <v>86</v>
      </c>
      <c r="Y1606" s="0" t="n">
        <v>240</v>
      </c>
      <c r="AA1606" s="0" t="n">
        <v>0</v>
      </c>
      <c r="AB1606" s="0" t="s">
        <v>87</v>
      </c>
      <c r="AC1606" s="0" t="n">
        <v>79.67</v>
      </c>
      <c r="AD1606" s="0" t="n">
        <v>1</v>
      </c>
      <c r="AE1606" s="0" t="n">
        <v>2</v>
      </c>
      <c r="AF1606" s="0" t="s">
        <v>88</v>
      </c>
      <c r="AG1606" s="13" t="n">
        <v>42458</v>
      </c>
      <c r="AH1606" s="0" t="str">
        <f aca="false">B1606&amp;"|"&amp;C1606&amp;"|"&amp;D1606&amp;"|"&amp;E1606&amp;"|"&amp;F1606&amp;"|"&amp;G1606&amp;"|"&amp;H1606&amp;"|"&amp;I1606&amp;"|"&amp;J1606&amp;"|"&amp;K1606&amp;"|"&amp;L1606&amp;"|"&amp;M1606&amp;"|"&amp;N1606&amp;"|"&amp;O1606&amp;"|"&amp;P1606&amp;"|"&amp;Q1606&amp;"|"&amp;R1606&amp;"|"&amp;S1606&amp;"|"&amp;T1606&amp;"|"&amp;U1606&amp;"|"&amp;V1606&amp;"|"&amp;W1606&amp;"|"&amp;X1606&amp;"|"&amp;Y1606&amp;"|"&amp;Z1606&amp;"|"&amp;AA1606&amp;"|"&amp;AB1606&amp;"|"&amp;AC1606&amp;"|"&amp;AD1606&amp;"|"&amp;AE1606&amp;"|"&amp;AF1606&amp;"|"&amp;AG1606</f>
        <v>Resort Hotel|0|43|2016|March|13|26|2|1|2|0|0|BB|ITA|Online TA|TA/TO|0|0|0|E|E|0|No Deposit|240||0|Transient|79.67|1|2|Check-Out|42458</v>
      </c>
      <c r="AI1606" s="0" t="str">
        <f aca="false">IF(COUNTIF($AH$4:$AH$2603,AH1606)&gt;1,"Duplicate","Unique")</f>
        <v>Unique</v>
      </c>
      <c r="AJ1606" s="0" t="str">
        <f aca="false">IF(COUNTBLANK(B1606:AG1606)&gt;0,"Missing ("&amp;COUNTBLANK(B1606:AG1606)&amp;")","Complete")</f>
        <v>Missing (1)</v>
      </c>
    </row>
    <row r="1607" customFormat="false" ht="15" hidden="false" customHeight="false" outlineLevel="0" collapsed="false">
      <c r="A1607" s="14" t="n">
        <v>1604</v>
      </c>
      <c r="B1607" s="14" t="s">
        <v>80</v>
      </c>
      <c r="C1607" s="14" t="n">
        <v>0</v>
      </c>
      <c r="D1607" s="14" t="n">
        <v>160</v>
      </c>
      <c r="E1607" s="14" t="n">
        <v>2016</v>
      </c>
      <c r="F1607" s="14" t="s">
        <v>135</v>
      </c>
      <c r="G1607" s="14" t="n">
        <v>27</v>
      </c>
      <c r="H1607" s="14" t="n">
        <v>26</v>
      </c>
      <c r="I1607" s="14" t="n">
        <v>4</v>
      </c>
      <c r="J1607" s="14" t="n">
        <v>7</v>
      </c>
      <c r="K1607" s="14" t="n">
        <v>2</v>
      </c>
      <c r="L1607" s="14" t="n">
        <v>0</v>
      </c>
      <c r="M1607" s="14" t="n">
        <v>0</v>
      </c>
      <c r="N1607" s="14" t="s">
        <v>82</v>
      </c>
      <c r="O1607" s="14" t="s">
        <v>83</v>
      </c>
      <c r="P1607" s="14" t="s">
        <v>99</v>
      </c>
      <c r="Q1607" s="14" t="s">
        <v>94</v>
      </c>
      <c r="R1607" s="14" t="n">
        <v>0</v>
      </c>
      <c r="S1607" s="14" t="n">
        <v>0</v>
      </c>
      <c r="T1607" s="14" t="n">
        <v>0</v>
      </c>
      <c r="U1607" s="14" t="s">
        <v>109</v>
      </c>
      <c r="V1607" s="14" t="s">
        <v>109</v>
      </c>
      <c r="W1607" s="14" t="n">
        <v>0</v>
      </c>
      <c r="X1607" s="14" t="s">
        <v>86</v>
      </c>
      <c r="Y1607" s="14" t="n">
        <v>243</v>
      </c>
      <c r="Z1607" s="14"/>
      <c r="AA1607" s="14" t="n">
        <v>0</v>
      </c>
      <c r="AB1607" s="14" t="s">
        <v>125</v>
      </c>
      <c r="AC1607" s="14" t="n">
        <v>70</v>
      </c>
      <c r="AD1607" s="14" t="n">
        <v>0</v>
      </c>
      <c r="AE1607" s="14" t="n">
        <v>0</v>
      </c>
      <c r="AF1607" s="14" t="s">
        <v>88</v>
      </c>
      <c r="AG1607" s="15" t="n">
        <v>42558</v>
      </c>
      <c r="AH1607" s="14" t="str">
        <f aca="false">B1607&amp;"|"&amp;C1607&amp;"|"&amp;D1607&amp;"|"&amp;E1607&amp;"|"&amp;F1607&amp;"|"&amp;G1607&amp;"|"&amp;H1607&amp;"|"&amp;I1607&amp;"|"&amp;J1607&amp;"|"&amp;K1607&amp;"|"&amp;L1607&amp;"|"&amp;M1607&amp;"|"&amp;N1607&amp;"|"&amp;O1607&amp;"|"&amp;P1607&amp;"|"&amp;Q1607&amp;"|"&amp;R1607&amp;"|"&amp;S1607&amp;"|"&amp;T1607&amp;"|"&amp;U1607&amp;"|"&amp;V1607&amp;"|"&amp;W1607&amp;"|"&amp;X1607&amp;"|"&amp;Y1607&amp;"|"&amp;Z1607&amp;"|"&amp;AA1607&amp;"|"&amp;AB1607&amp;"|"&amp;AC1607&amp;"|"&amp;AD1607&amp;"|"&amp;AE1607&amp;"|"&amp;AF1607&amp;"|"&amp;AG1607</f>
        <v>Resort Hotel|0|160|2016|June|27|26|4|7|2|0|0|BB|GBR|Offline TA/TO|TA/TO|0|0|0|D|D|0|No Deposit|243||0|Contract|70|0|0|Check-Out|42558</v>
      </c>
      <c r="AI1607" s="14" t="str">
        <f aca="false">IF(COUNTIF($AH$4:$AH$2603,AH1607)&gt;1,"Duplicate","Unique")</f>
        <v>Unique</v>
      </c>
      <c r="AJ1607" s="14" t="str">
        <f aca="false">IF(COUNTBLANK(B1607:AG1607)&gt;0,"Missing ("&amp;COUNTBLANK(B1607:AG1607)&amp;")","Complete")</f>
        <v>Missing (1)</v>
      </c>
    </row>
    <row r="1608" customFormat="false" ht="15" hidden="false" customHeight="false" outlineLevel="0" collapsed="false">
      <c r="A1608" s="0" t="n">
        <v>1605</v>
      </c>
      <c r="B1608" s="0" t="s">
        <v>80</v>
      </c>
      <c r="C1608" s="0" t="n">
        <v>0</v>
      </c>
      <c r="D1608" s="0" t="n">
        <v>27</v>
      </c>
      <c r="E1608" s="0" t="n">
        <v>2016</v>
      </c>
      <c r="F1608" s="0" t="s">
        <v>111</v>
      </c>
      <c r="G1608" s="0" t="n">
        <v>43</v>
      </c>
      <c r="H1608" s="0" t="n">
        <v>16</v>
      </c>
      <c r="I1608" s="0" t="n">
        <v>2</v>
      </c>
      <c r="J1608" s="0" t="n">
        <v>1</v>
      </c>
      <c r="K1608" s="0" t="n">
        <v>2</v>
      </c>
      <c r="L1608" s="0" t="n">
        <v>0</v>
      </c>
      <c r="M1608" s="0" t="n">
        <v>0</v>
      </c>
      <c r="N1608" s="0" t="s">
        <v>112</v>
      </c>
      <c r="O1608" s="0" t="s">
        <v>122</v>
      </c>
      <c r="P1608" s="0" t="s">
        <v>99</v>
      </c>
      <c r="Q1608" s="0" t="s">
        <v>94</v>
      </c>
      <c r="R1608" s="0" t="n">
        <v>0</v>
      </c>
      <c r="S1608" s="0" t="n">
        <v>0</v>
      </c>
      <c r="T1608" s="0" t="n">
        <v>0</v>
      </c>
      <c r="U1608" s="0" t="s">
        <v>95</v>
      </c>
      <c r="V1608" s="0" t="s">
        <v>109</v>
      </c>
      <c r="W1608" s="0" t="n">
        <v>1</v>
      </c>
      <c r="X1608" s="0" t="s">
        <v>86</v>
      </c>
      <c r="Y1608" s="0" t="n">
        <v>6</v>
      </c>
      <c r="AA1608" s="0" t="n">
        <v>0</v>
      </c>
      <c r="AB1608" s="0" t="s">
        <v>87</v>
      </c>
      <c r="AC1608" s="0" t="n">
        <v>63.4</v>
      </c>
      <c r="AD1608" s="0" t="n">
        <v>0</v>
      </c>
      <c r="AE1608" s="0" t="n">
        <v>0</v>
      </c>
      <c r="AF1608" s="0" t="s">
        <v>88</v>
      </c>
      <c r="AG1608" s="13" t="n">
        <v>42662</v>
      </c>
      <c r="AH1608" s="0" t="str">
        <f aca="false">B1608&amp;"|"&amp;C1608&amp;"|"&amp;D1608&amp;"|"&amp;E1608&amp;"|"&amp;F1608&amp;"|"&amp;G1608&amp;"|"&amp;H1608&amp;"|"&amp;I1608&amp;"|"&amp;J1608&amp;"|"&amp;K1608&amp;"|"&amp;L1608&amp;"|"&amp;M1608&amp;"|"&amp;N1608&amp;"|"&amp;O1608&amp;"|"&amp;P1608&amp;"|"&amp;Q1608&amp;"|"&amp;R1608&amp;"|"&amp;S1608&amp;"|"&amp;T1608&amp;"|"&amp;U1608&amp;"|"&amp;V1608&amp;"|"&amp;W1608&amp;"|"&amp;X1608&amp;"|"&amp;Y1608&amp;"|"&amp;Z1608&amp;"|"&amp;AA1608&amp;"|"&amp;AB1608&amp;"|"&amp;AC1608&amp;"|"&amp;AD1608&amp;"|"&amp;AE1608&amp;"|"&amp;AF1608&amp;"|"&amp;AG1608</f>
        <v>Resort Hotel|0|27|2016|October|43|16|2|1|2|0|0|HB|FRA|Offline TA/TO|TA/TO|0|0|0|A|D|1|No Deposit|6||0|Transient|63.4|0|0|Check-Out|42662</v>
      </c>
      <c r="AI1608" s="0" t="str">
        <f aca="false">IF(COUNTIF($AH$4:$AH$2603,AH1608)&gt;1,"Duplicate","Unique")</f>
        <v>Unique</v>
      </c>
      <c r="AJ1608" s="0" t="str">
        <f aca="false">IF(COUNTBLANK(B1608:AG1608)&gt;0,"Missing ("&amp;COUNTBLANK(B1608:AG1608)&amp;")","Complete")</f>
        <v>Missing (1)</v>
      </c>
    </row>
    <row r="1609" customFormat="false" ht="15" hidden="false" customHeight="false" outlineLevel="0" collapsed="false">
      <c r="A1609" s="14" t="n">
        <v>1606</v>
      </c>
      <c r="B1609" s="14" t="s">
        <v>90</v>
      </c>
      <c r="C1609" s="14" t="n">
        <v>1</v>
      </c>
      <c r="D1609" s="14" t="n">
        <v>391</v>
      </c>
      <c r="E1609" s="14" t="n">
        <v>2016</v>
      </c>
      <c r="F1609" s="14" t="s">
        <v>119</v>
      </c>
      <c r="G1609" s="14" t="n">
        <v>32</v>
      </c>
      <c r="H1609" s="14" t="n">
        <v>4</v>
      </c>
      <c r="I1609" s="14" t="n">
        <v>0</v>
      </c>
      <c r="J1609" s="14" t="n">
        <v>2</v>
      </c>
      <c r="K1609" s="14" t="n">
        <v>2</v>
      </c>
      <c r="L1609" s="14" t="n">
        <v>0</v>
      </c>
      <c r="M1609" s="14" t="n">
        <v>0</v>
      </c>
      <c r="N1609" s="14" t="s">
        <v>82</v>
      </c>
      <c r="O1609" s="14" t="s">
        <v>92</v>
      </c>
      <c r="P1609" s="14" t="s">
        <v>116</v>
      </c>
      <c r="Q1609" s="14" t="s">
        <v>94</v>
      </c>
      <c r="R1609" s="14" t="n">
        <v>0</v>
      </c>
      <c r="S1609" s="14" t="n">
        <v>0</v>
      </c>
      <c r="T1609" s="14" t="n">
        <v>0</v>
      </c>
      <c r="U1609" s="14" t="s">
        <v>95</v>
      </c>
      <c r="V1609" s="14" t="s">
        <v>95</v>
      </c>
      <c r="W1609" s="14" t="n">
        <v>0</v>
      </c>
      <c r="X1609" s="14" t="s">
        <v>120</v>
      </c>
      <c r="Y1609" s="14" t="n">
        <v>1</v>
      </c>
      <c r="Z1609" s="14"/>
      <c r="AA1609" s="14" t="n">
        <v>0</v>
      </c>
      <c r="AB1609" s="14" t="s">
        <v>87</v>
      </c>
      <c r="AC1609" s="14" t="n">
        <v>62</v>
      </c>
      <c r="AD1609" s="14" t="n">
        <v>0</v>
      </c>
      <c r="AE1609" s="14" t="n">
        <v>0</v>
      </c>
      <c r="AF1609" s="14" t="s">
        <v>96</v>
      </c>
      <c r="AG1609" s="15" t="n">
        <v>42298</v>
      </c>
      <c r="AH1609" s="14" t="str">
        <f aca="false">B1609&amp;"|"&amp;C1609&amp;"|"&amp;D1609&amp;"|"&amp;E1609&amp;"|"&amp;F1609&amp;"|"&amp;G1609&amp;"|"&amp;H1609&amp;"|"&amp;I1609&amp;"|"&amp;J1609&amp;"|"&amp;K1609&amp;"|"&amp;L1609&amp;"|"&amp;M1609&amp;"|"&amp;N1609&amp;"|"&amp;O1609&amp;"|"&amp;P1609&amp;"|"&amp;Q1609&amp;"|"&amp;R1609&amp;"|"&amp;S1609&amp;"|"&amp;T1609&amp;"|"&amp;U1609&amp;"|"&amp;V1609&amp;"|"&amp;W1609&amp;"|"&amp;X1609&amp;"|"&amp;Y1609&amp;"|"&amp;Z1609&amp;"|"&amp;AA1609&amp;"|"&amp;AB1609&amp;"|"&amp;AC1609&amp;"|"&amp;AD1609&amp;"|"&amp;AE1609&amp;"|"&amp;AF1609&amp;"|"&amp;AG1609</f>
        <v>City Hotel|1|391|2016|August|32|4|0|2|2|0|0|BB|PRT|Groups|TA/TO|0|0|0|A|A|0|Non Refund|1||0|Transient|62|0|0|Canceled|42298</v>
      </c>
      <c r="AI1609" s="14" t="str">
        <f aca="false">IF(COUNTIF($AH$4:$AH$2603,AH1609)&gt;1,"Duplicate","Unique")</f>
        <v>Unique</v>
      </c>
      <c r="AJ1609" s="14" t="str">
        <f aca="false">IF(COUNTBLANK(B1609:AG1609)&gt;0,"Missing ("&amp;COUNTBLANK(B1609:AG1609)&amp;")","Complete")</f>
        <v>Missing (1)</v>
      </c>
    </row>
    <row r="1610" customFormat="false" ht="15" hidden="false" customHeight="false" outlineLevel="0" collapsed="false">
      <c r="A1610" s="0" t="n">
        <v>1607</v>
      </c>
      <c r="B1610" s="0" t="s">
        <v>80</v>
      </c>
      <c r="C1610" s="0" t="n">
        <v>1</v>
      </c>
      <c r="D1610" s="0" t="n">
        <v>84</v>
      </c>
      <c r="E1610" s="0" t="n">
        <v>2017</v>
      </c>
      <c r="F1610" s="0" t="s">
        <v>119</v>
      </c>
      <c r="G1610" s="0" t="n">
        <v>33</v>
      </c>
      <c r="H1610" s="0" t="n">
        <v>17</v>
      </c>
      <c r="I1610" s="0" t="n">
        <v>2</v>
      </c>
      <c r="J1610" s="0" t="n">
        <v>5</v>
      </c>
      <c r="K1610" s="0" t="n">
        <v>2</v>
      </c>
      <c r="L1610" s="0" t="n">
        <v>0</v>
      </c>
      <c r="M1610" s="0" t="n">
        <v>0</v>
      </c>
      <c r="N1610" s="0" t="s">
        <v>82</v>
      </c>
      <c r="O1610" s="0" t="s">
        <v>115</v>
      </c>
      <c r="P1610" s="0" t="s">
        <v>93</v>
      </c>
      <c r="Q1610" s="0" t="s">
        <v>94</v>
      </c>
      <c r="R1610" s="0" t="n">
        <v>0</v>
      </c>
      <c r="S1610" s="0" t="n">
        <v>0</v>
      </c>
      <c r="T1610" s="0" t="n">
        <v>0</v>
      </c>
      <c r="U1610" s="0" t="s">
        <v>124</v>
      </c>
      <c r="V1610" s="0" t="s">
        <v>124</v>
      </c>
      <c r="W1610" s="0" t="n">
        <v>0</v>
      </c>
      <c r="X1610" s="0" t="s">
        <v>86</v>
      </c>
      <c r="Y1610" s="0" t="n">
        <v>240</v>
      </c>
      <c r="AA1610" s="0" t="n">
        <v>0</v>
      </c>
      <c r="AB1610" s="0" t="s">
        <v>87</v>
      </c>
      <c r="AC1610" s="0" t="n">
        <v>270</v>
      </c>
      <c r="AD1610" s="0" t="n">
        <v>0</v>
      </c>
      <c r="AE1610" s="0" t="n">
        <v>2</v>
      </c>
      <c r="AF1610" s="0" t="s">
        <v>96</v>
      </c>
      <c r="AG1610" s="13" t="n">
        <v>42882</v>
      </c>
      <c r="AH1610" s="0" t="str">
        <f aca="false">B1610&amp;"|"&amp;C1610&amp;"|"&amp;D1610&amp;"|"&amp;E1610&amp;"|"&amp;F1610&amp;"|"&amp;G1610&amp;"|"&amp;H1610&amp;"|"&amp;I1610&amp;"|"&amp;J1610&amp;"|"&amp;K1610&amp;"|"&amp;L1610&amp;"|"&amp;M1610&amp;"|"&amp;N1610&amp;"|"&amp;O1610&amp;"|"&amp;P1610&amp;"|"&amp;Q1610&amp;"|"&amp;R1610&amp;"|"&amp;S1610&amp;"|"&amp;T1610&amp;"|"&amp;U1610&amp;"|"&amp;V1610&amp;"|"&amp;W1610&amp;"|"&amp;X1610&amp;"|"&amp;Y1610&amp;"|"&amp;Z1610&amp;"|"&amp;AA1610&amp;"|"&amp;AB1610&amp;"|"&amp;AC1610&amp;"|"&amp;AD1610&amp;"|"&amp;AE1610&amp;"|"&amp;AF1610&amp;"|"&amp;AG1610</f>
        <v>Resort Hotel|1|84|2017|August|33|17|2|5|2|0|0|BB|ESP|Online TA|TA/TO|0|0|0|E|E|0|No Deposit|240||0|Transient|270|0|2|Canceled|42882</v>
      </c>
      <c r="AI1610" s="0" t="str">
        <f aca="false">IF(COUNTIF($AH$4:$AH$2603,AH1610)&gt;1,"Duplicate","Unique")</f>
        <v>Unique</v>
      </c>
      <c r="AJ1610" s="0" t="str">
        <f aca="false">IF(COUNTBLANK(B1610:AG1610)&gt;0,"Missing ("&amp;COUNTBLANK(B1610:AG1610)&amp;")","Complete")</f>
        <v>Missing (1)</v>
      </c>
    </row>
    <row r="1611" customFormat="false" ht="15" hidden="false" customHeight="false" outlineLevel="0" collapsed="false">
      <c r="A1611" s="14" t="n">
        <v>1608</v>
      </c>
      <c r="B1611" s="14" t="s">
        <v>90</v>
      </c>
      <c r="C1611" s="14" t="n">
        <v>1</v>
      </c>
      <c r="D1611" s="14" t="n">
        <v>159</v>
      </c>
      <c r="E1611" s="14" t="n">
        <v>2017</v>
      </c>
      <c r="F1611" s="14" t="s">
        <v>91</v>
      </c>
      <c r="G1611" s="14" t="n">
        <v>27</v>
      </c>
      <c r="H1611" s="14" t="n">
        <v>8</v>
      </c>
      <c r="I1611" s="14" t="n">
        <v>4</v>
      </c>
      <c r="J1611" s="14" t="n">
        <v>9</v>
      </c>
      <c r="K1611" s="14" t="n">
        <v>2</v>
      </c>
      <c r="L1611" s="14" t="n">
        <v>0</v>
      </c>
      <c r="M1611" s="14" t="n">
        <v>0</v>
      </c>
      <c r="N1611" s="14" t="s">
        <v>112</v>
      </c>
      <c r="O1611" s="14" t="s">
        <v>158</v>
      </c>
      <c r="P1611" s="14" t="s">
        <v>93</v>
      </c>
      <c r="Q1611" s="14" t="s">
        <v>94</v>
      </c>
      <c r="R1611" s="14" t="n">
        <v>0</v>
      </c>
      <c r="S1611" s="14" t="n">
        <v>0</v>
      </c>
      <c r="T1611" s="14" t="n">
        <v>0</v>
      </c>
      <c r="U1611" s="14" t="s">
        <v>109</v>
      </c>
      <c r="V1611" s="14" t="s">
        <v>109</v>
      </c>
      <c r="W1611" s="14" t="n">
        <v>0</v>
      </c>
      <c r="X1611" s="14" t="s">
        <v>86</v>
      </c>
      <c r="Y1611" s="14" t="n">
        <v>9</v>
      </c>
      <c r="Z1611" s="14"/>
      <c r="AA1611" s="14" t="n">
        <v>0</v>
      </c>
      <c r="AB1611" s="14" t="s">
        <v>87</v>
      </c>
      <c r="AC1611" s="14" t="n">
        <v>152.1</v>
      </c>
      <c r="AD1611" s="14" t="n">
        <v>0</v>
      </c>
      <c r="AE1611" s="14" t="n">
        <v>0</v>
      </c>
      <c r="AF1611" s="14" t="s">
        <v>96</v>
      </c>
      <c r="AG1611" s="15" t="n">
        <v>42767</v>
      </c>
      <c r="AH1611" s="14" t="str">
        <f aca="false">B1611&amp;"|"&amp;C1611&amp;"|"&amp;D1611&amp;"|"&amp;E1611&amp;"|"&amp;F1611&amp;"|"&amp;G1611&amp;"|"&amp;H1611&amp;"|"&amp;I1611&amp;"|"&amp;J1611&amp;"|"&amp;K1611&amp;"|"&amp;L1611&amp;"|"&amp;M1611&amp;"|"&amp;N1611&amp;"|"&amp;O1611&amp;"|"&amp;P1611&amp;"|"&amp;Q1611&amp;"|"&amp;R1611&amp;"|"&amp;S1611&amp;"|"&amp;T1611&amp;"|"&amp;U1611&amp;"|"&amp;V1611&amp;"|"&amp;W1611&amp;"|"&amp;X1611&amp;"|"&amp;Y1611&amp;"|"&amp;Z1611&amp;"|"&amp;AA1611&amp;"|"&amp;AB1611&amp;"|"&amp;AC1611&amp;"|"&amp;AD1611&amp;"|"&amp;AE1611&amp;"|"&amp;AF1611&amp;"|"&amp;AG1611</f>
        <v>City Hotel|1|159|2017|July|27|8|4|9|2|0|0|HB|ITA|Online TA|TA/TO|0|0|0|D|D|0|No Deposit|9||0|Transient|152.1|0|0|Canceled|42767</v>
      </c>
      <c r="AI1611" s="14" t="str">
        <f aca="false">IF(COUNTIF($AH$4:$AH$2603,AH1611)&gt;1,"Duplicate","Unique")</f>
        <v>Unique</v>
      </c>
      <c r="AJ1611" s="14" t="str">
        <f aca="false">IF(COUNTBLANK(B1611:AG1611)&gt;0,"Missing ("&amp;COUNTBLANK(B1611:AG1611)&amp;")","Complete")</f>
        <v>Missing (1)</v>
      </c>
    </row>
    <row r="1612" customFormat="false" ht="15" hidden="false" customHeight="false" outlineLevel="0" collapsed="false">
      <c r="A1612" s="0" t="n">
        <v>1609</v>
      </c>
      <c r="B1612" s="0" t="s">
        <v>80</v>
      </c>
      <c r="C1612" s="0" t="n">
        <v>0</v>
      </c>
      <c r="D1612" s="0" t="n">
        <v>1</v>
      </c>
      <c r="E1612" s="0" t="n">
        <v>2015</v>
      </c>
      <c r="F1612" s="0" t="s">
        <v>111</v>
      </c>
      <c r="G1612" s="0" t="n">
        <v>42</v>
      </c>
      <c r="H1612" s="0" t="n">
        <v>16</v>
      </c>
      <c r="I1612" s="0" t="n">
        <v>0</v>
      </c>
      <c r="J1612" s="0" t="n">
        <v>1</v>
      </c>
      <c r="K1612" s="0" t="n">
        <v>1</v>
      </c>
      <c r="L1612" s="0" t="n">
        <v>0</v>
      </c>
      <c r="M1612" s="0" t="n">
        <v>0</v>
      </c>
      <c r="N1612" s="0" t="s">
        <v>112</v>
      </c>
      <c r="O1612" s="0" t="s">
        <v>92</v>
      </c>
      <c r="P1612" s="0" t="s">
        <v>168</v>
      </c>
      <c r="Q1612" s="0" t="s">
        <v>84</v>
      </c>
      <c r="R1612" s="0" t="n">
        <v>0</v>
      </c>
      <c r="S1612" s="0" t="n">
        <v>0</v>
      </c>
      <c r="T1612" s="0" t="n">
        <v>0</v>
      </c>
      <c r="U1612" s="0" t="s">
        <v>124</v>
      </c>
      <c r="V1612" s="0" t="s">
        <v>109</v>
      </c>
      <c r="W1612" s="0" t="n">
        <v>0</v>
      </c>
      <c r="X1612" s="0" t="s">
        <v>86</v>
      </c>
      <c r="AA1612" s="0" t="n">
        <v>0</v>
      </c>
      <c r="AB1612" s="0" t="s">
        <v>87</v>
      </c>
      <c r="AC1612" s="0" t="n">
        <v>0</v>
      </c>
      <c r="AD1612" s="0" t="n">
        <v>0</v>
      </c>
      <c r="AE1612" s="0" t="n">
        <v>3</v>
      </c>
      <c r="AF1612" s="0" t="s">
        <v>88</v>
      </c>
      <c r="AG1612" s="13" t="n">
        <v>42294</v>
      </c>
      <c r="AH1612" s="0" t="str">
        <f aca="false">B1612&amp;"|"&amp;C1612&amp;"|"&amp;D1612&amp;"|"&amp;E1612&amp;"|"&amp;F1612&amp;"|"&amp;G1612&amp;"|"&amp;H1612&amp;"|"&amp;I1612&amp;"|"&amp;J1612&amp;"|"&amp;K1612&amp;"|"&amp;L1612&amp;"|"&amp;M1612&amp;"|"&amp;N1612&amp;"|"&amp;O1612&amp;"|"&amp;P1612&amp;"|"&amp;Q1612&amp;"|"&amp;R1612&amp;"|"&amp;S1612&amp;"|"&amp;T1612&amp;"|"&amp;U1612&amp;"|"&amp;V1612&amp;"|"&amp;W1612&amp;"|"&amp;X1612&amp;"|"&amp;Y1612&amp;"|"&amp;Z1612&amp;"|"&amp;AA1612&amp;"|"&amp;AB1612&amp;"|"&amp;AC1612&amp;"|"&amp;AD1612&amp;"|"&amp;AE1612&amp;"|"&amp;AF1612&amp;"|"&amp;AG1612</f>
        <v>Resort Hotel|0|1|2015|October|42|16|0|1|1|0|0|HB|PRT|Complementary|Direct|0|0|0|E|D|0|No Deposit|||0|Transient|0|0|3|Check-Out|42294</v>
      </c>
      <c r="AI1612" s="0" t="str">
        <f aca="false">IF(COUNTIF($AH$4:$AH$2603,AH1612)&gt;1,"Duplicate","Unique")</f>
        <v>Unique</v>
      </c>
      <c r="AJ1612" s="0" t="str">
        <f aca="false">IF(COUNTBLANK(B1612:AG1612)&gt;0,"Missing ("&amp;COUNTBLANK(B1612:AG1612)&amp;")","Complete")</f>
        <v>Missing (2)</v>
      </c>
    </row>
    <row r="1613" customFormat="false" ht="15" hidden="false" customHeight="false" outlineLevel="0" collapsed="false">
      <c r="A1613" s="14" t="n">
        <v>1610</v>
      </c>
      <c r="B1613" s="14" t="s">
        <v>90</v>
      </c>
      <c r="C1613" s="14" t="n">
        <v>0</v>
      </c>
      <c r="D1613" s="14" t="n">
        <v>4</v>
      </c>
      <c r="E1613" s="14" t="n">
        <v>2016</v>
      </c>
      <c r="F1613" s="14" t="s">
        <v>111</v>
      </c>
      <c r="G1613" s="14" t="n">
        <v>44</v>
      </c>
      <c r="H1613" s="14" t="n">
        <v>28</v>
      </c>
      <c r="I1613" s="14" t="n">
        <v>1</v>
      </c>
      <c r="J1613" s="14" t="n">
        <v>2</v>
      </c>
      <c r="K1613" s="14" t="n">
        <v>2</v>
      </c>
      <c r="L1613" s="14" t="n">
        <v>2</v>
      </c>
      <c r="M1613" s="14" t="n">
        <v>0</v>
      </c>
      <c r="N1613" s="14" t="s">
        <v>82</v>
      </c>
      <c r="O1613" s="14" t="s">
        <v>92</v>
      </c>
      <c r="P1613" s="14" t="s">
        <v>93</v>
      </c>
      <c r="Q1613" s="14" t="s">
        <v>94</v>
      </c>
      <c r="R1613" s="14" t="n">
        <v>0</v>
      </c>
      <c r="S1613" s="14" t="n">
        <v>0</v>
      </c>
      <c r="T1613" s="14" t="n">
        <v>0</v>
      </c>
      <c r="U1613" s="14" t="s">
        <v>85</v>
      </c>
      <c r="V1613" s="14" t="s">
        <v>85</v>
      </c>
      <c r="W1613" s="14" t="n">
        <v>0</v>
      </c>
      <c r="X1613" s="14" t="s">
        <v>86</v>
      </c>
      <c r="Y1613" s="14" t="n">
        <v>9</v>
      </c>
      <c r="Z1613" s="14"/>
      <c r="AA1613" s="14" t="n">
        <v>0</v>
      </c>
      <c r="AB1613" s="14" t="s">
        <v>87</v>
      </c>
      <c r="AC1613" s="14" t="n">
        <v>233.33</v>
      </c>
      <c r="AD1613" s="14" t="n">
        <v>0</v>
      </c>
      <c r="AE1613" s="14" t="n">
        <v>0</v>
      </c>
      <c r="AF1613" s="14" t="s">
        <v>88</v>
      </c>
      <c r="AG1613" s="15" t="n">
        <v>42674</v>
      </c>
      <c r="AH1613" s="14" t="str">
        <f aca="false">B1613&amp;"|"&amp;C1613&amp;"|"&amp;D1613&amp;"|"&amp;E1613&amp;"|"&amp;F1613&amp;"|"&amp;G1613&amp;"|"&amp;H1613&amp;"|"&amp;I1613&amp;"|"&amp;J1613&amp;"|"&amp;K1613&amp;"|"&amp;L1613&amp;"|"&amp;M1613&amp;"|"&amp;N1613&amp;"|"&amp;O1613&amp;"|"&amp;P1613&amp;"|"&amp;Q1613&amp;"|"&amp;R1613&amp;"|"&amp;S1613&amp;"|"&amp;T1613&amp;"|"&amp;U1613&amp;"|"&amp;V1613&amp;"|"&amp;W1613&amp;"|"&amp;X1613&amp;"|"&amp;Y1613&amp;"|"&amp;Z1613&amp;"|"&amp;AA1613&amp;"|"&amp;AB1613&amp;"|"&amp;AC1613&amp;"|"&amp;AD1613&amp;"|"&amp;AE1613&amp;"|"&amp;AF1613&amp;"|"&amp;AG1613</f>
        <v>City Hotel|0|4|2016|October|44|28|1|2|2|2|0|BB|PRT|Online TA|TA/TO|0|0|0|F|F|0|No Deposit|9||0|Transient|233.33|0|0|Check-Out|42674</v>
      </c>
      <c r="AI1613" s="14" t="str">
        <f aca="false">IF(COUNTIF($AH$4:$AH$2603,AH1613)&gt;1,"Duplicate","Unique")</f>
        <v>Unique</v>
      </c>
      <c r="AJ1613" s="14" t="str">
        <f aca="false">IF(COUNTBLANK(B1613:AG1613)&gt;0,"Missing ("&amp;COUNTBLANK(B1613:AG1613)&amp;")","Complete")</f>
        <v>Missing (1)</v>
      </c>
    </row>
    <row r="1614" customFormat="false" ht="15" hidden="false" customHeight="false" outlineLevel="0" collapsed="false">
      <c r="A1614" s="0" t="n">
        <v>1611</v>
      </c>
      <c r="B1614" s="0" t="s">
        <v>90</v>
      </c>
      <c r="C1614" s="0" t="n">
        <v>0</v>
      </c>
      <c r="D1614" s="0" t="n">
        <v>157</v>
      </c>
      <c r="E1614" s="0" t="n">
        <v>2016</v>
      </c>
      <c r="F1614" s="0" t="s">
        <v>119</v>
      </c>
      <c r="G1614" s="0" t="n">
        <v>36</v>
      </c>
      <c r="H1614" s="0" t="n">
        <v>28</v>
      </c>
      <c r="I1614" s="0" t="n">
        <v>2</v>
      </c>
      <c r="J1614" s="0" t="n">
        <v>2</v>
      </c>
      <c r="K1614" s="0" t="n">
        <v>2</v>
      </c>
      <c r="L1614" s="0" t="n">
        <v>0</v>
      </c>
      <c r="M1614" s="0" t="n">
        <v>0</v>
      </c>
      <c r="N1614" s="0" t="s">
        <v>82</v>
      </c>
      <c r="O1614" s="0" t="s">
        <v>155</v>
      </c>
      <c r="P1614" s="0" t="s">
        <v>99</v>
      </c>
      <c r="Q1614" s="0" t="s">
        <v>94</v>
      </c>
      <c r="R1614" s="0" t="n">
        <v>0</v>
      </c>
      <c r="S1614" s="0" t="n">
        <v>0</v>
      </c>
      <c r="T1614" s="0" t="n">
        <v>0</v>
      </c>
      <c r="U1614" s="0" t="s">
        <v>95</v>
      </c>
      <c r="V1614" s="0" t="s">
        <v>95</v>
      </c>
      <c r="W1614" s="0" t="n">
        <v>0</v>
      </c>
      <c r="X1614" s="0" t="s">
        <v>86</v>
      </c>
      <c r="Y1614" s="0" t="n">
        <v>16</v>
      </c>
      <c r="AA1614" s="0" t="n">
        <v>0</v>
      </c>
      <c r="AB1614" s="0" t="s">
        <v>87</v>
      </c>
      <c r="AC1614" s="0" t="n">
        <v>80.75</v>
      </c>
      <c r="AD1614" s="0" t="n">
        <v>0</v>
      </c>
      <c r="AE1614" s="0" t="n">
        <v>2</v>
      </c>
      <c r="AF1614" s="0" t="s">
        <v>88</v>
      </c>
      <c r="AG1614" s="13" t="n">
        <v>42614</v>
      </c>
      <c r="AH1614" s="0" t="str">
        <f aca="false">B1614&amp;"|"&amp;C1614&amp;"|"&amp;D1614&amp;"|"&amp;E1614&amp;"|"&amp;F1614&amp;"|"&amp;G1614&amp;"|"&amp;H1614&amp;"|"&amp;I1614&amp;"|"&amp;J1614&amp;"|"&amp;K1614&amp;"|"&amp;L1614&amp;"|"&amp;M1614&amp;"|"&amp;N1614&amp;"|"&amp;O1614&amp;"|"&amp;P1614&amp;"|"&amp;Q1614&amp;"|"&amp;R1614&amp;"|"&amp;S1614&amp;"|"&amp;T1614&amp;"|"&amp;U1614&amp;"|"&amp;V1614&amp;"|"&amp;W1614&amp;"|"&amp;X1614&amp;"|"&amp;Y1614&amp;"|"&amp;Z1614&amp;"|"&amp;AA1614&amp;"|"&amp;AB1614&amp;"|"&amp;AC1614&amp;"|"&amp;AD1614&amp;"|"&amp;AE1614&amp;"|"&amp;AF1614&amp;"|"&amp;AG1614</f>
        <v>City Hotel|0|157|2016|August|36|28|2|2|2|0|0|BB|CHE|Offline TA/TO|TA/TO|0|0|0|A|A|0|No Deposit|16||0|Transient|80.75|0|2|Check-Out|42614</v>
      </c>
      <c r="AI1614" s="0" t="str">
        <f aca="false">IF(COUNTIF($AH$4:$AH$2603,AH1614)&gt;1,"Duplicate","Unique")</f>
        <v>Unique</v>
      </c>
      <c r="AJ1614" s="0" t="str">
        <f aca="false">IF(COUNTBLANK(B1614:AG1614)&gt;0,"Missing ("&amp;COUNTBLANK(B1614:AG1614)&amp;")","Complete")</f>
        <v>Missing (1)</v>
      </c>
    </row>
    <row r="1615" customFormat="false" ht="15" hidden="false" customHeight="false" outlineLevel="0" collapsed="false">
      <c r="A1615" s="14" t="n">
        <v>1612</v>
      </c>
      <c r="B1615" s="14" t="s">
        <v>80</v>
      </c>
      <c r="C1615" s="14" t="n">
        <v>0</v>
      </c>
      <c r="D1615" s="14" t="n">
        <v>57</v>
      </c>
      <c r="E1615" s="14" t="n">
        <v>2016</v>
      </c>
      <c r="F1615" s="14" t="s">
        <v>106</v>
      </c>
      <c r="G1615" s="14" t="n">
        <v>15</v>
      </c>
      <c r="H1615" s="14" t="n">
        <v>5</v>
      </c>
      <c r="I1615" s="14" t="n">
        <v>2</v>
      </c>
      <c r="J1615" s="14" t="n">
        <v>5</v>
      </c>
      <c r="K1615" s="14" t="n">
        <v>2</v>
      </c>
      <c r="L1615" s="14" t="n">
        <v>0</v>
      </c>
      <c r="M1615" s="14" t="n">
        <v>0</v>
      </c>
      <c r="N1615" s="14" t="s">
        <v>82</v>
      </c>
      <c r="O1615" s="14" t="s">
        <v>147</v>
      </c>
      <c r="P1615" s="14" t="s">
        <v>99</v>
      </c>
      <c r="Q1615" s="14" t="s">
        <v>94</v>
      </c>
      <c r="R1615" s="14" t="n">
        <v>0</v>
      </c>
      <c r="S1615" s="14" t="n">
        <v>0</v>
      </c>
      <c r="T1615" s="14" t="n">
        <v>0</v>
      </c>
      <c r="U1615" s="14" t="s">
        <v>95</v>
      </c>
      <c r="V1615" s="14" t="s">
        <v>156</v>
      </c>
      <c r="W1615" s="14" t="n">
        <v>0</v>
      </c>
      <c r="X1615" s="14" t="s">
        <v>86</v>
      </c>
      <c r="Y1615" s="14" t="n">
        <v>314</v>
      </c>
      <c r="Z1615" s="14"/>
      <c r="AA1615" s="14" t="n">
        <v>0</v>
      </c>
      <c r="AB1615" s="14" t="s">
        <v>87</v>
      </c>
      <c r="AC1615" s="14" t="n">
        <v>43.47</v>
      </c>
      <c r="AD1615" s="14" t="n">
        <v>0</v>
      </c>
      <c r="AE1615" s="14" t="n">
        <v>0</v>
      </c>
      <c r="AF1615" s="14" t="s">
        <v>88</v>
      </c>
      <c r="AG1615" s="15" t="n">
        <v>42472</v>
      </c>
      <c r="AH1615" s="14" t="str">
        <f aca="false">B1615&amp;"|"&amp;C1615&amp;"|"&amp;D1615&amp;"|"&amp;E1615&amp;"|"&amp;F1615&amp;"|"&amp;G1615&amp;"|"&amp;H1615&amp;"|"&amp;I1615&amp;"|"&amp;J1615&amp;"|"&amp;K1615&amp;"|"&amp;L1615&amp;"|"&amp;M1615&amp;"|"&amp;N1615&amp;"|"&amp;O1615&amp;"|"&amp;P1615&amp;"|"&amp;Q1615&amp;"|"&amp;R1615&amp;"|"&amp;S1615&amp;"|"&amp;T1615&amp;"|"&amp;U1615&amp;"|"&amp;V1615&amp;"|"&amp;W1615&amp;"|"&amp;X1615&amp;"|"&amp;Y1615&amp;"|"&amp;Z1615&amp;"|"&amp;AA1615&amp;"|"&amp;AB1615&amp;"|"&amp;AC1615&amp;"|"&amp;AD1615&amp;"|"&amp;AE1615&amp;"|"&amp;AF1615&amp;"|"&amp;AG1615</f>
        <v>Resort Hotel|0|57|2016|April|15|5|2|5|2|0|0|BB|IRL|Offline TA/TO|TA/TO|0|0|0|A|C|0|No Deposit|314||0|Transient|43.47|0|0|Check-Out|42472</v>
      </c>
      <c r="AI1615" s="14" t="str">
        <f aca="false">IF(COUNTIF($AH$4:$AH$2603,AH1615)&gt;1,"Duplicate","Unique")</f>
        <v>Unique</v>
      </c>
      <c r="AJ1615" s="14" t="str">
        <f aca="false">IF(COUNTBLANK(B1615:AG1615)&gt;0,"Missing ("&amp;COUNTBLANK(B1615:AG1615)&amp;")","Complete")</f>
        <v>Missing (1)</v>
      </c>
    </row>
    <row r="1616" customFormat="false" ht="15" hidden="false" customHeight="false" outlineLevel="0" collapsed="false">
      <c r="A1616" s="0" t="n">
        <v>1613</v>
      </c>
      <c r="B1616" s="0" t="s">
        <v>90</v>
      </c>
      <c r="C1616" s="0" t="n">
        <v>0</v>
      </c>
      <c r="D1616" s="0" t="n">
        <v>0</v>
      </c>
      <c r="E1616" s="0" t="n">
        <v>2016</v>
      </c>
      <c r="F1616" s="0" t="s">
        <v>91</v>
      </c>
      <c r="G1616" s="0" t="n">
        <v>29</v>
      </c>
      <c r="H1616" s="0" t="n">
        <v>10</v>
      </c>
      <c r="I1616" s="0" t="n">
        <v>1</v>
      </c>
      <c r="J1616" s="0" t="n">
        <v>0</v>
      </c>
      <c r="K1616" s="0" t="n">
        <v>2</v>
      </c>
      <c r="L1616" s="0" t="n">
        <v>1</v>
      </c>
      <c r="M1616" s="0" t="n">
        <v>0</v>
      </c>
      <c r="N1616" s="0" t="s">
        <v>82</v>
      </c>
      <c r="O1616" s="0" t="s">
        <v>92</v>
      </c>
      <c r="P1616" s="0" t="s">
        <v>93</v>
      </c>
      <c r="Q1616" s="0" t="s">
        <v>94</v>
      </c>
      <c r="R1616" s="0" t="n">
        <v>0</v>
      </c>
      <c r="S1616" s="0" t="n">
        <v>0</v>
      </c>
      <c r="T1616" s="0" t="n">
        <v>0</v>
      </c>
      <c r="U1616" s="0" t="s">
        <v>95</v>
      </c>
      <c r="V1616" s="0" t="s">
        <v>85</v>
      </c>
      <c r="W1616" s="0" t="n">
        <v>0</v>
      </c>
      <c r="X1616" s="0" t="s">
        <v>86</v>
      </c>
      <c r="Y1616" s="0" t="n">
        <v>9</v>
      </c>
      <c r="AA1616" s="0" t="n">
        <v>0</v>
      </c>
      <c r="AB1616" s="0" t="s">
        <v>87</v>
      </c>
      <c r="AC1616" s="0" t="n">
        <v>15</v>
      </c>
      <c r="AD1616" s="0" t="n">
        <v>0</v>
      </c>
      <c r="AE1616" s="0" t="n">
        <v>0</v>
      </c>
      <c r="AF1616" s="0" t="s">
        <v>88</v>
      </c>
      <c r="AG1616" s="13" t="n">
        <v>42562</v>
      </c>
      <c r="AH1616" s="0" t="str">
        <f aca="false">B1616&amp;"|"&amp;C1616&amp;"|"&amp;D1616&amp;"|"&amp;E1616&amp;"|"&amp;F1616&amp;"|"&amp;G1616&amp;"|"&amp;H1616&amp;"|"&amp;I1616&amp;"|"&amp;J1616&amp;"|"&amp;K1616&amp;"|"&amp;L1616&amp;"|"&amp;M1616&amp;"|"&amp;N1616&amp;"|"&amp;O1616&amp;"|"&amp;P1616&amp;"|"&amp;Q1616&amp;"|"&amp;R1616&amp;"|"&amp;S1616&amp;"|"&amp;T1616&amp;"|"&amp;U1616&amp;"|"&amp;V1616&amp;"|"&amp;W1616&amp;"|"&amp;X1616&amp;"|"&amp;Y1616&amp;"|"&amp;Z1616&amp;"|"&amp;AA1616&amp;"|"&amp;AB1616&amp;"|"&amp;AC1616&amp;"|"&amp;AD1616&amp;"|"&amp;AE1616&amp;"|"&amp;AF1616&amp;"|"&amp;AG1616</f>
        <v>City Hotel|0|0|2016|July|29|10|1|0|2|1|0|BB|PRT|Online TA|TA/TO|0|0|0|A|F|0|No Deposit|9||0|Transient|15|0|0|Check-Out|42562</v>
      </c>
      <c r="AI1616" s="0" t="str">
        <f aca="false">IF(COUNTIF($AH$4:$AH$2603,AH1616)&gt;1,"Duplicate","Unique")</f>
        <v>Unique</v>
      </c>
      <c r="AJ1616" s="0" t="str">
        <f aca="false">IF(COUNTBLANK(B1616:AG1616)&gt;0,"Missing ("&amp;COUNTBLANK(B1616:AG1616)&amp;")","Complete")</f>
        <v>Missing (1)</v>
      </c>
    </row>
    <row r="1617" customFormat="false" ht="15" hidden="false" customHeight="false" outlineLevel="0" collapsed="false">
      <c r="A1617" s="14" t="n">
        <v>1614</v>
      </c>
      <c r="B1617" s="14" t="s">
        <v>90</v>
      </c>
      <c r="C1617" s="14" t="n">
        <v>1</v>
      </c>
      <c r="D1617" s="14" t="n">
        <v>326</v>
      </c>
      <c r="E1617" s="14" t="n">
        <v>2017</v>
      </c>
      <c r="F1617" s="14" t="s">
        <v>119</v>
      </c>
      <c r="G1617" s="14" t="n">
        <v>32</v>
      </c>
      <c r="H1617" s="14" t="n">
        <v>8</v>
      </c>
      <c r="I1617" s="14" t="n">
        <v>0</v>
      </c>
      <c r="J1617" s="14" t="n">
        <v>2</v>
      </c>
      <c r="K1617" s="14" t="n">
        <v>2</v>
      </c>
      <c r="L1617" s="14" t="n">
        <v>2</v>
      </c>
      <c r="M1617" s="14" t="n">
        <v>0</v>
      </c>
      <c r="N1617" s="14" t="s">
        <v>82</v>
      </c>
      <c r="O1617" s="14" t="s">
        <v>157</v>
      </c>
      <c r="P1617" s="14" t="s">
        <v>93</v>
      </c>
      <c r="Q1617" s="14" t="s">
        <v>94</v>
      </c>
      <c r="R1617" s="14" t="n">
        <v>0</v>
      </c>
      <c r="S1617" s="14" t="n">
        <v>0</v>
      </c>
      <c r="T1617" s="14" t="n">
        <v>0</v>
      </c>
      <c r="U1617" s="14" t="s">
        <v>85</v>
      </c>
      <c r="V1617" s="14" t="s">
        <v>85</v>
      </c>
      <c r="W1617" s="14" t="n">
        <v>0</v>
      </c>
      <c r="X1617" s="14" t="s">
        <v>86</v>
      </c>
      <c r="Y1617" s="14" t="n">
        <v>9</v>
      </c>
      <c r="Z1617" s="14"/>
      <c r="AA1617" s="14" t="n">
        <v>0</v>
      </c>
      <c r="AB1617" s="14" t="s">
        <v>87</v>
      </c>
      <c r="AC1617" s="14" t="n">
        <v>199</v>
      </c>
      <c r="AD1617" s="14" t="n">
        <v>0</v>
      </c>
      <c r="AE1617" s="14" t="n">
        <v>0</v>
      </c>
      <c r="AF1617" s="14" t="s">
        <v>96</v>
      </c>
      <c r="AG1617" s="15" t="n">
        <v>42743</v>
      </c>
      <c r="AH1617" s="14" t="str">
        <f aca="false">B1617&amp;"|"&amp;C1617&amp;"|"&amp;D1617&amp;"|"&amp;E1617&amp;"|"&amp;F1617&amp;"|"&amp;G1617&amp;"|"&amp;H1617&amp;"|"&amp;I1617&amp;"|"&amp;J1617&amp;"|"&amp;K1617&amp;"|"&amp;L1617&amp;"|"&amp;M1617&amp;"|"&amp;N1617&amp;"|"&amp;O1617&amp;"|"&amp;P1617&amp;"|"&amp;Q1617&amp;"|"&amp;R1617&amp;"|"&amp;S1617&amp;"|"&amp;T1617&amp;"|"&amp;U1617&amp;"|"&amp;V1617&amp;"|"&amp;W1617&amp;"|"&amp;X1617&amp;"|"&amp;Y1617&amp;"|"&amp;Z1617&amp;"|"&amp;AA1617&amp;"|"&amp;AB1617&amp;"|"&amp;AC1617&amp;"|"&amp;AD1617&amp;"|"&amp;AE1617&amp;"|"&amp;AF1617&amp;"|"&amp;AG1617</f>
        <v>City Hotel|1|326|2017|August|32|8|0|2|2|2|0|BB|MAR|Online TA|TA/TO|0|0|0|F|F|0|No Deposit|9||0|Transient|199|0|0|Canceled|42743</v>
      </c>
      <c r="AI1617" s="14" t="str">
        <f aca="false">IF(COUNTIF($AH$4:$AH$2603,AH1617)&gt;1,"Duplicate","Unique")</f>
        <v>Unique</v>
      </c>
      <c r="AJ1617" s="14" t="str">
        <f aca="false">IF(COUNTBLANK(B1617:AG1617)&gt;0,"Missing ("&amp;COUNTBLANK(B1617:AG1617)&amp;")","Complete")</f>
        <v>Missing (1)</v>
      </c>
    </row>
    <row r="1618" customFormat="false" ht="15" hidden="false" customHeight="false" outlineLevel="0" collapsed="false">
      <c r="A1618" s="0" t="n">
        <v>1615</v>
      </c>
      <c r="B1618" s="0" t="s">
        <v>80</v>
      </c>
      <c r="C1618" s="0" t="n">
        <v>0</v>
      </c>
      <c r="D1618" s="0" t="n">
        <v>100</v>
      </c>
      <c r="E1618" s="0" t="n">
        <v>2015</v>
      </c>
      <c r="F1618" s="0" t="s">
        <v>119</v>
      </c>
      <c r="G1618" s="0" t="n">
        <v>34</v>
      </c>
      <c r="H1618" s="0" t="n">
        <v>17</v>
      </c>
      <c r="I1618" s="0" t="n">
        <v>1</v>
      </c>
      <c r="J1618" s="0" t="n">
        <v>3</v>
      </c>
      <c r="K1618" s="0" t="n">
        <v>2</v>
      </c>
      <c r="L1618" s="0" t="n">
        <v>0</v>
      </c>
      <c r="M1618" s="0" t="n">
        <v>0</v>
      </c>
      <c r="N1618" s="0" t="s">
        <v>82</v>
      </c>
      <c r="O1618" s="0" t="s">
        <v>92</v>
      </c>
      <c r="P1618" s="0" t="s">
        <v>99</v>
      </c>
      <c r="Q1618" s="0" t="s">
        <v>94</v>
      </c>
      <c r="R1618" s="0" t="n">
        <v>0</v>
      </c>
      <c r="S1618" s="0" t="n">
        <v>0</v>
      </c>
      <c r="T1618" s="0" t="n">
        <v>0</v>
      </c>
      <c r="U1618" s="0" t="s">
        <v>95</v>
      </c>
      <c r="V1618" s="0" t="s">
        <v>95</v>
      </c>
      <c r="W1618" s="0" t="n">
        <v>0</v>
      </c>
      <c r="X1618" s="0" t="s">
        <v>86</v>
      </c>
      <c r="Y1618" s="0" t="n">
        <v>177</v>
      </c>
      <c r="AA1618" s="0" t="n">
        <v>0</v>
      </c>
      <c r="AB1618" s="0" t="s">
        <v>87</v>
      </c>
      <c r="AC1618" s="0" t="n">
        <v>107</v>
      </c>
      <c r="AD1618" s="0" t="n">
        <v>0</v>
      </c>
      <c r="AE1618" s="0" t="n">
        <v>0</v>
      </c>
      <c r="AF1618" s="0" t="s">
        <v>88</v>
      </c>
      <c r="AG1618" s="13" t="n">
        <v>42237</v>
      </c>
      <c r="AH1618" s="0" t="str">
        <f aca="false">B1618&amp;"|"&amp;C1618&amp;"|"&amp;D1618&amp;"|"&amp;E1618&amp;"|"&amp;F1618&amp;"|"&amp;G1618&amp;"|"&amp;H1618&amp;"|"&amp;I1618&amp;"|"&amp;J1618&amp;"|"&amp;K1618&amp;"|"&amp;L1618&amp;"|"&amp;M1618&amp;"|"&amp;N1618&amp;"|"&amp;O1618&amp;"|"&amp;P1618&amp;"|"&amp;Q1618&amp;"|"&amp;R1618&amp;"|"&amp;S1618&amp;"|"&amp;T1618&amp;"|"&amp;U1618&amp;"|"&amp;V1618&amp;"|"&amp;W1618&amp;"|"&amp;X1618&amp;"|"&amp;Y1618&amp;"|"&amp;Z1618&amp;"|"&amp;AA1618&amp;"|"&amp;AB1618&amp;"|"&amp;AC1618&amp;"|"&amp;AD1618&amp;"|"&amp;AE1618&amp;"|"&amp;AF1618&amp;"|"&amp;AG1618</f>
        <v>Resort Hotel|0|100|2015|August|34|17|1|3|2|0|0|BB|PRT|Offline TA/TO|TA/TO|0|0|0|A|A|0|No Deposit|177||0|Transient|107|0|0|Check-Out|42237</v>
      </c>
      <c r="AI1618" s="0" t="str">
        <f aca="false">IF(COUNTIF($AH$4:$AH$2603,AH1618)&gt;1,"Duplicate","Unique")</f>
        <v>Unique</v>
      </c>
      <c r="AJ1618" s="0" t="str">
        <f aca="false">IF(COUNTBLANK(B1618:AG1618)&gt;0,"Missing ("&amp;COUNTBLANK(B1618:AG1618)&amp;")","Complete")</f>
        <v>Missing (1)</v>
      </c>
    </row>
    <row r="1619" customFormat="false" ht="15" hidden="false" customHeight="false" outlineLevel="0" collapsed="false">
      <c r="A1619" s="14" t="n">
        <v>1616</v>
      </c>
      <c r="B1619" s="14" t="s">
        <v>90</v>
      </c>
      <c r="C1619" s="14" t="n">
        <v>0</v>
      </c>
      <c r="D1619" s="14" t="n">
        <v>82</v>
      </c>
      <c r="E1619" s="14" t="n">
        <v>2016</v>
      </c>
      <c r="F1619" s="14" t="s">
        <v>91</v>
      </c>
      <c r="G1619" s="14" t="n">
        <v>27</v>
      </c>
      <c r="H1619" s="14" t="n">
        <v>1</v>
      </c>
      <c r="I1619" s="14" t="n">
        <v>2</v>
      </c>
      <c r="J1619" s="14" t="n">
        <v>4</v>
      </c>
      <c r="K1619" s="14" t="n">
        <v>2</v>
      </c>
      <c r="L1619" s="14" t="n">
        <v>0</v>
      </c>
      <c r="M1619" s="14" t="n">
        <v>0</v>
      </c>
      <c r="N1619" s="14" t="s">
        <v>82</v>
      </c>
      <c r="O1619" s="14" t="s">
        <v>117</v>
      </c>
      <c r="P1619" s="14" t="s">
        <v>93</v>
      </c>
      <c r="Q1619" s="14" t="s">
        <v>94</v>
      </c>
      <c r="R1619" s="14" t="n">
        <v>0</v>
      </c>
      <c r="S1619" s="14" t="n">
        <v>0</v>
      </c>
      <c r="T1619" s="14" t="n">
        <v>0</v>
      </c>
      <c r="U1619" s="14" t="s">
        <v>95</v>
      </c>
      <c r="V1619" s="14" t="s">
        <v>95</v>
      </c>
      <c r="W1619" s="14" t="n">
        <v>0</v>
      </c>
      <c r="X1619" s="14" t="s">
        <v>86</v>
      </c>
      <c r="Y1619" s="14" t="n">
        <v>9</v>
      </c>
      <c r="Z1619" s="14"/>
      <c r="AA1619" s="14" t="n">
        <v>0</v>
      </c>
      <c r="AB1619" s="14" t="s">
        <v>87</v>
      </c>
      <c r="AC1619" s="14" t="n">
        <v>114.3</v>
      </c>
      <c r="AD1619" s="14" t="n">
        <v>0</v>
      </c>
      <c r="AE1619" s="14" t="n">
        <v>1</v>
      </c>
      <c r="AF1619" s="14" t="s">
        <v>88</v>
      </c>
      <c r="AG1619" s="15" t="n">
        <v>42558</v>
      </c>
      <c r="AH1619" s="14" t="str">
        <f aca="false">B1619&amp;"|"&amp;C1619&amp;"|"&amp;D1619&amp;"|"&amp;E1619&amp;"|"&amp;F1619&amp;"|"&amp;G1619&amp;"|"&amp;H1619&amp;"|"&amp;I1619&amp;"|"&amp;J1619&amp;"|"&amp;K1619&amp;"|"&amp;L1619&amp;"|"&amp;M1619&amp;"|"&amp;N1619&amp;"|"&amp;O1619&amp;"|"&amp;P1619&amp;"|"&amp;Q1619&amp;"|"&amp;R1619&amp;"|"&amp;S1619&amp;"|"&amp;T1619&amp;"|"&amp;U1619&amp;"|"&amp;V1619&amp;"|"&amp;W1619&amp;"|"&amp;X1619&amp;"|"&amp;Y1619&amp;"|"&amp;Z1619&amp;"|"&amp;AA1619&amp;"|"&amp;AB1619&amp;"|"&amp;AC1619&amp;"|"&amp;AD1619&amp;"|"&amp;AE1619&amp;"|"&amp;AF1619&amp;"|"&amp;AG1619</f>
        <v>City Hotel|0|82|2016|July|27|1|2|4|2|0|0|BB|BEL|Online TA|TA/TO|0|0|0|A|A|0|No Deposit|9||0|Transient|114.3|0|1|Check-Out|42558</v>
      </c>
      <c r="AI1619" s="14" t="str">
        <f aca="false">IF(COUNTIF($AH$4:$AH$2603,AH1619)&gt;1,"Duplicate","Unique")</f>
        <v>Unique</v>
      </c>
      <c r="AJ1619" s="14" t="str">
        <f aca="false">IF(COUNTBLANK(B1619:AG1619)&gt;0,"Missing ("&amp;COUNTBLANK(B1619:AG1619)&amp;")","Complete")</f>
        <v>Missing (1)</v>
      </c>
    </row>
    <row r="1620" customFormat="false" ht="15" hidden="false" customHeight="false" outlineLevel="0" collapsed="false">
      <c r="A1620" s="0" t="n">
        <v>1617</v>
      </c>
      <c r="B1620" s="0" t="s">
        <v>90</v>
      </c>
      <c r="C1620" s="0" t="n">
        <v>0</v>
      </c>
      <c r="D1620" s="0" t="n">
        <v>291</v>
      </c>
      <c r="E1620" s="0" t="n">
        <v>2016</v>
      </c>
      <c r="F1620" s="0" t="s">
        <v>114</v>
      </c>
      <c r="G1620" s="0" t="n">
        <v>39</v>
      </c>
      <c r="H1620" s="0" t="n">
        <v>21</v>
      </c>
      <c r="I1620" s="0" t="n">
        <v>0</v>
      </c>
      <c r="J1620" s="0" t="n">
        <v>1</v>
      </c>
      <c r="K1620" s="0" t="n">
        <v>1</v>
      </c>
      <c r="L1620" s="0" t="n">
        <v>0</v>
      </c>
      <c r="M1620" s="0" t="n">
        <v>0</v>
      </c>
      <c r="N1620" s="0" t="s">
        <v>112</v>
      </c>
      <c r="O1620" s="0" t="s">
        <v>158</v>
      </c>
      <c r="P1620" s="0" t="s">
        <v>99</v>
      </c>
      <c r="Q1620" s="0" t="s">
        <v>94</v>
      </c>
      <c r="R1620" s="0" t="n">
        <v>0</v>
      </c>
      <c r="S1620" s="0" t="n">
        <v>0</v>
      </c>
      <c r="T1620" s="0" t="n">
        <v>1</v>
      </c>
      <c r="U1620" s="0" t="s">
        <v>95</v>
      </c>
      <c r="V1620" s="0" t="s">
        <v>95</v>
      </c>
      <c r="W1620" s="0" t="n">
        <v>1</v>
      </c>
      <c r="X1620" s="0" t="s">
        <v>86</v>
      </c>
      <c r="Y1620" s="0" t="n">
        <v>3</v>
      </c>
      <c r="AA1620" s="0" t="n">
        <v>44</v>
      </c>
      <c r="AB1620" s="0" t="s">
        <v>101</v>
      </c>
      <c r="AC1620" s="0" t="n">
        <v>91</v>
      </c>
      <c r="AD1620" s="0" t="n">
        <v>0</v>
      </c>
      <c r="AE1620" s="0" t="n">
        <v>0</v>
      </c>
      <c r="AF1620" s="0" t="s">
        <v>88</v>
      </c>
      <c r="AG1620" s="13" t="n">
        <v>42635</v>
      </c>
      <c r="AH1620" s="0" t="str">
        <f aca="false">B1620&amp;"|"&amp;C1620&amp;"|"&amp;D1620&amp;"|"&amp;E1620&amp;"|"&amp;F1620&amp;"|"&amp;G1620&amp;"|"&amp;H1620&amp;"|"&amp;I1620&amp;"|"&amp;J1620&amp;"|"&amp;K1620&amp;"|"&amp;L1620&amp;"|"&amp;M1620&amp;"|"&amp;N1620&amp;"|"&amp;O1620&amp;"|"&amp;P1620&amp;"|"&amp;Q1620&amp;"|"&amp;R1620&amp;"|"&amp;S1620&amp;"|"&amp;T1620&amp;"|"&amp;U1620&amp;"|"&amp;V1620&amp;"|"&amp;W1620&amp;"|"&amp;X1620&amp;"|"&amp;Y1620&amp;"|"&amp;Z1620&amp;"|"&amp;AA1620&amp;"|"&amp;AB1620&amp;"|"&amp;AC1620&amp;"|"&amp;AD1620&amp;"|"&amp;AE1620&amp;"|"&amp;AF1620&amp;"|"&amp;AG1620</f>
        <v>City Hotel|0|291|2016|September|39|21|0|1|1|0|0|HB|ITA|Offline TA/TO|TA/TO|0|0|1|A|A|1|No Deposit|3||44|Transient-Party|91|0|0|Check-Out|42635</v>
      </c>
      <c r="AI1620" s="0" t="str">
        <f aca="false">IF(COUNTIF($AH$4:$AH$2603,AH1620)&gt;1,"Duplicate","Unique")</f>
        <v>Unique</v>
      </c>
      <c r="AJ1620" s="0" t="str">
        <f aca="false">IF(COUNTBLANK(B1620:AG1620)&gt;0,"Missing ("&amp;COUNTBLANK(B1620:AG1620)&amp;")","Complete")</f>
        <v>Missing (1)</v>
      </c>
    </row>
    <row r="1621" customFormat="false" ht="15" hidden="false" customHeight="false" outlineLevel="0" collapsed="false">
      <c r="A1621" s="14" t="n">
        <v>1618</v>
      </c>
      <c r="B1621" s="14" t="s">
        <v>90</v>
      </c>
      <c r="C1621" s="14" t="n">
        <v>0</v>
      </c>
      <c r="D1621" s="14" t="n">
        <v>129</v>
      </c>
      <c r="E1621" s="14" t="n">
        <v>2016</v>
      </c>
      <c r="F1621" s="14" t="s">
        <v>91</v>
      </c>
      <c r="G1621" s="14" t="n">
        <v>28</v>
      </c>
      <c r="H1621" s="14" t="n">
        <v>4</v>
      </c>
      <c r="I1621" s="14" t="n">
        <v>2</v>
      </c>
      <c r="J1621" s="14" t="n">
        <v>5</v>
      </c>
      <c r="K1621" s="14" t="n">
        <v>2</v>
      </c>
      <c r="L1621" s="14" t="n">
        <v>0</v>
      </c>
      <c r="M1621" s="14" t="n">
        <v>0</v>
      </c>
      <c r="N1621" s="14" t="s">
        <v>82</v>
      </c>
      <c r="O1621" s="14" t="s">
        <v>83</v>
      </c>
      <c r="P1621" s="14" t="s">
        <v>93</v>
      </c>
      <c r="Q1621" s="14" t="s">
        <v>94</v>
      </c>
      <c r="R1621" s="14" t="n">
        <v>0</v>
      </c>
      <c r="S1621" s="14" t="n">
        <v>0</v>
      </c>
      <c r="T1621" s="14" t="n">
        <v>0</v>
      </c>
      <c r="U1621" s="14" t="s">
        <v>95</v>
      </c>
      <c r="V1621" s="14" t="s">
        <v>95</v>
      </c>
      <c r="W1621" s="14" t="n">
        <v>0</v>
      </c>
      <c r="X1621" s="14" t="s">
        <v>86</v>
      </c>
      <c r="Y1621" s="14" t="n">
        <v>7</v>
      </c>
      <c r="Z1621" s="14"/>
      <c r="AA1621" s="14" t="n">
        <v>0</v>
      </c>
      <c r="AB1621" s="14" t="s">
        <v>87</v>
      </c>
      <c r="AC1621" s="14" t="n">
        <v>76.3</v>
      </c>
      <c r="AD1621" s="14" t="n">
        <v>0</v>
      </c>
      <c r="AE1621" s="14" t="n">
        <v>1</v>
      </c>
      <c r="AF1621" s="14" t="s">
        <v>88</v>
      </c>
      <c r="AG1621" s="15" t="n">
        <v>42562</v>
      </c>
      <c r="AH1621" s="14" t="str">
        <f aca="false">B1621&amp;"|"&amp;C1621&amp;"|"&amp;D1621&amp;"|"&amp;E1621&amp;"|"&amp;F1621&amp;"|"&amp;G1621&amp;"|"&amp;H1621&amp;"|"&amp;I1621&amp;"|"&amp;J1621&amp;"|"&amp;K1621&amp;"|"&amp;L1621&amp;"|"&amp;M1621&amp;"|"&amp;N1621&amp;"|"&amp;O1621&amp;"|"&amp;P1621&amp;"|"&amp;Q1621&amp;"|"&amp;R1621&amp;"|"&amp;S1621&amp;"|"&amp;T1621&amp;"|"&amp;U1621&amp;"|"&amp;V1621&amp;"|"&amp;W1621&amp;"|"&amp;X1621&amp;"|"&amp;Y1621&amp;"|"&amp;Z1621&amp;"|"&amp;AA1621&amp;"|"&amp;AB1621&amp;"|"&amp;AC1621&amp;"|"&amp;AD1621&amp;"|"&amp;AE1621&amp;"|"&amp;AF1621&amp;"|"&amp;AG1621</f>
        <v>City Hotel|0|129|2016|July|28|4|2|5|2|0|0|BB|GBR|Online TA|TA/TO|0|0|0|A|A|0|No Deposit|7||0|Transient|76.3|0|1|Check-Out|42562</v>
      </c>
      <c r="AI1621" s="14" t="str">
        <f aca="false">IF(COUNTIF($AH$4:$AH$2603,AH1621)&gt;1,"Duplicate","Unique")</f>
        <v>Unique</v>
      </c>
      <c r="AJ1621" s="14" t="str">
        <f aca="false">IF(COUNTBLANK(B1621:AG1621)&gt;0,"Missing ("&amp;COUNTBLANK(B1621:AG1621)&amp;")","Complete")</f>
        <v>Missing (1)</v>
      </c>
    </row>
    <row r="1622" customFormat="false" ht="15" hidden="false" customHeight="false" outlineLevel="0" collapsed="false">
      <c r="A1622" s="0" t="n">
        <v>1619</v>
      </c>
      <c r="B1622" s="0" t="s">
        <v>90</v>
      </c>
      <c r="C1622" s="0" t="n">
        <v>0</v>
      </c>
      <c r="D1622" s="0" t="n">
        <v>2</v>
      </c>
      <c r="E1622" s="0" t="n">
        <v>2016</v>
      </c>
      <c r="F1622" s="0" t="s">
        <v>126</v>
      </c>
      <c r="G1622" s="0" t="n">
        <v>6</v>
      </c>
      <c r="H1622" s="0" t="n">
        <v>31</v>
      </c>
      <c r="I1622" s="0" t="n">
        <v>2</v>
      </c>
      <c r="J1622" s="0" t="n">
        <v>2</v>
      </c>
      <c r="K1622" s="0" t="n">
        <v>2</v>
      </c>
      <c r="L1622" s="0" t="n">
        <v>0</v>
      </c>
      <c r="M1622" s="0" t="n">
        <v>0</v>
      </c>
      <c r="N1622" s="0" t="s">
        <v>82</v>
      </c>
      <c r="O1622" s="0" t="s">
        <v>122</v>
      </c>
      <c r="P1622" s="0" t="s">
        <v>93</v>
      </c>
      <c r="Q1622" s="0" t="s">
        <v>94</v>
      </c>
      <c r="R1622" s="0" t="n">
        <v>0</v>
      </c>
      <c r="S1622" s="0" t="n">
        <v>0</v>
      </c>
      <c r="T1622" s="0" t="n">
        <v>0</v>
      </c>
      <c r="U1622" s="0" t="s">
        <v>95</v>
      </c>
      <c r="V1622" s="0" t="s">
        <v>95</v>
      </c>
      <c r="W1622" s="0" t="n">
        <v>0</v>
      </c>
      <c r="X1622" s="0" t="s">
        <v>86</v>
      </c>
      <c r="Y1622" s="0" t="n">
        <v>9</v>
      </c>
      <c r="AA1622" s="0" t="n">
        <v>0</v>
      </c>
      <c r="AB1622" s="0" t="s">
        <v>87</v>
      </c>
      <c r="AC1622" s="0" t="n">
        <v>102</v>
      </c>
      <c r="AD1622" s="0" t="n">
        <v>0</v>
      </c>
      <c r="AE1622" s="0" t="n">
        <v>1</v>
      </c>
      <c r="AF1622" s="0" t="s">
        <v>88</v>
      </c>
      <c r="AG1622" s="13" t="n">
        <v>42404</v>
      </c>
      <c r="AH1622" s="0" t="str">
        <f aca="false">B1622&amp;"|"&amp;C1622&amp;"|"&amp;D1622&amp;"|"&amp;E1622&amp;"|"&amp;F1622&amp;"|"&amp;G1622&amp;"|"&amp;H1622&amp;"|"&amp;I1622&amp;"|"&amp;J1622&amp;"|"&amp;K1622&amp;"|"&amp;L1622&amp;"|"&amp;M1622&amp;"|"&amp;N1622&amp;"|"&amp;O1622&amp;"|"&amp;P1622&amp;"|"&amp;Q1622&amp;"|"&amp;R1622&amp;"|"&amp;S1622&amp;"|"&amp;T1622&amp;"|"&amp;U1622&amp;"|"&amp;V1622&amp;"|"&amp;W1622&amp;"|"&amp;X1622&amp;"|"&amp;Y1622&amp;"|"&amp;Z1622&amp;"|"&amp;AA1622&amp;"|"&amp;AB1622&amp;"|"&amp;AC1622&amp;"|"&amp;AD1622&amp;"|"&amp;AE1622&amp;"|"&amp;AF1622&amp;"|"&amp;AG1622</f>
        <v>City Hotel|0|2|2016|January|6|31|2|2|2|0|0|BB|FRA|Online TA|TA/TO|0|0|0|A|A|0|No Deposit|9||0|Transient|102|0|1|Check-Out|42404</v>
      </c>
      <c r="AI1622" s="0" t="str">
        <f aca="false">IF(COUNTIF($AH$4:$AH$2603,AH1622)&gt;1,"Duplicate","Unique")</f>
        <v>Unique</v>
      </c>
      <c r="AJ1622" s="0" t="str">
        <f aca="false">IF(COUNTBLANK(B1622:AG1622)&gt;0,"Missing ("&amp;COUNTBLANK(B1622:AG1622)&amp;")","Complete")</f>
        <v>Missing (1)</v>
      </c>
    </row>
    <row r="1623" customFormat="false" ht="15" hidden="false" customHeight="false" outlineLevel="0" collapsed="false">
      <c r="A1623" s="14" t="n">
        <v>1620</v>
      </c>
      <c r="B1623" s="14" t="s">
        <v>90</v>
      </c>
      <c r="C1623" s="14" t="n">
        <v>1</v>
      </c>
      <c r="D1623" s="14" t="n">
        <v>165</v>
      </c>
      <c r="E1623" s="14" t="n">
        <v>2017</v>
      </c>
      <c r="F1623" s="14" t="s">
        <v>121</v>
      </c>
      <c r="G1623" s="14" t="n">
        <v>18</v>
      </c>
      <c r="H1623" s="14" t="n">
        <v>3</v>
      </c>
      <c r="I1623" s="14" t="n">
        <v>0</v>
      </c>
      <c r="J1623" s="14" t="n">
        <v>3</v>
      </c>
      <c r="K1623" s="14" t="n">
        <v>2</v>
      </c>
      <c r="L1623" s="14" t="n">
        <v>0</v>
      </c>
      <c r="M1623" s="14" t="n">
        <v>0</v>
      </c>
      <c r="N1623" s="14" t="s">
        <v>82</v>
      </c>
      <c r="O1623" s="14" t="s">
        <v>158</v>
      </c>
      <c r="P1623" s="14" t="s">
        <v>93</v>
      </c>
      <c r="Q1623" s="14" t="s">
        <v>94</v>
      </c>
      <c r="R1623" s="14" t="n">
        <v>0</v>
      </c>
      <c r="S1623" s="14" t="n">
        <v>0</v>
      </c>
      <c r="T1623" s="14" t="n">
        <v>0</v>
      </c>
      <c r="U1623" s="14" t="s">
        <v>109</v>
      </c>
      <c r="V1623" s="14" t="s">
        <v>109</v>
      </c>
      <c r="W1623" s="14" t="n">
        <v>0</v>
      </c>
      <c r="X1623" s="14" t="s">
        <v>86</v>
      </c>
      <c r="Y1623" s="14" t="n">
        <v>9</v>
      </c>
      <c r="Z1623" s="14"/>
      <c r="AA1623" s="14" t="n">
        <v>0</v>
      </c>
      <c r="AB1623" s="14" t="s">
        <v>87</v>
      </c>
      <c r="AC1623" s="14" t="n">
        <v>130.5</v>
      </c>
      <c r="AD1623" s="14" t="n">
        <v>0</v>
      </c>
      <c r="AE1623" s="14" t="n">
        <v>0</v>
      </c>
      <c r="AF1623" s="14" t="s">
        <v>96</v>
      </c>
      <c r="AG1623" s="15" t="n">
        <v>42707</v>
      </c>
      <c r="AH1623" s="14" t="str">
        <f aca="false">B1623&amp;"|"&amp;C1623&amp;"|"&amp;D1623&amp;"|"&amp;E1623&amp;"|"&amp;F1623&amp;"|"&amp;G1623&amp;"|"&amp;H1623&amp;"|"&amp;I1623&amp;"|"&amp;J1623&amp;"|"&amp;K1623&amp;"|"&amp;L1623&amp;"|"&amp;M1623&amp;"|"&amp;N1623&amp;"|"&amp;O1623&amp;"|"&amp;P1623&amp;"|"&amp;Q1623&amp;"|"&amp;R1623&amp;"|"&amp;S1623&amp;"|"&amp;T1623&amp;"|"&amp;U1623&amp;"|"&amp;V1623&amp;"|"&amp;W1623&amp;"|"&amp;X1623&amp;"|"&amp;Y1623&amp;"|"&amp;Z1623&amp;"|"&amp;AA1623&amp;"|"&amp;AB1623&amp;"|"&amp;AC1623&amp;"|"&amp;AD1623&amp;"|"&amp;AE1623&amp;"|"&amp;AF1623&amp;"|"&amp;AG1623</f>
        <v>City Hotel|1|165|2017|May|18|3|0|3|2|0|0|BB|ITA|Online TA|TA/TO|0|0|0|D|D|0|No Deposit|9||0|Transient|130.5|0|0|Canceled|42707</v>
      </c>
      <c r="AI1623" s="14" t="str">
        <f aca="false">IF(COUNTIF($AH$4:$AH$2603,AH1623)&gt;1,"Duplicate","Unique")</f>
        <v>Unique</v>
      </c>
      <c r="AJ1623" s="14" t="str">
        <f aca="false">IF(COUNTBLANK(B1623:AG1623)&gt;0,"Missing ("&amp;COUNTBLANK(B1623:AG1623)&amp;")","Complete")</f>
        <v>Missing (1)</v>
      </c>
    </row>
    <row r="1624" customFormat="false" ht="15" hidden="false" customHeight="false" outlineLevel="0" collapsed="false">
      <c r="A1624" s="0" t="n">
        <v>1621</v>
      </c>
      <c r="B1624" s="0" t="s">
        <v>90</v>
      </c>
      <c r="C1624" s="0" t="n">
        <v>1</v>
      </c>
      <c r="D1624" s="0" t="n">
        <v>6</v>
      </c>
      <c r="E1624" s="0" t="n">
        <v>2015</v>
      </c>
      <c r="F1624" s="0" t="s">
        <v>114</v>
      </c>
      <c r="G1624" s="0" t="n">
        <v>39</v>
      </c>
      <c r="H1624" s="0" t="n">
        <v>20</v>
      </c>
      <c r="I1624" s="0" t="n">
        <v>2</v>
      </c>
      <c r="J1624" s="0" t="n">
        <v>0</v>
      </c>
      <c r="K1624" s="0" t="n">
        <v>2</v>
      </c>
      <c r="L1624" s="0" t="n">
        <v>0</v>
      </c>
      <c r="M1624" s="0" t="n">
        <v>0</v>
      </c>
      <c r="N1624" s="0" t="s">
        <v>82</v>
      </c>
      <c r="O1624" s="0" t="s">
        <v>92</v>
      </c>
      <c r="P1624" s="0" t="s">
        <v>128</v>
      </c>
      <c r="Q1624" s="0" t="s">
        <v>128</v>
      </c>
      <c r="R1624" s="0" t="n">
        <v>0</v>
      </c>
      <c r="S1624" s="0" t="n">
        <v>1</v>
      </c>
      <c r="T1624" s="0" t="n">
        <v>0</v>
      </c>
      <c r="U1624" s="0" t="s">
        <v>95</v>
      </c>
      <c r="V1624" s="0" t="s">
        <v>95</v>
      </c>
      <c r="W1624" s="0" t="n">
        <v>0</v>
      </c>
      <c r="X1624" s="0" t="s">
        <v>120</v>
      </c>
      <c r="Y1624" s="0" t="n">
        <v>78</v>
      </c>
      <c r="AA1624" s="0" t="n">
        <v>0</v>
      </c>
      <c r="AB1624" s="0" t="s">
        <v>87</v>
      </c>
      <c r="AC1624" s="0" t="n">
        <v>100</v>
      </c>
      <c r="AD1624" s="0" t="n">
        <v>0</v>
      </c>
      <c r="AE1624" s="0" t="n">
        <v>0</v>
      </c>
      <c r="AF1624" s="0" t="s">
        <v>96</v>
      </c>
      <c r="AG1624" s="13" t="n">
        <v>42262</v>
      </c>
      <c r="AH1624" s="0" t="str">
        <f aca="false">B1624&amp;"|"&amp;C1624&amp;"|"&amp;D1624&amp;"|"&amp;E1624&amp;"|"&amp;F1624&amp;"|"&amp;G1624&amp;"|"&amp;H1624&amp;"|"&amp;I1624&amp;"|"&amp;J1624&amp;"|"&amp;K1624&amp;"|"&amp;L1624&amp;"|"&amp;M1624&amp;"|"&amp;N1624&amp;"|"&amp;O1624&amp;"|"&amp;P1624&amp;"|"&amp;Q1624&amp;"|"&amp;R1624&amp;"|"&amp;S1624&amp;"|"&amp;T1624&amp;"|"&amp;U1624&amp;"|"&amp;V1624&amp;"|"&amp;W1624&amp;"|"&amp;X1624&amp;"|"&amp;Y1624&amp;"|"&amp;Z1624&amp;"|"&amp;AA1624&amp;"|"&amp;AB1624&amp;"|"&amp;AC1624&amp;"|"&amp;AD1624&amp;"|"&amp;AE1624&amp;"|"&amp;AF1624&amp;"|"&amp;AG1624</f>
        <v>City Hotel|1|6|2015|September|39|20|2|0|2|0|0|BB|PRT|Corporate|Corporate|0|1|0|A|A|0|Non Refund|78||0|Transient|100|0|0|Canceled|42262</v>
      </c>
      <c r="AI1624" s="0" t="str">
        <f aca="false">IF(COUNTIF($AH$4:$AH$2603,AH1624)&gt;1,"Duplicate","Unique")</f>
        <v>Duplicate</v>
      </c>
      <c r="AJ1624" s="0" t="str">
        <f aca="false">IF(COUNTBLANK(B1624:AG1624)&gt;0,"Missing ("&amp;COUNTBLANK(B1624:AG1624)&amp;")","Complete")</f>
        <v>Missing (1)</v>
      </c>
    </row>
    <row r="1625" customFormat="false" ht="15" hidden="false" customHeight="false" outlineLevel="0" collapsed="false">
      <c r="A1625" s="14" t="n">
        <v>1622</v>
      </c>
      <c r="B1625" s="14" t="s">
        <v>90</v>
      </c>
      <c r="C1625" s="14" t="n">
        <v>1</v>
      </c>
      <c r="D1625" s="14" t="n">
        <v>10</v>
      </c>
      <c r="E1625" s="14" t="n">
        <v>2017</v>
      </c>
      <c r="F1625" s="14" t="s">
        <v>118</v>
      </c>
      <c r="G1625" s="14" t="n">
        <v>9</v>
      </c>
      <c r="H1625" s="14" t="n">
        <v>26</v>
      </c>
      <c r="I1625" s="14" t="n">
        <v>2</v>
      </c>
      <c r="J1625" s="14" t="n">
        <v>2</v>
      </c>
      <c r="K1625" s="14" t="n">
        <v>2</v>
      </c>
      <c r="L1625" s="14" t="n">
        <v>0</v>
      </c>
      <c r="M1625" s="14" t="n">
        <v>0</v>
      </c>
      <c r="N1625" s="14" t="s">
        <v>107</v>
      </c>
      <c r="O1625" s="14" t="s">
        <v>122</v>
      </c>
      <c r="P1625" s="14" t="s">
        <v>93</v>
      </c>
      <c r="Q1625" s="14" t="s">
        <v>94</v>
      </c>
      <c r="R1625" s="14" t="n">
        <v>0</v>
      </c>
      <c r="S1625" s="14" t="n">
        <v>0</v>
      </c>
      <c r="T1625" s="14" t="n">
        <v>0</v>
      </c>
      <c r="U1625" s="14" t="s">
        <v>95</v>
      </c>
      <c r="V1625" s="14" t="s">
        <v>95</v>
      </c>
      <c r="W1625" s="14" t="n">
        <v>0</v>
      </c>
      <c r="X1625" s="14" t="s">
        <v>86</v>
      </c>
      <c r="Y1625" s="14" t="n">
        <v>9</v>
      </c>
      <c r="Z1625" s="14"/>
      <c r="AA1625" s="14" t="n">
        <v>0</v>
      </c>
      <c r="AB1625" s="14" t="s">
        <v>87</v>
      </c>
      <c r="AC1625" s="14" t="n">
        <v>74.8</v>
      </c>
      <c r="AD1625" s="14" t="n">
        <v>0</v>
      </c>
      <c r="AE1625" s="14" t="n">
        <v>3</v>
      </c>
      <c r="AF1625" s="14" t="s">
        <v>96</v>
      </c>
      <c r="AG1625" s="15" t="n">
        <v>42786</v>
      </c>
      <c r="AH1625" s="14" t="str">
        <f aca="false">B1625&amp;"|"&amp;C1625&amp;"|"&amp;D1625&amp;"|"&amp;E1625&amp;"|"&amp;F1625&amp;"|"&amp;G1625&amp;"|"&amp;H1625&amp;"|"&amp;I1625&amp;"|"&amp;J1625&amp;"|"&amp;K1625&amp;"|"&amp;L1625&amp;"|"&amp;M1625&amp;"|"&amp;N1625&amp;"|"&amp;O1625&amp;"|"&amp;P1625&amp;"|"&amp;Q1625&amp;"|"&amp;R1625&amp;"|"&amp;S1625&amp;"|"&amp;T1625&amp;"|"&amp;U1625&amp;"|"&amp;V1625&amp;"|"&amp;W1625&amp;"|"&amp;X1625&amp;"|"&amp;Y1625&amp;"|"&amp;Z1625&amp;"|"&amp;AA1625&amp;"|"&amp;AB1625&amp;"|"&amp;AC1625&amp;"|"&amp;AD1625&amp;"|"&amp;AE1625&amp;"|"&amp;AF1625&amp;"|"&amp;AG1625</f>
        <v>City Hotel|1|10|2017|February|9|26|2|2|2|0|0|SC|FRA|Online TA|TA/TO|0|0|0|A|A|0|No Deposit|9||0|Transient|74.8|0|3|Canceled|42786</v>
      </c>
      <c r="AI1625" s="14" t="str">
        <f aca="false">IF(COUNTIF($AH$4:$AH$2603,AH1625)&gt;1,"Duplicate","Unique")</f>
        <v>Unique</v>
      </c>
      <c r="AJ1625" s="14" t="str">
        <f aca="false">IF(COUNTBLANK(B1625:AG1625)&gt;0,"Missing ("&amp;COUNTBLANK(B1625:AG1625)&amp;")","Complete")</f>
        <v>Missing (1)</v>
      </c>
    </row>
    <row r="1626" customFormat="false" ht="15" hidden="false" customHeight="false" outlineLevel="0" collapsed="false">
      <c r="A1626" s="0" t="n">
        <v>1623</v>
      </c>
      <c r="B1626" s="0" t="s">
        <v>90</v>
      </c>
      <c r="C1626" s="0" t="n">
        <v>1</v>
      </c>
      <c r="D1626" s="0" t="n">
        <v>314</v>
      </c>
      <c r="E1626" s="0" t="n">
        <v>2015</v>
      </c>
      <c r="F1626" s="0" t="s">
        <v>119</v>
      </c>
      <c r="G1626" s="0" t="n">
        <v>35</v>
      </c>
      <c r="H1626" s="0" t="n">
        <v>27</v>
      </c>
      <c r="I1626" s="0" t="n">
        <v>0</v>
      </c>
      <c r="J1626" s="0" t="n">
        <v>2</v>
      </c>
      <c r="K1626" s="0" t="n">
        <v>2</v>
      </c>
      <c r="L1626" s="0" t="n">
        <v>0</v>
      </c>
      <c r="M1626" s="0" t="n">
        <v>0</v>
      </c>
      <c r="N1626" s="0" t="s">
        <v>82</v>
      </c>
      <c r="O1626" s="0" t="s">
        <v>92</v>
      </c>
      <c r="P1626" s="0" t="s">
        <v>116</v>
      </c>
      <c r="Q1626" s="0" t="s">
        <v>94</v>
      </c>
      <c r="R1626" s="0" t="n">
        <v>0</v>
      </c>
      <c r="S1626" s="0" t="n">
        <v>1</v>
      </c>
      <c r="T1626" s="0" t="n">
        <v>0</v>
      </c>
      <c r="U1626" s="0" t="s">
        <v>95</v>
      </c>
      <c r="V1626" s="0" t="s">
        <v>95</v>
      </c>
      <c r="W1626" s="0" t="n">
        <v>0</v>
      </c>
      <c r="X1626" s="0" t="s">
        <v>120</v>
      </c>
      <c r="Y1626" s="0" t="n">
        <v>1</v>
      </c>
      <c r="AA1626" s="0" t="n">
        <v>0</v>
      </c>
      <c r="AB1626" s="0" t="s">
        <v>125</v>
      </c>
      <c r="AC1626" s="0" t="n">
        <v>62</v>
      </c>
      <c r="AD1626" s="0" t="n">
        <v>0</v>
      </c>
      <c r="AE1626" s="0" t="n">
        <v>0</v>
      </c>
      <c r="AF1626" s="0" t="s">
        <v>96</v>
      </c>
      <c r="AG1626" s="13" t="n">
        <v>42005</v>
      </c>
      <c r="AH1626" s="0" t="str">
        <f aca="false">B1626&amp;"|"&amp;C1626&amp;"|"&amp;D1626&amp;"|"&amp;E1626&amp;"|"&amp;F1626&amp;"|"&amp;G1626&amp;"|"&amp;H1626&amp;"|"&amp;I1626&amp;"|"&amp;J1626&amp;"|"&amp;K1626&amp;"|"&amp;L1626&amp;"|"&amp;M1626&amp;"|"&amp;N1626&amp;"|"&amp;O1626&amp;"|"&amp;P1626&amp;"|"&amp;Q1626&amp;"|"&amp;R1626&amp;"|"&amp;S1626&amp;"|"&amp;T1626&amp;"|"&amp;U1626&amp;"|"&amp;V1626&amp;"|"&amp;W1626&amp;"|"&amp;X1626&amp;"|"&amp;Y1626&amp;"|"&amp;Z1626&amp;"|"&amp;AA1626&amp;"|"&amp;AB1626&amp;"|"&amp;AC1626&amp;"|"&amp;AD1626&amp;"|"&amp;AE1626&amp;"|"&amp;AF1626&amp;"|"&amp;AG1626</f>
        <v>City Hotel|1|314|2015|August|35|27|0|2|2|0|0|BB|PRT|Groups|TA/TO|0|1|0|A|A|0|Non Refund|1||0|Contract|62|0|0|Canceled|42005</v>
      </c>
      <c r="AI1626" s="0" t="str">
        <f aca="false">IF(COUNTIF($AH$4:$AH$2603,AH1626)&gt;1,"Duplicate","Unique")</f>
        <v>Unique</v>
      </c>
      <c r="AJ1626" s="0" t="str">
        <f aca="false">IF(COUNTBLANK(B1626:AG1626)&gt;0,"Missing ("&amp;COUNTBLANK(B1626:AG1626)&amp;")","Complete")</f>
        <v>Missing (1)</v>
      </c>
    </row>
    <row r="1627" customFormat="false" ht="15" hidden="false" customHeight="false" outlineLevel="0" collapsed="false">
      <c r="A1627" s="14" t="n">
        <v>1624</v>
      </c>
      <c r="B1627" s="14" t="s">
        <v>80</v>
      </c>
      <c r="C1627" s="14" t="n">
        <v>0</v>
      </c>
      <c r="D1627" s="14" t="n">
        <v>3</v>
      </c>
      <c r="E1627" s="14" t="n">
        <v>2017</v>
      </c>
      <c r="F1627" s="14" t="s">
        <v>91</v>
      </c>
      <c r="G1627" s="14" t="n">
        <v>27</v>
      </c>
      <c r="H1627" s="14" t="n">
        <v>8</v>
      </c>
      <c r="I1627" s="14" t="n">
        <v>0</v>
      </c>
      <c r="J1627" s="14" t="n">
        <v>1</v>
      </c>
      <c r="K1627" s="14" t="n">
        <v>3</v>
      </c>
      <c r="L1627" s="14" t="n">
        <v>0</v>
      </c>
      <c r="M1627" s="14" t="n">
        <v>0</v>
      </c>
      <c r="N1627" s="14" t="s">
        <v>112</v>
      </c>
      <c r="O1627" s="14" t="s">
        <v>115</v>
      </c>
      <c r="P1627" s="14" t="s">
        <v>93</v>
      </c>
      <c r="Q1627" s="14" t="s">
        <v>94</v>
      </c>
      <c r="R1627" s="14" t="n">
        <v>0</v>
      </c>
      <c r="S1627" s="14" t="n">
        <v>0</v>
      </c>
      <c r="T1627" s="14" t="n">
        <v>0</v>
      </c>
      <c r="U1627" s="14" t="s">
        <v>136</v>
      </c>
      <c r="V1627" s="14" t="s">
        <v>136</v>
      </c>
      <c r="W1627" s="14" t="n">
        <v>2</v>
      </c>
      <c r="X1627" s="14" t="s">
        <v>86</v>
      </c>
      <c r="Y1627" s="14" t="n">
        <v>240</v>
      </c>
      <c r="Z1627" s="14"/>
      <c r="AA1627" s="14" t="n">
        <v>0</v>
      </c>
      <c r="AB1627" s="14" t="s">
        <v>87</v>
      </c>
      <c r="AC1627" s="14" t="n">
        <v>322</v>
      </c>
      <c r="AD1627" s="14" t="n">
        <v>1</v>
      </c>
      <c r="AE1627" s="14" t="n">
        <v>0</v>
      </c>
      <c r="AF1627" s="14" t="s">
        <v>88</v>
      </c>
      <c r="AG1627" s="15" t="n">
        <v>42925</v>
      </c>
      <c r="AH1627" s="14" t="str">
        <f aca="false">B1627&amp;"|"&amp;C1627&amp;"|"&amp;D1627&amp;"|"&amp;E1627&amp;"|"&amp;F1627&amp;"|"&amp;G1627&amp;"|"&amp;H1627&amp;"|"&amp;I1627&amp;"|"&amp;J1627&amp;"|"&amp;K1627&amp;"|"&amp;L1627&amp;"|"&amp;M1627&amp;"|"&amp;N1627&amp;"|"&amp;O1627&amp;"|"&amp;P1627&amp;"|"&amp;Q1627&amp;"|"&amp;R1627&amp;"|"&amp;S1627&amp;"|"&amp;T1627&amp;"|"&amp;U1627&amp;"|"&amp;V1627&amp;"|"&amp;W1627&amp;"|"&amp;X1627&amp;"|"&amp;Y1627&amp;"|"&amp;Z1627&amp;"|"&amp;AA1627&amp;"|"&amp;AB1627&amp;"|"&amp;AC1627&amp;"|"&amp;AD1627&amp;"|"&amp;AE1627&amp;"|"&amp;AF1627&amp;"|"&amp;AG1627</f>
        <v>Resort Hotel|0|3|2017|July|27|8|0|1|3|0|0|HB|ESP|Online TA|TA/TO|0|0|0|G|G|2|No Deposit|240||0|Transient|322|1|0|Check-Out|42925</v>
      </c>
      <c r="AI1627" s="14" t="str">
        <f aca="false">IF(COUNTIF($AH$4:$AH$2603,AH1627)&gt;1,"Duplicate","Unique")</f>
        <v>Unique</v>
      </c>
      <c r="AJ1627" s="14" t="str">
        <f aca="false">IF(COUNTBLANK(B1627:AG1627)&gt;0,"Missing ("&amp;COUNTBLANK(B1627:AG1627)&amp;")","Complete")</f>
        <v>Missing (1)</v>
      </c>
    </row>
    <row r="1628" customFormat="false" ht="15" hidden="false" customHeight="false" outlineLevel="0" collapsed="false">
      <c r="A1628" s="0" t="n">
        <v>1625</v>
      </c>
      <c r="B1628" s="0" t="s">
        <v>90</v>
      </c>
      <c r="C1628" s="0" t="n">
        <v>0</v>
      </c>
      <c r="D1628" s="0" t="n">
        <v>100</v>
      </c>
      <c r="E1628" s="0" t="n">
        <v>2016</v>
      </c>
      <c r="F1628" s="0" t="s">
        <v>106</v>
      </c>
      <c r="G1628" s="0" t="n">
        <v>17</v>
      </c>
      <c r="H1628" s="0" t="n">
        <v>18</v>
      </c>
      <c r="I1628" s="0" t="n">
        <v>1</v>
      </c>
      <c r="J1628" s="0" t="n">
        <v>1</v>
      </c>
      <c r="K1628" s="0" t="n">
        <v>1</v>
      </c>
      <c r="L1628" s="0" t="n">
        <v>0</v>
      </c>
      <c r="M1628" s="0" t="n">
        <v>0</v>
      </c>
      <c r="N1628" s="0" t="s">
        <v>82</v>
      </c>
      <c r="O1628" s="0" t="s">
        <v>130</v>
      </c>
      <c r="P1628" s="0" t="s">
        <v>93</v>
      </c>
      <c r="Q1628" s="0" t="s">
        <v>94</v>
      </c>
      <c r="R1628" s="0" t="n">
        <v>0</v>
      </c>
      <c r="S1628" s="0" t="n">
        <v>0</v>
      </c>
      <c r="T1628" s="0" t="n">
        <v>0</v>
      </c>
      <c r="U1628" s="0" t="s">
        <v>95</v>
      </c>
      <c r="V1628" s="0" t="s">
        <v>95</v>
      </c>
      <c r="W1628" s="0" t="n">
        <v>0</v>
      </c>
      <c r="X1628" s="0" t="s">
        <v>86</v>
      </c>
      <c r="Y1628" s="0" t="n">
        <v>9</v>
      </c>
      <c r="AA1628" s="0" t="n">
        <v>0</v>
      </c>
      <c r="AB1628" s="0" t="s">
        <v>87</v>
      </c>
      <c r="AC1628" s="0" t="n">
        <v>91.9</v>
      </c>
      <c r="AD1628" s="0" t="n">
        <v>0</v>
      </c>
      <c r="AE1628" s="0" t="n">
        <v>1</v>
      </c>
      <c r="AF1628" s="0" t="s">
        <v>88</v>
      </c>
      <c r="AG1628" s="13" t="n">
        <v>42480</v>
      </c>
      <c r="AH1628" s="0" t="str">
        <f aca="false">B1628&amp;"|"&amp;C1628&amp;"|"&amp;D1628&amp;"|"&amp;E1628&amp;"|"&amp;F1628&amp;"|"&amp;G1628&amp;"|"&amp;H1628&amp;"|"&amp;I1628&amp;"|"&amp;J1628&amp;"|"&amp;K1628&amp;"|"&amp;L1628&amp;"|"&amp;M1628&amp;"|"&amp;N1628&amp;"|"&amp;O1628&amp;"|"&amp;P1628&amp;"|"&amp;Q1628&amp;"|"&amp;R1628&amp;"|"&amp;S1628&amp;"|"&amp;T1628&amp;"|"&amp;U1628&amp;"|"&amp;V1628&amp;"|"&amp;W1628&amp;"|"&amp;X1628&amp;"|"&amp;Y1628&amp;"|"&amp;Z1628&amp;"|"&amp;AA1628&amp;"|"&amp;AB1628&amp;"|"&amp;AC1628&amp;"|"&amp;AD1628&amp;"|"&amp;AE1628&amp;"|"&amp;AF1628&amp;"|"&amp;AG1628</f>
        <v>City Hotel|0|100|2016|April|17|18|1|1|1|0|0|BB|NLD|Online TA|TA/TO|0|0|0|A|A|0|No Deposit|9||0|Transient|91.9|0|1|Check-Out|42480</v>
      </c>
      <c r="AI1628" s="0" t="str">
        <f aca="false">IF(COUNTIF($AH$4:$AH$2603,AH1628)&gt;1,"Duplicate","Unique")</f>
        <v>Unique</v>
      </c>
      <c r="AJ1628" s="0" t="str">
        <f aca="false">IF(COUNTBLANK(B1628:AG1628)&gt;0,"Missing ("&amp;COUNTBLANK(B1628:AG1628)&amp;")","Complete")</f>
        <v>Missing (1)</v>
      </c>
    </row>
    <row r="1629" customFormat="false" ht="15" hidden="false" customHeight="false" outlineLevel="0" collapsed="false">
      <c r="A1629" s="14" t="n">
        <v>1626</v>
      </c>
      <c r="B1629" s="14" t="s">
        <v>80</v>
      </c>
      <c r="C1629" s="14" t="n">
        <v>0</v>
      </c>
      <c r="D1629" s="14" t="n">
        <v>0</v>
      </c>
      <c r="E1629" s="14" t="n">
        <v>2017</v>
      </c>
      <c r="F1629" s="14" t="s">
        <v>121</v>
      </c>
      <c r="G1629" s="14" t="n">
        <v>19</v>
      </c>
      <c r="H1629" s="14" t="n">
        <v>8</v>
      </c>
      <c r="I1629" s="14" t="n">
        <v>0</v>
      </c>
      <c r="J1629" s="14" t="n">
        <v>0</v>
      </c>
      <c r="K1629" s="14" t="n">
        <v>2</v>
      </c>
      <c r="L1629" s="14" t="n">
        <v>0</v>
      </c>
      <c r="M1629" s="14" t="n">
        <v>0</v>
      </c>
      <c r="N1629" s="14" t="s">
        <v>82</v>
      </c>
      <c r="O1629" s="14" t="s">
        <v>92</v>
      </c>
      <c r="P1629" s="14" t="s">
        <v>84</v>
      </c>
      <c r="Q1629" s="14" t="s">
        <v>84</v>
      </c>
      <c r="R1629" s="14" t="n">
        <v>1</v>
      </c>
      <c r="S1629" s="14" t="n">
        <v>0</v>
      </c>
      <c r="T1629" s="14" t="n">
        <v>0</v>
      </c>
      <c r="U1629" s="14" t="s">
        <v>136</v>
      </c>
      <c r="V1629" s="14" t="s">
        <v>136</v>
      </c>
      <c r="W1629" s="14" t="n">
        <v>0</v>
      </c>
      <c r="X1629" s="14" t="s">
        <v>86</v>
      </c>
      <c r="Y1629" s="14"/>
      <c r="Z1629" s="14"/>
      <c r="AA1629" s="14" t="n">
        <v>0</v>
      </c>
      <c r="AB1629" s="14" t="s">
        <v>87</v>
      </c>
      <c r="AC1629" s="14" t="n">
        <v>0</v>
      </c>
      <c r="AD1629" s="14" t="n">
        <v>0</v>
      </c>
      <c r="AE1629" s="14" t="n">
        <v>0</v>
      </c>
      <c r="AF1629" s="14" t="s">
        <v>88</v>
      </c>
      <c r="AG1629" s="15" t="n">
        <v>42863</v>
      </c>
      <c r="AH1629" s="14" t="str">
        <f aca="false">B1629&amp;"|"&amp;C1629&amp;"|"&amp;D1629&amp;"|"&amp;E1629&amp;"|"&amp;F1629&amp;"|"&amp;G1629&amp;"|"&amp;H1629&amp;"|"&amp;I1629&amp;"|"&amp;J1629&amp;"|"&amp;K1629&amp;"|"&amp;L1629&amp;"|"&amp;M1629&amp;"|"&amp;N1629&amp;"|"&amp;O1629&amp;"|"&amp;P1629&amp;"|"&amp;Q1629&amp;"|"&amp;R1629&amp;"|"&amp;S1629&amp;"|"&amp;T1629&amp;"|"&amp;U1629&amp;"|"&amp;V1629&amp;"|"&amp;W1629&amp;"|"&amp;X1629&amp;"|"&amp;Y1629&amp;"|"&amp;Z1629&amp;"|"&amp;AA1629&amp;"|"&amp;AB1629&amp;"|"&amp;AC1629&amp;"|"&amp;AD1629&amp;"|"&amp;AE1629&amp;"|"&amp;AF1629&amp;"|"&amp;AG1629</f>
        <v>Resort Hotel|0|0|2017|May|19|8|0|0|2|0|0|BB|PRT|Direct|Direct|1|0|0|G|G|0|No Deposit|||0|Transient|0|0|0|Check-Out|42863</v>
      </c>
      <c r="AI1629" s="14" t="str">
        <f aca="false">IF(COUNTIF($AH$4:$AH$2603,AH1629)&gt;1,"Duplicate","Unique")</f>
        <v>Unique</v>
      </c>
      <c r="AJ1629" s="14" t="str">
        <f aca="false">IF(COUNTBLANK(B1629:AG1629)&gt;0,"Missing ("&amp;COUNTBLANK(B1629:AG1629)&amp;")","Complete")</f>
        <v>Missing (2)</v>
      </c>
    </row>
    <row r="1630" customFormat="false" ht="15" hidden="false" customHeight="false" outlineLevel="0" collapsed="false">
      <c r="A1630" s="0" t="n">
        <v>1627</v>
      </c>
      <c r="B1630" s="0" t="s">
        <v>90</v>
      </c>
      <c r="C1630" s="0" t="n">
        <v>1</v>
      </c>
      <c r="D1630" s="0" t="n">
        <v>5</v>
      </c>
      <c r="E1630" s="0" t="n">
        <v>2015</v>
      </c>
      <c r="F1630" s="0" t="s">
        <v>119</v>
      </c>
      <c r="G1630" s="0" t="n">
        <v>33</v>
      </c>
      <c r="H1630" s="0" t="n">
        <v>13</v>
      </c>
      <c r="I1630" s="0" t="n">
        <v>0</v>
      </c>
      <c r="J1630" s="0" t="n">
        <v>3</v>
      </c>
      <c r="K1630" s="0" t="n">
        <v>2</v>
      </c>
      <c r="L1630" s="0" t="n">
        <v>0</v>
      </c>
      <c r="M1630" s="0" t="n">
        <v>0</v>
      </c>
      <c r="N1630" s="0" t="s">
        <v>82</v>
      </c>
      <c r="O1630" s="0" t="s">
        <v>92</v>
      </c>
      <c r="P1630" s="0" t="s">
        <v>93</v>
      </c>
      <c r="Q1630" s="0" t="s">
        <v>94</v>
      </c>
      <c r="R1630" s="0" t="n">
        <v>0</v>
      </c>
      <c r="S1630" s="0" t="n">
        <v>0</v>
      </c>
      <c r="T1630" s="0" t="n">
        <v>0</v>
      </c>
      <c r="U1630" s="0" t="s">
        <v>95</v>
      </c>
      <c r="V1630" s="0" t="s">
        <v>95</v>
      </c>
      <c r="W1630" s="0" t="n">
        <v>0</v>
      </c>
      <c r="X1630" s="0" t="s">
        <v>86</v>
      </c>
      <c r="Y1630" s="0" t="n">
        <v>9</v>
      </c>
      <c r="AA1630" s="0" t="n">
        <v>0</v>
      </c>
      <c r="AB1630" s="0" t="s">
        <v>87</v>
      </c>
      <c r="AC1630" s="0" t="n">
        <v>98</v>
      </c>
      <c r="AD1630" s="0" t="n">
        <v>0</v>
      </c>
      <c r="AE1630" s="0" t="n">
        <v>1</v>
      </c>
      <c r="AF1630" s="0" t="s">
        <v>96</v>
      </c>
      <c r="AG1630" s="13" t="n">
        <v>42224</v>
      </c>
      <c r="AH1630" s="0" t="str">
        <f aca="false">B1630&amp;"|"&amp;C1630&amp;"|"&amp;D1630&amp;"|"&amp;E1630&amp;"|"&amp;F1630&amp;"|"&amp;G1630&amp;"|"&amp;H1630&amp;"|"&amp;I1630&amp;"|"&amp;J1630&amp;"|"&amp;K1630&amp;"|"&amp;L1630&amp;"|"&amp;M1630&amp;"|"&amp;N1630&amp;"|"&amp;O1630&amp;"|"&amp;P1630&amp;"|"&amp;Q1630&amp;"|"&amp;R1630&amp;"|"&amp;S1630&amp;"|"&amp;T1630&amp;"|"&amp;U1630&amp;"|"&amp;V1630&amp;"|"&amp;W1630&amp;"|"&amp;X1630&amp;"|"&amp;Y1630&amp;"|"&amp;Z1630&amp;"|"&amp;AA1630&amp;"|"&amp;AB1630&amp;"|"&amp;AC1630&amp;"|"&amp;AD1630&amp;"|"&amp;AE1630&amp;"|"&amp;AF1630&amp;"|"&amp;AG1630</f>
        <v>City Hotel|1|5|2015|August|33|13|0|3|2|0|0|BB|PRT|Online TA|TA/TO|0|0|0|A|A|0|No Deposit|9||0|Transient|98|0|1|Canceled|42224</v>
      </c>
      <c r="AI1630" s="0" t="str">
        <f aca="false">IF(COUNTIF($AH$4:$AH$2603,AH1630)&gt;1,"Duplicate","Unique")</f>
        <v>Unique</v>
      </c>
      <c r="AJ1630" s="0" t="str">
        <f aca="false">IF(COUNTBLANK(B1630:AG1630)&gt;0,"Missing ("&amp;COUNTBLANK(B1630:AG1630)&amp;")","Complete")</f>
        <v>Missing (1)</v>
      </c>
    </row>
    <row r="1631" customFormat="false" ht="15" hidden="false" customHeight="false" outlineLevel="0" collapsed="false">
      <c r="A1631" s="14" t="n">
        <v>1628</v>
      </c>
      <c r="B1631" s="14" t="s">
        <v>90</v>
      </c>
      <c r="C1631" s="14" t="n">
        <v>0</v>
      </c>
      <c r="D1631" s="14" t="n">
        <v>62</v>
      </c>
      <c r="E1631" s="14" t="n">
        <v>2016</v>
      </c>
      <c r="F1631" s="14" t="s">
        <v>114</v>
      </c>
      <c r="G1631" s="14" t="n">
        <v>40</v>
      </c>
      <c r="H1631" s="14" t="n">
        <v>27</v>
      </c>
      <c r="I1631" s="14" t="n">
        <v>0</v>
      </c>
      <c r="J1631" s="14" t="n">
        <v>2</v>
      </c>
      <c r="K1631" s="14" t="n">
        <v>1</v>
      </c>
      <c r="L1631" s="14" t="n">
        <v>0</v>
      </c>
      <c r="M1631" s="14" t="n">
        <v>0</v>
      </c>
      <c r="N1631" s="14" t="s">
        <v>82</v>
      </c>
      <c r="O1631" s="14" t="s">
        <v>83</v>
      </c>
      <c r="P1631" s="14" t="s">
        <v>93</v>
      </c>
      <c r="Q1631" s="14" t="s">
        <v>94</v>
      </c>
      <c r="R1631" s="14" t="n">
        <v>0</v>
      </c>
      <c r="S1631" s="14" t="n">
        <v>0</v>
      </c>
      <c r="T1631" s="14" t="n">
        <v>0</v>
      </c>
      <c r="U1631" s="14" t="s">
        <v>109</v>
      </c>
      <c r="V1631" s="14" t="s">
        <v>109</v>
      </c>
      <c r="W1631" s="14" t="n">
        <v>0</v>
      </c>
      <c r="X1631" s="14" t="s">
        <v>86</v>
      </c>
      <c r="Y1631" s="14" t="n">
        <v>7</v>
      </c>
      <c r="Z1631" s="14"/>
      <c r="AA1631" s="14" t="n">
        <v>0</v>
      </c>
      <c r="AB1631" s="14" t="s">
        <v>87</v>
      </c>
      <c r="AC1631" s="14" t="n">
        <v>115.04</v>
      </c>
      <c r="AD1631" s="14" t="n">
        <v>0</v>
      </c>
      <c r="AE1631" s="14" t="n">
        <v>1</v>
      </c>
      <c r="AF1631" s="14" t="s">
        <v>88</v>
      </c>
      <c r="AG1631" s="15" t="n">
        <v>42642</v>
      </c>
      <c r="AH1631" s="14" t="str">
        <f aca="false">B1631&amp;"|"&amp;C1631&amp;"|"&amp;D1631&amp;"|"&amp;E1631&amp;"|"&amp;F1631&amp;"|"&amp;G1631&amp;"|"&amp;H1631&amp;"|"&amp;I1631&amp;"|"&amp;J1631&amp;"|"&amp;K1631&amp;"|"&amp;L1631&amp;"|"&amp;M1631&amp;"|"&amp;N1631&amp;"|"&amp;O1631&amp;"|"&amp;P1631&amp;"|"&amp;Q1631&amp;"|"&amp;R1631&amp;"|"&amp;S1631&amp;"|"&amp;T1631&amp;"|"&amp;U1631&amp;"|"&amp;V1631&amp;"|"&amp;W1631&amp;"|"&amp;X1631&amp;"|"&amp;Y1631&amp;"|"&amp;Z1631&amp;"|"&amp;AA1631&amp;"|"&amp;AB1631&amp;"|"&amp;AC1631&amp;"|"&amp;AD1631&amp;"|"&amp;AE1631&amp;"|"&amp;AF1631&amp;"|"&amp;AG1631</f>
        <v>City Hotel|0|62|2016|September|40|27|0|2|1|0|0|BB|GBR|Online TA|TA/TO|0|0|0|D|D|0|No Deposit|7||0|Transient|115.04|0|1|Check-Out|42642</v>
      </c>
      <c r="AI1631" s="14" t="str">
        <f aca="false">IF(COUNTIF($AH$4:$AH$2603,AH1631)&gt;1,"Duplicate","Unique")</f>
        <v>Unique</v>
      </c>
      <c r="AJ1631" s="14" t="str">
        <f aca="false">IF(COUNTBLANK(B1631:AG1631)&gt;0,"Missing ("&amp;COUNTBLANK(B1631:AG1631)&amp;")","Complete")</f>
        <v>Missing (1)</v>
      </c>
    </row>
    <row r="1632" customFormat="false" ht="15" hidden="false" customHeight="false" outlineLevel="0" collapsed="false">
      <c r="A1632" s="0" t="n">
        <v>1629</v>
      </c>
      <c r="B1632" s="0" t="s">
        <v>90</v>
      </c>
      <c r="C1632" s="0" t="n">
        <v>1</v>
      </c>
      <c r="D1632" s="0" t="n">
        <v>33</v>
      </c>
      <c r="E1632" s="0" t="n">
        <v>2016</v>
      </c>
      <c r="F1632" s="0" t="s">
        <v>121</v>
      </c>
      <c r="G1632" s="0" t="n">
        <v>20</v>
      </c>
      <c r="H1632" s="0" t="n">
        <v>9</v>
      </c>
      <c r="I1632" s="0" t="n">
        <v>1</v>
      </c>
      <c r="J1632" s="0" t="n">
        <v>3</v>
      </c>
      <c r="K1632" s="0" t="n">
        <v>2</v>
      </c>
      <c r="L1632" s="0" t="n">
        <v>1</v>
      </c>
      <c r="M1632" s="0" t="n">
        <v>0</v>
      </c>
      <c r="N1632" s="0" t="s">
        <v>82</v>
      </c>
      <c r="O1632" s="0" t="s">
        <v>158</v>
      </c>
      <c r="P1632" s="0" t="s">
        <v>93</v>
      </c>
      <c r="Q1632" s="0" t="s">
        <v>94</v>
      </c>
      <c r="R1632" s="0" t="n">
        <v>0</v>
      </c>
      <c r="S1632" s="0" t="n">
        <v>0</v>
      </c>
      <c r="T1632" s="0" t="n">
        <v>0</v>
      </c>
      <c r="U1632" s="0" t="s">
        <v>95</v>
      </c>
      <c r="V1632" s="0" t="s">
        <v>95</v>
      </c>
      <c r="W1632" s="0" t="n">
        <v>0</v>
      </c>
      <c r="X1632" s="0" t="s">
        <v>86</v>
      </c>
      <c r="Y1632" s="0" t="n">
        <v>9</v>
      </c>
      <c r="AA1632" s="0" t="n">
        <v>0</v>
      </c>
      <c r="AB1632" s="0" t="s">
        <v>87</v>
      </c>
      <c r="AC1632" s="0" t="n">
        <v>143.1</v>
      </c>
      <c r="AD1632" s="0" t="n">
        <v>0</v>
      </c>
      <c r="AE1632" s="0" t="n">
        <v>0</v>
      </c>
      <c r="AF1632" s="0" t="s">
        <v>96</v>
      </c>
      <c r="AG1632" s="13" t="n">
        <v>42467</v>
      </c>
      <c r="AH1632" s="0" t="str">
        <f aca="false">B1632&amp;"|"&amp;C1632&amp;"|"&amp;D1632&amp;"|"&amp;E1632&amp;"|"&amp;F1632&amp;"|"&amp;G1632&amp;"|"&amp;H1632&amp;"|"&amp;I1632&amp;"|"&amp;J1632&amp;"|"&amp;K1632&amp;"|"&amp;L1632&amp;"|"&amp;M1632&amp;"|"&amp;N1632&amp;"|"&amp;O1632&amp;"|"&amp;P1632&amp;"|"&amp;Q1632&amp;"|"&amp;R1632&amp;"|"&amp;S1632&amp;"|"&amp;T1632&amp;"|"&amp;U1632&amp;"|"&amp;V1632&amp;"|"&amp;W1632&amp;"|"&amp;X1632&amp;"|"&amp;Y1632&amp;"|"&amp;Z1632&amp;"|"&amp;AA1632&amp;"|"&amp;AB1632&amp;"|"&amp;AC1632&amp;"|"&amp;AD1632&amp;"|"&amp;AE1632&amp;"|"&amp;AF1632&amp;"|"&amp;AG1632</f>
        <v>City Hotel|1|33|2016|May|20|9|1|3|2|1|0|BB|ITA|Online TA|TA/TO|0|0|0|A|A|0|No Deposit|9||0|Transient|143.1|0|0|Canceled|42467</v>
      </c>
      <c r="AI1632" s="0" t="str">
        <f aca="false">IF(COUNTIF($AH$4:$AH$2603,AH1632)&gt;1,"Duplicate","Unique")</f>
        <v>Unique</v>
      </c>
      <c r="AJ1632" s="0" t="str">
        <f aca="false">IF(COUNTBLANK(B1632:AG1632)&gt;0,"Missing ("&amp;COUNTBLANK(B1632:AG1632)&amp;")","Complete")</f>
        <v>Missing (1)</v>
      </c>
    </row>
    <row r="1633" customFormat="false" ht="15" hidden="false" customHeight="false" outlineLevel="0" collapsed="false">
      <c r="A1633" s="14" t="n">
        <v>1630</v>
      </c>
      <c r="B1633" s="14" t="s">
        <v>90</v>
      </c>
      <c r="C1633" s="14" t="n">
        <v>1</v>
      </c>
      <c r="D1633" s="14" t="n">
        <v>94</v>
      </c>
      <c r="E1633" s="14" t="n">
        <v>2017</v>
      </c>
      <c r="F1633" s="14" t="s">
        <v>135</v>
      </c>
      <c r="G1633" s="14" t="n">
        <v>23</v>
      </c>
      <c r="H1633" s="14" t="n">
        <v>8</v>
      </c>
      <c r="I1633" s="14" t="n">
        <v>0</v>
      </c>
      <c r="J1633" s="14" t="n">
        <v>3</v>
      </c>
      <c r="K1633" s="14" t="n">
        <v>3</v>
      </c>
      <c r="L1633" s="14" t="n">
        <v>0</v>
      </c>
      <c r="M1633" s="14" t="n">
        <v>0</v>
      </c>
      <c r="N1633" s="14" t="s">
        <v>82</v>
      </c>
      <c r="O1633" s="14" t="s">
        <v>115</v>
      </c>
      <c r="P1633" s="14" t="s">
        <v>93</v>
      </c>
      <c r="Q1633" s="14" t="s">
        <v>94</v>
      </c>
      <c r="R1633" s="14" t="n">
        <v>0</v>
      </c>
      <c r="S1633" s="14" t="n">
        <v>0</v>
      </c>
      <c r="T1633" s="14" t="n">
        <v>0</v>
      </c>
      <c r="U1633" s="14" t="s">
        <v>109</v>
      </c>
      <c r="V1633" s="14" t="s">
        <v>109</v>
      </c>
      <c r="W1633" s="14" t="n">
        <v>0</v>
      </c>
      <c r="X1633" s="14" t="s">
        <v>86</v>
      </c>
      <c r="Y1633" s="14" t="n">
        <v>9</v>
      </c>
      <c r="Z1633" s="14"/>
      <c r="AA1633" s="14" t="n">
        <v>0</v>
      </c>
      <c r="AB1633" s="14" t="s">
        <v>87</v>
      </c>
      <c r="AC1633" s="14" t="n">
        <v>189</v>
      </c>
      <c r="AD1633" s="14" t="n">
        <v>0</v>
      </c>
      <c r="AE1633" s="14" t="n">
        <v>0</v>
      </c>
      <c r="AF1633" s="14" t="s">
        <v>96</v>
      </c>
      <c r="AG1633" s="15" t="n">
        <v>42886</v>
      </c>
      <c r="AH1633" s="14" t="str">
        <f aca="false">B1633&amp;"|"&amp;C1633&amp;"|"&amp;D1633&amp;"|"&amp;E1633&amp;"|"&amp;F1633&amp;"|"&amp;G1633&amp;"|"&amp;H1633&amp;"|"&amp;I1633&amp;"|"&amp;J1633&amp;"|"&amp;K1633&amp;"|"&amp;L1633&amp;"|"&amp;M1633&amp;"|"&amp;N1633&amp;"|"&amp;O1633&amp;"|"&amp;P1633&amp;"|"&amp;Q1633&amp;"|"&amp;R1633&amp;"|"&amp;S1633&amp;"|"&amp;T1633&amp;"|"&amp;U1633&amp;"|"&amp;V1633&amp;"|"&amp;W1633&amp;"|"&amp;X1633&amp;"|"&amp;Y1633&amp;"|"&amp;Z1633&amp;"|"&amp;AA1633&amp;"|"&amp;AB1633&amp;"|"&amp;AC1633&amp;"|"&amp;AD1633&amp;"|"&amp;AE1633&amp;"|"&amp;AF1633&amp;"|"&amp;AG1633</f>
        <v>City Hotel|1|94|2017|June|23|8|0|3|3|0|0|BB|ESP|Online TA|TA/TO|0|0|0|D|D|0|No Deposit|9||0|Transient|189|0|0|Canceled|42886</v>
      </c>
      <c r="AI1633" s="14" t="str">
        <f aca="false">IF(COUNTIF($AH$4:$AH$2603,AH1633)&gt;1,"Duplicate","Unique")</f>
        <v>Unique</v>
      </c>
      <c r="AJ1633" s="14" t="str">
        <f aca="false">IF(COUNTBLANK(B1633:AG1633)&gt;0,"Missing ("&amp;COUNTBLANK(B1633:AG1633)&amp;")","Complete")</f>
        <v>Missing (1)</v>
      </c>
    </row>
    <row r="1634" customFormat="false" ht="15" hidden="false" customHeight="false" outlineLevel="0" collapsed="false">
      <c r="A1634" s="0" t="n">
        <v>1631</v>
      </c>
      <c r="B1634" s="0" t="s">
        <v>80</v>
      </c>
      <c r="C1634" s="0" t="n">
        <v>0</v>
      </c>
      <c r="D1634" s="0" t="n">
        <v>6</v>
      </c>
      <c r="E1634" s="0" t="n">
        <v>2016</v>
      </c>
      <c r="F1634" s="0" t="s">
        <v>103</v>
      </c>
      <c r="G1634" s="0" t="n">
        <v>11</v>
      </c>
      <c r="H1634" s="0" t="n">
        <v>8</v>
      </c>
      <c r="I1634" s="0" t="n">
        <v>0</v>
      </c>
      <c r="J1634" s="0" t="n">
        <v>2</v>
      </c>
      <c r="K1634" s="0" t="n">
        <v>1</v>
      </c>
      <c r="L1634" s="0" t="n">
        <v>0</v>
      </c>
      <c r="M1634" s="0" t="n">
        <v>0</v>
      </c>
      <c r="N1634" s="0" t="s">
        <v>82</v>
      </c>
      <c r="O1634" s="0" t="s">
        <v>92</v>
      </c>
      <c r="P1634" s="0" t="s">
        <v>84</v>
      </c>
      <c r="Q1634" s="0" t="s">
        <v>84</v>
      </c>
      <c r="R1634" s="0" t="n">
        <v>1</v>
      </c>
      <c r="S1634" s="0" t="n">
        <v>0</v>
      </c>
      <c r="T1634" s="0" t="n">
        <v>3</v>
      </c>
      <c r="U1634" s="0" t="s">
        <v>95</v>
      </c>
      <c r="V1634" s="0" t="s">
        <v>109</v>
      </c>
      <c r="W1634" s="0" t="n">
        <v>0</v>
      </c>
      <c r="X1634" s="0" t="s">
        <v>86</v>
      </c>
      <c r="AA1634" s="0" t="n">
        <v>0</v>
      </c>
      <c r="AB1634" s="0" t="s">
        <v>87</v>
      </c>
      <c r="AC1634" s="0" t="n">
        <v>40</v>
      </c>
      <c r="AD1634" s="0" t="n">
        <v>1</v>
      </c>
      <c r="AE1634" s="0" t="n">
        <v>0</v>
      </c>
      <c r="AF1634" s="0" t="s">
        <v>88</v>
      </c>
      <c r="AG1634" s="13" t="n">
        <v>42439</v>
      </c>
      <c r="AH1634" s="0" t="str">
        <f aca="false">B1634&amp;"|"&amp;C1634&amp;"|"&amp;D1634&amp;"|"&amp;E1634&amp;"|"&amp;F1634&amp;"|"&amp;G1634&amp;"|"&amp;H1634&amp;"|"&amp;I1634&amp;"|"&amp;J1634&amp;"|"&amp;K1634&amp;"|"&amp;L1634&amp;"|"&amp;M1634&amp;"|"&amp;N1634&amp;"|"&amp;O1634&amp;"|"&amp;P1634&amp;"|"&amp;Q1634&amp;"|"&amp;R1634&amp;"|"&amp;S1634&amp;"|"&amp;T1634&amp;"|"&amp;U1634&amp;"|"&amp;V1634&amp;"|"&amp;W1634&amp;"|"&amp;X1634&amp;"|"&amp;Y1634&amp;"|"&amp;Z1634&amp;"|"&amp;AA1634&amp;"|"&amp;AB1634&amp;"|"&amp;AC1634&amp;"|"&amp;AD1634&amp;"|"&amp;AE1634&amp;"|"&amp;AF1634&amp;"|"&amp;AG1634</f>
        <v>Resort Hotel|0|6|2016|March|11|8|0|2|1|0|0|BB|PRT|Direct|Direct|1|0|3|A|D|0|No Deposit|||0|Transient|40|1|0|Check-Out|42439</v>
      </c>
      <c r="AI1634" s="0" t="str">
        <f aca="false">IF(COUNTIF($AH$4:$AH$2603,AH1634)&gt;1,"Duplicate","Unique")</f>
        <v>Unique</v>
      </c>
      <c r="AJ1634" s="0" t="str">
        <f aca="false">IF(COUNTBLANK(B1634:AG1634)&gt;0,"Missing ("&amp;COUNTBLANK(B1634:AG1634)&amp;")","Complete")</f>
        <v>Missing (2)</v>
      </c>
    </row>
    <row r="1635" customFormat="false" ht="15" hidden="false" customHeight="false" outlineLevel="0" collapsed="false">
      <c r="A1635" s="14" t="n">
        <v>1632</v>
      </c>
      <c r="B1635" s="14" t="s">
        <v>90</v>
      </c>
      <c r="C1635" s="14" t="n">
        <v>0</v>
      </c>
      <c r="D1635" s="14" t="n">
        <v>29</v>
      </c>
      <c r="E1635" s="14" t="n">
        <v>2016</v>
      </c>
      <c r="F1635" s="14" t="s">
        <v>81</v>
      </c>
      <c r="G1635" s="14" t="n">
        <v>49</v>
      </c>
      <c r="H1635" s="14" t="n">
        <v>1</v>
      </c>
      <c r="I1635" s="14" t="n">
        <v>2</v>
      </c>
      <c r="J1635" s="14" t="n">
        <v>3</v>
      </c>
      <c r="K1635" s="14" t="n">
        <v>2</v>
      </c>
      <c r="L1635" s="14" t="n">
        <v>0</v>
      </c>
      <c r="M1635" s="14" t="n">
        <v>0</v>
      </c>
      <c r="N1635" s="14" t="s">
        <v>82</v>
      </c>
      <c r="O1635" s="14" t="s">
        <v>147</v>
      </c>
      <c r="P1635" s="14" t="s">
        <v>93</v>
      </c>
      <c r="Q1635" s="14" t="s">
        <v>94</v>
      </c>
      <c r="R1635" s="14" t="n">
        <v>0</v>
      </c>
      <c r="S1635" s="14" t="n">
        <v>0</v>
      </c>
      <c r="T1635" s="14" t="n">
        <v>0</v>
      </c>
      <c r="U1635" s="14" t="s">
        <v>95</v>
      </c>
      <c r="V1635" s="14" t="s">
        <v>95</v>
      </c>
      <c r="W1635" s="14" t="n">
        <v>0</v>
      </c>
      <c r="X1635" s="14" t="s">
        <v>86</v>
      </c>
      <c r="Y1635" s="14" t="n">
        <v>9</v>
      </c>
      <c r="Z1635" s="14"/>
      <c r="AA1635" s="14" t="n">
        <v>0</v>
      </c>
      <c r="AB1635" s="14" t="s">
        <v>87</v>
      </c>
      <c r="AC1635" s="14" t="n">
        <v>104</v>
      </c>
      <c r="AD1635" s="14" t="n">
        <v>0</v>
      </c>
      <c r="AE1635" s="14" t="n">
        <v>1</v>
      </c>
      <c r="AF1635" s="14" t="s">
        <v>88</v>
      </c>
      <c r="AG1635" s="15" t="n">
        <v>42710</v>
      </c>
      <c r="AH1635" s="14" t="str">
        <f aca="false">B1635&amp;"|"&amp;C1635&amp;"|"&amp;D1635&amp;"|"&amp;E1635&amp;"|"&amp;F1635&amp;"|"&amp;G1635&amp;"|"&amp;H1635&amp;"|"&amp;I1635&amp;"|"&amp;J1635&amp;"|"&amp;K1635&amp;"|"&amp;L1635&amp;"|"&amp;M1635&amp;"|"&amp;N1635&amp;"|"&amp;O1635&amp;"|"&amp;P1635&amp;"|"&amp;Q1635&amp;"|"&amp;R1635&amp;"|"&amp;S1635&amp;"|"&amp;T1635&amp;"|"&amp;U1635&amp;"|"&amp;V1635&amp;"|"&amp;W1635&amp;"|"&amp;X1635&amp;"|"&amp;Y1635&amp;"|"&amp;Z1635&amp;"|"&amp;AA1635&amp;"|"&amp;AB1635&amp;"|"&amp;AC1635&amp;"|"&amp;AD1635&amp;"|"&amp;AE1635&amp;"|"&amp;AF1635&amp;"|"&amp;AG1635</f>
        <v>City Hotel|0|29|2016|December|49|1|2|3|2|0|0|BB|IRL|Online TA|TA/TO|0|0|0|A|A|0|No Deposit|9||0|Transient|104|0|1|Check-Out|42710</v>
      </c>
      <c r="AI1635" s="14" t="str">
        <f aca="false">IF(COUNTIF($AH$4:$AH$2603,AH1635)&gt;1,"Duplicate","Unique")</f>
        <v>Unique</v>
      </c>
      <c r="AJ1635" s="14" t="str">
        <f aca="false">IF(COUNTBLANK(B1635:AG1635)&gt;0,"Missing ("&amp;COUNTBLANK(B1635:AG1635)&amp;")","Complete")</f>
        <v>Missing (1)</v>
      </c>
    </row>
    <row r="1636" customFormat="false" ht="15" hidden="false" customHeight="false" outlineLevel="0" collapsed="false">
      <c r="A1636" s="0" t="n">
        <v>1633</v>
      </c>
      <c r="B1636" s="0" t="s">
        <v>80</v>
      </c>
      <c r="C1636" s="0" t="n">
        <v>0</v>
      </c>
      <c r="D1636" s="0" t="n">
        <v>243</v>
      </c>
      <c r="E1636" s="0" t="n">
        <v>2016</v>
      </c>
      <c r="F1636" s="0" t="s">
        <v>91</v>
      </c>
      <c r="G1636" s="0" t="n">
        <v>27</v>
      </c>
      <c r="H1636" s="0" t="n">
        <v>2</v>
      </c>
      <c r="I1636" s="0" t="n">
        <v>4</v>
      </c>
      <c r="J1636" s="0" t="n">
        <v>10</v>
      </c>
      <c r="K1636" s="0" t="n">
        <v>2</v>
      </c>
      <c r="L1636" s="0" t="n">
        <v>0</v>
      </c>
      <c r="M1636" s="0" t="n">
        <v>0</v>
      </c>
      <c r="N1636" s="0" t="s">
        <v>112</v>
      </c>
      <c r="O1636" s="0" t="s">
        <v>83</v>
      </c>
      <c r="P1636" s="0" t="s">
        <v>99</v>
      </c>
      <c r="Q1636" s="0" t="s">
        <v>94</v>
      </c>
      <c r="R1636" s="0" t="n">
        <v>0</v>
      </c>
      <c r="S1636" s="0" t="n">
        <v>0</v>
      </c>
      <c r="T1636" s="0" t="n">
        <v>0</v>
      </c>
      <c r="U1636" s="0" t="s">
        <v>95</v>
      </c>
      <c r="V1636" s="0" t="s">
        <v>95</v>
      </c>
      <c r="W1636" s="0" t="n">
        <v>1</v>
      </c>
      <c r="X1636" s="0" t="s">
        <v>86</v>
      </c>
      <c r="Y1636" s="0" t="n">
        <v>143</v>
      </c>
      <c r="AA1636" s="0" t="n">
        <v>0</v>
      </c>
      <c r="AB1636" s="0" t="s">
        <v>87</v>
      </c>
      <c r="AC1636" s="0" t="n">
        <v>112.2</v>
      </c>
      <c r="AD1636" s="0" t="n">
        <v>0</v>
      </c>
      <c r="AE1636" s="0" t="n">
        <v>0</v>
      </c>
      <c r="AF1636" s="0" t="s">
        <v>88</v>
      </c>
      <c r="AG1636" s="13" t="n">
        <v>42567</v>
      </c>
      <c r="AH1636" s="0" t="str">
        <f aca="false">B1636&amp;"|"&amp;C1636&amp;"|"&amp;D1636&amp;"|"&amp;E1636&amp;"|"&amp;F1636&amp;"|"&amp;G1636&amp;"|"&amp;H1636&amp;"|"&amp;I1636&amp;"|"&amp;J1636&amp;"|"&amp;K1636&amp;"|"&amp;L1636&amp;"|"&amp;M1636&amp;"|"&amp;N1636&amp;"|"&amp;O1636&amp;"|"&amp;P1636&amp;"|"&amp;Q1636&amp;"|"&amp;R1636&amp;"|"&amp;S1636&amp;"|"&amp;T1636&amp;"|"&amp;U1636&amp;"|"&amp;V1636&amp;"|"&amp;W1636&amp;"|"&amp;X1636&amp;"|"&amp;Y1636&amp;"|"&amp;Z1636&amp;"|"&amp;AA1636&amp;"|"&amp;AB1636&amp;"|"&amp;AC1636&amp;"|"&amp;AD1636&amp;"|"&amp;AE1636&amp;"|"&amp;AF1636&amp;"|"&amp;AG1636</f>
        <v>Resort Hotel|0|243|2016|July|27|2|4|10|2|0|0|HB|GBR|Offline TA/TO|TA/TO|0|0|0|A|A|1|No Deposit|143||0|Transient|112.2|0|0|Check-Out|42567</v>
      </c>
      <c r="AI1636" s="0" t="str">
        <f aca="false">IF(COUNTIF($AH$4:$AH$2603,AH1636)&gt;1,"Duplicate","Unique")</f>
        <v>Unique</v>
      </c>
      <c r="AJ1636" s="0" t="str">
        <f aca="false">IF(COUNTBLANK(B1636:AG1636)&gt;0,"Missing ("&amp;COUNTBLANK(B1636:AG1636)&amp;")","Complete")</f>
        <v>Missing (1)</v>
      </c>
    </row>
    <row r="1637" customFormat="false" ht="15" hidden="false" customHeight="false" outlineLevel="0" collapsed="false">
      <c r="A1637" s="14" t="n">
        <v>1634</v>
      </c>
      <c r="B1637" s="14" t="s">
        <v>80</v>
      </c>
      <c r="C1637" s="14" t="n">
        <v>1</v>
      </c>
      <c r="D1637" s="14" t="n">
        <v>36</v>
      </c>
      <c r="E1637" s="14" t="n">
        <v>2016</v>
      </c>
      <c r="F1637" s="14" t="s">
        <v>91</v>
      </c>
      <c r="G1637" s="14" t="n">
        <v>31</v>
      </c>
      <c r="H1637" s="14" t="n">
        <v>29</v>
      </c>
      <c r="I1637" s="14" t="n">
        <v>0</v>
      </c>
      <c r="J1637" s="14" t="n">
        <v>2</v>
      </c>
      <c r="K1637" s="14" t="n">
        <v>2</v>
      </c>
      <c r="L1637" s="14" t="n">
        <v>0</v>
      </c>
      <c r="M1637" s="14" t="n">
        <v>0</v>
      </c>
      <c r="N1637" s="14" t="s">
        <v>82</v>
      </c>
      <c r="O1637" s="14" t="s">
        <v>115</v>
      </c>
      <c r="P1637" s="14" t="s">
        <v>93</v>
      </c>
      <c r="Q1637" s="14" t="s">
        <v>94</v>
      </c>
      <c r="R1637" s="14" t="n">
        <v>0</v>
      </c>
      <c r="S1637" s="14" t="n">
        <v>0</v>
      </c>
      <c r="T1637" s="14" t="n">
        <v>0</v>
      </c>
      <c r="U1637" s="14" t="s">
        <v>124</v>
      </c>
      <c r="V1637" s="14" t="s">
        <v>124</v>
      </c>
      <c r="W1637" s="14" t="n">
        <v>0</v>
      </c>
      <c r="X1637" s="14" t="s">
        <v>86</v>
      </c>
      <c r="Y1637" s="14" t="n">
        <v>240</v>
      </c>
      <c r="Z1637" s="14"/>
      <c r="AA1637" s="14" t="n">
        <v>0</v>
      </c>
      <c r="AB1637" s="14" t="s">
        <v>87</v>
      </c>
      <c r="AC1637" s="14" t="n">
        <v>209</v>
      </c>
      <c r="AD1637" s="14" t="n">
        <v>0</v>
      </c>
      <c r="AE1637" s="14" t="n">
        <v>0</v>
      </c>
      <c r="AF1637" s="14" t="s">
        <v>96</v>
      </c>
      <c r="AG1637" s="15" t="n">
        <v>42568</v>
      </c>
      <c r="AH1637" s="14" t="str">
        <f aca="false">B1637&amp;"|"&amp;C1637&amp;"|"&amp;D1637&amp;"|"&amp;E1637&amp;"|"&amp;F1637&amp;"|"&amp;G1637&amp;"|"&amp;H1637&amp;"|"&amp;I1637&amp;"|"&amp;J1637&amp;"|"&amp;K1637&amp;"|"&amp;L1637&amp;"|"&amp;M1637&amp;"|"&amp;N1637&amp;"|"&amp;O1637&amp;"|"&amp;P1637&amp;"|"&amp;Q1637&amp;"|"&amp;R1637&amp;"|"&amp;S1637&amp;"|"&amp;T1637&amp;"|"&amp;U1637&amp;"|"&amp;V1637&amp;"|"&amp;W1637&amp;"|"&amp;X1637&amp;"|"&amp;Y1637&amp;"|"&amp;Z1637&amp;"|"&amp;AA1637&amp;"|"&amp;AB1637&amp;"|"&amp;AC1637&amp;"|"&amp;AD1637&amp;"|"&amp;AE1637&amp;"|"&amp;AF1637&amp;"|"&amp;AG1637</f>
        <v>Resort Hotel|1|36|2016|July|31|29|0|2|2|0|0|BB|ESP|Online TA|TA/TO|0|0|0|E|E|0|No Deposit|240||0|Transient|209|0|0|Canceled|42568</v>
      </c>
      <c r="AI1637" s="14" t="str">
        <f aca="false">IF(COUNTIF($AH$4:$AH$2603,AH1637)&gt;1,"Duplicate","Unique")</f>
        <v>Unique</v>
      </c>
      <c r="AJ1637" s="14" t="str">
        <f aca="false">IF(COUNTBLANK(B1637:AG1637)&gt;0,"Missing ("&amp;COUNTBLANK(B1637:AG1637)&amp;")","Complete")</f>
        <v>Missing (1)</v>
      </c>
    </row>
    <row r="1638" customFormat="false" ht="15" hidden="false" customHeight="false" outlineLevel="0" collapsed="false">
      <c r="A1638" s="0" t="n">
        <v>1635</v>
      </c>
      <c r="B1638" s="0" t="s">
        <v>90</v>
      </c>
      <c r="C1638" s="0" t="n">
        <v>1</v>
      </c>
      <c r="D1638" s="0" t="n">
        <v>8</v>
      </c>
      <c r="E1638" s="0" t="n">
        <v>2015</v>
      </c>
      <c r="F1638" s="0" t="s">
        <v>111</v>
      </c>
      <c r="G1638" s="0" t="n">
        <v>41</v>
      </c>
      <c r="H1638" s="0" t="n">
        <v>10</v>
      </c>
      <c r="I1638" s="0" t="n">
        <v>2</v>
      </c>
      <c r="J1638" s="0" t="n">
        <v>1</v>
      </c>
      <c r="K1638" s="0" t="n">
        <v>2</v>
      </c>
      <c r="L1638" s="0" t="n">
        <v>0</v>
      </c>
      <c r="M1638" s="0" t="n">
        <v>0</v>
      </c>
      <c r="N1638" s="0" t="s">
        <v>82</v>
      </c>
      <c r="O1638" s="0" t="s">
        <v>92</v>
      </c>
      <c r="P1638" s="0" t="s">
        <v>116</v>
      </c>
      <c r="Q1638" s="0" t="s">
        <v>94</v>
      </c>
      <c r="R1638" s="0" t="n">
        <v>0</v>
      </c>
      <c r="S1638" s="0" t="n">
        <v>1</v>
      </c>
      <c r="T1638" s="0" t="n">
        <v>0</v>
      </c>
      <c r="U1638" s="0" t="s">
        <v>95</v>
      </c>
      <c r="V1638" s="0" t="s">
        <v>109</v>
      </c>
      <c r="W1638" s="0" t="n">
        <v>0</v>
      </c>
      <c r="X1638" s="0" t="s">
        <v>120</v>
      </c>
      <c r="Y1638" s="0" t="n">
        <v>1</v>
      </c>
      <c r="AA1638" s="0" t="n">
        <v>0</v>
      </c>
      <c r="AB1638" s="0" t="s">
        <v>87</v>
      </c>
      <c r="AC1638" s="0" t="n">
        <v>62</v>
      </c>
      <c r="AD1638" s="0" t="n">
        <v>0</v>
      </c>
      <c r="AE1638" s="0" t="n">
        <v>0</v>
      </c>
      <c r="AF1638" s="0" t="s">
        <v>96</v>
      </c>
      <c r="AG1638" s="13" t="n">
        <v>42284</v>
      </c>
      <c r="AH1638" s="0" t="str">
        <f aca="false">B1638&amp;"|"&amp;C1638&amp;"|"&amp;D1638&amp;"|"&amp;E1638&amp;"|"&amp;F1638&amp;"|"&amp;G1638&amp;"|"&amp;H1638&amp;"|"&amp;I1638&amp;"|"&amp;J1638&amp;"|"&amp;K1638&amp;"|"&amp;L1638&amp;"|"&amp;M1638&amp;"|"&amp;N1638&amp;"|"&amp;O1638&amp;"|"&amp;P1638&amp;"|"&amp;Q1638&amp;"|"&amp;R1638&amp;"|"&amp;S1638&amp;"|"&amp;T1638&amp;"|"&amp;U1638&amp;"|"&amp;V1638&amp;"|"&amp;W1638&amp;"|"&amp;X1638&amp;"|"&amp;Y1638&amp;"|"&amp;Z1638&amp;"|"&amp;AA1638&amp;"|"&amp;AB1638&amp;"|"&amp;AC1638&amp;"|"&amp;AD1638&amp;"|"&amp;AE1638&amp;"|"&amp;AF1638&amp;"|"&amp;AG1638</f>
        <v>City Hotel|1|8|2015|October|41|10|2|1|2|0|0|BB|PRT|Groups|TA/TO|0|1|0|A|D|0|Non Refund|1||0|Transient|62|0|0|Canceled|42284</v>
      </c>
      <c r="AI1638" s="0" t="str">
        <f aca="false">IF(COUNTIF($AH$4:$AH$2603,AH1638)&gt;1,"Duplicate","Unique")</f>
        <v>Unique</v>
      </c>
      <c r="AJ1638" s="0" t="str">
        <f aca="false">IF(COUNTBLANK(B1638:AG1638)&gt;0,"Missing ("&amp;COUNTBLANK(B1638:AG1638)&amp;")","Complete")</f>
        <v>Missing (1)</v>
      </c>
    </row>
    <row r="1639" customFormat="false" ht="15" hidden="false" customHeight="false" outlineLevel="0" collapsed="false">
      <c r="A1639" s="14" t="n">
        <v>1636</v>
      </c>
      <c r="B1639" s="14" t="s">
        <v>80</v>
      </c>
      <c r="C1639" s="14" t="n">
        <v>0</v>
      </c>
      <c r="D1639" s="14" t="n">
        <v>0</v>
      </c>
      <c r="E1639" s="14" t="n">
        <v>2016</v>
      </c>
      <c r="F1639" s="14" t="s">
        <v>111</v>
      </c>
      <c r="G1639" s="14" t="n">
        <v>43</v>
      </c>
      <c r="H1639" s="14" t="n">
        <v>18</v>
      </c>
      <c r="I1639" s="14" t="n">
        <v>0</v>
      </c>
      <c r="J1639" s="14" t="n">
        <v>2</v>
      </c>
      <c r="K1639" s="14" t="n">
        <v>1</v>
      </c>
      <c r="L1639" s="14" t="n">
        <v>0</v>
      </c>
      <c r="M1639" s="14" t="n">
        <v>0</v>
      </c>
      <c r="N1639" s="14" t="s">
        <v>82</v>
      </c>
      <c r="O1639" s="14" t="s">
        <v>92</v>
      </c>
      <c r="P1639" s="14" t="s">
        <v>128</v>
      </c>
      <c r="Q1639" s="14" t="s">
        <v>128</v>
      </c>
      <c r="R1639" s="14" t="n">
        <v>1</v>
      </c>
      <c r="S1639" s="14" t="n">
        <v>0</v>
      </c>
      <c r="T1639" s="14" t="n">
        <v>2</v>
      </c>
      <c r="U1639" s="14" t="s">
        <v>95</v>
      </c>
      <c r="V1639" s="14" t="s">
        <v>124</v>
      </c>
      <c r="W1639" s="14" t="n">
        <v>0</v>
      </c>
      <c r="X1639" s="14" t="s">
        <v>86</v>
      </c>
      <c r="Y1639" s="14"/>
      <c r="Z1639" s="14" t="n">
        <v>409</v>
      </c>
      <c r="AA1639" s="14" t="n">
        <v>0</v>
      </c>
      <c r="AB1639" s="14" t="s">
        <v>87</v>
      </c>
      <c r="AC1639" s="14" t="n">
        <v>50</v>
      </c>
      <c r="AD1639" s="14" t="n">
        <v>0</v>
      </c>
      <c r="AE1639" s="14" t="n">
        <v>0</v>
      </c>
      <c r="AF1639" s="14" t="s">
        <v>88</v>
      </c>
      <c r="AG1639" s="15" t="n">
        <v>42663</v>
      </c>
      <c r="AH1639" s="14" t="str">
        <f aca="false">B1639&amp;"|"&amp;C1639&amp;"|"&amp;D1639&amp;"|"&amp;E1639&amp;"|"&amp;F1639&amp;"|"&amp;G1639&amp;"|"&amp;H1639&amp;"|"&amp;I1639&amp;"|"&amp;J1639&amp;"|"&amp;K1639&amp;"|"&amp;L1639&amp;"|"&amp;M1639&amp;"|"&amp;N1639&amp;"|"&amp;O1639&amp;"|"&amp;P1639&amp;"|"&amp;Q1639&amp;"|"&amp;R1639&amp;"|"&amp;S1639&amp;"|"&amp;T1639&amp;"|"&amp;U1639&amp;"|"&amp;V1639&amp;"|"&amp;W1639&amp;"|"&amp;X1639&amp;"|"&amp;Y1639&amp;"|"&amp;Z1639&amp;"|"&amp;AA1639&amp;"|"&amp;AB1639&amp;"|"&amp;AC1639&amp;"|"&amp;AD1639&amp;"|"&amp;AE1639&amp;"|"&amp;AF1639&amp;"|"&amp;AG1639</f>
        <v>Resort Hotel|0|0|2016|October|43|18|0|2|1|0|0|BB|PRT|Corporate|Corporate|1|0|2|A|E|0|No Deposit||409|0|Transient|50|0|0|Check-Out|42663</v>
      </c>
      <c r="AI1639" s="14" t="str">
        <f aca="false">IF(COUNTIF($AH$4:$AH$2603,AH1639)&gt;1,"Duplicate","Unique")</f>
        <v>Unique</v>
      </c>
      <c r="AJ1639" s="14" t="str">
        <f aca="false">IF(COUNTBLANK(B1639:AG1639)&gt;0,"Missing ("&amp;COUNTBLANK(B1639:AG1639)&amp;")","Complete")</f>
        <v>Missing (1)</v>
      </c>
    </row>
    <row r="1640" customFormat="false" ht="15" hidden="false" customHeight="false" outlineLevel="0" collapsed="false">
      <c r="A1640" s="0" t="n">
        <v>1637</v>
      </c>
      <c r="B1640" s="0" t="s">
        <v>90</v>
      </c>
      <c r="C1640" s="0" t="n">
        <v>1</v>
      </c>
      <c r="D1640" s="0" t="n">
        <v>2</v>
      </c>
      <c r="E1640" s="0" t="n">
        <v>2016</v>
      </c>
      <c r="F1640" s="0" t="s">
        <v>106</v>
      </c>
      <c r="G1640" s="0" t="n">
        <v>17</v>
      </c>
      <c r="H1640" s="0" t="n">
        <v>23</v>
      </c>
      <c r="I1640" s="0" t="n">
        <v>2</v>
      </c>
      <c r="J1640" s="0" t="n">
        <v>1</v>
      </c>
      <c r="K1640" s="0" t="n">
        <v>2</v>
      </c>
      <c r="L1640" s="0" t="n">
        <v>0</v>
      </c>
      <c r="M1640" s="0" t="n">
        <v>0</v>
      </c>
      <c r="N1640" s="0" t="s">
        <v>82</v>
      </c>
      <c r="O1640" s="0" t="s">
        <v>163</v>
      </c>
      <c r="P1640" s="0" t="s">
        <v>93</v>
      </c>
      <c r="Q1640" s="0" t="s">
        <v>94</v>
      </c>
      <c r="R1640" s="0" t="n">
        <v>0</v>
      </c>
      <c r="S1640" s="0" t="n">
        <v>0</v>
      </c>
      <c r="T1640" s="0" t="n">
        <v>0</v>
      </c>
      <c r="U1640" s="0" t="s">
        <v>109</v>
      </c>
      <c r="V1640" s="0" t="s">
        <v>109</v>
      </c>
      <c r="W1640" s="0" t="n">
        <v>0</v>
      </c>
      <c r="X1640" s="0" t="s">
        <v>86</v>
      </c>
      <c r="Y1640" s="0" t="n">
        <v>9</v>
      </c>
      <c r="AA1640" s="0" t="n">
        <v>0</v>
      </c>
      <c r="AB1640" s="0" t="s">
        <v>87</v>
      </c>
      <c r="AC1640" s="0" t="n">
        <v>136</v>
      </c>
      <c r="AD1640" s="0" t="n">
        <v>0</v>
      </c>
      <c r="AE1640" s="0" t="n">
        <v>0</v>
      </c>
      <c r="AF1640" s="0" t="s">
        <v>96</v>
      </c>
      <c r="AG1640" s="13" t="n">
        <v>42483</v>
      </c>
      <c r="AH1640" s="0" t="str">
        <f aca="false">B1640&amp;"|"&amp;C1640&amp;"|"&amp;D1640&amp;"|"&amp;E1640&amp;"|"&amp;F1640&amp;"|"&amp;G1640&amp;"|"&amp;H1640&amp;"|"&amp;I1640&amp;"|"&amp;J1640&amp;"|"&amp;K1640&amp;"|"&amp;L1640&amp;"|"&amp;M1640&amp;"|"&amp;N1640&amp;"|"&amp;O1640&amp;"|"&amp;P1640&amp;"|"&amp;Q1640&amp;"|"&amp;R1640&amp;"|"&amp;S1640&amp;"|"&amp;T1640&amp;"|"&amp;U1640&amp;"|"&amp;V1640&amp;"|"&amp;W1640&amp;"|"&amp;X1640&amp;"|"&amp;Y1640&amp;"|"&amp;Z1640&amp;"|"&amp;AA1640&amp;"|"&amp;AB1640&amp;"|"&amp;AC1640&amp;"|"&amp;AD1640&amp;"|"&amp;AE1640&amp;"|"&amp;AF1640&amp;"|"&amp;AG1640</f>
        <v>City Hotel|1|2|2016|April|17|23|2|1|2|0|0|BB|RUS|Online TA|TA/TO|0|0|0|D|D|0|No Deposit|9||0|Transient|136|0|0|Canceled|42483</v>
      </c>
      <c r="AI1640" s="0" t="str">
        <f aca="false">IF(COUNTIF($AH$4:$AH$2603,AH1640)&gt;1,"Duplicate","Unique")</f>
        <v>Unique</v>
      </c>
      <c r="AJ1640" s="0" t="str">
        <f aca="false">IF(COUNTBLANK(B1640:AG1640)&gt;0,"Missing ("&amp;COUNTBLANK(B1640:AG1640)&amp;")","Complete")</f>
        <v>Missing (1)</v>
      </c>
    </row>
    <row r="1641" customFormat="false" ht="15" hidden="false" customHeight="false" outlineLevel="0" collapsed="false">
      <c r="A1641" s="14" t="n">
        <v>1638</v>
      </c>
      <c r="B1641" s="14" t="s">
        <v>80</v>
      </c>
      <c r="C1641" s="14" t="n">
        <v>1</v>
      </c>
      <c r="D1641" s="14" t="n">
        <v>189</v>
      </c>
      <c r="E1641" s="14" t="n">
        <v>2016</v>
      </c>
      <c r="F1641" s="14" t="s">
        <v>106</v>
      </c>
      <c r="G1641" s="14" t="n">
        <v>18</v>
      </c>
      <c r="H1641" s="14" t="n">
        <v>26</v>
      </c>
      <c r="I1641" s="14" t="n">
        <v>0</v>
      </c>
      <c r="J1641" s="14" t="n">
        <v>2</v>
      </c>
      <c r="K1641" s="14" t="n">
        <v>2</v>
      </c>
      <c r="L1641" s="14" t="n">
        <v>0</v>
      </c>
      <c r="M1641" s="14" t="n">
        <v>0</v>
      </c>
      <c r="N1641" s="14" t="s">
        <v>82</v>
      </c>
      <c r="O1641" s="14" t="s">
        <v>92</v>
      </c>
      <c r="P1641" s="14" t="s">
        <v>116</v>
      </c>
      <c r="Q1641" s="14" t="s">
        <v>94</v>
      </c>
      <c r="R1641" s="14" t="n">
        <v>0</v>
      </c>
      <c r="S1641" s="14" t="n">
        <v>0</v>
      </c>
      <c r="T1641" s="14" t="n">
        <v>0</v>
      </c>
      <c r="U1641" s="14" t="s">
        <v>95</v>
      </c>
      <c r="V1641" s="14" t="s">
        <v>95</v>
      </c>
      <c r="W1641" s="14" t="n">
        <v>0</v>
      </c>
      <c r="X1641" s="14" t="s">
        <v>86</v>
      </c>
      <c r="Y1641" s="14" t="n">
        <v>248</v>
      </c>
      <c r="Z1641" s="14"/>
      <c r="AA1641" s="14" t="n">
        <v>0</v>
      </c>
      <c r="AB1641" s="14" t="s">
        <v>101</v>
      </c>
      <c r="AC1641" s="14" t="n">
        <v>46</v>
      </c>
      <c r="AD1641" s="14" t="n">
        <v>0</v>
      </c>
      <c r="AE1641" s="14" t="n">
        <v>0</v>
      </c>
      <c r="AF1641" s="14" t="s">
        <v>96</v>
      </c>
      <c r="AG1641" s="15" t="n">
        <v>42451</v>
      </c>
      <c r="AH1641" s="14" t="str">
        <f aca="false">B1641&amp;"|"&amp;C1641&amp;"|"&amp;D1641&amp;"|"&amp;E1641&amp;"|"&amp;F1641&amp;"|"&amp;G1641&amp;"|"&amp;H1641&amp;"|"&amp;I1641&amp;"|"&amp;J1641&amp;"|"&amp;K1641&amp;"|"&amp;L1641&amp;"|"&amp;M1641&amp;"|"&amp;N1641&amp;"|"&amp;O1641&amp;"|"&amp;P1641&amp;"|"&amp;Q1641&amp;"|"&amp;R1641&amp;"|"&amp;S1641&amp;"|"&amp;T1641&amp;"|"&amp;U1641&amp;"|"&amp;V1641&amp;"|"&amp;W1641&amp;"|"&amp;X1641&amp;"|"&amp;Y1641&amp;"|"&amp;Z1641&amp;"|"&amp;AA1641&amp;"|"&amp;AB1641&amp;"|"&amp;AC1641&amp;"|"&amp;AD1641&amp;"|"&amp;AE1641&amp;"|"&amp;AF1641&amp;"|"&amp;AG1641</f>
        <v>Resort Hotel|1|189|2016|April|18|26|0|2|2|0|0|BB|PRT|Groups|TA/TO|0|0|0|A|A|0|No Deposit|248||0|Transient-Party|46|0|0|Canceled|42451</v>
      </c>
      <c r="AI1641" s="14" t="str">
        <f aca="false">IF(COUNTIF($AH$4:$AH$2603,AH1641)&gt;1,"Duplicate","Unique")</f>
        <v>Unique</v>
      </c>
      <c r="AJ1641" s="14" t="str">
        <f aca="false">IF(COUNTBLANK(B1641:AG1641)&gt;0,"Missing ("&amp;COUNTBLANK(B1641:AG1641)&amp;")","Complete")</f>
        <v>Missing (1)</v>
      </c>
    </row>
    <row r="1642" customFormat="false" ht="15" hidden="false" customHeight="false" outlineLevel="0" collapsed="false">
      <c r="A1642" s="0" t="n">
        <v>1639</v>
      </c>
      <c r="B1642" s="0" t="s">
        <v>90</v>
      </c>
      <c r="C1642" s="0" t="n">
        <v>0</v>
      </c>
      <c r="D1642" s="0" t="n">
        <v>38</v>
      </c>
      <c r="E1642" s="0" t="n">
        <v>2016</v>
      </c>
      <c r="F1642" s="0" t="s">
        <v>91</v>
      </c>
      <c r="G1642" s="0" t="n">
        <v>30</v>
      </c>
      <c r="H1642" s="0" t="n">
        <v>19</v>
      </c>
      <c r="I1642" s="0" t="n">
        <v>0</v>
      </c>
      <c r="J1642" s="0" t="n">
        <v>2</v>
      </c>
      <c r="K1642" s="0" t="n">
        <v>3</v>
      </c>
      <c r="L1642" s="0" t="n">
        <v>0</v>
      </c>
      <c r="M1642" s="0" t="n">
        <v>0</v>
      </c>
      <c r="N1642" s="0" t="s">
        <v>82</v>
      </c>
      <c r="O1642" s="0" t="s">
        <v>134</v>
      </c>
      <c r="P1642" s="0" t="s">
        <v>93</v>
      </c>
      <c r="Q1642" s="0" t="s">
        <v>94</v>
      </c>
      <c r="R1642" s="0" t="n">
        <v>0</v>
      </c>
      <c r="S1642" s="0" t="n">
        <v>0</v>
      </c>
      <c r="T1642" s="0" t="n">
        <v>0</v>
      </c>
      <c r="U1642" s="0" t="s">
        <v>109</v>
      </c>
      <c r="V1642" s="0" t="s">
        <v>109</v>
      </c>
      <c r="W1642" s="0" t="n">
        <v>0</v>
      </c>
      <c r="X1642" s="0" t="s">
        <v>86</v>
      </c>
      <c r="Y1642" s="0" t="n">
        <v>9</v>
      </c>
      <c r="AA1642" s="0" t="n">
        <v>0</v>
      </c>
      <c r="AB1642" s="0" t="s">
        <v>87</v>
      </c>
      <c r="AC1642" s="0" t="n">
        <v>159.3</v>
      </c>
      <c r="AD1642" s="0" t="n">
        <v>1</v>
      </c>
      <c r="AE1642" s="0" t="n">
        <v>1</v>
      </c>
      <c r="AF1642" s="0" t="s">
        <v>88</v>
      </c>
      <c r="AG1642" s="13" t="n">
        <v>42572</v>
      </c>
      <c r="AH1642" s="0" t="str">
        <f aca="false">B1642&amp;"|"&amp;C1642&amp;"|"&amp;D1642&amp;"|"&amp;E1642&amp;"|"&amp;F1642&amp;"|"&amp;G1642&amp;"|"&amp;H1642&amp;"|"&amp;I1642&amp;"|"&amp;J1642&amp;"|"&amp;K1642&amp;"|"&amp;L1642&amp;"|"&amp;M1642&amp;"|"&amp;N1642&amp;"|"&amp;O1642&amp;"|"&amp;P1642&amp;"|"&amp;Q1642&amp;"|"&amp;R1642&amp;"|"&amp;S1642&amp;"|"&amp;T1642&amp;"|"&amp;U1642&amp;"|"&amp;V1642&amp;"|"&amp;W1642&amp;"|"&amp;X1642&amp;"|"&amp;Y1642&amp;"|"&amp;Z1642&amp;"|"&amp;AA1642&amp;"|"&amp;AB1642&amp;"|"&amp;AC1642&amp;"|"&amp;AD1642&amp;"|"&amp;AE1642&amp;"|"&amp;AF1642&amp;"|"&amp;AG1642</f>
        <v>City Hotel|0|38|2016|July|30|19|0|2|3|0|0|BB|AUT|Online TA|TA/TO|0|0|0|D|D|0|No Deposit|9||0|Transient|159.3|1|1|Check-Out|42572</v>
      </c>
      <c r="AI1642" s="0" t="str">
        <f aca="false">IF(COUNTIF($AH$4:$AH$2603,AH1642)&gt;1,"Duplicate","Unique")</f>
        <v>Unique</v>
      </c>
      <c r="AJ1642" s="0" t="str">
        <f aca="false">IF(COUNTBLANK(B1642:AG1642)&gt;0,"Missing ("&amp;COUNTBLANK(B1642:AG1642)&amp;")","Complete")</f>
        <v>Missing (1)</v>
      </c>
    </row>
    <row r="1643" customFormat="false" ht="15" hidden="false" customHeight="false" outlineLevel="0" collapsed="false">
      <c r="A1643" s="14" t="n">
        <v>1640</v>
      </c>
      <c r="B1643" s="14" t="s">
        <v>90</v>
      </c>
      <c r="C1643" s="14" t="n">
        <v>0</v>
      </c>
      <c r="D1643" s="14" t="n">
        <v>36</v>
      </c>
      <c r="E1643" s="14" t="n">
        <v>2016</v>
      </c>
      <c r="F1643" s="14" t="s">
        <v>114</v>
      </c>
      <c r="G1643" s="14" t="n">
        <v>38</v>
      </c>
      <c r="H1643" s="14" t="n">
        <v>11</v>
      </c>
      <c r="I1643" s="14" t="n">
        <v>2</v>
      </c>
      <c r="J1643" s="14" t="n">
        <v>3</v>
      </c>
      <c r="K1643" s="14" t="n">
        <v>1</v>
      </c>
      <c r="L1643" s="14" t="n">
        <v>0</v>
      </c>
      <c r="M1643" s="14" t="n">
        <v>0</v>
      </c>
      <c r="N1643" s="14" t="s">
        <v>82</v>
      </c>
      <c r="O1643" s="14" t="s">
        <v>158</v>
      </c>
      <c r="P1643" s="14" t="s">
        <v>128</v>
      </c>
      <c r="Q1643" s="14" t="s">
        <v>128</v>
      </c>
      <c r="R1643" s="14" t="n">
        <v>0</v>
      </c>
      <c r="S1643" s="14" t="n">
        <v>0</v>
      </c>
      <c r="T1643" s="14" t="n">
        <v>0</v>
      </c>
      <c r="U1643" s="14" t="s">
        <v>109</v>
      </c>
      <c r="V1643" s="14" t="s">
        <v>109</v>
      </c>
      <c r="W1643" s="14" t="n">
        <v>0</v>
      </c>
      <c r="X1643" s="14" t="s">
        <v>86</v>
      </c>
      <c r="Y1643" s="14"/>
      <c r="Z1643" s="14" t="n">
        <v>186</v>
      </c>
      <c r="AA1643" s="14" t="n">
        <v>0</v>
      </c>
      <c r="AB1643" s="14" t="s">
        <v>87</v>
      </c>
      <c r="AC1643" s="14" t="n">
        <v>110</v>
      </c>
      <c r="AD1643" s="14" t="n">
        <v>0</v>
      </c>
      <c r="AE1643" s="14" t="n">
        <v>0</v>
      </c>
      <c r="AF1643" s="14" t="s">
        <v>88</v>
      </c>
      <c r="AG1643" s="15" t="n">
        <v>42629</v>
      </c>
      <c r="AH1643" s="14" t="str">
        <f aca="false">B1643&amp;"|"&amp;C1643&amp;"|"&amp;D1643&amp;"|"&amp;E1643&amp;"|"&amp;F1643&amp;"|"&amp;G1643&amp;"|"&amp;H1643&amp;"|"&amp;I1643&amp;"|"&amp;J1643&amp;"|"&amp;K1643&amp;"|"&amp;L1643&amp;"|"&amp;M1643&amp;"|"&amp;N1643&amp;"|"&amp;O1643&amp;"|"&amp;P1643&amp;"|"&amp;Q1643&amp;"|"&amp;R1643&amp;"|"&amp;S1643&amp;"|"&amp;T1643&amp;"|"&amp;U1643&amp;"|"&amp;V1643&amp;"|"&amp;W1643&amp;"|"&amp;X1643&amp;"|"&amp;Y1643&amp;"|"&amp;Z1643&amp;"|"&amp;AA1643&amp;"|"&amp;AB1643&amp;"|"&amp;AC1643&amp;"|"&amp;AD1643&amp;"|"&amp;AE1643&amp;"|"&amp;AF1643&amp;"|"&amp;AG1643</f>
        <v>City Hotel|0|36|2016|September|38|11|2|3|1|0|0|BB|ITA|Corporate|Corporate|0|0|0|D|D|0|No Deposit||186|0|Transient|110|0|0|Check-Out|42629</v>
      </c>
      <c r="AI1643" s="14" t="str">
        <f aca="false">IF(COUNTIF($AH$4:$AH$2603,AH1643)&gt;1,"Duplicate","Unique")</f>
        <v>Unique</v>
      </c>
      <c r="AJ1643" s="14" t="str">
        <f aca="false">IF(COUNTBLANK(B1643:AG1643)&gt;0,"Missing ("&amp;COUNTBLANK(B1643:AG1643)&amp;")","Complete")</f>
        <v>Missing (1)</v>
      </c>
    </row>
    <row r="1644" customFormat="false" ht="15" hidden="false" customHeight="false" outlineLevel="0" collapsed="false">
      <c r="A1644" s="0" t="n">
        <v>1641</v>
      </c>
      <c r="B1644" s="0" t="s">
        <v>90</v>
      </c>
      <c r="C1644" s="0" t="n">
        <v>1</v>
      </c>
      <c r="D1644" s="0" t="n">
        <v>65</v>
      </c>
      <c r="E1644" s="0" t="n">
        <v>2016</v>
      </c>
      <c r="F1644" s="0" t="s">
        <v>91</v>
      </c>
      <c r="G1644" s="0" t="n">
        <v>28</v>
      </c>
      <c r="H1644" s="0" t="n">
        <v>9</v>
      </c>
      <c r="I1644" s="0" t="n">
        <v>1</v>
      </c>
      <c r="J1644" s="0" t="n">
        <v>1</v>
      </c>
      <c r="K1644" s="0" t="n">
        <v>3</v>
      </c>
      <c r="L1644" s="0" t="n">
        <v>0</v>
      </c>
      <c r="M1644" s="0" t="n">
        <v>0</v>
      </c>
      <c r="N1644" s="0" t="s">
        <v>82</v>
      </c>
      <c r="O1644" s="0" t="s">
        <v>83</v>
      </c>
      <c r="P1644" s="0" t="s">
        <v>93</v>
      </c>
      <c r="Q1644" s="0" t="s">
        <v>94</v>
      </c>
      <c r="R1644" s="0" t="n">
        <v>0</v>
      </c>
      <c r="S1644" s="0" t="n">
        <v>0</v>
      </c>
      <c r="T1644" s="0" t="n">
        <v>0</v>
      </c>
      <c r="U1644" s="0" t="s">
        <v>109</v>
      </c>
      <c r="V1644" s="0" t="s">
        <v>109</v>
      </c>
      <c r="W1644" s="0" t="n">
        <v>0</v>
      </c>
      <c r="X1644" s="0" t="s">
        <v>86</v>
      </c>
      <c r="Y1644" s="0" t="n">
        <v>9</v>
      </c>
      <c r="AA1644" s="0" t="n">
        <v>0</v>
      </c>
      <c r="AB1644" s="0" t="s">
        <v>87</v>
      </c>
      <c r="AC1644" s="0" t="n">
        <v>148.5</v>
      </c>
      <c r="AD1644" s="0" t="n">
        <v>0</v>
      </c>
      <c r="AE1644" s="0" t="n">
        <v>0</v>
      </c>
      <c r="AF1644" s="0" t="s">
        <v>96</v>
      </c>
      <c r="AG1644" s="13" t="n">
        <v>42495</v>
      </c>
      <c r="AH1644" s="0" t="str">
        <f aca="false">B1644&amp;"|"&amp;C1644&amp;"|"&amp;D1644&amp;"|"&amp;E1644&amp;"|"&amp;F1644&amp;"|"&amp;G1644&amp;"|"&amp;H1644&amp;"|"&amp;I1644&amp;"|"&amp;J1644&amp;"|"&amp;K1644&amp;"|"&amp;L1644&amp;"|"&amp;M1644&amp;"|"&amp;N1644&amp;"|"&amp;O1644&amp;"|"&amp;P1644&amp;"|"&amp;Q1644&amp;"|"&amp;R1644&amp;"|"&amp;S1644&amp;"|"&amp;T1644&amp;"|"&amp;U1644&amp;"|"&amp;V1644&amp;"|"&amp;W1644&amp;"|"&amp;X1644&amp;"|"&amp;Y1644&amp;"|"&amp;Z1644&amp;"|"&amp;AA1644&amp;"|"&amp;AB1644&amp;"|"&amp;AC1644&amp;"|"&amp;AD1644&amp;"|"&amp;AE1644&amp;"|"&amp;AF1644&amp;"|"&amp;AG1644</f>
        <v>City Hotel|1|65|2016|July|28|9|1|1|3|0|0|BB|GBR|Online TA|TA/TO|0|0|0|D|D|0|No Deposit|9||0|Transient|148.5|0|0|Canceled|42495</v>
      </c>
      <c r="AI1644" s="0" t="str">
        <f aca="false">IF(COUNTIF($AH$4:$AH$2603,AH1644)&gt;1,"Duplicate","Unique")</f>
        <v>Unique</v>
      </c>
      <c r="AJ1644" s="0" t="str">
        <f aca="false">IF(COUNTBLANK(B1644:AG1644)&gt;0,"Missing ("&amp;COUNTBLANK(B1644:AG1644)&amp;")","Complete")</f>
        <v>Missing (1)</v>
      </c>
    </row>
    <row r="1645" customFormat="false" ht="15" hidden="false" customHeight="false" outlineLevel="0" collapsed="false">
      <c r="A1645" s="14" t="n">
        <v>1642</v>
      </c>
      <c r="B1645" s="14" t="s">
        <v>80</v>
      </c>
      <c r="C1645" s="14" t="n">
        <v>0</v>
      </c>
      <c r="D1645" s="14" t="n">
        <v>2</v>
      </c>
      <c r="E1645" s="14" t="n">
        <v>2016</v>
      </c>
      <c r="F1645" s="14" t="s">
        <v>126</v>
      </c>
      <c r="G1645" s="14" t="n">
        <v>4</v>
      </c>
      <c r="H1645" s="14" t="n">
        <v>20</v>
      </c>
      <c r="I1645" s="14" t="n">
        <v>0</v>
      </c>
      <c r="J1645" s="14" t="n">
        <v>1</v>
      </c>
      <c r="K1645" s="14" t="n">
        <v>2</v>
      </c>
      <c r="L1645" s="14" t="n">
        <v>0</v>
      </c>
      <c r="M1645" s="14" t="n">
        <v>0</v>
      </c>
      <c r="N1645" s="14" t="s">
        <v>82</v>
      </c>
      <c r="O1645" s="14" t="s">
        <v>92</v>
      </c>
      <c r="P1645" s="14" t="s">
        <v>93</v>
      </c>
      <c r="Q1645" s="14" t="s">
        <v>94</v>
      </c>
      <c r="R1645" s="14" t="n">
        <v>0</v>
      </c>
      <c r="S1645" s="14" t="n">
        <v>0</v>
      </c>
      <c r="T1645" s="14" t="n">
        <v>0</v>
      </c>
      <c r="U1645" s="14" t="s">
        <v>95</v>
      </c>
      <c r="V1645" s="14" t="s">
        <v>109</v>
      </c>
      <c r="W1645" s="14" t="n">
        <v>0</v>
      </c>
      <c r="X1645" s="14" t="s">
        <v>86</v>
      </c>
      <c r="Y1645" s="14" t="n">
        <v>240</v>
      </c>
      <c r="Z1645" s="14"/>
      <c r="AA1645" s="14" t="n">
        <v>0</v>
      </c>
      <c r="AB1645" s="14" t="s">
        <v>87</v>
      </c>
      <c r="AC1645" s="14" t="n">
        <v>48</v>
      </c>
      <c r="AD1645" s="14" t="n">
        <v>1</v>
      </c>
      <c r="AE1645" s="14" t="n">
        <v>0</v>
      </c>
      <c r="AF1645" s="14" t="s">
        <v>88</v>
      </c>
      <c r="AG1645" s="15" t="n">
        <v>42390</v>
      </c>
      <c r="AH1645" s="14" t="str">
        <f aca="false">B1645&amp;"|"&amp;C1645&amp;"|"&amp;D1645&amp;"|"&amp;E1645&amp;"|"&amp;F1645&amp;"|"&amp;G1645&amp;"|"&amp;H1645&amp;"|"&amp;I1645&amp;"|"&amp;J1645&amp;"|"&amp;K1645&amp;"|"&amp;L1645&amp;"|"&amp;M1645&amp;"|"&amp;N1645&amp;"|"&amp;O1645&amp;"|"&amp;P1645&amp;"|"&amp;Q1645&amp;"|"&amp;R1645&amp;"|"&amp;S1645&amp;"|"&amp;T1645&amp;"|"&amp;U1645&amp;"|"&amp;V1645&amp;"|"&amp;W1645&amp;"|"&amp;X1645&amp;"|"&amp;Y1645&amp;"|"&amp;Z1645&amp;"|"&amp;AA1645&amp;"|"&amp;AB1645&amp;"|"&amp;AC1645&amp;"|"&amp;AD1645&amp;"|"&amp;AE1645&amp;"|"&amp;AF1645&amp;"|"&amp;AG1645</f>
        <v>Resort Hotel|0|2|2016|January|4|20|0|1|2|0|0|BB|PRT|Online TA|TA/TO|0|0|0|A|D|0|No Deposit|240||0|Transient|48|1|0|Check-Out|42390</v>
      </c>
      <c r="AI1645" s="14" t="str">
        <f aca="false">IF(COUNTIF($AH$4:$AH$2603,AH1645)&gt;1,"Duplicate","Unique")</f>
        <v>Unique</v>
      </c>
      <c r="AJ1645" s="14" t="str">
        <f aca="false">IF(COUNTBLANK(B1645:AG1645)&gt;0,"Missing ("&amp;COUNTBLANK(B1645:AG1645)&amp;")","Complete")</f>
        <v>Missing (1)</v>
      </c>
    </row>
    <row r="1646" customFormat="false" ht="15" hidden="false" customHeight="false" outlineLevel="0" collapsed="false">
      <c r="A1646" s="0" t="n">
        <v>1643</v>
      </c>
      <c r="B1646" s="0" t="s">
        <v>90</v>
      </c>
      <c r="C1646" s="0" t="n">
        <v>0</v>
      </c>
      <c r="D1646" s="0" t="n">
        <v>504</v>
      </c>
      <c r="E1646" s="0" t="n">
        <v>2017</v>
      </c>
      <c r="F1646" s="0" t="s">
        <v>119</v>
      </c>
      <c r="G1646" s="0" t="n">
        <v>32</v>
      </c>
      <c r="H1646" s="0" t="n">
        <v>12</v>
      </c>
      <c r="I1646" s="0" t="n">
        <v>2</v>
      </c>
      <c r="J1646" s="0" t="n">
        <v>1</v>
      </c>
      <c r="K1646" s="0" t="n">
        <v>2</v>
      </c>
      <c r="L1646" s="0" t="n">
        <v>0</v>
      </c>
      <c r="M1646" s="0" t="n">
        <v>0</v>
      </c>
      <c r="N1646" s="0" t="s">
        <v>82</v>
      </c>
      <c r="O1646" s="0" t="s">
        <v>123</v>
      </c>
      <c r="P1646" s="0" t="s">
        <v>99</v>
      </c>
      <c r="Q1646" s="0" t="s">
        <v>94</v>
      </c>
      <c r="R1646" s="0" t="n">
        <v>0</v>
      </c>
      <c r="S1646" s="0" t="n">
        <v>0</v>
      </c>
      <c r="T1646" s="0" t="n">
        <v>0</v>
      </c>
      <c r="U1646" s="0" t="s">
        <v>95</v>
      </c>
      <c r="V1646" s="0" t="s">
        <v>95</v>
      </c>
      <c r="W1646" s="0" t="n">
        <v>0</v>
      </c>
      <c r="X1646" s="0" t="s">
        <v>86</v>
      </c>
      <c r="Y1646" s="0" t="n">
        <v>229</v>
      </c>
      <c r="AA1646" s="0" t="n">
        <v>0</v>
      </c>
      <c r="AB1646" s="0" t="s">
        <v>101</v>
      </c>
      <c r="AC1646" s="0" t="n">
        <v>112.67</v>
      </c>
      <c r="AD1646" s="0" t="n">
        <v>0</v>
      </c>
      <c r="AE1646" s="0" t="n">
        <v>1</v>
      </c>
      <c r="AF1646" s="0" t="s">
        <v>88</v>
      </c>
      <c r="AG1646" s="13" t="n">
        <v>42962</v>
      </c>
      <c r="AH1646" s="0" t="str">
        <f aca="false">B1646&amp;"|"&amp;C1646&amp;"|"&amp;D1646&amp;"|"&amp;E1646&amp;"|"&amp;F1646&amp;"|"&amp;G1646&amp;"|"&amp;H1646&amp;"|"&amp;I1646&amp;"|"&amp;J1646&amp;"|"&amp;K1646&amp;"|"&amp;L1646&amp;"|"&amp;M1646&amp;"|"&amp;N1646&amp;"|"&amp;O1646&amp;"|"&amp;P1646&amp;"|"&amp;Q1646&amp;"|"&amp;R1646&amp;"|"&amp;S1646&amp;"|"&amp;T1646&amp;"|"&amp;U1646&amp;"|"&amp;V1646&amp;"|"&amp;W1646&amp;"|"&amp;X1646&amp;"|"&amp;Y1646&amp;"|"&amp;Z1646&amp;"|"&amp;AA1646&amp;"|"&amp;AB1646&amp;"|"&amp;AC1646&amp;"|"&amp;AD1646&amp;"|"&amp;AE1646&amp;"|"&amp;AF1646&amp;"|"&amp;AG1646</f>
        <v>City Hotel|0|504|2017|August|32|12|2|1|2|0|0|BB|USA|Offline TA/TO|TA/TO|0|0|0|A|A|0|No Deposit|229||0|Transient-Party|112.67|0|1|Check-Out|42962</v>
      </c>
      <c r="AI1646" s="0" t="str">
        <f aca="false">IF(COUNTIF($AH$4:$AH$2603,AH1646)&gt;1,"Duplicate","Unique")</f>
        <v>Unique</v>
      </c>
      <c r="AJ1646" s="0" t="str">
        <f aca="false">IF(COUNTBLANK(B1646:AG1646)&gt;0,"Missing ("&amp;COUNTBLANK(B1646:AG1646)&amp;")","Complete")</f>
        <v>Missing (1)</v>
      </c>
    </row>
    <row r="1647" customFormat="false" ht="15" hidden="false" customHeight="false" outlineLevel="0" collapsed="false">
      <c r="A1647" s="14" t="n">
        <v>1644</v>
      </c>
      <c r="B1647" s="14" t="s">
        <v>80</v>
      </c>
      <c r="C1647" s="14" t="n">
        <v>0</v>
      </c>
      <c r="D1647" s="14" t="n">
        <v>167</v>
      </c>
      <c r="E1647" s="14" t="n">
        <v>2017</v>
      </c>
      <c r="F1647" s="14" t="s">
        <v>91</v>
      </c>
      <c r="G1647" s="14" t="n">
        <v>29</v>
      </c>
      <c r="H1647" s="14" t="n">
        <v>22</v>
      </c>
      <c r="I1647" s="14" t="n">
        <v>2</v>
      </c>
      <c r="J1647" s="14" t="n">
        <v>6</v>
      </c>
      <c r="K1647" s="14" t="n">
        <v>2</v>
      </c>
      <c r="L1647" s="14" t="n">
        <v>0</v>
      </c>
      <c r="M1647" s="14" t="n">
        <v>0</v>
      </c>
      <c r="N1647" s="14" t="s">
        <v>112</v>
      </c>
      <c r="O1647" s="14" t="s">
        <v>92</v>
      </c>
      <c r="P1647" s="14" t="s">
        <v>93</v>
      </c>
      <c r="Q1647" s="14" t="s">
        <v>94</v>
      </c>
      <c r="R1647" s="14" t="n">
        <v>0</v>
      </c>
      <c r="S1647" s="14" t="n">
        <v>0</v>
      </c>
      <c r="T1647" s="14" t="n">
        <v>0</v>
      </c>
      <c r="U1647" s="14" t="s">
        <v>109</v>
      </c>
      <c r="V1647" s="14" t="s">
        <v>109</v>
      </c>
      <c r="W1647" s="14" t="n">
        <v>1</v>
      </c>
      <c r="X1647" s="14" t="s">
        <v>86</v>
      </c>
      <c r="Y1647" s="14" t="n">
        <v>314</v>
      </c>
      <c r="Z1647" s="14"/>
      <c r="AA1647" s="14" t="n">
        <v>0</v>
      </c>
      <c r="AB1647" s="14" t="s">
        <v>87</v>
      </c>
      <c r="AC1647" s="14" t="n">
        <v>154.8</v>
      </c>
      <c r="AD1647" s="14" t="n">
        <v>0</v>
      </c>
      <c r="AE1647" s="14" t="n">
        <v>0</v>
      </c>
      <c r="AF1647" s="14" t="s">
        <v>88</v>
      </c>
      <c r="AG1647" s="15" t="n">
        <v>42946</v>
      </c>
      <c r="AH1647" s="14" t="str">
        <f aca="false">B1647&amp;"|"&amp;C1647&amp;"|"&amp;D1647&amp;"|"&amp;E1647&amp;"|"&amp;F1647&amp;"|"&amp;G1647&amp;"|"&amp;H1647&amp;"|"&amp;I1647&amp;"|"&amp;J1647&amp;"|"&amp;K1647&amp;"|"&amp;L1647&amp;"|"&amp;M1647&amp;"|"&amp;N1647&amp;"|"&amp;O1647&amp;"|"&amp;P1647&amp;"|"&amp;Q1647&amp;"|"&amp;R1647&amp;"|"&amp;S1647&amp;"|"&amp;T1647&amp;"|"&amp;U1647&amp;"|"&amp;V1647&amp;"|"&amp;W1647&amp;"|"&amp;X1647&amp;"|"&amp;Y1647&amp;"|"&amp;Z1647&amp;"|"&amp;AA1647&amp;"|"&amp;AB1647&amp;"|"&amp;AC1647&amp;"|"&amp;AD1647&amp;"|"&amp;AE1647&amp;"|"&amp;AF1647&amp;"|"&amp;AG1647</f>
        <v>Resort Hotel|0|167|2017|July|29|22|2|6|2|0|0|HB|PRT|Online TA|TA/TO|0|0|0|D|D|1|No Deposit|314||0|Transient|154.8|0|0|Check-Out|42946</v>
      </c>
      <c r="AI1647" s="14" t="str">
        <f aca="false">IF(COUNTIF($AH$4:$AH$2603,AH1647)&gt;1,"Duplicate","Unique")</f>
        <v>Unique</v>
      </c>
      <c r="AJ1647" s="14" t="str">
        <f aca="false">IF(COUNTBLANK(B1647:AG1647)&gt;0,"Missing ("&amp;COUNTBLANK(B1647:AG1647)&amp;")","Complete")</f>
        <v>Missing (1)</v>
      </c>
    </row>
    <row r="1648" customFormat="false" ht="15" hidden="false" customHeight="false" outlineLevel="0" collapsed="false">
      <c r="A1648" s="0" t="n">
        <v>1645</v>
      </c>
      <c r="B1648" s="0" t="s">
        <v>80</v>
      </c>
      <c r="C1648" s="0" t="n">
        <v>1</v>
      </c>
      <c r="D1648" s="0" t="n">
        <v>41</v>
      </c>
      <c r="E1648" s="0" t="n">
        <v>2016</v>
      </c>
      <c r="F1648" s="0" t="s">
        <v>119</v>
      </c>
      <c r="G1648" s="0" t="n">
        <v>33</v>
      </c>
      <c r="H1648" s="0" t="n">
        <v>12</v>
      </c>
      <c r="I1648" s="0" t="n">
        <v>2</v>
      </c>
      <c r="J1648" s="0" t="n">
        <v>2</v>
      </c>
      <c r="K1648" s="0" t="n">
        <v>2</v>
      </c>
      <c r="L1648" s="0" t="n">
        <v>1</v>
      </c>
      <c r="M1648" s="0" t="n">
        <v>0</v>
      </c>
      <c r="N1648" s="0" t="s">
        <v>82</v>
      </c>
      <c r="O1648" s="0" t="s">
        <v>163</v>
      </c>
      <c r="P1648" s="0" t="s">
        <v>84</v>
      </c>
      <c r="Q1648" s="0" t="s">
        <v>84</v>
      </c>
      <c r="R1648" s="0" t="n">
        <v>0</v>
      </c>
      <c r="S1648" s="0" t="n">
        <v>0</v>
      </c>
      <c r="T1648" s="0" t="n">
        <v>0</v>
      </c>
      <c r="U1648" s="0" t="s">
        <v>85</v>
      </c>
      <c r="V1648" s="0" t="s">
        <v>85</v>
      </c>
      <c r="W1648" s="0" t="n">
        <v>0</v>
      </c>
      <c r="X1648" s="0" t="s">
        <v>86</v>
      </c>
      <c r="Y1648" s="0" t="n">
        <v>250</v>
      </c>
      <c r="AA1648" s="0" t="n">
        <v>0</v>
      </c>
      <c r="AB1648" s="0" t="s">
        <v>87</v>
      </c>
      <c r="AC1648" s="0" t="n">
        <v>234.6</v>
      </c>
      <c r="AD1648" s="0" t="n">
        <v>0</v>
      </c>
      <c r="AE1648" s="0" t="n">
        <v>0</v>
      </c>
      <c r="AF1648" s="0" t="s">
        <v>96</v>
      </c>
      <c r="AG1648" s="13" t="n">
        <v>42590</v>
      </c>
      <c r="AH1648" s="0" t="str">
        <f aca="false">B1648&amp;"|"&amp;C1648&amp;"|"&amp;D1648&amp;"|"&amp;E1648&amp;"|"&amp;F1648&amp;"|"&amp;G1648&amp;"|"&amp;H1648&amp;"|"&amp;I1648&amp;"|"&amp;J1648&amp;"|"&amp;K1648&amp;"|"&amp;L1648&amp;"|"&amp;M1648&amp;"|"&amp;N1648&amp;"|"&amp;O1648&amp;"|"&amp;P1648&amp;"|"&amp;Q1648&amp;"|"&amp;R1648&amp;"|"&amp;S1648&amp;"|"&amp;T1648&amp;"|"&amp;U1648&amp;"|"&amp;V1648&amp;"|"&amp;W1648&amp;"|"&amp;X1648&amp;"|"&amp;Y1648&amp;"|"&amp;Z1648&amp;"|"&amp;AA1648&amp;"|"&amp;AB1648&amp;"|"&amp;AC1648&amp;"|"&amp;AD1648&amp;"|"&amp;AE1648&amp;"|"&amp;AF1648&amp;"|"&amp;AG1648</f>
        <v>Resort Hotel|1|41|2016|August|33|12|2|2|2|1|0|BB|RUS|Direct|Direct|0|0|0|F|F|0|No Deposit|250||0|Transient|234.6|0|0|Canceled|42590</v>
      </c>
      <c r="AI1648" s="0" t="str">
        <f aca="false">IF(COUNTIF($AH$4:$AH$2603,AH1648)&gt;1,"Duplicate","Unique")</f>
        <v>Unique</v>
      </c>
      <c r="AJ1648" s="0" t="str">
        <f aca="false">IF(COUNTBLANK(B1648:AG1648)&gt;0,"Missing ("&amp;COUNTBLANK(B1648:AG1648)&amp;")","Complete")</f>
        <v>Missing (1)</v>
      </c>
    </row>
    <row r="1649" customFormat="false" ht="15" hidden="false" customHeight="false" outlineLevel="0" collapsed="false">
      <c r="A1649" s="14" t="n">
        <v>1646</v>
      </c>
      <c r="B1649" s="14" t="s">
        <v>90</v>
      </c>
      <c r="C1649" s="14" t="n">
        <v>0</v>
      </c>
      <c r="D1649" s="14" t="n">
        <v>118</v>
      </c>
      <c r="E1649" s="14" t="n">
        <v>2016</v>
      </c>
      <c r="F1649" s="14" t="s">
        <v>135</v>
      </c>
      <c r="G1649" s="14" t="n">
        <v>24</v>
      </c>
      <c r="H1649" s="14" t="n">
        <v>6</v>
      </c>
      <c r="I1649" s="14" t="n">
        <v>1</v>
      </c>
      <c r="J1649" s="14" t="n">
        <v>2</v>
      </c>
      <c r="K1649" s="14" t="n">
        <v>1</v>
      </c>
      <c r="L1649" s="14" t="n">
        <v>0</v>
      </c>
      <c r="M1649" s="14" t="n">
        <v>0</v>
      </c>
      <c r="N1649" s="14" t="s">
        <v>82</v>
      </c>
      <c r="O1649" s="14" t="s">
        <v>170</v>
      </c>
      <c r="P1649" s="14" t="s">
        <v>99</v>
      </c>
      <c r="Q1649" s="14" t="s">
        <v>128</v>
      </c>
      <c r="R1649" s="14" t="n">
        <v>0</v>
      </c>
      <c r="S1649" s="14" t="n">
        <v>0</v>
      </c>
      <c r="T1649" s="14" t="n">
        <v>0</v>
      </c>
      <c r="U1649" s="14" t="s">
        <v>95</v>
      </c>
      <c r="V1649" s="14" t="s">
        <v>95</v>
      </c>
      <c r="W1649" s="14" t="n">
        <v>0</v>
      </c>
      <c r="X1649" s="14" t="s">
        <v>86</v>
      </c>
      <c r="Y1649" s="14" t="n">
        <v>191</v>
      </c>
      <c r="Z1649" s="14"/>
      <c r="AA1649" s="14" t="n">
        <v>0</v>
      </c>
      <c r="AB1649" s="14" t="s">
        <v>101</v>
      </c>
      <c r="AC1649" s="14" t="n">
        <v>110</v>
      </c>
      <c r="AD1649" s="14" t="n">
        <v>0</v>
      </c>
      <c r="AE1649" s="14" t="n">
        <v>0</v>
      </c>
      <c r="AF1649" s="14" t="s">
        <v>88</v>
      </c>
      <c r="AG1649" s="15" t="n">
        <v>42530</v>
      </c>
      <c r="AH1649" s="14" t="str">
        <f aca="false">B1649&amp;"|"&amp;C1649&amp;"|"&amp;D1649&amp;"|"&amp;E1649&amp;"|"&amp;F1649&amp;"|"&amp;G1649&amp;"|"&amp;H1649&amp;"|"&amp;I1649&amp;"|"&amp;J1649&amp;"|"&amp;K1649&amp;"|"&amp;L1649&amp;"|"&amp;M1649&amp;"|"&amp;N1649&amp;"|"&amp;O1649&amp;"|"&amp;P1649&amp;"|"&amp;Q1649&amp;"|"&amp;R1649&amp;"|"&amp;S1649&amp;"|"&amp;T1649&amp;"|"&amp;U1649&amp;"|"&amp;V1649&amp;"|"&amp;W1649&amp;"|"&amp;X1649&amp;"|"&amp;Y1649&amp;"|"&amp;Z1649&amp;"|"&amp;AA1649&amp;"|"&amp;AB1649&amp;"|"&amp;AC1649&amp;"|"&amp;AD1649&amp;"|"&amp;AE1649&amp;"|"&amp;AF1649&amp;"|"&amp;AG1649</f>
        <v>City Hotel|0|118|2016|June|24|6|1|2|1|0|0|BB|HUN|Offline TA/TO|Corporate|0|0|0|A|A|0|No Deposit|191||0|Transient-Party|110|0|0|Check-Out|42530</v>
      </c>
      <c r="AI1649" s="14" t="str">
        <f aca="false">IF(COUNTIF($AH$4:$AH$2603,AH1649)&gt;1,"Duplicate","Unique")</f>
        <v>Unique</v>
      </c>
      <c r="AJ1649" s="14" t="str">
        <f aca="false">IF(COUNTBLANK(B1649:AG1649)&gt;0,"Missing ("&amp;COUNTBLANK(B1649:AG1649)&amp;")","Complete")</f>
        <v>Missing (1)</v>
      </c>
    </row>
    <row r="1650" customFormat="false" ht="15" hidden="false" customHeight="false" outlineLevel="0" collapsed="false">
      <c r="A1650" s="0" t="n">
        <v>1647</v>
      </c>
      <c r="B1650" s="0" t="s">
        <v>90</v>
      </c>
      <c r="C1650" s="0" t="n">
        <v>0</v>
      </c>
      <c r="D1650" s="0" t="n">
        <v>174</v>
      </c>
      <c r="E1650" s="0" t="n">
        <v>2017</v>
      </c>
      <c r="F1650" s="0" t="s">
        <v>103</v>
      </c>
      <c r="G1650" s="0" t="n">
        <v>11</v>
      </c>
      <c r="H1650" s="0" t="n">
        <v>18</v>
      </c>
      <c r="I1650" s="0" t="n">
        <v>0</v>
      </c>
      <c r="J1650" s="0" t="n">
        <v>1</v>
      </c>
      <c r="K1650" s="0" t="n">
        <v>2</v>
      </c>
      <c r="L1650" s="0" t="n">
        <v>0</v>
      </c>
      <c r="M1650" s="0" t="n">
        <v>0</v>
      </c>
      <c r="N1650" s="0" t="s">
        <v>107</v>
      </c>
      <c r="O1650" s="0" t="s">
        <v>122</v>
      </c>
      <c r="P1650" s="0" t="s">
        <v>93</v>
      </c>
      <c r="Q1650" s="0" t="s">
        <v>94</v>
      </c>
      <c r="R1650" s="0" t="n">
        <v>0</v>
      </c>
      <c r="S1650" s="0" t="n">
        <v>0</v>
      </c>
      <c r="T1650" s="0" t="n">
        <v>0</v>
      </c>
      <c r="U1650" s="0" t="s">
        <v>95</v>
      </c>
      <c r="V1650" s="0" t="s">
        <v>95</v>
      </c>
      <c r="W1650" s="0" t="n">
        <v>0</v>
      </c>
      <c r="X1650" s="0" t="s">
        <v>86</v>
      </c>
      <c r="Y1650" s="0" t="n">
        <v>9</v>
      </c>
      <c r="AA1650" s="0" t="n">
        <v>0</v>
      </c>
      <c r="AB1650" s="0" t="s">
        <v>87</v>
      </c>
      <c r="AC1650" s="0" t="n">
        <v>79.2</v>
      </c>
      <c r="AD1650" s="0" t="n">
        <v>0</v>
      </c>
      <c r="AE1650" s="0" t="n">
        <v>1</v>
      </c>
      <c r="AF1650" s="0" t="s">
        <v>88</v>
      </c>
      <c r="AG1650" s="13" t="n">
        <v>42813</v>
      </c>
      <c r="AH1650" s="0" t="str">
        <f aca="false">B1650&amp;"|"&amp;C1650&amp;"|"&amp;D1650&amp;"|"&amp;E1650&amp;"|"&amp;F1650&amp;"|"&amp;G1650&amp;"|"&amp;H1650&amp;"|"&amp;I1650&amp;"|"&amp;J1650&amp;"|"&amp;K1650&amp;"|"&amp;L1650&amp;"|"&amp;M1650&amp;"|"&amp;N1650&amp;"|"&amp;O1650&amp;"|"&amp;P1650&amp;"|"&amp;Q1650&amp;"|"&amp;R1650&amp;"|"&amp;S1650&amp;"|"&amp;T1650&amp;"|"&amp;U1650&amp;"|"&amp;V1650&amp;"|"&amp;W1650&amp;"|"&amp;X1650&amp;"|"&amp;Y1650&amp;"|"&amp;Z1650&amp;"|"&amp;AA1650&amp;"|"&amp;AB1650&amp;"|"&amp;AC1650&amp;"|"&amp;AD1650&amp;"|"&amp;AE1650&amp;"|"&amp;AF1650&amp;"|"&amp;AG1650</f>
        <v>City Hotel|0|174|2017|March|11|18|0|1|2|0|0|SC|FRA|Online TA|TA/TO|0|0|0|A|A|0|No Deposit|9||0|Transient|79.2|0|1|Check-Out|42813</v>
      </c>
      <c r="AI1650" s="0" t="str">
        <f aca="false">IF(COUNTIF($AH$4:$AH$2603,AH1650)&gt;1,"Duplicate","Unique")</f>
        <v>Unique</v>
      </c>
      <c r="AJ1650" s="0" t="str">
        <f aca="false">IF(COUNTBLANK(B1650:AG1650)&gt;0,"Missing ("&amp;COUNTBLANK(B1650:AG1650)&amp;")","Complete")</f>
        <v>Missing (1)</v>
      </c>
    </row>
    <row r="1651" customFormat="false" ht="15" hidden="false" customHeight="false" outlineLevel="0" collapsed="false">
      <c r="A1651" s="14" t="n">
        <v>1648</v>
      </c>
      <c r="B1651" s="14" t="s">
        <v>90</v>
      </c>
      <c r="C1651" s="14" t="n">
        <v>0</v>
      </c>
      <c r="D1651" s="14" t="n">
        <v>3</v>
      </c>
      <c r="E1651" s="14" t="n">
        <v>2015</v>
      </c>
      <c r="F1651" s="14" t="s">
        <v>119</v>
      </c>
      <c r="G1651" s="14" t="n">
        <v>33</v>
      </c>
      <c r="H1651" s="14" t="n">
        <v>13</v>
      </c>
      <c r="I1651" s="14" t="n">
        <v>2</v>
      </c>
      <c r="J1651" s="14" t="n">
        <v>4</v>
      </c>
      <c r="K1651" s="14" t="n">
        <v>2</v>
      </c>
      <c r="L1651" s="14" t="n">
        <v>0</v>
      </c>
      <c r="M1651" s="14" t="n">
        <v>0</v>
      </c>
      <c r="N1651" s="14" t="s">
        <v>82</v>
      </c>
      <c r="O1651" s="14" t="s">
        <v>122</v>
      </c>
      <c r="P1651" s="14" t="s">
        <v>93</v>
      </c>
      <c r="Q1651" s="14" t="s">
        <v>94</v>
      </c>
      <c r="R1651" s="14" t="n">
        <v>0</v>
      </c>
      <c r="S1651" s="14" t="n">
        <v>0</v>
      </c>
      <c r="T1651" s="14" t="n">
        <v>0</v>
      </c>
      <c r="U1651" s="14" t="s">
        <v>95</v>
      </c>
      <c r="V1651" s="14" t="s">
        <v>95</v>
      </c>
      <c r="W1651" s="14" t="n">
        <v>0</v>
      </c>
      <c r="X1651" s="14" t="s">
        <v>86</v>
      </c>
      <c r="Y1651" s="14" t="n">
        <v>9</v>
      </c>
      <c r="Z1651" s="14"/>
      <c r="AA1651" s="14" t="n">
        <v>0</v>
      </c>
      <c r="AB1651" s="14" t="s">
        <v>125</v>
      </c>
      <c r="AC1651" s="14" t="n">
        <v>94</v>
      </c>
      <c r="AD1651" s="14" t="n">
        <v>0</v>
      </c>
      <c r="AE1651" s="14" t="n">
        <v>2</v>
      </c>
      <c r="AF1651" s="14" t="s">
        <v>88</v>
      </c>
      <c r="AG1651" s="15" t="n">
        <v>42235</v>
      </c>
      <c r="AH1651" s="14" t="str">
        <f aca="false">B1651&amp;"|"&amp;C1651&amp;"|"&amp;D1651&amp;"|"&amp;E1651&amp;"|"&amp;F1651&amp;"|"&amp;G1651&amp;"|"&amp;H1651&amp;"|"&amp;I1651&amp;"|"&amp;J1651&amp;"|"&amp;K1651&amp;"|"&amp;L1651&amp;"|"&amp;M1651&amp;"|"&amp;N1651&amp;"|"&amp;O1651&amp;"|"&amp;P1651&amp;"|"&amp;Q1651&amp;"|"&amp;R1651&amp;"|"&amp;S1651&amp;"|"&amp;T1651&amp;"|"&amp;U1651&amp;"|"&amp;V1651&amp;"|"&amp;W1651&amp;"|"&amp;X1651&amp;"|"&amp;Y1651&amp;"|"&amp;Z1651&amp;"|"&amp;AA1651&amp;"|"&amp;AB1651&amp;"|"&amp;AC1651&amp;"|"&amp;AD1651&amp;"|"&amp;AE1651&amp;"|"&amp;AF1651&amp;"|"&amp;AG1651</f>
        <v>City Hotel|0|3|2015|August|33|13|2|4|2|0|0|BB|FRA|Online TA|TA/TO|0|0|0|A|A|0|No Deposit|9||0|Contract|94|0|2|Check-Out|42235</v>
      </c>
      <c r="AI1651" s="14" t="str">
        <f aca="false">IF(COUNTIF($AH$4:$AH$2603,AH1651)&gt;1,"Duplicate","Unique")</f>
        <v>Unique</v>
      </c>
      <c r="AJ1651" s="14" t="str">
        <f aca="false">IF(COUNTBLANK(B1651:AG1651)&gt;0,"Missing ("&amp;COUNTBLANK(B1651:AG1651)&amp;")","Complete")</f>
        <v>Missing (1)</v>
      </c>
    </row>
    <row r="1652" customFormat="false" ht="15" hidden="false" customHeight="false" outlineLevel="0" collapsed="false">
      <c r="A1652" s="0" t="n">
        <v>1649</v>
      </c>
      <c r="B1652" s="0" t="s">
        <v>80</v>
      </c>
      <c r="C1652" s="0" t="n">
        <v>0</v>
      </c>
      <c r="D1652" s="0" t="n">
        <v>1</v>
      </c>
      <c r="E1652" s="0" t="n">
        <v>2015</v>
      </c>
      <c r="F1652" s="0" t="s">
        <v>114</v>
      </c>
      <c r="G1652" s="0" t="n">
        <v>37</v>
      </c>
      <c r="H1652" s="0" t="n">
        <v>11</v>
      </c>
      <c r="I1652" s="0" t="n">
        <v>0</v>
      </c>
      <c r="J1652" s="0" t="n">
        <v>1</v>
      </c>
      <c r="K1652" s="0" t="n">
        <v>2</v>
      </c>
      <c r="L1652" s="0" t="n">
        <v>0</v>
      </c>
      <c r="M1652" s="0" t="n">
        <v>0</v>
      </c>
      <c r="N1652" s="0" t="s">
        <v>82</v>
      </c>
      <c r="O1652" s="0" t="s">
        <v>92</v>
      </c>
      <c r="P1652" s="0" t="s">
        <v>84</v>
      </c>
      <c r="Q1652" s="0" t="s">
        <v>84</v>
      </c>
      <c r="R1652" s="0" t="n">
        <v>0</v>
      </c>
      <c r="S1652" s="0" t="n">
        <v>0</v>
      </c>
      <c r="T1652" s="0" t="n">
        <v>0</v>
      </c>
      <c r="U1652" s="0" t="s">
        <v>95</v>
      </c>
      <c r="V1652" s="0" t="s">
        <v>156</v>
      </c>
      <c r="W1652" s="0" t="n">
        <v>0</v>
      </c>
      <c r="X1652" s="0" t="s">
        <v>86</v>
      </c>
      <c r="AA1652" s="0" t="n">
        <v>0</v>
      </c>
      <c r="AB1652" s="0" t="s">
        <v>87</v>
      </c>
      <c r="AC1652" s="0" t="n">
        <v>131</v>
      </c>
      <c r="AD1652" s="0" t="n">
        <v>0</v>
      </c>
      <c r="AE1652" s="0" t="n">
        <v>0</v>
      </c>
      <c r="AF1652" s="0" t="s">
        <v>88</v>
      </c>
      <c r="AG1652" s="13" t="n">
        <v>42259</v>
      </c>
      <c r="AH1652" s="0" t="str">
        <f aca="false">B1652&amp;"|"&amp;C1652&amp;"|"&amp;D1652&amp;"|"&amp;E1652&amp;"|"&amp;F1652&amp;"|"&amp;G1652&amp;"|"&amp;H1652&amp;"|"&amp;I1652&amp;"|"&amp;J1652&amp;"|"&amp;K1652&amp;"|"&amp;L1652&amp;"|"&amp;M1652&amp;"|"&amp;N1652&amp;"|"&amp;O1652&amp;"|"&amp;P1652&amp;"|"&amp;Q1652&amp;"|"&amp;R1652&amp;"|"&amp;S1652&amp;"|"&amp;T1652&amp;"|"&amp;U1652&amp;"|"&amp;V1652&amp;"|"&amp;W1652&amp;"|"&amp;X1652&amp;"|"&amp;Y1652&amp;"|"&amp;Z1652&amp;"|"&amp;AA1652&amp;"|"&amp;AB1652&amp;"|"&amp;AC1652&amp;"|"&amp;AD1652&amp;"|"&amp;AE1652&amp;"|"&amp;AF1652&amp;"|"&amp;AG1652</f>
        <v>Resort Hotel|0|1|2015|September|37|11|0|1|2|0|0|BB|PRT|Direct|Direct|0|0|0|A|C|0|No Deposit|||0|Transient|131|0|0|Check-Out|42259</v>
      </c>
      <c r="AI1652" s="0" t="str">
        <f aca="false">IF(COUNTIF($AH$4:$AH$2603,AH1652)&gt;1,"Duplicate","Unique")</f>
        <v>Unique</v>
      </c>
      <c r="AJ1652" s="0" t="str">
        <f aca="false">IF(COUNTBLANK(B1652:AG1652)&gt;0,"Missing ("&amp;COUNTBLANK(B1652:AG1652)&amp;")","Complete")</f>
        <v>Missing (2)</v>
      </c>
    </row>
    <row r="1653" customFormat="false" ht="15" hidden="false" customHeight="false" outlineLevel="0" collapsed="false">
      <c r="A1653" s="14" t="n">
        <v>1650</v>
      </c>
      <c r="B1653" s="14" t="s">
        <v>90</v>
      </c>
      <c r="C1653" s="14" t="n">
        <v>1</v>
      </c>
      <c r="D1653" s="14" t="n">
        <v>137</v>
      </c>
      <c r="E1653" s="14" t="n">
        <v>2016</v>
      </c>
      <c r="F1653" s="14" t="s">
        <v>126</v>
      </c>
      <c r="G1653" s="14" t="n">
        <v>5</v>
      </c>
      <c r="H1653" s="14" t="n">
        <v>27</v>
      </c>
      <c r="I1653" s="14" t="n">
        <v>0</v>
      </c>
      <c r="J1653" s="14" t="n">
        <v>2</v>
      </c>
      <c r="K1653" s="14" t="n">
        <v>1</v>
      </c>
      <c r="L1653" s="14" t="n">
        <v>0</v>
      </c>
      <c r="M1653" s="14" t="n">
        <v>0</v>
      </c>
      <c r="N1653" s="14" t="s">
        <v>82</v>
      </c>
      <c r="O1653" s="14" t="s">
        <v>92</v>
      </c>
      <c r="P1653" s="14" t="s">
        <v>116</v>
      </c>
      <c r="Q1653" s="14" t="s">
        <v>94</v>
      </c>
      <c r="R1653" s="14" t="n">
        <v>0</v>
      </c>
      <c r="S1653" s="14" t="n">
        <v>1</v>
      </c>
      <c r="T1653" s="14" t="n">
        <v>0</v>
      </c>
      <c r="U1653" s="14" t="s">
        <v>95</v>
      </c>
      <c r="V1653" s="14" t="s">
        <v>95</v>
      </c>
      <c r="W1653" s="14" t="n">
        <v>0</v>
      </c>
      <c r="X1653" s="14" t="s">
        <v>120</v>
      </c>
      <c r="Y1653" s="14" t="n">
        <v>29</v>
      </c>
      <c r="Z1653" s="14"/>
      <c r="AA1653" s="14" t="n">
        <v>45</v>
      </c>
      <c r="AB1653" s="14" t="s">
        <v>87</v>
      </c>
      <c r="AC1653" s="14" t="n">
        <v>70</v>
      </c>
      <c r="AD1653" s="14" t="n">
        <v>0</v>
      </c>
      <c r="AE1653" s="14" t="n">
        <v>0</v>
      </c>
      <c r="AF1653" s="14" t="s">
        <v>96</v>
      </c>
      <c r="AG1653" s="15" t="n">
        <v>42304</v>
      </c>
      <c r="AH1653" s="14" t="str">
        <f aca="false">B1653&amp;"|"&amp;C1653&amp;"|"&amp;D1653&amp;"|"&amp;E1653&amp;"|"&amp;F1653&amp;"|"&amp;G1653&amp;"|"&amp;H1653&amp;"|"&amp;I1653&amp;"|"&amp;J1653&amp;"|"&amp;K1653&amp;"|"&amp;L1653&amp;"|"&amp;M1653&amp;"|"&amp;N1653&amp;"|"&amp;O1653&amp;"|"&amp;P1653&amp;"|"&amp;Q1653&amp;"|"&amp;R1653&amp;"|"&amp;S1653&amp;"|"&amp;T1653&amp;"|"&amp;U1653&amp;"|"&amp;V1653&amp;"|"&amp;W1653&amp;"|"&amp;X1653&amp;"|"&amp;Y1653&amp;"|"&amp;Z1653&amp;"|"&amp;AA1653&amp;"|"&amp;AB1653&amp;"|"&amp;AC1653&amp;"|"&amp;AD1653&amp;"|"&amp;AE1653&amp;"|"&amp;AF1653&amp;"|"&amp;AG1653</f>
        <v>City Hotel|1|137|2016|January|5|27|0|2|1|0|0|BB|PRT|Groups|TA/TO|0|1|0|A|A|0|Non Refund|29||45|Transient|70|0|0|Canceled|42304</v>
      </c>
      <c r="AI1653" s="14" t="str">
        <f aca="false">IF(COUNTIF($AH$4:$AH$2603,AH1653)&gt;1,"Duplicate","Unique")</f>
        <v>Duplicate</v>
      </c>
      <c r="AJ1653" s="14" t="str">
        <f aca="false">IF(COUNTBLANK(B1653:AG1653)&gt;0,"Missing ("&amp;COUNTBLANK(B1653:AG1653)&amp;")","Complete")</f>
        <v>Missing (1)</v>
      </c>
    </row>
    <row r="1654" customFormat="false" ht="15" hidden="false" customHeight="false" outlineLevel="0" collapsed="false">
      <c r="A1654" s="0" t="n">
        <v>1651</v>
      </c>
      <c r="B1654" s="0" t="s">
        <v>90</v>
      </c>
      <c r="C1654" s="0" t="n">
        <v>0</v>
      </c>
      <c r="D1654" s="0" t="n">
        <v>68</v>
      </c>
      <c r="E1654" s="0" t="n">
        <v>2017</v>
      </c>
      <c r="F1654" s="0" t="s">
        <v>91</v>
      </c>
      <c r="G1654" s="0" t="n">
        <v>28</v>
      </c>
      <c r="H1654" s="0" t="n">
        <v>11</v>
      </c>
      <c r="I1654" s="0" t="n">
        <v>0</v>
      </c>
      <c r="J1654" s="0" t="n">
        <v>2</v>
      </c>
      <c r="K1654" s="0" t="n">
        <v>2</v>
      </c>
      <c r="L1654" s="0" t="n">
        <v>0</v>
      </c>
      <c r="M1654" s="0" t="n">
        <v>0</v>
      </c>
      <c r="N1654" s="0" t="s">
        <v>82</v>
      </c>
      <c r="O1654" s="0" t="s">
        <v>115</v>
      </c>
      <c r="P1654" s="0" t="s">
        <v>84</v>
      </c>
      <c r="Q1654" s="0" t="s">
        <v>84</v>
      </c>
      <c r="R1654" s="0" t="n">
        <v>0</v>
      </c>
      <c r="S1654" s="0" t="n">
        <v>0</v>
      </c>
      <c r="T1654" s="0" t="n">
        <v>0</v>
      </c>
      <c r="U1654" s="0" t="s">
        <v>95</v>
      </c>
      <c r="V1654" s="0" t="s">
        <v>95</v>
      </c>
      <c r="W1654" s="0" t="n">
        <v>2</v>
      </c>
      <c r="X1654" s="0" t="s">
        <v>86</v>
      </c>
      <c r="AA1654" s="0" t="n">
        <v>0</v>
      </c>
      <c r="AB1654" s="0" t="s">
        <v>87</v>
      </c>
      <c r="AC1654" s="0" t="n">
        <v>108</v>
      </c>
      <c r="AD1654" s="0" t="n">
        <v>0</v>
      </c>
      <c r="AE1654" s="0" t="n">
        <v>2</v>
      </c>
      <c r="AF1654" s="0" t="s">
        <v>88</v>
      </c>
      <c r="AG1654" s="13" t="n">
        <v>42929</v>
      </c>
      <c r="AH1654" s="0" t="str">
        <f aca="false">B1654&amp;"|"&amp;C1654&amp;"|"&amp;D1654&amp;"|"&amp;E1654&amp;"|"&amp;F1654&amp;"|"&amp;G1654&amp;"|"&amp;H1654&amp;"|"&amp;I1654&amp;"|"&amp;J1654&amp;"|"&amp;K1654&amp;"|"&amp;L1654&amp;"|"&amp;M1654&amp;"|"&amp;N1654&amp;"|"&amp;O1654&amp;"|"&amp;P1654&amp;"|"&amp;Q1654&amp;"|"&amp;R1654&amp;"|"&amp;S1654&amp;"|"&amp;T1654&amp;"|"&amp;U1654&amp;"|"&amp;V1654&amp;"|"&amp;W1654&amp;"|"&amp;X1654&amp;"|"&amp;Y1654&amp;"|"&amp;Z1654&amp;"|"&amp;AA1654&amp;"|"&amp;AB1654&amp;"|"&amp;AC1654&amp;"|"&amp;AD1654&amp;"|"&amp;AE1654&amp;"|"&amp;AF1654&amp;"|"&amp;AG1654</f>
        <v>City Hotel|0|68|2017|July|28|11|0|2|2|0|0|BB|ESP|Direct|Direct|0|0|0|A|A|2|No Deposit|||0|Transient|108|0|2|Check-Out|42929</v>
      </c>
      <c r="AI1654" s="0" t="str">
        <f aca="false">IF(COUNTIF($AH$4:$AH$2603,AH1654)&gt;1,"Duplicate","Unique")</f>
        <v>Unique</v>
      </c>
      <c r="AJ1654" s="0" t="str">
        <f aca="false">IF(COUNTBLANK(B1654:AG1654)&gt;0,"Missing ("&amp;COUNTBLANK(B1654:AG1654)&amp;")","Complete")</f>
        <v>Missing (2)</v>
      </c>
    </row>
    <row r="1655" customFormat="false" ht="15" hidden="false" customHeight="false" outlineLevel="0" collapsed="false">
      <c r="A1655" s="14" t="n">
        <v>1652</v>
      </c>
      <c r="B1655" s="14" t="s">
        <v>80</v>
      </c>
      <c r="C1655" s="14" t="n">
        <v>0</v>
      </c>
      <c r="D1655" s="14" t="n">
        <v>16</v>
      </c>
      <c r="E1655" s="14" t="n">
        <v>2016</v>
      </c>
      <c r="F1655" s="14" t="s">
        <v>103</v>
      </c>
      <c r="G1655" s="14" t="n">
        <v>14</v>
      </c>
      <c r="H1655" s="14" t="n">
        <v>30</v>
      </c>
      <c r="I1655" s="14" t="n">
        <v>0</v>
      </c>
      <c r="J1655" s="14" t="n">
        <v>1</v>
      </c>
      <c r="K1655" s="14" t="n">
        <v>2</v>
      </c>
      <c r="L1655" s="14" t="n">
        <v>0</v>
      </c>
      <c r="M1655" s="14" t="n">
        <v>0</v>
      </c>
      <c r="N1655" s="14" t="s">
        <v>82</v>
      </c>
      <c r="O1655" s="14" t="s">
        <v>92</v>
      </c>
      <c r="P1655" s="14" t="s">
        <v>93</v>
      </c>
      <c r="Q1655" s="14" t="s">
        <v>94</v>
      </c>
      <c r="R1655" s="14" t="n">
        <v>0</v>
      </c>
      <c r="S1655" s="14" t="n">
        <v>0</v>
      </c>
      <c r="T1655" s="14" t="n">
        <v>0</v>
      </c>
      <c r="U1655" s="14" t="s">
        <v>95</v>
      </c>
      <c r="V1655" s="14" t="s">
        <v>109</v>
      </c>
      <c r="W1655" s="14" t="n">
        <v>0</v>
      </c>
      <c r="X1655" s="14" t="s">
        <v>86</v>
      </c>
      <c r="Y1655" s="14" t="n">
        <v>240</v>
      </c>
      <c r="Z1655" s="14"/>
      <c r="AA1655" s="14" t="n">
        <v>0</v>
      </c>
      <c r="AB1655" s="14" t="s">
        <v>87</v>
      </c>
      <c r="AC1655" s="14" t="n">
        <v>39</v>
      </c>
      <c r="AD1655" s="14" t="n">
        <v>0</v>
      </c>
      <c r="AE1655" s="14" t="n">
        <v>1</v>
      </c>
      <c r="AF1655" s="14" t="s">
        <v>88</v>
      </c>
      <c r="AG1655" s="15" t="n">
        <v>42460</v>
      </c>
      <c r="AH1655" s="14" t="str">
        <f aca="false">B1655&amp;"|"&amp;C1655&amp;"|"&amp;D1655&amp;"|"&amp;E1655&amp;"|"&amp;F1655&amp;"|"&amp;G1655&amp;"|"&amp;H1655&amp;"|"&amp;I1655&amp;"|"&amp;J1655&amp;"|"&amp;K1655&amp;"|"&amp;L1655&amp;"|"&amp;M1655&amp;"|"&amp;N1655&amp;"|"&amp;O1655&amp;"|"&amp;P1655&amp;"|"&amp;Q1655&amp;"|"&amp;R1655&amp;"|"&amp;S1655&amp;"|"&amp;T1655&amp;"|"&amp;U1655&amp;"|"&amp;V1655&amp;"|"&amp;W1655&amp;"|"&amp;X1655&amp;"|"&amp;Y1655&amp;"|"&amp;Z1655&amp;"|"&amp;AA1655&amp;"|"&amp;AB1655&amp;"|"&amp;AC1655&amp;"|"&amp;AD1655&amp;"|"&amp;AE1655&amp;"|"&amp;AF1655&amp;"|"&amp;AG1655</f>
        <v>Resort Hotel|0|16|2016|March|14|30|0|1|2|0|0|BB|PRT|Online TA|TA/TO|0|0|0|A|D|0|No Deposit|240||0|Transient|39|0|1|Check-Out|42460</v>
      </c>
      <c r="AI1655" s="14" t="str">
        <f aca="false">IF(COUNTIF($AH$4:$AH$2603,AH1655)&gt;1,"Duplicate","Unique")</f>
        <v>Unique</v>
      </c>
      <c r="AJ1655" s="14" t="str">
        <f aca="false">IF(COUNTBLANK(B1655:AG1655)&gt;0,"Missing ("&amp;COUNTBLANK(B1655:AG1655)&amp;")","Complete")</f>
        <v>Missing (1)</v>
      </c>
    </row>
    <row r="1656" customFormat="false" ht="15" hidden="false" customHeight="false" outlineLevel="0" collapsed="false">
      <c r="A1656" s="0" t="n">
        <v>1653</v>
      </c>
      <c r="B1656" s="0" t="s">
        <v>80</v>
      </c>
      <c r="C1656" s="0" t="n">
        <v>0</v>
      </c>
      <c r="D1656" s="0" t="n">
        <v>337</v>
      </c>
      <c r="E1656" s="0" t="n">
        <v>2016</v>
      </c>
      <c r="F1656" s="0" t="s">
        <v>111</v>
      </c>
      <c r="G1656" s="0" t="n">
        <v>42</v>
      </c>
      <c r="H1656" s="0" t="n">
        <v>9</v>
      </c>
      <c r="I1656" s="0" t="n">
        <v>2</v>
      </c>
      <c r="J1656" s="0" t="n">
        <v>5</v>
      </c>
      <c r="K1656" s="0" t="n">
        <v>2</v>
      </c>
      <c r="L1656" s="0" t="n">
        <v>0</v>
      </c>
      <c r="M1656" s="0" t="n">
        <v>0</v>
      </c>
      <c r="N1656" s="0" t="s">
        <v>112</v>
      </c>
      <c r="O1656" s="0" t="s">
        <v>83</v>
      </c>
      <c r="P1656" s="0" t="s">
        <v>116</v>
      </c>
      <c r="Q1656" s="0" t="s">
        <v>84</v>
      </c>
      <c r="R1656" s="0" t="n">
        <v>0</v>
      </c>
      <c r="S1656" s="0" t="n">
        <v>0</v>
      </c>
      <c r="T1656" s="0" t="n">
        <v>0</v>
      </c>
      <c r="U1656" s="0" t="s">
        <v>109</v>
      </c>
      <c r="V1656" s="0" t="s">
        <v>109</v>
      </c>
      <c r="W1656" s="0" t="n">
        <v>0</v>
      </c>
      <c r="X1656" s="0" t="s">
        <v>86</v>
      </c>
      <c r="Y1656" s="0" t="n">
        <v>273</v>
      </c>
      <c r="AA1656" s="0" t="n">
        <v>101</v>
      </c>
      <c r="AB1656" s="0" t="s">
        <v>101</v>
      </c>
      <c r="AC1656" s="0" t="n">
        <v>66.28</v>
      </c>
      <c r="AD1656" s="0" t="n">
        <v>0</v>
      </c>
      <c r="AE1656" s="0" t="n">
        <v>0</v>
      </c>
      <c r="AF1656" s="0" t="s">
        <v>88</v>
      </c>
      <c r="AG1656" s="13" t="n">
        <v>42659</v>
      </c>
      <c r="AH1656" s="0" t="str">
        <f aca="false">B1656&amp;"|"&amp;C1656&amp;"|"&amp;D1656&amp;"|"&amp;E1656&amp;"|"&amp;F1656&amp;"|"&amp;G1656&amp;"|"&amp;H1656&amp;"|"&amp;I1656&amp;"|"&amp;J1656&amp;"|"&amp;K1656&amp;"|"&amp;L1656&amp;"|"&amp;M1656&amp;"|"&amp;N1656&amp;"|"&amp;O1656&amp;"|"&amp;P1656&amp;"|"&amp;Q1656&amp;"|"&amp;R1656&amp;"|"&amp;S1656&amp;"|"&amp;T1656&amp;"|"&amp;U1656&amp;"|"&amp;V1656&amp;"|"&amp;W1656&amp;"|"&amp;X1656&amp;"|"&amp;Y1656&amp;"|"&amp;Z1656&amp;"|"&amp;AA1656&amp;"|"&amp;AB1656&amp;"|"&amp;AC1656&amp;"|"&amp;AD1656&amp;"|"&amp;AE1656&amp;"|"&amp;AF1656&amp;"|"&amp;AG1656</f>
        <v>Resort Hotel|0|337|2016|October|42|9|2|5|2|0|0|HB|GBR|Groups|Direct|0|0|0|D|D|0|No Deposit|273||101|Transient-Party|66.28|0|0|Check-Out|42659</v>
      </c>
      <c r="AI1656" s="0" t="str">
        <f aca="false">IF(COUNTIF($AH$4:$AH$2603,AH1656)&gt;1,"Duplicate","Unique")</f>
        <v>Unique</v>
      </c>
      <c r="AJ1656" s="0" t="str">
        <f aca="false">IF(COUNTBLANK(B1656:AG1656)&gt;0,"Missing ("&amp;COUNTBLANK(B1656:AG1656)&amp;")","Complete")</f>
        <v>Missing (1)</v>
      </c>
    </row>
    <row r="1657" customFormat="false" ht="15" hidden="false" customHeight="false" outlineLevel="0" collapsed="false">
      <c r="A1657" s="14" t="n">
        <v>1654</v>
      </c>
      <c r="B1657" s="14" t="s">
        <v>90</v>
      </c>
      <c r="C1657" s="14" t="n">
        <v>1</v>
      </c>
      <c r="D1657" s="14" t="n">
        <v>195</v>
      </c>
      <c r="E1657" s="14" t="n">
        <v>2017</v>
      </c>
      <c r="F1657" s="14" t="s">
        <v>118</v>
      </c>
      <c r="G1657" s="14" t="n">
        <v>8</v>
      </c>
      <c r="H1657" s="14" t="n">
        <v>24</v>
      </c>
      <c r="I1657" s="14" t="n">
        <v>0</v>
      </c>
      <c r="J1657" s="14" t="n">
        <v>1</v>
      </c>
      <c r="K1657" s="14" t="n">
        <v>2</v>
      </c>
      <c r="L1657" s="14" t="n">
        <v>0</v>
      </c>
      <c r="M1657" s="14" t="n">
        <v>0</v>
      </c>
      <c r="N1657" s="14" t="s">
        <v>82</v>
      </c>
      <c r="O1657" s="14" t="s">
        <v>98</v>
      </c>
      <c r="P1657" s="14" t="s">
        <v>93</v>
      </c>
      <c r="Q1657" s="14" t="s">
        <v>94</v>
      </c>
      <c r="R1657" s="14" t="n">
        <v>0</v>
      </c>
      <c r="S1657" s="14" t="n">
        <v>0</v>
      </c>
      <c r="T1657" s="14" t="n">
        <v>0</v>
      </c>
      <c r="U1657" s="14" t="s">
        <v>95</v>
      </c>
      <c r="V1657" s="14" t="s">
        <v>95</v>
      </c>
      <c r="W1657" s="14" t="n">
        <v>0</v>
      </c>
      <c r="X1657" s="14" t="s">
        <v>86</v>
      </c>
      <c r="Y1657" s="14" t="n">
        <v>9</v>
      </c>
      <c r="Z1657" s="14"/>
      <c r="AA1657" s="14" t="n">
        <v>0</v>
      </c>
      <c r="AB1657" s="14" t="s">
        <v>87</v>
      </c>
      <c r="AC1657" s="14" t="n">
        <v>90</v>
      </c>
      <c r="AD1657" s="14" t="n">
        <v>0</v>
      </c>
      <c r="AE1657" s="14" t="n">
        <v>1</v>
      </c>
      <c r="AF1657" s="14" t="s">
        <v>96</v>
      </c>
      <c r="AG1657" s="15" t="n">
        <v>42641</v>
      </c>
      <c r="AH1657" s="14" t="str">
        <f aca="false">B1657&amp;"|"&amp;C1657&amp;"|"&amp;D1657&amp;"|"&amp;E1657&amp;"|"&amp;F1657&amp;"|"&amp;G1657&amp;"|"&amp;H1657&amp;"|"&amp;I1657&amp;"|"&amp;J1657&amp;"|"&amp;K1657&amp;"|"&amp;L1657&amp;"|"&amp;M1657&amp;"|"&amp;N1657&amp;"|"&amp;O1657&amp;"|"&amp;P1657&amp;"|"&amp;Q1657&amp;"|"&amp;R1657&amp;"|"&amp;S1657&amp;"|"&amp;T1657&amp;"|"&amp;U1657&amp;"|"&amp;V1657&amp;"|"&amp;W1657&amp;"|"&amp;X1657&amp;"|"&amp;Y1657&amp;"|"&amp;Z1657&amp;"|"&amp;AA1657&amp;"|"&amp;AB1657&amp;"|"&amp;AC1657&amp;"|"&amp;AD1657&amp;"|"&amp;AE1657&amp;"|"&amp;AF1657&amp;"|"&amp;AG1657</f>
        <v>City Hotel|1|195|2017|February|8|24|0|1|2|0|0|BB|BRA|Online TA|TA/TO|0|0|0|A|A|0|No Deposit|9||0|Transient|90|0|1|Canceled|42641</v>
      </c>
      <c r="AI1657" s="14" t="str">
        <f aca="false">IF(COUNTIF($AH$4:$AH$2603,AH1657)&gt;1,"Duplicate","Unique")</f>
        <v>Unique</v>
      </c>
      <c r="AJ1657" s="14" t="str">
        <f aca="false">IF(COUNTBLANK(B1657:AG1657)&gt;0,"Missing ("&amp;COUNTBLANK(B1657:AG1657)&amp;")","Complete")</f>
        <v>Missing (1)</v>
      </c>
    </row>
    <row r="1658" customFormat="false" ht="15" hidden="false" customHeight="false" outlineLevel="0" collapsed="false">
      <c r="A1658" s="0" t="n">
        <v>1655</v>
      </c>
      <c r="B1658" s="0" t="s">
        <v>80</v>
      </c>
      <c r="C1658" s="0" t="n">
        <v>1</v>
      </c>
      <c r="D1658" s="0" t="n">
        <v>143</v>
      </c>
      <c r="E1658" s="0" t="n">
        <v>2016</v>
      </c>
      <c r="F1658" s="0" t="s">
        <v>103</v>
      </c>
      <c r="G1658" s="0" t="n">
        <v>14</v>
      </c>
      <c r="H1658" s="0" t="n">
        <v>27</v>
      </c>
      <c r="I1658" s="0" t="n">
        <v>2</v>
      </c>
      <c r="J1658" s="0" t="n">
        <v>4</v>
      </c>
      <c r="K1658" s="0" t="n">
        <v>2</v>
      </c>
      <c r="L1658" s="0" t="n">
        <v>0</v>
      </c>
      <c r="M1658" s="0" t="n">
        <v>0</v>
      </c>
      <c r="N1658" s="0" t="s">
        <v>82</v>
      </c>
      <c r="O1658" s="0" t="s">
        <v>92</v>
      </c>
      <c r="P1658" s="0" t="s">
        <v>93</v>
      </c>
      <c r="Q1658" s="0" t="s">
        <v>94</v>
      </c>
      <c r="R1658" s="0" t="n">
        <v>0</v>
      </c>
      <c r="S1658" s="0" t="n">
        <v>0</v>
      </c>
      <c r="T1658" s="0" t="n">
        <v>0</v>
      </c>
      <c r="U1658" s="0" t="s">
        <v>95</v>
      </c>
      <c r="V1658" s="0" t="s">
        <v>95</v>
      </c>
      <c r="W1658" s="0" t="n">
        <v>0</v>
      </c>
      <c r="X1658" s="0" t="s">
        <v>86</v>
      </c>
      <c r="Y1658" s="0" t="n">
        <v>242</v>
      </c>
      <c r="AA1658" s="0" t="n">
        <v>0</v>
      </c>
      <c r="AB1658" s="0" t="s">
        <v>87</v>
      </c>
      <c r="AC1658" s="0" t="n">
        <v>45.6</v>
      </c>
      <c r="AD1658" s="0" t="n">
        <v>0</v>
      </c>
      <c r="AE1658" s="0" t="n">
        <v>2</v>
      </c>
      <c r="AF1658" s="0" t="s">
        <v>96</v>
      </c>
      <c r="AG1658" s="13" t="n">
        <v>42405</v>
      </c>
      <c r="AH1658" s="0" t="str">
        <f aca="false">B1658&amp;"|"&amp;C1658&amp;"|"&amp;D1658&amp;"|"&amp;E1658&amp;"|"&amp;F1658&amp;"|"&amp;G1658&amp;"|"&amp;H1658&amp;"|"&amp;I1658&amp;"|"&amp;J1658&amp;"|"&amp;K1658&amp;"|"&amp;L1658&amp;"|"&amp;M1658&amp;"|"&amp;N1658&amp;"|"&amp;O1658&amp;"|"&amp;P1658&amp;"|"&amp;Q1658&amp;"|"&amp;R1658&amp;"|"&amp;S1658&amp;"|"&amp;T1658&amp;"|"&amp;U1658&amp;"|"&amp;V1658&amp;"|"&amp;W1658&amp;"|"&amp;X1658&amp;"|"&amp;Y1658&amp;"|"&amp;Z1658&amp;"|"&amp;AA1658&amp;"|"&amp;AB1658&amp;"|"&amp;AC1658&amp;"|"&amp;AD1658&amp;"|"&amp;AE1658&amp;"|"&amp;AF1658&amp;"|"&amp;AG1658</f>
        <v>Resort Hotel|1|143|2016|March|14|27|2|4|2|0|0|BB|PRT|Online TA|TA/TO|0|0|0|A|A|0|No Deposit|242||0|Transient|45.6|0|2|Canceled|42405</v>
      </c>
      <c r="AI1658" s="0" t="str">
        <f aca="false">IF(COUNTIF($AH$4:$AH$2603,AH1658)&gt;1,"Duplicate","Unique")</f>
        <v>Unique</v>
      </c>
      <c r="AJ1658" s="0" t="str">
        <f aca="false">IF(COUNTBLANK(B1658:AG1658)&gt;0,"Missing ("&amp;COUNTBLANK(B1658:AG1658)&amp;")","Complete")</f>
        <v>Missing (1)</v>
      </c>
    </row>
    <row r="1659" customFormat="false" ht="15" hidden="false" customHeight="false" outlineLevel="0" collapsed="false">
      <c r="A1659" s="14" t="n">
        <v>1656</v>
      </c>
      <c r="B1659" s="14" t="s">
        <v>90</v>
      </c>
      <c r="C1659" s="14" t="n">
        <v>0</v>
      </c>
      <c r="D1659" s="14" t="n">
        <v>6</v>
      </c>
      <c r="E1659" s="14" t="n">
        <v>2017</v>
      </c>
      <c r="F1659" s="14" t="s">
        <v>119</v>
      </c>
      <c r="G1659" s="14" t="n">
        <v>32</v>
      </c>
      <c r="H1659" s="14" t="n">
        <v>7</v>
      </c>
      <c r="I1659" s="14" t="n">
        <v>1</v>
      </c>
      <c r="J1659" s="14" t="n">
        <v>2</v>
      </c>
      <c r="K1659" s="14" t="n">
        <v>2</v>
      </c>
      <c r="L1659" s="14" t="n">
        <v>0</v>
      </c>
      <c r="M1659" s="14" t="n">
        <v>0</v>
      </c>
      <c r="N1659" s="14" t="s">
        <v>107</v>
      </c>
      <c r="O1659" s="14" t="s">
        <v>92</v>
      </c>
      <c r="P1659" s="14" t="s">
        <v>93</v>
      </c>
      <c r="Q1659" s="14" t="s">
        <v>94</v>
      </c>
      <c r="R1659" s="14" t="n">
        <v>0</v>
      </c>
      <c r="S1659" s="14" t="n">
        <v>0</v>
      </c>
      <c r="T1659" s="14" t="n">
        <v>0</v>
      </c>
      <c r="U1659" s="14" t="s">
        <v>95</v>
      </c>
      <c r="V1659" s="14" t="s">
        <v>95</v>
      </c>
      <c r="W1659" s="14" t="n">
        <v>0</v>
      </c>
      <c r="X1659" s="14" t="s">
        <v>86</v>
      </c>
      <c r="Y1659" s="14" t="n">
        <v>9</v>
      </c>
      <c r="Z1659" s="14"/>
      <c r="AA1659" s="14" t="n">
        <v>0</v>
      </c>
      <c r="AB1659" s="14" t="s">
        <v>87</v>
      </c>
      <c r="AC1659" s="14" t="n">
        <v>160</v>
      </c>
      <c r="AD1659" s="14" t="n">
        <v>0</v>
      </c>
      <c r="AE1659" s="14" t="n">
        <v>2</v>
      </c>
      <c r="AF1659" s="14" t="s">
        <v>88</v>
      </c>
      <c r="AG1659" s="15" t="n">
        <v>42957</v>
      </c>
      <c r="AH1659" s="14" t="str">
        <f aca="false">B1659&amp;"|"&amp;C1659&amp;"|"&amp;D1659&amp;"|"&amp;E1659&amp;"|"&amp;F1659&amp;"|"&amp;G1659&amp;"|"&amp;H1659&amp;"|"&amp;I1659&amp;"|"&amp;J1659&amp;"|"&amp;K1659&amp;"|"&amp;L1659&amp;"|"&amp;M1659&amp;"|"&amp;N1659&amp;"|"&amp;O1659&amp;"|"&amp;P1659&amp;"|"&amp;Q1659&amp;"|"&amp;R1659&amp;"|"&amp;S1659&amp;"|"&amp;T1659&amp;"|"&amp;U1659&amp;"|"&amp;V1659&amp;"|"&amp;W1659&amp;"|"&amp;X1659&amp;"|"&amp;Y1659&amp;"|"&amp;Z1659&amp;"|"&amp;AA1659&amp;"|"&amp;AB1659&amp;"|"&amp;AC1659&amp;"|"&amp;AD1659&amp;"|"&amp;AE1659&amp;"|"&amp;AF1659&amp;"|"&amp;AG1659</f>
        <v>City Hotel|0|6|2017|August|32|7|1|2|2|0|0|SC|PRT|Online TA|TA/TO|0|0|0|A|A|0|No Deposit|9||0|Transient|160|0|2|Check-Out|42957</v>
      </c>
      <c r="AI1659" s="14" t="str">
        <f aca="false">IF(COUNTIF($AH$4:$AH$2603,AH1659)&gt;1,"Duplicate","Unique")</f>
        <v>Unique</v>
      </c>
      <c r="AJ1659" s="14" t="str">
        <f aca="false">IF(COUNTBLANK(B1659:AG1659)&gt;0,"Missing ("&amp;COUNTBLANK(B1659:AG1659)&amp;")","Complete")</f>
        <v>Missing (1)</v>
      </c>
    </row>
    <row r="1660" customFormat="false" ht="15" hidden="false" customHeight="false" outlineLevel="0" collapsed="false">
      <c r="A1660" s="0" t="n">
        <v>1657</v>
      </c>
      <c r="B1660" s="0" t="s">
        <v>90</v>
      </c>
      <c r="C1660" s="0" t="n">
        <v>0</v>
      </c>
      <c r="D1660" s="0" t="n">
        <v>158</v>
      </c>
      <c r="E1660" s="0" t="n">
        <v>2017</v>
      </c>
      <c r="F1660" s="0" t="s">
        <v>121</v>
      </c>
      <c r="G1660" s="0" t="n">
        <v>18</v>
      </c>
      <c r="H1660" s="0" t="n">
        <v>5</v>
      </c>
      <c r="I1660" s="0" t="n">
        <v>2</v>
      </c>
      <c r="J1660" s="0" t="n">
        <v>2</v>
      </c>
      <c r="K1660" s="0" t="n">
        <v>2</v>
      </c>
      <c r="L1660" s="0" t="n">
        <v>0</v>
      </c>
      <c r="M1660" s="0" t="n">
        <v>0</v>
      </c>
      <c r="N1660" s="0" t="s">
        <v>82</v>
      </c>
      <c r="O1660" s="0" t="s">
        <v>147</v>
      </c>
      <c r="P1660" s="0" t="s">
        <v>93</v>
      </c>
      <c r="Q1660" s="0" t="s">
        <v>94</v>
      </c>
      <c r="R1660" s="0" t="n">
        <v>0</v>
      </c>
      <c r="S1660" s="0" t="n">
        <v>0</v>
      </c>
      <c r="T1660" s="0" t="n">
        <v>0</v>
      </c>
      <c r="U1660" s="0" t="s">
        <v>109</v>
      </c>
      <c r="V1660" s="0" t="s">
        <v>109</v>
      </c>
      <c r="W1660" s="0" t="n">
        <v>0</v>
      </c>
      <c r="X1660" s="0" t="s">
        <v>86</v>
      </c>
      <c r="Y1660" s="0" t="n">
        <v>9</v>
      </c>
      <c r="AA1660" s="0" t="n">
        <v>0</v>
      </c>
      <c r="AB1660" s="0" t="s">
        <v>87</v>
      </c>
      <c r="AC1660" s="0" t="n">
        <v>144.5</v>
      </c>
      <c r="AD1660" s="0" t="n">
        <v>0</v>
      </c>
      <c r="AE1660" s="0" t="n">
        <v>3</v>
      </c>
      <c r="AF1660" s="0" t="s">
        <v>88</v>
      </c>
      <c r="AG1660" s="13" t="n">
        <v>42864</v>
      </c>
      <c r="AH1660" s="0" t="str">
        <f aca="false">B1660&amp;"|"&amp;C1660&amp;"|"&amp;D1660&amp;"|"&amp;E1660&amp;"|"&amp;F1660&amp;"|"&amp;G1660&amp;"|"&amp;H1660&amp;"|"&amp;I1660&amp;"|"&amp;J1660&amp;"|"&amp;K1660&amp;"|"&amp;L1660&amp;"|"&amp;M1660&amp;"|"&amp;N1660&amp;"|"&amp;O1660&amp;"|"&amp;P1660&amp;"|"&amp;Q1660&amp;"|"&amp;R1660&amp;"|"&amp;S1660&amp;"|"&amp;T1660&amp;"|"&amp;U1660&amp;"|"&amp;V1660&amp;"|"&amp;W1660&amp;"|"&amp;X1660&amp;"|"&amp;Y1660&amp;"|"&amp;Z1660&amp;"|"&amp;AA1660&amp;"|"&amp;AB1660&amp;"|"&amp;AC1660&amp;"|"&amp;AD1660&amp;"|"&amp;AE1660&amp;"|"&amp;AF1660&amp;"|"&amp;AG1660</f>
        <v>City Hotel|0|158|2017|May|18|5|2|2|2|0|0|BB|IRL|Online TA|TA/TO|0|0|0|D|D|0|No Deposit|9||0|Transient|144.5|0|3|Check-Out|42864</v>
      </c>
      <c r="AI1660" s="0" t="str">
        <f aca="false">IF(COUNTIF($AH$4:$AH$2603,AH1660)&gt;1,"Duplicate","Unique")</f>
        <v>Unique</v>
      </c>
      <c r="AJ1660" s="0" t="str">
        <f aca="false">IF(COUNTBLANK(B1660:AG1660)&gt;0,"Missing ("&amp;COUNTBLANK(B1660:AG1660)&amp;")","Complete")</f>
        <v>Missing (1)</v>
      </c>
    </row>
    <row r="1661" customFormat="false" ht="15" hidden="false" customHeight="false" outlineLevel="0" collapsed="false">
      <c r="A1661" s="14" t="n">
        <v>1658</v>
      </c>
      <c r="B1661" s="14" t="s">
        <v>90</v>
      </c>
      <c r="C1661" s="14" t="n">
        <v>1</v>
      </c>
      <c r="D1661" s="14" t="n">
        <v>68</v>
      </c>
      <c r="E1661" s="14" t="n">
        <v>2016</v>
      </c>
      <c r="F1661" s="14" t="s">
        <v>118</v>
      </c>
      <c r="G1661" s="14" t="n">
        <v>8</v>
      </c>
      <c r="H1661" s="14" t="n">
        <v>17</v>
      </c>
      <c r="I1661" s="14" t="n">
        <v>0</v>
      </c>
      <c r="J1661" s="14" t="n">
        <v>2</v>
      </c>
      <c r="K1661" s="14" t="n">
        <v>2</v>
      </c>
      <c r="L1661" s="14" t="n">
        <v>0</v>
      </c>
      <c r="M1661" s="14" t="n">
        <v>0</v>
      </c>
      <c r="N1661" s="14" t="s">
        <v>82</v>
      </c>
      <c r="O1661" s="14" t="s">
        <v>92</v>
      </c>
      <c r="P1661" s="14" t="s">
        <v>116</v>
      </c>
      <c r="Q1661" s="14" t="s">
        <v>94</v>
      </c>
      <c r="R1661" s="14" t="n">
        <v>0</v>
      </c>
      <c r="S1661" s="14" t="n">
        <v>1</v>
      </c>
      <c r="T1661" s="14" t="n">
        <v>0</v>
      </c>
      <c r="U1661" s="14" t="s">
        <v>95</v>
      </c>
      <c r="V1661" s="14" t="s">
        <v>95</v>
      </c>
      <c r="W1661" s="14" t="n">
        <v>0</v>
      </c>
      <c r="X1661" s="14" t="s">
        <v>120</v>
      </c>
      <c r="Y1661" s="14" t="n">
        <v>37</v>
      </c>
      <c r="Z1661" s="14"/>
      <c r="AA1661" s="14" t="n">
        <v>0</v>
      </c>
      <c r="AB1661" s="14" t="s">
        <v>87</v>
      </c>
      <c r="AC1661" s="14" t="n">
        <v>75</v>
      </c>
      <c r="AD1661" s="14" t="n">
        <v>0</v>
      </c>
      <c r="AE1661" s="14" t="n">
        <v>0</v>
      </c>
      <c r="AF1661" s="14" t="s">
        <v>96</v>
      </c>
      <c r="AG1661" s="15" t="n">
        <v>42375</v>
      </c>
      <c r="AH1661" s="14" t="str">
        <f aca="false">B1661&amp;"|"&amp;C1661&amp;"|"&amp;D1661&amp;"|"&amp;E1661&amp;"|"&amp;F1661&amp;"|"&amp;G1661&amp;"|"&amp;H1661&amp;"|"&amp;I1661&amp;"|"&amp;J1661&amp;"|"&amp;K1661&amp;"|"&amp;L1661&amp;"|"&amp;M1661&amp;"|"&amp;N1661&amp;"|"&amp;O1661&amp;"|"&amp;P1661&amp;"|"&amp;Q1661&amp;"|"&amp;R1661&amp;"|"&amp;S1661&amp;"|"&amp;T1661&amp;"|"&amp;U1661&amp;"|"&amp;V1661&amp;"|"&amp;W1661&amp;"|"&amp;X1661&amp;"|"&amp;Y1661&amp;"|"&amp;Z1661&amp;"|"&amp;AA1661&amp;"|"&amp;AB1661&amp;"|"&amp;AC1661&amp;"|"&amp;AD1661&amp;"|"&amp;AE1661&amp;"|"&amp;AF1661&amp;"|"&amp;AG1661</f>
        <v>City Hotel|1|68|2016|February|8|17|0|2|2|0|0|BB|PRT|Groups|TA/TO|0|1|0|A|A|0|Non Refund|37||0|Transient|75|0|0|Canceled|42375</v>
      </c>
      <c r="AI1661" s="14" t="str">
        <f aca="false">IF(COUNTIF($AH$4:$AH$2603,AH1661)&gt;1,"Duplicate","Unique")</f>
        <v>Duplicate</v>
      </c>
      <c r="AJ1661" s="14" t="str">
        <f aca="false">IF(COUNTBLANK(B1661:AG1661)&gt;0,"Missing ("&amp;COUNTBLANK(B1661:AG1661)&amp;")","Complete")</f>
        <v>Missing (1)</v>
      </c>
    </row>
    <row r="1662" customFormat="false" ht="15" hidden="false" customHeight="false" outlineLevel="0" collapsed="false">
      <c r="A1662" s="0" t="n">
        <v>1659</v>
      </c>
      <c r="B1662" s="0" t="s">
        <v>90</v>
      </c>
      <c r="C1662" s="0" t="n">
        <v>0</v>
      </c>
      <c r="D1662" s="0" t="n">
        <v>190</v>
      </c>
      <c r="E1662" s="0" t="n">
        <v>2017</v>
      </c>
      <c r="F1662" s="0" t="s">
        <v>91</v>
      </c>
      <c r="G1662" s="0" t="n">
        <v>29</v>
      </c>
      <c r="H1662" s="0" t="n">
        <v>17</v>
      </c>
      <c r="I1662" s="0" t="n">
        <v>1</v>
      </c>
      <c r="J1662" s="0" t="n">
        <v>2</v>
      </c>
      <c r="K1662" s="0" t="n">
        <v>2</v>
      </c>
      <c r="L1662" s="0" t="n">
        <v>1</v>
      </c>
      <c r="M1662" s="0" t="n">
        <v>0</v>
      </c>
      <c r="N1662" s="0" t="s">
        <v>82</v>
      </c>
      <c r="O1662" s="0" t="s">
        <v>98</v>
      </c>
      <c r="P1662" s="0" t="s">
        <v>93</v>
      </c>
      <c r="Q1662" s="0" t="s">
        <v>94</v>
      </c>
      <c r="R1662" s="0" t="n">
        <v>0</v>
      </c>
      <c r="S1662" s="0" t="n">
        <v>0</v>
      </c>
      <c r="T1662" s="0" t="n">
        <v>0</v>
      </c>
      <c r="U1662" s="0" t="s">
        <v>95</v>
      </c>
      <c r="V1662" s="0" t="s">
        <v>95</v>
      </c>
      <c r="W1662" s="0" t="n">
        <v>0</v>
      </c>
      <c r="X1662" s="0" t="s">
        <v>86</v>
      </c>
      <c r="Y1662" s="0" t="n">
        <v>9</v>
      </c>
      <c r="AA1662" s="0" t="n">
        <v>0</v>
      </c>
      <c r="AB1662" s="0" t="s">
        <v>87</v>
      </c>
      <c r="AC1662" s="0" t="n">
        <v>125.1</v>
      </c>
      <c r="AD1662" s="0" t="n">
        <v>0</v>
      </c>
      <c r="AE1662" s="0" t="n">
        <v>2</v>
      </c>
      <c r="AF1662" s="0" t="s">
        <v>88</v>
      </c>
      <c r="AG1662" s="13" t="n">
        <v>42936</v>
      </c>
      <c r="AH1662" s="0" t="str">
        <f aca="false">B1662&amp;"|"&amp;C1662&amp;"|"&amp;D1662&amp;"|"&amp;E1662&amp;"|"&amp;F1662&amp;"|"&amp;G1662&amp;"|"&amp;H1662&amp;"|"&amp;I1662&amp;"|"&amp;J1662&amp;"|"&amp;K1662&amp;"|"&amp;L1662&amp;"|"&amp;M1662&amp;"|"&amp;N1662&amp;"|"&amp;O1662&amp;"|"&amp;P1662&amp;"|"&amp;Q1662&amp;"|"&amp;R1662&amp;"|"&amp;S1662&amp;"|"&amp;T1662&amp;"|"&amp;U1662&amp;"|"&amp;V1662&amp;"|"&amp;W1662&amp;"|"&amp;X1662&amp;"|"&amp;Y1662&amp;"|"&amp;Z1662&amp;"|"&amp;AA1662&amp;"|"&amp;AB1662&amp;"|"&amp;AC1662&amp;"|"&amp;AD1662&amp;"|"&amp;AE1662&amp;"|"&amp;AF1662&amp;"|"&amp;AG1662</f>
        <v>City Hotel|0|190|2017|July|29|17|1|2|2|1|0|BB|BRA|Online TA|TA/TO|0|0|0|A|A|0|No Deposit|9||0|Transient|125.1|0|2|Check-Out|42936</v>
      </c>
      <c r="AI1662" s="0" t="str">
        <f aca="false">IF(COUNTIF($AH$4:$AH$2603,AH1662)&gt;1,"Duplicate","Unique")</f>
        <v>Unique</v>
      </c>
      <c r="AJ1662" s="0" t="str">
        <f aca="false">IF(COUNTBLANK(B1662:AG1662)&gt;0,"Missing ("&amp;COUNTBLANK(B1662:AG1662)&amp;")","Complete")</f>
        <v>Missing (1)</v>
      </c>
    </row>
    <row r="1663" customFormat="false" ht="15" hidden="false" customHeight="false" outlineLevel="0" collapsed="false">
      <c r="A1663" s="14" t="n">
        <v>1660</v>
      </c>
      <c r="B1663" s="14" t="s">
        <v>90</v>
      </c>
      <c r="C1663" s="14" t="n">
        <v>1</v>
      </c>
      <c r="D1663" s="14" t="n">
        <v>265</v>
      </c>
      <c r="E1663" s="14" t="n">
        <v>2016</v>
      </c>
      <c r="F1663" s="14" t="s">
        <v>106</v>
      </c>
      <c r="G1663" s="14" t="n">
        <v>17</v>
      </c>
      <c r="H1663" s="14" t="n">
        <v>20</v>
      </c>
      <c r="I1663" s="14" t="n">
        <v>0</v>
      </c>
      <c r="J1663" s="14" t="n">
        <v>4</v>
      </c>
      <c r="K1663" s="14" t="n">
        <v>2</v>
      </c>
      <c r="L1663" s="14" t="n">
        <v>0</v>
      </c>
      <c r="M1663" s="14" t="n">
        <v>0</v>
      </c>
      <c r="N1663" s="14" t="s">
        <v>82</v>
      </c>
      <c r="O1663" s="14" t="s">
        <v>92</v>
      </c>
      <c r="P1663" s="14" t="s">
        <v>116</v>
      </c>
      <c r="Q1663" s="14" t="s">
        <v>94</v>
      </c>
      <c r="R1663" s="14" t="n">
        <v>0</v>
      </c>
      <c r="S1663" s="14" t="n">
        <v>0</v>
      </c>
      <c r="T1663" s="14" t="n">
        <v>0</v>
      </c>
      <c r="U1663" s="14" t="s">
        <v>95</v>
      </c>
      <c r="V1663" s="14" t="s">
        <v>95</v>
      </c>
      <c r="W1663" s="14" t="n">
        <v>0</v>
      </c>
      <c r="X1663" s="14" t="s">
        <v>120</v>
      </c>
      <c r="Y1663" s="14" t="n">
        <v>30</v>
      </c>
      <c r="Z1663" s="14"/>
      <c r="AA1663" s="14" t="n">
        <v>0</v>
      </c>
      <c r="AB1663" s="14" t="s">
        <v>87</v>
      </c>
      <c r="AC1663" s="14" t="n">
        <v>101</v>
      </c>
      <c r="AD1663" s="14" t="n">
        <v>0</v>
      </c>
      <c r="AE1663" s="14" t="n">
        <v>0</v>
      </c>
      <c r="AF1663" s="14" t="s">
        <v>96</v>
      </c>
      <c r="AG1663" s="15" t="n">
        <v>42215</v>
      </c>
      <c r="AH1663" s="14" t="str">
        <f aca="false">B1663&amp;"|"&amp;C1663&amp;"|"&amp;D1663&amp;"|"&amp;E1663&amp;"|"&amp;F1663&amp;"|"&amp;G1663&amp;"|"&amp;H1663&amp;"|"&amp;I1663&amp;"|"&amp;J1663&amp;"|"&amp;K1663&amp;"|"&amp;L1663&amp;"|"&amp;M1663&amp;"|"&amp;N1663&amp;"|"&amp;O1663&amp;"|"&amp;P1663&amp;"|"&amp;Q1663&amp;"|"&amp;R1663&amp;"|"&amp;S1663&amp;"|"&amp;T1663&amp;"|"&amp;U1663&amp;"|"&amp;V1663&amp;"|"&amp;W1663&amp;"|"&amp;X1663&amp;"|"&amp;Y1663&amp;"|"&amp;Z1663&amp;"|"&amp;AA1663&amp;"|"&amp;AB1663&amp;"|"&amp;AC1663&amp;"|"&amp;AD1663&amp;"|"&amp;AE1663&amp;"|"&amp;AF1663&amp;"|"&amp;AG1663</f>
        <v>City Hotel|1|265|2016|April|17|20|0|4|2|0|0|BB|PRT|Groups|TA/TO|0|0|0|A|A|0|Non Refund|30||0|Transient|101|0|0|Canceled|42215</v>
      </c>
      <c r="AI1663" s="14" t="str">
        <f aca="false">IF(COUNTIF($AH$4:$AH$2603,AH1663)&gt;1,"Duplicate","Unique")</f>
        <v>Duplicate</v>
      </c>
      <c r="AJ1663" s="14" t="str">
        <f aca="false">IF(COUNTBLANK(B1663:AG1663)&gt;0,"Missing ("&amp;COUNTBLANK(B1663:AG1663)&amp;")","Complete")</f>
        <v>Missing (1)</v>
      </c>
    </row>
    <row r="1664" customFormat="false" ht="15" hidden="false" customHeight="false" outlineLevel="0" collapsed="false">
      <c r="A1664" s="0" t="n">
        <v>1661</v>
      </c>
      <c r="B1664" s="0" t="s">
        <v>90</v>
      </c>
      <c r="C1664" s="0" t="n">
        <v>1</v>
      </c>
      <c r="D1664" s="0" t="n">
        <v>50</v>
      </c>
      <c r="E1664" s="0" t="n">
        <v>2015</v>
      </c>
      <c r="F1664" s="0" t="s">
        <v>111</v>
      </c>
      <c r="G1664" s="0" t="n">
        <v>43</v>
      </c>
      <c r="H1664" s="0" t="n">
        <v>24</v>
      </c>
      <c r="I1664" s="0" t="n">
        <v>1</v>
      </c>
      <c r="J1664" s="0" t="n">
        <v>1</v>
      </c>
      <c r="K1664" s="0" t="n">
        <v>2</v>
      </c>
      <c r="L1664" s="0" t="n">
        <v>0</v>
      </c>
      <c r="M1664" s="0" t="n">
        <v>0</v>
      </c>
      <c r="N1664" s="0" t="s">
        <v>82</v>
      </c>
      <c r="O1664" s="0" t="s">
        <v>92</v>
      </c>
      <c r="P1664" s="0" t="s">
        <v>116</v>
      </c>
      <c r="Q1664" s="0" t="s">
        <v>84</v>
      </c>
      <c r="R1664" s="0" t="n">
        <v>0</v>
      </c>
      <c r="S1664" s="0" t="n">
        <v>0</v>
      </c>
      <c r="T1664" s="0" t="n">
        <v>0</v>
      </c>
      <c r="U1664" s="0" t="s">
        <v>95</v>
      </c>
      <c r="V1664" s="0" t="s">
        <v>95</v>
      </c>
      <c r="W1664" s="0" t="n">
        <v>0</v>
      </c>
      <c r="X1664" s="0" t="s">
        <v>120</v>
      </c>
      <c r="AA1664" s="0" t="n">
        <v>0</v>
      </c>
      <c r="AB1664" s="0" t="s">
        <v>87</v>
      </c>
      <c r="AC1664" s="0" t="n">
        <v>75</v>
      </c>
      <c r="AD1664" s="0" t="n">
        <v>0</v>
      </c>
      <c r="AE1664" s="0" t="n">
        <v>0</v>
      </c>
      <c r="AF1664" s="0" t="s">
        <v>96</v>
      </c>
      <c r="AG1664" s="13" t="n">
        <v>42284</v>
      </c>
      <c r="AH1664" s="0" t="str">
        <f aca="false">B1664&amp;"|"&amp;C1664&amp;"|"&amp;D1664&amp;"|"&amp;E1664&amp;"|"&amp;F1664&amp;"|"&amp;G1664&amp;"|"&amp;H1664&amp;"|"&amp;I1664&amp;"|"&amp;J1664&amp;"|"&amp;K1664&amp;"|"&amp;L1664&amp;"|"&amp;M1664&amp;"|"&amp;N1664&amp;"|"&amp;O1664&amp;"|"&amp;P1664&amp;"|"&amp;Q1664&amp;"|"&amp;R1664&amp;"|"&amp;S1664&amp;"|"&amp;T1664&amp;"|"&amp;U1664&amp;"|"&amp;V1664&amp;"|"&amp;W1664&amp;"|"&amp;X1664&amp;"|"&amp;Y1664&amp;"|"&amp;Z1664&amp;"|"&amp;AA1664&amp;"|"&amp;AB1664&amp;"|"&amp;AC1664&amp;"|"&amp;AD1664&amp;"|"&amp;AE1664&amp;"|"&amp;AF1664&amp;"|"&amp;AG1664</f>
        <v>City Hotel|1|50|2015|October|43|24|1|1|2|0|0|BB|PRT|Groups|Direct|0|0|0|A|A|0|Non Refund|||0|Transient|75|0|0|Canceled|42284</v>
      </c>
      <c r="AI1664" s="0" t="str">
        <f aca="false">IF(COUNTIF($AH$4:$AH$2603,AH1664)&gt;1,"Duplicate","Unique")</f>
        <v>Duplicate</v>
      </c>
      <c r="AJ1664" s="0" t="str">
        <f aca="false">IF(COUNTBLANK(B1664:AG1664)&gt;0,"Missing ("&amp;COUNTBLANK(B1664:AG1664)&amp;")","Complete")</f>
        <v>Missing (2)</v>
      </c>
    </row>
    <row r="1665" customFormat="false" ht="15" hidden="false" customHeight="false" outlineLevel="0" collapsed="false">
      <c r="A1665" s="14" t="n">
        <v>1662</v>
      </c>
      <c r="B1665" s="14" t="s">
        <v>80</v>
      </c>
      <c r="C1665" s="14" t="n">
        <v>0</v>
      </c>
      <c r="D1665" s="14" t="n">
        <v>2</v>
      </c>
      <c r="E1665" s="14" t="n">
        <v>2016</v>
      </c>
      <c r="F1665" s="14" t="s">
        <v>103</v>
      </c>
      <c r="G1665" s="14" t="n">
        <v>14</v>
      </c>
      <c r="H1665" s="14" t="n">
        <v>31</v>
      </c>
      <c r="I1665" s="14" t="n">
        <v>0</v>
      </c>
      <c r="J1665" s="14" t="n">
        <v>2</v>
      </c>
      <c r="K1665" s="14" t="n">
        <v>3</v>
      </c>
      <c r="L1665" s="14" t="n">
        <v>0</v>
      </c>
      <c r="M1665" s="14" t="n">
        <v>0</v>
      </c>
      <c r="N1665" s="14" t="s">
        <v>82</v>
      </c>
      <c r="O1665" s="14" t="s">
        <v>92</v>
      </c>
      <c r="P1665" s="14" t="s">
        <v>84</v>
      </c>
      <c r="Q1665" s="14" t="s">
        <v>84</v>
      </c>
      <c r="R1665" s="14" t="n">
        <v>0</v>
      </c>
      <c r="S1665" s="14" t="n">
        <v>0</v>
      </c>
      <c r="T1665" s="14" t="n">
        <v>0</v>
      </c>
      <c r="U1665" s="14" t="s">
        <v>124</v>
      </c>
      <c r="V1665" s="14" t="s">
        <v>124</v>
      </c>
      <c r="W1665" s="14" t="n">
        <v>0</v>
      </c>
      <c r="X1665" s="14" t="s">
        <v>86</v>
      </c>
      <c r="Y1665" s="14" t="n">
        <v>250</v>
      </c>
      <c r="Z1665" s="14"/>
      <c r="AA1665" s="14" t="n">
        <v>0</v>
      </c>
      <c r="AB1665" s="14" t="s">
        <v>87</v>
      </c>
      <c r="AC1665" s="14" t="n">
        <v>131</v>
      </c>
      <c r="AD1665" s="14" t="n">
        <v>1</v>
      </c>
      <c r="AE1665" s="14" t="n">
        <v>0</v>
      </c>
      <c r="AF1665" s="14" t="s">
        <v>88</v>
      </c>
      <c r="AG1665" s="15" t="n">
        <v>42462</v>
      </c>
      <c r="AH1665" s="14" t="str">
        <f aca="false">B1665&amp;"|"&amp;C1665&amp;"|"&amp;D1665&amp;"|"&amp;E1665&amp;"|"&amp;F1665&amp;"|"&amp;G1665&amp;"|"&amp;H1665&amp;"|"&amp;I1665&amp;"|"&amp;J1665&amp;"|"&amp;K1665&amp;"|"&amp;L1665&amp;"|"&amp;M1665&amp;"|"&amp;N1665&amp;"|"&amp;O1665&amp;"|"&amp;P1665&amp;"|"&amp;Q1665&amp;"|"&amp;R1665&amp;"|"&amp;S1665&amp;"|"&amp;T1665&amp;"|"&amp;U1665&amp;"|"&amp;V1665&amp;"|"&amp;W1665&amp;"|"&amp;X1665&amp;"|"&amp;Y1665&amp;"|"&amp;Z1665&amp;"|"&amp;AA1665&amp;"|"&amp;AB1665&amp;"|"&amp;AC1665&amp;"|"&amp;AD1665&amp;"|"&amp;AE1665&amp;"|"&amp;AF1665&amp;"|"&amp;AG1665</f>
        <v>Resort Hotel|0|2|2016|March|14|31|0|2|3|0|0|BB|PRT|Direct|Direct|0|0|0|E|E|0|No Deposit|250||0|Transient|131|1|0|Check-Out|42462</v>
      </c>
      <c r="AI1665" s="14" t="str">
        <f aca="false">IF(COUNTIF($AH$4:$AH$2603,AH1665)&gt;1,"Duplicate","Unique")</f>
        <v>Unique</v>
      </c>
      <c r="AJ1665" s="14" t="str">
        <f aca="false">IF(COUNTBLANK(B1665:AG1665)&gt;0,"Missing ("&amp;COUNTBLANK(B1665:AG1665)&amp;")","Complete")</f>
        <v>Missing (1)</v>
      </c>
    </row>
    <row r="1666" customFormat="false" ht="15" hidden="false" customHeight="false" outlineLevel="0" collapsed="false">
      <c r="A1666" s="0" t="n">
        <v>1663</v>
      </c>
      <c r="B1666" s="0" t="s">
        <v>80</v>
      </c>
      <c r="C1666" s="0" t="n">
        <v>0</v>
      </c>
      <c r="D1666" s="0" t="n">
        <v>0</v>
      </c>
      <c r="E1666" s="0" t="n">
        <v>2017</v>
      </c>
      <c r="F1666" s="0" t="s">
        <v>106</v>
      </c>
      <c r="G1666" s="0" t="n">
        <v>16</v>
      </c>
      <c r="H1666" s="0" t="n">
        <v>20</v>
      </c>
      <c r="I1666" s="0" t="n">
        <v>0</v>
      </c>
      <c r="J1666" s="0" t="n">
        <v>2</v>
      </c>
      <c r="K1666" s="0" t="n">
        <v>2</v>
      </c>
      <c r="L1666" s="0" t="n">
        <v>0</v>
      </c>
      <c r="M1666" s="0" t="n">
        <v>0</v>
      </c>
      <c r="N1666" s="0" t="s">
        <v>112</v>
      </c>
      <c r="O1666" s="0" t="s">
        <v>83</v>
      </c>
      <c r="P1666" s="0" t="s">
        <v>93</v>
      </c>
      <c r="Q1666" s="0" t="s">
        <v>94</v>
      </c>
      <c r="R1666" s="0" t="n">
        <v>0</v>
      </c>
      <c r="S1666" s="0" t="n">
        <v>0</v>
      </c>
      <c r="T1666" s="0" t="n">
        <v>0</v>
      </c>
      <c r="U1666" s="0" t="s">
        <v>95</v>
      </c>
      <c r="V1666" s="0" t="s">
        <v>95</v>
      </c>
      <c r="W1666" s="0" t="n">
        <v>0</v>
      </c>
      <c r="X1666" s="0" t="s">
        <v>86</v>
      </c>
      <c r="Y1666" s="0" t="n">
        <v>240</v>
      </c>
      <c r="AA1666" s="0" t="n">
        <v>0</v>
      </c>
      <c r="AB1666" s="0" t="s">
        <v>87</v>
      </c>
      <c r="AC1666" s="0" t="n">
        <v>102</v>
      </c>
      <c r="AD1666" s="0" t="n">
        <v>0</v>
      </c>
      <c r="AE1666" s="0" t="n">
        <v>0</v>
      </c>
      <c r="AF1666" s="0" t="s">
        <v>88</v>
      </c>
      <c r="AG1666" s="13" t="n">
        <v>42847</v>
      </c>
      <c r="AH1666" s="0" t="str">
        <f aca="false">B1666&amp;"|"&amp;C1666&amp;"|"&amp;D1666&amp;"|"&amp;E1666&amp;"|"&amp;F1666&amp;"|"&amp;G1666&amp;"|"&amp;H1666&amp;"|"&amp;I1666&amp;"|"&amp;J1666&amp;"|"&amp;K1666&amp;"|"&amp;L1666&amp;"|"&amp;M1666&amp;"|"&amp;N1666&amp;"|"&amp;O1666&amp;"|"&amp;P1666&amp;"|"&amp;Q1666&amp;"|"&amp;R1666&amp;"|"&amp;S1666&amp;"|"&amp;T1666&amp;"|"&amp;U1666&amp;"|"&amp;V1666&amp;"|"&amp;W1666&amp;"|"&amp;X1666&amp;"|"&amp;Y1666&amp;"|"&amp;Z1666&amp;"|"&amp;AA1666&amp;"|"&amp;AB1666&amp;"|"&amp;AC1666&amp;"|"&amp;AD1666&amp;"|"&amp;AE1666&amp;"|"&amp;AF1666&amp;"|"&amp;AG1666</f>
        <v>Resort Hotel|0|0|2017|April|16|20|0|2|2|0|0|HB|GBR|Online TA|TA/TO|0|0|0|A|A|0|No Deposit|240||0|Transient|102|0|0|Check-Out|42847</v>
      </c>
      <c r="AI1666" s="0" t="str">
        <f aca="false">IF(COUNTIF($AH$4:$AH$2603,AH1666)&gt;1,"Duplicate","Unique")</f>
        <v>Unique</v>
      </c>
      <c r="AJ1666" s="0" t="str">
        <f aca="false">IF(COUNTBLANK(B1666:AG1666)&gt;0,"Missing ("&amp;COUNTBLANK(B1666:AG1666)&amp;")","Complete")</f>
        <v>Missing (1)</v>
      </c>
    </row>
    <row r="1667" customFormat="false" ht="15" hidden="false" customHeight="false" outlineLevel="0" collapsed="false">
      <c r="A1667" s="14" t="n">
        <v>1664</v>
      </c>
      <c r="B1667" s="14" t="s">
        <v>90</v>
      </c>
      <c r="C1667" s="14" t="n">
        <v>0</v>
      </c>
      <c r="D1667" s="14" t="n">
        <v>5</v>
      </c>
      <c r="E1667" s="14" t="n">
        <v>2015</v>
      </c>
      <c r="F1667" s="14" t="s">
        <v>114</v>
      </c>
      <c r="G1667" s="14" t="n">
        <v>38</v>
      </c>
      <c r="H1667" s="14" t="n">
        <v>19</v>
      </c>
      <c r="I1667" s="14" t="n">
        <v>2</v>
      </c>
      <c r="J1667" s="14" t="n">
        <v>4</v>
      </c>
      <c r="K1667" s="14" t="n">
        <v>3</v>
      </c>
      <c r="L1667" s="14" t="n">
        <v>0</v>
      </c>
      <c r="M1667" s="14" t="n">
        <v>0</v>
      </c>
      <c r="N1667" s="14" t="s">
        <v>82</v>
      </c>
      <c r="O1667" s="14" t="s">
        <v>115</v>
      </c>
      <c r="P1667" s="14" t="s">
        <v>84</v>
      </c>
      <c r="Q1667" s="14" t="s">
        <v>84</v>
      </c>
      <c r="R1667" s="14" t="n">
        <v>0</v>
      </c>
      <c r="S1667" s="14" t="n">
        <v>0</v>
      </c>
      <c r="T1667" s="14" t="n">
        <v>0</v>
      </c>
      <c r="U1667" s="14" t="s">
        <v>85</v>
      </c>
      <c r="V1667" s="14" t="s">
        <v>136</v>
      </c>
      <c r="W1667" s="14" t="n">
        <v>0</v>
      </c>
      <c r="X1667" s="14" t="s">
        <v>86</v>
      </c>
      <c r="Y1667" s="14"/>
      <c r="Z1667" s="14"/>
      <c r="AA1667" s="14" t="n">
        <v>0</v>
      </c>
      <c r="AB1667" s="14" t="s">
        <v>87</v>
      </c>
      <c r="AC1667" s="14" t="n">
        <v>189.17</v>
      </c>
      <c r="AD1667" s="14" t="n">
        <v>0</v>
      </c>
      <c r="AE1667" s="14" t="n">
        <v>2</v>
      </c>
      <c r="AF1667" s="14" t="s">
        <v>88</v>
      </c>
      <c r="AG1667" s="15" t="n">
        <v>42272</v>
      </c>
      <c r="AH1667" s="14" t="str">
        <f aca="false">B1667&amp;"|"&amp;C1667&amp;"|"&amp;D1667&amp;"|"&amp;E1667&amp;"|"&amp;F1667&amp;"|"&amp;G1667&amp;"|"&amp;H1667&amp;"|"&amp;I1667&amp;"|"&amp;J1667&amp;"|"&amp;K1667&amp;"|"&amp;L1667&amp;"|"&amp;M1667&amp;"|"&amp;N1667&amp;"|"&amp;O1667&amp;"|"&amp;P1667&amp;"|"&amp;Q1667&amp;"|"&amp;R1667&amp;"|"&amp;S1667&amp;"|"&amp;T1667&amp;"|"&amp;U1667&amp;"|"&amp;V1667&amp;"|"&amp;W1667&amp;"|"&amp;X1667&amp;"|"&amp;Y1667&amp;"|"&amp;Z1667&amp;"|"&amp;AA1667&amp;"|"&amp;AB1667&amp;"|"&amp;AC1667&amp;"|"&amp;AD1667&amp;"|"&amp;AE1667&amp;"|"&amp;AF1667&amp;"|"&amp;AG1667</f>
        <v>City Hotel|0|5|2015|September|38|19|2|4|3|0|0|BB|ESP|Direct|Direct|0|0|0|F|G|0|No Deposit|||0|Transient|189.17|0|2|Check-Out|42272</v>
      </c>
      <c r="AI1667" s="14" t="str">
        <f aca="false">IF(COUNTIF($AH$4:$AH$2603,AH1667)&gt;1,"Duplicate","Unique")</f>
        <v>Unique</v>
      </c>
      <c r="AJ1667" s="14" t="str">
        <f aca="false">IF(COUNTBLANK(B1667:AG1667)&gt;0,"Missing ("&amp;COUNTBLANK(B1667:AG1667)&amp;")","Complete")</f>
        <v>Missing (2)</v>
      </c>
    </row>
    <row r="1668" customFormat="false" ht="15" hidden="false" customHeight="false" outlineLevel="0" collapsed="false">
      <c r="A1668" s="0" t="n">
        <v>1665</v>
      </c>
      <c r="B1668" s="0" t="s">
        <v>90</v>
      </c>
      <c r="C1668" s="0" t="n">
        <v>0</v>
      </c>
      <c r="D1668" s="0" t="n">
        <v>0</v>
      </c>
      <c r="E1668" s="0" t="n">
        <v>2016</v>
      </c>
      <c r="F1668" s="0" t="s">
        <v>135</v>
      </c>
      <c r="G1668" s="0" t="n">
        <v>26</v>
      </c>
      <c r="H1668" s="0" t="n">
        <v>23</v>
      </c>
      <c r="I1668" s="0" t="n">
        <v>0</v>
      </c>
      <c r="J1668" s="0" t="n">
        <v>1</v>
      </c>
      <c r="K1668" s="0" t="n">
        <v>2</v>
      </c>
      <c r="L1668" s="0" t="n">
        <v>0</v>
      </c>
      <c r="M1668" s="0" t="n">
        <v>0</v>
      </c>
      <c r="N1668" s="0" t="s">
        <v>82</v>
      </c>
      <c r="O1668" s="0" t="s">
        <v>92</v>
      </c>
      <c r="P1668" s="0" t="s">
        <v>93</v>
      </c>
      <c r="Q1668" s="0" t="s">
        <v>94</v>
      </c>
      <c r="R1668" s="0" t="n">
        <v>0</v>
      </c>
      <c r="S1668" s="0" t="n">
        <v>0</v>
      </c>
      <c r="T1668" s="0" t="n">
        <v>0</v>
      </c>
      <c r="U1668" s="0" t="s">
        <v>95</v>
      </c>
      <c r="V1668" s="0" t="s">
        <v>95</v>
      </c>
      <c r="W1668" s="0" t="n">
        <v>0</v>
      </c>
      <c r="X1668" s="0" t="s">
        <v>86</v>
      </c>
      <c r="Y1668" s="0" t="n">
        <v>9</v>
      </c>
      <c r="AA1668" s="0" t="n">
        <v>0</v>
      </c>
      <c r="AB1668" s="0" t="s">
        <v>87</v>
      </c>
      <c r="AC1668" s="0" t="n">
        <v>97</v>
      </c>
      <c r="AD1668" s="0" t="n">
        <v>0</v>
      </c>
      <c r="AE1668" s="0" t="n">
        <v>1</v>
      </c>
      <c r="AF1668" s="0" t="s">
        <v>88</v>
      </c>
      <c r="AG1668" s="13" t="n">
        <v>42545</v>
      </c>
      <c r="AH1668" s="0" t="str">
        <f aca="false">B1668&amp;"|"&amp;C1668&amp;"|"&amp;D1668&amp;"|"&amp;E1668&amp;"|"&amp;F1668&amp;"|"&amp;G1668&amp;"|"&amp;H1668&amp;"|"&amp;I1668&amp;"|"&amp;J1668&amp;"|"&amp;K1668&amp;"|"&amp;L1668&amp;"|"&amp;M1668&amp;"|"&amp;N1668&amp;"|"&amp;O1668&amp;"|"&amp;P1668&amp;"|"&amp;Q1668&amp;"|"&amp;R1668&amp;"|"&amp;S1668&amp;"|"&amp;T1668&amp;"|"&amp;U1668&amp;"|"&amp;V1668&amp;"|"&amp;W1668&amp;"|"&amp;X1668&amp;"|"&amp;Y1668&amp;"|"&amp;Z1668&amp;"|"&amp;AA1668&amp;"|"&amp;AB1668&amp;"|"&amp;AC1668&amp;"|"&amp;AD1668&amp;"|"&amp;AE1668&amp;"|"&amp;AF1668&amp;"|"&amp;AG1668</f>
        <v>City Hotel|0|0|2016|June|26|23|0|1|2|0|0|BB|PRT|Online TA|TA/TO|0|0|0|A|A|0|No Deposit|9||0|Transient|97|0|1|Check-Out|42545</v>
      </c>
      <c r="AI1668" s="0" t="str">
        <f aca="false">IF(COUNTIF($AH$4:$AH$2603,AH1668)&gt;1,"Duplicate","Unique")</f>
        <v>Unique</v>
      </c>
      <c r="AJ1668" s="0" t="str">
        <f aca="false">IF(COUNTBLANK(B1668:AG1668)&gt;0,"Missing ("&amp;COUNTBLANK(B1668:AG1668)&amp;")","Complete")</f>
        <v>Missing (1)</v>
      </c>
    </row>
    <row r="1669" customFormat="false" ht="15" hidden="false" customHeight="false" outlineLevel="0" collapsed="false">
      <c r="A1669" s="14" t="n">
        <v>1666</v>
      </c>
      <c r="B1669" s="14" t="s">
        <v>80</v>
      </c>
      <c r="C1669" s="14" t="n">
        <v>0</v>
      </c>
      <c r="D1669" s="14" t="n">
        <v>6</v>
      </c>
      <c r="E1669" s="14" t="n">
        <v>2016</v>
      </c>
      <c r="F1669" s="14" t="s">
        <v>114</v>
      </c>
      <c r="G1669" s="14" t="n">
        <v>38</v>
      </c>
      <c r="H1669" s="14" t="n">
        <v>12</v>
      </c>
      <c r="I1669" s="14" t="n">
        <v>1</v>
      </c>
      <c r="J1669" s="14" t="n">
        <v>2</v>
      </c>
      <c r="K1669" s="14" t="n">
        <v>1</v>
      </c>
      <c r="L1669" s="14" t="n">
        <v>0</v>
      </c>
      <c r="M1669" s="14" t="n">
        <v>0</v>
      </c>
      <c r="N1669" s="14" t="s">
        <v>82</v>
      </c>
      <c r="O1669" s="14" t="s">
        <v>92</v>
      </c>
      <c r="P1669" s="14" t="s">
        <v>128</v>
      </c>
      <c r="Q1669" s="14" t="s">
        <v>128</v>
      </c>
      <c r="R1669" s="14" t="n">
        <v>1</v>
      </c>
      <c r="S1669" s="14" t="n">
        <v>0</v>
      </c>
      <c r="T1669" s="14" t="n">
        <v>5</v>
      </c>
      <c r="U1669" s="14" t="s">
        <v>95</v>
      </c>
      <c r="V1669" s="14" t="s">
        <v>95</v>
      </c>
      <c r="W1669" s="14" t="n">
        <v>0</v>
      </c>
      <c r="X1669" s="14" t="s">
        <v>86</v>
      </c>
      <c r="Y1669" s="14"/>
      <c r="Z1669" s="14" t="n">
        <v>269</v>
      </c>
      <c r="AA1669" s="14" t="n">
        <v>0</v>
      </c>
      <c r="AB1669" s="14" t="s">
        <v>87</v>
      </c>
      <c r="AC1669" s="14" t="n">
        <v>65</v>
      </c>
      <c r="AD1669" s="14" t="n">
        <v>0</v>
      </c>
      <c r="AE1669" s="14" t="n">
        <v>0</v>
      </c>
      <c r="AF1669" s="14" t="s">
        <v>88</v>
      </c>
      <c r="AG1669" s="15" t="n">
        <v>42628</v>
      </c>
      <c r="AH1669" s="14" t="str">
        <f aca="false">B1669&amp;"|"&amp;C1669&amp;"|"&amp;D1669&amp;"|"&amp;E1669&amp;"|"&amp;F1669&amp;"|"&amp;G1669&amp;"|"&amp;H1669&amp;"|"&amp;I1669&amp;"|"&amp;J1669&amp;"|"&amp;K1669&amp;"|"&amp;L1669&amp;"|"&amp;M1669&amp;"|"&amp;N1669&amp;"|"&amp;O1669&amp;"|"&amp;P1669&amp;"|"&amp;Q1669&amp;"|"&amp;R1669&amp;"|"&amp;S1669&amp;"|"&amp;T1669&amp;"|"&amp;U1669&amp;"|"&amp;V1669&amp;"|"&amp;W1669&amp;"|"&amp;X1669&amp;"|"&amp;Y1669&amp;"|"&amp;Z1669&amp;"|"&amp;AA1669&amp;"|"&amp;AB1669&amp;"|"&amp;AC1669&amp;"|"&amp;AD1669&amp;"|"&amp;AE1669&amp;"|"&amp;AF1669&amp;"|"&amp;AG1669</f>
        <v>Resort Hotel|0|6|2016|September|38|12|1|2|1|0|0|BB|PRT|Corporate|Corporate|1|0|5|A|A|0|No Deposit||269|0|Transient|65|0|0|Check-Out|42628</v>
      </c>
      <c r="AI1669" s="14" t="str">
        <f aca="false">IF(COUNTIF($AH$4:$AH$2603,AH1669)&gt;1,"Duplicate","Unique")</f>
        <v>Unique</v>
      </c>
      <c r="AJ1669" s="14" t="str">
        <f aca="false">IF(COUNTBLANK(B1669:AG1669)&gt;0,"Missing ("&amp;COUNTBLANK(B1669:AG1669)&amp;")","Complete")</f>
        <v>Missing (1)</v>
      </c>
    </row>
    <row r="1670" customFormat="false" ht="15" hidden="false" customHeight="false" outlineLevel="0" collapsed="false">
      <c r="A1670" s="0" t="n">
        <v>1667</v>
      </c>
      <c r="B1670" s="0" t="s">
        <v>90</v>
      </c>
      <c r="C1670" s="0" t="n">
        <v>0</v>
      </c>
      <c r="D1670" s="0" t="n">
        <v>175</v>
      </c>
      <c r="E1670" s="0" t="n">
        <v>2017</v>
      </c>
      <c r="F1670" s="0" t="s">
        <v>103</v>
      </c>
      <c r="G1670" s="0" t="n">
        <v>11</v>
      </c>
      <c r="H1670" s="0" t="n">
        <v>17</v>
      </c>
      <c r="I1670" s="0" t="n">
        <v>1</v>
      </c>
      <c r="J1670" s="0" t="n">
        <v>2</v>
      </c>
      <c r="K1670" s="0" t="n">
        <v>2</v>
      </c>
      <c r="L1670" s="0" t="n">
        <v>0</v>
      </c>
      <c r="M1670" s="0" t="n">
        <v>0</v>
      </c>
      <c r="N1670" s="0" t="s">
        <v>107</v>
      </c>
      <c r="O1670" s="0" t="s">
        <v>155</v>
      </c>
      <c r="P1670" s="0" t="s">
        <v>93</v>
      </c>
      <c r="Q1670" s="0" t="s">
        <v>94</v>
      </c>
      <c r="R1670" s="0" t="n">
        <v>0</v>
      </c>
      <c r="S1670" s="0" t="n">
        <v>0</v>
      </c>
      <c r="T1670" s="0" t="n">
        <v>0</v>
      </c>
      <c r="U1670" s="0" t="s">
        <v>95</v>
      </c>
      <c r="V1670" s="0" t="s">
        <v>95</v>
      </c>
      <c r="W1670" s="0" t="n">
        <v>0</v>
      </c>
      <c r="X1670" s="0" t="s">
        <v>86</v>
      </c>
      <c r="Y1670" s="0" t="n">
        <v>9</v>
      </c>
      <c r="AA1670" s="0" t="n">
        <v>0</v>
      </c>
      <c r="AB1670" s="0" t="s">
        <v>87</v>
      </c>
      <c r="AC1670" s="0" t="n">
        <v>79.2</v>
      </c>
      <c r="AD1670" s="0" t="n">
        <v>0</v>
      </c>
      <c r="AE1670" s="0" t="n">
        <v>2</v>
      </c>
      <c r="AF1670" s="0" t="s">
        <v>88</v>
      </c>
      <c r="AG1670" s="13" t="n">
        <v>42814</v>
      </c>
      <c r="AH1670" s="0" t="str">
        <f aca="false">B1670&amp;"|"&amp;C1670&amp;"|"&amp;D1670&amp;"|"&amp;E1670&amp;"|"&amp;F1670&amp;"|"&amp;G1670&amp;"|"&amp;H1670&amp;"|"&amp;I1670&amp;"|"&amp;J1670&amp;"|"&amp;K1670&amp;"|"&amp;L1670&amp;"|"&amp;M1670&amp;"|"&amp;N1670&amp;"|"&amp;O1670&amp;"|"&amp;P1670&amp;"|"&amp;Q1670&amp;"|"&amp;R1670&amp;"|"&amp;S1670&amp;"|"&amp;T1670&amp;"|"&amp;U1670&amp;"|"&amp;V1670&amp;"|"&amp;W1670&amp;"|"&amp;X1670&amp;"|"&amp;Y1670&amp;"|"&amp;Z1670&amp;"|"&amp;AA1670&amp;"|"&amp;AB1670&amp;"|"&amp;AC1670&amp;"|"&amp;AD1670&amp;"|"&amp;AE1670&amp;"|"&amp;AF1670&amp;"|"&amp;AG1670</f>
        <v>City Hotel|0|175|2017|March|11|17|1|2|2|0|0|SC|CHE|Online TA|TA/TO|0|0|0|A|A|0|No Deposit|9||0|Transient|79.2|0|2|Check-Out|42814</v>
      </c>
      <c r="AI1670" s="0" t="str">
        <f aca="false">IF(COUNTIF($AH$4:$AH$2603,AH1670)&gt;1,"Duplicate","Unique")</f>
        <v>Unique</v>
      </c>
      <c r="AJ1670" s="0" t="str">
        <f aca="false">IF(COUNTBLANK(B1670:AG1670)&gt;0,"Missing ("&amp;COUNTBLANK(B1670:AG1670)&amp;")","Complete")</f>
        <v>Missing (1)</v>
      </c>
    </row>
    <row r="1671" customFormat="false" ht="15" hidden="false" customHeight="false" outlineLevel="0" collapsed="false">
      <c r="A1671" s="14" t="n">
        <v>1668</v>
      </c>
      <c r="B1671" s="14" t="s">
        <v>90</v>
      </c>
      <c r="C1671" s="14" t="n">
        <v>0</v>
      </c>
      <c r="D1671" s="14" t="n">
        <v>0</v>
      </c>
      <c r="E1671" s="14" t="n">
        <v>2016</v>
      </c>
      <c r="F1671" s="14" t="s">
        <v>121</v>
      </c>
      <c r="G1671" s="14" t="n">
        <v>20</v>
      </c>
      <c r="H1671" s="14" t="n">
        <v>13</v>
      </c>
      <c r="I1671" s="14" t="n">
        <v>0</v>
      </c>
      <c r="J1671" s="14" t="n">
        <v>1</v>
      </c>
      <c r="K1671" s="14" t="n">
        <v>2</v>
      </c>
      <c r="L1671" s="14" t="n">
        <v>0</v>
      </c>
      <c r="M1671" s="14" t="n">
        <v>0</v>
      </c>
      <c r="N1671" s="14" t="s">
        <v>82</v>
      </c>
      <c r="O1671" s="14" t="s">
        <v>92</v>
      </c>
      <c r="P1671" s="14" t="s">
        <v>84</v>
      </c>
      <c r="Q1671" s="14" t="s">
        <v>84</v>
      </c>
      <c r="R1671" s="14" t="n">
        <v>1</v>
      </c>
      <c r="S1671" s="14" t="n">
        <v>0</v>
      </c>
      <c r="T1671" s="14" t="n">
        <v>0</v>
      </c>
      <c r="U1671" s="14" t="s">
        <v>95</v>
      </c>
      <c r="V1671" s="14" t="s">
        <v>124</v>
      </c>
      <c r="W1671" s="14" t="n">
        <v>1</v>
      </c>
      <c r="X1671" s="14" t="s">
        <v>86</v>
      </c>
      <c r="Y1671" s="14"/>
      <c r="Z1671" s="14"/>
      <c r="AA1671" s="14" t="n">
        <v>0</v>
      </c>
      <c r="AB1671" s="14" t="s">
        <v>87</v>
      </c>
      <c r="AC1671" s="14" t="n">
        <v>139</v>
      </c>
      <c r="AD1671" s="14" t="n">
        <v>0</v>
      </c>
      <c r="AE1671" s="14" t="n">
        <v>0</v>
      </c>
      <c r="AF1671" s="14" t="s">
        <v>88</v>
      </c>
      <c r="AG1671" s="15" t="n">
        <v>42504</v>
      </c>
      <c r="AH1671" s="14" t="str">
        <f aca="false">B1671&amp;"|"&amp;C1671&amp;"|"&amp;D1671&amp;"|"&amp;E1671&amp;"|"&amp;F1671&amp;"|"&amp;G1671&amp;"|"&amp;H1671&amp;"|"&amp;I1671&amp;"|"&amp;J1671&amp;"|"&amp;K1671&amp;"|"&amp;L1671&amp;"|"&amp;M1671&amp;"|"&amp;N1671&amp;"|"&amp;O1671&amp;"|"&amp;P1671&amp;"|"&amp;Q1671&amp;"|"&amp;R1671&amp;"|"&amp;S1671&amp;"|"&amp;T1671&amp;"|"&amp;U1671&amp;"|"&amp;V1671&amp;"|"&amp;W1671&amp;"|"&amp;X1671&amp;"|"&amp;Y1671&amp;"|"&amp;Z1671&amp;"|"&amp;AA1671&amp;"|"&amp;AB1671&amp;"|"&amp;AC1671&amp;"|"&amp;AD1671&amp;"|"&amp;AE1671&amp;"|"&amp;AF1671&amp;"|"&amp;AG1671</f>
        <v>City Hotel|0|0|2016|May|20|13|0|1|2|0|0|BB|PRT|Direct|Direct|1|0|0|A|E|1|No Deposit|||0|Transient|139|0|0|Check-Out|42504</v>
      </c>
      <c r="AI1671" s="14" t="str">
        <f aca="false">IF(COUNTIF($AH$4:$AH$2603,AH1671)&gt;1,"Duplicate","Unique")</f>
        <v>Unique</v>
      </c>
      <c r="AJ1671" s="14" t="str">
        <f aca="false">IF(COUNTBLANK(B1671:AG1671)&gt;0,"Missing ("&amp;COUNTBLANK(B1671:AG1671)&amp;")","Complete")</f>
        <v>Missing (2)</v>
      </c>
    </row>
    <row r="1672" customFormat="false" ht="15" hidden="false" customHeight="false" outlineLevel="0" collapsed="false">
      <c r="A1672" s="0" t="n">
        <v>1669</v>
      </c>
      <c r="B1672" s="0" t="s">
        <v>80</v>
      </c>
      <c r="C1672" s="0" t="n">
        <v>1</v>
      </c>
      <c r="D1672" s="0" t="n">
        <v>219</v>
      </c>
      <c r="E1672" s="0" t="n">
        <v>2016</v>
      </c>
      <c r="F1672" s="0" t="s">
        <v>103</v>
      </c>
      <c r="G1672" s="0" t="n">
        <v>10</v>
      </c>
      <c r="H1672" s="0" t="n">
        <v>2</v>
      </c>
      <c r="I1672" s="0" t="n">
        <v>2</v>
      </c>
      <c r="J1672" s="0" t="n">
        <v>5</v>
      </c>
      <c r="K1672" s="0" t="n">
        <v>2</v>
      </c>
      <c r="L1672" s="0" t="n">
        <v>0</v>
      </c>
      <c r="M1672" s="0" t="n">
        <v>0</v>
      </c>
      <c r="N1672" s="0" t="s">
        <v>112</v>
      </c>
      <c r="O1672" s="0" t="s">
        <v>92</v>
      </c>
      <c r="P1672" s="0" t="s">
        <v>99</v>
      </c>
      <c r="Q1672" s="0" t="s">
        <v>94</v>
      </c>
      <c r="R1672" s="0" t="n">
        <v>0</v>
      </c>
      <c r="S1672" s="0" t="n">
        <v>0</v>
      </c>
      <c r="T1672" s="0" t="n">
        <v>0</v>
      </c>
      <c r="U1672" s="0" t="s">
        <v>95</v>
      </c>
      <c r="V1672" s="0" t="s">
        <v>95</v>
      </c>
      <c r="W1672" s="0" t="n">
        <v>0</v>
      </c>
      <c r="X1672" s="0" t="s">
        <v>120</v>
      </c>
      <c r="Y1672" s="0" t="n">
        <v>310</v>
      </c>
      <c r="AA1672" s="0" t="n">
        <v>0</v>
      </c>
      <c r="AB1672" s="0" t="s">
        <v>87</v>
      </c>
      <c r="AC1672" s="0" t="n">
        <v>52</v>
      </c>
      <c r="AD1672" s="0" t="n">
        <v>0</v>
      </c>
      <c r="AE1672" s="0" t="n">
        <v>0</v>
      </c>
      <c r="AF1672" s="0" t="s">
        <v>96</v>
      </c>
      <c r="AG1672" s="13" t="n">
        <v>42328</v>
      </c>
      <c r="AH1672" s="0" t="str">
        <f aca="false">B1672&amp;"|"&amp;C1672&amp;"|"&amp;D1672&amp;"|"&amp;E1672&amp;"|"&amp;F1672&amp;"|"&amp;G1672&amp;"|"&amp;H1672&amp;"|"&amp;I1672&amp;"|"&amp;J1672&amp;"|"&amp;K1672&amp;"|"&amp;L1672&amp;"|"&amp;M1672&amp;"|"&amp;N1672&amp;"|"&amp;O1672&amp;"|"&amp;P1672&amp;"|"&amp;Q1672&amp;"|"&amp;R1672&amp;"|"&amp;S1672&amp;"|"&amp;T1672&amp;"|"&amp;U1672&amp;"|"&amp;V1672&amp;"|"&amp;W1672&amp;"|"&amp;X1672&amp;"|"&amp;Y1672&amp;"|"&amp;Z1672&amp;"|"&amp;AA1672&amp;"|"&amp;AB1672&amp;"|"&amp;AC1672&amp;"|"&amp;AD1672&amp;"|"&amp;AE1672&amp;"|"&amp;AF1672&amp;"|"&amp;AG1672</f>
        <v>Resort Hotel|1|219|2016|March|10|2|2|5|2|0|0|HB|PRT|Offline TA/TO|TA/TO|0|0|0|A|A|0|Non Refund|310||0|Transient|52|0|0|Canceled|42328</v>
      </c>
      <c r="AI1672" s="0" t="str">
        <f aca="false">IF(COUNTIF($AH$4:$AH$2603,AH1672)&gt;1,"Duplicate","Unique")</f>
        <v>Duplicate</v>
      </c>
      <c r="AJ1672" s="0" t="str">
        <f aca="false">IF(COUNTBLANK(B1672:AG1672)&gt;0,"Missing ("&amp;COUNTBLANK(B1672:AG1672)&amp;")","Complete")</f>
        <v>Missing (1)</v>
      </c>
    </row>
    <row r="1673" customFormat="false" ht="15" hidden="false" customHeight="false" outlineLevel="0" collapsed="false">
      <c r="A1673" s="14" t="n">
        <v>1670</v>
      </c>
      <c r="B1673" s="14" t="s">
        <v>90</v>
      </c>
      <c r="C1673" s="14" t="n">
        <v>0</v>
      </c>
      <c r="D1673" s="14" t="n">
        <v>49</v>
      </c>
      <c r="E1673" s="14" t="n">
        <v>2017</v>
      </c>
      <c r="F1673" s="14" t="s">
        <v>118</v>
      </c>
      <c r="G1673" s="14" t="n">
        <v>8</v>
      </c>
      <c r="H1673" s="14" t="n">
        <v>23</v>
      </c>
      <c r="I1673" s="14" t="n">
        <v>0</v>
      </c>
      <c r="J1673" s="14" t="n">
        <v>1</v>
      </c>
      <c r="K1673" s="14" t="n">
        <v>1</v>
      </c>
      <c r="L1673" s="14" t="n">
        <v>0</v>
      </c>
      <c r="M1673" s="14" t="n">
        <v>0</v>
      </c>
      <c r="N1673" s="14" t="s">
        <v>82</v>
      </c>
      <c r="O1673" s="14" t="s">
        <v>115</v>
      </c>
      <c r="P1673" s="14" t="s">
        <v>116</v>
      </c>
      <c r="Q1673" s="14" t="s">
        <v>94</v>
      </c>
      <c r="R1673" s="14" t="n">
        <v>0</v>
      </c>
      <c r="S1673" s="14" t="n">
        <v>0</v>
      </c>
      <c r="T1673" s="14" t="n">
        <v>0</v>
      </c>
      <c r="U1673" s="14" t="s">
        <v>95</v>
      </c>
      <c r="V1673" s="14" t="s">
        <v>95</v>
      </c>
      <c r="W1673" s="14" t="n">
        <v>4</v>
      </c>
      <c r="X1673" s="14" t="s">
        <v>86</v>
      </c>
      <c r="Y1673" s="14"/>
      <c r="Z1673" s="14"/>
      <c r="AA1673" s="14" t="n">
        <v>0</v>
      </c>
      <c r="AB1673" s="14" t="s">
        <v>101</v>
      </c>
      <c r="AC1673" s="14" t="n">
        <v>65</v>
      </c>
      <c r="AD1673" s="14" t="n">
        <v>0</v>
      </c>
      <c r="AE1673" s="14" t="n">
        <v>1</v>
      </c>
      <c r="AF1673" s="14" t="s">
        <v>88</v>
      </c>
      <c r="AG1673" s="15" t="n">
        <v>42790</v>
      </c>
      <c r="AH1673" s="14" t="str">
        <f aca="false">B1673&amp;"|"&amp;C1673&amp;"|"&amp;D1673&amp;"|"&amp;E1673&amp;"|"&amp;F1673&amp;"|"&amp;G1673&amp;"|"&amp;H1673&amp;"|"&amp;I1673&amp;"|"&amp;J1673&amp;"|"&amp;K1673&amp;"|"&amp;L1673&amp;"|"&amp;M1673&amp;"|"&amp;N1673&amp;"|"&amp;O1673&amp;"|"&amp;P1673&amp;"|"&amp;Q1673&amp;"|"&amp;R1673&amp;"|"&amp;S1673&amp;"|"&amp;T1673&amp;"|"&amp;U1673&amp;"|"&amp;V1673&amp;"|"&amp;W1673&amp;"|"&amp;X1673&amp;"|"&amp;Y1673&amp;"|"&amp;Z1673&amp;"|"&amp;AA1673&amp;"|"&amp;AB1673&amp;"|"&amp;AC1673&amp;"|"&amp;AD1673&amp;"|"&amp;AE1673&amp;"|"&amp;AF1673&amp;"|"&amp;AG1673</f>
        <v>City Hotel|0|49|2017|February|8|23|0|1|1|0|0|BB|ESP|Groups|TA/TO|0|0|0|A|A|4|No Deposit|||0|Transient-Party|65|0|1|Check-Out|42790</v>
      </c>
      <c r="AI1673" s="14" t="str">
        <f aca="false">IF(COUNTIF($AH$4:$AH$2603,AH1673)&gt;1,"Duplicate","Unique")</f>
        <v>Unique</v>
      </c>
      <c r="AJ1673" s="14" t="str">
        <f aca="false">IF(COUNTBLANK(B1673:AG1673)&gt;0,"Missing ("&amp;COUNTBLANK(B1673:AG1673)&amp;")","Complete")</f>
        <v>Missing (2)</v>
      </c>
    </row>
    <row r="1674" customFormat="false" ht="15" hidden="false" customHeight="false" outlineLevel="0" collapsed="false">
      <c r="A1674" s="0" t="n">
        <v>1671</v>
      </c>
      <c r="B1674" s="0" t="s">
        <v>90</v>
      </c>
      <c r="C1674" s="0" t="n">
        <v>1</v>
      </c>
      <c r="D1674" s="0" t="n">
        <v>118</v>
      </c>
      <c r="E1674" s="0" t="n">
        <v>2016</v>
      </c>
      <c r="F1674" s="0" t="s">
        <v>106</v>
      </c>
      <c r="G1674" s="0" t="n">
        <v>15</v>
      </c>
      <c r="H1674" s="0" t="n">
        <v>3</v>
      </c>
      <c r="I1674" s="0" t="n">
        <v>2</v>
      </c>
      <c r="J1674" s="0" t="n">
        <v>1</v>
      </c>
      <c r="K1674" s="0" t="n">
        <v>2</v>
      </c>
      <c r="L1674" s="0" t="n">
        <v>0</v>
      </c>
      <c r="M1674" s="0" t="n">
        <v>0</v>
      </c>
      <c r="N1674" s="0" t="s">
        <v>82</v>
      </c>
      <c r="O1674" s="0" t="s">
        <v>98</v>
      </c>
      <c r="P1674" s="0" t="s">
        <v>93</v>
      </c>
      <c r="Q1674" s="0" t="s">
        <v>94</v>
      </c>
      <c r="R1674" s="0" t="n">
        <v>0</v>
      </c>
      <c r="S1674" s="0" t="n">
        <v>0</v>
      </c>
      <c r="T1674" s="0" t="n">
        <v>0</v>
      </c>
      <c r="U1674" s="0" t="s">
        <v>95</v>
      </c>
      <c r="V1674" s="0" t="s">
        <v>95</v>
      </c>
      <c r="W1674" s="0" t="n">
        <v>0</v>
      </c>
      <c r="X1674" s="0" t="s">
        <v>86</v>
      </c>
      <c r="Y1674" s="0" t="n">
        <v>9</v>
      </c>
      <c r="AA1674" s="0" t="n">
        <v>0</v>
      </c>
      <c r="AB1674" s="0" t="s">
        <v>87</v>
      </c>
      <c r="AC1674" s="0" t="n">
        <v>87.3</v>
      </c>
      <c r="AD1674" s="0" t="n">
        <v>0</v>
      </c>
      <c r="AE1674" s="0" t="n">
        <v>1</v>
      </c>
      <c r="AF1674" s="0" t="s">
        <v>96</v>
      </c>
      <c r="AG1674" s="13" t="n">
        <v>42366</v>
      </c>
      <c r="AH1674" s="0" t="str">
        <f aca="false">B1674&amp;"|"&amp;C1674&amp;"|"&amp;D1674&amp;"|"&amp;E1674&amp;"|"&amp;F1674&amp;"|"&amp;G1674&amp;"|"&amp;H1674&amp;"|"&amp;I1674&amp;"|"&amp;J1674&amp;"|"&amp;K1674&amp;"|"&amp;L1674&amp;"|"&amp;M1674&amp;"|"&amp;N1674&amp;"|"&amp;O1674&amp;"|"&amp;P1674&amp;"|"&amp;Q1674&amp;"|"&amp;R1674&amp;"|"&amp;S1674&amp;"|"&amp;T1674&amp;"|"&amp;U1674&amp;"|"&amp;V1674&amp;"|"&amp;W1674&amp;"|"&amp;X1674&amp;"|"&amp;Y1674&amp;"|"&amp;Z1674&amp;"|"&amp;AA1674&amp;"|"&amp;AB1674&amp;"|"&amp;AC1674&amp;"|"&amp;AD1674&amp;"|"&amp;AE1674&amp;"|"&amp;AF1674&amp;"|"&amp;AG1674</f>
        <v>City Hotel|1|118|2016|April|15|3|2|1|2|0|0|BB|BRA|Online TA|TA/TO|0|0|0|A|A|0|No Deposit|9||0|Transient|87.3|0|1|Canceled|42366</v>
      </c>
      <c r="AI1674" s="0" t="str">
        <f aca="false">IF(COUNTIF($AH$4:$AH$2603,AH1674)&gt;1,"Duplicate","Unique")</f>
        <v>Unique</v>
      </c>
      <c r="AJ1674" s="0" t="str">
        <f aca="false">IF(COUNTBLANK(B1674:AG1674)&gt;0,"Missing ("&amp;COUNTBLANK(B1674:AG1674)&amp;")","Complete")</f>
        <v>Missing (1)</v>
      </c>
    </row>
    <row r="1675" customFormat="false" ht="15" hidden="false" customHeight="false" outlineLevel="0" collapsed="false">
      <c r="A1675" s="14" t="n">
        <v>1672</v>
      </c>
      <c r="B1675" s="14" t="s">
        <v>90</v>
      </c>
      <c r="C1675" s="14" t="n">
        <v>0</v>
      </c>
      <c r="D1675" s="14" t="n">
        <v>61</v>
      </c>
      <c r="E1675" s="14" t="n">
        <v>2017</v>
      </c>
      <c r="F1675" s="14" t="s">
        <v>121</v>
      </c>
      <c r="G1675" s="14" t="n">
        <v>18</v>
      </c>
      <c r="H1675" s="14" t="n">
        <v>6</v>
      </c>
      <c r="I1675" s="14" t="n">
        <v>2</v>
      </c>
      <c r="J1675" s="14" t="n">
        <v>1</v>
      </c>
      <c r="K1675" s="14" t="n">
        <v>2</v>
      </c>
      <c r="L1675" s="14" t="n">
        <v>0</v>
      </c>
      <c r="M1675" s="14" t="n">
        <v>0</v>
      </c>
      <c r="N1675" s="14" t="s">
        <v>82</v>
      </c>
      <c r="O1675" s="14" t="s">
        <v>122</v>
      </c>
      <c r="P1675" s="14" t="s">
        <v>93</v>
      </c>
      <c r="Q1675" s="14" t="s">
        <v>94</v>
      </c>
      <c r="R1675" s="14" t="n">
        <v>0</v>
      </c>
      <c r="S1675" s="14" t="n">
        <v>0</v>
      </c>
      <c r="T1675" s="14" t="n">
        <v>0</v>
      </c>
      <c r="U1675" s="14" t="s">
        <v>95</v>
      </c>
      <c r="V1675" s="14" t="s">
        <v>95</v>
      </c>
      <c r="W1675" s="14" t="n">
        <v>0</v>
      </c>
      <c r="X1675" s="14" t="s">
        <v>86</v>
      </c>
      <c r="Y1675" s="14" t="n">
        <v>9</v>
      </c>
      <c r="Z1675" s="14"/>
      <c r="AA1675" s="14" t="n">
        <v>0</v>
      </c>
      <c r="AB1675" s="14" t="s">
        <v>87</v>
      </c>
      <c r="AC1675" s="14" t="n">
        <v>144</v>
      </c>
      <c r="AD1675" s="14" t="n">
        <v>0</v>
      </c>
      <c r="AE1675" s="14" t="n">
        <v>0</v>
      </c>
      <c r="AF1675" s="14" t="s">
        <v>88</v>
      </c>
      <c r="AG1675" s="15" t="n">
        <v>42864</v>
      </c>
      <c r="AH1675" s="14" t="str">
        <f aca="false">B1675&amp;"|"&amp;C1675&amp;"|"&amp;D1675&amp;"|"&amp;E1675&amp;"|"&amp;F1675&amp;"|"&amp;G1675&amp;"|"&amp;H1675&amp;"|"&amp;I1675&amp;"|"&amp;J1675&amp;"|"&amp;K1675&amp;"|"&amp;L1675&amp;"|"&amp;M1675&amp;"|"&amp;N1675&amp;"|"&amp;O1675&amp;"|"&amp;P1675&amp;"|"&amp;Q1675&amp;"|"&amp;R1675&amp;"|"&amp;S1675&amp;"|"&amp;T1675&amp;"|"&amp;U1675&amp;"|"&amp;V1675&amp;"|"&amp;W1675&amp;"|"&amp;X1675&amp;"|"&amp;Y1675&amp;"|"&amp;Z1675&amp;"|"&amp;AA1675&amp;"|"&amp;AB1675&amp;"|"&amp;AC1675&amp;"|"&amp;AD1675&amp;"|"&amp;AE1675&amp;"|"&amp;AF1675&amp;"|"&amp;AG1675</f>
        <v>City Hotel|0|61|2017|May|18|6|2|1|2|0|0|BB|FRA|Online TA|TA/TO|0|0|0|A|A|0|No Deposit|9||0|Transient|144|0|0|Check-Out|42864</v>
      </c>
      <c r="AI1675" s="14" t="str">
        <f aca="false">IF(COUNTIF($AH$4:$AH$2603,AH1675)&gt;1,"Duplicate","Unique")</f>
        <v>Unique</v>
      </c>
      <c r="AJ1675" s="14" t="str">
        <f aca="false">IF(COUNTBLANK(B1675:AG1675)&gt;0,"Missing ("&amp;COUNTBLANK(B1675:AG1675)&amp;")","Complete")</f>
        <v>Missing (1)</v>
      </c>
    </row>
    <row r="1676" customFormat="false" ht="15" hidden="false" customHeight="false" outlineLevel="0" collapsed="false">
      <c r="A1676" s="0" t="n">
        <v>1673</v>
      </c>
      <c r="B1676" s="0" t="s">
        <v>90</v>
      </c>
      <c r="C1676" s="0" t="n">
        <v>0</v>
      </c>
      <c r="D1676" s="0" t="n">
        <v>34</v>
      </c>
      <c r="E1676" s="0" t="n">
        <v>2017</v>
      </c>
      <c r="F1676" s="0" t="s">
        <v>126</v>
      </c>
      <c r="G1676" s="0" t="n">
        <v>3</v>
      </c>
      <c r="H1676" s="0" t="n">
        <v>18</v>
      </c>
      <c r="I1676" s="0" t="n">
        <v>0</v>
      </c>
      <c r="J1676" s="0" t="n">
        <v>1</v>
      </c>
      <c r="K1676" s="0" t="n">
        <v>1</v>
      </c>
      <c r="L1676" s="0" t="n">
        <v>0</v>
      </c>
      <c r="M1676" s="0" t="n">
        <v>0</v>
      </c>
      <c r="N1676" s="0" t="s">
        <v>82</v>
      </c>
      <c r="O1676" s="0" t="s">
        <v>98</v>
      </c>
      <c r="P1676" s="0" t="s">
        <v>116</v>
      </c>
      <c r="Q1676" s="0" t="s">
        <v>94</v>
      </c>
      <c r="R1676" s="0" t="n">
        <v>0</v>
      </c>
      <c r="S1676" s="0" t="n">
        <v>0</v>
      </c>
      <c r="T1676" s="0" t="n">
        <v>0</v>
      </c>
      <c r="U1676" s="0" t="s">
        <v>95</v>
      </c>
      <c r="V1676" s="0" t="s">
        <v>95</v>
      </c>
      <c r="W1676" s="0" t="n">
        <v>2</v>
      </c>
      <c r="X1676" s="0" t="s">
        <v>86</v>
      </c>
      <c r="Y1676" s="0" t="n">
        <v>19</v>
      </c>
      <c r="AA1676" s="0" t="n">
        <v>0</v>
      </c>
      <c r="AB1676" s="0" t="s">
        <v>101</v>
      </c>
      <c r="AC1676" s="0" t="n">
        <v>75</v>
      </c>
      <c r="AD1676" s="0" t="n">
        <v>0</v>
      </c>
      <c r="AE1676" s="0" t="n">
        <v>0</v>
      </c>
      <c r="AF1676" s="0" t="s">
        <v>88</v>
      </c>
      <c r="AG1676" s="13" t="n">
        <v>42754</v>
      </c>
      <c r="AH1676" s="0" t="str">
        <f aca="false">B1676&amp;"|"&amp;C1676&amp;"|"&amp;D1676&amp;"|"&amp;E1676&amp;"|"&amp;F1676&amp;"|"&amp;G1676&amp;"|"&amp;H1676&amp;"|"&amp;I1676&amp;"|"&amp;J1676&amp;"|"&amp;K1676&amp;"|"&amp;L1676&amp;"|"&amp;M1676&amp;"|"&amp;N1676&amp;"|"&amp;O1676&amp;"|"&amp;P1676&amp;"|"&amp;Q1676&amp;"|"&amp;R1676&amp;"|"&amp;S1676&amp;"|"&amp;T1676&amp;"|"&amp;U1676&amp;"|"&amp;V1676&amp;"|"&amp;W1676&amp;"|"&amp;X1676&amp;"|"&amp;Y1676&amp;"|"&amp;Z1676&amp;"|"&amp;AA1676&amp;"|"&amp;AB1676&amp;"|"&amp;AC1676&amp;"|"&amp;AD1676&amp;"|"&amp;AE1676&amp;"|"&amp;AF1676&amp;"|"&amp;AG1676</f>
        <v>City Hotel|0|34|2017|January|3|18|0|1|1|0|0|BB|BRA|Groups|TA/TO|0|0|0|A|A|2|No Deposit|19||0|Transient-Party|75|0|0|Check-Out|42754</v>
      </c>
      <c r="AI1676" s="0" t="str">
        <f aca="false">IF(COUNTIF($AH$4:$AH$2603,AH1676)&gt;1,"Duplicate","Unique")</f>
        <v>Unique</v>
      </c>
      <c r="AJ1676" s="0" t="str">
        <f aca="false">IF(COUNTBLANK(B1676:AG1676)&gt;0,"Missing ("&amp;COUNTBLANK(B1676:AG1676)&amp;")","Complete")</f>
        <v>Missing (1)</v>
      </c>
    </row>
    <row r="1677" customFormat="false" ht="15" hidden="false" customHeight="false" outlineLevel="0" collapsed="false">
      <c r="A1677" s="14" t="n">
        <v>1674</v>
      </c>
      <c r="B1677" s="14" t="s">
        <v>80</v>
      </c>
      <c r="C1677" s="14" t="n">
        <v>0</v>
      </c>
      <c r="D1677" s="14" t="n">
        <v>201</v>
      </c>
      <c r="E1677" s="14" t="n">
        <v>2017</v>
      </c>
      <c r="F1677" s="14" t="s">
        <v>121</v>
      </c>
      <c r="G1677" s="14" t="n">
        <v>21</v>
      </c>
      <c r="H1677" s="14" t="n">
        <v>23</v>
      </c>
      <c r="I1677" s="14" t="n">
        <v>2</v>
      </c>
      <c r="J1677" s="14" t="n">
        <v>6</v>
      </c>
      <c r="K1677" s="14" t="n">
        <v>2</v>
      </c>
      <c r="L1677" s="14" t="n">
        <v>2</v>
      </c>
      <c r="M1677" s="14" t="n">
        <v>0</v>
      </c>
      <c r="N1677" s="14" t="s">
        <v>82</v>
      </c>
      <c r="O1677" s="14" t="s">
        <v>83</v>
      </c>
      <c r="P1677" s="14" t="s">
        <v>116</v>
      </c>
      <c r="Q1677" s="14" t="s">
        <v>94</v>
      </c>
      <c r="R1677" s="14" t="n">
        <v>0</v>
      </c>
      <c r="S1677" s="14" t="n">
        <v>0</v>
      </c>
      <c r="T1677" s="14" t="n">
        <v>0</v>
      </c>
      <c r="U1677" s="14" t="s">
        <v>156</v>
      </c>
      <c r="V1677" s="14" t="s">
        <v>156</v>
      </c>
      <c r="W1677" s="14" t="n">
        <v>2</v>
      </c>
      <c r="X1677" s="14" t="s">
        <v>86</v>
      </c>
      <c r="Y1677" s="14"/>
      <c r="Z1677" s="14" t="n">
        <v>223</v>
      </c>
      <c r="AA1677" s="14" t="n">
        <v>0</v>
      </c>
      <c r="AB1677" s="14" t="s">
        <v>101</v>
      </c>
      <c r="AC1677" s="14" t="n">
        <v>79.88</v>
      </c>
      <c r="AD1677" s="14" t="n">
        <v>0</v>
      </c>
      <c r="AE1677" s="14" t="n">
        <v>0</v>
      </c>
      <c r="AF1677" s="14" t="s">
        <v>88</v>
      </c>
      <c r="AG1677" s="15" t="n">
        <v>42886</v>
      </c>
      <c r="AH1677" s="14" t="str">
        <f aca="false">B1677&amp;"|"&amp;C1677&amp;"|"&amp;D1677&amp;"|"&amp;E1677&amp;"|"&amp;F1677&amp;"|"&amp;G1677&amp;"|"&amp;H1677&amp;"|"&amp;I1677&amp;"|"&amp;J1677&amp;"|"&amp;K1677&amp;"|"&amp;L1677&amp;"|"&amp;M1677&amp;"|"&amp;N1677&amp;"|"&amp;O1677&amp;"|"&amp;P1677&amp;"|"&amp;Q1677&amp;"|"&amp;R1677&amp;"|"&amp;S1677&amp;"|"&amp;T1677&amp;"|"&amp;U1677&amp;"|"&amp;V1677&amp;"|"&amp;W1677&amp;"|"&amp;X1677&amp;"|"&amp;Y1677&amp;"|"&amp;Z1677&amp;"|"&amp;AA1677&amp;"|"&amp;AB1677&amp;"|"&amp;AC1677&amp;"|"&amp;AD1677&amp;"|"&amp;AE1677&amp;"|"&amp;AF1677&amp;"|"&amp;AG1677</f>
        <v>Resort Hotel|0|201|2017|May|21|23|2|6|2|2|0|BB|GBR|Groups|TA/TO|0|0|0|C|C|2|No Deposit||223|0|Transient-Party|79.88|0|0|Check-Out|42886</v>
      </c>
      <c r="AI1677" s="14" t="str">
        <f aca="false">IF(COUNTIF($AH$4:$AH$2603,AH1677)&gt;1,"Duplicate","Unique")</f>
        <v>Unique</v>
      </c>
      <c r="AJ1677" s="14" t="str">
        <f aca="false">IF(COUNTBLANK(B1677:AG1677)&gt;0,"Missing ("&amp;COUNTBLANK(B1677:AG1677)&amp;")","Complete")</f>
        <v>Missing (1)</v>
      </c>
    </row>
    <row r="1678" customFormat="false" ht="15" hidden="false" customHeight="false" outlineLevel="0" collapsed="false">
      <c r="A1678" s="0" t="n">
        <v>1675</v>
      </c>
      <c r="B1678" s="0" t="s">
        <v>90</v>
      </c>
      <c r="C1678" s="0" t="n">
        <v>0</v>
      </c>
      <c r="D1678" s="0" t="n">
        <v>52</v>
      </c>
      <c r="E1678" s="0" t="n">
        <v>2017</v>
      </c>
      <c r="F1678" s="0" t="s">
        <v>106</v>
      </c>
      <c r="G1678" s="0" t="n">
        <v>15</v>
      </c>
      <c r="H1678" s="0" t="n">
        <v>12</v>
      </c>
      <c r="I1678" s="0" t="n">
        <v>0</v>
      </c>
      <c r="J1678" s="0" t="n">
        <v>1</v>
      </c>
      <c r="K1678" s="0" t="n">
        <v>3</v>
      </c>
      <c r="L1678" s="0" t="n">
        <v>0</v>
      </c>
      <c r="M1678" s="0" t="n">
        <v>0</v>
      </c>
      <c r="N1678" s="0" t="s">
        <v>82</v>
      </c>
      <c r="O1678" s="0" t="s">
        <v>108</v>
      </c>
      <c r="P1678" s="0" t="s">
        <v>93</v>
      </c>
      <c r="Q1678" s="0" t="s">
        <v>94</v>
      </c>
      <c r="R1678" s="0" t="n">
        <v>0</v>
      </c>
      <c r="S1678" s="0" t="n">
        <v>0</v>
      </c>
      <c r="T1678" s="0" t="n">
        <v>0</v>
      </c>
      <c r="U1678" s="0" t="s">
        <v>109</v>
      </c>
      <c r="V1678" s="0" t="s">
        <v>109</v>
      </c>
      <c r="W1678" s="0" t="n">
        <v>0</v>
      </c>
      <c r="X1678" s="0" t="s">
        <v>86</v>
      </c>
      <c r="Y1678" s="0" t="n">
        <v>9</v>
      </c>
      <c r="AA1678" s="0" t="n">
        <v>0</v>
      </c>
      <c r="AB1678" s="0" t="s">
        <v>87</v>
      </c>
      <c r="AC1678" s="0" t="n">
        <v>171</v>
      </c>
      <c r="AD1678" s="0" t="n">
        <v>0</v>
      </c>
      <c r="AE1678" s="0" t="n">
        <v>0</v>
      </c>
      <c r="AF1678" s="0" t="s">
        <v>88</v>
      </c>
      <c r="AG1678" s="13" t="n">
        <v>42838</v>
      </c>
      <c r="AH1678" s="0" t="str">
        <f aca="false">B1678&amp;"|"&amp;C1678&amp;"|"&amp;D1678&amp;"|"&amp;E1678&amp;"|"&amp;F1678&amp;"|"&amp;G1678&amp;"|"&amp;H1678&amp;"|"&amp;I1678&amp;"|"&amp;J1678&amp;"|"&amp;K1678&amp;"|"&amp;L1678&amp;"|"&amp;M1678&amp;"|"&amp;N1678&amp;"|"&amp;O1678&amp;"|"&amp;P1678&amp;"|"&amp;Q1678&amp;"|"&amp;R1678&amp;"|"&amp;S1678&amp;"|"&amp;T1678&amp;"|"&amp;U1678&amp;"|"&amp;V1678&amp;"|"&amp;W1678&amp;"|"&amp;X1678&amp;"|"&amp;Y1678&amp;"|"&amp;Z1678&amp;"|"&amp;AA1678&amp;"|"&amp;AB1678&amp;"|"&amp;AC1678&amp;"|"&amp;AD1678&amp;"|"&amp;AE1678&amp;"|"&amp;AF1678&amp;"|"&amp;AG1678</f>
        <v>City Hotel|0|52|2017|April|15|12|0|1|3|0|0|BB|DEU|Online TA|TA/TO|0|0|0|D|D|0|No Deposit|9||0|Transient|171|0|0|Check-Out|42838</v>
      </c>
      <c r="AI1678" s="0" t="str">
        <f aca="false">IF(COUNTIF($AH$4:$AH$2603,AH1678)&gt;1,"Duplicate","Unique")</f>
        <v>Unique</v>
      </c>
      <c r="AJ1678" s="0" t="str">
        <f aca="false">IF(COUNTBLANK(B1678:AG1678)&gt;0,"Missing ("&amp;COUNTBLANK(B1678:AG1678)&amp;")","Complete")</f>
        <v>Missing (1)</v>
      </c>
    </row>
    <row r="1679" customFormat="false" ht="15" hidden="false" customHeight="false" outlineLevel="0" collapsed="false">
      <c r="A1679" s="14" t="n">
        <v>1676</v>
      </c>
      <c r="B1679" s="14" t="s">
        <v>80</v>
      </c>
      <c r="C1679" s="14" t="n">
        <v>0</v>
      </c>
      <c r="D1679" s="14" t="n">
        <v>320</v>
      </c>
      <c r="E1679" s="14" t="n">
        <v>2017</v>
      </c>
      <c r="F1679" s="14" t="s">
        <v>135</v>
      </c>
      <c r="G1679" s="14" t="n">
        <v>23</v>
      </c>
      <c r="H1679" s="14" t="n">
        <v>4</v>
      </c>
      <c r="I1679" s="14" t="n">
        <v>2</v>
      </c>
      <c r="J1679" s="14" t="n">
        <v>4</v>
      </c>
      <c r="K1679" s="14" t="n">
        <v>2</v>
      </c>
      <c r="L1679" s="14" t="n">
        <v>0</v>
      </c>
      <c r="M1679" s="14" t="n">
        <v>0</v>
      </c>
      <c r="N1679" s="14" t="s">
        <v>82</v>
      </c>
      <c r="O1679" s="14" t="s">
        <v>147</v>
      </c>
      <c r="P1679" s="14" t="s">
        <v>84</v>
      </c>
      <c r="Q1679" s="14" t="s">
        <v>84</v>
      </c>
      <c r="R1679" s="14" t="n">
        <v>0</v>
      </c>
      <c r="S1679" s="14" t="n">
        <v>0</v>
      </c>
      <c r="T1679" s="14" t="n">
        <v>0</v>
      </c>
      <c r="U1679" s="14" t="s">
        <v>95</v>
      </c>
      <c r="V1679" s="14" t="s">
        <v>95</v>
      </c>
      <c r="W1679" s="14" t="n">
        <v>0</v>
      </c>
      <c r="X1679" s="14" t="s">
        <v>86</v>
      </c>
      <c r="Y1679" s="14" t="n">
        <v>250</v>
      </c>
      <c r="Z1679" s="14"/>
      <c r="AA1679" s="14" t="n">
        <v>0</v>
      </c>
      <c r="AB1679" s="14" t="s">
        <v>87</v>
      </c>
      <c r="AC1679" s="14" t="n">
        <v>68.83</v>
      </c>
      <c r="AD1679" s="14" t="n">
        <v>0</v>
      </c>
      <c r="AE1679" s="14" t="n">
        <v>0</v>
      </c>
      <c r="AF1679" s="14" t="s">
        <v>88</v>
      </c>
      <c r="AG1679" s="15" t="n">
        <v>42896</v>
      </c>
      <c r="AH1679" s="14" t="str">
        <f aca="false">B1679&amp;"|"&amp;C1679&amp;"|"&amp;D1679&amp;"|"&amp;E1679&amp;"|"&amp;F1679&amp;"|"&amp;G1679&amp;"|"&amp;H1679&amp;"|"&amp;I1679&amp;"|"&amp;J1679&amp;"|"&amp;K1679&amp;"|"&amp;L1679&amp;"|"&amp;M1679&amp;"|"&amp;N1679&amp;"|"&amp;O1679&amp;"|"&amp;P1679&amp;"|"&amp;Q1679&amp;"|"&amp;R1679&amp;"|"&amp;S1679&amp;"|"&amp;T1679&amp;"|"&amp;U1679&amp;"|"&amp;V1679&amp;"|"&amp;W1679&amp;"|"&amp;X1679&amp;"|"&amp;Y1679&amp;"|"&amp;Z1679&amp;"|"&amp;AA1679&amp;"|"&amp;AB1679&amp;"|"&amp;AC1679&amp;"|"&amp;AD1679&amp;"|"&amp;AE1679&amp;"|"&amp;AF1679&amp;"|"&amp;AG1679</f>
        <v>Resort Hotel|0|320|2017|June|23|4|2|4|2|0|0|BB|IRL|Direct|Direct|0|0|0|A|A|0|No Deposit|250||0|Transient|68.83|0|0|Check-Out|42896</v>
      </c>
      <c r="AI1679" s="14" t="str">
        <f aca="false">IF(COUNTIF($AH$4:$AH$2603,AH1679)&gt;1,"Duplicate","Unique")</f>
        <v>Unique</v>
      </c>
      <c r="AJ1679" s="14" t="str">
        <f aca="false">IF(COUNTBLANK(B1679:AG1679)&gt;0,"Missing ("&amp;COUNTBLANK(B1679:AG1679)&amp;")","Complete")</f>
        <v>Missing (1)</v>
      </c>
    </row>
    <row r="1680" customFormat="false" ht="15" hidden="false" customHeight="false" outlineLevel="0" collapsed="false">
      <c r="A1680" s="0" t="n">
        <v>1677</v>
      </c>
      <c r="B1680" s="0" t="s">
        <v>90</v>
      </c>
      <c r="C1680" s="0" t="n">
        <v>0</v>
      </c>
      <c r="D1680" s="0" t="n">
        <v>120</v>
      </c>
      <c r="E1680" s="0" t="n">
        <v>2015</v>
      </c>
      <c r="F1680" s="0" t="s">
        <v>119</v>
      </c>
      <c r="G1680" s="0" t="n">
        <v>34</v>
      </c>
      <c r="H1680" s="0" t="n">
        <v>20</v>
      </c>
      <c r="I1680" s="0" t="n">
        <v>2</v>
      </c>
      <c r="J1680" s="0" t="n">
        <v>5</v>
      </c>
      <c r="K1680" s="0" t="n">
        <v>2</v>
      </c>
      <c r="L1680" s="0" t="n">
        <v>0</v>
      </c>
      <c r="M1680" s="0" t="n">
        <v>0</v>
      </c>
      <c r="N1680" s="0" t="s">
        <v>112</v>
      </c>
      <c r="O1680" s="0" t="s">
        <v>92</v>
      </c>
      <c r="P1680" s="0" t="s">
        <v>99</v>
      </c>
      <c r="Q1680" s="0" t="s">
        <v>94</v>
      </c>
      <c r="R1680" s="0" t="n">
        <v>0</v>
      </c>
      <c r="S1680" s="0" t="n">
        <v>0</v>
      </c>
      <c r="T1680" s="0" t="n">
        <v>0</v>
      </c>
      <c r="U1680" s="0" t="s">
        <v>95</v>
      </c>
      <c r="V1680" s="0" t="s">
        <v>95</v>
      </c>
      <c r="W1680" s="0" t="n">
        <v>0</v>
      </c>
      <c r="X1680" s="0" t="s">
        <v>86</v>
      </c>
      <c r="Y1680" s="0" t="n">
        <v>13</v>
      </c>
      <c r="AA1680" s="0" t="n">
        <v>0</v>
      </c>
      <c r="AB1680" s="0" t="s">
        <v>101</v>
      </c>
      <c r="AC1680" s="0" t="n">
        <v>88.38</v>
      </c>
      <c r="AD1680" s="0" t="n">
        <v>0</v>
      </c>
      <c r="AE1680" s="0" t="n">
        <v>2</v>
      </c>
      <c r="AF1680" s="0" t="s">
        <v>88</v>
      </c>
      <c r="AG1680" s="13" t="n">
        <v>42243</v>
      </c>
      <c r="AH1680" s="0" t="str">
        <f aca="false">B1680&amp;"|"&amp;C1680&amp;"|"&amp;D1680&amp;"|"&amp;E1680&amp;"|"&amp;F1680&amp;"|"&amp;G1680&amp;"|"&amp;H1680&amp;"|"&amp;I1680&amp;"|"&amp;J1680&amp;"|"&amp;K1680&amp;"|"&amp;L1680&amp;"|"&amp;M1680&amp;"|"&amp;N1680&amp;"|"&amp;O1680&amp;"|"&amp;P1680&amp;"|"&amp;Q1680&amp;"|"&amp;R1680&amp;"|"&amp;S1680&amp;"|"&amp;T1680&amp;"|"&amp;U1680&amp;"|"&amp;V1680&amp;"|"&amp;W1680&amp;"|"&amp;X1680&amp;"|"&amp;Y1680&amp;"|"&amp;Z1680&amp;"|"&amp;AA1680&amp;"|"&amp;AB1680&amp;"|"&amp;AC1680&amp;"|"&amp;AD1680&amp;"|"&amp;AE1680&amp;"|"&amp;AF1680&amp;"|"&amp;AG1680</f>
        <v>City Hotel|0|120|2015|August|34|20|2|5|2|0|0|HB|PRT|Offline TA/TO|TA/TO|0|0|0|A|A|0|No Deposit|13||0|Transient-Party|88.38|0|2|Check-Out|42243</v>
      </c>
      <c r="AI1680" s="0" t="str">
        <f aca="false">IF(COUNTIF($AH$4:$AH$2603,AH1680)&gt;1,"Duplicate","Unique")</f>
        <v>Unique</v>
      </c>
      <c r="AJ1680" s="0" t="str">
        <f aca="false">IF(COUNTBLANK(B1680:AG1680)&gt;0,"Missing ("&amp;COUNTBLANK(B1680:AG1680)&amp;")","Complete")</f>
        <v>Missing (1)</v>
      </c>
    </row>
    <row r="1681" customFormat="false" ht="15" hidden="false" customHeight="false" outlineLevel="0" collapsed="false">
      <c r="A1681" s="14" t="n">
        <v>1678</v>
      </c>
      <c r="B1681" s="14" t="s">
        <v>90</v>
      </c>
      <c r="C1681" s="14" t="n">
        <v>1</v>
      </c>
      <c r="D1681" s="14" t="n">
        <v>447</v>
      </c>
      <c r="E1681" s="14" t="n">
        <v>2016</v>
      </c>
      <c r="F1681" s="14" t="s">
        <v>114</v>
      </c>
      <c r="G1681" s="14" t="n">
        <v>40</v>
      </c>
      <c r="H1681" s="14" t="n">
        <v>29</v>
      </c>
      <c r="I1681" s="14" t="n">
        <v>0</v>
      </c>
      <c r="J1681" s="14" t="n">
        <v>2</v>
      </c>
      <c r="K1681" s="14" t="n">
        <v>2</v>
      </c>
      <c r="L1681" s="14" t="n">
        <v>0</v>
      </c>
      <c r="M1681" s="14" t="n">
        <v>0</v>
      </c>
      <c r="N1681" s="14" t="s">
        <v>82</v>
      </c>
      <c r="O1681" s="14" t="s">
        <v>92</v>
      </c>
      <c r="P1681" s="14" t="s">
        <v>116</v>
      </c>
      <c r="Q1681" s="14" t="s">
        <v>94</v>
      </c>
      <c r="R1681" s="14" t="n">
        <v>0</v>
      </c>
      <c r="S1681" s="14" t="n">
        <v>0</v>
      </c>
      <c r="T1681" s="14" t="n">
        <v>0</v>
      </c>
      <c r="U1681" s="14" t="s">
        <v>95</v>
      </c>
      <c r="V1681" s="14" t="s">
        <v>95</v>
      </c>
      <c r="W1681" s="14" t="n">
        <v>0</v>
      </c>
      <c r="X1681" s="14" t="s">
        <v>120</v>
      </c>
      <c r="Y1681" s="14" t="n">
        <v>1</v>
      </c>
      <c r="Z1681" s="14"/>
      <c r="AA1681" s="14" t="n">
        <v>0</v>
      </c>
      <c r="AB1681" s="14" t="s">
        <v>87</v>
      </c>
      <c r="AC1681" s="14" t="n">
        <v>62</v>
      </c>
      <c r="AD1681" s="14" t="n">
        <v>0</v>
      </c>
      <c r="AE1681" s="14" t="n">
        <v>0</v>
      </c>
      <c r="AF1681" s="14" t="s">
        <v>96</v>
      </c>
      <c r="AG1681" s="15" t="n">
        <v>42298</v>
      </c>
      <c r="AH1681" s="14" t="str">
        <f aca="false">B1681&amp;"|"&amp;C1681&amp;"|"&amp;D1681&amp;"|"&amp;E1681&amp;"|"&amp;F1681&amp;"|"&amp;G1681&amp;"|"&amp;H1681&amp;"|"&amp;I1681&amp;"|"&amp;J1681&amp;"|"&amp;K1681&amp;"|"&amp;L1681&amp;"|"&amp;M1681&amp;"|"&amp;N1681&amp;"|"&amp;O1681&amp;"|"&amp;P1681&amp;"|"&amp;Q1681&amp;"|"&amp;R1681&amp;"|"&amp;S1681&amp;"|"&amp;T1681&amp;"|"&amp;U1681&amp;"|"&amp;V1681&amp;"|"&amp;W1681&amp;"|"&amp;X1681&amp;"|"&amp;Y1681&amp;"|"&amp;Z1681&amp;"|"&amp;AA1681&amp;"|"&amp;AB1681&amp;"|"&amp;AC1681&amp;"|"&amp;AD1681&amp;"|"&amp;AE1681&amp;"|"&amp;AF1681&amp;"|"&amp;AG1681</f>
        <v>City Hotel|1|447|2016|September|40|29|0|2|2|0|0|BB|PRT|Groups|TA/TO|0|0|0|A|A|0|Non Refund|1||0|Transient|62|0|0|Canceled|42298</v>
      </c>
      <c r="AI1681" s="14" t="str">
        <f aca="false">IF(COUNTIF($AH$4:$AH$2603,AH1681)&gt;1,"Duplicate","Unique")</f>
        <v>Unique</v>
      </c>
      <c r="AJ1681" s="14" t="str">
        <f aca="false">IF(COUNTBLANK(B1681:AG1681)&gt;0,"Missing ("&amp;COUNTBLANK(B1681:AG1681)&amp;")","Complete")</f>
        <v>Missing (1)</v>
      </c>
    </row>
    <row r="1682" customFormat="false" ht="15" hidden="false" customHeight="false" outlineLevel="0" collapsed="false">
      <c r="A1682" s="0" t="n">
        <v>1679</v>
      </c>
      <c r="B1682" s="0" t="s">
        <v>80</v>
      </c>
      <c r="C1682" s="0" t="n">
        <v>1</v>
      </c>
      <c r="D1682" s="0" t="n">
        <v>215</v>
      </c>
      <c r="E1682" s="0" t="n">
        <v>2017</v>
      </c>
      <c r="F1682" s="0" t="s">
        <v>135</v>
      </c>
      <c r="G1682" s="0" t="n">
        <v>26</v>
      </c>
      <c r="H1682" s="0" t="n">
        <v>30</v>
      </c>
      <c r="I1682" s="0" t="n">
        <v>2</v>
      </c>
      <c r="J1682" s="0" t="n">
        <v>4</v>
      </c>
      <c r="K1682" s="0" t="n">
        <v>2</v>
      </c>
      <c r="L1682" s="0" t="n">
        <v>0</v>
      </c>
      <c r="M1682" s="0" t="n">
        <v>0</v>
      </c>
      <c r="N1682" s="0" t="s">
        <v>82</v>
      </c>
      <c r="O1682" s="0" t="s">
        <v>147</v>
      </c>
      <c r="P1682" s="0" t="s">
        <v>93</v>
      </c>
      <c r="Q1682" s="0" t="s">
        <v>94</v>
      </c>
      <c r="R1682" s="0" t="n">
        <v>0</v>
      </c>
      <c r="S1682" s="0" t="n">
        <v>0</v>
      </c>
      <c r="T1682" s="0" t="n">
        <v>0</v>
      </c>
      <c r="U1682" s="0" t="s">
        <v>95</v>
      </c>
      <c r="V1682" s="0" t="s">
        <v>95</v>
      </c>
      <c r="W1682" s="0" t="n">
        <v>0</v>
      </c>
      <c r="X1682" s="0" t="s">
        <v>86</v>
      </c>
      <c r="Y1682" s="0" t="n">
        <v>240</v>
      </c>
      <c r="AA1682" s="0" t="n">
        <v>0</v>
      </c>
      <c r="AB1682" s="0" t="s">
        <v>87</v>
      </c>
      <c r="AC1682" s="0" t="n">
        <v>110</v>
      </c>
      <c r="AD1682" s="0" t="n">
        <v>0</v>
      </c>
      <c r="AE1682" s="0" t="n">
        <v>0</v>
      </c>
      <c r="AF1682" s="0" t="s">
        <v>96</v>
      </c>
      <c r="AG1682" s="13" t="n">
        <v>42702</v>
      </c>
      <c r="AH1682" s="0" t="str">
        <f aca="false">B1682&amp;"|"&amp;C1682&amp;"|"&amp;D1682&amp;"|"&amp;E1682&amp;"|"&amp;F1682&amp;"|"&amp;G1682&amp;"|"&amp;H1682&amp;"|"&amp;I1682&amp;"|"&amp;J1682&amp;"|"&amp;K1682&amp;"|"&amp;L1682&amp;"|"&amp;M1682&amp;"|"&amp;N1682&amp;"|"&amp;O1682&amp;"|"&amp;P1682&amp;"|"&amp;Q1682&amp;"|"&amp;R1682&amp;"|"&amp;S1682&amp;"|"&amp;T1682&amp;"|"&amp;U1682&amp;"|"&amp;V1682&amp;"|"&amp;W1682&amp;"|"&amp;X1682&amp;"|"&amp;Y1682&amp;"|"&amp;Z1682&amp;"|"&amp;AA1682&amp;"|"&amp;AB1682&amp;"|"&amp;AC1682&amp;"|"&amp;AD1682&amp;"|"&amp;AE1682&amp;"|"&amp;AF1682&amp;"|"&amp;AG1682</f>
        <v>Resort Hotel|1|215|2017|June|26|30|2|4|2|0|0|BB|IRL|Online TA|TA/TO|0|0|0|A|A|0|No Deposit|240||0|Transient|110|0|0|Canceled|42702</v>
      </c>
      <c r="AI1682" s="0" t="str">
        <f aca="false">IF(COUNTIF($AH$4:$AH$2603,AH1682)&gt;1,"Duplicate","Unique")</f>
        <v>Unique</v>
      </c>
      <c r="AJ1682" s="0" t="str">
        <f aca="false">IF(COUNTBLANK(B1682:AG1682)&gt;0,"Missing ("&amp;COUNTBLANK(B1682:AG1682)&amp;")","Complete")</f>
        <v>Missing (1)</v>
      </c>
    </row>
    <row r="1683" customFormat="false" ht="15" hidden="false" customHeight="false" outlineLevel="0" collapsed="false">
      <c r="A1683" s="14" t="n">
        <v>1680</v>
      </c>
      <c r="B1683" s="14" t="s">
        <v>80</v>
      </c>
      <c r="C1683" s="14" t="n">
        <v>0</v>
      </c>
      <c r="D1683" s="14" t="n">
        <v>143</v>
      </c>
      <c r="E1683" s="14" t="n">
        <v>2015</v>
      </c>
      <c r="F1683" s="14" t="s">
        <v>91</v>
      </c>
      <c r="G1683" s="14" t="n">
        <v>31</v>
      </c>
      <c r="H1683" s="14" t="n">
        <v>30</v>
      </c>
      <c r="I1683" s="14" t="n">
        <v>2</v>
      </c>
      <c r="J1683" s="14" t="n">
        <v>3</v>
      </c>
      <c r="K1683" s="14" t="n">
        <v>2</v>
      </c>
      <c r="L1683" s="14" t="n">
        <v>0</v>
      </c>
      <c r="M1683" s="14" t="n">
        <v>0</v>
      </c>
      <c r="N1683" s="14" t="s">
        <v>82</v>
      </c>
      <c r="O1683" s="14" t="s">
        <v>115</v>
      </c>
      <c r="P1683" s="14" t="s">
        <v>99</v>
      </c>
      <c r="Q1683" s="14" t="s">
        <v>94</v>
      </c>
      <c r="R1683" s="14" t="n">
        <v>0</v>
      </c>
      <c r="S1683" s="14" t="n">
        <v>0</v>
      </c>
      <c r="T1683" s="14" t="n">
        <v>0</v>
      </c>
      <c r="U1683" s="14" t="s">
        <v>95</v>
      </c>
      <c r="V1683" s="14" t="s">
        <v>109</v>
      </c>
      <c r="W1683" s="14" t="n">
        <v>0</v>
      </c>
      <c r="X1683" s="14" t="s">
        <v>86</v>
      </c>
      <c r="Y1683" s="14" t="n">
        <v>6</v>
      </c>
      <c r="Z1683" s="14"/>
      <c r="AA1683" s="14" t="n">
        <v>0</v>
      </c>
      <c r="AB1683" s="14" t="s">
        <v>101</v>
      </c>
      <c r="AC1683" s="14" t="n">
        <v>90.95</v>
      </c>
      <c r="AD1683" s="14" t="n">
        <v>0</v>
      </c>
      <c r="AE1683" s="14" t="n">
        <v>1</v>
      </c>
      <c r="AF1683" s="14" t="s">
        <v>88</v>
      </c>
      <c r="AG1683" s="15" t="n">
        <v>42220</v>
      </c>
      <c r="AH1683" s="14" t="str">
        <f aca="false">B1683&amp;"|"&amp;C1683&amp;"|"&amp;D1683&amp;"|"&amp;E1683&amp;"|"&amp;F1683&amp;"|"&amp;G1683&amp;"|"&amp;H1683&amp;"|"&amp;I1683&amp;"|"&amp;J1683&amp;"|"&amp;K1683&amp;"|"&amp;L1683&amp;"|"&amp;M1683&amp;"|"&amp;N1683&amp;"|"&amp;O1683&amp;"|"&amp;P1683&amp;"|"&amp;Q1683&amp;"|"&amp;R1683&amp;"|"&amp;S1683&amp;"|"&amp;T1683&amp;"|"&amp;U1683&amp;"|"&amp;V1683&amp;"|"&amp;W1683&amp;"|"&amp;X1683&amp;"|"&amp;Y1683&amp;"|"&amp;Z1683&amp;"|"&amp;AA1683&amp;"|"&amp;AB1683&amp;"|"&amp;AC1683&amp;"|"&amp;AD1683&amp;"|"&amp;AE1683&amp;"|"&amp;AF1683&amp;"|"&amp;AG1683</f>
        <v>Resort Hotel|0|143|2015|July|31|30|2|3|2|0|0|BB|ESP|Offline TA/TO|TA/TO|0|0|0|A|D|0|No Deposit|6||0|Transient-Party|90.95|0|1|Check-Out|42220</v>
      </c>
      <c r="AI1683" s="14" t="str">
        <f aca="false">IF(COUNTIF($AH$4:$AH$2603,AH1683)&gt;1,"Duplicate","Unique")</f>
        <v>Unique</v>
      </c>
      <c r="AJ1683" s="14" t="str">
        <f aca="false">IF(COUNTBLANK(B1683:AG1683)&gt;0,"Missing ("&amp;COUNTBLANK(B1683:AG1683)&amp;")","Complete")</f>
        <v>Missing (1)</v>
      </c>
    </row>
    <row r="1684" customFormat="false" ht="15" hidden="false" customHeight="false" outlineLevel="0" collapsed="false">
      <c r="A1684" s="0" t="n">
        <v>1681</v>
      </c>
      <c r="B1684" s="0" t="s">
        <v>90</v>
      </c>
      <c r="C1684" s="0" t="n">
        <v>0</v>
      </c>
      <c r="D1684" s="0" t="n">
        <v>1</v>
      </c>
      <c r="E1684" s="0" t="n">
        <v>2017</v>
      </c>
      <c r="F1684" s="0" t="s">
        <v>119</v>
      </c>
      <c r="G1684" s="0" t="n">
        <v>32</v>
      </c>
      <c r="H1684" s="0" t="n">
        <v>11</v>
      </c>
      <c r="I1684" s="0" t="n">
        <v>0</v>
      </c>
      <c r="J1684" s="0" t="n">
        <v>1</v>
      </c>
      <c r="K1684" s="0" t="n">
        <v>2</v>
      </c>
      <c r="L1684" s="0" t="n">
        <v>1</v>
      </c>
      <c r="M1684" s="0" t="n">
        <v>0</v>
      </c>
      <c r="N1684" s="0" t="s">
        <v>82</v>
      </c>
      <c r="O1684" s="0" t="s">
        <v>167</v>
      </c>
      <c r="P1684" s="0" t="s">
        <v>93</v>
      </c>
      <c r="Q1684" s="0" t="s">
        <v>94</v>
      </c>
      <c r="R1684" s="0" t="n">
        <v>0</v>
      </c>
      <c r="S1684" s="0" t="n">
        <v>0</v>
      </c>
      <c r="T1684" s="0" t="n">
        <v>0</v>
      </c>
      <c r="U1684" s="0" t="s">
        <v>109</v>
      </c>
      <c r="V1684" s="0" t="s">
        <v>109</v>
      </c>
      <c r="W1684" s="0" t="n">
        <v>1</v>
      </c>
      <c r="X1684" s="0" t="s">
        <v>86</v>
      </c>
      <c r="Y1684" s="0" t="n">
        <v>9</v>
      </c>
      <c r="AA1684" s="0" t="n">
        <v>0</v>
      </c>
      <c r="AB1684" s="0" t="s">
        <v>87</v>
      </c>
      <c r="AC1684" s="0" t="n">
        <v>230</v>
      </c>
      <c r="AD1684" s="0" t="n">
        <v>0</v>
      </c>
      <c r="AE1684" s="0" t="n">
        <v>0</v>
      </c>
      <c r="AF1684" s="0" t="s">
        <v>88</v>
      </c>
      <c r="AG1684" s="13" t="n">
        <v>42959</v>
      </c>
      <c r="AH1684" s="0" t="str">
        <f aca="false">B1684&amp;"|"&amp;C1684&amp;"|"&amp;D1684&amp;"|"&amp;E1684&amp;"|"&amp;F1684&amp;"|"&amp;G1684&amp;"|"&amp;H1684&amp;"|"&amp;I1684&amp;"|"&amp;J1684&amp;"|"&amp;K1684&amp;"|"&amp;L1684&amp;"|"&amp;M1684&amp;"|"&amp;N1684&amp;"|"&amp;O1684&amp;"|"&amp;P1684&amp;"|"&amp;Q1684&amp;"|"&amp;R1684&amp;"|"&amp;S1684&amp;"|"&amp;T1684&amp;"|"&amp;U1684&amp;"|"&amp;V1684&amp;"|"&amp;W1684&amp;"|"&amp;X1684&amp;"|"&amp;Y1684&amp;"|"&amp;Z1684&amp;"|"&amp;AA1684&amp;"|"&amp;AB1684&amp;"|"&amp;AC1684&amp;"|"&amp;AD1684&amp;"|"&amp;AE1684&amp;"|"&amp;AF1684&amp;"|"&amp;AG1684</f>
        <v>City Hotel|0|1|2017|August|32|11|0|1|2|1|0|BB|POL|Online TA|TA/TO|0|0|0|D|D|1|No Deposit|9||0|Transient|230|0|0|Check-Out|42959</v>
      </c>
      <c r="AI1684" s="0" t="str">
        <f aca="false">IF(COUNTIF($AH$4:$AH$2603,AH1684)&gt;1,"Duplicate","Unique")</f>
        <v>Unique</v>
      </c>
      <c r="AJ1684" s="0" t="str">
        <f aca="false">IF(COUNTBLANK(B1684:AG1684)&gt;0,"Missing ("&amp;COUNTBLANK(B1684:AG1684)&amp;")","Complete")</f>
        <v>Missing (1)</v>
      </c>
    </row>
    <row r="1685" customFormat="false" ht="15" hidden="false" customHeight="false" outlineLevel="0" collapsed="false">
      <c r="A1685" s="14" t="n">
        <v>1682</v>
      </c>
      <c r="B1685" s="14" t="s">
        <v>90</v>
      </c>
      <c r="C1685" s="14" t="n">
        <v>1</v>
      </c>
      <c r="D1685" s="14" t="n">
        <v>92</v>
      </c>
      <c r="E1685" s="14" t="n">
        <v>2017</v>
      </c>
      <c r="F1685" s="14" t="s">
        <v>106</v>
      </c>
      <c r="G1685" s="14" t="n">
        <v>15</v>
      </c>
      <c r="H1685" s="14" t="n">
        <v>11</v>
      </c>
      <c r="I1685" s="14" t="n">
        <v>0</v>
      </c>
      <c r="J1685" s="14" t="n">
        <v>4</v>
      </c>
      <c r="K1685" s="14" t="n">
        <v>2</v>
      </c>
      <c r="L1685" s="14" t="n">
        <v>0</v>
      </c>
      <c r="M1685" s="14" t="n">
        <v>0</v>
      </c>
      <c r="N1685" s="14" t="s">
        <v>82</v>
      </c>
      <c r="O1685" s="14" t="s">
        <v>122</v>
      </c>
      <c r="P1685" s="14" t="s">
        <v>93</v>
      </c>
      <c r="Q1685" s="14" t="s">
        <v>94</v>
      </c>
      <c r="R1685" s="14" t="n">
        <v>0</v>
      </c>
      <c r="S1685" s="14" t="n">
        <v>0</v>
      </c>
      <c r="T1685" s="14" t="n">
        <v>0</v>
      </c>
      <c r="U1685" s="14" t="s">
        <v>109</v>
      </c>
      <c r="V1685" s="14" t="s">
        <v>109</v>
      </c>
      <c r="W1685" s="14" t="n">
        <v>0</v>
      </c>
      <c r="X1685" s="14" t="s">
        <v>86</v>
      </c>
      <c r="Y1685" s="14" t="n">
        <v>9</v>
      </c>
      <c r="Z1685" s="14"/>
      <c r="AA1685" s="14" t="n">
        <v>0</v>
      </c>
      <c r="AB1685" s="14" t="s">
        <v>87</v>
      </c>
      <c r="AC1685" s="14" t="n">
        <v>135</v>
      </c>
      <c r="AD1685" s="14" t="n">
        <v>0</v>
      </c>
      <c r="AE1685" s="14" t="n">
        <v>1</v>
      </c>
      <c r="AF1685" s="14" t="s">
        <v>96</v>
      </c>
      <c r="AG1685" s="15" t="n">
        <v>42797</v>
      </c>
      <c r="AH1685" s="14" t="str">
        <f aca="false">B1685&amp;"|"&amp;C1685&amp;"|"&amp;D1685&amp;"|"&amp;E1685&amp;"|"&amp;F1685&amp;"|"&amp;G1685&amp;"|"&amp;H1685&amp;"|"&amp;I1685&amp;"|"&amp;J1685&amp;"|"&amp;K1685&amp;"|"&amp;L1685&amp;"|"&amp;M1685&amp;"|"&amp;N1685&amp;"|"&amp;O1685&amp;"|"&amp;P1685&amp;"|"&amp;Q1685&amp;"|"&amp;R1685&amp;"|"&amp;S1685&amp;"|"&amp;T1685&amp;"|"&amp;U1685&amp;"|"&amp;V1685&amp;"|"&amp;W1685&amp;"|"&amp;X1685&amp;"|"&amp;Y1685&amp;"|"&amp;Z1685&amp;"|"&amp;AA1685&amp;"|"&amp;AB1685&amp;"|"&amp;AC1685&amp;"|"&amp;AD1685&amp;"|"&amp;AE1685&amp;"|"&amp;AF1685&amp;"|"&amp;AG1685</f>
        <v>City Hotel|1|92|2017|April|15|11|0|4|2|0|0|BB|FRA|Online TA|TA/TO|0|0|0|D|D|0|No Deposit|9||0|Transient|135|0|1|Canceled|42797</v>
      </c>
      <c r="AI1685" s="14" t="str">
        <f aca="false">IF(COUNTIF($AH$4:$AH$2603,AH1685)&gt;1,"Duplicate","Unique")</f>
        <v>Unique</v>
      </c>
      <c r="AJ1685" s="14" t="str">
        <f aca="false">IF(COUNTBLANK(B1685:AG1685)&gt;0,"Missing ("&amp;COUNTBLANK(B1685:AG1685)&amp;")","Complete")</f>
        <v>Missing (1)</v>
      </c>
    </row>
    <row r="1686" customFormat="false" ht="15" hidden="false" customHeight="false" outlineLevel="0" collapsed="false">
      <c r="A1686" s="0" t="n">
        <v>1683</v>
      </c>
      <c r="B1686" s="0" t="s">
        <v>90</v>
      </c>
      <c r="C1686" s="0" t="n">
        <v>1</v>
      </c>
      <c r="D1686" s="0" t="n">
        <v>6</v>
      </c>
      <c r="E1686" s="0" t="n">
        <v>2016</v>
      </c>
      <c r="F1686" s="0" t="s">
        <v>135</v>
      </c>
      <c r="G1686" s="0" t="n">
        <v>25</v>
      </c>
      <c r="H1686" s="0" t="n">
        <v>12</v>
      </c>
      <c r="I1686" s="0" t="n">
        <v>1</v>
      </c>
      <c r="J1686" s="0" t="n">
        <v>0</v>
      </c>
      <c r="K1686" s="0" t="n">
        <v>1</v>
      </c>
      <c r="L1686" s="0" t="n">
        <v>0</v>
      </c>
      <c r="M1686" s="0" t="n">
        <v>0</v>
      </c>
      <c r="N1686" s="0" t="s">
        <v>107</v>
      </c>
      <c r="O1686" s="0" t="s">
        <v>92</v>
      </c>
      <c r="P1686" s="0" t="s">
        <v>93</v>
      </c>
      <c r="Q1686" s="0" t="s">
        <v>94</v>
      </c>
      <c r="R1686" s="0" t="n">
        <v>0</v>
      </c>
      <c r="S1686" s="0" t="n">
        <v>0</v>
      </c>
      <c r="T1686" s="0" t="n">
        <v>0</v>
      </c>
      <c r="U1686" s="0" t="s">
        <v>95</v>
      </c>
      <c r="V1686" s="0" t="s">
        <v>95</v>
      </c>
      <c r="W1686" s="0" t="n">
        <v>0</v>
      </c>
      <c r="X1686" s="0" t="s">
        <v>86</v>
      </c>
      <c r="Y1686" s="0" t="n">
        <v>9</v>
      </c>
      <c r="AA1686" s="0" t="n">
        <v>0</v>
      </c>
      <c r="AB1686" s="0" t="s">
        <v>87</v>
      </c>
      <c r="AC1686" s="0" t="n">
        <v>119</v>
      </c>
      <c r="AD1686" s="0" t="n">
        <v>0</v>
      </c>
      <c r="AE1686" s="0" t="n">
        <v>1</v>
      </c>
      <c r="AF1686" s="0" t="s">
        <v>96</v>
      </c>
      <c r="AG1686" s="13" t="n">
        <v>42530</v>
      </c>
      <c r="AH1686" s="0" t="str">
        <f aca="false">B1686&amp;"|"&amp;C1686&amp;"|"&amp;D1686&amp;"|"&amp;E1686&amp;"|"&amp;F1686&amp;"|"&amp;G1686&amp;"|"&amp;H1686&amp;"|"&amp;I1686&amp;"|"&amp;J1686&amp;"|"&amp;K1686&amp;"|"&amp;L1686&amp;"|"&amp;M1686&amp;"|"&amp;N1686&amp;"|"&amp;O1686&amp;"|"&amp;P1686&amp;"|"&amp;Q1686&amp;"|"&amp;R1686&amp;"|"&amp;S1686&amp;"|"&amp;T1686&amp;"|"&amp;U1686&amp;"|"&amp;V1686&amp;"|"&amp;W1686&amp;"|"&amp;X1686&amp;"|"&amp;Y1686&amp;"|"&amp;Z1686&amp;"|"&amp;AA1686&amp;"|"&amp;AB1686&amp;"|"&amp;AC1686&amp;"|"&amp;AD1686&amp;"|"&amp;AE1686&amp;"|"&amp;AF1686&amp;"|"&amp;AG1686</f>
        <v>City Hotel|1|6|2016|June|25|12|1|0|1|0|0|SC|PRT|Online TA|TA/TO|0|0|0|A|A|0|No Deposit|9||0|Transient|119|0|1|Canceled|42530</v>
      </c>
      <c r="AI1686" s="0" t="str">
        <f aca="false">IF(COUNTIF($AH$4:$AH$2603,AH1686)&gt;1,"Duplicate","Unique")</f>
        <v>Unique</v>
      </c>
      <c r="AJ1686" s="0" t="str">
        <f aca="false">IF(COUNTBLANK(B1686:AG1686)&gt;0,"Missing ("&amp;COUNTBLANK(B1686:AG1686)&amp;")","Complete")</f>
        <v>Missing (1)</v>
      </c>
    </row>
    <row r="1687" customFormat="false" ht="15" hidden="false" customHeight="false" outlineLevel="0" collapsed="false">
      <c r="A1687" s="14" t="n">
        <v>1684</v>
      </c>
      <c r="B1687" s="14" t="s">
        <v>90</v>
      </c>
      <c r="C1687" s="14" t="n">
        <v>1</v>
      </c>
      <c r="D1687" s="14" t="n">
        <v>258</v>
      </c>
      <c r="E1687" s="14" t="n">
        <v>2016</v>
      </c>
      <c r="F1687" s="14" t="s">
        <v>111</v>
      </c>
      <c r="G1687" s="14" t="n">
        <v>43</v>
      </c>
      <c r="H1687" s="14" t="n">
        <v>16</v>
      </c>
      <c r="I1687" s="14" t="n">
        <v>1</v>
      </c>
      <c r="J1687" s="14" t="n">
        <v>0</v>
      </c>
      <c r="K1687" s="14" t="n">
        <v>2</v>
      </c>
      <c r="L1687" s="14" t="n">
        <v>0</v>
      </c>
      <c r="M1687" s="14" t="n">
        <v>0</v>
      </c>
      <c r="N1687" s="14" t="s">
        <v>82</v>
      </c>
      <c r="O1687" s="14" t="s">
        <v>92</v>
      </c>
      <c r="P1687" s="14" t="s">
        <v>99</v>
      </c>
      <c r="Q1687" s="14" t="s">
        <v>94</v>
      </c>
      <c r="R1687" s="14" t="n">
        <v>0</v>
      </c>
      <c r="S1687" s="14" t="n">
        <v>0</v>
      </c>
      <c r="T1687" s="14" t="n">
        <v>0</v>
      </c>
      <c r="U1687" s="14" t="s">
        <v>95</v>
      </c>
      <c r="V1687" s="14" t="s">
        <v>95</v>
      </c>
      <c r="W1687" s="14" t="n">
        <v>0</v>
      </c>
      <c r="X1687" s="14" t="s">
        <v>120</v>
      </c>
      <c r="Y1687" s="14" t="n">
        <v>31</v>
      </c>
      <c r="Z1687" s="14"/>
      <c r="AA1687" s="14" t="n">
        <v>0</v>
      </c>
      <c r="AB1687" s="14" t="s">
        <v>87</v>
      </c>
      <c r="AC1687" s="14" t="n">
        <v>110</v>
      </c>
      <c r="AD1687" s="14" t="n">
        <v>0</v>
      </c>
      <c r="AE1687" s="14" t="n">
        <v>0</v>
      </c>
      <c r="AF1687" s="14" t="s">
        <v>96</v>
      </c>
      <c r="AG1687" s="15" t="n">
        <v>42438</v>
      </c>
      <c r="AH1687" s="14" t="str">
        <f aca="false">B1687&amp;"|"&amp;C1687&amp;"|"&amp;D1687&amp;"|"&amp;E1687&amp;"|"&amp;F1687&amp;"|"&amp;G1687&amp;"|"&amp;H1687&amp;"|"&amp;I1687&amp;"|"&amp;J1687&amp;"|"&amp;K1687&amp;"|"&amp;L1687&amp;"|"&amp;M1687&amp;"|"&amp;N1687&amp;"|"&amp;O1687&amp;"|"&amp;P1687&amp;"|"&amp;Q1687&amp;"|"&amp;R1687&amp;"|"&amp;S1687&amp;"|"&amp;T1687&amp;"|"&amp;U1687&amp;"|"&amp;V1687&amp;"|"&amp;W1687&amp;"|"&amp;X1687&amp;"|"&amp;Y1687&amp;"|"&amp;Z1687&amp;"|"&amp;AA1687&amp;"|"&amp;AB1687&amp;"|"&amp;AC1687&amp;"|"&amp;AD1687&amp;"|"&amp;AE1687&amp;"|"&amp;AF1687&amp;"|"&amp;AG1687</f>
        <v>City Hotel|1|258|2016|October|43|16|1|0|2|0|0|BB|PRT|Offline TA/TO|TA/TO|0|0|0|A|A|0|Non Refund|31||0|Transient|110|0|0|Canceled|42438</v>
      </c>
      <c r="AI1687" s="14" t="str">
        <f aca="false">IF(COUNTIF($AH$4:$AH$2603,AH1687)&gt;1,"Duplicate","Unique")</f>
        <v>Duplicate</v>
      </c>
      <c r="AJ1687" s="14" t="str">
        <f aca="false">IF(COUNTBLANK(B1687:AG1687)&gt;0,"Missing ("&amp;COUNTBLANK(B1687:AG1687)&amp;")","Complete")</f>
        <v>Missing (1)</v>
      </c>
    </row>
    <row r="1688" customFormat="false" ht="15" hidden="false" customHeight="false" outlineLevel="0" collapsed="false">
      <c r="A1688" s="0" t="n">
        <v>1685</v>
      </c>
      <c r="B1688" s="0" t="s">
        <v>80</v>
      </c>
      <c r="C1688" s="0" t="n">
        <v>1</v>
      </c>
      <c r="D1688" s="0" t="n">
        <v>106</v>
      </c>
      <c r="E1688" s="0" t="n">
        <v>2017</v>
      </c>
      <c r="F1688" s="0" t="s">
        <v>126</v>
      </c>
      <c r="G1688" s="0" t="n">
        <v>5</v>
      </c>
      <c r="H1688" s="0" t="n">
        <v>31</v>
      </c>
      <c r="I1688" s="0" t="n">
        <v>0</v>
      </c>
      <c r="J1688" s="0" t="n">
        <v>4</v>
      </c>
      <c r="K1688" s="0" t="n">
        <v>2</v>
      </c>
      <c r="L1688" s="0" t="n">
        <v>0</v>
      </c>
      <c r="M1688" s="0" t="n">
        <v>0</v>
      </c>
      <c r="N1688" s="0" t="s">
        <v>112</v>
      </c>
      <c r="O1688" s="0" t="s">
        <v>92</v>
      </c>
      <c r="P1688" s="0" t="s">
        <v>93</v>
      </c>
      <c r="Q1688" s="0" t="s">
        <v>94</v>
      </c>
      <c r="R1688" s="0" t="n">
        <v>0</v>
      </c>
      <c r="S1688" s="0" t="n">
        <v>0</v>
      </c>
      <c r="T1688" s="0" t="n">
        <v>0</v>
      </c>
      <c r="U1688" s="0" t="s">
        <v>95</v>
      </c>
      <c r="V1688" s="0" t="s">
        <v>95</v>
      </c>
      <c r="W1688" s="0" t="n">
        <v>1</v>
      </c>
      <c r="X1688" s="0" t="s">
        <v>86</v>
      </c>
      <c r="Y1688" s="0" t="n">
        <v>314</v>
      </c>
      <c r="AA1688" s="0" t="n">
        <v>0</v>
      </c>
      <c r="AB1688" s="0" t="s">
        <v>87</v>
      </c>
      <c r="AC1688" s="0" t="n">
        <v>56.24</v>
      </c>
      <c r="AD1688" s="0" t="n">
        <v>0</v>
      </c>
      <c r="AE1688" s="0" t="n">
        <v>0</v>
      </c>
      <c r="AF1688" s="0" t="s">
        <v>96</v>
      </c>
      <c r="AG1688" s="13" t="n">
        <v>42689</v>
      </c>
      <c r="AH1688" s="0" t="str">
        <f aca="false">B1688&amp;"|"&amp;C1688&amp;"|"&amp;D1688&amp;"|"&amp;E1688&amp;"|"&amp;F1688&amp;"|"&amp;G1688&amp;"|"&amp;H1688&amp;"|"&amp;I1688&amp;"|"&amp;J1688&amp;"|"&amp;K1688&amp;"|"&amp;L1688&amp;"|"&amp;M1688&amp;"|"&amp;N1688&amp;"|"&amp;O1688&amp;"|"&amp;P1688&amp;"|"&amp;Q1688&amp;"|"&amp;R1688&amp;"|"&amp;S1688&amp;"|"&amp;T1688&amp;"|"&amp;U1688&amp;"|"&amp;V1688&amp;"|"&amp;W1688&amp;"|"&amp;X1688&amp;"|"&amp;Y1688&amp;"|"&amp;Z1688&amp;"|"&amp;AA1688&amp;"|"&amp;AB1688&amp;"|"&amp;AC1688&amp;"|"&amp;AD1688&amp;"|"&amp;AE1688&amp;"|"&amp;AF1688&amp;"|"&amp;AG1688</f>
        <v>Resort Hotel|1|106|2017|January|5|31|0|4|2|0|0|HB|PRT|Online TA|TA/TO|0|0|0|A|A|1|No Deposit|314||0|Transient|56.24|0|0|Canceled|42689</v>
      </c>
      <c r="AI1688" s="0" t="str">
        <f aca="false">IF(COUNTIF($AH$4:$AH$2603,AH1688)&gt;1,"Duplicate","Unique")</f>
        <v>Unique</v>
      </c>
      <c r="AJ1688" s="0" t="str">
        <f aca="false">IF(COUNTBLANK(B1688:AG1688)&gt;0,"Missing ("&amp;COUNTBLANK(B1688:AG1688)&amp;")","Complete")</f>
        <v>Missing (1)</v>
      </c>
    </row>
    <row r="1689" customFormat="false" ht="15" hidden="false" customHeight="false" outlineLevel="0" collapsed="false">
      <c r="A1689" s="14" t="n">
        <v>1686</v>
      </c>
      <c r="B1689" s="14" t="s">
        <v>90</v>
      </c>
      <c r="C1689" s="14" t="n">
        <v>0</v>
      </c>
      <c r="D1689" s="14" t="n">
        <v>3</v>
      </c>
      <c r="E1689" s="14" t="n">
        <v>2016</v>
      </c>
      <c r="F1689" s="14" t="s">
        <v>135</v>
      </c>
      <c r="G1689" s="14" t="n">
        <v>26</v>
      </c>
      <c r="H1689" s="14" t="n">
        <v>20</v>
      </c>
      <c r="I1689" s="14" t="n">
        <v>1</v>
      </c>
      <c r="J1689" s="14" t="n">
        <v>1</v>
      </c>
      <c r="K1689" s="14" t="n">
        <v>1</v>
      </c>
      <c r="L1689" s="14" t="n">
        <v>0</v>
      </c>
      <c r="M1689" s="14" t="n">
        <v>0</v>
      </c>
      <c r="N1689" s="14" t="s">
        <v>82</v>
      </c>
      <c r="O1689" s="14" t="s">
        <v>92</v>
      </c>
      <c r="P1689" s="14" t="s">
        <v>128</v>
      </c>
      <c r="Q1689" s="14" t="s">
        <v>128</v>
      </c>
      <c r="R1689" s="14" t="n">
        <v>1</v>
      </c>
      <c r="S1689" s="14" t="n">
        <v>0</v>
      </c>
      <c r="T1689" s="14" t="n">
        <v>21</v>
      </c>
      <c r="U1689" s="14" t="s">
        <v>95</v>
      </c>
      <c r="V1689" s="14" t="s">
        <v>95</v>
      </c>
      <c r="W1689" s="14" t="n">
        <v>0</v>
      </c>
      <c r="X1689" s="14" t="s">
        <v>86</v>
      </c>
      <c r="Y1689" s="14"/>
      <c r="Z1689" s="14" t="n">
        <v>40</v>
      </c>
      <c r="AA1689" s="14" t="n">
        <v>0</v>
      </c>
      <c r="AB1689" s="14" t="s">
        <v>87</v>
      </c>
      <c r="AC1689" s="14" t="n">
        <v>67</v>
      </c>
      <c r="AD1689" s="14" t="n">
        <v>0</v>
      </c>
      <c r="AE1689" s="14" t="n">
        <v>1</v>
      </c>
      <c r="AF1689" s="14" t="s">
        <v>88</v>
      </c>
      <c r="AG1689" s="15" t="n">
        <v>42543</v>
      </c>
      <c r="AH1689" s="14" t="str">
        <f aca="false">B1689&amp;"|"&amp;C1689&amp;"|"&amp;D1689&amp;"|"&amp;E1689&amp;"|"&amp;F1689&amp;"|"&amp;G1689&amp;"|"&amp;H1689&amp;"|"&amp;I1689&amp;"|"&amp;J1689&amp;"|"&amp;K1689&amp;"|"&amp;L1689&amp;"|"&amp;M1689&amp;"|"&amp;N1689&amp;"|"&amp;O1689&amp;"|"&amp;P1689&amp;"|"&amp;Q1689&amp;"|"&amp;R1689&amp;"|"&amp;S1689&amp;"|"&amp;T1689&amp;"|"&amp;U1689&amp;"|"&amp;V1689&amp;"|"&amp;W1689&amp;"|"&amp;X1689&amp;"|"&amp;Y1689&amp;"|"&amp;Z1689&amp;"|"&amp;AA1689&amp;"|"&amp;AB1689&amp;"|"&amp;AC1689&amp;"|"&amp;AD1689&amp;"|"&amp;AE1689&amp;"|"&amp;AF1689&amp;"|"&amp;AG1689</f>
        <v>City Hotel|0|3|2016|June|26|20|1|1|1|0|0|BB|PRT|Corporate|Corporate|1|0|21|A|A|0|No Deposit||40|0|Transient|67|0|1|Check-Out|42543</v>
      </c>
      <c r="AI1689" s="14" t="str">
        <f aca="false">IF(COUNTIF($AH$4:$AH$2603,AH1689)&gt;1,"Duplicate","Unique")</f>
        <v>Unique</v>
      </c>
      <c r="AJ1689" s="14" t="str">
        <f aca="false">IF(COUNTBLANK(B1689:AG1689)&gt;0,"Missing ("&amp;COUNTBLANK(B1689:AG1689)&amp;")","Complete")</f>
        <v>Missing (1)</v>
      </c>
    </row>
    <row r="1690" customFormat="false" ht="15" hidden="false" customHeight="false" outlineLevel="0" collapsed="false">
      <c r="A1690" s="0" t="n">
        <v>1687</v>
      </c>
      <c r="B1690" s="0" t="s">
        <v>80</v>
      </c>
      <c r="C1690" s="0" t="n">
        <v>1</v>
      </c>
      <c r="D1690" s="0" t="n">
        <v>12</v>
      </c>
      <c r="E1690" s="0" t="n">
        <v>2015</v>
      </c>
      <c r="F1690" s="0" t="s">
        <v>119</v>
      </c>
      <c r="G1690" s="0" t="n">
        <v>34</v>
      </c>
      <c r="H1690" s="0" t="n">
        <v>16</v>
      </c>
      <c r="I1690" s="0" t="n">
        <v>1</v>
      </c>
      <c r="J1690" s="0" t="n">
        <v>0</v>
      </c>
      <c r="K1690" s="0" t="n">
        <v>2</v>
      </c>
      <c r="L1690" s="0" t="n">
        <v>0</v>
      </c>
      <c r="M1690" s="0" t="n">
        <v>0</v>
      </c>
      <c r="N1690" s="0" t="s">
        <v>82</v>
      </c>
      <c r="O1690" s="0" t="s">
        <v>92</v>
      </c>
      <c r="P1690" s="0" t="s">
        <v>128</v>
      </c>
      <c r="Q1690" s="0" t="s">
        <v>128</v>
      </c>
      <c r="R1690" s="0" t="n">
        <v>0</v>
      </c>
      <c r="S1690" s="0" t="n">
        <v>0</v>
      </c>
      <c r="T1690" s="0" t="n">
        <v>0</v>
      </c>
      <c r="U1690" s="0" t="s">
        <v>124</v>
      </c>
      <c r="V1690" s="0" t="s">
        <v>124</v>
      </c>
      <c r="W1690" s="0" t="n">
        <v>0</v>
      </c>
      <c r="X1690" s="0" t="s">
        <v>86</v>
      </c>
      <c r="Y1690" s="0" t="n">
        <v>110</v>
      </c>
      <c r="AA1690" s="0" t="n">
        <v>0</v>
      </c>
      <c r="AB1690" s="0" t="s">
        <v>87</v>
      </c>
      <c r="AC1690" s="0" t="n">
        <v>184.45</v>
      </c>
      <c r="AD1690" s="0" t="n">
        <v>0</v>
      </c>
      <c r="AE1690" s="0" t="n">
        <v>0</v>
      </c>
      <c r="AF1690" s="0" t="s">
        <v>96</v>
      </c>
      <c r="AG1690" s="13" t="n">
        <v>42226</v>
      </c>
      <c r="AH1690" s="0" t="str">
        <f aca="false">B1690&amp;"|"&amp;C1690&amp;"|"&amp;D1690&amp;"|"&amp;E1690&amp;"|"&amp;F1690&amp;"|"&amp;G1690&amp;"|"&amp;H1690&amp;"|"&amp;I1690&amp;"|"&amp;J1690&amp;"|"&amp;K1690&amp;"|"&amp;L1690&amp;"|"&amp;M1690&amp;"|"&amp;N1690&amp;"|"&amp;O1690&amp;"|"&amp;P1690&amp;"|"&amp;Q1690&amp;"|"&amp;R1690&amp;"|"&amp;S1690&amp;"|"&amp;T1690&amp;"|"&amp;U1690&amp;"|"&amp;V1690&amp;"|"&amp;W1690&amp;"|"&amp;X1690&amp;"|"&amp;Y1690&amp;"|"&amp;Z1690&amp;"|"&amp;AA1690&amp;"|"&amp;AB1690&amp;"|"&amp;AC1690&amp;"|"&amp;AD1690&amp;"|"&amp;AE1690&amp;"|"&amp;AF1690&amp;"|"&amp;AG1690</f>
        <v>Resort Hotel|1|12|2015|August|34|16|1|0|2|0|0|BB|PRT|Corporate|Corporate|0|0|0|E|E|0|No Deposit|110||0|Transient|184.45|0|0|Canceled|42226</v>
      </c>
      <c r="AI1690" s="0" t="str">
        <f aca="false">IF(COUNTIF($AH$4:$AH$2603,AH1690)&gt;1,"Duplicate","Unique")</f>
        <v>Unique</v>
      </c>
      <c r="AJ1690" s="0" t="str">
        <f aca="false">IF(COUNTBLANK(B1690:AG1690)&gt;0,"Missing ("&amp;COUNTBLANK(B1690:AG1690)&amp;")","Complete")</f>
        <v>Missing (1)</v>
      </c>
    </row>
    <row r="1691" customFormat="false" ht="15" hidden="false" customHeight="false" outlineLevel="0" collapsed="false">
      <c r="A1691" s="14" t="n">
        <v>1688</v>
      </c>
      <c r="B1691" s="14" t="s">
        <v>80</v>
      </c>
      <c r="C1691" s="14" t="n">
        <v>0</v>
      </c>
      <c r="D1691" s="14" t="n">
        <v>10</v>
      </c>
      <c r="E1691" s="14" t="n">
        <v>2017</v>
      </c>
      <c r="F1691" s="14" t="s">
        <v>121</v>
      </c>
      <c r="G1691" s="14" t="n">
        <v>22</v>
      </c>
      <c r="H1691" s="14" t="n">
        <v>29</v>
      </c>
      <c r="I1691" s="14" t="n">
        <v>1</v>
      </c>
      <c r="J1691" s="14" t="n">
        <v>3</v>
      </c>
      <c r="K1691" s="14" t="n">
        <v>2</v>
      </c>
      <c r="L1691" s="14" t="n">
        <v>0</v>
      </c>
      <c r="M1691" s="14" t="n">
        <v>0</v>
      </c>
      <c r="N1691" s="14" t="s">
        <v>112</v>
      </c>
      <c r="O1691" s="14" t="s">
        <v>115</v>
      </c>
      <c r="P1691" s="14" t="s">
        <v>93</v>
      </c>
      <c r="Q1691" s="14" t="s">
        <v>94</v>
      </c>
      <c r="R1691" s="14" t="n">
        <v>0</v>
      </c>
      <c r="S1691" s="14" t="n">
        <v>0</v>
      </c>
      <c r="T1691" s="14" t="n">
        <v>0</v>
      </c>
      <c r="U1691" s="14" t="s">
        <v>109</v>
      </c>
      <c r="V1691" s="14" t="s">
        <v>109</v>
      </c>
      <c r="W1691" s="14" t="n">
        <v>0</v>
      </c>
      <c r="X1691" s="14" t="s">
        <v>86</v>
      </c>
      <c r="Y1691" s="14" t="n">
        <v>240</v>
      </c>
      <c r="Z1691" s="14"/>
      <c r="AA1691" s="14" t="n">
        <v>0</v>
      </c>
      <c r="AB1691" s="14" t="s">
        <v>87</v>
      </c>
      <c r="AC1691" s="14" t="n">
        <v>129.5</v>
      </c>
      <c r="AD1691" s="14" t="n">
        <v>0</v>
      </c>
      <c r="AE1691" s="14" t="n">
        <v>1</v>
      </c>
      <c r="AF1691" s="14" t="s">
        <v>88</v>
      </c>
      <c r="AG1691" s="15" t="n">
        <v>42888</v>
      </c>
      <c r="AH1691" s="14" t="str">
        <f aca="false">B1691&amp;"|"&amp;C1691&amp;"|"&amp;D1691&amp;"|"&amp;E1691&amp;"|"&amp;F1691&amp;"|"&amp;G1691&amp;"|"&amp;H1691&amp;"|"&amp;I1691&amp;"|"&amp;J1691&amp;"|"&amp;K1691&amp;"|"&amp;L1691&amp;"|"&amp;M1691&amp;"|"&amp;N1691&amp;"|"&amp;O1691&amp;"|"&amp;P1691&amp;"|"&amp;Q1691&amp;"|"&amp;R1691&amp;"|"&amp;S1691&amp;"|"&amp;T1691&amp;"|"&amp;U1691&amp;"|"&amp;V1691&amp;"|"&amp;W1691&amp;"|"&amp;X1691&amp;"|"&amp;Y1691&amp;"|"&amp;Z1691&amp;"|"&amp;AA1691&amp;"|"&amp;AB1691&amp;"|"&amp;AC1691&amp;"|"&amp;AD1691&amp;"|"&amp;AE1691&amp;"|"&amp;AF1691&amp;"|"&amp;AG1691</f>
        <v>Resort Hotel|0|10|2017|May|22|29|1|3|2|0|0|HB|ESP|Online TA|TA/TO|0|0|0|D|D|0|No Deposit|240||0|Transient|129.5|0|1|Check-Out|42888</v>
      </c>
      <c r="AI1691" s="14" t="str">
        <f aca="false">IF(COUNTIF($AH$4:$AH$2603,AH1691)&gt;1,"Duplicate","Unique")</f>
        <v>Unique</v>
      </c>
      <c r="AJ1691" s="14" t="str">
        <f aca="false">IF(COUNTBLANK(B1691:AG1691)&gt;0,"Missing ("&amp;COUNTBLANK(B1691:AG1691)&amp;")","Complete")</f>
        <v>Missing (1)</v>
      </c>
    </row>
    <row r="1692" customFormat="false" ht="15" hidden="false" customHeight="false" outlineLevel="0" collapsed="false">
      <c r="A1692" s="0" t="n">
        <v>1689</v>
      </c>
      <c r="B1692" s="0" t="s">
        <v>90</v>
      </c>
      <c r="C1692" s="0" t="n">
        <v>1</v>
      </c>
      <c r="D1692" s="0" t="n">
        <v>123</v>
      </c>
      <c r="E1692" s="0" t="n">
        <v>2016</v>
      </c>
      <c r="F1692" s="0" t="s">
        <v>114</v>
      </c>
      <c r="G1692" s="0" t="n">
        <v>39</v>
      </c>
      <c r="H1692" s="0" t="n">
        <v>20</v>
      </c>
      <c r="I1692" s="0" t="n">
        <v>1</v>
      </c>
      <c r="J1692" s="0" t="n">
        <v>5</v>
      </c>
      <c r="K1692" s="0" t="n">
        <v>2</v>
      </c>
      <c r="L1692" s="0" t="n">
        <v>0</v>
      </c>
      <c r="M1692" s="0" t="n">
        <v>0</v>
      </c>
      <c r="N1692" s="0" t="s">
        <v>82</v>
      </c>
      <c r="O1692" s="0" t="s">
        <v>83</v>
      </c>
      <c r="P1692" s="0" t="s">
        <v>93</v>
      </c>
      <c r="Q1692" s="0" t="s">
        <v>94</v>
      </c>
      <c r="R1692" s="0" t="n">
        <v>0</v>
      </c>
      <c r="S1692" s="0" t="n">
        <v>0</v>
      </c>
      <c r="T1692" s="0" t="n">
        <v>0</v>
      </c>
      <c r="U1692" s="0" t="s">
        <v>109</v>
      </c>
      <c r="V1692" s="0" t="s">
        <v>109</v>
      </c>
      <c r="W1692" s="0" t="n">
        <v>0</v>
      </c>
      <c r="X1692" s="0" t="s">
        <v>86</v>
      </c>
      <c r="Y1692" s="0" t="n">
        <v>9</v>
      </c>
      <c r="AA1692" s="0" t="n">
        <v>0</v>
      </c>
      <c r="AB1692" s="0" t="s">
        <v>87</v>
      </c>
      <c r="AC1692" s="0" t="n">
        <v>143.1</v>
      </c>
      <c r="AD1692" s="0" t="n">
        <v>0</v>
      </c>
      <c r="AE1692" s="0" t="n">
        <v>1</v>
      </c>
      <c r="AF1692" s="0" t="s">
        <v>96</v>
      </c>
      <c r="AG1692" s="13" t="n">
        <v>42618</v>
      </c>
      <c r="AH1692" s="0" t="str">
        <f aca="false">B1692&amp;"|"&amp;C1692&amp;"|"&amp;D1692&amp;"|"&amp;E1692&amp;"|"&amp;F1692&amp;"|"&amp;G1692&amp;"|"&amp;H1692&amp;"|"&amp;I1692&amp;"|"&amp;J1692&amp;"|"&amp;K1692&amp;"|"&amp;L1692&amp;"|"&amp;M1692&amp;"|"&amp;N1692&amp;"|"&amp;O1692&amp;"|"&amp;P1692&amp;"|"&amp;Q1692&amp;"|"&amp;R1692&amp;"|"&amp;S1692&amp;"|"&amp;T1692&amp;"|"&amp;U1692&amp;"|"&amp;V1692&amp;"|"&amp;W1692&amp;"|"&amp;X1692&amp;"|"&amp;Y1692&amp;"|"&amp;Z1692&amp;"|"&amp;AA1692&amp;"|"&amp;AB1692&amp;"|"&amp;AC1692&amp;"|"&amp;AD1692&amp;"|"&amp;AE1692&amp;"|"&amp;AF1692&amp;"|"&amp;AG1692</f>
        <v>City Hotel|1|123|2016|September|39|20|1|5|2|0|0|BB|GBR|Online TA|TA/TO|0|0|0|D|D|0|No Deposit|9||0|Transient|143.1|0|1|Canceled|42618</v>
      </c>
      <c r="AI1692" s="0" t="str">
        <f aca="false">IF(COUNTIF($AH$4:$AH$2603,AH1692)&gt;1,"Duplicate","Unique")</f>
        <v>Unique</v>
      </c>
      <c r="AJ1692" s="0" t="str">
        <f aca="false">IF(COUNTBLANK(B1692:AG1692)&gt;0,"Missing ("&amp;COUNTBLANK(B1692:AG1692)&amp;")","Complete")</f>
        <v>Missing (1)</v>
      </c>
    </row>
    <row r="1693" customFormat="false" ht="15" hidden="false" customHeight="false" outlineLevel="0" collapsed="false">
      <c r="A1693" s="14" t="n">
        <v>1690</v>
      </c>
      <c r="B1693" s="14" t="s">
        <v>90</v>
      </c>
      <c r="C1693" s="14" t="n">
        <v>0</v>
      </c>
      <c r="D1693" s="14" t="n">
        <v>118</v>
      </c>
      <c r="E1693" s="14" t="n">
        <v>2016</v>
      </c>
      <c r="F1693" s="14" t="s">
        <v>135</v>
      </c>
      <c r="G1693" s="14" t="n">
        <v>24</v>
      </c>
      <c r="H1693" s="14" t="n">
        <v>6</v>
      </c>
      <c r="I1693" s="14" t="n">
        <v>1</v>
      </c>
      <c r="J1693" s="14" t="n">
        <v>1</v>
      </c>
      <c r="K1693" s="14" t="n">
        <v>1</v>
      </c>
      <c r="L1693" s="14" t="n">
        <v>0</v>
      </c>
      <c r="M1693" s="14" t="n">
        <v>0</v>
      </c>
      <c r="N1693" s="14" t="s">
        <v>82</v>
      </c>
      <c r="O1693" s="14" t="s">
        <v>155</v>
      </c>
      <c r="P1693" s="14" t="s">
        <v>99</v>
      </c>
      <c r="Q1693" s="14" t="s">
        <v>128</v>
      </c>
      <c r="R1693" s="14" t="n">
        <v>0</v>
      </c>
      <c r="S1693" s="14" t="n">
        <v>0</v>
      </c>
      <c r="T1693" s="14" t="n">
        <v>0</v>
      </c>
      <c r="U1693" s="14" t="s">
        <v>95</v>
      </c>
      <c r="V1693" s="14" t="s">
        <v>95</v>
      </c>
      <c r="W1693" s="14" t="n">
        <v>1</v>
      </c>
      <c r="X1693" s="14" t="s">
        <v>86</v>
      </c>
      <c r="Y1693" s="14" t="n">
        <v>191</v>
      </c>
      <c r="Z1693" s="14"/>
      <c r="AA1693" s="14" t="n">
        <v>0</v>
      </c>
      <c r="AB1693" s="14" t="s">
        <v>101</v>
      </c>
      <c r="AC1693" s="14" t="n">
        <v>110</v>
      </c>
      <c r="AD1693" s="14" t="n">
        <v>0</v>
      </c>
      <c r="AE1693" s="14" t="n">
        <v>0</v>
      </c>
      <c r="AF1693" s="14" t="s">
        <v>88</v>
      </c>
      <c r="AG1693" s="15" t="n">
        <v>42529</v>
      </c>
      <c r="AH1693" s="14" t="str">
        <f aca="false">B1693&amp;"|"&amp;C1693&amp;"|"&amp;D1693&amp;"|"&amp;E1693&amp;"|"&amp;F1693&amp;"|"&amp;G1693&amp;"|"&amp;H1693&amp;"|"&amp;I1693&amp;"|"&amp;J1693&amp;"|"&amp;K1693&amp;"|"&amp;L1693&amp;"|"&amp;M1693&amp;"|"&amp;N1693&amp;"|"&amp;O1693&amp;"|"&amp;P1693&amp;"|"&amp;Q1693&amp;"|"&amp;R1693&amp;"|"&amp;S1693&amp;"|"&amp;T1693&amp;"|"&amp;U1693&amp;"|"&amp;V1693&amp;"|"&amp;W1693&amp;"|"&amp;X1693&amp;"|"&amp;Y1693&amp;"|"&amp;Z1693&amp;"|"&amp;AA1693&amp;"|"&amp;AB1693&amp;"|"&amp;AC1693&amp;"|"&amp;AD1693&amp;"|"&amp;AE1693&amp;"|"&amp;AF1693&amp;"|"&amp;AG1693</f>
        <v>City Hotel|0|118|2016|June|24|6|1|1|1|0|0|BB|CHE|Offline TA/TO|Corporate|0|0|0|A|A|1|No Deposit|191||0|Transient-Party|110|0|0|Check-Out|42529</v>
      </c>
      <c r="AI1693" s="14" t="str">
        <f aca="false">IF(COUNTIF($AH$4:$AH$2603,AH1693)&gt;1,"Duplicate","Unique")</f>
        <v>Unique</v>
      </c>
      <c r="AJ1693" s="14" t="str">
        <f aca="false">IF(COUNTBLANK(B1693:AG1693)&gt;0,"Missing ("&amp;COUNTBLANK(B1693:AG1693)&amp;")","Complete")</f>
        <v>Missing (1)</v>
      </c>
    </row>
    <row r="1694" customFormat="false" ht="15" hidden="false" customHeight="false" outlineLevel="0" collapsed="false">
      <c r="A1694" s="0" t="n">
        <v>1691</v>
      </c>
      <c r="B1694" s="0" t="s">
        <v>90</v>
      </c>
      <c r="C1694" s="0" t="n">
        <v>1</v>
      </c>
      <c r="D1694" s="0" t="n">
        <v>38</v>
      </c>
      <c r="E1694" s="0" t="n">
        <v>2017</v>
      </c>
      <c r="F1694" s="0" t="s">
        <v>126</v>
      </c>
      <c r="G1694" s="0" t="n">
        <v>2</v>
      </c>
      <c r="H1694" s="0" t="n">
        <v>14</v>
      </c>
      <c r="I1694" s="0" t="n">
        <v>0</v>
      </c>
      <c r="J1694" s="0" t="n">
        <v>1</v>
      </c>
      <c r="K1694" s="0" t="n">
        <v>1</v>
      </c>
      <c r="L1694" s="0" t="n">
        <v>0</v>
      </c>
      <c r="M1694" s="0" t="n">
        <v>0</v>
      </c>
      <c r="N1694" s="0" t="s">
        <v>82</v>
      </c>
      <c r="O1694" s="0" t="s">
        <v>92</v>
      </c>
      <c r="P1694" s="0" t="s">
        <v>128</v>
      </c>
      <c r="Q1694" s="0" t="s">
        <v>128</v>
      </c>
      <c r="R1694" s="0" t="n">
        <v>0</v>
      </c>
      <c r="S1694" s="0" t="n">
        <v>0</v>
      </c>
      <c r="T1694" s="0" t="n">
        <v>0</v>
      </c>
      <c r="U1694" s="0" t="s">
        <v>95</v>
      </c>
      <c r="V1694" s="0" t="s">
        <v>95</v>
      </c>
      <c r="W1694" s="0" t="n">
        <v>0</v>
      </c>
      <c r="X1694" s="0" t="s">
        <v>120</v>
      </c>
      <c r="Z1694" s="0" t="n">
        <v>67</v>
      </c>
      <c r="AA1694" s="0" t="n">
        <v>0</v>
      </c>
      <c r="AB1694" s="0" t="s">
        <v>87</v>
      </c>
      <c r="AC1694" s="0" t="n">
        <v>75</v>
      </c>
      <c r="AD1694" s="0" t="n">
        <v>0</v>
      </c>
      <c r="AE1694" s="0" t="n">
        <v>0</v>
      </c>
      <c r="AF1694" s="0" t="s">
        <v>96</v>
      </c>
      <c r="AG1694" s="13" t="n">
        <v>42711</v>
      </c>
      <c r="AH1694" s="0" t="str">
        <f aca="false">B1694&amp;"|"&amp;C1694&amp;"|"&amp;D1694&amp;"|"&amp;E1694&amp;"|"&amp;F1694&amp;"|"&amp;G1694&amp;"|"&amp;H1694&amp;"|"&amp;I1694&amp;"|"&amp;J1694&amp;"|"&amp;K1694&amp;"|"&amp;L1694&amp;"|"&amp;M1694&amp;"|"&amp;N1694&amp;"|"&amp;O1694&amp;"|"&amp;P1694&amp;"|"&amp;Q1694&amp;"|"&amp;R1694&amp;"|"&amp;S1694&amp;"|"&amp;T1694&amp;"|"&amp;U1694&amp;"|"&amp;V1694&amp;"|"&amp;W1694&amp;"|"&amp;X1694&amp;"|"&amp;Y1694&amp;"|"&amp;Z1694&amp;"|"&amp;AA1694&amp;"|"&amp;AB1694&amp;"|"&amp;AC1694&amp;"|"&amp;AD1694&amp;"|"&amp;AE1694&amp;"|"&amp;AF1694&amp;"|"&amp;AG1694</f>
        <v>City Hotel|1|38|2017|January|2|14|0|1|1|0|0|BB|PRT|Corporate|Corporate|0|0|0|A|A|0|Non Refund||67|0|Transient|75|0|0|Canceled|42711</v>
      </c>
      <c r="AI1694" s="0" t="str">
        <f aca="false">IF(COUNTIF($AH$4:$AH$2603,AH1694)&gt;1,"Duplicate","Unique")</f>
        <v>Duplicate</v>
      </c>
      <c r="AJ1694" s="0" t="str">
        <f aca="false">IF(COUNTBLANK(B1694:AG1694)&gt;0,"Missing ("&amp;COUNTBLANK(B1694:AG1694)&amp;")","Complete")</f>
        <v>Missing (1)</v>
      </c>
    </row>
    <row r="1695" customFormat="false" ht="15" hidden="false" customHeight="false" outlineLevel="0" collapsed="false">
      <c r="A1695" s="14" t="n">
        <v>1692</v>
      </c>
      <c r="B1695" s="14" t="s">
        <v>80</v>
      </c>
      <c r="C1695" s="14" t="n">
        <v>1</v>
      </c>
      <c r="D1695" s="14" t="n">
        <v>24</v>
      </c>
      <c r="E1695" s="14" t="n">
        <v>2017</v>
      </c>
      <c r="F1695" s="14" t="s">
        <v>118</v>
      </c>
      <c r="G1695" s="14" t="n">
        <v>7</v>
      </c>
      <c r="H1695" s="14" t="n">
        <v>16</v>
      </c>
      <c r="I1695" s="14" t="n">
        <v>0</v>
      </c>
      <c r="J1695" s="14" t="n">
        <v>3</v>
      </c>
      <c r="K1695" s="14" t="n">
        <v>2</v>
      </c>
      <c r="L1695" s="14" t="n">
        <v>0</v>
      </c>
      <c r="M1695" s="14" t="n">
        <v>0</v>
      </c>
      <c r="N1695" s="14" t="s">
        <v>82</v>
      </c>
      <c r="O1695" s="14" t="s">
        <v>83</v>
      </c>
      <c r="P1695" s="14" t="s">
        <v>93</v>
      </c>
      <c r="Q1695" s="14" t="s">
        <v>94</v>
      </c>
      <c r="R1695" s="14" t="n">
        <v>0</v>
      </c>
      <c r="S1695" s="14" t="n">
        <v>0</v>
      </c>
      <c r="T1695" s="14" t="n">
        <v>0</v>
      </c>
      <c r="U1695" s="14" t="s">
        <v>124</v>
      </c>
      <c r="V1695" s="14" t="s">
        <v>124</v>
      </c>
      <c r="W1695" s="14" t="n">
        <v>0</v>
      </c>
      <c r="X1695" s="14" t="s">
        <v>86</v>
      </c>
      <c r="Y1695" s="14" t="n">
        <v>240</v>
      </c>
      <c r="Z1695" s="14"/>
      <c r="AA1695" s="14" t="n">
        <v>0</v>
      </c>
      <c r="AB1695" s="14" t="s">
        <v>87</v>
      </c>
      <c r="AC1695" s="14" t="n">
        <v>68</v>
      </c>
      <c r="AD1695" s="14" t="n">
        <v>0</v>
      </c>
      <c r="AE1695" s="14" t="n">
        <v>1</v>
      </c>
      <c r="AF1695" s="14" t="s">
        <v>96</v>
      </c>
      <c r="AG1695" s="15" t="n">
        <v>42763</v>
      </c>
      <c r="AH1695" s="14" t="str">
        <f aca="false">B1695&amp;"|"&amp;C1695&amp;"|"&amp;D1695&amp;"|"&amp;E1695&amp;"|"&amp;F1695&amp;"|"&amp;G1695&amp;"|"&amp;H1695&amp;"|"&amp;I1695&amp;"|"&amp;J1695&amp;"|"&amp;K1695&amp;"|"&amp;L1695&amp;"|"&amp;M1695&amp;"|"&amp;N1695&amp;"|"&amp;O1695&amp;"|"&amp;P1695&amp;"|"&amp;Q1695&amp;"|"&amp;R1695&amp;"|"&amp;S1695&amp;"|"&amp;T1695&amp;"|"&amp;U1695&amp;"|"&amp;V1695&amp;"|"&amp;W1695&amp;"|"&amp;X1695&amp;"|"&amp;Y1695&amp;"|"&amp;Z1695&amp;"|"&amp;AA1695&amp;"|"&amp;AB1695&amp;"|"&amp;AC1695&amp;"|"&amp;AD1695&amp;"|"&amp;AE1695&amp;"|"&amp;AF1695&amp;"|"&amp;AG1695</f>
        <v>Resort Hotel|1|24|2017|February|7|16|0|3|2|0|0|BB|GBR|Online TA|TA/TO|0|0|0|E|E|0|No Deposit|240||0|Transient|68|0|1|Canceled|42763</v>
      </c>
      <c r="AI1695" s="14" t="str">
        <f aca="false">IF(COUNTIF($AH$4:$AH$2603,AH1695)&gt;1,"Duplicate","Unique")</f>
        <v>Unique</v>
      </c>
      <c r="AJ1695" s="14" t="str">
        <f aca="false">IF(COUNTBLANK(B1695:AG1695)&gt;0,"Missing ("&amp;COUNTBLANK(B1695:AG1695)&amp;")","Complete")</f>
        <v>Missing (1)</v>
      </c>
    </row>
    <row r="1696" customFormat="false" ht="15" hidden="false" customHeight="false" outlineLevel="0" collapsed="false">
      <c r="A1696" s="0" t="n">
        <v>1693</v>
      </c>
      <c r="B1696" s="0" t="s">
        <v>80</v>
      </c>
      <c r="C1696" s="0" t="n">
        <v>1</v>
      </c>
      <c r="D1696" s="0" t="n">
        <v>119</v>
      </c>
      <c r="E1696" s="0" t="n">
        <v>2016</v>
      </c>
      <c r="F1696" s="0" t="s">
        <v>91</v>
      </c>
      <c r="G1696" s="0" t="n">
        <v>30</v>
      </c>
      <c r="H1696" s="0" t="n">
        <v>19</v>
      </c>
      <c r="I1696" s="0" t="n">
        <v>2</v>
      </c>
      <c r="J1696" s="0" t="n">
        <v>5</v>
      </c>
      <c r="K1696" s="0" t="n">
        <v>2</v>
      </c>
      <c r="L1696" s="0" t="n">
        <v>0</v>
      </c>
      <c r="M1696" s="0" t="n">
        <v>0</v>
      </c>
      <c r="N1696" s="0" t="s">
        <v>112</v>
      </c>
      <c r="O1696" s="0" t="s">
        <v>115</v>
      </c>
      <c r="P1696" s="0" t="s">
        <v>93</v>
      </c>
      <c r="Q1696" s="0" t="s">
        <v>94</v>
      </c>
      <c r="R1696" s="0" t="n">
        <v>0</v>
      </c>
      <c r="S1696" s="0" t="n">
        <v>0</v>
      </c>
      <c r="T1696" s="0" t="n">
        <v>0</v>
      </c>
      <c r="U1696" s="0" t="s">
        <v>124</v>
      </c>
      <c r="V1696" s="0" t="s">
        <v>124</v>
      </c>
      <c r="W1696" s="0" t="n">
        <v>0</v>
      </c>
      <c r="X1696" s="0" t="s">
        <v>86</v>
      </c>
      <c r="Y1696" s="0" t="n">
        <v>240</v>
      </c>
      <c r="AA1696" s="0" t="n">
        <v>0</v>
      </c>
      <c r="AB1696" s="0" t="s">
        <v>87</v>
      </c>
      <c r="AC1696" s="0" t="n">
        <v>227</v>
      </c>
      <c r="AD1696" s="0" t="n">
        <v>0</v>
      </c>
      <c r="AE1696" s="0" t="n">
        <v>1</v>
      </c>
      <c r="AF1696" s="0" t="s">
        <v>96</v>
      </c>
      <c r="AG1696" s="13" t="n">
        <v>42534</v>
      </c>
      <c r="AH1696" s="0" t="str">
        <f aca="false">B1696&amp;"|"&amp;C1696&amp;"|"&amp;D1696&amp;"|"&amp;E1696&amp;"|"&amp;F1696&amp;"|"&amp;G1696&amp;"|"&amp;H1696&amp;"|"&amp;I1696&amp;"|"&amp;J1696&amp;"|"&amp;K1696&amp;"|"&amp;L1696&amp;"|"&amp;M1696&amp;"|"&amp;N1696&amp;"|"&amp;O1696&amp;"|"&amp;P1696&amp;"|"&amp;Q1696&amp;"|"&amp;R1696&amp;"|"&amp;S1696&amp;"|"&amp;T1696&amp;"|"&amp;U1696&amp;"|"&amp;V1696&amp;"|"&amp;W1696&amp;"|"&amp;X1696&amp;"|"&amp;Y1696&amp;"|"&amp;Z1696&amp;"|"&amp;AA1696&amp;"|"&amp;AB1696&amp;"|"&amp;AC1696&amp;"|"&amp;AD1696&amp;"|"&amp;AE1696&amp;"|"&amp;AF1696&amp;"|"&amp;AG1696</f>
        <v>Resort Hotel|1|119|2016|July|30|19|2|5|2|0|0|HB|ESP|Online TA|TA/TO|0|0|0|E|E|0|No Deposit|240||0|Transient|227|0|1|Canceled|42534</v>
      </c>
      <c r="AI1696" s="0" t="str">
        <f aca="false">IF(COUNTIF($AH$4:$AH$2603,AH1696)&gt;1,"Duplicate","Unique")</f>
        <v>Unique</v>
      </c>
      <c r="AJ1696" s="0" t="str">
        <f aca="false">IF(COUNTBLANK(B1696:AG1696)&gt;0,"Missing ("&amp;COUNTBLANK(B1696:AG1696)&amp;")","Complete")</f>
        <v>Missing (1)</v>
      </c>
    </row>
    <row r="1697" customFormat="false" ht="15" hidden="false" customHeight="false" outlineLevel="0" collapsed="false">
      <c r="A1697" s="14" t="n">
        <v>1694</v>
      </c>
      <c r="B1697" s="14" t="s">
        <v>90</v>
      </c>
      <c r="C1697" s="14" t="n">
        <v>0</v>
      </c>
      <c r="D1697" s="14" t="n">
        <v>47</v>
      </c>
      <c r="E1697" s="14" t="n">
        <v>2016</v>
      </c>
      <c r="F1697" s="14" t="s">
        <v>103</v>
      </c>
      <c r="G1697" s="14" t="n">
        <v>11</v>
      </c>
      <c r="H1697" s="14" t="n">
        <v>7</v>
      </c>
      <c r="I1697" s="14" t="n">
        <v>1</v>
      </c>
      <c r="J1697" s="14" t="n">
        <v>3</v>
      </c>
      <c r="K1697" s="14" t="n">
        <v>2</v>
      </c>
      <c r="L1697" s="14" t="n">
        <v>0</v>
      </c>
      <c r="M1697" s="14" t="n">
        <v>0</v>
      </c>
      <c r="N1697" s="14" t="s">
        <v>107</v>
      </c>
      <c r="O1697" s="14" t="s">
        <v>192</v>
      </c>
      <c r="P1697" s="14" t="s">
        <v>93</v>
      </c>
      <c r="Q1697" s="14" t="s">
        <v>94</v>
      </c>
      <c r="R1697" s="14" t="n">
        <v>0</v>
      </c>
      <c r="S1697" s="14" t="n">
        <v>0</v>
      </c>
      <c r="T1697" s="14" t="n">
        <v>0</v>
      </c>
      <c r="U1697" s="14" t="s">
        <v>95</v>
      </c>
      <c r="V1697" s="14" t="s">
        <v>95</v>
      </c>
      <c r="W1697" s="14" t="n">
        <v>0</v>
      </c>
      <c r="X1697" s="14" t="s">
        <v>86</v>
      </c>
      <c r="Y1697" s="14" t="n">
        <v>8</v>
      </c>
      <c r="Z1697" s="14"/>
      <c r="AA1697" s="14" t="n">
        <v>0</v>
      </c>
      <c r="AB1697" s="14" t="s">
        <v>87</v>
      </c>
      <c r="AC1697" s="14" t="n">
        <v>65.75</v>
      </c>
      <c r="AD1697" s="14" t="n">
        <v>0</v>
      </c>
      <c r="AE1697" s="14" t="n">
        <v>0</v>
      </c>
      <c r="AF1697" s="14" t="s">
        <v>88</v>
      </c>
      <c r="AG1697" s="15" t="n">
        <v>42440</v>
      </c>
      <c r="AH1697" s="14" t="str">
        <f aca="false">B1697&amp;"|"&amp;C1697&amp;"|"&amp;D1697&amp;"|"&amp;E1697&amp;"|"&amp;F1697&amp;"|"&amp;G1697&amp;"|"&amp;H1697&amp;"|"&amp;I1697&amp;"|"&amp;J1697&amp;"|"&amp;K1697&amp;"|"&amp;L1697&amp;"|"&amp;M1697&amp;"|"&amp;N1697&amp;"|"&amp;O1697&amp;"|"&amp;P1697&amp;"|"&amp;Q1697&amp;"|"&amp;R1697&amp;"|"&amp;S1697&amp;"|"&amp;T1697&amp;"|"&amp;U1697&amp;"|"&amp;V1697&amp;"|"&amp;W1697&amp;"|"&amp;X1697&amp;"|"&amp;Y1697&amp;"|"&amp;Z1697&amp;"|"&amp;AA1697&amp;"|"&amp;AB1697&amp;"|"&amp;AC1697&amp;"|"&amp;AD1697&amp;"|"&amp;AE1697&amp;"|"&amp;AF1697&amp;"|"&amp;AG1697</f>
        <v>City Hotel|0|47|2016|March|11|7|1|3|2|0|0|SC|ARM|Online TA|TA/TO|0|0|0|A|A|0|No Deposit|8||0|Transient|65.75|0|0|Check-Out|42440</v>
      </c>
      <c r="AI1697" s="14" t="str">
        <f aca="false">IF(COUNTIF($AH$4:$AH$2603,AH1697)&gt;1,"Duplicate","Unique")</f>
        <v>Unique</v>
      </c>
      <c r="AJ1697" s="14" t="str">
        <f aca="false">IF(COUNTBLANK(B1697:AG1697)&gt;0,"Missing ("&amp;COUNTBLANK(B1697:AG1697)&amp;")","Complete")</f>
        <v>Missing (1)</v>
      </c>
    </row>
    <row r="1698" customFormat="false" ht="15" hidden="false" customHeight="false" outlineLevel="0" collapsed="false">
      <c r="A1698" s="0" t="n">
        <v>1695</v>
      </c>
      <c r="B1698" s="0" t="s">
        <v>90</v>
      </c>
      <c r="C1698" s="0" t="n">
        <v>1</v>
      </c>
      <c r="D1698" s="0" t="n">
        <v>134</v>
      </c>
      <c r="E1698" s="0" t="n">
        <v>2017</v>
      </c>
      <c r="F1698" s="0" t="s">
        <v>118</v>
      </c>
      <c r="G1698" s="0" t="n">
        <v>8</v>
      </c>
      <c r="H1698" s="0" t="n">
        <v>25</v>
      </c>
      <c r="I1698" s="0" t="n">
        <v>0</v>
      </c>
      <c r="J1698" s="0" t="n">
        <v>1</v>
      </c>
      <c r="K1698" s="0" t="n">
        <v>1</v>
      </c>
      <c r="L1698" s="0" t="n">
        <v>0</v>
      </c>
      <c r="M1698" s="0" t="n">
        <v>0</v>
      </c>
      <c r="N1698" s="0" t="s">
        <v>82</v>
      </c>
      <c r="O1698" s="0" t="s">
        <v>92</v>
      </c>
      <c r="P1698" s="0" t="s">
        <v>116</v>
      </c>
      <c r="Q1698" s="0" t="s">
        <v>94</v>
      </c>
      <c r="R1698" s="0" t="n">
        <v>0</v>
      </c>
      <c r="S1698" s="0" t="n">
        <v>0</v>
      </c>
      <c r="T1698" s="0" t="n">
        <v>0</v>
      </c>
      <c r="U1698" s="0" t="s">
        <v>95</v>
      </c>
      <c r="V1698" s="0" t="s">
        <v>95</v>
      </c>
      <c r="W1698" s="0" t="n">
        <v>0</v>
      </c>
      <c r="X1698" s="0" t="s">
        <v>86</v>
      </c>
      <c r="Y1698" s="0" t="n">
        <v>30</v>
      </c>
      <c r="AA1698" s="0" t="n">
        <v>0</v>
      </c>
      <c r="AB1698" s="0" t="s">
        <v>101</v>
      </c>
      <c r="AC1698" s="0" t="n">
        <v>75</v>
      </c>
      <c r="AD1698" s="0" t="n">
        <v>0</v>
      </c>
      <c r="AE1698" s="0" t="n">
        <v>0</v>
      </c>
      <c r="AF1698" s="0" t="s">
        <v>141</v>
      </c>
      <c r="AG1698" s="13" t="n">
        <v>42791</v>
      </c>
      <c r="AH1698" s="0" t="str">
        <f aca="false">B1698&amp;"|"&amp;C1698&amp;"|"&amp;D1698&amp;"|"&amp;E1698&amp;"|"&amp;F1698&amp;"|"&amp;G1698&amp;"|"&amp;H1698&amp;"|"&amp;I1698&amp;"|"&amp;J1698&amp;"|"&amp;K1698&amp;"|"&amp;L1698&amp;"|"&amp;M1698&amp;"|"&amp;N1698&amp;"|"&amp;O1698&amp;"|"&amp;P1698&amp;"|"&amp;Q1698&amp;"|"&amp;R1698&amp;"|"&amp;S1698&amp;"|"&amp;T1698&amp;"|"&amp;U1698&amp;"|"&amp;V1698&amp;"|"&amp;W1698&amp;"|"&amp;X1698&amp;"|"&amp;Y1698&amp;"|"&amp;Z1698&amp;"|"&amp;AA1698&amp;"|"&amp;AB1698&amp;"|"&amp;AC1698&amp;"|"&amp;AD1698&amp;"|"&amp;AE1698&amp;"|"&amp;AF1698&amp;"|"&amp;AG1698</f>
        <v>City Hotel|1|134|2017|February|8|25|0|1|1|0|0|BB|PRT|Groups|TA/TO|0|0|0|A|A|0|No Deposit|30||0|Transient-Party|75|0|0|No-Show|42791</v>
      </c>
      <c r="AI1698" s="0" t="str">
        <f aca="false">IF(COUNTIF($AH$4:$AH$2603,AH1698)&gt;1,"Duplicate","Unique")</f>
        <v>Duplicate</v>
      </c>
      <c r="AJ1698" s="0" t="str">
        <f aca="false">IF(COUNTBLANK(B1698:AG1698)&gt;0,"Missing ("&amp;COUNTBLANK(B1698:AG1698)&amp;")","Complete")</f>
        <v>Missing (1)</v>
      </c>
    </row>
    <row r="1699" customFormat="false" ht="15" hidden="false" customHeight="false" outlineLevel="0" collapsed="false">
      <c r="A1699" s="14" t="n">
        <v>1696</v>
      </c>
      <c r="B1699" s="14" t="s">
        <v>90</v>
      </c>
      <c r="C1699" s="14" t="n">
        <v>0</v>
      </c>
      <c r="D1699" s="14" t="n">
        <v>0</v>
      </c>
      <c r="E1699" s="14" t="n">
        <v>2015</v>
      </c>
      <c r="F1699" s="14" t="s">
        <v>113</v>
      </c>
      <c r="G1699" s="14" t="n">
        <v>47</v>
      </c>
      <c r="H1699" s="14" t="n">
        <v>17</v>
      </c>
      <c r="I1699" s="14" t="n">
        <v>0</v>
      </c>
      <c r="J1699" s="14" t="n">
        <v>1</v>
      </c>
      <c r="K1699" s="14" t="n">
        <v>2</v>
      </c>
      <c r="L1699" s="14" t="n">
        <v>0</v>
      </c>
      <c r="M1699" s="14" t="n">
        <v>0</v>
      </c>
      <c r="N1699" s="14" t="s">
        <v>82</v>
      </c>
      <c r="O1699" s="14" t="s">
        <v>115</v>
      </c>
      <c r="P1699" s="14" t="s">
        <v>84</v>
      </c>
      <c r="Q1699" s="14" t="s">
        <v>84</v>
      </c>
      <c r="R1699" s="14" t="n">
        <v>0</v>
      </c>
      <c r="S1699" s="14" t="n">
        <v>0</v>
      </c>
      <c r="T1699" s="14" t="n">
        <v>0</v>
      </c>
      <c r="U1699" s="14" t="s">
        <v>95</v>
      </c>
      <c r="V1699" s="14" t="s">
        <v>95</v>
      </c>
      <c r="W1699" s="14" t="n">
        <v>0</v>
      </c>
      <c r="X1699" s="14" t="s">
        <v>86</v>
      </c>
      <c r="Y1699" s="14"/>
      <c r="Z1699" s="14"/>
      <c r="AA1699" s="14" t="n">
        <v>0</v>
      </c>
      <c r="AB1699" s="14" t="s">
        <v>87</v>
      </c>
      <c r="AC1699" s="14" t="n">
        <v>89</v>
      </c>
      <c r="AD1699" s="14" t="n">
        <v>0</v>
      </c>
      <c r="AE1699" s="14" t="n">
        <v>0</v>
      </c>
      <c r="AF1699" s="14" t="s">
        <v>88</v>
      </c>
      <c r="AG1699" s="15" t="n">
        <v>42326</v>
      </c>
      <c r="AH1699" s="14" t="str">
        <f aca="false">B1699&amp;"|"&amp;C1699&amp;"|"&amp;D1699&amp;"|"&amp;E1699&amp;"|"&amp;F1699&amp;"|"&amp;G1699&amp;"|"&amp;H1699&amp;"|"&amp;I1699&amp;"|"&amp;J1699&amp;"|"&amp;K1699&amp;"|"&amp;L1699&amp;"|"&amp;M1699&amp;"|"&amp;N1699&amp;"|"&amp;O1699&amp;"|"&amp;P1699&amp;"|"&amp;Q1699&amp;"|"&amp;R1699&amp;"|"&amp;S1699&amp;"|"&amp;T1699&amp;"|"&amp;U1699&amp;"|"&amp;V1699&amp;"|"&amp;W1699&amp;"|"&amp;X1699&amp;"|"&amp;Y1699&amp;"|"&amp;Z1699&amp;"|"&amp;AA1699&amp;"|"&amp;AB1699&amp;"|"&amp;AC1699&amp;"|"&amp;AD1699&amp;"|"&amp;AE1699&amp;"|"&amp;AF1699&amp;"|"&amp;AG1699</f>
        <v>City Hotel|0|0|2015|November|47|17|0|1|2|0|0|BB|ESP|Direct|Direct|0|0|0|A|A|0|No Deposit|||0|Transient|89|0|0|Check-Out|42326</v>
      </c>
      <c r="AI1699" s="14" t="str">
        <f aca="false">IF(COUNTIF($AH$4:$AH$2603,AH1699)&gt;1,"Duplicate","Unique")</f>
        <v>Unique</v>
      </c>
      <c r="AJ1699" s="14" t="str">
        <f aca="false">IF(COUNTBLANK(B1699:AG1699)&gt;0,"Missing ("&amp;COUNTBLANK(B1699:AG1699)&amp;")","Complete")</f>
        <v>Missing (2)</v>
      </c>
    </row>
    <row r="1700" customFormat="false" ht="15" hidden="false" customHeight="false" outlineLevel="0" collapsed="false">
      <c r="A1700" s="0" t="n">
        <v>1697</v>
      </c>
      <c r="B1700" s="0" t="s">
        <v>90</v>
      </c>
      <c r="C1700" s="0" t="n">
        <v>0</v>
      </c>
      <c r="D1700" s="0" t="n">
        <v>89</v>
      </c>
      <c r="E1700" s="0" t="n">
        <v>2017</v>
      </c>
      <c r="F1700" s="0" t="s">
        <v>119</v>
      </c>
      <c r="G1700" s="0" t="n">
        <v>33</v>
      </c>
      <c r="H1700" s="0" t="n">
        <v>16</v>
      </c>
      <c r="I1700" s="0" t="n">
        <v>0</v>
      </c>
      <c r="J1700" s="0" t="n">
        <v>3</v>
      </c>
      <c r="K1700" s="0" t="n">
        <v>3</v>
      </c>
      <c r="L1700" s="0" t="n">
        <v>0</v>
      </c>
      <c r="M1700" s="0" t="n">
        <v>0</v>
      </c>
      <c r="N1700" s="0" t="s">
        <v>82</v>
      </c>
      <c r="O1700" s="0" t="s">
        <v>158</v>
      </c>
      <c r="P1700" s="0" t="s">
        <v>93</v>
      </c>
      <c r="Q1700" s="0" t="s">
        <v>94</v>
      </c>
      <c r="R1700" s="0" t="n">
        <v>0</v>
      </c>
      <c r="S1700" s="0" t="n">
        <v>0</v>
      </c>
      <c r="T1700" s="0" t="n">
        <v>0</v>
      </c>
      <c r="U1700" s="0" t="s">
        <v>109</v>
      </c>
      <c r="V1700" s="0" t="s">
        <v>109</v>
      </c>
      <c r="W1700" s="0" t="n">
        <v>1</v>
      </c>
      <c r="X1700" s="0" t="s">
        <v>86</v>
      </c>
      <c r="Y1700" s="0" t="n">
        <v>9</v>
      </c>
      <c r="AA1700" s="0" t="n">
        <v>0</v>
      </c>
      <c r="AB1700" s="0" t="s">
        <v>87</v>
      </c>
      <c r="AC1700" s="0" t="n">
        <v>200</v>
      </c>
      <c r="AD1700" s="0" t="n">
        <v>0</v>
      </c>
      <c r="AE1700" s="0" t="n">
        <v>2</v>
      </c>
      <c r="AF1700" s="0" t="s">
        <v>88</v>
      </c>
      <c r="AG1700" s="13" t="n">
        <v>42966</v>
      </c>
      <c r="AH1700" s="0" t="str">
        <f aca="false">B1700&amp;"|"&amp;C1700&amp;"|"&amp;D1700&amp;"|"&amp;E1700&amp;"|"&amp;F1700&amp;"|"&amp;G1700&amp;"|"&amp;H1700&amp;"|"&amp;I1700&amp;"|"&amp;J1700&amp;"|"&amp;K1700&amp;"|"&amp;L1700&amp;"|"&amp;M1700&amp;"|"&amp;N1700&amp;"|"&amp;O1700&amp;"|"&amp;P1700&amp;"|"&amp;Q1700&amp;"|"&amp;R1700&amp;"|"&amp;S1700&amp;"|"&amp;T1700&amp;"|"&amp;U1700&amp;"|"&amp;V1700&amp;"|"&amp;W1700&amp;"|"&amp;X1700&amp;"|"&amp;Y1700&amp;"|"&amp;Z1700&amp;"|"&amp;AA1700&amp;"|"&amp;AB1700&amp;"|"&amp;AC1700&amp;"|"&amp;AD1700&amp;"|"&amp;AE1700&amp;"|"&amp;AF1700&amp;"|"&amp;AG1700</f>
        <v>City Hotel|0|89|2017|August|33|16|0|3|3|0|0|BB|ITA|Online TA|TA/TO|0|0|0|D|D|1|No Deposit|9||0|Transient|200|0|2|Check-Out|42966</v>
      </c>
      <c r="AI1700" s="0" t="str">
        <f aca="false">IF(COUNTIF($AH$4:$AH$2603,AH1700)&gt;1,"Duplicate","Unique")</f>
        <v>Unique</v>
      </c>
      <c r="AJ1700" s="0" t="str">
        <f aca="false">IF(COUNTBLANK(B1700:AG1700)&gt;0,"Missing ("&amp;COUNTBLANK(B1700:AG1700)&amp;")","Complete")</f>
        <v>Missing (1)</v>
      </c>
    </row>
    <row r="1701" customFormat="false" ht="15" hidden="false" customHeight="false" outlineLevel="0" collapsed="false">
      <c r="A1701" s="14" t="n">
        <v>1698</v>
      </c>
      <c r="B1701" s="14" t="s">
        <v>90</v>
      </c>
      <c r="C1701" s="14" t="n">
        <v>0</v>
      </c>
      <c r="D1701" s="14" t="n">
        <v>5</v>
      </c>
      <c r="E1701" s="14" t="n">
        <v>2016</v>
      </c>
      <c r="F1701" s="14" t="s">
        <v>119</v>
      </c>
      <c r="G1701" s="14" t="n">
        <v>34</v>
      </c>
      <c r="H1701" s="14" t="n">
        <v>20</v>
      </c>
      <c r="I1701" s="14" t="n">
        <v>0</v>
      </c>
      <c r="J1701" s="14" t="n">
        <v>1</v>
      </c>
      <c r="K1701" s="14" t="n">
        <v>2</v>
      </c>
      <c r="L1701" s="14" t="n">
        <v>0</v>
      </c>
      <c r="M1701" s="14" t="n">
        <v>0</v>
      </c>
      <c r="N1701" s="14" t="s">
        <v>82</v>
      </c>
      <c r="O1701" s="14" t="s">
        <v>83</v>
      </c>
      <c r="P1701" s="14" t="s">
        <v>93</v>
      </c>
      <c r="Q1701" s="14" t="s">
        <v>94</v>
      </c>
      <c r="R1701" s="14" t="n">
        <v>0</v>
      </c>
      <c r="S1701" s="14" t="n">
        <v>0</v>
      </c>
      <c r="T1701" s="14" t="n">
        <v>0</v>
      </c>
      <c r="U1701" s="14" t="s">
        <v>95</v>
      </c>
      <c r="V1701" s="14" t="s">
        <v>95</v>
      </c>
      <c r="W1701" s="14" t="n">
        <v>0</v>
      </c>
      <c r="X1701" s="14" t="s">
        <v>86</v>
      </c>
      <c r="Y1701" s="14" t="n">
        <v>8</v>
      </c>
      <c r="Z1701" s="14"/>
      <c r="AA1701" s="14" t="n">
        <v>0</v>
      </c>
      <c r="AB1701" s="14" t="s">
        <v>87</v>
      </c>
      <c r="AC1701" s="14" t="n">
        <v>130</v>
      </c>
      <c r="AD1701" s="14" t="n">
        <v>0</v>
      </c>
      <c r="AE1701" s="14" t="n">
        <v>1</v>
      </c>
      <c r="AF1701" s="14" t="s">
        <v>88</v>
      </c>
      <c r="AG1701" s="15" t="n">
        <v>42603</v>
      </c>
      <c r="AH1701" s="14" t="str">
        <f aca="false">B1701&amp;"|"&amp;C1701&amp;"|"&amp;D1701&amp;"|"&amp;E1701&amp;"|"&amp;F1701&amp;"|"&amp;G1701&amp;"|"&amp;H1701&amp;"|"&amp;I1701&amp;"|"&amp;J1701&amp;"|"&amp;K1701&amp;"|"&amp;L1701&amp;"|"&amp;M1701&amp;"|"&amp;N1701&amp;"|"&amp;O1701&amp;"|"&amp;P1701&amp;"|"&amp;Q1701&amp;"|"&amp;R1701&amp;"|"&amp;S1701&amp;"|"&amp;T1701&amp;"|"&amp;U1701&amp;"|"&amp;V1701&amp;"|"&amp;W1701&amp;"|"&amp;X1701&amp;"|"&amp;Y1701&amp;"|"&amp;Z1701&amp;"|"&amp;AA1701&amp;"|"&amp;AB1701&amp;"|"&amp;AC1701&amp;"|"&amp;AD1701&amp;"|"&amp;AE1701&amp;"|"&amp;AF1701&amp;"|"&amp;AG1701</f>
        <v>City Hotel|0|5|2016|August|34|20|0|1|2|0|0|BB|GBR|Online TA|TA/TO|0|0|0|A|A|0|No Deposit|8||0|Transient|130|0|1|Check-Out|42603</v>
      </c>
      <c r="AI1701" s="14" t="str">
        <f aca="false">IF(COUNTIF($AH$4:$AH$2603,AH1701)&gt;1,"Duplicate","Unique")</f>
        <v>Unique</v>
      </c>
      <c r="AJ1701" s="14" t="str">
        <f aca="false">IF(COUNTBLANK(B1701:AG1701)&gt;0,"Missing ("&amp;COUNTBLANK(B1701:AG1701)&amp;")","Complete")</f>
        <v>Missing (1)</v>
      </c>
    </row>
    <row r="1702" customFormat="false" ht="15" hidden="false" customHeight="false" outlineLevel="0" collapsed="false">
      <c r="A1702" s="0" t="n">
        <v>1699</v>
      </c>
      <c r="B1702" s="0" t="s">
        <v>90</v>
      </c>
      <c r="C1702" s="0" t="n">
        <v>0</v>
      </c>
      <c r="D1702" s="0" t="n">
        <v>273</v>
      </c>
      <c r="E1702" s="0" t="n">
        <v>2015</v>
      </c>
      <c r="F1702" s="0" t="s">
        <v>91</v>
      </c>
      <c r="G1702" s="0" t="n">
        <v>29</v>
      </c>
      <c r="H1702" s="0" t="n">
        <v>17</v>
      </c>
      <c r="I1702" s="0" t="n">
        <v>0</v>
      </c>
      <c r="J1702" s="0" t="n">
        <v>2</v>
      </c>
      <c r="K1702" s="0" t="n">
        <v>2</v>
      </c>
      <c r="L1702" s="0" t="n">
        <v>0</v>
      </c>
      <c r="M1702" s="0" t="n">
        <v>0</v>
      </c>
      <c r="N1702" s="0" t="s">
        <v>112</v>
      </c>
      <c r="O1702" s="0" t="s">
        <v>92</v>
      </c>
      <c r="P1702" s="0" t="s">
        <v>99</v>
      </c>
      <c r="Q1702" s="0" t="s">
        <v>94</v>
      </c>
      <c r="R1702" s="0" t="n">
        <v>0</v>
      </c>
      <c r="S1702" s="0" t="n">
        <v>0</v>
      </c>
      <c r="T1702" s="0" t="n">
        <v>0</v>
      </c>
      <c r="U1702" s="0" t="s">
        <v>95</v>
      </c>
      <c r="V1702" s="0" t="s">
        <v>95</v>
      </c>
      <c r="W1702" s="0" t="n">
        <v>0</v>
      </c>
      <c r="X1702" s="0" t="s">
        <v>86</v>
      </c>
      <c r="Y1702" s="0" t="n">
        <v>6</v>
      </c>
      <c r="AA1702" s="0" t="n">
        <v>0</v>
      </c>
      <c r="AB1702" s="0" t="s">
        <v>101</v>
      </c>
      <c r="AC1702" s="0" t="n">
        <v>109</v>
      </c>
      <c r="AD1702" s="0" t="n">
        <v>0</v>
      </c>
      <c r="AE1702" s="0" t="n">
        <v>0</v>
      </c>
      <c r="AF1702" s="0" t="s">
        <v>88</v>
      </c>
      <c r="AG1702" s="13" t="n">
        <v>42204</v>
      </c>
      <c r="AH1702" s="0" t="str">
        <f aca="false">B1702&amp;"|"&amp;C1702&amp;"|"&amp;D1702&amp;"|"&amp;E1702&amp;"|"&amp;F1702&amp;"|"&amp;G1702&amp;"|"&amp;H1702&amp;"|"&amp;I1702&amp;"|"&amp;J1702&amp;"|"&amp;K1702&amp;"|"&amp;L1702&amp;"|"&amp;M1702&amp;"|"&amp;N1702&amp;"|"&amp;O1702&amp;"|"&amp;P1702&amp;"|"&amp;Q1702&amp;"|"&amp;R1702&amp;"|"&amp;S1702&amp;"|"&amp;T1702&amp;"|"&amp;U1702&amp;"|"&amp;V1702&amp;"|"&amp;W1702&amp;"|"&amp;X1702&amp;"|"&amp;Y1702&amp;"|"&amp;Z1702&amp;"|"&amp;AA1702&amp;"|"&amp;AB1702&amp;"|"&amp;AC1702&amp;"|"&amp;AD1702&amp;"|"&amp;AE1702&amp;"|"&amp;AF1702&amp;"|"&amp;AG1702</f>
        <v>City Hotel|0|273|2015|July|29|17|0|2|2|0|0|HB|PRT|Offline TA/TO|TA/TO|0|0|0|A|A|0|No Deposit|6||0|Transient-Party|109|0|0|Check-Out|42204</v>
      </c>
      <c r="AI1702" s="0" t="str">
        <f aca="false">IF(COUNTIF($AH$4:$AH$2603,AH1702)&gt;1,"Duplicate","Unique")</f>
        <v>Unique</v>
      </c>
      <c r="AJ1702" s="0" t="str">
        <f aca="false">IF(COUNTBLANK(B1702:AG1702)&gt;0,"Missing ("&amp;COUNTBLANK(B1702:AG1702)&amp;")","Complete")</f>
        <v>Missing (1)</v>
      </c>
    </row>
    <row r="1703" customFormat="false" ht="15" hidden="false" customHeight="false" outlineLevel="0" collapsed="false">
      <c r="A1703" s="14" t="n">
        <v>1700</v>
      </c>
      <c r="B1703" s="14" t="s">
        <v>90</v>
      </c>
      <c r="C1703" s="14" t="n">
        <v>1</v>
      </c>
      <c r="D1703" s="14" t="n">
        <v>105</v>
      </c>
      <c r="E1703" s="14" t="n">
        <v>2017</v>
      </c>
      <c r="F1703" s="14" t="s">
        <v>135</v>
      </c>
      <c r="G1703" s="14" t="n">
        <v>25</v>
      </c>
      <c r="H1703" s="14" t="n">
        <v>21</v>
      </c>
      <c r="I1703" s="14" t="n">
        <v>0</v>
      </c>
      <c r="J1703" s="14" t="n">
        <v>2</v>
      </c>
      <c r="K1703" s="14" t="n">
        <v>2</v>
      </c>
      <c r="L1703" s="14" t="n">
        <v>0</v>
      </c>
      <c r="M1703" s="14" t="n">
        <v>0</v>
      </c>
      <c r="N1703" s="14" t="s">
        <v>107</v>
      </c>
      <c r="O1703" s="14" t="s">
        <v>152</v>
      </c>
      <c r="P1703" s="14" t="s">
        <v>93</v>
      </c>
      <c r="Q1703" s="14" t="s">
        <v>94</v>
      </c>
      <c r="R1703" s="14" t="n">
        <v>0</v>
      </c>
      <c r="S1703" s="14" t="n">
        <v>0</v>
      </c>
      <c r="T1703" s="14" t="n">
        <v>0</v>
      </c>
      <c r="U1703" s="14" t="s">
        <v>95</v>
      </c>
      <c r="V1703" s="14" t="s">
        <v>95</v>
      </c>
      <c r="W1703" s="14" t="n">
        <v>0</v>
      </c>
      <c r="X1703" s="14" t="s">
        <v>86</v>
      </c>
      <c r="Y1703" s="14" t="n">
        <v>9</v>
      </c>
      <c r="Z1703" s="14"/>
      <c r="AA1703" s="14" t="n">
        <v>0</v>
      </c>
      <c r="AB1703" s="14" t="s">
        <v>87</v>
      </c>
      <c r="AC1703" s="14" t="n">
        <v>126</v>
      </c>
      <c r="AD1703" s="14" t="n">
        <v>0</v>
      </c>
      <c r="AE1703" s="14" t="n">
        <v>0</v>
      </c>
      <c r="AF1703" s="14" t="s">
        <v>96</v>
      </c>
      <c r="AG1703" s="15" t="n">
        <v>42887</v>
      </c>
      <c r="AH1703" s="14" t="str">
        <f aca="false">B1703&amp;"|"&amp;C1703&amp;"|"&amp;D1703&amp;"|"&amp;E1703&amp;"|"&amp;F1703&amp;"|"&amp;G1703&amp;"|"&amp;H1703&amp;"|"&amp;I1703&amp;"|"&amp;J1703&amp;"|"&amp;K1703&amp;"|"&amp;L1703&amp;"|"&amp;M1703&amp;"|"&amp;N1703&amp;"|"&amp;O1703&amp;"|"&amp;P1703&amp;"|"&amp;Q1703&amp;"|"&amp;R1703&amp;"|"&amp;S1703&amp;"|"&amp;T1703&amp;"|"&amp;U1703&amp;"|"&amp;V1703&amp;"|"&amp;W1703&amp;"|"&amp;X1703&amp;"|"&amp;Y1703&amp;"|"&amp;Z1703&amp;"|"&amp;AA1703&amp;"|"&amp;AB1703&amp;"|"&amp;AC1703&amp;"|"&amp;AD1703&amp;"|"&amp;AE1703&amp;"|"&amp;AF1703&amp;"|"&amp;AG1703</f>
        <v>City Hotel|1|105|2017|June|25|21|0|2|2|0|0|SC|ISR|Online TA|TA/TO|0|0|0|A|A|0|No Deposit|9||0|Transient|126|0|0|Canceled|42887</v>
      </c>
      <c r="AI1703" s="14" t="str">
        <f aca="false">IF(COUNTIF($AH$4:$AH$2603,AH1703)&gt;1,"Duplicate","Unique")</f>
        <v>Unique</v>
      </c>
      <c r="AJ1703" s="14" t="str">
        <f aca="false">IF(COUNTBLANK(B1703:AG1703)&gt;0,"Missing ("&amp;COUNTBLANK(B1703:AG1703)&amp;")","Complete")</f>
        <v>Missing (1)</v>
      </c>
    </row>
    <row r="1704" customFormat="false" ht="15" hidden="false" customHeight="false" outlineLevel="0" collapsed="false">
      <c r="A1704" s="0" t="n">
        <v>1701</v>
      </c>
      <c r="B1704" s="0" t="s">
        <v>80</v>
      </c>
      <c r="C1704" s="0" t="n">
        <v>0</v>
      </c>
      <c r="D1704" s="0" t="n">
        <v>5</v>
      </c>
      <c r="E1704" s="0" t="n">
        <v>2017</v>
      </c>
      <c r="F1704" s="0" t="s">
        <v>119</v>
      </c>
      <c r="G1704" s="0" t="n">
        <v>34</v>
      </c>
      <c r="H1704" s="0" t="n">
        <v>25</v>
      </c>
      <c r="I1704" s="0" t="n">
        <v>0</v>
      </c>
      <c r="J1704" s="0" t="n">
        <v>2</v>
      </c>
      <c r="K1704" s="0" t="n">
        <v>2</v>
      </c>
      <c r="L1704" s="0" t="n">
        <v>0</v>
      </c>
      <c r="M1704" s="0" t="n">
        <v>0</v>
      </c>
      <c r="N1704" s="0" t="s">
        <v>82</v>
      </c>
      <c r="O1704" s="0" t="s">
        <v>115</v>
      </c>
      <c r="P1704" s="0" t="s">
        <v>93</v>
      </c>
      <c r="Q1704" s="0" t="s">
        <v>94</v>
      </c>
      <c r="R1704" s="0" t="n">
        <v>0</v>
      </c>
      <c r="S1704" s="0" t="n">
        <v>0</v>
      </c>
      <c r="T1704" s="0" t="n">
        <v>0</v>
      </c>
      <c r="U1704" s="0" t="s">
        <v>124</v>
      </c>
      <c r="V1704" s="0" t="s">
        <v>124</v>
      </c>
      <c r="W1704" s="0" t="n">
        <v>0</v>
      </c>
      <c r="X1704" s="0" t="s">
        <v>86</v>
      </c>
      <c r="Y1704" s="0" t="n">
        <v>240</v>
      </c>
      <c r="AA1704" s="0" t="n">
        <v>0</v>
      </c>
      <c r="AB1704" s="0" t="s">
        <v>87</v>
      </c>
      <c r="AC1704" s="0" t="n">
        <v>274</v>
      </c>
      <c r="AD1704" s="0" t="n">
        <v>1</v>
      </c>
      <c r="AE1704" s="0" t="n">
        <v>2</v>
      </c>
      <c r="AF1704" s="0" t="s">
        <v>88</v>
      </c>
      <c r="AG1704" s="13" t="n">
        <v>42974</v>
      </c>
      <c r="AH1704" s="0" t="str">
        <f aca="false">B1704&amp;"|"&amp;C1704&amp;"|"&amp;D1704&amp;"|"&amp;E1704&amp;"|"&amp;F1704&amp;"|"&amp;G1704&amp;"|"&amp;H1704&amp;"|"&amp;I1704&amp;"|"&amp;J1704&amp;"|"&amp;K1704&amp;"|"&amp;L1704&amp;"|"&amp;M1704&amp;"|"&amp;N1704&amp;"|"&amp;O1704&amp;"|"&amp;P1704&amp;"|"&amp;Q1704&amp;"|"&amp;R1704&amp;"|"&amp;S1704&amp;"|"&amp;T1704&amp;"|"&amp;U1704&amp;"|"&amp;V1704&amp;"|"&amp;W1704&amp;"|"&amp;X1704&amp;"|"&amp;Y1704&amp;"|"&amp;Z1704&amp;"|"&amp;AA1704&amp;"|"&amp;AB1704&amp;"|"&amp;AC1704&amp;"|"&amp;AD1704&amp;"|"&amp;AE1704&amp;"|"&amp;AF1704&amp;"|"&amp;AG1704</f>
        <v>Resort Hotel|0|5|2017|August|34|25|0|2|2|0|0|BB|ESP|Online TA|TA/TO|0|0|0|E|E|0|No Deposit|240||0|Transient|274|1|2|Check-Out|42974</v>
      </c>
      <c r="AI1704" s="0" t="str">
        <f aca="false">IF(COUNTIF($AH$4:$AH$2603,AH1704)&gt;1,"Duplicate","Unique")</f>
        <v>Unique</v>
      </c>
      <c r="AJ1704" s="0" t="str">
        <f aca="false">IF(COUNTBLANK(B1704:AG1704)&gt;0,"Missing ("&amp;COUNTBLANK(B1704:AG1704)&amp;")","Complete")</f>
        <v>Missing (1)</v>
      </c>
    </row>
    <row r="1705" customFormat="false" ht="15" hidden="false" customHeight="false" outlineLevel="0" collapsed="false">
      <c r="A1705" s="14" t="n">
        <v>1702</v>
      </c>
      <c r="B1705" s="14" t="s">
        <v>80</v>
      </c>
      <c r="C1705" s="14" t="n">
        <v>1</v>
      </c>
      <c r="D1705" s="14" t="n">
        <v>95</v>
      </c>
      <c r="E1705" s="14" t="n">
        <v>2016</v>
      </c>
      <c r="F1705" s="14" t="s">
        <v>135</v>
      </c>
      <c r="G1705" s="14" t="n">
        <v>25</v>
      </c>
      <c r="H1705" s="14" t="n">
        <v>14</v>
      </c>
      <c r="I1705" s="14" t="n">
        <v>2</v>
      </c>
      <c r="J1705" s="14" t="n">
        <v>5</v>
      </c>
      <c r="K1705" s="14" t="n">
        <v>2</v>
      </c>
      <c r="L1705" s="14" t="n">
        <v>0</v>
      </c>
      <c r="M1705" s="14" t="n">
        <v>0</v>
      </c>
      <c r="N1705" s="14" t="s">
        <v>82</v>
      </c>
      <c r="O1705" s="14" t="s">
        <v>92</v>
      </c>
      <c r="P1705" s="14" t="s">
        <v>99</v>
      </c>
      <c r="Q1705" s="14" t="s">
        <v>94</v>
      </c>
      <c r="R1705" s="14" t="n">
        <v>0</v>
      </c>
      <c r="S1705" s="14" t="n">
        <v>0</v>
      </c>
      <c r="T1705" s="14" t="n">
        <v>0</v>
      </c>
      <c r="U1705" s="14" t="s">
        <v>95</v>
      </c>
      <c r="V1705" s="14" t="s">
        <v>95</v>
      </c>
      <c r="W1705" s="14" t="n">
        <v>0</v>
      </c>
      <c r="X1705" s="14" t="s">
        <v>86</v>
      </c>
      <c r="Y1705" s="14" t="n">
        <v>327</v>
      </c>
      <c r="Z1705" s="14"/>
      <c r="AA1705" s="14" t="n">
        <v>0</v>
      </c>
      <c r="AB1705" s="14" t="s">
        <v>87</v>
      </c>
      <c r="AC1705" s="14" t="n">
        <v>57.6</v>
      </c>
      <c r="AD1705" s="14" t="n">
        <v>0</v>
      </c>
      <c r="AE1705" s="14" t="n">
        <v>1</v>
      </c>
      <c r="AF1705" s="14" t="s">
        <v>96</v>
      </c>
      <c r="AG1705" s="15" t="n">
        <v>42450</v>
      </c>
      <c r="AH1705" s="14" t="str">
        <f aca="false">B1705&amp;"|"&amp;C1705&amp;"|"&amp;D1705&amp;"|"&amp;E1705&amp;"|"&amp;F1705&amp;"|"&amp;G1705&amp;"|"&amp;H1705&amp;"|"&amp;I1705&amp;"|"&amp;J1705&amp;"|"&amp;K1705&amp;"|"&amp;L1705&amp;"|"&amp;M1705&amp;"|"&amp;N1705&amp;"|"&amp;O1705&amp;"|"&amp;P1705&amp;"|"&amp;Q1705&amp;"|"&amp;R1705&amp;"|"&amp;S1705&amp;"|"&amp;T1705&amp;"|"&amp;U1705&amp;"|"&amp;V1705&amp;"|"&amp;W1705&amp;"|"&amp;X1705&amp;"|"&amp;Y1705&amp;"|"&amp;Z1705&amp;"|"&amp;AA1705&amp;"|"&amp;AB1705&amp;"|"&amp;AC1705&amp;"|"&amp;AD1705&amp;"|"&amp;AE1705&amp;"|"&amp;AF1705&amp;"|"&amp;AG1705</f>
        <v>Resort Hotel|1|95|2016|June|25|14|2|5|2|0|0|BB|PRT|Offline TA/TO|TA/TO|0|0|0|A|A|0|No Deposit|327||0|Transient|57.6|0|1|Canceled|42450</v>
      </c>
      <c r="AI1705" s="14" t="str">
        <f aca="false">IF(COUNTIF($AH$4:$AH$2603,AH1705)&gt;1,"Duplicate","Unique")</f>
        <v>Unique</v>
      </c>
      <c r="AJ1705" s="14" t="str">
        <f aca="false">IF(COUNTBLANK(B1705:AG1705)&gt;0,"Missing ("&amp;COUNTBLANK(B1705:AG1705)&amp;")","Complete")</f>
        <v>Missing (1)</v>
      </c>
    </row>
    <row r="1706" customFormat="false" ht="15" hidden="false" customHeight="false" outlineLevel="0" collapsed="false">
      <c r="A1706" s="0" t="n">
        <v>1703</v>
      </c>
      <c r="B1706" s="0" t="s">
        <v>90</v>
      </c>
      <c r="C1706" s="0" t="n">
        <v>0</v>
      </c>
      <c r="D1706" s="0" t="n">
        <v>2</v>
      </c>
      <c r="E1706" s="0" t="n">
        <v>2015</v>
      </c>
      <c r="F1706" s="0" t="s">
        <v>114</v>
      </c>
      <c r="G1706" s="0" t="n">
        <v>39</v>
      </c>
      <c r="H1706" s="0" t="n">
        <v>20</v>
      </c>
      <c r="I1706" s="0" t="n">
        <v>2</v>
      </c>
      <c r="J1706" s="0" t="n">
        <v>0</v>
      </c>
      <c r="K1706" s="0" t="n">
        <v>1</v>
      </c>
      <c r="L1706" s="0" t="n">
        <v>0</v>
      </c>
      <c r="M1706" s="0" t="n">
        <v>0</v>
      </c>
      <c r="N1706" s="0" t="s">
        <v>82</v>
      </c>
      <c r="O1706" s="0" t="s">
        <v>122</v>
      </c>
      <c r="P1706" s="0" t="s">
        <v>99</v>
      </c>
      <c r="Q1706" s="0" t="s">
        <v>94</v>
      </c>
      <c r="R1706" s="0" t="n">
        <v>0</v>
      </c>
      <c r="S1706" s="0" t="n">
        <v>0</v>
      </c>
      <c r="T1706" s="0" t="n">
        <v>0</v>
      </c>
      <c r="U1706" s="0" t="s">
        <v>95</v>
      </c>
      <c r="V1706" s="0" t="s">
        <v>95</v>
      </c>
      <c r="W1706" s="0" t="n">
        <v>0</v>
      </c>
      <c r="X1706" s="0" t="s">
        <v>86</v>
      </c>
      <c r="Y1706" s="0" t="n">
        <v>20</v>
      </c>
      <c r="AA1706" s="0" t="n">
        <v>0</v>
      </c>
      <c r="AB1706" s="0" t="s">
        <v>87</v>
      </c>
      <c r="AC1706" s="0" t="n">
        <v>77</v>
      </c>
      <c r="AD1706" s="0" t="n">
        <v>0</v>
      </c>
      <c r="AE1706" s="0" t="n">
        <v>0</v>
      </c>
      <c r="AF1706" s="0" t="s">
        <v>88</v>
      </c>
      <c r="AG1706" s="13" t="n">
        <v>42269</v>
      </c>
      <c r="AH1706" s="0" t="str">
        <f aca="false">B1706&amp;"|"&amp;C1706&amp;"|"&amp;D1706&amp;"|"&amp;E1706&amp;"|"&amp;F1706&amp;"|"&amp;G1706&amp;"|"&amp;H1706&amp;"|"&amp;I1706&amp;"|"&amp;J1706&amp;"|"&amp;K1706&amp;"|"&amp;L1706&amp;"|"&amp;M1706&amp;"|"&amp;N1706&amp;"|"&amp;O1706&amp;"|"&amp;P1706&amp;"|"&amp;Q1706&amp;"|"&amp;R1706&amp;"|"&amp;S1706&amp;"|"&amp;T1706&amp;"|"&amp;U1706&amp;"|"&amp;V1706&amp;"|"&amp;W1706&amp;"|"&amp;X1706&amp;"|"&amp;Y1706&amp;"|"&amp;Z1706&amp;"|"&amp;AA1706&amp;"|"&amp;AB1706&amp;"|"&amp;AC1706&amp;"|"&amp;AD1706&amp;"|"&amp;AE1706&amp;"|"&amp;AF1706&amp;"|"&amp;AG1706</f>
        <v>City Hotel|0|2|2015|September|39|20|2|0|1|0|0|BB|FRA|Offline TA/TO|TA/TO|0|0|0|A|A|0|No Deposit|20||0|Transient|77|0|0|Check-Out|42269</v>
      </c>
      <c r="AI1706" s="0" t="str">
        <f aca="false">IF(COUNTIF($AH$4:$AH$2603,AH1706)&gt;1,"Duplicate","Unique")</f>
        <v>Unique</v>
      </c>
      <c r="AJ1706" s="0" t="str">
        <f aca="false">IF(COUNTBLANK(B1706:AG1706)&gt;0,"Missing ("&amp;COUNTBLANK(B1706:AG1706)&amp;")","Complete")</f>
        <v>Missing (1)</v>
      </c>
    </row>
    <row r="1707" customFormat="false" ht="15" hidden="false" customHeight="false" outlineLevel="0" collapsed="false">
      <c r="A1707" s="14" t="n">
        <v>1704</v>
      </c>
      <c r="B1707" s="14" t="s">
        <v>90</v>
      </c>
      <c r="C1707" s="14" t="n">
        <v>0</v>
      </c>
      <c r="D1707" s="14" t="n">
        <v>89</v>
      </c>
      <c r="E1707" s="14" t="n">
        <v>2015</v>
      </c>
      <c r="F1707" s="14" t="s">
        <v>113</v>
      </c>
      <c r="G1707" s="14" t="n">
        <v>47</v>
      </c>
      <c r="H1707" s="14" t="n">
        <v>17</v>
      </c>
      <c r="I1707" s="14" t="n">
        <v>0</v>
      </c>
      <c r="J1707" s="14" t="n">
        <v>3</v>
      </c>
      <c r="K1707" s="14" t="n">
        <v>1</v>
      </c>
      <c r="L1707" s="14" t="n">
        <v>0</v>
      </c>
      <c r="M1707" s="14" t="n">
        <v>0</v>
      </c>
      <c r="N1707" s="14" t="s">
        <v>82</v>
      </c>
      <c r="O1707" s="14" t="s">
        <v>108</v>
      </c>
      <c r="P1707" s="14" t="s">
        <v>93</v>
      </c>
      <c r="Q1707" s="14" t="s">
        <v>94</v>
      </c>
      <c r="R1707" s="14" t="n">
        <v>0</v>
      </c>
      <c r="S1707" s="14" t="n">
        <v>0</v>
      </c>
      <c r="T1707" s="14" t="n">
        <v>0</v>
      </c>
      <c r="U1707" s="14" t="s">
        <v>95</v>
      </c>
      <c r="V1707" s="14" t="s">
        <v>95</v>
      </c>
      <c r="W1707" s="14" t="n">
        <v>0</v>
      </c>
      <c r="X1707" s="14" t="s">
        <v>86</v>
      </c>
      <c r="Y1707" s="14" t="n">
        <v>9</v>
      </c>
      <c r="Z1707" s="14"/>
      <c r="AA1707" s="14" t="n">
        <v>0</v>
      </c>
      <c r="AB1707" s="14" t="s">
        <v>101</v>
      </c>
      <c r="AC1707" s="14" t="n">
        <v>63.75</v>
      </c>
      <c r="AD1707" s="14" t="n">
        <v>0</v>
      </c>
      <c r="AE1707" s="14" t="n">
        <v>1</v>
      </c>
      <c r="AF1707" s="14" t="s">
        <v>88</v>
      </c>
      <c r="AG1707" s="15" t="n">
        <v>42328</v>
      </c>
      <c r="AH1707" s="14" t="str">
        <f aca="false">B1707&amp;"|"&amp;C1707&amp;"|"&amp;D1707&amp;"|"&amp;E1707&amp;"|"&amp;F1707&amp;"|"&amp;G1707&amp;"|"&amp;H1707&amp;"|"&amp;I1707&amp;"|"&amp;J1707&amp;"|"&amp;K1707&amp;"|"&amp;L1707&amp;"|"&amp;M1707&amp;"|"&amp;N1707&amp;"|"&amp;O1707&amp;"|"&amp;P1707&amp;"|"&amp;Q1707&amp;"|"&amp;R1707&amp;"|"&amp;S1707&amp;"|"&amp;T1707&amp;"|"&amp;U1707&amp;"|"&amp;V1707&amp;"|"&amp;W1707&amp;"|"&amp;X1707&amp;"|"&amp;Y1707&amp;"|"&amp;Z1707&amp;"|"&amp;AA1707&amp;"|"&amp;AB1707&amp;"|"&amp;AC1707&amp;"|"&amp;AD1707&amp;"|"&amp;AE1707&amp;"|"&amp;AF1707&amp;"|"&amp;AG1707</f>
        <v>City Hotel|0|89|2015|November|47|17|0|3|1|0|0|BB|DEU|Online TA|TA/TO|0|0|0|A|A|0|No Deposit|9||0|Transient-Party|63.75|0|1|Check-Out|42328</v>
      </c>
      <c r="AI1707" s="14" t="str">
        <f aca="false">IF(COUNTIF($AH$4:$AH$2603,AH1707)&gt;1,"Duplicate","Unique")</f>
        <v>Unique</v>
      </c>
      <c r="AJ1707" s="14" t="str">
        <f aca="false">IF(COUNTBLANK(B1707:AG1707)&gt;0,"Missing ("&amp;COUNTBLANK(B1707:AG1707)&amp;")","Complete")</f>
        <v>Missing (1)</v>
      </c>
    </row>
    <row r="1708" customFormat="false" ht="15" hidden="false" customHeight="false" outlineLevel="0" collapsed="false">
      <c r="A1708" s="0" t="n">
        <v>1705</v>
      </c>
      <c r="B1708" s="0" t="s">
        <v>80</v>
      </c>
      <c r="C1708" s="0" t="n">
        <v>1</v>
      </c>
      <c r="D1708" s="0" t="n">
        <v>112</v>
      </c>
      <c r="E1708" s="0" t="n">
        <v>2016</v>
      </c>
      <c r="F1708" s="0" t="s">
        <v>118</v>
      </c>
      <c r="G1708" s="0" t="n">
        <v>7</v>
      </c>
      <c r="H1708" s="0" t="n">
        <v>12</v>
      </c>
      <c r="I1708" s="0" t="n">
        <v>0</v>
      </c>
      <c r="J1708" s="0" t="n">
        <v>2</v>
      </c>
      <c r="K1708" s="0" t="n">
        <v>2</v>
      </c>
      <c r="L1708" s="0" t="n">
        <v>0</v>
      </c>
      <c r="M1708" s="0" t="n">
        <v>0</v>
      </c>
      <c r="N1708" s="0" t="s">
        <v>142</v>
      </c>
      <c r="O1708" s="0" t="s">
        <v>92</v>
      </c>
      <c r="P1708" s="0" t="s">
        <v>116</v>
      </c>
      <c r="Q1708" s="0" t="s">
        <v>94</v>
      </c>
      <c r="R1708" s="0" t="n">
        <v>0</v>
      </c>
      <c r="S1708" s="0" t="n">
        <v>0</v>
      </c>
      <c r="T1708" s="0" t="n">
        <v>0</v>
      </c>
      <c r="U1708" s="0" t="s">
        <v>95</v>
      </c>
      <c r="V1708" s="0" t="s">
        <v>95</v>
      </c>
      <c r="W1708" s="0" t="n">
        <v>0</v>
      </c>
      <c r="X1708" s="0" t="s">
        <v>86</v>
      </c>
      <c r="Y1708" s="0" t="n">
        <v>134</v>
      </c>
      <c r="AA1708" s="0" t="n">
        <v>0</v>
      </c>
      <c r="AB1708" s="0" t="s">
        <v>101</v>
      </c>
      <c r="AC1708" s="0" t="n">
        <v>68</v>
      </c>
      <c r="AD1708" s="0" t="n">
        <v>0</v>
      </c>
      <c r="AE1708" s="0" t="n">
        <v>0</v>
      </c>
      <c r="AF1708" s="0" t="s">
        <v>96</v>
      </c>
      <c r="AG1708" s="13" t="n">
        <v>42405</v>
      </c>
      <c r="AH1708" s="0" t="str">
        <f aca="false">B1708&amp;"|"&amp;C1708&amp;"|"&amp;D1708&amp;"|"&amp;E1708&amp;"|"&amp;F1708&amp;"|"&amp;G1708&amp;"|"&amp;H1708&amp;"|"&amp;I1708&amp;"|"&amp;J1708&amp;"|"&amp;K1708&amp;"|"&amp;L1708&amp;"|"&amp;M1708&amp;"|"&amp;N1708&amp;"|"&amp;O1708&amp;"|"&amp;P1708&amp;"|"&amp;Q1708&amp;"|"&amp;R1708&amp;"|"&amp;S1708&amp;"|"&amp;T1708&amp;"|"&amp;U1708&amp;"|"&amp;V1708&amp;"|"&amp;W1708&amp;"|"&amp;X1708&amp;"|"&amp;Y1708&amp;"|"&amp;Z1708&amp;"|"&amp;AA1708&amp;"|"&amp;AB1708&amp;"|"&amp;AC1708&amp;"|"&amp;AD1708&amp;"|"&amp;AE1708&amp;"|"&amp;AF1708&amp;"|"&amp;AG1708</f>
        <v>Resort Hotel|1|112|2016|February|7|12|0|2|2|0|0|FB|PRT|Groups|TA/TO|0|0|0|A|A|0|No Deposit|134||0|Transient-Party|68|0|0|Canceled|42405</v>
      </c>
      <c r="AI1708" s="0" t="str">
        <f aca="false">IF(COUNTIF($AH$4:$AH$2603,AH1708)&gt;1,"Duplicate","Unique")</f>
        <v>Duplicate</v>
      </c>
      <c r="AJ1708" s="0" t="str">
        <f aca="false">IF(COUNTBLANK(B1708:AG1708)&gt;0,"Missing ("&amp;COUNTBLANK(B1708:AG1708)&amp;")","Complete")</f>
        <v>Missing (1)</v>
      </c>
    </row>
    <row r="1709" customFormat="false" ht="15" hidden="false" customHeight="false" outlineLevel="0" collapsed="false">
      <c r="A1709" s="14" t="n">
        <v>1706</v>
      </c>
      <c r="B1709" s="14" t="s">
        <v>80</v>
      </c>
      <c r="C1709" s="14" t="n">
        <v>1</v>
      </c>
      <c r="D1709" s="14" t="n">
        <v>74</v>
      </c>
      <c r="E1709" s="14" t="n">
        <v>2016</v>
      </c>
      <c r="F1709" s="14" t="s">
        <v>118</v>
      </c>
      <c r="G1709" s="14" t="n">
        <v>9</v>
      </c>
      <c r="H1709" s="14" t="n">
        <v>26</v>
      </c>
      <c r="I1709" s="14" t="n">
        <v>1</v>
      </c>
      <c r="J1709" s="14" t="n">
        <v>2</v>
      </c>
      <c r="K1709" s="14" t="n">
        <v>2</v>
      </c>
      <c r="L1709" s="14" t="n">
        <v>0</v>
      </c>
      <c r="M1709" s="14" t="n">
        <v>0</v>
      </c>
      <c r="N1709" s="14" t="s">
        <v>129</v>
      </c>
      <c r="O1709" s="14" t="s">
        <v>92</v>
      </c>
      <c r="P1709" s="14" t="s">
        <v>116</v>
      </c>
      <c r="Q1709" s="14" t="s">
        <v>94</v>
      </c>
      <c r="R1709" s="14" t="n">
        <v>0</v>
      </c>
      <c r="S1709" s="14" t="n">
        <v>0</v>
      </c>
      <c r="T1709" s="14" t="n">
        <v>0</v>
      </c>
      <c r="U1709" s="14" t="s">
        <v>95</v>
      </c>
      <c r="V1709" s="14" t="s">
        <v>95</v>
      </c>
      <c r="W1709" s="14" t="n">
        <v>0</v>
      </c>
      <c r="X1709" s="14" t="s">
        <v>120</v>
      </c>
      <c r="Y1709" s="14" t="n">
        <v>68</v>
      </c>
      <c r="Z1709" s="14"/>
      <c r="AA1709" s="14" t="n">
        <v>0</v>
      </c>
      <c r="AB1709" s="14" t="s">
        <v>87</v>
      </c>
      <c r="AC1709" s="14" t="n">
        <v>70</v>
      </c>
      <c r="AD1709" s="14" t="n">
        <v>0</v>
      </c>
      <c r="AE1709" s="14" t="n">
        <v>0</v>
      </c>
      <c r="AF1709" s="14" t="s">
        <v>96</v>
      </c>
      <c r="AG1709" s="15" t="n">
        <v>42390</v>
      </c>
      <c r="AH1709" s="14" t="str">
        <f aca="false">B1709&amp;"|"&amp;C1709&amp;"|"&amp;D1709&amp;"|"&amp;E1709&amp;"|"&amp;F1709&amp;"|"&amp;G1709&amp;"|"&amp;H1709&amp;"|"&amp;I1709&amp;"|"&amp;J1709&amp;"|"&amp;K1709&amp;"|"&amp;L1709&amp;"|"&amp;M1709&amp;"|"&amp;N1709&amp;"|"&amp;O1709&amp;"|"&amp;P1709&amp;"|"&amp;Q1709&amp;"|"&amp;R1709&amp;"|"&amp;S1709&amp;"|"&amp;T1709&amp;"|"&amp;U1709&amp;"|"&amp;V1709&amp;"|"&amp;W1709&amp;"|"&amp;X1709&amp;"|"&amp;Y1709&amp;"|"&amp;Z1709&amp;"|"&amp;AA1709&amp;"|"&amp;AB1709&amp;"|"&amp;AC1709&amp;"|"&amp;AD1709&amp;"|"&amp;AE1709&amp;"|"&amp;AF1709&amp;"|"&amp;AG1709</f>
        <v>Resort Hotel|1|74|2016|February|9|26|1|2|2|0|0|Undefined|PRT|Groups|TA/TO|0|0|0|A|A|0|Non Refund|68||0|Transient|70|0|0|Canceled|42390</v>
      </c>
      <c r="AI1709" s="14" t="str">
        <f aca="false">IF(COUNTIF($AH$4:$AH$2603,AH1709)&gt;1,"Duplicate","Unique")</f>
        <v>Unique</v>
      </c>
      <c r="AJ1709" s="14" t="str">
        <f aca="false">IF(COUNTBLANK(B1709:AG1709)&gt;0,"Missing ("&amp;COUNTBLANK(B1709:AG1709)&amp;")","Complete")</f>
        <v>Missing (1)</v>
      </c>
    </row>
    <row r="1710" customFormat="false" ht="15" hidden="false" customHeight="false" outlineLevel="0" collapsed="false">
      <c r="A1710" s="0" t="n">
        <v>1707</v>
      </c>
      <c r="B1710" s="0" t="s">
        <v>80</v>
      </c>
      <c r="C1710" s="0" t="n">
        <v>0</v>
      </c>
      <c r="D1710" s="0" t="n">
        <v>39</v>
      </c>
      <c r="E1710" s="0" t="n">
        <v>2016</v>
      </c>
      <c r="F1710" s="0" t="s">
        <v>103</v>
      </c>
      <c r="G1710" s="0" t="n">
        <v>14</v>
      </c>
      <c r="H1710" s="0" t="n">
        <v>29</v>
      </c>
      <c r="I1710" s="0" t="n">
        <v>2</v>
      </c>
      <c r="J1710" s="0" t="n">
        <v>5</v>
      </c>
      <c r="K1710" s="0" t="n">
        <v>2</v>
      </c>
      <c r="L1710" s="0" t="n">
        <v>0</v>
      </c>
      <c r="M1710" s="0" t="n">
        <v>0</v>
      </c>
      <c r="N1710" s="0" t="s">
        <v>82</v>
      </c>
      <c r="O1710" s="0" t="s">
        <v>83</v>
      </c>
      <c r="P1710" s="0" t="s">
        <v>93</v>
      </c>
      <c r="Q1710" s="0" t="s">
        <v>94</v>
      </c>
      <c r="R1710" s="0" t="n">
        <v>0</v>
      </c>
      <c r="S1710" s="0" t="n">
        <v>0</v>
      </c>
      <c r="T1710" s="0" t="n">
        <v>0</v>
      </c>
      <c r="U1710" s="0" t="s">
        <v>109</v>
      </c>
      <c r="V1710" s="0" t="s">
        <v>109</v>
      </c>
      <c r="W1710" s="0" t="n">
        <v>0</v>
      </c>
      <c r="X1710" s="0" t="s">
        <v>86</v>
      </c>
      <c r="Y1710" s="0" t="n">
        <v>241</v>
      </c>
      <c r="AA1710" s="0" t="n">
        <v>0</v>
      </c>
      <c r="AB1710" s="0" t="s">
        <v>87</v>
      </c>
      <c r="AC1710" s="0" t="n">
        <v>44.46</v>
      </c>
      <c r="AD1710" s="0" t="n">
        <v>0</v>
      </c>
      <c r="AE1710" s="0" t="n">
        <v>1</v>
      </c>
      <c r="AF1710" s="0" t="s">
        <v>88</v>
      </c>
      <c r="AG1710" s="13" t="n">
        <v>42465</v>
      </c>
      <c r="AH1710" s="0" t="str">
        <f aca="false">B1710&amp;"|"&amp;C1710&amp;"|"&amp;D1710&amp;"|"&amp;E1710&amp;"|"&amp;F1710&amp;"|"&amp;G1710&amp;"|"&amp;H1710&amp;"|"&amp;I1710&amp;"|"&amp;J1710&amp;"|"&amp;K1710&amp;"|"&amp;L1710&amp;"|"&amp;M1710&amp;"|"&amp;N1710&amp;"|"&amp;O1710&amp;"|"&amp;P1710&amp;"|"&amp;Q1710&amp;"|"&amp;R1710&amp;"|"&amp;S1710&amp;"|"&amp;T1710&amp;"|"&amp;U1710&amp;"|"&amp;V1710&amp;"|"&amp;W1710&amp;"|"&amp;X1710&amp;"|"&amp;Y1710&amp;"|"&amp;Z1710&amp;"|"&amp;AA1710&amp;"|"&amp;AB1710&amp;"|"&amp;AC1710&amp;"|"&amp;AD1710&amp;"|"&amp;AE1710&amp;"|"&amp;AF1710&amp;"|"&amp;AG1710</f>
        <v>Resort Hotel|0|39|2016|March|14|29|2|5|2|0|0|BB|GBR|Online TA|TA/TO|0|0|0|D|D|0|No Deposit|241||0|Transient|44.46|0|1|Check-Out|42465</v>
      </c>
      <c r="AI1710" s="0" t="str">
        <f aca="false">IF(COUNTIF($AH$4:$AH$2603,AH1710)&gt;1,"Duplicate","Unique")</f>
        <v>Unique</v>
      </c>
      <c r="AJ1710" s="0" t="str">
        <f aca="false">IF(COUNTBLANK(B1710:AG1710)&gt;0,"Missing ("&amp;COUNTBLANK(B1710:AG1710)&amp;")","Complete")</f>
        <v>Missing (1)</v>
      </c>
    </row>
    <row r="1711" customFormat="false" ht="15" hidden="false" customHeight="false" outlineLevel="0" collapsed="false">
      <c r="A1711" s="14" t="n">
        <v>1708</v>
      </c>
      <c r="B1711" s="14" t="s">
        <v>90</v>
      </c>
      <c r="C1711" s="14" t="n">
        <v>1</v>
      </c>
      <c r="D1711" s="14" t="n">
        <v>93</v>
      </c>
      <c r="E1711" s="14" t="n">
        <v>2017</v>
      </c>
      <c r="F1711" s="14" t="s">
        <v>103</v>
      </c>
      <c r="G1711" s="14" t="n">
        <v>11</v>
      </c>
      <c r="H1711" s="14" t="n">
        <v>18</v>
      </c>
      <c r="I1711" s="14" t="n">
        <v>0</v>
      </c>
      <c r="J1711" s="14" t="n">
        <v>1</v>
      </c>
      <c r="K1711" s="14" t="n">
        <v>2</v>
      </c>
      <c r="L1711" s="14" t="n">
        <v>0</v>
      </c>
      <c r="M1711" s="14" t="n">
        <v>0</v>
      </c>
      <c r="N1711" s="14" t="s">
        <v>107</v>
      </c>
      <c r="O1711" s="14" t="s">
        <v>115</v>
      </c>
      <c r="P1711" s="14" t="s">
        <v>93</v>
      </c>
      <c r="Q1711" s="14" t="s">
        <v>94</v>
      </c>
      <c r="R1711" s="14" t="n">
        <v>0</v>
      </c>
      <c r="S1711" s="14" t="n">
        <v>0</v>
      </c>
      <c r="T1711" s="14" t="n">
        <v>0</v>
      </c>
      <c r="U1711" s="14" t="s">
        <v>95</v>
      </c>
      <c r="V1711" s="14" t="s">
        <v>95</v>
      </c>
      <c r="W1711" s="14" t="n">
        <v>0</v>
      </c>
      <c r="X1711" s="14" t="s">
        <v>86</v>
      </c>
      <c r="Y1711" s="14" t="n">
        <v>9</v>
      </c>
      <c r="Z1711" s="14"/>
      <c r="AA1711" s="14" t="n">
        <v>0</v>
      </c>
      <c r="AB1711" s="14" t="s">
        <v>87</v>
      </c>
      <c r="AC1711" s="14" t="n">
        <v>79.2</v>
      </c>
      <c r="AD1711" s="14" t="n">
        <v>0</v>
      </c>
      <c r="AE1711" s="14" t="n">
        <v>2</v>
      </c>
      <c r="AF1711" s="14" t="s">
        <v>96</v>
      </c>
      <c r="AG1711" s="15" t="n">
        <v>42782</v>
      </c>
      <c r="AH1711" s="14" t="str">
        <f aca="false">B1711&amp;"|"&amp;C1711&amp;"|"&amp;D1711&amp;"|"&amp;E1711&amp;"|"&amp;F1711&amp;"|"&amp;G1711&amp;"|"&amp;H1711&amp;"|"&amp;I1711&amp;"|"&amp;J1711&amp;"|"&amp;K1711&amp;"|"&amp;L1711&amp;"|"&amp;M1711&amp;"|"&amp;N1711&amp;"|"&amp;O1711&amp;"|"&amp;P1711&amp;"|"&amp;Q1711&amp;"|"&amp;R1711&amp;"|"&amp;S1711&amp;"|"&amp;T1711&amp;"|"&amp;U1711&amp;"|"&amp;V1711&amp;"|"&amp;W1711&amp;"|"&amp;X1711&amp;"|"&amp;Y1711&amp;"|"&amp;Z1711&amp;"|"&amp;AA1711&amp;"|"&amp;AB1711&amp;"|"&amp;AC1711&amp;"|"&amp;AD1711&amp;"|"&amp;AE1711&amp;"|"&amp;AF1711&amp;"|"&amp;AG1711</f>
        <v>City Hotel|1|93|2017|March|11|18|0|1|2|0|0|SC|ESP|Online TA|TA/TO|0|0|0|A|A|0|No Deposit|9||0|Transient|79.2|0|2|Canceled|42782</v>
      </c>
      <c r="AI1711" s="14" t="str">
        <f aca="false">IF(COUNTIF($AH$4:$AH$2603,AH1711)&gt;1,"Duplicate","Unique")</f>
        <v>Unique</v>
      </c>
      <c r="AJ1711" s="14" t="str">
        <f aca="false">IF(COUNTBLANK(B1711:AG1711)&gt;0,"Missing ("&amp;COUNTBLANK(B1711:AG1711)&amp;")","Complete")</f>
        <v>Missing (1)</v>
      </c>
    </row>
    <row r="1712" customFormat="false" ht="15" hidden="false" customHeight="false" outlineLevel="0" collapsed="false">
      <c r="A1712" s="0" t="n">
        <v>1709</v>
      </c>
      <c r="B1712" s="0" t="s">
        <v>90</v>
      </c>
      <c r="C1712" s="0" t="n">
        <v>0</v>
      </c>
      <c r="D1712" s="0" t="n">
        <v>32</v>
      </c>
      <c r="E1712" s="0" t="n">
        <v>2015</v>
      </c>
      <c r="F1712" s="0" t="s">
        <v>111</v>
      </c>
      <c r="G1712" s="0" t="n">
        <v>43</v>
      </c>
      <c r="H1712" s="0" t="n">
        <v>19</v>
      </c>
      <c r="I1712" s="0" t="n">
        <v>1</v>
      </c>
      <c r="J1712" s="0" t="n">
        <v>2</v>
      </c>
      <c r="K1712" s="0" t="n">
        <v>2</v>
      </c>
      <c r="L1712" s="0" t="n">
        <v>0</v>
      </c>
      <c r="M1712" s="0" t="n">
        <v>0</v>
      </c>
      <c r="N1712" s="0" t="s">
        <v>82</v>
      </c>
      <c r="O1712" s="0" t="s">
        <v>122</v>
      </c>
      <c r="P1712" s="0" t="s">
        <v>93</v>
      </c>
      <c r="Q1712" s="0" t="s">
        <v>94</v>
      </c>
      <c r="R1712" s="0" t="n">
        <v>0</v>
      </c>
      <c r="S1712" s="0" t="n">
        <v>0</v>
      </c>
      <c r="T1712" s="0" t="n">
        <v>0</v>
      </c>
      <c r="U1712" s="0" t="s">
        <v>95</v>
      </c>
      <c r="V1712" s="0" t="s">
        <v>95</v>
      </c>
      <c r="W1712" s="0" t="n">
        <v>0</v>
      </c>
      <c r="X1712" s="0" t="s">
        <v>86</v>
      </c>
      <c r="Y1712" s="0" t="n">
        <v>9</v>
      </c>
      <c r="AA1712" s="0" t="n">
        <v>0</v>
      </c>
      <c r="AB1712" s="0" t="s">
        <v>125</v>
      </c>
      <c r="AC1712" s="0" t="n">
        <v>96.3</v>
      </c>
      <c r="AD1712" s="0" t="n">
        <v>0</v>
      </c>
      <c r="AE1712" s="0" t="n">
        <v>1</v>
      </c>
      <c r="AF1712" s="0" t="s">
        <v>88</v>
      </c>
      <c r="AG1712" s="13" t="n">
        <v>42299</v>
      </c>
      <c r="AH1712" s="0" t="str">
        <f aca="false">B1712&amp;"|"&amp;C1712&amp;"|"&amp;D1712&amp;"|"&amp;E1712&amp;"|"&amp;F1712&amp;"|"&amp;G1712&amp;"|"&amp;H1712&amp;"|"&amp;I1712&amp;"|"&amp;J1712&amp;"|"&amp;K1712&amp;"|"&amp;L1712&amp;"|"&amp;M1712&amp;"|"&amp;N1712&amp;"|"&amp;O1712&amp;"|"&amp;P1712&amp;"|"&amp;Q1712&amp;"|"&amp;R1712&amp;"|"&amp;S1712&amp;"|"&amp;T1712&amp;"|"&amp;U1712&amp;"|"&amp;V1712&amp;"|"&amp;W1712&amp;"|"&amp;X1712&amp;"|"&amp;Y1712&amp;"|"&amp;Z1712&amp;"|"&amp;AA1712&amp;"|"&amp;AB1712&amp;"|"&amp;AC1712&amp;"|"&amp;AD1712&amp;"|"&amp;AE1712&amp;"|"&amp;AF1712&amp;"|"&amp;AG1712</f>
        <v>City Hotel|0|32|2015|October|43|19|1|2|2|0|0|BB|FRA|Online TA|TA/TO|0|0|0|A|A|0|No Deposit|9||0|Contract|96.3|0|1|Check-Out|42299</v>
      </c>
      <c r="AI1712" s="0" t="str">
        <f aca="false">IF(COUNTIF($AH$4:$AH$2603,AH1712)&gt;1,"Duplicate","Unique")</f>
        <v>Unique</v>
      </c>
      <c r="AJ1712" s="0" t="str">
        <f aca="false">IF(COUNTBLANK(B1712:AG1712)&gt;0,"Missing ("&amp;COUNTBLANK(B1712:AG1712)&amp;")","Complete")</f>
        <v>Missing (1)</v>
      </c>
    </row>
    <row r="1713" customFormat="false" ht="15" hidden="false" customHeight="false" outlineLevel="0" collapsed="false">
      <c r="A1713" s="14" t="n">
        <v>1710</v>
      </c>
      <c r="B1713" s="14" t="s">
        <v>90</v>
      </c>
      <c r="C1713" s="14" t="n">
        <v>1</v>
      </c>
      <c r="D1713" s="14" t="n">
        <v>313</v>
      </c>
      <c r="E1713" s="14" t="n">
        <v>2015</v>
      </c>
      <c r="F1713" s="14" t="s">
        <v>119</v>
      </c>
      <c r="G1713" s="14" t="n">
        <v>35</v>
      </c>
      <c r="H1713" s="14" t="n">
        <v>26</v>
      </c>
      <c r="I1713" s="14" t="n">
        <v>0</v>
      </c>
      <c r="J1713" s="14" t="n">
        <v>2</v>
      </c>
      <c r="K1713" s="14" t="n">
        <v>2</v>
      </c>
      <c r="L1713" s="14" t="n">
        <v>0</v>
      </c>
      <c r="M1713" s="14" t="n">
        <v>0</v>
      </c>
      <c r="N1713" s="14" t="s">
        <v>82</v>
      </c>
      <c r="O1713" s="14" t="s">
        <v>92</v>
      </c>
      <c r="P1713" s="14" t="s">
        <v>116</v>
      </c>
      <c r="Q1713" s="14" t="s">
        <v>94</v>
      </c>
      <c r="R1713" s="14" t="n">
        <v>0</v>
      </c>
      <c r="S1713" s="14" t="n">
        <v>1</v>
      </c>
      <c r="T1713" s="14" t="n">
        <v>0</v>
      </c>
      <c r="U1713" s="14" t="s">
        <v>95</v>
      </c>
      <c r="V1713" s="14" t="s">
        <v>95</v>
      </c>
      <c r="W1713" s="14" t="n">
        <v>0</v>
      </c>
      <c r="X1713" s="14" t="s">
        <v>120</v>
      </c>
      <c r="Y1713" s="14" t="n">
        <v>1</v>
      </c>
      <c r="Z1713" s="14"/>
      <c r="AA1713" s="14" t="n">
        <v>0</v>
      </c>
      <c r="AB1713" s="14" t="s">
        <v>101</v>
      </c>
      <c r="AC1713" s="14" t="n">
        <v>62</v>
      </c>
      <c r="AD1713" s="14" t="n">
        <v>0</v>
      </c>
      <c r="AE1713" s="14" t="n">
        <v>0</v>
      </c>
      <c r="AF1713" s="14" t="s">
        <v>96</v>
      </c>
      <c r="AG1713" s="15" t="n">
        <v>42187</v>
      </c>
      <c r="AH1713" s="14" t="str">
        <f aca="false">B1713&amp;"|"&amp;C1713&amp;"|"&amp;D1713&amp;"|"&amp;E1713&amp;"|"&amp;F1713&amp;"|"&amp;G1713&amp;"|"&amp;H1713&amp;"|"&amp;I1713&amp;"|"&amp;J1713&amp;"|"&amp;K1713&amp;"|"&amp;L1713&amp;"|"&amp;M1713&amp;"|"&amp;N1713&amp;"|"&amp;O1713&amp;"|"&amp;P1713&amp;"|"&amp;Q1713&amp;"|"&amp;R1713&amp;"|"&amp;S1713&amp;"|"&amp;T1713&amp;"|"&amp;U1713&amp;"|"&amp;V1713&amp;"|"&amp;W1713&amp;"|"&amp;X1713&amp;"|"&amp;Y1713&amp;"|"&amp;Z1713&amp;"|"&amp;AA1713&amp;"|"&amp;AB1713&amp;"|"&amp;AC1713&amp;"|"&amp;AD1713&amp;"|"&amp;AE1713&amp;"|"&amp;AF1713&amp;"|"&amp;AG1713</f>
        <v>City Hotel|1|313|2015|August|35|26|0|2|2|0|0|BB|PRT|Groups|TA/TO|0|1|0|A|A|0|Non Refund|1||0|Transient-Party|62|0|0|Canceled|42187</v>
      </c>
      <c r="AI1713" s="14" t="str">
        <f aca="false">IF(COUNTIF($AH$4:$AH$2603,AH1713)&gt;1,"Duplicate","Unique")</f>
        <v>Duplicate</v>
      </c>
      <c r="AJ1713" s="14" t="str">
        <f aca="false">IF(COUNTBLANK(B1713:AG1713)&gt;0,"Missing ("&amp;COUNTBLANK(B1713:AG1713)&amp;")","Complete")</f>
        <v>Missing (1)</v>
      </c>
    </row>
    <row r="1714" customFormat="false" ht="15" hidden="false" customHeight="false" outlineLevel="0" collapsed="false">
      <c r="A1714" s="0" t="n">
        <v>1711</v>
      </c>
      <c r="B1714" s="0" t="s">
        <v>80</v>
      </c>
      <c r="C1714" s="0" t="n">
        <v>1</v>
      </c>
      <c r="D1714" s="0" t="n">
        <v>65</v>
      </c>
      <c r="E1714" s="0" t="n">
        <v>2017</v>
      </c>
      <c r="F1714" s="0" t="s">
        <v>121</v>
      </c>
      <c r="G1714" s="0" t="n">
        <v>18</v>
      </c>
      <c r="H1714" s="0" t="n">
        <v>3</v>
      </c>
      <c r="I1714" s="0" t="n">
        <v>3</v>
      </c>
      <c r="J1714" s="0" t="n">
        <v>9</v>
      </c>
      <c r="K1714" s="0" t="n">
        <v>2</v>
      </c>
      <c r="L1714" s="0" t="n">
        <v>0</v>
      </c>
      <c r="M1714" s="0" t="n">
        <v>0</v>
      </c>
      <c r="N1714" s="0" t="s">
        <v>129</v>
      </c>
      <c r="O1714" s="0" t="s">
        <v>92</v>
      </c>
      <c r="P1714" s="0" t="s">
        <v>116</v>
      </c>
      <c r="Q1714" s="0" t="s">
        <v>128</v>
      </c>
      <c r="R1714" s="0" t="n">
        <v>0</v>
      </c>
      <c r="S1714" s="0" t="n">
        <v>0</v>
      </c>
      <c r="T1714" s="0" t="n">
        <v>0</v>
      </c>
      <c r="U1714" s="0" t="s">
        <v>95</v>
      </c>
      <c r="V1714" s="0" t="s">
        <v>95</v>
      </c>
      <c r="W1714" s="0" t="n">
        <v>0</v>
      </c>
      <c r="X1714" s="0" t="s">
        <v>120</v>
      </c>
      <c r="AA1714" s="0" t="n">
        <v>0</v>
      </c>
      <c r="AB1714" s="0" t="s">
        <v>87</v>
      </c>
      <c r="AC1714" s="0" t="n">
        <v>125</v>
      </c>
      <c r="AD1714" s="0" t="n">
        <v>0</v>
      </c>
      <c r="AE1714" s="0" t="n">
        <v>0</v>
      </c>
      <c r="AF1714" s="0" t="s">
        <v>96</v>
      </c>
      <c r="AG1714" s="13" t="n">
        <v>42815</v>
      </c>
      <c r="AH1714" s="0" t="str">
        <f aca="false">B1714&amp;"|"&amp;C1714&amp;"|"&amp;D1714&amp;"|"&amp;E1714&amp;"|"&amp;F1714&amp;"|"&amp;G1714&amp;"|"&amp;H1714&amp;"|"&amp;I1714&amp;"|"&amp;J1714&amp;"|"&amp;K1714&amp;"|"&amp;L1714&amp;"|"&amp;M1714&amp;"|"&amp;N1714&amp;"|"&amp;O1714&amp;"|"&amp;P1714&amp;"|"&amp;Q1714&amp;"|"&amp;R1714&amp;"|"&amp;S1714&amp;"|"&amp;T1714&amp;"|"&amp;U1714&amp;"|"&amp;V1714&amp;"|"&amp;W1714&amp;"|"&amp;X1714&amp;"|"&amp;Y1714&amp;"|"&amp;Z1714&amp;"|"&amp;AA1714&amp;"|"&amp;AB1714&amp;"|"&amp;AC1714&amp;"|"&amp;AD1714&amp;"|"&amp;AE1714&amp;"|"&amp;AF1714&amp;"|"&amp;AG1714</f>
        <v>Resort Hotel|1|65|2017|May|18|3|3|9|2|0|0|Undefined|PRT|Groups|Corporate|0|0|0|A|A|0|Non Refund|||0|Transient|125|0|0|Canceled|42815</v>
      </c>
      <c r="AI1714" s="0" t="str">
        <f aca="false">IF(COUNTIF($AH$4:$AH$2603,AH1714)&gt;1,"Duplicate","Unique")</f>
        <v>Unique</v>
      </c>
      <c r="AJ1714" s="0" t="str">
        <f aca="false">IF(COUNTBLANK(B1714:AG1714)&gt;0,"Missing ("&amp;COUNTBLANK(B1714:AG1714)&amp;")","Complete")</f>
        <v>Missing (2)</v>
      </c>
    </row>
    <row r="1715" customFormat="false" ht="15" hidden="false" customHeight="false" outlineLevel="0" collapsed="false">
      <c r="A1715" s="14" t="n">
        <v>1712</v>
      </c>
      <c r="B1715" s="14" t="s">
        <v>80</v>
      </c>
      <c r="C1715" s="14" t="n">
        <v>0</v>
      </c>
      <c r="D1715" s="14" t="n">
        <v>100</v>
      </c>
      <c r="E1715" s="14" t="n">
        <v>2017</v>
      </c>
      <c r="F1715" s="14" t="s">
        <v>106</v>
      </c>
      <c r="G1715" s="14" t="n">
        <v>17</v>
      </c>
      <c r="H1715" s="14" t="n">
        <v>29</v>
      </c>
      <c r="I1715" s="14" t="n">
        <v>2</v>
      </c>
      <c r="J1715" s="14" t="n">
        <v>1</v>
      </c>
      <c r="K1715" s="14" t="n">
        <v>2</v>
      </c>
      <c r="L1715" s="14" t="n">
        <v>0</v>
      </c>
      <c r="M1715" s="14" t="n">
        <v>0</v>
      </c>
      <c r="N1715" s="14" t="s">
        <v>129</v>
      </c>
      <c r="O1715" s="14" t="s">
        <v>92</v>
      </c>
      <c r="P1715" s="14" t="s">
        <v>116</v>
      </c>
      <c r="Q1715" s="14" t="s">
        <v>94</v>
      </c>
      <c r="R1715" s="14" t="n">
        <v>0</v>
      </c>
      <c r="S1715" s="14" t="n">
        <v>0</v>
      </c>
      <c r="T1715" s="14" t="n">
        <v>0</v>
      </c>
      <c r="U1715" s="14" t="s">
        <v>95</v>
      </c>
      <c r="V1715" s="14" t="s">
        <v>95</v>
      </c>
      <c r="W1715" s="14" t="n">
        <v>0</v>
      </c>
      <c r="X1715" s="14" t="s">
        <v>86</v>
      </c>
      <c r="Y1715" s="14" t="n">
        <v>385</v>
      </c>
      <c r="Z1715" s="14"/>
      <c r="AA1715" s="14" t="n">
        <v>0</v>
      </c>
      <c r="AB1715" s="14" t="s">
        <v>101</v>
      </c>
      <c r="AC1715" s="14" t="n">
        <v>83</v>
      </c>
      <c r="AD1715" s="14" t="n">
        <v>0</v>
      </c>
      <c r="AE1715" s="14" t="n">
        <v>1</v>
      </c>
      <c r="AF1715" s="14" t="s">
        <v>88</v>
      </c>
      <c r="AG1715" s="15" t="n">
        <v>42857</v>
      </c>
      <c r="AH1715" s="14" t="str">
        <f aca="false">B1715&amp;"|"&amp;C1715&amp;"|"&amp;D1715&amp;"|"&amp;E1715&amp;"|"&amp;F1715&amp;"|"&amp;G1715&amp;"|"&amp;H1715&amp;"|"&amp;I1715&amp;"|"&amp;J1715&amp;"|"&amp;K1715&amp;"|"&amp;L1715&amp;"|"&amp;M1715&amp;"|"&amp;N1715&amp;"|"&amp;O1715&amp;"|"&amp;P1715&amp;"|"&amp;Q1715&amp;"|"&amp;R1715&amp;"|"&amp;S1715&amp;"|"&amp;T1715&amp;"|"&amp;U1715&amp;"|"&amp;V1715&amp;"|"&amp;W1715&amp;"|"&amp;X1715&amp;"|"&amp;Y1715&amp;"|"&amp;Z1715&amp;"|"&amp;AA1715&amp;"|"&amp;AB1715&amp;"|"&amp;AC1715&amp;"|"&amp;AD1715&amp;"|"&amp;AE1715&amp;"|"&amp;AF1715&amp;"|"&amp;AG1715</f>
        <v>Resort Hotel|0|100|2017|April|17|29|2|1|2|0|0|Undefined|PRT|Groups|TA/TO|0|0|0|A|A|0|No Deposit|385||0|Transient-Party|83|0|1|Check-Out|42857</v>
      </c>
      <c r="AI1715" s="14" t="str">
        <f aca="false">IF(COUNTIF($AH$4:$AH$2603,AH1715)&gt;1,"Duplicate","Unique")</f>
        <v>Unique</v>
      </c>
      <c r="AJ1715" s="14" t="str">
        <f aca="false">IF(COUNTBLANK(B1715:AG1715)&gt;0,"Missing ("&amp;COUNTBLANK(B1715:AG1715)&amp;")","Complete")</f>
        <v>Missing (1)</v>
      </c>
    </row>
    <row r="1716" customFormat="false" ht="15" hidden="false" customHeight="false" outlineLevel="0" collapsed="false">
      <c r="A1716" s="0" t="n">
        <v>1713</v>
      </c>
      <c r="B1716" s="0" t="s">
        <v>90</v>
      </c>
      <c r="C1716" s="0" t="n">
        <v>1</v>
      </c>
      <c r="D1716" s="0" t="n">
        <v>422</v>
      </c>
      <c r="E1716" s="0" t="n">
        <v>2017</v>
      </c>
      <c r="F1716" s="0" t="s">
        <v>135</v>
      </c>
      <c r="G1716" s="0" t="n">
        <v>24</v>
      </c>
      <c r="H1716" s="0" t="n">
        <v>13</v>
      </c>
      <c r="I1716" s="0" t="n">
        <v>0</v>
      </c>
      <c r="J1716" s="0" t="n">
        <v>1</v>
      </c>
      <c r="K1716" s="0" t="n">
        <v>2</v>
      </c>
      <c r="L1716" s="0" t="n">
        <v>0</v>
      </c>
      <c r="M1716" s="0" t="n">
        <v>0</v>
      </c>
      <c r="N1716" s="0" t="s">
        <v>82</v>
      </c>
      <c r="O1716" s="0" t="s">
        <v>92</v>
      </c>
      <c r="P1716" s="0" t="s">
        <v>116</v>
      </c>
      <c r="Q1716" s="0" t="s">
        <v>94</v>
      </c>
      <c r="R1716" s="0" t="n">
        <v>0</v>
      </c>
      <c r="S1716" s="0" t="n">
        <v>0</v>
      </c>
      <c r="T1716" s="0" t="n">
        <v>0</v>
      </c>
      <c r="U1716" s="0" t="s">
        <v>95</v>
      </c>
      <c r="V1716" s="0" t="s">
        <v>95</v>
      </c>
      <c r="W1716" s="0" t="n">
        <v>0</v>
      </c>
      <c r="X1716" s="0" t="s">
        <v>120</v>
      </c>
      <c r="Y1716" s="0" t="n">
        <v>229</v>
      </c>
      <c r="AA1716" s="0" t="n">
        <v>0</v>
      </c>
      <c r="AB1716" s="0" t="s">
        <v>87</v>
      </c>
      <c r="AC1716" s="0" t="n">
        <v>90</v>
      </c>
      <c r="AD1716" s="0" t="n">
        <v>0</v>
      </c>
      <c r="AE1716" s="0" t="n">
        <v>0</v>
      </c>
      <c r="AF1716" s="0" t="s">
        <v>96</v>
      </c>
      <c r="AG1716" s="13" t="n">
        <v>42860</v>
      </c>
      <c r="AH1716" s="0" t="str">
        <f aca="false">B1716&amp;"|"&amp;C1716&amp;"|"&amp;D1716&amp;"|"&amp;E1716&amp;"|"&amp;F1716&amp;"|"&amp;G1716&amp;"|"&amp;H1716&amp;"|"&amp;I1716&amp;"|"&amp;J1716&amp;"|"&amp;K1716&amp;"|"&amp;L1716&amp;"|"&amp;M1716&amp;"|"&amp;N1716&amp;"|"&amp;O1716&amp;"|"&amp;P1716&amp;"|"&amp;Q1716&amp;"|"&amp;R1716&amp;"|"&amp;S1716&amp;"|"&amp;T1716&amp;"|"&amp;U1716&amp;"|"&amp;V1716&amp;"|"&amp;W1716&amp;"|"&amp;X1716&amp;"|"&amp;Y1716&amp;"|"&amp;Z1716&amp;"|"&amp;AA1716&amp;"|"&amp;AB1716&amp;"|"&amp;AC1716&amp;"|"&amp;AD1716&amp;"|"&amp;AE1716&amp;"|"&amp;AF1716&amp;"|"&amp;AG1716</f>
        <v>City Hotel|1|422|2017|June|24|13|0|1|2|0|0|BB|PRT|Groups|TA/TO|0|0|0|A|A|0|Non Refund|229||0|Transient|90|0|0|Canceled|42860</v>
      </c>
      <c r="AI1716" s="0" t="str">
        <f aca="false">IF(COUNTIF($AH$4:$AH$2603,AH1716)&gt;1,"Duplicate","Unique")</f>
        <v>Unique</v>
      </c>
      <c r="AJ1716" s="0" t="str">
        <f aca="false">IF(COUNTBLANK(B1716:AG1716)&gt;0,"Missing ("&amp;COUNTBLANK(B1716:AG1716)&amp;")","Complete")</f>
        <v>Missing (1)</v>
      </c>
    </row>
    <row r="1717" customFormat="false" ht="15" hidden="false" customHeight="false" outlineLevel="0" collapsed="false">
      <c r="A1717" s="14" t="n">
        <v>1714</v>
      </c>
      <c r="B1717" s="14" t="s">
        <v>80</v>
      </c>
      <c r="C1717" s="14" t="n">
        <v>1</v>
      </c>
      <c r="D1717" s="14" t="n">
        <v>221</v>
      </c>
      <c r="E1717" s="14" t="n">
        <v>2017</v>
      </c>
      <c r="F1717" s="14" t="s">
        <v>91</v>
      </c>
      <c r="G1717" s="14" t="n">
        <v>29</v>
      </c>
      <c r="H1717" s="14" t="n">
        <v>17</v>
      </c>
      <c r="I1717" s="14" t="n">
        <v>2</v>
      </c>
      <c r="J1717" s="14" t="n">
        <v>5</v>
      </c>
      <c r="K1717" s="14" t="n">
        <v>2</v>
      </c>
      <c r="L1717" s="14" t="n">
        <v>1</v>
      </c>
      <c r="M1717" s="14" t="n">
        <v>0</v>
      </c>
      <c r="N1717" s="14" t="s">
        <v>82</v>
      </c>
      <c r="O1717" s="14" t="s">
        <v>92</v>
      </c>
      <c r="P1717" s="14" t="s">
        <v>84</v>
      </c>
      <c r="Q1717" s="14" t="s">
        <v>84</v>
      </c>
      <c r="R1717" s="14" t="n">
        <v>0</v>
      </c>
      <c r="S1717" s="14" t="n">
        <v>0</v>
      </c>
      <c r="T1717" s="14" t="n">
        <v>0</v>
      </c>
      <c r="U1717" s="14" t="s">
        <v>156</v>
      </c>
      <c r="V1717" s="14" t="s">
        <v>156</v>
      </c>
      <c r="W1717" s="14" t="n">
        <v>0</v>
      </c>
      <c r="X1717" s="14" t="s">
        <v>86</v>
      </c>
      <c r="Y1717" s="14" t="n">
        <v>250</v>
      </c>
      <c r="Z1717" s="14"/>
      <c r="AA1717" s="14" t="n">
        <v>0</v>
      </c>
      <c r="AB1717" s="14" t="s">
        <v>87</v>
      </c>
      <c r="AC1717" s="14" t="n">
        <v>234.56</v>
      </c>
      <c r="AD1717" s="14" t="n">
        <v>0</v>
      </c>
      <c r="AE1717" s="14" t="n">
        <v>2</v>
      </c>
      <c r="AF1717" s="14" t="s">
        <v>96</v>
      </c>
      <c r="AG1717" s="15" t="n">
        <v>42814</v>
      </c>
      <c r="AH1717" s="14" t="str">
        <f aca="false">B1717&amp;"|"&amp;C1717&amp;"|"&amp;D1717&amp;"|"&amp;E1717&amp;"|"&amp;F1717&amp;"|"&amp;G1717&amp;"|"&amp;H1717&amp;"|"&amp;I1717&amp;"|"&amp;J1717&amp;"|"&amp;K1717&amp;"|"&amp;L1717&amp;"|"&amp;M1717&amp;"|"&amp;N1717&amp;"|"&amp;O1717&amp;"|"&amp;P1717&amp;"|"&amp;Q1717&amp;"|"&amp;R1717&amp;"|"&amp;S1717&amp;"|"&amp;T1717&amp;"|"&amp;U1717&amp;"|"&amp;V1717&amp;"|"&amp;W1717&amp;"|"&amp;X1717&amp;"|"&amp;Y1717&amp;"|"&amp;Z1717&amp;"|"&amp;AA1717&amp;"|"&amp;AB1717&amp;"|"&amp;AC1717&amp;"|"&amp;AD1717&amp;"|"&amp;AE1717&amp;"|"&amp;AF1717&amp;"|"&amp;AG1717</f>
        <v>Resort Hotel|1|221|2017|July|29|17|2|5|2|1|0|BB|PRT|Direct|Direct|0|0|0|C|C|0|No Deposit|250||0|Transient|234.56|0|2|Canceled|42814</v>
      </c>
      <c r="AI1717" s="14" t="str">
        <f aca="false">IF(COUNTIF($AH$4:$AH$2603,AH1717)&gt;1,"Duplicate","Unique")</f>
        <v>Unique</v>
      </c>
      <c r="AJ1717" s="14" t="str">
        <f aca="false">IF(COUNTBLANK(B1717:AG1717)&gt;0,"Missing ("&amp;COUNTBLANK(B1717:AG1717)&amp;")","Complete")</f>
        <v>Missing (1)</v>
      </c>
    </row>
    <row r="1718" customFormat="false" ht="15" hidden="false" customHeight="false" outlineLevel="0" collapsed="false">
      <c r="A1718" s="0" t="n">
        <v>1715</v>
      </c>
      <c r="B1718" s="0" t="s">
        <v>80</v>
      </c>
      <c r="C1718" s="0" t="n">
        <v>0</v>
      </c>
      <c r="D1718" s="0" t="n">
        <v>15</v>
      </c>
      <c r="E1718" s="0" t="n">
        <v>2017</v>
      </c>
      <c r="F1718" s="0" t="s">
        <v>106</v>
      </c>
      <c r="G1718" s="0" t="n">
        <v>18</v>
      </c>
      <c r="H1718" s="0" t="n">
        <v>30</v>
      </c>
      <c r="I1718" s="0" t="n">
        <v>2</v>
      </c>
      <c r="J1718" s="0" t="n">
        <v>1</v>
      </c>
      <c r="K1718" s="0" t="n">
        <v>1</v>
      </c>
      <c r="L1718" s="0" t="n">
        <v>0</v>
      </c>
      <c r="M1718" s="0" t="n">
        <v>0</v>
      </c>
      <c r="N1718" s="0" t="s">
        <v>82</v>
      </c>
      <c r="O1718" s="0" t="s">
        <v>92</v>
      </c>
      <c r="P1718" s="0" t="s">
        <v>93</v>
      </c>
      <c r="Q1718" s="0" t="s">
        <v>94</v>
      </c>
      <c r="R1718" s="0" t="n">
        <v>0</v>
      </c>
      <c r="S1718" s="0" t="n">
        <v>0</v>
      </c>
      <c r="T1718" s="0" t="n">
        <v>0</v>
      </c>
      <c r="U1718" s="0" t="s">
        <v>95</v>
      </c>
      <c r="V1718" s="0" t="s">
        <v>95</v>
      </c>
      <c r="W1718" s="0" t="n">
        <v>0</v>
      </c>
      <c r="X1718" s="0" t="s">
        <v>86</v>
      </c>
      <c r="Y1718" s="0" t="n">
        <v>240</v>
      </c>
      <c r="AA1718" s="0" t="n">
        <v>0</v>
      </c>
      <c r="AB1718" s="0" t="s">
        <v>87</v>
      </c>
      <c r="AC1718" s="0" t="n">
        <v>83.67</v>
      </c>
      <c r="AD1718" s="0" t="n">
        <v>0</v>
      </c>
      <c r="AE1718" s="0" t="n">
        <v>0</v>
      </c>
      <c r="AF1718" s="0" t="s">
        <v>88</v>
      </c>
      <c r="AG1718" s="13" t="n">
        <v>42858</v>
      </c>
      <c r="AH1718" s="0" t="str">
        <f aca="false">B1718&amp;"|"&amp;C1718&amp;"|"&amp;D1718&amp;"|"&amp;E1718&amp;"|"&amp;F1718&amp;"|"&amp;G1718&amp;"|"&amp;H1718&amp;"|"&amp;I1718&amp;"|"&amp;J1718&amp;"|"&amp;K1718&amp;"|"&amp;L1718&amp;"|"&amp;M1718&amp;"|"&amp;N1718&amp;"|"&amp;O1718&amp;"|"&amp;P1718&amp;"|"&amp;Q1718&amp;"|"&amp;R1718&amp;"|"&amp;S1718&amp;"|"&amp;T1718&amp;"|"&amp;U1718&amp;"|"&amp;V1718&amp;"|"&amp;W1718&amp;"|"&amp;X1718&amp;"|"&amp;Y1718&amp;"|"&amp;Z1718&amp;"|"&amp;AA1718&amp;"|"&amp;AB1718&amp;"|"&amp;AC1718&amp;"|"&amp;AD1718&amp;"|"&amp;AE1718&amp;"|"&amp;AF1718&amp;"|"&amp;AG1718</f>
        <v>Resort Hotel|0|15|2017|April|18|30|2|1|1|0|0|BB|PRT|Online TA|TA/TO|0|0|0|A|A|0|No Deposit|240||0|Transient|83.67|0|0|Check-Out|42858</v>
      </c>
      <c r="AI1718" s="0" t="str">
        <f aca="false">IF(COUNTIF($AH$4:$AH$2603,AH1718)&gt;1,"Duplicate","Unique")</f>
        <v>Unique</v>
      </c>
      <c r="AJ1718" s="0" t="str">
        <f aca="false">IF(COUNTBLANK(B1718:AG1718)&gt;0,"Missing ("&amp;COUNTBLANK(B1718:AG1718)&amp;")","Complete")</f>
        <v>Missing (1)</v>
      </c>
    </row>
    <row r="1719" customFormat="false" ht="15" hidden="false" customHeight="false" outlineLevel="0" collapsed="false">
      <c r="A1719" s="14" t="n">
        <v>1716</v>
      </c>
      <c r="B1719" s="14" t="s">
        <v>90</v>
      </c>
      <c r="C1719" s="14" t="n">
        <v>1</v>
      </c>
      <c r="D1719" s="14" t="n">
        <v>0</v>
      </c>
      <c r="E1719" s="14" t="n">
        <v>2015</v>
      </c>
      <c r="F1719" s="14" t="s">
        <v>114</v>
      </c>
      <c r="G1719" s="14" t="n">
        <v>37</v>
      </c>
      <c r="H1719" s="14" t="n">
        <v>7</v>
      </c>
      <c r="I1719" s="14" t="n">
        <v>1</v>
      </c>
      <c r="J1719" s="14" t="n">
        <v>1</v>
      </c>
      <c r="K1719" s="14" t="n">
        <v>2</v>
      </c>
      <c r="L1719" s="14" t="n">
        <v>0</v>
      </c>
      <c r="M1719" s="14" t="n">
        <v>0</v>
      </c>
      <c r="N1719" s="14" t="s">
        <v>82</v>
      </c>
      <c r="O1719" s="14" t="s">
        <v>92</v>
      </c>
      <c r="P1719" s="14" t="s">
        <v>99</v>
      </c>
      <c r="Q1719" s="14" t="s">
        <v>94</v>
      </c>
      <c r="R1719" s="14" t="n">
        <v>0</v>
      </c>
      <c r="S1719" s="14" t="n">
        <v>0</v>
      </c>
      <c r="T1719" s="14" t="n">
        <v>0</v>
      </c>
      <c r="U1719" s="14" t="s">
        <v>109</v>
      </c>
      <c r="V1719" s="14" t="s">
        <v>109</v>
      </c>
      <c r="W1719" s="14" t="n">
        <v>0</v>
      </c>
      <c r="X1719" s="14" t="s">
        <v>86</v>
      </c>
      <c r="Y1719" s="14" t="n">
        <v>13</v>
      </c>
      <c r="Z1719" s="14"/>
      <c r="AA1719" s="14" t="n">
        <v>0</v>
      </c>
      <c r="AB1719" s="14" t="s">
        <v>87</v>
      </c>
      <c r="AC1719" s="14" t="n">
        <v>118.8</v>
      </c>
      <c r="AD1719" s="14" t="n">
        <v>0</v>
      </c>
      <c r="AE1719" s="14" t="n">
        <v>0</v>
      </c>
      <c r="AF1719" s="14" t="s">
        <v>96</v>
      </c>
      <c r="AG1719" s="15" t="n">
        <v>42254</v>
      </c>
      <c r="AH1719" s="14" t="str">
        <f aca="false">B1719&amp;"|"&amp;C1719&amp;"|"&amp;D1719&amp;"|"&amp;E1719&amp;"|"&amp;F1719&amp;"|"&amp;G1719&amp;"|"&amp;H1719&amp;"|"&amp;I1719&amp;"|"&amp;J1719&amp;"|"&amp;K1719&amp;"|"&amp;L1719&amp;"|"&amp;M1719&amp;"|"&amp;N1719&amp;"|"&amp;O1719&amp;"|"&amp;P1719&amp;"|"&amp;Q1719&amp;"|"&amp;R1719&amp;"|"&amp;S1719&amp;"|"&amp;T1719&amp;"|"&amp;U1719&amp;"|"&amp;V1719&amp;"|"&amp;W1719&amp;"|"&amp;X1719&amp;"|"&amp;Y1719&amp;"|"&amp;Z1719&amp;"|"&amp;AA1719&amp;"|"&amp;AB1719&amp;"|"&amp;AC1719&amp;"|"&amp;AD1719&amp;"|"&amp;AE1719&amp;"|"&amp;AF1719&amp;"|"&amp;AG1719</f>
        <v>City Hotel|1|0|2015|September|37|7|1|1|2|0|0|BB|PRT|Offline TA/TO|TA/TO|0|0|0|D|D|0|No Deposit|13||0|Transient|118.8|0|0|Canceled|42254</v>
      </c>
      <c r="AI1719" s="14" t="str">
        <f aca="false">IF(COUNTIF($AH$4:$AH$2603,AH1719)&gt;1,"Duplicate","Unique")</f>
        <v>Unique</v>
      </c>
      <c r="AJ1719" s="14" t="str">
        <f aca="false">IF(COUNTBLANK(B1719:AG1719)&gt;0,"Missing ("&amp;COUNTBLANK(B1719:AG1719)&amp;")","Complete")</f>
        <v>Missing (1)</v>
      </c>
    </row>
    <row r="1720" customFormat="false" ht="15" hidden="false" customHeight="false" outlineLevel="0" collapsed="false">
      <c r="A1720" s="0" t="n">
        <v>1717</v>
      </c>
      <c r="B1720" s="0" t="s">
        <v>90</v>
      </c>
      <c r="C1720" s="0" t="n">
        <v>0</v>
      </c>
      <c r="D1720" s="0" t="n">
        <v>45</v>
      </c>
      <c r="E1720" s="0" t="n">
        <v>2015</v>
      </c>
      <c r="F1720" s="0" t="s">
        <v>111</v>
      </c>
      <c r="G1720" s="0" t="n">
        <v>43</v>
      </c>
      <c r="H1720" s="0" t="n">
        <v>22</v>
      </c>
      <c r="I1720" s="0" t="n">
        <v>1</v>
      </c>
      <c r="J1720" s="0" t="n">
        <v>3</v>
      </c>
      <c r="K1720" s="0" t="n">
        <v>2</v>
      </c>
      <c r="L1720" s="0" t="n">
        <v>0</v>
      </c>
      <c r="M1720" s="0" t="n">
        <v>0</v>
      </c>
      <c r="N1720" s="0" t="s">
        <v>82</v>
      </c>
      <c r="O1720" s="0" t="s">
        <v>83</v>
      </c>
      <c r="P1720" s="0" t="s">
        <v>93</v>
      </c>
      <c r="Q1720" s="0" t="s">
        <v>94</v>
      </c>
      <c r="R1720" s="0" t="n">
        <v>0</v>
      </c>
      <c r="S1720" s="0" t="n">
        <v>0</v>
      </c>
      <c r="T1720" s="0" t="n">
        <v>0</v>
      </c>
      <c r="U1720" s="0" t="s">
        <v>109</v>
      </c>
      <c r="V1720" s="0" t="s">
        <v>109</v>
      </c>
      <c r="W1720" s="0" t="n">
        <v>0</v>
      </c>
      <c r="X1720" s="0" t="s">
        <v>86</v>
      </c>
      <c r="Y1720" s="0" t="n">
        <v>7</v>
      </c>
      <c r="AA1720" s="0" t="n">
        <v>0</v>
      </c>
      <c r="AB1720" s="0" t="s">
        <v>87</v>
      </c>
      <c r="AC1720" s="0" t="n">
        <v>78.54</v>
      </c>
      <c r="AD1720" s="0" t="n">
        <v>0</v>
      </c>
      <c r="AE1720" s="0" t="n">
        <v>1</v>
      </c>
      <c r="AF1720" s="0" t="s">
        <v>88</v>
      </c>
      <c r="AG1720" s="13" t="n">
        <v>42303</v>
      </c>
      <c r="AH1720" s="0" t="str">
        <f aca="false">B1720&amp;"|"&amp;C1720&amp;"|"&amp;D1720&amp;"|"&amp;E1720&amp;"|"&amp;F1720&amp;"|"&amp;G1720&amp;"|"&amp;H1720&amp;"|"&amp;I1720&amp;"|"&amp;J1720&amp;"|"&amp;K1720&amp;"|"&amp;L1720&amp;"|"&amp;M1720&amp;"|"&amp;N1720&amp;"|"&amp;O1720&amp;"|"&amp;P1720&amp;"|"&amp;Q1720&amp;"|"&amp;R1720&amp;"|"&amp;S1720&amp;"|"&amp;T1720&amp;"|"&amp;U1720&amp;"|"&amp;V1720&amp;"|"&amp;W1720&amp;"|"&amp;X1720&amp;"|"&amp;Y1720&amp;"|"&amp;Z1720&amp;"|"&amp;AA1720&amp;"|"&amp;AB1720&amp;"|"&amp;AC1720&amp;"|"&amp;AD1720&amp;"|"&amp;AE1720&amp;"|"&amp;AF1720&amp;"|"&amp;AG1720</f>
        <v>City Hotel|0|45|2015|October|43|22|1|3|2|0|0|BB|GBR|Online TA|TA/TO|0|0|0|D|D|0|No Deposit|7||0|Transient|78.54|0|1|Check-Out|42303</v>
      </c>
      <c r="AI1720" s="0" t="str">
        <f aca="false">IF(COUNTIF($AH$4:$AH$2603,AH1720)&gt;1,"Duplicate","Unique")</f>
        <v>Unique</v>
      </c>
      <c r="AJ1720" s="0" t="str">
        <f aca="false">IF(COUNTBLANK(B1720:AG1720)&gt;0,"Missing ("&amp;COUNTBLANK(B1720:AG1720)&amp;")","Complete")</f>
        <v>Missing (1)</v>
      </c>
    </row>
    <row r="1721" customFormat="false" ht="15" hidden="false" customHeight="false" outlineLevel="0" collapsed="false">
      <c r="A1721" s="14" t="n">
        <v>1718</v>
      </c>
      <c r="B1721" s="14" t="s">
        <v>90</v>
      </c>
      <c r="C1721" s="14" t="n">
        <v>0</v>
      </c>
      <c r="D1721" s="14" t="n">
        <v>45</v>
      </c>
      <c r="E1721" s="14" t="n">
        <v>2016</v>
      </c>
      <c r="F1721" s="14" t="s">
        <v>81</v>
      </c>
      <c r="G1721" s="14" t="n">
        <v>52</v>
      </c>
      <c r="H1721" s="14" t="n">
        <v>18</v>
      </c>
      <c r="I1721" s="14" t="n">
        <v>2</v>
      </c>
      <c r="J1721" s="14" t="n">
        <v>0</v>
      </c>
      <c r="K1721" s="14" t="n">
        <v>2</v>
      </c>
      <c r="L1721" s="14" t="n">
        <v>0</v>
      </c>
      <c r="M1721" s="14" t="n">
        <v>0</v>
      </c>
      <c r="N1721" s="14" t="s">
        <v>107</v>
      </c>
      <c r="O1721" s="14" t="s">
        <v>108</v>
      </c>
      <c r="P1721" s="14" t="s">
        <v>93</v>
      </c>
      <c r="Q1721" s="14" t="s">
        <v>94</v>
      </c>
      <c r="R1721" s="14" t="n">
        <v>0</v>
      </c>
      <c r="S1721" s="14" t="n">
        <v>0</v>
      </c>
      <c r="T1721" s="14" t="n">
        <v>0</v>
      </c>
      <c r="U1721" s="14" t="s">
        <v>95</v>
      </c>
      <c r="V1721" s="14" t="s">
        <v>95</v>
      </c>
      <c r="W1721" s="14" t="n">
        <v>0</v>
      </c>
      <c r="X1721" s="14" t="s">
        <v>86</v>
      </c>
      <c r="Y1721" s="14" t="n">
        <v>9</v>
      </c>
      <c r="Z1721" s="14"/>
      <c r="AA1721" s="14" t="n">
        <v>0</v>
      </c>
      <c r="AB1721" s="14" t="s">
        <v>87</v>
      </c>
      <c r="AC1721" s="14" t="n">
        <v>79.2</v>
      </c>
      <c r="AD1721" s="14" t="n">
        <v>0</v>
      </c>
      <c r="AE1721" s="14" t="n">
        <v>0</v>
      </c>
      <c r="AF1721" s="14" t="s">
        <v>88</v>
      </c>
      <c r="AG1721" s="15" t="n">
        <v>42724</v>
      </c>
      <c r="AH1721" s="14" t="str">
        <f aca="false">B1721&amp;"|"&amp;C1721&amp;"|"&amp;D1721&amp;"|"&amp;E1721&amp;"|"&amp;F1721&amp;"|"&amp;G1721&amp;"|"&amp;H1721&amp;"|"&amp;I1721&amp;"|"&amp;J1721&amp;"|"&amp;K1721&amp;"|"&amp;L1721&amp;"|"&amp;M1721&amp;"|"&amp;N1721&amp;"|"&amp;O1721&amp;"|"&amp;P1721&amp;"|"&amp;Q1721&amp;"|"&amp;R1721&amp;"|"&amp;S1721&amp;"|"&amp;T1721&amp;"|"&amp;U1721&amp;"|"&amp;V1721&amp;"|"&amp;W1721&amp;"|"&amp;X1721&amp;"|"&amp;Y1721&amp;"|"&amp;Z1721&amp;"|"&amp;AA1721&amp;"|"&amp;AB1721&amp;"|"&amp;AC1721&amp;"|"&amp;AD1721&amp;"|"&amp;AE1721&amp;"|"&amp;AF1721&amp;"|"&amp;AG1721</f>
        <v>City Hotel|0|45|2016|December|52|18|2|0|2|0|0|SC|DEU|Online TA|TA/TO|0|0|0|A|A|0|No Deposit|9||0|Transient|79.2|0|0|Check-Out|42724</v>
      </c>
      <c r="AI1721" s="14" t="str">
        <f aca="false">IF(COUNTIF($AH$4:$AH$2603,AH1721)&gt;1,"Duplicate","Unique")</f>
        <v>Unique</v>
      </c>
      <c r="AJ1721" s="14" t="str">
        <f aca="false">IF(COUNTBLANK(B1721:AG1721)&gt;0,"Missing ("&amp;COUNTBLANK(B1721:AG1721)&amp;")","Complete")</f>
        <v>Missing (1)</v>
      </c>
    </row>
    <row r="1722" customFormat="false" ht="15" hidden="false" customHeight="false" outlineLevel="0" collapsed="false">
      <c r="A1722" s="0" t="n">
        <v>1719</v>
      </c>
      <c r="B1722" s="0" t="s">
        <v>80</v>
      </c>
      <c r="C1722" s="0" t="n">
        <v>0</v>
      </c>
      <c r="D1722" s="0" t="n">
        <v>7</v>
      </c>
      <c r="E1722" s="0" t="n">
        <v>2015</v>
      </c>
      <c r="F1722" s="0" t="s">
        <v>81</v>
      </c>
      <c r="G1722" s="0" t="n">
        <v>52</v>
      </c>
      <c r="H1722" s="0" t="n">
        <v>24</v>
      </c>
      <c r="I1722" s="0" t="n">
        <v>0</v>
      </c>
      <c r="J1722" s="0" t="n">
        <v>1</v>
      </c>
      <c r="K1722" s="0" t="n">
        <v>2</v>
      </c>
      <c r="L1722" s="0" t="n">
        <v>2</v>
      </c>
      <c r="M1722" s="0" t="n">
        <v>0</v>
      </c>
      <c r="N1722" s="0" t="s">
        <v>129</v>
      </c>
      <c r="O1722" s="0" t="s">
        <v>92</v>
      </c>
      <c r="P1722" s="0" t="s">
        <v>84</v>
      </c>
      <c r="Q1722" s="0" t="s">
        <v>84</v>
      </c>
      <c r="R1722" s="0" t="n">
        <v>0</v>
      </c>
      <c r="S1722" s="0" t="n">
        <v>0</v>
      </c>
      <c r="T1722" s="0" t="n">
        <v>0</v>
      </c>
      <c r="U1722" s="0" t="s">
        <v>156</v>
      </c>
      <c r="V1722" s="0" t="s">
        <v>156</v>
      </c>
      <c r="W1722" s="0" t="n">
        <v>1</v>
      </c>
      <c r="X1722" s="0" t="s">
        <v>86</v>
      </c>
      <c r="Y1722" s="0" t="n">
        <v>250</v>
      </c>
      <c r="AA1722" s="0" t="n">
        <v>0</v>
      </c>
      <c r="AB1722" s="0" t="s">
        <v>87</v>
      </c>
      <c r="AC1722" s="0" t="n">
        <v>149</v>
      </c>
      <c r="AD1722" s="0" t="n">
        <v>0</v>
      </c>
      <c r="AE1722" s="0" t="n">
        <v>0</v>
      </c>
      <c r="AF1722" s="0" t="s">
        <v>88</v>
      </c>
      <c r="AG1722" s="13" t="n">
        <v>42363</v>
      </c>
      <c r="AH1722" s="0" t="str">
        <f aca="false">B1722&amp;"|"&amp;C1722&amp;"|"&amp;D1722&amp;"|"&amp;E1722&amp;"|"&amp;F1722&amp;"|"&amp;G1722&amp;"|"&amp;H1722&amp;"|"&amp;I1722&amp;"|"&amp;J1722&amp;"|"&amp;K1722&amp;"|"&amp;L1722&amp;"|"&amp;M1722&amp;"|"&amp;N1722&amp;"|"&amp;O1722&amp;"|"&amp;P1722&amp;"|"&amp;Q1722&amp;"|"&amp;R1722&amp;"|"&amp;S1722&amp;"|"&amp;T1722&amp;"|"&amp;U1722&amp;"|"&amp;V1722&amp;"|"&amp;W1722&amp;"|"&amp;X1722&amp;"|"&amp;Y1722&amp;"|"&amp;Z1722&amp;"|"&amp;AA1722&amp;"|"&amp;AB1722&amp;"|"&amp;AC1722&amp;"|"&amp;AD1722&amp;"|"&amp;AE1722&amp;"|"&amp;AF1722&amp;"|"&amp;AG1722</f>
        <v>Resort Hotel|0|7|2015|December|52|24|0|1|2|2|0|Undefined|PRT|Direct|Direct|0|0|0|C|C|1|No Deposit|250||0|Transient|149|0|0|Check-Out|42363</v>
      </c>
      <c r="AI1722" s="0" t="str">
        <f aca="false">IF(COUNTIF($AH$4:$AH$2603,AH1722)&gt;1,"Duplicate","Unique")</f>
        <v>Unique</v>
      </c>
      <c r="AJ1722" s="0" t="str">
        <f aca="false">IF(COUNTBLANK(B1722:AG1722)&gt;0,"Missing ("&amp;COUNTBLANK(B1722:AG1722)&amp;")","Complete")</f>
        <v>Missing (1)</v>
      </c>
    </row>
    <row r="1723" customFormat="false" ht="15" hidden="false" customHeight="false" outlineLevel="0" collapsed="false">
      <c r="A1723" s="14" t="n">
        <v>1720</v>
      </c>
      <c r="B1723" s="14" t="s">
        <v>90</v>
      </c>
      <c r="C1723" s="14" t="n">
        <v>1</v>
      </c>
      <c r="D1723" s="14" t="n">
        <v>224</v>
      </c>
      <c r="E1723" s="14" t="n">
        <v>2016</v>
      </c>
      <c r="F1723" s="14" t="s">
        <v>81</v>
      </c>
      <c r="G1723" s="14" t="n">
        <v>53</v>
      </c>
      <c r="H1723" s="14" t="n">
        <v>29</v>
      </c>
      <c r="I1723" s="14" t="n">
        <v>2</v>
      </c>
      <c r="J1723" s="14" t="n">
        <v>3</v>
      </c>
      <c r="K1723" s="14" t="n">
        <v>2</v>
      </c>
      <c r="L1723" s="14" t="n">
        <v>0</v>
      </c>
      <c r="M1723" s="14" t="n">
        <v>0</v>
      </c>
      <c r="N1723" s="14" t="s">
        <v>82</v>
      </c>
      <c r="O1723" s="14" t="s">
        <v>143</v>
      </c>
      <c r="P1723" s="14" t="s">
        <v>93</v>
      </c>
      <c r="Q1723" s="14" t="s">
        <v>94</v>
      </c>
      <c r="R1723" s="14" t="n">
        <v>0</v>
      </c>
      <c r="S1723" s="14" t="n">
        <v>0</v>
      </c>
      <c r="T1723" s="14" t="n">
        <v>0</v>
      </c>
      <c r="U1723" s="14" t="s">
        <v>95</v>
      </c>
      <c r="V1723" s="14" t="s">
        <v>95</v>
      </c>
      <c r="W1723" s="14" t="n">
        <v>0</v>
      </c>
      <c r="X1723" s="14" t="s">
        <v>86</v>
      </c>
      <c r="Y1723" s="14" t="n">
        <v>9</v>
      </c>
      <c r="Z1723" s="14"/>
      <c r="AA1723" s="14" t="n">
        <v>0</v>
      </c>
      <c r="AB1723" s="14" t="s">
        <v>87</v>
      </c>
      <c r="AC1723" s="14" t="n">
        <v>82.11</v>
      </c>
      <c r="AD1723" s="14" t="n">
        <v>0</v>
      </c>
      <c r="AE1723" s="14" t="n">
        <v>0</v>
      </c>
      <c r="AF1723" s="14" t="s">
        <v>96</v>
      </c>
      <c r="AG1723" s="15" t="n">
        <v>42595</v>
      </c>
      <c r="AH1723" s="14" t="str">
        <f aca="false">B1723&amp;"|"&amp;C1723&amp;"|"&amp;D1723&amp;"|"&amp;E1723&amp;"|"&amp;F1723&amp;"|"&amp;G1723&amp;"|"&amp;H1723&amp;"|"&amp;I1723&amp;"|"&amp;J1723&amp;"|"&amp;K1723&amp;"|"&amp;L1723&amp;"|"&amp;M1723&amp;"|"&amp;N1723&amp;"|"&amp;O1723&amp;"|"&amp;P1723&amp;"|"&amp;Q1723&amp;"|"&amp;R1723&amp;"|"&amp;S1723&amp;"|"&amp;T1723&amp;"|"&amp;U1723&amp;"|"&amp;V1723&amp;"|"&amp;W1723&amp;"|"&amp;X1723&amp;"|"&amp;Y1723&amp;"|"&amp;Z1723&amp;"|"&amp;AA1723&amp;"|"&amp;AB1723&amp;"|"&amp;AC1723&amp;"|"&amp;AD1723&amp;"|"&amp;AE1723&amp;"|"&amp;AF1723&amp;"|"&amp;AG1723</f>
        <v>City Hotel|1|224|2016|December|53|29|2|3|2|0|0|BB|AUS|Online TA|TA/TO|0|0|0|A|A|0|No Deposit|9||0|Transient|82.11|0|0|Canceled|42595</v>
      </c>
      <c r="AI1723" s="14" t="str">
        <f aca="false">IF(COUNTIF($AH$4:$AH$2603,AH1723)&gt;1,"Duplicate","Unique")</f>
        <v>Unique</v>
      </c>
      <c r="AJ1723" s="14" t="str">
        <f aca="false">IF(COUNTBLANK(B1723:AG1723)&gt;0,"Missing ("&amp;COUNTBLANK(B1723:AG1723)&amp;")","Complete")</f>
        <v>Missing (1)</v>
      </c>
    </row>
    <row r="1724" customFormat="false" ht="15" hidden="false" customHeight="false" outlineLevel="0" collapsed="false">
      <c r="A1724" s="0" t="n">
        <v>1721</v>
      </c>
      <c r="B1724" s="0" t="s">
        <v>90</v>
      </c>
      <c r="C1724" s="0" t="n">
        <v>0</v>
      </c>
      <c r="D1724" s="0" t="n">
        <v>53</v>
      </c>
      <c r="E1724" s="0" t="n">
        <v>2017</v>
      </c>
      <c r="F1724" s="0" t="s">
        <v>121</v>
      </c>
      <c r="G1724" s="0" t="n">
        <v>19</v>
      </c>
      <c r="H1724" s="0" t="n">
        <v>8</v>
      </c>
      <c r="I1724" s="0" t="n">
        <v>1</v>
      </c>
      <c r="J1724" s="0" t="n">
        <v>3</v>
      </c>
      <c r="K1724" s="0" t="n">
        <v>2</v>
      </c>
      <c r="L1724" s="0" t="n">
        <v>0</v>
      </c>
      <c r="M1724" s="0" t="n">
        <v>0</v>
      </c>
      <c r="N1724" s="0" t="s">
        <v>82</v>
      </c>
      <c r="O1724" s="0" t="s">
        <v>83</v>
      </c>
      <c r="P1724" s="0" t="s">
        <v>84</v>
      </c>
      <c r="Q1724" s="0" t="s">
        <v>84</v>
      </c>
      <c r="R1724" s="0" t="n">
        <v>0</v>
      </c>
      <c r="S1724" s="0" t="n">
        <v>0</v>
      </c>
      <c r="T1724" s="0" t="n">
        <v>0</v>
      </c>
      <c r="U1724" s="0" t="s">
        <v>109</v>
      </c>
      <c r="V1724" s="0" t="s">
        <v>109</v>
      </c>
      <c r="W1724" s="0" t="n">
        <v>0</v>
      </c>
      <c r="X1724" s="0" t="s">
        <v>86</v>
      </c>
      <c r="Y1724" s="0" t="n">
        <v>14</v>
      </c>
      <c r="AA1724" s="0" t="n">
        <v>0</v>
      </c>
      <c r="AB1724" s="0" t="s">
        <v>87</v>
      </c>
      <c r="AC1724" s="0" t="n">
        <v>181.75</v>
      </c>
      <c r="AD1724" s="0" t="n">
        <v>0</v>
      </c>
      <c r="AE1724" s="0" t="n">
        <v>4</v>
      </c>
      <c r="AF1724" s="0" t="s">
        <v>88</v>
      </c>
      <c r="AG1724" s="13" t="n">
        <v>42867</v>
      </c>
      <c r="AH1724" s="0" t="str">
        <f aca="false">B1724&amp;"|"&amp;C1724&amp;"|"&amp;D1724&amp;"|"&amp;E1724&amp;"|"&amp;F1724&amp;"|"&amp;G1724&amp;"|"&amp;H1724&amp;"|"&amp;I1724&amp;"|"&amp;J1724&amp;"|"&amp;K1724&amp;"|"&amp;L1724&amp;"|"&amp;M1724&amp;"|"&amp;N1724&amp;"|"&amp;O1724&amp;"|"&amp;P1724&amp;"|"&amp;Q1724&amp;"|"&amp;R1724&amp;"|"&amp;S1724&amp;"|"&amp;T1724&amp;"|"&amp;U1724&amp;"|"&amp;V1724&amp;"|"&amp;W1724&amp;"|"&amp;X1724&amp;"|"&amp;Y1724&amp;"|"&amp;Z1724&amp;"|"&amp;AA1724&amp;"|"&amp;AB1724&amp;"|"&amp;AC1724&amp;"|"&amp;AD1724&amp;"|"&amp;AE1724&amp;"|"&amp;AF1724&amp;"|"&amp;AG1724</f>
        <v>City Hotel|0|53|2017|May|19|8|1|3|2|0|0|BB|GBR|Direct|Direct|0|0|0|D|D|0|No Deposit|14||0|Transient|181.75|0|4|Check-Out|42867</v>
      </c>
      <c r="AI1724" s="0" t="str">
        <f aca="false">IF(COUNTIF($AH$4:$AH$2603,AH1724)&gt;1,"Duplicate","Unique")</f>
        <v>Unique</v>
      </c>
      <c r="AJ1724" s="0" t="str">
        <f aca="false">IF(COUNTBLANK(B1724:AG1724)&gt;0,"Missing ("&amp;COUNTBLANK(B1724:AG1724)&amp;")","Complete")</f>
        <v>Missing (1)</v>
      </c>
    </row>
    <row r="1725" customFormat="false" ht="15" hidden="false" customHeight="false" outlineLevel="0" collapsed="false">
      <c r="A1725" s="14" t="n">
        <v>1722</v>
      </c>
      <c r="B1725" s="14" t="s">
        <v>80</v>
      </c>
      <c r="C1725" s="14" t="n">
        <v>0</v>
      </c>
      <c r="D1725" s="14" t="n">
        <v>219</v>
      </c>
      <c r="E1725" s="14" t="n">
        <v>2016</v>
      </c>
      <c r="F1725" s="14" t="s">
        <v>135</v>
      </c>
      <c r="G1725" s="14" t="n">
        <v>27</v>
      </c>
      <c r="H1725" s="14" t="n">
        <v>26</v>
      </c>
      <c r="I1725" s="14" t="n">
        <v>2</v>
      </c>
      <c r="J1725" s="14" t="n">
        <v>4</v>
      </c>
      <c r="K1725" s="14" t="n">
        <v>2</v>
      </c>
      <c r="L1725" s="14" t="n">
        <v>2</v>
      </c>
      <c r="M1725" s="14" t="n">
        <v>0</v>
      </c>
      <c r="N1725" s="14" t="s">
        <v>82</v>
      </c>
      <c r="O1725" s="14" t="s">
        <v>117</v>
      </c>
      <c r="P1725" s="14" t="s">
        <v>93</v>
      </c>
      <c r="Q1725" s="14" t="s">
        <v>94</v>
      </c>
      <c r="R1725" s="14" t="n">
        <v>0</v>
      </c>
      <c r="S1725" s="14" t="n">
        <v>0</v>
      </c>
      <c r="T1725" s="14" t="n">
        <v>0</v>
      </c>
      <c r="U1725" s="14" t="s">
        <v>136</v>
      </c>
      <c r="V1725" s="14" t="s">
        <v>136</v>
      </c>
      <c r="W1725" s="14" t="n">
        <v>1</v>
      </c>
      <c r="X1725" s="14" t="s">
        <v>86</v>
      </c>
      <c r="Y1725" s="14" t="n">
        <v>240</v>
      </c>
      <c r="Z1725" s="14"/>
      <c r="AA1725" s="14" t="n">
        <v>0</v>
      </c>
      <c r="AB1725" s="14" t="s">
        <v>87</v>
      </c>
      <c r="AC1725" s="14" t="n">
        <v>148.17</v>
      </c>
      <c r="AD1725" s="14" t="n">
        <v>0</v>
      </c>
      <c r="AE1725" s="14" t="n">
        <v>0</v>
      </c>
      <c r="AF1725" s="14" t="s">
        <v>88</v>
      </c>
      <c r="AG1725" s="15" t="n">
        <v>42553</v>
      </c>
      <c r="AH1725" s="14" t="str">
        <f aca="false">B1725&amp;"|"&amp;C1725&amp;"|"&amp;D1725&amp;"|"&amp;E1725&amp;"|"&amp;F1725&amp;"|"&amp;G1725&amp;"|"&amp;H1725&amp;"|"&amp;I1725&amp;"|"&amp;J1725&amp;"|"&amp;K1725&amp;"|"&amp;L1725&amp;"|"&amp;M1725&amp;"|"&amp;N1725&amp;"|"&amp;O1725&amp;"|"&amp;P1725&amp;"|"&amp;Q1725&amp;"|"&amp;R1725&amp;"|"&amp;S1725&amp;"|"&amp;T1725&amp;"|"&amp;U1725&amp;"|"&amp;V1725&amp;"|"&amp;W1725&amp;"|"&amp;X1725&amp;"|"&amp;Y1725&amp;"|"&amp;Z1725&amp;"|"&amp;AA1725&amp;"|"&amp;AB1725&amp;"|"&amp;AC1725&amp;"|"&amp;AD1725&amp;"|"&amp;AE1725&amp;"|"&amp;AF1725&amp;"|"&amp;AG1725</f>
        <v>Resort Hotel|0|219|2016|June|27|26|2|4|2|2|0|BB|BEL|Online TA|TA/TO|0|0|0|G|G|1|No Deposit|240||0|Transient|148.17|0|0|Check-Out|42553</v>
      </c>
      <c r="AI1725" s="14" t="str">
        <f aca="false">IF(COUNTIF($AH$4:$AH$2603,AH1725)&gt;1,"Duplicate","Unique")</f>
        <v>Unique</v>
      </c>
      <c r="AJ1725" s="14" t="str">
        <f aca="false">IF(COUNTBLANK(B1725:AG1725)&gt;0,"Missing ("&amp;COUNTBLANK(B1725:AG1725)&amp;")","Complete")</f>
        <v>Missing (1)</v>
      </c>
    </row>
    <row r="1726" customFormat="false" ht="15" hidden="false" customHeight="false" outlineLevel="0" collapsed="false">
      <c r="A1726" s="0" t="n">
        <v>1723</v>
      </c>
      <c r="B1726" s="0" t="s">
        <v>90</v>
      </c>
      <c r="C1726" s="0" t="n">
        <v>1</v>
      </c>
      <c r="D1726" s="0" t="n">
        <v>10</v>
      </c>
      <c r="E1726" s="0" t="n">
        <v>2016</v>
      </c>
      <c r="F1726" s="0" t="s">
        <v>114</v>
      </c>
      <c r="G1726" s="0" t="n">
        <v>40</v>
      </c>
      <c r="H1726" s="0" t="n">
        <v>30</v>
      </c>
      <c r="I1726" s="0" t="n">
        <v>0</v>
      </c>
      <c r="J1726" s="0" t="n">
        <v>1</v>
      </c>
      <c r="K1726" s="0" t="n">
        <v>1</v>
      </c>
      <c r="L1726" s="0" t="n">
        <v>0</v>
      </c>
      <c r="M1726" s="0" t="n">
        <v>0</v>
      </c>
      <c r="N1726" s="0" t="s">
        <v>82</v>
      </c>
      <c r="O1726" s="0" t="s">
        <v>92</v>
      </c>
      <c r="P1726" s="0" t="s">
        <v>154</v>
      </c>
      <c r="Q1726" s="0" t="s">
        <v>128</v>
      </c>
      <c r="R1726" s="0" t="n">
        <v>0</v>
      </c>
      <c r="S1726" s="0" t="n">
        <v>0</v>
      </c>
      <c r="T1726" s="0" t="n">
        <v>0</v>
      </c>
      <c r="U1726" s="0" t="s">
        <v>109</v>
      </c>
      <c r="V1726" s="0" t="s">
        <v>109</v>
      </c>
      <c r="W1726" s="0" t="n">
        <v>0</v>
      </c>
      <c r="X1726" s="0" t="s">
        <v>86</v>
      </c>
      <c r="Z1726" s="0" t="n">
        <v>153</v>
      </c>
      <c r="AA1726" s="0" t="n">
        <v>0</v>
      </c>
      <c r="AB1726" s="0" t="s">
        <v>87</v>
      </c>
      <c r="AC1726" s="0" t="n">
        <v>110</v>
      </c>
      <c r="AD1726" s="0" t="n">
        <v>0</v>
      </c>
      <c r="AE1726" s="0" t="n">
        <v>0</v>
      </c>
      <c r="AF1726" s="0" t="s">
        <v>96</v>
      </c>
      <c r="AG1726" s="13" t="n">
        <v>42641</v>
      </c>
      <c r="AH1726" s="0" t="str">
        <f aca="false">B1726&amp;"|"&amp;C1726&amp;"|"&amp;D1726&amp;"|"&amp;E1726&amp;"|"&amp;F1726&amp;"|"&amp;G1726&amp;"|"&amp;H1726&amp;"|"&amp;I1726&amp;"|"&amp;J1726&amp;"|"&amp;K1726&amp;"|"&amp;L1726&amp;"|"&amp;M1726&amp;"|"&amp;N1726&amp;"|"&amp;O1726&amp;"|"&amp;P1726&amp;"|"&amp;Q1726&amp;"|"&amp;R1726&amp;"|"&amp;S1726&amp;"|"&amp;T1726&amp;"|"&amp;U1726&amp;"|"&amp;V1726&amp;"|"&amp;W1726&amp;"|"&amp;X1726&amp;"|"&amp;Y1726&amp;"|"&amp;Z1726&amp;"|"&amp;AA1726&amp;"|"&amp;AB1726&amp;"|"&amp;AC1726&amp;"|"&amp;AD1726&amp;"|"&amp;AE1726&amp;"|"&amp;AF1726&amp;"|"&amp;AG1726</f>
        <v>City Hotel|1|10|2016|September|40|30|0|1|1|0|0|BB|PRT|Aviation|Corporate|0|0|0|D|D|0|No Deposit||153|0|Transient|110|0|0|Canceled|42641</v>
      </c>
      <c r="AI1726" s="0" t="str">
        <f aca="false">IF(COUNTIF($AH$4:$AH$2603,AH1726)&gt;1,"Duplicate","Unique")</f>
        <v>Unique</v>
      </c>
      <c r="AJ1726" s="0" t="str">
        <f aca="false">IF(COUNTBLANK(B1726:AG1726)&gt;0,"Missing ("&amp;COUNTBLANK(B1726:AG1726)&amp;")","Complete")</f>
        <v>Missing (1)</v>
      </c>
    </row>
    <row r="1727" customFormat="false" ht="15" hidden="false" customHeight="false" outlineLevel="0" collapsed="false">
      <c r="A1727" s="14" t="n">
        <v>1724</v>
      </c>
      <c r="B1727" s="14" t="s">
        <v>90</v>
      </c>
      <c r="C1727" s="14" t="n">
        <v>1</v>
      </c>
      <c r="D1727" s="14" t="n">
        <v>5</v>
      </c>
      <c r="E1727" s="14" t="n">
        <v>2017</v>
      </c>
      <c r="F1727" s="14" t="s">
        <v>121</v>
      </c>
      <c r="G1727" s="14" t="n">
        <v>19</v>
      </c>
      <c r="H1727" s="14" t="n">
        <v>9</v>
      </c>
      <c r="I1727" s="14" t="n">
        <v>0</v>
      </c>
      <c r="J1727" s="14" t="n">
        <v>1</v>
      </c>
      <c r="K1727" s="14" t="n">
        <v>2</v>
      </c>
      <c r="L1727" s="14" t="n">
        <v>0</v>
      </c>
      <c r="M1727" s="14" t="n">
        <v>0</v>
      </c>
      <c r="N1727" s="14" t="s">
        <v>82</v>
      </c>
      <c r="O1727" s="14" t="s">
        <v>92</v>
      </c>
      <c r="P1727" s="14" t="s">
        <v>116</v>
      </c>
      <c r="Q1727" s="14" t="s">
        <v>128</v>
      </c>
      <c r="R1727" s="14" t="n">
        <v>0</v>
      </c>
      <c r="S1727" s="14" t="n">
        <v>0</v>
      </c>
      <c r="T1727" s="14" t="n">
        <v>0</v>
      </c>
      <c r="U1727" s="14" t="s">
        <v>95</v>
      </c>
      <c r="V1727" s="14" t="s">
        <v>95</v>
      </c>
      <c r="W1727" s="14" t="n">
        <v>0</v>
      </c>
      <c r="X1727" s="14" t="s">
        <v>120</v>
      </c>
      <c r="Y1727" s="14" t="n">
        <v>47</v>
      </c>
      <c r="Z1727" s="14"/>
      <c r="AA1727" s="14" t="n">
        <v>0</v>
      </c>
      <c r="AB1727" s="14" t="s">
        <v>87</v>
      </c>
      <c r="AC1727" s="14" t="n">
        <v>90</v>
      </c>
      <c r="AD1727" s="14" t="n">
        <v>0</v>
      </c>
      <c r="AE1727" s="14" t="n">
        <v>0</v>
      </c>
      <c r="AF1727" s="14" t="s">
        <v>96</v>
      </c>
      <c r="AG1727" s="15" t="n">
        <v>42860</v>
      </c>
      <c r="AH1727" s="14" t="str">
        <f aca="false">B1727&amp;"|"&amp;C1727&amp;"|"&amp;D1727&amp;"|"&amp;E1727&amp;"|"&amp;F1727&amp;"|"&amp;G1727&amp;"|"&amp;H1727&amp;"|"&amp;I1727&amp;"|"&amp;J1727&amp;"|"&amp;K1727&amp;"|"&amp;L1727&amp;"|"&amp;M1727&amp;"|"&amp;N1727&amp;"|"&amp;O1727&amp;"|"&amp;P1727&amp;"|"&amp;Q1727&amp;"|"&amp;R1727&amp;"|"&amp;S1727&amp;"|"&amp;T1727&amp;"|"&amp;U1727&amp;"|"&amp;V1727&amp;"|"&amp;W1727&amp;"|"&amp;X1727&amp;"|"&amp;Y1727&amp;"|"&amp;Z1727&amp;"|"&amp;AA1727&amp;"|"&amp;AB1727&amp;"|"&amp;AC1727&amp;"|"&amp;AD1727&amp;"|"&amp;AE1727&amp;"|"&amp;AF1727&amp;"|"&amp;AG1727</f>
        <v>City Hotel|1|5|2017|May|19|9|0|1|2|0|0|BB|PRT|Groups|Corporate|0|0|0|A|A|0|Non Refund|47||0|Transient|90|0|0|Canceled|42860</v>
      </c>
      <c r="AI1727" s="14" t="str">
        <f aca="false">IF(COUNTIF($AH$4:$AH$2603,AH1727)&gt;1,"Duplicate","Unique")</f>
        <v>Unique</v>
      </c>
      <c r="AJ1727" s="14" t="str">
        <f aca="false">IF(COUNTBLANK(B1727:AG1727)&gt;0,"Missing ("&amp;COUNTBLANK(B1727:AG1727)&amp;")","Complete")</f>
        <v>Missing (1)</v>
      </c>
    </row>
    <row r="1728" customFormat="false" ht="15" hidden="false" customHeight="false" outlineLevel="0" collapsed="false">
      <c r="A1728" s="0" t="n">
        <v>1725</v>
      </c>
      <c r="B1728" s="0" t="s">
        <v>90</v>
      </c>
      <c r="C1728" s="0" t="n">
        <v>0</v>
      </c>
      <c r="D1728" s="0" t="n">
        <v>34</v>
      </c>
      <c r="E1728" s="0" t="n">
        <v>2017</v>
      </c>
      <c r="F1728" s="0" t="s">
        <v>119</v>
      </c>
      <c r="G1728" s="0" t="n">
        <v>33</v>
      </c>
      <c r="H1728" s="0" t="n">
        <v>14</v>
      </c>
      <c r="I1728" s="0" t="n">
        <v>1</v>
      </c>
      <c r="J1728" s="0" t="n">
        <v>0</v>
      </c>
      <c r="K1728" s="0" t="n">
        <v>3</v>
      </c>
      <c r="L1728" s="0" t="n">
        <v>0</v>
      </c>
      <c r="M1728" s="0" t="n">
        <v>0</v>
      </c>
      <c r="N1728" s="0" t="s">
        <v>82</v>
      </c>
      <c r="O1728" s="0" t="s">
        <v>122</v>
      </c>
      <c r="P1728" s="0" t="s">
        <v>93</v>
      </c>
      <c r="Q1728" s="0" t="s">
        <v>94</v>
      </c>
      <c r="R1728" s="0" t="n">
        <v>0</v>
      </c>
      <c r="S1728" s="0" t="n">
        <v>0</v>
      </c>
      <c r="T1728" s="0" t="n">
        <v>0</v>
      </c>
      <c r="U1728" s="0" t="s">
        <v>109</v>
      </c>
      <c r="V1728" s="0" t="s">
        <v>109</v>
      </c>
      <c r="W1728" s="0" t="n">
        <v>1</v>
      </c>
      <c r="X1728" s="0" t="s">
        <v>86</v>
      </c>
      <c r="Y1728" s="0" t="n">
        <v>9</v>
      </c>
      <c r="AA1728" s="0" t="n">
        <v>0</v>
      </c>
      <c r="AB1728" s="0" t="s">
        <v>87</v>
      </c>
      <c r="AC1728" s="0" t="n">
        <v>219</v>
      </c>
      <c r="AD1728" s="0" t="n">
        <v>1</v>
      </c>
      <c r="AE1728" s="0" t="n">
        <v>2</v>
      </c>
      <c r="AF1728" s="0" t="s">
        <v>88</v>
      </c>
      <c r="AG1728" s="13" t="n">
        <v>42962</v>
      </c>
      <c r="AH1728" s="0" t="str">
        <f aca="false">B1728&amp;"|"&amp;C1728&amp;"|"&amp;D1728&amp;"|"&amp;E1728&amp;"|"&amp;F1728&amp;"|"&amp;G1728&amp;"|"&amp;H1728&amp;"|"&amp;I1728&amp;"|"&amp;J1728&amp;"|"&amp;K1728&amp;"|"&amp;L1728&amp;"|"&amp;M1728&amp;"|"&amp;N1728&amp;"|"&amp;O1728&amp;"|"&amp;P1728&amp;"|"&amp;Q1728&amp;"|"&amp;R1728&amp;"|"&amp;S1728&amp;"|"&amp;T1728&amp;"|"&amp;U1728&amp;"|"&amp;V1728&amp;"|"&amp;W1728&amp;"|"&amp;X1728&amp;"|"&amp;Y1728&amp;"|"&amp;Z1728&amp;"|"&amp;AA1728&amp;"|"&amp;AB1728&amp;"|"&amp;AC1728&amp;"|"&amp;AD1728&amp;"|"&amp;AE1728&amp;"|"&amp;AF1728&amp;"|"&amp;AG1728</f>
        <v>City Hotel|0|34|2017|August|33|14|1|0|3|0|0|BB|FRA|Online TA|TA/TO|0|0|0|D|D|1|No Deposit|9||0|Transient|219|1|2|Check-Out|42962</v>
      </c>
      <c r="AI1728" s="0" t="str">
        <f aca="false">IF(COUNTIF($AH$4:$AH$2603,AH1728)&gt;1,"Duplicate","Unique")</f>
        <v>Unique</v>
      </c>
      <c r="AJ1728" s="0" t="str">
        <f aca="false">IF(COUNTBLANK(B1728:AG1728)&gt;0,"Missing ("&amp;COUNTBLANK(B1728:AG1728)&amp;")","Complete")</f>
        <v>Missing (1)</v>
      </c>
    </row>
    <row r="1729" customFormat="false" ht="15" hidden="false" customHeight="false" outlineLevel="0" collapsed="false">
      <c r="A1729" s="14" t="n">
        <v>1726</v>
      </c>
      <c r="B1729" s="14" t="s">
        <v>80</v>
      </c>
      <c r="C1729" s="14" t="n">
        <v>0</v>
      </c>
      <c r="D1729" s="14" t="n">
        <v>25</v>
      </c>
      <c r="E1729" s="14" t="n">
        <v>2017</v>
      </c>
      <c r="F1729" s="14" t="s">
        <v>118</v>
      </c>
      <c r="G1729" s="14" t="n">
        <v>7</v>
      </c>
      <c r="H1729" s="14" t="n">
        <v>13</v>
      </c>
      <c r="I1729" s="14" t="n">
        <v>4</v>
      </c>
      <c r="J1729" s="14" t="n">
        <v>10</v>
      </c>
      <c r="K1729" s="14" t="n">
        <v>2</v>
      </c>
      <c r="L1729" s="14" t="n">
        <v>0</v>
      </c>
      <c r="M1729" s="14" t="n">
        <v>0</v>
      </c>
      <c r="N1729" s="14" t="s">
        <v>112</v>
      </c>
      <c r="O1729" s="14" t="s">
        <v>83</v>
      </c>
      <c r="P1729" s="14" t="s">
        <v>99</v>
      </c>
      <c r="Q1729" s="14" t="s">
        <v>94</v>
      </c>
      <c r="R1729" s="14" t="n">
        <v>0</v>
      </c>
      <c r="S1729" s="14" t="n">
        <v>0</v>
      </c>
      <c r="T1729" s="14" t="n">
        <v>0</v>
      </c>
      <c r="U1729" s="14" t="s">
        <v>124</v>
      </c>
      <c r="V1729" s="14" t="s">
        <v>124</v>
      </c>
      <c r="W1729" s="14" t="n">
        <v>0</v>
      </c>
      <c r="X1729" s="14" t="s">
        <v>86</v>
      </c>
      <c r="Y1729" s="14" t="n">
        <v>40</v>
      </c>
      <c r="Z1729" s="14"/>
      <c r="AA1729" s="14" t="n">
        <v>0</v>
      </c>
      <c r="AB1729" s="14" t="s">
        <v>87</v>
      </c>
      <c r="AC1729" s="14" t="n">
        <v>83.76</v>
      </c>
      <c r="AD1729" s="14" t="n">
        <v>0</v>
      </c>
      <c r="AE1729" s="14" t="n">
        <v>0</v>
      </c>
      <c r="AF1729" s="14" t="s">
        <v>88</v>
      </c>
      <c r="AG1729" s="15" t="n">
        <v>42793</v>
      </c>
      <c r="AH1729" s="14" t="str">
        <f aca="false">B1729&amp;"|"&amp;C1729&amp;"|"&amp;D1729&amp;"|"&amp;E1729&amp;"|"&amp;F1729&amp;"|"&amp;G1729&amp;"|"&amp;H1729&amp;"|"&amp;I1729&amp;"|"&amp;J1729&amp;"|"&amp;K1729&amp;"|"&amp;L1729&amp;"|"&amp;M1729&amp;"|"&amp;N1729&amp;"|"&amp;O1729&amp;"|"&amp;P1729&amp;"|"&amp;Q1729&amp;"|"&amp;R1729&amp;"|"&amp;S1729&amp;"|"&amp;T1729&amp;"|"&amp;U1729&amp;"|"&amp;V1729&amp;"|"&amp;W1729&amp;"|"&amp;X1729&amp;"|"&amp;Y1729&amp;"|"&amp;Z1729&amp;"|"&amp;AA1729&amp;"|"&amp;AB1729&amp;"|"&amp;AC1729&amp;"|"&amp;AD1729&amp;"|"&amp;AE1729&amp;"|"&amp;AF1729&amp;"|"&amp;AG1729</f>
        <v>Resort Hotel|0|25|2017|February|7|13|4|10|2|0|0|HB|GBR|Offline TA/TO|TA/TO|0|0|0|E|E|0|No Deposit|40||0|Transient|83.76|0|0|Check-Out|42793</v>
      </c>
      <c r="AI1729" s="14" t="str">
        <f aca="false">IF(COUNTIF($AH$4:$AH$2603,AH1729)&gt;1,"Duplicate","Unique")</f>
        <v>Unique</v>
      </c>
      <c r="AJ1729" s="14" t="str">
        <f aca="false">IF(COUNTBLANK(B1729:AG1729)&gt;0,"Missing ("&amp;COUNTBLANK(B1729:AG1729)&amp;")","Complete")</f>
        <v>Missing (1)</v>
      </c>
    </row>
    <row r="1730" customFormat="false" ht="15" hidden="false" customHeight="false" outlineLevel="0" collapsed="false">
      <c r="A1730" s="0" t="n">
        <v>1727</v>
      </c>
      <c r="B1730" s="0" t="s">
        <v>90</v>
      </c>
      <c r="C1730" s="0" t="n">
        <v>0</v>
      </c>
      <c r="D1730" s="0" t="n">
        <v>22</v>
      </c>
      <c r="E1730" s="0" t="n">
        <v>2015</v>
      </c>
      <c r="F1730" s="0" t="s">
        <v>114</v>
      </c>
      <c r="G1730" s="0" t="n">
        <v>36</v>
      </c>
      <c r="H1730" s="0" t="n">
        <v>1</v>
      </c>
      <c r="I1730" s="0" t="n">
        <v>1</v>
      </c>
      <c r="J1730" s="0" t="n">
        <v>5</v>
      </c>
      <c r="K1730" s="0" t="n">
        <v>2</v>
      </c>
      <c r="L1730" s="0" t="n">
        <v>0</v>
      </c>
      <c r="M1730" s="0" t="n">
        <v>0</v>
      </c>
      <c r="N1730" s="0" t="s">
        <v>82</v>
      </c>
      <c r="O1730" s="0" t="s">
        <v>158</v>
      </c>
      <c r="P1730" s="0" t="s">
        <v>93</v>
      </c>
      <c r="Q1730" s="0" t="s">
        <v>94</v>
      </c>
      <c r="R1730" s="0" t="n">
        <v>0</v>
      </c>
      <c r="S1730" s="0" t="n">
        <v>0</v>
      </c>
      <c r="T1730" s="0" t="n">
        <v>0</v>
      </c>
      <c r="U1730" s="0" t="s">
        <v>95</v>
      </c>
      <c r="V1730" s="0" t="s">
        <v>95</v>
      </c>
      <c r="W1730" s="0" t="n">
        <v>0</v>
      </c>
      <c r="X1730" s="0" t="s">
        <v>86</v>
      </c>
      <c r="Y1730" s="0" t="n">
        <v>9</v>
      </c>
      <c r="AA1730" s="0" t="n">
        <v>0</v>
      </c>
      <c r="AB1730" s="0" t="s">
        <v>125</v>
      </c>
      <c r="AC1730" s="0" t="n">
        <v>105</v>
      </c>
      <c r="AD1730" s="0" t="n">
        <v>0</v>
      </c>
      <c r="AE1730" s="0" t="n">
        <v>2</v>
      </c>
      <c r="AF1730" s="0" t="s">
        <v>88</v>
      </c>
      <c r="AG1730" s="13" t="n">
        <v>42254</v>
      </c>
      <c r="AH1730" s="0" t="str">
        <f aca="false">B1730&amp;"|"&amp;C1730&amp;"|"&amp;D1730&amp;"|"&amp;E1730&amp;"|"&amp;F1730&amp;"|"&amp;G1730&amp;"|"&amp;H1730&amp;"|"&amp;I1730&amp;"|"&amp;J1730&amp;"|"&amp;K1730&amp;"|"&amp;L1730&amp;"|"&amp;M1730&amp;"|"&amp;N1730&amp;"|"&amp;O1730&amp;"|"&amp;P1730&amp;"|"&amp;Q1730&amp;"|"&amp;R1730&amp;"|"&amp;S1730&amp;"|"&amp;T1730&amp;"|"&amp;U1730&amp;"|"&amp;V1730&amp;"|"&amp;W1730&amp;"|"&amp;X1730&amp;"|"&amp;Y1730&amp;"|"&amp;Z1730&amp;"|"&amp;AA1730&amp;"|"&amp;AB1730&amp;"|"&amp;AC1730&amp;"|"&amp;AD1730&amp;"|"&amp;AE1730&amp;"|"&amp;AF1730&amp;"|"&amp;AG1730</f>
        <v>City Hotel|0|22|2015|September|36|1|1|5|2|0|0|BB|ITA|Online TA|TA/TO|0|0|0|A|A|0|No Deposit|9||0|Contract|105|0|2|Check-Out|42254</v>
      </c>
      <c r="AI1730" s="0" t="str">
        <f aca="false">IF(COUNTIF($AH$4:$AH$2603,AH1730)&gt;1,"Duplicate","Unique")</f>
        <v>Unique</v>
      </c>
      <c r="AJ1730" s="0" t="str">
        <f aca="false">IF(COUNTBLANK(B1730:AG1730)&gt;0,"Missing ("&amp;COUNTBLANK(B1730:AG1730)&amp;")","Complete")</f>
        <v>Missing (1)</v>
      </c>
    </row>
    <row r="1731" customFormat="false" ht="15" hidden="false" customHeight="false" outlineLevel="0" collapsed="false">
      <c r="A1731" s="14" t="n">
        <v>1728</v>
      </c>
      <c r="B1731" s="14" t="s">
        <v>80</v>
      </c>
      <c r="C1731" s="14" t="n">
        <v>1</v>
      </c>
      <c r="D1731" s="14" t="n">
        <v>40</v>
      </c>
      <c r="E1731" s="14" t="n">
        <v>2016</v>
      </c>
      <c r="F1731" s="14" t="s">
        <v>113</v>
      </c>
      <c r="G1731" s="14" t="n">
        <v>46</v>
      </c>
      <c r="H1731" s="14" t="n">
        <v>12</v>
      </c>
      <c r="I1731" s="14" t="n">
        <v>0</v>
      </c>
      <c r="J1731" s="14" t="n">
        <v>1</v>
      </c>
      <c r="K1731" s="14" t="n">
        <v>2</v>
      </c>
      <c r="L1731" s="14" t="n">
        <v>0</v>
      </c>
      <c r="M1731" s="14" t="n">
        <v>0</v>
      </c>
      <c r="N1731" s="14" t="s">
        <v>112</v>
      </c>
      <c r="O1731" s="14" t="s">
        <v>115</v>
      </c>
      <c r="P1731" s="14" t="s">
        <v>93</v>
      </c>
      <c r="Q1731" s="14" t="s">
        <v>94</v>
      </c>
      <c r="R1731" s="14" t="n">
        <v>0</v>
      </c>
      <c r="S1731" s="14" t="n">
        <v>0</v>
      </c>
      <c r="T1731" s="14" t="n">
        <v>0</v>
      </c>
      <c r="U1731" s="14" t="s">
        <v>95</v>
      </c>
      <c r="V1731" s="14" t="s">
        <v>95</v>
      </c>
      <c r="W1731" s="14" t="n">
        <v>0</v>
      </c>
      <c r="X1731" s="14" t="s">
        <v>86</v>
      </c>
      <c r="Y1731" s="14" t="n">
        <v>240</v>
      </c>
      <c r="Z1731" s="14"/>
      <c r="AA1731" s="14" t="n">
        <v>0</v>
      </c>
      <c r="AB1731" s="14" t="s">
        <v>87</v>
      </c>
      <c r="AC1731" s="14" t="n">
        <v>64.8</v>
      </c>
      <c r="AD1731" s="14" t="n">
        <v>0</v>
      </c>
      <c r="AE1731" s="14" t="n">
        <v>1</v>
      </c>
      <c r="AF1731" s="14" t="s">
        <v>96</v>
      </c>
      <c r="AG1731" s="15" t="n">
        <v>42668</v>
      </c>
      <c r="AH1731" s="14" t="str">
        <f aca="false">B1731&amp;"|"&amp;C1731&amp;"|"&amp;D1731&amp;"|"&amp;E1731&amp;"|"&amp;F1731&amp;"|"&amp;G1731&amp;"|"&amp;H1731&amp;"|"&amp;I1731&amp;"|"&amp;J1731&amp;"|"&amp;K1731&amp;"|"&amp;L1731&amp;"|"&amp;M1731&amp;"|"&amp;N1731&amp;"|"&amp;O1731&amp;"|"&amp;P1731&amp;"|"&amp;Q1731&amp;"|"&amp;R1731&amp;"|"&amp;S1731&amp;"|"&amp;T1731&amp;"|"&amp;U1731&amp;"|"&amp;V1731&amp;"|"&amp;W1731&amp;"|"&amp;X1731&amp;"|"&amp;Y1731&amp;"|"&amp;Z1731&amp;"|"&amp;AA1731&amp;"|"&amp;AB1731&amp;"|"&amp;AC1731&amp;"|"&amp;AD1731&amp;"|"&amp;AE1731&amp;"|"&amp;AF1731&amp;"|"&amp;AG1731</f>
        <v>Resort Hotel|1|40|2016|November|46|12|0|1|2|0|0|HB|ESP|Online TA|TA/TO|0|0|0|A|A|0|No Deposit|240||0|Transient|64.8|0|1|Canceled|42668</v>
      </c>
      <c r="AI1731" s="14" t="str">
        <f aca="false">IF(COUNTIF($AH$4:$AH$2603,AH1731)&gt;1,"Duplicate","Unique")</f>
        <v>Unique</v>
      </c>
      <c r="AJ1731" s="14" t="str">
        <f aca="false">IF(COUNTBLANK(B1731:AG1731)&gt;0,"Missing ("&amp;COUNTBLANK(B1731:AG1731)&amp;")","Complete")</f>
        <v>Missing (1)</v>
      </c>
    </row>
    <row r="1732" customFormat="false" ht="15" hidden="false" customHeight="false" outlineLevel="0" collapsed="false">
      <c r="A1732" s="0" t="n">
        <v>1729</v>
      </c>
      <c r="B1732" s="0" t="s">
        <v>90</v>
      </c>
      <c r="C1732" s="0" t="n">
        <v>0</v>
      </c>
      <c r="D1732" s="0" t="n">
        <v>48</v>
      </c>
      <c r="E1732" s="0" t="n">
        <v>2017</v>
      </c>
      <c r="F1732" s="0" t="s">
        <v>119</v>
      </c>
      <c r="G1732" s="0" t="n">
        <v>31</v>
      </c>
      <c r="H1732" s="0" t="n">
        <v>4</v>
      </c>
      <c r="I1732" s="0" t="n">
        <v>1</v>
      </c>
      <c r="J1732" s="0" t="n">
        <v>2</v>
      </c>
      <c r="K1732" s="0" t="n">
        <v>2</v>
      </c>
      <c r="L1732" s="0" t="n">
        <v>0</v>
      </c>
      <c r="M1732" s="0" t="n">
        <v>0</v>
      </c>
      <c r="N1732" s="0" t="s">
        <v>82</v>
      </c>
      <c r="O1732" s="0" t="s">
        <v>115</v>
      </c>
      <c r="P1732" s="0" t="s">
        <v>93</v>
      </c>
      <c r="Q1732" s="0" t="s">
        <v>94</v>
      </c>
      <c r="R1732" s="0" t="n">
        <v>0</v>
      </c>
      <c r="S1732" s="0" t="n">
        <v>0</v>
      </c>
      <c r="T1732" s="0" t="n">
        <v>0</v>
      </c>
      <c r="U1732" s="0" t="s">
        <v>95</v>
      </c>
      <c r="V1732" s="0" t="s">
        <v>95</v>
      </c>
      <c r="W1732" s="0" t="n">
        <v>0</v>
      </c>
      <c r="X1732" s="0" t="s">
        <v>86</v>
      </c>
      <c r="Y1732" s="0" t="n">
        <v>9</v>
      </c>
      <c r="AA1732" s="0" t="n">
        <v>0</v>
      </c>
      <c r="AB1732" s="0" t="s">
        <v>87</v>
      </c>
      <c r="AC1732" s="0" t="n">
        <v>169</v>
      </c>
      <c r="AD1732" s="0" t="n">
        <v>1</v>
      </c>
      <c r="AE1732" s="0" t="n">
        <v>1</v>
      </c>
      <c r="AF1732" s="0" t="s">
        <v>88</v>
      </c>
      <c r="AG1732" s="13" t="n">
        <v>42954</v>
      </c>
      <c r="AH1732" s="0" t="str">
        <f aca="false">B1732&amp;"|"&amp;C1732&amp;"|"&amp;D1732&amp;"|"&amp;E1732&amp;"|"&amp;F1732&amp;"|"&amp;G1732&amp;"|"&amp;H1732&amp;"|"&amp;I1732&amp;"|"&amp;J1732&amp;"|"&amp;K1732&amp;"|"&amp;L1732&amp;"|"&amp;M1732&amp;"|"&amp;N1732&amp;"|"&amp;O1732&amp;"|"&amp;P1732&amp;"|"&amp;Q1732&amp;"|"&amp;R1732&amp;"|"&amp;S1732&amp;"|"&amp;T1732&amp;"|"&amp;U1732&amp;"|"&amp;V1732&amp;"|"&amp;W1732&amp;"|"&amp;X1732&amp;"|"&amp;Y1732&amp;"|"&amp;Z1732&amp;"|"&amp;AA1732&amp;"|"&amp;AB1732&amp;"|"&amp;AC1732&amp;"|"&amp;AD1732&amp;"|"&amp;AE1732&amp;"|"&amp;AF1732&amp;"|"&amp;AG1732</f>
        <v>City Hotel|0|48|2017|August|31|4|1|2|2|0|0|BB|ESP|Online TA|TA/TO|0|0|0|A|A|0|No Deposit|9||0|Transient|169|1|1|Check-Out|42954</v>
      </c>
      <c r="AI1732" s="0" t="str">
        <f aca="false">IF(COUNTIF($AH$4:$AH$2603,AH1732)&gt;1,"Duplicate","Unique")</f>
        <v>Unique</v>
      </c>
      <c r="AJ1732" s="0" t="str">
        <f aca="false">IF(COUNTBLANK(B1732:AG1732)&gt;0,"Missing ("&amp;COUNTBLANK(B1732:AG1732)&amp;")","Complete")</f>
        <v>Missing (1)</v>
      </c>
    </row>
    <row r="1733" customFormat="false" ht="15" hidden="false" customHeight="false" outlineLevel="0" collapsed="false">
      <c r="A1733" s="14" t="n">
        <v>1730</v>
      </c>
      <c r="B1733" s="14" t="s">
        <v>80</v>
      </c>
      <c r="C1733" s="14" t="n">
        <v>0</v>
      </c>
      <c r="D1733" s="14" t="n">
        <v>188</v>
      </c>
      <c r="E1733" s="14" t="n">
        <v>2016</v>
      </c>
      <c r="F1733" s="14" t="s">
        <v>121</v>
      </c>
      <c r="G1733" s="14" t="n">
        <v>19</v>
      </c>
      <c r="H1733" s="14" t="n">
        <v>4</v>
      </c>
      <c r="I1733" s="14" t="n">
        <v>0</v>
      </c>
      <c r="J1733" s="14" t="n">
        <v>4</v>
      </c>
      <c r="K1733" s="14" t="n">
        <v>2</v>
      </c>
      <c r="L1733" s="14" t="n">
        <v>0</v>
      </c>
      <c r="M1733" s="14" t="n">
        <v>0</v>
      </c>
      <c r="N1733" s="14" t="s">
        <v>82</v>
      </c>
      <c r="O1733" s="14" t="s">
        <v>92</v>
      </c>
      <c r="P1733" s="14" t="s">
        <v>93</v>
      </c>
      <c r="Q1733" s="14" t="s">
        <v>94</v>
      </c>
      <c r="R1733" s="14" t="n">
        <v>0</v>
      </c>
      <c r="S1733" s="14" t="n">
        <v>0</v>
      </c>
      <c r="T1733" s="14" t="n">
        <v>0</v>
      </c>
      <c r="U1733" s="14" t="s">
        <v>109</v>
      </c>
      <c r="V1733" s="14" t="s">
        <v>109</v>
      </c>
      <c r="W1733" s="14" t="n">
        <v>0</v>
      </c>
      <c r="X1733" s="14" t="s">
        <v>86</v>
      </c>
      <c r="Y1733" s="14" t="n">
        <v>240</v>
      </c>
      <c r="Z1733" s="14"/>
      <c r="AA1733" s="14" t="n">
        <v>0</v>
      </c>
      <c r="AB1733" s="14" t="s">
        <v>87</v>
      </c>
      <c r="AC1733" s="14" t="n">
        <v>71.7</v>
      </c>
      <c r="AD1733" s="14" t="n">
        <v>1</v>
      </c>
      <c r="AE1733" s="14" t="n">
        <v>0</v>
      </c>
      <c r="AF1733" s="14" t="s">
        <v>88</v>
      </c>
      <c r="AG1733" s="15" t="n">
        <v>42498</v>
      </c>
      <c r="AH1733" s="14" t="str">
        <f aca="false">B1733&amp;"|"&amp;C1733&amp;"|"&amp;D1733&amp;"|"&amp;E1733&amp;"|"&amp;F1733&amp;"|"&amp;G1733&amp;"|"&amp;H1733&amp;"|"&amp;I1733&amp;"|"&amp;J1733&amp;"|"&amp;K1733&amp;"|"&amp;L1733&amp;"|"&amp;M1733&amp;"|"&amp;N1733&amp;"|"&amp;O1733&amp;"|"&amp;P1733&amp;"|"&amp;Q1733&amp;"|"&amp;R1733&amp;"|"&amp;S1733&amp;"|"&amp;T1733&amp;"|"&amp;U1733&amp;"|"&amp;V1733&amp;"|"&amp;W1733&amp;"|"&amp;X1733&amp;"|"&amp;Y1733&amp;"|"&amp;Z1733&amp;"|"&amp;AA1733&amp;"|"&amp;AB1733&amp;"|"&amp;AC1733&amp;"|"&amp;AD1733&amp;"|"&amp;AE1733&amp;"|"&amp;AF1733&amp;"|"&amp;AG1733</f>
        <v>Resort Hotel|0|188|2016|May|19|4|0|4|2|0|0|BB|PRT|Online TA|TA/TO|0|0|0|D|D|0|No Deposit|240||0|Transient|71.7|1|0|Check-Out|42498</v>
      </c>
      <c r="AI1733" s="14" t="str">
        <f aca="false">IF(COUNTIF($AH$4:$AH$2603,AH1733)&gt;1,"Duplicate","Unique")</f>
        <v>Unique</v>
      </c>
      <c r="AJ1733" s="14" t="str">
        <f aca="false">IF(COUNTBLANK(B1733:AG1733)&gt;0,"Missing ("&amp;COUNTBLANK(B1733:AG1733)&amp;")","Complete")</f>
        <v>Missing (1)</v>
      </c>
    </row>
    <row r="1734" customFormat="false" ht="15" hidden="false" customHeight="false" outlineLevel="0" collapsed="false">
      <c r="A1734" s="0" t="n">
        <v>1731</v>
      </c>
      <c r="B1734" s="0" t="s">
        <v>90</v>
      </c>
      <c r="C1734" s="0" t="n">
        <v>1</v>
      </c>
      <c r="D1734" s="0" t="n">
        <v>110</v>
      </c>
      <c r="E1734" s="0" t="n">
        <v>2017</v>
      </c>
      <c r="F1734" s="0" t="s">
        <v>121</v>
      </c>
      <c r="G1734" s="0" t="n">
        <v>19</v>
      </c>
      <c r="H1734" s="0" t="n">
        <v>7</v>
      </c>
      <c r="I1734" s="0" t="n">
        <v>2</v>
      </c>
      <c r="J1734" s="0" t="n">
        <v>2</v>
      </c>
      <c r="K1734" s="0" t="n">
        <v>1</v>
      </c>
      <c r="L1734" s="0" t="n">
        <v>0</v>
      </c>
      <c r="M1734" s="0" t="n">
        <v>0</v>
      </c>
      <c r="N1734" s="0" t="s">
        <v>82</v>
      </c>
      <c r="O1734" s="0" t="s">
        <v>117</v>
      </c>
      <c r="P1734" s="0" t="s">
        <v>93</v>
      </c>
      <c r="Q1734" s="0" t="s">
        <v>94</v>
      </c>
      <c r="R1734" s="0" t="n">
        <v>0</v>
      </c>
      <c r="S1734" s="0" t="n">
        <v>0</v>
      </c>
      <c r="T1734" s="0" t="n">
        <v>0</v>
      </c>
      <c r="U1734" s="0" t="s">
        <v>95</v>
      </c>
      <c r="V1734" s="0" t="s">
        <v>95</v>
      </c>
      <c r="W1734" s="0" t="n">
        <v>0</v>
      </c>
      <c r="X1734" s="0" t="s">
        <v>86</v>
      </c>
      <c r="Y1734" s="0" t="n">
        <v>9</v>
      </c>
      <c r="AA1734" s="0" t="n">
        <v>0</v>
      </c>
      <c r="AB1734" s="0" t="s">
        <v>87</v>
      </c>
      <c r="AC1734" s="0" t="n">
        <v>126</v>
      </c>
      <c r="AD1734" s="0" t="n">
        <v>0</v>
      </c>
      <c r="AE1734" s="0" t="n">
        <v>0</v>
      </c>
      <c r="AF1734" s="0" t="s">
        <v>96</v>
      </c>
      <c r="AG1734" s="13" t="n">
        <v>42754</v>
      </c>
      <c r="AH1734" s="0" t="str">
        <f aca="false">B1734&amp;"|"&amp;C1734&amp;"|"&amp;D1734&amp;"|"&amp;E1734&amp;"|"&amp;F1734&amp;"|"&amp;G1734&amp;"|"&amp;H1734&amp;"|"&amp;I1734&amp;"|"&amp;J1734&amp;"|"&amp;K1734&amp;"|"&amp;L1734&amp;"|"&amp;M1734&amp;"|"&amp;N1734&amp;"|"&amp;O1734&amp;"|"&amp;P1734&amp;"|"&amp;Q1734&amp;"|"&amp;R1734&amp;"|"&amp;S1734&amp;"|"&amp;T1734&amp;"|"&amp;U1734&amp;"|"&amp;V1734&amp;"|"&amp;W1734&amp;"|"&amp;X1734&amp;"|"&amp;Y1734&amp;"|"&amp;Z1734&amp;"|"&amp;AA1734&amp;"|"&amp;AB1734&amp;"|"&amp;AC1734&amp;"|"&amp;AD1734&amp;"|"&amp;AE1734&amp;"|"&amp;AF1734&amp;"|"&amp;AG1734</f>
        <v>City Hotel|1|110|2017|May|19|7|2|2|1|0|0|BB|BEL|Online TA|TA/TO|0|0|0|A|A|0|No Deposit|9||0|Transient|126|0|0|Canceled|42754</v>
      </c>
      <c r="AI1734" s="0" t="str">
        <f aca="false">IF(COUNTIF($AH$4:$AH$2603,AH1734)&gt;1,"Duplicate","Unique")</f>
        <v>Unique</v>
      </c>
      <c r="AJ1734" s="0" t="str">
        <f aca="false">IF(COUNTBLANK(B1734:AG1734)&gt;0,"Missing ("&amp;COUNTBLANK(B1734:AG1734)&amp;")","Complete")</f>
        <v>Missing (1)</v>
      </c>
    </row>
    <row r="1735" customFormat="false" ht="15" hidden="false" customHeight="false" outlineLevel="0" collapsed="false">
      <c r="A1735" s="14" t="n">
        <v>1732</v>
      </c>
      <c r="B1735" s="14" t="s">
        <v>90</v>
      </c>
      <c r="C1735" s="14" t="n">
        <v>1</v>
      </c>
      <c r="D1735" s="14" t="n">
        <v>273</v>
      </c>
      <c r="E1735" s="14" t="n">
        <v>2016</v>
      </c>
      <c r="F1735" s="14" t="s">
        <v>121</v>
      </c>
      <c r="G1735" s="14" t="n">
        <v>20</v>
      </c>
      <c r="H1735" s="14" t="n">
        <v>13</v>
      </c>
      <c r="I1735" s="14" t="n">
        <v>1</v>
      </c>
      <c r="J1735" s="14" t="n">
        <v>2</v>
      </c>
      <c r="K1735" s="14" t="n">
        <v>2</v>
      </c>
      <c r="L1735" s="14" t="n">
        <v>0</v>
      </c>
      <c r="M1735" s="14" t="n">
        <v>0</v>
      </c>
      <c r="N1735" s="14" t="s">
        <v>82</v>
      </c>
      <c r="O1735" s="14" t="s">
        <v>92</v>
      </c>
      <c r="P1735" s="14" t="s">
        <v>99</v>
      </c>
      <c r="Q1735" s="14" t="s">
        <v>94</v>
      </c>
      <c r="R1735" s="14" t="n">
        <v>0</v>
      </c>
      <c r="S1735" s="14" t="n">
        <v>0</v>
      </c>
      <c r="T1735" s="14" t="n">
        <v>0</v>
      </c>
      <c r="U1735" s="14" t="s">
        <v>95</v>
      </c>
      <c r="V1735" s="14" t="s">
        <v>95</v>
      </c>
      <c r="W1735" s="14" t="n">
        <v>0</v>
      </c>
      <c r="X1735" s="14" t="s">
        <v>120</v>
      </c>
      <c r="Y1735" s="14" t="n">
        <v>21</v>
      </c>
      <c r="Z1735" s="14"/>
      <c r="AA1735" s="14" t="n">
        <v>0</v>
      </c>
      <c r="AB1735" s="14" t="s">
        <v>87</v>
      </c>
      <c r="AC1735" s="14" t="n">
        <v>95</v>
      </c>
      <c r="AD1735" s="14" t="n">
        <v>0</v>
      </c>
      <c r="AE1735" s="14" t="n">
        <v>0</v>
      </c>
      <c r="AF1735" s="14" t="s">
        <v>96</v>
      </c>
      <c r="AG1735" s="15" t="n">
        <v>42356</v>
      </c>
      <c r="AH1735" s="14" t="str">
        <f aca="false">B1735&amp;"|"&amp;C1735&amp;"|"&amp;D1735&amp;"|"&amp;E1735&amp;"|"&amp;F1735&amp;"|"&amp;G1735&amp;"|"&amp;H1735&amp;"|"&amp;I1735&amp;"|"&amp;J1735&amp;"|"&amp;K1735&amp;"|"&amp;L1735&amp;"|"&amp;M1735&amp;"|"&amp;N1735&amp;"|"&amp;O1735&amp;"|"&amp;P1735&amp;"|"&amp;Q1735&amp;"|"&amp;R1735&amp;"|"&amp;S1735&amp;"|"&amp;T1735&amp;"|"&amp;U1735&amp;"|"&amp;V1735&amp;"|"&amp;W1735&amp;"|"&amp;X1735&amp;"|"&amp;Y1735&amp;"|"&amp;Z1735&amp;"|"&amp;AA1735&amp;"|"&amp;AB1735&amp;"|"&amp;AC1735&amp;"|"&amp;AD1735&amp;"|"&amp;AE1735&amp;"|"&amp;AF1735&amp;"|"&amp;AG1735</f>
        <v>City Hotel|1|273|2016|May|20|13|1|2|2|0|0|BB|PRT|Offline TA/TO|TA/TO|0|0|0|A|A|0|Non Refund|21||0|Transient|95|0|0|Canceled|42356</v>
      </c>
      <c r="AI1735" s="14" t="str">
        <f aca="false">IF(COUNTIF($AH$4:$AH$2603,AH1735)&gt;1,"Duplicate","Unique")</f>
        <v>Unique</v>
      </c>
      <c r="AJ1735" s="14" t="str">
        <f aca="false">IF(COUNTBLANK(B1735:AG1735)&gt;0,"Missing ("&amp;COUNTBLANK(B1735:AG1735)&amp;")","Complete")</f>
        <v>Missing (1)</v>
      </c>
    </row>
    <row r="1736" customFormat="false" ht="15" hidden="false" customHeight="false" outlineLevel="0" collapsed="false">
      <c r="A1736" s="0" t="n">
        <v>1733</v>
      </c>
      <c r="B1736" s="0" t="s">
        <v>80</v>
      </c>
      <c r="C1736" s="0" t="n">
        <v>0</v>
      </c>
      <c r="D1736" s="0" t="n">
        <v>1</v>
      </c>
      <c r="E1736" s="0" t="n">
        <v>2017</v>
      </c>
      <c r="F1736" s="0" t="s">
        <v>126</v>
      </c>
      <c r="G1736" s="0" t="n">
        <v>2</v>
      </c>
      <c r="H1736" s="0" t="n">
        <v>13</v>
      </c>
      <c r="I1736" s="0" t="n">
        <v>0</v>
      </c>
      <c r="J1736" s="0" t="n">
        <v>1</v>
      </c>
      <c r="K1736" s="0" t="n">
        <v>2</v>
      </c>
      <c r="L1736" s="0" t="n">
        <v>0</v>
      </c>
      <c r="M1736" s="0" t="n">
        <v>0</v>
      </c>
      <c r="N1736" s="0" t="s">
        <v>82</v>
      </c>
      <c r="O1736" s="0" t="s">
        <v>130</v>
      </c>
      <c r="P1736" s="0" t="s">
        <v>84</v>
      </c>
      <c r="Q1736" s="0" t="s">
        <v>84</v>
      </c>
      <c r="R1736" s="0" t="n">
        <v>1</v>
      </c>
      <c r="S1736" s="0" t="n">
        <v>0</v>
      </c>
      <c r="T1736" s="0" t="n">
        <v>0</v>
      </c>
      <c r="U1736" s="0" t="s">
        <v>95</v>
      </c>
      <c r="V1736" s="0" t="s">
        <v>95</v>
      </c>
      <c r="W1736" s="0" t="n">
        <v>0</v>
      </c>
      <c r="X1736" s="0" t="s">
        <v>86</v>
      </c>
      <c r="AA1736" s="0" t="n">
        <v>0</v>
      </c>
      <c r="AB1736" s="0" t="s">
        <v>87</v>
      </c>
      <c r="AC1736" s="0" t="n">
        <v>44</v>
      </c>
      <c r="AD1736" s="0" t="n">
        <v>0</v>
      </c>
      <c r="AE1736" s="0" t="n">
        <v>1</v>
      </c>
      <c r="AF1736" s="0" t="s">
        <v>88</v>
      </c>
      <c r="AG1736" s="13" t="n">
        <v>42749</v>
      </c>
      <c r="AH1736" s="0" t="str">
        <f aca="false">B1736&amp;"|"&amp;C1736&amp;"|"&amp;D1736&amp;"|"&amp;E1736&amp;"|"&amp;F1736&amp;"|"&amp;G1736&amp;"|"&amp;H1736&amp;"|"&amp;I1736&amp;"|"&amp;J1736&amp;"|"&amp;K1736&amp;"|"&amp;L1736&amp;"|"&amp;M1736&amp;"|"&amp;N1736&amp;"|"&amp;O1736&amp;"|"&amp;P1736&amp;"|"&amp;Q1736&amp;"|"&amp;R1736&amp;"|"&amp;S1736&amp;"|"&amp;T1736&amp;"|"&amp;U1736&amp;"|"&amp;V1736&amp;"|"&amp;W1736&amp;"|"&amp;X1736&amp;"|"&amp;Y1736&amp;"|"&amp;Z1736&amp;"|"&amp;AA1736&amp;"|"&amp;AB1736&amp;"|"&amp;AC1736&amp;"|"&amp;AD1736&amp;"|"&amp;AE1736&amp;"|"&amp;AF1736&amp;"|"&amp;AG1736</f>
        <v>Resort Hotel|0|1|2017|January|2|13|0|1|2|0|0|BB|NLD|Direct|Direct|1|0|0|A|A|0|No Deposit|||0|Transient|44|0|1|Check-Out|42749</v>
      </c>
      <c r="AI1736" s="0" t="str">
        <f aca="false">IF(COUNTIF($AH$4:$AH$2603,AH1736)&gt;1,"Duplicate","Unique")</f>
        <v>Unique</v>
      </c>
      <c r="AJ1736" s="0" t="str">
        <f aca="false">IF(COUNTBLANK(B1736:AG1736)&gt;0,"Missing ("&amp;COUNTBLANK(B1736:AG1736)&amp;")","Complete")</f>
        <v>Missing (2)</v>
      </c>
    </row>
    <row r="1737" customFormat="false" ht="15" hidden="false" customHeight="false" outlineLevel="0" collapsed="false">
      <c r="A1737" s="14" t="n">
        <v>1734</v>
      </c>
      <c r="B1737" s="14" t="s">
        <v>80</v>
      </c>
      <c r="C1737" s="14" t="n">
        <v>0</v>
      </c>
      <c r="D1737" s="14" t="n">
        <v>74</v>
      </c>
      <c r="E1737" s="14" t="n">
        <v>2016</v>
      </c>
      <c r="F1737" s="14" t="s">
        <v>126</v>
      </c>
      <c r="G1737" s="14" t="n">
        <v>2</v>
      </c>
      <c r="H1737" s="14" t="n">
        <v>8</v>
      </c>
      <c r="I1737" s="14" t="n">
        <v>2</v>
      </c>
      <c r="J1737" s="14" t="n">
        <v>2</v>
      </c>
      <c r="K1737" s="14" t="n">
        <v>2</v>
      </c>
      <c r="L1737" s="14" t="n">
        <v>0</v>
      </c>
      <c r="M1737" s="14" t="n">
        <v>0</v>
      </c>
      <c r="N1737" s="14" t="s">
        <v>82</v>
      </c>
      <c r="O1737" s="14" t="s">
        <v>147</v>
      </c>
      <c r="P1737" s="14" t="s">
        <v>99</v>
      </c>
      <c r="Q1737" s="14" t="s">
        <v>94</v>
      </c>
      <c r="R1737" s="14" t="n">
        <v>0</v>
      </c>
      <c r="S1737" s="14" t="n">
        <v>0</v>
      </c>
      <c r="T1737" s="14" t="n">
        <v>0</v>
      </c>
      <c r="U1737" s="14" t="s">
        <v>109</v>
      </c>
      <c r="V1737" s="14" t="s">
        <v>109</v>
      </c>
      <c r="W1737" s="14" t="n">
        <v>0</v>
      </c>
      <c r="X1737" s="14" t="s">
        <v>86</v>
      </c>
      <c r="Y1737" s="14" t="n">
        <v>115</v>
      </c>
      <c r="Z1737" s="14"/>
      <c r="AA1737" s="14" t="n">
        <v>0</v>
      </c>
      <c r="AB1737" s="14" t="s">
        <v>87</v>
      </c>
      <c r="AC1737" s="14" t="n">
        <v>33.3</v>
      </c>
      <c r="AD1737" s="14" t="n">
        <v>0</v>
      </c>
      <c r="AE1737" s="14" t="n">
        <v>0</v>
      </c>
      <c r="AF1737" s="14" t="s">
        <v>88</v>
      </c>
      <c r="AG1737" s="15" t="n">
        <v>42381</v>
      </c>
      <c r="AH1737" s="14" t="str">
        <f aca="false">B1737&amp;"|"&amp;C1737&amp;"|"&amp;D1737&amp;"|"&amp;E1737&amp;"|"&amp;F1737&amp;"|"&amp;G1737&amp;"|"&amp;H1737&amp;"|"&amp;I1737&amp;"|"&amp;J1737&amp;"|"&amp;K1737&amp;"|"&amp;L1737&amp;"|"&amp;M1737&amp;"|"&amp;N1737&amp;"|"&amp;O1737&amp;"|"&amp;P1737&amp;"|"&amp;Q1737&amp;"|"&amp;R1737&amp;"|"&amp;S1737&amp;"|"&amp;T1737&amp;"|"&amp;U1737&amp;"|"&amp;V1737&amp;"|"&amp;W1737&amp;"|"&amp;X1737&amp;"|"&amp;Y1737&amp;"|"&amp;Z1737&amp;"|"&amp;AA1737&amp;"|"&amp;AB1737&amp;"|"&amp;AC1737&amp;"|"&amp;AD1737&amp;"|"&amp;AE1737&amp;"|"&amp;AF1737&amp;"|"&amp;AG1737</f>
        <v>Resort Hotel|0|74|2016|January|2|8|2|2|2|0|0|BB|IRL|Offline TA/TO|TA/TO|0|0|0|D|D|0|No Deposit|115||0|Transient|33.3|0|0|Check-Out|42381</v>
      </c>
      <c r="AI1737" s="14" t="str">
        <f aca="false">IF(COUNTIF($AH$4:$AH$2603,AH1737)&gt;1,"Duplicate","Unique")</f>
        <v>Unique</v>
      </c>
      <c r="AJ1737" s="14" t="str">
        <f aca="false">IF(COUNTBLANK(B1737:AG1737)&gt;0,"Missing ("&amp;COUNTBLANK(B1737:AG1737)&amp;")","Complete")</f>
        <v>Missing (1)</v>
      </c>
    </row>
    <row r="1738" customFormat="false" ht="15" hidden="false" customHeight="false" outlineLevel="0" collapsed="false">
      <c r="A1738" s="0" t="n">
        <v>1735</v>
      </c>
      <c r="B1738" s="0" t="s">
        <v>90</v>
      </c>
      <c r="C1738" s="0" t="n">
        <v>1</v>
      </c>
      <c r="D1738" s="0" t="n">
        <v>83</v>
      </c>
      <c r="E1738" s="0" t="n">
        <v>2016</v>
      </c>
      <c r="F1738" s="0" t="s">
        <v>111</v>
      </c>
      <c r="G1738" s="0" t="n">
        <v>41</v>
      </c>
      <c r="H1738" s="0" t="n">
        <v>4</v>
      </c>
      <c r="I1738" s="0" t="n">
        <v>0</v>
      </c>
      <c r="J1738" s="0" t="n">
        <v>1</v>
      </c>
      <c r="K1738" s="0" t="n">
        <v>2</v>
      </c>
      <c r="L1738" s="0" t="n">
        <v>0</v>
      </c>
      <c r="M1738" s="0" t="n">
        <v>0</v>
      </c>
      <c r="N1738" s="0" t="s">
        <v>82</v>
      </c>
      <c r="O1738" s="0" t="s">
        <v>147</v>
      </c>
      <c r="P1738" s="0" t="s">
        <v>93</v>
      </c>
      <c r="Q1738" s="0" t="s">
        <v>94</v>
      </c>
      <c r="R1738" s="0" t="n">
        <v>0</v>
      </c>
      <c r="S1738" s="0" t="n">
        <v>0</v>
      </c>
      <c r="T1738" s="0" t="n">
        <v>0</v>
      </c>
      <c r="U1738" s="0" t="s">
        <v>95</v>
      </c>
      <c r="V1738" s="0" t="s">
        <v>95</v>
      </c>
      <c r="W1738" s="0" t="n">
        <v>0</v>
      </c>
      <c r="X1738" s="0" t="s">
        <v>86</v>
      </c>
      <c r="Y1738" s="0" t="n">
        <v>9</v>
      </c>
      <c r="AA1738" s="0" t="n">
        <v>0</v>
      </c>
      <c r="AB1738" s="0" t="s">
        <v>87</v>
      </c>
      <c r="AC1738" s="0" t="n">
        <v>118.8</v>
      </c>
      <c r="AD1738" s="0" t="n">
        <v>0</v>
      </c>
      <c r="AE1738" s="0" t="n">
        <v>1</v>
      </c>
      <c r="AF1738" s="0" t="s">
        <v>96</v>
      </c>
      <c r="AG1738" s="13" t="n">
        <v>42629</v>
      </c>
      <c r="AH1738" s="0" t="str">
        <f aca="false">B1738&amp;"|"&amp;C1738&amp;"|"&amp;D1738&amp;"|"&amp;E1738&amp;"|"&amp;F1738&amp;"|"&amp;G1738&amp;"|"&amp;H1738&amp;"|"&amp;I1738&amp;"|"&amp;J1738&amp;"|"&amp;K1738&amp;"|"&amp;L1738&amp;"|"&amp;M1738&amp;"|"&amp;N1738&amp;"|"&amp;O1738&amp;"|"&amp;P1738&amp;"|"&amp;Q1738&amp;"|"&amp;R1738&amp;"|"&amp;S1738&amp;"|"&amp;T1738&amp;"|"&amp;U1738&amp;"|"&amp;V1738&amp;"|"&amp;W1738&amp;"|"&amp;X1738&amp;"|"&amp;Y1738&amp;"|"&amp;Z1738&amp;"|"&amp;AA1738&amp;"|"&amp;AB1738&amp;"|"&amp;AC1738&amp;"|"&amp;AD1738&amp;"|"&amp;AE1738&amp;"|"&amp;AF1738&amp;"|"&amp;AG1738</f>
        <v>City Hotel|1|83|2016|October|41|4|0|1|2|0|0|BB|IRL|Online TA|TA/TO|0|0|0|A|A|0|No Deposit|9||0|Transient|118.8|0|1|Canceled|42629</v>
      </c>
      <c r="AI1738" s="0" t="str">
        <f aca="false">IF(COUNTIF($AH$4:$AH$2603,AH1738)&gt;1,"Duplicate","Unique")</f>
        <v>Unique</v>
      </c>
      <c r="AJ1738" s="0" t="str">
        <f aca="false">IF(COUNTBLANK(B1738:AG1738)&gt;0,"Missing ("&amp;COUNTBLANK(B1738:AG1738)&amp;")","Complete")</f>
        <v>Missing (1)</v>
      </c>
    </row>
    <row r="1739" customFormat="false" ht="15" hidden="false" customHeight="false" outlineLevel="0" collapsed="false">
      <c r="A1739" s="14" t="n">
        <v>1736</v>
      </c>
      <c r="B1739" s="14" t="s">
        <v>90</v>
      </c>
      <c r="C1739" s="14" t="n">
        <v>1</v>
      </c>
      <c r="D1739" s="14" t="n">
        <v>294</v>
      </c>
      <c r="E1739" s="14" t="n">
        <v>2015</v>
      </c>
      <c r="F1739" s="14" t="s">
        <v>119</v>
      </c>
      <c r="G1739" s="14" t="n">
        <v>32</v>
      </c>
      <c r="H1739" s="14" t="n">
        <v>7</v>
      </c>
      <c r="I1739" s="14" t="n">
        <v>0</v>
      </c>
      <c r="J1739" s="14" t="n">
        <v>2</v>
      </c>
      <c r="K1739" s="14" t="n">
        <v>2</v>
      </c>
      <c r="L1739" s="14" t="n">
        <v>0</v>
      </c>
      <c r="M1739" s="14" t="n">
        <v>0</v>
      </c>
      <c r="N1739" s="14" t="s">
        <v>82</v>
      </c>
      <c r="O1739" s="14" t="s">
        <v>92</v>
      </c>
      <c r="P1739" s="14" t="s">
        <v>116</v>
      </c>
      <c r="Q1739" s="14" t="s">
        <v>94</v>
      </c>
      <c r="R1739" s="14" t="n">
        <v>0</v>
      </c>
      <c r="S1739" s="14" t="n">
        <v>1</v>
      </c>
      <c r="T1739" s="14" t="n">
        <v>0</v>
      </c>
      <c r="U1739" s="14" t="s">
        <v>95</v>
      </c>
      <c r="V1739" s="14" t="s">
        <v>95</v>
      </c>
      <c r="W1739" s="14" t="n">
        <v>0</v>
      </c>
      <c r="X1739" s="14" t="s">
        <v>120</v>
      </c>
      <c r="Y1739" s="14" t="n">
        <v>1</v>
      </c>
      <c r="Z1739" s="14"/>
      <c r="AA1739" s="14" t="n">
        <v>0</v>
      </c>
      <c r="AB1739" s="14" t="s">
        <v>101</v>
      </c>
      <c r="AC1739" s="14" t="n">
        <v>62</v>
      </c>
      <c r="AD1739" s="14" t="n">
        <v>0</v>
      </c>
      <c r="AE1739" s="14" t="n">
        <v>0</v>
      </c>
      <c r="AF1739" s="14" t="s">
        <v>96</v>
      </c>
      <c r="AG1739" s="15" t="n">
        <v>42187</v>
      </c>
      <c r="AH1739" s="14" t="str">
        <f aca="false">B1739&amp;"|"&amp;C1739&amp;"|"&amp;D1739&amp;"|"&amp;E1739&amp;"|"&amp;F1739&amp;"|"&amp;G1739&amp;"|"&amp;H1739&amp;"|"&amp;I1739&amp;"|"&amp;J1739&amp;"|"&amp;K1739&amp;"|"&amp;L1739&amp;"|"&amp;M1739&amp;"|"&amp;N1739&amp;"|"&amp;O1739&amp;"|"&amp;P1739&amp;"|"&amp;Q1739&amp;"|"&amp;R1739&amp;"|"&amp;S1739&amp;"|"&amp;T1739&amp;"|"&amp;U1739&amp;"|"&amp;V1739&amp;"|"&amp;W1739&amp;"|"&amp;X1739&amp;"|"&amp;Y1739&amp;"|"&amp;Z1739&amp;"|"&amp;AA1739&amp;"|"&amp;AB1739&amp;"|"&amp;AC1739&amp;"|"&amp;AD1739&amp;"|"&amp;AE1739&amp;"|"&amp;AF1739&amp;"|"&amp;AG1739</f>
        <v>City Hotel|1|294|2015|August|32|7|0|2|2|0|0|BB|PRT|Groups|TA/TO|0|1|0|A|A|0|Non Refund|1||0|Transient-Party|62|0|0|Canceled|42187</v>
      </c>
      <c r="AI1739" s="14" t="str">
        <f aca="false">IF(COUNTIF($AH$4:$AH$2603,AH1739)&gt;1,"Duplicate","Unique")</f>
        <v>Unique</v>
      </c>
      <c r="AJ1739" s="14" t="str">
        <f aca="false">IF(COUNTBLANK(B1739:AG1739)&gt;0,"Missing ("&amp;COUNTBLANK(B1739:AG1739)&amp;")","Complete")</f>
        <v>Missing (1)</v>
      </c>
    </row>
    <row r="1740" customFormat="false" ht="15" hidden="false" customHeight="false" outlineLevel="0" collapsed="false">
      <c r="A1740" s="0" t="n">
        <v>1737</v>
      </c>
      <c r="B1740" s="0" t="s">
        <v>80</v>
      </c>
      <c r="C1740" s="0" t="n">
        <v>0</v>
      </c>
      <c r="D1740" s="0" t="n">
        <v>15</v>
      </c>
      <c r="E1740" s="0" t="n">
        <v>2015</v>
      </c>
      <c r="F1740" s="0" t="s">
        <v>81</v>
      </c>
      <c r="G1740" s="0" t="n">
        <v>51</v>
      </c>
      <c r="H1740" s="0" t="n">
        <v>19</v>
      </c>
      <c r="I1740" s="0" t="n">
        <v>0</v>
      </c>
      <c r="J1740" s="0" t="n">
        <v>1</v>
      </c>
      <c r="K1740" s="0" t="n">
        <v>2</v>
      </c>
      <c r="L1740" s="0" t="n">
        <v>1</v>
      </c>
      <c r="M1740" s="0" t="n">
        <v>0</v>
      </c>
      <c r="N1740" s="0" t="s">
        <v>82</v>
      </c>
      <c r="O1740" s="0" t="s">
        <v>115</v>
      </c>
      <c r="P1740" s="0" t="s">
        <v>84</v>
      </c>
      <c r="Q1740" s="0" t="s">
        <v>84</v>
      </c>
      <c r="R1740" s="0" t="n">
        <v>0</v>
      </c>
      <c r="S1740" s="0" t="n">
        <v>0</v>
      </c>
      <c r="T1740" s="0" t="n">
        <v>0</v>
      </c>
      <c r="U1740" s="0" t="s">
        <v>109</v>
      </c>
      <c r="V1740" s="0" t="s">
        <v>109</v>
      </c>
      <c r="W1740" s="0" t="n">
        <v>2</v>
      </c>
      <c r="X1740" s="0" t="s">
        <v>86</v>
      </c>
      <c r="AA1740" s="0" t="n">
        <v>0</v>
      </c>
      <c r="AB1740" s="0" t="s">
        <v>87</v>
      </c>
      <c r="AC1740" s="0" t="n">
        <v>61</v>
      </c>
      <c r="AD1740" s="0" t="n">
        <v>0</v>
      </c>
      <c r="AE1740" s="0" t="n">
        <v>1</v>
      </c>
      <c r="AF1740" s="0" t="s">
        <v>88</v>
      </c>
      <c r="AG1740" s="13" t="n">
        <v>42358</v>
      </c>
      <c r="AH1740" s="0" t="str">
        <f aca="false">B1740&amp;"|"&amp;C1740&amp;"|"&amp;D1740&amp;"|"&amp;E1740&amp;"|"&amp;F1740&amp;"|"&amp;G1740&amp;"|"&amp;H1740&amp;"|"&amp;I1740&amp;"|"&amp;J1740&amp;"|"&amp;K1740&amp;"|"&amp;L1740&amp;"|"&amp;M1740&amp;"|"&amp;N1740&amp;"|"&amp;O1740&amp;"|"&amp;P1740&amp;"|"&amp;Q1740&amp;"|"&amp;R1740&amp;"|"&amp;S1740&amp;"|"&amp;T1740&amp;"|"&amp;U1740&amp;"|"&amp;V1740&amp;"|"&amp;W1740&amp;"|"&amp;X1740&amp;"|"&amp;Y1740&amp;"|"&amp;Z1740&amp;"|"&amp;AA1740&amp;"|"&amp;AB1740&amp;"|"&amp;AC1740&amp;"|"&amp;AD1740&amp;"|"&amp;AE1740&amp;"|"&amp;AF1740&amp;"|"&amp;AG1740</f>
        <v>Resort Hotel|0|15|2015|December|51|19|0|1|2|1|0|BB|ESP|Direct|Direct|0|0|0|D|D|2|No Deposit|||0|Transient|61|0|1|Check-Out|42358</v>
      </c>
      <c r="AI1740" s="0" t="str">
        <f aca="false">IF(COUNTIF($AH$4:$AH$2603,AH1740)&gt;1,"Duplicate","Unique")</f>
        <v>Unique</v>
      </c>
      <c r="AJ1740" s="0" t="str">
        <f aca="false">IF(COUNTBLANK(B1740:AG1740)&gt;0,"Missing ("&amp;COUNTBLANK(B1740:AG1740)&amp;")","Complete")</f>
        <v>Missing (2)</v>
      </c>
    </row>
    <row r="1741" customFormat="false" ht="15" hidden="false" customHeight="false" outlineLevel="0" collapsed="false">
      <c r="A1741" s="14" t="n">
        <v>1738</v>
      </c>
      <c r="B1741" s="14" t="s">
        <v>90</v>
      </c>
      <c r="C1741" s="14" t="n">
        <v>1</v>
      </c>
      <c r="D1741" s="14" t="n">
        <v>126</v>
      </c>
      <c r="E1741" s="14" t="n">
        <v>2017</v>
      </c>
      <c r="F1741" s="14" t="s">
        <v>135</v>
      </c>
      <c r="G1741" s="14" t="n">
        <v>25</v>
      </c>
      <c r="H1741" s="14" t="n">
        <v>20</v>
      </c>
      <c r="I1741" s="14" t="n">
        <v>0</v>
      </c>
      <c r="J1741" s="14" t="n">
        <v>3</v>
      </c>
      <c r="K1741" s="14" t="n">
        <v>3</v>
      </c>
      <c r="L1741" s="14" t="n">
        <v>0</v>
      </c>
      <c r="M1741" s="14" t="n">
        <v>0</v>
      </c>
      <c r="N1741" s="14" t="s">
        <v>112</v>
      </c>
      <c r="O1741" s="14" t="s">
        <v>122</v>
      </c>
      <c r="P1741" s="14" t="s">
        <v>93</v>
      </c>
      <c r="Q1741" s="14" t="s">
        <v>94</v>
      </c>
      <c r="R1741" s="14" t="n">
        <v>0</v>
      </c>
      <c r="S1741" s="14" t="n">
        <v>0</v>
      </c>
      <c r="T1741" s="14" t="n">
        <v>0</v>
      </c>
      <c r="U1741" s="14" t="s">
        <v>124</v>
      </c>
      <c r="V1741" s="14" t="s">
        <v>124</v>
      </c>
      <c r="W1741" s="14" t="n">
        <v>3</v>
      </c>
      <c r="X1741" s="14" t="s">
        <v>86</v>
      </c>
      <c r="Y1741" s="14" t="n">
        <v>9</v>
      </c>
      <c r="Z1741" s="14"/>
      <c r="AA1741" s="14" t="n">
        <v>0</v>
      </c>
      <c r="AB1741" s="14" t="s">
        <v>87</v>
      </c>
      <c r="AC1741" s="14" t="n">
        <v>240.3</v>
      </c>
      <c r="AD1741" s="14" t="n">
        <v>0</v>
      </c>
      <c r="AE1741" s="14" t="n">
        <v>0</v>
      </c>
      <c r="AF1741" s="14" t="s">
        <v>96</v>
      </c>
      <c r="AG1741" s="15" t="n">
        <v>42863</v>
      </c>
      <c r="AH1741" s="14" t="str">
        <f aca="false">B1741&amp;"|"&amp;C1741&amp;"|"&amp;D1741&amp;"|"&amp;E1741&amp;"|"&amp;F1741&amp;"|"&amp;G1741&amp;"|"&amp;H1741&amp;"|"&amp;I1741&amp;"|"&amp;J1741&amp;"|"&amp;K1741&amp;"|"&amp;L1741&amp;"|"&amp;M1741&amp;"|"&amp;N1741&amp;"|"&amp;O1741&amp;"|"&amp;P1741&amp;"|"&amp;Q1741&amp;"|"&amp;R1741&amp;"|"&amp;S1741&amp;"|"&amp;T1741&amp;"|"&amp;U1741&amp;"|"&amp;V1741&amp;"|"&amp;W1741&amp;"|"&amp;X1741&amp;"|"&amp;Y1741&amp;"|"&amp;Z1741&amp;"|"&amp;AA1741&amp;"|"&amp;AB1741&amp;"|"&amp;AC1741&amp;"|"&amp;AD1741&amp;"|"&amp;AE1741&amp;"|"&amp;AF1741&amp;"|"&amp;AG1741</f>
        <v>City Hotel|1|126|2017|June|25|20|0|3|3|0|0|HB|FRA|Online TA|TA/TO|0|0|0|E|E|3|No Deposit|9||0|Transient|240.3|0|0|Canceled|42863</v>
      </c>
      <c r="AI1741" s="14" t="str">
        <f aca="false">IF(COUNTIF($AH$4:$AH$2603,AH1741)&gt;1,"Duplicate","Unique")</f>
        <v>Unique</v>
      </c>
      <c r="AJ1741" s="14" t="str">
        <f aca="false">IF(COUNTBLANK(B1741:AG1741)&gt;0,"Missing ("&amp;COUNTBLANK(B1741:AG1741)&amp;")","Complete")</f>
        <v>Missing (1)</v>
      </c>
    </row>
    <row r="1742" customFormat="false" ht="15" hidden="false" customHeight="false" outlineLevel="0" collapsed="false">
      <c r="A1742" s="0" t="n">
        <v>1739</v>
      </c>
      <c r="B1742" s="0" t="s">
        <v>90</v>
      </c>
      <c r="C1742" s="0" t="n">
        <v>1</v>
      </c>
      <c r="D1742" s="0" t="n">
        <v>89</v>
      </c>
      <c r="E1742" s="0" t="n">
        <v>2017</v>
      </c>
      <c r="F1742" s="0" t="s">
        <v>106</v>
      </c>
      <c r="G1742" s="0" t="n">
        <v>15</v>
      </c>
      <c r="H1742" s="0" t="n">
        <v>10</v>
      </c>
      <c r="I1742" s="0" t="n">
        <v>1</v>
      </c>
      <c r="J1742" s="0" t="n">
        <v>3</v>
      </c>
      <c r="K1742" s="0" t="n">
        <v>3</v>
      </c>
      <c r="L1742" s="0" t="n">
        <v>0</v>
      </c>
      <c r="M1742" s="0" t="n">
        <v>0</v>
      </c>
      <c r="N1742" s="0" t="s">
        <v>82</v>
      </c>
      <c r="O1742" s="0" t="s">
        <v>134</v>
      </c>
      <c r="P1742" s="0" t="s">
        <v>93</v>
      </c>
      <c r="Q1742" s="0" t="s">
        <v>94</v>
      </c>
      <c r="R1742" s="0" t="n">
        <v>0</v>
      </c>
      <c r="S1742" s="0" t="n">
        <v>0</v>
      </c>
      <c r="T1742" s="0" t="n">
        <v>0</v>
      </c>
      <c r="U1742" s="0" t="s">
        <v>109</v>
      </c>
      <c r="V1742" s="0" t="s">
        <v>109</v>
      </c>
      <c r="W1742" s="0" t="n">
        <v>0</v>
      </c>
      <c r="X1742" s="0" t="s">
        <v>86</v>
      </c>
      <c r="Y1742" s="0" t="n">
        <v>9</v>
      </c>
      <c r="AA1742" s="0" t="n">
        <v>0</v>
      </c>
      <c r="AB1742" s="0" t="s">
        <v>87</v>
      </c>
      <c r="AC1742" s="0" t="n">
        <v>159.38</v>
      </c>
      <c r="AD1742" s="0" t="n">
        <v>0</v>
      </c>
      <c r="AE1742" s="0" t="n">
        <v>0</v>
      </c>
      <c r="AF1742" s="0" t="s">
        <v>141</v>
      </c>
      <c r="AG1742" s="13" t="n">
        <v>42835</v>
      </c>
      <c r="AH1742" s="0" t="str">
        <f aca="false">B1742&amp;"|"&amp;C1742&amp;"|"&amp;D1742&amp;"|"&amp;E1742&amp;"|"&amp;F1742&amp;"|"&amp;G1742&amp;"|"&amp;H1742&amp;"|"&amp;I1742&amp;"|"&amp;J1742&amp;"|"&amp;K1742&amp;"|"&amp;L1742&amp;"|"&amp;M1742&amp;"|"&amp;N1742&amp;"|"&amp;O1742&amp;"|"&amp;P1742&amp;"|"&amp;Q1742&amp;"|"&amp;R1742&amp;"|"&amp;S1742&amp;"|"&amp;T1742&amp;"|"&amp;U1742&amp;"|"&amp;V1742&amp;"|"&amp;W1742&amp;"|"&amp;X1742&amp;"|"&amp;Y1742&amp;"|"&amp;Z1742&amp;"|"&amp;AA1742&amp;"|"&amp;AB1742&amp;"|"&amp;AC1742&amp;"|"&amp;AD1742&amp;"|"&amp;AE1742&amp;"|"&amp;AF1742&amp;"|"&amp;AG1742</f>
        <v>City Hotel|1|89|2017|April|15|10|1|3|3|0|0|BB|AUT|Online TA|TA/TO|0|0|0|D|D|0|No Deposit|9||0|Transient|159.38|0|0|No-Show|42835</v>
      </c>
      <c r="AI1742" s="0" t="str">
        <f aca="false">IF(COUNTIF($AH$4:$AH$2603,AH1742)&gt;1,"Duplicate","Unique")</f>
        <v>Unique</v>
      </c>
      <c r="AJ1742" s="0" t="str">
        <f aca="false">IF(COUNTBLANK(B1742:AG1742)&gt;0,"Missing ("&amp;COUNTBLANK(B1742:AG1742)&amp;")","Complete")</f>
        <v>Missing (1)</v>
      </c>
    </row>
    <row r="1743" customFormat="false" ht="15" hidden="false" customHeight="false" outlineLevel="0" collapsed="false">
      <c r="A1743" s="14" t="n">
        <v>1740</v>
      </c>
      <c r="B1743" s="14" t="s">
        <v>80</v>
      </c>
      <c r="C1743" s="14" t="n">
        <v>1</v>
      </c>
      <c r="D1743" s="14" t="n">
        <v>211</v>
      </c>
      <c r="E1743" s="14" t="n">
        <v>2017</v>
      </c>
      <c r="F1743" s="14" t="s">
        <v>119</v>
      </c>
      <c r="G1743" s="14" t="n">
        <v>33</v>
      </c>
      <c r="H1743" s="14" t="n">
        <v>19</v>
      </c>
      <c r="I1743" s="14" t="n">
        <v>2</v>
      </c>
      <c r="J1743" s="14" t="n">
        <v>5</v>
      </c>
      <c r="K1743" s="14" t="n">
        <v>2</v>
      </c>
      <c r="L1743" s="14" t="n">
        <v>0</v>
      </c>
      <c r="M1743" s="14" t="n">
        <v>0</v>
      </c>
      <c r="N1743" s="14" t="s">
        <v>112</v>
      </c>
      <c r="O1743" s="14" t="s">
        <v>92</v>
      </c>
      <c r="P1743" s="14" t="s">
        <v>93</v>
      </c>
      <c r="Q1743" s="14" t="s">
        <v>94</v>
      </c>
      <c r="R1743" s="14" t="n">
        <v>0</v>
      </c>
      <c r="S1743" s="14" t="n">
        <v>0</v>
      </c>
      <c r="T1743" s="14" t="n">
        <v>0</v>
      </c>
      <c r="U1743" s="14" t="s">
        <v>95</v>
      </c>
      <c r="V1743" s="14" t="s">
        <v>95</v>
      </c>
      <c r="W1743" s="14" t="n">
        <v>0</v>
      </c>
      <c r="X1743" s="14" t="s">
        <v>86</v>
      </c>
      <c r="Y1743" s="14" t="n">
        <v>175</v>
      </c>
      <c r="Z1743" s="14"/>
      <c r="AA1743" s="14" t="n">
        <v>0</v>
      </c>
      <c r="AB1743" s="14" t="s">
        <v>87</v>
      </c>
      <c r="AC1743" s="14" t="n">
        <v>133.74</v>
      </c>
      <c r="AD1743" s="14" t="n">
        <v>0</v>
      </c>
      <c r="AE1743" s="14" t="n">
        <v>0</v>
      </c>
      <c r="AF1743" s="14" t="s">
        <v>96</v>
      </c>
      <c r="AG1743" s="15" t="n">
        <v>42762</v>
      </c>
      <c r="AH1743" s="14" t="str">
        <f aca="false">B1743&amp;"|"&amp;C1743&amp;"|"&amp;D1743&amp;"|"&amp;E1743&amp;"|"&amp;F1743&amp;"|"&amp;G1743&amp;"|"&amp;H1743&amp;"|"&amp;I1743&amp;"|"&amp;J1743&amp;"|"&amp;K1743&amp;"|"&amp;L1743&amp;"|"&amp;M1743&amp;"|"&amp;N1743&amp;"|"&amp;O1743&amp;"|"&amp;P1743&amp;"|"&amp;Q1743&amp;"|"&amp;R1743&amp;"|"&amp;S1743&amp;"|"&amp;T1743&amp;"|"&amp;U1743&amp;"|"&amp;V1743&amp;"|"&amp;W1743&amp;"|"&amp;X1743&amp;"|"&amp;Y1743&amp;"|"&amp;Z1743&amp;"|"&amp;AA1743&amp;"|"&amp;AB1743&amp;"|"&amp;AC1743&amp;"|"&amp;AD1743&amp;"|"&amp;AE1743&amp;"|"&amp;AF1743&amp;"|"&amp;AG1743</f>
        <v>Resort Hotel|1|211|2017|August|33|19|2|5|2|0|0|HB|PRT|Online TA|TA/TO|0|0|0|A|A|0|No Deposit|175||0|Transient|133.74|0|0|Canceled|42762</v>
      </c>
      <c r="AI1743" s="14" t="str">
        <f aca="false">IF(COUNTIF($AH$4:$AH$2603,AH1743)&gt;1,"Duplicate","Unique")</f>
        <v>Unique</v>
      </c>
      <c r="AJ1743" s="14" t="str">
        <f aca="false">IF(COUNTBLANK(B1743:AG1743)&gt;0,"Missing ("&amp;COUNTBLANK(B1743:AG1743)&amp;")","Complete")</f>
        <v>Missing (1)</v>
      </c>
    </row>
    <row r="1744" customFormat="false" ht="15" hidden="false" customHeight="false" outlineLevel="0" collapsed="false">
      <c r="A1744" s="0" t="n">
        <v>1741</v>
      </c>
      <c r="B1744" s="0" t="s">
        <v>80</v>
      </c>
      <c r="C1744" s="0" t="n">
        <v>1</v>
      </c>
      <c r="D1744" s="0" t="n">
        <v>165</v>
      </c>
      <c r="E1744" s="0" t="n">
        <v>2016</v>
      </c>
      <c r="F1744" s="0" t="s">
        <v>119</v>
      </c>
      <c r="G1744" s="0" t="n">
        <v>35</v>
      </c>
      <c r="H1744" s="0" t="n">
        <v>21</v>
      </c>
      <c r="I1744" s="0" t="n">
        <v>2</v>
      </c>
      <c r="J1744" s="0" t="n">
        <v>0</v>
      </c>
      <c r="K1744" s="0" t="n">
        <v>2</v>
      </c>
      <c r="L1744" s="0" t="n">
        <v>0</v>
      </c>
      <c r="M1744" s="0" t="n">
        <v>0</v>
      </c>
      <c r="N1744" s="0" t="s">
        <v>82</v>
      </c>
      <c r="O1744" s="0" t="s">
        <v>143</v>
      </c>
      <c r="P1744" s="0" t="s">
        <v>93</v>
      </c>
      <c r="Q1744" s="0" t="s">
        <v>94</v>
      </c>
      <c r="R1744" s="0" t="n">
        <v>0</v>
      </c>
      <c r="S1744" s="0" t="n">
        <v>0</v>
      </c>
      <c r="T1744" s="0" t="n">
        <v>0</v>
      </c>
      <c r="U1744" s="0" t="s">
        <v>95</v>
      </c>
      <c r="V1744" s="0" t="s">
        <v>95</v>
      </c>
      <c r="W1744" s="0" t="n">
        <v>0</v>
      </c>
      <c r="X1744" s="0" t="s">
        <v>86</v>
      </c>
      <c r="Y1744" s="0" t="n">
        <v>240</v>
      </c>
      <c r="AA1744" s="0" t="n">
        <v>0</v>
      </c>
      <c r="AB1744" s="0" t="s">
        <v>87</v>
      </c>
      <c r="AC1744" s="0" t="n">
        <v>170</v>
      </c>
      <c r="AD1744" s="0" t="n">
        <v>0</v>
      </c>
      <c r="AE1744" s="0" t="n">
        <v>0</v>
      </c>
      <c r="AF1744" s="0" t="s">
        <v>96</v>
      </c>
      <c r="AG1744" s="13" t="n">
        <v>42445</v>
      </c>
      <c r="AH1744" s="0" t="str">
        <f aca="false">B1744&amp;"|"&amp;C1744&amp;"|"&amp;D1744&amp;"|"&amp;E1744&amp;"|"&amp;F1744&amp;"|"&amp;G1744&amp;"|"&amp;H1744&amp;"|"&amp;I1744&amp;"|"&amp;J1744&amp;"|"&amp;K1744&amp;"|"&amp;L1744&amp;"|"&amp;M1744&amp;"|"&amp;N1744&amp;"|"&amp;O1744&amp;"|"&amp;P1744&amp;"|"&amp;Q1744&amp;"|"&amp;R1744&amp;"|"&amp;S1744&amp;"|"&amp;T1744&amp;"|"&amp;U1744&amp;"|"&amp;V1744&amp;"|"&amp;W1744&amp;"|"&amp;X1744&amp;"|"&amp;Y1744&amp;"|"&amp;Z1744&amp;"|"&amp;AA1744&amp;"|"&amp;AB1744&amp;"|"&amp;AC1744&amp;"|"&amp;AD1744&amp;"|"&amp;AE1744&amp;"|"&amp;AF1744&amp;"|"&amp;AG1744</f>
        <v>Resort Hotel|1|165|2016|August|35|21|2|0|2|0|0|BB|AUS|Online TA|TA/TO|0|0|0|A|A|0|No Deposit|240||0|Transient|170|0|0|Canceled|42445</v>
      </c>
      <c r="AI1744" s="0" t="str">
        <f aca="false">IF(COUNTIF($AH$4:$AH$2603,AH1744)&gt;1,"Duplicate","Unique")</f>
        <v>Unique</v>
      </c>
      <c r="AJ1744" s="0" t="str">
        <f aca="false">IF(COUNTBLANK(B1744:AG1744)&gt;0,"Missing ("&amp;COUNTBLANK(B1744:AG1744)&amp;")","Complete")</f>
        <v>Missing (1)</v>
      </c>
    </row>
    <row r="1745" customFormat="false" ht="15" hidden="false" customHeight="false" outlineLevel="0" collapsed="false">
      <c r="A1745" s="14" t="n">
        <v>1742</v>
      </c>
      <c r="B1745" s="14" t="s">
        <v>90</v>
      </c>
      <c r="C1745" s="14" t="n">
        <v>0</v>
      </c>
      <c r="D1745" s="14" t="n">
        <v>84</v>
      </c>
      <c r="E1745" s="14" t="n">
        <v>2015</v>
      </c>
      <c r="F1745" s="14" t="s">
        <v>113</v>
      </c>
      <c r="G1745" s="14" t="n">
        <v>48</v>
      </c>
      <c r="H1745" s="14" t="n">
        <v>27</v>
      </c>
      <c r="I1745" s="14" t="n">
        <v>1</v>
      </c>
      <c r="J1745" s="14" t="n">
        <v>2</v>
      </c>
      <c r="K1745" s="14" t="n">
        <v>2</v>
      </c>
      <c r="L1745" s="14" t="n">
        <v>0</v>
      </c>
      <c r="M1745" s="14" t="n">
        <v>0</v>
      </c>
      <c r="N1745" s="14" t="s">
        <v>82</v>
      </c>
      <c r="O1745" s="14" t="s">
        <v>92</v>
      </c>
      <c r="P1745" s="14" t="s">
        <v>116</v>
      </c>
      <c r="Q1745" s="14" t="s">
        <v>94</v>
      </c>
      <c r="R1745" s="14" t="n">
        <v>0</v>
      </c>
      <c r="S1745" s="14" t="n">
        <v>0</v>
      </c>
      <c r="T1745" s="14" t="n">
        <v>0</v>
      </c>
      <c r="U1745" s="14" t="s">
        <v>95</v>
      </c>
      <c r="V1745" s="14" t="s">
        <v>95</v>
      </c>
      <c r="W1745" s="14" t="n">
        <v>0</v>
      </c>
      <c r="X1745" s="14" t="s">
        <v>86</v>
      </c>
      <c r="Y1745" s="14" t="n">
        <v>1</v>
      </c>
      <c r="Z1745" s="14"/>
      <c r="AA1745" s="14" t="n">
        <v>0</v>
      </c>
      <c r="AB1745" s="14" t="s">
        <v>101</v>
      </c>
      <c r="AC1745" s="14" t="n">
        <v>64</v>
      </c>
      <c r="AD1745" s="14" t="n">
        <v>0</v>
      </c>
      <c r="AE1745" s="14" t="n">
        <v>0</v>
      </c>
      <c r="AF1745" s="14" t="s">
        <v>88</v>
      </c>
      <c r="AG1745" s="15" t="n">
        <v>42338</v>
      </c>
      <c r="AH1745" s="14" t="str">
        <f aca="false">B1745&amp;"|"&amp;C1745&amp;"|"&amp;D1745&amp;"|"&amp;E1745&amp;"|"&amp;F1745&amp;"|"&amp;G1745&amp;"|"&amp;H1745&amp;"|"&amp;I1745&amp;"|"&amp;J1745&amp;"|"&amp;K1745&amp;"|"&amp;L1745&amp;"|"&amp;M1745&amp;"|"&amp;N1745&amp;"|"&amp;O1745&amp;"|"&amp;P1745&amp;"|"&amp;Q1745&amp;"|"&amp;R1745&amp;"|"&amp;S1745&amp;"|"&amp;T1745&amp;"|"&amp;U1745&amp;"|"&amp;V1745&amp;"|"&amp;W1745&amp;"|"&amp;X1745&amp;"|"&amp;Y1745&amp;"|"&amp;Z1745&amp;"|"&amp;AA1745&amp;"|"&amp;AB1745&amp;"|"&amp;AC1745&amp;"|"&amp;AD1745&amp;"|"&amp;AE1745&amp;"|"&amp;AF1745&amp;"|"&amp;AG1745</f>
        <v>City Hotel|0|84|2015|November|48|27|1|2|2|0|0|BB|PRT|Groups|TA/TO|0|0|0|A|A|0|No Deposit|1||0|Transient-Party|64|0|0|Check-Out|42338</v>
      </c>
      <c r="AI1745" s="14" t="str">
        <f aca="false">IF(COUNTIF($AH$4:$AH$2603,AH1745)&gt;1,"Duplicate","Unique")</f>
        <v>Unique</v>
      </c>
      <c r="AJ1745" s="14" t="str">
        <f aca="false">IF(COUNTBLANK(B1745:AG1745)&gt;0,"Missing ("&amp;COUNTBLANK(B1745:AG1745)&amp;")","Complete")</f>
        <v>Missing (1)</v>
      </c>
    </row>
    <row r="1746" customFormat="false" ht="15" hidden="false" customHeight="false" outlineLevel="0" collapsed="false">
      <c r="A1746" s="0" t="n">
        <v>1743</v>
      </c>
      <c r="B1746" s="0" t="s">
        <v>80</v>
      </c>
      <c r="C1746" s="0" t="n">
        <v>0</v>
      </c>
      <c r="D1746" s="0" t="n">
        <v>9</v>
      </c>
      <c r="E1746" s="0" t="n">
        <v>2016</v>
      </c>
      <c r="F1746" s="0" t="s">
        <v>118</v>
      </c>
      <c r="G1746" s="0" t="n">
        <v>9</v>
      </c>
      <c r="H1746" s="0" t="n">
        <v>27</v>
      </c>
      <c r="I1746" s="0" t="n">
        <v>1</v>
      </c>
      <c r="J1746" s="0" t="n">
        <v>1</v>
      </c>
      <c r="K1746" s="0" t="n">
        <v>1</v>
      </c>
      <c r="L1746" s="0" t="n">
        <v>0</v>
      </c>
      <c r="M1746" s="0" t="n">
        <v>0</v>
      </c>
      <c r="N1746" s="0" t="s">
        <v>82</v>
      </c>
      <c r="O1746" s="0" t="s">
        <v>92</v>
      </c>
      <c r="P1746" s="0" t="s">
        <v>93</v>
      </c>
      <c r="Q1746" s="0" t="s">
        <v>94</v>
      </c>
      <c r="R1746" s="0" t="n">
        <v>0</v>
      </c>
      <c r="S1746" s="0" t="n">
        <v>0</v>
      </c>
      <c r="T1746" s="0" t="n">
        <v>0</v>
      </c>
      <c r="U1746" s="0" t="s">
        <v>124</v>
      </c>
      <c r="V1746" s="0" t="s">
        <v>85</v>
      </c>
      <c r="W1746" s="0" t="n">
        <v>0</v>
      </c>
      <c r="X1746" s="0" t="s">
        <v>86</v>
      </c>
      <c r="Y1746" s="0" t="n">
        <v>240</v>
      </c>
      <c r="AA1746" s="0" t="n">
        <v>0</v>
      </c>
      <c r="AB1746" s="0" t="s">
        <v>87</v>
      </c>
      <c r="AC1746" s="0" t="n">
        <v>68</v>
      </c>
      <c r="AD1746" s="0" t="n">
        <v>0</v>
      </c>
      <c r="AE1746" s="0" t="n">
        <v>1</v>
      </c>
      <c r="AF1746" s="0" t="s">
        <v>88</v>
      </c>
      <c r="AG1746" s="13" t="n">
        <v>42429</v>
      </c>
      <c r="AH1746" s="0" t="str">
        <f aca="false">B1746&amp;"|"&amp;C1746&amp;"|"&amp;D1746&amp;"|"&amp;E1746&amp;"|"&amp;F1746&amp;"|"&amp;G1746&amp;"|"&amp;H1746&amp;"|"&amp;I1746&amp;"|"&amp;J1746&amp;"|"&amp;K1746&amp;"|"&amp;L1746&amp;"|"&amp;M1746&amp;"|"&amp;N1746&amp;"|"&amp;O1746&amp;"|"&amp;P1746&amp;"|"&amp;Q1746&amp;"|"&amp;R1746&amp;"|"&amp;S1746&amp;"|"&amp;T1746&amp;"|"&amp;U1746&amp;"|"&amp;V1746&amp;"|"&amp;W1746&amp;"|"&amp;X1746&amp;"|"&amp;Y1746&amp;"|"&amp;Z1746&amp;"|"&amp;AA1746&amp;"|"&amp;AB1746&amp;"|"&amp;AC1746&amp;"|"&amp;AD1746&amp;"|"&amp;AE1746&amp;"|"&amp;AF1746&amp;"|"&amp;AG1746</f>
        <v>Resort Hotel|0|9|2016|February|9|27|1|1|1|0|0|BB|PRT|Online TA|TA/TO|0|0|0|E|F|0|No Deposit|240||0|Transient|68|0|1|Check-Out|42429</v>
      </c>
      <c r="AI1746" s="0" t="str">
        <f aca="false">IF(COUNTIF($AH$4:$AH$2603,AH1746)&gt;1,"Duplicate","Unique")</f>
        <v>Unique</v>
      </c>
      <c r="AJ1746" s="0" t="str">
        <f aca="false">IF(COUNTBLANK(B1746:AG1746)&gt;0,"Missing ("&amp;COUNTBLANK(B1746:AG1746)&amp;")","Complete")</f>
        <v>Missing (1)</v>
      </c>
    </row>
    <row r="1747" customFormat="false" ht="15" hidden="false" customHeight="false" outlineLevel="0" collapsed="false">
      <c r="A1747" s="14" t="n">
        <v>1744</v>
      </c>
      <c r="B1747" s="14" t="s">
        <v>90</v>
      </c>
      <c r="C1747" s="14" t="n">
        <v>0</v>
      </c>
      <c r="D1747" s="14" t="n">
        <v>60</v>
      </c>
      <c r="E1747" s="14" t="n">
        <v>2016</v>
      </c>
      <c r="F1747" s="14" t="s">
        <v>135</v>
      </c>
      <c r="G1747" s="14" t="n">
        <v>26</v>
      </c>
      <c r="H1747" s="14" t="n">
        <v>21</v>
      </c>
      <c r="I1747" s="14" t="n">
        <v>0</v>
      </c>
      <c r="J1747" s="14" t="n">
        <v>3</v>
      </c>
      <c r="K1747" s="14" t="n">
        <v>2</v>
      </c>
      <c r="L1747" s="14" t="n">
        <v>0</v>
      </c>
      <c r="M1747" s="14" t="n">
        <v>0</v>
      </c>
      <c r="N1747" s="14" t="s">
        <v>82</v>
      </c>
      <c r="O1747" s="14" t="s">
        <v>122</v>
      </c>
      <c r="P1747" s="14" t="s">
        <v>93</v>
      </c>
      <c r="Q1747" s="14" t="s">
        <v>94</v>
      </c>
      <c r="R1747" s="14" t="n">
        <v>0</v>
      </c>
      <c r="S1747" s="14" t="n">
        <v>0</v>
      </c>
      <c r="T1747" s="14" t="n">
        <v>0</v>
      </c>
      <c r="U1747" s="14" t="s">
        <v>95</v>
      </c>
      <c r="V1747" s="14" t="s">
        <v>95</v>
      </c>
      <c r="W1747" s="14" t="n">
        <v>0</v>
      </c>
      <c r="X1747" s="14" t="s">
        <v>86</v>
      </c>
      <c r="Y1747" s="14" t="n">
        <v>9</v>
      </c>
      <c r="Z1747" s="14"/>
      <c r="AA1747" s="14" t="n">
        <v>0</v>
      </c>
      <c r="AB1747" s="14" t="s">
        <v>87</v>
      </c>
      <c r="AC1747" s="14" t="n">
        <v>99.9</v>
      </c>
      <c r="AD1747" s="14" t="n">
        <v>0</v>
      </c>
      <c r="AE1747" s="14" t="n">
        <v>1</v>
      </c>
      <c r="AF1747" s="14" t="s">
        <v>88</v>
      </c>
      <c r="AG1747" s="15" t="n">
        <v>42545</v>
      </c>
      <c r="AH1747" s="14" t="str">
        <f aca="false">B1747&amp;"|"&amp;C1747&amp;"|"&amp;D1747&amp;"|"&amp;E1747&amp;"|"&amp;F1747&amp;"|"&amp;G1747&amp;"|"&amp;H1747&amp;"|"&amp;I1747&amp;"|"&amp;J1747&amp;"|"&amp;K1747&amp;"|"&amp;L1747&amp;"|"&amp;M1747&amp;"|"&amp;N1747&amp;"|"&amp;O1747&amp;"|"&amp;P1747&amp;"|"&amp;Q1747&amp;"|"&amp;R1747&amp;"|"&amp;S1747&amp;"|"&amp;T1747&amp;"|"&amp;U1747&amp;"|"&amp;V1747&amp;"|"&amp;W1747&amp;"|"&amp;X1747&amp;"|"&amp;Y1747&amp;"|"&amp;Z1747&amp;"|"&amp;AA1747&amp;"|"&amp;AB1747&amp;"|"&amp;AC1747&amp;"|"&amp;AD1747&amp;"|"&amp;AE1747&amp;"|"&amp;AF1747&amp;"|"&amp;AG1747</f>
        <v>City Hotel|0|60|2016|June|26|21|0|3|2|0|0|BB|FRA|Online TA|TA/TO|0|0|0|A|A|0|No Deposit|9||0|Transient|99.9|0|1|Check-Out|42545</v>
      </c>
      <c r="AI1747" s="14" t="str">
        <f aca="false">IF(COUNTIF($AH$4:$AH$2603,AH1747)&gt;1,"Duplicate","Unique")</f>
        <v>Unique</v>
      </c>
      <c r="AJ1747" s="14" t="str">
        <f aca="false">IF(COUNTBLANK(B1747:AG1747)&gt;0,"Missing ("&amp;COUNTBLANK(B1747:AG1747)&amp;")","Complete")</f>
        <v>Missing (1)</v>
      </c>
    </row>
    <row r="1748" customFormat="false" ht="15" hidden="false" customHeight="false" outlineLevel="0" collapsed="false">
      <c r="A1748" s="0" t="n">
        <v>1745</v>
      </c>
      <c r="B1748" s="0" t="s">
        <v>90</v>
      </c>
      <c r="C1748" s="0" t="n">
        <v>0</v>
      </c>
      <c r="D1748" s="0" t="n">
        <v>9</v>
      </c>
      <c r="E1748" s="0" t="n">
        <v>2017</v>
      </c>
      <c r="F1748" s="0" t="s">
        <v>126</v>
      </c>
      <c r="G1748" s="0" t="n">
        <v>1</v>
      </c>
      <c r="H1748" s="0" t="n">
        <v>2</v>
      </c>
      <c r="I1748" s="0" t="n">
        <v>1</v>
      </c>
      <c r="J1748" s="0" t="n">
        <v>3</v>
      </c>
      <c r="K1748" s="0" t="n">
        <v>2</v>
      </c>
      <c r="L1748" s="0" t="n">
        <v>1</v>
      </c>
      <c r="M1748" s="0" t="n">
        <v>0</v>
      </c>
      <c r="N1748" s="0" t="s">
        <v>82</v>
      </c>
      <c r="O1748" s="0" t="s">
        <v>158</v>
      </c>
      <c r="P1748" s="0" t="s">
        <v>93</v>
      </c>
      <c r="Q1748" s="0" t="s">
        <v>94</v>
      </c>
      <c r="R1748" s="0" t="n">
        <v>0</v>
      </c>
      <c r="S1748" s="0" t="n">
        <v>0</v>
      </c>
      <c r="T1748" s="0" t="n">
        <v>0</v>
      </c>
      <c r="U1748" s="0" t="s">
        <v>95</v>
      </c>
      <c r="V1748" s="0" t="s">
        <v>95</v>
      </c>
      <c r="W1748" s="0" t="n">
        <v>0</v>
      </c>
      <c r="X1748" s="0" t="s">
        <v>86</v>
      </c>
      <c r="Y1748" s="0" t="n">
        <v>9</v>
      </c>
      <c r="AA1748" s="0" t="n">
        <v>0</v>
      </c>
      <c r="AB1748" s="0" t="s">
        <v>87</v>
      </c>
      <c r="AC1748" s="0" t="n">
        <v>116.15</v>
      </c>
      <c r="AD1748" s="0" t="n">
        <v>0</v>
      </c>
      <c r="AE1748" s="0" t="n">
        <v>0</v>
      </c>
      <c r="AF1748" s="0" t="s">
        <v>88</v>
      </c>
      <c r="AG1748" s="13" t="n">
        <v>42741</v>
      </c>
      <c r="AH1748" s="0" t="str">
        <f aca="false">B1748&amp;"|"&amp;C1748&amp;"|"&amp;D1748&amp;"|"&amp;E1748&amp;"|"&amp;F1748&amp;"|"&amp;G1748&amp;"|"&amp;H1748&amp;"|"&amp;I1748&amp;"|"&amp;J1748&amp;"|"&amp;K1748&amp;"|"&amp;L1748&amp;"|"&amp;M1748&amp;"|"&amp;N1748&amp;"|"&amp;O1748&amp;"|"&amp;P1748&amp;"|"&amp;Q1748&amp;"|"&amp;R1748&amp;"|"&amp;S1748&amp;"|"&amp;T1748&amp;"|"&amp;U1748&amp;"|"&amp;V1748&amp;"|"&amp;W1748&amp;"|"&amp;X1748&amp;"|"&amp;Y1748&amp;"|"&amp;Z1748&amp;"|"&amp;AA1748&amp;"|"&amp;AB1748&amp;"|"&amp;AC1748&amp;"|"&amp;AD1748&amp;"|"&amp;AE1748&amp;"|"&amp;AF1748&amp;"|"&amp;AG1748</f>
        <v>City Hotel|0|9|2017|January|1|2|1|3|2|1|0|BB|ITA|Online TA|TA/TO|0|0|0|A|A|0|No Deposit|9||0|Transient|116.15|0|0|Check-Out|42741</v>
      </c>
      <c r="AI1748" s="0" t="str">
        <f aca="false">IF(COUNTIF($AH$4:$AH$2603,AH1748)&gt;1,"Duplicate","Unique")</f>
        <v>Unique</v>
      </c>
      <c r="AJ1748" s="0" t="str">
        <f aca="false">IF(COUNTBLANK(B1748:AG1748)&gt;0,"Missing ("&amp;COUNTBLANK(B1748:AG1748)&amp;")","Complete")</f>
        <v>Missing (1)</v>
      </c>
    </row>
    <row r="1749" customFormat="false" ht="15" hidden="false" customHeight="false" outlineLevel="0" collapsed="false">
      <c r="A1749" s="14" t="n">
        <v>1746</v>
      </c>
      <c r="B1749" s="14" t="s">
        <v>90</v>
      </c>
      <c r="C1749" s="14" t="n">
        <v>0</v>
      </c>
      <c r="D1749" s="14" t="n">
        <v>129</v>
      </c>
      <c r="E1749" s="14" t="n">
        <v>2017</v>
      </c>
      <c r="F1749" s="14" t="s">
        <v>135</v>
      </c>
      <c r="G1749" s="14" t="n">
        <v>26</v>
      </c>
      <c r="H1749" s="14" t="n">
        <v>28</v>
      </c>
      <c r="I1749" s="14" t="n">
        <v>0</v>
      </c>
      <c r="J1749" s="14" t="n">
        <v>3</v>
      </c>
      <c r="K1749" s="14" t="n">
        <v>2</v>
      </c>
      <c r="L1749" s="14" t="n">
        <v>0</v>
      </c>
      <c r="M1749" s="14" t="n">
        <v>0</v>
      </c>
      <c r="N1749" s="14" t="s">
        <v>82</v>
      </c>
      <c r="O1749" s="14" t="s">
        <v>150</v>
      </c>
      <c r="P1749" s="14" t="s">
        <v>84</v>
      </c>
      <c r="Q1749" s="14" t="s">
        <v>84</v>
      </c>
      <c r="R1749" s="14" t="n">
        <v>0</v>
      </c>
      <c r="S1749" s="14" t="n">
        <v>0</v>
      </c>
      <c r="T1749" s="14" t="n">
        <v>0</v>
      </c>
      <c r="U1749" s="14" t="s">
        <v>95</v>
      </c>
      <c r="V1749" s="14" t="s">
        <v>95</v>
      </c>
      <c r="W1749" s="14" t="n">
        <v>0</v>
      </c>
      <c r="X1749" s="14" t="s">
        <v>86</v>
      </c>
      <c r="Y1749" s="14" t="n">
        <v>14</v>
      </c>
      <c r="Z1749" s="14"/>
      <c r="AA1749" s="14" t="n">
        <v>0</v>
      </c>
      <c r="AB1749" s="14" t="s">
        <v>87</v>
      </c>
      <c r="AC1749" s="14" t="n">
        <v>99</v>
      </c>
      <c r="AD1749" s="14" t="n">
        <v>0</v>
      </c>
      <c r="AE1749" s="14" t="n">
        <v>1</v>
      </c>
      <c r="AF1749" s="14" t="s">
        <v>88</v>
      </c>
      <c r="AG1749" s="15" t="n">
        <v>42917</v>
      </c>
      <c r="AH1749" s="14" t="str">
        <f aca="false">B1749&amp;"|"&amp;C1749&amp;"|"&amp;D1749&amp;"|"&amp;E1749&amp;"|"&amp;F1749&amp;"|"&amp;G1749&amp;"|"&amp;H1749&amp;"|"&amp;I1749&amp;"|"&amp;J1749&amp;"|"&amp;K1749&amp;"|"&amp;L1749&amp;"|"&amp;M1749&amp;"|"&amp;N1749&amp;"|"&amp;O1749&amp;"|"&amp;P1749&amp;"|"&amp;Q1749&amp;"|"&amp;R1749&amp;"|"&amp;S1749&amp;"|"&amp;T1749&amp;"|"&amp;U1749&amp;"|"&amp;V1749&amp;"|"&amp;W1749&amp;"|"&amp;X1749&amp;"|"&amp;Y1749&amp;"|"&amp;Z1749&amp;"|"&amp;AA1749&amp;"|"&amp;AB1749&amp;"|"&amp;AC1749&amp;"|"&amp;AD1749&amp;"|"&amp;AE1749&amp;"|"&amp;AF1749&amp;"|"&amp;AG1749</f>
        <v>City Hotel|0|129|2017|June|26|28|0|3|2|0|0|BB|NOR|Direct|Direct|0|0|0|A|A|0|No Deposit|14||0|Transient|99|0|1|Check-Out|42917</v>
      </c>
      <c r="AI1749" s="14" t="str">
        <f aca="false">IF(COUNTIF($AH$4:$AH$2603,AH1749)&gt;1,"Duplicate","Unique")</f>
        <v>Unique</v>
      </c>
      <c r="AJ1749" s="14" t="str">
        <f aca="false">IF(COUNTBLANK(B1749:AG1749)&gt;0,"Missing ("&amp;COUNTBLANK(B1749:AG1749)&amp;")","Complete")</f>
        <v>Missing (1)</v>
      </c>
    </row>
    <row r="1750" customFormat="false" ht="15" hidden="false" customHeight="false" outlineLevel="0" collapsed="false">
      <c r="A1750" s="0" t="n">
        <v>1747</v>
      </c>
      <c r="B1750" s="0" t="s">
        <v>80</v>
      </c>
      <c r="C1750" s="0" t="n">
        <v>1</v>
      </c>
      <c r="D1750" s="0" t="n">
        <v>13</v>
      </c>
      <c r="E1750" s="0" t="n">
        <v>2017</v>
      </c>
      <c r="F1750" s="0" t="s">
        <v>119</v>
      </c>
      <c r="G1750" s="0" t="n">
        <v>35</v>
      </c>
      <c r="H1750" s="0" t="n">
        <v>31</v>
      </c>
      <c r="I1750" s="0" t="n">
        <v>1</v>
      </c>
      <c r="J1750" s="0" t="n">
        <v>3</v>
      </c>
      <c r="K1750" s="0" t="n">
        <v>2</v>
      </c>
      <c r="L1750" s="0" t="n">
        <v>2</v>
      </c>
      <c r="M1750" s="0" t="n">
        <v>0</v>
      </c>
      <c r="N1750" s="0" t="s">
        <v>82</v>
      </c>
      <c r="O1750" s="0" t="s">
        <v>158</v>
      </c>
      <c r="P1750" s="0" t="s">
        <v>93</v>
      </c>
      <c r="Q1750" s="0" t="s">
        <v>94</v>
      </c>
      <c r="R1750" s="0" t="n">
        <v>0</v>
      </c>
      <c r="S1750" s="0" t="n">
        <v>0</v>
      </c>
      <c r="T1750" s="0" t="n">
        <v>0</v>
      </c>
      <c r="U1750" s="0" t="s">
        <v>156</v>
      </c>
      <c r="V1750" s="0" t="s">
        <v>156</v>
      </c>
      <c r="W1750" s="0" t="n">
        <v>0</v>
      </c>
      <c r="X1750" s="0" t="s">
        <v>86</v>
      </c>
      <c r="Y1750" s="0" t="n">
        <v>240</v>
      </c>
      <c r="AA1750" s="0" t="n">
        <v>0</v>
      </c>
      <c r="AB1750" s="0" t="s">
        <v>87</v>
      </c>
      <c r="AC1750" s="0" t="n">
        <v>222.5</v>
      </c>
      <c r="AD1750" s="0" t="n">
        <v>0</v>
      </c>
      <c r="AE1750" s="0" t="n">
        <v>1</v>
      </c>
      <c r="AF1750" s="0" t="s">
        <v>96</v>
      </c>
      <c r="AG1750" s="13" t="n">
        <v>42966</v>
      </c>
      <c r="AH1750" s="0" t="str">
        <f aca="false">B1750&amp;"|"&amp;C1750&amp;"|"&amp;D1750&amp;"|"&amp;E1750&amp;"|"&amp;F1750&amp;"|"&amp;G1750&amp;"|"&amp;H1750&amp;"|"&amp;I1750&amp;"|"&amp;J1750&amp;"|"&amp;K1750&amp;"|"&amp;L1750&amp;"|"&amp;M1750&amp;"|"&amp;N1750&amp;"|"&amp;O1750&amp;"|"&amp;P1750&amp;"|"&amp;Q1750&amp;"|"&amp;R1750&amp;"|"&amp;S1750&amp;"|"&amp;T1750&amp;"|"&amp;U1750&amp;"|"&amp;V1750&amp;"|"&amp;W1750&amp;"|"&amp;X1750&amp;"|"&amp;Y1750&amp;"|"&amp;Z1750&amp;"|"&amp;AA1750&amp;"|"&amp;AB1750&amp;"|"&amp;AC1750&amp;"|"&amp;AD1750&amp;"|"&amp;AE1750&amp;"|"&amp;AF1750&amp;"|"&amp;AG1750</f>
        <v>Resort Hotel|1|13|2017|August|35|31|1|3|2|2|0|BB|ITA|Online TA|TA/TO|0|0|0|C|C|0|No Deposit|240||0|Transient|222.5|0|1|Canceled|42966</v>
      </c>
      <c r="AI1750" s="0" t="str">
        <f aca="false">IF(COUNTIF($AH$4:$AH$2603,AH1750)&gt;1,"Duplicate","Unique")</f>
        <v>Unique</v>
      </c>
      <c r="AJ1750" s="0" t="str">
        <f aca="false">IF(COUNTBLANK(B1750:AG1750)&gt;0,"Missing ("&amp;COUNTBLANK(B1750:AG1750)&amp;")","Complete")</f>
        <v>Missing (1)</v>
      </c>
    </row>
    <row r="1751" customFormat="false" ht="15" hidden="false" customHeight="false" outlineLevel="0" collapsed="false">
      <c r="A1751" s="14" t="n">
        <v>1748</v>
      </c>
      <c r="B1751" s="14" t="s">
        <v>80</v>
      </c>
      <c r="C1751" s="14" t="n">
        <v>1</v>
      </c>
      <c r="D1751" s="14" t="n">
        <v>260</v>
      </c>
      <c r="E1751" s="14" t="n">
        <v>2015</v>
      </c>
      <c r="F1751" s="14" t="s">
        <v>114</v>
      </c>
      <c r="G1751" s="14" t="n">
        <v>38</v>
      </c>
      <c r="H1751" s="14" t="n">
        <v>19</v>
      </c>
      <c r="I1751" s="14" t="n">
        <v>2</v>
      </c>
      <c r="J1751" s="14" t="n">
        <v>5</v>
      </c>
      <c r="K1751" s="14" t="n">
        <v>2</v>
      </c>
      <c r="L1751" s="14" t="n">
        <v>0</v>
      </c>
      <c r="M1751" s="14" t="n">
        <v>0</v>
      </c>
      <c r="N1751" s="14" t="s">
        <v>82</v>
      </c>
      <c r="O1751" s="14" t="s">
        <v>92</v>
      </c>
      <c r="P1751" s="14" t="s">
        <v>99</v>
      </c>
      <c r="Q1751" s="14" t="s">
        <v>94</v>
      </c>
      <c r="R1751" s="14" t="n">
        <v>0</v>
      </c>
      <c r="S1751" s="14" t="n">
        <v>1</v>
      </c>
      <c r="T1751" s="14" t="n">
        <v>0</v>
      </c>
      <c r="U1751" s="14" t="s">
        <v>95</v>
      </c>
      <c r="V1751" s="14" t="s">
        <v>95</v>
      </c>
      <c r="W1751" s="14" t="n">
        <v>0</v>
      </c>
      <c r="X1751" s="14" t="s">
        <v>120</v>
      </c>
      <c r="Y1751" s="14" t="n">
        <v>96</v>
      </c>
      <c r="Z1751" s="14"/>
      <c r="AA1751" s="14" t="n">
        <v>0</v>
      </c>
      <c r="AB1751" s="14" t="s">
        <v>87</v>
      </c>
      <c r="AC1751" s="14" t="n">
        <v>54.99</v>
      </c>
      <c r="AD1751" s="14" t="n">
        <v>0</v>
      </c>
      <c r="AE1751" s="14" t="n">
        <v>0</v>
      </c>
      <c r="AF1751" s="14" t="s">
        <v>96</v>
      </c>
      <c r="AG1751" s="15" t="n">
        <v>42172</v>
      </c>
      <c r="AH1751" s="14" t="str">
        <f aca="false">B1751&amp;"|"&amp;C1751&amp;"|"&amp;D1751&amp;"|"&amp;E1751&amp;"|"&amp;F1751&amp;"|"&amp;G1751&amp;"|"&amp;H1751&amp;"|"&amp;I1751&amp;"|"&amp;J1751&amp;"|"&amp;K1751&amp;"|"&amp;L1751&amp;"|"&amp;M1751&amp;"|"&amp;N1751&amp;"|"&amp;O1751&amp;"|"&amp;P1751&amp;"|"&amp;Q1751&amp;"|"&amp;R1751&amp;"|"&amp;S1751&amp;"|"&amp;T1751&amp;"|"&amp;U1751&amp;"|"&amp;V1751&amp;"|"&amp;W1751&amp;"|"&amp;X1751&amp;"|"&amp;Y1751&amp;"|"&amp;Z1751&amp;"|"&amp;AA1751&amp;"|"&amp;AB1751&amp;"|"&amp;AC1751&amp;"|"&amp;AD1751&amp;"|"&amp;AE1751&amp;"|"&amp;AF1751&amp;"|"&amp;AG1751</f>
        <v>Resort Hotel|1|260|2015|September|38|19|2|5|2|0|0|BB|PRT|Offline TA/TO|TA/TO|0|1|0|A|A|0|Non Refund|96||0|Transient|54.99|0|0|Canceled|42172</v>
      </c>
      <c r="AI1751" s="14" t="str">
        <f aca="false">IF(COUNTIF($AH$4:$AH$2603,AH1751)&gt;1,"Duplicate","Unique")</f>
        <v>Duplicate</v>
      </c>
      <c r="AJ1751" s="14" t="str">
        <f aca="false">IF(COUNTBLANK(B1751:AG1751)&gt;0,"Missing ("&amp;COUNTBLANK(B1751:AG1751)&amp;")","Complete")</f>
        <v>Missing (1)</v>
      </c>
    </row>
    <row r="1752" customFormat="false" ht="15" hidden="false" customHeight="false" outlineLevel="0" collapsed="false">
      <c r="A1752" s="0" t="n">
        <v>1749</v>
      </c>
      <c r="B1752" s="0" t="s">
        <v>80</v>
      </c>
      <c r="C1752" s="0" t="n">
        <v>0</v>
      </c>
      <c r="D1752" s="0" t="n">
        <v>74</v>
      </c>
      <c r="E1752" s="0" t="n">
        <v>2017</v>
      </c>
      <c r="F1752" s="0" t="s">
        <v>126</v>
      </c>
      <c r="G1752" s="0" t="n">
        <v>4</v>
      </c>
      <c r="H1752" s="0" t="n">
        <v>24</v>
      </c>
      <c r="I1752" s="0" t="n">
        <v>1</v>
      </c>
      <c r="J1752" s="0" t="n">
        <v>5</v>
      </c>
      <c r="K1752" s="0" t="n">
        <v>2</v>
      </c>
      <c r="L1752" s="0" t="n">
        <v>0</v>
      </c>
      <c r="M1752" s="0" t="n">
        <v>0</v>
      </c>
      <c r="N1752" s="0" t="s">
        <v>112</v>
      </c>
      <c r="O1752" s="0" t="s">
        <v>122</v>
      </c>
      <c r="P1752" s="0" t="s">
        <v>93</v>
      </c>
      <c r="Q1752" s="0" t="s">
        <v>94</v>
      </c>
      <c r="R1752" s="0" t="n">
        <v>0</v>
      </c>
      <c r="S1752" s="0" t="n">
        <v>0</v>
      </c>
      <c r="T1752" s="0" t="n">
        <v>0</v>
      </c>
      <c r="U1752" s="0" t="s">
        <v>124</v>
      </c>
      <c r="V1752" s="0" t="s">
        <v>124</v>
      </c>
      <c r="W1752" s="0" t="n">
        <v>0</v>
      </c>
      <c r="X1752" s="0" t="s">
        <v>86</v>
      </c>
      <c r="Y1752" s="0" t="n">
        <v>240</v>
      </c>
      <c r="AA1752" s="0" t="n">
        <v>0</v>
      </c>
      <c r="AB1752" s="0" t="s">
        <v>87</v>
      </c>
      <c r="AC1752" s="0" t="n">
        <v>99</v>
      </c>
      <c r="AD1752" s="0" t="n">
        <v>1</v>
      </c>
      <c r="AE1752" s="0" t="n">
        <v>2</v>
      </c>
      <c r="AF1752" s="0" t="s">
        <v>88</v>
      </c>
      <c r="AG1752" s="13" t="n">
        <v>42765</v>
      </c>
      <c r="AH1752" s="0" t="str">
        <f aca="false">B1752&amp;"|"&amp;C1752&amp;"|"&amp;D1752&amp;"|"&amp;E1752&amp;"|"&amp;F1752&amp;"|"&amp;G1752&amp;"|"&amp;H1752&amp;"|"&amp;I1752&amp;"|"&amp;J1752&amp;"|"&amp;K1752&amp;"|"&amp;L1752&amp;"|"&amp;M1752&amp;"|"&amp;N1752&amp;"|"&amp;O1752&amp;"|"&amp;P1752&amp;"|"&amp;Q1752&amp;"|"&amp;R1752&amp;"|"&amp;S1752&amp;"|"&amp;T1752&amp;"|"&amp;U1752&amp;"|"&amp;V1752&amp;"|"&amp;W1752&amp;"|"&amp;X1752&amp;"|"&amp;Y1752&amp;"|"&amp;Z1752&amp;"|"&amp;AA1752&amp;"|"&amp;AB1752&amp;"|"&amp;AC1752&amp;"|"&amp;AD1752&amp;"|"&amp;AE1752&amp;"|"&amp;AF1752&amp;"|"&amp;AG1752</f>
        <v>Resort Hotel|0|74|2017|January|4|24|1|5|2|0|0|HB|FRA|Online TA|TA/TO|0|0|0|E|E|0|No Deposit|240||0|Transient|99|1|2|Check-Out|42765</v>
      </c>
      <c r="AI1752" s="0" t="str">
        <f aca="false">IF(COUNTIF($AH$4:$AH$2603,AH1752)&gt;1,"Duplicate","Unique")</f>
        <v>Unique</v>
      </c>
      <c r="AJ1752" s="0" t="str">
        <f aca="false">IF(COUNTBLANK(B1752:AG1752)&gt;0,"Missing ("&amp;COUNTBLANK(B1752:AG1752)&amp;")","Complete")</f>
        <v>Missing (1)</v>
      </c>
    </row>
    <row r="1753" customFormat="false" ht="15" hidden="false" customHeight="false" outlineLevel="0" collapsed="false">
      <c r="A1753" s="14" t="n">
        <v>1750</v>
      </c>
      <c r="B1753" s="14" t="s">
        <v>90</v>
      </c>
      <c r="C1753" s="14" t="n">
        <v>1</v>
      </c>
      <c r="D1753" s="14" t="n">
        <v>350</v>
      </c>
      <c r="E1753" s="14" t="n">
        <v>2017</v>
      </c>
      <c r="F1753" s="14" t="s">
        <v>91</v>
      </c>
      <c r="G1753" s="14" t="n">
        <v>29</v>
      </c>
      <c r="H1753" s="14" t="n">
        <v>17</v>
      </c>
      <c r="I1753" s="14" t="n">
        <v>2</v>
      </c>
      <c r="J1753" s="14" t="n">
        <v>5</v>
      </c>
      <c r="K1753" s="14" t="n">
        <v>2</v>
      </c>
      <c r="L1753" s="14" t="n">
        <v>0</v>
      </c>
      <c r="M1753" s="14" t="n">
        <v>0</v>
      </c>
      <c r="N1753" s="14" t="s">
        <v>82</v>
      </c>
      <c r="O1753" s="14" t="s">
        <v>122</v>
      </c>
      <c r="P1753" s="14" t="s">
        <v>93</v>
      </c>
      <c r="Q1753" s="14" t="s">
        <v>94</v>
      </c>
      <c r="R1753" s="14" t="n">
        <v>0</v>
      </c>
      <c r="S1753" s="14" t="n">
        <v>0</v>
      </c>
      <c r="T1753" s="14" t="n">
        <v>0</v>
      </c>
      <c r="U1753" s="14" t="s">
        <v>109</v>
      </c>
      <c r="V1753" s="14" t="s">
        <v>109</v>
      </c>
      <c r="W1753" s="14" t="n">
        <v>0</v>
      </c>
      <c r="X1753" s="14" t="s">
        <v>86</v>
      </c>
      <c r="Y1753" s="14" t="n">
        <v>9</v>
      </c>
      <c r="Z1753" s="14"/>
      <c r="AA1753" s="14" t="n">
        <v>0</v>
      </c>
      <c r="AB1753" s="14" t="s">
        <v>87</v>
      </c>
      <c r="AC1753" s="14" t="n">
        <v>113.4</v>
      </c>
      <c r="AD1753" s="14" t="n">
        <v>0</v>
      </c>
      <c r="AE1753" s="14" t="n">
        <v>1</v>
      </c>
      <c r="AF1753" s="14" t="s">
        <v>96</v>
      </c>
      <c r="AG1753" s="15" t="n">
        <v>42695</v>
      </c>
      <c r="AH1753" s="14" t="str">
        <f aca="false">B1753&amp;"|"&amp;C1753&amp;"|"&amp;D1753&amp;"|"&amp;E1753&amp;"|"&amp;F1753&amp;"|"&amp;G1753&amp;"|"&amp;H1753&amp;"|"&amp;I1753&amp;"|"&amp;J1753&amp;"|"&amp;K1753&amp;"|"&amp;L1753&amp;"|"&amp;M1753&amp;"|"&amp;N1753&amp;"|"&amp;O1753&amp;"|"&amp;P1753&amp;"|"&amp;Q1753&amp;"|"&amp;R1753&amp;"|"&amp;S1753&amp;"|"&amp;T1753&amp;"|"&amp;U1753&amp;"|"&amp;V1753&amp;"|"&amp;W1753&amp;"|"&amp;X1753&amp;"|"&amp;Y1753&amp;"|"&amp;Z1753&amp;"|"&amp;AA1753&amp;"|"&amp;AB1753&amp;"|"&amp;AC1753&amp;"|"&amp;AD1753&amp;"|"&amp;AE1753&amp;"|"&amp;AF1753&amp;"|"&amp;AG1753</f>
        <v>City Hotel|1|350|2017|July|29|17|2|5|2|0|0|BB|FRA|Online TA|TA/TO|0|0|0|D|D|0|No Deposit|9||0|Transient|113.4|0|1|Canceled|42695</v>
      </c>
      <c r="AI1753" s="14" t="str">
        <f aca="false">IF(COUNTIF($AH$4:$AH$2603,AH1753)&gt;1,"Duplicate","Unique")</f>
        <v>Unique</v>
      </c>
      <c r="AJ1753" s="14" t="str">
        <f aca="false">IF(COUNTBLANK(B1753:AG1753)&gt;0,"Missing ("&amp;COUNTBLANK(B1753:AG1753)&amp;")","Complete")</f>
        <v>Missing (1)</v>
      </c>
    </row>
    <row r="1754" customFormat="false" ht="15" hidden="false" customHeight="false" outlineLevel="0" collapsed="false">
      <c r="A1754" s="0" t="n">
        <v>1751</v>
      </c>
      <c r="B1754" s="0" t="s">
        <v>90</v>
      </c>
      <c r="C1754" s="0" t="n">
        <v>1</v>
      </c>
      <c r="D1754" s="0" t="n">
        <v>204</v>
      </c>
      <c r="E1754" s="0" t="n">
        <v>2017</v>
      </c>
      <c r="F1754" s="0" t="s">
        <v>91</v>
      </c>
      <c r="G1754" s="0" t="n">
        <v>30</v>
      </c>
      <c r="H1754" s="0" t="n">
        <v>27</v>
      </c>
      <c r="I1754" s="0" t="n">
        <v>0</v>
      </c>
      <c r="J1754" s="0" t="n">
        <v>1</v>
      </c>
      <c r="K1754" s="0" t="n">
        <v>2</v>
      </c>
      <c r="L1754" s="0" t="n">
        <v>0</v>
      </c>
      <c r="M1754" s="0" t="n">
        <v>0</v>
      </c>
      <c r="N1754" s="0" t="s">
        <v>82</v>
      </c>
      <c r="O1754" s="0" t="s">
        <v>158</v>
      </c>
      <c r="P1754" s="0" t="s">
        <v>93</v>
      </c>
      <c r="Q1754" s="0" t="s">
        <v>94</v>
      </c>
      <c r="R1754" s="0" t="n">
        <v>0</v>
      </c>
      <c r="S1754" s="0" t="n">
        <v>0</v>
      </c>
      <c r="T1754" s="0" t="n">
        <v>0</v>
      </c>
      <c r="U1754" s="0" t="s">
        <v>109</v>
      </c>
      <c r="V1754" s="0" t="s">
        <v>109</v>
      </c>
      <c r="W1754" s="0" t="n">
        <v>2</v>
      </c>
      <c r="X1754" s="0" t="s">
        <v>86</v>
      </c>
      <c r="Y1754" s="0" t="n">
        <v>9</v>
      </c>
      <c r="AA1754" s="0" t="n">
        <v>0</v>
      </c>
      <c r="AB1754" s="0" t="s">
        <v>87</v>
      </c>
      <c r="AC1754" s="0" t="n">
        <v>180</v>
      </c>
      <c r="AD1754" s="0" t="n">
        <v>0</v>
      </c>
      <c r="AE1754" s="0" t="n">
        <v>0</v>
      </c>
      <c r="AF1754" s="0" t="s">
        <v>96</v>
      </c>
      <c r="AG1754" s="13" t="n">
        <v>42800</v>
      </c>
      <c r="AH1754" s="0" t="str">
        <f aca="false">B1754&amp;"|"&amp;C1754&amp;"|"&amp;D1754&amp;"|"&amp;E1754&amp;"|"&amp;F1754&amp;"|"&amp;G1754&amp;"|"&amp;H1754&amp;"|"&amp;I1754&amp;"|"&amp;J1754&amp;"|"&amp;K1754&amp;"|"&amp;L1754&amp;"|"&amp;M1754&amp;"|"&amp;N1754&amp;"|"&amp;O1754&amp;"|"&amp;P1754&amp;"|"&amp;Q1754&amp;"|"&amp;R1754&amp;"|"&amp;S1754&amp;"|"&amp;T1754&amp;"|"&amp;U1754&amp;"|"&amp;V1754&amp;"|"&amp;W1754&amp;"|"&amp;X1754&amp;"|"&amp;Y1754&amp;"|"&amp;Z1754&amp;"|"&amp;AA1754&amp;"|"&amp;AB1754&amp;"|"&amp;AC1754&amp;"|"&amp;AD1754&amp;"|"&amp;AE1754&amp;"|"&amp;AF1754&amp;"|"&amp;AG1754</f>
        <v>City Hotel|1|204|2017|July|30|27|0|1|2|0|0|BB|ITA|Online TA|TA/TO|0|0|0|D|D|2|No Deposit|9||0|Transient|180|0|0|Canceled|42800</v>
      </c>
      <c r="AI1754" s="0" t="str">
        <f aca="false">IF(COUNTIF($AH$4:$AH$2603,AH1754)&gt;1,"Duplicate","Unique")</f>
        <v>Unique</v>
      </c>
      <c r="AJ1754" s="0" t="str">
        <f aca="false">IF(COUNTBLANK(B1754:AG1754)&gt;0,"Missing ("&amp;COUNTBLANK(B1754:AG1754)&amp;")","Complete")</f>
        <v>Missing (1)</v>
      </c>
    </row>
    <row r="1755" customFormat="false" ht="15" hidden="false" customHeight="false" outlineLevel="0" collapsed="false">
      <c r="A1755" s="14" t="n">
        <v>1752</v>
      </c>
      <c r="B1755" s="14" t="s">
        <v>80</v>
      </c>
      <c r="C1755" s="14" t="n">
        <v>1</v>
      </c>
      <c r="D1755" s="14" t="n">
        <v>183</v>
      </c>
      <c r="E1755" s="14" t="n">
        <v>2016</v>
      </c>
      <c r="F1755" s="14" t="s">
        <v>106</v>
      </c>
      <c r="G1755" s="14" t="n">
        <v>16</v>
      </c>
      <c r="H1755" s="14" t="n">
        <v>16</v>
      </c>
      <c r="I1755" s="14" t="n">
        <v>1</v>
      </c>
      <c r="J1755" s="14" t="n">
        <v>1</v>
      </c>
      <c r="K1755" s="14" t="n">
        <v>2</v>
      </c>
      <c r="L1755" s="14" t="n">
        <v>0</v>
      </c>
      <c r="M1755" s="14" t="n">
        <v>0</v>
      </c>
      <c r="N1755" s="14" t="s">
        <v>112</v>
      </c>
      <c r="O1755" s="14" t="s">
        <v>92</v>
      </c>
      <c r="P1755" s="14" t="s">
        <v>116</v>
      </c>
      <c r="Q1755" s="14" t="s">
        <v>94</v>
      </c>
      <c r="R1755" s="14" t="n">
        <v>0</v>
      </c>
      <c r="S1755" s="14" t="n">
        <v>0</v>
      </c>
      <c r="T1755" s="14" t="n">
        <v>0</v>
      </c>
      <c r="U1755" s="14" t="s">
        <v>95</v>
      </c>
      <c r="V1755" s="14" t="s">
        <v>95</v>
      </c>
      <c r="W1755" s="14" t="n">
        <v>0</v>
      </c>
      <c r="X1755" s="14" t="s">
        <v>120</v>
      </c>
      <c r="Y1755" s="14" t="n">
        <v>298</v>
      </c>
      <c r="Z1755" s="14"/>
      <c r="AA1755" s="14" t="n">
        <v>0</v>
      </c>
      <c r="AB1755" s="14" t="s">
        <v>101</v>
      </c>
      <c r="AC1755" s="14" t="n">
        <v>85</v>
      </c>
      <c r="AD1755" s="14" t="n">
        <v>0</v>
      </c>
      <c r="AE1755" s="14" t="n">
        <v>0</v>
      </c>
      <c r="AF1755" s="14" t="s">
        <v>96</v>
      </c>
      <c r="AG1755" s="15" t="n">
        <v>42445</v>
      </c>
      <c r="AH1755" s="14" t="str">
        <f aca="false">B1755&amp;"|"&amp;C1755&amp;"|"&amp;D1755&amp;"|"&amp;E1755&amp;"|"&amp;F1755&amp;"|"&amp;G1755&amp;"|"&amp;H1755&amp;"|"&amp;I1755&amp;"|"&amp;J1755&amp;"|"&amp;K1755&amp;"|"&amp;L1755&amp;"|"&amp;M1755&amp;"|"&amp;N1755&amp;"|"&amp;O1755&amp;"|"&amp;P1755&amp;"|"&amp;Q1755&amp;"|"&amp;R1755&amp;"|"&amp;S1755&amp;"|"&amp;T1755&amp;"|"&amp;U1755&amp;"|"&amp;V1755&amp;"|"&amp;W1755&amp;"|"&amp;X1755&amp;"|"&amp;Y1755&amp;"|"&amp;Z1755&amp;"|"&amp;AA1755&amp;"|"&amp;AB1755&amp;"|"&amp;AC1755&amp;"|"&amp;AD1755&amp;"|"&amp;AE1755&amp;"|"&amp;AF1755&amp;"|"&amp;AG1755</f>
        <v>Resort Hotel|1|183|2016|April|16|16|1|1|2|0|0|HB|PRT|Groups|TA/TO|0|0|0|A|A|0|Non Refund|298||0|Transient-Party|85|0|0|Canceled|42445</v>
      </c>
      <c r="AI1755" s="14" t="str">
        <f aca="false">IF(COUNTIF($AH$4:$AH$2603,AH1755)&gt;1,"Duplicate","Unique")</f>
        <v>Unique</v>
      </c>
      <c r="AJ1755" s="14" t="str">
        <f aca="false">IF(COUNTBLANK(B1755:AG1755)&gt;0,"Missing ("&amp;COUNTBLANK(B1755:AG1755)&amp;")","Complete")</f>
        <v>Missing (1)</v>
      </c>
    </row>
    <row r="1756" customFormat="false" ht="15" hidden="false" customHeight="false" outlineLevel="0" collapsed="false">
      <c r="A1756" s="0" t="n">
        <v>1753</v>
      </c>
      <c r="B1756" s="0" t="s">
        <v>80</v>
      </c>
      <c r="C1756" s="0" t="n">
        <v>0</v>
      </c>
      <c r="D1756" s="0" t="n">
        <v>2</v>
      </c>
      <c r="E1756" s="0" t="n">
        <v>2016</v>
      </c>
      <c r="F1756" s="0" t="s">
        <v>119</v>
      </c>
      <c r="G1756" s="0" t="n">
        <v>35</v>
      </c>
      <c r="H1756" s="0" t="n">
        <v>26</v>
      </c>
      <c r="I1756" s="0" t="n">
        <v>2</v>
      </c>
      <c r="J1756" s="0" t="n">
        <v>2</v>
      </c>
      <c r="K1756" s="0" t="n">
        <v>2</v>
      </c>
      <c r="L1756" s="0" t="n">
        <v>1</v>
      </c>
      <c r="M1756" s="0" t="n">
        <v>0</v>
      </c>
      <c r="N1756" s="0" t="s">
        <v>82</v>
      </c>
      <c r="O1756" s="0" t="s">
        <v>83</v>
      </c>
      <c r="P1756" s="0" t="s">
        <v>93</v>
      </c>
      <c r="Q1756" s="0" t="s">
        <v>94</v>
      </c>
      <c r="R1756" s="0" t="n">
        <v>0</v>
      </c>
      <c r="S1756" s="0" t="n">
        <v>0</v>
      </c>
      <c r="T1756" s="0" t="n">
        <v>0</v>
      </c>
      <c r="U1756" s="0" t="s">
        <v>95</v>
      </c>
      <c r="V1756" s="0" t="s">
        <v>95</v>
      </c>
      <c r="W1756" s="0" t="n">
        <v>1</v>
      </c>
      <c r="X1756" s="0" t="s">
        <v>86</v>
      </c>
      <c r="Y1756" s="0" t="n">
        <v>240</v>
      </c>
      <c r="AA1756" s="0" t="n">
        <v>0</v>
      </c>
      <c r="AB1756" s="0" t="s">
        <v>101</v>
      </c>
      <c r="AC1756" s="0" t="n">
        <v>199</v>
      </c>
      <c r="AD1756" s="0" t="n">
        <v>0</v>
      </c>
      <c r="AE1756" s="0" t="n">
        <v>3</v>
      </c>
      <c r="AF1756" s="0" t="s">
        <v>88</v>
      </c>
      <c r="AG1756" s="13" t="n">
        <v>42612</v>
      </c>
      <c r="AH1756" s="0" t="str">
        <f aca="false">B1756&amp;"|"&amp;C1756&amp;"|"&amp;D1756&amp;"|"&amp;E1756&amp;"|"&amp;F1756&amp;"|"&amp;G1756&amp;"|"&amp;H1756&amp;"|"&amp;I1756&amp;"|"&amp;J1756&amp;"|"&amp;K1756&amp;"|"&amp;L1756&amp;"|"&amp;M1756&amp;"|"&amp;N1756&amp;"|"&amp;O1756&amp;"|"&amp;P1756&amp;"|"&amp;Q1756&amp;"|"&amp;R1756&amp;"|"&amp;S1756&amp;"|"&amp;T1756&amp;"|"&amp;U1756&amp;"|"&amp;V1756&amp;"|"&amp;W1756&amp;"|"&amp;X1756&amp;"|"&amp;Y1756&amp;"|"&amp;Z1756&amp;"|"&amp;AA1756&amp;"|"&amp;AB1756&amp;"|"&amp;AC1756&amp;"|"&amp;AD1756&amp;"|"&amp;AE1756&amp;"|"&amp;AF1756&amp;"|"&amp;AG1756</f>
        <v>Resort Hotel|0|2|2016|August|35|26|2|2|2|1|0|BB|GBR|Online TA|TA/TO|0|0|0|A|A|1|No Deposit|240||0|Transient-Party|199|0|3|Check-Out|42612</v>
      </c>
      <c r="AI1756" s="0" t="str">
        <f aca="false">IF(COUNTIF($AH$4:$AH$2603,AH1756)&gt;1,"Duplicate","Unique")</f>
        <v>Unique</v>
      </c>
      <c r="AJ1756" s="0" t="str">
        <f aca="false">IF(COUNTBLANK(B1756:AG1756)&gt;0,"Missing ("&amp;COUNTBLANK(B1756:AG1756)&amp;")","Complete")</f>
        <v>Missing (1)</v>
      </c>
    </row>
    <row r="1757" customFormat="false" ht="15" hidden="false" customHeight="false" outlineLevel="0" collapsed="false">
      <c r="A1757" s="14" t="n">
        <v>1754</v>
      </c>
      <c r="B1757" s="14" t="s">
        <v>80</v>
      </c>
      <c r="C1757" s="14" t="n">
        <v>0</v>
      </c>
      <c r="D1757" s="14" t="n">
        <v>42</v>
      </c>
      <c r="E1757" s="14" t="n">
        <v>2016</v>
      </c>
      <c r="F1757" s="14" t="s">
        <v>106</v>
      </c>
      <c r="G1757" s="14" t="n">
        <v>15</v>
      </c>
      <c r="H1757" s="14" t="n">
        <v>5</v>
      </c>
      <c r="I1757" s="14" t="n">
        <v>2</v>
      </c>
      <c r="J1757" s="14" t="n">
        <v>7</v>
      </c>
      <c r="K1757" s="14" t="n">
        <v>2</v>
      </c>
      <c r="L1757" s="14" t="n">
        <v>0</v>
      </c>
      <c r="M1757" s="14" t="n">
        <v>0</v>
      </c>
      <c r="N1757" s="14" t="s">
        <v>112</v>
      </c>
      <c r="O1757" s="14" t="s">
        <v>108</v>
      </c>
      <c r="P1757" s="14" t="s">
        <v>99</v>
      </c>
      <c r="Q1757" s="14" t="s">
        <v>94</v>
      </c>
      <c r="R1757" s="14" t="n">
        <v>0</v>
      </c>
      <c r="S1757" s="14" t="n">
        <v>0</v>
      </c>
      <c r="T1757" s="14" t="n">
        <v>0</v>
      </c>
      <c r="U1757" s="14" t="s">
        <v>95</v>
      </c>
      <c r="V1757" s="14" t="s">
        <v>156</v>
      </c>
      <c r="W1757" s="14" t="n">
        <v>0</v>
      </c>
      <c r="X1757" s="14" t="s">
        <v>86</v>
      </c>
      <c r="Y1757" s="14" t="n">
        <v>75</v>
      </c>
      <c r="Z1757" s="14"/>
      <c r="AA1757" s="14" t="n">
        <v>0</v>
      </c>
      <c r="AB1757" s="14" t="s">
        <v>87</v>
      </c>
      <c r="AC1757" s="14" t="n">
        <v>64.78</v>
      </c>
      <c r="AD1757" s="14" t="n">
        <v>0</v>
      </c>
      <c r="AE1757" s="14" t="n">
        <v>0</v>
      </c>
      <c r="AF1757" s="14" t="s">
        <v>88</v>
      </c>
      <c r="AG1757" s="15" t="n">
        <v>42474</v>
      </c>
      <c r="AH1757" s="14" t="str">
        <f aca="false">B1757&amp;"|"&amp;C1757&amp;"|"&amp;D1757&amp;"|"&amp;E1757&amp;"|"&amp;F1757&amp;"|"&amp;G1757&amp;"|"&amp;H1757&amp;"|"&amp;I1757&amp;"|"&amp;J1757&amp;"|"&amp;K1757&amp;"|"&amp;L1757&amp;"|"&amp;M1757&amp;"|"&amp;N1757&amp;"|"&amp;O1757&amp;"|"&amp;P1757&amp;"|"&amp;Q1757&amp;"|"&amp;R1757&amp;"|"&amp;S1757&amp;"|"&amp;T1757&amp;"|"&amp;U1757&amp;"|"&amp;V1757&amp;"|"&amp;W1757&amp;"|"&amp;X1757&amp;"|"&amp;Y1757&amp;"|"&amp;Z1757&amp;"|"&amp;AA1757&amp;"|"&amp;AB1757&amp;"|"&amp;AC1757&amp;"|"&amp;AD1757&amp;"|"&amp;AE1757&amp;"|"&amp;AF1757&amp;"|"&amp;AG1757</f>
        <v>Resort Hotel|0|42|2016|April|15|5|2|7|2|0|0|HB|DEU|Offline TA/TO|TA/TO|0|0|0|A|C|0|No Deposit|75||0|Transient|64.78|0|0|Check-Out|42474</v>
      </c>
      <c r="AI1757" s="14" t="str">
        <f aca="false">IF(COUNTIF($AH$4:$AH$2603,AH1757)&gt;1,"Duplicate","Unique")</f>
        <v>Unique</v>
      </c>
      <c r="AJ1757" s="14" t="str">
        <f aca="false">IF(COUNTBLANK(B1757:AG1757)&gt;0,"Missing ("&amp;COUNTBLANK(B1757:AG1757)&amp;")","Complete")</f>
        <v>Missing (1)</v>
      </c>
    </row>
    <row r="1758" customFormat="false" ht="15" hidden="false" customHeight="false" outlineLevel="0" collapsed="false">
      <c r="A1758" s="0" t="n">
        <v>1755</v>
      </c>
      <c r="B1758" s="0" t="s">
        <v>90</v>
      </c>
      <c r="C1758" s="0" t="n">
        <v>0</v>
      </c>
      <c r="D1758" s="0" t="n">
        <v>115</v>
      </c>
      <c r="E1758" s="0" t="n">
        <v>2016</v>
      </c>
      <c r="F1758" s="0" t="s">
        <v>103</v>
      </c>
      <c r="G1758" s="0" t="n">
        <v>12</v>
      </c>
      <c r="H1758" s="0" t="n">
        <v>18</v>
      </c>
      <c r="I1758" s="0" t="n">
        <v>0</v>
      </c>
      <c r="J1758" s="0" t="n">
        <v>2</v>
      </c>
      <c r="K1758" s="0" t="n">
        <v>2</v>
      </c>
      <c r="L1758" s="0" t="n">
        <v>0</v>
      </c>
      <c r="M1758" s="0" t="n">
        <v>0</v>
      </c>
      <c r="N1758" s="0" t="s">
        <v>112</v>
      </c>
      <c r="O1758" s="0" t="s">
        <v>92</v>
      </c>
      <c r="P1758" s="0" t="s">
        <v>116</v>
      </c>
      <c r="Q1758" s="0" t="s">
        <v>94</v>
      </c>
      <c r="R1758" s="0" t="n">
        <v>0</v>
      </c>
      <c r="S1758" s="0" t="n">
        <v>0</v>
      </c>
      <c r="T1758" s="0" t="n">
        <v>0</v>
      </c>
      <c r="U1758" s="0" t="s">
        <v>95</v>
      </c>
      <c r="V1758" s="0" t="s">
        <v>95</v>
      </c>
      <c r="W1758" s="0" t="n">
        <v>0</v>
      </c>
      <c r="X1758" s="0" t="s">
        <v>86</v>
      </c>
      <c r="Y1758" s="0" t="n">
        <v>1</v>
      </c>
      <c r="AA1758" s="0" t="n">
        <v>0</v>
      </c>
      <c r="AB1758" s="0" t="s">
        <v>101</v>
      </c>
      <c r="AC1758" s="0" t="n">
        <v>90</v>
      </c>
      <c r="AD1758" s="0" t="n">
        <v>0</v>
      </c>
      <c r="AE1758" s="0" t="n">
        <v>0</v>
      </c>
      <c r="AF1758" s="0" t="s">
        <v>88</v>
      </c>
      <c r="AG1758" s="13" t="n">
        <v>42449</v>
      </c>
      <c r="AH1758" s="0" t="str">
        <f aca="false">B1758&amp;"|"&amp;C1758&amp;"|"&amp;D1758&amp;"|"&amp;E1758&amp;"|"&amp;F1758&amp;"|"&amp;G1758&amp;"|"&amp;H1758&amp;"|"&amp;I1758&amp;"|"&amp;J1758&amp;"|"&amp;K1758&amp;"|"&amp;L1758&amp;"|"&amp;M1758&amp;"|"&amp;N1758&amp;"|"&amp;O1758&amp;"|"&amp;P1758&amp;"|"&amp;Q1758&amp;"|"&amp;R1758&amp;"|"&amp;S1758&amp;"|"&amp;T1758&amp;"|"&amp;U1758&amp;"|"&amp;V1758&amp;"|"&amp;W1758&amp;"|"&amp;X1758&amp;"|"&amp;Y1758&amp;"|"&amp;Z1758&amp;"|"&amp;AA1758&amp;"|"&amp;AB1758&amp;"|"&amp;AC1758&amp;"|"&amp;AD1758&amp;"|"&amp;AE1758&amp;"|"&amp;AF1758&amp;"|"&amp;AG1758</f>
        <v>City Hotel|0|115|2016|March|12|18|0|2|2|0|0|HB|PRT|Groups|TA/TO|0|0|0|A|A|0|No Deposit|1||0|Transient-Party|90|0|0|Check-Out|42449</v>
      </c>
      <c r="AI1758" s="0" t="str">
        <f aca="false">IF(COUNTIF($AH$4:$AH$2603,AH1758)&gt;1,"Duplicate","Unique")</f>
        <v>Unique</v>
      </c>
      <c r="AJ1758" s="0" t="str">
        <f aca="false">IF(COUNTBLANK(B1758:AG1758)&gt;0,"Missing ("&amp;COUNTBLANK(B1758:AG1758)&amp;")","Complete")</f>
        <v>Missing (1)</v>
      </c>
    </row>
    <row r="1759" customFormat="false" ht="15" hidden="false" customHeight="false" outlineLevel="0" collapsed="false">
      <c r="A1759" s="14" t="n">
        <v>1756</v>
      </c>
      <c r="B1759" s="14" t="s">
        <v>80</v>
      </c>
      <c r="C1759" s="14" t="n">
        <v>0</v>
      </c>
      <c r="D1759" s="14" t="n">
        <v>276</v>
      </c>
      <c r="E1759" s="14" t="n">
        <v>2017</v>
      </c>
      <c r="F1759" s="14" t="s">
        <v>106</v>
      </c>
      <c r="G1759" s="14" t="n">
        <v>16</v>
      </c>
      <c r="H1759" s="14" t="n">
        <v>22</v>
      </c>
      <c r="I1759" s="14" t="n">
        <v>2</v>
      </c>
      <c r="J1759" s="14" t="n">
        <v>5</v>
      </c>
      <c r="K1759" s="14" t="n">
        <v>1</v>
      </c>
      <c r="L1759" s="14" t="n">
        <v>0</v>
      </c>
      <c r="M1759" s="14" t="n">
        <v>0</v>
      </c>
      <c r="N1759" s="14" t="s">
        <v>129</v>
      </c>
      <c r="O1759" s="14" t="s">
        <v>104</v>
      </c>
      <c r="P1759" s="14" t="s">
        <v>116</v>
      </c>
      <c r="Q1759" s="14" t="s">
        <v>94</v>
      </c>
      <c r="R1759" s="14" t="n">
        <v>0</v>
      </c>
      <c r="S1759" s="14" t="n">
        <v>0</v>
      </c>
      <c r="T1759" s="14" t="n">
        <v>0</v>
      </c>
      <c r="U1759" s="14" t="s">
        <v>95</v>
      </c>
      <c r="V1759" s="14" t="s">
        <v>109</v>
      </c>
      <c r="W1759" s="14" t="n">
        <v>0</v>
      </c>
      <c r="X1759" s="14" t="s">
        <v>86</v>
      </c>
      <c r="Y1759" s="14" t="n">
        <v>527</v>
      </c>
      <c r="Z1759" s="14"/>
      <c r="AA1759" s="14" t="n">
        <v>0</v>
      </c>
      <c r="AB1759" s="14" t="s">
        <v>101</v>
      </c>
      <c r="AC1759" s="14" t="n">
        <v>72</v>
      </c>
      <c r="AD1759" s="14" t="n">
        <v>0</v>
      </c>
      <c r="AE1759" s="14" t="n">
        <v>0</v>
      </c>
      <c r="AF1759" s="14" t="s">
        <v>88</v>
      </c>
      <c r="AG1759" s="15" t="n">
        <v>42854</v>
      </c>
      <c r="AH1759" s="14" t="str">
        <f aca="false">B1759&amp;"|"&amp;C1759&amp;"|"&amp;D1759&amp;"|"&amp;E1759&amp;"|"&amp;F1759&amp;"|"&amp;G1759&amp;"|"&amp;H1759&amp;"|"&amp;I1759&amp;"|"&amp;J1759&amp;"|"&amp;K1759&amp;"|"&amp;L1759&amp;"|"&amp;M1759&amp;"|"&amp;N1759&amp;"|"&amp;O1759&amp;"|"&amp;P1759&amp;"|"&amp;Q1759&amp;"|"&amp;R1759&amp;"|"&amp;S1759&amp;"|"&amp;T1759&amp;"|"&amp;U1759&amp;"|"&amp;V1759&amp;"|"&amp;W1759&amp;"|"&amp;X1759&amp;"|"&amp;Y1759&amp;"|"&amp;Z1759&amp;"|"&amp;AA1759&amp;"|"&amp;AB1759&amp;"|"&amp;AC1759&amp;"|"&amp;AD1759&amp;"|"&amp;AE1759&amp;"|"&amp;AF1759&amp;"|"&amp;AG1759</f>
        <v>Resort Hotel|0|276|2017|April|16|22|2|5|1|0|0|Undefined|SWE|Groups|TA/TO|0|0|0|A|D|0|No Deposit|527||0|Transient-Party|72|0|0|Check-Out|42854</v>
      </c>
      <c r="AI1759" s="14" t="str">
        <f aca="false">IF(COUNTIF($AH$4:$AH$2603,AH1759)&gt;1,"Duplicate","Unique")</f>
        <v>Unique</v>
      </c>
      <c r="AJ1759" s="14" t="str">
        <f aca="false">IF(COUNTBLANK(B1759:AG1759)&gt;0,"Missing ("&amp;COUNTBLANK(B1759:AG1759)&amp;")","Complete")</f>
        <v>Missing (1)</v>
      </c>
    </row>
    <row r="1760" customFormat="false" ht="15" hidden="false" customHeight="false" outlineLevel="0" collapsed="false">
      <c r="A1760" s="0" t="n">
        <v>1757</v>
      </c>
      <c r="B1760" s="0" t="s">
        <v>90</v>
      </c>
      <c r="C1760" s="0" t="n">
        <v>1</v>
      </c>
      <c r="D1760" s="0" t="n">
        <v>164</v>
      </c>
      <c r="E1760" s="0" t="n">
        <v>2017</v>
      </c>
      <c r="F1760" s="0" t="s">
        <v>121</v>
      </c>
      <c r="G1760" s="0" t="n">
        <v>20</v>
      </c>
      <c r="H1760" s="0" t="n">
        <v>15</v>
      </c>
      <c r="I1760" s="0" t="n">
        <v>1</v>
      </c>
      <c r="J1760" s="0" t="n">
        <v>2</v>
      </c>
      <c r="K1760" s="0" t="n">
        <v>1</v>
      </c>
      <c r="L1760" s="0" t="n">
        <v>0</v>
      </c>
      <c r="M1760" s="0" t="n">
        <v>0</v>
      </c>
      <c r="N1760" s="0" t="s">
        <v>82</v>
      </c>
      <c r="O1760" s="0" t="s">
        <v>92</v>
      </c>
      <c r="P1760" s="0" t="s">
        <v>116</v>
      </c>
      <c r="Q1760" s="0" t="s">
        <v>94</v>
      </c>
      <c r="R1760" s="0" t="n">
        <v>0</v>
      </c>
      <c r="S1760" s="0" t="n">
        <v>0</v>
      </c>
      <c r="T1760" s="0" t="n">
        <v>0</v>
      </c>
      <c r="U1760" s="0" t="s">
        <v>95</v>
      </c>
      <c r="V1760" s="0" t="s">
        <v>95</v>
      </c>
      <c r="W1760" s="0" t="n">
        <v>0</v>
      </c>
      <c r="X1760" s="0" t="s">
        <v>120</v>
      </c>
      <c r="AA1760" s="0" t="n">
        <v>0</v>
      </c>
      <c r="AB1760" s="0" t="s">
        <v>87</v>
      </c>
      <c r="AC1760" s="0" t="n">
        <v>160</v>
      </c>
      <c r="AD1760" s="0" t="n">
        <v>0</v>
      </c>
      <c r="AE1760" s="0" t="n">
        <v>0</v>
      </c>
      <c r="AF1760" s="0" t="s">
        <v>96</v>
      </c>
      <c r="AG1760" s="13" t="n">
        <v>42766</v>
      </c>
      <c r="AH1760" s="0" t="str">
        <f aca="false">B1760&amp;"|"&amp;C1760&amp;"|"&amp;D1760&amp;"|"&amp;E1760&amp;"|"&amp;F1760&amp;"|"&amp;G1760&amp;"|"&amp;H1760&amp;"|"&amp;I1760&amp;"|"&amp;J1760&amp;"|"&amp;K1760&amp;"|"&amp;L1760&amp;"|"&amp;M1760&amp;"|"&amp;N1760&amp;"|"&amp;O1760&amp;"|"&amp;P1760&amp;"|"&amp;Q1760&amp;"|"&amp;R1760&amp;"|"&amp;S1760&amp;"|"&amp;T1760&amp;"|"&amp;U1760&amp;"|"&amp;V1760&amp;"|"&amp;W1760&amp;"|"&amp;X1760&amp;"|"&amp;Y1760&amp;"|"&amp;Z1760&amp;"|"&amp;AA1760&amp;"|"&amp;AB1760&amp;"|"&amp;AC1760&amp;"|"&amp;AD1760&amp;"|"&amp;AE1760&amp;"|"&amp;AF1760&amp;"|"&amp;AG1760</f>
        <v>City Hotel|1|164|2017|May|20|15|1|2|1|0|0|BB|PRT|Groups|TA/TO|0|0|0|A|A|0|Non Refund|||0|Transient|160|0|0|Canceled|42766</v>
      </c>
      <c r="AI1760" s="0" t="str">
        <f aca="false">IF(COUNTIF($AH$4:$AH$2603,AH1760)&gt;1,"Duplicate","Unique")</f>
        <v>Duplicate</v>
      </c>
      <c r="AJ1760" s="0" t="str">
        <f aca="false">IF(COUNTBLANK(B1760:AG1760)&gt;0,"Missing ("&amp;COUNTBLANK(B1760:AG1760)&amp;")","Complete")</f>
        <v>Missing (2)</v>
      </c>
    </row>
    <row r="1761" customFormat="false" ht="15" hidden="false" customHeight="false" outlineLevel="0" collapsed="false">
      <c r="A1761" s="14" t="n">
        <v>1758</v>
      </c>
      <c r="B1761" s="14" t="s">
        <v>80</v>
      </c>
      <c r="C1761" s="14" t="n">
        <v>0</v>
      </c>
      <c r="D1761" s="14" t="n">
        <v>224</v>
      </c>
      <c r="E1761" s="14" t="n">
        <v>2016</v>
      </c>
      <c r="F1761" s="14" t="s">
        <v>121</v>
      </c>
      <c r="G1761" s="14" t="n">
        <v>22</v>
      </c>
      <c r="H1761" s="14" t="n">
        <v>25</v>
      </c>
      <c r="I1761" s="14" t="n">
        <v>1</v>
      </c>
      <c r="J1761" s="14" t="n">
        <v>4</v>
      </c>
      <c r="K1761" s="14" t="n">
        <v>1</v>
      </c>
      <c r="L1761" s="14" t="n">
        <v>0</v>
      </c>
      <c r="M1761" s="14" t="n">
        <v>0</v>
      </c>
      <c r="N1761" s="14" t="s">
        <v>82</v>
      </c>
      <c r="O1761" s="14" t="s">
        <v>83</v>
      </c>
      <c r="P1761" s="14" t="s">
        <v>116</v>
      </c>
      <c r="Q1761" s="14" t="s">
        <v>84</v>
      </c>
      <c r="R1761" s="14" t="n">
        <v>0</v>
      </c>
      <c r="S1761" s="14" t="n">
        <v>0</v>
      </c>
      <c r="T1761" s="14" t="n">
        <v>0</v>
      </c>
      <c r="U1761" s="14" t="s">
        <v>95</v>
      </c>
      <c r="V1761" s="14" t="s">
        <v>95</v>
      </c>
      <c r="W1761" s="14" t="n">
        <v>5</v>
      </c>
      <c r="X1761" s="14" t="s">
        <v>86</v>
      </c>
      <c r="Y1761" s="14"/>
      <c r="Z1761" s="14" t="n">
        <v>223</v>
      </c>
      <c r="AA1761" s="14" t="n">
        <v>0</v>
      </c>
      <c r="AB1761" s="14" t="s">
        <v>101</v>
      </c>
      <c r="AC1761" s="14" t="n">
        <v>40</v>
      </c>
      <c r="AD1761" s="14" t="n">
        <v>0</v>
      </c>
      <c r="AE1761" s="14" t="n">
        <v>0</v>
      </c>
      <c r="AF1761" s="14" t="s">
        <v>88</v>
      </c>
      <c r="AG1761" s="15" t="n">
        <v>42520</v>
      </c>
      <c r="AH1761" s="14" t="str">
        <f aca="false">B1761&amp;"|"&amp;C1761&amp;"|"&amp;D1761&amp;"|"&amp;E1761&amp;"|"&amp;F1761&amp;"|"&amp;G1761&amp;"|"&amp;H1761&amp;"|"&amp;I1761&amp;"|"&amp;J1761&amp;"|"&amp;K1761&amp;"|"&amp;L1761&amp;"|"&amp;M1761&amp;"|"&amp;N1761&amp;"|"&amp;O1761&amp;"|"&amp;P1761&amp;"|"&amp;Q1761&amp;"|"&amp;R1761&amp;"|"&amp;S1761&amp;"|"&amp;T1761&amp;"|"&amp;U1761&amp;"|"&amp;V1761&amp;"|"&amp;W1761&amp;"|"&amp;X1761&amp;"|"&amp;Y1761&amp;"|"&amp;Z1761&amp;"|"&amp;AA1761&amp;"|"&amp;AB1761&amp;"|"&amp;AC1761&amp;"|"&amp;AD1761&amp;"|"&amp;AE1761&amp;"|"&amp;AF1761&amp;"|"&amp;AG1761</f>
        <v>Resort Hotel|0|224|2016|May|22|25|1|4|1|0|0|BB|GBR|Groups|Direct|0|0|0|A|A|5|No Deposit||223|0|Transient-Party|40|0|0|Check-Out|42520</v>
      </c>
      <c r="AI1761" s="14" t="str">
        <f aca="false">IF(COUNTIF($AH$4:$AH$2603,AH1761)&gt;1,"Duplicate","Unique")</f>
        <v>Unique</v>
      </c>
      <c r="AJ1761" s="14" t="str">
        <f aca="false">IF(COUNTBLANK(B1761:AG1761)&gt;0,"Missing ("&amp;COUNTBLANK(B1761:AG1761)&amp;")","Complete")</f>
        <v>Missing (1)</v>
      </c>
    </row>
    <row r="1762" customFormat="false" ht="15" hidden="false" customHeight="false" outlineLevel="0" collapsed="false">
      <c r="A1762" s="0" t="n">
        <v>1759</v>
      </c>
      <c r="B1762" s="0" t="s">
        <v>80</v>
      </c>
      <c r="C1762" s="0" t="n">
        <v>1</v>
      </c>
      <c r="D1762" s="0" t="n">
        <v>238</v>
      </c>
      <c r="E1762" s="0" t="n">
        <v>2017</v>
      </c>
      <c r="F1762" s="0" t="s">
        <v>118</v>
      </c>
      <c r="G1762" s="0" t="n">
        <v>6</v>
      </c>
      <c r="H1762" s="0" t="n">
        <v>10</v>
      </c>
      <c r="I1762" s="0" t="n">
        <v>0</v>
      </c>
      <c r="J1762" s="0" t="n">
        <v>2</v>
      </c>
      <c r="K1762" s="0" t="n">
        <v>2</v>
      </c>
      <c r="L1762" s="0" t="n">
        <v>0</v>
      </c>
      <c r="M1762" s="0" t="n">
        <v>0</v>
      </c>
      <c r="N1762" s="0" t="s">
        <v>112</v>
      </c>
      <c r="O1762" s="0" t="s">
        <v>92</v>
      </c>
      <c r="P1762" s="0" t="s">
        <v>116</v>
      </c>
      <c r="Q1762" s="0" t="s">
        <v>94</v>
      </c>
      <c r="R1762" s="0" t="n">
        <v>0</v>
      </c>
      <c r="S1762" s="0" t="n">
        <v>0</v>
      </c>
      <c r="T1762" s="0" t="n">
        <v>0</v>
      </c>
      <c r="U1762" s="0" t="s">
        <v>95</v>
      </c>
      <c r="V1762" s="0" t="s">
        <v>95</v>
      </c>
      <c r="W1762" s="0" t="n">
        <v>0</v>
      </c>
      <c r="X1762" s="0" t="s">
        <v>120</v>
      </c>
      <c r="Y1762" s="0" t="n">
        <v>155</v>
      </c>
      <c r="AA1762" s="0" t="n">
        <v>0</v>
      </c>
      <c r="AB1762" s="0" t="s">
        <v>87</v>
      </c>
      <c r="AC1762" s="0" t="n">
        <v>54</v>
      </c>
      <c r="AD1762" s="0" t="n">
        <v>0</v>
      </c>
      <c r="AE1762" s="0" t="n">
        <v>0</v>
      </c>
      <c r="AF1762" s="0" t="s">
        <v>96</v>
      </c>
      <c r="AG1762" s="13" t="n">
        <v>42719</v>
      </c>
      <c r="AH1762" s="0" t="str">
        <f aca="false">B1762&amp;"|"&amp;C1762&amp;"|"&amp;D1762&amp;"|"&amp;E1762&amp;"|"&amp;F1762&amp;"|"&amp;G1762&amp;"|"&amp;H1762&amp;"|"&amp;I1762&amp;"|"&amp;J1762&amp;"|"&amp;K1762&amp;"|"&amp;L1762&amp;"|"&amp;M1762&amp;"|"&amp;N1762&amp;"|"&amp;O1762&amp;"|"&amp;P1762&amp;"|"&amp;Q1762&amp;"|"&amp;R1762&amp;"|"&amp;S1762&amp;"|"&amp;T1762&amp;"|"&amp;U1762&amp;"|"&amp;V1762&amp;"|"&amp;W1762&amp;"|"&amp;X1762&amp;"|"&amp;Y1762&amp;"|"&amp;Z1762&amp;"|"&amp;AA1762&amp;"|"&amp;AB1762&amp;"|"&amp;AC1762&amp;"|"&amp;AD1762&amp;"|"&amp;AE1762&amp;"|"&amp;AF1762&amp;"|"&amp;AG1762</f>
        <v>Resort Hotel|1|238|2017|February|6|10|0|2|2|0|0|HB|PRT|Groups|TA/TO|0|0|0|A|A|0|Non Refund|155||0|Transient|54|0|0|Canceled|42719</v>
      </c>
      <c r="AI1762" s="0" t="str">
        <f aca="false">IF(COUNTIF($AH$4:$AH$2603,AH1762)&gt;1,"Duplicate","Unique")</f>
        <v>Duplicate</v>
      </c>
      <c r="AJ1762" s="0" t="str">
        <f aca="false">IF(COUNTBLANK(B1762:AG1762)&gt;0,"Missing ("&amp;COUNTBLANK(B1762:AG1762)&amp;")","Complete")</f>
        <v>Missing (1)</v>
      </c>
    </row>
    <row r="1763" customFormat="false" ht="15" hidden="false" customHeight="false" outlineLevel="0" collapsed="false">
      <c r="A1763" s="14" t="n">
        <v>1760</v>
      </c>
      <c r="B1763" s="14" t="s">
        <v>80</v>
      </c>
      <c r="C1763" s="14" t="n">
        <v>0</v>
      </c>
      <c r="D1763" s="14" t="n">
        <v>4</v>
      </c>
      <c r="E1763" s="14" t="n">
        <v>2017</v>
      </c>
      <c r="F1763" s="14" t="s">
        <v>121</v>
      </c>
      <c r="G1763" s="14" t="n">
        <v>18</v>
      </c>
      <c r="H1763" s="14" t="n">
        <v>2</v>
      </c>
      <c r="I1763" s="14" t="n">
        <v>0</v>
      </c>
      <c r="J1763" s="14" t="n">
        <v>2</v>
      </c>
      <c r="K1763" s="14" t="n">
        <v>1</v>
      </c>
      <c r="L1763" s="14" t="n">
        <v>0</v>
      </c>
      <c r="M1763" s="14" t="n">
        <v>0</v>
      </c>
      <c r="N1763" s="14" t="s">
        <v>82</v>
      </c>
      <c r="O1763" s="14" t="s">
        <v>92</v>
      </c>
      <c r="P1763" s="14" t="s">
        <v>84</v>
      </c>
      <c r="Q1763" s="14" t="s">
        <v>84</v>
      </c>
      <c r="R1763" s="14" t="n">
        <v>0</v>
      </c>
      <c r="S1763" s="14" t="n">
        <v>0</v>
      </c>
      <c r="T1763" s="14" t="n">
        <v>0</v>
      </c>
      <c r="U1763" s="14" t="s">
        <v>95</v>
      </c>
      <c r="V1763" s="14" t="s">
        <v>95</v>
      </c>
      <c r="W1763" s="14" t="n">
        <v>1</v>
      </c>
      <c r="X1763" s="14" t="s">
        <v>86</v>
      </c>
      <c r="Y1763" s="14"/>
      <c r="Z1763" s="14"/>
      <c r="AA1763" s="14" t="n">
        <v>0</v>
      </c>
      <c r="AB1763" s="14" t="s">
        <v>87</v>
      </c>
      <c r="AC1763" s="14" t="n">
        <v>58.9</v>
      </c>
      <c r="AD1763" s="14" t="n">
        <v>0</v>
      </c>
      <c r="AE1763" s="14" t="n">
        <v>0</v>
      </c>
      <c r="AF1763" s="14" t="s">
        <v>88</v>
      </c>
      <c r="AG1763" s="15" t="n">
        <v>42859</v>
      </c>
      <c r="AH1763" s="14" t="str">
        <f aca="false">B1763&amp;"|"&amp;C1763&amp;"|"&amp;D1763&amp;"|"&amp;E1763&amp;"|"&amp;F1763&amp;"|"&amp;G1763&amp;"|"&amp;H1763&amp;"|"&amp;I1763&amp;"|"&amp;J1763&amp;"|"&amp;K1763&amp;"|"&amp;L1763&amp;"|"&amp;M1763&amp;"|"&amp;N1763&amp;"|"&amp;O1763&amp;"|"&amp;P1763&amp;"|"&amp;Q1763&amp;"|"&amp;R1763&amp;"|"&amp;S1763&amp;"|"&amp;T1763&amp;"|"&amp;U1763&amp;"|"&amp;V1763&amp;"|"&amp;W1763&amp;"|"&amp;X1763&amp;"|"&amp;Y1763&amp;"|"&amp;Z1763&amp;"|"&amp;AA1763&amp;"|"&amp;AB1763&amp;"|"&amp;AC1763&amp;"|"&amp;AD1763&amp;"|"&amp;AE1763&amp;"|"&amp;AF1763&amp;"|"&amp;AG1763</f>
        <v>Resort Hotel|0|4|2017|May|18|2|0|2|1|0|0|BB|PRT|Direct|Direct|0|0|0|A|A|1|No Deposit|||0|Transient|58.9|0|0|Check-Out|42859</v>
      </c>
      <c r="AI1763" s="14" t="str">
        <f aca="false">IF(COUNTIF($AH$4:$AH$2603,AH1763)&gt;1,"Duplicate","Unique")</f>
        <v>Unique</v>
      </c>
      <c r="AJ1763" s="14" t="str">
        <f aca="false">IF(COUNTBLANK(B1763:AG1763)&gt;0,"Missing ("&amp;COUNTBLANK(B1763:AG1763)&amp;")","Complete")</f>
        <v>Missing (2)</v>
      </c>
    </row>
    <row r="1764" customFormat="false" ht="15" hidden="false" customHeight="false" outlineLevel="0" collapsed="false">
      <c r="A1764" s="0" t="n">
        <v>1761</v>
      </c>
      <c r="B1764" s="0" t="s">
        <v>80</v>
      </c>
      <c r="C1764" s="0" t="n">
        <v>0</v>
      </c>
      <c r="D1764" s="0" t="n">
        <v>152</v>
      </c>
      <c r="E1764" s="0" t="n">
        <v>2017</v>
      </c>
      <c r="F1764" s="0" t="s">
        <v>106</v>
      </c>
      <c r="G1764" s="0" t="n">
        <v>14</v>
      </c>
      <c r="H1764" s="0" t="n">
        <v>5</v>
      </c>
      <c r="I1764" s="0" t="n">
        <v>0</v>
      </c>
      <c r="J1764" s="0" t="n">
        <v>4</v>
      </c>
      <c r="K1764" s="0" t="n">
        <v>1</v>
      </c>
      <c r="L1764" s="0" t="n">
        <v>0</v>
      </c>
      <c r="M1764" s="0" t="n">
        <v>0</v>
      </c>
      <c r="N1764" s="0" t="s">
        <v>82</v>
      </c>
      <c r="O1764" s="0" t="s">
        <v>83</v>
      </c>
      <c r="P1764" s="0" t="s">
        <v>116</v>
      </c>
      <c r="Q1764" s="0" t="s">
        <v>94</v>
      </c>
      <c r="R1764" s="0" t="n">
        <v>0</v>
      </c>
      <c r="S1764" s="0" t="n">
        <v>0</v>
      </c>
      <c r="T1764" s="0" t="n">
        <v>0</v>
      </c>
      <c r="U1764" s="0" t="s">
        <v>95</v>
      </c>
      <c r="V1764" s="0" t="s">
        <v>124</v>
      </c>
      <c r="W1764" s="0" t="n">
        <v>2</v>
      </c>
      <c r="X1764" s="0" t="s">
        <v>86</v>
      </c>
      <c r="Z1764" s="0" t="n">
        <v>223</v>
      </c>
      <c r="AA1764" s="0" t="n">
        <v>0</v>
      </c>
      <c r="AB1764" s="0" t="s">
        <v>101</v>
      </c>
      <c r="AC1764" s="0" t="n">
        <v>42</v>
      </c>
      <c r="AD1764" s="0" t="n">
        <v>0</v>
      </c>
      <c r="AE1764" s="0" t="n">
        <v>0</v>
      </c>
      <c r="AF1764" s="0" t="s">
        <v>88</v>
      </c>
      <c r="AG1764" s="13" t="n">
        <v>42834</v>
      </c>
      <c r="AH1764" s="0" t="str">
        <f aca="false">B1764&amp;"|"&amp;C1764&amp;"|"&amp;D1764&amp;"|"&amp;E1764&amp;"|"&amp;F1764&amp;"|"&amp;G1764&amp;"|"&amp;H1764&amp;"|"&amp;I1764&amp;"|"&amp;J1764&amp;"|"&amp;K1764&amp;"|"&amp;L1764&amp;"|"&amp;M1764&amp;"|"&amp;N1764&amp;"|"&amp;O1764&amp;"|"&amp;P1764&amp;"|"&amp;Q1764&amp;"|"&amp;R1764&amp;"|"&amp;S1764&amp;"|"&amp;T1764&amp;"|"&amp;U1764&amp;"|"&amp;V1764&amp;"|"&amp;W1764&amp;"|"&amp;X1764&amp;"|"&amp;Y1764&amp;"|"&amp;Z1764&amp;"|"&amp;AA1764&amp;"|"&amp;AB1764&amp;"|"&amp;AC1764&amp;"|"&amp;AD1764&amp;"|"&amp;AE1764&amp;"|"&amp;AF1764&amp;"|"&amp;AG1764</f>
        <v>Resort Hotel|0|152|2017|April|14|5|0|4|1|0|0|BB|GBR|Groups|TA/TO|0|0|0|A|E|2|No Deposit||223|0|Transient-Party|42|0|0|Check-Out|42834</v>
      </c>
      <c r="AI1764" s="0" t="str">
        <f aca="false">IF(COUNTIF($AH$4:$AH$2603,AH1764)&gt;1,"Duplicate","Unique")</f>
        <v>Unique</v>
      </c>
      <c r="AJ1764" s="0" t="str">
        <f aca="false">IF(COUNTBLANK(B1764:AG1764)&gt;0,"Missing ("&amp;COUNTBLANK(B1764:AG1764)&amp;")","Complete")</f>
        <v>Missing (1)</v>
      </c>
    </row>
    <row r="1765" customFormat="false" ht="15" hidden="false" customHeight="false" outlineLevel="0" collapsed="false">
      <c r="A1765" s="14" t="n">
        <v>1762</v>
      </c>
      <c r="B1765" s="14" t="s">
        <v>90</v>
      </c>
      <c r="C1765" s="14" t="n">
        <v>1</v>
      </c>
      <c r="D1765" s="14" t="n">
        <v>177</v>
      </c>
      <c r="E1765" s="14" t="n">
        <v>2017</v>
      </c>
      <c r="F1765" s="14" t="s">
        <v>103</v>
      </c>
      <c r="G1765" s="14" t="n">
        <v>9</v>
      </c>
      <c r="H1765" s="14" t="n">
        <v>2</v>
      </c>
      <c r="I1765" s="14" t="n">
        <v>2</v>
      </c>
      <c r="J1765" s="14" t="n">
        <v>3</v>
      </c>
      <c r="K1765" s="14" t="n">
        <v>2</v>
      </c>
      <c r="L1765" s="14" t="n">
        <v>1</v>
      </c>
      <c r="M1765" s="14" t="n">
        <v>0</v>
      </c>
      <c r="N1765" s="14" t="s">
        <v>82</v>
      </c>
      <c r="O1765" s="14" t="s">
        <v>157</v>
      </c>
      <c r="P1765" s="14" t="s">
        <v>93</v>
      </c>
      <c r="Q1765" s="14" t="s">
        <v>94</v>
      </c>
      <c r="R1765" s="14" t="n">
        <v>0</v>
      </c>
      <c r="S1765" s="14" t="n">
        <v>0</v>
      </c>
      <c r="T1765" s="14" t="n">
        <v>0</v>
      </c>
      <c r="U1765" s="14" t="s">
        <v>95</v>
      </c>
      <c r="V1765" s="14" t="s">
        <v>95</v>
      </c>
      <c r="W1765" s="14" t="n">
        <v>0</v>
      </c>
      <c r="X1765" s="14" t="s">
        <v>86</v>
      </c>
      <c r="Y1765" s="14" t="n">
        <v>9</v>
      </c>
      <c r="Z1765" s="14"/>
      <c r="AA1765" s="14" t="n">
        <v>0</v>
      </c>
      <c r="AB1765" s="14" t="s">
        <v>87</v>
      </c>
      <c r="AC1765" s="14" t="n">
        <v>103.7</v>
      </c>
      <c r="AD1765" s="14" t="n">
        <v>0</v>
      </c>
      <c r="AE1765" s="14" t="n">
        <v>1</v>
      </c>
      <c r="AF1765" s="14" t="s">
        <v>96</v>
      </c>
      <c r="AG1765" s="15" t="n">
        <v>42629</v>
      </c>
      <c r="AH1765" s="14" t="str">
        <f aca="false">B1765&amp;"|"&amp;C1765&amp;"|"&amp;D1765&amp;"|"&amp;E1765&amp;"|"&amp;F1765&amp;"|"&amp;G1765&amp;"|"&amp;H1765&amp;"|"&amp;I1765&amp;"|"&amp;J1765&amp;"|"&amp;K1765&amp;"|"&amp;L1765&amp;"|"&amp;M1765&amp;"|"&amp;N1765&amp;"|"&amp;O1765&amp;"|"&amp;P1765&amp;"|"&amp;Q1765&amp;"|"&amp;R1765&amp;"|"&amp;S1765&amp;"|"&amp;T1765&amp;"|"&amp;U1765&amp;"|"&amp;V1765&amp;"|"&amp;W1765&amp;"|"&amp;X1765&amp;"|"&amp;Y1765&amp;"|"&amp;Z1765&amp;"|"&amp;AA1765&amp;"|"&amp;AB1765&amp;"|"&amp;AC1765&amp;"|"&amp;AD1765&amp;"|"&amp;AE1765&amp;"|"&amp;AF1765&amp;"|"&amp;AG1765</f>
        <v>City Hotel|1|177|2017|March|9|2|2|3|2|1|0|BB|MAR|Online TA|TA/TO|0|0|0|A|A|0|No Deposit|9||0|Transient|103.7|0|1|Canceled|42629</v>
      </c>
      <c r="AI1765" s="14" t="str">
        <f aca="false">IF(COUNTIF($AH$4:$AH$2603,AH1765)&gt;1,"Duplicate","Unique")</f>
        <v>Unique</v>
      </c>
      <c r="AJ1765" s="14" t="str">
        <f aca="false">IF(COUNTBLANK(B1765:AG1765)&gt;0,"Missing ("&amp;COUNTBLANK(B1765:AG1765)&amp;")","Complete")</f>
        <v>Missing (1)</v>
      </c>
    </row>
    <row r="1766" customFormat="false" ht="15" hidden="false" customHeight="false" outlineLevel="0" collapsed="false">
      <c r="A1766" s="0" t="n">
        <v>1763</v>
      </c>
      <c r="B1766" s="0" t="s">
        <v>90</v>
      </c>
      <c r="C1766" s="0" t="n">
        <v>0</v>
      </c>
      <c r="D1766" s="0" t="n">
        <v>72</v>
      </c>
      <c r="E1766" s="0" t="n">
        <v>2015</v>
      </c>
      <c r="F1766" s="0" t="s">
        <v>111</v>
      </c>
      <c r="G1766" s="0" t="n">
        <v>44</v>
      </c>
      <c r="H1766" s="0" t="n">
        <v>28</v>
      </c>
      <c r="I1766" s="0" t="n">
        <v>0</v>
      </c>
      <c r="J1766" s="0" t="n">
        <v>3</v>
      </c>
      <c r="K1766" s="0" t="n">
        <v>2</v>
      </c>
      <c r="L1766" s="0" t="n">
        <v>0</v>
      </c>
      <c r="M1766" s="0" t="n">
        <v>0</v>
      </c>
      <c r="N1766" s="0" t="s">
        <v>82</v>
      </c>
      <c r="O1766" s="0" t="s">
        <v>92</v>
      </c>
      <c r="P1766" s="0" t="s">
        <v>116</v>
      </c>
      <c r="Q1766" s="0" t="s">
        <v>94</v>
      </c>
      <c r="R1766" s="0" t="n">
        <v>0</v>
      </c>
      <c r="S1766" s="0" t="n">
        <v>0</v>
      </c>
      <c r="T1766" s="0" t="n">
        <v>0</v>
      </c>
      <c r="U1766" s="0" t="s">
        <v>95</v>
      </c>
      <c r="V1766" s="0" t="s">
        <v>95</v>
      </c>
      <c r="W1766" s="0" t="n">
        <v>0</v>
      </c>
      <c r="X1766" s="0" t="s">
        <v>86</v>
      </c>
      <c r="Y1766" s="0" t="n">
        <v>37</v>
      </c>
      <c r="AA1766" s="0" t="n">
        <v>58</v>
      </c>
      <c r="AB1766" s="0" t="s">
        <v>101</v>
      </c>
      <c r="AC1766" s="0" t="n">
        <v>85.67</v>
      </c>
      <c r="AD1766" s="0" t="n">
        <v>0</v>
      </c>
      <c r="AE1766" s="0" t="n">
        <v>0</v>
      </c>
      <c r="AF1766" s="0" t="s">
        <v>88</v>
      </c>
      <c r="AG1766" s="13" t="n">
        <v>42308</v>
      </c>
      <c r="AH1766" s="0" t="str">
        <f aca="false">B1766&amp;"|"&amp;C1766&amp;"|"&amp;D1766&amp;"|"&amp;E1766&amp;"|"&amp;F1766&amp;"|"&amp;G1766&amp;"|"&amp;H1766&amp;"|"&amp;I1766&amp;"|"&amp;J1766&amp;"|"&amp;K1766&amp;"|"&amp;L1766&amp;"|"&amp;M1766&amp;"|"&amp;N1766&amp;"|"&amp;O1766&amp;"|"&amp;P1766&amp;"|"&amp;Q1766&amp;"|"&amp;R1766&amp;"|"&amp;S1766&amp;"|"&amp;T1766&amp;"|"&amp;U1766&amp;"|"&amp;V1766&amp;"|"&amp;W1766&amp;"|"&amp;X1766&amp;"|"&amp;Y1766&amp;"|"&amp;Z1766&amp;"|"&amp;AA1766&amp;"|"&amp;AB1766&amp;"|"&amp;AC1766&amp;"|"&amp;AD1766&amp;"|"&amp;AE1766&amp;"|"&amp;AF1766&amp;"|"&amp;AG1766</f>
        <v>City Hotel|0|72|2015|October|44|28|0|3|2|0|0|BB|PRT|Groups|TA/TO|0|0|0|A|A|0|No Deposit|37||58|Transient-Party|85.67|0|0|Check-Out|42308</v>
      </c>
      <c r="AI1766" s="0" t="str">
        <f aca="false">IF(COUNTIF($AH$4:$AH$2603,AH1766)&gt;1,"Duplicate","Unique")</f>
        <v>Unique</v>
      </c>
      <c r="AJ1766" s="0" t="str">
        <f aca="false">IF(COUNTBLANK(B1766:AG1766)&gt;0,"Missing ("&amp;COUNTBLANK(B1766:AG1766)&amp;")","Complete")</f>
        <v>Missing (1)</v>
      </c>
    </row>
    <row r="1767" customFormat="false" ht="15" hidden="false" customHeight="false" outlineLevel="0" collapsed="false">
      <c r="A1767" s="14" t="n">
        <v>1764</v>
      </c>
      <c r="B1767" s="14" t="s">
        <v>80</v>
      </c>
      <c r="C1767" s="14" t="n">
        <v>0</v>
      </c>
      <c r="D1767" s="14" t="n">
        <v>203</v>
      </c>
      <c r="E1767" s="14" t="n">
        <v>2017</v>
      </c>
      <c r="F1767" s="14" t="s">
        <v>121</v>
      </c>
      <c r="G1767" s="14" t="n">
        <v>21</v>
      </c>
      <c r="H1767" s="14" t="n">
        <v>25</v>
      </c>
      <c r="I1767" s="14" t="n">
        <v>0</v>
      </c>
      <c r="J1767" s="14" t="n">
        <v>3</v>
      </c>
      <c r="K1767" s="14" t="n">
        <v>2</v>
      </c>
      <c r="L1767" s="14" t="n">
        <v>0</v>
      </c>
      <c r="M1767" s="14" t="n">
        <v>0</v>
      </c>
      <c r="N1767" s="14" t="s">
        <v>82</v>
      </c>
      <c r="O1767" s="14" t="s">
        <v>83</v>
      </c>
      <c r="P1767" s="14" t="s">
        <v>116</v>
      </c>
      <c r="Q1767" s="14" t="s">
        <v>94</v>
      </c>
      <c r="R1767" s="14" t="n">
        <v>0</v>
      </c>
      <c r="S1767" s="14" t="n">
        <v>0</v>
      </c>
      <c r="T1767" s="14" t="n">
        <v>0</v>
      </c>
      <c r="U1767" s="14" t="s">
        <v>95</v>
      </c>
      <c r="V1767" s="14" t="s">
        <v>95</v>
      </c>
      <c r="W1767" s="14" t="n">
        <v>0</v>
      </c>
      <c r="X1767" s="14" t="s">
        <v>86</v>
      </c>
      <c r="Y1767" s="14"/>
      <c r="Z1767" s="14" t="n">
        <v>223</v>
      </c>
      <c r="AA1767" s="14" t="n">
        <v>0</v>
      </c>
      <c r="AB1767" s="14" t="s">
        <v>101</v>
      </c>
      <c r="AC1767" s="14" t="n">
        <v>48</v>
      </c>
      <c r="AD1767" s="14" t="n">
        <v>0</v>
      </c>
      <c r="AE1767" s="14" t="n">
        <v>0</v>
      </c>
      <c r="AF1767" s="14" t="s">
        <v>88</v>
      </c>
      <c r="AG1767" s="15" t="n">
        <v>42883</v>
      </c>
      <c r="AH1767" s="14" t="str">
        <f aca="false">B1767&amp;"|"&amp;C1767&amp;"|"&amp;D1767&amp;"|"&amp;E1767&amp;"|"&amp;F1767&amp;"|"&amp;G1767&amp;"|"&amp;H1767&amp;"|"&amp;I1767&amp;"|"&amp;J1767&amp;"|"&amp;K1767&amp;"|"&amp;L1767&amp;"|"&amp;M1767&amp;"|"&amp;N1767&amp;"|"&amp;O1767&amp;"|"&amp;P1767&amp;"|"&amp;Q1767&amp;"|"&amp;R1767&amp;"|"&amp;S1767&amp;"|"&amp;T1767&amp;"|"&amp;U1767&amp;"|"&amp;V1767&amp;"|"&amp;W1767&amp;"|"&amp;X1767&amp;"|"&amp;Y1767&amp;"|"&amp;Z1767&amp;"|"&amp;AA1767&amp;"|"&amp;AB1767&amp;"|"&amp;AC1767&amp;"|"&amp;AD1767&amp;"|"&amp;AE1767&amp;"|"&amp;AF1767&amp;"|"&amp;AG1767</f>
        <v>Resort Hotel|0|203|2017|May|21|25|0|3|2|0|0|BB|GBR|Groups|TA/TO|0|0|0|A|A|0|No Deposit||223|0|Transient-Party|48|0|0|Check-Out|42883</v>
      </c>
      <c r="AI1767" s="14" t="str">
        <f aca="false">IF(COUNTIF($AH$4:$AH$2603,AH1767)&gt;1,"Duplicate","Unique")</f>
        <v>Unique</v>
      </c>
      <c r="AJ1767" s="14" t="str">
        <f aca="false">IF(COUNTBLANK(B1767:AG1767)&gt;0,"Missing ("&amp;COUNTBLANK(B1767:AG1767)&amp;")","Complete")</f>
        <v>Missing (1)</v>
      </c>
    </row>
    <row r="1768" customFormat="false" ht="15" hidden="false" customHeight="false" outlineLevel="0" collapsed="false">
      <c r="A1768" s="0" t="n">
        <v>1765</v>
      </c>
      <c r="B1768" s="0" t="s">
        <v>80</v>
      </c>
      <c r="C1768" s="0" t="n">
        <v>1</v>
      </c>
      <c r="D1768" s="0" t="n">
        <v>35</v>
      </c>
      <c r="E1768" s="0" t="n">
        <v>2017</v>
      </c>
      <c r="F1768" s="0" t="s">
        <v>118</v>
      </c>
      <c r="G1768" s="0" t="n">
        <v>6</v>
      </c>
      <c r="H1768" s="0" t="n">
        <v>6</v>
      </c>
      <c r="I1768" s="0" t="n">
        <v>1</v>
      </c>
      <c r="J1768" s="0" t="n">
        <v>3</v>
      </c>
      <c r="K1768" s="0" t="n">
        <v>2</v>
      </c>
      <c r="L1768" s="0" t="n">
        <v>0</v>
      </c>
      <c r="M1768" s="0" t="n">
        <v>0</v>
      </c>
      <c r="N1768" s="0" t="s">
        <v>82</v>
      </c>
      <c r="O1768" s="0" t="s">
        <v>147</v>
      </c>
      <c r="P1768" s="0" t="s">
        <v>93</v>
      </c>
      <c r="Q1768" s="0" t="s">
        <v>94</v>
      </c>
      <c r="R1768" s="0" t="n">
        <v>0</v>
      </c>
      <c r="S1768" s="0" t="n">
        <v>0</v>
      </c>
      <c r="T1768" s="0" t="n">
        <v>0</v>
      </c>
      <c r="U1768" s="0" t="s">
        <v>95</v>
      </c>
      <c r="V1768" s="0" t="s">
        <v>95</v>
      </c>
      <c r="W1768" s="0" t="n">
        <v>1</v>
      </c>
      <c r="X1768" s="0" t="s">
        <v>86</v>
      </c>
      <c r="Y1768" s="0" t="n">
        <v>240</v>
      </c>
      <c r="AA1768" s="0" t="n">
        <v>0</v>
      </c>
      <c r="AB1768" s="0" t="s">
        <v>87</v>
      </c>
      <c r="AC1768" s="0" t="n">
        <v>48</v>
      </c>
      <c r="AD1768" s="0" t="n">
        <v>0</v>
      </c>
      <c r="AE1768" s="0" t="n">
        <v>0</v>
      </c>
      <c r="AF1768" s="0" t="s">
        <v>96</v>
      </c>
      <c r="AG1768" s="13" t="n">
        <v>42737</v>
      </c>
      <c r="AH1768" s="0" t="str">
        <f aca="false">B1768&amp;"|"&amp;C1768&amp;"|"&amp;D1768&amp;"|"&amp;E1768&amp;"|"&amp;F1768&amp;"|"&amp;G1768&amp;"|"&amp;H1768&amp;"|"&amp;I1768&amp;"|"&amp;J1768&amp;"|"&amp;K1768&amp;"|"&amp;L1768&amp;"|"&amp;M1768&amp;"|"&amp;N1768&amp;"|"&amp;O1768&amp;"|"&amp;P1768&amp;"|"&amp;Q1768&amp;"|"&amp;R1768&amp;"|"&amp;S1768&amp;"|"&amp;T1768&amp;"|"&amp;U1768&amp;"|"&amp;V1768&amp;"|"&amp;W1768&amp;"|"&amp;X1768&amp;"|"&amp;Y1768&amp;"|"&amp;Z1768&amp;"|"&amp;AA1768&amp;"|"&amp;AB1768&amp;"|"&amp;AC1768&amp;"|"&amp;AD1768&amp;"|"&amp;AE1768&amp;"|"&amp;AF1768&amp;"|"&amp;AG1768</f>
        <v>Resort Hotel|1|35|2017|February|6|6|1|3|2|0|0|BB|IRL|Online TA|TA/TO|0|0|0|A|A|1|No Deposit|240||0|Transient|48|0|0|Canceled|42737</v>
      </c>
      <c r="AI1768" s="0" t="str">
        <f aca="false">IF(COUNTIF($AH$4:$AH$2603,AH1768)&gt;1,"Duplicate","Unique")</f>
        <v>Unique</v>
      </c>
      <c r="AJ1768" s="0" t="str">
        <f aca="false">IF(COUNTBLANK(B1768:AG1768)&gt;0,"Missing ("&amp;COUNTBLANK(B1768:AG1768)&amp;")","Complete")</f>
        <v>Missing (1)</v>
      </c>
    </row>
    <row r="1769" customFormat="false" ht="15" hidden="false" customHeight="false" outlineLevel="0" collapsed="false">
      <c r="A1769" s="14" t="n">
        <v>1766</v>
      </c>
      <c r="B1769" s="14" t="s">
        <v>80</v>
      </c>
      <c r="C1769" s="14" t="n">
        <v>0</v>
      </c>
      <c r="D1769" s="14" t="n">
        <v>3</v>
      </c>
      <c r="E1769" s="14" t="n">
        <v>2016</v>
      </c>
      <c r="F1769" s="14" t="s">
        <v>106</v>
      </c>
      <c r="G1769" s="14" t="n">
        <v>16</v>
      </c>
      <c r="H1769" s="14" t="n">
        <v>16</v>
      </c>
      <c r="I1769" s="14" t="n">
        <v>0</v>
      </c>
      <c r="J1769" s="14" t="n">
        <v>1</v>
      </c>
      <c r="K1769" s="14" t="n">
        <v>2</v>
      </c>
      <c r="L1769" s="14" t="n">
        <v>0</v>
      </c>
      <c r="M1769" s="14" t="n">
        <v>0</v>
      </c>
      <c r="N1769" s="14" t="s">
        <v>82</v>
      </c>
      <c r="O1769" s="14" t="s">
        <v>115</v>
      </c>
      <c r="P1769" s="14" t="s">
        <v>93</v>
      </c>
      <c r="Q1769" s="14" t="s">
        <v>94</v>
      </c>
      <c r="R1769" s="14" t="n">
        <v>0</v>
      </c>
      <c r="S1769" s="14" t="n">
        <v>0</v>
      </c>
      <c r="T1769" s="14" t="n">
        <v>0</v>
      </c>
      <c r="U1769" s="14" t="s">
        <v>124</v>
      </c>
      <c r="V1769" s="14" t="s">
        <v>124</v>
      </c>
      <c r="W1769" s="14" t="n">
        <v>0</v>
      </c>
      <c r="X1769" s="14" t="s">
        <v>86</v>
      </c>
      <c r="Y1769" s="14" t="n">
        <v>240</v>
      </c>
      <c r="Z1769" s="14"/>
      <c r="AA1769" s="14" t="n">
        <v>0</v>
      </c>
      <c r="AB1769" s="14" t="s">
        <v>87</v>
      </c>
      <c r="AC1769" s="14" t="n">
        <v>95</v>
      </c>
      <c r="AD1769" s="14" t="n">
        <v>0</v>
      </c>
      <c r="AE1769" s="14" t="n">
        <v>1</v>
      </c>
      <c r="AF1769" s="14" t="s">
        <v>88</v>
      </c>
      <c r="AG1769" s="15" t="n">
        <v>42477</v>
      </c>
      <c r="AH1769" s="14" t="str">
        <f aca="false">B1769&amp;"|"&amp;C1769&amp;"|"&amp;D1769&amp;"|"&amp;E1769&amp;"|"&amp;F1769&amp;"|"&amp;G1769&amp;"|"&amp;H1769&amp;"|"&amp;I1769&amp;"|"&amp;J1769&amp;"|"&amp;K1769&amp;"|"&amp;L1769&amp;"|"&amp;M1769&amp;"|"&amp;N1769&amp;"|"&amp;O1769&amp;"|"&amp;P1769&amp;"|"&amp;Q1769&amp;"|"&amp;R1769&amp;"|"&amp;S1769&amp;"|"&amp;T1769&amp;"|"&amp;U1769&amp;"|"&amp;V1769&amp;"|"&amp;W1769&amp;"|"&amp;X1769&amp;"|"&amp;Y1769&amp;"|"&amp;Z1769&amp;"|"&amp;AA1769&amp;"|"&amp;AB1769&amp;"|"&amp;AC1769&amp;"|"&amp;AD1769&amp;"|"&amp;AE1769&amp;"|"&amp;AF1769&amp;"|"&amp;AG1769</f>
        <v>Resort Hotel|0|3|2016|April|16|16|0|1|2|0|0|BB|ESP|Online TA|TA/TO|0|0|0|E|E|0|No Deposit|240||0|Transient|95|0|1|Check-Out|42477</v>
      </c>
      <c r="AI1769" s="14" t="str">
        <f aca="false">IF(COUNTIF($AH$4:$AH$2603,AH1769)&gt;1,"Duplicate","Unique")</f>
        <v>Unique</v>
      </c>
      <c r="AJ1769" s="14" t="str">
        <f aca="false">IF(COUNTBLANK(B1769:AG1769)&gt;0,"Missing ("&amp;COUNTBLANK(B1769:AG1769)&amp;")","Complete")</f>
        <v>Missing (1)</v>
      </c>
    </row>
    <row r="1770" customFormat="false" ht="15" hidden="false" customHeight="false" outlineLevel="0" collapsed="false">
      <c r="A1770" s="0" t="n">
        <v>1767</v>
      </c>
      <c r="B1770" s="0" t="s">
        <v>90</v>
      </c>
      <c r="C1770" s="0" t="n">
        <v>1</v>
      </c>
      <c r="D1770" s="0" t="n">
        <v>100</v>
      </c>
      <c r="E1770" s="0" t="n">
        <v>2015</v>
      </c>
      <c r="F1770" s="0" t="s">
        <v>111</v>
      </c>
      <c r="G1770" s="0" t="n">
        <v>42</v>
      </c>
      <c r="H1770" s="0" t="n">
        <v>16</v>
      </c>
      <c r="I1770" s="0" t="n">
        <v>0</v>
      </c>
      <c r="J1770" s="0" t="n">
        <v>1</v>
      </c>
      <c r="K1770" s="0" t="n">
        <v>2</v>
      </c>
      <c r="L1770" s="0" t="n">
        <v>0</v>
      </c>
      <c r="M1770" s="0" t="n">
        <v>0</v>
      </c>
      <c r="N1770" s="0" t="s">
        <v>112</v>
      </c>
      <c r="O1770" s="0" t="s">
        <v>92</v>
      </c>
      <c r="P1770" s="0" t="s">
        <v>99</v>
      </c>
      <c r="Q1770" s="0" t="s">
        <v>94</v>
      </c>
      <c r="R1770" s="0" t="n">
        <v>0</v>
      </c>
      <c r="S1770" s="0" t="n">
        <v>0</v>
      </c>
      <c r="T1770" s="0" t="n">
        <v>0</v>
      </c>
      <c r="U1770" s="0" t="s">
        <v>95</v>
      </c>
      <c r="V1770" s="0" t="s">
        <v>95</v>
      </c>
      <c r="W1770" s="0" t="n">
        <v>0</v>
      </c>
      <c r="X1770" s="0" t="s">
        <v>120</v>
      </c>
      <c r="Y1770" s="0" t="n">
        <v>6</v>
      </c>
      <c r="AA1770" s="0" t="n">
        <v>0</v>
      </c>
      <c r="AB1770" s="0" t="s">
        <v>87</v>
      </c>
      <c r="AC1770" s="0" t="n">
        <v>108</v>
      </c>
      <c r="AD1770" s="0" t="n">
        <v>0</v>
      </c>
      <c r="AE1770" s="0" t="n">
        <v>0</v>
      </c>
      <c r="AF1770" s="0" t="s">
        <v>96</v>
      </c>
      <c r="AG1770" s="13" t="n">
        <v>42275</v>
      </c>
      <c r="AH1770" s="0" t="str">
        <f aca="false">B1770&amp;"|"&amp;C1770&amp;"|"&amp;D1770&amp;"|"&amp;E1770&amp;"|"&amp;F1770&amp;"|"&amp;G1770&amp;"|"&amp;H1770&amp;"|"&amp;I1770&amp;"|"&amp;J1770&amp;"|"&amp;K1770&amp;"|"&amp;L1770&amp;"|"&amp;M1770&amp;"|"&amp;N1770&amp;"|"&amp;O1770&amp;"|"&amp;P1770&amp;"|"&amp;Q1770&amp;"|"&amp;R1770&amp;"|"&amp;S1770&amp;"|"&amp;T1770&amp;"|"&amp;U1770&amp;"|"&amp;V1770&amp;"|"&amp;W1770&amp;"|"&amp;X1770&amp;"|"&amp;Y1770&amp;"|"&amp;Z1770&amp;"|"&amp;AA1770&amp;"|"&amp;AB1770&amp;"|"&amp;AC1770&amp;"|"&amp;AD1770&amp;"|"&amp;AE1770&amp;"|"&amp;AF1770&amp;"|"&amp;AG1770</f>
        <v>City Hotel|1|100|2015|October|42|16|0|1|2|0|0|HB|PRT|Offline TA/TO|TA/TO|0|0|0|A|A|0|Non Refund|6||0|Transient|108|0|0|Canceled|42275</v>
      </c>
      <c r="AI1770" s="0" t="str">
        <f aca="false">IF(COUNTIF($AH$4:$AH$2603,AH1770)&gt;1,"Duplicate","Unique")</f>
        <v>Unique</v>
      </c>
      <c r="AJ1770" s="0" t="str">
        <f aca="false">IF(COUNTBLANK(B1770:AG1770)&gt;0,"Missing ("&amp;COUNTBLANK(B1770:AG1770)&amp;")","Complete")</f>
        <v>Missing (1)</v>
      </c>
    </row>
    <row r="1771" customFormat="false" ht="15" hidden="false" customHeight="false" outlineLevel="0" collapsed="false">
      <c r="A1771" s="14" t="n">
        <v>1768</v>
      </c>
      <c r="B1771" s="14" t="s">
        <v>90</v>
      </c>
      <c r="C1771" s="14" t="n">
        <v>1</v>
      </c>
      <c r="D1771" s="14" t="n">
        <v>272</v>
      </c>
      <c r="E1771" s="14" t="n">
        <v>2016</v>
      </c>
      <c r="F1771" s="14" t="s">
        <v>119</v>
      </c>
      <c r="G1771" s="14" t="n">
        <v>32</v>
      </c>
      <c r="H1771" s="14" t="n">
        <v>5</v>
      </c>
      <c r="I1771" s="14" t="n">
        <v>0</v>
      </c>
      <c r="J1771" s="14" t="n">
        <v>1</v>
      </c>
      <c r="K1771" s="14" t="n">
        <v>2</v>
      </c>
      <c r="L1771" s="14" t="n">
        <v>0</v>
      </c>
      <c r="M1771" s="14" t="n">
        <v>0</v>
      </c>
      <c r="N1771" s="14" t="s">
        <v>82</v>
      </c>
      <c r="O1771" s="14" t="s">
        <v>92</v>
      </c>
      <c r="P1771" s="14" t="s">
        <v>116</v>
      </c>
      <c r="Q1771" s="14" t="s">
        <v>94</v>
      </c>
      <c r="R1771" s="14" t="n">
        <v>0</v>
      </c>
      <c r="S1771" s="14" t="n">
        <v>1</v>
      </c>
      <c r="T1771" s="14" t="n">
        <v>0</v>
      </c>
      <c r="U1771" s="14" t="s">
        <v>95</v>
      </c>
      <c r="V1771" s="14" t="s">
        <v>95</v>
      </c>
      <c r="W1771" s="14" t="n">
        <v>0</v>
      </c>
      <c r="X1771" s="14" t="s">
        <v>120</v>
      </c>
      <c r="Y1771" s="14" t="n">
        <v>1</v>
      </c>
      <c r="Z1771" s="14"/>
      <c r="AA1771" s="14" t="n">
        <v>41</v>
      </c>
      <c r="AB1771" s="14" t="s">
        <v>87</v>
      </c>
      <c r="AC1771" s="14" t="n">
        <v>65</v>
      </c>
      <c r="AD1771" s="14" t="n">
        <v>0</v>
      </c>
      <c r="AE1771" s="14" t="n">
        <v>0</v>
      </c>
      <c r="AF1771" s="14" t="s">
        <v>96</v>
      </c>
      <c r="AG1771" s="15" t="n">
        <v>42356</v>
      </c>
      <c r="AH1771" s="14" t="str">
        <f aca="false">B1771&amp;"|"&amp;C1771&amp;"|"&amp;D1771&amp;"|"&amp;E1771&amp;"|"&amp;F1771&amp;"|"&amp;G1771&amp;"|"&amp;H1771&amp;"|"&amp;I1771&amp;"|"&amp;J1771&amp;"|"&amp;K1771&amp;"|"&amp;L1771&amp;"|"&amp;M1771&amp;"|"&amp;N1771&amp;"|"&amp;O1771&amp;"|"&amp;P1771&amp;"|"&amp;Q1771&amp;"|"&amp;R1771&amp;"|"&amp;S1771&amp;"|"&amp;T1771&amp;"|"&amp;U1771&amp;"|"&amp;V1771&amp;"|"&amp;W1771&amp;"|"&amp;X1771&amp;"|"&amp;Y1771&amp;"|"&amp;Z1771&amp;"|"&amp;AA1771&amp;"|"&amp;AB1771&amp;"|"&amp;AC1771&amp;"|"&amp;AD1771&amp;"|"&amp;AE1771&amp;"|"&amp;AF1771&amp;"|"&amp;AG1771</f>
        <v>City Hotel|1|272|2016|August|32|5|0|1|2|0|0|BB|PRT|Groups|TA/TO|0|1|0|A|A|0|Non Refund|1||41|Transient|65|0|0|Canceled|42356</v>
      </c>
      <c r="AI1771" s="14" t="str">
        <f aca="false">IF(COUNTIF($AH$4:$AH$2603,AH1771)&gt;1,"Duplicate","Unique")</f>
        <v>Unique</v>
      </c>
      <c r="AJ1771" s="14" t="str">
        <f aca="false">IF(COUNTBLANK(B1771:AG1771)&gt;0,"Missing ("&amp;COUNTBLANK(B1771:AG1771)&amp;")","Complete")</f>
        <v>Missing (1)</v>
      </c>
    </row>
    <row r="1772" customFormat="false" ht="15" hidden="false" customHeight="false" outlineLevel="0" collapsed="false">
      <c r="A1772" s="0" t="n">
        <v>1769</v>
      </c>
      <c r="B1772" s="0" t="s">
        <v>90</v>
      </c>
      <c r="C1772" s="0" t="n">
        <v>1</v>
      </c>
      <c r="D1772" s="0" t="n">
        <v>99</v>
      </c>
      <c r="E1772" s="0" t="n">
        <v>2017</v>
      </c>
      <c r="F1772" s="0" t="s">
        <v>135</v>
      </c>
      <c r="G1772" s="0" t="n">
        <v>26</v>
      </c>
      <c r="H1772" s="0" t="n">
        <v>26</v>
      </c>
      <c r="I1772" s="0" t="n">
        <v>1</v>
      </c>
      <c r="J1772" s="0" t="n">
        <v>3</v>
      </c>
      <c r="K1772" s="0" t="n">
        <v>2</v>
      </c>
      <c r="L1772" s="0" t="n">
        <v>0</v>
      </c>
      <c r="M1772" s="0" t="n">
        <v>0</v>
      </c>
      <c r="N1772" s="0" t="s">
        <v>82</v>
      </c>
      <c r="O1772" s="0" t="s">
        <v>108</v>
      </c>
      <c r="P1772" s="0" t="s">
        <v>93</v>
      </c>
      <c r="Q1772" s="0" t="s">
        <v>94</v>
      </c>
      <c r="R1772" s="0" t="n">
        <v>0</v>
      </c>
      <c r="S1772" s="0" t="n">
        <v>0</v>
      </c>
      <c r="T1772" s="0" t="n">
        <v>0</v>
      </c>
      <c r="U1772" s="0" t="s">
        <v>95</v>
      </c>
      <c r="V1772" s="0" t="s">
        <v>95</v>
      </c>
      <c r="W1772" s="0" t="n">
        <v>0</v>
      </c>
      <c r="X1772" s="0" t="s">
        <v>86</v>
      </c>
      <c r="Y1772" s="0" t="n">
        <v>9</v>
      </c>
      <c r="AA1772" s="0" t="n">
        <v>0</v>
      </c>
      <c r="AB1772" s="0" t="s">
        <v>87</v>
      </c>
      <c r="AC1772" s="0" t="n">
        <v>126</v>
      </c>
      <c r="AD1772" s="0" t="n">
        <v>0</v>
      </c>
      <c r="AE1772" s="0" t="n">
        <v>0</v>
      </c>
      <c r="AF1772" s="0" t="s">
        <v>96</v>
      </c>
      <c r="AG1772" s="13" t="n">
        <v>42831</v>
      </c>
      <c r="AH1772" s="0" t="str">
        <f aca="false">B1772&amp;"|"&amp;C1772&amp;"|"&amp;D1772&amp;"|"&amp;E1772&amp;"|"&amp;F1772&amp;"|"&amp;G1772&amp;"|"&amp;H1772&amp;"|"&amp;I1772&amp;"|"&amp;J1772&amp;"|"&amp;K1772&amp;"|"&amp;L1772&amp;"|"&amp;M1772&amp;"|"&amp;N1772&amp;"|"&amp;O1772&amp;"|"&amp;P1772&amp;"|"&amp;Q1772&amp;"|"&amp;R1772&amp;"|"&amp;S1772&amp;"|"&amp;T1772&amp;"|"&amp;U1772&amp;"|"&amp;V1772&amp;"|"&amp;W1772&amp;"|"&amp;X1772&amp;"|"&amp;Y1772&amp;"|"&amp;Z1772&amp;"|"&amp;AA1772&amp;"|"&amp;AB1772&amp;"|"&amp;AC1772&amp;"|"&amp;AD1772&amp;"|"&amp;AE1772&amp;"|"&amp;AF1772&amp;"|"&amp;AG1772</f>
        <v>City Hotel|1|99|2017|June|26|26|1|3|2|0|0|BB|DEU|Online TA|TA/TO|0|0|0|A|A|0|No Deposit|9||0|Transient|126|0|0|Canceled|42831</v>
      </c>
      <c r="AI1772" s="0" t="str">
        <f aca="false">IF(COUNTIF($AH$4:$AH$2603,AH1772)&gt;1,"Duplicate","Unique")</f>
        <v>Unique</v>
      </c>
      <c r="AJ1772" s="0" t="str">
        <f aca="false">IF(COUNTBLANK(B1772:AG1772)&gt;0,"Missing ("&amp;COUNTBLANK(B1772:AG1772)&amp;")","Complete")</f>
        <v>Missing (1)</v>
      </c>
    </row>
    <row r="1773" customFormat="false" ht="15" hidden="false" customHeight="false" outlineLevel="0" collapsed="false">
      <c r="A1773" s="14" t="n">
        <v>1770</v>
      </c>
      <c r="B1773" s="14" t="s">
        <v>90</v>
      </c>
      <c r="C1773" s="14" t="n">
        <v>1</v>
      </c>
      <c r="D1773" s="14" t="n">
        <v>339</v>
      </c>
      <c r="E1773" s="14" t="n">
        <v>2015</v>
      </c>
      <c r="F1773" s="14" t="s">
        <v>114</v>
      </c>
      <c r="G1773" s="14" t="n">
        <v>39</v>
      </c>
      <c r="H1773" s="14" t="n">
        <v>21</v>
      </c>
      <c r="I1773" s="14" t="n">
        <v>1</v>
      </c>
      <c r="J1773" s="14" t="n">
        <v>1</v>
      </c>
      <c r="K1773" s="14" t="n">
        <v>2</v>
      </c>
      <c r="L1773" s="14" t="n">
        <v>0</v>
      </c>
      <c r="M1773" s="14" t="n">
        <v>0</v>
      </c>
      <c r="N1773" s="14" t="s">
        <v>82</v>
      </c>
      <c r="O1773" s="14" t="s">
        <v>92</v>
      </c>
      <c r="P1773" s="14" t="s">
        <v>116</v>
      </c>
      <c r="Q1773" s="14" t="s">
        <v>94</v>
      </c>
      <c r="R1773" s="14" t="n">
        <v>0</v>
      </c>
      <c r="S1773" s="14" t="n">
        <v>1</v>
      </c>
      <c r="T1773" s="14" t="n">
        <v>0</v>
      </c>
      <c r="U1773" s="14" t="s">
        <v>95</v>
      </c>
      <c r="V1773" s="14" t="s">
        <v>95</v>
      </c>
      <c r="W1773" s="14" t="n">
        <v>0</v>
      </c>
      <c r="X1773" s="14" t="s">
        <v>120</v>
      </c>
      <c r="Y1773" s="14" t="n">
        <v>1</v>
      </c>
      <c r="Z1773" s="14"/>
      <c r="AA1773" s="14" t="n">
        <v>0</v>
      </c>
      <c r="AB1773" s="14" t="s">
        <v>125</v>
      </c>
      <c r="AC1773" s="14" t="n">
        <v>62</v>
      </c>
      <c r="AD1773" s="14" t="n">
        <v>0</v>
      </c>
      <c r="AE1773" s="14" t="n">
        <v>0</v>
      </c>
      <c r="AF1773" s="14" t="s">
        <v>96</v>
      </c>
      <c r="AG1773" s="15" t="n">
        <v>42005</v>
      </c>
      <c r="AH1773" s="14" t="str">
        <f aca="false">B1773&amp;"|"&amp;C1773&amp;"|"&amp;D1773&amp;"|"&amp;E1773&amp;"|"&amp;F1773&amp;"|"&amp;G1773&amp;"|"&amp;H1773&amp;"|"&amp;I1773&amp;"|"&amp;J1773&amp;"|"&amp;K1773&amp;"|"&amp;L1773&amp;"|"&amp;M1773&amp;"|"&amp;N1773&amp;"|"&amp;O1773&amp;"|"&amp;P1773&amp;"|"&amp;Q1773&amp;"|"&amp;R1773&amp;"|"&amp;S1773&amp;"|"&amp;T1773&amp;"|"&amp;U1773&amp;"|"&amp;V1773&amp;"|"&amp;W1773&amp;"|"&amp;X1773&amp;"|"&amp;Y1773&amp;"|"&amp;Z1773&amp;"|"&amp;AA1773&amp;"|"&amp;AB1773&amp;"|"&amp;AC1773&amp;"|"&amp;AD1773&amp;"|"&amp;AE1773&amp;"|"&amp;AF1773&amp;"|"&amp;AG1773</f>
        <v>City Hotel|1|339|2015|September|39|21|1|1|2|0|0|BB|PRT|Groups|TA/TO|0|1|0|A|A|0|Non Refund|1||0|Contract|62|0|0|Canceled|42005</v>
      </c>
      <c r="AI1773" s="14" t="str">
        <f aca="false">IF(COUNTIF($AH$4:$AH$2603,AH1773)&gt;1,"Duplicate","Unique")</f>
        <v>Unique</v>
      </c>
      <c r="AJ1773" s="14" t="str">
        <f aca="false">IF(COUNTBLANK(B1773:AG1773)&gt;0,"Missing ("&amp;COUNTBLANK(B1773:AG1773)&amp;")","Complete")</f>
        <v>Missing (1)</v>
      </c>
    </row>
    <row r="1774" customFormat="false" ht="15" hidden="false" customHeight="false" outlineLevel="0" collapsed="false">
      <c r="A1774" s="0" t="n">
        <v>1771</v>
      </c>
      <c r="B1774" s="0" t="s">
        <v>90</v>
      </c>
      <c r="C1774" s="0" t="n">
        <v>1</v>
      </c>
      <c r="D1774" s="0" t="n">
        <v>229</v>
      </c>
      <c r="E1774" s="0" t="n">
        <v>2017</v>
      </c>
      <c r="F1774" s="0" t="s">
        <v>91</v>
      </c>
      <c r="G1774" s="0" t="n">
        <v>28</v>
      </c>
      <c r="H1774" s="0" t="n">
        <v>12</v>
      </c>
      <c r="I1774" s="0" t="n">
        <v>1</v>
      </c>
      <c r="J1774" s="0" t="n">
        <v>4</v>
      </c>
      <c r="K1774" s="0" t="n">
        <v>2</v>
      </c>
      <c r="L1774" s="0" t="n">
        <v>0</v>
      </c>
      <c r="M1774" s="0" t="n">
        <v>0</v>
      </c>
      <c r="N1774" s="0" t="s">
        <v>82</v>
      </c>
      <c r="O1774" s="0" t="s">
        <v>92</v>
      </c>
      <c r="P1774" s="0" t="s">
        <v>116</v>
      </c>
      <c r="Q1774" s="0" t="s">
        <v>94</v>
      </c>
      <c r="R1774" s="0" t="n">
        <v>0</v>
      </c>
      <c r="S1774" s="0" t="n">
        <v>0</v>
      </c>
      <c r="T1774" s="0" t="n">
        <v>0</v>
      </c>
      <c r="U1774" s="0" t="s">
        <v>95</v>
      </c>
      <c r="V1774" s="0" t="s">
        <v>95</v>
      </c>
      <c r="W1774" s="0" t="n">
        <v>0</v>
      </c>
      <c r="X1774" s="0" t="s">
        <v>120</v>
      </c>
      <c r="AA1774" s="0" t="n">
        <v>0</v>
      </c>
      <c r="AB1774" s="0" t="s">
        <v>87</v>
      </c>
      <c r="AC1774" s="0" t="n">
        <v>110</v>
      </c>
      <c r="AD1774" s="0" t="n">
        <v>0</v>
      </c>
      <c r="AE1774" s="0" t="n">
        <v>0</v>
      </c>
      <c r="AF1774" s="0" t="s">
        <v>96</v>
      </c>
      <c r="AG1774" s="13" t="n">
        <v>42699</v>
      </c>
      <c r="AH1774" s="0" t="str">
        <f aca="false">B1774&amp;"|"&amp;C1774&amp;"|"&amp;D1774&amp;"|"&amp;E1774&amp;"|"&amp;F1774&amp;"|"&amp;G1774&amp;"|"&amp;H1774&amp;"|"&amp;I1774&amp;"|"&amp;J1774&amp;"|"&amp;K1774&amp;"|"&amp;L1774&amp;"|"&amp;M1774&amp;"|"&amp;N1774&amp;"|"&amp;O1774&amp;"|"&amp;P1774&amp;"|"&amp;Q1774&amp;"|"&amp;R1774&amp;"|"&amp;S1774&amp;"|"&amp;T1774&amp;"|"&amp;U1774&amp;"|"&amp;V1774&amp;"|"&amp;W1774&amp;"|"&amp;X1774&amp;"|"&amp;Y1774&amp;"|"&amp;Z1774&amp;"|"&amp;AA1774&amp;"|"&amp;AB1774&amp;"|"&amp;AC1774&amp;"|"&amp;AD1774&amp;"|"&amp;AE1774&amp;"|"&amp;AF1774&amp;"|"&amp;AG1774</f>
        <v>City Hotel|1|229|2017|July|28|12|1|4|2|0|0|BB|PRT|Groups|TA/TO|0|0|0|A|A|0|Non Refund|||0|Transient|110|0|0|Canceled|42699</v>
      </c>
      <c r="AI1774" s="0" t="str">
        <f aca="false">IF(COUNTIF($AH$4:$AH$2603,AH1774)&gt;1,"Duplicate","Unique")</f>
        <v>Duplicate</v>
      </c>
      <c r="AJ1774" s="0" t="str">
        <f aca="false">IF(COUNTBLANK(B1774:AG1774)&gt;0,"Missing ("&amp;COUNTBLANK(B1774:AG1774)&amp;")","Complete")</f>
        <v>Missing (2)</v>
      </c>
    </row>
    <row r="1775" customFormat="false" ht="15" hidden="false" customHeight="false" outlineLevel="0" collapsed="false">
      <c r="A1775" s="14" t="n">
        <v>1772</v>
      </c>
      <c r="B1775" s="14" t="s">
        <v>90</v>
      </c>
      <c r="C1775" s="14" t="n">
        <v>1</v>
      </c>
      <c r="D1775" s="14" t="n">
        <v>119</v>
      </c>
      <c r="E1775" s="14" t="n">
        <v>2016</v>
      </c>
      <c r="F1775" s="14" t="s">
        <v>118</v>
      </c>
      <c r="G1775" s="14" t="n">
        <v>7</v>
      </c>
      <c r="H1775" s="14" t="n">
        <v>10</v>
      </c>
      <c r="I1775" s="14" t="n">
        <v>0</v>
      </c>
      <c r="J1775" s="14" t="n">
        <v>3</v>
      </c>
      <c r="K1775" s="14" t="n">
        <v>2</v>
      </c>
      <c r="L1775" s="14" t="n">
        <v>0</v>
      </c>
      <c r="M1775" s="14" t="n">
        <v>0</v>
      </c>
      <c r="N1775" s="14" t="s">
        <v>82</v>
      </c>
      <c r="O1775" s="14" t="s">
        <v>92</v>
      </c>
      <c r="P1775" s="14" t="s">
        <v>93</v>
      </c>
      <c r="Q1775" s="14" t="s">
        <v>94</v>
      </c>
      <c r="R1775" s="14" t="n">
        <v>0</v>
      </c>
      <c r="S1775" s="14" t="n">
        <v>0</v>
      </c>
      <c r="T1775" s="14" t="n">
        <v>0</v>
      </c>
      <c r="U1775" s="14" t="s">
        <v>138</v>
      </c>
      <c r="V1775" s="14" t="s">
        <v>138</v>
      </c>
      <c r="W1775" s="14" t="n">
        <v>0</v>
      </c>
      <c r="X1775" s="14" t="s">
        <v>86</v>
      </c>
      <c r="Y1775" s="14" t="n">
        <v>8</v>
      </c>
      <c r="Z1775" s="14"/>
      <c r="AA1775" s="14" t="n">
        <v>0</v>
      </c>
      <c r="AB1775" s="14" t="s">
        <v>87</v>
      </c>
      <c r="AC1775" s="14" t="n">
        <v>81</v>
      </c>
      <c r="AD1775" s="14" t="n">
        <v>0</v>
      </c>
      <c r="AE1775" s="14" t="n">
        <v>1</v>
      </c>
      <c r="AF1775" s="14" t="s">
        <v>96</v>
      </c>
      <c r="AG1775" s="15" t="n">
        <v>42404</v>
      </c>
      <c r="AH1775" s="14" t="str">
        <f aca="false">B1775&amp;"|"&amp;C1775&amp;"|"&amp;D1775&amp;"|"&amp;E1775&amp;"|"&amp;F1775&amp;"|"&amp;G1775&amp;"|"&amp;H1775&amp;"|"&amp;I1775&amp;"|"&amp;J1775&amp;"|"&amp;K1775&amp;"|"&amp;L1775&amp;"|"&amp;M1775&amp;"|"&amp;N1775&amp;"|"&amp;O1775&amp;"|"&amp;P1775&amp;"|"&amp;Q1775&amp;"|"&amp;R1775&amp;"|"&amp;S1775&amp;"|"&amp;T1775&amp;"|"&amp;U1775&amp;"|"&amp;V1775&amp;"|"&amp;W1775&amp;"|"&amp;X1775&amp;"|"&amp;Y1775&amp;"|"&amp;Z1775&amp;"|"&amp;AA1775&amp;"|"&amp;AB1775&amp;"|"&amp;AC1775&amp;"|"&amp;AD1775&amp;"|"&amp;AE1775&amp;"|"&amp;AF1775&amp;"|"&amp;AG1775</f>
        <v>City Hotel|1|119|2016|February|7|10|0|3|2|0|0|BB|PRT|Online TA|TA/TO|0|0|0|B|B|0|No Deposit|8||0|Transient|81|0|1|Canceled|42404</v>
      </c>
      <c r="AI1775" s="14" t="str">
        <f aca="false">IF(COUNTIF($AH$4:$AH$2603,AH1775)&gt;1,"Duplicate","Unique")</f>
        <v>Unique</v>
      </c>
      <c r="AJ1775" s="14" t="str">
        <f aca="false">IF(COUNTBLANK(B1775:AG1775)&gt;0,"Missing ("&amp;COUNTBLANK(B1775:AG1775)&amp;")","Complete")</f>
        <v>Missing (1)</v>
      </c>
    </row>
    <row r="1776" customFormat="false" ht="15" hidden="false" customHeight="false" outlineLevel="0" collapsed="false">
      <c r="A1776" s="0" t="n">
        <v>1773</v>
      </c>
      <c r="B1776" s="0" t="s">
        <v>90</v>
      </c>
      <c r="C1776" s="0" t="n">
        <v>0</v>
      </c>
      <c r="D1776" s="0" t="n">
        <v>211</v>
      </c>
      <c r="E1776" s="0" t="n">
        <v>2017</v>
      </c>
      <c r="F1776" s="0" t="s">
        <v>91</v>
      </c>
      <c r="G1776" s="0" t="n">
        <v>29</v>
      </c>
      <c r="H1776" s="0" t="n">
        <v>19</v>
      </c>
      <c r="I1776" s="0" t="n">
        <v>0</v>
      </c>
      <c r="J1776" s="0" t="n">
        <v>4</v>
      </c>
      <c r="K1776" s="0" t="n">
        <v>2</v>
      </c>
      <c r="L1776" s="0" t="n">
        <v>1</v>
      </c>
      <c r="M1776" s="0" t="n">
        <v>0</v>
      </c>
      <c r="N1776" s="0" t="s">
        <v>82</v>
      </c>
      <c r="O1776" s="0" t="s">
        <v>151</v>
      </c>
      <c r="P1776" s="0" t="s">
        <v>93</v>
      </c>
      <c r="Q1776" s="0" t="s">
        <v>94</v>
      </c>
      <c r="R1776" s="0" t="n">
        <v>0</v>
      </c>
      <c r="S1776" s="0" t="n">
        <v>0</v>
      </c>
      <c r="T1776" s="0" t="n">
        <v>0</v>
      </c>
      <c r="U1776" s="0" t="s">
        <v>85</v>
      </c>
      <c r="V1776" s="0" t="s">
        <v>85</v>
      </c>
      <c r="W1776" s="0" t="n">
        <v>1</v>
      </c>
      <c r="X1776" s="0" t="s">
        <v>86</v>
      </c>
      <c r="Y1776" s="0" t="n">
        <v>9</v>
      </c>
      <c r="AA1776" s="0" t="n">
        <v>0</v>
      </c>
      <c r="AB1776" s="0" t="s">
        <v>87</v>
      </c>
      <c r="AC1776" s="0" t="n">
        <v>184.95</v>
      </c>
      <c r="AD1776" s="0" t="n">
        <v>0</v>
      </c>
      <c r="AE1776" s="0" t="n">
        <v>2</v>
      </c>
      <c r="AF1776" s="0" t="s">
        <v>88</v>
      </c>
      <c r="AG1776" s="13" t="n">
        <v>42939</v>
      </c>
      <c r="AH1776" s="0" t="str">
        <f aca="false">B1776&amp;"|"&amp;C1776&amp;"|"&amp;D1776&amp;"|"&amp;E1776&amp;"|"&amp;F1776&amp;"|"&amp;G1776&amp;"|"&amp;H1776&amp;"|"&amp;I1776&amp;"|"&amp;J1776&amp;"|"&amp;K1776&amp;"|"&amp;L1776&amp;"|"&amp;M1776&amp;"|"&amp;N1776&amp;"|"&amp;O1776&amp;"|"&amp;P1776&amp;"|"&amp;Q1776&amp;"|"&amp;R1776&amp;"|"&amp;S1776&amp;"|"&amp;T1776&amp;"|"&amp;U1776&amp;"|"&amp;V1776&amp;"|"&amp;W1776&amp;"|"&amp;X1776&amp;"|"&amp;Y1776&amp;"|"&amp;Z1776&amp;"|"&amp;AA1776&amp;"|"&amp;AB1776&amp;"|"&amp;AC1776&amp;"|"&amp;AD1776&amp;"|"&amp;AE1776&amp;"|"&amp;AF1776&amp;"|"&amp;AG1776</f>
        <v>City Hotel|0|211|2017|July|29|19|0|4|2|1|0|BB|CN|Online TA|TA/TO|0|0|0|F|F|1|No Deposit|9||0|Transient|184.95|0|2|Check-Out|42939</v>
      </c>
      <c r="AI1776" s="0" t="str">
        <f aca="false">IF(COUNTIF($AH$4:$AH$2603,AH1776)&gt;1,"Duplicate","Unique")</f>
        <v>Unique</v>
      </c>
      <c r="AJ1776" s="0" t="str">
        <f aca="false">IF(COUNTBLANK(B1776:AG1776)&gt;0,"Missing ("&amp;COUNTBLANK(B1776:AG1776)&amp;")","Complete")</f>
        <v>Missing (1)</v>
      </c>
    </row>
    <row r="1777" customFormat="false" ht="15" hidden="false" customHeight="false" outlineLevel="0" collapsed="false">
      <c r="A1777" s="14" t="n">
        <v>1774</v>
      </c>
      <c r="B1777" s="14" t="s">
        <v>90</v>
      </c>
      <c r="C1777" s="14" t="n">
        <v>0</v>
      </c>
      <c r="D1777" s="14" t="n">
        <v>0</v>
      </c>
      <c r="E1777" s="14" t="n">
        <v>2015</v>
      </c>
      <c r="F1777" s="14" t="s">
        <v>119</v>
      </c>
      <c r="G1777" s="14" t="n">
        <v>34</v>
      </c>
      <c r="H1777" s="14" t="n">
        <v>18</v>
      </c>
      <c r="I1777" s="14" t="n">
        <v>0</v>
      </c>
      <c r="J1777" s="14" t="n">
        <v>1</v>
      </c>
      <c r="K1777" s="14" t="n">
        <v>2</v>
      </c>
      <c r="L1777" s="14" t="n">
        <v>0</v>
      </c>
      <c r="M1777" s="14" t="n">
        <v>0</v>
      </c>
      <c r="N1777" s="14" t="s">
        <v>82</v>
      </c>
      <c r="O1777" s="14" t="s">
        <v>92</v>
      </c>
      <c r="P1777" s="14" t="s">
        <v>84</v>
      </c>
      <c r="Q1777" s="14" t="s">
        <v>84</v>
      </c>
      <c r="R1777" s="14" t="n">
        <v>0</v>
      </c>
      <c r="S1777" s="14" t="n">
        <v>0</v>
      </c>
      <c r="T1777" s="14" t="n">
        <v>0</v>
      </c>
      <c r="U1777" s="14" t="s">
        <v>95</v>
      </c>
      <c r="V1777" s="14" t="s">
        <v>95</v>
      </c>
      <c r="W1777" s="14" t="n">
        <v>0</v>
      </c>
      <c r="X1777" s="14" t="s">
        <v>86</v>
      </c>
      <c r="Y1777" s="14"/>
      <c r="Z1777" s="14"/>
      <c r="AA1777" s="14" t="n">
        <v>0</v>
      </c>
      <c r="AB1777" s="14" t="s">
        <v>87</v>
      </c>
      <c r="AC1777" s="14" t="n">
        <v>75</v>
      </c>
      <c r="AD1777" s="14" t="n">
        <v>0</v>
      </c>
      <c r="AE1777" s="14" t="n">
        <v>0</v>
      </c>
      <c r="AF1777" s="14" t="s">
        <v>88</v>
      </c>
      <c r="AG1777" s="15" t="n">
        <v>42235</v>
      </c>
      <c r="AH1777" s="14" t="str">
        <f aca="false">B1777&amp;"|"&amp;C1777&amp;"|"&amp;D1777&amp;"|"&amp;E1777&amp;"|"&amp;F1777&amp;"|"&amp;G1777&amp;"|"&amp;H1777&amp;"|"&amp;I1777&amp;"|"&amp;J1777&amp;"|"&amp;K1777&amp;"|"&amp;L1777&amp;"|"&amp;M1777&amp;"|"&amp;N1777&amp;"|"&amp;O1777&amp;"|"&amp;P1777&amp;"|"&amp;Q1777&amp;"|"&amp;R1777&amp;"|"&amp;S1777&amp;"|"&amp;T1777&amp;"|"&amp;U1777&amp;"|"&amp;V1777&amp;"|"&amp;W1777&amp;"|"&amp;X1777&amp;"|"&amp;Y1777&amp;"|"&amp;Z1777&amp;"|"&amp;AA1777&amp;"|"&amp;AB1777&amp;"|"&amp;AC1777&amp;"|"&amp;AD1777&amp;"|"&amp;AE1777&amp;"|"&amp;AF1777&amp;"|"&amp;AG1777</f>
        <v>City Hotel|0|0|2015|August|34|18|0|1|2|0|0|BB|PRT|Direct|Direct|0|0|0|A|A|0|No Deposit|||0|Transient|75|0|0|Check-Out|42235</v>
      </c>
      <c r="AI1777" s="14" t="str">
        <f aca="false">IF(COUNTIF($AH$4:$AH$2603,AH1777)&gt;1,"Duplicate","Unique")</f>
        <v>Unique</v>
      </c>
      <c r="AJ1777" s="14" t="str">
        <f aca="false">IF(COUNTBLANK(B1777:AG1777)&gt;0,"Missing ("&amp;COUNTBLANK(B1777:AG1777)&amp;")","Complete")</f>
        <v>Missing (2)</v>
      </c>
    </row>
    <row r="1778" customFormat="false" ht="15" hidden="false" customHeight="false" outlineLevel="0" collapsed="false">
      <c r="A1778" s="0" t="n">
        <v>1775</v>
      </c>
      <c r="B1778" s="0" t="s">
        <v>90</v>
      </c>
      <c r="C1778" s="0" t="n">
        <v>1</v>
      </c>
      <c r="D1778" s="0" t="n">
        <v>365</v>
      </c>
      <c r="E1778" s="0" t="n">
        <v>2017</v>
      </c>
      <c r="F1778" s="0" t="s">
        <v>121</v>
      </c>
      <c r="G1778" s="0" t="n">
        <v>20</v>
      </c>
      <c r="H1778" s="0" t="n">
        <v>15</v>
      </c>
      <c r="I1778" s="0" t="n">
        <v>1</v>
      </c>
      <c r="J1778" s="0" t="n">
        <v>0</v>
      </c>
      <c r="K1778" s="0" t="n">
        <v>2</v>
      </c>
      <c r="L1778" s="0" t="n">
        <v>0</v>
      </c>
      <c r="M1778" s="0" t="n">
        <v>0</v>
      </c>
      <c r="N1778" s="0" t="s">
        <v>82</v>
      </c>
      <c r="O1778" s="0" t="s">
        <v>193</v>
      </c>
      <c r="P1778" s="0" t="s">
        <v>93</v>
      </c>
      <c r="Q1778" s="0" t="s">
        <v>94</v>
      </c>
      <c r="R1778" s="0" t="n">
        <v>0</v>
      </c>
      <c r="S1778" s="0" t="n">
        <v>0</v>
      </c>
      <c r="T1778" s="0" t="n">
        <v>0</v>
      </c>
      <c r="U1778" s="0" t="s">
        <v>109</v>
      </c>
      <c r="V1778" s="0" t="s">
        <v>109</v>
      </c>
      <c r="W1778" s="0" t="n">
        <v>0</v>
      </c>
      <c r="X1778" s="0" t="s">
        <v>86</v>
      </c>
      <c r="Y1778" s="0" t="n">
        <v>9</v>
      </c>
      <c r="AA1778" s="0" t="n">
        <v>0</v>
      </c>
      <c r="AB1778" s="0" t="s">
        <v>87</v>
      </c>
      <c r="AC1778" s="0" t="n">
        <v>122.4</v>
      </c>
      <c r="AD1778" s="0" t="n">
        <v>0</v>
      </c>
      <c r="AE1778" s="0" t="n">
        <v>2</v>
      </c>
      <c r="AF1778" s="0" t="s">
        <v>96</v>
      </c>
      <c r="AG1778" s="13" t="n">
        <v>42821</v>
      </c>
      <c r="AH1778" s="0" t="str">
        <f aca="false">B1778&amp;"|"&amp;C1778&amp;"|"&amp;D1778&amp;"|"&amp;E1778&amp;"|"&amp;F1778&amp;"|"&amp;G1778&amp;"|"&amp;H1778&amp;"|"&amp;I1778&amp;"|"&amp;J1778&amp;"|"&amp;K1778&amp;"|"&amp;L1778&amp;"|"&amp;M1778&amp;"|"&amp;N1778&amp;"|"&amp;O1778&amp;"|"&amp;P1778&amp;"|"&amp;Q1778&amp;"|"&amp;R1778&amp;"|"&amp;S1778&amp;"|"&amp;T1778&amp;"|"&amp;U1778&amp;"|"&amp;V1778&amp;"|"&amp;W1778&amp;"|"&amp;X1778&amp;"|"&amp;Y1778&amp;"|"&amp;Z1778&amp;"|"&amp;AA1778&amp;"|"&amp;AB1778&amp;"|"&amp;AC1778&amp;"|"&amp;AD1778&amp;"|"&amp;AE1778&amp;"|"&amp;AF1778&amp;"|"&amp;AG1778</f>
        <v>City Hotel|1|365|2017|May|20|15|1|0|2|0|0|BB|BEN|Online TA|TA/TO|0|0|0|D|D|0|No Deposit|9||0|Transient|122.4|0|2|Canceled|42821</v>
      </c>
      <c r="AI1778" s="0" t="str">
        <f aca="false">IF(COUNTIF($AH$4:$AH$2603,AH1778)&gt;1,"Duplicate","Unique")</f>
        <v>Unique</v>
      </c>
      <c r="AJ1778" s="0" t="str">
        <f aca="false">IF(COUNTBLANK(B1778:AG1778)&gt;0,"Missing ("&amp;COUNTBLANK(B1778:AG1778)&amp;")","Complete")</f>
        <v>Missing (1)</v>
      </c>
    </row>
    <row r="1779" customFormat="false" ht="15" hidden="false" customHeight="false" outlineLevel="0" collapsed="false">
      <c r="A1779" s="14" t="n">
        <v>1776</v>
      </c>
      <c r="B1779" s="14" t="s">
        <v>90</v>
      </c>
      <c r="C1779" s="14" t="n">
        <v>0</v>
      </c>
      <c r="D1779" s="14" t="n">
        <v>14</v>
      </c>
      <c r="E1779" s="14" t="n">
        <v>2016</v>
      </c>
      <c r="F1779" s="14" t="s">
        <v>103</v>
      </c>
      <c r="G1779" s="14" t="n">
        <v>13</v>
      </c>
      <c r="H1779" s="14" t="n">
        <v>24</v>
      </c>
      <c r="I1779" s="14" t="n">
        <v>0</v>
      </c>
      <c r="J1779" s="14" t="n">
        <v>3</v>
      </c>
      <c r="K1779" s="14" t="n">
        <v>3</v>
      </c>
      <c r="L1779" s="14" t="n">
        <v>0</v>
      </c>
      <c r="M1779" s="14" t="n">
        <v>0</v>
      </c>
      <c r="N1779" s="14" t="s">
        <v>82</v>
      </c>
      <c r="O1779" s="14" t="s">
        <v>122</v>
      </c>
      <c r="P1779" s="14" t="s">
        <v>93</v>
      </c>
      <c r="Q1779" s="14" t="s">
        <v>94</v>
      </c>
      <c r="R1779" s="14" t="n">
        <v>0</v>
      </c>
      <c r="S1779" s="14" t="n">
        <v>0</v>
      </c>
      <c r="T1779" s="14" t="n">
        <v>0</v>
      </c>
      <c r="U1779" s="14" t="s">
        <v>109</v>
      </c>
      <c r="V1779" s="14" t="s">
        <v>109</v>
      </c>
      <c r="W1779" s="14" t="n">
        <v>0</v>
      </c>
      <c r="X1779" s="14" t="s">
        <v>86</v>
      </c>
      <c r="Y1779" s="14" t="n">
        <v>9</v>
      </c>
      <c r="Z1779" s="14"/>
      <c r="AA1779" s="14" t="n">
        <v>0</v>
      </c>
      <c r="AB1779" s="14" t="s">
        <v>87</v>
      </c>
      <c r="AC1779" s="14" t="n">
        <v>192.67</v>
      </c>
      <c r="AD1779" s="14" t="n">
        <v>1</v>
      </c>
      <c r="AE1779" s="14" t="n">
        <v>2</v>
      </c>
      <c r="AF1779" s="14" t="s">
        <v>88</v>
      </c>
      <c r="AG1779" s="15" t="n">
        <v>42456</v>
      </c>
      <c r="AH1779" s="14" t="str">
        <f aca="false">B1779&amp;"|"&amp;C1779&amp;"|"&amp;D1779&amp;"|"&amp;E1779&amp;"|"&amp;F1779&amp;"|"&amp;G1779&amp;"|"&amp;H1779&amp;"|"&amp;I1779&amp;"|"&amp;J1779&amp;"|"&amp;K1779&amp;"|"&amp;L1779&amp;"|"&amp;M1779&amp;"|"&amp;N1779&amp;"|"&amp;O1779&amp;"|"&amp;P1779&amp;"|"&amp;Q1779&amp;"|"&amp;R1779&amp;"|"&amp;S1779&amp;"|"&amp;T1779&amp;"|"&amp;U1779&amp;"|"&amp;V1779&amp;"|"&amp;W1779&amp;"|"&amp;X1779&amp;"|"&amp;Y1779&amp;"|"&amp;Z1779&amp;"|"&amp;AA1779&amp;"|"&amp;AB1779&amp;"|"&amp;AC1779&amp;"|"&amp;AD1779&amp;"|"&amp;AE1779&amp;"|"&amp;AF1779&amp;"|"&amp;AG1779</f>
        <v>City Hotel|0|14|2016|March|13|24|0|3|3|0|0|BB|FRA|Online TA|TA/TO|0|0|0|D|D|0|No Deposit|9||0|Transient|192.67|1|2|Check-Out|42456</v>
      </c>
      <c r="AI1779" s="14" t="str">
        <f aca="false">IF(COUNTIF($AH$4:$AH$2603,AH1779)&gt;1,"Duplicate","Unique")</f>
        <v>Unique</v>
      </c>
      <c r="AJ1779" s="14" t="str">
        <f aca="false">IF(COUNTBLANK(B1779:AG1779)&gt;0,"Missing ("&amp;COUNTBLANK(B1779:AG1779)&amp;")","Complete")</f>
        <v>Missing (1)</v>
      </c>
    </row>
    <row r="1780" customFormat="false" ht="15" hidden="false" customHeight="false" outlineLevel="0" collapsed="false">
      <c r="A1780" s="0" t="n">
        <v>1777</v>
      </c>
      <c r="B1780" s="0" t="s">
        <v>90</v>
      </c>
      <c r="C1780" s="0" t="n">
        <v>0</v>
      </c>
      <c r="D1780" s="0" t="n">
        <v>55</v>
      </c>
      <c r="E1780" s="0" t="n">
        <v>2016</v>
      </c>
      <c r="F1780" s="0" t="s">
        <v>114</v>
      </c>
      <c r="G1780" s="0" t="n">
        <v>36</v>
      </c>
      <c r="H1780" s="0" t="n">
        <v>3</v>
      </c>
      <c r="I1780" s="0" t="n">
        <v>1</v>
      </c>
      <c r="J1780" s="0" t="n">
        <v>1</v>
      </c>
      <c r="K1780" s="0" t="n">
        <v>2</v>
      </c>
      <c r="L1780" s="0" t="n">
        <v>0</v>
      </c>
      <c r="M1780" s="0" t="n">
        <v>0</v>
      </c>
      <c r="N1780" s="0" t="s">
        <v>82</v>
      </c>
      <c r="O1780" s="0" t="s">
        <v>83</v>
      </c>
      <c r="P1780" s="0" t="s">
        <v>93</v>
      </c>
      <c r="Q1780" s="0" t="s">
        <v>94</v>
      </c>
      <c r="R1780" s="0" t="n">
        <v>0</v>
      </c>
      <c r="S1780" s="0" t="n">
        <v>0</v>
      </c>
      <c r="T1780" s="0" t="n">
        <v>0</v>
      </c>
      <c r="U1780" s="0" t="s">
        <v>109</v>
      </c>
      <c r="V1780" s="0" t="s">
        <v>109</v>
      </c>
      <c r="W1780" s="0" t="n">
        <v>0</v>
      </c>
      <c r="X1780" s="0" t="s">
        <v>86</v>
      </c>
      <c r="Y1780" s="0" t="n">
        <v>9</v>
      </c>
      <c r="AA1780" s="0" t="n">
        <v>0</v>
      </c>
      <c r="AB1780" s="0" t="s">
        <v>87</v>
      </c>
      <c r="AC1780" s="0" t="n">
        <v>123.3</v>
      </c>
      <c r="AD1780" s="0" t="n">
        <v>0</v>
      </c>
      <c r="AE1780" s="0" t="n">
        <v>2</v>
      </c>
      <c r="AF1780" s="0" t="s">
        <v>88</v>
      </c>
      <c r="AG1780" s="13" t="n">
        <v>42618</v>
      </c>
      <c r="AH1780" s="0" t="str">
        <f aca="false">B1780&amp;"|"&amp;C1780&amp;"|"&amp;D1780&amp;"|"&amp;E1780&amp;"|"&amp;F1780&amp;"|"&amp;G1780&amp;"|"&amp;H1780&amp;"|"&amp;I1780&amp;"|"&amp;J1780&amp;"|"&amp;K1780&amp;"|"&amp;L1780&amp;"|"&amp;M1780&amp;"|"&amp;N1780&amp;"|"&amp;O1780&amp;"|"&amp;P1780&amp;"|"&amp;Q1780&amp;"|"&amp;R1780&amp;"|"&amp;S1780&amp;"|"&amp;T1780&amp;"|"&amp;U1780&amp;"|"&amp;V1780&amp;"|"&amp;W1780&amp;"|"&amp;X1780&amp;"|"&amp;Y1780&amp;"|"&amp;Z1780&amp;"|"&amp;AA1780&amp;"|"&amp;AB1780&amp;"|"&amp;AC1780&amp;"|"&amp;AD1780&amp;"|"&amp;AE1780&amp;"|"&amp;AF1780&amp;"|"&amp;AG1780</f>
        <v>City Hotel|0|55|2016|September|36|3|1|1|2|0|0|BB|GBR|Online TA|TA/TO|0|0|0|D|D|0|No Deposit|9||0|Transient|123.3|0|2|Check-Out|42618</v>
      </c>
      <c r="AI1780" s="0" t="str">
        <f aca="false">IF(COUNTIF($AH$4:$AH$2603,AH1780)&gt;1,"Duplicate","Unique")</f>
        <v>Unique</v>
      </c>
      <c r="AJ1780" s="0" t="str">
        <f aca="false">IF(COUNTBLANK(B1780:AG1780)&gt;0,"Missing ("&amp;COUNTBLANK(B1780:AG1780)&amp;")","Complete")</f>
        <v>Missing (1)</v>
      </c>
    </row>
    <row r="1781" customFormat="false" ht="15" hidden="false" customHeight="false" outlineLevel="0" collapsed="false">
      <c r="A1781" s="14" t="n">
        <v>1778</v>
      </c>
      <c r="B1781" s="14" t="s">
        <v>80</v>
      </c>
      <c r="C1781" s="14" t="n">
        <v>1</v>
      </c>
      <c r="D1781" s="14" t="n">
        <v>101</v>
      </c>
      <c r="E1781" s="14" t="n">
        <v>2017</v>
      </c>
      <c r="F1781" s="14" t="s">
        <v>119</v>
      </c>
      <c r="G1781" s="14" t="n">
        <v>31</v>
      </c>
      <c r="H1781" s="14" t="n">
        <v>3</v>
      </c>
      <c r="I1781" s="14" t="n">
        <v>0</v>
      </c>
      <c r="J1781" s="14" t="n">
        <v>2</v>
      </c>
      <c r="K1781" s="14" t="n">
        <v>2</v>
      </c>
      <c r="L1781" s="14" t="n">
        <v>0</v>
      </c>
      <c r="M1781" s="14" t="n">
        <v>0</v>
      </c>
      <c r="N1781" s="14" t="s">
        <v>82</v>
      </c>
      <c r="O1781" s="14" t="s">
        <v>92</v>
      </c>
      <c r="P1781" s="14" t="s">
        <v>84</v>
      </c>
      <c r="Q1781" s="14" t="s">
        <v>84</v>
      </c>
      <c r="R1781" s="14" t="n">
        <v>0</v>
      </c>
      <c r="S1781" s="14" t="n">
        <v>0</v>
      </c>
      <c r="T1781" s="14" t="n">
        <v>0</v>
      </c>
      <c r="U1781" s="14" t="s">
        <v>95</v>
      </c>
      <c r="V1781" s="14" t="s">
        <v>95</v>
      </c>
      <c r="W1781" s="14" t="n">
        <v>0</v>
      </c>
      <c r="X1781" s="14" t="s">
        <v>86</v>
      </c>
      <c r="Y1781" s="14" t="n">
        <v>250</v>
      </c>
      <c r="Z1781" s="14"/>
      <c r="AA1781" s="14" t="n">
        <v>0</v>
      </c>
      <c r="AB1781" s="14" t="s">
        <v>87</v>
      </c>
      <c r="AC1781" s="14" t="n">
        <v>213.75</v>
      </c>
      <c r="AD1781" s="14" t="n">
        <v>0</v>
      </c>
      <c r="AE1781" s="14" t="n">
        <v>0</v>
      </c>
      <c r="AF1781" s="14" t="s">
        <v>96</v>
      </c>
      <c r="AG1781" s="15" t="n">
        <v>42914</v>
      </c>
      <c r="AH1781" s="14" t="str">
        <f aca="false">B1781&amp;"|"&amp;C1781&amp;"|"&amp;D1781&amp;"|"&amp;E1781&amp;"|"&amp;F1781&amp;"|"&amp;G1781&amp;"|"&amp;H1781&amp;"|"&amp;I1781&amp;"|"&amp;J1781&amp;"|"&amp;K1781&amp;"|"&amp;L1781&amp;"|"&amp;M1781&amp;"|"&amp;N1781&amp;"|"&amp;O1781&amp;"|"&amp;P1781&amp;"|"&amp;Q1781&amp;"|"&amp;R1781&amp;"|"&amp;S1781&amp;"|"&amp;T1781&amp;"|"&amp;U1781&amp;"|"&amp;V1781&amp;"|"&amp;W1781&amp;"|"&amp;X1781&amp;"|"&amp;Y1781&amp;"|"&amp;Z1781&amp;"|"&amp;AA1781&amp;"|"&amp;AB1781&amp;"|"&amp;AC1781&amp;"|"&amp;AD1781&amp;"|"&amp;AE1781&amp;"|"&amp;AF1781&amp;"|"&amp;AG1781</f>
        <v>Resort Hotel|1|101|2017|August|31|3|0|2|2|0|0|BB|PRT|Direct|Direct|0|0|0|A|A|0|No Deposit|250||0|Transient|213.75|0|0|Canceled|42914</v>
      </c>
      <c r="AI1781" s="14" t="str">
        <f aca="false">IF(COUNTIF($AH$4:$AH$2603,AH1781)&gt;1,"Duplicate","Unique")</f>
        <v>Unique</v>
      </c>
      <c r="AJ1781" s="14" t="str">
        <f aca="false">IF(COUNTBLANK(B1781:AG1781)&gt;0,"Missing ("&amp;COUNTBLANK(B1781:AG1781)&amp;")","Complete")</f>
        <v>Missing (1)</v>
      </c>
    </row>
    <row r="1782" customFormat="false" ht="15" hidden="false" customHeight="false" outlineLevel="0" collapsed="false">
      <c r="A1782" s="0" t="n">
        <v>1779</v>
      </c>
      <c r="B1782" s="0" t="s">
        <v>90</v>
      </c>
      <c r="C1782" s="0" t="n">
        <v>1</v>
      </c>
      <c r="D1782" s="0" t="n">
        <v>45</v>
      </c>
      <c r="E1782" s="0" t="n">
        <v>2016</v>
      </c>
      <c r="F1782" s="0" t="s">
        <v>103</v>
      </c>
      <c r="G1782" s="0" t="n">
        <v>11</v>
      </c>
      <c r="H1782" s="0" t="n">
        <v>12</v>
      </c>
      <c r="I1782" s="0" t="n">
        <v>1</v>
      </c>
      <c r="J1782" s="0" t="n">
        <v>1</v>
      </c>
      <c r="K1782" s="0" t="n">
        <v>2</v>
      </c>
      <c r="L1782" s="0" t="n">
        <v>0</v>
      </c>
      <c r="M1782" s="0" t="n">
        <v>0</v>
      </c>
      <c r="N1782" s="0" t="s">
        <v>107</v>
      </c>
      <c r="O1782" s="0" t="s">
        <v>98</v>
      </c>
      <c r="P1782" s="0" t="s">
        <v>93</v>
      </c>
      <c r="Q1782" s="0" t="s">
        <v>94</v>
      </c>
      <c r="R1782" s="0" t="n">
        <v>0</v>
      </c>
      <c r="S1782" s="0" t="n">
        <v>0</v>
      </c>
      <c r="T1782" s="0" t="n">
        <v>0</v>
      </c>
      <c r="U1782" s="0" t="s">
        <v>95</v>
      </c>
      <c r="V1782" s="0" t="s">
        <v>95</v>
      </c>
      <c r="W1782" s="0" t="n">
        <v>0</v>
      </c>
      <c r="X1782" s="0" t="s">
        <v>86</v>
      </c>
      <c r="Y1782" s="0" t="n">
        <v>9</v>
      </c>
      <c r="AA1782" s="0" t="n">
        <v>0</v>
      </c>
      <c r="AB1782" s="0" t="s">
        <v>87</v>
      </c>
      <c r="AC1782" s="0" t="n">
        <v>71.1</v>
      </c>
      <c r="AD1782" s="0" t="n">
        <v>0</v>
      </c>
      <c r="AE1782" s="0" t="n">
        <v>0</v>
      </c>
      <c r="AF1782" s="0" t="s">
        <v>96</v>
      </c>
      <c r="AG1782" s="13" t="n">
        <v>42403</v>
      </c>
      <c r="AH1782" s="0" t="str">
        <f aca="false">B1782&amp;"|"&amp;C1782&amp;"|"&amp;D1782&amp;"|"&amp;E1782&amp;"|"&amp;F1782&amp;"|"&amp;G1782&amp;"|"&amp;H1782&amp;"|"&amp;I1782&amp;"|"&amp;J1782&amp;"|"&amp;K1782&amp;"|"&amp;L1782&amp;"|"&amp;M1782&amp;"|"&amp;N1782&amp;"|"&amp;O1782&amp;"|"&amp;P1782&amp;"|"&amp;Q1782&amp;"|"&amp;R1782&amp;"|"&amp;S1782&amp;"|"&amp;T1782&amp;"|"&amp;U1782&amp;"|"&amp;V1782&amp;"|"&amp;W1782&amp;"|"&amp;X1782&amp;"|"&amp;Y1782&amp;"|"&amp;Z1782&amp;"|"&amp;AA1782&amp;"|"&amp;AB1782&amp;"|"&amp;AC1782&amp;"|"&amp;AD1782&amp;"|"&amp;AE1782&amp;"|"&amp;AF1782&amp;"|"&amp;AG1782</f>
        <v>City Hotel|1|45|2016|March|11|12|1|1|2|0|0|SC|BRA|Online TA|TA/TO|0|0|0|A|A|0|No Deposit|9||0|Transient|71.1|0|0|Canceled|42403</v>
      </c>
      <c r="AI1782" s="0" t="str">
        <f aca="false">IF(COUNTIF($AH$4:$AH$2603,AH1782)&gt;1,"Duplicate","Unique")</f>
        <v>Unique</v>
      </c>
      <c r="AJ1782" s="0" t="str">
        <f aca="false">IF(COUNTBLANK(B1782:AG1782)&gt;0,"Missing ("&amp;COUNTBLANK(B1782:AG1782)&amp;")","Complete")</f>
        <v>Missing (1)</v>
      </c>
    </row>
    <row r="1783" customFormat="false" ht="15" hidden="false" customHeight="false" outlineLevel="0" collapsed="false">
      <c r="A1783" s="14" t="n">
        <v>1780</v>
      </c>
      <c r="B1783" s="14" t="s">
        <v>80</v>
      </c>
      <c r="C1783" s="14" t="n">
        <v>0</v>
      </c>
      <c r="D1783" s="14" t="n">
        <v>177</v>
      </c>
      <c r="E1783" s="14" t="n">
        <v>2017</v>
      </c>
      <c r="F1783" s="14" t="s">
        <v>119</v>
      </c>
      <c r="G1783" s="14" t="n">
        <v>33</v>
      </c>
      <c r="H1783" s="14" t="n">
        <v>19</v>
      </c>
      <c r="I1783" s="14" t="n">
        <v>2</v>
      </c>
      <c r="J1783" s="14" t="n">
        <v>4</v>
      </c>
      <c r="K1783" s="14" t="n">
        <v>2</v>
      </c>
      <c r="L1783" s="14" t="n">
        <v>0</v>
      </c>
      <c r="M1783" s="14" t="n">
        <v>0</v>
      </c>
      <c r="N1783" s="14" t="s">
        <v>82</v>
      </c>
      <c r="O1783" s="14" t="s">
        <v>92</v>
      </c>
      <c r="P1783" s="14" t="s">
        <v>84</v>
      </c>
      <c r="Q1783" s="14" t="s">
        <v>84</v>
      </c>
      <c r="R1783" s="14" t="n">
        <v>0</v>
      </c>
      <c r="S1783" s="14" t="n">
        <v>0</v>
      </c>
      <c r="T1783" s="14" t="n">
        <v>0</v>
      </c>
      <c r="U1783" s="14" t="s">
        <v>85</v>
      </c>
      <c r="V1783" s="14" t="s">
        <v>85</v>
      </c>
      <c r="W1783" s="14" t="n">
        <v>0</v>
      </c>
      <c r="X1783" s="14" t="s">
        <v>86</v>
      </c>
      <c r="Y1783" s="14" t="n">
        <v>250</v>
      </c>
      <c r="Z1783" s="14"/>
      <c r="AA1783" s="14" t="n">
        <v>0</v>
      </c>
      <c r="AB1783" s="14" t="s">
        <v>87</v>
      </c>
      <c r="AC1783" s="14" t="n">
        <v>239</v>
      </c>
      <c r="AD1783" s="14" t="n">
        <v>0</v>
      </c>
      <c r="AE1783" s="14" t="n">
        <v>1</v>
      </c>
      <c r="AF1783" s="14" t="s">
        <v>88</v>
      </c>
      <c r="AG1783" s="15" t="n">
        <v>42972</v>
      </c>
      <c r="AH1783" s="14" t="str">
        <f aca="false">B1783&amp;"|"&amp;C1783&amp;"|"&amp;D1783&amp;"|"&amp;E1783&amp;"|"&amp;F1783&amp;"|"&amp;G1783&amp;"|"&amp;H1783&amp;"|"&amp;I1783&amp;"|"&amp;J1783&amp;"|"&amp;K1783&amp;"|"&amp;L1783&amp;"|"&amp;M1783&amp;"|"&amp;N1783&amp;"|"&amp;O1783&amp;"|"&amp;P1783&amp;"|"&amp;Q1783&amp;"|"&amp;R1783&amp;"|"&amp;S1783&amp;"|"&amp;T1783&amp;"|"&amp;U1783&amp;"|"&amp;V1783&amp;"|"&amp;W1783&amp;"|"&amp;X1783&amp;"|"&amp;Y1783&amp;"|"&amp;Z1783&amp;"|"&amp;AA1783&amp;"|"&amp;AB1783&amp;"|"&amp;AC1783&amp;"|"&amp;AD1783&amp;"|"&amp;AE1783&amp;"|"&amp;AF1783&amp;"|"&amp;AG1783</f>
        <v>Resort Hotel|0|177|2017|August|33|19|2|4|2|0|0|BB|PRT|Direct|Direct|0|0|0|F|F|0|No Deposit|250||0|Transient|239|0|1|Check-Out|42972</v>
      </c>
      <c r="AI1783" s="14" t="str">
        <f aca="false">IF(COUNTIF($AH$4:$AH$2603,AH1783)&gt;1,"Duplicate","Unique")</f>
        <v>Unique</v>
      </c>
      <c r="AJ1783" s="14" t="str">
        <f aca="false">IF(COUNTBLANK(B1783:AG1783)&gt;0,"Missing ("&amp;COUNTBLANK(B1783:AG1783)&amp;")","Complete")</f>
        <v>Missing (1)</v>
      </c>
    </row>
    <row r="1784" customFormat="false" ht="15" hidden="false" customHeight="false" outlineLevel="0" collapsed="false">
      <c r="A1784" s="0" t="n">
        <v>1781</v>
      </c>
      <c r="B1784" s="0" t="s">
        <v>90</v>
      </c>
      <c r="C1784" s="0" t="n">
        <v>0</v>
      </c>
      <c r="D1784" s="0" t="n">
        <v>17</v>
      </c>
      <c r="E1784" s="0" t="n">
        <v>2016</v>
      </c>
      <c r="F1784" s="0" t="s">
        <v>81</v>
      </c>
      <c r="G1784" s="0" t="n">
        <v>50</v>
      </c>
      <c r="H1784" s="0" t="n">
        <v>8</v>
      </c>
      <c r="I1784" s="0" t="n">
        <v>0</v>
      </c>
      <c r="J1784" s="0" t="n">
        <v>3</v>
      </c>
      <c r="K1784" s="0" t="n">
        <v>2</v>
      </c>
      <c r="L1784" s="0" t="n">
        <v>0</v>
      </c>
      <c r="M1784" s="0" t="n">
        <v>0</v>
      </c>
      <c r="N1784" s="0" t="s">
        <v>107</v>
      </c>
      <c r="O1784" s="0" t="s">
        <v>83</v>
      </c>
      <c r="P1784" s="0" t="s">
        <v>93</v>
      </c>
      <c r="Q1784" s="0" t="s">
        <v>94</v>
      </c>
      <c r="R1784" s="0" t="n">
        <v>0</v>
      </c>
      <c r="S1784" s="0" t="n">
        <v>0</v>
      </c>
      <c r="T1784" s="0" t="n">
        <v>0</v>
      </c>
      <c r="U1784" s="0" t="s">
        <v>95</v>
      </c>
      <c r="V1784" s="0" t="s">
        <v>95</v>
      </c>
      <c r="W1784" s="0" t="n">
        <v>0</v>
      </c>
      <c r="X1784" s="0" t="s">
        <v>86</v>
      </c>
      <c r="Y1784" s="0" t="n">
        <v>9</v>
      </c>
      <c r="AA1784" s="0" t="n">
        <v>0</v>
      </c>
      <c r="AB1784" s="0" t="s">
        <v>87</v>
      </c>
      <c r="AC1784" s="0" t="n">
        <v>92.67</v>
      </c>
      <c r="AD1784" s="0" t="n">
        <v>0</v>
      </c>
      <c r="AE1784" s="0" t="n">
        <v>0</v>
      </c>
      <c r="AF1784" s="0" t="s">
        <v>88</v>
      </c>
      <c r="AG1784" s="13" t="n">
        <v>42715</v>
      </c>
      <c r="AH1784" s="0" t="str">
        <f aca="false">B1784&amp;"|"&amp;C1784&amp;"|"&amp;D1784&amp;"|"&amp;E1784&amp;"|"&amp;F1784&amp;"|"&amp;G1784&amp;"|"&amp;H1784&amp;"|"&amp;I1784&amp;"|"&amp;J1784&amp;"|"&amp;K1784&amp;"|"&amp;L1784&amp;"|"&amp;M1784&amp;"|"&amp;N1784&amp;"|"&amp;O1784&amp;"|"&amp;P1784&amp;"|"&amp;Q1784&amp;"|"&amp;R1784&amp;"|"&amp;S1784&amp;"|"&amp;T1784&amp;"|"&amp;U1784&amp;"|"&amp;V1784&amp;"|"&amp;W1784&amp;"|"&amp;X1784&amp;"|"&amp;Y1784&amp;"|"&amp;Z1784&amp;"|"&amp;AA1784&amp;"|"&amp;AB1784&amp;"|"&amp;AC1784&amp;"|"&amp;AD1784&amp;"|"&amp;AE1784&amp;"|"&amp;AF1784&amp;"|"&amp;AG1784</f>
        <v>City Hotel|0|17|2016|December|50|8|0|3|2|0|0|SC|GBR|Online TA|TA/TO|0|0|0|A|A|0|No Deposit|9||0|Transient|92.67|0|0|Check-Out|42715</v>
      </c>
      <c r="AI1784" s="0" t="str">
        <f aca="false">IF(COUNTIF($AH$4:$AH$2603,AH1784)&gt;1,"Duplicate","Unique")</f>
        <v>Unique</v>
      </c>
      <c r="AJ1784" s="0" t="str">
        <f aca="false">IF(COUNTBLANK(B1784:AG1784)&gt;0,"Missing ("&amp;COUNTBLANK(B1784:AG1784)&amp;")","Complete")</f>
        <v>Missing (1)</v>
      </c>
    </row>
    <row r="1785" customFormat="false" ht="15" hidden="false" customHeight="false" outlineLevel="0" collapsed="false">
      <c r="A1785" s="14" t="n">
        <v>1782</v>
      </c>
      <c r="B1785" s="14" t="s">
        <v>90</v>
      </c>
      <c r="C1785" s="14" t="n">
        <v>1</v>
      </c>
      <c r="D1785" s="14" t="n">
        <v>341</v>
      </c>
      <c r="E1785" s="14" t="n">
        <v>2015</v>
      </c>
      <c r="F1785" s="14" t="s">
        <v>114</v>
      </c>
      <c r="G1785" s="14" t="n">
        <v>39</v>
      </c>
      <c r="H1785" s="14" t="n">
        <v>23</v>
      </c>
      <c r="I1785" s="14" t="n">
        <v>0</v>
      </c>
      <c r="J1785" s="14" t="n">
        <v>2</v>
      </c>
      <c r="K1785" s="14" t="n">
        <v>2</v>
      </c>
      <c r="L1785" s="14" t="n">
        <v>0</v>
      </c>
      <c r="M1785" s="14" t="n">
        <v>0</v>
      </c>
      <c r="N1785" s="14" t="s">
        <v>82</v>
      </c>
      <c r="O1785" s="14" t="s">
        <v>92</v>
      </c>
      <c r="P1785" s="14" t="s">
        <v>116</v>
      </c>
      <c r="Q1785" s="14" t="s">
        <v>94</v>
      </c>
      <c r="R1785" s="14" t="n">
        <v>0</v>
      </c>
      <c r="S1785" s="14" t="n">
        <v>1</v>
      </c>
      <c r="T1785" s="14" t="n">
        <v>0</v>
      </c>
      <c r="U1785" s="14" t="s">
        <v>95</v>
      </c>
      <c r="V1785" s="14" t="s">
        <v>95</v>
      </c>
      <c r="W1785" s="14" t="n">
        <v>0</v>
      </c>
      <c r="X1785" s="14" t="s">
        <v>120</v>
      </c>
      <c r="Y1785" s="14" t="n">
        <v>1</v>
      </c>
      <c r="Z1785" s="14"/>
      <c r="AA1785" s="14" t="n">
        <v>0</v>
      </c>
      <c r="AB1785" s="14" t="s">
        <v>101</v>
      </c>
      <c r="AC1785" s="14" t="n">
        <v>62</v>
      </c>
      <c r="AD1785" s="14" t="n">
        <v>0</v>
      </c>
      <c r="AE1785" s="14" t="n">
        <v>0</v>
      </c>
      <c r="AF1785" s="14" t="s">
        <v>96</v>
      </c>
      <c r="AG1785" s="15" t="n">
        <v>42187</v>
      </c>
      <c r="AH1785" s="14" t="str">
        <f aca="false">B1785&amp;"|"&amp;C1785&amp;"|"&amp;D1785&amp;"|"&amp;E1785&amp;"|"&amp;F1785&amp;"|"&amp;G1785&amp;"|"&amp;H1785&amp;"|"&amp;I1785&amp;"|"&amp;J1785&amp;"|"&amp;K1785&amp;"|"&amp;L1785&amp;"|"&amp;M1785&amp;"|"&amp;N1785&amp;"|"&amp;O1785&amp;"|"&amp;P1785&amp;"|"&amp;Q1785&amp;"|"&amp;R1785&amp;"|"&amp;S1785&amp;"|"&amp;T1785&amp;"|"&amp;U1785&amp;"|"&amp;V1785&amp;"|"&amp;W1785&amp;"|"&amp;X1785&amp;"|"&amp;Y1785&amp;"|"&amp;Z1785&amp;"|"&amp;AA1785&amp;"|"&amp;AB1785&amp;"|"&amp;AC1785&amp;"|"&amp;AD1785&amp;"|"&amp;AE1785&amp;"|"&amp;AF1785&amp;"|"&amp;AG1785</f>
        <v>City Hotel|1|341|2015|September|39|23|0|2|2|0|0|BB|PRT|Groups|TA/TO|0|1|0|A|A|0|Non Refund|1||0|Transient-Party|62|0|0|Canceled|42187</v>
      </c>
      <c r="AI1785" s="14" t="str">
        <f aca="false">IF(COUNTIF($AH$4:$AH$2603,AH1785)&gt;1,"Duplicate","Unique")</f>
        <v>Unique</v>
      </c>
      <c r="AJ1785" s="14" t="str">
        <f aca="false">IF(COUNTBLANK(B1785:AG1785)&gt;0,"Missing ("&amp;COUNTBLANK(B1785:AG1785)&amp;")","Complete")</f>
        <v>Missing (1)</v>
      </c>
    </row>
    <row r="1786" customFormat="false" ht="15" hidden="false" customHeight="false" outlineLevel="0" collapsed="false">
      <c r="A1786" s="0" t="n">
        <v>1783</v>
      </c>
      <c r="B1786" s="0" t="s">
        <v>80</v>
      </c>
      <c r="C1786" s="0" t="n">
        <v>1</v>
      </c>
      <c r="D1786" s="0" t="n">
        <v>65</v>
      </c>
      <c r="E1786" s="0" t="n">
        <v>2016</v>
      </c>
      <c r="F1786" s="0" t="s">
        <v>103</v>
      </c>
      <c r="G1786" s="0" t="n">
        <v>11</v>
      </c>
      <c r="H1786" s="0" t="n">
        <v>12</v>
      </c>
      <c r="I1786" s="0" t="n">
        <v>2</v>
      </c>
      <c r="J1786" s="0" t="n">
        <v>3</v>
      </c>
      <c r="K1786" s="0" t="n">
        <v>1</v>
      </c>
      <c r="L1786" s="0" t="n">
        <v>0</v>
      </c>
      <c r="M1786" s="0" t="n">
        <v>0</v>
      </c>
      <c r="N1786" s="0" t="s">
        <v>112</v>
      </c>
      <c r="O1786" s="0" t="s">
        <v>92</v>
      </c>
      <c r="P1786" s="0" t="s">
        <v>99</v>
      </c>
      <c r="Q1786" s="0" t="s">
        <v>94</v>
      </c>
      <c r="R1786" s="0" t="n">
        <v>0</v>
      </c>
      <c r="S1786" s="0" t="n">
        <v>0</v>
      </c>
      <c r="T1786" s="0" t="n">
        <v>0</v>
      </c>
      <c r="U1786" s="0" t="s">
        <v>95</v>
      </c>
      <c r="V1786" s="0" t="s">
        <v>95</v>
      </c>
      <c r="W1786" s="0" t="n">
        <v>1</v>
      </c>
      <c r="X1786" s="0" t="s">
        <v>86</v>
      </c>
      <c r="Y1786" s="0" t="n">
        <v>177</v>
      </c>
      <c r="AA1786" s="0" t="n">
        <v>0</v>
      </c>
      <c r="AB1786" s="0" t="s">
        <v>125</v>
      </c>
      <c r="AC1786" s="0" t="n">
        <v>34.2</v>
      </c>
      <c r="AD1786" s="0" t="n">
        <v>0</v>
      </c>
      <c r="AE1786" s="0" t="n">
        <v>0</v>
      </c>
      <c r="AF1786" s="0" t="s">
        <v>96</v>
      </c>
      <c r="AG1786" s="13" t="n">
        <v>42398</v>
      </c>
      <c r="AH1786" s="0" t="str">
        <f aca="false">B1786&amp;"|"&amp;C1786&amp;"|"&amp;D1786&amp;"|"&amp;E1786&amp;"|"&amp;F1786&amp;"|"&amp;G1786&amp;"|"&amp;H1786&amp;"|"&amp;I1786&amp;"|"&amp;J1786&amp;"|"&amp;K1786&amp;"|"&amp;L1786&amp;"|"&amp;M1786&amp;"|"&amp;N1786&amp;"|"&amp;O1786&amp;"|"&amp;P1786&amp;"|"&amp;Q1786&amp;"|"&amp;R1786&amp;"|"&amp;S1786&amp;"|"&amp;T1786&amp;"|"&amp;U1786&amp;"|"&amp;V1786&amp;"|"&amp;W1786&amp;"|"&amp;X1786&amp;"|"&amp;Y1786&amp;"|"&amp;Z1786&amp;"|"&amp;AA1786&amp;"|"&amp;AB1786&amp;"|"&amp;AC1786&amp;"|"&amp;AD1786&amp;"|"&amp;AE1786&amp;"|"&amp;AF1786&amp;"|"&amp;AG1786</f>
        <v>Resort Hotel|1|65|2016|March|11|12|2|3|1|0|0|HB|PRT|Offline TA/TO|TA/TO|0|0|0|A|A|1|No Deposit|177||0|Contract|34.2|0|0|Canceled|42398</v>
      </c>
      <c r="AI1786" s="0" t="str">
        <f aca="false">IF(COUNTIF($AH$4:$AH$2603,AH1786)&gt;1,"Duplicate","Unique")</f>
        <v>Unique</v>
      </c>
      <c r="AJ1786" s="0" t="str">
        <f aca="false">IF(COUNTBLANK(B1786:AG1786)&gt;0,"Missing ("&amp;COUNTBLANK(B1786:AG1786)&amp;")","Complete")</f>
        <v>Missing (1)</v>
      </c>
    </row>
    <row r="1787" customFormat="false" ht="15" hidden="false" customHeight="false" outlineLevel="0" collapsed="false">
      <c r="A1787" s="14" t="n">
        <v>1784</v>
      </c>
      <c r="B1787" s="14" t="s">
        <v>90</v>
      </c>
      <c r="C1787" s="14" t="n">
        <v>1</v>
      </c>
      <c r="D1787" s="14" t="n">
        <v>349</v>
      </c>
      <c r="E1787" s="14" t="n">
        <v>2015</v>
      </c>
      <c r="F1787" s="14" t="s">
        <v>111</v>
      </c>
      <c r="G1787" s="14" t="n">
        <v>40</v>
      </c>
      <c r="H1787" s="14" t="n">
        <v>1</v>
      </c>
      <c r="I1787" s="14" t="n">
        <v>0</v>
      </c>
      <c r="J1787" s="14" t="n">
        <v>2</v>
      </c>
      <c r="K1787" s="14" t="n">
        <v>2</v>
      </c>
      <c r="L1787" s="14" t="n">
        <v>0</v>
      </c>
      <c r="M1787" s="14" t="n">
        <v>0</v>
      </c>
      <c r="N1787" s="14" t="s">
        <v>82</v>
      </c>
      <c r="O1787" s="14" t="s">
        <v>92</v>
      </c>
      <c r="P1787" s="14" t="s">
        <v>116</v>
      </c>
      <c r="Q1787" s="14" t="s">
        <v>94</v>
      </c>
      <c r="R1787" s="14" t="n">
        <v>0</v>
      </c>
      <c r="S1787" s="14" t="n">
        <v>1</v>
      </c>
      <c r="T1787" s="14" t="n">
        <v>0</v>
      </c>
      <c r="U1787" s="14" t="s">
        <v>95</v>
      </c>
      <c r="V1787" s="14" t="s">
        <v>95</v>
      </c>
      <c r="W1787" s="14" t="n">
        <v>0</v>
      </c>
      <c r="X1787" s="14" t="s">
        <v>120</v>
      </c>
      <c r="Y1787" s="14" t="n">
        <v>1</v>
      </c>
      <c r="Z1787" s="14"/>
      <c r="AA1787" s="14" t="n">
        <v>0</v>
      </c>
      <c r="AB1787" s="14" t="s">
        <v>125</v>
      </c>
      <c r="AC1787" s="14" t="n">
        <v>62</v>
      </c>
      <c r="AD1787" s="14" t="n">
        <v>0</v>
      </c>
      <c r="AE1787" s="14" t="n">
        <v>0</v>
      </c>
      <c r="AF1787" s="14" t="s">
        <v>96</v>
      </c>
      <c r="AG1787" s="15" t="n">
        <v>42005</v>
      </c>
      <c r="AH1787" s="14" t="str">
        <f aca="false">B1787&amp;"|"&amp;C1787&amp;"|"&amp;D1787&amp;"|"&amp;E1787&amp;"|"&amp;F1787&amp;"|"&amp;G1787&amp;"|"&amp;H1787&amp;"|"&amp;I1787&amp;"|"&amp;J1787&amp;"|"&amp;K1787&amp;"|"&amp;L1787&amp;"|"&amp;M1787&amp;"|"&amp;N1787&amp;"|"&amp;O1787&amp;"|"&amp;P1787&amp;"|"&amp;Q1787&amp;"|"&amp;R1787&amp;"|"&amp;S1787&amp;"|"&amp;T1787&amp;"|"&amp;U1787&amp;"|"&amp;V1787&amp;"|"&amp;W1787&amp;"|"&amp;X1787&amp;"|"&amp;Y1787&amp;"|"&amp;Z1787&amp;"|"&amp;AA1787&amp;"|"&amp;AB1787&amp;"|"&amp;AC1787&amp;"|"&amp;AD1787&amp;"|"&amp;AE1787&amp;"|"&amp;AF1787&amp;"|"&amp;AG1787</f>
        <v>City Hotel|1|349|2015|October|40|1|0|2|2|0|0|BB|PRT|Groups|TA/TO|0|1|0|A|A|0|Non Refund|1||0|Contract|62|0|0|Canceled|42005</v>
      </c>
      <c r="AI1787" s="14" t="str">
        <f aca="false">IF(COUNTIF($AH$4:$AH$2603,AH1787)&gt;1,"Duplicate","Unique")</f>
        <v>Unique</v>
      </c>
      <c r="AJ1787" s="14" t="str">
        <f aca="false">IF(COUNTBLANK(B1787:AG1787)&gt;0,"Missing ("&amp;COUNTBLANK(B1787:AG1787)&amp;")","Complete")</f>
        <v>Missing (1)</v>
      </c>
    </row>
    <row r="1788" customFormat="false" ht="15" hidden="false" customHeight="false" outlineLevel="0" collapsed="false">
      <c r="A1788" s="0" t="n">
        <v>1785</v>
      </c>
      <c r="B1788" s="0" t="s">
        <v>80</v>
      </c>
      <c r="C1788" s="0" t="n">
        <v>0</v>
      </c>
      <c r="D1788" s="0" t="n">
        <v>202</v>
      </c>
      <c r="E1788" s="0" t="n">
        <v>2017</v>
      </c>
      <c r="F1788" s="0" t="s">
        <v>121</v>
      </c>
      <c r="G1788" s="0" t="n">
        <v>21</v>
      </c>
      <c r="H1788" s="0" t="n">
        <v>24</v>
      </c>
      <c r="I1788" s="0" t="n">
        <v>1</v>
      </c>
      <c r="J1788" s="0" t="n">
        <v>4</v>
      </c>
      <c r="K1788" s="0" t="n">
        <v>1</v>
      </c>
      <c r="L1788" s="0" t="n">
        <v>0</v>
      </c>
      <c r="M1788" s="0" t="n">
        <v>0</v>
      </c>
      <c r="N1788" s="0" t="s">
        <v>82</v>
      </c>
      <c r="O1788" s="0" t="s">
        <v>83</v>
      </c>
      <c r="P1788" s="0" t="s">
        <v>116</v>
      </c>
      <c r="Q1788" s="0" t="s">
        <v>94</v>
      </c>
      <c r="R1788" s="0" t="n">
        <v>0</v>
      </c>
      <c r="S1788" s="0" t="n">
        <v>0</v>
      </c>
      <c r="T1788" s="0" t="n">
        <v>0</v>
      </c>
      <c r="U1788" s="0" t="s">
        <v>95</v>
      </c>
      <c r="V1788" s="0" t="s">
        <v>156</v>
      </c>
      <c r="W1788" s="0" t="n">
        <v>2</v>
      </c>
      <c r="X1788" s="0" t="s">
        <v>86</v>
      </c>
      <c r="Z1788" s="0" t="n">
        <v>223</v>
      </c>
      <c r="AA1788" s="0" t="n">
        <v>0</v>
      </c>
      <c r="AB1788" s="0" t="s">
        <v>101</v>
      </c>
      <c r="AC1788" s="0" t="n">
        <v>65.2</v>
      </c>
      <c r="AD1788" s="0" t="n">
        <v>1</v>
      </c>
      <c r="AE1788" s="0" t="n">
        <v>0</v>
      </c>
      <c r="AF1788" s="0" t="s">
        <v>88</v>
      </c>
      <c r="AG1788" s="13" t="n">
        <v>42884</v>
      </c>
      <c r="AH1788" s="0" t="str">
        <f aca="false">B1788&amp;"|"&amp;C1788&amp;"|"&amp;D1788&amp;"|"&amp;E1788&amp;"|"&amp;F1788&amp;"|"&amp;G1788&amp;"|"&amp;H1788&amp;"|"&amp;I1788&amp;"|"&amp;J1788&amp;"|"&amp;K1788&amp;"|"&amp;L1788&amp;"|"&amp;M1788&amp;"|"&amp;N1788&amp;"|"&amp;O1788&amp;"|"&amp;P1788&amp;"|"&amp;Q1788&amp;"|"&amp;R1788&amp;"|"&amp;S1788&amp;"|"&amp;T1788&amp;"|"&amp;U1788&amp;"|"&amp;V1788&amp;"|"&amp;W1788&amp;"|"&amp;X1788&amp;"|"&amp;Y1788&amp;"|"&amp;Z1788&amp;"|"&amp;AA1788&amp;"|"&amp;AB1788&amp;"|"&amp;AC1788&amp;"|"&amp;AD1788&amp;"|"&amp;AE1788&amp;"|"&amp;AF1788&amp;"|"&amp;AG1788</f>
        <v>Resort Hotel|0|202|2017|May|21|24|1|4|1|0|0|BB|GBR|Groups|TA/TO|0|0|0|A|C|2|No Deposit||223|0|Transient-Party|65.2|1|0|Check-Out|42884</v>
      </c>
      <c r="AI1788" s="0" t="str">
        <f aca="false">IF(COUNTIF($AH$4:$AH$2603,AH1788)&gt;1,"Duplicate","Unique")</f>
        <v>Unique</v>
      </c>
      <c r="AJ1788" s="0" t="str">
        <f aca="false">IF(COUNTBLANK(B1788:AG1788)&gt;0,"Missing ("&amp;COUNTBLANK(B1788:AG1788)&amp;")","Complete")</f>
        <v>Missing (1)</v>
      </c>
    </row>
    <row r="1789" customFormat="false" ht="15" hidden="false" customHeight="false" outlineLevel="0" collapsed="false">
      <c r="A1789" s="14" t="n">
        <v>1786</v>
      </c>
      <c r="B1789" s="14" t="s">
        <v>80</v>
      </c>
      <c r="C1789" s="14" t="n">
        <v>1</v>
      </c>
      <c r="D1789" s="14" t="n">
        <v>54</v>
      </c>
      <c r="E1789" s="14" t="n">
        <v>2016</v>
      </c>
      <c r="F1789" s="14" t="s">
        <v>106</v>
      </c>
      <c r="G1789" s="14" t="n">
        <v>17</v>
      </c>
      <c r="H1789" s="14" t="n">
        <v>17</v>
      </c>
      <c r="I1789" s="14" t="n">
        <v>2</v>
      </c>
      <c r="J1789" s="14" t="n">
        <v>3</v>
      </c>
      <c r="K1789" s="14" t="n">
        <v>2</v>
      </c>
      <c r="L1789" s="14" t="n">
        <v>0</v>
      </c>
      <c r="M1789" s="14" t="n">
        <v>0</v>
      </c>
      <c r="N1789" s="14" t="s">
        <v>82</v>
      </c>
      <c r="O1789" s="14" t="s">
        <v>92</v>
      </c>
      <c r="P1789" s="14" t="s">
        <v>99</v>
      </c>
      <c r="Q1789" s="14" t="s">
        <v>94</v>
      </c>
      <c r="R1789" s="14" t="n">
        <v>0</v>
      </c>
      <c r="S1789" s="14" t="n">
        <v>0</v>
      </c>
      <c r="T1789" s="14" t="n">
        <v>0</v>
      </c>
      <c r="U1789" s="14" t="s">
        <v>95</v>
      </c>
      <c r="V1789" s="14" t="s">
        <v>156</v>
      </c>
      <c r="W1789" s="14" t="n">
        <v>1</v>
      </c>
      <c r="X1789" s="14" t="s">
        <v>86</v>
      </c>
      <c r="Y1789" s="14" t="n">
        <v>8</v>
      </c>
      <c r="Z1789" s="14"/>
      <c r="AA1789" s="14" t="n">
        <v>0</v>
      </c>
      <c r="AB1789" s="14" t="s">
        <v>87</v>
      </c>
      <c r="AC1789" s="14" t="n">
        <v>42.3</v>
      </c>
      <c r="AD1789" s="14" t="n">
        <v>0</v>
      </c>
      <c r="AE1789" s="14" t="n">
        <v>0</v>
      </c>
      <c r="AF1789" s="14" t="s">
        <v>96</v>
      </c>
      <c r="AG1789" s="15" t="n">
        <v>42445</v>
      </c>
      <c r="AH1789" s="14" t="str">
        <f aca="false">B1789&amp;"|"&amp;C1789&amp;"|"&amp;D1789&amp;"|"&amp;E1789&amp;"|"&amp;F1789&amp;"|"&amp;G1789&amp;"|"&amp;H1789&amp;"|"&amp;I1789&amp;"|"&amp;J1789&amp;"|"&amp;K1789&amp;"|"&amp;L1789&amp;"|"&amp;M1789&amp;"|"&amp;N1789&amp;"|"&amp;O1789&amp;"|"&amp;P1789&amp;"|"&amp;Q1789&amp;"|"&amp;R1789&amp;"|"&amp;S1789&amp;"|"&amp;T1789&amp;"|"&amp;U1789&amp;"|"&amp;V1789&amp;"|"&amp;W1789&amp;"|"&amp;X1789&amp;"|"&amp;Y1789&amp;"|"&amp;Z1789&amp;"|"&amp;AA1789&amp;"|"&amp;AB1789&amp;"|"&amp;AC1789&amp;"|"&amp;AD1789&amp;"|"&amp;AE1789&amp;"|"&amp;AF1789&amp;"|"&amp;AG1789</f>
        <v>Resort Hotel|1|54|2016|April|17|17|2|3|2|0|0|BB|PRT|Offline TA/TO|TA/TO|0|0|0|A|C|1|No Deposit|8||0|Transient|42.3|0|0|Canceled|42445</v>
      </c>
      <c r="AI1789" s="14" t="str">
        <f aca="false">IF(COUNTIF($AH$4:$AH$2603,AH1789)&gt;1,"Duplicate","Unique")</f>
        <v>Unique</v>
      </c>
      <c r="AJ1789" s="14" t="str">
        <f aca="false">IF(COUNTBLANK(B1789:AG1789)&gt;0,"Missing ("&amp;COUNTBLANK(B1789:AG1789)&amp;")","Complete")</f>
        <v>Missing (1)</v>
      </c>
    </row>
    <row r="1790" customFormat="false" ht="15" hidden="false" customHeight="false" outlineLevel="0" collapsed="false">
      <c r="A1790" s="0" t="n">
        <v>1787</v>
      </c>
      <c r="B1790" s="0" t="s">
        <v>80</v>
      </c>
      <c r="C1790" s="0" t="n">
        <v>1</v>
      </c>
      <c r="D1790" s="0" t="n">
        <v>63</v>
      </c>
      <c r="E1790" s="0" t="n">
        <v>2016</v>
      </c>
      <c r="F1790" s="0" t="s">
        <v>111</v>
      </c>
      <c r="G1790" s="0" t="n">
        <v>43</v>
      </c>
      <c r="H1790" s="0" t="n">
        <v>18</v>
      </c>
      <c r="I1790" s="0" t="n">
        <v>0</v>
      </c>
      <c r="J1790" s="0" t="n">
        <v>4</v>
      </c>
      <c r="K1790" s="0" t="n">
        <v>2</v>
      </c>
      <c r="L1790" s="0" t="n">
        <v>0</v>
      </c>
      <c r="M1790" s="0" t="n">
        <v>0</v>
      </c>
      <c r="N1790" s="0" t="s">
        <v>82</v>
      </c>
      <c r="O1790" s="0" t="s">
        <v>108</v>
      </c>
      <c r="P1790" s="0" t="s">
        <v>93</v>
      </c>
      <c r="Q1790" s="0" t="s">
        <v>94</v>
      </c>
      <c r="R1790" s="0" t="n">
        <v>0</v>
      </c>
      <c r="S1790" s="0" t="n">
        <v>0</v>
      </c>
      <c r="T1790" s="0" t="n">
        <v>0</v>
      </c>
      <c r="U1790" s="0" t="s">
        <v>109</v>
      </c>
      <c r="V1790" s="0" t="s">
        <v>109</v>
      </c>
      <c r="W1790" s="0" t="n">
        <v>0</v>
      </c>
      <c r="X1790" s="0" t="s">
        <v>86</v>
      </c>
      <c r="Y1790" s="0" t="n">
        <v>240</v>
      </c>
      <c r="AA1790" s="0" t="n">
        <v>0</v>
      </c>
      <c r="AB1790" s="0" t="s">
        <v>87</v>
      </c>
      <c r="AC1790" s="0" t="n">
        <v>74</v>
      </c>
      <c r="AD1790" s="0" t="n">
        <v>0</v>
      </c>
      <c r="AE1790" s="0" t="n">
        <v>2</v>
      </c>
      <c r="AF1790" s="0" t="s">
        <v>96</v>
      </c>
      <c r="AG1790" s="13" t="n">
        <v>42648</v>
      </c>
      <c r="AH1790" s="0" t="str">
        <f aca="false">B1790&amp;"|"&amp;C1790&amp;"|"&amp;D1790&amp;"|"&amp;E1790&amp;"|"&amp;F1790&amp;"|"&amp;G1790&amp;"|"&amp;H1790&amp;"|"&amp;I1790&amp;"|"&amp;J1790&amp;"|"&amp;K1790&amp;"|"&amp;L1790&amp;"|"&amp;M1790&amp;"|"&amp;N1790&amp;"|"&amp;O1790&amp;"|"&amp;P1790&amp;"|"&amp;Q1790&amp;"|"&amp;R1790&amp;"|"&amp;S1790&amp;"|"&amp;T1790&amp;"|"&amp;U1790&amp;"|"&amp;V1790&amp;"|"&amp;W1790&amp;"|"&amp;X1790&amp;"|"&amp;Y1790&amp;"|"&amp;Z1790&amp;"|"&amp;AA1790&amp;"|"&amp;AB1790&amp;"|"&amp;AC1790&amp;"|"&amp;AD1790&amp;"|"&amp;AE1790&amp;"|"&amp;AF1790&amp;"|"&amp;AG1790</f>
        <v>Resort Hotel|1|63|2016|October|43|18|0|4|2|0|0|BB|DEU|Online TA|TA/TO|0|0|0|D|D|0|No Deposit|240||0|Transient|74|0|2|Canceled|42648</v>
      </c>
      <c r="AI1790" s="0" t="str">
        <f aca="false">IF(COUNTIF($AH$4:$AH$2603,AH1790)&gt;1,"Duplicate","Unique")</f>
        <v>Unique</v>
      </c>
      <c r="AJ1790" s="0" t="str">
        <f aca="false">IF(COUNTBLANK(B1790:AG1790)&gt;0,"Missing ("&amp;COUNTBLANK(B1790:AG1790)&amp;")","Complete")</f>
        <v>Missing (1)</v>
      </c>
    </row>
    <row r="1791" customFormat="false" ht="15" hidden="false" customHeight="false" outlineLevel="0" collapsed="false">
      <c r="A1791" s="14" t="n">
        <v>1788</v>
      </c>
      <c r="B1791" s="14" t="s">
        <v>80</v>
      </c>
      <c r="C1791" s="14" t="n">
        <v>1</v>
      </c>
      <c r="D1791" s="14" t="n">
        <v>275</v>
      </c>
      <c r="E1791" s="14" t="n">
        <v>2015</v>
      </c>
      <c r="F1791" s="14" t="s">
        <v>111</v>
      </c>
      <c r="G1791" s="14" t="n">
        <v>41</v>
      </c>
      <c r="H1791" s="14" t="n">
        <v>4</v>
      </c>
      <c r="I1791" s="14" t="n">
        <v>2</v>
      </c>
      <c r="J1791" s="14" t="n">
        <v>0</v>
      </c>
      <c r="K1791" s="14" t="n">
        <v>2</v>
      </c>
      <c r="L1791" s="14" t="n">
        <v>0</v>
      </c>
      <c r="M1791" s="14" t="n">
        <v>0</v>
      </c>
      <c r="N1791" s="14" t="s">
        <v>112</v>
      </c>
      <c r="O1791" s="14" t="s">
        <v>92</v>
      </c>
      <c r="P1791" s="14" t="s">
        <v>99</v>
      </c>
      <c r="Q1791" s="14" t="s">
        <v>94</v>
      </c>
      <c r="R1791" s="14" t="n">
        <v>0</v>
      </c>
      <c r="S1791" s="14" t="n">
        <v>26</v>
      </c>
      <c r="T1791" s="14" t="n">
        <v>0</v>
      </c>
      <c r="U1791" s="14" t="s">
        <v>95</v>
      </c>
      <c r="V1791" s="14" t="s">
        <v>95</v>
      </c>
      <c r="W1791" s="14" t="n">
        <v>0</v>
      </c>
      <c r="X1791" s="14" t="s">
        <v>120</v>
      </c>
      <c r="Y1791" s="14" t="n">
        <v>208</v>
      </c>
      <c r="Z1791" s="14"/>
      <c r="AA1791" s="14" t="n">
        <v>0</v>
      </c>
      <c r="AB1791" s="14" t="s">
        <v>87</v>
      </c>
      <c r="AC1791" s="14" t="n">
        <v>50</v>
      </c>
      <c r="AD1791" s="14" t="n">
        <v>0</v>
      </c>
      <c r="AE1791" s="14" t="n">
        <v>0</v>
      </c>
      <c r="AF1791" s="14" t="s">
        <v>96</v>
      </c>
      <c r="AG1791" s="15" t="n">
        <v>42034</v>
      </c>
      <c r="AH1791" s="14" t="str">
        <f aca="false">B1791&amp;"|"&amp;C1791&amp;"|"&amp;D1791&amp;"|"&amp;E1791&amp;"|"&amp;F1791&amp;"|"&amp;G1791&amp;"|"&amp;H1791&amp;"|"&amp;I1791&amp;"|"&amp;J1791&amp;"|"&amp;K1791&amp;"|"&amp;L1791&amp;"|"&amp;M1791&amp;"|"&amp;N1791&amp;"|"&amp;O1791&amp;"|"&amp;P1791&amp;"|"&amp;Q1791&amp;"|"&amp;R1791&amp;"|"&amp;S1791&amp;"|"&amp;T1791&amp;"|"&amp;U1791&amp;"|"&amp;V1791&amp;"|"&amp;W1791&amp;"|"&amp;X1791&amp;"|"&amp;Y1791&amp;"|"&amp;Z1791&amp;"|"&amp;AA1791&amp;"|"&amp;AB1791&amp;"|"&amp;AC1791&amp;"|"&amp;AD1791&amp;"|"&amp;AE1791&amp;"|"&amp;AF1791&amp;"|"&amp;AG1791</f>
        <v>Resort Hotel|1|275|2015|October|41|4|2|0|2|0|0|HB|PRT|Offline TA/TO|TA/TO|0|26|0|A|A|0|Non Refund|208||0|Transient|50|0|0|Canceled|42034</v>
      </c>
      <c r="AI1791" s="14" t="str">
        <f aca="false">IF(COUNTIF($AH$4:$AH$2603,AH1791)&gt;1,"Duplicate","Unique")</f>
        <v>Duplicate</v>
      </c>
      <c r="AJ1791" s="14" t="str">
        <f aca="false">IF(COUNTBLANK(B1791:AG1791)&gt;0,"Missing ("&amp;COUNTBLANK(B1791:AG1791)&amp;")","Complete")</f>
        <v>Missing (1)</v>
      </c>
    </row>
    <row r="1792" customFormat="false" ht="15" hidden="false" customHeight="false" outlineLevel="0" collapsed="false">
      <c r="A1792" s="0" t="n">
        <v>1789</v>
      </c>
      <c r="B1792" s="0" t="s">
        <v>90</v>
      </c>
      <c r="C1792" s="0" t="n">
        <v>1</v>
      </c>
      <c r="D1792" s="0" t="n">
        <v>61</v>
      </c>
      <c r="E1792" s="0" t="n">
        <v>2017</v>
      </c>
      <c r="F1792" s="0" t="s">
        <v>126</v>
      </c>
      <c r="G1792" s="0" t="n">
        <v>4</v>
      </c>
      <c r="H1792" s="0" t="n">
        <v>25</v>
      </c>
      <c r="I1792" s="0" t="n">
        <v>0</v>
      </c>
      <c r="J1792" s="0" t="n">
        <v>2</v>
      </c>
      <c r="K1792" s="0" t="n">
        <v>2</v>
      </c>
      <c r="L1792" s="0" t="n">
        <v>0</v>
      </c>
      <c r="M1792" s="0" t="n">
        <v>0</v>
      </c>
      <c r="N1792" s="0" t="s">
        <v>82</v>
      </c>
      <c r="O1792" s="0" t="s">
        <v>92</v>
      </c>
      <c r="P1792" s="0" t="s">
        <v>116</v>
      </c>
      <c r="Q1792" s="0" t="s">
        <v>94</v>
      </c>
      <c r="R1792" s="0" t="n">
        <v>0</v>
      </c>
      <c r="S1792" s="0" t="n">
        <v>0</v>
      </c>
      <c r="T1792" s="0" t="n">
        <v>0</v>
      </c>
      <c r="U1792" s="0" t="s">
        <v>95</v>
      </c>
      <c r="V1792" s="0" t="s">
        <v>95</v>
      </c>
      <c r="W1792" s="0" t="n">
        <v>0</v>
      </c>
      <c r="X1792" s="0" t="s">
        <v>120</v>
      </c>
      <c r="Y1792" s="0" t="n">
        <v>326</v>
      </c>
      <c r="AA1792" s="0" t="n">
        <v>0</v>
      </c>
      <c r="AB1792" s="0" t="s">
        <v>87</v>
      </c>
      <c r="AC1792" s="0" t="n">
        <v>80</v>
      </c>
      <c r="AD1792" s="0" t="n">
        <v>0</v>
      </c>
      <c r="AE1792" s="0" t="n">
        <v>0</v>
      </c>
      <c r="AF1792" s="0" t="s">
        <v>96</v>
      </c>
      <c r="AG1792" s="13" t="n">
        <v>42699</v>
      </c>
      <c r="AH1792" s="0" t="str">
        <f aca="false">B1792&amp;"|"&amp;C1792&amp;"|"&amp;D1792&amp;"|"&amp;E1792&amp;"|"&amp;F1792&amp;"|"&amp;G1792&amp;"|"&amp;H1792&amp;"|"&amp;I1792&amp;"|"&amp;J1792&amp;"|"&amp;K1792&amp;"|"&amp;L1792&amp;"|"&amp;M1792&amp;"|"&amp;N1792&amp;"|"&amp;O1792&amp;"|"&amp;P1792&amp;"|"&amp;Q1792&amp;"|"&amp;R1792&amp;"|"&amp;S1792&amp;"|"&amp;T1792&amp;"|"&amp;U1792&amp;"|"&amp;V1792&amp;"|"&amp;W1792&amp;"|"&amp;X1792&amp;"|"&amp;Y1792&amp;"|"&amp;Z1792&amp;"|"&amp;AA1792&amp;"|"&amp;AB1792&amp;"|"&amp;AC1792&amp;"|"&amp;AD1792&amp;"|"&amp;AE1792&amp;"|"&amp;AF1792&amp;"|"&amp;AG1792</f>
        <v>City Hotel|1|61|2017|January|4|25|0|2|2|0|0|BB|PRT|Groups|TA/TO|0|0|0|A|A|0|Non Refund|326||0|Transient|80|0|0|Canceled|42699</v>
      </c>
      <c r="AI1792" s="0" t="str">
        <f aca="false">IF(COUNTIF($AH$4:$AH$2603,AH1792)&gt;1,"Duplicate","Unique")</f>
        <v>Duplicate</v>
      </c>
      <c r="AJ1792" s="0" t="str">
        <f aca="false">IF(COUNTBLANK(B1792:AG1792)&gt;0,"Missing ("&amp;COUNTBLANK(B1792:AG1792)&amp;")","Complete")</f>
        <v>Missing (1)</v>
      </c>
    </row>
    <row r="1793" customFormat="false" ht="15" hidden="false" customHeight="false" outlineLevel="0" collapsed="false">
      <c r="A1793" s="14" t="n">
        <v>1790</v>
      </c>
      <c r="B1793" s="14" t="s">
        <v>90</v>
      </c>
      <c r="C1793" s="14" t="n">
        <v>0</v>
      </c>
      <c r="D1793" s="14" t="n">
        <v>13</v>
      </c>
      <c r="E1793" s="14" t="n">
        <v>2016</v>
      </c>
      <c r="F1793" s="14" t="s">
        <v>81</v>
      </c>
      <c r="G1793" s="14" t="n">
        <v>50</v>
      </c>
      <c r="H1793" s="14" t="n">
        <v>5</v>
      </c>
      <c r="I1793" s="14" t="n">
        <v>1</v>
      </c>
      <c r="J1793" s="14" t="n">
        <v>0</v>
      </c>
      <c r="K1793" s="14" t="n">
        <v>1</v>
      </c>
      <c r="L1793" s="14" t="n">
        <v>0</v>
      </c>
      <c r="M1793" s="14" t="n">
        <v>0</v>
      </c>
      <c r="N1793" s="14" t="s">
        <v>82</v>
      </c>
      <c r="O1793" s="14" t="s">
        <v>130</v>
      </c>
      <c r="P1793" s="14" t="s">
        <v>93</v>
      </c>
      <c r="Q1793" s="14" t="s">
        <v>94</v>
      </c>
      <c r="R1793" s="14" t="n">
        <v>0</v>
      </c>
      <c r="S1793" s="14" t="n">
        <v>0</v>
      </c>
      <c r="T1793" s="14" t="n">
        <v>0</v>
      </c>
      <c r="U1793" s="14" t="s">
        <v>95</v>
      </c>
      <c r="V1793" s="14" t="s">
        <v>95</v>
      </c>
      <c r="W1793" s="14" t="n">
        <v>0</v>
      </c>
      <c r="X1793" s="14" t="s">
        <v>86</v>
      </c>
      <c r="Y1793" s="14" t="n">
        <v>9</v>
      </c>
      <c r="Z1793" s="14"/>
      <c r="AA1793" s="14" t="n">
        <v>0</v>
      </c>
      <c r="AB1793" s="14" t="s">
        <v>87</v>
      </c>
      <c r="AC1793" s="14" t="n">
        <v>96</v>
      </c>
      <c r="AD1793" s="14" t="n">
        <v>0</v>
      </c>
      <c r="AE1793" s="14" t="n">
        <v>0</v>
      </c>
      <c r="AF1793" s="14" t="s">
        <v>88</v>
      </c>
      <c r="AG1793" s="15" t="n">
        <v>42710</v>
      </c>
      <c r="AH1793" s="14" t="str">
        <f aca="false">B1793&amp;"|"&amp;C1793&amp;"|"&amp;D1793&amp;"|"&amp;E1793&amp;"|"&amp;F1793&amp;"|"&amp;G1793&amp;"|"&amp;H1793&amp;"|"&amp;I1793&amp;"|"&amp;J1793&amp;"|"&amp;K1793&amp;"|"&amp;L1793&amp;"|"&amp;M1793&amp;"|"&amp;N1793&amp;"|"&amp;O1793&amp;"|"&amp;P1793&amp;"|"&amp;Q1793&amp;"|"&amp;R1793&amp;"|"&amp;S1793&amp;"|"&amp;T1793&amp;"|"&amp;U1793&amp;"|"&amp;V1793&amp;"|"&amp;W1793&amp;"|"&amp;X1793&amp;"|"&amp;Y1793&amp;"|"&amp;Z1793&amp;"|"&amp;AA1793&amp;"|"&amp;AB1793&amp;"|"&amp;AC1793&amp;"|"&amp;AD1793&amp;"|"&amp;AE1793&amp;"|"&amp;AF1793&amp;"|"&amp;AG1793</f>
        <v>City Hotel|0|13|2016|December|50|5|1|0|1|0|0|BB|NLD|Online TA|TA/TO|0|0|0|A|A|0|No Deposit|9||0|Transient|96|0|0|Check-Out|42710</v>
      </c>
      <c r="AI1793" s="14" t="str">
        <f aca="false">IF(COUNTIF($AH$4:$AH$2603,AH1793)&gt;1,"Duplicate","Unique")</f>
        <v>Unique</v>
      </c>
      <c r="AJ1793" s="14" t="str">
        <f aca="false">IF(COUNTBLANK(B1793:AG1793)&gt;0,"Missing ("&amp;COUNTBLANK(B1793:AG1793)&amp;")","Complete")</f>
        <v>Missing (1)</v>
      </c>
    </row>
    <row r="1794" customFormat="false" ht="15" hidden="false" customHeight="false" outlineLevel="0" collapsed="false">
      <c r="A1794" s="0" t="n">
        <v>1791</v>
      </c>
      <c r="B1794" s="0" t="s">
        <v>80</v>
      </c>
      <c r="C1794" s="0" t="n">
        <v>0</v>
      </c>
      <c r="D1794" s="0" t="n">
        <v>95</v>
      </c>
      <c r="E1794" s="0" t="n">
        <v>2017</v>
      </c>
      <c r="F1794" s="0" t="s">
        <v>121</v>
      </c>
      <c r="G1794" s="0" t="n">
        <v>20</v>
      </c>
      <c r="H1794" s="0" t="n">
        <v>17</v>
      </c>
      <c r="I1794" s="0" t="n">
        <v>2</v>
      </c>
      <c r="J1794" s="0" t="n">
        <v>5</v>
      </c>
      <c r="K1794" s="0" t="n">
        <v>2</v>
      </c>
      <c r="L1794" s="0" t="n">
        <v>0</v>
      </c>
      <c r="M1794" s="0" t="n">
        <v>0</v>
      </c>
      <c r="N1794" s="0" t="s">
        <v>82</v>
      </c>
      <c r="O1794" s="0" t="s">
        <v>83</v>
      </c>
      <c r="P1794" s="0" t="s">
        <v>99</v>
      </c>
      <c r="Q1794" s="0" t="s">
        <v>94</v>
      </c>
      <c r="R1794" s="0" t="n">
        <v>0</v>
      </c>
      <c r="S1794" s="0" t="n">
        <v>0</v>
      </c>
      <c r="T1794" s="0" t="n">
        <v>0</v>
      </c>
      <c r="U1794" s="0" t="s">
        <v>95</v>
      </c>
      <c r="V1794" s="0" t="s">
        <v>95</v>
      </c>
      <c r="W1794" s="0" t="n">
        <v>0</v>
      </c>
      <c r="X1794" s="0" t="s">
        <v>86</v>
      </c>
      <c r="Y1794" s="0" t="n">
        <v>95</v>
      </c>
      <c r="AA1794" s="0" t="n">
        <v>0</v>
      </c>
      <c r="AB1794" s="0" t="s">
        <v>87</v>
      </c>
      <c r="AC1794" s="0" t="n">
        <v>48</v>
      </c>
      <c r="AD1794" s="0" t="n">
        <v>0</v>
      </c>
      <c r="AE1794" s="0" t="n">
        <v>0</v>
      </c>
      <c r="AF1794" s="0" t="s">
        <v>88</v>
      </c>
      <c r="AG1794" s="13" t="n">
        <v>42879</v>
      </c>
      <c r="AH1794" s="0" t="str">
        <f aca="false">B1794&amp;"|"&amp;C1794&amp;"|"&amp;D1794&amp;"|"&amp;E1794&amp;"|"&amp;F1794&amp;"|"&amp;G1794&amp;"|"&amp;H1794&amp;"|"&amp;I1794&amp;"|"&amp;J1794&amp;"|"&amp;K1794&amp;"|"&amp;L1794&amp;"|"&amp;M1794&amp;"|"&amp;N1794&amp;"|"&amp;O1794&amp;"|"&amp;P1794&amp;"|"&amp;Q1794&amp;"|"&amp;R1794&amp;"|"&amp;S1794&amp;"|"&amp;T1794&amp;"|"&amp;U1794&amp;"|"&amp;V1794&amp;"|"&amp;W1794&amp;"|"&amp;X1794&amp;"|"&amp;Y1794&amp;"|"&amp;Z1794&amp;"|"&amp;AA1794&amp;"|"&amp;AB1794&amp;"|"&amp;AC1794&amp;"|"&amp;AD1794&amp;"|"&amp;AE1794&amp;"|"&amp;AF1794&amp;"|"&amp;AG1794</f>
        <v>Resort Hotel|0|95|2017|May|20|17|2|5|2|0|0|BB|GBR|Offline TA/TO|TA/TO|0|0|0|A|A|0|No Deposit|95||0|Transient|48|0|0|Check-Out|42879</v>
      </c>
      <c r="AI1794" s="0" t="str">
        <f aca="false">IF(COUNTIF($AH$4:$AH$2603,AH1794)&gt;1,"Duplicate","Unique")</f>
        <v>Unique</v>
      </c>
      <c r="AJ1794" s="0" t="str">
        <f aca="false">IF(COUNTBLANK(B1794:AG1794)&gt;0,"Missing ("&amp;COUNTBLANK(B1794:AG1794)&amp;")","Complete")</f>
        <v>Missing (1)</v>
      </c>
    </row>
    <row r="1795" customFormat="false" ht="15" hidden="false" customHeight="false" outlineLevel="0" collapsed="false">
      <c r="A1795" s="14" t="n">
        <v>1792</v>
      </c>
      <c r="B1795" s="14" t="s">
        <v>90</v>
      </c>
      <c r="C1795" s="14" t="n">
        <v>1</v>
      </c>
      <c r="D1795" s="14" t="n">
        <v>34</v>
      </c>
      <c r="E1795" s="14" t="n">
        <v>2015</v>
      </c>
      <c r="F1795" s="14" t="s">
        <v>81</v>
      </c>
      <c r="G1795" s="14" t="n">
        <v>50</v>
      </c>
      <c r="H1795" s="14" t="n">
        <v>8</v>
      </c>
      <c r="I1795" s="14" t="n">
        <v>0</v>
      </c>
      <c r="J1795" s="14" t="n">
        <v>2</v>
      </c>
      <c r="K1795" s="14" t="n">
        <v>1</v>
      </c>
      <c r="L1795" s="14" t="n">
        <v>0</v>
      </c>
      <c r="M1795" s="14" t="n">
        <v>0</v>
      </c>
      <c r="N1795" s="14" t="s">
        <v>82</v>
      </c>
      <c r="O1795" s="14" t="s">
        <v>92</v>
      </c>
      <c r="P1795" s="14" t="s">
        <v>99</v>
      </c>
      <c r="Q1795" s="14" t="s">
        <v>94</v>
      </c>
      <c r="R1795" s="14" t="n">
        <v>0</v>
      </c>
      <c r="S1795" s="14" t="n">
        <v>1</v>
      </c>
      <c r="T1795" s="14" t="n">
        <v>0</v>
      </c>
      <c r="U1795" s="14" t="s">
        <v>95</v>
      </c>
      <c r="V1795" s="14" t="s">
        <v>95</v>
      </c>
      <c r="W1795" s="14" t="n">
        <v>0</v>
      </c>
      <c r="X1795" s="14" t="s">
        <v>120</v>
      </c>
      <c r="Y1795" s="14" t="n">
        <v>19</v>
      </c>
      <c r="Z1795" s="14"/>
      <c r="AA1795" s="14" t="n">
        <v>0</v>
      </c>
      <c r="AB1795" s="14" t="s">
        <v>87</v>
      </c>
      <c r="AC1795" s="14" t="n">
        <v>90</v>
      </c>
      <c r="AD1795" s="14" t="n">
        <v>0</v>
      </c>
      <c r="AE1795" s="14" t="n">
        <v>0</v>
      </c>
      <c r="AF1795" s="14" t="s">
        <v>96</v>
      </c>
      <c r="AG1795" s="15" t="n">
        <v>42314</v>
      </c>
      <c r="AH1795" s="14" t="str">
        <f aca="false">B1795&amp;"|"&amp;C1795&amp;"|"&amp;D1795&amp;"|"&amp;E1795&amp;"|"&amp;F1795&amp;"|"&amp;G1795&amp;"|"&amp;H1795&amp;"|"&amp;I1795&amp;"|"&amp;J1795&amp;"|"&amp;K1795&amp;"|"&amp;L1795&amp;"|"&amp;M1795&amp;"|"&amp;N1795&amp;"|"&amp;O1795&amp;"|"&amp;P1795&amp;"|"&amp;Q1795&amp;"|"&amp;R1795&amp;"|"&amp;S1795&amp;"|"&amp;T1795&amp;"|"&amp;U1795&amp;"|"&amp;V1795&amp;"|"&amp;W1795&amp;"|"&amp;X1795&amp;"|"&amp;Y1795&amp;"|"&amp;Z1795&amp;"|"&amp;AA1795&amp;"|"&amp;AB1795&amp;"|"&amp;AC1795&amp;"|"&amp;AD1795&amp;"|"&amp;AE1795&amp;"|"&amp;AF1795&amp;"|"&amp;AG1795</f>
        <v>City Hotel|1|34|2015|December|50|8|0|2|1|0|0|BB|PRT|Offline TA/TO|TA/TO|0|1|0|A|A|0|Non Refund|19||0|Transient|90|0|0|Canceled|42314</v>
      </c>
      <c r="AI1795" s="14" t="str">
        <f aca="false">IF(COUNTIF($AH$4:$AH$2603,AH1795)&gt;1,"Duplicate","Unique")</f>
        <v>Duplicate</v>
      </c>
      <c r="AJ1795" s="14" t="str">
        <f aca="false">IF(COUNTBLANK(B1795:AG1795)&gt;0,"Missing ("&amp;COUNTBLANK(B1795:AG1795)&amp;")","Complete")</f>
        <v>Missing (1)</v>
      </c>
    </row>
    <row r="1796" customFormat="false" ht="15" hidden="false" customHeight="false" outlineLevel="0" collapsed="false">
      <c r="A1796" s="0" t="n">
        <v>1793</v>
      </c>
      <c r="B1796" s="0" t="s">
        <v>80</v>
      </c>
      <c r="C1796" s="0" t="n">
        <v>0</v>
      </c>
      <c r="D1796" s="0" t="n">
        <v>3</v>
      </c>
      <c r="E1796" s="0" t="n">
        <v>2016</v>
      </c>
      <c r="F1796" s="0" t="s">
        <v>113</v>
      </c>
      <c r="G1796" s="0" t="n">
        <v>46</v>
      </c>
      <c r="H1796" s="0" t="n">
        <v>7</v>
      </c>
      <c r="I1796" s="0" t="n">
        <v>1</v>
      </c>
      <c r="J1796" s="0" t="n">
        <v>0</v>
      </c>
      <c r="K1796" s="0" t="n">
        <v>1</v>
      </c>
      <c r="L1796" s="0" t="n">
        <v>0</v>
      </c>
      <c r="M1796" s="0" t="n">
        <v>0</v>
      </c>
      <c r="N1796" s="0" t="s">
        <v>82</v>
      </c>
      <c r="O1796" s="0" t="s">
        <v>92</v>
      </c>
      <c r="P1796" s="0" t="s">
        <v>93</v>
      </c>
      <c r="Q1796" s="0" t="s">
        <v>94</v>
      </c>
      <c r="R1796" s="0" t="n">
        <v>0</v>
      </c>
      <c r="S1796" s="0" t="n">
        <v>0</v>
      </c>
      <c r="T1796" s="0" t="n">
        <v>0</v>
      </c>
      <c r="U1796" s="0" t="s">
        <v>95</v>
      </c>
      <c r="V1796" s="0" t="s">
        <v>95</v>
      </c>
      <c r="W1796" s="0" t="n">
        <v>0</v>
      </c>
      <c r="X1796" s="0" t="s">
        <v>86</v>
      </c>
      <c r="Y1796" s="0" t="n">
        <v>240</v>
      </c>
      <c r="AA1796" s="0" t="n">
        <v>0</v>
      </c>
      <c r="AB1796" s="0" t="s">
        <v>87</v>
      </c>
      <c r="AC1796" s="0" t="n">
        <v>70</v>
      </c>
      <c r="AD1796" s="0" t="n">
        <v>0</v>
      </c>
      <c r="AE1796" s="0" t="n">
        <v>2</v>
      </c>
      <c r="AF1796" s="0" t="s">
        <v>88</v>
      </c>
      <c r="AG1796" s="13" t="n">
        <v>42682</v>
      </c>
      <c r="AH1796" s="0" t="str">
        <f aca="false">B1796&amp;"|"&amp;C1796&amp;"|"&amp;D1796&amp;"|"&amp;E1796&amp;"|"&amp;F1796&amp;"|"&amp;G1796&amp;"|"&amp;H1796&amp;"|"&amp;I1796&amp;"|"&amp;J1796&amp;"|"&amp;K1796&amp;"|"&amp;L1796&amp;"|"&amp;M1796&amp;"|"&amp;N1796&amp;"|"&amp;O1796&amp;"|"&amp;P1796&amp;"|"&amp;Q1796&amp;"|"&amp;R1796&amp;"|"&amp;S1796&amp;"|"&amp;T1796&amp;"|"&amp;U1796&amp;"|"&amp;V1796&amp;"|"&amp;W1796&amp;"|"&amp;X1796&amp;"|"&amp;Y1796&amp;"|"&amp;Z1796&amp;"|"&amp;AA1796&amp;"|"&amp;AB1796&amp;"|"&amp;AC1796&amp;"|"&amp;AD1796&amp;"|"&amp;AE1796&amp;"|"&amp;AF1796&amp;"|"&amp;AG1796</f>
        <v>Resort Hotel|0|3|2016|November|46|7|1|0|1|0|0|BB|PRT|Online TA|TA/TO|0|0|0|A|A|0|No Deposit|240||0|Transient|70|0|2|Check-Out|42682</v>
      </c>
      <c r="AI1796" s="0" t="str">
        <f aca="false">IF(COUNTIF($AH$4:$AH$2603,AH1796)&gt;1,"Duplicate","Unique")</f>
        <v>Unique</v>
      </c>
      <c r="AJ1796" s="0" t="str">
        <f aca="false">IF(COUNTBLANK(B1796:AG1796)&gt;0,"Missing ("&amp;COUNTBLANK(B1796:AG1796)&amp;")","Complete")</f>
        <v>Missing (1)</v>
      </c>
    </row>
    <row r="1797" customFormat="false" ht="15" hidden="false" customHeight="false" outlineLevel="0" collapsed="false">
      <c r="A1797" s="14" t="n">
        <v>1794</v>
      </c>
      <c r="B1797" s="14" t="s">
        <v>80</v>
      </c>
      <c r="C1797" s="14" t="n">
        <v>0</v>
      </c>
      <c r="D1797" s="14" t="n">
        <v>112</v>
      </c>
      <c r="E1797" s="14" t="n">
        <v>2016</v>
      </c>
      <c r="F1797" s="14" t="s">
        <v>119</v>
      </c>
      <c r="G1797" s="14" t="n">
        <v>34</v>
      </c>
      <c r="H1797" s="14" t="n">
        <v>18</v>
      </c>
      <c r="I1797" s="14" t="n">
        <v>2</v>
      </c>
      <c r="J1797" s="14" t="n">
        <v>3</v>
      </c>
      <c r="K1797" s="14" t="n">
        <v>3</v>
      </c>
      <c r="L1797" s="14" t="n">
        <v>0</v>
      </c>
      <c r="M1797" s="14" t="n">
        <v>0</v>
      </c>
      <c r="N1797" s="14" t="s">
        <v>82</v>
      </c>
      <c r="O1797" s="14" t="s">
        <v>92</v>
      </c>
      <c r="P1797" s="14" t="s">
        <v>93</v>
      </c>
      <c r="Q1797" s="14" t="s">
        <v>94</v>
      </c>
      <c r="R1797" s="14" t="n">
        <v>0</v>
      </c>
      <c r="S1797" s="14" t="n">
        <v>0</v>
      </c>
      <c r="T1797" s="14" t="n">
        <v>0</v>
      </c>
      <c r="U1797" s="14" t="s">
        <v>95</v>
      </c>
      <c r="V1797" s="14" t="s">
        <v>95</v>
      </c>
      <c r="W1797" s="14" t="n">
        <v>0</v>
      </c>
      <c r="X1797" s="14" t="s">
        <v>86</v>
      </c>
      <c r="Y1797" s="14" t="n">
        <v>127</v>
      </c>
      <c r="Z1797" s="14"/>
      <c r="AA1797" s="14" t="n">
        <v>0</v>
      </c>
      <c r="AB1797" s="14" t="s">
        <v>87</v>
      </c>
      <c r="AC1797" s="14" t="n">
        <v>171.2</v>
      </c>
      <c r="AD1797" s="14" t="n">
        <v>0</v>
      </c>
      <c r="AE1797" s="14" t="n">
        <v>1</v>
      </c>
      <c r="AF1797" s="14" t="s">
        <v>88</v>
      </c>
      <c r="AG1797" s="15" t="n">
        <v>42605</v>
      </c>
      <c r="AH1797" s="14" t="str">
        <f aca="false">B1797&amp;"|"&amp;C1797&amp;"|"&amp;D1797&amp;"|"&amp;E1797&amp;"|"&amp;F1797&amp;"|"&amp;G1797&amp;"|"&amp;H1797&amp;"|"&amp;I1797&amp;"|"&amp;J1797&amp;"|"&amp;K1797&amp;"|"&amp;L1797&amp;"|"&amp;M1797&amp;"|"&amp;N1797&amp;"|"&amp;O1797&amp;"|"&amp;P1797&amp;"|"&amp;Q1797&amp;"|"&amp;R1797&amp;"|"&amp;S1797&amp;"|"&amp;T1797&amp;"|"&amp;U1797&amp;"|"&amp;V1797&amp;"|"&amp;W1797&amp;"|"&amp;X1797&amp;"|"&amp;Y1797&amp;"|"&amp;Z1797&amp;"|"&amp;AA1797&amp;"|"&amp;AB1797&amp;"|"&amp;AC1797&amp;"|"&amp;AD1797&amp;"|"&amp;AE1797&amp;"|"&amp;AF1797&amp;"|"&amp;AG1797</f>
        <v>Resort Hotel|0|112|2016|August|34|18|2|3|3|0|0|BB|PRT|Online TA|TA/TO|0|0|0|A|A|0|No Deposit|127||0|Transient|171.2|0|1|Check-Out|42605</v>
      </c>
      <c r="AI1797" s="14" t="str">
        <f aca="false">IF(COUNTIF($AH$4:$AH$2603,AH1797)&gt;1,"Duplicate","Unique")</f>
        <v>Unique</v>
      </c>
      <c r="AJ1797" s="14" t="str">
        <f aca="false">IF(COUNTBLANK(B1797:AG1797)&gt;0,"Missing ("&amp;COUNTBLANK(B1797:AG1797)&amp;")","Complete")</f>
        <v>Missing (1)</v>
      </c>
    </row>
    <row r="1798" customFormat="false" ht="15" hidden="false" customHeight="false" outlineLevel="0" collapsed="false">
      <c r="A1798" s="0" t="n">
        <v>1795</v>
      </c>
      <c r="B1798" s="0" t="s">
        <v>80</v>
      </c>
      <c r="C1798" s="0" t="n">
        <v>0</v>
      </c>
      <c r="D1798" s="0" t="n">
        <v>3</v>
      </c>
      <c r="E1798" s="0" t="n">
        <v>2016</v>
      </c>
      <c r="F1798" s="0" t="s">
        <v>106</v>
      </c>
      <c r="G1798" s="0" t="n">
        <v>17</v>
      </c>
      <c r="H1798" s="0" t="n">
        <v>17</v>
      </c>
      <c r="I1798" s="0" t="n">
        <v>2</v>
      </c>
      <c r="J1798" s="0" t="n">
        <v>0</v>
      </c>
      <c r="K1798" s="0" t="n">
        <v>1</v>
      </c>
      <c r="L1798" s="0" t="n">
        <v>0</v>
      </c>
      <c r="M1798" s="0" t="n">
        <v>0</v>
      </c>
      <c r="N1798" s="0" t="s">
        <v>82</v>
      </c>
      <c r="O1798" s="0" t="s">
        <v>83</v>
      </c>
      <c r="P1798" s="0" t="s">
        <v>168</v>
      </c>
      <c r="Q1798" s="0" t="s">
        <v>84</v>
      </c>
      <c r="R1798" s="0" t="n">
        <v>0</v>
      </c>
      <c r="S1798" s="0" t="n">
        <v>0</v>
      </c>
      <c r="T1798" s="0" t="n">
        <v>0</v>
      </c>
      <c r="U1798" s="0" t="s">
        <v>85</v>
      </c>
      <c r="V1798" s="0" t="s">
        <v>85</v>
      </c>
      <c r="W1798" s="0" t="n">
        <v>1</v>
      </c>
      <c r="X1798" s="0" t="s">
        <v>86</v>
      </c>
      <c r="AA1798" s="0" t="n">
        <v>0</v>
      </c>
      <c r="AB1798" s="0" t="s">
        <v>87</v>
      </c>
      <c r="AC1798" s="0" t="n">
        <v>0</v>
      </c>
      <c r="AD1798" s="0" t="n">
        <v>0</v>
      </c>
      <c r="AE1798" s="0" t="n">
        <v>0</v>
      </c>
      <c r="AF1798" s="0" t="s">
        <v>88</v>
      </c>
      <c r="AG1798" s="13" t="n">
        <v>42479</v>
      </c>
      <c r="AH1798" s="0" t="str">
        <f aca="false">B1798&amp;"|"&amp;C1798&amp;"|"&amp;D1798&amp;"|"&amp;E1798&amp;"|"&amp;F1798&amp;"|"&amp;G1798&amp;"|"&amp;H1798&amp;"|"&amp;I1798&amp;"|"&amp;J1798&amp;"|"&amp;K1798&amp;"|"&amp;L1798&amp;"|"&amp;M1798&amp;"|"&amp;N1798&amp;"|"&amp;O1798&amp;"|"&amp;P1798&amp;"|"&amp;Q1798&amp;"|"&amp;R1798&amp;"|"&amp;S1798&amp;"|"&amp;T1798&amp;"|"&amp;U1798&amp;"|"&amp;V1798&amp;"|"&amp;W1798&amp;"|"&amp;X1798&amp;"|"&amp;Y1798&amp;"|"&amp;Z1798&amp;"|"&amp;AA1798&amp;"|"&amp;AB1798&amp;"|"&amp;AC1798&amp;"|"&amp;AD1798&amp;"|"&amp;AE1798&amp;"|"&amp;AF1798&amp;"|"&amp;AG1798</f>
        <v>Resort Hotel|0|3|2016|April|17|17|2|0|1|0|0|BB|GBR|Complementary|Direct|0|0|0|F|F|1|No Deposit|||0|Transient|0|0|0|Check-Out|42479</v>
      </c>
      <c r="AI1798" s="0" t="str">
        <f aca="false">IF(COUNTIF($AH$4:$AH$2603,AH1798)&gt;1,"Duplicate","Unique")</f>
        <v>Unique</v>
      </c>
      <c r="AJ1798" s="0" t="str">
        <f aca="false">IF(COUNTBLANK(B1798:AG1798)&gt;0,"Missing ("&amp;COUNTBLANK(B1798:AG1798)&amp;")","Complete")</f>
        <v>Missing (2)</v>
      </c>
    </row>
    <row r="1799" customFormat="false" ht="15" hidden="false" customHeight="false" outlineLevel="0" collapsed="false">
      <c r="A1799" s="14" t="n">
        <v>1796</v>
      </c>
      <c r="B1799" s="14" t="s">
        <v>90</v>
      </c>
      <c r="C1799" s="14" t="n">
        <v>0</v>
      </c>
      <c r="D1799" s="14" t="n">
        <v>143</v>
      </c>
      <c r="E1799" s="14" t="n">
        <v>2017</v>
      </c>
      <c r="F1799" s="14" t="s">
        <v>119</v>
      </c>
      <c r="G1799" s="14" t="n">
        <v>32</v>
      </c>
      <c r="H1799" s="14" t="n">
        <v>8</v>
      </c>
      <c r="I1799" s="14" t="n">
        <v>0</v>
      </c>
      <c r="J1799" s="14" t="n">
        <v>4</v>
      </c>
      <c r="K1799" s="14" t="n">
        <v>2</v>
      </c>
      <c r="L1799" s="14" t="n">
        <v>1</v>
      </c>
      <c r="M1799" s="14" t="n">
        <v>0</v>
      </c>
      <c r="N1799" s="14" t="s">
        <v>82</v>
      </c>
      <c r="O1799" s="14" t="s">
        <v>194</v>
      </c>
      <c r="P1799" s="14" t="s">
        <v>93</v>
      </c>
      <c r="Q1799" s="14" t="s">
        <v>94</v>
      </c>
      <c r="R1799" s="14" t="n">
        <v>0</v>
      </c>
      <c r="S1799" s="14" t="n">
        <v>0</v>
      </c>
      <c r="T1799" s="14" t="n">
        <v>0</v>
      </c>
      <c r="U1799" s="14" t="s">
        <v>95</v>
      </c>
      <c r="V1799" s="14" t="s">
        <v>95</v>
      </c>
      <c r="W1799" s="14" t="n">
        <v>0</v>
      </c>
      <c r="X1799" s="14" t="s">
        <v>86</v>
      </c>
      <c r="Y1799" s="14" t="n">
        <v>9</v>
      </c>
      <c r="Z1799" s="14"/>
      <c r="AA1799" s="14" t="n">
        <v>0</v>
      </c>
      <c r="AB1799" s="14" t="s">
        <v>87</v>
      </c>
      <c r="AC1799" s="14" t="n">
        <v>155.25</v>
      </c>
      <c r="AD1799" s="14" t="n">
        <v>0</v>
      </c>
      <c r="AE1799" s="14" t="n">
        <v>1</v>
      </c>
      <c r="AF1799" s="14" t="s">
        <v>88</v>
      </c>
      <c r="AG1799" s="15" t="n">
        <v>42959</v>
      </c>
      <c r="AH1799" s="14" t="str">
        <f aca="false">B1799&amp;"|"&amp;C1799&amp;"|"&amp;D1799&amp;"|"&amp;E1799&amp;"|"&amp;F1799&amp;"|"&amp;G1799&amp;"|"&amp;H1799&amp;"|"&amp;I1799&amp;"|"&amp;J1799&amp;"|"&amp;K1799&amp;"|"&amp;L1799&amp;"|"&amp;M1799&amp;"|"&amp;N1799&amp;"|"&amp;O1799&amp;"|"&amp;P1799&amp;"|"&amp;Q1799&amp;"|"&amp;R1799&amp;"|"&amp;S1799&amp;"|"&amp;T1799&amp;"|"&amp;U1799&amp;"|"&amp;V1799&amp;"|"&amp;W1799&amp;"|"&amp;X1799&amp;"|"&amp;Y1799&amp;"|"&amp;Z1799&amp;"|"&amp;AA1799&amp;"|"&amp;AB1799&amp;"|"&amp;AC1799&amp;"|"&amp;AD1799&amp;"|"&amp;AE1799&amp;"|"&amp;AF1799&amp;"|"&amp;AG1799</f>
        <v>City Hotel|0|143|2017|August|32|8|0|4|2|1|0|BB|GRC|Online TA|TA/TO|0|0|0|A|A|0|No Deposit|9||0|Transient|155.25|0|1|Check-Out|42959</v>
      </c>
      <c r="AI1799" s="14" t="str">
        <f aca="false">IF(COUNTIF($AH$4:$AH$2603,AH1799)&gt;1,"Duplicate","Unique")</f>
        <v>Unique</v>
      </c>
      <c r="AJ1799" s="14" t="str">
        <f aca="false">IF(COUNTBLANK(B1799:AG1799)&gt;0,"Missing ("&amp;COUNTBLANK(B1799:AG1799)&amp;")","Complete")</f>
        <v>Missing (1)</v>
      </c>
    </row>
    <row r="1800" customFormat="false" ht="15" hidden="false" customHeight="false" outlineLevel="0" collapsed="false">
      <c r="A1800" s="0" t="n">
        <v>1797</v>
      </c>
      <c r="B1800" s="0" t="s">
        <v>90</v>
      </c>
      <c r="C1800" s="0" t="n">
        <v>0</v>
      </c>
      <c r="D1800" s="0" t="n">
        <v>83</v>
      </c>
      <c r="E1800" s="0" t="n">
        <v>2016</v>
      </c>
      <c r="F1800" s="0" t="s">
        <v>81</v>
      </c>
      <c r="G1800" s="0" t="n">
        <v>52</v>
      </c>
      <c r="H1800" s="0" t="n">
        <v>18</v>
      </c>
      <c r="I1800" s="0" t="n">
        <v>2</v>
      </c>
      <c r="J1800" s="0" t="n">
        <v>0</v>
      </c>
      <c r="K1800" s="0" t="n">
        <v>2</v>
      </c>
      <c r="L1800" s="0" t="n">
        <v>0</v>
      </c>
      <c r="M1800" s="0" t="n">
        <v>0</v>
      </c>
      <c r="N1800" s="0" t="s">
        <v>82</v>
      </c>
      <c r="O1800" s="0" t="s">
        <v>122</v>
      </c>
      <c r="P1800" s="0" t="s">
        <v>99</v>
      </c>
      <c r="Q1800" s="0" t="s">
        <v>94</v>
      </c>
      <c r="R1800" s="0" t="n">
        <v>0</v>
      </c>
      <c r="S1800" s="0" t="n">
        <v>0</v>
      </c>
      <c r="T1800" s="0" t="n">
        <v>0</v>
      </c>
      <c r="U1800" s="0" t="s">
        <v>95</v>
      </c>
      <c r="V1800" s="0" t="s">
        <v>109</v>
      </c>
      <c r="W1800" s="0" t="n">
        <v>0</v>
      </c>
      <c r="X1800" s="0" t="s">
        <v>86</v>
      </c>
      <c r="Y1800" s="0" t="n">
        <v>28</v>
      </c>
      <c r="AA1800" s="0" t="n">
        <v>0</v>
      </c>
      <c r="AB1800" s="0" t="s">
        <v>87</v>
      </c>
      <c r="AC1800" s="0" t="n">
        <v>75</v>
      </c>
      <c r="AD1800" s="0" t="n">
        <v>0</v>
      </c>
      <c r="AE1800" s="0" t="n">
        <v>0</v>
      </c>
      <c r="AF1800" s="0" t="s">
        <v>88</v>
      </c>
      <c r="AG1800" s="13" t="n">
        <v>42724</v>
      </c>
      <c r="AH1800" s="0" t="str">
        <f aca="false">B1800&amp;"|"&amp;C1800&amp;"|"&amp;D1800&amp;"|"&amp;E1800&amp;"|"&amp;F1800&amp;"|"&amp;G1800&amp;"|"&amp;H1800&amp;"|"&amp;I1800&amp;"|"&amp;J1800&amp;"|"&amp;K1800&amp;"|"&amp;L1800&amp;"|"&amp;M1800&amp;"|"&amp;N1800&amp;"|"&amp;O1800&amp;"|"&amp;P1800&amp;"|"&amp;Q1800&amp;"|"&amp;R1800&amp;"|"&amp;S1800&amp;"|"&amp;T1800&amp;"|"&amp;U1800&amp;"|"&amp;V1800&amp;"|"&amp;W1800&amp;"|"&amp;X1800&amp;"|"&amp;Y1800&amp;"|"&amp;Z1800&amp;"|"&amp;AA1800&amp;"|"&amp;AB1800&amp;"|"&amp;AC1800&amp;"|"&amp;AD1800&amp;"|"&amp;AE1800&amp;"|"&amp;AF1800&amp;"|"&amp;AG1800</f>
        <v>City Hotel|0|83|2016|December|52|18|2|0|2|0|0|BB|FRA|Offline TA/TO|TA/TO|0|0|0|A|D|0|No Deposit|28||0|Transient|75|0|0|Check-Out|42724</v>
      </c>
      <c r="AI1800" s="0" t="str">
        <f aca="false">IF(COUNTIF($AH$4:$AH$2603,AH1800)&gt;1,"Duplicate","Unique")</f>
        <v>Unique</v>
      </c>
      <c r="AJ1800" s="0" t="str">
        <f aca="false">IF(COUNTBLANK(B1800:AG1800)&gt;0,"Missing ("&amp;COUNTBLANK(B1800:AG1800)&amp;")","Complete")</f>
        <v>Missing (1)</v>
      </c>
    </row>
    <row r="1801" customFormat="false" ht="15" hidden="false" customHeight="false" outlineLevel="0" collapsed="false">
      <c r="A1801" s="14" t="n">
        <v>1798</v>
      </c>
      <c r="B1801" s="14" t="s">
        <v>80</v>
      </c>
      <c r="C1801" s="14" t="n">
        <v>1</v>
      </c>
      <c r="D1801" s="14" t="n">
        <v>28</v>
      </c>
      <c r="E1801" s="14" t="n">
        <v>2017</v>
      </c>
      <c r="F1801" s="14" t="s">
        <v>118</v>
      </c>
      <c r="G1801" s="14" t="n">
        <v>8</v>
      </c>
      <c r="H1801" s="14" t="n">
        <v>20</v>
      </c>
      <c r="I1801" s="14" t="n">
        <v>1</v>
      </c>
      <c r="J1801" s="14" t="n">
        <v>2</v>
      </c>
      <c r="K1801" s="14" t="n">
        <v>2</v>
      </c>
      <c r="L1801" s="14" t="n">
        <v>0</v>
      </c>
      <c r="M1801" s="14" t="n">
        <v>0</v>
      </c>
      <c r="N1801" s="14" t="s">
        <v>112</v>
      </c>
      <c r="O1801" s="14" t="s">
        <v>92</v>
      </c>
      <c r="P1801" s="14" t="s">
        <v>84</v>
      </c>
      <c r="Q1801" s="14" t="s">
        <v>84</v>
      </c>
      <c r="R1801" s="14" t="n">
        <v>0</v>
      </c>
      <c r="S1801" s="14" t="n">
        <v>0</v>
      </c>
      <c r="T1801" s="14" t="n">
        <v>0</v>
      </c>
      <c r="U1801" s="14" t="s">
        <v>95</v>
      </c>
      <c r="V1801" s="14" t="s">
        <v>95</v>
      </c>
      <c r="W1801" s="14" t="n">
        <v>2</v>
      </c>
      <c r="X1801" s="14" t="s">
        <v>86</v>
      </c>
      <c r="Y1801" s="14" t="n">
        <v>250</v>
      </c>
      <c r="Z1801" s="14"/>
      <c r="AA1801" s="14" t="n">
        <v>0</v>
      </c>
      <c r="AB1801" s="14" t="s">
        <v>87</v>
      </c>
      <c r="AC1801" s="14" t="n">
        <v>84</v>
      </c>
      <c r="AD1801" s="14" t="n">
        <v>0</v>
      </c>
      <c r="AE1801" s="14" t="n">
        <v>1</v>
      </c>
      <c r="AF1801" s="14" t="s">
        <v>96</v>
      </c>
      <c r="AG1801" s="15" t="n">
        <v>42769</v>
      </c>
      <c r="AH1801" s="14" t="str">
        <f aca="false">B1801&amp;"|"&amp;C1801&amp;"|"&amp;D1801&amp;"|"&amp;E1801&amp;"|"&amp;F1801&amp;"|"&amp;G1801&amp;"|"&amp;H1801&amp;"|"&amp;I1801&amp;"|"&amp;J1801&amp;"|"&amp;K1801&amp;"|"&amp;L1801&amp;"|"&amp;M1801&amp;"|"&amp;N1801&amp;"|"&amp;O1801&amp;"|"&amp;P1801&amp;"|"&amp;Q1801&amp;"|"&amp;R1801&amp;"|"&amp;S1801&amp;"|"&amp;T1801&amp;"|"&amp;U1801&amp;"|"&amp;V1801&amp;"|"&amp;W1801&amp;"|"&amp;X1801&amp;"|"&amp;Y1801&amp;"|"&amp;Z1801&amp;"|"&amp;AA1801&amp;"|"&amp;AB1801&amp;"|"&amp;AC1801&amp;"|"&amp;AD1801&amp;"|"&amp;AE1801&amp;"|"&amp;AF1801&amp;"|"&amp;AG1801</f>
        <v>Resort Hotel|1|28|2017|February|8|20|1|2|2|0|0|HB|PRT|Direct|Direct|0|0|0|A|A|2|No Deposit|250||0|Transient|84|0|1|Canceled|42769</v>
      </c>
      <c r="AI1801" s="14" t="str">
        <f aca="false">IF(COUNTIF($AH$4:$AH$2603,AH1801)&gt;1,"Duplicate","Unique")</f>
        <v>Unique</v>
      </c>
      <c r="AJ1801" s="14" t="str">
        <f aca="false">IF(COUNTBLANK(B1801:AG1801)&gt;0,"Missing ("&amp;COUNTBLANK(B1801:AG1801)&amp;")","Complete")</f>
        <v>Missing (1)</v>
      </c>
    </row>
    <row r="1802" customFormat="false" ht="15" hidden="false" customHeight="false" outlineLevel="0" collapsed="false">
      <c r="A1802" s="0" t="n">
        <v>1799</v>
      </c>
      <c r="B1802" s="0" t="s">
        <v>80</v>
      </c>
      <c r="C1802" s="0" t="n">
        <v>1</v>
      </c>
      <c r="D1802" s="0" t="n">
        <v>267</v>
      </c>
      <c r="E1802" s="0" t="n">
        <v>2015</v>
      </c>
      <c r="F1802" s="0" t="s">
        <v>114</v>
      </c>
      <c r="G1802" s="0" t="n">
        <v>39</v>
      </c>
      <c r="H1802" s="0" t="n">
        <v>26</v>
      </c>
      <c r="I1802" s="0" t="n">
        <v>2</v>
      </c>
      <c r="J1802" s="0" t="n">
        <v>5</v>
      </c>
      <c r="K1802" s="0" t="n">
        <v>2</v>
      </c>
      <c r="L1802" s="0" t="n">
        <v>0</v>
      </c>
      <c r="M1802" s="0" t="n">
        <v>0</v>
      </c>
      <c r="N1802" s="0" t="s">
        <v>82</v>
      </c>
      <c r="O1802" s="0" t="s">
        <v>92</v>
      </c>
      <c r="P1802" s="0" t="s">
        <v>99</v>
      </c>
      <c r="Q1802" s="0" t="s">
        <v>94</v>
      </c>
      <c r="R1802" s="0" t="n">
        <v>0</v>
      </c>
      <c r="S1802" s="0" t="n">
        <v>1</v>
      </c>
      <c r="T1802" s="0" t="n">
        <v>0</v>
      </c>
      <c r="U1802" s="0" t="s">
        <v>95</v>
      </c>
      <c r="V1802" s="0" t="s">
        <v>95</v>
      </c>
      <c r="W1802" s="0" t="n">
        <v>0</v>
      </c>
      <c r="X1802" s="0" t="s">
        <v>120</v>
      </c>
      <c r="Y1802" s="0" t="n">
        <v>96</v>
      </c>
      <c r="AA1802" s="0" t="n">
        <v>0</v>
      </c>
      <c r="AB1802" s="0" t="s">
        <v>87</v>
      </c>
      <c r="AC1802" s="0" t="n">
        <v>54.99</v>
      </c>
      <c r="AD1802" s="0" t="n">
        <v>0</v>
      </c>
      <c r="AE1802" s="0" t="n">
        <v>0</v>
      </c>
      <c r="AF1802" s="0" t="s">
        <v>96</v>
      </c>
      <c r="AG1802" s="13" t="n">
        <v>42172</v>
      </c>
      <c r="AH1802" s="0" t="str">
        <f aca="false">B1802&amp;"|"&amp;C1802&amp;"|"&amp;D1802&amp;"|"&amp;E1802&amp;"|"&amp;F1802&amp;"|"&amp;G1802&amp;"|"&amp;H1802&amp;"|"&amp;I1802&amp;"|"&amp;J1802&amp;"|"&amp;K1802&amp;"|"&amp;L1802&amp;"|"&amp;M1802&amp;"|"&amp;N1802&amp;"|"&amp;O1802&amp;"|"&amp;P1802&amp;"|"&amp;Q1802&amp;"|"&amp;R1802&amp;"|"&amp;S1802&amp;"|"&amp;T1802&amp;"|"&amp;U1802&amp;"|"&amp;V1802&amp;"|"&amp;W1802&amp;"|"&amp;X1802&amp;"|"&amp;Y1802&amp;"|"&amp;Z1802&amp;"|"&amp;AA1802&amp;"|"&amp;AB1802&amp;"|"&amp;AC1802&amp;"|"&amp;AD1802&amp;"|"&amp;AE1802&amp;"|"&amp;AF1802&amp;"|"&amp;AG1802</f>
        <v>Resort Hotel|1|267|2015|September|39|26|2|5|2|0|0|BB|PRT|Offline TA/TO|TA/TO|0|1|0|A|A|0|Non Refund|96||0|Transient|54.99|0|0|Canceled|42172</v>
      </c>
      <c r="AI1802" s="0" t="str">
        <f aca="false">IF(COUNTIF($AH$4:$AH$2603,AH1802)&gt;1,"Duplicate","Unique")</f>
        <v>Duplicate</v>
      </c>
      <c r="AJ1802" s="0" t="str">
        <f aca="false">IF(COUNTBLANK(B1802:AG1802)&gt;0,"Missing ("&amp;COUNTBLANK(B1802:AG1802)&amp;")","Complete")</f>
        <v>Missing (1)</v>
      </c>
    </row>
    <row r="1803" customFormat="false" ht="15" hidden="false" customHeight="false" outlineLevel="0" collapsed="false">
      <c r="A1803" s="14" t="n">
        <v>1800</v>
      </c>
      <c r="B1803" s="14" t="s">
        <v>90</v>
      </c>
      <c r="C1803" s="14" t="n">
        <v>0</v>
      </c>
      <c r="D1803" s="14" t="n">
        <v>80</v>
      </c>
      <c r="E1803" s="14" t="n">
        <v>2016</v>
      </c>
      <c r="F1803" s="14" t="s">
        <v>113</v>
      </c>
      <c r="G1803" s="14" t="n">
        <v>48</v>
      </c>
      <c r="H1803" s="14" t="n">
        <v>24</v>
      </c>
      <c r="I1803" s="14" t="n">
        <v>0</v>
      </c>
      <c r="J1803" s="14" t="n">
        <v>3</v>
      </c>
      <c r="K1803" s="14" t="n">
        <v>2</v>
      </c>
      <c r="L1803" s="14" t="n">
        <v>0</v>
      </c>
      <c r="M1803" s="14" t="n">
        <v>0</v>
      </c>
      <c r="N1803" s="14" t="s">
        <v>82</v>
      </c>
      <c r="O1803" s="14" t="s">
        <v>83</v>
      </c>
      <c r="P1803" s="14" t="s">
        <v>99</v>
      </c>
      <c r="Q1803" s="14" t="s">
        <v>94</v>
      </c>
      <c r="R1803" s="14" t="n">
        <v>0</v>
      </c>
      <c r="S1803" s="14" t="n">
        <v>0</v>
      </c>
      <c r="T1803" s="14" t="n">
        <v>0</v>
      </c>
      <c r="U1803" s="14" t="s">
        <v>95</v>
      </c>
      <c r="V1803" s="14" t="s">
        <v>95</v>
      </c>
      <c r="W1803" s="14" t="n">
        <v>0</v>
      </c>
      <c r="X1803" s="14" t="s">
        <v>86</v>
      </c>
      <c r="Y1803" s="14" t="n">
        <v>168</v>
      </c>
      <c r="Z1803" s="14"/>
      <c r="AA1803" s="14" t="n">
        <v>0</v>
      </c>
      <c r="AB1803" s="14" t="s">
        <v>87</v>
      </c>
      <c r="AC1803" s="14" t="n">
        <v>68</v>
      </c>
      <c r="AD1803" s="14" t="n">
        <v>0</v>
      </c>
      <c r="AE1803" s="14" t="n">
        <v>1</v>
      </c>
      <c r="AF1803" s="14" t="s">
        <v>88</v>
      </c>
      <c r="AG1803" s="15" t="n">
        <v>42701</v>
      </c>
      <c r="AH1803" s="14" t="str">
        <f aca="false">B1803&amp;"|"&amp;C1803&amp;"|"&amp;D1803&amp;"|"&amp;E1803&amp;"|"&amp;F1803&amp;"|"&amp;G1803&amp;"|"&amp;H1803&amp;"|"&amp;I1803&amp;"|"&amp;J1803&amp;"|"&amp;K1803&amp;"|"&amp;L1803&amp;"|"&amp;M1803&amp;"|"&amp;N1803&amp;"|"&amp;O1803&amp;"|"&amp;P1803&amp;"|"&amp;Q1803&amp;"|"&amp;R1803&amp;"|"&amp;S1803&amp;"|"&amp;T1803&amp;"|"&amp;U1803&amp;"|"&amp;V1803&amp;"|"&amp;W1803&amp;"|"&amp;X1803&amp;"|"&amp;Y1803&amp;"|"&amp;Z1803&amp;"|"&amp;AA1803&amp;"|"&amp;AB1803&amp;"|"&amp;AC1803&amp;"|"&amp;AD1803&amp;"|"&amp;AE1803&amp;"|"&amp;AF1803&amp;"|"&amp;AG1803</f>
        <v>City Hotel|0|80|2016|November|48|24|0|3|2|0|0|BB|GBR|Offline TA/TO|TA/TO|0|0|0|A|A|0|No Deposit|168||0|Transient|68|0|1|Check-Out|42701</v>
      </c>
      <c r="AI1803" s="14" t="str">
        <f aca="false">IF(COUNTIF($AH$4:$AH$2603,AH1803)&gt;1,"Duplicate","Unique")</f>
        <v>Unique</v>
      </c>
      <c r="AJ1803" s="14" t="str">
        <f aca="false">IF(COUNTBLANK(B1803:AG1803)&gt;0,"Missing ("&amp;COUNTBLANK(B1803:AG1803)&amp;")","Complete")</f>
        <v>Missing (1)</v>
      </c>
    </row>
    <row r="1804" customFormat="false" ht="15" hidden="false" customHeight="false" outlineLevel="0" collapsed="false">
      <c r="A1804" s="0" t="n">
        <v>1801</v>
      </c>
      <c r="B1804" s="0" t="s">
        <v>90</v>
      </c>
      <c r="C1804" s="0" t="n">
        <v>1</v>
      </c>
      <c r="D1804" s="0" t="n">
        <v>63</v>
      </c>
      <c r="E1804" s="0" t="n">
        <v>2015</v>
      </c>
      <c r="F1804" s="0" t="s">
        <v>114</v>
      </c>
      <c r="G1804" s="0" t="n">
        <v>36</v>
      </c>
      <c r="H1804" s="0" t="n">
        <v>4</v>
      </c>
      <c r="I1804" s="0" t="n">
        <v>0</v>
      </c>
      <c r="J1804" s="0" t="n">
        <v>2</v>
      </c>
      <c r="K1804" s="0" t="n">
        <v>2</v>
      </c>
      <c r="L1804" s="0" t="n">
        <v>0</v>
      </c>
      <c r="M1804" s="0" t="n">
        <v>0</v>
      </c>
      <c r="N1804" s="0" t="s">
        <v>112</v>
      </c>
      <c r="O1804" s="0" t="s">
        <v>92</v>
      </c>
      <c r="P1804" s="0" t="s">
        <v>99</v>
      </c>
      <c r="Q1804" s="0" t="s">
        <v>94</v>
      </c>
      <c r="R1804" s="0" t="n">
        <v>0</v>
      </c>
      <c r="S1804" s="0" t="n">
        <v>0</v>
      </c>
      <c r="T1804" s="0" t="n">
        <v>0</v>
      </c>
      <c r="U1804" s="0" t="s">
        <v>95</v>
      </c>
      <c r="V1804" s="0" t="s">
        <v>95</v>
      </c>
      <c r="W1804" s="0" t="n">
        <v>0</v>
      </c>
      <c r="X1804" s="0" t="s">
        <v>86</v>
      </c>
      <c r="Y1804" s="0" t="n">
        <v>21</v>
      </c>
      <c r="AA1804" s="0" t="n">
        <v>0</v>
      </c>
      <c r="AB1804" s="0" t="s">
        <v>101</v>
      </c>
      <c r="AC1804" s="0" t="n">
        <v>116</v>
      </c>
      <c r="AD1804" s="0" t="n">
        <v>0</v>
      </c>
      <c r="AE1804" s="0" t="n">
        <v>0</v>
      </c>
      <c r="AF1804" s="0" t="s">
        <v>96</v>
      </c>
      <c r="AG1804" s="13" t="n">
        <v>42236</v>
      </c>
      <c r="AH1804" s="0" t="str">
        <f aca="false">B1804&amp;"|"&amp;C1804&amp;"|"&amp;D1804&amp;"|"&amp;E1804&amp;"|"&amp;F1804&amp;"|"&amp;G1804&amp;"|"&amp;H1804&amp;"|"&amp;I1804&amp;"|"&amp;J1804&amp;"|"&amp;K1804&amp;"|"&amp;L1804&amp;"|"&amp;M1804&amp;"|"&amp;N1804&amp;"|"&amp;O1804&amp;"|"&amp;P1804&amp;"|"&amp;Q1804&amp;"|"&amp;R1804&amp;"|"&amp;S1804&amp;"|"&amp;T1804&amp;"|"&amp;U1804&amp;"|"&amp;V1804&amp;"|"&amp;W1804&amp;"|"&amp;X1804&amp;"|"&amp;Y1804&amp;"|"&amp;Z1804&amp;"|"&amp;AA1804&amp;"|"&amp;AB1804&amp;"|"&amp;AC1804&amp;"|"&amp;AD1804&amp;"|"&amp;AE1804&amp;"|"&amp;AF1804&amp;"|"&amp;AG1804</f>
        <v>City Hotel|1|63|2015|September|36|4|0|2|2|0|0|HB|PRT|Offline TA/TO|TA/TO|0|0|0|A|A|0|No Deposit|21||0|Transient-Party|116|0|0|Canceled|42236</v>
      </c>
      <c r="AI1804" s="0" t="str">
        <f aca="false">IF(COUNTIF($AH$4:$AH$2603,AH1804)&gt;1,"Duplicate","Unique")</f>
        <v>Unique</v>
      </c>
      <c r="AJ1804" s="0" t="str">
        <f aca="false">IF(COUNTBLANK(B1804:AG1804)&gt;0,"Missing ("&amp;COUNTBLANK(B1804:AG1804)&amp;")","Complete")</f>
        <v>Missing (1)</v>
      </c>
    </row>
    <row r="1805" customFormat="false" ht="15" hidden="false" customHeight="false" outlineLevel="0" collapsed="false">
      <c r="A1805" s="14" t="n">
        <v>1802</v>
      </c>
      <c r="B1805" s="14" t="s">
        <v>90</v>
      </c>
      <c r="C1805" s="14" t="n">
        <v>0</v>
      </c>
      <c r="D1805" s="14" t="n">
        <v>29</v>
      </c>
      <c r="E1805" s="14" t="n">
        <v>2016</v>
      </c>
      <c r="F1805" s="14" t="s">
        <v>119</v>
      </c>
      <c r="G1805" s="14" t="n">
        <v>33</v>
      </c>
      <c r="H1805" s="14" t="n">
        <v>8</v>
      </c>
      <c r="I1805" s="14" t="n">
        <v>1</v>
      </c>
      <c r="J1805" s="14" t="n">
        <v>0</v>
      </c>
      <c r="K1805" s="14" t="n">
        <v>2</v>
      </c>
      <c r="L1805" s="14" t="n">
        <v>0</v>
      </c>
      <c r="M1805" s="14" t="n">
        <v>0</v>
      </c>
      <c r="N1805" s="14" t="s">
        <v>107</v>
      </c>
      <c r="O1805" s="14" t="s">
        <v>122</v>
      </c>
      <c r="P1805" s="14" t="s">
        <v>93</v>
      </c>
      <c r="Q1805" s="14" t="s">
        <v>94</v>
      </c>
      <c r="R1805" s="14" t="n">
        <v>0</v>
      </c>
      <c r="S1805" s="14" t="n">
        <v>0</v>
      </c>
      <c r="T1805" s="14" t="n">
        <v>0</v>
      </c>
      <c r="U1805" s="14" t="s">
        <v>95</v>
      </c>
      <c r="V1805" s="14" t="s">
        <v>95</v>
      </c>
      <c r="W1805" s="14" t="n">
        <v>0</v>
      </c>
      <c r="X1805" s="14" t="s">
        <v>86</v>
      </c>
      <c r="Y1805" s="14" t="n">
        <v>9</v>
      </c>
      <c r="Z1805" s="14"/>
      <c r="AA1805" s="14" t="n">
        <v>0</v>
      </c>
      <c r="AB1805" s="14" t="s">
        <v>87</v>
      </c>
      <c r="AC1805" s="14" t="n">
        <v>139</v>
      </c>
      <c r="AD1805" s="14" t="n">
        <v>0</v>
      </c>
      <c r="AE1805" s="14" t="n">
        <v>1</v>
      </c>
      <c r="AF1805" s="14" t="s">
        <v>88</v>
      </c>
      <c r="AG1805" s="15" t="n">
        <v>42591</v>
      </c>
      <c r="AH1805" s="14" t="str">
        <f aca="false">B1805&amp;"|"&amp;C1805&amp;"|"&amp;D1805&amp;"|"&amp;E1805&amp;"|"&amp;F1805&amp;"|"&amp;G1805&amp;"|"&amp;H1805&amp;"|"&amp;I1805&amp;"|"&amp;J1805&amp;"|"&amp;K1805&amp;"|"&amp;L1805&amp;"|"&amp;M1805&amp;"|"&amp;N1805&amp;"|"&amp;O1805&amp;"|"&amp;P1805&amp;"|"&amp;Q1805&amp;"|"&amp;R1805&amp;"|"&amp;S1805&amp;"|"&amp;T1805&amp;"|"&amp;U1805&amp;"|"&amp;V1805&amp;"|"&amp;W1805&amp;"|"&amp;X1805&amp;"|"&amp;Y1805&amp;"|"&amp;Z1805&amp;"|"&amp;AA1805&amp;"|"&amp;AB1805&amp;"|"&amp;AC1805&amp;"|"&amp;AD1805&amp;"|"&amp;AE1805&amp;"|"&amp;AF1805&amp;"|"&amp;AG1805</f>
        <v>City Hotel|0|29|2016|August|33|8|1|0|2|0|0|SC|FRA|Online TA|TA/TO|0|0|0|A|A|0|No Deposit|9||0|Transient|139|0|1|Check-Out|42591</v>
      </c>
      <c r="AI1805" s="14" t="str">
        <f aca="false">IF(COUNTIF($AH$4:$AH$2603,AH1805)&gt;1,"Duplicate","Unique")</f>
        <v>Unique</v>
      </c>
      <c r="AJ1805" s="14" t="str">
        <f aca="false">IF(COUNTBLANK(B1805:AG1805)&gt;0,"Missing ("&amp;COUNTBLANK(B1805:AG1805)&amp;")","Complete")</f>
        <v>Missing (1)</v>
      </c>
    </row>
    <row r="1806" customFormat="false" ht="15" hidden="false" customHeight="false" outlineLevel="0" collapsed="false">
      <c r="A1806" s="0" t="n">
        <v>1803</v>
      </c>
      <c r="B1806" s="0" t="s">
        <v>90</v>
      </c>
      <c r="C1806" s="0" t="n">
        <v>0</v>
      </c>
      <c r="D1806" s="0" t="n">
        <v>0</v>
      </c>
      <c r="E1806" s="0" t="n">
        <v>2017</v>
      </c>
      <c r="F1806" s="0" t="s">
        <v>135</v>
      </c>
      <c r="G1806" s="0" t="n">
        <v>26</v>
      </c>
      <c r="H1806" s="0" t="n">
        <v>28</v>
      </c>
      <c r="I1806" s="0" t="n">
        <v>0</v>
      </c>
      <c r="J1806" s="0" t="n">
        <v>2</v>
      </c>
      <c r="K1806" s="0" t="n">
        <v>1</v>
      </c>
      <c r="L1806" s="0" t="n">
        <v>1</v>
      </c>
      <c r="M1806" s="0" t="n">
        <v>0</v>
      </c>
      <c r="N1806" s="0" t="s">
        <v>82</v>
      </c>
      <c r="O1806" s="0" t="s">
        <v>92</v>
      </c>
      <c r="P1806" s="0" t="s">
        <v>84</v>
      </c>
      <c r="Q1806" s="0" t="s">
        <v>84</v>
      </c>
      <c r="R1806" s="0" t="n">
        <v>0</v>
      </c>
      <c r="S1806" s="0" t="n">
        <v>0</v>
      </c>
      <c r="T1806" s="0" t="n">
        <v>0</v>
      </c>
      <c r="U1806" s="0" t="s">
        <v>95</v>
      </c>
      <c r="V1806" s="0" t="s">
        <v>95</v>
      </c>
      <c r="W1806" s="0" t="n">
        <v>1</v>
      </c>
      <c r="X1806" s="0" t="s">
        <v>86</v>
      </c>
      <c r="AA1806" s="0" t="n">
        <v>0</v>
      </c>
      <c r="AB1806" s="0" t="s">
        <v>87</v>
      </c>
      <c r="AC1806" s="0" t="n">
        <v>124</v>
      </c>
      <c r="AD1806" s="0" t="n">
        <v>0</v>
      </c>
      <c r="AE1806" s="0" t="n">
        <v>0</v>
      </c>
      <c r="AF1806" s="0" t="s">
        <v>88</v>
      </c>
      <c r="AG1806" s="13" t="n">
        <v>42916</v>
      </c>
      <c r="AH1806" s="0" t="str">
        <f aca="false">B1806&amp;"|"&amp;C1806&amp;"|"&amp;D1806&amp;"|"&amp;E1806&amp;"|"&amp;F1806&amp;"|"&amp;G1806&amp;"|"&amp;H1806&amp;"|"&amp;I1806&amp;"|"&amp;J1806&amp;"|"&amp;K1806&amp;"|"&amp;L1806&amp;"|"&amp;M1806&amp;"|"&amp;N1806&amp;"|"&amp;O1806&amp;"|"&amp;P1806&amp;"|"&amp;Q1806&amp;"|"&amp;R1806&amp;"|"&amp;S1806&amp;"|"&amp;T1806&amp;"|"&amp;U1806&amp;"|"&amp;V1806&amp;"|"&amp;W1806&amp;"|"&amp;X1806&amp;"|"&amp;Y1806&amp;"|"&amp;Z1806&amp;"|"&amp;AA1806&amp;"|"&amp;AB1806&amp;"|"&amp;AC1806&amp;"|"&amp;AD1806&amp;"|"&amp;AE1806&amp;"|"&amp;AF1806&amp;"|"&amp;AG1806</f>
        <v>City Hotel|0|0|2017|June|26|28|0|2|1|1|0|BB|PRT|Direct|Direct|0|0|0|A|A|1|No Deposit|||0|Transient|124|0|0|Check-Out|42916</v>
      </c>
      <c r="AI1806" s="0" t="str">
        <f aca="false">IF(COUNTIF($AH$4:$AH$2603,AH1806)&gt;1,"Duplicate","Unique")</f>
        <v>Unique</v>
      </c>
      <c r="AJ1806" s="0" t="str">
        <f aca="false">IF(COUNTBLANK(B1806:AG1806)&gt;0,"Missing ("&amp;COUNTBLANK(B1806:AG1806)&amp;")","Complete")</f>
        <v>Missing (2)</v>
      </c>
    </row>
    <row r="1807" customFormat="false" ht="15" hidden="false" customHeight="false" outlineLevel="0" collapsed="false">
      <c r="A1807" s="14" t="n">
        <v>1804</v>
      </c>
      <c r="B1807" s="14" t="s">
        <v>90</v>
      </c>
      <c r="C1807" s="14" t="n">
        <v>0</v>
      </c>
      <c r="D1807" s="14" t="n">
        <v>83</v>
      </c>
      <c r="E1807" s="14" t="n">
        <v>2015</v>
      </c>
      <c r="F1807" s="14" t="s">
        <v>114</v>
      </c>
      <c r="G1807" s="14" t="n">
        <v>39</v>
      </c>
      <c r="H1807" s="14" t="n">
        <v>23</v>
      </c>
      <c r="I1807" s="14" t="n">
        <v>0</v>
      </c>
      <c r="J1807" s="14" t="n">
        <v>2</v>
      </c>
      <c r="K1807" s="14" t="n">
        <v>2</v>
      </c>
      <c r="L1807" s="14" t="n">
        <v>0</v>
      </c>
      <c r="M1807" s="14" t="n">
        <v>0</v>
      </c>
      <c r="N1807" s="14" t="s">
        <v>82</v>
      </c>
      <c r="O1807" s="14" t="s">
        <v>115</v>
      </c>
      <c r="P1807" s="14" t="s">
        <v>116</v>
      </c>
      <c r="Q1807" s="14" t="s">
        <v>94</v>
      </c>
      <c r="R1807" s="14" t="n">
        <v>0</v>
      </c>
      <c r="S1807" s="14" t="n">
        <v>0</v>
      </c>
      <c r="T1807" s="14" t="n">
        <v>0</v>
      </c>
      <c r="U1807" s="14" t="s">
        <v>95</v>
      </c>
      <c r="V1807" s="14" t="s">
        <v>109</v>
      </c>
      <c r="W1807" s="14" t="n">
        <v>0</v>
      </c>
      <c r="X1807" s="14" t="s">
        <v>86</v>
      </c>
      <c r="Y1807" s="14" t="n">
        <v>1</v>
      </c>
      <c r="Z1807" s="14"/>
      <c r="AA1807" s="14" t="n">
        <v>0</v>
      </c>
      <c r="AB1807" s="14" t="s">
        <v>101</v>
      </c>
      <c r="AC1807" s="14" t="n">
        <v>62</v>
      </c>
      <c r="AD1807" s="14" t="n">
        <v>0</v>
      </c>
      <c r="AE1807" s="14" t="n">
        <v>0</v>
      </c>
      <c r="AF1807" s="14" t="s">
        <v>88</v>
      </c>
      <c r="AG1807" s="15" t="n">
        <v>42272</v>
      </c>
      <c r="AH1807" s="14" t="str">
        <f aca="false">B1807&amp;"|"&amp;C1807&amp;"|"&amp;D1807&amp;"|"&amp;E1807&amp;"|"&amp;F1807&amp;"|"&amp;G1807&amp;"|"&amp;H1807&amp;"|"&amp;I1807&amp;"|"&amp;J1807&amp;"|"&amp;K1807&amp;"|"&amp;L1807&amp;"|"&amp;M1807&amp;"|"&amp;N1807&amp;"|"&amp;O1807&amp;"|"&amp;P1807&amp;"|"&amp;Q1807&amp;"|"&amp;R1807&amp;"|"&amp;S1807&amp;"|"&amp;T1807&amp;"|"&amp;U1807&amp;"|"&amp;V1807&amp;"|"&amp;W1807&amp;"|"&amp;X1807&amp;"|"&amp;Y1807&amp;"|"&amp;Z1807&amp;"|"&amp;AA1807&amp;"|"&amp;AB1807&amp;"|"&amp;AC1807&amp;"|"&amp;AD1807&amp;"|"&amp;AE1807&amp;"|"&amp;AF1807&amp;"|"&amp;AG1807</f>
        <v>City Hotel|0|83|2015|September|39|23|0|2|2|0|0|BB|ESP|Groups|TA/TO|0|0|0|A|D|0|No Deposit|1||0|Transient-Party|62|0|0|Check-Out|42272</v>
      </c>
      <c r="AI1807" s="14" t="str">
        <f aca="false">IF(COUNTIF($AH$4:$AH$2603,AH1807)&gt;1,"Duplicate","Unique")</f>
        <v>Unique</v>
      </c>
      <c r="AJ1807" s="14" t="str">
        <f aca="false">IF(COUNTBLANK(B1807:AG1807)&gt;0,"Missing ("&amp;COUNTBLANK(B1807:AG1807)&amp;")","Complete")</f>
        <v>Missing (1)</v>
      </c>
    </row>
    <row r="1808" customFormat="false" ht="15" hidden="false" customHeight="false" outlineLevel="0" collapsed="false">
      <c r="A1808" s="0" t="n">
        <v>1805</v>
      </c>
      <c r="B1808" s="0" t="s">
        <v>80</v>
      </c>
      <c r="C1808" s="0" t="n">
        <v>0</v>
      </c>
      <c r="D1808" s="0" t="n">
        <v>273</v>
      </c>
      <c r="E1808" s="0" t="n">
        <v>2015</v>
      </c>
      <c r="F1808" s="0" t="s">
        <v>111</v>
      </c>
      <c r="G1808" s="0" t="n">
        <v>41</v>
      </c>
      <c r="H1808" s="0" t="n">
        <v>4</v>
      </c>
      <c r="I1808" s="0" t="n">
        <v>2</v>
      </c>
      <c r="J1808" s="0" t="n">
        <v>2</v>
      </c>
      <c r="K1808" s="0" t="n">
        <v>2</v>
      </c>
      <c r="L1808" s="0" t="n">
        <v>0</v>
      </c>
      <c r="M1808" s="0" t="n">
        <v>0</v>
      </c>
      <c r="N1808" s="0" t="s">
        <v>82</v>
      </c>
      <c r="O1808" s="0" t="s">
        <v>83</v>
      </c>
      <c r="P1808" s="0" t="s">
        <v>99</v>
      </c>
      <c r="Q1808" s="0" t="s">
        <v>94</v>
      </c>
      <c r="R1808" s="0" t="n">
        <v>0</v>
      </c>
      <c r="S1808" s="0" t="n">
        <v>0</v>
      </c>
      <c r="T1808" s="0" t="n">
        <v>0</v>
      </c>
      <c r="U1808" s="0" t="s">
        <v>109</v>
      </c>
      <c r="V1808" s="0" t="s">
        <v>109</v>
      </c>
      <c r="W1808" s="0" t="n">
        <v>0</v>
      </c>
      <c r="X1808" s="0" t="s">
        <v>86</v>
      </c>
      <c r="Y1808" s="0" t="n">
        <v>314</v>
      </c>
      <c r="AA1808" s="0" t="n">
        <v>0</v>
      </c>
      <c r="AB1808" s="0" t="s">
        <v>125</v>
      </c>
      <c r="AC1808" s="0" t="n">
        <v>48.6</v>
      </c>
      <c r="AD1808" s="0" t="n">
        <v>0</v>
      </c>
      <c r="AE1808" s="0" t="n">
        <v>0</v>
      </c>
      <c r="AF1808" s="0" t="s">
        <v>88</v>
      </c>
      <c r="AG1808" s="13" t="n">
        <v>42285</v>
      </c>
      <c r="AH1808" s="0" t="str">
        <f aca="false">B1808&amp;"|"&amp;C1808&amp;"|"&amp;D1808&amp;"|"&amp;E1808&amp;"|"&amp;F1808&amp;"|"&amp;G1808&amp;"|"&amp;H1808&amp;"|"&amp;I1808&amp;"|"&amp;J1808&amp;"|"&amp;K1808&amp;"|"&amp;L1808&amp;"|"&amp;M1808&amp;"|"&amp;N1808&amp;"|"&amp;O1808&amp;"|"&amp;P1808&amp;"|"&amp;Q1808&amp;"|"&amp;R1808&amp;"|"&amp;S1808&amp;"|"&amp;T1808&amp;"|"&amp;U1808&amp;"|"&amp;V1808&amp;"|"&amp;W1808&amp;"|"&amp;X1808&amp;"|"&amp;Y1808&amp;"|"&amp;Z1808&amp;"|"&amp;AA1808&amp;"|"&amp;AB1808&amp;"|"&amp;AC1808&amp;"|"&amp;AD1808&amp;"|"&amp;AE1808&amp;"|"&amp;AF1808&amp;"|"&amp;AG1808</f>
        <v>Resort Hotel|0|273|2015|October|41|4|2|2|2|0|0|BB|GBR|Offline TA/TO|TA/TO|0|0|0|D|D|0|No Deposit|314||0|Contract|48.6|0|0|Check-Out|42285</v>
      </c>
      <c r="AI1808" s="0" t="str">
        <f aca="false">IF(COUNTIF($AH$4:$AH$2603,AH1808)&gt;1,"Duplicate","Unique")</f>
        <v>Unique</v>
      </c>
      <c r="AJ1808" s="0" t="str">
        <f aca="false">IF(COUNTBLANK(B1808:AG1808)&gt;0,"Missing ("&amp;COUNTBLANK(B1808:AG1808)&amp;")","Complete")</f>
        <v>Missing (1)</v>
      </c>
    </row>
    <row r="1809" customFormat="false" ht="15" hidden="false" customHeight="false" outlineLevel="0" collapsed="false">
      <c r="A1809" s="14" t="n">
        <v>1806</v>
      </c>
      <c r="B1809" s="14" t="s">
        <v>80</v>
      </c>
      <c r="C1809" s="14" t="n">
        <v>0</v>
      </c>
      <c r="D1809" s="14" t="n">
        <v>2</v>
      </c>
      <c r="E1809" s="14" t="n">
        <v>2017</v>
      </c>
      <c r="F1809" s="14" t="s">
        <v>103</v>
      </c>
      <c r="G1809" s="14" t="n">
        <v>9</v>
      </c>
      <c r="H1809" s="14" t="n">
        <v>1</v>
      </c>
      <c r="I1809" s="14" t="n">
        <v>0</v>
      </c>
      <c r="J1809" s="14" t="n">
        <v>1</v>
      </c>
      <c r="K1809" s="14" t="n">
        <v>1</v>
      </c>
      <c r="L1809" s="14" t="n">
        <v>0</v>
      </c>
      <c r="M1809" s="14" t="n">
        <v>0</v>
      </c>
      <c r="N1809" s="14" t="s">
        <v>82</v>
      </c>
      <c r="O1809" s="14" t="s">
        <v>92</v>
      </c>
      <c r="P1809" s="14" t="s">
        <v>84</v>
      </c>
      <c r="Q1809" s="14" t="s">
        <v>84</v>
      </c>
      <c r="R1809" s="14" t="n">
        <v>1</v>
      </c>
      <c r="S1809" s="14" t="n">
        <v>0</v>
      </c>
      <c r="T1809" s="14" t="n">
        <v>5</v>
      </c>
      <c r="U1809" s="14" t="s">
        <v>95</v>
      </c>
      <c r="V1809" s="14" t="s">
        <v>109</v>
      </c>
      <c r="W1809" s="14" t="n">
        <v>0</v>
      </c>
      <c r="X1809" s="14" t="s">
        <v>86</v>
      </c>
      <c r="Y1809" s="14"/>
      <c r="Z1809" s="14"/>
      <c r="AA1809" s="14" t="n">
        <v>0</v>
      </c>
      <c r="AB1809" s="14" t="s">
        <v>87</v>
      </c>
      <c r="AC1809" s="14" t="n">
        <v>34.2</v>
      </c>
      <c r="AD1809" s="14" t="n">
        <v>0</v>
      </c>
      <c r="AE1809" s="14" t="n">
        <v>2</v>
      </c>
      <c r="AF1809" s="14" t="s">
        <v>88</v>
      </c>
      <c r="AG1809" s="15" t="n">
        <v>42796</v>
      </c>
      <c r="AH1809" s="14" t="str">
        <f aca="false">B1809&amp;"|"&amp;C1809&amp;"|"&amp;D1809&amp;"|"&amp;E1809&amp;"|"&amp;F1809&amp;"|"&amp;G1809&amp;"|"&amp;H1809&amp;"|"&amp;I1809&amp;"|"&amp;J1809&amp;"|"&amp;K1809&amp;"|"&amp;L1809&amp;"|"&amp;M1809&amp;"|"&amp;N1809&amp;"|"&amp;O1809&amp;"|"&amp;P1809&amp;"|"&amp;Q1809&amp;"|"&amp;R1809&amp;"|"&amp;S1809&amp;"|"&amp;T1809&amp;"|"&amp;U1809&amp;"|"&amp;V1809&amp;"|"&amp;W1809&amp;"|"&amp;X1809&amp;"|"&amp;Y1809&amp;"|"&amp;Z1809&amp;"|"&amp;AA1809&amp;"|"&amp;AB1809&amp;"|"&amp;AC1809&amp;"|"&amp;AD1809&amp;"|"&amp;AE1809&amp;"|"&amp;AF1809&amp;"|"&amp;AG1809</f>
        <v>Resort Hotel|0|2|2017|March|9|1|0|1|1|0|0|BB|PRT|Direct|Direct|1|0|5|A|D|0|No Deposit|||0|Transient|34.2|0|2|Check-Out|42796</v>
      </c>
      <c r="AI1809" s="14" t="str">
        <f aca="false">IF(COUNTIF($AH$4:$AH$2603,AH1809)&gt;1,"Duplicate","Unique")</f>
        <v>Unique</v>
      </c>
      <c r="AJ1809" s="14" t="str">
        <f aca="false">IF(COUNTBLANK(B1809:AG1809)&gt;0,"Missing ("&amp;COUNTBLANK(B1809:AG1809)&amp;")","Complete")</f>
        <v>Missing (2)</v>
      </c>
    </row>
    <row r="1810" customFormat="false" ht="15" hidden="false" customHeight="false" outlineLevel="0" collapsed="false">
      <c r="A1810" s="0" t="n">
        <v>1807</v>
      </c>
      <c r="B1810" s="0" t="s">
        <v>90</v>
      </c>
      <c r="C1810" s="0" t="n">
        <v>0</v>
      </c>
      <c r="D1810" s="0" t="n">
        <v>31</v>
      </c>
      <c r="E1810" s="0" t="n">
        <v>2016</v>
      </c>
      <c r="F1810" s="0" t="s">
        <v>114</v>
      </c>
      <c r="G1810" s="0" t="n">
        <v>38</v>
      </c>
      <c r="H1810" s="0" t="n">
        <v>16</v>
      </c>
      <c r="I1810" s="0" t="n">
        <v>1</v>
      </c>
      <c r="J1810" s="0" t="n">
        <v>2</v>
      </c>
      <c r="K1810" s="0" t="n">
        <v>2</v>
      </c>
      <c r="L1810" s="0" t="n">
        <v>0</v>
      </c>
      <c r="M1810" s="0" t="n">
        <v>0</v>
      </c>
      <c r="N1810" s="0" t="s">
        <v>82</v>
      </c>
      <c r="O1810" s="0" t="s">
        <v>108</v>
      </c>
      <c r="P1810" s="0" t="s">
        <v>99</v>
      </c>
      <c r="Q1810" s="0" t="s">
        <v>94</v>
      </c>
      <c r="R1810" s="0" t="n">
        <v>0</v>
      </c>
      <c r="S1810" s="0" t="n">
        <v>0</v>
      </c>
      <c r="T1810" s="0" t="n">
        <v>0</v>
      </c>
      <c r="U1810" s="0" t="s">
        <v>95</v>
      </c>
      <c r="V1810" s="0" t="s">
        <v>95</v>
      </c>
      <c r="W1810" s="0" t="n">
        <v>0</v>
      </c>
      <c r="X1810" s="0" t="s">
        <v>86</v>
      </c>
      <c r="Y1810" s="0" t="n">
        <v>6</v>
      </c>
      <c r="AA1810" s="0" t="n">
        <v>0</v>
      </c>
      <c r="AB1810" s="0" t="s">
        <v>101</v>
      </c>
      <c r="AC1810" s="0" t="n">
        <v>75</v>
      </c>
      <c r="AD1810" s="0" t="n">
        <v>0</v>
      </c>
      <c r="AE1810" s="0" t="n">
        <v>0</v>
      </c>
      <c r="AF1810" s="0" t="s">
        <v>88</v>
      </c>
      <c r="AG1810" s="13" t="n">
        <v>42632</v>
      </c>
      <c r="AH1810" s="0" t="str">
        <f aca="false">B1810&amp;"|"&amp;C1810&amp;"|"&amp;D1810&amp;"|"&amp;E1810&amp;"|"&amp;F1810&amp;"|"&amp;G1810&amp;"|"&amp;H1810&amp;"|"&amp;I1810&amp;"|"&amp;J1810&amp;"|"&amp;K1810&amp;"|"&amp;L1810&amp;"|"&amp;M1810&amp;"|"&amp;N1810&amp;"|"&amp;O1810&amp;"|"&amp;P1810&amp;"|"&amp;Q1810&amp;"|"&amp;R1810&amp;"|"&amp;S1810&amp;"|"&amp;T1810&amp;"|"&amp;U1810&amp;"|"&amp;V1810&amp;"|"&amp;W1810&amp;"|"&amp;X1810&amp;"|"&amp;Y1810&amp;"|"&amp;Z1810&amp;"|"&amp;AA1810&amp;"|"&amp;AB1810&amp;"|"&amp;AC1810&amp;"|"&amp;AD1810&amp;"|"&amp;AE1810&amp;"|"&amp;AF1810&amp;"|"&amp;AG1810</f>
        <v>City Hotel|0|31|2016|September|38|16|1|2|2|0|0|BB|DEU|Offline TA/TO|TA/TO|0|0|0|A|A|0|No Deposit|6||0|Transient-Party|75|0|0|Check-Out|42632</v>
      </c>
      <c r="AI1810" s="0" t="str">
        <f aca="false">IF(COUNTIF($AH$4:$AH$2603,AH1810)&gt;1,"Duplicate","Unique")</f>
        <v>Unique</v>
      </c>
      <c r="AJ1810" s="0" t="str">
        <f aca="false">IF(COUNTBLANK(B1810:AG1810)&gt;0,"Missing ("&amp;COUNTBLANK(B1810:AG1810)&amp;")","Complete")</f>
        <v>Missing (1)</v>
      </c>
    </row>
    <row r="1811" customFormat="false" ht="15" hidden="false" customHeight="false" outlineLevel="0" collapsed="false">
      <c r="A1811" s="14" t="n">
        <v>1808</v>
      </c>
      <c r="B1811" s="14" t="s">
        <v>90</v>
      </c>
      <c r="C1811" s="14" t="n">
        <v>1</v>
      </c>
      <c r="D1811" s="14" t="n">
        <v>0</v>
      </c>
      <c r="E1811" s="14" t="n">
        <v>2016</v>
      </c>
      <c r="F1811" s="14" t="s">
        <v>118</v>
      </c>
      <c r="G1811" s="14" t="n">
        <v>9</v>
      </c>
      <c r="H1811" s="14" t="n">
        <v>27</v>
      </c>
      <c r="I1811" s="14" t="n">
        <v>0</v>
      </c>
      <c r="J1811" s="14" t="n">
        <v>1</v>
      </c>
      <c r="K1811" s="14" t="n">
        <v>1</v>
      </c>
      <c r="L1811" s="14" t="n">
        <v>0</v>
      </c>
      <c r="M1811" s="14" t="n">
        <v>0</v>
      </c>
      <c r="N1811" s="14" t="s">
        <v>82</v>
      </c>
      <c r="O1811" s="14" t="s">
        <v>92</v>
      </c>
      <c r="P1811" s="14" t="s">
        <v>99</v>
      </c>
      <c r="Q1811" s="14" t="s">
        <v>94</v>
      </c>
      <c r="R1811" s="14" t="n">
        <v>0</v>
      </c>
      <c r="S1811" s="14" t="n">
        <v>0</v>
      </c>
      <c r="T1811" s="14" t="n">
        <v>0</v>
      </c>
      <c r="U1811" s="14" t="s">
        <v>95</v>
      </c>
      <c r="V1811" s="14" t="s">
        <v>95</v>
      </c>
      <c r="W1811" s="14" t="n">
        <v>0</v>
      </c>
      <c r="X1811" s="14" t="s">
        <v>86</v>
      </c>
      <c r="Y1811" s="14" t="n">
        <v>134</v>
      </c>
      <c r="Z1811" s="14"/>
      <c r="AA1811" s="14" t="n">
        <v>0</v>
      </c>
      <c r="AB1811" s="14" t="s">
        <v>101</v>
      </c>
      <c r="AC1811" s="14" t="n">
        <v>60</v>
      </c>
      <c r="AD1811" s="14" t="n">
        <v>0</v>
      </c>
      <c r="AE1811" s="14" t="n">
        <v>0</v>
      </c>
      <c r="AF1811" s="14" t="s">
        <v>96</v>
      </c>
      <c r="AG1811" s="15" t="n">
        <v>42427</v>
      </c>
      <c r="AH1811" s="14" t="str">
        <f aca="false">B1811&amp;"|"&amp;C1811&amp;"|"&amp;D1811&amp;"|"&amp;E1811&amp;"|"&amp;F1811&amp;"|"&amp;G1811&amp;"|"&amp;H1811&amp;"|"&amp;I1811&amp;"|"&amp;J1811&amp;"|"&amp;K1811&amp;"|"&amp;L1811&amp;"|"&amp;M1811&amp;"|"&amp;N1811&amp;"|"&amp;O1811&amp;"|"&amp;P1811&amp;"|"&amp;Q1811&amp;"|"&amp;R1811&amp;"|"&amp;S1811&amp;"|"&amp;T1811&amp;"|"&amp;U1811&amp;"|"&amp;V1811&amp;"|"&amp;W1811&amp;"|"&amp;X1811&amp;"|"&amp;Y1811&amp;"|"&amp;Z1811&amp;"|"&amp;AA1811&amp;"|"&amp;AB1811&amp;"|"&amp;AC1811&amp;"|"&amp;AD1811&amp;"|"&amp;AE1811&amp;"|"&amp;AF1811&amp;"|"&amp;AG1811</f>
        <v>City Hotel|1|0|2016|February|9|27|0|1|1|0|0|BB|PRT|Offline TA/TO|TA/TO|0|0|0|A|A|0|No Deposit|134||0|Transient-Party|60|0|0|Canceled|42427</v>
      </c>
      <c r="AI1811" s="14" t="str">
        <f aca="false">IF(COUNTIF($AH$4:$AH$2603,AH1811)&gt;1,"Duplicate","Unique")</f>
        <v>Unique</v>
      </c>
      <c r="AJ1811" s="14" t="str">
        <f aca="false">IF(COUNTBLANK(B1811:AG1811)&gt;0,"Missing ("&amp;COUNTBLANK(B1811:AG1811)&amp;")","Complete")</f>
        <v>Missing (1)</v>
      </c>
    </row>
    <row r="1812" customFormat="false" ht="15" hidden="false" customHeight="false" outlineLevel="0" collapsed="false">
      <c r="A1812" s="0" t="n">
        <v>1809</v>
      </c>
      <c r="B1812" s="0" t="s">
        <v>90</v>
      </c>
      <c r="C1812" s="0" t="n">
        <v>0</v>
      </c>
      <c r="D1812" s="0" t="n">
        <v>2</v>
      </c>
      <c r="E1812" s="0" t="n">
        <v>2016</v>
      </c>
      <c r="F1812" s="0" t="s">
        <v>135</v>
      </c>
      <c r="G1812" s="0" t="n">
        <v>27</v>
      </c>
      <c r="H1812" s="0" t="n">
        <v>30</v>
      </c>
      <c r="I1812" s="0" t="n">
        <v>0</v>
      </c>
      <c r="J1812" s="0" t="n">
        <v>1</v>
      </c>
      <c r="K1812" s="0" t="n">
        <v>1</v>
      </c>
      <c r="L1812" s="0" t="n">
        <v>0</v>
      </c>
      <c r="M1812" s="0" t="n">
        <v>0</v>
      </c>
      <c r="N1812" s="0" t="s">
        <v>107</v>
      </c>
      <c r="O1812" s="0" t="s">
        <v>92</v>
      </c>
      <c r="P1812" s="0" t="s">
        <v>93</v>
      </c>
      <c r="Q1812" s="0" t="s">
        <v>94</v>
      </c>
      <c r="R1812" s="0" t="n">
        <v>0</v>
      </c>
      <c r="S1812" s="0" t="n">
        <v>0</v>
      </c>
      <c r="T1812" s="0" t="n">
        <v>0</v>
      </c>
      <c r="U1812" s="0" t="s">
        <v>95</v>
      </c>
      <c r="V1812" s="0" t="s">
        <v>95</v>
      </c>
      <c r="W1812" s="0" t="n">
        <v>0</v>
      </c>
      <c r="X1812" s="0" t="s">
        <v>86</v>
      </c>
      <c r="Y1812" s="0" t="n">
        <v>9</v>
      </c>
      <c r="AA1812" s="0" t="n">
        <v>0</v>
      </c>
      <c r="AB1812" s="0" t="s">
        <v>87</v>
      </c>
      <c r="AC1812" s="0" t="n">
        <v>127</v>
      </c>
      <c r="AD1812" s="0" t="n">
        <v>0</v>
      </c>
      <c r="AE1812" s="0" t="n">
        <v>0</v>
      </c>
      <c r="AF1812" s="0" t="s">
        <v>88</v>
      </c>
      <c r="AG1812" s="13" t="n">
        <v>42552</v>
      </c>
      <c r="AH1812" s="0" t="str">
        <f aca="false">B1812&amp;"|"&amp;C1812&amp;"|"&amp;D1812&amp;"|"&amp;E1812&amp;"|"&amp;F1812&amp;"|"&amp;G1812&amp;"|"&amp;H1812&amp;"|"&amp;I1812&amp;"|"&amp;J1812&amp;"|"&amp;K1812&amp;"|"&amp;L1812&amp;"|"&amp;M1812&amp;"|"&amp;N1812&amp;"|"&amp;O1812&amp;"|"&amp;P1812&amp;"|"&amp;Q1812&amp;"|"&amp;R1812&amp;"|"&amp;S1812&amp;"|"&amp;T1812&amp;"|"&amp;U1812&amp;"|"&amp;V1812&amp;"|"&amp;W1812&amp;"|"&amp;X1812&amp;"|"&amp;Y1812&amp;"|"&amp;Z1812&amp;"|"&amp;AA1812&amp;"|"&amp;AB1812&amp;"|"&amp;AC1812&amp;"|"&amp;AD1812&amp;"|"&amp;AE1812&amp;"|"&amp;AF1812&amp;"|"&amp;AG1812</f>
        <v>City Hotel|0|2|2016|June|27|30|0|1|1|0|0|SC|PRT|Online TA|TA/TO|0|0|0|A|A|0|No Deposit|9||0|Transient|127|0|0|Check-Out|42552</v>
      </c>
      <c r="AI1812" s="0" t="str">
        <f aca="false">IF(COUNTIF($AH$4:$AH$2603,AH1812)&gt;1,"Duplicate","Unique")</f>
        <v>Unique</v>
      </c>
      <c r="AJ1812" s="0" t="str">
        <f aca="false">IF(COUNTBLANK(B1812:AG1812)&gt;0,"Missing ("&amp;COUNTBLANK(B1812:AG1812)&amp;")","Complete")</f>
        <v>Missing (1)</v>
      </c>
    </row>
    <row r="1813" customFormat="false" ht="15" hidden="false" customHeight="false" outlineLevel="0" collapsed="false">
      <c r="A1813" s="14" t="n">
        <v>1810</v>
      </c>
      <c r="B1813" s="14" t="s">
        <v>90</v>
      </c>
      <c r="C1813" s="14" t="n">
        <v>0</v>
      </c>
      <c r="D1813" s="14" t="n">
        <v>48</v>
      </c>
      <c r="E1813" s="14" t="n">
        <v>2016</v>
      </c>
      <c r="F1813" s="14" t="s">
        <v>121</v>
      </c>
      <c r="G1813" s="14" t="n">
        <v>22</v>
      </c>
      <c r="H1813" s="14" t="n">
        <v>22</v>
      </c>
      <c r="I1813" s="14" t="n">
        <v>2</v>
      </c>
      <c r="J1813" s="14" t="n">
        <v>1</v>
      </c>
      <c r="K1813" s="14" t="n">
        <v>2</v>
      </c>
      <c r="L1813" s="14" t="n">
        <v>0</v>
      </c>
      <c r="M1813" s="14" t="n">
        <v>0</v>
      </c>
      <c r="N1813" s="14" t="s">
        <v>82</v>
      </c>
      <c r="O1813" s="14" t="s">
        <v>83</v>
      </c>
      <c r="P1813" s="14" t="s">
        <v>93</v>
      </c>
      <c r="Q1813" s="14" t="s">
        <v>94</v>
      </c>
      <c r="R1813" s="14" t="n">
        <v>0</v>
      </c>
      <c r="S1813" s="14" t="n">
        <v>0</v>
      </c>
      <c r="T1813" s="14" t="n">
        <v>0</v>
      </c>
      <c r="U1813" s="14" t="s">
        <v>95</v>
      </c>
      <c r="V1813" s="14" t="s">
        <v>95</v>
      </c>
      <c r="W1813" s="14" t="n">
        <v>0</v>
      </c>
      <c r="X1813" s="14" t="s">
        <v>86</v>
      </c>
      <c r="Y1813" s="14" t="n">
        <v>7</v>
      </c>
      <c r="Z1813" s="14"/>
      <c r="AA1813" s="14" t="n">
        <v>0</v>
      </c>
      <c r="AB1813" s="14" t="s">
        <v>87</v>
      </c>
      <c r="AC1813" s="14" t="n">
        <v>92.83</v>
      </c>
      <c r="AD1813" s="14" t="n">
        <v>0</v>
      </c>
      <c r="AE1813" s="14" t="n">
        <v>2</v>
      </c>
      <c r="AF1813" s="14" t="s">
        <v>88</v>
      </c>
      <c r="AG1813" s="15" t="n">
        <v>42515</v>
      </c>
      <c r="AH1813" s="14" t="str">
        <f aca="false">B1813&amp;"|"&amp;C1813&amp;"|"&amp;D1813&amp;"|"&amp;E1813&amp;"|"&amp;F1813&amp;"|"&amp;G1813&amp;"|"&amp;H1813&amp;"|"&amp;I1813&amp;"|"&amp;J1813&amp;"|"&amp;K1813&amp;"|"&amp;L1813&amp;"|"&amp;M1813&amp;"|"&amp;N1813&amp;"|"&amp;O1813&amp;"|"&amp;P1813&amp;"|"&amp;Q1813&amp;"|"&amp;R1813&amp;"|"&amp;S1813&amp;"|"&amp;T1813&amp;"|"&amp;U1813&amp;"|"&amp;V1813&amp;"|"&amp;W1813&amp;"|"&amp;X1813&amp;"|"&amp;Y1813&amp;"|"&amp;Z1813&amp;"|"&amp;AA1813&amp;"|"&amp;AB1813&amp;"|"&amp;AC1813&amp;"|"&amp;AD1813&amp;"|"&amp;AE1813&amp;"|"&amp;AF1813&amp;"|"&amp;AG1813</f>
        <v>City Hotel|0|48|2016|May|22|22|2|1|2|0|0|BB|GBR|Online TA|TA/TO|0|0|0|A|A|0|No Deposit|7||0|Transient|92.83|0|2|Check-Out|42515</v>
      </c>
      <c r="AI1813" s="14" t="str">
        <f aca="false">IF(COUNTIF($AH$4:$AH$2603,AH1813)&gt;1,"Duplicate","Unique")</f>
        <v>Unique</v>
      </c>
      <c r="AJ1813" s="14" t="str">
        <f aca="false">IF(COUNTBLANK(B1813:AG1813)&gt;0,"Missing ("&amp;COUNTBLANK(B1813:AG1813)&amp;")","Complete")</f>
        <v>Missing (1)</v>
      </c>
    </row>
    <row r="1814" customFormat="false" ht="15" hidden="false" customHeight="false" outlineLevel="0" collapsed="false">
      <c r="A1814" s="0" t="n">
        <v>1811</v>
      </c>
      <c r="B1814" s="0" t="s">
        <v>80</v>
      </c>
      <c r="C1814" s="0" t="n">
        <v>0</v>
      </c>
      <c r="D1814" s="0" t="n">
        <v>239</v>
      </c>
      <c r="E1814" s="0" t="n">
        <v>2017</v>
      </c>
      <c r="F1814" s="0" t="s">
        <v>121</v>
      </c>
      <c r="G1814" s="0" t="n">
        <v>18</v>
      </c>
      <c r="H1814" s="0" t="n">
        <v>1</v>
      </c>
      <c r="I1814" s="0" t="n">
        <v>2</v>
      </c>
      <c r="J1814" s="0" t="n">
        <v>5</v>
      </c>
      <c r="K1814" s="0" t="n">
        <v>2</v>
      </c>
      <c r="L1814" s="0" t="n">
        <v>0</v>
      </c>
      <c r="M1814" s="0" t="n">
        <v>0</v>
      </c>
      <c r="N1814" s="0" t="s">
        <v>82</v>
      </c>
      <c r="O1814" s="0" t="s">
        <v>147</v>
      </c>
      <c r="P1814" s="0" t="s">
        <v>93</v>
      </c>
      <c r="Q1814" s="0" t="s">
        <v>94</v>
      </c>
      <c r="R1814" s="0" t="n">
        <v>0</v>
      </c>
      <c r="S1814" s="0" t="n">
        <v>0</v>
      </c>
      <c r="T1814" s="0" t="n">
        <v>0</v>
      </c>
      <c r="U1814" s="0" t="s">
        <v>95</v>
      </c>
      <c r="V1814" s="0" t="s">
        <v>95</v>
      </c>
      <c r="W1814" s="0" t="n">
        <v>2</v>
      </c>
      <c r="X1814" s="0" t="s">
        <v>86</v>
      </c>
      <c r="Y1814" s="0" t="n">
        <v>240</v>
      </c>
      <c r="AA1814" s="0" t="n">
        <v>0</v>
      </c>
      <c r="AB1814" s="0" t="s">
        <v>87</v>
      </c>
      <c r="AC1814" s="0" t="n">
        <v>64</v>
      </c>
      <c r="AD1814" s="0" t="n">
        <v>0</v>
      </c>
      <c r="AE1814" s="0" t="n">
        <v>2</v>
      </c>
      <c r="AF1814" s="0" t="s">
        <v>88</v>
      </c>
      <c r="AG1814" s="13" t="n">
        <v>42863</v>
      </c>
      <c r="AH1814" s="0" t="str">
        <f aca="false">B1814&amp;"|"&amp;C1814&amp;"|"&amp;D1814&amp;"|"&amp;E1814&amp;"|"&amp;F1814&amp;"|"&amp;G1814&amp;"|"&amp;H1814&amp;"|"&amp;I1814&amp;"|"&amp;J1814&amp;"|"&amp;K1814&amp;"|"&amp;L1814&amp;"|"&amp;M1814&amp;"|"&amp;N1814&amp;"|"&amp;O1814&amp;"|"&amp;P1814&amp;"|"&amp;Q1814&amp;"|"&amp;R1814&amp;"|"&amp;S1814&amp;"|"&amp;T1814&amp;"|"&amp;U1814&amp;"|"&amp;V1814&amp;"|"&amp;W1814&amp;"|"&amp;X1814&amp;"|"&amp;Y1814&amp;"|"&amp;Z1814&amp;"|"&amp;AA1814&amp;"|"&amp;AB1814&amp;"|"&amp;AC1814&amp;"|"&amp;AD1814&amp;"|"&amp;AE1814&amp;"|"&amp;AF1814&amp;"|"&amp;AG1814</f>
        <v>Resort Hotel|0|239|2017|May|18|1|2|5|2|0|0|BB|IRL|Online TA|TA/TO|0|0|0|A|A|2|No Deposit|240||0|Transient|64|0|2|Check-Out|42863</v>
      </c>
      <c r="AI1814" s="0" t="str">
        <f aca="false">IF(COUNTIF($AH$4:$AH$2603,AH1814)&gt;1,"Duplicate","Unique")</f>
        <v>Unique</v>
      </c>
      <c r="AJ1814" s="0" t="str">
        <f aca="false">IF(COUNTBLANK(B1814:AG1814)&gt;0,"Missing ("&amp;COUNTBLANK(B1814:AG1814)&amp;")","Complete")</f>
        <v>Missing (1)</v>
      </c>
    </row>
    <row r="1815" customFormat="false" ht="15" hidden="false" customHeight="false" outlineLevel="0" collapsed="false">
      <c r="A1815" s="14" t="n">
        <v>1812</v>
      </c>
      <c r="B1815" s="14" t="s">
        <v>90</v>
      </c>
      <c r="C1815" s="14" t="n">
        <v>0</v>
      </c>
      <c r="D1815" s="14" t="n">
        <v>33</v>
      </c>
      <c r="E1815" s="14" t="n">
        <v>2016</v>
      </c>
      <c r="F1815" s="14" t="s">
        <v>135</v>
      </c>
      <c r="G1815" s="14" t="n">
        <v>27</v>
      </c>
      <c r="H1815" s="14" t="n">
        <v>27</v>
      </c>
      <c r="I1815" s="14" t="n">
        <v>1</v>
      </c>
      <c r="J1815" s="14" t="n">
        <v>1</v>
      </c>
      <c r="K1815" s="14" t="n">
        <v>3</v>
      </c>
      <c r="L1815" s="14" t="n">
        <v>0</v>
      </c>
      <c r="M1815" s="14" t="n">
        <v>0</v>
      </c>
      <c r="N1815" s="14" t="s">
        <v>82</v>
      </c>
      <c r="O1815" s="14" t="s">
        <v>115</v>
      </c>
      <c r="P1815" s="14" t="s">
        <v>93</v>
      </c>
      <c r="Q1815" s="14" t="s">
        <v>94</v>
      </c>
      <c r="R1815" s="14" t="n">
        <v>0</v>
      </c>
      <c r="S1815" s="14" t="n">
        <v>0</v>
      </c>
      <c r="T1815" s="14" t="n">
        <v>0</v>
      </c>
      <c r="U1815" s="14" t="s">
        <v>109</v>
      </c>
      <c r="V1815" s="14" t="s">
        <v>109</v>
      </c>
      <c r="W1815" s="14" t="n">
        <v>0</v>
      </c>
      <c r="X1815" s="14" t="s">
        <v>86</v>
      </c>
      <c r="Y1815" s="14" t="n">
        <v>9</v>
      </c>
      <c r="Z1815" s="14"/>
      <c r="AA1815" s="14" t="n">
        <v>0</v>
      </c>
      <c r="AB1815" s="14" t="s">
        <v>87</v>
      </c>
      <c r="AC1815" s="14" t="n">
        <v>141.3</v>
      </c>
      <c r="AD1815" s="14" t="n">
        <v>0</v>
      </c>
      <c r="AE1815" s="14" t="n">
        <v>2</v>
      </c>
      <c r="AF1815" s="14" t="s">
        <v>88</v>
      </c>
      <c r="AG1815" s="15" t="n">
        <v>42550</v>
      </c>
      <c r="AH1815" s="14" t="str">
        <f aca="false">B1815&amp;"|"&amp;C1815&amp;"|"&amp;D1815&amp;"|"&amp;E1815&amp;"|"&amp;F1815&amp;"|"&amp;G1815&amp;"|"&amp;H1815&amp;"|"&amp;I1815&amp;"|"&amp;J1815&amp;"|"&amp;K1815&amp;"|"&amp;L1815&amp;"|"&amp;M1815&amp;"|"&amp;N1815&amp;"|"&amp;O1815&amp;"|"&amp;P1815&amp;"|"&amp;Q1815&amp;"|"&amp;R1815&amp;"|"&amp;S1815&amp;"|"&amp;T1815&amp;"|"&amp;U1815&amp;"|"&amp;V1815&amp;"|"&amp;W1815&amp;"|"&amp;X1815&amp;"|"&amp;Y1815&amp;"|"&amp;Z1815&amp;"|"&amp;AA1815&amp;"|"&amp;AB1815&amp;"|"&amp;AC1815&amp;"|"&amp;AD1815&amp;"|"&amp;AE1815&amp;"|"&amp;AF1815&amp;"|"&amp;AG1815</f>
        <v>City Hotel|0|33|2016|June|27|27|1|1|3|0|0|BB|ESP|Online TA|TA/TO|0|0|0|D|D|0|No Deposit|9||0|Transient|141.3|0|2|Check-Out|42550</v>
      </c>
      <c r="AI1815" s="14" t="str">
        <f aca="false">IF(COUNTIF($AH$4:$AH$2603,AH1815)&gt;1,"Duplicate","Unique")</f>
        <v>Unique</v>
      </c>
      <c r="AJ1815" s="14" t="str">
        <f aca="false">IF(COUNTBLANK(B1815:AG1815)&gt;0,"Missing ("&amp;COUNTBLANK(B1815:AG1815)&amp;")","Complete")</f>
        <v>Missing (1)</v>
      </c>
    </row>
    <row r="1816" customFormat="false" ht="15" hidden="false" customHeight="false" outlineLevel="0" collapsed="false">
      <c r="A1816" s="0" t="n">
        <v>1813</v>
      </c>
      <c r="B1816" s="0" t="s">
        <v>90</v>
      </c>
      <c r="C1816" s="0" t="n">
        <v>1</v>
      </c>
      <c r="D1816" s="0" t="n">
        <v>294</v>
      </c>
      <c r="E1816" s="0" t="n">
        <v>2017</v>
      </c>
      <c r="F1816" s="0" t="s">
        <v>126</v>
      </c>
      <c r="G1816" s="0" t="n">
        <v>3</v>
      </c>
      <c r="H1816" s="0" t="n">
        <v>21</v>
      </c>
      <c r="I1816" s="0" t="n">
        <v>2</v>
      </c>
      <c r="J1816" s="0" t="n">
        <v>2</v>
      </c>
      <c r="K1816" s="0" t="n">
        <v>2</v>
      </c>
      <c r="L1816" s="0" t="n">
        <v>0</v>
      </c>
      <c r="M1816" s="0" t="n">
        <v>0</v>
      </c>
      <c r="N1816" s="0" t="s">
        <v>82</v>
      </c>
      <c r="O1816" s="0" t="s">
        <v>98</v>
      </c>
      <c r="P1816" s="0" t="s">
        <v>93</v>
      </c>
      <c r="Q1816" s="0" t="s">
        <v>94</v>
      </c>
      <c r="R1816" s="0" t="n">
        <v>0</v>
      </c>
      <c r="S1816" s="0" t="n">
        <v>0</v>
      </c>
      <c r="T1816" s="0" t="n">
        <v>0</v>
      </c>
      <c r="U1816" s="0" t="s">
        <v>95</v>
      </c>
      <c r="V1816" s="0" t="s">
        <v>95</v>
      </c>
      <c r="W1816" s="0" t="n">
        <v>0</v>
      </c>
      <c r="X1816" s="0" t="s">
        <v>86</v>
      </c>
      <c r="Y1816" s="0" t="n">
        <v>9</v>
      </c>
      <c r="AA1816" s="0" t="n">
        <v>0</v>
      </c>
      <c r="AB1816" s="0" t="s">
        <v>87</v>
      </c>
      <c r="AC1816" s="0" t="n">
        <v>77.35</v>
      </c>
      <c r="AD1816" s="0" t="n">
        <v>0</v>
      </c>
      <c r="AE1816" s="0" t="n">
        <v>0</v>
      </c>
      <c r="AF1816" s="0" t="s">
        <v>96</v>
      </c>
      <c r="AG1816" s="13" t="n">
        <v>42505</v>
      </c>
      <c r="AH1816" s="0" t="str">
        <f aca="false">B1816&amp;"|"&amp;C1816&amp;"|"&amp;D1816&amp;"|"&amp;E1816&amp;"|"&amp;F1816&amp;"|"&amp;G1816&amp;"|"&amp;H1816&amp;"|"&amp;I1816&amp;"|"&amp;J1816&amp;"|"&amp;K1816&amp;"|"&amp;L1816&amp;"|"&amp;M1816&amp;"|"&amp;N1816&amp;"|"&amp;O1816&amp;"|"&amp;P1816&amp;"|"&amp;Q1816&amp;"|"&amp;R1816&amp;"|"&amp;S1816&amp;"|"&amp;T1816&amp;"|"&amp;U1816&amp;"|"&amp;V1816&amp;"|"&amp;W1816&amp;"|"&amp;X1816&amp;"|"&amp;Y1816&amp;"|"&amp;Z1816&amp;"|"&amp;AA1816&amp;"|"&amp;AB1816&amp;"|"&amp;AC1816&amp;"|"&amp;AD1816&amp;"|"&amp;AE1816&amp;"|"&amp;AF1816&amp;"|"&amp;AG1816</f>
        <v>City Hotel|1|294|2017|January|3|21|2|2|2|0|0|BB|BRA|Online TA|TA/TO|0|0|0|A|A|0|No Deposit|9||0|Transient|77.35|0|0|Canceled|42505</v>
      </c>
      <c r="AI1816" s="0" t="str">
        <f aca="false">IF(COUNTIF($AH$4:$AH$2603,AH1816)&gt;1,"Duplicate","Unique")</f>
        <v>Unique</v>
      </c>
      <c r="AJ1816" s="0" t="str">
        <f aca="false">IF(COUNTBLANK(B1816:AG1816)&gt;0,"Missing ("&amp;COUNTBLANK(B1816:AG1816)&amp;")","Complete")</f>
        <v>Missing (1)</v>
      </c>
    </row>
    <row r="1817" customFormat="false" ht="15" hidden="false" customHeight="false" outlineLevel="0" collapsed="false">
      <c r="A1817" s="14" t="n">
        <v>1814</v>
      </c>
      <c r="B1817" s="14" t="s">
        <v>90</v>
      </c>
      <c r="C1817" s="14" t="n">
        <v>0</v>
      </c>
      <c r="D1817" s="14" t="n">
        <v>44</v>
      </c>
      <c r="E1817" s="14" t="n">
        <v>2016</v>
      </c>
      <c r="F1817" s="14" t="s">
        <v>118</v>
      </c>
      <c r="G1817" s="14" t="n">
        <v>8</v>
      </c>
      <c r="H1817" s="14" t="n">
        <v>18</v>
      </c>
      <c r="I1817" s="14" t="n">
        <v>1</v>
      </c>
      <c r="J1817" s="14" t="n">
        <v>3</v>
      </c>
      <c r="K1817" s="14" t="n">
        <v>2</v>
      </c>
      <c r="L1817" s="14" t="n">
        <v>0</v>
      </c>
      <c r="M1817" s="14" t="n">
        <v>0</v>
      </c>
      <c r="N1817" s="14" t="s">
        <v>112</v>
      </c>
      <c r="O1817" s="14" t="s">
        <v>108</v>
      </c>
      <c r="P1817" s="14" t="s">
        <v>99</v>
      </c>
      <c r="Q1817" s="14" t="s">
        <v>94</v>
      </c>
      <c r="R1817" s="14" t="n">
        <v>0</v>
      </c>
      <c r="S1817" s="14" t="n">
        <v>0</v>
      </c>
      <c r="T1817" s="14" t="n">
        <v>0</v>
      </c>
      <c r="U1817" s="14" t="s">
        <v>95</v>
      </c>
      <c r="V1817" s="14" t="s">
        <v>95</v>
      </c>
      <c r="W1817" s="14" t="n">
        <v>1</v>
      </c>
      <c r="X1817" s="14" t="s">
        <v>86</v>
      </c>
      <c r="Y1817" s="14" t="n">
        <v>16</v>
      </c>
      <c r="Z1817" s="14"/>
      <c r="AA1817" s="14" t="n">
        <v>0</v>
      </c>
      <c r="AB1817" s="14" t="s">
        <v>87</v>
      </c>
      <c r="AC1817" s="14" t="n">
        <v>91.58</v>
      </c>
      <c r="AD1817" s="14" t="n">
        <v>0</v>
      </c>
      <c r="AE1817" s="14" t="n">
        <v>0</v>
      </c>
      <c r="AF1817" s="14" t="s">
        <v>88</v>
      </c>
      <c r="AG1817" s="15" t="n">
        <v>42422</v>
      </c>
      <c r="AH1817" s="14" t="str">
        <f aca="false">B1817&amp;"|"&amp;C1817&amp;"|"&amp;D1817&amp;"|"&amp;E1817&amp;"|"&amp;F1817&amp;"|"&amp;G1817&amp;"|"&amp;H1817&amp;"|"&amp;I1817&amp;"|"&amp;J1817&amp;"|"&amp;K1817&amp;"|"&amp;L1817&amp;"|"&amp;M1817&amp;"|"&amp;N1817&amp;"|"&amp;O1817&amp;"|"&amp;P1817&amp;"|"&amp;Q1817&amp;"|"&amp;R1817&amp;"|"&amp;S1817&amp;"|"&amp;T1817&amp;"|"&amp;U1817&amp;"|"&amp;V1817&amp;"|"&amp;W1817&amp;"|"&amp;X1817&amp;"|"&amp;Y1817&amp;"|"&amp;Z1817&amp;"|"&amp;AA1817&amp;"|"&amp;AB1817&amp;"|"&amp;AC1817&amp;"|"&amp;AD1817&amp;"|"&amp;AE1817&amp;"|"&amp;AF1817&amp;"|"&amp;AG1817</f>
        <v>City Hotel|0|44|2016|February|8|18|1|3|2|0|0|HB|DEU|Offline TA/TO|TA/TO|0|0|0|A|A|1|No Deposit|16||0|Transient|91.58|0|0|Check-Out|42422</v>
      </c>
      <c r="AI1817" s="14" t="str">
        <f aca="false">IF(COUNTIF($AH$4:$AH$2603,AH1817)&gt;1,"Duplicate","Unique")</f>
        <v>Unique</v>
      </c>
      <c r="AJ1817" s="14" t="str">
        <f aca="false">IF(COUNTBLANK(B1817:AG1817)&gt;0,"Missing ("&amp;COUNTBLANK(B1817:AG1817)&amp;")","Complete")</f>
        <v>Missing (1)</v>
      </c>
    </row>
    <row r="1818" customFormat="false" ht="15" hidden="false" customHeight="false" outlineLevel="0" collapsed="false">
      <c r="A1818" s="0" t="n">
        <v>1815</v>
      </c>
      <c r="B1818" s="0" t="s">
        <v>80</v>
      </c>
      <c r="C1818" s="0" t="n">
        <v>1</v>
      </c>
      <c r="D1818" s="0" t="n">
        <v>131</v>
      </c>
      <c r="E1818" s="0" t="n">
        <v>2016</v>
      </c>
      <c r="F1818" s="0" t="s">
        <v>111</v>
      </c>
      <c r="G1818" s="0" t="n">
        <v>42</v>
      </c>
      <c r="H1818" s="0" t="n">
        <v>9</v>
      </c>
      <c r="I1818" s="0" t="n">
        <v>2</v>
      </c>
      <c r="J1818" s="0" t="n">
        <v>1</v>
      </c>
      <c r="K1818" s="0" t="n">
        <v>2</v>
      </c>
      <c r="L1818" s="0" t="n">
        <v>0</v>
      </c>
      <c r="M1818" s="0" t="n">
        <v>0</v>
      </c>
      <c r="N1818" s="0" t="s">
        <v>82</v>
      </c>
      <c r="O1818" s="0" t="s">
        <v>92</v>
      </c>
      <c r="P1818" s="0" t="s">
        <v>116</v>
      </c>
      <c r="Q1818" s="0" t="s">
        <v>128</v>
      </c>
      <c r="R1818" s="0" t="n">
        <v>0</v>
      </c>
      <c r="S1818" s="0" t="n">
        <v>0</v>
      </c>
      <c r="T1818" s="0" t="n">
        <v>0</v>
      </c>
      <c r="U1818" s="0" t="s">
        <v>95</v>
      </c>
      <c r="V1818" s="0" t="s">
        <v>95</v>
      </c>
      <c r="W1818" s="0" t="n">
        <v>1</v>
      </c>
      <c r="X1818" s="0" t="s">
        <v>86</v>
      </c>
      <c r="AA1818" s="0" t="n">
        <v>0</v>
      </c>
      <c r="AB1818" s="0" t="s">
        <v>101</v>
      </c>
      <c r="AC1818" s="0" t="n">
        <v>55</v>
      </c>
      <c r="AD1818" s="0" t="n">
        <v>0</v>
      </c>
      <c r="AE1818" s="0" t="n">
        <v>0</v>
      </c>
      <c r="AF1818" s="0" t="s">
        <v>96</v>
      </c>
      <c r="AG1818" s="13" t="n">
        <v>42636</v>
      </c>
      <c r="AH1818" s="0" t="str">
        <f aca="false">B1818&amp;"|"&amp;C1818&amp;"|"&amp;D1818&amp;"|"&amp;E1818&amp;"|"&amp;F1818&amp;"|"&amp;G1818&amp;"|"&amp;H1818&amp;"|"&amp;I1818&amp;"|"&amp;J1818&amp;"|"&amp;K1818&amp;"|"&amp;L1818&amp;"|"&amp;M1818&amp;"|"&amp;N1818&amp;"|"&amp;O1818&amp;"|"&amp;P1818&amp;"|"&amp;Q1818&amp;"|"&amp;R1818&amp;"|"&amp;S1818&amp;"|"&amp;T1818&amp;"|"&amp;U1818&amp;"|"&amp;V1818&amp;"|"&amp;W1818&amp;"|"&amp;X1818&amp;"|"&amp;Y1818&amp;"|"&amp;Z1818&amp;"|"&amp;AA1818&amp;"|"&amp;AB1818&amp;"|"&amp;AC1818&amp;"|"&amp;AD1818&amp;"|"&amp;AE1818&amp;"|"&amp;AF1818&amp;"|"&amp;AG1818</f>
        <v>Resort Hotel|1|131|2016|October|42|9|2|1|2|0|0|BB|PRT|Groups|Corporate|0|0|0|A|A|1|No Deposit|||0|Transient-Party|55|0|0|Canceled|42636</v>
      </c>
      <c r="AI1818" s="0" t="str">
        <f aca="false">IF(COUNTIF($AH$4:$AH$2603,AH1818)&gt;1,"Duplicate","Unique")</f>
        <v>Duplicate</v>
      </c>
      <c r="AJ1818" s="0" t="str">
        <f aca="false">IF(COUNTBLANK(B1818:AG1818)&gt;0,"Missing ("&amp;COUNTBLANK(B1818:AG1818)&amp;")","Complete")</f>
        <v>Missing (2)</v>
      </c>
    </row>
    <row r="1819" customFormat="false" ht="15" hidden="false" customHeight="false" outlineLevel="0" collapsed="false">
      <c r="A1819" s="14" t="n">
        <v>1816</v>
      </c>
      <c r="B1819" s="14" t="s">
        <v>90</v>
      </c>
      <c r="C1819" s="14" t="n">
        <v>0</v>
      </c>
      <c r="D1819" s="14" t="n">
        <v>20</v>
      </c>
      <c r="E1819" s="14" t="n">
        <v>2015</v>
      </c>
      <c r="F1819" s="14" t="s">
        <v>111</v>
      </c>
      <c r="G1819" s="14" t="n">
        <v>43</v>
      </c>
      <c r="H1819" s="14" t="n">
        <v>18</v>
      </c>
      <c r="I1819" s="14" t="n">
        <v>2</v>
      </c>
      <c r="J1819" s="14" t="n">
        <v>1</v>
      </c>
      <c r="K1819" s="14" t="n">
        <v>3</v>
      </c>
      <c r="L1819" s="14" t="n">
        <v>0</v>
      </c>
      <c r="M1819" s="14" t="n">
        <v>0</v>
      </c>
      <c r="N1819" s="14" t="s">
        <v>82</v>
      </c>
      <c r="O1819" s="14" t="s">
        <v>83</v>
      </c>
      <c r="P1819" s="14" t="s">
        <v>99</v>
      </c>
      <c r="Q1819" s="14" t="s">
        <v>94</v>
      </c>
      <c r="R1819" s="14" t="n">
        <v>0</v>
      </c>
      <c r="S1819" s="14" t="n">
        <v>0</v>
      </c>
      <c r="T1819" s="14" t="n">
        <v>0</v>
      </c>
      <c r="U1819" s="14" t="s">
        <v>109</v>
      </c>
      <c r="V1819" s="14" t="s">
        <v>109</v>
      </c>
      <c r="W1819" s="14" t="n">
        <v>0</v>
      </c>
      <c r="X1819" s="14" t="s">
        <v>86</v>
      </c>
      <c r="Y1819" s="14" t="n">
        <v>28</v>
      </c>
      <c r="Z1819" s="14"/>
      <c r="AA1819" s="14" t="n">
        <v>0</v>
      </c>
      <c r="AB1819" s="14" t="s">
        <v>174</v>
      </c>
      <c r="AC1819" s="14" t="n">
        <v>105</v>
      </c>
      <c r="AD1819" s="14" t="n">
        <v>0</v>
      </c>
      <c r="AE1819" s="14" t="n">
        <v>1</v>
      </c>
      <c r="AF1819" s="14" t="s">
        <v>88</v>
      </c>
      <c r="AG1819" s="15" t="n">
        <v>42298</v>
      </c>
      <c r="AH1819" s="14" t="str">
        <f aca="false">B1819&amp;"|"&amp;C1819&amp;"|"&amp;D1819&amp;"|"&amp;E1819&amp;"|"&amp;F1819&amp;"|"&amp;G1819&amp;"|"&amp;H1819&amp;"|"&amp;I1819&amp;"|"&amp;J1819&amp;"|"&amp;K1819&amp;"|"&amp;L1819&amp;"|"&amp;M1819&amp;"|"&amp;N1819&amp;"|"&amp;O1819&amp;"|"&amp;P1819&amp;"|"&amp;Q1819&amp;"|"&amp;R1819&amp;"|"&amp;S1819&amp;"|"&amp;T1819&amp;"|"&amp;U1819&amp;"|"&amp;V1819&amp;"|"&amp;W1819&amp;"|"&amp;X1819&amp;"|"&amp;Y1819&amp;"|"&amp;Z1819&amp;"|"&amp;AA1819&amp;"|"&amp;AB1819&amp;"|"&amp;AC1819&amp;"|"&amp;AD1819&amp;"|"&amp;AE1819&amp;"|"&amp;AF1819&amp;"|"&amp;AG1819</f>
        <v>City Hotel|0|20|2015|October|43|18|2|1|3|0|0|BB|GBR|Offline TA/TO|TA/TO|0|0|0|D|D|0|No Deposit|28||0|Group|105|0|1|Check-Out|42298</v>
      </c>
      <c r="AI1819" s="14" t="str">
        <f aca="false">IF(COUNTIF($AH$4:$AH$2603,AH1819)&gt;1,"Duplicate","Unique")</f>
        <v>Unique</v>
      </c>
      <c r="AJ1819" s="14" t="str">
        <f aca="false">IF(COUNTBLANK(B1819:AG1819)&gt;0,"Missing ("&amp;COUNTBLANK(B1819:AG1819)&amp;")","Complete")</f>
        <v>Missing (1)</v>
      </c>
    </row>
    <row r="1820" customFormat="false" ht="15" hidden="false" customHeight="false" outlineLevel="0" collapsed="false">
      <c r="A1820" s="0" t="n">
        <v>1817</v>
      </c>
      <c r="B1820" s="0" t="s">
        <v>80</v>
      </c>
      <c r="C1820" s="0" t="n">
        <v>0</v>
      </c>
      <c r="D1820" s="0" t="n">
        <v>108</v>
      </c>
      <c r="E1820" s="0" t="n">
        <v>2017</v>
      </c>
      <c r="F1820" s="0" t="s">
        <v>91</v>
      </c>
      <c r="G1820" s="0" t="n">
        <v>28</v>
      </c>
      <c r="H1820" s="0" t="n">
        <v>15</v>
      </c>
      <c r="I1820" s="0" t="n">
        <v>2</v>
      </c>
      <c r="J1820" s="0" t="n">
        <v>5</v>
      </c>
      <c r="K1820" s="0" t="n">
        <v>2</v>
      </c>
      <c r="L1820" s="0" t="n">
        <v>0</v>
      </c>
      <c r="M1820" s="0" t="n">
        <v>0</v>
      </c>
      <c r="N1820" s="0" t="s">
        <v>82</v>
      </c>
      <c r="O1820" s="0" t="s">
        <v>92</v>
      </c>
      <c r="P1820" s="0" t="s">
        <v>84</v>
      </c>
      <c r="Q1820" s="0" t="s">
        <v>84</v>
      </c>
      <c r="R1820" s="0" t="n">
        <v>0</v>
      </c>
      <c r="S1820" s="0" t="n">
        <v>0</v>
      </c>
      <c r="T1820" s="0" t="n">
        <v>0</v>
      </c>
      <c r="U1820" s="0" t="s">
        <v>109</v>
      </c>
      <c r="V1820" s="0" t="s">
        <v>109</v>
      </c>
      <c r="W1820" s="0" t="n">
        <v>0</v>
      </c>
      <c r="X1820" s="0" t="s">
        <v>86</v>
      </c>
      <c r="AA1820" s="0" t="n">
        <v>0</v>
      </c>
      <c r="AB1820" s="0" t="s">
        <v>87</v>
      </c>
      <c r="AC1820" s="0" t="n">
        <v>204</v>
      </c>
      <c r="AD1820" s="0" t="n">
        <v>1</v>
      </c>
      <c r="AE1820" s="0" t="n">
        <v>2</v>
      </c>
      <c r="AF1820" s="0" t="s">
        <v>88</v>
      </c>
      <c r="AG1820" s="13" t="n">
        <v>42938</v>
      </c>
      <c r="AH1820" s="0" t="str">
        <f aca="false">B1820&amp;"|"&amp;C1820&amp;"|"&amp;D1820&amp;"|"&amp;E1820&amp;"|"&amp;F1820&amp;"|"&amp;G1820&amp;"|"&amp;H1820&amp;"|"&amp;I1820&amp;"|"&amp;J1820&amp;"|"&amp;K1820&amp;"|"&amp;L1820&amp;"|"&amp;M1820&amp;"|"&amp;N1820&amp;"|"&amp;O1820&amp;"|"&amp;P1820&amp;"|"&amp;Q1820&amp;"|"&amp;R1820&amp;"|"&amp;S1820&amp;"|"&amp;T1820&amp;"|"&amp;U1820&amp;"|"&amp;V1820&amp;"|"&amp;W1820&amp;"|"&amp;X1820&amp;"|"&amp;Y1820&amp;"|"&amp;Z1820&amp;"|"&amp;AA1820&amp;"|"&amp;AB1820&amp;"|"&amp;AC1820&amp;"|"&amp;AD1820&amp;"|"&amp;AE1820&amp;"|"&amp;AF1820&amp;"|"&amp;AG1820</f>
        <v>Resort Hotel|0|108|2017|July|28|15|2|5|2|0|0|BB|PRT|Direct|Direct|0|0|0|D|D|0|No Deposit|||0|Transient|204|1|2|Check-Out|42938</v>
      </c>
      <c r="AI1820" s="0" t="str">
        <f aca="false">IF(COUNTIF($AH$4:$AH$2603,AH1820)&gt;1,"Duplicate","Unique")</f>
        <v>Unique</v>
      </c>
      <c r="AJ1820" s="0" t="str">
        <f aca="false">IF(COUNTBLANK(B1820:AG1820)&gt;0,"Missing ("&amp;COUNTBLANK(B1820:AG1820)&amp;")","Complete")</f>
        <v>Missing (2)</v>
      </c>
    </row>
    <row r="1821" customFormat="false" ht="15" hidden="false" customHeight="false" outlineLevel="0" collapsed="false">
      <c r="A1821" s="14" t="n">
        <v>1818</v>
      </c>
      <c r="B1821" s="14" t="s">
        <v>80</v>
      </c>
      <c r="C1821" s="14" t="n">
        <v>0</v>
      </c>
      <c r="D1821" s="14" t="n">
        <v>31</v>
      </c>
      <c r="E1821" s="14" t="n">
        <v>2015</v>
      </c>
      <c r="F1821" s="14" t="s">
        <v>113</v>
      </c>
      <c r="G1821" s="14" t="n">
        <v>46</v>
      </c>
      <c r="H1821" s="14" t="n">
        <v>10</v>
      </c>
      <c r="I1821" s="14" t="n">
        <v>0</v>
      </c>
      <c r="J1821" s="14" t="n">
        <v>4</v>
      </c>
      <c r="K1821" s="14" t="n">
        <v>3</v>
      </c>
      <c r="L1821" s="14" t="n">
        <v>0</v>
      </c>
      <c r="M1821" s="14" t="n">
        <v>0</v>
      </c>
      <c r="N1821" s="14" t="s">
        <v>82</v>
      </c>
      <c r="O1821" s="14" t="s">
        <v>115</v>
      </c>
      <c r="P1821" s="14" t="s">
        <v>128</v>
      </c>
      <c r="Q1821" s="14" t="s">
        <v>128</v>
      </c>
      <c r="R1821" s="14" t="n">
        <v>0</v>
      </c>
      <c r="S1821" s="14" t="n">
        <v>0</v>
      </c>
      <c r="T1821" s="14" t="n">
        <v>0</v>
      </c>
      <c r="U1821" s="14" t="s">
        <v>95</v>
      </c>
      <c r="V1821" s="14" t="s">
        <v>156</v>
      </c>
      <c r="W1821" s="14" t="n">
        <v>2</v>
      </c>
      <c r="X1821" s="14" t="s">
        <v>86</v>
      </c>
      <c r="Y1821" s="14"/>
      <c r="Z1821" s="14" t="n">
        <v>281</v>
      </c>
      <c r="AA1821" s="14" t="n">
        <v>0</v>
      </c>
      <c r="AB1821" s="14" t="s">
        <v>101</v>
      </c>
      <c r="AC1821" s="14" t="n">
        <v>54</v>
      </c>
      <c r="AD1821" s="14" t="n">
        <v>0</v>
      </c>
      <c r="AE1821" s="14" t="n">
        <v>0</v>
      </c>
      <c r="AF1821" s="14" t="s">
        <v>88</v>
      </c>
      <c r="AG1821" s="15" t="n">
        <v>42322</v>
      </c>
      <c r="AH1821" s="14" t="str">
        <f aca="false">B1821&amp;"|"&amp;C1821&amp;"|"&amp;D1821&amp;"|"&amp;E1821&amp;"|"&amp;F1821&amp;"|"&amp;G1821&amp;"|"&amp;H1821&amp;"|"&amp;I1821&amp;"|"&amp;J1821&amp;"|"&amp;K1821&amp;"|"&amp;L1821&amp;"|"&amp;M1821&amp;"|"&amp;N1821&amp;"|"&amp;O1821&amp;"|"&amp;P1821&amp;"|"&amp;Q1821&amp;"|"&amp;R1821&amp;"|"&amp;S1821&amp;"|"&amp;T1821&amp;"|"&amp;U1821&amp;"|"&amp;V1821&amp;"|"&amp;W1821&amp;"|"&amp;X1821&amp;"|"&amp;Y1821&amp;"|"&amp;Z1821&amp;"|"&amp;AA1821&amp;"|"&amp;AB1821&amp;"|"&amp;AC1821&amp;"|"&amp;AD1821&amp;"|"&amp;AE1821&amp;"|"&amp;AF1821&amp;"|"&amp;AG1821</f>
        <v>Resort Hotel|0|31|2015|November|46|10|0|4|3|0|0|BB|ESP|Corporate|Corporate|0|0|0|A|C|2|No Deposit||281|0|Transient-Party|54|0|0|Check-Out|42322</v>
      </c>
      <c r="AI1821" s="14" t="str">
        <f aca="false">IF(COUNTIF($AH$4:$AH$2603,AH1821)&gt;1,"Duplicate","Unique")</f>
        <v>Unique</v>
      </c>
      <c r="AJ1821" s="14" t="str">
        <f aca="false">IF(COUNTBLANK(B1821:AG1821)&gt;0,"Missing ("&amp;COUNTBLANK(B1821:AG1821)&amp;")","Complete")</f>
        <v>Missing (1)</v>
      </c>
    </row>
    <row r="1822" customFormat="false" ht="15" hidden="false" customHeight="false" outlineLevel="0" collapsed="false">
      <c r="A1822" s="0" t="n">
        <v>1819</v>
      </c>
      <c r="B1822" s="0" t="s">
        <v>90</v>
      </c>
      <c r="C1822" s="0" t="n">
        <v>1</v>
      </c>
      <c r="D1822" s="0" t="n">
        <v>186</v>
      </c>
      <c r="E1822" s="0" t="n">
        <v>2017</v>
      </c>
      <c r="F1822" s="0" t="s">
        <v>121</v>
      </c>
      <c r="G1822" s="0" t="n">
        <v>22</v>
      </c>
      <c r="H1822" s="0" t="n">
        <v>30</v>
      </c>
      <c r="I1822" s="0" t="n">
        <v>0</v>
      </c>
      <c r="J1822" s="0" t="n">
        <v>2</v>
      </c>
      <c r="K1822" s="0" t="n">
        <v>2</v>
      </c>
      <c r="L1822" s="0" t="n">
        <v>0</v>
      </c>
      <c r="M1822" s="0" t="n">
        <v>0</v>
      </c>
      <c r="N1822" s="0" t="s">
        <v>82</v>
      </c>
      <c r="O1822" s="0" t="s">
        <v>92</v>
      </c>
      <c r="P1822" s="0" t="s">
        <v>116</v>
      </c>
      <c r="Q1822" s="0" t="s">
        <v>94</v>
      </c>
      <c r="R1822" s="0" t="n">
        <v>0</v>
      </c>
      <c r="S1822" s="0" t="n">
        <v>0</v>
      </c>
      <c r="T1822" s="0" t="n">
        <v>0</v>
      </c>
      <c r="U1822" s="0" t="s">
        <v>95</v>
      </c>
      <c r="V1822" s="0" t="s">
        <v>95</v>
      </c>
      <c r="W1822" s="0" t="n">
        <v>0</v>
      </c>
      <c r="X1822" s="0" t="s">
        <v>120</v>
      </c>
      <c r="Y1822" s="0" t="n">
        <v>19</v>
      </c>
      <c r="AA1822" s="0" t="n">
        <v>0</v>
      </c>
      <c r="AB1822" s="0" t="s">
        <v>87</v>
      </c>
      <c r="AC1822" s="0" t="n">
        <v>130</v>
      </c>
      <c r="AD1822" s="0" t="n">
        <v>0</v>
      </c>
      <c r="AE1822" s="0" t="n">
        <v>0</v>
      </c>
      <c r="AF1822" s="0" t="s">
        <v>96</v>
      </c>
      <c r="AG1822" s="13" t="n">
        <v>42699</v>
      </c>
      <c r="AH1822" s="0" t="str">
        <f aca="false">B1822&amp;"|"&amp;C1822&amp;"|"&amp;D1822&amp;"|"&amp;E1822&amp;"|"&amp;F1822&amp;"|"&amp;G1822&amp;"|"&amp;H1822&amp;"|"&amp;I1822&amp;"|"&amp;J1822&amp;"|"&amp;K1822&amp;"|"&amp;L1822&amp;"|"&amp;M1822&amp;"|"&amp;N1822&amp;"|"&amp;O1822&amp;"|"&amp;P1822&amp;"|"&amp;Q1822&amp;"|"&amp;R1822&amp;"|"&amp;S1822&amp;"|"&amp;T1822&amp;"|"&amp;U1822&amp;"|"&amp;V1822&amp;"|"&amp;W1822&amp;"|"&amp;X1822&amp;"|"&amp;Y1822&amp;"|"&amp;Z1822&amp;"|"&amp;AA1822&amp;"|"&amp;AB1822&amp;"|"&amp;AC1822&amp;"|"&amp;AD1822&amp;"|"&amp;AE1822&amp;"|"&amp;AF1822&amp;"|"&amp;AG1822</f>
        <v>City Hotel|1|186|2017|May|22|30|0|2|2|0|0|BB|PRT|Groups|TA/TO|0|0|0|A|A|0|Non Refund|19||0|Transient|130|0|0|Canceled|42699</v>
      </c>
      <c r="AI1822" s="0" t="str">
        <f aca="false">IF(COUNTIF($AH$4:$AH$2603,AH1822)&gt;1,"Duplicate","Unique")</f>
        <v>Duplicate</v>
      </c>
      <c r="AJ1822" s="0" t="str">
        <f aca="false">IF(COUNTBLANK(B1822:AG1822)&gt;0,"Missing ("&amp;COUNTBLANK(B1822:AG1822)&amp;")","Complete")</f>
        <v>Missing (1)</v>
      </c>
    </row>
    <row r="1823" customFormat="false" ht="15" hidden="false" customHeight="false" outlineLevel="0" collapsed="false">
      <c r="A1823" s="14" t="n">
        <v>1820</v>
      </c>
      <c r="B1823" s="14" t="s">
        <v>90</v>
      </c>
      <c r="C1823" s="14" t="n">
        <v>1</v>
      </c>
      <c r="D1823" s="14" t="n">
        <v>443</v>
      </c>
      <c r="E1823" s="14" t="n">
        <v>2016</v>
      </c>
      <c r="F1823" s="14" t="s">
        <v>111</v>
      </c>
      <c r="G1823" s="14" t="n">
        <v>41</v>
      </c>
      <c r="H1823" s="14" t="n">
        <v>7</v>
      </c>
      <c r="I1823" s="14" t="n">
        <v>0</v>
      </c>
      <c r="J1823" s="14" t="n">
        <v>2</v>
      </c>
      <c r="K1823" s="14" t="n">
        <v>2</v>
      </c>
      <c r="L1823" s="14" t="n">
        <v>0</v>
      </c>
      <c r="M1823" s="14" t="n">
        <v>0</v>
      </c>
      <c r="N1823" s="14" t="s">
        <v>82</v>
      </c>
      <c r="O1823" s="14" t="s">
        <v>92</v>
      </c>
      <c r="P1823" s="14" t="s">
        <v>116</v>
      </c>
      <c r="Q1823" s="14" t="s">
        <v>94</v>
      </c>
      <c r="R1823" s="14" t="n">
        <v>0</v>
      </c>
      <c r="S1823" s="14" t="n">
        <v>0</v>
      </c>
      <c r="T1823" s="14" t="n">
        <v>0</v>
      </c>
      <c r="U1823" s="14" t="s">
        <v>95</v>
      </c>
      <c r="V1823" s="14" t="s">
        <v>95</v>
      </c>
      <c r="W1823" s="14" t="n">
        <v>0</v>
      </c>
      <c r="X1823" s="14" t="s">
        <v>120</v>
      </c>
      <c r="Y1823" s="14" t="n">
        <v>1</v>
      </c>
      <c r="Z1823" s="14"/>
      <c r="AA1823" s="14" t="n">
        <v>391</v>
      </c>
      <c r="AB1823" s="14" t="s">
        <v>87</v>
      </c>
      <c r="AC1823" s="14" t="n">
        <v>65</v>
      </c>
      <c r="AD1823" s="14" t="n">
        <v>0</v>
      </c>
      <c r="AE1823" s="14" t="n">
        <v>0</v>
      </c>
      <c r="AF1823" s="14" t="s">
        <v>96</v>
      </c>
      <c r="AG1823" s="15" t="n">
        <v>42633</v>
      </c>
      <c r="AH1823" s="14" t="str">
        <f aca="false">B1823&amp;"|"&amp;C1823&amp;"|"&amp;D1823&amp;"|"&amp;E1823&amp;"|"&amp;F1823&amp;"|"&amp;G1823&amp;"|"&amp;H1823&amp;"|"&amp;I1823&amp;"|"&amp;J1823&amp;"|"&amp;K1823&amp;"|"&amp;L1823&amp;"|"&amp;M1823&amp;"|"&amp;N1823&amp;"|"&amp;O1823&amp;"|"&amp;P1823&amp;"|"&amp;Q1823&amp;"|"&amp;R1823&amp;"|"&amp;S1823&amp;"|"&amp;T1823&amp;"|"&amp;U1823&amp;"|"&amp;V1823&amp;"|"&amp;W1823&amp;"|"&amp;X1823&amp;"|"&amp;Y1823&amp;"|"&amp;Z1823&amp;"|"&amp;AA1823&amp;"|"&amp;AB1823&amp;"|"&amp;AC1823&amp;"|"&amp;AD1823&amp;"|"&amp;AE1823&amp;"|"&amp;AF1823&amp;"|"&amp;AG1823</f>
        <v>City Hotel|1|443|2016|October|41|7|0|2|2|0|0|BB|PRT|Groups|TA/TO|0|0|0|A|A|0|Non Refund|1||391|Transient|65|0|0|Canceled|42633</v>
      </c>
      <c r="AI1823" s="14" t="str">
        <f aca="false">IF(COUNTIF($AH$4:$AH$2603,AH1823)&gt;1,"Duplicate","Unique")</f>
        <v>Duplicate</v>
      </c>
      <c r="AJ1823" s="14" t="str">
        <f aca="false">IF(COUNTBLANK(B1823:AG1823)&gt;0,"Missing ("&amp;COUNTBLANK(B1823:AG1823)&amp;")","Complete")</f>
        <v>Missing (1)</v>
      </c>
    </row>
    <row r="1824" customFormat="false" ht="15" hidden="false" customHeight="false" outlineLevel="0" collapsed="false">
      <c r="A1824" s="0" t="n">
        <v>1821</v>
      </c>
      <c r="B1824" s="0" t="s">
        <v>80</v>
      </c>
      <c r="C1824" s="0" t="n">
        <v>0</v>
      </c>
      <c r="D1824" s="0" t="n">
        <v>5</v>
      </c>
      <c r="E1824" s="0" t="n">
        <v>2017</v>
      </c>
      <c r="F1824" s="0" t="s">
        <v>121</v>
      </c>
      <c r="G1824" s="0" t="n">
        <v>21</v>
      </c>
      <c r="H1824" s="0" t="n">
        <v>22</v>
      </c>
      <c r="I1824" s="0" t="n">
        <v>1</v>
      </c>
      <c r="J1824" s="0" t="n">
        <v>0</v>
      </c>
      <c r="K1824" s="0" t="n">
        <v>1</v>
      </c>
      <c r="L1824" s="0" t="n">
        <v>0</v>
      </c>
      <c r="M1824" s="0" t="n">
        <v>0</v>
      </c>
      <c r="N1824" s="0" t="s">
        <v>82</v>
      </c>
      <c r="O1824" s="0" t="s">
        <v>92</v>
      </c>
      <c r="P1824" s="0" t="s">
        <v>99</v>
      </c>
      <c r="Q1824" s="0" t="s">
        <v>94</v>
      </c>
      <c r="R1824" s="0" t="n">
        <v>0</v>
      </c>
      <c r="S1824" s="0" t="n">
        <v>0</v>
      </c>
      <c r="T1824" s="0" t="n">
        <v>0</v>
      </c>
      <c r="U1824" s="0" t="s">
        <v>95</v>
      </c>
      <c r="V1824" s="0" t="s">
        <v>156</v>
      </c>
      <c r="W1824" s="0" t="n">
        <v>0</v>
      </c>
      <c r="X1824" s="0" t="s">
        <v>86</v>
      </c>
      <c r="Y1824" s="0" t="n">
        <v>96</v>
      </c>
      <c r="AA1824" s="0" t="n">
        <v>0</v>
      </c>
      <c r="AB1824" s="0" t="s">
        <v>87</v>
      </c>
      <c r="AC1824" s="0" t="n">
        <v>67</v>
      </c>
      <c r="AD1824" s="0" t="n">
        <v>1</v>
      </c>
      <c r="AE1824" s="0" t="n">
        <v>0</v>
      </c>
      <c r="AF1824" s="0" t="s">
        <v>88</v>
      </c>
      <c r="AG1824" s="13" t="n">
        <v>42878</v>
      </c>
      <c r="AH1824" s="0" t="str">
        <f aca="false">B1824&amp;"|"&amp;C1824&amp;"|"&amp;D1824&amp;"|"&amp;E1824&amp;"|"&amp;F1824&amp;"|"&amp;G1824&amp;"|"&amp;H1824&amp;"|"&amp;I1824&amp;"|"&amp;J1824&amp;"|"&amp;K1824&amp;"|"&amp;L1824&amp;"|"&amp;M1824&amp;"|"&amp;N1824&amp;"|"&amp;O1824&amp;"|"&amp;P1824&amp;"|"&amp;Q1824&amp;"|"&amp;R1824&amp;"|"&amp;S1824&amp;"|"&amp;T1824&amp;"|"&amp;U1824&amp;"|"&amp;V1824&amp;"|"&amp;W1824&amp;"|"&amp;X1824&amp;"|"&amp;Y1824&amp;"|"&amp;Z1824&amp;"|"&amp;AA1824&amp;"|"&amp;AB1824&amp;"|"&amp;AC1824&amp;"|"&amp;AD1824&amp;"|"&amp;AE1824&amp;"|"&amp;AF1824&amp;"|"&amp;AG1824</f>
        <v>Resort Hotel|0|5|2017|May|21|22|1|0|1|0|0|BB|PRT|Offline TA/TO|TA/TO|0|0|0|A|C|0|No Deposit|96||0|Transient|67|1|0|Check-Out|42878</v>
      </c>
      <c r="AI1824" s="0" t="str">
        <f aca="false">IF(COUNTIF($AH$4:$AH$2603,AH1824)&gt;1,"Duplicate","Unique")</f>
        <v>Unique</v>
      </c>
      <c r="AJ1824" s="0" t="str">
        <f aca="false">IF(COUNTBLANK(B1824:AG1824)&gt;0,"Missing ("&amp;COUNTBLANK(B1824:AG1824)&amp;")","Complete")</f>
        <v>Missing (1)</v>
      </c>
    </row>
    <row r="1825" customFormat="false" ht="15" hidden="false" customHeight="false" outlineLevel="0" collapsed="false">
      <c r="A1825" s="14" t="n">
        <v>1822</v>
      </c>
      <c r="B1825" s="14" t="s">
        <v>80</v>
      </c>
      <c r="C1825" s="14" t="n">
        <v>0</v>
      </c>
      <c r="D1825" s="14" t="n">
        <v>7</v>
      </c>
      <c r="E1825" s="14" t="n">
        <v>2017</v>
      </c>
      <c r="F1825" s="14" t="s">
        <v>106</v>
      </c>
      <c r="G1825" s="14" t="n">
        <v>13</v>
      </c>
      <c r="H1825" s="14" t="n">
        <v>1</v>
      </c>
      <c r="I1825" s="14" t="n">
        <v>0</v>
      </c>
      <c r="J1825" s="14" t="n">
        <v>1</v>
      </c>
      <c r="K1825" s="14" t="n">
        <v>3</v>
      </c>
      <c r="L1825" s="14" t="n">
        <v>0</v>
      </c>
      <c r="M1825" s="14" t="n">
        <v>0</v>
      </c>
      <c r="N1825" s="14" t="s">
        <v>82</v>
      </c>
      <c r="O1825" s="14" t="s">
        <v>115</v>
      </c>
      <c r="P1825" s="14" t="s">
        <v>84</v>
      </c>
      <c r="Q1825" s="14" t="s">
        <v>84</v>
      </c>
      <c r="R1825" s="14" t="n">
        <v>0</v>
      </c>
      <c r="S1825" s="14" t="n">
        <v>0</v>
      </c>
      <c r="T1825" s="14" t="n">
        <v>0</v>
      </c>
      <c r="U1825" s="14" t="s">
        <v>95</v>
      </c>
      <c r="V1825" s="14" t="s">
        <v>109</v>
      </c>
      <c r="W1825" s="14" t="n">
        <v>0</v>
      </c>
      <c r="X1825" s="14" t="s">
        <v>86</v>
      </c>
      <c r="Y1825" s="14" t="n">
        <v>250</v>
      </c>
      <c r="Z1825" s="14"/>
      <c r="AA1825" s="14" t="n">
        <v>0</v>
      </c>
      <c r="AB1825" s="14" t="s">
        <v>87</v>
      </c>
      <c r="AC1825" s="14" t="n">
        <v>116</v>
      </c>
      <c r="AD1825" s="14" t="n">
        <v>0</v>
      </c>
      <c r="AE1825" s="14" t="n">
        <v>0</v>
      </c>
      <c r="AF1825" s="14" t="s">
        <v>88</v>
      </c>
      <c r="AG1825" s="15" t="n">
        <v>42827</v>
      </c>
      <c r="AH1825" s="14" t="str">
        <f aca="false">B1825&amp;"|"&amp;C1825&amp;"|"&amp;D1825&amp;"|"&amp;E1825&amp;"|"&amp;F1825&amp;"|"&amp;G1825&amp;"|"&amp;H1825&amp;"|"&amp;I1825&amp;"|"&amp;J1825&amp;"|"&amp;K1825&amp;"|"&amp;L1825&amp;"|"&amp;M1825&amp;"|"&amp;N1825&amp;"|"&amp;O1825&amp;"|"&amp;P1825&amp;"|"&amp;Q1825&amp;"|"&amp;R1825&amp;"|"&amp;S1825&amp;"|"&amp;T1825&amp;"|"&amp;U1825&amp;"|"&amp;V1825&amp;"|"&amp;W1825&amp;"|"&amp;X1825&amp;"|"&amp;Y1825&amp;"|"&amp;Z1825&amp;"|"&amp;AA1825&amp;"|"&amp;AB1825&amp;"|"&amp;AC1825&amp;"|"&amp;AD1825&amp;"|"&amp;AE1825&amp;"|"&amp;AF1825&amp;"|"&amp;AG1825</f>
        <v>Resort Hotel|0|7|2017|April|13|1|0|1|3|0|0|BB|ESP|Direct|Direct|0|0|0|A|D|0|No Deposit|250||0|Transient|116|0|0|Check-Out|42827</v>
      </c>
      <c r="AI1825" s="14" t="str">
        <f aca="false">IF(COUNTIF($AH$4:$AH$2603,AH1825)&gt;1,"Duplicate","Unique")</f>
        <v>Unique</v>
      </c>
      <c r="AJ1825" s="14" t="str">
        <f aca="false">IF(COUNTBLANK(B1825:AG1825)&gt;0,"Missing ("&amp;COUNTBLANK(B1825:AG1825)&amp;")","Complete")</f>
        <v>Missing (1)</v>
      </c>
    </row>
    <row r="1826" customFormat="false" ht="15" hidden="false" customHeight="false" outlineLevel="0" collapsed="false">
      <c r="A1826" s="0" t="n">
        <v>1823</v>
      </c>
      <c r="B1826" s="0" t="s">
        <v>90</v>
      </c>
      <c r="C1826" s="0" t="n">
        <v>1</v>
      </c>
      <c r="D1826" s="0" t="n">
        <v>306</v>
      </c>
      <c r="E1826" s="0" t="n">
        <v>2017</v>
      </c>
      <c r="F1826" s="0" t="s">
        <v>91</v>
      </c>
      <c r="G1826" s="0" t="n">
        <v>29</v>
      </c>
      <c r="H1826" s="0" t="n">
        <v>22</v>
      </c>
      <c r="I1826" s="0" t="n">
        <v>2</v>
      </c>
      <c r="J1826" s="0" t="n">
        <v>5</v>
      </c>
      <c r="K1826" s="0" t="n">
        <v>2</v>
      </c>
      <c r="L1826" s="0" t="n">
        <v>0</v>
      </c>
      <c r="M1826" s="0" t="n">
        <v>0</v>
      </c>
      <c r="N1826" s="0" t="s">
        <v>107</v>
      </c>
      <c r="O1826" s="0" t="s">
        <v>122</v>
      </c>
      <c r="P1826" s="0" t="s">
        <v>93</v>
      </c>
      <c r="Q1826" s="0" t="s">
        <v>94</v>
      </c>
      <c r="R1826" s="0" t="n">
        <v>0</v>
      </c>
      <c r="S1826" s="0" t="n">
        <v>0</v>
      </c>
      <c r="T1826" s="0" t="n">
        <v>0</v>
      </c>
      <c r="U1826" s="0" t="s">
        <v>95</v>
      </c>
      <c r="V1826" s="0" t="s">
        <v>95</v>
      </c>
      <c r="W1826" s="0" t="n">
        <v>0</v>
      </c>
      <c r="X1826" s="0" t="s">
        <v>86</v>
      </c>
      <c r="Y1826" s="0" t="n">
        <v>9</v>
      </c>
      <c r="AA1826" s="0" t="n">
        <v>0</v>
      </c>
      <c r="AB1826" s="0" t="s">
        <v>87</v>
      </c>
      <c r="AC1826" s="0" t="n">
        <v>89.1</v>
      </c>
      <c r="AD1826" s="0" t="n">
        <v>0</v>
      </c>
      <c r="AE1826" s="0" t="n">
        <v>2</v>
      </c>
      <c r="AF1826" s="0" t="s">
        <v>96</v>
      </c>
      <c r="AG1826" s="13" t="n">
        <v>42864</v>
      </c>
      <c r="AH1826" s="0" t="str">
        <f aca="false">B1826&amp;"|"&amp;C1826&amp;"|"&amp;D1826&amp;"|"&amp;E1826&amp;"|"&amp;F1826&amp;"|"&amp;G1826&amp;"|"&amp;H1826&amp;"|"&amp;I1826&amp;"|"&amp;J1826&amp;"|"&amp;K1826&amp;"|"&amp;L1826&amp;"|"&amp;M1826&amp;"|"&amp;N1826&amp;"|"&amp;O1826&amp;"|"&amp;P1826&amp;"|"&amp;Q1826&amp;"|"&amp;R1826&amp;"|"&amp;S1826&amp;"|"&amp;T1826&amp;"|"&amp;U1826&amp;"|"&amp;V1826&amp;"|"&amp;W1826&amp;"|"&amp;X1826&amp;"|"&amp;Y1826&amp;"|"&amp;Z1826&amp;"|"&amp;AA1826&amp;"|"&amp;AB1826&amp;"|"&amp;AC1826&amp;"|"&amp;AD1826&amp;"|"&amp;AE1826&amp;"|"&amp;AF1826&amp;"|"&amp;AG1826</f>
        <v>City Hotel|1|306|2017|July|29|22|2|5|2|0|0|SC|FRA|Online TA|TA/TO|0|0|0|A|A|0|No Deposit|9||0|Transient|89.1|0|2|Canceled|42864</v>
      </c>
      <c r="AI1826" s="0" t="str">
        <f aca="false">IF(COUNTIF($AH$4:$AH$2603,AH1826)&gt;1,"Duplicate","Unique")</f>
        <v>Unique</v>
      </c>
      <c r="AJ1826" s="0" t="str">
        <f aca="false">IF(COUNTBLANK(B1826:AG1826)&gt;0,"Missing ("&amp;COUNTBLANK(B1826:AG1826)&amp;")","Complete")</f>
        <v>Missing (1)</v>
      </c>
    </row>
    <row r="1827" customFormat="false" ht="15" hidden="false" customHeight="false" outlineLevel="0" collapsed="false">
      <c r="A1827" s="14" t="n">
        <v>1824</v>
      </c>
      <c r="B1827" s="14" t="s">
        <v>80</v>
      </c>
      <c r="C1827" s="14" t="n">
        <v>0</v>
      </c>
      <c r="D1827" s="14" t="n">
        <v>63</v>
      </c>
      <c r="E1827" s="14" t="n">
        <v>2016</v>
      </c>
      <c r="F1827" s="14" t="s">
        <v>106</v>
      </c>
      <c r="G1827" s="14" t="n">
        <v>18</v>
      </c>
      <c r="H1827" s="14" t="n">
        <v>25</v>
      </c>
      <c r="I1827" s="14" t="n">
        <v>1</v>
      </c>
      <c r="J1827" s="14" t="n">
        <v>2</v>
      </c>
      <c r="K1827" s="14" t="n">
        <v>2</v>
      </c>
      <c r="L1827" s="14" t="n">
        <v>0</v>
      </c>
      <c r="M1827" s="14" t="n">
        <v>0</v>
      </c>
      <c r="N1827" s="14" t="s">
        <v>82</v>
      </c>
      <c r="O1827" s="14" t="s">
        <v>147</v>
      </c>
      <c r="P1827" s="14" t="s">
        <v>93</v>
      </c>
      <c r="Q1827" s="14" t="s">
        <v>94</v>
      </c>
      <c r="R1827" s="14" t="n">
        <v>0</v>
      </c>
      <c r="S1827" s="14" t="n">
        <v>0</v>
      </c>
      <c r="T1827" s="14" t="n">
        <v>0</v>
      </c>
      <c r="U1827" s="14" t="s">
        <v>109</v>
      </c>
      <c r="V1827" s="14" t="s">
        <v>109</v>
      </c>
      <c r="W1827" s="14" t="n">
        <v>0</v>
      </c>
      <c r="X1827" s="14" t="s">
        <v>86</v>
      </c>
      <c r="Y1827" s="14" t="n">
        <v>240</v>
      </c>
      <c r="Z1827" s="14"/>
      <c r="AA1827" s="14" t="n">
        <v>0</v>
      </c>
      <c r="AB1827" s="14" t="s">
        <v>87</v>
      </c>
      <c r="AC1827" s="14" t="n">
        <v>79</v>
      </c>
      <c r="AD1827" s="14" t="n">
        <v>1</v>
      </c>
      <c r="AE1827" s="14" t="n">
        <v>1</v>
      </c>
      <c r="AF1827" s="14" t="s">
        <v>88</v>
      </c>
      <c r="AG1827" s="15" t="n">
        <v>42488</v>
      </c>
      <c r="AH1827" s="14" t="str">
        <f aca="false">B1827&amp;"|"&amp;C1827&amp;"|"&amp;D1827&amp;"|"&amp;E1827&amp;"|"&amp;F1827&amp;"|"&amp;G1827&amp;"|"&amp;H1827&amp;"|"&amp;I1827&amp;"|"&amp;J1827&amp;"|"&amp;K1827&amp;"|"&amp;L1827&amp;"|"&amp;M1827&amp;"|"&amp;N1827&amp;"|"&amp;O1827&amp;"|"&amp;P1827&amp;"|"&amp;Q1827&amp;"|"&amp;R1827&amp;"|"&amp;S1827&amp;"|"&amp;T1827&amp;"|"&amp;U1827&amp;"|"&amp;V1827&amp;"|"&amp;W1827&amp;"|"&amp;X1827&amp;"|"&amp;Y1827&amp;"|"&amp;Z1827&amp;"|"&amp;AA1827&amp;"|"&amp;AB1827&amp;"|"&amp;AC1827&amp;"|"&amp;AD1827&amp;"|"&amp;AE1827&amp;"|"&amp;AF1827&amp;"|"&amp;AG1827</f>
        <v>Resort Hotel|0|63|2016|April|18|25|1|2|2|0|0|BB|IRL|Online TA|TA/TO|0|0|0|D|D|0|No Deposit|240||0|Transient|79|1|1|Check-Out|42488</v>
      </c>
      <c r="AI1827" s="14" t="str">
        <f aca="false">IF(COUNTIF($AH$4:$AH$2603,AH1827)&gt;1,"Duplicate","Unique")</f>
        <v>Unique</v>
      </c>
      <c r="AJ1827" s="14" t="str">
        <f aca="false">IF(COUNTBLANK(B1827:AG1827)&gt;0,"Missing ("&amp;COUNTBLANK(B1827:AG1827)&amp;")","Complete")</f>
        <v>Missing (1)</v>
      </c>
    </row>
    <row r="1828" customFormat="false" ht="15" hidden="false" customHeight="false" outlineLevel="0" collapsed="false">
      <c r="A1828" s="0" t="n">
        <v>1825</v>
      </c>
      <c r="B1828" s="0" t="s">
        <v>90</v>
      </c>
      <c r="C1828" s="0" t="n">
        <v>1</v>
      </c>
      <c r="D1828" s="0" t="n">
        <v>43</v>
      </c>
      <c r="E1828" s="0" t="n">
        <v>2016</v>
      </c>
      <c r="F1828" s="0" t="s">
        <v>126</v>
      </c>
      <c r="G1828" s="0" t="n">
        <v>3</v>
      </c>
      <c r="H1828" s="0" t="n">
        <v>14</v>
      </c>
      <c r="I1828" s="0" t="n">
        <v>0</v>
      </c>
      <c r="J1828" s="0" t="n">
        <v>3</v>
      </c>
      <c r="K1828" s="0" t="n">
        <v>2</v>
      </c>
      <c r="L1828" s="0" t="n">
        <v>2</v>
      </c>
      <c r="M1828" s="0" t="n">
        <v>0</v>
      </c>
      <c r="N1828" s="0" t="s">
        <v>82</v>
      </c>
      <c r="O1828" s="0" t="s">
        <v>115</v>
      </c>
      <c r="P1828" s="0" t="s">
        <v>93</v>
      </c>
      <c r="Q1828" s="0" t="s">
        <v>94</v>
      </c>
      <c r="R1828" s="0" t="n">
        <v>0</v>
      </c>
      <c r="S1828" s="0" t="n">
        <v>0</v>
      </c>
      <c r="T1828" s="0" t="n">
        <v>0</v>
      </c>
      <c r="U1828" s="0" t="s">
        <v>138</v>
      </c>
      <c r="V1828" s="0" t="s">
        <v>138</v>
      </c>
      <c r="W1828" s="0" t="n">
        <v>0</v>
      </c>
      <c r="X1828" s="0" t="s">
        <v>86</v>
      </c>
      <c r="Y1828" s="0" t="n">
        <v>9</v>
      </c>
      <c r="AA1828" s="0" t="n">
        <v>0</v>
      </c>
      <c r="AB1828" s="0" t="s">
        <v>101</v>
      </c>
      <c r="AC1828" s="0" t="n">
        <v>86.75</v>
      </c>
      <c r="AD1828" s="0" t="n">
        <v>0</v>
      </c>
      <c r="AE1828" s="0" t="n">
        <v>0</v>
      </c>
      <c r="AF1828" s="0" t="s">
        <v>96</v>
      </c>
      <c r="AG1828" s="13" t="n">
        <v>42349</v>
      </c>
      <c r="AH1828" s="0" t="str">
        <f aca="false">B1828&amp;"|"&amp;C1828&amp;"|"&amp;D1828&amp;"|"&amp;E1828&amp;"|"&amp;F1828&amp;"|"&amp;G1828&amp;"|"&amp;H1828&amp;"|"&amp;I1828&amp;"|"&amp;J1828&amp;"|"&amp;K1828&amp;"|"&amp;L1828&amp;"|"&amp;M1828&amp;"|"&amp;N1828&amp;"|"&amp;O1828&amp;"|"&amp;P1828&amp;"|"&amp;Q1828&amp;"|"&amp;R1828&amp;"|"&amp;S1828&amp;"|"&amp;T1828&amp;"|"&amp;U1828&amp;"|"&amp;V1828&amp;"|"&amp;W1828&amp;"|"&amp;X1828&amp;"|"&amp;Y1828&amp;"|"&amp;Z1828&amp;"|"&amp;AA1828&amp;"|"&amp;AB1828&amp;"|"&amp;AC1828&amp;"|"&amp;AD1828&amp;"|"&amp;AE1828&amp;"|"&amp;AF1828&amp;"|"&amp;AG1828</f>
        <v>City Hotel|1|43|2016|January|3|14|0|3|2|2|0|BB|ESP|Online TA|TA/TO|0|0|0|B|B|0|No Deposit|9||0|Transient-Party|86.75|0|0|Canceled|42349</v>
      </c>
      <c r="AI1828" s="0" t="str">
        <f aca="false">IF(COUNTIF($AH$4:$AH$2603,AH1828)&gt;1,"Duplicate","Unique")</f>
        <v>Unique</v>
      </c>
      <c r="AJ1828" s="0" t="str">
        <f aca="false">IF(COUNTBLANK(B1828:AG1828)&gt;0,"Missing ("&amp;COUNTBLANK(B1828:AG1828)&amp;")","Complete")</f>
        <v>Missing (1)</v>
      </c>
    </row>
    <row r="1829" customFormat="false" ht="15" hidden="false" customHeight="false" outlineLevel="0" collapsed="false">
      <c r="A1829" s="14" t="n">
        <v>1826</v>
      </c>
      <c r="B1829" s="14" t="s">
        <v>80</v>
      </c>
      <c r="C1829" s="14" t="n">
        <v>0</v>
      </c>
      <c r="D1829" s="14" t="n">
        <v>0</v>
      </c>
      <c r="E1829" s="14" t="n">
        <v>2016</v>
      </c>
      <c r="F1829" s="14" t="s">
        <v>135</v>
      </c>
      <c r="G1829" s="14" t="n">
        <v>25</v>
      </c>
      <c r="H1829" s="14" t="n">
        <v>16</v>
      </c>
      <c r="I1829" s="14" t="n">
        <v>0</v>
      </c>
      <c r="J1829" s="14" t="n">
        <v>1</v>
      </c>
      <c r="K1829" s="14" t="n">
        <v>2</v>
      </c>
      <c r="L1829" s="14" t="n">
        <v>0</v>
      </c>
      <c r="M1829" s="14" t="n">
        <v>0</v>
      </c>
      <c r="N1829" s="14" t="s">
        <v>82</v>
      </c>
      <c r="O1829" s="14" t="s">
        <v>130</v>
      </c>
      <c r="P1829" s="14" t="s">
        <v>84</v>
      </c>
      <c r="Q1829" s="14" t="s">
        <v>84</v>
      </c>
      <c r="R1829" s="14" t="n">
        <v>0</v>
      </c>
      <c r="S1829" s="14" t="n">
        <v>0</v>
      </c>
      <c r="T1829" s="14" t="n">
        <v>0</v>
      </c>
      <c r="U1829" s="14" t="s">
        <v>85</v>
      </c>
      <c r="V1829" s="14" t="s">
        <v>85</v>
      </c>
      <c r="W1829" s="14" t="n">
        <v>0</v>
      </c>
      <c r="X1829" s="14" t="s">
        <v>86</v>
      </c>
      <c r="Y1829" s="14"/>
      <c r="Z1829" s="14"/>
      <c r="AA1829" s="14" t="n">
        <v>0</v>
      </c>
      <c r="AB1829" s="14" t="s">
        <v>87</v>
      </c>
      <c r="AC1829" s="14" t="n">
        <v>139</v>
      </c>
      <c r="AD1829" s="14" t="n">
        <v>0</v>
      </c>
      <c r="AE1829" s="14" t="n">
        <v>0</v>
      </c>
      <c r="AF1829" s="14" t="s">
        <v>88</v>
      </c>
      <c r="AG1829" s="15" t="n">
        <v>42538</v>
      </c>
      <c r="AH1829" s="14" t="str">
        <f aca="false">B1829&amp;"|"&amp;C1829&amp;"|"&amp;D1829&amp;"|"&amp;E1829&amp;"|"&amp;F1829&amp;"|"&amp;G1829&amp;"|"&amp;H1829&amp;"|"&amp;I1829&amp;"|"&amp;J1829&amp;"|"&amp;K1829&amp;"|"&amp;L1829&amp;"|"&amp;M1829&amp;"|"&amp;N1829&amp;"|"&amp;O1829&amp;"|"&amp;P1829&amp;"|"&amp;Q1829&amp;"|"&amp;R1829&amp;"|"&amp;S1829&amp;"|"&amp;T1829&amp;"|"&amp;U1829&amp;"|"&amp;V1829&amp;"|"&amp;W1829&amp;"|"&amp;X1829&amp;"|"&amp;Y1829&amp;"|"&amp;Z1829&amp;"|"&amp;AA1829&amp;"|"&amp;AB1829&amp;"|"&amp;AC1829&amp;"|"&amp;AD1829&amp;"|"&amp;AE1829&amp;"|"&amp;AF1829&amp;"|"&amp;AG1829</f>
        <v>Resort Hotel|0|0|2016|June|25|16|0|1|2|0|0|BB|NLD|Direct|Direct|0|0|0|F|F|0|No Deposit|||0|Transient|139|0|0|Check-Out|42538</v>
      </c>
      <c r="AI1829" s="14" t="str">
        <f aca="false">IF(COUNTIF($AH$4:$AH$2603,AH1829)&gt;1,"Duplicate","Unique")</f>
        <v>Unique</v>
      </c>
      <c r="AJ1829" s="14" t="str">
        <f aca="false">IF(COUNTBLANK(B1829:AG1829)&gt;0,"Missing ("&amp;COUNTBLANK(B1829:AG1829)&amp;")","Complete")</f>
        <v>Missing (2)</v>
      </c>
    </row>
    <row r="1830" customFormat="false" ht="15" hidden="false" customHeight="false" outlineLevel="0" collapsed="false">
      <c r="A1830" s="0" t="n">
        <v>1827</v>
      </c>
      <c r="B1830" s="0" t="s">
        <v>80</v>
      </c>
      <c r="C1830" s="0" t="n">
        <v>1</v>
      </c>
      <c r="D1830" s="0" t="n">
        <v>279</v>
      </c>
      <c r="E1830" s="0" t="n">
        <v>2015</v>
      </c>
      <c r="F1830" s="0" t="s">
        <v>111</v>
      </c>
      <c r="G1830" s="0" t="n">
        <v>41</v>
      </c>
      <c r="H1830" s="0" t="n">
        <v>8</v>
      </c>
      <c r="I1830" s="0" t="n">
        <v>2</v>
      </c>
      <c r="J1830" s="0" t="n">
        <v>5</v>
      </c>
      <c r="K1830" s="0" t="n">
        <v>2</v>
      </c>
      <c r="L1830" s="0" t="n">
        <v>0</v>
      </c>
      <c r="M1830" s="0" t="n">
        <v>0</v>
      </c>
      <c r="N1830" s="0" t="s">
        <v>112</v>
      </c>
      <c r="O1830" s="0" t="s">
        <v>147</v>
      </c>
      <c r="P1830" s="0" t="s">
        <v>116</v>
      </c>
      <c r="Q1830" s="0" t="s">
        <v>94</v>
      </c>
      <c r="R1830" s="0" t="n">
        <v>0</v>
      </c>
      <c r="S1830" s="0" t="n">
        <v>1</v>
      </c>
      <c r="T1830" s="0" t="n">
        <v>0</v>
      </c>
      <c r="U1830" s="0" t="s">
        <v>95</v>
      </c>
      <c r="V1830" s="0" t="s">
        <v>95</v>
      </c>
      <c r="W1830" s="0" t="n">
        <v>0</v>
      </c>
      <c r="X1830" s="0" t="s">
        <v>86</v>
      </c>
      <c r="Y1830" s="0" t="n">
        <v>142</v>
      </c>
      <c r="AA1830" s="0" t="n">
        <v>0</v>
      </c>
      <c r="AB1830" s="0" t="s">
        <v>101</v>
      </c>
      <c r="AC1830" s="0" t="n">
        <v>63.4</v>
      </c>
      <c r="AD1830" s="0" t="n">
        <v>0</v>
      </c>
      <c r="AE1830" s="0" t="n">
        <v>0</v>
      </c>
      <c r="AF1830" s="0" t="s">
        <v>96</v>
      </c>
      <c r="AG1830" s="13" t="n">
        <v>42192</v>
      </c>
      <c r="AH1830" s="0" t="str">
        <f aca="false">B1830&amp;"|"&amp;C1830&amp;"|"&amp;D1830&amp;"|"&amp;E1830&amp;"|"&amp;F1830&amp;"|"&amp;G1830&amp;"|"&amp;H1830&amp;"|"&amp;I1830&amp;"|"&amp;J1830&amp;"|"&amp;K1830&amp;"|"&amp;L1830&amp;"|"&amp;M1830&amp;"|"&amp;N1830&amp;"|"&amp;O1830&amp;"|"&amp;P1830&amp;"|"&amp;Q1830&amp;"|"&amp;R1830&amp;"|"&amp;S1830&amp;"|"&amp;T1830&amp;"|"&amp;U1830&amp;"|"&amp;V1830&amp;"|"&amp;W1830&amp;"|"&amp;X1830&amp;"|"&amp;Y1830&amp;"|"&amp;Z1830&amp;"|"&amp;AA1830&amp;"|"&amp;AB1830&amp;"|"&amp;AC1830&amp;"|"&amp;AD1830&amp;"|"&amp;AE1830&amp;"|"&amp;AF1830&amp;"|"&amp;AG1830</f>
        <v>Resort Hotel|1|279|2015|October|41|8|2|5|2|0|0|HB|IRL|Groups|TA/TO|0|1|0|A|A|0|No Deposit|142||0|Transient-Party|63.4|0|0|Canceled|42192</v>
      </c>
      <c r="AI1830" s="0" t="str">
        <f aca="false">IF(COUNTIF($AH$4:$AH$2603,AH1830)&gt;1,"Duplicate","Unique")</f>
        <v>Unique</v>
      </c>
      <c r="AJ1830" s="0" t="str">
        <f aca="false">IF(COUNTBLANK(B1830:AG1830)&gt;0,"Missing ("&amp;COUNTBLANK(B1830:AG1830)&amp;")","Complete")</f>
        <v>Missing (1)</v>
      </c>
    </row>
    <row r="1831" customFormat="false" ht="15" hidden="false" customHeight="false" outlineLevel="0" collapsed="false">
      <c r="A1831" s="14" t="n">
        <v>1828</v>
      </c>
      <c r="B1831" s="14" t="s">
        <v>90</v>
      </c>
      <c r="C1831" s="14" t="n">
        <v>0</v>
      </c>
      <c r="D1831" s="14" t="n">
        <v>16</v>
      </c>
      <c r="E1831" s="14" t="n">
        <v>2017</v>
      </c>
      <c r="F1831" s="14" t="s">
        <v>118</v>
      </c>
      <c r="G1831" s="14" t="n">
        <v>6</v>
      </c>
      <c r="H1831" s="14" t="n">
        <v>5</v>
      </c>
      <c r="I1831" s="14" t="n">
        <v>2</v>
      </c>
      <c r="J1831" s="14" t="n">
        <v>1</v>
      </c>
      <c r="K1831" s="14" t="n">
        <v>3</v>
      </c>
      <c r="L1831" s="14" t="n">
        <v>0</v>
      </c>
      <c r="M1831" s="14" t="n">
        <v>0</v>
      </c>
      <c r="N1831" s="14" t="s">
        <v>112</v>
      </c>
      <c r="O1831" s="14" t="s">
        <v>122</v>
      </c>
      <c r="P1831" s="14" t="s">
        <v>99</v>
      </c>
      <c r="Q1831" s="14" t="s">
        <v>94</v>
      </c>
      <c r="R1831" s="14" t="n">
        <v>0</v>
      </c>
      <c r="S1831" s="14" t="n">
        <v>0</v>
      </c>
      <c r="T1831" s="14" t="n">
        <v>0</v>
      </c>
      <c r="U1831" s="14" t="s">
        <v>95</v>
      </c>
      <c r="V1831" s="14" t="s">
        <v>95</v>
      </c>
      <c r="W1831" s="14" t="n">
        <v>0</v>
      </c>
      <c r="X1831" s="14" t="s">
        <v>86</v>
      </c>
      <c r="Y1831" s="14" t="n">
        <v>28</v>
      </c>
      <c r="Z1831" s="14"/>
      <c r="AA1831" s="14" t="n">
        <v>0</v>
      </c>
      <c r="AB1831" s="14" t="s">
        <v>87</v>
      </c>
      <c r="AC1831" s="14" t="n">
        <v>150</v>
      </c>
      <c r="AD1831" s="14" t="n">
        <v>0</v>
      </c>
      <c r="AE1831" s="14" t="n">
        <v>0</v>
      </c>
      <c r="AF1831" s="14" t="s">
        <v>88</v>
      </c>
      <c r="AG1831" s="15" t="n">
        <v>42774</v>
      </c>
      <c r="AH1831" s="14" t="str">
        <f aca="false">B1831&amp;"|"&amp;C1831&amp;"|"&amp;D1831&amp;"|"&amp;E1831&amp;"|"&amp;F1831&amp;"|"&amp;G1831&amp;"|"&amp;H1831&amp;"|"&amp;I1831&amp;"|"&amp;J1831&amp;"|"&amp;K1831&amp;"|"&amp;L1831&amp;"|"&amp;M1831&amp;"|"&amp;N1831&amp;"|"&amp;O1831&amp;"|"&amp;P1831&amp;"|"&amp;Q1831&amp;"|"&amp;R1831&amp;"|"&amp;S1831&amp;"|"&amp;T1831&amp;"|"&amp;U1831&amp;"|"&amp;V1831&amp;"|"&amp;W1831&amp;"|"&amp;X1831&amp;"|"&amp;Y1831&amp;"|"&amp;Z1831&amp;"|"&amp;AA1831&amp;"|"&amp;AB1831&amp;"|"&amp;AC1831&amp;"|"&amp;AD1831&amp;"|"&amp;AE1831&amp;"|"&amp;AF1831&amp;"|"&amp;AG1831</f>
        <v>City Hotel|0|16|2017|February|6|5|2|1|3|0|0|HB|FRA|Offline TA/TO|TA/TO|0|0|0|A|A|0|No Deposit|28||0|Transient|150|0|0|Check-Out|42774</v>
      </c>
      <c r="AI1831" s="14" t="str">
        <f aca="false">IF(COUNTIF($AH$4:$AH$2603,AH1831)&gt;1,"Duplicate","Unique")</f>
        <v>Unique</v>
      </c>
      <c r="AJ1831" s="14" t="str">
        <f aca="false">IF(COUNTBLANK(B1831:AG1831)&gt;0,"Missing ("&amp;COUNTBLANK(B1831:AG1831)&amp;")","Complete")</f>
        <v>Missing (1)</v>
      </c>
    </row>
    <row r="1832" customFormat="false" ht="15" hidden="false" customHeight="false" outlineLevel="0" collapsed="false">
      <c r="A1832" s="0" t="n">
        <v>1829</v>
      </c>
      <c r="B1832" s="0" t="s">
        <v>80</v>
      </c>
      <c r="C1832" s="0" t="n">
        <v>1</v>
      </c>
      <c r="D1832" s="0" t="n">
        <v>92</v>
      </c>
      <c r="E1832" s="0" t="n">
        <v>2016</v>
      </c>
      <c r="F1832" s="0" t="s">
        <v>118</v>
      </c>
      <c r="G1832" s="0" t="n">
        <v>9</v>
      </c>
      <c r="H1832" s="0" t="n">
        <v>26</v>
      </c>
      <c r="I1832" s="0" t="n">
        <v>1</v>
      </c>
      <c r="J1832" s="0" t="n">
        <v>2</v>
      </c>
      <c r="K1832" s="0" t="n">
        <v>2</v>
      </c>
      <c r="L1832" s="0" t="n">
        <v>0</v>
      </c>
      <c r="M1832" s="0" t="n">
        <v>0</v>
      </c>
      <c r="N1832" s="0" t="s">
        <v>129</v>
      </c>
      <c r="O1832" s="0" t="s">
        <v>92</v>
      </c>
      <c r="P1832" s="0" t="s">
        <v>116</v>
      </c>
      <c r="Q1832" s="0" t="s">
        <v>94</v>
      </c>
      <c r="R1832" s="0" t="n">
        <v>0</v>
      </c>
      <c r="S1832" s="0" t="n">
        <v>1</v>
      </c>
      <c r="T1832" s="0" t="n">
        <v>0</v>
      </c>
      <c r="U1832" s="0" t="s">
        <v>95</v>
      </c>
      <c r="V1832" s="0" t="s">
        <v>95</v>
      </c>
      <c r="W1832" s="0" t="n">
        <v>0</v>
      </c>
      <c r="X1832" s="0" t="s">
        <v>120</v>
      </c>
      <c r="Y1832" s="0" t="n">
        <v>134</v>
      </c>
      <c r="AA1832" s="0" t="n">
        <v>0</v>
      </c>
      <c r="AB1832" s="0" t="s">
        <v>87</v>
      </c>
      <c r="AC1832" s="0" t="n">
        <v>79</v>
      </c>
      <c r="AD1832" s="0" t="n">
        <v>0</v>
      </c>
      <c r="AE1832" s="0" t="n">
        <v>0</v>
      </c>
      <c r="AF1832" s="0" t="s">
        <v>96</v>
      </c>
      <c r="AG1832" s="13" t="n">
        <v>42348</v>
      </c>
      <c r="AH1832" s="0" t="str">
        <f aca="false">B1832&amp;"|"&amp;C1832&amp;"|"&amp;D1832&amp;"|"&amp;E1832&amp;"|"&amp;F1832&amp;"|"&amp;G1832&amp;"|"&amp;H1832&amp;"|"&amp;I1832&amp;"|"&amp;J1832&amp;"|"&amp;K1832&amp;"|"&amp;L1832&amp;"|"&amp;M1832&amp;"|"&amp;N1832&amp;"|"&amp;O1832&amp;"|"&amp;P1832&amp;"|"&amp;Q1832&amp;"|"&amp;R1832&amp;"|"&amp;S1832&amp;"|"&amp;T1832&amp;"|"&amp;U1832&amp;"|"&amp;V1832&amp;"|"&amp;W1832&amp;"|"&amp;X1832&amp;"|"&amp;Y1832&amp;"|"&amp;Z1832&amp;"|"&amp;AA1832&amp;"|"&amp;AB1832&amp;"|"&amp;AC1832&amp;"|"&amp;AD1832&amp;"|"&amp;AE1832&amp;"|"&amp;AF1832&amp;"|"&amp;AG1832</f>
        <v>Resort Hotel|1|92|2016|February|9|26|1|2|2|0|0|Undefined|PRT|Groups|TA/TO|0|1|0|A|A|0|Non Refund|134||0|Transient|79|0|0|Canceled|42348</v>
      </c>
      <c r="AI1832" s="0" t="str">
        <f aca="false">IF(COUNTIF($AH$4:$AH$2603,AH1832)&gt;1,"Duplicate","Unique")</f>
        <v>Duplicate</v>
      </c>
      <c r="AJ1832" s="0" t="str">
        <f aca="false">IF(COUNTBLANK(B1832:AG1832)&gt;0,"Missing ("&amp;COUNTBLANK(B1832:AG1832)&amp;")","Complete")</f>
        <v>Missing (1)</v>
      </c>
    </row>
    <row r="1833" customFormat="false" ht="15" hidden="false" customHeight="false" outlineLevel="0" collapsed="false">
      <c r="A1833" s="14" t="n">
        <v>1830</v>
      </c>
      <c r="B1833" s="14" t="s">
        <v>90</v>
      </c>
      <c r="C1833" s="14" t="n">
        <v>0</v>
      </c>
      <c r="D1833" s="14" t="n">
        <v>26</v>
      </c>
      <c r="E1833" s="14" t="n">
        <v>2017</v>
      </c>
      <c r="F1833" s="14" t="s">
        <v>121</v>
      </c>
      <c r="G1833" s="14" t="n">
        <v>19</v>
      </c>
      <c r="H1833" s="14" t="n">
        <v>8</v>
      </c>
      <c r="I1833" s="14" t="n">
        <v>1</v>
      </c>
      <c r="J1833" s="14" t="n">
        <v>0</v>
      </c>
      <c r="K1833" s="14" t="n">
        <v>1</v>
      </c>
      <c r="L1833" s="14" t="n">
        <v>0</v>
      </c>
      <c r="M1833" s="14" t="n">
        <v>0</v>
      </c>
      <c r="N1833" s="14" t="s">
        <v>82</v>
      </c>
      <c r="O1833" s="14" t="s">
        <v>130</v>
      </c>
      <c r="P1833" s="14" t="s">
        <v>84</v>
      </c>
      <c r="Q1833" s="14" t="s">
        <v>84</v>
      </c>
      <c r="R1833" s="14" t="n">
        <v>0</v>
      </c>
      <c r="S1833" s="14" t="n">
        <v>0</v>
      </c>
      <c r="T1833" s="14" t="n">
        <v>0</v>
      </c>
      <c r="U1833" s="14" t="s">
        <v>95</v>
      </c>
      <c r="V1833" s="14" t="s">
        <v>95</v>
      </c>
      <c r="W1833" s="14" t="n">
        <v>1</v>
      </c>
      <c r="X1833" s="14" t="s">
        <v>86</v>
      </c>
      <c r="Y1833" s="14" t="n">
        <v>14</v>
      </c>
      <c r="Z1833" s="14"/>
      <c r="AA1833" s="14" t="n">
        <v>0</v>
      </c>
      <c r="AB1833" s="14" t="s">
        <v>87</v>
      </c>
      <c r="AC1833" s="14" t="n">
        <v>164</v>
      </c>
      <c r="AD1833" s="14" t="n">
        <v>0</v>
      </c>
      <c r="AE1833" s="14" t="n">
        <v>0</v>
      </c>
      <c r="AF1833" s="14" t="s">
        <v>88</v>
      </c>
      <c r="AG1833" s="15" t="n">
        <v>42864</v>
      </c>
      <c r="AH1833" s="14" t="str">
        <f aca="false">B1833&amp;"|"&amp;C1833&amp;"|"&amp;D1833&amp;"|"&amp;E1833&amp;"|"&amp;F1833&amp;"|"&amp;G1833&amp;"|"&amp;H1833&amp;"|"&amp;I1833&amp;"|"&amp;J1833&amp;"|"&amp;K1833&amp;"|"&amp;L1833&amp;"|"&amp;M1833&amp;"|"&amp;N1833&amp;"|"&amp;O1833&amp;"|"&amp;P1833&amp;"|"&amp;Q1833&amp;"|"&amp;R1833&amp;"|"&amp;S1833&amp;"|"&amp;T1833&amp;"|"&amp;U1833&amp;"|"&amp;V1833&amp;"|"&amp;W1833&amp;"|"&amp;X1833&amp;"|"&amp;Y1833&amp;"|"&amp;Z1833&amp;"|"&amp;AA1833&amp;"|"&amp;AB1833&amp;"|"&amp;AC1833&amp;"|"&amp;AD1833&amp;"|"&amp;AE1833&amp;"|"&amp;AF1833&amp;"|"&amp;AG1833</f>
        <v>City Hotel|0|26|2017|May|19|8|1|0|1|0|0|BB|NLD|Direct|Direct|0|0|0|A|A|1|No Deposit|14||0|Transient|164|0|0|Check-Out|42864</v>
      </c>
      <c r="AI1833" s="14" t="str">
        <f aca="false">IF(COUNTIF($AH$4:$AH$2603,AH1833)&gt;1,"Duplicate","Unique")</f>
        <v>Unique</v>
      </c>
      <c r="AJ1833" s="14" t="str">
        <f aca="false">IF(COUNTBLANK(B1833:AG1833)&gt;0,"Missing ("&amp;COUNTBLANK(B1833:AG1833)&amp;")","Complete")</f>
        <v>Missing (1)</v>
      </c>
    </row>
    <row r="1834" customFormat="false" ht="15" hidden="false" customHeight="false" outlineLevel="0" collapsed="false">
      <c r="A1834" s="0" t="n">
        <v>1831</v>
      </c>
      <c r="B1834" s="0" t="s">
        <v>90</v>
      </c>
      <c r="C1834" s="0" t="n">
        <v>1</v>
      </c>
      <c r="D1834" s="0" t="n">
        <v>594</v>
      </c>
      <c r="E1834" s="0" t="n">
        <v>2017</v>
      </c>
      <c r="F1834" s="0" t="s">
        <v>118</v>
      </c>
      <c r="G1834" s="0" t="n">
        <v>8</v>
      </c>
      <c r="H1834" s="0" t="n">
        <v>23</v>
      </c>
      <c r="I1834" s="0" t="n">
        <v>0</v>
      </c>
      <c r="J1834" s="0" t="n">
        <v>2</v>
      </c>
      <c r="K1834" s="0" t="n">
        <v>2</v>
      </c>
      <c r="L1834" s="0" t="n">
        <v>0</v>
      </c>
      <c r="M1834" s="0" t="n">
        <v>0</v>
      </c>
      <c r="N1834" s="0" t="s">
        <v>82</v>
      </c>
      <c r="O1834" s="0" t="s">
        <v>92</v>
      </c>
      <c r="P1834" s="0" t="s">
        <v>116</v>
      </c>
      <c r="Q1834" s="0" t="s">
        <v>94</v>
      </c>
      <c r="R1834" s="0" t="n">
        <v>0</v>
      </c>
      <c r="S1834" s="0" t="n">
        <v>0</v>
      </c>
      <c r="T1834" s="0" t="n">
        <v>0</v>
      </c>
      <c r="U1834" s="0" t="s">
        <v>95</v>
      </c>
      <c r="V1834" s="0" t="s">
        <v>95</v>
      </c>
      <c r="W1834" s="0" t="n">
        <v>0</v>
      </c>
      <c r="X1834" s="0" t="s">
        <v>120</v>
      </c>
      <c r="Y1834" s="0" t="n">
        <v>1</v>
      </c>
      <c r="AA1834" s="0" t="n">
        <v>0</v>
      </c>
      <c r="AB1834" s="0" t="s">
        <v>87</v>
      </c>
      <c r="AC1834" s="0" t="n">
        <v>62</v>
      </c>
      <c r="AD1834" s="0" t="n">
        <v>0</v>
      </c>
      <c r="AE1834" s="0" t="n">
        <v>0</v>
      </c>
      <c r="AF1834" s="0" t="s">
        <v>96</v>
      </c>
      <c r="AG1834" s="13" t="n">
        <v>42298</v>
      </c>
      <c r="AH1834" s="0" t="str">
        <f aca="false">B1834&amp;"|"&amp;C1834&amp;"|"&amp;D1834&amp;"|"&amp;E1834&amp;"|"&amp;F1834&amp;"|"&amp;G1834&amp;"|"&amp;H1834&amp;"|"&amp;I1834&amp;"|"&amp;J1834&amp;"|"&amp;K1834&amp;"|"&amp;L1834&amp;"|"&amp;M1834&amp;"|"&amp;N1834&amp;"|"&amp;O1834&amp;"|"&amp;P1834&amp;"|"&amp;Q1834&amp;"|"&amp;R1834&amp;"|"&amp;S1834&amp;"|"&amp;T1834&amp;"|"&amp;U1834&amp;"|"&amp;V1834&amp;"|"&amp;W1834&amp;"|"&amp;X1834&amp;"|"&amp;Y1834&amp;"|"&amp;Z1834&amp;"|"&amp;AA1834&amp;"|"&amp;AB1834&amp;"|"&amp;AC1834&amp;"|"&amp;AD1834&amp;"|"&amp;AE1834&amp;"|"&amp;AF1834&amp;"|"&amp;AG1834</f>
        <v>City Hotel|1|594|2017|February|8|23|0|2|2|0|0|BB|PRT|Groups|TA/TO|0|0|0|A|A|0|Non Refund|1||0|Transient|62|0|0|Canceled|42298</v>
      </c>
      <c r="AI1834" s="0" t="str">
        <f aca="false">IF(COUNTIF($AH$4:$AH$2603,AH1834)&gt;1,"Duplicate","Unique")</f>
        <v>Duplicate</v>
      </c>
      <c r="AJ1834" s="0" t="str">
        <f aca="false">IF(COUNTBLANK(B1834:AG1834)&gt;0,"Missing ("&amp;COUNTBLANK(B1834:AG1834)&amp;")","Complete")</f>
        <v>Missing (1)</v>
      </c>
    </row>
    <row r="1835" customFormat="false" ht="15" hidden="false" customHeight="false" outlineLevel="0" collapsed="false">
      <c r="A1835" s="14" t="n">
        <v>1832</v>
      </c>
      <c r="B1835" s="14" t="s">
        <v>90</v>
      </c>
      <c r="C1835" s="14" t="n">
        <v>0</v>
      </c>
      <c r="D1835" s="14" t="n">
        <v>26</v>
      </c>
      <c r="E1835" s="14" t="n">
        <v>2017</v>
      </c>
      <c r="F1835" s="14" t="s">
        <v>106</v>
      </c>
      <c r="G1835" s="14" t="n">
        <v>17</v>
      </c>
      <c r="H1835" s="14" t="n">
        <v>27</v>
      </c>
      <c r="I1835" s="14" t="n">
        <v>0</v>
      </c>
      <c r="J1835" s="14" t="n">
        <v>3</v>
      </c>
      <c r="K1835" s="14" t="n">
        <v>2</v>
      </c>
      <c r="L1835" s="14" t="n">
        <v>0</v>
      </c>
      <c r="M1835" s="14" t="n">
        <v>0</v>
      </c>
      <c r="N1835" s="14" t="s">
        <v>107</v>
      </c>
      <c r="O1835" s="14" t="s">
        <v>147</v>
      </c>
      <c r="P1835" s="14" t="s">
        <v>93</v>
      </c>
      <c r="Q1835" s="14" t="s">
        <v>94</v>
      </c>
      <c r="R1835" s="14" t="n">
        <v>0</v>
      </c>
      <c r="S1835" s="14" t="n">
        <v>0</v>
      </c>
      <c r="T1835" s="14" t="n">
        <v>0</v>
      </c>
      <c r="U1835" s="14" t="s">
        <v>95</v>
      </c>
      <c r="V1835" s="14" t="s">
        <v>95</v>
      </c>
      <c r="W1835" s="14" t="n">
        <v>0</v>
      </c>
      <c r="X1835" s="14" t="s">
        <v>86</v>
      </c>
      <c r="Y1835" s="14" t="n">
        <v>9</v>
      </c>
      <c r="Z1835" s="14"/>
      <c r="AA1835" s="14" t="n">
        <v>0</v>
      </c>
      <c r="AB1835" s="14" t="s">
        <v>87</v>
      </c>
      <c r="AC1835" s="14" t="n">
        <v>115</v>
      </c>
      <c r="AD1835" s="14" t="n">
        <v>0</v>
      </c>
      <c r="AE1835" s="14" t="n">
        <v>2</v>
      </c>
      <c r="AF1835" s="14" t="s">
        <v>88</v>
      </c>
      <c r="AG1835" s="15" t="n">
        <v>42855</v>
      </c>
      <c r="AH1835" s="14" t="str">
        <f aca="false">B1835&amp;"|"&amp;C1835&amp;"|"&amp;D1835&amp;"|"&amp;E1835&amp;"|"&amp;F1835&amp;"|"&amp;G1835&amp;"|"&amp;H1835&amp;"|"&amp;I1835&amp;"|"&amp;J1835&amp;"|"&amp;K1835&amp;"|"&amp;L1835&amp;"|"&amp;M1835&amp;"|"&amp;N1835&amp;"|"&amp;O1835&amp;"|"&amp;P1835&amp;"|"&amp;Q1835&amp;"|"&amp;R1835&amp;"|"&amp;S1835&amp;"|"&amp;T1835&amp;"|"&amp;U1835&amp;"|"&amp;V1835&amp;"|"&amp;W1835&amp;"|"&amp;X1835&amp;"|"&amp;Y1835&amp;"|"&amp;Z1835&amp;"|"&amp;AA1835&amp;"|"&amp;AB1835&amp;"|"&amp;AC1835&amp;"|"&amp;AD1835&amp;"|"&amp;AE1835&amp;"|"&amp;AF1835&amp;"|"&amp;AG1835</f>
        <v>City Hotel|0|26|2017|April|17|27|0|3|2|0|0|SC|IRL|Online TA|TA/TO|0|0|0|A|A|0|No Deposit|9||0|Transient|115|0|2|Check-Out|42855</v>
      </c>
      <c r="AI1835" s="14" t="str">
        <f aca="false">IF(COUNTIF($AH$4:$AH$2603,AH1835)&gt;1,"Duplicate","Unique")</f>
        <v>Unique</v>
      </c>
      <c r="AJ1835" s="14" t="str">
        <f aca="false">IF(COUNTBLANK(B1835:AG1835)&gt;0,"Missing ("&amp;COUNTBLANK(B1835:AG1835)&amp;")","Complete")</f>
        <v>Missing (1)</v>
      </c>
    </row>
    <row r="1836" customFormat="false" ht="15" hidden="false" customHeight="false" outlineLevel="0" collapsed="false">
      <c r="A1836" s="0" t="n">
        <v>1833</v>
      </c>
      <c r="B1836" s="0" t="s">
        <v>80</v>
      </c>
      <c r="C1836" s="0" t="n">
        <v>0</v>
      </c>
      <c r="D1836" s="0" t="n">
        <v>36</v>
      </c>
      <c r="E1836" s="0" t="n">
        <v>2016</v>
      </c>
      <c r="F1836" s="0" t="s">
        <v>111</v>
      </c>
      <c r="G1836" s="0" t="n">
        <v>43</v>
      </c>
      <c r="H1836" s="0" t="n">
        <v>20</v>
      </c>
      <c r="I1836" s="0" t="n">
        <v>1</v>
      </c>
      <c r="J1836" s="0" t="n">
        <v>3</v>
      </c>
      <c r="K1836" s="0" t="n">
        <v>2</v>
      </c>
      <c r="L1836" s="0" t="n">
        <v>0</v>
      </c>
      <c r="M1836" s="0" t="n">
        <v>0</v>
      </c>
      <c r="N1836" s="0" t="s">
        <v>82</v>
      </c>
      <c r="O1836" s="0" t="s">
        <v>83</v>
      </c>
      <c r="P1836" s="0" t="s">
        <v>116</v>
      </c>
      <c r="Q1836" s="0" t="s">
        <v>128</v>
      </c>
      <c r="R1836" s="0" t="n">
        <v>0</v>
      </c>
      <c r="S1836" s="0" t="n">
        <v>0</v>
      </c>
      <c r="T1836" s="0" t="n">
        <v>0</v>
      </c>
      <c r="U1836" s="0" t="s">
        <v>95</v>
      </c>
      <c r="V1836" s="0" t="s">
        <v>95</v>
      </c>
      <c r="W1836" s="0" t="n">
        <v>3</v>
      </c>
      <c r="X1836" s="0" t="s">
        <v>86</v>
      </c>
      <c r="AA1836" s="0" t="n">
        <v>0</v>
      </c>
      <c r="AB1836" s="0" t="s">
        <v>101</v>
      </c>
      <c r="AC1836" s="0" t="n">
        <v>49</v>
      </c>
      <c r="AD1836" s="0" t="n">
        <v>0</v>
      </c>
      <c r="AE1836" s="0" t="n">
        <v>0</v>
      </c>
      <c r="AF1836" s="0" t="s">
        <v>88</v>
      </c>
      <c r="AG1836" s="13" t="n">
        <v>42667</v>
      </c>
      <c r="AH1836" s="0" t="str">
        <f aca="false">B1836&amp;"|"&amp;C1836&amp;"|"&amp;D1836&amp;"|"&amp;E1836&amp;"|"&amp;F1836&amp;"|"&amp;G1836&amp;"|"&amp;H1836&amp;"|"&amp;I1836&amp;"|"&amp;J1836&amp;"|"&amp;K1836&amp;"|"&amp;L1836&amp;"|"&amp;M1836&amp;"|"&amp;N1836&amp;"|"&amp;O1836&amp;"|"&amp;P1836&amp;"|"&amp;Q1836&amp;"|"&amp;R1836&amp;"|"&amp;S1836&amp;"|"&amp;T1836&amp;"|"&amp;U1836&amp;"|"&amp;V1836&amp;"|"&amp;W1836&amp;"|"&amp;X1836&amp;"|"&amp;Y1836&amp;"|"&amp;Z1836&amp;"|"&amp;AA1836&amp;"|"&amp;AB1836&amp;"|"&amp;AC1836&amp;"|"&amp;AD1836&amp;"|"&amp;AE1836&amp;"|"&amp;AF1836&amp;"|"&amp;AG1836</f>
        <v>Resort Hotel|0|36|2016|October|43|20|1|3|2|0|0|BB|GBR|Groups|Corporate|0|0|0|A|A|3|No Deposit|||0|Transient-Party|49|0|0|Check-Out|42667</v>
      </c>
      <c r="AI1836" s="0" t="str">
        <f aca="false">IF(COUNTIF($AH$4:$AH$2603,AH1836)&gt;1,"Duplicate","Unique")</f>
        <v>Unique</v>
      </c>
      <c r="AJ1836" s="0" t="str">
        <f aca="false">IF(COUNTBLANK(B1836:AG1836)&gt;0,"Missing ("&amp;COUNTBLANK(B1836:AG1836)&amp;")","Complete")</f>
        <v>Missing (2)</v>
      </c>
    </row>
    <row r="1837" customFormat="false" ht="15" hidden="false" customHeight="false" outlineLevel="0" collapsed="false">
      <c r="A1837" s="14" t="n">
        <v>1834</v>
      </c>
      <c r="B1837" s="14" t="s">
        <v>90</v>
      </c>
      <c r="C1837" s="14" t="n">
        <v>0</v>
      </c>
      <c r="D1837" s="14" t="n">
        <v>219</v>
      </c>
      <c r="E1837" s="14" t="n">
        <v>2015</v>
      </c>
      <c r="F1837" s="14" t="s">
        <v>114</v>
      </c>
      <c r="G1837" s="14" t="n">
        <v>36</v>
      </c>
      <c r="H1837" s="14" t="n">
        <v>4</v>
      </c>
      <c r="I1837" s="14" t="n">
        <v>0</v>
      </c>
      <c r="J1837" s="14" t="n">
        <v>1</v>
      </c>
      <c r="K1837" s="14" t="n">
        <v>2</v>
      </c>
      <c r="L1837" s="14" t="n">
        <v>0</v>
      </c>
      <c r="M1837" s="14" t="n">
        <v>0</v>
      </c>
      <c r="N1837" s="14" t="s">
        <v>112</v>
      </c>
      <c r="O1837" s="14" t="s">
        <v>92</v>
      </c>
      <c r="P1837" s="14" t="s">
        <v>99</v>
      </c>
      <c r="Q1837" s="14" t="s">
        <v>94</v>
      </c>
      <c r="R1837" s="14" t="n">
        <v>0</v>
      </c>
      <c r="S1837" s="14" t="n">
        <v>0</v>
      </c>
      <c r="T1837" s="14" t="n">
        <v>0</v>
      </c>
      <c r="U1837" s="14" t="s">
        <v>95</v>
      </c>
      <c r="V1837" s="14" t="s">
        <v>95</v>
      </c>
      <c r="W1837" s="14" t="n">
        <v>0</v>
      </c>
      <c r="X1837" s="14" t="s">
        <v>86</v>
      </c>
      <c r="Y1837" s="14" t="n">
        <v>6</v>
      </c>
      <c r="Z1837" s="14"/>
      <c r="AA1837" s="14" t="n">
        <v>0</v>
      </c>
      <c r="AB1837" s="14" t="s">
        <v>101</v>
      </c>
      <c r="AC1837" s="14" t="n">
        <v>108</v>
      </c>
      <c r="AD1837" s="14" t="n">
        <v>0</v>
      </c>
      <c r="AE1837" s="14" t="n">
        <v>0</v>
      </c>
      <c r="AF1837" s="14" t="s">
        <v>88</v>
      </c>
      <c r="AG1837" s="15" t="n">
        <v>42252</v>
      </c>
      <c r="AH1837" s="14" t="str">
        <f aca="false">B1837&amp;"|"&amp;C1837&amp;"|"&amp;D1837&amp;"|"&amp;E1837&amp;"|"&amp;F1837&amp;"|"&amp;G1837&amp;"|"&amp;H1837&amp;"|"&amp;I1837&amp;"|"&amp;J1837&amp;"|"&amp;K1837&amp;"|"&amp;L1837&amp;"|"&amp;M1837&amp;"|"&amp;N1837&amp;"|"&amp;O1837&amp;"|"&amp;P1837&amp;"|"&amp;Q1837&amp;"|"&amp;R1837&amp;"|"&amp;S1837&amp;"|"&amp;T1837&amp;"|"&amp;U1837&amp;"|"&amp;V1837&amp;"|"&amp;W1837&amp;"|"&amp;X1837&amp;"|"&amp;Y1837&amp;"|"&amp;Z1837&amp;"|"&amp;AA1837&amp;"|"&amp;AB1837&amp;"|"&amp;AC1837&amp;"|"&amp;AD1837&amp;"|"&amp;AE1837&amp;"|"&amp;AF1837&amp;"|"&amp;AG1837</f>
        <v>City Hotel|0|219|2015|September|36|4|0|1|2|0|0|HB|PRT|Offline TA/TO|TA/TO|0|0|0|A|A|0|No Deposit|6||0|Transient-Party|108|0|0|Check-Out|42252</v>
      </c>
      <c r="AI1837" s="14" t="str">
        <f aca="false">IF(COUNTIF($AH$4:$AH$2603,AH1837)&gt;1,"Duplicate","Unique")</f>
        <v>Unique</v>
      </c>
      <c r="AJ1837" s="14" t="str">
        <f aca="false">IF(COUNTBLANK(B1837:AG1837)&gt;0,"Missing ("&amp;COUNTBLANK(B1837:AG1837)&amp;")","Complete")</f>
        <v>Missing (1)</v>
      </c>
    </row>
    <row r="1838" customFormat="false" ht="15" hidden="false" customHeight="false" outlineLevel="0" collapsed="false">
      <c r="A1838" s="0" t="n">
        <v>1835</v>
      </c>
      <c r="B1838" s="0" t="s">
        <v>90</v>
      </c>
      <c r="C1838" s="0" t="n">
        <v>1</v>
      </c>
      <c r="D1838" s="0" t="n">
        <v>344</v>
      </c>
      <c r="E1838" s="0" t="n">
        <v>2016</v>
      </c>
      <c r="F1838" s="0" t="s">
        <v>135</v>
      </c>
      <c r="G1838" s="0" t="n">
        <v>25</v>
      </c>
      <c r="H1838" s="0" t="n">
        <v>16</v>
      </c>
      <c r="I1838" s="0" t="n">
        <v>0</v>
      </c>
      <c r="J1838" s="0" t="n">
        <v>2</v>
      </c>
      <c r="K1838" s="0" t="n">
        <v>2</v>
      </c>
      <c r="L1838" s="0" t="n">
        <v>0</v>
      </c>
      <c r="M1838" s="0" t="n">
        <v>0</v>
      </c>
      <c r="N1838" s="0" t="s">
        <v>82</v>
      </c>
      <c r="O1838" s="0" t="s">
        <v>92</v>
      </c>
      <c r="P1838" s="0" t="s">
        <v>116</v>
      </c>
      <c r="Q1838" s="0" t="s">
        <v>94</v>
      </c>
      <c r="R1838" s="0" t="n">
        <v>0</v>
      </c>
      <c r="S1838" s="0" t="n">
        <v>0</v>
      </c>
      <c r="T1838" s="0" t="n">
        <v>0</v>
      </c>
      <c r="U1838" s="0" t="s">
        <v>95</v>
      </c>
      <c r="V1838" s="0" t="s">
        <v>95</v>
      </c>
      <c r="W1838" s="0" t="n">
        <v>0</v>
      </c>
      <c r="X1838" s="0" t="s">
        <v>120</v>
      </c>
      <c r="Y1838" s="0" t="n">
        <v>1</v>
      </c>
      <c r="AA1838" s="0" t="n">
        <v>0</v>
      </c>
      <c r="AB1838" s="0" t="s">
        <v>87</v>
      </c>
      <c r="AC1838" s="0" t="n">
        <v>62</v>
      </c>
      <c r="AD1838" s="0" t="n">
        <v>0</v>
      </c>
      <c r="AE1838" s="0" t="n">
        <v>0</v>
      </c>
      <c r="AF1838" s="0" t="s">
        <v>96</v>
      </c>
      <c r="AG1838" s="13" t="n">
        <v>42298</v>
      </c>
      <c r="AH1838" s="0" t="str">
        <f aca="false">B1838&amp;"|"&amp;C1838&amp;"|"&amp;D1838&amp;"|"&amp;E1838&amp;"|"&amp;F1838&amp;"|"&amp;G1838&amp;"|"&amp;H1838&amp;"|"&amp;I1838&amp;"|"&amp;J1838&amp;"|"&amp;K1838&amp;"|"&amp;L1838&amp;"|"&amp;M1838&amp;"|"&amp;N1838&amp;"|"&amp;O1838&amp;"|"&amp;P1838&amp;"|"&amp;Q1838&amp;"|"&amp;R1838&amp;"|"&amp;S1838&amp;"|"&amp;T1838&amp;"|"&amp;U1838&amp;"|"&amp;V1838&amp;"|"&amp;W1838&amp;"|"&amp;X1838&amp;"|"&amp;Y1838&amp;"|"&amp;Z1838&amp;"|"&amp;AA1838&amp;"|"&amp;AB1838&amp;"|"&amp;AC1838&amp;"|"&amp;AD1838&amp;"|"&amp;AE1838&amp;"|"&amp;AF1838&amp;"|"&amp;AG1838</f>
        <v>City Hotel|1|344|2016|June|25|16|0|2|2|0|0|BB|PRT|Groups|TA/TO|0|0|0|A|A|0|Non Refund|1||0|Transient|62|0|0|Canceled|42298</v>
      </c>
      <c r="AI1838" s="0" t="str">
        <f aca="false">IF(COUNTIF($AH$4:$AH$2603,AH1838)&gt;1,"Duplicate","Unique")</f>
        <v>Duplicate</v>
      </c>
      <c r="AJ1838" s="0" t="str">
        <f aca="false">IF(COUNTBLANK(B1838:AG1838)&gt;0,"Missing ("&amp;COUNTBLANK(B1838:AG1838)&amp;")","Complete")</f>
        <v>Missing (1)</v>
      </c>
    </row>
    <row r="1839" customFormat="false" ht="15" hidden="false" customHeight="false" outlineLevel="0" collapsed="false">
      <c r="A1839" s="14" t="n">
        <v>1836</v>
      </c>
      <c r="B1839" s="14" t="s">
        <v>90</v>
      </c>
      <c r="C1839" s="14" t="n">
        <v>1</v>
      </c>
      <c r="D1839" s="14" t="n">
        <v>79</v>
      </c>
      <c r="E1839" s="14" t="n">
        <v>2016</v>
      </c>
      <c r="F1839" s="14" t="s">
        <v>81</v>
      </c>
      <c r="G1839" s="14" t="n">
        <v>53</v>
      </c>
      <c r="H1839" s="14" t="n">
        <v>26</v>
      </c>
      <c r="I1839" s="14" t="n">
        <v>1</v>
      </c>
      <c r="J1839" s="14" t="n">
        <v>3</v>
      </c>
      <c r="K1839" s="14" t="n">
        <v>2</v>
      </c>
      <c r="L1839" s="14" t="n">
        <v>0</v>
      </c>
      <c r="M1839" s="14" t="n">
        <v>0</v>
      </c>
      <c r="N1839" s="14" t="s">
        <v>112</v>
      </c>
      <c r="O1839" s="14" t="s">
        <v>158</v>
      </c>
      <c r="P1839" s="14" t="s">
        <v>93</v>
      </c>
      <c r="Q1839" s="14" t="s">
        <v>94</v>
      </c>
      <c r="R1839" s="14" t="n">
        <v>0</v>
      </c>
      <c r="S1839" s="14" t="n">
        <v>0</v>
      </c>
      <c r="T1839" s="14" t="n">
        <v>0</v>
      </c>
      <c r="U1839" s="14" t="s">
        <v>109</v>
      </c>
      <c r="V1839" s="14" t="s">
        <v>109</v>
      </c>
      <c r="W1839" s="14" t="n">
        <v>0</v>
      </c>
      <c r="X1839" s="14" t="s">
        <v>86</v>
      </c>
      <c r="Y1839" s="14" t="n">
        <v>9</v>
      </c>
      <c r="Z1839" s="14"/>
      <c r="AA1839" s="14" t="n">
        <v>0</v>
      </c>
      <c r="AB1839" s="14" t="s">
        <v>87</v>
      </c>
      <c r="AC1839" s="14" t="n">
        <v>137.91</v>
      </c>
      <c r="AD1839" s="14" t="n">
        <v>0</v>
      </c>
      <c r="AE1839" s="14" t="n">
        <v>0</v>
      </c>
      <c r="AF1839" s="14" t="s">
        <v>96</v>
      </c>
      <c r="AG1839" s="15" t="n">
        <v>42655</v>
      </c>
      <c r="AH1839" s="14" t="str">
        <f aca="false">B1839&amp;"|"&amp;C1839&amp;"|"&amp;D1839&amp;"|"&amp;E1839&amp;"|"&amp;F1839&amp;"|"&amp;G1839&amp;"|"&amp;H1839&amp;"|"&amp;I1839&amp;"|"&amp;J1839&amp;"|"&amp;K1839&amp;"|"&amp;L1839&amp;"|"&amp;M1839&amp;"|"&amp;N1839&amp;"|"&amp;O1839&amp;"|"&amp;P1839&amp;"|"&amp;Q1839&amp;"|"&amp;R1839&amp;"|"&amp;S1839&amp;"|"&amp;T1839&amp;"|"&amp;U1839&amp;"|"&amp;V1839&amp;"|"&amp;W1839&amp;"|"&amp;X1839&amp;"|"&amp;Y1839&amp;"|"&amp;Z1839&amp;"|"&amp;AA1839&amp;"|"&amp;AB1839&amp;"|"&amp;AC1839&amp;"|"&amp;AD1839&amp;"|"&amp;AE1839&amp;"|"&amp;AF1839&amp;"|"&amp;AG1839</f>
        <v>City Hotel|1|79|2016|December|53|26|1|3|2|0|0|HB|ITA|Online TA|TA/TO|0|0|0|D|D|0|No Deposit|9||0|Transient|137.91|0|0|Canceled|42655</v>
      </c>
      <c r="AI1839" s="14" t="str">
        <f aca="false">IF(COUNTIF($AH$4:$AH$2603,AH1839)&gt;1,"Duplicate","Unique")</f>
        <v>Unique</v>
      </c>
      <c r="AJ1839" s="14" t="str">
        <f aca="false">IF(COUNTBLANK(B1839:AG1839)&gt;0,"Missing ("&amp;COUNTBLANK(B1839:AG1839)&amp;")","Complete")</f>
        <v>Missing (1)</v>
      </c>
    </row>
    <row r="1840" customFormat="false" ht="15" hidden="false" customHeight="false" outlineLevel="0" collapsed="false">
      <c r="A1840" s="0" t="n">
        <v>1837</v>
      </c>
      <c r="B1840" s="0" t="s">
        <v>90</v>
      </c>
      <c r="C1840" s="0" t="n">
        <v>0</v>
      </c>
      <c r="D1840" s="0" t="n">
        <v>0</v>
      </c>
      <c r="E1840" s="0" t="n">
        <v>2016</v>
      </c>
      <c r="F1840" s="0" t="s">
        <v>114</v>
      </c>
      <c r="G1840" s="0" t="n">
        <v>40</v>
      </c>
      <c r="H1840" s="0" t="n">
        <v>30</v>
      </c>
      <c r="I1840" s="0" t="n">
        <v>0</v>
      </c>
      <c r="J1840" s="0" t="n">
        <v>0</v>
      </c>
      <c r="K1840" s="0" t="n">
        <v>1</v>
      </c>
      <c r="L1840" s="0" t="n">
        <v>0</v>
      </c>
      <c r="M1840" s="0" t="n">
        <v>0</v>
      </c>
      <c r="N1840" s="0" t="s">
        <v>107</v>
      </c>
      <c r="O1840" s="0" t="s">
        <v>92</v>
      </c>
      <c r="P1840" s="0" t="s">
        <v>93</v>
      </c>
      <c r="Q1840" s="0" t="s">
        <v>94</v>
      </c>
      <c r="R1840" s="0" t="n">
        <v>1</v>
      </c>
      <c r="S1840" s="0" t="n">
        <v>0</v>
      </c>
      <c r="T1840" s="0" t="n">
        <v>0</v>
      </c>
      <c r="U1840" s="0" t="s">
        <v>95</v>
      </c>
      <c r="V1840" s="0" t="s">
        <v>136</v>
      </c>
      <c r="W1840" s="0" t="n">
        <v>0</v>
      </c>
      <c r="X1840" s="0" t="s">
        <v>86</v>
      </c>
      <c r="Y1840" s="0" t="n">
        <v>89</v>
      </c>
      <c r="AA1840" s="0" t="n">
        <v>0</v>
      </c>
      <c r="AB1840" s="0" t="s">
        <v>87</v>
      </c>
      <c r="AC1840" s="0" t="n">
        <v>0</v>
      </c>
      <c r="AD1840" s="0" t="n">
        <v>0</v>
      </c>
      <c r="AE1840" s="0" t="n">
        <v>0</v>
      </c>
      <c r="AF1840" s="0" t="s">
        <v>88</v>
      </c>
      <c r="AG1840" s="13" t="n">
        <v>42643</v>
      </c>
      <c r="AH1840" s="0" t="str">
        <f aca="false">B1840&amp;"|"&amp;C1840&amp;"|"&amp;D1840&amp;"|"&amp;E1840&amp;"|"&amp;F1840&amp;"|"&amp;G1840&amp;"|"&amp;H1840&amp;"|"&amp;I1840&amp;"|"&amp;J1840&amp;"|"&amp;K1840&amp;"|"&amp;L1840&amp;"|"&amp;M1840&amp;"|"&amp;N1840&amp;"|"&amp;O1840&amp;"|"&amp;P1840&amp;"|"&amp;Q1840&amp;"|"&amp;R1840&amp;"|"&amp;S1840&amp;"|"&amp;T1840&amp;"|"&amp;U1840&amp;"|"&amp;V1840&amp;"|"&amp;W1840&amp;"|"&amp;X1840&amp;"|"&amp;Y1840&amp;"|"&amp;Z1840&amp;"|"&amp;AA1840&amp;"|"&amp;AB1840&amp;"|"&amp;AC1840&amp;"|"&amp;AD1840&amp;"|"&amp;AE1840&amp;"|"&amp;AF1840&amp;"|"&amp;AG1840</f>
        <v>City Hotel|0|0|2016|September|40|30|0|0|1|0|0|SC|PRT|Online TA|TA/TO|1|0|0|A|G|0|No Deposit|89||0|Transient|0|0|0|Check-Out|42643</v>
      </c>
      <c r="AI1840" s="0" t="str">
        <f aca="false">IF(COUNTIF($AH$4:$AH$2603,AH1840)&gt;1,"Duplicate","Unique")</f>
        <v>Unique</v>
      </c>
      <c r="AJ1840" s="0" t="str">
        <f aca="false">IF(COUNTBLANK(B1840:AG1840)&gt;0,"Missing ("&amp;COUNTBLANK(B1840:AG1840)&amp;")","Complete")</f>
        <v>Missing (1)</v>
      </c>
    </row>
    <row r="1841" customFormat="false" ht="15" hidden="false" customHeight="false" outlineLevel="0" collapsed="false">
      <c r="A1841" s="14" t="n">
        <v>1838</v>
      </c>
      <c r="B1841" s="14" t="s">
        <v>80</v>
      </c>
      <c r="C1841" s="14" t="n">
        <v>1</v>
      </c>
      <c r="D1841" s="14" t="n">
        <v>385</v>
      </c>
      <c r="E1841" s="14" t="n">
        <v>2016</v>
      </c>
      <c r="F1841" s="14" t="s">
        <v>114</v>
      </c>
      <c r="G1841" s="14" t="n">
        <v>39</v>
      </c>
      <c r="H1841" s="14" t="n">
        <v>21</v>
      </c>
      <c r="I1841" s="14" t="n">
        <v>0</v>
      </c>
      <c r="J1841" s="14" t="n">
        <v>4</v>
      </c>
      <c r="K1841" s="14" t="n">
        <v>2</v>
      </c>
      <c r="L1841" s="14" t="n">
        <v>0</v>
      </c>
      <c r="M1841" s="14" t="n">
        <v>0</v>
      </c>
      <c r="N1841" s="14" t="s">
        <v>82</v>
      </c>
      <c r="O1841" s="14" t="s">
        <v>92</v>
      </c>
      <c r="P1841" s="14" t="s">
        <v>116</v>
      </c>
      <c r="Q1841" s="14" t="s">
        <v>84</v>
      </c>
      <c r="R1841" s="14" t="n">
        <v>0</v>
      </c>
      <c r="S1841" s="14" t="n">
        <v>0</v>
      </c>
      <c r="T1841" s="14" t="n">
        <v>0</v>
      </c>
      <c r="U1841" s="14" t="s">
        <v>95</v>
      </c>
      <c r="V1841" s="14" t="s">
        <v>95</v>
      </c>
      <c r="W1841" s="14" t="n">
        <v>0</v>
      </c>
      <c r="X1841" s="14" t="s">
        <v>120</v>
      </c>
      <c r="Y1841" s="14"/>
      <c r="Z1841" s="14"/>
      <c r="AA1841" s="14" t="n">
        <v>0</v>
      </c>
      <c r="AB1841" s="14" t="s">
        <v>87</v>
      </c>
      <c r="AC1841" s="14" t="n">
        <v>66</v>
      </c>
      <c r="AD1841" s="14" t="n">
        <v>0</v>
      </c>
      <c r="AE1841" s="14" t="n">
        <v>0</v>
      </c>
      <c r="AF1841" s="14" t="s">
        <v>96</v>
      </c>
      <c r="AG1841" s="15" t="n">
        <v>42291</v>
      </c>
      <c r="AH1841" s="14" t="str">
        <f aca="false">B1841&amp;"|"&amp;C1841&amp;"|"&amp;D1841&amp;"|"&amp;E1841&amp;"|"&amp;F1841&amp;"|"&amp;G1841&amp;"|"&amp;H1841&amp;"|"&amp;I1841&amp;"|"&amp;J1841&amp;"|"&amp;K1841&amp;"|"&amp;L1841&amp;"|"&amp;M1841&amp;"|"&amp;N1841&amp;"|"&amp;O1841&amp;"|"&amp;P1841&amp;"|"&amp;Q1841&amp;"|"&amp;R1841&amp;"|"&amp;S1841&amp;"|"&amp;T1841&amp;"|"&amp;U1841&amp;"|"&amp;V1841&amp;"|"&amp;W1841&amp;"|"&amp;X1841&amp;"|"&amp;Y1841&amp;"|"&amp;Z1841&amp;"|"&amp;AA1841&amp;"|"&amp;AB1841&amp;"|"&amp;AC1841&amp;"|"&amp;AD1841&amp;"|"&amp;AE1841&amp;"|"&amp;AF1841&amp;"|"&amp;AG1841</f>
        <v>Resort Hotel|1|385|2016|September|39|21|0|4|2|0|0|BB|PRT|Groups|Direct|0|0|0|A|A|0|Non Refund|||0|Transient|66|0|0|Canceled|42291</v>
      </c>
      <c r="AI1841" s="14" t="str">
        <f aca="false">IF(COUNTIF($AH$4:$AH$2603,AH1841)&gt;1,"Duplicate","Unique")</f>
        <v>Duplicate</v>
      </c>
      <c r="AJ1841" s="14" t="str">
        <f aca="false">IF(COUNTBLANK(B1841:AG1841)&gt;0,"Missing ("&amp;COUNTBLANK(B1841:AG1841)&amp;")","Complete")</f>
        <v>Missing (2)</v>
      </c>
    </row>
    <row r="1842" customFormat="false" ht="15" hidden="false" customHeight="false" outlineLevel="0" collapsed="false">
      <c r="A1842" s="0" t="n">
        <v>1839</v>
      </c>
      <c r="B1842" s="0" t="s">
        <v>90</v>
      </c>
      <c r="C1842" s="0" t="n">
        <v>0</v>
      </c>
      <c r="D1842" s="0" t="n">
        <v>129</v>
      </c>
      <c r="E1842" s="0" t="n">
        <v>2017</v>
      </c>
      <c r="F1842" s="0" t="s">
        <v>126</v>
      </c>
      <c r="G1842" s="0" t="n">
        <v>1</v>
      </c>
      <c r="H1842" s="0" t="n">
        <v>5</v>
      </c>
      <c r="I1842" s="0" t="n">
        <v>0</v>
      </c>
      <c r="J1842" s="0" t="n">
        <v>1</v>
      </c>
      <c r="K1842" s="0" t="n">
        <v>3</v>
      </c>
      <c r="L1842" s="0" t="n">
        <v>0</v>
      </c>
      <c r="M1842" s="0" t="n">
        <v>0</v>
      </c>
      <c r="N1842" s="0" t="s">
        <v>82</v>
      </c>
      <c r="O1842" s="0" t="s">
        <v>127</v>
      </c>
      <c r="P1842" s="0" t="s">
        <v>93</v>
      </c>
      <c r="Q1842" s="0" t="s">
        <v>94</v>
      </c>
      <c r="R1842" s="0" t="n">
        <v>0</v>
      </c>
      <c r="S1842" s="0" t="n">
        <v>0</v>
      </c>
      <c r="T1842" s="0" t="n">
        <v>0</v>
      </c>
      <c r="U1842" s="0" t="s">
        <v>109</v>
      </c>
      <c r="V1842" s="0" t="s">
        <v>109</v>
      </c>
      <c r="W1842" s="0" t="n">
        <v>0</v>
      </c>
      <c r="X1842" s="0" t="s">
        <v>86</v>
      </c>
      <c r="Y1842" s="0" t="n">
        <v>9</v>
      </c>
      <c r="AA1842" s="0" t="n">
        <v>0</v>
      </c>
      <c r="AB1842" s="0" t="s">
        <v>87</v>
      </c>
      <c r="AC1842" s="0" t="n">
        <v>135</v>
      </c>
      <c r="AD1842" s="0" t="n">
        <v>1</v>
      </c>
      <c r="AE1842" s="0" t="n">
        <v>3</v>
      </c>
      <c r="AF1842" s="0" t="s">
        <v>88</v>
      </c>
      <c r="AG1842" s="13" t="n">
        <v>42741</v>
      </c>
      <c r="AH1842" s="0" t="str">
        <f aca="false">B1842&amp;"|"&amp;C1842&amp;"|"&amp;D1842&amp;"|"&amp;E1842&amp;"|"&amp;F1842&amp;"|"&amp;G1842&amp;"|"&amp;H1842&amp;"|"&amp;I1842&amp;"|"&amp;J1842&amp;"|"&amp;K1842&amp;"|"&amp;L1842&amp;"|"&amp;M1842&amp;"|"&amp;N1842&amp;"|"&amp;O1842&amp;"|"&amp;P1842&amp;"|"&amp;Q1842&amp;"|"&amp;R1842&amp;"|"&amp;S1842&amp;"|"&amp;T1842&amp;"|"&amp;U1842&amp;"|"&amp;V1842&amp;"|"&amp;W1842&amp;"|"&amp;X1842&amp;"|"&amp;Y1842&amp;"|"&amp;Z1842&amp;"|"&amp;AA1842&amp;"|"&amp;AB1842&amp;"|"&amp;AC1842&amp;"|"&amp;AD1842&amp;"|"&amp;AE1842&amp;"|"&amp;AF1842&amp;"|"&amp;AG1842</f>
        <v>City Hotel|0|129|2017|January|1|5|0|1|3|0|0|BB|ARG|Online TA|TA/TO|0|0|0|D|D|0|No Deposit|9||0|Transient|135|1|3|Check-Out|42741</v>
      </c>
      <c r="AI1842" s="0" t="str">
        <f aca="false">IF(COUNTIF($AH$4:$AH$2603,AH1842)&gt;1,"Duplicate","Unique")</f>
        <v>Unique</v>
      </c>
      <c r="AJ1842" s="0" t="str">
        <f aca="false">IF(COUNTBLANK(B1842:AG1842)&gt;0,"Missing ("&amp;COUNTBLANK(B1842:AG1842)&amp;")","Complete")</f>
        <v>Missing (1)</v>
      </c>
    </row>
    <row r="1843" customFormat="false" ht="15" hidden="false" customHeight="false" outlineLevel="0" collapsed="false">
      <c r="A1843" s="14" t="n">
        <v>1840</v>
      </c>
      <c r="B1843" s="14" t="s">
        <v>80</v>
      </c>
      <c r="C1843" s="14" t="n">
        <v>0</v>
      </c>
      <c r="D1843" s="14" t="n">
        <v>1</v>
      </c>
      <c r="E1843" s="14" t="n">
        <v>2015</v>
      </c>
      <c r="F1843" s="14" t="s">
        <v>91</v>
      </c>
      <c r="G1843" s="14" t="n">
        <v>30</v>
      </c>
      <c r="H1843" s="14" t="n">
        <v>24</v>
      </c>
      <c r="I1843" s="14" t="n">
        <v>1</v>
      </c>
      <c r="J1843" s="14" t="n">
        <v>2</v>
      </c>
      <c r="K1843" s="14" t="n">
        <v>3</v>
      </c>
      <c r="L1843" s="14" t="n">
        <v>0</v>
      </c>
      <c r="M1843" s="14" t="n">
        <v>0</v>
      </c>
      <c r="N1843" s="14" t="s">
        <v>82</v>
      </c>
      <c r="O1843" s="14" t="s">
        <v>163</v>
      </c>
      <c r="P1843" s="14" t="s">
        <v>93</v>
      </c>
      <c r="Q1843" s="14" t="s">
        <v>94</v>
      </c>
      <c r="R1843" s="14" t="n">
        <v>0</v>
      </c>
      <c r="S1843" s="14" t="n">
        <v>0</v>
      </c>
      <c r="T1843" s="14" t="n">
        <v>0</v>
      </c>
      <c r="U1843" s="14" t="s">
        <v>144</v>
      </c>
      <c r="V1843" s="14" t="s">
        <v>144</v>
      </c>
      <c r="W1843" s="14" t="n">
        <v>2</v>
      </c>
      <c r="X1843" s="14" t="s">
        <v>86</v>
      </c>
      <c r="Y1843" s="14" t="n">
        <v>240</v>
      </c>
      <c r="Z1843" s="14"/>
      <c r="AA1843" s="14" t="n">
        <v>0</v>
      </c>
      <c r="AB1843" s="14" t="s">
        <v>87</v>
      </c>
      <c r="AC1843" s="14" t="n">
        <v>222.67</v>
      </c>
      <c r="AD1843" s="14" t="n">
        <v>0</v>
      </c>
      <c r="AE1843" s="14" t="n">
        <v>0</v>
      </c>
      <c r="AF1843" s="14" t="s">
        <v>88</v>
      </c>
      <c r="AG1843" s="15" t="n">
        <v>42212</v>
      </c>
      <c r="AH1843" s="14" t="str">
        <f aca="false">B1843&amp;"|"&amp;C1843&amp;"|"&amp;D1843&amp;"|"&amp;E1843&amp;"|"&amp;F1843&amp;"|"&amp;G1843&amp;"|"&amp;H1843&amp;"|"&amp;I1843&amp;"|"&amp;J1843&amp;"|"&amp;K1843&amp;"|"&amp;L1843&amp;"|"&amp;M1843&amp;"|"&amp;N1843&amp;"|"&amp;O1843&amp;"|"&amp;P1843&amp;"|"&amp;Q1843&amp;"|"&amp;R1843&amp;"|"&amp;S1843&amp;"|"&amp;T1843&amp;"|"&amp;U1843&amp;"|"&amp;V1843&amp;"|"&amp;W1843&amp;"|"&amp;X1843&amp;"|"&amp;Y1843&amp;"|"&amp;Z1843&amp;"|"&amp;AA1843&amp;"|"&amp;AB1843&amp;"|"&amp;AC1843&amp;"|"&amp;AD1843&amp;"|"&amp;AE1843&amp;"|"&amp;AF1843&amp;"|"&amp;AG1843</f>
        <v>Resort Hotel|0|1|2015|July|30|24|1|2|3|0|0|BB|RUS|Online TA|TA/TO|0|0|0|H|H|2|No Deposit|240||0|Transient|222.67|0|0|Check-Out|42212</v>
      </c>
      <c r="AI1843" s="14" t="str">
        <f aca="false">IF(COUNTIF($AH$4:$AH$2603,AH1843)&gt;1,"Duplicate","Unique")</f>
        <v>Unique</v>
      </c>
      <c r="AJ1843" s="14" t="str">
        <f aca="false">IF(COUNTBLANK(B1843:AG1843)&gt;0,"Missing ("&amp;COUNTBLANK(B1843:AG1843)&amp;")","Complete")</f>
        <v>Missing (1)</v>
      </c>
    </row>
    <row r="1844" customFormat="false" ht="15" hidden="false" customHeight="false" outlineLevel="0" collapsed="false">
      <c r="A1844" s="0" t="n">
        <v>1841</v>
      </c>
      <c r="B1844" s="0" t="s">
        <v>90</v>
      </c>
      <c r="C1844" s="0" t="n">
        <v>1</v>
      </c>
      <c r="D1844" s="0" t="n">
        <v>205</v>
      </c>
      <c r="E1844" s="0" t="n">
        <v>2016</v>
      </c>
      <c r="F1844" s="0" t="s">
        <v>121</v>
      </c>
      <c r="G1844" s="0" t="n">
        <v>23</v>
      </c>
      <c r="H1844" s="0" t="n">
        <v>29</v>
      </c>
      <c r="I1844" s="0" t="n">
        <v>2</v>
      </c>
      <c r="J1844" s="0" t="n">
        <v>1</v>
      </c>
      <c r="K1844" s="0" t="n">
        <v>2</v>
      </c>
      <c r="L1844" s="0" t="n">
        <v>0</v>
      </c>
      <c r="M1844" s="0" t="n">
        <v>0</v>
      </c>
      <c r="N1844" s="0" t="s">
        <v>82</v>
      </c>
      <c r="O1844" s="0" t="s">
        <v>92</v>
      </c>
      <c r="P1844" s="0" t="s">
        <v>99</v>
      </c>
      <c r="Q1844" s="0" t="s">
        <v>94</v>
      </c>
      <c r="R1844" s="0" t="n">
        <v>0</v>
      </c>
      <c r="S1844" s="0" t="n">
        <v>0</v>
      </c>
      <c r="T1844" s="0" t="n">
        <v>0</v>
      </c>
      <c r="U1844" s="0" t="s">
        <v>95</v>
      </c>
      <c r="V1844" s="0" t="s">
        <v>95</v>
      </c>
      <c r="W1844" s="0" t="n">
        <v>0</v>
      </c>
      <c r="X1844" s="0" t="s">
        <v>120</v>
      </c>
      <c r="Y1844" s="0" t="n">
        <v>26</v>
      </c>
      <c r="AA1844" s="0" t="n">
        <v>0</v>
      </c>
      <c r="AB1844" s="0" t="s">
        <v>87</v>
      </c>
      <c r="AC1844" s="0" t="n">
        <v>90</v>
      </c>
      <c r="AD1844" s="0" t="n">
        <v>0</v>
      </c>
      <c r="AE1844" s="0" t="n">
        <v>0</v>
      </c>
      <c r="AF1844" s="0" t="s">
        <v>96</v>
      </c>
      <c r="AG1844" s="13" t="n">
        <v>42388</v>
      </c>
      <c r="AH1844" s="0" t="str">
        <f aca="false">B1844&amp;"|"&amp;C1844&amp;"|"&amp;D1844&amp;"|"&amp;E1844&amp;"|"&amp;F1844&amp;"|"&amp;G1844&amp;"|"&amp;H1844&amp;"|"&amp;I1844&amp;"|"&amp;J1844&amp;"|"&amp;K1844&amp;"|"&amp;L1844&amp;"|"&amp;M1844&amp;"|"&amp;N1844&amp;"|"&amp;O1844&amp;"|"&amp;P1844&amp;"|"&amp;Q1844&amp;"|"&amp;R1844&amp;"|"&amp;S1844&amp;"|"&amp;T1844&amp;"|"&amp;U1844&amp;"|"&amp;V1844&amp;"|"&amp;W1844&amp;"|"&amp;X1844&amp;"|"&amp;Y1844&amp;"|"&amp;Z1844&amp;"|"&amp;AA1844&amp;"|"&amp;AB1844&amp;"|"&amp;AC1844&amp;"|"&amp;AD1844&amp;"|"&amp;AE1844&amp;"|"&amp;AF1844&amp;"|"&amp;AG1844</f>
        <v>City Hotel|1|205|2016|May|23|29|2|1|2|0|0|BB|PRT|Offline TA/TO|TA/TO|0|0|0|A|A|0|Non Refund|26||0|Transient|90|0|0|Canceled|42388</v>
      </c>
      <c r="AI1844" s="0" t="str">
        <f aca="false">IF(COUNTIF($AH$4:$AH$2603,AH1844)&gt;1,"Duplicate","Unique")</f>
        <v>Unique</v>
      </c>
      <c r="AJ1844" s="0" t="str">
        <f aca="false">IF(COUNTBLANK(B1844:AG1844)&gt;0,"Missing ("&amp;COUNTBLANK(B1844:AG1844)&amp;")","Complete")</f>
        <v>Missing (1)</v>
      </c>
    </row>
    <row r="1845" customFormat="false" ht="15" hidden="false" customHeight="false" outlineLevel="0" collapsed="false">
      <c r="A1845" s="14" t="n">
        <v>1842</v>
      </c>
      <c r="B1845" s="14" t="s">
        <v>90</v>
      </c>
      <c r="C1845" s="14" t="n">
        <v>0</v>
      </c>
      <c r="D1845" s="14" t="n">
        <v>47</v>
      </c>
      <c r="E1845" s="14" t="n">
        <v>2016</v>
      </c>
      <c r="F1845" s="14" t="s">
        <v>119</v>
      </c>
      <c r="G1845" s="14" t="n">
        <v>36</v>
      </c>
      <c r="H1845" s="14" t="n">
        <v>31</v>
      </c>
      <c r="I1845" s="14" t="n">
        <v>2</v>
      </c>
      <c r="J1845" s="14" t="n">
        <v>5</v>
      </c>
      <c r="K1845" s="14" t="n">
        <v>2</v>
      </c>
      <c r="L1845" s="14" t="n">
        <v>0</v>
      </c>
      <c r="M1845" s="14" t="n">
        <v>0</v>
      </c>
      <c r="N1845" s="14" t="s">
        <v>82</v>
      </c>
      <c r="O1845" s="14" t="s">
        <v>150</v>
      </c>
      <c r="P1845" s="14" t="s">
        <v>93</v>
      </c>
      <c r="Q1845" s="14" t="s">
        <v>94</v>
      </c>
      <c r="R1845" s="14" t="n">
        <v>0</v>
      </c>
      <c r="S1845" s="14" t="n">
        <v>0</v>
      </c>
      <c r="T1845" s="14" t="n">
        <v>0</v>
      </c>
      <c r="U1845" s="14" t="s">
        <v>109</v>
      </c>
      <c r="V1845" s="14" t="s">
        <v>109</v>
      </c>
      <c r="W1845" s="14" t="n">
        <v>0</v>
      </c>
      <c r="X1845" s="14" t="s">
        <v>86</v>
      </c>
      <c r="Y1845" s="14" t="n">
        <v>9</v>
      </c>
      <c r="Z1845" s="14"/>
      <c r="AA1845" s="14" t="n">
        <v>0</v>
      </c>
      <c r="AB1845" s="14" t="s">
        <v>87</v>
      </c>
      <c r="AC1845" s="14" t="n">
        <v>140.53</v>
      </c>
      <c r="AD1845" s="14" t="n">
        <v>0</v>
      </c>
      <c r="AE1845" s="14" t="n">
        <v>2</v>
      </c>
      <c r="AF1845" s="14" t="s">
        <v>88</v>
      </c>
      <c r="AG1845" s="15" t="n">
        <v>42620</v>
      </c>
      <c r="AH1845" s="14" t="str">
        <f aca="false">B1845&amp;"|"&amp;C1845&amp;"|"&amp;D1845&amp;"|"&amp;E1845&amp;"|"&amp;F1845&amp;"|"&amp;G1845&amp;"|"&amp;H1845&amp;"|"&amp;I1845&amp;"|"&amp;J1845&amp;"|"&amp;K1845&amp;"|"&amp;L1845&amp;"|"&amp;M1845&amp;"|"&amp;N1845&amp;"|"&amp;O1845&amp;"|"&amp;P1845&amp;"|"&amp;Q1845&amp;"|"&amp;R1845&amp;"|"&amp;S1845&amp;"|"&amp;T1845&amp;"|"&amp;U1845&amp;"|"&amp;V1845&amp;"|"&amp;W1845&amp;"|"&amp;X1845&amp;"|"&amp;Y1845&amp;"|"&amp;Z1845&amp;"|"&amp;AA1845&amp;"|"&amp;AB1845&amp;"|"&amp;AC1845&amp;"|"&amp;AD1845&amp;"|"&amp;AE1845&amp;"|"&amp;AF1845&amp;"|"&amp;AG1845</f>
        <v>City Hotel|0|47|2016|August|36|31|2|5|2|0|0|BB|NOR|Online TA|TA/TO|0|0|0|D|D|0|No Deposit|9||0|Transient|140.53|0|2|Check-Out|42620</v>
      </c>
      <c r="AI1845" s="14" t="str">
        <f aca="false">IF(COUNTIF($AH$4:$AH$2603,AH1845)&gt;1,"Duplicate","Unique")</f>
        <v>Unique</v>
      </c>
      <c r="AJ1845" s="14" t="str">
        <f aca="false">IF(COUNTBLANK(B1845:AG1845)&gt;0,"Missing ("&amp;COUNTBLANK(B1845:AG1845)&amp;")","Complete")</f>
        <v>Missing (1)</v>
      </c>
    </row>
    <row r="1846" customFormat="false" ht="15" hidden="false" customHeight="false" outlineLevel="0" collapsed="false">
      <c r="A1846" s="0" t="n">
        <v>1843</v>
      </c>
      <c r="B1846" s="0" t="s">
        <v>80</v>
      </c>
      <c r="C1846" s="0" t="n">
        <v>0</v>
      </c>
      <c r="D1846" s="0" t="n">
        <v>4</v>
      </c>
      <c r="E1846" s="0" t="n">
        <v>2016</v>
      </c>
      <c r="F1846" s="0" t="s">
        <v>118</v>
      </c>
      <c r="G1846" s="0" t="n">
        <v>9</v>
      </c>
      <c r="H1846" s="0" t="n">
        <v>26</v>
      </c>
      <c r="I1846" s="0" t="n">
        <v>1</v>
      </c>
      <c r="J1846" s="0" t="n">
        <v>2</v>
      </c>
      <c r="K1846" s="0" t="n">
        <v>2</v>
      </c>
      <c r="L1846" s="0" t="n">
        <v>1</v>
      </c>
      <c r="M1846" s="0" t="n">
        <v>0</v>
      </c>
      <c r="N1846" s="0" t="s">
        <v>112</v>
      </c>
      <c r="O1846" s="0" t="s">
        <v>115</v>
      </c>
      <c r="P1846" s="0" t="s">
        <v>99</v>
      </c>
      <c r="Q1846" s="0" t="s">
        <v>94</v>
      </c>
      <c r="R1846" s="0" t="n">
        <v>0</v>
      </c>
      <c r="S1846" s="0" t="n">
        <v>0</v>
      </c>
      <c r="T1846" s="0" t="n">
        <v>0</v>
      </c>
      <c r="U1846" s="0" t="s">
        <v>109</v>
      </c>
      <c r="V1846" s="0" t="s">
        <v>124</v>
      </c>
      <c r="W1846" s="0" t="n">
        <v>0</v>
      </c>
      <c r="X1846" s="0" t="s">
        <v>86</v>
      </c>
      <c r="Y1846" s="0" t="n">
        <v>196</v>
      </c>
      <c r="AA1846" s="0" t="n">
        <v>0</v>
      </c>
      <c r="AB1846" s="0" t="s">
        <v>87</v>
      </c>
      <c r="AC1846" s="0" t="n">
        <v>73</v>
      </c>
      <c r="AD1846" s="0" t="n">
        <v>0</v>
      </c>
      <c r="AE1846" s="0" t="n">
        <v>1</v>
      </c>
      <c r="AF1846" s="0" t="s">
        <v>88</v>
      </c>
      <c r="AG1846" s="13" t="n">
        <v>42429</v>
      </c>
      <c r="AH1846" s="0" t="str">
        <f aca="false">B1846&amp;"|"&amp;C1846&amp;"|"&amp;D1846&amp;"|"&amp;E1846&amp;"|"&amp;F1846&amp;"|"&amp;G1846&amp;"|"&amp;H1846&amp;"|"&amp;I1846&amp;"|"&amp;J1846&amp;"|"&amp;K1846&amp;"|"&amp;L1846&amp;"|"&amp;M1846&amp;"|"&amp;N1846&amp;"|"&amp;O1846&amp;"|"&amp;P1846&amp;"|"&amp;Q1846&amp;"|"&amp;R1846&amp;"|"&amp;S1846&amp;"|"&amp;T1846&amp;"|"&amp;U1846&amp;"|"&amp;V1846&amp;"|"&amp;W1846&amp;"|"&amp;X1846&amp;"|"&amp;Y1846&amp;"|"&amp;Z1846&amp;"|"&amp;AA1846&amp;"|"&amp;AB1846&amp;"|"&amp;AC1846&amp;"|"&amp;AD1846&amp;"|"&amp;AE1846&amp;"|"&amp;AF1846&amp;"|"&amp;AG1846</f>
        <v>Resort Hotel|0|4|2016|February|9|26|1|2|2|1|0|HB|ESP|Offline TA/TO|TA/TO|0|0|0|D|E|0|No Deposit|196||0|Transient|73|0|1|Check-Out|42429</v>
      </c>
      <c r="AI1846" s="0" t="str">
        <f aca="false">IF(COUNTIF($AH$4:$AH$2603,AH1846)&gt;1,"Duplicate","Unique")</f>
        <v>Unique</v>
      </c>
      <c r="AJ1846" s="0" t="str">
        <f aca="false">IF(COUNTBLANK(B1846:AG1846)&gt;0,"Missing ("&amp;COUNTBLANK(B1846:AG1846)&amp;")","Complete")</f>
        <v>Missing (1)</v>
      </c>
    </row>
    <row r="1847" customFormat="false" ht="15" hidden="false" customHeight="false" outlineLevel="0" collapsed="false">
      <c r="A1847" s="14" t="n">
        <v>1844</v>
      </c>
      <c r="B1847" s="14" t="s">
        <v>90</v>
      </c>
      <c r="C1847" s="14" t="n">
        <v>0</v>
      </c>
      <c r="D1847" s="14" t="n">
        <v>34</v>
      </c>
      <c r="E1847" s="14" t="n">
        <v>2017</v>
      </c>
      <c r="F1847" s="14" t="s">
        <v>103</v>
      </c>
      <c r="G1847" s="14" t="n">
        <v>10</v>
      </c>
      <c r="H1847" s="14" t="n">
        <v>10</v>
      </c>
      <c r="I1847" s="14" t="n">
        <v>1</v>
      </c>
      <c r="J1847" s="14" t="n">
        <v>2</v>
      </c>
      <c r="K1847" s="14" t="n">
        <v>2</v>
      </c>
      <c r="L1847" s="14" t="n">
        <v>0</v>
      </c>
      <c r="M1847" s="14" t="n">
        <v>0</v>
      </c>
      <c r="N1847" s="14" t="s">
        <v>82</v>
      </c>
      <c r="O1847" s="14" t="s">
        <v>83</v>
      </c>
      <c r="P1847" s="14" t="s">
        <v>93</v>
      </c>
      <c r="Q1847" s="14" t="s">
        <v>94</v>
      </c>
      <c r="R1847" s="14" t="n">
        <v>0</v>
      </c>
      <c r="S1847" s="14" t="n">
        <v>0</v>
      </c>
      <c r="T1847" s="14" t="n">
        <v>0</v>
      </c>
      <c r="U1847" s="14" t="s">
        <v>109</v>
      </c>
      <c r="V1847" s="14" t="s">
        <v>109</v>
      </c>
      <c r="W1847" s="14" t="n">
        <v>0</v>
      </c>
      <c r="X1847" s="14" t="s">
        <v>86</v>
      </c>
      <c r="Y1847" s="14" t="n">
        <v>7</v>
      </c>
      <c r="Z1847" s="14"/>
      <c r="AA1847" s="14" t="n">
        <v>0</v>
      </c>
      <c r="AB1847" s="14" t="s">
        <v>87</v>
      </c>
      <c r="AC1847" s="14" t="n">
        <v>95.99</v>
      </c>
      <c r="AD1847" s="14" t="n">
        <v>0</v>
      </c>
      <c r="AE1847" s="14" t="n">
        <v>1</v>
      </c>
      <c r="AF1847" s="14" t="s">
        <v>88</v>
      </c>
      <c r="AG1847" s="15" t="n">
        <v>42807</v>
      </c>
      <c r="AH1847" s="14" t="str">
        <f aca="false">B1847&amp;"|"&amp;C1847&amp;"|"&amp;D1847&amp;"|"&amp;E1847&amp;"|"&amp;F1847&amp;"|"&amp;G1847&amp;"|"&amp;H1847&amp;"|"&amp;I1847&amp;"|"&amp;J1847&amp;"|"&amp;K1847&amp;"|"&amp;L1847&amp;"|"&amp;M1847&amp;"|"&amp;N1847&amp;"|"&amp;O1847&amp;"|"&amp;P1847&amp;"|"&amp;Q1847&amp;"|"&amp;R1847&amp;"|"&amp;S1847&amp;"|"&amp;T1847&amp;"|"&amp;U1847&amp;"|"&amp;V1847&amp;"|"&amp;W1847&amp;"|"&amp;X1847&amp;"|"&amp;Y1847&amp;"|"&amp;Z1847&amp;"|"&amp;AA1847&amp;"|"&amp;AB1847&amp;"|"&amp;AC1847&amp;"|"&amp;AD1847&amp;"|"&amp;AE1847&amp;"|"&amp;AF1847&amp;"|"&amp;AG1847</f>
        <v>City Hotel|0|34|2017|March|10|10|1|2|2|0|0|BB|GBR|Online TA|TA/TO|0|0|0|D|D|0|No Deposit|7||0|Transient|95.99|0|1|Check-Out|42807</v>
      </c>
      <c r="AI1847" s="14" t="str">
        <f aca="false">IF(COUNTIF($AH$4:$AH$2603,AH1847)&gt;1,"Duplicate","Unique")</f>
        <v>Unique</v>
      </c>
      <c r="AJ1847" s="14" t="str">
        <f aca="false">IF(COUNTBLANK(B1847:AG1847)&gt;0,"Missing ("&amp;COUNTBLANK(B1847:AG1847)&amp;")","Complete")</f>
        <v>Missing (1)</v>
      </c>
    </row>
    <row r="1848" customFormat="false" ht="15" hidden="false" customHeight="false" outlineLevel="0" collapsed="false">
      <c r="A1848" s="0" t="n">
        <v>1845</v>
      </c>
      <c r="B1848" s="0" t="s">
        <v>80</v>
      </c>
      <c r="C1848" s="0" t="n">
        <v>0</v>
      </c>
      <c r="D1848" s="0" t="n">
        <v>139</v>
      </c>
      <c r="E1848" s="0" t="n">
        <v>2015</v>
      </c>
      <c r="F1848" s="0" t="s">
        <v>91</v>
      </c>
      <c r="G1848" s="0" t="n">
        <v>28</v>
      </c>
      <c r="H1848" s="0" t="n">
        <v>8</v>
      </c>
      <c r="I1848" s="0" t="n">
        <v>2</v>
      </c>
      <c r="J1848" s="0" t="n">
        <v>6</v>
      </c>
      <c r="K1848" s="0" t="n">
        <v>2</v>
      </c>
      <c r="L1848" s="0" t="n">
        <v>1</v>
      </c>
      <c r="M1848" s="0" t="n">
        <v>0</v>
      </c>
      <c r="N1848" s="0" t="s">
        <v>112</v>
      </c>
      <c r="O1848" s="0" t="s">
        <v>92</v>
      </c>
      <c r="P1848" s="0" t="s">
        <v>84</v>
      </c>
      <c r="Q1848" s="0" t="s">
        <v>84</v>
      </c>
      <c r="R1848" s="0" t="n">
        <v>0</v>
      </c>
      <c r="S1848" s="0" t="n">
        <v>0</v>
      </c>
      <c r="T1848" s="0" t="n">
        <v>0</v>
      </c>
      <c r="U1848" s="0" t="s">
        <v>95</v>
      </c>
      <c r="V1848" s="0" t="s">
        <v>95</v>
      </c>
      <c r="W1848" s="0" t="n">
        <v>2</v>
      </c>
      <c r="X1848" s="0" t="s">
        <v>86</v>
      </c>
      <c r="Y1848" s="0" t="n">
        <v>250</v>
      </c>
      <c r="AA1848" s="0" t="n">
        <v>0</v>
      </c>
      <c r="AB1848" s="0" t="s">
        <v>87</v>
      </c>
      <c r="AC1848" s="0" t="n">
        <v>107.2</v>
      </c>
      <c r="AD1848" s="0" t="n">
        <v>0</v>
      </c>
      <c r="AE1848" s="0" t="n">
        <v>1</v>
      </c>
      <c r="AF1848" s="0" t="s">
        <v>88</v>
      </c>
      <c r="AG1848" s="13" t="n">
        <v>42201</v>
      </c>
      <c r="AH1848" s="0" t="str">
        <f aca="false">B1848&amp;"|"&amp;C1848&amp;"|"&amp;D1848&amp;"|"&amp;E1848&amp;"|"&amp;F1848&amp;"|"&amp;G1848&amp;"|"&amp;H1848&amp;"|"&amp;I1848&amp;"|"&amp;J1848&amp;"|"&amp;K1848&amp;"|"&amp;L1848&amp;"|"&amp;M1848&amp;"|"&amp;N1848&amp;"|"&amp;O1848&amp;"|"&amp;P1848&amp;"|"&amp;Q1848&amp;"|"&amp;R1848&amp;"|"&amp;S1848&amp;"|"&amp;T1848&amp;"|"&amp;U1848&amp;"|"&amp;V1848&amp;"|"&amp;W1848&amp;"|"&amp;X1848&amp;"|"&amp;Y1848&amp;"|"&amp;Z1848&amp;"|"&amp;AA1848&amp;"|"&amp;AB1848&amp;"|"&amp;AC1848&amp;"|"&amp;AD1848&amp;"|"&amp;AE1848&amp;"|"&amp;AF1848&amp;"|"&amp;AG1848</f>
        <v>Resort Hotel|0|139|2015|July|28|8|2|6|2|1|0|HB|PRT|Direct|Direct|0|0|0|A|A|2|No Deposit|250||0|Transient|107.2|0|1|Check-Out|42201</v>
      </c>
      <c r="AI1848" s="0" t="str">
        <f aca="false">IF(COUNTIF($AH$4:$AH$2603,AH1848)&gt;1,"Duplicate","Unique")</f>
        <v>Unique</v>
      </c>
      <c r="AJ1848" s="0" t="str">
        <f aca="false">IF(COUNTBLANK(B1848:AG1848)&gt;0,"Missing ("&amp;COUNTBLANK(B1848:AG1848)&amp;")","Complete")</f>
        <v>Missing (1)</v>
      </c>
    </row>
    <row r="1849" customFormat="false" ht="15" hidden="false" customHeight="false" outlineLevel="0" collapsed="false">
      <c r="A1849" s="14" t="n">
        <v>1846</v>
      </c>
      <c r="B1849" s="14" t="s">
        <v>80</v>
      </c>
      <c r="C1849" s="14" t="n">
        <v>0</v>
      </c>
      <c r="D1849" s="14" t="n">
        <v>2</v>
      </c>
      <c r="E1849" s="14" t="n">
        <v>2017</v>
      </c>
      <c r="F1849" s="14" t="s">
        <v>126</v>
      </c>
      <c r="G1849" s="14" t="n">
        <v>4</v>
      </c>
      <c r="H1849" s="14" t="n">
        <v>25</v>
      </c>
      <c r="I1849" s="14" t="n">
        <v>0</v>
      </c>
      <c r="J1849" s="14" t="n">
        <v>1</v>
      </c>
      <c r="K1849" s="14" t="n">
        <v>1</v>
      </c>
      <c r="L1849" s="14" t="n">
        <v>0</v>
      </c>
      <c r="M1849" s="14" t="n">
        <v>0</v>
      </c>
      <c r="N1849" s="14" t="s">
        <v>82</v>
      </c>
      <c r="O1849" s="14"/>
      <c r="P1849" s="14" t="s">
        <v>84</v>
      </c>
      <c r="Q1849" s="14" t="s">
        <v>84</v>
      </c>
      <c r="R1849" s="14" t="n">
        <v>0</v>
      </c>
      <c r="S1849" s="14" t="n">
        <v>0</v>
      </c>
      <c r="T1849" s="14" t="n">
        <v>2</v>
      </c>
      <c r="U1849" s="14" t="s">
        <v>95</v>
      </c>
      <c r="V1849" s="14" t="s">
        <v>95</v>
      </c>
      <c r="W1849" s="14" t="n">
        <v>0</v>
      </c>
      <c r="X1849" s="14" t="s">
        <v>86</v>
      </c>
      <c r="Y1849" s="14"/>
      <c r="Z1849" s="14" t="n">
        <v>224</v>
      </c>
      <c r="AA1849" s="14" t="n">
        <v>0</v>
      </c>
      <c r="AB1849" s="14" t="s">
        <v>87</v>
      </c>
      <c r="AC1849" s="14" t="n">
        <v>35</v>
      </c>
      <c r="AD1849" s="14" t="n">
        <v>0</v>
      </c>
      <c r="AE1849" s="14" t="n">
        <v>1</v>
      </c>
      <c r="AF1849" s="14" t="s">
        <v>88</v>
      </c>
      <c r="AG1849" s="15" t="n">
        <v>42761</v>
      </c>
      <c r="AH1849" s="14" t="str">
        <f aca="false">B1849&amp;"|"&amp;C1849&amp;"|"&amp;D1849&amp;"|"&amp;E1849&amp;"|"&amp;F1849&amp;"|"&amp;G1849&amp;"|"&amp;H1849&amp;"|"&amp;I1849&amp;"|"&amp;J1849&amp;"|"&amp;K1849&amp;"|"&amp;L1849&amp;"|"&amp;M1849&amp;"|"&amp;N1849&amp;"|"&amp;O1849&amp;"|"&amp;P1849&amp;"|"&amp;Q1849&amp;"|"&amp;R1849&amp;"|"&amp;S1849&amp;"|"&amp;T1849&amp;"|"&amp;U1849&amp;"|"&amp;V1849&amp;"|"&amp;W1849&amp;"|"&amp;X1849&amp;"|"&amp;Y1849&amp;"|"&amp;Z1849&amp;"|"&amp;AA1849&amp;"|"&amp;AB1849&amp;"|"&amp;AC1849&amp;"|"&amp;AD1849&amp;"|"&amp;AE1849&amp;"|"&amp;AF1849&amp;"|"&amp;AG1849</f>
        <v>Resort Hotel|0|2|2017|January|4|25|0|1|1|0|0|BB||Direct|Direct|0|0|2|A|A|0|No Deposit||224|0|Transient|35|0|1|Check-Out|42761</v>
      </c>
      <c r="AI1849" s="14" t="str">
        <f aca="false">IF(COUNTIF($AH$4:$AH$2603,AH1849)&gt;1,"Duplicate","Unique")</f>
        <v>Unique</v>
      </c>
      <c r="AJ1849" s="14" t="str">
        <f aca="false">IF(COUNTBLANK(B1849:AG1849)&gt;0,"Missing ("&amp;COUNTBLANK(B1849:AG1849)&amp;")","Complete")</f>
        <v>Missing (2)</v>
      </c>
    </row>
    <row r="1850" customFormat="false" ht="15" hidden="false" customHeight="false" outlineLevel="0" collapsed="false">
      <c r="A1850" s="0" t="n">
        <v>1847</v>
      </c>
      <c r="B1850" s="0" t="s">
        <v>90</v>
      </c>
      <c r="C1850" s="0" t="n">
        <v>1</v>
      </c>
      <c r="D1850" s="0" t="n">
        <v>443</v>
      </c>
      <c r="E1850" s="0" t="n">
        <v>2016</v>
      </c>
      <c r="F1850" s="0" t="s">
        <v>111</v>
      </c>
      <c r="G1850" s="0" t="n">
        <v>41</v>
      </c>
      <c r="H1850" s="0" t="n">
        <v>7</v>
      </c>
      <c r="I1850" s="0" t="n">
        <v>0</v>
      </c>
      <c r="J1850" s="0" t="n">
        <v>2</v>
      </c>
      <c r="K1850" s="0" t="n">
        <v>2</v>
      </c>
      <c r="L1850" s="0" t="n">
        <v>0</v>
      </c>
      <c r="M1850" s="0" t="n">
        <v>0</v>
      </c>
      <c r="N1850" s="0" t="s">
        <v>82</v>
      </c>
      <c r="O1850" s="0" t="s">
        <v>92</v>
      </c>
      <c r="P1850" s="0" t="s">
        <v>116</v>
      </c>
      <c r="Q1850" s="0" t="s">
        <v>94</v>
      </c>
      <c r="R1850" s="0" t="n">
        <v>0</v>
      </c>
      <c r="S1850" s="0" t="n">
        <v>0</v>
      </c>
      <c r="T1850" s="0" t="n">
        <v>0</v>
      </c>
      <c r="U1850" s="0" t="s">
        <v>95</v>
      </c>
      <c r="V1850" s="0" t="s">
        <v>95</v>
      </c>
      <c r="W1850" s="0" t="n">
        <v>0</v>
      </c>
      <c r="X1850" s="0" t="s">
        <v>120</v>
      </c>
      <c r="Y1850" s="0" t="n">
        <v>1</v>
      </c>
      <c r="AA1850" s="0" t="n">
        <v>391</v>
      </c>
      <c r="AB1850" s="0" t="s">
        <v>87</v>
      </c>
      <c r="AC1850" s="0" t="n">
        <v>65</v>
      </c>
      <c r="AD1850" s="0" t="n">
        <v>0</v>
      </c>
      <c r="AE1850" s="0" t="n">
        <v>0</v>
      </c>
      <c r="AF1850" s="0" t="s">
        <v>96</v>
      </c>
      <c r="AG1850" s="13" t="n">
        <v>42633</v>
      </c>
      <c r="AH1850" s="0" t="str">
        <f aca="false">B1850&amp;"|"&amp;C1850&amp;"|"&amp;D1850&amp;"|"&amp;E1850&amp;"|"&amp;F1850&amp;"|"&amp;G1850&amp;"|"&amp;H1850&amp;"|"&amp;I1850&amp;"|"&amp;J1850&amp;"|"&amp;K1850&amp;"|"&amp;L1850&amp;"|"&amp;M1850&amp;"|"&amp;N1850&amp;"|"&amp;O1850&amp;"|"&amp;P1850&amp;"|"&amp;Q1850&amp;"|"&amp;R1850&amp;"|"&amp;S1850&amp;"|"&amp;T1850&amp;"|"&amp;U1850&amp;"|"&amp;V1850&amp;"|"&amp;W1850&amp;"|"&amp;X1850&amp;"|"&amp;Y1850&amp;"|"&amp;Z1850&amp;"|"&amp;AA1850&amp;"|"&amp;AB1850&amp;"|"&amp;AC1850&amp;"|"&amp;AD1850&amp;"|"&amp;AE1850&amp;"|"&amp;AF1850&amp;"|"&amp;AG1850</f>
        <v>City Hotel|1|443|2016|October|41|7|0|2|2|0|0|BB|PRT|Groups|TA/TO|0|0|0|A|A|0|Non Refund|1||391|Transient|65|0|0|Canceled|42633</v>
      </c>
      <c r="AI1850" s="0" t="str">
        <f aca="false">IF(COUNTIF($AH$4:$AH$2603,AH1850)&gt;1,"Duplicate","Unique")</f>
        <v>Duplicate</v>
      </c>
      <c r="AJ1850" s="0" t="str">
        <f aca="false">IF(COUNTBLANK(B1850:AG1850)&gt;0,"Missing ("&amp;COUNTBLANK(B1850:AG1850)&amp;")","Complete")</f>
        <v>Missing (1)</v>
      </c>
    </row>
    <row r="1851" customFormat="false" ht="15" hidden="false" customHeight="false" outlineLevel="0" collapsed="false">
      <c r="A1851" s="14" t="n">
        <v>1848</v>
      </c>
      <c r="B1851" s="14" t="s">
        <v>80</v>
      </c>
      <c r="C1851" s="14" t="n">
        <v>0</v>
      </c>
      <c r="D1851" s="14" t="n">
        <v>9</v>
      </c>
      <c r="E1851" s="14" t="n">
        <v>2017</v>
      </c>
      <c r="F1851" s="14" t="s">
        <v>118</v>
      </c>
      <c r="G1851" s="14" t="n">
        <v>5</v>
      </c>
      <c r="H1851" s="14" t="n">
        <v>4</v>
      </c>
      <c r="I1851" s="14" t="n">
        <v>2</v>
      </c>
      <c r="J1851" s="14" t="n">
        <v>5</v>
      </c>
      <c r="K1851" s="14" t="n">
        <v>2</v>
      </c>
      <c r="L1851" s="14" t="n">
        <v>0</v>
      </c>
      <c r="M1851" s="14" t="n">
        <v>0</v>
      </c>
      <c r="N1851" s="14" t="s">
        <v>82</v>
      </c>
      <c r="O1851" s="14" t="s">
        <v>83</v>
      </c>
      <c r="P1851" s="14" t="s">
        <v>99</v>
      </c>
      <c r="Q1851" s="14" t="s">
        <v>94</v>
      </c>
      <c r="R1851" s="14" t="n">
        <v>0</v>
      </c>
      <c r="S1851" s="14" t="n">
        <v>0</v>
      </c>
      <c r="T1851" s="14" t="n">
        <v>0</v>
      </c>
      <c r="U1851" s="14" t="s">
        <v>109</v>
      </c>
      <c r="V1851" s="14" t="s">
        <v>109</v>
      </c>
      <c r="W1851" s="14" t="n">
        <v>0</v>
      </c>
      <c r="X1851" s="14" t="s">
        <v>86</v>
      </c>
      <c r="Y1851" s="14" t="n">
        <v>177</v>
      </c>
      <c r="Z1851" s="14"/>
      <c r="AA1851" s="14" t="n">
        <v>0</v>
      </c>
      <c r="AB1851" s="14" t="s">
        <v>87</v>
      </c>
      <c r="AC1851" s="14" t="n">
        <v>49</v>
      </c>
      <c r="AD1851" s="14" t="n">
        <v>1</v>
      </c>
      <c r="AE1851" s="14" t="n">
        <v>0</v>
      </c>
      <c r="AF1851" s="14" t="s">
        <v>88</v>
      </c>
      <c r="AG1851" s="15" t="n">
        <v>42777</v>
      </c>
      <c r="AH1851" s="14" t="str">
        <f aca="false">B1851&amp;"|"&amp;C1851&amp;"|"&amp;D1851&amp;"|"&amp;E1851&amp;"|"&amp;F1851&amp;"|"&amp;G1851&amp;"|"&amp;H1851&amp;"|"&amp;I1851&amp;"|"&amp;J1851&amp;"|"&amp;K1851&amp;"|"&amp;L1851&amp;"|"&amp;M1851&amp;"|"&amp;N1851&amp;"|"&amp;O1851&amp;"|"&amp;P1851&amp;"|"&amp;Q1851&amp;"|"&amp;R1851&amp;"|"&amp;S1851&amp;"|"&amp;T1851&amp;"|"&amp;U1851&amp;"|"&amp;V1851&amp;"|"&amp;W1851&amp;"|"&amp;X1851&amp;"|"&amp;Y1851&amp;"|"&amp;Z1851&amp;"|"&amp;AA1851&amp;"|"&amp;AB1851&amp;"|"&amp;AC1851&amp;"|"&amp;AD1851&amp;"|"&amp;AE1851&amp;"|"&amp;AF1851&amp;"|"&amp;AG1851</f>
        <v>Resort Hotel|0|9|2017|February|5|4|2|5|2|0|0|BB|GBR|Offline TA/TO|TA/TO|0|0|0|D|D|0|No Deposit|177||0|Transient|49|1|0|Check-Out|42777</v>
      </c>
      <c r="AI1851" s="14" t="str">
        <f aca="false">IF(COUNTIF($AH$4:$AH$2603,AH1851)&gt;1,"Duplicate","Unique")</f>
        <v>Unique</v>
      </c>
      <c r="AJ1851" s="14" t="str">
        <f aca="false">IF(COUNTBLANK(B1851:AG1851)&gt;0,"Missing ("&amp;COUNTBLANK(B1851:AG1851)&amp;")","Complete")</f>
        <v>Missing (1)</v>
      </c>
    </row>
    <row r="1852" customFormat="false" ht="15" hidden="false" customHeight="false" outlineLevel="0" collapsed="false">
      <c r="A1852" s="0" t="n">
        <v>1849</v>
      </c>
      <c r="B1852" s="0" t="s">
        <v>90</v>
      </c>
      <c r="C1852" s="0" t="n">
        <v>1</v>
      </c>
      <c r="D1852" s="0" t="n">
        <v>420</v>
      </c>
      <c r="E1852" s="0" t="n">
        <v>2016</v>
      </c>
      <c r="F1852" s="0" t="s">
        <v>114</v>
      </c>
      <c r="G1852" s="0" t="n">
        <v>36</v>
      </c>
      <c r="H1852" s="0" t="n">
        <v>3</v>
      </c>
      <c r="I1852" s="0" t="n">
        <v>2</v>
      </c>
      <c r="J1852" s="0" t="n">
        <v>2</v>
      </c>
      <c r="K1852" s="0" t="n">
        <v>2</v>
      </c>
      <c r="L1852" s="0" t="n">
        <v>0</v>
      </c>
      <c r="M1852" s="0" t="n">
        <v>0</v>
      </c>
      <c r="N1852" s="0" t="s">
        <v>82</v>
      </c>
      <c r="O1852" s="0" t="s">
        <v>92</v>
      </c>
      <c r="P1852" s="0" t="s">
        <v>116</v>
      </c>
      <c r="Q1852" s="0" t="s">
        <v>94</v>
      </c>
      <c r="R1852" s="0" t="n">
        <v>0</v>
      </c>
      <c r="S1852" s="0" t="n">
        <v>0</v>
      </c>
      <c r="T1852" s="0" t="n">
        <v>0</v>
      </c>
      <c r="U1852" s="0" t="s">
        <v>95</v>
      </c>
      <c r="V1852" s="0" t="s">
        <v>95</v>
      </c>
      <c r="W1852" s="0" t="n">
        <v>0</v>
      </c>
      <c r="X1852" s="0" t="s">
        <v>120</v>
      </c>
      <c r="Y1852" s="0" t="n">
        <v>35</v>
      </c>
      <c r="AA1852" s="0" t="n">
        <v>0</v>
      </c>
      <c r="AB1852" s="0" t="s">
        <v>87</v>
      </c>
      <c r="AC1852" s="0" t="n">
        <v>75</v>
      </c>
      <c r="AD1852" s="0" t="n">
        <v>0</v>
      </c>
      <c r="AE1852" s="0" t="n">
        <v>0</v>
      </c>
      <c r="AF1852" s="0" t="s">
        <v>96</v>
      </c>
      <c r="AG1852" s="13" t="n">
        <v>42289</v>
      </c>
      <c r="AH1852" s="0" t="str">
        <f aca="false">B1852&amp;"|"&amp;C1852&amp;"|"&amp;D1852&amp;"|"&amp;E1852&amp;"|"&amp;F1852&amp;"|"&amp;G1852&amp;"|"&amp;H1852&amp;"|"&amp;I1852&amp;"|"&amp;J1852&amp;"|"&amp;K1852&amp;"|"&amp;L1852&amp;"|"&amp;M1852&amp;"|"&amp;N1852&amp;"|"&amp;O1852&amp;"|"&amp;P1852&amp;"|"&amp;Q1852&amp;"|"&amp;R1852&amp;"|"&amp;S1852&amp;"|"&amp;T1852&amp;"|"&amp;U1852&amp;"|"&amp;V1852&amp;"|"&amp;W1852&amp;"|"&amp;X1852&amp;"|"&amp;Y1852&amp;"|"&amp;Z1852&amp;"|"&amp;AA1852&amp;"|"&amp;AB1852&amp;"|"&amp;AC1852&amp;"|"&amp;AD1852&amp;"|"&amp;AE1852&amp;"|"&amp;AF1852&amp;"|"&amp;AG1852</f>
        <v>City Hotel|1|420|2016|September|36|3|2|2|2|0|0|BB|PRT|Groups|TA/TO|0|0|0|A|A|0|Non Refund|35||0|Transient|75|0|0|Canceled|42289</v>
      </c>
      <c r="AI1852" s="0" t="str">
        <f aca="false">IF(COUNTIF($AH$4:$AH$2603,AH1852)&gt;1,"Duplicate","Unique")</f>
        <v>Duplicate</v>
      </c>
      <c r="AJ1852" s="0" t="str">
        <f aca="false">IF(COUNTBLANK(B1852:AG1852)&gt;0,"Missing ("&amp;COUNTBLANK(B1852:AG1852)&amp;")","Complete")</f>
        <v>Missing (1)</v>
      </c>
    </row>
    <row r="1853" customFormat="false" ht="15" hidden="false" customHeight="false" outlineLevel="0" collapsed="false">
      <c r="A1853" s="14" t="n">
        <v>1850</v>
      </c>
      <c r="B1853" s="14" t="s">
        <v>90</v>
      </c>
      <c r="C1853" s="14" t="n">
        <v>0</v>
      </c>
      <c r="D1853" s="14" t="n">
        <v>237</v>
      </c>
      <c r="E1853" s="14" t="n">
        <v>2015</v>
      </c>
      <c r="F1853" s="14" t="s">
        <v>114</v>
      </c>
      <c r="G1853" s="14" t="n">
        <v>38</v>
      </c>
      <c r="H1853" s="14" t="n">
        <v>14</v>
      </c>
      <c r="I1853" s="14" t="n">
        <v>1</v>
      </c>
      <c r="J1853" s="14" t="n">
        <v>2</v>
      </c>
      <c r="K1853" s="14" t="n">
        <v>1</v>
      </c>
      <c r="L1853" s="14" t="n">
        <v>0</v>
      </c>
      <c r="M1853" s="14" t="n">
        <v>0</v>
      </c>
      <c r="N1853" s="14" t="s">
        <v>82</v>
      </c>
      <c r="O1853" s="14" t="s">
        <v>108</v>
      </c>
      <c r="P1853" s="14" t="s">
        <v>93</v>
      </c>
      <c r="Q1853" s="14" t="s">
        <v>94</v>
      </c>
      <c r="R1853" s="14" t="n">
        <v>0</v>
      </c>
      <c r="S1853" s="14" t="n">
        <v>0</v>
      </c>
      <c r="T1853" s="14" t="n">
        <v>0</v>
      </c>
      <c r="U1853" s="14" t="s">
        <v>95</v>
      </c>
      <c r="V1853" s="14" t="s">
        <v>95</v>
      </c>
      <c r="W1853" s="14" t="n">
        <v>0</v>
      </c>
      <c r="X1853" s="14" t="s">
        <v>86</v>
      </c>
      <c r="Y1853" s="14" t="n">
        <v>9</v>
      </c>
      <c r="Z1853" s="14"/>
      <c r="AA1853" s="14" t="n">
        <v>0</v>
      </c>
      <c r="AB1853" s="14" t="s">
        <v>101</v>
      </c>
      <c r="AC1853" s="14" t="n">
        <v>80.75</v>
      </c>
      <c r="AD1853" s="14" t="n">
        <v>0</v>
      </c>
      <c r="AE1853" s="14" t="n">
        <v>0</v>
      </c>
      <c r="AF1853" s="14" t="s">
        <v>88</v>
      </c>
      <c r="AG1853" s="15" t="n">
        <v>42264</v>
      </c>
      <c r="AH1853" s="14" t="str">
        <f aca="false">B1853&amp;"|"&amp;C1853&amp;"|"&amp;D1853&amp;"|"&amp;E1853&amp;"|"&amp;F1853&amp;"|"&amp;G1853&amp;"|"&amp;H1853&amp;"|"&amp;I1853&amp;"|"&amp;J1853&amp;"|"&amp;K1853&amp;"|"&amp;L1853&amp;"|"&amp;M1853&amp;"|"&amp;N1853&amp;"|"&amp;O1853&amp;"|"&amp;P1853&amp;"|"&amp;Q1853&amp;"|"&amp;R1853&amp;"|"&amp;S1853&amp;"|"&amp;T1853&amp;"|"&amp;U1853&amp;"|"&amp;V1853&amp;"|"&amp;W1853&amp;"|"&amp;X1853&amp;"|"&amp;Y1853&amp;"|"&amp;Z1853&amp;"|"&amp;AA1853&amp;"|"&amp;AB1853&amp;"|"&amp;AC1853&amp;"|"&amp;AD1853&amp;"|"&amp;AE1853&amp;"|"&amp;AF1853&amp;"|"&amp;AG1853</f>
        <v>City Hotel|0|237|2015|September|38|14|1|2|1|0|0|BB|DEU|Online TA|TA/TO|0|0|0|A|A|0|No Deposit|9||0|Transient-Party|80.75|0|0|Check-Out|42264</v>
      </c>
      <c r="AI1853" s="14" t="str">
        <f aca="false">IF(COUNTIF($AH$4:$AH$2603,AH1853)&gt;1,"Duplicate","Unique")</f>
        <v>Duplicate</v>
      </c>
      <c r="AJ1853" s="14" t="str">
        <f aca="false">IF(COUNTBLANK(B1853:AG1853)&gt;0,"Missing ("&amp;COUNTBLANK(B1853:AG1853)&amp;")","Complete")</f>
        <v>Missing (1)</v>
      </c>
    </row>
    <row r="1854" customFormat="false" ht="15" hidden="false" customHeight="false" outlineLevel="0" collapsed="false">
      <c r="A1854" s="0" t="n">
        <v>1851</v>
      </c>
      <c r="B1854" s="0" t="s">
        <v>90</v>
      </c>
      <c r="C1854" s="0" t="n">
        <v>0</v>
      </c>
      <c r="D1854" s="0" t="n">
        <v>10</v>
      </c>
      <c r="E1854" s="0" t="n">
        <v>2017</v>
      </c>
      <c r="F1854" s="0" t="s">
        <v>91</v>
      </c>
      <c r="G1854" s="0" t="n">
        <v>27</v>
      </c>
      <c r="H1854" s="0" t="n">
        <v>6</v>
      </c>
      <c r="I1854" s="0" t="n">
        <v>0</v>
      </c>
      <c r="J1854" s="0" t="n">
        <v>1</v>
      </c>
      <c r="K1854" s="0" t="n">
        <v>1</v>
      </c>
      <c r="L1854" s="0" t="n">
        <v>0</v>
      </c>
      <c r="M1854" s="0" t="n">
        <v>0</v>
      </c>
      <c r="N1854" s="0" t="s">
        <v>82</v>
      </c>
      <c r="O1854" s="0" t="s">
        <v>92</v>
      </c>
      <c r="P1854" s="0" t="s">
        <v>128</v>
      </c>
      <c r="Q1854" s="0" t="s">
        <v>128</v>
      </c>
      <c r="R1854" s="0" t="n">
        <v>0</v>
      </c>
      <c r="S1854" s="0" t="n">
        <v>0</v>
      </c>
      <c r="T1854" s="0" t="n">
        <v>0</v>
      </c>
      <c r="U1854" s="0" t="s">
        <v>95</v>
      </c>
      <c r="V1854" s="0" t="s">
        <v>95</v>
      </c>
      <c r="W1854" s="0" t="n">
        <v>0</v>
      </c>
      <c r="X1854" s="0" t="s">
        <v>86</v>
      </c>
      <c r="Y1854" s="0" t="n">
        <v>219</v>
      </c>
      <c r="AA1854" s="0" t="n">
        <v>0</v>
      </c>
      <c r="AB1854" s="0" t="s">
        <v>101</v>
      </c>
      <c r="AC1854" s="0" t="n">
        <v>95</v>
      </c>
      <c r="AD1854" s="0" t="n">
        <v>0</v>
      </c>
      <c r="AE1854" s="0" t="n">
        <v>0</v>
      </c>
      <c r="AF1854" s="0" t="s">
        <v>88</v>
      </c>
      <c r="AG1854" s="13" t="n">
        <v>42923</v>
      </c>
      <c r="AH1854" s="0" t="str">
        <f aca="false">B1854&amp;"|"&amp;C1854&amp;"|"&amp;D1854&amp;"|"&amp;E1854&amp;"|"&amp;F1854&amp;"|"&amp;G1854&amp;"|"&amp;H1854&amp;"|"&amp;I1854&amp;"|"&amp;J1854&amp;"|"&amp;K1854&amp;"|"&amp;L1854&amp;"|"&amp;M1854&amp;"|"&amp;N1854&amp;"|"&amp;O1854&amp;"|"&amp;P1854&amp;"|"&amp;Q1854&amp;"|"&amp;R1854&amp;"|"&amp;S1854&amp;"|"&amp;T1854&amp;"|"&amp;U1854&amp;"|"&amp;V1854&amp;"|"&amp;W1854&amp;"|"&amp;X1854&amp;"|"&amp;Y1854&amp;"|"&amp;Z1854&amp;"|"&amp;AA1854&amp;"|"&amp;AB1854&amp;"|"&amp;AC1854&amp;"|"&amp;AD1854&amp;"|"&amp;AE1854&amp;"|"&amp;AF1854&amp;"|"&amp;AG1854</f>
        <v>City Hotel|0|10|2017|July|27|6|0|1|1|0|0|BB|PRT|Corporate|Corporate|0|0|0|A|A|0|No Deposit|219||0|Transient-Party|95|0|0|Check-Out|42923</v>
      </c>
      <c r="AI1854" s="0" t="str">
        <f aca="false">IF(COUNTIF($AH$4:$AH$2603,AH1854)&gt;1,"Duplicate","Unique")</f>
        <v>Duplicate</v>
      </c>
      <c r="AJ1854" s="0" t="str">
        <f aca="false">IF(COUNTBLANK(B1854:AG1854)&gt;0,"Missing ("&amp;COUNTBLANK(B1854:AG1854)&amp;")","Complete")</f>
        <v>Missing (1)</v>
      </c>
    </row>
    <row r="1855" customFormat="false" ht="15" hidden="false" customHeight="false" outlineLevel="0" collapsed="false">
      <c r="A1855" s="14" t="n">
        <v>1852</v>
      </c>
      <c r="B1855" s="14" t="s">
        <v>80</v>
      </c>
      <c r="C1855" s="14" t="n">
        <v>1</v>
      </c>
      <c r="D1855" s="14" t="n">
        <v>83</v>
      </c>
      <c r="E1855" s="14" t="n">
        <v>2017</v>
      </c>
      <c r="F1855" s="14" t="s">
        <v>121</v>
      </c>
      <c r="G1855" s="14" t="n">
        <v>18</v>
      </c>
      <c r="H1855" s="14" t="n">
        <v>3</v>
      </c>
      <c r="I1855" s="14" t="n">
        <v>0</v>
      </c>
      <c r="J1855" s="14" t="n">
        <v>4</v>
      </c>
      <c r="K1855" s="14" t="n">
        <v>2</v>
      </c>
      <c r="L1855" s="14" t="n">
        <v>0</v>
      </c>
      <c r="M1855" s="14" t="n">
        <v>0</v>
      </c>
      <c r="N1855" s="14" t="s">
        <v>112</v>
      </c>
      <c r="O1855" s="14" t="s">
        <v>108</v>
      </c>
      <c r="P1855" s="14" t="s">
        <v>93</v>
      </c>
      <c r="Q1855" s="14" t="s">
        <v>94</v>
      </c>
      <c r="R1855" s="14" t="n">
        <v>0</v>
      </c>
      <c r="S1855" s="14" t="n">
        <v>0</v>
      </c>
      <c r="T1855" s="14" t="n">
        <v>0</v>
      </c>
      <c r="U1855" s="14" t="s">
        <v>124</v>
      </c>
      <c r="V1855" s="14" t="s">
        <v>124</v>
      </c>
      <c r="W1855" s="14" t="n">
        <v>0</v>
      </c>
      <c r="X1855" s="14" t="s">
        <v>86</v>
      </c>
      <c r="Y1855" s="14" t="n">
        <v>240</v>
      </c>
      <c r="Z1855" s="14"/>
      <c r="AA1855" s="14" t="n">
        <v>0</v>
      </c>
      <c r="AB1855" s="14" t="s">
        <v>87</v>
      </c>
      <c r="AC1855" s="14" t="n">
        <v>147</v>
      </c>
      <c r="AD1855" s="14" t="n">
        <v>0</v>
      </c>
      <c r="AE1855" s="14" t="n">
        <v>0</v>
      </c>
      <c r="AF1855" s="14" t="s">
        <v>96</v>
      </c>
      <c r="AG1855" s="15" t="n">
        <v>42775</v>
      </c>
      <c r="AH1855" s="14" t="str">
        <f aca="false">B1855&amp;"|"&amp;C1855&amp;"|"&amp;D1855&amp;"|"&amp;E1855&amp;"|"&amp;F1855&amp;"|"&amp;G1855&amp;"|"&amp;H1855&amp;"|"&amp;I1855&amp;"|"&amp;J1855&amp;"|"&amp;K1855&amp;"|"&amp;L1855&amp;"|"&amp;M1855&amp;"|"&amp;N1855&amp;"|"&amp;O1855&amp;"|"&amp;P1855&amp;"|"&amp;Q1855&amp;"|"&amp;R1855&amp;"|"&amp;S1855&amp;"|"&amp;T1855&amp;"|"&amp;U1855&amp;"|"&amp;V1855&amp;"|"&amp;W1855&amp;"|"&amp;X1855&amp;"|"&amp;Y1855&amp;"|"&amp;Z1855&amp;"|"&amp;AA1855&amp;"|"&amp;AB1855&amp;"|"&amp;AC1855&amp;"|"&amp;AD1855&amp;"|"&amp;AE1855&amp;"|"&amp;AF1855&amp;"|"&amp;AG1855</f>
        <v>Resort Hotel|1|83|2017|May|18|3|0|4|2|0|0|HB|DEU|Online TA|TA/TO|0|0|0|E|E|0|No Deposit|240||0|Transient|147|0|0|Canceled|42775</v>
      </c>
      <c r="AI1855" s="14" t="str">
        <f aca="false">IF(COUNTIF($AH$4:$AH$2603,AH1855)&gt;1,"Duplicate","Unique")</f>
        <v>Unique</v>
      </c>
      <c r="AJ1855" s="14" t="str">
        <f aca="false">IF(COUNTBLANK(B1855:AG1855)&gt;0,"Missing ("&amp;COUNTBLANK(B1855:AG1855)&amp;")","Complete")</f>
        <v>Missing (1)</v>
      </c>
    </row>
    <row r="1856" customFormat="false" ht="15" hidden="false" customHeight="false" outlineLevel="0" collapsed="false">
      <c r="A1856" s="0" t="n">
        <v>1853</v>
      </c>
      <c r="B1856" s="0" t="s">
        <v>80</v>
      </c>
      <c r="C1856" s="0" t="n">
        <v>0</v>
      </c>
      <c r="D1856" s="0" t="n">
        <v>128</v>
      </c>
      <c r="E1856" s="0" t="n">
        <v>2015</v>
      </c>
      <c r="F1856" s="0" t="s">
        <v>111</v>
      </c>
      <c r="G1856" s="0" t="n">
        <v>41</v>
      </c>
      <c r="H1856" s="0" t="n">
        <v>8</v>
      </c>
      <c r="I1856" s="0" t="n">
        <v>4</v>
      </c>
      <c r="J1856" s="0" t="n">
        <v>8</v>
      </c>
      <c r="K1856" s="0" t="n">
        <v>2</v>
      </c>
      <c r="L1856" s="0" t="n">
        <v>0</v>
      </c>
      <c r="M1856" s="0" t="n">
        <v>0</v>
      </c>
      <c r="N1856" s="0" t="s">
        <v>82</v>
      </c>
      <c r="O1856" s="0" t="s">
        <v>83</v>
      </c>
      <c r="P1856" s="0" t="s">
        <v>99</v>
      </c>
      <c r="Q1856" s="0" t="s">
        <v>94</v>
      </c>
      <c r="R1856" s="0" t="n">
        <v>0</v>
      </c>
      <c r="S1856" s="0" t="n">
        <v>0</v>
      </c>
      <c r="T1856" s="0" t="n">
        <v>0</v>
      </c>
      <c r="U1856" s="0" t="s">
        <v>124</v>
      </c>
      <c r="V1856" s="0" t="s">
        <v>124</v>
      </c>
      <c r="W1856" s="0" t="n">
        <v>2</v>
      </c>
      <c r="X1856" s="0" t="s">
        <v>86</v>
      </c>
      <c r="Y1856" s="0" t="n">
        <v>314</v>
      </c>
      <c r="AA1856" s="0" t="n">
        <v>0</v>
      </c>
      <c r="AB1856" s="0" t="s">
        <v>87</v>
      </c>
      <c r="AC1856" s="0" t="n">
        <v>62.47</v>
      </c>
      <c r="AD1856" s="0" t="n">
        <v>0</v>
      </c>
      <c r="AE1856" s="0" t="n">
        <v>0</v>
      </c>
      <c r="AF1856" s="0" t="s">
        <v>88</v>
      </c>
      <c r="AG1856" s="13" t="n">
        <v>42297</v>
      </c>
      <c r="AH1856" s="0" t="str">
        <f aca="false">B1856&amp;"|"&amp;C1856&amp;"|"&amp;D1856&amp;"|"&amp;E1856&amp;"|"&amp;F1856&amp;"|"&amp;G1856&amp;"|"&amp;H1856&amp;"|"&amp;I1856&amp;"|"&amp;J1856&amp;"|"&amp;K1856&amp;"|"&amp;L1856&amp;"|"&amp;M1856&amp;"|"&amp;N1856&amp;"|"&amp;O1856&amp;"|"&amp;P1856&amp;"|"&amp;Q1856&amp;"|"&amp;R1856&amp;"|"&amp;S1856&amp;"|"&amp;T1856&amp;"|"&amp;U1856&amp;"|"&amp;V1856&amp;"|"&amp;W1856&amp;"|"&amp;X1856&amp;"|"&amp;Y1856&amp;"|"&amp;Z1856&amp;"|"&amp;AA1856&amp;"|"&amp;AB1856&amp;"|"&amp;AC1856&amp;"|"&amp;AD1856&amp;"|"&amp;AE1856&amp;"|"&amp;AF1856&amp;"|"&amp;AG1856</f>
        <v>Resort Hotel|0|128|2015|October|41|8|4|8|2|0|0|BB|GBR|Offline TA/TO|TA/TO|0|0|0|E|E|2|No Deposit|314||0|Transient|62.47|0|0|Check-Out|42297</v>
      </c>
      <c r="AI1856" s="0" t="str">
        <f aca="false">IF(COUNTIF($AH$4:$AH$2603,AH1856)&gt;1,"Duplicate","Unique")</f>
        <v>Unique</v>
      </c>
      <c r="AJ1856" s="0" t="str">
        <f aca="false">IF(COUNTBLANK(B1856:AG1856)&gt;0,"Missing ("&amp;COUNTBLANK(B1856:AG1856)&amp;")","Complete")</f>
        <v>Missing (1)</v>
      </c>
    </row>
    <row r="1857" customFormat="false" ht="15" hidden="false" customHeight="false" outlineLevel="0" collapsed="false">
      <c r="A1857" s="14" t="n">
        <v>1854</v>
      </c>
      <c r="B1857" s="14" t="s">
        <v>90</v>
      </c>
      <c r="C1857" s="14" t="n">
        <v>1</v>
      </c>
      <c r="D1857" s="14" t="n">
        <v>207</v>
      </c>
      <c r="E1857" s="14" t="n">
        <v>2016</v>
      </c>
      <c r="F1857" s="14" t="s">
        <v>91</v>
      </c>
      <c r="G1857" s="14" t="n">
        <v>29</v>
      </c>
      <c r="H1857" s="14" t="n">
        <v>11</v>
      </c>
      <c r="I1857" s="14" t="n">
        <v>1</v>
      </c>
      <c r="J1857" s="14" t="n">
        <v>5</v>
      </c>
      <c r="K1857" s="14" t="n">
        <v>2</v>
      </c>
      <c r="L1857" s="14" t="n">
        <v>0</v>
      </c>
      <c r="M1857" s="14" t="n">
        <v>0</v>
      </c>
      <c r="N1857" s="14" t="s">
        <v>82</v>
      </c>
      <c r="O1857" s="14" t="s">
        <v>122</v>
      </c>
      <c r="P1857" s="14" t="s">
        <v>84</v>
      </c>
      <c r="Q1857" s="14" t="s">
        <v>84</v>
      </c>
      <c r="R1857" s="14" t="n">
        <v>0</v>
      </c>
      <c r="S1857" s="14" t="n">
        <v>0</v>
      </c>
      <c r="T1857" s="14" t="n">
        <v>0</v>
      </c>
      <c r="U1857" s="14" t="s">
        <v>95</v>
      </c>
      <c r="V1857" s="14" t="s">
        <v>95</v>
      </c>
      <c r="W1857" s="14" t="n">
        <v>2</v>
      </c>
      <c r="X1857" s="14" t="s">
        <v>86</v>
      </c>
      <c r="Y1857" s="14" t="n">
        <v>14</v>
      </c>
      <c r="Z1857" s="14"/>
      <c r="AA1857" s="14" t="n">
        <v>0</v>
      </c>
      <c r="AB1857" s="14" t="s">
        <v>87</v>
      </c>
      <c r="AC1857" s="14" t="n">
        <v>80.75</v>
      </c>
      <c r="AD1857" s="14" t="n">
        <v>0</v>
      </c>
      <c r="AE1857" s="14" t="n">
        <v>0</v>
      </c>
      <c r="AF1857" s="14" t="s">
        <v>96</v>
      </c>
      <c r="AG1857" s="15" t="n">
        <v>42429</v>
      </c>
      <c r="AH1857" s="14" t="str">
        <f aca="false">B1857&amp;"|"&amp;C1857&amp;"|"&amp;D1857&amp;"|"&amp;E1857&amp;"|"&amp;F1857&amp;"|"&amp;G1857&amp;"|"&amp;H1857&amp;"|"&amp;I1857&amp;"|"&amp;J1857&amp;"|"&amp;K1857&amp;"|"&amp;L1857&amp;"|"&amp;M1857&amp;"|"&amp;N1857&amp;"|"&amp;O1857&amp;"|"&amp;P1857&amp;"|"&amp;Q1857&amp;"|"&amp;R1857&amp;"|"&amp;S1857&amp;"|"&amp;T1857&amp;"|"&amp;U1857&amp;"|"&amp;V1857&amp;"|"&amp;W1857&amp;"|"&amp;X1857&amp;"|"&amp;Y1857&amp;"|"&amp;Z1857&amp;"|"&amp;AA1857&amp;"|"&amp;AB1857&amp;"|"&amp;AC1857&amp;"|"&amp;AD1857&amp;"|"&amp;AE1857&amp;"|"&amp;AF1857&amp;"|"&amp;AG1857</f>
        <v>City Hotel|1|207|2016|July|29|11|1|5|2|0|0|BB|FRA|Direct|Direct|0|0|0|A|A|2|No Deposit|14||0|Transient|80.75|0|0|Canceled|42429</v>
      </c>
      <c r="AI1857" s="14" t="str">
        <f aca="false">IF(COUNTIF($AH$4:$AH$2603,AH1857)&gt;1,"Duplicate","Unique")</f>
        <v>Unique</v>
      </c>
      <c r="AJ1857" s="14" t="str">
        <f aca="false">IF(COUNTBLANK(B1857:AG1857)&gt;0,"Missing ("&amp;COUNTBLANK(B1857:AG1857)&amp;")","Complete")</f>
        <v>Missing (1)</v>
      </c>
    </row>
    <row r="1858" customFormat="false" ht="15" hidden="false" customHeight="false" outlineLevel="0" collapsed="false">
      <c r="A1858" s="0" t="n">
        <v>1855</v>
      </c>
      <c r="B1858" s="0" t="s">
        <v>90</v>
      </c>
      <c r="C1858" s="0" t="n">
        <v>1</v>
      </c>
      <c r="D1858" s="0" t="n">
        <v>4</v>
      </c>
      <c r="E1858" s="0" t="n">
        <v>2016</v>
      </c>
      <c r="F1858" s="0" t="s">
        <v>114</v>
      </c>
      <c r="G1858" s="0" t="n">
        <v>40</v>
      </c>
      <c r="H1858" s="0" t="n">
        <v>26</v>
      </c>
      <c r="I1858" s="0" t="n">
        <v>1</v>
      </c>
      <c r="J1858" s="0" t="n">
        <v>0</v>
      </c>
      <c r="K1858" s="0" t="n">
        <v>1</v>
      </c>
      <c r="L1858" s="0" t="n">
        <v>0</v>
      </c>
      <c r="M1858" s="0" t="n">
        <v>0</v>
      </c>
      <c r="N1858" s="0" t="s">
        <v>82</v>
      </c>
      <c r="O1858" s="0" t="s">
        <v>92</v>
      </c>
      <c r="P1858" s="0" t="s">
        <v>99</v>
      </c>
      <c r="Q1858" s="0" t="s">
        <v>94</v>
      </c>
      <c r="R1858" s="0" t="n">
        <v>0</v>
      </c>
      <c r="S1858" s="0" t="n">
        <v>0</v>
      </c>
      <c r="T1858" s="0" t="n">
        <v>0</v>
      </c>
      <c r="U1858" s="0" t="s">
        <v>95</v>
      </c>
      <c r="V1858" s="0" t="s">
        <v>95</v>
      </c>
      <c r="W1858" s="0" t="n">
        <v>0</v>
      </c>
      <c r="X1858" s="0" t="s">
        <v>86</v>
      </c>
      <c r="Y1858" s="0" t="n">
        <v>147</v>
      </c>
      <c r="AA1858" s="0" t="n">
        <v>0</v>
      </c>
      <c r="AB1858" s="0" t="s">
        <v>101</v>
      </c>
      <c r="AC1858" s="0" t="n">
        <v>98.1</v>
      </c>
      <c r="AD1858" s="0" t="n">
        <v>0</v>
      </c>
      <c r="AE1858" s="0" t="n">
        <v>0</v>
      </c>
      <c r="AF1858" s="0" t="s">
        <v>96</v>
      </c>
      <c r="AG1858" s="13" t="n">
        <v>42636</v>
      </c>
      <c r="AH1858" s="0" t="str">
        <f aca="false">B1858&amp;"|"&amp;C1858&amp;"|"&amp;D1858&amp;"|"&amp;E1858&amp;"|"&amp;F1858&amp;"|"&amp;G1858&amp;"|"&amp;H1858&amp;"|"&amp;I1858&amp;"|"&amp;J1858&amp;"|"&amp;K1858&amp;"|"&amp;L1858&amp;"|"&amp;M1858&amp;"|"&amp;N1858&amp;"|"&amp;O1858&amp;"|"&amp;P1858&amp;"|"&amp;Q1858&amp;"|"&amp;R1858&amp;"|"&amp;S1858&amp;"|"&amp;T1858&amp;"|"&amp;U1858&amp;"|"&amp;V1858&amp;"|"&amp;W1858&amp;"|"&amp;X1858&amp;"|"&amp;Y1858&amp;"|"&amp;Z1858&amp;"|"&amp;AA1858&amp;"|"&amp;AB1858&amp;"|"&amp;AC1858&amp;"|"&amp;AD1858&amp;"|"&amp;AE1858&amp;"|"&amp;AF1858&amp;"|"&amp;AG1858</f>
        <v>City Hotel|1|4|2016|September|40|26|1|0|1|0|0|BB|PRT|Offline TA/TO|TA/TO|0|0|0|A|A|0|No Deposit|147||0|Transient-Party|98.1|0|0|Canceled|42636</v>
      </c>
      <c r="AI1858" s="0" t="str">
        <f aca="false">IF(COUNTIF($AH$4:$AH$2603,AH1858)&gt;1,"Duplicate","Unique")</f>
        <v>Unique</v>
      </c>
      <c r="AJ1858" s="0" t="str">
        <f aca="false">IF(COUNTBLANK(B1858:AG1858)&gt;0,"Missing ("&amp;COUNTBLANK(B1858:AG1858)&amp;")","Complete")</f>
        <v>Missing (1)</v>
      </c>
    </row>
    <row r="1859" customFormat="false" ht="15" hidden="false" customHeight="false" outlineLevel="0" collapsed="false">
      <c r="A1859" s="14" t="n">
        <v>1856</v>
      </c>
      <c r="B1859" s="14" t="s">
        <v>90</v>
      </c>
      <c r="C1859" s="14" t="n">
        <v>1</v>
      </c>
      <c r="D1859" s="14" t="n">
        <v>6</v>
      </c>
      <c r="E1859" s="14" t="n">
        <v>2017</v>
      </c>
      <c r="F1859" s="14" t="s">
        <v>121</v>
      </c>
      <c r="G1859" s="14" t="n">
        <v>18</v>
      </c>
      <c r="H1859" s="14" t="n">
        <v>4</v>
      </c>
      <c r="I1859" s="14" t="n">
        <v>0</v>
      </c>
      <c r="J1859" s="14" t="n">
        <v>2</v>
      </c>
      <c r="K1859" s="14" t="n">
        <v>2</v>
      </c>
      <c r="L1859" s="14" t="n">
        <v>0</v>
      </c>
      <c r="M1859" s="14" t="n">
        <v>0</v>
      </c>
      <c r="N1859" s="14" t="s">
        <v>82</v>
      </c>
      <c r="O1859" s="14" t="s">
        <v>130</v>
      </c>
      <c r="P1859" s="14" t="s">
        <v>93</v>
      </c>
      <c r="Q1859" s="14" t="s">
        <v>94</v>
      </c>
      <c r="R1859" s="14" t="n">
        <v>0</v>
      </c>
      <c r="S1859" s="14" t="n">
        <v>0</v>
      </c>
      <c r="T1859" s="14" t="n">
        <v>0</v>
      </c>
      <c r="U1859" s="14" t="s">
        <v>109</v>
      </c>
      <c r="V1859" s="14" t="s">
        <v>109</v>
      </c>
      <c r="W1859" s="14" t="n">
        <v>0</v>
      </c>
      <c r="X1859" s="14" t="s">
        <v>86</v>
      </c>
      <c r="Y1859" s="14" t="n">
        <v>9</v>
      </c>
      <c r="Z1859" s="14"/>
      <c r="AA1859" s="14" t="n">
        <v>0</v>
      </c>
      <c r="AB1859" s="14" t="s">
        <v>87</v>
      </c>
      <c r="AC1859" s="14" t="n">
        <v>180</v>
      </c>
      <c r="AD1859" s="14" t="n">
        <v>0</v>
      </c>
      <c r="AE1859" s="14" t="n">
        <v>0</v>
      </c>
      <c r="AF1859" s="14" t="s">
        <v>96</v>
      </c>
      <c r="AG1859" s="15" t="n">
        <v>42857</v>
      </c>
      <c r="AH1859" s="14" t="str">
        <f aca="false">B1859&amp;"|"&amp;C1859&amp;"|"&amp;D1859&amp;"|"&amp;E1859&amp;"|"&amp;F1859&amp;"|"&amp;G1859&amp;"|"&amp;H1859&amp;"|"&amp;I1859&amp;"|"&amp;J1859&amp;"|"&amp;K1859&amp;"|"&amp;L1859&amp;"|"&amp;M1859&amp;"|"&amp;N1859&amp;"|"&amp;O1859&amp;"|"&amp;P1859&amp;"|"&amp;Q1859&amp;"|"&amp;R1859&amp;"|"&amp;S1859&amp;"|"&amp;T1859&amp;"|"&amp;U1859&amp;"|"&amp;V1859&amp;"|"&amp;W1859&amp;"|"&amp;X1859&amp;"|"&amp;Y1859&amp;"|"&amp;Z1859&amp;"|"&amp;AA1859&amp;"|"&amp;AB1859&amp;"|"&amp;AC1859&amp;"|"&amp;AD1859&amp;"|"&amp;AE1859&amp;"|"&amp;AF1859&amp;"|"&amp;AG1859</f>
        <v>City Hotel|1|6|2017|May|18|4|0|2|2|0|0|BB|NLD|Online TA|TA/TO|0|0|0|D|D|0|No Deposit|9||0|Transient|180|0|0|Canceled|42857</v>
      </c>
      <c r="AI1859" s="14" t="str">
        <f aca="false">IF(COUNTIF($AH$4:$AH$2603,AH1859)&gt;1,"Duplicate","Unique")</f>
        <v>Unique</v>
      </c>
      <c r="AJ1859" s="14" t="str">
        <f aca="false">IF(COUNTBLANK(B1859:AG1859)&gt;0,"Missing ("&amp;COUNTBLANK(B1859:AG1859)&amp;")","Complete")</f>
        <v>Missing (1)</v>
      </c>
    </row>
    <row r="1860" customFormat="false" ht="15" hidden="false" customHeight="false" outlineLevel="0" collapsed="false">
      <c r="A1860" s="0" t="n">
        <v>1857</v>
      </c>
      <c r="B1860" s="0" t="s">
        <v>90</v>
      </c>
      <c r="C1860" s="0" t="n">
        <v>1</v>
      </c>
      <c r="D1860" s="0" t="n">
        <v>342</v>
      </c>
      <c r="E1860" s="0" t="n">
        <v>2015</v>
      </c>
      <c r="F1860" s="0" t="s">
        <v>114</v>
      </c>
      <c r="G1860" s="0" t="n">
        <v>39</v>
      </c>
      <c r="H1860" s="0" t="n">
        <v>24</v>
      </c>
      <c r="I1860" s="0" t="n">
        <v>0</v>
      </c>
      <c r="J1860" s="0" t="n">
        <v>2</v>
      </c>
      <c r="K1860" s="0" t="n">
        <v>2</v>
      </c>
      <c r="L1860" s="0" t="n">
        <v>0</v>
      </c>
      <c r="M1860" s="0" t="n">
        <v>0</v>
      </c>
      <c r="N1860" s="0" t="s">
        <v>82</v>
      </c>
      <c r="O1860" s="0" t="s">
        <v>92</v>
      </c>
      <c r="P1860" s="0" t="s">
        <v>116</v>
      </c>
      <c r="Q1860" s="0" t="s">
        <v>94</v>
      </c>
      <c r="R1860" s="0" t="n">
        <v>0</v>
      </c>
      <c r="S1860" s="0" t="n">
        <v>1</v>
      </c>
      <c r="T1860" s="0" t="n">
        <v>0</v>
      </c>
      <c r="U1860" s="0" t="s">
        <v>95</v>
      </c>
      <c r="V1860" s="0" t="s">
        <v>95</v>
      </c>
      <c r="W1860" s="0" t="n">
        <v>0</v>
      </c>
      <c r="X1860" s="0" t="s">
        <v>120</v>
      </c>
      <c r="Y1860" s="0" t="n">
        <v>1</v>
      </c>
      <c r="AA1860" s="0" t="n">
        <v>0</v>
      </c>
      <c r="AB1860" s="0" t="s">
        <v>125</v>
      </c>
      <c r="AC1860" s="0" t="n">
        <v>62</v>
      </c>
      <c r="AD1860" s="0" t="n">
        <v>0</v>
      </c>
      <c r="AE1860" s="0" t="n">
        <v>0</v>
      </c>
      <c r="AF1860" s="0" t="s">
        <v>96</v>
      </c>
      <c r="AG1860" s="13" t="n">
        <v>42005</v>
      </c>
      <c r="AH1860" s="0" t="str">
        <f aca="false">B1860&amp;"|"&amp;C1860&amp;"|"&amp;D1860&amp;"|"&amp;E1860&amp;"|"&amp;F1860&amp;"|"&amp;G1860&amp;"|"&amp;H1860&amp;"|"&amp;I1860&amp;"|"&amp;J1860&amp;"|"&amp;K1860&amp;"|"&amp;L1860&amp;"|"&amp;M1860&amp;"|"&amp;N1860&amp;"|"&amp;O1860&amp;"|"&amp;P1860&amp;"|"&amp;Q1860&amp;"|"&amp;R1860&amp;"|"&amp;S1860&amp;"|"&amp;T1860&amp;"|"&amp;U1860&amp;"|"&amp;V1860&amp;"|"&amp;W1860&amp;"|"&amp;X1860&amp;"|"&amp;Y1860&amp;"|"&amp;Z1860&amp;"|"&amp;AA1860&amp;"|"&amp;AB1860&amp;"|"&amp;AC1860&amp;"|"&amp;AD1860&amp;"|"&amp;AE1860&amp;"|"&amp;AF1860&amp;"|"&amp;AG1860</f>
        <v>City Hotel|1|342|2015|September|39|24|0|2|2|0|0|BB|PRT|Groups|TA/TO|0|1|0|A|A|0|Non Refund|1||0|Contract|62|0|0|Canceled|42005</v>
      </c>
      <c r="AI1860" s="0" t="str">
        <f aca="false">IF(COUNTIF($AH$4:$AH$2603,AH1860)&gt;1,"Duplicate","Unique")</f>
        <v>Duplicate</v>
      </c>
      <c r="AJ1860" s="0" t="str">
        <f aca="false">IF(COUNTBLANK(B1860:AG1860)&gt;0,"Missing ("&amp;COUNTBLANK(B1860:AG1860)&amp;")","Complete")</f>
        <v>Missing (1)</v>
      </c>
    </row>
    <row r="1861" customFormat="false" ht="15" hidden="false" customHeight="false" outlineLevel="0" collapsed="false">
      <c r="A1861" s="14" t="n">
        <v>1858</v>
      </c>
      <c r="B1861" s="14" t="s">
        <v>90</v>
      </c>
      <c r="C1861" s="14" t="n">
        <v>1</v>
      </c>
      <c r="D1861" s="14" t="n">
        <v>97</v>
      </c>
      <c r="E1861" s="14" t="n">
        <v>2017</v>
      </c>
      <c r="F1861" s="14" t="s">
        <v>106</v>
      </c>
      <c r="G1861" s="14" t="n">
        <v>14</v>
      </c>
      <c r="H1861" s="14" t="n">
        <v>3</v>
      </c>
      <c r="I1861" s="14" t="n">
        <v>1</v>
      </c>
      <c r="J1861" s="14" t="n">
        <v>3</v>
      </c>
      <c r="K1861" s="14" t="n">
        <v>2</v>
      </c>
      <c r="L1861" s="14" t="n">
        <v>0</v>
      </c>
      <c r="M1861" s="14" t="n">
        <v>0</v>
      </c>
      <c r="N1861" s="14" t="s">
        <v>82</v>
      </c>
      <c r="O1861" s="14" t="s">
        <v>147</v>
      </c>
      <c r="P1861" s="14" t="s">
        <v>84</v>
      </c>
      <c r="Q1861" s="14" t="s">
        <v>84</v>
      </c>
      <c r="R1861" s="14" t="n">
        <v>0</v>
      </c>
      <c r="S1861" s="14" t="n">
        <v>0</v>
      </c>
      <c r="T1861" s="14" t="n">
        <v>0</v>
      </c>
      <c r="U1861" s="14" t="s">
        <v>95</v>
      </c>
      <c r="V1861" s="14" t="s">
        <v>95</v>
      </c>
      <c r="W1861" s="14" t="n">
        <v>0</v>
      </c>
      <c r="X1861" s="14" t="s">
        <v>86</v>
      </c>
      <c r="Y1861" s="14" t="n">
        <v>14</v>
      </c>
      <c r="Z1861" s="14"/>
      <c r="AA1861" s="14" t="n">
        <v>0</v>
      </c>
      <c r="AB1861" s="14" t="s">
        <v>87</v>
      </c>
      <c r="AC1861" s="14" t="n">
        <v>96.25</v>
      </c>
      <c r="AD1861" s="14" t="n">
        <v>0</v>
      </c>
      <c r="AE1861" s="14" t="n">
        <v>2</v>
      </c>
      <c r="AF1861" s="14" t="s">
        <v>96</v>
      </c>
      <c r="AG1861" s="15" t="n">
        <v>42790</v>
      </c>
      <c r="AH1861" s="14" t="str">
        <f aca="false">B1861&amp;"|"&amp;C1861&amp;"|"&amp;D1861&amp;"|"&amp;E1861&amp;"|"&amp;F1861&amp;"|"&amp;G1861&amp;"|"&amp;H1861&amp;"|"&amp;I1861&amp;"|"&amp;J1861&amp;"|"&amp;K1861&amp;"|"&amp;L1861&amp;"|"&amp;M1861&amp;"|"&amp;N1861&amp;"|"&amp;O1861&amp;"|"&amp;P1861&amp;"|"&amp;Q1861&amp;"|"&amp;R1861&amp;"|"&amp;S1861&amp;"|"&amp;T1861&amp;"|"&amp;U1861&amp;"|"&amp;V1861&amp;"|"&amp;W1861&amp;"|"&amp;X1861&amp;"|"&amp;Y1861&amp;"|"&amp;Z1861&amp;"|"&amp;AA1861&amp;"|"&amp;AB1861&amp;"|"&amp;AC1861&amp;"|"&amp;AD1861&amp;"|"&amp;AE1861&amp;"|"&amp;AF1861&amp;"|"&amp;AG1861</f>
        <v>City Hotel|1|97|2017|April|14|3|1|3|2|0|0|BB|IRL|Direct|Direct|0|0|0|A|A|0|No Deposit|14||0|Transient|96.25|0|2|Canceled|42790</v>
      </c>
      <c r="AI1861" s="14" t="str">
        <f aca="false">IF(COUNTIF($AH$4:$AH$2603,AH1861)&gt;1,"Duplicate","Unique")</f>
        <v>Unique</v>
      </c>
      <c r="AJ1861" s="14" t="str">
        <f aca="false">IF(COUNTBLANK(B1861:AG1861)&gt;0,"Missing ("&amp;COUNTBLANK(B1861:AG1861)&amp;")","Complete")</f>
        <v>Missing (1)</v>
      </c>
    </row>
    <row r="1862" customFormat="false" ht="15" hidden="false" customHeight="false" outlineLevel="0" collapsed="false">
      <c r="A1862" s="0" t="n">
        <v>1859</v>
      </c>
      <c r="B1862" s="0" t="s">
        <v>80</v>
      </c>
      <c r="C1862" s="0" t="n">
        <v>0</v>
      </c>
      <c r="D1862" s="0" t="n">
        <v>1</v>
      </c>
      <c r="E1862" s="0" t="n">
        <v>2017</v>
      </c>
      <c r="F1862" s="0" t="s">
        <v>126</v>
      </c>
      <c r="G1862" s="0" t="n">
        <v>3</v>
      </c>
      <c r="H1862" s="0" t="n">
        <v>21</v>
      </c>
      <c r="I1862" s="0" t="n">
        <v>0</v>
      </c>
      <c r="J1862" s="0" t="n">
        <v>1</v>
      </c>
      <c r="K1862" s="0" t="n">
        <v>2</v>
      </c>
      <c r="L1862" s="0" t="n">
        <v>0</v>
      </c>
      <c r="M1862" s="0" t="n">
        <v>0</v>
      </c>
      <c r="N1862" s="0" t="s">
        <v>82</v>
      </c>
      <c r="O1862" s="0" t="s">
        <v>92</v>
      </c>
      <c r="P1862" s="0" t="s">
        <v>84</v>
      </c>
      <c r="Q1862" s="0" t="s">
        <v>84</v>
      </c>
      <c r="R1862" s="0" t="n">
        <v>0</v>
      </c>
      <c r="S1862" s="0" t="n">
        <v>0</v>
      </c>
      <c r="T1862" s="0" t="n">
        <v>0</v>
      </c>
      <c r="U1862" s="0" t="s">
        <v>85</v>
      </c>
      <c r="V1862" s="0" t="s">
        <v>85</v>
      </c>
      <c r="W1862" s="0" t="n">
        <v>0</v>
      </c>
      <c r="X1862" s="0" t="s">
        <v>86</v>
      </c>
      <c r="Y1862" s="0" t="n">
        <v>250</v>
      </c>
      <c r="AA1862" s="0" t="n">
        <v>0</v>
      </c>
      <c r="AB1862" s="0" t="s">
        <v>87</v>
      </c>
      <c r="AC1862" s="0" t="n">
        <v>77</v>
      </c>
      <c r="AD1862" s="0" t="n">
        <v>1</v>
      </c>
      <c r="AE1862" s="0" t="n">
        <v>0</v>
      </c>
      <c r="AF1862" s="0" t="s">
        <v>88</v>
      </c>
      <c r="AG1862" s="13" t="n">
        <v>42757</v>
      </c>
      <c r="AH1862" s="0" t="str">
        <f aca="false">B1862&amp;"|"&amp;C1862&amp;"|"&amp;D1862&amp;"|"&amp;E1862&amp;"|"&amp;F1862&amp;"|"&amp;G1862&amp;"|"&amp;H1862&amp;"|"&amp;I1862&amp;"|"&amp;J1862&amp;"|"&amp;K1862&amp;"|"&amp;L1862&amp;"|"&amp;M1862&amp;"|"&amp;N1862&amp;"|"&amp;O1862&amp;"|"&amp;P1862&amp;"|"&amp;Q1862&amp;"|"&amp;R1862&amp;"|"&amp;S1862&amp;"|"&amp;T1862&amp;"|"&amp;U1862&amp;"|"&amp;V1862&amp;"|"&amp;W1862&amp;"|"&amp;X1862&amp;"|"&amp;Y1862&amp;"|"&amp;Z1862&amp;"|"&amp;AA1862&amp;"|"&amp;AB1862&amp;"|"&amp;AC1862&amp;"|"&amp;AD1862&amp;"|"&amp;AE1862&amp;"|"&amp;AF1862&amp;"|"&amp;AG1862</f>
        <v>Resort Hotel|0|1|2017|January|3|21|0|1|2|0|0|BB|PRT|Direct|Direct|0|0|0|F|F|0|No Deposit|250||0|Transient|77|1|0|Check-Out|42757</v>
      </c>
      <c r="AI1862" s="0" t="str">
        <f aca="false">IF(COUNTIF($AH$4:$AH$2603,AH1862)&gt;1,"Duplicate","Unique")</f>
        <v>Unique</v>
      </c>
      <c r="AJ1862" s="0" t="str">
        <f aca="false">IF(COUNTBLANK(B1862:AG1862)&gt;0,"Missing ("&amp;COUNTBLANK(B1862:AG1862)&amp;")","Complete")</f>
        <v>Missing (1)</v>
      </c>
    </row>
    <row r="1863" customFormat="false" ht="15" hidden="false" customHeight="false" outlineLevel="0" collapsed="false">
      <c r="A1863" s="14" t="n">
        <v>1860</v>
      </c>
      <c r="B1863" s="14" t="s">
        <v>80</v>
      </c>
      <c r="C1863" s="14" t="n">
        <v>1</v>
      </c>
      <c r="D1863" s="14" t="n">
        <v>105</v>
      </c>
      <c r="E1863" s="14" t="n">
        <v>2016</v>
      </c>
      <c r="F1863" s="14" t="s">
        <v>119</v>
      </c>
      <c r="G1863" s="14" t="n">
        <v>32</v>
      </c>
      <c r="H1863" s="14" t="n">
        <v>5</v>
      </c>
      <c r="I1863" s="14" t="n">
        <v>1</v>
      </c>
      <c r="J1863" s="14" t="n">
        <v>2</v>
      </c>
      <c r="K1863" s="14" t="n">
        <v>2</v>
      </c>
      <c r="L1863" s="14" t="n">
        <v>0</v>
      </c>
      <c r="M1863" s="14" t="n">
        <v>0</v>
      </c>
      <c r="N1863" s="14" t="s">
        <v>82</v>
      </c>
      <c r="O1863" s="14" t="s">
        <v>108</v>
      </c>
      <c r="P1863" s="14" t="s">
        <v>93</v>
      </c>
      <c r="Q1863" s="14" t="s">
        <v>94</v>
      </c>
      <c r="R1863" s="14" t="n">
        <v>0</v>
      </c>
      <c r="S1863" s="14" t="n">
        <v>0</v>
      </c>
      <c r="T1863" s="14" t="n">
        <v>0</v>
      </c>
      <c r="U1863" s="14" t="s">
        <v>95</v>
      </c>
      <c r="V1863" s="14" t="s">
        <v>95</v>
      </c>
      <c r="W1863" s="14" t="n">
        <v>1</v>
      </c>
      <c r="X1863" s="14" t="s">
        <v>86</v>
      </c>
      <c r="Y1863" s="14" t="n">
        <v>240</v>
      </c>
      <c r="Z1863" s="14"/>
      <c r="AA1863" s="14" t="n">
        <v>0</v>
      </c>
      <c r="AB1863" s="14" t="s">
        <v>87</v>
      </c>
      <c r="AC1863" s="14" t="n">
        <v>189</v>
      </c>
      <c r="AD1863" s="14" t="n">
        <v>0</v>
      </c>
      <c r="AE1863" s="14" t="n">
        <v>0</v>
      </c>
      <c r="AF1863" s="14" t="s">
        <v>96</v>
      </c>
      <c r="AG1863" s="15" t="n">
        <v>42562</v>
      </c>
      <c r="AH1863" s="14" t="str">
        <f aca="false">B1863&amp;"|"&amp;C1863&amp;"|"&amp;D1863&amp;"|"&amp;E1863&amp;"|"&amp;F1863&amp;"|"&amp;G1863&amp;"|"&amp;H1863&amp;"|"&amp;I1863&amp;"|"&amp;J1863&amp;"|"&amp;K1863&amp;"|"&amp;L1863&amp;"|"&amp;M1863&amp;"|"&amp;N1863&amp;"|"&amp;O1863&amp;"|"&amp;P1863&amp;"|"&amp;Q1863&amp;"|"&amp;R1863&amp;"|"&amp;S1863&amp;"|"&amp;T1863&amp;"|"&amp;U1863&amp;"|"&amp;V1863&amp;"|"&amp;W1863&amp;"|"&amp;X1863&amp;"|"&amp;Y1863&amp;"|"&amp;Z1863&amp;"|"&amp;AA1863&amp;"|"&amp;AB1863&amp;"|"&amp;AC1863&amp;"|"&amp;AD1863&amp;"|"&amp;AE1863&amp;"|"&amp;AF1863&amp;"|"&amp;AG1863</f>
        <v>Resort Hotel|1|105|2016|August|32|5|1|2|2|0|0|BB|DEU|Online TA|TA/TO|0|0|0|A|A|1|No Deposit|240||0|Transient|189|0|0|Canceled|42562</v>
      </c>
      <c r="AI1863" s="14" t="str">
        <f aca="false">IF(COUNTIF($AH$4:$AH$2603,AH1863)&gt;1,"Duplicate","Unique")</f>
        <v>Unique</v>
      </c>
      <c r="AJ1863" s="14" t="str">
        <f aca="false">IF(COUNTBLANK(B1863:AG1863)&gt;0,"Missing ("&amp;COUNTBLANK(B1863:AG1863)&amp;")","Complete")</f>
        <v>Missing (1)</v>
      </c>
    </row>
    <row r="1864" customFormat="false" ht="15" hidden="false" customHeight="false" outlineLevel="0" collapsed="false">
      <c r="A1864" s="0" t="n">
        <v>1861</v>
      </c>
      <c r="B1864" s="0" t="s">
        <v>90</v>
      </c>
      <c r="C1864" s="0" t="n">
        <v>1</v>
      </c>
      <c r="D1864" s="0" t="n">
        <v>164</v>
      </c>
      <c r="E1864" s="0" t="n">
        <v>2017</v>
      </c>
      <c r="F1864" s="0" t="s">
        <v>121</v>
      </c>
      <c r="G1864" s="0" t="n">
        <v>20</v>
      </c>
      <c r="H1864" s="0" t="n">
        <v>15</v>
      </c>
      <c r="I1864" s="0" t="n">
        <v>1</v>
      </c>
      <c r="J1864" s="0" t="n">
        <v>2</v>
      </c>
      <c r="K1864" s="0" t="n">
        <v>1</v>
      </c>
      <c r="L1864" s="0" t="n">
        <v>0</v>
      </c>
      <c r="M1864" s="0" t="n">
        <v>0</v>
      </c>
      <c r="N1864" s="0" t="s">
        <v>82</v>
      </c>
      <c r="O1864" s="0" t="s">
        <v>92</v>
      </c>
      <c r="P1864" s="0" t="s">
        <v>116</v>
      </c>
      <c r="Q1864" s="0" t="s">
        <v>94</v>
      </c>
      <c r="R1864" s="0" t="n">
        <v>0</v>
      </c>
      <c r="S1864" s="0" t="n">
        <v>0</v>
      </c>
      <c r="T1864" s="0" t="n">
        <v>0</v>
      </c>
      <c r="U1864" s="0" t="s">
        <v>95</v>
      </c>
      <c r="V1864" s="0" t="s">
        <v>95</v>
      </c>
      <c r="W1864" s="0" t="n">
        <v>0</v>
      </c>
      <c r="X1864" s="0" t="s">
        <v>120</v>
      </c>
      <c r="AA1864" s="0" t="n">
        <v>0</v>
      </c>
      <c r="AB1864" s="0" t="s">
        <v>87</v>
      </c>
      <c r="AC1864" s="0" t="n">
        <v>160</v>
      </c>
      <c r="AD1864" s="0" t="n">
        <v>0</v>
      </c>
      <c r="AE1864" s="0" t="n">
        <v>0</v>
      </c>
      <c r="AF1864" s="0" t="s">
        <v>96</v>
      </c>
      <c r="AG1864" s="13" t="n">
        <v>42766</v>
      </c>
      <c r="AH1864" s="0" t="str">
        <f aca="false">B1864&amp;"|"&amp;C1864&amp;"|"&amp;D1864&amp;"|"&amp;E1864&amp;"|"&amp;F1864&amp;"|"&amp;G1864&amp;"|"&amp;H1864&amp;"|"&amp;I1864&amp;"|"&amp;J1864&amp;"|"&amp;K1864&amp;"|"&amp;L1864&amp;"|"&amp;M1864&amp;"|"&amp;N1864&amp;"|"&amp;O1864&amp;"|"&amp;P1864&amp;"|"&amp;Q1864&amp;"|"&amp;R1864&amp;"|"&amp;S1864&amp;"|"&amp;T1864&amp;"|"&amp;U1864&amp;"|"&amp;V1864&amp;"|"&amp;W1864&amp;"|"&amp;X1864&amp;"|"&amp;Y1864&amp;"|"&amp;Z1864&amp;"|"&amp;AA1864&amp;"|"&amp;AB1864&amp;"|"&amp;AC1864&amp;"|"&amp;AD1864&amp;"|"&amp;AE1864&amp;"|"&amp;AF1864&amp;"|"&amp;AG1864</f>
        <v>City Hotel|1|164|2017|May|20|15|1|2|1|0|0|BB|PRT|Groups|TA/TO|0|0|0|A|A|0|Non Refund|||0|Transient|160|0|0|Canceled|42766</v>
      </c>
      <c r="AI1864" s="0" t="str">
        <f aca="false">IF(COUNTIF($AH$4:$AH$2603,AH1864)&gt;1,"Duplicate","Unique")</f>
        <v>Duplicate</v>
      </c>
      <c r="AJ1864" s="0" t="str">
        <f aca="false">IF(COUNTBLANK(B1864:AG1864)&gt;0,"Missing ("&amp;COUNTBLANK(B1864:AG1864)&amp;")","Complete")</f>
        <v>Missing (2)</v>
      </c>
    </row>
    <row r="1865" customFormat="false" ht="15" hidden="false" customHeight="false" outlineLevel="0" collapsed="false">
      <c r="A1865" s="14" t="n">
        <v>1862</v>
      </c>
      <c r="B1865" s="14" t="s">
        <v>90</v>
      </c>
      <c r="C1865" s="14" t="n">
        <v>1</v>
      </c>
      <c r="D1865" s="14" t="n">
        <v>30</v>
      </c>
      <c r="E1865" s="14" t="n">
        <v>2017</v>
      </c>
      <c r="F1865" s="14" t="s">
        <v>106</v>
      </c>
      <c r="G1865" s="14" t="n">
        <v>15</v>
      </c>
      <c r="H1865" s="14" t="n">
        <v>14</v>
      </c>
      <c r="I1865" s="14" t="n">
        <v>2</v>
      </c>
      <c r="J1865" s="14" t="n">
        <v>3</v>
      </c>
      <c r="K1865" s="14" t="n">
        <v>3</v>
      </c>
      <c r="L1865" s="14" t="n">
        <v>0</v>
      </c>
      <c r="M1865" s="14" t="n">
        <v>0</v>
      </c>
      <c r="N1865" s="14" t="s">
        <v>82</v>
      </c>
      <c r="O1865" s="14" t="s">
        <v>130</v>
      </c>
      <c r="P1865" s="14" t="s">
        <v>93</v>
      </c>
      <c r="Q1865" s="14" t="s">
        <v>94</v>
      </c>
      <c r="R1865" s="14" t="n">
        <v>0</v>
      </c>
      <c r="S1865" s="14" t="n">
        <v>0</v>
      </c>
      <c r="T1865" s="14" t="n">
        <v>0</v>
      </c>
      <c r="U1865" s="14" t="s">
        <v>124</v>
      </c>
      <c r="V1865" s="14" t="s">
        <v>124</v>
      </c>
      <c r="W1865" s="14" t="n">
        <v>0</v>
      </c>
      <c r="X1865" s="14" t="s">
        <v>86</v>
      </c>
      <c r="Y1865" s="14" t="n">
        <v>9</v>
      </c>
      <c r="Z1865" s="14"/>
      <c r="AA1865" s="14" t="n">
        <v>0</v>
      </c>
      <c r="AB1865" s="14" t="s">
        <v>87</v>
      </c>
      <c r="AC1865" s="14" t="n">
        <v>214</v>
      </c>
      <c r="AD1865" s="14" t="n">
        <v>0</v>
      </c>
      <c r="AE1865" s="14" t="n">
        <v>1</v>
      </c>
      <c r="AF1865" s="14" t="s">
        <v>96</v>
      </c>
      <c r="AG1865" s="15" t="n">
        <v>42809</v>
      </c>
      <c r="AH1865" s="14" t="str">
        <f aca="false">B1865&amp;"|"&amp;C1865&amp;"|"&amp;D1865&amp;"|"&amp;E1865&amp;"|"&amp;F1865&amp;"|"&amp;G1865&amp;"|"&amp;H1865&amp;"|"&amp;I1865&amp;"|"&amp;J1865&amp;"|"&amp;K1865&amp;"|"&amp;L1865&amp;"|"&amp;M1865&amp;"|"&amp;N1865&amp;"|"&amp;O1865&amp;"|"&amp;P1865&amp;"|"&amp;Q1865&amp;"|"&amp;R1865&amp;"|"&amp;S1865&amp;"|"&amp;T1865&amp;"|"&amp;U1865&amp;"|"&amp;V1865&amp;"|"&amp;W1865&amp;"|"&amp;X1865&amp;"|"&amp;Y1865&amp;"|"&amp;Z1865&amp;"|"&amp;AA1865&amp;"|"&amp;AB1865&amp;"|"&amp;AC1865&amp;"|"&amp;AD1865&amp;"|"&amp;AE1865&amp;"|"&amp;AF1865&amp;"|"&amp;AG1865</f>
        <v>City Hotel|1|30|2017|April|15|14|2|3|3|0|0|BB|NLD|Online TA|TA/TO|0|0|0|E|E|0|No Deposit|9||0|Transient|214|0|1|Canceled|42809</v>
      </c>
      <c r="AI1865" s="14" t="str">
        <f aca="false">IF(COUNTIF($AH$4:$AH$2603,AH1865)&gt;1,"Duplicate","Unique")</f>
        <v>Unique</v>
      </c>
      <c r="AJ1865" s="14" t="str">
        <f aca="false">IF(COUNTBLANK(B1865:AG1865)&gt;0,"Missing ("&amp;COUNTBLANK(B1865:AG1865)&amp;")","Complete")</f>
        <v>Missing (1)</v>
      </c>
    </row>
    <row r="1866" customFormat="false" ht="15" hidden="false" customHeight="false" outlineLevel="0" collapsed="false">
      <c r="A1866" s="0" t="n">
        <v>1863</v>
      </c>
      <c r="B1866" s="0" t="s">
        <v>80</v>
      </c>
      <c r="C1866" s="0" t="n">
        <v>0</v>
      </c>
      <c r="D1866" s="0" t="n">
        <v>60</v>
      </c>
      <c r="E1866" s="0" t="n">
        <v>2017</v>
      </c>
      <c r="F1866" s="0" t="s">
        <v>118</v>
      </c>
      <c r="G1866" s="0" t="n">
        <v>8</v>
      </c>
      <c r="H1866" s="0" t="n">
        <v>21</v>
      </c>
      <c r="I1866" s="0" t="n">
        <v>0</v>
      </c>
      <c r="J1866" s="0" t="n">
        <v>4</v>
      </c>
      <c r="K1866" s="0" t="n">
        <v>2</v>
      </c>
      <c r="L1866" s="0" t="n">
        <v>0</v>
      </c>
      <c r="M1866" s="0" t="n">
        <v>0</v>
      </c>
      <c r="N1866" s="0" t="s">
        <v>82</v>
      </c>
      <c r="O1866" s="0" t="s">
        <v>83</v>
      </c>
      <c r="P1866" s="0" t="s">
        <v>93</v>
      </c>
      <c r="Q1866" s="0" t="s">
        <v>94</v>
      </c>
      <c r="R1866" s="0" t="n">
        <v>0</v>
      </c>
      <c r="S1866" s="0" t="n">
        <v>0</v>
      </c>
      <c r="T1866" s="0" t="n">
        <v>0</v>
      </c>
      <c r="U1866" s="0" t="s">
        <v>95</v>
      </c>
      <c r="V1866" s="0" t="s">
        <v>95</v>
      </c>
      <c r="W1866" s="0" t="n">
        <v>0</v>
      </c>
      <c r="X1866" s="0" t="s">
        <v>86</v>
      </c>
      <c r="Y1866" s="0" t="n">
        <v>240</v>
      </c>
      <c r="AA1866" s="0" t="n">
        <v>0</v>
      </c>
      <c r="AB1866" s="0" t="s">
        <v>101</v>
      </c>
      <c r="AC1866" s="0" t="n">
        <v>48</v>
      </c>
      <c r="AD1866" s="0" t="n">
        <v>0</v>
      </c>
      <c r="AE1866" s="0" t="n">
        <v>0</v>
      </c>
      <c r="AF1866" s="0" t="s">
        <v>88</v>
      </c>
      <c r="AG1866" s="13" t="n">
        <v>42791</v>
      </c>
      <c r="AH1866" s="0" t="str">
        <f aca="false">B1866&amp;"|"&amp;C1866&amp;"|"&amp;D1866&amp;"|"&amp;E1866&amp;"|"&amp;F1866&amp;"|"&amp;G1866&amp;"|"&amp;H1866&amp;"|"&amp;I1866&amp;"|"&amp;J1866&amp;"|"&amp;K1866&amp;"|"&amp;L1866&amp;"|"&amp;M1866&amp;"|"&amp;N1866&amp;"|"&amp;O1866&amp;"|"&amp;P1866&amp;"|"&amp;Q1866&amp;"|"&amp;R1866&amp;"|"&amp;S1866&amp;"|"&amp;T1866&amp;"|"&amp;U1866&amp;"|"&amp;V1866&amp;"|"&amp;W1866&amp;"|"&amp;X1866&amp;"|"&amp;Y1866&amp;"|"&amp;Z1866&amp;"|"&amp;AA1866&amp;"|"&amp;AB1866&amp;"|"&amp;AC1866&amp;"|"&amp;AD1866&amp;"|"&amp;AE1866&amp;"|"&amp;AF1866&amp;"|"&amp;AG1866</f>
        <v>Resort Hotel|0|60|2017|February|8|21|0|4|2|0|0|BB|GBR|Online TA|TA/TO|0|0|0|A|A|0|No Deposit|240||0|Transient-Party|48|0|0|Check-Out|42791</v>
      </c>
      <c r="AI1866" s="0" t="str">
        <f aca="false">IF(COUNTIF($AH$4:$AH$2603,AH1866)&gt;1,"Duplicate","Unique")</f>
        <v>Unique</v>
      </c>
      <c r="AJ1866" s="0" t="str">
        <f aca="false">IF(COUNTBLANK(B1866:AG1866)&gt;0,"Missing ("&amp;COUNTBLANK(B1866:AG1866)&amp;")","Complete")</f>
        <v>Missing (1)</v>
      </c>
    </row>
    <row r="1867" customFormat="false" ht="15" hidden="false" customHeight="false" outlineLevel="0" collapsed="false">
      <c r="A1867" s="14" t="n">
        <v>1864</v>
      </c>
      <c r="B1867" s="14" t="s">
        <v>90</v>
      </c>
      <c r="C1867" s="14" t="n">
        <v>0</v>
      </c>
      <c r="D1867" s="14" t="n">
        <v>8</v>
      </c>
      <c r="E1867" s="14" t="n">
        <v>2016</v>
      </c>
      <c r="F1867" s="14" t="s">
        <v>103</v>
      </c>
      <c r="G1867" s="14" t="n">
        <v>10</v>
      </c>
      <c r="H1867" s="14" t="n">
        <v>2</v>
      </c>
      <c r="I1867" s="14" t="n">
        <v>0</v>
      </c>
      <c r="J1867" s="14" t="n">
        <v>1</v>
      </c>
      <c r="K1867" s="14" t="n">
        <v>1</v>
      </c>
      <c r="L1867" s="14" t="n">
        <v>0</v>
      </c>
      <c r="M1867" s="14" t="n">
        <v>0</v>
      </c>
      <c r="N1867" s="14" t="s">
        <v>82</v>
      </c>
      <c r="O1867" s="14" t="s">
        <v>92</v>
      </c>
      <c r="P1867" s="14" t="s">
        <v>93</v>
      </c>
      <c r="Q1867" s="14" t="s">
        <v>94</v>
      </c>
      <c r="R1867" s="14" t="n">
        <v>0</v>
      </c>
      <c r="S1867" s="14" t="n">
        <v>0</v>
      </c>
      <c r="T1867" s="14" t="n">
        <v>0</v>
      </c>
      <c r="U1867" s="14" t="s">
        <v>95</v>
      </c>
      <c r="V1867" s="14" t="s">
        <v>95</v>
      </c>
      <c r="W1867" s="14" t="n">
        <v>0</v>
      </c>
      <c r="X1867" s="14" t="s">
        <v>86</v>
      </c>
      <c r="Y1867" s="14" t="n">
        <v>9</v>
      </c>
      <c r="Z1867" s="14"/>
      <c r="AA1867" s="14" t="n">
        <v>0</v>
      </c>
      <c r="AB1867" s="14" t="s">
        <v>101</v>
      </c>
      <c r="AC1867" s="14" t="n">
        <v>86</v>
      </c>
      <c r="AD1867" s="14" t="n">
        <v>0</v>
      </c>
      <c r="AE1867" s="14" t="n">
        <v>0</v>
      </c>
      <c r="AF1867" s="14" t="s">
        <v>88</v>
      </c>
      <c r="AG1867" s="15" t="n">
        <v>42432</v>
      </c>
      <c r="AH1867" s="14" t="str">
        <f aca="false">B1867&amp;"|"&amp;C1867&amp;"|"&amp;D1867&amp;"|"&amp;E1867&amp;"|"&amp;F1867&amp;"|"&amp;G1867&amp;"|"&amp;H1867&amp;"|"&amp;I1867&amp;"|"&amp;J1867&amp;"|"&amp;K1867&amp;"|"&amp;L1867&amp;"|"&amp;M1867&amp;"|"&amp;N1867&amp;"|"&amp;O1867&amp;"|"&amp;P1867&amp;"|"&amp;Q1867&amp;"|"&amp;R1867&amp;"|"&amp;S1867&amp;"|"&amp;T1867&amp;"|"&amp;U1867&amp;"|"&amp;V1867&amp;"|"&amp;W1867&amp;"|"&amp;X1867&amp;"|"&amp;Y1867&amp;"|"&amp;Z1867&amp;"|"&amp;AA1867&amp;"|"&amp;AB1867&amp;"|"&amp;AC1867&amp;"|"&amp;AD1867&amp;"|"&amp;AE1867&amp;"|"&amp;AF1867&amp;"|"&amp;AG1867</f>
        <v>City Hotel|0|8|2016|March|10|2|0|1|1|0|0|BB|PRT|Online TA|TA/TO|0|0|0|A|A|0|No Deposit|9||0|Transient-Party|86|0|0|Check-Out|42432</v>
      </c>
      <c r="AI1867" s="14" t="str">
        <f aca="false">IF(COUNTIF($AH$4:$AH$2603,AH1867)&gt;1,"Duplicate","Unique")</f>
        <v>Unique</v>
      </c>
      <c r="AJ1867" s="14" t="str">
        <f aca="false">IF(COUNTBLANK(B1867:AG1867)&gt;0,"Missing ("&amp;COUNTBLANK(B1867:AG1867)&amp;")","Complete")</f>
        <v>Missing (1)</v>
      </c>
    </row>
    <row r="1868" customFormat="false" ht="15" hidden="false" customHeight="false" outlineLevel="0" collapsed="false">
      <c r="A1868" s="0" t="n">
        <v>1865</v>
      </c>
      <c r="B1868" s="0" t="s">
        <v>90</v>
      </c>
      <c r="C1868" s="0" t="n">
        <v>0</v>
      </c>
      <c r="D1868" s="0" t="n">
        <v>84</v>
      </c>
      <c r="E1868" s="0" t="n">
        <v>2016</v>
      </c>
      <c r="F1868" s="0" t="s">
        <v>106</v>
      </c>
      <c r="G1868" s="0" t="n">
        <v>16</v>
      </c>
      <c r="H1868" s="0" t="n">
        <v>10</v>
      </c>
      <c r="I1868" s="0" t="n">
        <v>2</v>
      </c>
      <c r="J1868" s="0" t="n">
        <v>2</v>
      </c>
      <c r="K1868" s="0" t="n">
        <v>2</v>
      </c>
      <c r="L1868" s="0" t="n">
        <v>0</v>
      </c>
      <c r="M1868" s="0" t="n">
        <v>0</v>
      </c>
      <c r="N1868" s="0" t="s">
        <v>107</v>
      </c>
      <c r="O1868" s="0" t="s">
        <v>83</v>
      </c>
      <c r="P1868" s="0" t="s">
        <v>93</v>
      </c>
      <c r="Q1868" s="0" t="s">
        <v>94</v>
      </c>
      <c r="R1868" s="0" t="n">
        <v>0</v>
      </c>
      <c r="S1868" s="0" t="n">
        <v>0</v>
      </c>
      <c r="T1868" s="0" t="n">
        <v>0</v>
      </c>
      <c r="U1868" s="0" t="s">
        <v>95</v>
      </c>
      <c r="V1868" s="0" t="s">
        <v>95</v>
      </c>
      <c r="W1868" s="0" t="n">
        <v>0</v>
      </c>
      <c r="X1868" s="0" t="s">
        <v>86</v>
      </c>
      <c r="Y1868" s="0" t="n">
        <v>11</v>
      </c>
      <c r="AA1868" s="0" t="n">
        <v>0</v>
      </c>
      <c r="AB1868" s="0" t="s">
        <v>87</v>
      </c>
      <c r="AC1868" s="0" t="n">
        <v>58.14</v>
      </c>
      <c r="AD1868" s="0" t="n">
        <v>0</v>
      </c>
      <c r="AE1868" s="0" t="n">
        <v>0</v>
      </c>
      <c r="AF1868" s="0" t="s">
        <v>88</v>
      </c>
      <c r="AG1868" s="13" t="n">
        <v>42474</v>
      </c>
      <c r="AH1868" s="0" t="str">
        <f aca="false">B1868&amp;"|"&amp;C1868&amp;"|"&amp;D1868&amp;"|"&amp;E1868&amp;"|"&amp;F1868&amp;"|"&amp;G1868&amp;"|"&amp;H1868&amp;"|"&amp;I1868&amp;"|"&amp;J1868&amp;"|"&amp;K1868&amp;"|"&amp;L1868&amp;"|"&amp;M1868&amp;"|"&amp;N1868&amp;"|"&amp;O1868&amp;"|"&amp;P1868&amp;"|"&amp;Q1868&amp;"|"&amp;R1868&amp;"|"&amp;S1868&amp;"|"&amp;T1868&amp;"|"&amp;U1868&amp;"|"&amp;V1868&amp;"|"&amp;W1868&amp;"|"&amp;X1868&amp;"|"&amp;Y1868&amp;"|"&amp;Z1868&amp;"|"&amp;AA1868&amp;"|"&amp;AB1868&amp;"|"&amp;AC1868&amp;"|"&amp;AD1868&amp;"|"&amp;AE1868&amp;"|"&amp;AF1868&amp;"|"&amp;AG1868</f>
        <v>City Hotel|0|84|2016|April|16|10|2|2|2|0|0|SC|GBR|Online TA|TA/TO|0|0|0|A|A|0|No Deposit|11||0|Transient|58.14|0|0|Check-Out|42474</v>
      </c>
      <c r="AI1868" s="0" t="str">
        <f aca="false">IF(COUNTIF($AH$4:$AH$2603,AH1868)&gt;1,"Duplicate","Unique")</f>
        <v>Unique</v>
      </c>
      <c r="AJ1868" s="0" t="str">
        <f aca="false">IF(COUNTBLANK(B1868:AG1868)&gt;0,"Missing ("&amp;COUNTBLANK(B1868:AG1868)&amp;")","Complete")</f>
        <v>Missing (1)</v>
      </c>
    </row>
    <row r="1869" customFormat="false" ht="15" hidden="false" customHeight="false" outlineLevel="0" collapsed="false">
      <c r="A1869" s="14" t="n">
        <v>1866</v>
      </c>
      <c r="B1869" s="14" t="s">
        <v>90</v>
      </c>
      <c r="C1869" s="14" t="n">
        <v>1</v>
      </c>
      <c r="D1869" s="14" t="n">
        <v>314</v>
      </c>
      <c r="E1869" s="14" t="n">
        <v>2017</v>
      </c>
      <c r="F1869" s="14" t="s">
        <v>91</v>
      </c>
      <c r="G1869" s="14" t="n">
        <v>30</v>
      </c>
      <c r="H1869" s="14" t="n">
        <v>26</v>
      </c>
      <c r="I1869" s="14" t="n">
        <v>0</v>
      </c>
      <c r="J1869" s="14" t="n">
        <v>4</v>
      </c>
      <c r="K1869" s="14" t="n">
        <v>2</v>
      </c>
      <c r="L1869" s="14" t="n">
        <v>0</v>
      </c>
      <c r="M1869" s="14" t="n">
        <v>0</v>
      </c>
      <c r="N1869" s="14" t="s">
        <v>82</v>
      </c>
      <c r="O1869" s="14" t="s">
        <v>92</v>
      </c>
      <c r="P1869" s="14" t="s">
        <v>116</v>
      </c>
      <c r="Q1869" s="14" t="s">
        <v>94</v>
      </c>
      <c r="R1869" s="14" t="n">
        <v>0</v>
      </c>
      <c r="S1869" s="14" t="n">
        <v>0</v>
      </c>
      <c r="T1869" s="14" t="n">
        <v>0</v>
      </c>
      <c r="U1869" s="14" t="s">
        <v>95</v>
      </c>
      <c r="V1869" s="14" t="s">
        <v>95</v>
      </c>
      <c r="W1869" s="14" t="n">
        <v>0</v>
      </c>
      <c r="X1869" s="14" t="s">
        <v>120</v>
      </c>
      <c r="Y1869" s="14"/>
      <c r="Z1869" s="14"/>
      <c r="AA1869" s="14" t="n">
        <v>71</v>
      </c>
      <c r="AB1869" s="14" t="s">
        <v>87</v>
      </c>
      <c r="AC1869" s="14" t="n">
        <v>110</v>
      </c>
      <c r="AD1869" s="14" t="n">
        <v>0</v>
      </c>
      <c r="AE1869" s="14" t="n">
        <v>0</v>
      </c>
      <c r="AF1869" s="14" t="s">
        <v>96</v>
      </c>
      <c r="AG1869" s="15" t="n">
        <v>42699</v>
      </c>
      <c r="AH1869" s="14" t="str">
        <f aca="false">B1869&amp;"|"&amp;C1869&amp;"|"&amp;D1869&amp;"|"&amp;E1869&amp;"|"&amp;F1869&amp;"|"&amp;G1869&amp;"|"&amp;H1869&amp;"|"&amp;I1869&amp;"|"&amp;J1869&amp;"|"&amp;K1869&amp;"|"&amp;L1869&amp;"|"&amp;M1869&amp;"|"&amp;N1869&amp;"|"&amp;O1869&amp;"|"&amp;P1869&amp;"|"&amp;Q1869&amp;"|"&amp;R1869&amp;"|"&amp;S1869&amp;"|"&amp;T1869&amp;"|"&amp;U1869&amp;"|"&amp;V1869&amp;"|"&amp;W1869&amp;"|"&amp;X1869&amp;"|"&amp;Y1869&amp;"|"&amp;Z1869&amp;"|"&amp;AA1869&amp;"|"&amp;AB1869&amp;"|"&amp;AC1869&amp;"|"&amp;AD1869&amp;"|"&amp;AE1869&amp;"|"&amp;AF1869&amp;"|"&amp;AG1869</f>
        <v>City Hotel|1|314|2017|July|30|26|0|4|2|0|0|BB|PRT|Groups|TA/TO|0|0|0|A|A|0|Non Refund|||71|Transient|110|0|0|Canceled|42699</v>
      </c>
      <c r="AI1869" s="14" t="str">
        <f aca="false">IF(COUNTIF($AH$4:$AH$2603,AH1869)&gt;1,"Duplicate","Unique")</f>
        <v>Unique</v>
      </c>
      <c r="AJ1869" s="14" t="str">
        <f aca="false">IF(COUNTBLANK(B1869:AG1869)&gt;0,"Missing ("&amp;COUNTBLANK(B1869:AG1869)&amp;")","Complete")</f>
        <v>Missing (2)</v>
      </c>
    </row>
    <row r="1870" customFormat="false" ht="15" hidden="false" customHeight="false" outlineLevel="0" collapsed="false">
      <c r="A1870" s="0" t="n">
        <v>1867</v>
      </c>
      <c r="B1870" s="0" t="s">
        <v>80</v>
      </c>
      <c r="C1870" s="0" t="n">
        <v>0</v>
      </c>
      <c r="D1870" s="0" t="n">
        <v>0</v>
      </c>
      <c r="E1870" s="0" t="n">
        <v>2016</v>
      </c>
      <c r="F1870" s="0" t="s">
        <v>118</v>
      </c>
      <c r="G1870" s="0" t="n">
        <v>8</v>
      </c>
      <c r="H1870" s="0" t="n">
        <v>20</v>
      </c>
      <c r="I1870" s="0" t="n">
        <v>0</v>
      </c>
      <c r="J1870" s="0" t="n">
        <v>1</v>
      </c>
      <c r="K1870" s="0" t="n">
        <v>2</v>
      </c>
      <c r="L1870" s="0" t="n">
        <v>0</v>
      </c>
      <c r="M1870" s="0" t="n">
        <v>0</v>
      </c>
      <c r="N1870" s="0" t="s">
        <v>82</v>
      </c>
      <c r="O1870" s="0" t="s">
        <v>92</v>
      </c>
      <c r="P1870" s="0" t="s">
        <v>84</v>
      </c>
      <c r="Q1870" s="0" t="s">
        <v>84</v>
      </c>
      <c r="R1870" s="0" t="n">
        <v>0</v>
      </c>
      <c r="S1870" s="0" t="n">
        <v>0</v>
      </c>
      <c r="T1870" s="0" t="n">
        <v>0</v>
      </c>
      <c r="U1870" s="0" t="s">
        <v>95</v>
      </c>
      <c r="V1870" s="0" t="s">
        <v>109</v>
      </c>
      <c r="W1870" s="0" t="n">
        <v>0</v>
      </c>
      <c r="X1870" s="0" t="s">
        <v>86</v>
      </c>
      <c r="AA1870" s="0" t="n">
        <v>0</v>
      </c>
      <c r="AB1870" s="0" t="s">
        <v>87</v>
      </c>
      <c r="AC1870" s="0" t="n">
        <v>45</v>
      </c>
      <c r="AD1870" s="0" t="n">
        <v>0</v>
      </c>
      <c r="AE1870" s="0" t="n">
        <v>0</v>
      </c>
      <c r="AF1870" s="0" t="s">
        <v>88</v>
      </c>
      <c r="AG1870" s="13" t="n">
        <v>42421</v>
      </c>
      <c r="AH1870" s="0" t="str">
        <f aca="false">B1870&amp;"|"&amp;C1870&amp;"|"&amp;D1870&amp;"|"&amp;E1870&amp;"|"&amp;F1870&amp;"|"&amp;G1870&amp;"|"&amp;H1870&amp;"|"&amp;I1870&amp;"|"&amp;J1870&amp;"|"&amp;K1870&amp;"|"&amp;L1870&amp;"|"&amp;M1870&amp;"|"&amp;N1870&amp;"|"&amp;O1870&amp;"|"&amp;P1870&amp;"|"&amp;Q1870&amp;"|"&amp;R1870&amp;"|"&amp;S1870&amp;"|"&amp;T1870&amp;"|"&amp;U1870&amp;"|"&amp;V1870&amp;"|"&amp;W1870&amp;"|"&amp;X1870&amp;"|"&amp;Y1870&amp;"|"&amp;Z1870&amp;"|"&amp;AA1870&amp;"|"&amp;AB1870&amp;"|"&amp;AC1870&amp;"|"&amp;AD1870&amp;"|"&amp;AE1870&amp;"|"&amp;AF1870&amp;"|"&amp;AG1870</f>
        <v>Resort Hotel|0|0|2016|February|8|20|0|1|2|0|0|BB|PRT|Direct|Direct|0|0|0|A|D|0|No Deposit|||0|Transient|45|0|0|Check-Out|42421</v>
      </c>
      <c r="AI1870" s="0" t="str">
        <f aca="false">IF(COUNTIF($AH$4:$AH$2603,AH1870)&gt;1,"Duplicate","Unique")</f>
        <v>Unique</v>
      </c>
      <c r="AJ1870" s="0" t="str">
        <f aca="false">IF(COUNTBLANK(B1870:AG1870)&gt;0,"Missing ("&amp;COUNTBLANK(B1870:AG1870)&amp;")","Complete")</f>
        <v>Missing (2)</v>
      </c>
    </row>
    <row r="1871" customFormat="false" ht="15" hidden="false" customHeight="false" outlineLevel="0" collapsed="false">
      <c r="A1871" s="14" t="n">
        <v>1868</v>
      </c>
      <c r="B1871" s="14" t="s">
        <v>90</v>
      </c>
      <c r="C1871" s="14" t="n">
        <v>1</v>
      </c>
      <c r="D1871" s="14" t="n">
        <v>186</v>
      </c>
      <c r="E1871" s="14" t="n">
        <v>2017</v>
      </c>
      <c r="F1871" s="14" t="s">
        <v>121</v>
      </c>
      <c r="G1871" s="14" t="n">
        <v>22</v>
      </c>
      <c r="H1871" s="14" t="n">
        <v>30</v>
      </c>
      <c r="I1871" s="14" t="n">
        <v>0</v>
      </c>
      <c r="J1871" s="14" t="n">
        <v>2</v>
      </c>
      <c r="K1871" s="14" t="n">
        <v>2</v>
      </c>
      <c r="L1871" s="14" t="n">
        <v>0</v>
      </c>
      <c r="M1871" s="14" t="n">
        <v>0</v>
      </c>
      <c r="N1871" s="14" t="s">
        <v>82</v>
      </c>
      <c r="O1871" s="14" t="s">
        <v>92</v>
      </c>
      <c r="P1871" s="14" t="s">
        <v>116</v>
      </c>
      <c r="Q1871" s="14" t="s">
        <v>94</v>
      </c>
      <c r="R1871" s="14" t="n">
        <v>0</v>
      </c>
      <c r="S1871" s="14" t="n">
        <v>0</v>
      </c>
      <c r="T1871" s="14" t="n">
        <v>0</v>
      </c>
      <c r="U1871" s="14" t="s">
        <v>95</v>
      </c>
      <c r="V1871" s="14" t="s">
        <v>95</v>
      </c>
      <c r="W1871" s="14" t="n">
        <v>0</v>
      </c>
      <c r="X1871" s="14" t="s">
        <v>120</v>
      </c>
      <c r="Y1871" s="14" t="n">
        <v>19</v>
      </c>
      <c r="Z1871" s="14"/>
      <c r="AA1871" s="14" t="n">
        <v>0</v>
      </c>
      <c r="AB1871" s="14" t="s">
        <v>87</v>
      </c>
      <c r="AC1871" s="14" t="n">
        <v>130</v>
      </c>
      <c r="AD1871" s="14" t="n">
        <v>0</v>
      </c>
      <c r="AE1871" s="14" t="n">
        <v>0</v>
      </c>
      <c r="AF1871" s="14" t="s">
        <v>96</v>
      </c>
      <c r="AG1871" s="15" t="n">
        <v>42699</v>
      </c>
      <c r="AH1871" s="14" t="str">
        <f aca="false">B1871&amp;"|"&amp;C1871&amp;"|"&amp;D1871&amp;"|"&amp;E1871&amp;"|"&amp;F1871&amp;"|"&amp;G1871&amp;"|"&amp;H1871&amp;"|"&amp;I1871&amp;"|"&amp;J1871&amp;"|"&amp;K1871&amp;"|"&amp;L1871&amp;"|"&amp;M1871&amp;"|"&amp;N1871&amp;"|"&amp;O1871&amp;"|"&amp;P1871&amp;"|"&amp;Q1871&amp;"|"&amp;R1871&amp;"|"&amp;S1871&amp;"|"&amp;T1871&amp;"|"&amp;U1871&amp;"|"&amp;V1871&amp;"|"&amp;W1871&amp;"|"&amp;X1871&amp;"|"&amp;Y1871&amp;"|"&amp;Z1871&amp;"|"&amp;AA1871&amp;"|"&amp;AB1871&amp;"|"&amp;AC1871&amp;"|"&amp;AD1871&amp;"|"&amp;AE1871&amp;"|"&amp;AF1871&amp;"|"&amp;AG1871</f>
        <v>City Hotel|1|186|2017|May|22|30|0|2|2|0|0|BB|PRT|Groups|TA/TO|0|0|0|A|A|0|Non Refund|19||0|Transient|130|0|0|Canceled|42699</v>
      </c>
      <c r="AI1871" s="14" t="str">
        <f aca="false">IF(COUNTIF($AH$4:$AH$2603,AH1871)&gt;1,"Duplicate","Unique")</f>
        <v>Duplicate</v>
      </c>
      <c r="AJ1871" s="14" t="str">
        <f aca="false">IF(COUNTBLANK(B1871:AG1871)&gt;0,"Missing ("&amp;COUNTBLANK(B1871:AG1871)&amp;")","Complete")</f>
        <v>Missing (1)</v>
      </c>
    </row>
    <row r="1872" customFormat="false" ht="15" hidden="false" customHeight="false" outlineLevel="0" collapsed="false">
      <c r="A1872" s="0" t="n">
        <v>1869</v>
      </c>
      <c r="B1872" s="0" t="s">
        <v>90</v>
      </c>
      <c r="C1872" s="0" t="n">
        <v>0</v>
      </c>
      <c r="D1872" s="0" t="n">
        <v>122</v>
      </c>
      <c r="E1872" s="0" t="n">
        <v>2016</v>
      </c>
      <c r="F1872" s="0" t="s">
        <v>91</v>
      </c>
      <c r="G1872" s="0" t="n">
        <v>28</v>
      </c>
      <c r="H1872" s="0" t="n">
        <v>9</v>
      </c>
      <c r="I1872" s="0" t="n">
        <v>2</v>
      </c>
      <c r="J1872" s="0" t="n">
        <v>2</v>
      </c>
      <c r="K1872" s="0" t="n">
        <v>2</v>
      </c>
      <c r="L1872" s="0" t="n">
        <v>0</v>
      </c>
      <c r="M1872" s="0" t="n">
        <v>0</v>
      </c>
      <c r="N1872" s="0" t="s">
        <v>82</v>
      </c>
      <c r="O1872" s="0" t="s">
        <v>92</v>
      </c>
      <c r="P1872" s="0" t="s">
        <v>93</v>
      </c>
      <c r="Q1872" s="0" t="s">
        <v>94</v>
      </c>
      <c r="R1872" s="0" t="n">
        <v>0</v>
      </c>
      <c r="S1872" s="0" t="n">
        <v>0</v>
      </c>
      <c r="T1872" s="0" t="n">
        <v>0</v>
      </c>
      <c r="U1872" s="0" t="s">
        <v>95</v>
      </c>
      <c r="V1872" s="0" t="s">
        <v>95</v>
      </c>
      <c r="W1872" s="0" t="n">
        <v>0</v>
      </c>
      <c r="X1872" s="0" t="s">
        <v>86</v>
      </c>
      <c r="Y1872" s="0" t="n">
        <v>9</v>
      </c>
      <c r="AA1872" s="0" t="n">
        <v>0</v>
      </c>
      <c r="AB1872" s="0" t="s">
        <v>101</v>
      </c>
      <c r="AC1872" s="0" t="n">
        <v>105.83</v>
      </c>
      <c r="AD1872" s="0" t="n">
        <v>0</v>
      </c>
      <c r="AE1872" s="0" t="n">
        <v>2</v>
      </c>
      <c r="AF1872" s="0" t="s">
        <v>88</v>
      </c>
      <c r="AG1872" s="13" t="n">
        <v>42564</v>
      </c>
      <c r="AH1872" s="0" t="str">
        <f aca="false">B1872&amp;"|"&amp;C1872&amp;"|"&amp;D1872&amp;"|"&amp;E1872&amp;"|"&amp;F1872&amp;"|"&amp;G1872&amp;"|"&amp;H1872&amp;"|"&amp;I1872&amp;"|"&amp;J1872&amp;"|"&amp;K1872&amp;"|"&amp;L1872&amp;"|"&amp;M1872&amp;"|"&amp;N1872&amp;"|"&amp;O1872&amp;"|"&amp;P1872&amp;"|"&amp;Q1872&amp;"|"&amp;R1872&amp;"|"&amp;S1872&amp;"|"&amp;T1872&amp;"|"&amp;U1872&amp;"|"&amp;V1872&amp;"|"&amp;W1872&amp;"|"&amp;X1872&amp;"|"&amp;Y1872&amp;"|"&amp;Z1872&amp;"|"&amp;AA1872&amp;"|"&amp;AB1872&amp;"|"&amp;AC1872&amp;"|"&amp;AD1872&amp;"|"&amp;AE1872&amp;"|"&amp;AF1872&amp;"|"&amp;AG1872</f>
        <v>City Hotel|0|122|2016|July|28|9|2|2|2|0|0|BB|PRT|Online TA|TA/TO|0|0|0|A|A|0|No Deposit|9||0|Transient-Party|105.83|0|2|Check-Out|42564</v>
      </c>
      <c r="AI1872" s="0" t="str">
        <f aca="false">IF(COUNTIF($AH$4:$AH$2603,AH1872)&gt;1,"Duplicate","Unique")</f>
        <v>Unique</v>
      </c>
      <c r="AJ1872" s="0" t="str">
        <f aca="false">IF(COUNTBLANK(B1872:AG1872)&gt;0,"Missing ("&amp;COUNTBLANK(B1872:AG1872)&amp;")","Complete")</f>
        <v>Missing (1)</v>
      </c>
    </row>
    <row r="1873" customFormat="false" ht="15" hidden="false" customHeight="false" outlineLevel="0" collapsed="false">
      <c r="A1873" s="14" t="n">
        <v>1870</v>
      </c>
      <c r="B1873" s="14" t="s">
        <v>80</v>
      </c>
      <c r="C1873" s="14" t="n">
        <v>0</v>
      </c>
      <c r="D1873" s="14" t="n">
        <v>157</v>
      </c>
      <c r="E1873" s="14" t="n">
        <v>2016</v>
      </c>
      <c r="F1873" s="14" t="s">
        <v>135</v>
      </c>
      <c r="G1873" s="14" t="n">
        <v>26</v>
      </c>
      <c r="H1873" s="14" t="n">
        <v>23</v>
      </c>
      <c r="I1873" s="14" t="n">
        <v>2</v>
      </c>
      <c r="J1873" s="14" t="n">
        <v>5</v>
      </c>
      <c r="K1873" s="14" t="n">
        <v>2</v>
      </c>
      <c r="L1873" s="14" t="n">
        <v>0</v>
      </c>
      <c r="M1873" s="14" t="n">
        <v>0</v>
      </c>
      <c r="N1873" s="14" t="s">
        <v>82</v>
      </c>
      <c r="O1873" s="14" t="s">
        <v>83</v>
      </c>
      <c r="P1873" s="14" t="s">
        <v>99</v>
      </c>
      <c r="Q1873" s="14" t="s">
        <v>94</v>
      </c>
      <c r="R1873" s="14" t="n">
        <v>0</v>
      </c>
      <c r="S1873" s="14" t="n">
        <v>0</v>
      </c>
      <c r="T1873" s="14" t="n">
        <v>0</v>
      </c>
      <c r="U1873" s="14" t="s">
        <v>95</v>
      </c>
      <c r="V1873" s="14" t="s">
        <v>95</v>
      </c>
      <c r="W1873" s="14" t="n">
        <v>1</v>
      </c>
      <c r="X1873" s="14" t="s">
        <v>86</v>
      </c>
      <c r="Y1873" s="14" t="n">
        <v>243</v>
      </c>
      <c r="Z1873" s="14"/>
      <c r="AA1873" s="14" t="n">
        <v>0</v>
      </c>
      <c r="AB1873" s="14" t="s">
        <v>125</v>
      </c>
      <c r="AC1873" s="14" t="n">
        <v>53.85</v>
      </c>
      <c r="AD1873" s="14" t="n">
        <v>0</v>
      </c>
      <c r="AE1873" s="14" t="n">
        <v>1</v>
      </c>
      <c r="AF1873" s="14" t="s">
        <v>88</v>
      </c>
      <c r="AG1873" s="15" t="n">
        <v>42551</v>
      </c>
      <c r="AH1873" s="14" t="str">
        <f aca="false">B1873&amp;"|"&amp;C1873&amp;"|"&amp;D1873&amp;"|"&amp;E1873&amp;"|"&amp;F1873&amp;"|"&amp;G1873&amp;"|"&amp;H1873&amp;"|"&amp;I1873&amp;"|"&amp;J1873&amp;"|"&amp;K1873&amp;"|"&amp;L1873&amp;"|"&amp;M1873&amp;"|"&amp;N1873&amp;"|"&amp;O1873&amp;"|"&amp;P1873&amp;"|"&amp;Q1873&amp;"|"&amp;R1873&amp;"|"&amp;S1873&amp;"|"&amp;T1873&amp;"|"&amp;U1873&amp;"|"&amp;V1873&amp;"|"&amp;W1873&amp;"|"&amp;X1873&amp;"|"&amp;Y1873&amp;"|"&amp;Z1873&amp;"|"&amp;AA1873&amp;"|"&amp;AB1873&amp;"|"&amp;AC1873&amp;"|"&amp;AD1873&amp;"|"&amp;AE1873&amp;"|"&amp;AF1873&amp;"|"&amp;AG1873</f>
        <v>Resort Hotel|0|157|2016|June|26|23|2|5|2|0|0|BB|GBR|Offline TA/TO|TA/TO|0|0|0|A|A|1|No Deposit|243||0|Contract|53.85|0|1|Check-Out|42551</v>
      </c>
      <c r="AI1873" s="14" t="str">
        <f aca="false">IF(COUNTIF($AH$4:$AH$2603,AH1873)&gt;1,"Duplicate","Unique")</f>
        <v>Unique</v>
      </c>
      <c r="AJ1873" s="14" t="str">
        <f aca="false">IF(COUNTBLANK(B1873:AG1873)&gt;0,"Missing ("&amp;COUNTBLANK(B1873:AG1873)&amp;")","Complete")</f>
        <v>Missing (1)</v>
      </c>
    </row>
    <row r="1874" customFormat="false" ht="15" hidden="false" customHeight="false" outlineLevel="0" collapsed="false">
      <c r="A1874" s="0" t="n">
        <v>1871</v>
      </c>
      <c r="B1874" s="0" t="s">
        <v>90</v>
      </c>
      <c r="C1874" s="0" t="n">
        <v>1</v>
      </c>
      <c r="D1874" s="0" t="n">
        <v>26</v>
      </c>
      <c r="E1874" s="0" t="n">
        <v>2017</v>
      </c>
      <c r="F1874" s="0" t="s">
        <v>126</v>
      </c>
      <c r="G1874" s="0" t="n">
        <v>1</v>
      </c>
      <c r="H1874" s="0" t="n">
        <v>1</v>
      </c>
      <c r="I1874" s="0" t="n">
        <v>2</v>
      </c>
      <c r="J1874" s="0" t="n">
        <v>2</v>
      </c>
      <c r="K1874" s="0" t="n">
        <v>2</v>
      </c>
      <c r="L1874" s="0" t="n">
        <v>0</v>
      </c>
      <c r="M1874" s="0" t="n">
        <v>0</v>
      </c>
      <c r="N1874" s="0" t="s">
        <v>82</v>
      </c>
      <c r="O1874" s="0" t="s">
        <v>115</v>
      </c>
      <c r="P1874" s="0" t="s">
        <v>93</v>
      </c>
      <c r="Q1874" s="0" t="s">
        <v>94</v>
      </c>
      <c r="R1874" s="0" t="n">
        <v>0</v>
      </c>
      <c r="S1874" s="0" t="n">
        <v>0</v>
      </c>
      <c r="T1874" s="0" t="n">
        <v>0</v>
      </c>
      <c r="U1874" s="0" t="s">
        <v>109</v>
      </c>
      <c r="V1874" s="0" t="s">
        <v>109</v>
      </c>
      <c r="W1874" s="0" t="n">
        <v>0</v>
      </c>
      <c r="X1874" s="0" t="s">
        <v>86</v>
      </c>
      <c r="Y1874" s="0" t="n">
        <v>9</v>
      </c>
      <c r="AA1874" s="0" t="n">
        <v>0</v>
      </c>
      <c r="AB1874" s="0" t="s">
        <v>87</v>
      </c>
      <c r="AC1874" s="0" t="n">
        <v>103.7</v>
      </c>
      <c r="AD1874" s="0" t="n">
        <v>0</v>
      </c>
      <c r="AE1874" s="0" t="n">
        <v>0</v>
      </c>
      <c r="AF1874" s="0" t="s">
        <v>96</v>
      </c>
      <c r="AG1874" s="13" t="n">
        <v>42721</v>
      </c>
      <c r="AH1874" s="0" t="str">
        <f aca="false">B1874&amp;"|"&amp;C1874&amp;"|"&amp;D1874&amp;"|"&amp;E1874&amp;"|"&amp;F1874&amp;"|"&amp;G1874&amp;"|"&amp;H1874&amp;"|"&amp;I1874&amp;"|"&amp;J1874&amp;"|"&amp;K1874&amp;"|"&amp;L1874&amp;"|"&amp;M1874&amp;"|"&amp;N1874&amp;"|"&amp;O1874&amp;"|"&amp;P1874&amp;"|"&amp;Q1874&amp;"|"&amp;R1874&amp;"|"&amp;S1874&amp;"|"&amp;T1874&amp;"|"&amp;U1874&amp;"|"&amp;V1874&amp;"|"&amp;W1874&amp;"|"&amp;X1874&amp;"|"&amp;Y1874&amp;"|"&amp;Z1874&amp;"|"&amp;AA1874&amp;"|"&amp;AB1874&amp;"|"&amp;AC1874&amp;"|"&amp;AD1874&amp;"|"&amp;AE1874&amp;"|"&amp;AF1874&amp;"|"&amp;AG1874</f>
        <v>City Hotel|1|26|2017|January|1|1|2|2|2|0|0|BB|ESP|Online TA|TA/TO|0|0|0|D|D|0|No Deposit|9||0|Transient|103.7|0|0|Canceled|42721</v>
      </c>
      <c r="AI1874" s="0" t="str">
        <f aca="false">IF(COUNTIF($AH$4:$AH$2603,AH1874)&gt;1,"Duplicate","Unique")</f>
        <v>Unique</v>
      </c>
      <c r="AJ1874" s="0" t="str">
        <f aca="false">IF(COUNTBLANK(B1874:AG1874)&gt;0,"Missing ("&amp;COUNTBLANK(B1874:AG1874)&amp;")","Complete")</f>
        <v>Missing (1)</v>
      </c>
    </row>
    <row r="1875" customFormat="false" ht="15" hidden="false" customHeight="false" outlineLevel="0" collapsed="false">
      <c r="A1875" s="14" t="n">
        <v>1872</v>
      </c>
      <c r="B1875" s="14" t="s">
        <v>90</v>
      </c>
      <c r="C1875" s="14" t="n">
        <v>0</v>
      </c>
      <c r="D1875" s="14" t="n">
        <v>40</v>
      </c>
      <c r="E1875" s="14" t="n">
        <v>2015</v>
      </c>
      <c r="F1875" s="14" t="s">
        <v>111</v>
      </c>
      <c r="G1875" s="14" t="n">
        <v>41</v>
      </c>
      <c r="H1875" s="14" t="n">
        <v>5</v>
      </c>
      <c r="I1875" s="14" t="n">
        <v>1</v>
      </c>
      <c r="J1875" s="14" t="n">
        <v>3</v>
      </c>
      <c r="K1875" s="14" t="n">
        <v>2</v>
      </c>
      <c r="L1875" s="14" t="n">
        <v>0</v>
      </c>
      <c r="M1875" s="14" t="n">
        <v>0</v>
      </c>
      <c r="N1875" s="14" t="s">
        <v>82</v>
      </c>
      <c r="O1875" s="14" t="s">
        <v>167</v>
      </c>
      <c r="P1875" s="14" t="s">
        <v>93</v>
      </c>
      <c r="Q1875" s="14" t="s">
        <v>94</v>
      </c>
      <c r="R1875" s="14" t="n">
        <v>0</v>
      </c>
      <c r="S1875" s="14" t="n">
        <v>0</v>
      </c>
      <c r="T1875" s="14" t="n">
        <v>0</v>
      </c>
      <c r="U1875" s="14" t="s">
        <v>95</v>
      </c>
      <c r="V1875" s="14" t="s">
        <v>95</v>
      </c>
      <c r="W1875" s="14" t="n">
        <v>0</v>
      </c>
      <c r="X1875" s="14" t="s">
        <v>86</v>
      </c>
      <c r="Y1875" s="14" t="n">
        <v>9</v>
      </c>
      <c r="Z1875" s="14"/>
      <c r="AA1875" s="14" t="n">
        <v>0</v>
      </c>
      <c r="AB1875" s="14" t="s">
        <v>125</v>
      </c>
      <c r="AC1875" s="14" t="n">
        <v>94.5</v>
      </c>
      <c r="AD1875" s="14" t="n">
        <v>0</v>
      </c>
      <c r="AE1875" s="14" t="n">
        <v>1</v>
      </c>
      <c r="AF1875" s="14" t="s">
        <v>88</v>
      </c>
      <c r="AG1875" s="15" t="n">
        <v>42286</v>
      </c>
      <c r="AH1875" s="14" t="str">
        <f aca="false">B1875&amp;"|"&amp;C1875&amp;"|"&amp;D1875&amp;"|"&amp;E1875&amp;"|"&amp;F1875&amp;"|"&amp;G1875&amp;"|"&amp;H1875&amp;"|"&amp;I1875&amp;"|"&amp;J1875&amp;"|"&amp;K1875&amp;"|"&amp;L1875&amp;"|"&amp;M1875&amp;"|"&amp;N1875&amp;"|"&amp;O1875&amp;"|"&amp;P1875&amp;"|"&amp;Q1875&amp;"|"&amp;R1875&amp;"|"&amp;S1875&amp;"|"&amp;T1875&amp;"|"&amp;U1875&amp;"|"&amp;V1875&amp;"|"&amp;W1875&amp;"|"&amp;X1875&amp;"|"&amp;Y1875&amp;"|"&amp;Z1875&amp;"|"&amp;AA1875&amp;"|"&amp;AB1875&amp;"|"&amp;AC1875&amp;"|"&amp;AD1875&amp;"|"&amp;AE1875&amp;"|"&amp;AF1875&amp;"|"&amp;AG1875</f>
        <v>City Hotel|0|40|2015|October|41|5|1|3|2|0|0|BB|POL|Online TA|TA/TO|0|0|0|A|A|0|No Deposit|9||0|Contract|94.5|0|1|Check-Out|42286</v>
      </c>
      <c r="AI1875" s="14" t="str">
        <f aca="false">IF(COUNTIF($AH$4:$AH$2603,AH1875)&gt;1,"Duplicate","Unique")</f>
        <v>Unique</v>
      </c>
      <c r="AJ1875" s="14" t="str">
        <f aca="false">IF(COUNTBLANK(B1875:AG1875)&gt;0,"Missing ("&amp;COUNTBLANK(B1875:AG1875)&amp;")","Complete")</f>
        <v>Missing (1)</v>
      </c>
    </row>
    <row r="1876" customFormat="false" ht="15" hidden="false" customHeight="false" outlineLevel="0" collapsed="false">
      <c r="A1876" s="0" t="n">
        <v>1873</v>
      </c>
      <c r="B1876" s="0" t="s">
        <v>80</v>
      </c>
      <c r="C1876" s="0" t="n">
        <v>0</v>
      </c>
      <c r="D1876" s="0" t="n">
        <v>12</v>
      </c>
      <c r="E1876" s="0" t="n">
        <v>2017</v>
      </c>
      <c r="F1876" s="0" t="s">
        <v>91</v>
      </c>
      <c r="G1876" s="0" t="n">
        <v>28</v>
      </c>
      <c r="H1876" s="0" t="n">
        <v>11</v>
      </c>
      <c r="I1876" s="0" t="n">
        <v>0</v>
      </c>
      <c r="J1876" s="0" t="n">
        <v>1</v>
      </c>
      <c r="K1876" s="0" t="n">
        <v>1</v>
      </c>
      <c r="L1876" s="0" t="n">
        <v>0</v>
      </c>
      <c r="M1876" s="0" t="n">
        <v>0</v>
      </c>
      <c r="N1876" s="0" t="s">
        <v>82</v>
      </c>
      <c r="O1876" s="0" t="s">
        <v>92</v>
      </c>
      <c r="P1876" s="0" t="s">
        <v>128</v>
      </c>
      <c r="Q1876" s="0" t="s">
        <v>128</v>
      </c>
      <c r="R1876" s="0" t="n">
        <v>0</v>
      </c>
      <c r="S1876" s="0" t="n">
        <v>0</v>
      </c>
      <c r="T1876" s="0" t="n">
        <v>0</v>
      </c>
      <c r="U1876" s="0" t="s">
        <v>95</v>
      </c>
      <c r="V1876" s="0" t="s">
        <v>95</v>
      </c>
      <c r="W1876" s="0" t="n">
        <v>0</v>
      </c>
      <c r="X1876" s="0" t="s">
        <v>86</v>
      </c>
      <c r="Z1876" s="0" t="n">
        <v>337</v>
      </c>
      <c r="AA1876" s="0" t="n">
        <v>0</v>
      </c>
      <c r="AB1876" s="0" t="s">
        <v>101</v>
      </c>
      <c r="AC1876" s="0" t="n">
        <v>135</v>
      </c>
      <c r="AD1876" s="0" t="n">
        <v>0</v>
      </c>
      <c r="AE1876" s="0" t="n">
        <v>0</v>
      </c>
      <c r="AF1876" s="0" t="s">
        <v>88</v>
      </c>
      <c r="AG1876" s="13" t="n">
        <v>42928</v>
      </c>
      <c r="AH1876" s="0" t="str">
        <f aca="false">B1876&amp;"|"&amp;C1876&amp;"|"&amp;D1876&amp;"|"&amp;E1876&amp;"|"&amp;F1876&amp;"|"&amp;G1876&amp;"|"&amp;H1876&amp;"|"&amp;I1876&amp;"|"&amp;J1876&amp;"|"&amp;K1876&amp;"|"&amp;L1876&amp;"|"&amp;M1876&amp;"|"&amp;N1876&amp;"|"&amp;O1876&amp;"|"&amp;P1876&amp;"|"&amp;Q1876&amp;"|"&amp;R1876&amp;"|"&amp;S1876&amp;"|"&amp;T1876&amp;"|"&amp;U1876&amp;"|"&amp;V1876&amp;"|"&amp;W1876&amp;"|"&amp;X1876&amp;"|"&amp;Y1876&amp;"|"&amp;Z1876&amp;"|"&amp;AA1876&amp;"|"&amp;AB1876&amp;"|"&amp;AC1876&amp;"|"&amp;AD1876&amp;"|"&amp;AE1876&amp;"|"&amp;AF1876&amp;"|"&amp;AG1876</f>
        <v>Resort Hotel|0|12|2017|July|28|11|0|1|1|0|0|BB|PRT|Corporate|Corporate|0|0|0|A|A|0|No Deposit||337|0|Transient-Party|135|0|0|Check-Out|42928</v>
      </c>
      <c r="AI1876" s="0" t="str">
        <f aca="false">IF(COUNTIF($AH$4:$AH$2603,AH1876)&gt;1,"Duplicate","Unique")</f>
        <v>Unique</v>
      </c>
      <c r="AJ1876" s="0" t="str">
        <f aca="false">IF(COUNTBLANK(B1876:AG1876)&gt;0,"Missing ("&amp;COUNTBLANK(B1876:AG1876)&amp;")","Complete")</f>
        <v>Missing (1)</v>
      </c>
    </row>
    <row r="1877" customFormat="false" ht="15" hidden="false" customHeight="false" outlineLevel="0" collapsed="false">
      <c r="A1877" s="14" t="n">
        <v>1874</v>
      </c>
      <c r="B1877" s="14" t="s">
        <v>90</v>
      </c>
      <c r="C1877" s="14" t="n">
        <v>1</v>
      </c>
      <c r="D1877" s="14" t="n">
        <v>93</v>
      </c>
      <c r="E1877" s="14" t="n">
        <v>2017</v>
      </c>
      <c r="F1877" s="14" t="s">
        <v>106</v>
      </c>
      <c r="G1877" s="14" t="n">
        <v>14</v>
      </c>
      <c r="H1877" s="14" t="n">
        <v>6</v>
      </c>
      <c r="I1877" s="14" t="n">
        <v>0</v>
      </c>
      <c r="J1877" s="14" t="n">
        <v>3</v>
      </c>
      <c r="K1877" s="14" t="n">
        <v>2</v>
      </c>
      <c r="L1877" s="14" t="n">
        <v>0</v>
      </c>
      <c r="M1877" s="14" t="n">
        <v>0</v>
      </c>
      <c r="N1877" s="14" t="s">
        <v>82</v>
      </c>
      <c r="O1877" s="14" t="s">
        <v>92</v>
      </c>
      <c r="P1877" s="14" t="s">
        <v>99</v>
      </c>
      <c r="Q1877" s="14" t="s">
        <v>94</v>
      </c>
      <c r="R1877" s="14" t="n">
        <v>0</v>
      </c>
      <c r="S1877" s="14" t="n">
        <v>0</v>
      </c>
      <c r="T1877" s="14" t="n">
        <v>0</v>
      </c>
      <c r="U1877" s="14" t="s">
        <v>95</v>
      </c>
      <c r="V1877" s="14" t="s">
        <v>95</v>
      </c>
      <c r="W1877" s="14" t="n">
        <v>0</v>
      </c>
      <c r="X1877" s="14" t="s">
        <v>120</v>
      </c>
      <c r="Y1877" s="14" t="n">
        <v>170</v>
      </c>
      <c r="Z1877" s="14"/>
      <c r="AA1877" s="14" t="n">
        <v>0</v>
      </c>
      <c r="AB1877" s="14" t="s">
        <v>87</v>
      </c>
      <c r="AC1877" s="14" t="n">
        <v>95</v>
      </c>
      <c r="AD1877" s="14" t="n">
        <v>0</v>
      </c>
      <c r="AE1877" s="14" t="n">
        <v>0</v>
      </c>
      <c r="AF1877" s="14" t="s">
        <v>96</v>
      </c>
      <c r="AG1877" s="15" t="n">
        <v>42738</v>
      </c>
      <c r="AH1877" s="14" t="str">
        <f aca="false">B1877&amp;"|"&amp;C1877&amp;"|"&amp;D1877&amp;"|"&amp;E1877&amp;"|"&amp;F1877&amp;"|"&amp;G1877&amp;"|"&amp;H1877&amp;"|"&amp;I1877&amp;"|"&amp;J1877&amp;"|"&amp;K1877&amp;"|"&amp;L1877&amp;"|"&amp;M1877&amp;"|"&amp;N1877&amp;"|"&amp;O1877&amp;"|"&amp;P1877&amp;"|"&amp;Q1877&amp;"|"&amp;R1877&amp;"|"&amp;S1877&amp;"|"&amp;T1877&amp;"|"&amp;U1877&amp;"|"&amp;V1877&amp;"|"&amp;W1877&amp;"|"&amp;X1877&amp;"|"&amp;Y1877&amp;"|"&amp;Z1877&amp;"|"&amp;AA1877&amp;"|"&amp;AB1877&amp;"|"&amp;AC1877&amp;"|"&amp;AD1877&amp;"|"&amp;AE1877&amp;"|"&amp;AF1877&amp;"|"&amp;AG1877</f>
        <v>City Hotel|1|93|2017|April|14|6|0|3|2|0|0|BB|PRT|Offline TA/TO|TA/TO|0|0|0|A|A|0|Non Refund|170||0|Transient|95|0|0|Canceled|42738</v>
      </c>
      <c r="AI1877" s="14" t="str">
        <f aca="false">IF(COUNTIF($AH$4:$AH$2603,AH1877)&gt;1,"Duplicate","Unique")</f>
        <v>Unique</v>
      </c>
      <c r="AJ1877" s="14" t="str">
        <f aca="false">IF(COUNTBLANK(B1877:AG1877)&gt;0,"Missing ("&amp;COUNTBLANK(B1877:AG1877)&amp;")","Complete")</f>
        <v>Missing (1)</v>
      </c>
    </row>
    <row r="1878" customFormat="false" ht="15" hidden="false" customHeight="false" outlineLevel="0" collapsed="false">
      <c r="A1878" s="0" t="n">
        <v>1875</v>
      </c>
      <c r="B1878" s="0" t="s">
        <v>90</v>
      </c>
      <c r="C1878" s="0" t="n">
        <v>0</v>
      </c>
      <c r="D1878" s="0" t="n">
        <v>90</v>
      </c>
      <c r="E1878" s="0" t="n">
        <v>2017</v>
      </c>
      <c r="F1878" s="0" t="s">
        <v>106</v>
      </c>
      <c r="G1878" s="0" t="n">
        <v>16</v>
      </c>
      <c r="H1878" s="0" t="n">
        <v>17</v>
      </c>
      <c r="I1878" s="0" t="n">
        <v>1</v>
      </c>
      <c r="J1878" s="0" t="n">
        <v>2</v>
      </c>
      <c r="K1878" s="0" t="n">
        <v>2</v>
      </c>
      <c r="L1878" s="0" t="n">
        <v>0</v>
      </c>
      <c r="M1878" s="0" t="n">
        <v>0</v>
      </c>
      <c r="N1878" s="0" t="s">
        <v>82</v>
      </c>
      <c r="O1878" s="0" t="s">
        <v>122</v>
      </c>
      <c r="P1878" s="0" t="s">
        <v>99</v>
      </c>
      <c r="Q1878" s="0" t="s">
        <v>94</v>
      </c>
      <c r="R1878" s="0" t="n">
        <v>0</v>
      </c>
      <c r="S1878" s="0" t="n">
        <v>0</v>
      </c>
      <c r="T1878" s="0" t="n">
        <v>0</v>
      </c>
      <c r="U1878" s="0" t="s">
        <v>95</v>
      </c>
      <c r="V1878" s="0" t="s">
        <v>95</v>
      </c>
      <c r="W1878" s="0" t="n">
        <v>0</v>
      </c>
      <c r="X1878" s="0" t="s">
        <v>86</v>
      </c>
      <c r="Y1878" s="0" t="n">
        <v>28</v>
      </c>
      <c r="AA1878" s="0" t="n">
        <v>0</v>
      </c>
      <c r="AB1878" s="0" t="s">
        <v>87</v>
      </c>
      <c r="AC1878" s="0" t="n">
        <v>85</v>
      </c>
      <c r="AD1878" s="0" t="n">
        <v>0</v>
      </c>
      <c r="AE1878" s="0" t="n">
        <v>0</v>
      </c>
      <c r="AF1878" s="0" t="s">
        <v>88</v>
      </c>
      <c r="AG1878" s="13" t="n">
        <v>42845</v>
      </c>
      <c r="AH1878" s="0" t="str">
        <f aca="false">B1878&amp;"|"&amp;C1878&amp;"|"&amp;D1878&amp;"|"&amp;E1878&amp;"|"&amp;F1878&amp;"|"&amp;G1878&amp;"|"&amp;H1878&amp;"|"&amp;I1878&amp;"|"&amp;J1878&amp;"|"&amp;K1878&amp;"|"&amp;L1878&amp;"|"&amp;M1878&amp;"|"&amp;N1878&amp;"|"&amp;O1878&amp;"|"&amp;P1878&amp;"|"&amp;Q1878&amp;"|"&amp;R1878&amp;"|"&amp;S1878&amp;"|"&amp;T1878&amp;"|"&amp;U1878&amp;"|"&amp;V1878&amp;"|"&amp;W1878&amp;"|"&amp;X1878&amp;"|"&amp;Y1878&amp;"|"&amp;Z1878&amp;"|"&amp;AA1878&amp;"|"&amp;AB1878&amp;"|"&amp;AC1878&amp;"|"&amp;AD1878&amp;"|"&amp;AE1878&amp;"|"&amp;AF1878&amp;"|"&amp;AG1878</f>
        <v>City Hotel|0|90|2017|April|16|17|1|2|2|0|0|BB|FRA|Offline TA/TO|TA/TO|0|0|0|A|A|0|No Deposit|28||0|Transient|85|0|0|Check-Out|42845</v>
      </c>
      <c r="AI1878" s="0" t="str">
        <f aca="false">IF(COUNTIF($AH$4:$AH$2603,AH1878)&gt;1,"Duplicate","Unique")</f>
        <v>Unique</v>
      </c>
      <c r="AJ1878" s="0" t="str">
        <f aca="false">IF(COUNTBLANK(B1878:AG1878)&gt;0,"Missing ("&amp;COUNTBLANK(B1878:AG1878)&amp;")","Complete")</f>
        <v>Missing (1)</v>
      </c>
    </row>
    <row r="1879" customFormat="false" ht="15" hidden="false" customHeight="false" outlineLevel="0" collapsed="false">
      <c r="A1879" s="14" t="n">
        <v>1876</v>
      </c>
      <c r="B1879" s="14" t="s">
        <v>80</v>
      </c>
      <c r="C1879" s="14" t="n">
        <v>1</v>
      </c>
      <c r="D1879" s="14" t="n">
        <v>2</v>
      </c>
      <c r="E1879" s="14" t="n">
        <v>2016</v>
      </c>
      <c r="F1879" s="14" t="s">
        <v>118</v>
      </c>
      <c r="G1879" s="14" t="n">
        <v>8</v>
      </c>
      <c r="H1879" s="14" t="n">
        <v>19</v>
      </c>
      <c r="I1879" s="14" t="n">
        <v>0</v>
      </c>
      <c r="J1879" s="14" t="n">
        <v>2</v>
      </c>
      <c r="K1879" s="14" t="n">
        <v>2</v>
      </c>
      <c r="L1879" s="14" t="n">
        <v>0</v>
      </c>
      <c r="M1879" s="14" t="n">
        <v>0</v>
      </c>
      <c r="N1879" s="14" t="s">
        <v>112</v>
      </c>
      <c r="O1879" s="14" t="s">
        <v>92</v>
      </c>
      <c r="P1879" s="14" t="s">
        <v>93</v>
      </c>
      <c r="Q1879" s="14" t="s">
        <v>94</v>
      </c>
      <c r="R1879" s="14" t="n">
        <v>0</v>
      </c>
      <c r="S1879" s="14" t="n">
        <v>0</v>
      </c>
      <c r="T1879" s="14" t="n">
        <v>0</v>
      </c>
      <c r="U1879" s="14" t="s">
        <v>95</v>
      </c>
      <c r="V1879" s="14" t="s">
        <v>109</v>
      </c>
      <c r="W1879" s="14" t="n">
        <v>0</v>
      </c>
      <c r="X1879" s="14" t="s">
        <v>86</v>
      </c>
      <c r="Y1879" s="14" t="n">
        <v>240</v>
      </c>
      <c r="Z1879" s="14"/>
      <c r="AA1879" s="14" t="n">
        <v>0</v>
      </c>
      <c r="AB1879" s="14" t="s">
        <v>87</v>
      </c>
      <c r="AC1879" s="14" t="n">
        <v>80</v>
      </c>
      <c r="AD1879" s="14" t="n">
        <v>0</v>
      </c>
      <c r="AE1879" s="14" t="n">
        <v>0</v>
      </c>
      <c r="AF1879" s="14" t="s">
        <v>96</v>
      </c>
      <c r="AG1879" s="15" t="n">
        <v>42418</v>
      </c>
      <c r="AH1879" s="14" t="str">
        <f aca="false">B1879&amp;"|"&amp;C1879&amp;"|"&amp;D1879&amp;"|"&amp;E1879&amp;"|"&amp;F1879&amp;"|"&amp;G1879&amp;"|"&amp;H1879&amp;"|"&amp;I1879&amp;"|"&amp;J1879&amp;"|"&amp;K1879&amp;"|"&amp;L1879&amp;"|"&amp;M1879&amp;"|"&amp;N1879&amp;"|"&amp;O1879&amp;"|"&amp;P1879&amp;"|"&amp;Q1879&amp;"|"&amp;R1879&amp;"|"&amp;S1879&amp;"|"&amp;T1879&amp;"|"&amp;U1879&amp;"|"&amp;V1879&amp;"|"&amp;W1879&amp;"|"&amp;X1879&amp;"|"&amp;Y1879&amp;"|"&amp;Z1879&amp;"|"&amp;AA1879&amp;"|"&amp;AB1879&amp;"|"&amp;AC1879&amp;"|"&amp;AD1879&amp;"|"&amp;AE1879&amp;"|"&amp;AF1879&amp;"|"&amp;AG1879</f>
        <v>Resort Hotel|1|2|2016|February|8|19|0|2|2|0|0|HB|PRT|Online TA|TA/TO|0|0|0|A|D|0|No Deposit|240||0|Transient|80|0|0|Canceled|42418</v>
      </c>
      <c r="AI1879" s="14" t="str">
        <f aca="false">IF(COUNTIF($AH$4:$AH$2603,AH1879)&gt;1,"Duplicate","Unique")</f>
        <v>Unique</v>
      </c>
      <c r="AJ1879" s="14" t="str">
        <f aca="false">IF(COUNTBLANK(B1879:AG1879)&gt;0,"Missing ("&amp;COUNTBLANK(B1879:AG1879)&amp;")","Complete")</f>
        <v>Missing (1)</v>
      </c>
    </row>
    <row r="1880" customFormat="false" ht="15" hidden="false" customHeight="false" outlineLevel="0" collapsed="false">
      <c r="A1880" s="0" t="n">
        <v>1877</v>
      </c>
      <c r="B1880" s="0" t="s">
        <v>80</v>
      </c>
      <c r="C1880" s="0" t="n">
        <v>1</v>
      </c>
      <c r="D1880" s="0" t="n">
        <v>23</v>
      </c>
      <c r="E1880" s="0" t="n">
        <v>2016</v>
      </c>
      <c r="F1880" s="0" t="s">
        <v>114</v>
      </c>
      <c r="G1880" s="0" t="n">
        <v>40</v>
      </c>
      <c r="H1880" s="0" t="n">
        <v>28</v>
      </c>
      <c r="I1880" s="0" t="n">
        <v>0</v>
      </c>
      <c r="J1880" s="0" t="n">
        <v>1</v>
      </c>
      <c r="K1880" s="0" t="n">
        <v>1</v>
      </c>
      <c r="L1880" s="0" t="n">
        <v>0</v>
      </c>
      <c r="M1880" s="0" t="n">
        <v>0</v>
      </c>
      <c r="N1880" s="0" t="s">
        <v>82</v>
      </c>
      <c r="O1880" s="0" t="s">
        <v>92</v>
      </c>
      <c r="P1880" s="0" t="s">
        <v>128</v>
      </c>
      <c r="Q1880" s="0" t="s">
        <v>128</v>
      </c>
      <c r="R1880" s="0" t="n">
        <v>1</v>
      </c>
      <c r="S1880" s="0" t="n">
        <v>3</v>
      </c>
      <c r="T1880" s="0" t="n">
        <v>2</v>
      </c>
      <c r="U1880" s="0" t="s">
        <v>95</v>
      </c>
      <c r="V1880" s="0" t="s">
        <v>95</v>
      </c>
      <c r="W1880" s="0" t="n">
        <v>0</v>
      </c>
      <c r="X1880" s="0" t="s">
        <v>86</v>
      </c>
      <c r="Z1880" s="0" t="n">
        <v>331</v>
      </c>
      <c r="AA1880" s="0" t="n">
        <v>0</v>
      </c>
      <c r="AB1880" s="0" t="s">
        <v>87</v>
      </c>
      <c r="AC1880" s="0" t="n">
        <v>89.1</v>
      </c>
      <c r="AD1880" s="0" t="n">
        <v>0</v>
      </c>
      <c r="AE1880" s="0" t="n">
        <v>0</v>
      </c>
      <c r="AF1880" s="0" t="s">
        <v>96</v>
      </c>
      <c r="AG1880" s="13" t="n">
        <v>42619</v>
      </c>
      <c r="AH1880" s="0" t="str">
        <f aca="false">B1880&amp;"|"&amp;C1880&amp;"|"&amp;D1880&amp;"|"&amp;E1880&amp;"|"&amp;F1880&amp;"|"&amp;G1880&amp;"|"&amp;H1880&amp;"|"&amp;I1880&amp;"|"&amp;J1880&amp;"|"&amp;K1880&amp;"|"&amp;L1880&amp;"|"&amp;M1880&amp;"|"&amp;N1880&amp;"|"&amp;O1880&amp;"|"&amp;P1880&amp;"|"&amp;Q1880&amp;"|"&amp;R1880&amp;"|"&amp;S1880&amp;"|"&amp;T1880&amp;"|"&amp;U1880&amp;"|"&amp;V1880&amp;"|"&amp;W1880&amp;"|"&amp;X1880&amp;"|"&amp;Y1880&amp;"|"&amp;Z1880&amp;"|"&amp;AA1880&amp;"|"&amp;AB1880&amp;"|"&amp;AC1880&amp;"|"&amp;AD1880&amp;"|"&amp;AE1880&amp;"|"&amp;AF1880&amp;"|"&amp;AG1880</f>
        <v>Resort Hotel|1|23|2016|September|40|28|0|1|1|0|0|BB|PRT|Corporate|Corporate|1|3|2|A|A|0|No Deposit||331|0|Transient|89.1|0|0|Canceled|42619</v>
      </c>
      <c r="AI1880" s="0" t="str">
        <f aca="false">IF(COUNTIF($AH$4:$AH$2603,AH1880)&gt;1,"Duplicate","Unique")</f>
        <v>Unique</v>
      </c>
      <c r="AJ1880" s="0" t="str">
        <f aca="false">IF(COUNTBLANK(B1880:AG1880)&gt;0,"Missing ("&amp;COUNTBLANK(B1880:AG1880)&amp;")","Complete")</f>
        <v>Missing (1)</v>
      </c>
    </row>
    <row r="1881" customFormat="false" ht="15" hidden="false" customHeight="false" outlineLevel="0" collapsed="false">
      <c r="A1881" s="14" t="n">
        <v>1878</v>
      </c>
      <c r="B1881" s="14" t="s">
        <v>90</v>
      </c>
      <c r="C1881" s="14" t="n">
        <v>0</v>
      </c>
      <c r="D1881" s="14" t="n">
        <v>219</v>
      </c>
      <c r="E1881" s="14" t="n">
        <v>2015</v>
      </c>
      <c r="F1881" s="14" t="s">
        <v>114</v>
      </c>
      <c r="G1881" s="14" t="n">
        <v>36</v>
      </c>
      <c r="H1881" s="14" t="n">
        <v>4</v>
      </c>
      <c r="I1881" s="14" t="n">
        <v>0</v>
      </c>
      <c r="J1881" s="14" t="n">
        <v>1</v>
      </c>
      <c r="K1881" s="14" t="n">
        <v>1</v>
      </c>
      <c r="L1881" s="14" t="n">
        <v>0</v>
      </c>
      <c r="M1881" s="14" t="n">
        <v>0</v>
      </c>
      <c r="N1881" s="14" t="s">
        <v>112</v>
      </c>
      <c r="O1881" s="14" t="s">
        <v>92</v>
      </c>
      <c r="P1881" s="14" t="s">
        <v>99</v>
      </c>
      <c r="Q1881" s="14" t="s">
        <v>94</v>
      </c>
      <c r="R1881" s="14" t="n">
        <v>0</v>
      </c>
      <c r="S1881" s="14" t="n">
        <v>0</v>
      </c>
      <c r="T1881" s="14" t="n">
        <v>0</v>
      </c>
      <c r="U1881" s="14" t="s">
        <v>95</v>
      </c>
      <c r="V1881" s="14" t="s">
        <v>109</v>
      </c>
      <c r="W1881" s="14" t="n">
        <v>1</v>
      </c>
      <c r="X1881" s="14" t="s">
        <v>86</v>
      </c>
      <c r="Y1881" s="14" t="n">
        <v>6</v>
      </c>
      <c r="Z1881" s="14"/>
      <c r="AA1881" s="14" t="n">
        <v>0</v>
      </c>
      <c r="AB1881" s="14" t="s">
        <v>101</v>
      </c>
      <c r="AC1881" s="14" t="n">
        <v>84</v>
      </c>
      <c r="AD1881" s="14" t="n">
        <v>0</v>
      </c>
      <c r="AE1881" s="14" t="n">
        <v>0</v>
      </c>
      <c r="AF1881" s="14" t="s">
        <v>88</v>
      </c>
      <c r="AG1881" s="15" t="n">
        <v>42252</v>
      </c>
      <c r="AH1881" s="14" t="str">
        <f aca="false">B1881&amp;"|"&amp;C1881&amp;"|"&amp;D1881&amp;"|"&amp;E1881&amp;"|"&amp;F1881&amp;"|"&amp;G1881&amp;"|"&amp;H1881&amp;"|"&amp;I1881&amp;"|"&amp;J1881&amp;"|"&amp;K1881&amp;"|"&amp;L1881&amp;"|"&amp;M1881&amp;"|"&amp;N1881&amp;"|"&amp;O1881&amp;"|"&amp;P1881&amp;"|"&amp;Q1881&amp;"|"&amp;R1881&amp;"|"&amp;S1881&amp;"|"&amp;T1881&amp;"|"&amp;U1881&amp;"|"&amp;V1881&amp;"|"&amp;W1881&amp;"|"&amp;X1881&amp;"|"&amp;Y1881&amp;"|"&amp;Z1881&amp;"|"&amp;AA1881&amp;"|"&amp;AB1881&amp;"|"&amp;AC1881&amp;"|"&amp;AD1881&amp;"|"&amp;AE1881&amp;"|"&amp;AF1881&amp;"|"&amp;AG1881</f>
        <v>City Hotel|0|219|2015|September|36|4|0|1|1|0|0|HB|PRT|Offline TA/TO|TA/TO|0|0|0|A|D|1|No Deposit|6||0|Transient-Party|84|0|0|Check-Out|42252</v>
      </c>
      <c r="AI1881" s="14" t="str">
        <f aca="false">IF(COUNTIF($AH$4:$AH$2603,AH1881)&gt;1,"Duplicate","Unique")</f>
        <v>Unique</v>
      </c>
      <c r="AJ1881" s="14" t="str">
        <f aca="false">IF(COUNTBLANK(B1881:AG1881)&gt;0,"Missing ("&amp;COUNTBLANK(B1881:AG1881)&amp;")","Complete")</f>
        <v>Missing (1)</v>
      </c>
    </row>
    <row r="1882" customFormat="false" ht="15" hidden="false" customHeight="false" outlineLevel="0" collapsed="false">
      <c r="A1882" s="0" t="n">
        <v>1879</v>
      </c>
      <c r="B1882" s="0" t="s">
        <v>80</v>
      </c>
      <c r="C1882" s="0" t="n">
        <v>0</v>
      </c>
      <c r="D1882" s="0" t="n">
        <v>26</v>
      </c>
      <c r="E1882" s="0" t="n">
        <v>2017</v>
      </c>
      <c r="F1882" s="0" t="s">
        <v>91</v>
      </c>
      <c r="G1882" s="0" t="n">
        <v>30</v>
      </c>
      <c r="H1882" s="0" t="n">
        <v>24</v>
      </c>
      <c r="I1882" s="0" t="n">
        <v>1</v>
      </c>
      <c r="J1882" s="0" t="n">
        <v>3</v>
      </c>
      <c r="K1882" s="0" t="n">
        <v>3</v>
      </c>
      <c r="L1882" s="0" t="n">
        <v>1</v>
      </c>
      <c r="M1882" s="0" t="n">
        <v>0</v>
      </c>
      <c r="N1882" s="0" t="s">
        <v>82</v>
      </c>
      <c r="O1882" s="0" t="s">
        <v>132</v>
      </c>
      <c r="P1882" s="0" t="s">
        <v>93</v>
      </c>
      <c r="Q1882" s="0" t="s">
        <v>94</v>
      </c>
      <c r="R1882" s="0" t="n">
        <v>0</v>
      </c>
      <c r="S1882" s="0" t="n">
        <v>0</v>
      </c>
      <c r="T1882" s="0" t="n">
        <v>0</v>
      </c>
      <c r="U1882" s="0" t="s">
        <v>144</v>
      </c>
      <c r="V1882" s="0" t="s">
        <v>144</v>
      </c>
      <c r="W1882" s="0" t="n">
        <v>0</v>
      </c>
      <c r="X1882" s="0" t="s">
        <v>86</v>
      </c>
      <c r="Y1882" s="0" t="n">
        <v>240</v>
      </c>
      <c r="AA1882" s="0" t="n">
        <v>0</v>
      </c>
      <c r="AB1882" s="0" t="s">
        <v>87</v>
      </c>
      <c r="AC1882" s="0" t="n">
        <v>315</v>
      </c>
      <c r="AD1882" s="0" t="n">
        <v>0</v>
      </c>
      <c r="AE1882" s="0" t="n">
        <v>0</v>
      </c>
      <c r="AF1882" s="0" t="s">
        <v>88</v>
      </c>
      <c r="AG1882" s="13" t="n">
        <v>42944</v>
      </c>
      <c r="AH1882" s="0" t="str">
        <f aca="false">B1882&amp;"|"&amp;C1882&amp;"|"&amp;D1882&amp;"|"&amp;E1882&amp;"|"&amp;F1882&amp;"|"&amp;G1882&amp;"|"&amp;H1882&amp;"|"&amp;I1882&amp;"|"&amp;J1882&amp;"|"&amp;K1882&amp;"|"&amp;L1882&amp;"|"&amp;M1882&amp;"|"&amp;N1882&amp;"|"&amp;O1882&amp;"|"&amp;P1882&amp;"|"&amp;Q1882&amp;"|"&amp;R1882&amp;"|"&amp;S1882&amp;"|"&amp;T1882&amp;"|"&amp;U1882&amp;"|"&amp;V1882&amp;"|"&amp;W1882&amp;"|"&amp;X1882&amp;"|"&amp;Y1882&amp;"|"&amp;Z1882&amp;"|"&amp;AA1882&amp;"|"&amp;AB1882&amp;"|"&amp;AC1882&amp;"|"&amp;AD1882&amp;"|"&amp;AE1882&amp;"|"&amp;AF1882&amp;"|"&amp;AG1882</f>
        <v>Resort Hotel|0|26|2017|July|30|24|1|3|3|1|0|BB|EST|Online TA|TA/TO|0|0|0|H|H|0|No Deposit|240||0|Transient|315|0|0|Check-Out|42944</v>
      </c>
      <c r="AI1882" s="0" t="str">
        <f aca="false">IF(COUNTIF($AH$4:$AH$2603,AH1882)&gt;1,"Duplicate","Unique")</f>
        <v>Unique</v>
      </c>
      <c r="AJ1882" s="0" t="str">
        <f aca="false">IF(COUNTBLANK(B1882:AG1882)&gt;0,"Missing ("&amp;COUNTBLANK(B1882:AG1882)&amp;")","Complete")</f>
        <v>Missing (1)</v>
      </c>
    </row>
    <row r="1883" customFormat="false" ht="15" hidden="false" customHeight="false" outlineLevel="0" collapsed="false">
      <c r="A1883" s="14" t="n">
        <v>1880</v>
      </c>
      <c r="B1883" s="14" t="s">
        <v>90</v>
      </c>
      <c r="C1883" s="14" t="n">
        <v>0</v>
      </c>
      <c r="D1883" s="14" t="n">
        <v>4</v>
      </c>
      <c r="E1883" s="14" t="n">
        <v>2016</v>
      </c>
      <c r="F1883" s="14" t="s">
        <v>121</v>
      </c>
      <c r="G1883" s="14" t="n">
        <v>23</v>
      </c>
      <c r="H1883" s="14" t="n">
        <v>29</v>
      </c>
      <c r="I1883" s="14" t="n">
        <v>2</v>
      </c>
      <c r="J1883" s="14" t="n">
        <v>1</v>
      </c>
      <c r="K1883" s="14" t="n">
        <v>2</v>
      </c>
      <c r="L1883" s="14" t="n">
        <v>0</v>
      </c>
      <c r="M1883" s="14" t="n">
        <v>0</v>
      </c>
      <c r="N1883" s="14" t="s">
        <v>82</v>
      </c>
      <c r="O1883" s="14" t="s">
        <v>117</v>
      </c>
      <c r="P1883" s="14" t="s">
        <v>93</v>
      </c>
      <c r="Q1883" s="14" t="s">
        <v>94</v>
      </c>
      <c r="R1883" s="14" t="n">
        <v>0</v>
      </c>
      <c r="S1883" s="14" t="n">
        <v>0</v>
      </c>
      <c r="T1883" s="14" t="n">
        <v>0</v>
      </c>
      <c r="U1883" s="14" t="s">
        <v>109</v>
      </c>
      <c r="V1883" s="14" t="s">
        <v>109</v>
      </c>
      <c r="W1883" s="14" t="n">
        <v>0</v>
      </c>
      <c r="X1883" s="14" t="s">
        <v>86</v>
      </c>
      <c r="Y1883" s="14" t="n">
        <v>9</v>
      </c>
      <c r="Z1883" s="14"/>
      <c r="AA1883" s="14" t="n">
        <v>0</v>
      </c>
      <c r="AB1883" s="14" t="s">
        <v>87</v>
      </c>
      <c r="AC1883" s="14" t="n">
        <v>136</v>
      </c>
      <c r="AD1883" s="14" t="n">
        <v>0</v>
      </c>
      <c r="AE1883" s="14" t="n">
        <v>1</v>
      </c>
      <c r="AF1883" s="14" t="s">
        <v>88</v>
      </c>
      <c r="AG1883" s="15" t="n">
        <v>42522</v>
      </c>
      <c r="AH1883" s="14" t="str">
        <f aca="false">B1883&amp;"|"&amp;C1883&amp;"|"&amp;D1883&amp;"|"&amp;E1883&amp;"|"&amp;F1883&amp;"|"&amp;G1883&amp;"|"&amp;H1883&amp;"|"&amp;I1883&amp;"|"&amp;J1883&amp;"|"&amp;K1883&amp;"|"&amp;L1883&amp;"|"&amp;M1883&amp;"|"&amp;N1883&amp;"|"&amp;O1883&amp;"|"&amp;P1883&amp;"|"&amp;Q1883&amp;"|"&amp;R1883&amp;"|"&amp;S1883&amp;"|"&amp;T1883&amp;"|"&amp;U1883&amp;"|"&amp;V1883&amp;"|"&amp;W1883&amp;"|"&amp;X1883&amp;"|"&amp;Y1883&amp;"|"&amp;Z1883&amp;"|"&amp;AA1883&amp;"|"&amp;AB1883&amp;"|"&amp;AC1883&amp;"|"&amp;AD1883&amp;"|"&amp;AE1883&amp;"|"&amp;AF1883&amp;"|"&amp;AG1883</f>
        <v>City Hotel|0|4|2016|May|23|29|2|1|2|0|0|BB|BEL|Online TA|TA/TO|0|0|0|D|D|0|No Deposit|9||0|Transient|136|0|1|Check-Out|42522</v>
      </c>
      <c r="AI1883" s="14" t="str">
        <f aca="false">IF(COUNTIF($AH$4:$AH$2603,AH1883)&gt;1,"Duplicate","Unique")</f>
        <v>Unique</v>
      </c>
      <c r="AJ1883" s="14" t="str">
        <f aca="false">IF(COUNTBLANK(B1883:AG1883)&gt;0,"Missing ("&amp;COUNTBLANK(B1883:AG1883)&amp;")","Complete")</f>
        <v>Missing (1)</v>
      </c>
    </row>
    <row r="1884" customFormat="false" ht="15" hidden="false" customHeight="false" outlineLevel="0" collapsed="false">
      <c r="A1884" s="0" t="n">
        <v>1881</v>
      </c>
      <c r="B1884" s="0" t="s">
        <v>80</v>
      </c>
      <c r="C1884" s="0" t="n">
        <v>0</v>
      </c>
      <c r="D1884" s="0" t="n">
        <v>286</v>
      </c>
      <c r="E1884" s="0" t="n">
        <v>2017</v>
      </c>
      <c r="F1884" s="0" t="s">
        <v>121</v>
      </c>
      <c r="G1884" s="0" t="n">
        <v>20</v>
      </c>
      <c r="H1884" s="0" t="n">
        <v>18</v>
      </c>
      <c r="I1884" s="0" t="n">
        <v>1</v>
      </c>
      <c r="J1884" s="0" t="n">
        <v>3</v>
      </c>
      <c r="K1884" s="0" t="n">
        <v>2</v>
      </c>
      <c r="L1884" s="0" t="n">
        <v>0</v>
      </c>
      <c r="M1884" s="0" t="n">
        <v>0</v>
      </c>
      <c r="N1884" s="0" t="s">
        <v>112</v>
      </c>
      <c r="O1884" s="0" t="s">
        <v>83</v>
      </c>
      <c r="P1884" s="0" t="s">
        <v>99</v>
      </c>
      <c r="Q1884" s="0" t="s">
        <v>94</v>
      </c>
      <c r="R1884" s="0" t="n">
        <v>0</v>
      </c>
      <c r="S1884" s="0" t="n">
        <v>0</v>
      </c>
      <c r="T1884" s="0" t="n">
        <v>0</v>
      </c>
      <c r="U1884" s="0" t="s">
        <v>95</v>
      </c>
      <c r="V1884" s="0" t="s">
        <v>124</v>
      </c>
      <c r="W1884" s="0" t="n">
        <v>2</v>
      </c>
      <c r="X1884" s="0" t="s">
        <v>86</v>
      </c>
      <c r="Y1884" s="0" t="n">
        <v>243</v>
      </c>
      <c r="AA1884" s="0" t="n">
        <v>0</v>
      </c>
      <c r="AB1884" s="0" t="s">
        <v>125</v>
      </c>
      <c r="AC1884" s="0" t="n">
        <v>78.95</v>
      </c>
      <c r="AD1884" s="0" t="n">
        <v>0</v>
      </c>
      <c r="AE1884" s="0" t="n">
        <v>1</v>
      </c>
      <c r="AF1884" s="0" t="s">
        <v>88</v>
      </c>
      <c r="AG1884" s="13" t="n">
        <v>42877</v>
      </c>
      <c r="AH1884" s="0" t="str">
        <f aca="false">B1884&amp;"|"&amp;C1884&amp;"|"&amp;D1884&amp;"|"&amp;E1884&amp;"|"&amp;F1884&amp;"|"&amp;G1884&amp;"|"&amp;H1884&amp;"|"&amp;I1884&amp;"|"&amp;J1884&amp;"|"&amp;K1884&amp;"|"&amp;L1884&amp;"|"&amp;M1884&amp;"|"&amp;N1884&amp;"|"&amp;O1884&amp;"|"&amp;P1884&amp;"|"&amp;Q1884&amp;"|"&amp;R1884&amp;"|"&amp;S1884&amp;"|"&amp;T1884&amp;"|"&amp;U1884&amp;"|"&amp;V1884&amp;"|"&amp;W1884&amp;"|"&amp;X1884&amp;"|"&amp;Y1884&amp;"|"&amp;Z1884&amp;"|"&amp;AA1884&amp;"|"&amp;AB1884&amp;"|"&amp;AC1884&amp;"|"&amp;AD1884&amp;"|"&amp;AE1884&amp;"|"&amp;AF1884&amp;"|"&amp;AG1884</f>
        <v>Resort Hotel|0|286|2017|May|20|18|1|3|2|0|0|HB|GBR|Offline TA/TO|TA/TO|0|0|0|A|E|2|No Deposit|243||0|Contract|78.95|0|1|Check-Out|42877</v>
      </c>
      <c r="AI1884" s="0" t="str">
        <f aca="false">IF(COUNTIF($AH$4:$AH$2603,AH1884)&gt;1,"Duplicate","Unique")</f>
        <v>Unique</v>
      </c>
      <c r="AJ1884" s="0" t="str">
        <f aca="false">IF(COUNTBLANK(B1884:AG1884)&gt;0,"Missing ("&amp;COUNTBLANK(B1884:AG1884)&amp;")","Complete")</f>
        <v>Missing (1)</v>
      </c>
    </row>
    <row r="1885" customFormat="false" ht="15" hidden="false" customHeight="false" outlineLevel="0" collapsed="false">
      <c r="A1885" s="14" t="n">
        <v>1882</v>
      </c>
      <c r="B1885" s="14" t="s">
        <v>90</v>
      </c>
      <c r="C1885" s="14" t="n">
        <v>1</v>
      </c>
      <c r="D1885" s="14" t="n">
        <v>351</v>
      </c>
      <c r="E1885" s="14" t="n">
        <v>2016</v>
      </c>
      <c r="F1885" s="14" t="s">
        <v>135</v>
      </c>
      <c r="G1885" s="14" t="n">
        <v>26</v>
      </c>
      <c r="H1885" s="14" t="n">
        <v>23</v>
      </c>
      <c r="I1885" s="14" t="n">
        <v>0</v>
      </c>
      <c r="J1885" s="14" t="n">
        <v>1</v>
      </c>
      <c r="K1885" s="14" t="n">
        <v>1</v>
      </c>
      <c r="L1885" s="14" t="n">
        <v>0</v>
      </c>
      <c r="M1885" s="14" t="n">
        <v>0</v>
      </c>
      <c r="N1885" s="14" t="s">
        <v>82</v>
      </c>
      <c r="O1885" s="14" t="s">
        <v>92</v>
      </c>
      <c r="P1885" s="14" t="s">
        <v>116</v>
      </c>
      <c r="Q1885" s="14" t="s">
        <v>94</v>
      </c>
      <c r="R1885" s="14" t="n">
        <v>0</v>
      </c>
      <c r="S1885" s="14" t="n">
        <v>0</v>
      </c>
      <c r="T1885" s="14" t="n">
        <v>0</v>
      </c>
      <c r="U1885" s="14" t="s">
        <v>95</v>
      </c>
      <c r="V1885" s="14" t="s">
        <v>95</v>
      </c>
      <c r="W1885" s="14" t="n">
        <v>0</v>
      </c>
      <c r="X1885" s="14" t="s">
        <v>120</v>
      </c>
      <c r="Y1885" s="14" t="n">
        <v>1</v>
      </c>
      <c r="Z1885" s="14"/>
      <c r="AA1885" s="14" t="n">
        <v>0</v>
      </c>
      <c r="AB1885" s="14" t="s">
        <v>87</v>
      </c>
      <c r="AC1885" s="14" t="n">
        <v>59</v>
      </c>
      <c r="AD1885" s="14" t="n">
        <v>0</v>
      </c>
      <c r="AE1885" s="14" t="n">
        <v>0</v>
      </c>
      <c r="AF1885" s="14" t="s">
        <v>96</v>
      </c>
      <c r="AG1885" s="15" t="n">
        <v>42298</v>
      </c>
      <c r="AH1885" s="14" t="str">
        <f aca="false">B1885&amp;"|"&amp;C1885&amp;"|"&amp;D1885&amp;"|"&amp;E1885&amp;"|"&amp;F1885&amp;"|"&amp;G1885&amp;"|"&amp;H1885&amp;"|"&amp;I1885&amp;"|"&amp;J1885&amp;"|"&amp;K1885&amp;"|"&amp;L1885&amp;"|"&amp;M1885&amp;"|"&amp;N1885&amp;"|"&amp;O1885&amp;"|"&amp;P1885&amp;"|"&amp;Q1885&amp;"|"&amp;R1885&amp;"|"&amp;S1885&amp;"|"&amp;T1885&amp;"|"&amp;U1885&amp;"|"&amp;V1885&amp;"|"&amp;W1885&amp;"|"&amp;X1885&amp;"|"&amp;Y1885&amp;"|"&amp;Z1885&amp;"|"&amp;AA1885&amp;"|"&amp;AB1885&amp;"|"&amp;AC1885&amp;"|"&amp;AD1885&amp;"|"&amp;AE1885&amp;"|"&amp;AF1885&amp;"|"&amp;AG1885</f>
        <v>City Hotel|1|351|2016|June|26|23|0|1|1|0|0|BB|PRT|Groups|TA/TO|0|0|0|A|A|0|Non Refund|1||0|Transient|59|0|0|Canceled|42298</v>
      </c>
      <c r="AI1885" s="14" t="str">
        <f aca="false">IF(COUNTIF($AH$4:$AH$2603,AH1885)&gt;1,"Duplicate","Unique")</f>
        <v>Unique</v>
      </c>
      <c r="AJ1885" s="14" t="str">
        <f aca="false">IF(COUNTBLANK(B1885:AG1885)&gt;0,"Missing ("&amp;COUNTBLANK(B1885:AG1885)&amp;")","Complete")</f>
        <v>Missing (1)</v>
      </c>
    </row>
    <row r="1886" customFormat="false" ht="15" hidden="false" customHeight="false" outlineLevel="0" collapsed="false">
      <c r="A1886" s="0" t="n">
        <v>1883</v>
      </c>
      <c r="B1886" s="0" t="s">
        <v>90</v>
      </c>
      <c r="C1886" s="0" t="n">
        <v>1</v>
      </c>
      <c r="D1886" s="0" t="n">
        <v>18</v>
      </c>
      <c r="E1886" s="0" t="n">
        <v>2016</v>
      </c>
      <c r="F1886" s="0" t="s">
        <v>121</v>
      </c>
      <c r="G1886" s="0" t="n">
        <v>23</v>
      </c>
      <c r="H1886" s="0" t="n">
        <v>29</v>
      </c>
      <c r="I1886" s="0" t="n">
        <v>2</v>
      </c>
      <c r="J1886" s="0" t="n">
        <v>2</v>
      </c>
      <c r="K1886" s="0" t="n">
        <v>2</v>
      </c>
      <c r="L1886" s="0" t="n">
        <v>0</v>
      </c>
      <c r="M1886" s="0" t="n">
        <v>0</v>
      </c>
      <c r="N1886" s="0" t="s">
        <v>82</v>
      </c>
      <c r="O1886" s="0" t="s">
        <v>122</v>
      </c>
      <c r="P1886" s="0" t="s">
        <v>93</v>
      </c>
      <c r="Q1886" s="0" t="s">
        <v>94</v>
      </c>
      <c r="R1886" s="0" t="n">
        <v>0</v>
      </c>
      <c r="S1886" s="0" t="n">
        <v>0</v>
      </c>
      <c r="T1886" s="0" t="n">
        <v>0</v>
      </c>
      <c r="U1886" s="0" t="s">
        <v>95</v>
      </c>
      <c r="V1886" s="0" t="s">
        <v>95</v>
      </c>
      <c r="W1886" s="0" t="n">
        <v>0</v>
      </c>
      <c r="X1886" s="0" t="s">
        <v>86</v>
      </c>
      <c r="Y1886" s="0" t="n">
        <v>9</v>
      </c>
      <c r="AA1886" s="0" t="n">
        <v>0</v>
      </c>
      <c r="AB1886" s="0" t="s">
        <v>87</v>
      </c>
      <c r="AC1886" s="0" t="n">
        <v>98.6</v>
      </c>
      <c r="AD1886" s="0" t="n">
        <v>0</v>
      </c>
      <c r="AE1886" s="0" t="n">
        <v>0</v>
      </c>
      <c r="AF1886" s="0" t="s">
        <v>96</v>
      </c>
      <c r="AG1886" s="13" t="n">
        <v>42513</v>
      </c>
      <c r="AH1886" s="0" t="str">
        <f aca="false">B1886&amp;"|"&amp;C1886&amp;"|"&amp;D1886&amp;"|"&amp;E1886&amp;"|"&amp;F1886&amp;"|"&amp;G1886&amp;"|"&amp;H1886&amp;"|"&amp;I1886&amp;"|"&amp;J1886&amp;"|"&amp;K1886&amp;"|"&amp;L1886&amp;"|"&amp;M1886&amp;"|"&amp;N1886&amp;"|"&amp;O1886&amp;"|"&amp;P1886&amp;"|"&amp;Q1886&amp;"|"&amp;R1886&amp;"|"&amp;S1886&amp;"|"&amp;T1886&amp;"|"&amp;U1886&amp;"|"&amp;V1886&amp;"|"&amp;W1886&amp;"|"&amp;X1886&amp;"|"&amp;Y1886&amp;"|"&amp;Z1886&amp;"|"&amp;AA1886&amp;"|"&amp;AB1886&amp;"|"&amp;AC1886&amp;"|"&amp;AD1886&amp;"|"&amp;AE1886&amp;"|"&amp;AF1886&amp;"|"&amp;AG1886</f>
        <v>City Hotel|1|18|2016|May|23|29|2|2|2|0|0|BB|FRA|Online TA|TA/TO|0|0|0|A|A|0|No Deposit|9||0|Transient|98.6|0|0|Canceled|42513</v>
      </c>
      <c r="AI1886" s="0" t="str">
        <f aca="false">IF(COUNTIF($AH$4:$AH$2603,AH1886)&gt;1,"Duplicate","Unique")</f>
        <v>Unique</v>
      </c>
      <c r="AJ1886" s="0" t="str">
        <f aca="false">IF(COUNTBLANK(B1886:AG1886)&gt;0,"Missing ("&amp;COUNTBLANK(B1886:AG1886)&amp;")","Complete")</f>
        <v>Missing (1)</v>
      </c>
    </row>
    <row r="1887" customFormat="false" ht="15" hidden="false" customHeight="false" outlineLevel="0" collapsed="false">
      <c r="A1887" s="14" t="n">
        <v>1884</v>
      </c>
      <c r="B1887" s="14" t="s">
        <v>80</v>
      </c>
      <c r="C1887" s="14" t="n">
        <v>0</v>
      </c>
      <c r="D1887" s="14" t="n">
        <v>1</v>
      </c>
      <c r="E1887" s="14" t="n">
        <v>2016</v>
      </c>
      <c r="F1887" s="14" t="s">
        <v>119</v>
      </c>
      <c r="G1887" s="14" t="n">
        <v>35</v>
      </c>
      <c r="H1887" s="14" t="n">
        <v>21</v>
      </c>
      <c r="I1887" s="14" t="n">
        <v>1</v>
      </c>
      <c r="J1887" s="14" t="n">
        <v>0</v>
      </c>
      <c r="K1887" s="14" t="n">
        <v>2</v>
      </c>
      <c r="L1887" s="14" t="n">
        <v>0</v>
      </c>
      <c r="M1887" s="14" t="n">
        <v>0</v>
      </c>
      <c r="N1887" s="14" t="s">
        <v>82</v>
      </c>
      <c r="O1887" s="14" t="s">
        <v>92</v>
      </c>
      <c r="P1887" s="14" t="s">
        <v>84</v>
      </c>
      <c r="Q1887" s="14" t="s">
        <v>84</v>
      </c>
      <c r="R1887" s="14" t="n">
        <v>0</v>
      </c>
      <c r="S1887" s="14" t="n">
        <v>0</v>
      </c>
      <c r="T1887" s="14" t="n">
        <v>0</v>
      </c>
      <c r="U1887" s="14" t="s">
        <v>95</v>
      </c>
      <c r="V1887" s="14" t="s">
        <v>95</v>
      </c>
      <c r="W1887" s="14" t="n">
        <v>1</v>
      </c>
      <c r="X1887" s="14" t="s">
        <v>86</v>
      </c>
      <c r="Y1887" s="14" t="n">
        <v>250</v>
      </c>
      <c r="Z1887" s="14"/>
      <c r="AA1887" s="14" t="n">
        <v>0</v>
      </c>
      <c r="AB1887" s="14" t="s">
        <v>87</v>
      </c>
      <c r="AC1887" s="14" t="n">
        <v>200</v>
      </c>
      <c r="AD1887" s="14" t="n">
        <v>0</v>
      </c>
      <c r="AE1887" s="14" t="n">
        <v>1</v>
      </c>
      <c r="AF1887" s="14" t="s">
        <v>88</v>
      </c>
      <c r="AG1887" s="15" t="n">
        <v>42604</v>
      </c>
      <c r="AH1887" s="14" t="str">
        <f aca="false">B1887&amp;"|"&amp;C1887&amp;"|"&amp;D1887&amp;"|"&amp;E1887&amp;"|"&amp;F1887&amp;"|"&amp;G1887&amp;"|"&amp;H1887&amp;"|"&amp;I1887&amp;"|"&amp;J1887&amp;"|"&amp;K1887&amp;"|"&amp;L1887&amp;"|"&amp;M1887&amp;"|"&amp;N1887&amp;"|"&amp;O1887&amp;"|"&amp;P1887&amp;"|"&amp;Q1887&amp;"|"&amp;R1887&amp;"|"&amp;S1887&amp;"|"&amp;T1887&amp;"|"&amp;U1887&amp;"|"&amp;V1887&amp;"|"&amp;W1887&amp;"|"&amp;X1887&amp;"|"&amp;Y1887&amp;"|"&amp;Z1887&amp;"|"&amp;AA1887&amp;"|"&amp;AB1887&amp;"|"&amp;AC1887&amp;"|"&amp;AD1887&amp;"|"&amp;AE1887&amp;"|"&amp;AF1887&amp;"|"&amp;AG1887</f>
        <v>Resort Hotel|0|1|2016|August|35|21|1|0|2|0|0|BB|PRT|Direct|Direct|0|0|0|A|A|1|No Deposit|250||0|Transient|200|0|1|Check-Out|42604</v>
      </c>
      <c r="AI1887" s="14" t="str">
        <f aca="false">IF(COUNTIF($AH$4:$AH$2603,AH1887)&gt;1,"Duplicate","Unique")</f>
        <v>Unique</v>
      </c>
      <c r="AJ1887" s="14" t="str">
        <f aca="false">IF(COUNTBLANK(B1887:AG1887)&gt;0,"Missing ("&amp;COUNTBLANK(B1887:AG1887)&amp;")","Complete")</f>
        <v>Missing (1)</v>
      </c>
    </row>
    <row r="1888" customFormat="false" ht="15" hidden="false" customHeight="false" outlineLevel="0" collapsed="false">
      <c r="A1888" s="0" t="n">
        <v>1885</v>
      </c>
      <c r="B1888" s="0" t="s">
        <v>80</v>
      </c>
      <c r="C1888" s="0" t="n">
        <v>0</v>
      </c>
      <c r="D1888" s="0" t="n">
        <v>1</v>
      </c>
      <c r="E1888" s="0" t="n">
        <v>2017</v>
      </c>
      <c r="F1888" s="0" t="s">
        <v>126</v>
      </c>
      <c r="G1888" s="0" t="n">
        <v>3</v>
      </c>
      <c r="H1888" s="0" t="n">
        <v>21</v>
      </c>
      <c r="I1888" s="0" t="n">
        <v>0</v>
      </c>
      <c r="J1888" s="0" t="n">
        <v>1</v>
      </c>
      <c r="K1888" s="0" t="n">
        <v>2</v>
      </c>
      <c r="L1888" s="0" t="n">
        <v>0</v>
      </c>
      <c r="M1888" s="0" t="n">
        <v>0</v>
      </c>
      <c r="N1888" s="0" t="s">
        <v>82</v>
      </c>
      <c r="P1888" s="0" t="s">
        <v>93</v>
      </c>
      <c r="Q1888" s="0" t="s">
        <v>94</v>
      </c>
      <c r="R1888" s="0" t="n">
        <v>0</v>
      </c>
      <c r="S1888" s="0" t="n">
        <v>0</v>
      </c>
      <c r="T1888" s="0" t="n">
        <v>0</v>
      </c>
      <c r="U1888" s="0" t="s">
        <v>95</v>
      </c>
      <c r="V1888" s="0" t="s">
        <v>109</v>
      </c>
      <c r="W1888" s="0" t="n">
        <v>0</v>
      </c>
      <c r="X1888" s="0" t="s">
        <v>86</v>
      </c>
      <c r="Y1888" s="0" t="n">
        <v>240</v>
      </c>
      <c r="AA1888" s="0" t="n">
        <v>0</v>
      </c>
      <c r="AB1888" s="0" t="s">
        <v>87</v>
      </c>
      <c r="AC1888" s="0" t="n">
        <v>48</v>
      </c>
      <c r="AD1888" s="0" t="n">
        <v>0</v>
      </c>
      <c r="AE1888" s="0" t="n">
        <v>1</v>
      </c>
      <c r="AF1888" s="0" t="s">
        <v>88</v>
      </c>
      <c r="AG1888" s="13" t="n">
        <v>42757</v>
      </c>
      <c r="AH1888" s="0" t="str">
        <f aca="false">B1888&amp;"|"&amp;C1888&amp;"|"&amp;D1888&amp;"|"&amp;E1888&amp;"|"&amp;F1888&amp;"|"&amp;G1888&amp;"|"&amp;H1888&amp;"|"&amp;I1888&amp;"|"&amp;J1888&amp;"|"&amp;K1888&amp;"|"&amp;L1888&amp;"|"&amp;M1888&amp;"|"&amp;N1888&amp;"|"&amp;O1888&amp;"|"&amp;P1888&amp;"|"&amp;Q1888&amp;"|"&amp;R1888&amp;"|"&amp;S1888&amp;"|"&amp;T1888&amp;"|"&amp;U1888&amp;"|"&amp;V1888&amp;"|"&amp;W1888&amp;"|"&amp;X1888&amp;"|"&amp;Y1888&amp;"|"&amp;Z1888&amp;"|"&amp;AA1888&amp;"|"&amp;AB1888&amp;"|"&amp;AC1888&amp;"|"&amp;AD1888&amp;"|"&amp;AE1888&amp;"|"&amp;AF1888&amp;"|"&amp;AG1888</f>
        <v>Resort Hotel|0|1|2017|January|3|21|0|1|2|0|0|BB||Online TA|TA/TO|0|0|0|A|D|0|No Deposit|240||0|Transient|48|0|1|Check-Out|42757</v>
      </c>
      <c r="AI1888" s="0" t="str">
        <f aca="false">IF(COUNTIF($AH$4:$AH$2603,AH1888)&gt;1,"Duplicate","Unique")</f>
        <v>Unique</v>
      </c>
      <c r="AJ1888" s="0" t="str">
        <f aca="false">IF(COUNTBLANK(B1888:AG1888)&gt;0,"Missing ("&amp;COUNTBLANK(B1888:AG1888)&amp;")","Complete")</f>
        <v>Missing (2)</v>
      </c>
    </row>
    <row r="1889" customFormat="false" ht="15" hidden="false" customHeight="false" outlineLevel="0" collapsed="false">
      <c r="A1889" s="14" t="n">
        <v>1886</v>
      </c>
      <c r="B1889" s="14" t="s">
        <v>90</v>
      </c>
      <c r="C1889" s="14" t="n">
        <v>0</v>
      </c>
      <c r="D1889" s="14" t="n">
        <v>67</v>
      </c>
      <c r="E1889" s="14" t="n">
        <v>2017</v>
      </c>
      <c r="F1889" s="14" t="s">
        <v>103</v>
      </c>
      <c r="G1889" s="14" t="n">
        <v>10</v>
      </c>
      <c r="H1889" s="14" t="n">
        <v>10</v>
      </c>
      <c r="I1889" s="14" t="n">
        <v>1</v>
      </c>
      <c r="J1889" s="14" t="n">
        <v>2</v>
      </c>
      <c r="K1889" s="14" t="n">
        <v>2</v>
      </c>
      <c r="L1889" s="14" t="n">
        <v>0</v>
      </c>
      <c r="M1889" s="14" t="n">
        <v>0</v>
      </c>
      <c r="N1889" s="14" t="s">
        <v>82</v>
      </c>
      <c r="O1889" s="14" t="s">
        <v>83</v>
      </c>
      <c r="P1889" s="14" t="s">
        <v>93</v>
      </c>
      <c r="Q1889" s="14" t="s">
        <v>94</v>
      </c>
      <c r="R1889" s="14" t="n">
        <v>0</v>
      </c>
      <c r="S1889" s="14" t="n">
        <v>0</v>
      </c>
      <c r="T1889" s="14" t="n">
        <v>0</v>
      </c>
      <c r="U1889" s="14" t="s">
        <v>95</v>
      </c>
      <c r="V1889" s="14" t="s">
        <v>95</v>
      </c>
      <c r="W1889" s="14" t="n">
        <v>0</v>
      </c>
      <c r="X1889" s="14" t="s">
        <v>86</v>
      </c>
      <c r="Y1889" s="14" t="n">
        <v>9</v>
      </c>
      <c r="Z1889" s="14"/>
      <c r="AA1889" s="14" t="n">
        <v>0</v>
      </c>
      <c r="AB1889" s="14" t="s">
        <v>87</v>
      </c>
      <c r="AC1889" s="14" t="n">
        <v>106.2</v>
      </c>
      <c r="AD1889" s="14" t="n">
        <v>1</v>
      </c>
      <c r="AE1889" s="14" t="n">
        <v>1</v>
      </c>
      <c r="AF1889" s="14" t="s">
        <v>88</v>
      </c>
      <c r="AG1889" s="15" t="n">
        <v>42807</v>
      </c>
      <c r="AH1889" s="14" t="str">
        <f aca="false">B1889&amp;"|"&amp;C1889&amp;"|"&amp;D1889&amp;"|"&amp;E1889&amp;"|"&amp;F1889&amp;"|"&amp;G1889&amp;"|"&amp;H1889&amp;"|"&amp;I1889&amp;"|"&amp;J1889&amp;"|"&amp;K1889&amp;"|"&amp;L1889&amp;"|"&amp;M1889&amp;"|"&amp;N1889&amp;"|"&amp;O1889&amp;"|"&amp;P1889&amp;"|"&amp;Q1889&amp;"|"&amp;R1889&amp;"|"&amp;S1889&amp;"|"&amp;T1889&amp;"|"&amp;U1889&amp;"|"&amp;V1889&amp;"|"&amp;W1889&amp;"|"&amp;X1889&amp;"|"&amp;Y1889&amp;"|"&amp;Z1889&amp;"|"&amp;AA1889&amp;"|"&amp;AB1889&amp;"|"&amp;AC1889&amp;"|"&amp;AD1889&amp;"|"&amp;AE1889&amp;"|"&amp;AF1889&amp;"|"&amp;AG1889</f>
        <v>City Hotel|0|67|2017|March|10|10|1|2|2|0|0|BB|GBR|Online TA|TA/TO|0|0|0|A|A|0|No Deposit|9||0|Transient|106.2|1|1|Check-Out|42807</v>
      </c>
      <c r="AI1889" s="14" t="str">
        <f aca="false">IF(COUNTIF($AH$4:$AH$2603,AH1889)&gt;1,"Duplicate","Unique")</f>
        <v>Unique</v>
      </c>
      <c r="AJ1889" s="14" t="str">
        <f aca="false">IF(COUNTBLANK(B1889:AG1889)&gt;0,"Missing ("&amp;COUNTBLANK(B1889:AG1889)&amp;")","Complete")</f>
        <v>Missing (1)</v>
      </c>
    </row>
    <row r="1890" customFormat="false" ht="15" hidden="false" customHeight="false" outlineLevel="0" collapsed="false">
      <c r="A1890" s="0" t="n">
        <v>1887</v>
      </c>
      <c r="B1890" s="0" t="s">
        <v>80</v>
      </c>
      <c r="C1890" s="0" t="n">
        <v>0</v>
      </c>
      <c r="D1890" s="0" t="n">
        <v>55</v>
      </c>
      <c r="E1890" s="0" t="n">
        <v>2017</v>
      </c>
      <c r="F1890" s="0" t="s">
        <v>126</v>
      </c>
      <c r="G1890" s="0" t="n">
        <v>2</v>
      </c>
      <c r="H1890" s="0" t="n">
        <v>11</v>
      </c>
      <c r="I1890" s="0" t="n">
        <v>0</v>
      </c>
      <c r="J1890" s="0" t="n">
        <v>3</v>
      </c>
      <c r="K1890" s="0" t="n">
        <v>2</v>
      </c>
      <c r="L1890" s="0" t="n">
        <v>0</v>
      </c>
      <c r="M1890" s="0" t="n">
        <v>0</v>
      </c>
      <c r="N1890" s="0" t="s">
        <v>82</v>
      </c>
      <c r="O1890" s="0" t="s">
        <v>83</v>
      </c>
      <c r="P1890" s="0" t="s">
        <v>93</v>
      </c>
      <c r="Q1890" s="0" t="s">
        <v>94</v>
      </c>
      <c r="R1890" s="0" t="n">
        <v>0</v>
      </c>
      <c r="S1890" s="0" t="n">
        <v>0</v>
      </c>
      <c r="T1890" s="0" t="n">
        <v>0</v>
      </c>
      <c r="U1890" s="0" t="s">
        <v>124</v>
      </c>
      <c r="V1890" s="0" t="s">
        <v>124</v>
      </c>
      <c r="W1890" s="0" t="n">
        <v>0</v>
      </c>
      <c r="X1890" s="0" t="s">
        <v>86</v>
      </c>
      <c r="Y1890" s="0" t="n">
        <v>241</v>
      </c>
      <c r="AA1890" s="0" t="n">
        <v>0</v>
      </c>
      <c r="AB1890" s="0" t="s">
        <v>87</v>
      </c>
      <c r="AC1890" s="0" t="n">
        <v>44.41</v>
      </c>
      <c r="AD1890" s="0" t="n">
        <v>0</v>
      </c>
      <c r="AE1890" s="0" t="n">
        <v>1</v>
      </c>
      <c r="AF1890" s="0" t="s">
        <v>88</v>
      </c>
      <c r="AG1890" s="13" t="n">
        <v>42749</v>
      </c>
      <c r="AH1890" s="0" t="str">
        <f aca="false">B1890&amp;"|"&amp;C1890&amp;"|"&amp;D1890&amp;"|"&amp;E1890&amp;"|"&amp;F1890&amp;"|"&amp;G1890&amp;"|"&amp;H1890&amp;"|"&amp;I1890&amp;"|"&amp;J1890&amp;"|"&amp;K1890&amp;"|"&amp;L1890&amp;"|"&amp;M1890&amp;"|"&amp;N1890&amp;"|"&amp;O1890&amp;"|"&amp;P1890&amp;"|"&amp;Q1890&amp;"|"&amp;R1890&amp;"|"&amp;S1890&amp;"|"&amp;T1890&amp;"|"&amp;U1890&amp;"|"&amp;V1890&amp;"|"&amp;W1890&amp;"|"&amp;X1890&amp;"|"&amp;Y1890&amp;"|"&amp;Z1890&amp;"|"&amp;AA1890&amp;"|"&amp;AB1890&amp;"|"&amp;AC1890&amp;"|"&amp;AD1890&amp;"|"&amp;AE1890&amp;"|"&amp;AF1890&amp;"|"&amp;AG1890</f>
        <v>Resort Hotel|0|55|2017|January|2|11|0|3|2|0|0|BB|GBR|Online TA|TA/TO|0|0|0|E|E|0|No Deposit|241||0|Transient|44.41|0|1|Check-Out|42749</v>
      </c>
      <c r="AI1890" s="0" t="str">
        <f aca="false">IF(COUNTIF($AH$4:$AH$2603,AH1890)&gt;1,"Duplicate","Unique")</f>
        <v>Unique</v>
      </c>
      <c r="AJ1890" s="0" t="str">
        <f aca="false">IF(COUNTBLANK(B1890:AG1890)&gt;0,"Missing ("&amp;COUNTBLANK(B1890:AG1890)&amp;")","Complete")</f>
        <v>Missing (1)</v>
      </c>
    </row>
    <row r="1891" customFormat="false" ht="15" hidden="false" customHeight="false" outlineLevel="0" collapsed="false">
      <c r="A1891" s="14" t="n">
        <v>1888</v>
      </c>
      <c r="B1891" s="14" t="s">
        <v>80</v>
      </c>
      <c r="C1891" s="14" t="n">
        <v>1</v>
      </c>
      <c r="D1891" s="14" t="n">
        <v>32</v>
      </c>
      <c r="E1891" s="14" t="n">
        <v>2016</v>
      </c>
      <c r="F1891" s="14" t="s">
        <v>119</v>
      </c>
      <c r="G1891" s="14" t="n">
        <v>34</v>
      </c>
      <c r="H1891" s="14" t="n">
        <v>20</v>
      </c>
      <c r="I1891" s="14" t="n">
        <v>2</v>
      </c>
      <c r="J1891" s="14" t="n">
        <v>4</v>
      </c>
      <c r="K1891" s="14" t="n">
        <v>2</v>
      </c>
      <c r="L1891" s="14" t="n">
        <v>0</v>
      </c>
      <c r="M1891" s="14" t="n">
        <v>0</v>
      </c>
      <c r="N1891" s="14" t="s">
        <v>82</v>
      </c>
      <c r="O1891" s="14" t="s">
        <v>147</v>
      </c>
      <c r="P1891" s="14" t="s">
        <v>93</v>
      </c>
      <c r="Q1891" s="14" t="s">
        <v>94</v>
      </c>
      <c r="R1891" s="14" t="n">
        <v>0</v>
      </c>
      <c r="S1891" s="14" t="n">
        <v>0</v>
      </c>
      <c r="T1891" s="14" t="n">
        <v>0</v>
      </c>
      <c r="U1891" s="14" t="s">
        <v>109</v>
      </c>
      <c r="V1891" s="14" t="s">
        <v>109</v>
      </c>
      <c r="W1891" s="14" t="n">
        <v>0</v>
      </c>
      <c r="X1891" s="14" t="s">
        <v>86</v>
      </c>
      <c r="Y1891" s="14" t="n">
        <v>240</v>
      </c>
      <c r="Z1891" s="14"/>
      <c r="AA1891" s="14" t="n">
        <v>0</v>
      </c>
      <c r="AB1891" s="14" t="s">
        <v>87</v>
      </c>
      <c r="AC1891" s="14" t="n">
        <v>235.67</v>
      </c>
      <c r="AD1891" s="14" t="n">
        <v>0</v>
      </c>
      <c r="AE1891" s="14" t="n">
        <v>0</v>
      </c>
      <c r="AF1891" s="14" t="s">
        <v>96</v>
      </c>
      <c r="AG1891" s="15" t="n">
        <v>42570</v>
      </c>
      <c r="AH1891" s="14" t="str">
        <f aca="false">B1891&amp;"|"&amp;C1891&amp;"|"&amp;D1891&amp;"|"&amp;E1891&amp;"|"&amp;F1891&amp;"|"&amp;G1891&amp;"|"&amp;H1891&amp;"|"&amp;I1891&amp;"|"&amp;J1891&amp;"|"&amp;K1891&amp;"|"&amp;L1891&amp;"|"&amp;M1891&amp;"|"&amp;N1891&amp;"|"&amp;O1891&amp;"|"&amp;P1891&amp;"|"&amp;Q1891&amp;"|"&amp;R1891&amp;"|"&amp;S1891&amp;"|"&amp;T1891&amp;"|"&amp;U1891&amp;"|"&amp;V1891&amp;"|"&amp;W1891&amp;"|"&amp;X1891&amp;"|"&amp;Y1891&amp;"|"&amp;Z1891&amp;"|"&amp;AA1891&amp;"|"&amp;AB1891&amp;"|"&amp;AC1891&amp;"|"&amp;AD1891&amp;"|"&amp;AE1891&amp;"|"&amp;AF1891&amp;"|"&amp;AG1891</f>
        <v>Resort Hotel|1|32|2016|August|34|20|2|4|2|0|0|BB|IRL|Online TA|TA/TO|0|0|0|D|D|0|No Deposit|240||0|Transient|235.67|0|0|Canceled|42570</v>
      </c>
      <c r="AI1891" s="14" t="str">
        <f aca="false">IF(COUNTIF($AH$4:$AH$2603,AH1891)&gt;1,"Duplicate","Unique")</f>
        <v>Unique</v>
      </c>
      <c r="AJ1891" s="14" t="str">
        <f aca="false">IF(COUNTBLANK(B1891:AG1891)&gt;0,"Missing ("&amp;COUNTBLANK(B1891:AG1891)&amp;")","Complete")</f>
        <v>Missing (1)</v>
      </c>
    </row>
    <row r="1892" customFormat="false" ht="15" hidden="false" customHeight="false" outlineLevel="0" collapsed="false">
      <c r="A1892" s="0" t="n">
        <v>1889</v>
      </c>
      <c r="B1892" s="0" t="s">
        <v>90</v>
      </c>
      <c r="C1892" s="0" t="n">
        <v>0</v>
      </c>
      <c r="D1892" s="0" t="n">
        <v>204</v>
      </c>
      <c r="E1892" s="0" t="n">
        <v>2015</v>
      </c>
      <c r="F1892" s="0" t="s">
        <v>111</v>
      </c>
      <c r="G1892" s="0" t="n">
        <v>41</v>
      </c>
      <c r="H1892" s="0" t="n">
        <v>9</v>
      </c>
      <c r="I1892" s="0" t="n">
        <v>2</v>
      </c>
      <c r="J1892" s="0" t="n">
        <v>2</v>
      </c>
      <c r="K1892" s="0" t="n">
        <v>2</v>
      </c>
      <c r="L1892" s="0" t="n">
        <v>0</v>
      </c>
      <c r="M1892" s="0" t="n">
        <v>0</v>
      </c>
      <c r="N1892" s="0" t="s">
        <v>82</v>
      </c>
      <c r="O1892" s="0" t="s">
        <v>92</v>
      </c>
      <c r="P1892" s="0" t="s">
        <v>99</v>
      </c>
      <c r="Q1892" s="0" t="s">
        <v>94</v>
      </c>
      <c r="R1892" s="0" t="n">
        <v>0</v>
      </c>
      <c r="S1892" s="0" t="n">
        <v>0</v>
      </c>
      <c r="T1892" s="0" t="n">
        <v>0</v>
      </c>
      <c r="U1892" s="0" t="s">
        <v>95</v>
      </c>
      <c r="V1892" s="0" t="s">
        <v>95</v>
      </c>
      <c r="W1892" s="0" t="n">
        <v>0</v>
      </c>
      <c r="X1892" s="0" t="s">
        <v>86</v>
      </c>
      <c r="Y1892" s="0" t="n">
        <v>12</v>
      </c>
      <c r="AA1892" s="0" t="n">
        <v>0</v>
      </c>
      <c r="AB1892" s="0" t="s">
        <v>101</v>
      </c>
      <c r="AC1892" s="0" t="n">
        <v>72.75</v>
      </c>
      <c r="AD1892" s="0" t="n">
        <v>0</v>
      </c>
      <c r="AE1892" s="0" t="n">
        <v>0</v>
      </c>
      <c r="AF1892" s="0" t="s">
        <v>88</v>
      </c>
      <c r="AG1892" s="13" t="n">
        <v>42290</v>
      </c>
      <c r="AH1892" s="0" t="str">
        <f aca="false">B1892&amp;"|"&amp;C1892&amp;"|"&amp;D1892&amp;"|"&amp;E1892&amp;"|"&amp;F1892&amp;"|"&amp;G1892&amp;"|"&amp;H1892&amp;"|"&amp;I1892&amp;"|"&amp;J1892&amp;"|"&amp;K1892&amp;"|"&amp;L1892&amp;"|"&amp;M1892&amp;"|"&amp;N1892&amp;"|"&amp;O1892&amp;"|"&amp;P1892&amp;"|"&amp;Q1892&amp;"|"&amp;R1892&amp;"|"&amp;S1892&amp;"|"&amp;T1892&amp;"|"&amp;U1892&amp;"|"&amp;V1892&amp;"|"&amp;W1892&amp;"|"&amp;X1892&amp;"|"&amp;Y1892&amp;"|"&amp;Z1892&amp;"|"&amp;AA1892&amp;"|"&amp;AB1892&amp;"|"&amp;AC1892&amp;"|"&amp;AD1892&amp;"|"&amp;AE1892&amp;"|"&amp;AF1892&amp;"|"&amp;AG1892</f>
        <v>City Hotel|0|204|2015|October|41|9|2|2|2|0|0|BB|PRT|Offline TA/TO|TA/TO|0|0|0|A|A|0|No Deposit|12||0|Transient-Party|72.75|0|0|Check-Out|42290</v>
      </c>
      <c r="AI1892" s="0" t="str">
        <f aca="false">IF(COUNTIF($AH$4:$AH$2603,AH1892)&gt;1,"Duplicate","Unique")</f>
        <v>Unique</v>
      </c>
      <c r="AJ1892" s="0" t="str">
        <f aca="false">IF(COUNTBLANK(B1892:AG1892)&gt;0,"Missing ("&amp;COUNTBLANK(B1892:AG1892)&amp;")","Complete")</f>
        <v>Missing (1)</v>
      </c>
    </row>
    <row r="1893" customFormat="false" ht="15" hidden="false" customHeight="false" outlineLevel="0" collapsed="false">
      <c r="A1893" s="14" t="n">
        <v>1890</v>
      </c>
      <c r="B1893" s="14" t="s">
        <v>90</v>
      </c>
      <c r="C1893" s="14" t="n">
        <v>0</v>
      </c>
      <c r="D1893" s="14" t="n">
        <v>1</v>
      </c>
      <c r="E1893" s="14" t="n">
        <v>2016</v>
      </c>
      <c r="F1893" s="14" t="s">
        <v>121</v>
      </c>
      <c r="G1893" s="14" t="n">
        <v>23</v>
      </c>
      <c r="H1893" s="14" t="n">
        <v>30</v>
      </c>
      <c r="I1893" s="14" t="n">
        <v>1</v>
      </c>
      <c r="J1893" s="14" t="n">
        <v>3</v>
      </c>
      <c r="K1893" s="14" t="n">
        <v>2</v>
      </c>
      <c r="L1893" s="14" t="n">
        <v>0</v>
      </c>
      <c r="M1893" s="14" t="n">
        <v>0</v>
      </c>
      <c r="N1893" s="14" t="s">
        <v>82</v>
      </c>
      <c r="O1893" s="14" t="s">
        <v>122</v>
      </c>
      <c r="P1893" s="14" t="s">
        <v>93</v>
      </c>
      <c r="Q1893" s="14" t="s">
        <v>94</v>
      </c>
      <c r="R1893" s="14" t="n">
        <v>0</v>
      </c>
      <c r="S1893" s="14" t="n">
        <v>0</v>
      </c>
      <c r="T1893" s="14" t="n">
        <v>0</v>
      </c>
      <c r="U1893" s="14" t="s">
        <v>95</v>
      </c>
      <c r="V1893" s="14" t="s">
        <v>95</v>
      </c>
      <c r="W1893" s="14" t="n">
        <v>0</v>
      </c>
      <c r="X1893" s="14" t="s">
        <v>86</v>
      </c>
      <c r="Y1893" s="14" t="n">
        <v>9</v>
      </c>
      <c r="Z1893" s="14"/>
      <c r="AA1893" s="14" t="n">
        <v>0</v>
      </c>
      <c r="AB1893" s="14" t="s">
        <v>87</v>
      </c>
      <c r="AC1893" s="14" t="n">
        <v>111.35</v>
      </c>
      <c r="AD1893" s="14" t="n">
        <v>0</v>
      </c>
      <c r="AE1893" s="14" t="n">
        <v>1</v>
      </c>
      <c r="AF1893" s="14" t="s">
        <v>88</v>
      </c>
      <c r="AG1893" s="15" t="n">
        <v>42524</v>
      </c>
      <c r="AH1893" s="14" t="str">
        <f aca="false">B1893&amp;"|"&amp;C1893&amp;"|"&amp;D1893&amp;"|"&amp;E1893&amp;"|"&amp;F1893&amp;"|"&amp;G1893&amp;"|"&amp;H1893&amp;"|"&amp;I1893&amp;"|"&amp;J1893&amp;"|"&amp;K1893&amp;"|"&amp;L1893&amp;"|"&amp;M1893&amp;"|"&amp;N1893&amp;"|"&amp;O1893&amp;"|"&amp;P1893&amp;"|"&amp;Q1893&amp;"|"&amp;R1893&amp;"|"&amp;S1893&amp;"|"&amp;T1893&amp;"|"&amp;U1893&amp;"|"&amp;V1893&amp;"|"&amp;W1893&amp;"|"&amp;X1893&amp;"|"&amp;Y1893&amp;"|"&amp;Z1893&amp;"|"&amp;AA1893&amp;"|"&amp;AB1893&amp;"|"&amp;AC1893&amp;"|"&amp;AD1893&amp;"|"&amp;AE1893&amp;"|"&amp;AF1893&amp;"|"&amp;AG1893</f>
        <v>City Hotel|0|1|2016|May|23|30|1|3|2|0|0|BB|FRA|Online TA|TA/TO|0|0|0|A|A|0|No Deposit|9||0|Transient|111.35|0|1|Check-Out|42524</v>
      </c>
      <c r="AI1893" s="14" t="str">
        <f aca="false">IF(COUNTIF($AH$4:$AH$2603,AH1893)&gt;1,"Duplicate","Unique")</f>
        <v>Unique</v>
      </c>
      <c r="AJ1893" s="14" t="str">
        <f aca="false">IF(COUNTBLANK(B1893:AG1893)&gt;0,"Missing ("&amp;COUNTBLANK(B1893:AG1893)&amp;")","Complete")</f>
        <v>Missing (1)</v>
      </c>
    </row>
    <row r="1894" customFormat="false" ht="15" hidden="false" customHeight="false" outlineLevel="0" collapsed="false">
      <c r="A1894" s="0" t="n">
        <v>1891</v>
      </c>
      <c r="B1894" s="0" t="s">
        <v>80</v>
      </c>
      <c r="C1894" s="0" t="n">
        <v>0</v>
      </c>
      <c r="D1894" s="0" t="n">
        <v>0</v>
      </c>
      <c r="E1894" s="0" t="n">
        <v>2016</v>
      </c>
      <c r="F1894" s="0" t="s">
        <v>118</v>
      </c>
      <c r="G1894" s="0" t="n">
        <v>8</v>
      </c>
      <c r="H1894" s="0" t="n">
        <v>20</v>
      </c>
      <c r="I1894" s="0" t="n">
        <v>0</v>
      </c>
      <c r="J1894" s="0" t="n">
        <v>1</v>
      </c>
      <c r="K1894" s="0" t="n">
        <v>2</v>
      </c>
      <c r="L1894" s="0" t="n">
        <v>0</v>
      </c>
      <c r="M1894" s="0" t="n">
        <v>0</v>
      </c>
      <c r="N1894" s="0" t="s">
        <v>82</v>
      </c>
      <c r="O1894" s="0" t="s">
        <v>115</v>
      </c>
      <c r="P1894" s="0" t="s">
        <v>93</v>
      </c>
      <c r="Q1894" s="0" t="s">
        <v>94</v>
      </c>
      <c r="R1894" s="0" t="n">
        <v>0</v>
      </c>
      <c r="S1894" s="0" t="n">
        <v>0</v>
      </c>
      <c r="T1894" s="0" t="n">
        <v>0</v>
      </c>
      <c r="U1894" s="0" t="s">
        <v>95</v>
      </c>
      <c r="V1894" s="0" t="s">
        <v>109</v>
      </c>
      <c r="W1894" s="0" t="n">
        <v>0</v>
      </c>
      <c r="X1894" s="0" t="s">
        <v>86</v>
      </c>
      <c r="Y1894" s="0" t="n">
        <v>240</v>
      </c>
      <c r="AA1894" s="0" t="n">
        <v>0</v>
      </c>
      <c r="AB1894" s="0" t="s">
        <v>87</v>
      </c>
      <c r="AC1894" s="0" t="n">
        <v>48</v>
      </c>
      <c r="AD1894" s="0" t="n">
        <v>0</v>
      </c>
      <c r="AE1894" s="0" t="n">
        <v>0</v>
      </c>
      <c r="AF1894" s="0" t="s">
        <v>88</v>
      </c>
      <c r="AG1894" s="13" t="n">
        <v>42421</v>
      </c>
      <c r="AH1894" s="0" t="str">
        <f aca="false">B1894&amp;"|"&amp;C1894&amp;"|"&amp;D1894&amp;"|"&amp;E1894&amp;"|"&amp;F1894&amp;"|"&amp;G1894&amp;"|"&amp;H1894&amp;"|"&amp;I1894&amp;"|"&amp;J1894&amp;"|"&amp;K1894&amp;"|"&amp;L1894&amp;"|"&amp;M1894&amp;"|"&amp;N1894&amp;"|"&amp;O1894&amp;"|"&amp;P1894&amp;"|"&amp;Q1894&amp;"|"&amp;R1894&amp;"|"&amp;S1894&amp;"|"&amp;T1894&amp;"|"&amp;U1894&amp;"|"&amp;V1894&amp;"|"&amp;W1894&amp;"|"&amp;X1894&amp;"|"&amp;Y1894&amp;"|"&amp;Z1894&amp;"|"&amp;AA1894&amp;"|"&amp;AB1894&amp;"|"&amp;AC1894&amp;"|"&amp;AD1894&amp;"|"&amp;AE1894&amp;"|"&amp;AF1894&amp;"|"&amp;AG1894</f>
        <v>Resort Hotel|0|0|2016|February|8|20|0|1|2|0|0|BB|ESP|Online TA|TA/TO|0|0|0|A|D|0|No Deposit|240||0|Transient|48|0|0|Check-Out|42421</v>
      </c>
      <c r="AI1894" s="0" t="str">
        <f aca="false">IF(COUNTIF($AH$4:$AH$2603,AH1894)&gt;1,"Duplicate","Unique")</f>
        <v>Unique</v>
      </c>
      <c r="AJ1894" s="0" t="str">
        <f aca="false">IF(COUNTBLANK(B1894:AG1894)&gt;0,"Missing ("&amp;COUNTBLANK(B1894:AG1894)&amp;")","Complete")</f>
        <v>Missing (1)</v>
      </c>
    </row>
    <row r="1895" customFormat="false" ht="15" hidden="false" customHeight="false" outlineLevel="0" collapsed="false">
      <c r="A1895" s="14" t="n">
        <v>1892</v>
      </c>
      <c r="B1895" s="14" t="s">
        <v>90</v>
      </c>
      <c r="C1895" s="14" t="n">
        <v>0</v>
      </c>
      <c r="D1895" s="14" t="n">
        <v>335</v>
      </c>
      <c r="E1895" s="14" t="n">
        <v>2016</v>
      </c>
      <c r="F1895" s="14" t="s">
        <v>111</v>
      </c>
      <c r="G1895" s="14" t="n">
        <v>42</v>
      </c>
      <c r="H1895" s="14" t="n">
        <v>13</v>
      </c>
      <c r="I1895" s="14" t="n">
        <v>0</v>
      </c>
      <c r="J1895" s="14" t="n">
        <v>3</v>
      </c>
      <c r="K1895" s="14" t="n">
        <v>1</v>
      </c>
      <c r="L1895" s="14" t="n">
        <v>0</v>
      </c>
      <c r="M1895" s="14" t="n">
        <v>0</v>
      </c>
      <c r="N1895" s="14" t="s">
        <v>82</v>
      </c>
      <c r="O1895" s="14" t="s">
        <v>122</v>
      </c>
      <c r="P1895" s="14" t="s">
        <v>99</v>
      </c>
      <c r="Q1895" s="14" t="s">
        <v>94</v>
      </c>
      <c r="R1895" s="14" t="n">
        <v>0</v>
      </c>
      <c r="S1895" s="14" t="n">
        <v>0</v>
      </c>
      <c r="T1895" s="14" t="n">
        <v>0</v>
      </c>
      <c r="U1895" s="14" t="s">
        <v>95</v>
      </c>
      <c r="V1895" s="14" t="s">
        <v>95</v>
      </c>
      <c r="W1895" s="14" t="n">
        <v>0</v>
      </c>
      <c r="X1895" s="14" t="s">
        <v>86</v>
      </c>
      <c r="Y1895" s="14" t="n">
        <v>56</v>
      </c>
      <c r="Z1895" s="14"/>
      <c r="AA1895" s="14" t="n">
        <v>0</v>
      </c>
      <c r="AB1895" s="14" t="s">
        <v>101</v>
      </c>
      <c r="AC1895" s="14" t="n">
        <v>80</v>
      </c>
      <c r="AD1895" s="14" t="n">
        <v>0</v>
      </c>
      <c r="AE1895" s="14" t="n">
        <v>0</v>
      </c>
      <c r="AF1895" s="14" t="s">
        <v>88</v>
      </c>
      <c r="AG1895" s="15" t="n">
        <v>42659</v>
      </c>
      <c r="AH1895" s="14" t="str">
        <f aca="false">B1895&amp;"|"&amp;C1895&amp;"|"&amp;D1895&amp;"|"&amp;E1895&amp;"|"&amp;F1895&amp;"|"&amp;G1895&amp;"|"&amp;H1895&amp;"|"&amp;I1895&amp;"|"&amp;J1895&amp;"|"&amp;K1895&amp;"|"&amp;L1895&amp;"|"&amp;M1895&amp;"|"&amp;N1895&amp;"|"&amp;O1895&amp;"|"&amp;P1895&amp;"|"&amp;Q1895&amp;"|"&amp;R1895&amp;"|"&amp;S1895&amp;"|"&amp;T1895&amp;"|"&amp;U1895&amp;"|"&amp;V1895&amp;"|"&amp;W1895&amp;"|"&amp;X1895&amp;"|"&amp;Y1895&amp;"|"&amp;Z1895&amp;"|"&amp;AA1895&amp;"|"&amp;AB1895&amp;"|"&amp;AC1895&amp;"|"&amp;AD1895&amp;"|"&amp;AE1895&amp;"|"&amp;AF1895&amp;"|"&amp;AG1895</f>
        <v>City Hotel|0|335|2016|October|42|13|0|3|1|0|0|BB|FRA|Offline TA/TO|TA/TO|0|0|0|A|A|0|No Deposit|56||0|Transient-Party|80|0|0|Check-Out|42659</v>
      </c>
      <c r="AI1895" s="14" t="str">
        <f aca="false">IF(COUNTIF($AH$4:$AH$2603,AH1895)&gt;1,"Duplicate","Unique")</f>
        <v>Unique</v>
      </c>
      <c r="AJ1895" s="14" t="str">
        <f aca="false">IF(COUNTBLANK(B1895:AG1895)&gt;0,"Missing ("&amp;COUNTBLANK(B1895:AG1895)&amp;")","Complete")</f>
        <v>Missing (1)</v>
      </c>
    </row>
    <row r="1896" customFormat="false" ht="15" hidden="false" customHeight="false" outlineLevel="0" collapsed="false">
      <c r="A1896" s="0" t="n">
        <v>1893</v>
      </c>
      <c r="B1896" s="0" t="s">
        <v>90</v>
      </c>
      <c r="C1896" s="0" t="n">
        <v>0</v>
      </c>
      <c r="D1896" s="0" t="n">
        <v>45</v>
      </c>
      <c r="E1896" s="0" t="n">
        <v>2016</v>
      </c>
      <c r="F1896" s="0" t="s">
        <v>135</v>
      </c>
      <c r="G1896" s="0" t="n">
        <v>25</v>
      </c>
      <c r="H1896" s="0" t="n">
        <v>17</v>
      </c>
      <c r="I1896" s="0" t="n">
        <v>2</v>
      </c>
      <c r="J1896" s="0" t="n">
        <v>4</v>
      </c>
      <c r="K1896" s="0" t="n">
        <v>2</v>
      </c>
      <c r="L1896" s="0" t="n">
        <v>0</v>
      </c>
      <c r="M1896" s="0" t="n">
        <v>0</v>
      </c>
      <c r="N1896" s="0" t="s">
        <v>82</v>
      </c>
      <c r="O1896" s="0" t="s">
        <v>115</v>
      </c>
      <c r="P1896" s="0" t="s">
        <v>93</v>
      </c>
      <c r="Q1896" s="0" t="s">
        <v>94</v>
      </c>
      <c r="R1896" s="0" t="n">
        <v>0</v>
      </c>
      <c r="S1896" s="0" t="n">
        <v>0</v>
      </c>
      <c r="T1896" s="0" t="n">
        <v>0</v>
      </c>
      <c r="U1896" s="0" t="s">
        <v>109</v>
      </c>
      <c r="V1896" s="0" t="s">
        <v>109</v>
      </c>
      <c r="W1896" s="0" t="n">
        <v>0</v>
      </c>
      <c r="X1896" s="0" t="s">
        <v>86</v>
      </c>
      <c r="Y1896" s="0" t="n">
        <v>9</v>
      </c>
      <c r="AA1896" s="0" t="n">
        <v>0</v>
      </c>
      <c r="AB1896" s="0" t="s">
        <v>87</v>
      </c>
      <c r="AC1896" s="0" t="n">
        <v>135.9</v>
      </c>
      <c r="AD1896" s="0" t="n">
        <v>1</v>
      </c>
      <c r="AE1896" s="0" t="n">
        <v>1</v>
      </c>
      <c r="AF1896" s="0" t="s">
        <v>88</v>
      </c>
      <c r="AG1896" s="13" t="n">
        <v>42544</v>
      </c>
      <c r="AH1896" s="0" t="str">
        <f aca="false">B1896&amp;"|"&amp;C1896&amp;"|"&amp;D1896&amp;"|"&amp;E1896&amp;"|"&amp;F1896&amp;"|"&amp;G1896&amp;"|"&amp;H1896&amp;"|"&amp;I1896&amp;"|"&amp;J1896&amp;"|"&amp;K1896&amp;"|"&amp;L1896&amp;"|"&amp;M1896&amp;"|"&amp;N1896&amp;"|"&amp;O1896&amp;"|"&amp;P1896&amp;"|"&amp;Q1896&amp;"|"&amp;R1896&amp;"|"&amp;S1896&amp;"|"&amp;T1896&amp;"|"&amp;U1896&amp;"|"&amp;V1896&amp;"|"&amp;W1896&amp;"|"&amp;X1896&amp;"|"&amp;Y1896&amp;"|"&amp;Z1896&amp;"|"&amp;AA1896&amp;"|"&amp;AB1896&amp;"|"&amp;AC1896&amp;"|"&amp;AD1896&amp;"|"&amp;AE1896&amp;"|"&amp;AF1896&amp;"|"&amp;AG1896</f>
        <v>City Hotel|0|45|2016|June|25|17|2|4|2|0|0|BB|ESP|Online TA|TA/TO|0|0|0|D|D|0|No Deposit|9||0|Transient|135.9|1|1|Check-Out|42544</v>
      </c>
      <c r="AI1896" s="0" t="str">
        <f aca="false">IF(COUNTIF($AH$4:$AH$2603,AH1896)&gt;1,"Duplicate","Unique")</f>
        <v>Unique</v>
      </c>
      <c r="AJ1896" s="0" t="str">
        <f aca="false">IF(COUNTBLANK(B1896:AG1896)&gt;0,"Missing ("&amp;COUNTBLANK(B1896:AG1896)&amp;")","Complete")</f>
        <v>Missing (1)</v>
      </c>
    </row>
    <row r="1897" customFormat="false" ht="15" hidden="false" customHeight="false" outlineLevel="0" collapsed="false">
      <c r="A1897" s="14" t="n">
        <v>1894</v>
      </c>
      <c r="B1897" s="14" t="s">
        <v>80</v>
      </c>
      <c r="C1897" s="14" t="n">
        <v>0</v>
      </c>
      <c r="D1897" s="14" t="n">
        <v>8</v>
      </c>
      <c r="E1897" s="14" t="n">
        <v>2016</v>
      </c>
      <c r="F1897" s="14" t="s">
        <v>114</v>
      </c>
      <c r="G1897" s="14" t="n">
        <v>40</v>
      </c>
      <c r="H1897" s="14" t="n">
        <v>30</v>
      </c>
      <c r="I1897" s="14" t="n">
        <v>0</v>
      </c>
      <c r="J1897" s="14" t="n">
        <v>1</v>
      </c>
      <c r="K1897" s="14" t="n">
        <v>1</v>
      </c>
      <c r="L1897" s="14" t="n">
        <v>0</v>
      </c>
      <c r="M1897" s="14" t="n">
        <v>0</v>
      </c>
      <c r="N1897" s="14" t="s">
        <v>82</v>
      </c>
      <c r="O1897" s="14" t="s">
        <v>92</v>
      </c>
      <c r="P1897" s="14" t="s">
        <v>128</v>
      </c>
      <c r="Q1897" s="14" t="s">
        <v>128</v>
      </c>
      <c r="R1897" s="14" t="n">
        <v>0</v>
      </c>
      <c r="S1897" s="14" t="n">
        <v>0</v>
      </c>
      <c r="T1897" s="14" t="n">
        <v>0</v>
      </c>
      <c r="U1897" s="14" t="s">
        <v>95</v>
      </c>
      <c r="V1897" s="14" t="s">
        <v>156</v>
      </c>
      <c r="W1897" s="14" t="n">
        <v>1</v>
      </c>
      <c r="X1897" s="14" t="s">
        <v>86</v>
      </c>
      <c r="Y1897" s="14"/>
      <c r="Z1897" s="14" t="n">
        <v>448</v>
      </c>
      <c r="AA1897" s="14" t="n">
        <v>0</v>
      </c>
      <c r="AB1897" s="14" t="s">
        <v>101</v>
      </c>
      <c r="AC1897" s="14" t="n">
        <v>99</v>
      </c>
      <c r="AD1897" s="14" t="n">
        <v>0</v>
      </c>
      <c r="AE1897" s="14" t="n">
        <v>0</v>
      </c>
      <c r="AF1897" s="14" t="s">
        <v>88</v>
      </c>
      <c r="AG1897" s="15" t="n">
        <v>42644</v>
      </c>
      <c r="AH1897" s="14" t="str">
        <f aca="false">B1897&amp;"|"&amp;C1897&amp;"|"&amp;D1897&amp;"|"&amp;E1897&amp;"|"&amp;F1897&amp;"|"&amp;G1897&amp;"|"&amp;H1897&amp;"|"&amp;I1897&amp;"|"&amp;J1897&amp;"|"&amp;K1897&amp;"|"&amp;L1897&amp;"|"&amp;M1897&amp;"|"&amp;N1897&amp;"|"&amp;O1897&amp;"|"&amp;P1897&amp;"|"&amp;Q1897&amp;"|"&amp;R1897&amp;"|"&amp;S1897&amp;"|"&amp;T1897&amp;"|"&amp;U1897&amp;"|"&amp;V1897&amp;"|"&amp;W1897&amp;"|"&amp;X1897&amp;"|"&amp;Y1897&amp;"|"&amp;Z1897&amp;"|"&amp;AA1897&amp;"|"&amp;AB1897&amp;"|"&amp;AC1897&amp;"|"&amp;AD1897&amp;"|"&amp;AE1897&amp;"|"&amp;AF1897&amp;"|"&amp;AG1897</f>
        <v>Resort Hotel|0|8|2016|September|40|30|0|1|1|0|0|BB|PRT|Corporate|Corporate|0|0|0|A|C|1|No Deposit||448|0|Transient-Party|99|0|0|Check-Out|42644</v>
      </c>
      <c r="AI1897" s="14" t="str">
        <f aca="false">IF(COUNTIF($AH$4:$AH$2603,AH1897)&gt;1,"Duplicate","Unique")</f>
        <v>Unique</v>
      </c>
      <c r="AJ1897" s="14" t="str">
        <f aca="false">IF(COUNTBLANK(B1897:AG1897)&gt;0,"Missing ("&amp;COUNTBLANK(B1897:AG1897)&amp;")","Complete")</f>
        <v>Missing (1)</v>
      </c>
    </row>
    <row r="1898" customFormat="false" ht="15" hidden="false" customHeight="false" outlineLevel="0" collapsed="false">
      <c r="A1898" s="0" t="n">
        <v>1895</v>
      </c>
      <c r="B1898" s="0" t="s">
        <v>90</v>
      </c>
      <c r="C1898" s="0" t="n">
        <v>0</v>
      </c>
      <c r="D1898" s="0" t="n">
        <v>157</v>
      </c>
      <c r="E1898" s="0" t="n">
        <v>2016</v>
      </c>
      <c r="F1898" s="0" t="s">
        <v>91</v>
      </c>
      <c r="G1898" s="0" t="n">
        <v>29</v>
      </c>
      <c r="H1898" s="0" t="n">
        <v>14</v>
      </c>
      <c r="I1898" s="0" t="n">
        <v>0</v>
      </c>
      <c r="J1898" s="0" t="n">
        <v>2</v>
      </c>
      <c r="K1898" s="0" t="n">
        <v>2</v>
      </c>
      <c r="L1898" s="0" t="n">
        <v>1</v>
      </c>
      <c r="M1898" s="0" t="n">
        <v>0</v>
      </c>
      <c r="N1898" s="0" t="s">
        <v>82</v>
      </c>
      <c r="O1898" s="0" t="s">
        <v>117</v>
      </c>
      <c r="P1898" s="0" t="s">
        <v>93</v>
      </c>
      <c r="Q1898" s="0" t="s">
        <v>94</v>
      </c>
      <c r="R1898" s="0" t="n">
        <v>0</v>
      </c>
      <c r="S1898" s="0" t="n">
        <v>0</v>
      </c>
      <c r="T1898" s="0" t="n">
        <v>0</v>
      </c>
      <c r="U1898" s="0" t="s">
        <v>95</v>
      </c>
      <c r="V1898" s="0" t="s">
        <v>109</v>
      </c>
      <c r="W1898" s="0" t="n">
        <v>0</v>
      </c>
      <c r="X1898" s="0" t="s">
        <v>86</v>
      </c>
      <c r="Y1898" s="0" t="n">
        <v>9</v>
      </c>
      <c r="AA1898" s="0" t="n">
        <v>0</v>
      </c>
      <c r="AB1898" s="0" t="s">
        <v>101</v>
      </c>
      <c r="AC1898" s="0" t="n">
        <v>121.5</v>
      </c>
      <c r="AD1898" s="0" t="n">
        <v>0</v>
      </c>
      <c r="AE1898" s="0" t="n">
        <v>2</v>
      </c>
      <c r="AF1898" s="0" t="s">
        <v>88</v>
      </c>
      <c r="AG1898" s="13" t="n">
        <v>42567</v>
      </c>
      <c r="AH1898" s="0" t="str">
        <f aca="false">B1898&amp;"|"&amp;C1898&amp;"|"&amp;D1898&amp;"|"&amp;E1898&amp;"|"&amp;F1898&amp;"|"&amp;G1898&amp;"|"&amp;H1898&amp;"|"&amp;I1898&amp;"|"&amp;J1898&amp;"|"&amp;K1898&amp;"|"&amp;L1898&amp;"|"&amp;M1898&amp;"|"&amp;N1898&amp;"|"&amp;O1898&amp;"|"&amp;P1898&amp;"|"&amp;Q1898&amp;"|"&amp;R1898&amp;"|"&amp;S1898&amp;"|"&amp;T1898&amp;"|"&amp;U1898&amp;"|"&amp;V1898&amp;"|"&amp;W1898&amp;"|"&amp;X1898&amp;"|"&amp;Y1898&amp;"|"&amp;Z1898&amp;"|"&amp;AA1898&amp;"|"&amp;AB1898&amp;"|"&amp;AC1898&amp;"|"&amp;AD1898&amp;"|"&amp;AE1898&amp;"|"&amp;AF1898&amp;"|"&amp;AG1898</f>
        <v>City Hotel|0|157|2016|July|29|14|0|2|2|1|0|BB|BEL|Online TA|TA/TO|0|0|0|A|D|0|No Deposit|9||0|Transient-Party|121.5|0|2|Check-Out|42567</v>
      </c>
      <c r="AI1898" s="0" t="str">
        <f aca="false">IF(COUNTIF($AH$4:$AH$2603,AH1898)&gt;1,"Duplicate","Unique")</f>
        <v>Unique</v>
      </c>
      <c r="AJ1898" s="0" t="str">
        <f aca="false">IF(COUNTBLANK(B1898:AG1898)&gt;0,"Missing ("&amp;COUNTBLANK(B1898:AG1898)&amp;")","Complete")</f>
        <v>Missing (1)</v>
      </c>
    </row>
    <row r="1899" customFormat="false" ht="15" hidden="false" customHeight="false" outlineLevel="0" collapsed="false">
      <c r="A1899" s="14" t="n">
        <v>1896</v>
      </c>
      <c r="B1899" s="14" t="s">
        <v>90</v>
      </c>
      <c r="C1899" s="14" t="n">
        <v>0</v>
      </c>
      <c r="D1899" s="14" t="n">
        <v>15</v>
      </c>
      <c r="E1899" s="14" t="n">
        <v>2017</v>
      </c>
      <c r="F1899" s="14" t="s">
        <v>91</v>
      </c>
      <c r="G1899" s="14" t="n">
        <v>28</v>
      </c>
      <c r="H1899" s="14" t="n">
        <v>15</v>
      </c>
      <c r="I1899" s="14" t="n">
        <v>1</v>
      </c>
      <c r="J1899" s="14" t="n">
        <v>1</v>
      </c>
      <c r="K1899" s="14" t="n">
        <v>2</v>
      </c>
      <c r="L1899" s="14" t="n">
        <v>0</v>
      </c>
      <c r="M1899" s="14" t="n">
        <v>0</v>
      </c>
      <c r="N1899" s="14" t="s">
        <v>82</v>
      </c>
      <c r="O1899" s="14" t="s">
        <v>140</v>
      </c>
      <c r="P1899" s="14" t="s">
        <v>93</v>
      </c>
      <c r="Q1899" s="14" t="s">
        <v>94</v>
      </c>
      <c r="R1899" s="14" t="n">
        <v>0</v>
      </c>
      <c r="S1899" s="14" t="n">
        <v>0</v>
      </c>
      <c r="T1899" s="14" t="n">
        <v>0</v>
      </c>
      <c r="U1899" s="14" t="s">
        <v>109</v>
      </c>
      <c r="V1899" s="14" t="s">
        <v>109</v>
      </c>
      <c r="W1899" s="14" t="n">
        <v>0</v>
      </c>
      <c r="X1899" s="14" t="s">
        <v>86</v>
      </c>
      <c r="Y1899" s="14" t="n">
        <v>9</v>
      </c>
      <c r="Z1899" s="14"/>
      <c r="AA1899" s="14" t="n">
        <v>0</v>
      </c>
      <c r="AB1899" s="14" t="s">
        <v>87</v>
      </c>
      <c r="AC1899" s="14" t="n">
        <v>149</v>
      </c>
      <c r="AD1899" s="14" t="n">
        <v>0</v>
      </c>
      <c r="AE1899" s="14" t="n">
        <v>2</v>
      </c>
      <c r="AF1899" s="14" t="s">
        <v>88</v>
      </c>
      <c r="AG1899" s="15" t="n">
        <v>42933</v>
      </c>
      <c r="AH1899" s="14" t="str">
        <f aca="false">B1899&amp;"|"&amp;C1899&amp;"|"&amp;D1899&amp;"|"&amp;E1899&amp;"|"&amp;F1899&amp;"|"&amp;G1899&amp;"|"&amp;H1899&amp;"|"&amp;I1899&amp;"|"&amp;J1899&amp;"|"&amp;K1899&amp;"|"&amp;L1899&amp;"|"&amp;M1899&amp;"|"&amp;N1899&amp;"|"&amp;O1899&amp;"|"&amp;P1899&amp;"|"&amp;Q1899&amp;"|"&amp;R1899&amp;"|"&amp;S1899&amp;"|"&amp;T1899&amp;"|"&amp;U1899&amp;"|"&amp;V1899&amp;"|"&amp;W1899&amp;"|"&amp;X1899&amp;"|"&amp;Y1899&amp;"|"&amp;Z1899&amp;"|"&amp;AA1899&amp;"|"&amp;AB1899&amp;"|"&amp;AC1899&amp;"|"&amp;AD1899&amp;"|"&amp;AE1899&amp;"|"&amp;AF1899&amp;"|"&amp;AG1899</f>
        <v>City Hotel|0|15|2017|July|28|15|1|1|2|0|0|BB|CHN|Online TA|TA/TO|0|0|0|D|D|0|No Deposit|9||0|Transient|149|0|2|Check-Out|42933</v>
      </c>
      <c r="AI1899" s="14" t="str">
        <f aca="false">IF(COUNTIF($AH$4:$AH$2603,AH1899)&gt;1,"Duplicate","Unique")</f>
        <v>Unique</v>
      </c>
      <c r="AJ1899" s="14" t="str">
        <f aca="false">IF(COUNTBLANK(B1899:AG1899)&gt;0,"Missing ("&amp;COUNTBLANK(B1899:AG1899)&amp;")","Complete")</f>
        <v>Missing (1)</v>
      </c>
    </row>
    <row r="1900" customFormat="false" ht="15" hidden="false" customHeight="false" outlineLevel="0" collapsed="false">
      <c r="A1900" s="0" t="n">
        <v>1897</v>
      </c>
      <c r="B1900" s="0" t="s">
        <v>80</v>
      </c>
      <c r="C1900" s="0" t="n">
        <v>1</v>
      </c>
      <c r="D1900" s="0" t="n">
        <v>31</v>
      </c>
      <c r="E1900" s="0" t="n">
        <v>2017</v>
      </c>
      <c r="F1900" s="0" t="s">
        <v>91</v>
      </c>
      <c r="G1900" s="0" t="n">
        <v>28</v>
      </c>
      <c r="H1900" s="0" t="n">
        <v>14</v>
      </c>
      <c r="I1900" s="0" t="n">
        <v>0</v>
      </c>
      <c r="J1900" s="0" t="n">
        <v>2</v>
      </c>
      <c r="K1900" s="0" t="n">
        <v>2</v>
      </c>
      <c r="L1900" s="0" t="n">
        <v>0</v>
      </c>
      <c r="M1900" s="0" t="n">
        <v>0</v>
      </c>
      <c r="N1900" s="0" t="s">
        <v>82</v>
      </c>
      <c r="O1900" s="0" t="s">
        <v>122</v>
      </c>
      <c r="P1900" s="0" t="s">
        <v>93</v>
      </c>
      <c r="Q1900" s="0" t="s">
        <v>94</v>
      </c>
      <c r="R1900" s="0" t="n">
        <v>0</v>
      </c>
      <c r="S1900" s="0" t="n">
        <v>0</v>
      </c>
      <c r="T1900" s="0" t="n">
        <v>0</v>
      </c>
      <c r="U1900" s="0" t="s">
        <v>124</v>
      </c>
      <c r="V1900" s="0" t="s">
        <v>124</v>
      </c>
      <c r="W1900" s="0" t="n">
        <v>0</v>
      </c>
      <c r="X1900" s="0" t="s">
        <v>86</v>
      </c>
      <c r="Y1900" s="0" t="n">
        <v>240</v>
      </c>
      <c r="AA1900" s="0" t="n">
        <v>0</v>
      </c>
      <c r="AB1900" s="0" t="s">
        <v>87</v>
      </c>
      <c r="AC1900" s="0" t="n">
        <v>215</v>
      </c>
      <c r="AD1900" s="0" t="n">
        <v>0</v>
      </c>
      <c r="AE1900" s="0" t="n">
        <v>1</v>
      </c>
      <c r="AF1900" s="0" t="s">
        <v>96</v>
      </c>
      <c r="AG1900" s="13" t="n">
        <v>42918</v>
      </c>
      <c r="AH1900" s="0" t="str">
        <f aca="false">B1900&amp;"|"&amp;C1900&amp;"|"&amp;D1900&amp;"|"&amp;E1900&amp;"|"&amp;F1900&amp;"|"&amp;G1900&amp;"|"&amp;H1900&amp;"|"&amp;I1900&amp;"|"&amp;J1900&amp;"|"&amp;K1900&amp;"|"&amp;L1900&amp;"|"&amp;M1900&amp;"|"&amp;N1900&amp;"|"&amp;O1900&amp;"|"&amp;P1900&amp;"|"&amp;Q1900&amp;"|"&amp;R1900&amp;"|"&amp;S1900&amp;"|"&amp;T1900&amp;"|"&amp;U1900&amp;"|"&amp;V1900&amp;"|"&amp;W1900&amp;"|"&amp;X1900&amp;"|"&amp;Y1900&amp;"|"&amp;Z1900&amp;"|"&amp;AA1900&amp;"|"&amp;AB1900&amp;"|"&amp;AC1900&amp;"|"&amp;AD1900&amp;"|"&amp;AE1900&amp;"|"&amp;AF1900&amp;"|"&amp;AG1900</f>
        <v>Resort Hotel|1|31|2017|July|28|14|0|2|2|0|0|BB|FRA|Online TA|TA/TO|0|0|0|E|E|0|No Deposit|240||0|Transient|215|0|1|Canceled|42918</v>
      </c>
      <c r="AI1900" s="0" t="str">
        <f aca="false">IF(COUNTIF($AH$4:$AH$2603,AH1900)&gt;1,"Duplicate","Unique")</f>
        <v>Unique</v>
      </c>
      <c r="AJ1900" s="0" t="str">
        <f aca="false">IF(COUNTBLANK(B1900:AG1900)&gt;0,"Missing ("&amp;COUNTBLANK(B1900:AG1900)&amp;")","Complete")</f>
        <v>Missing (1)</v>
      </c>
    </row>
    <row r="1901" customFormat="false" ht="15" hidden="false" customHeight="false" outlineLevel="0" collapsed="false">
      <c r="A1901" s="14" t="n">
        <v>1898</v>
      </c>
      <c r="B1901" s="14" t="s">
        <v>80</v>
      </c>
      <c r="C1901" s="14" t="n">
        <v>1</v>
      </c>
      <c r="D1901" s="14" t="n">
        <v>229</v>
      </c>
      <c r="E1901" s="14" t="n">
        <v>2016</v>
      </c>
      <c r="F1901" s="14" t="s">
        <v>135</v>
      </c>
      <c r="G1901" s="14" t="n">
        <v>24</v>
      </c>
      <c r="H1901" s="14" t="n">
        <v>9</v>
      </c>
      <c r="I1901" s="14" t="n">
        <v>1</v>
      </c>
      <c r="J1901" s="14" t="n">
        <v>3</v>
      </c>
      <c r="K1901" s="14" t="n">
        <v>1</v>
      </c>
      <c r="L1901" s="14" t="n">
        <v>0</v>
      </c>
      <c r="M1901" s="14" t="n">
        <v>0</v>
      </c>
      <c r="N1901" s="14" t="s">
        <v>82</v>
      </c>
      <c r="O1901" s="14" t="s">
        <v>92</v>
      </c>
      <c r="P1901" s="14" t="s">
        <v>93</v>
      </c>
      <c r="Q1901" s="14" t="s">
        <v>94</v>
      </c>
      <c r="R1901" s="14" t="n">
        <v>0</v>
      </c>
      <c r="S1901" s="14" t="n">
        <v>0</v>
      </c>
      <c r="T1901" s="14" t="n">
        <v>0</v>
      </c>
      <c r="U1901" s="14" t="s">
        <v>95</v>
      </c>
      <c r="V1901" s="14" t="s">
        <v>95</v>
      </c>
      <c r="W1901" s="14" t="n">
        <v>0</v>
      </c>
      <c r="X1901" s="14" t="s">
        <v>86</v>
      </c>
      <c r="Y1901" s="14" t="n">
        <v>240</v>
      </c>
      <c r="Z1901" s="14"/>
      <c r="AA1901" s="14" t="n">
        <v>0</v>
      </c>
      <c r="AB1901" s="14" t="s">
        <v>87</v>
      </c>
      <c r="AC1901" s="14" t="n">
        <v>63.9</v>
      </c>
      <c r="AD1901" s="14" t="n">
        <v>0</v>
      </c>
      <c r="AE1901" s="14" t="n">
        <v>1</v>
      </c>
      <c r="AF1901" s="14" t="s">
        <v>96</v>
      </c>
      <c r="AG1901" s="15" t="n">
        <v>42357</v>
      </c>
      <c r="AH1901" s="14" t="str">
        <f aca="false">B1901&amp;"|"&amp;C1901&amp;"|"&amp;D1901&amp;"|"&amp;E1901&amp;"|"&amp;F1901&amp;"|"&amp;G1901&amp;"|"&amp;H1901&amp;"|"&amp;I1901&amp;"|"&amp;J1901&amp;"|"&amp;K1901&amp;"|"&amp;L1901&amp;"|"&amp;M1901&amp;"|"&amp;N1901&amp;"|"&amp;O1901&amp;"|"&amp;P1901&amp;"|"&amp;Q1901&amp;"|"&amp;R1901&amp;"|"&amp;S1901&amp;"|"&amp;T1901&amp;"|"&amp;U1901&amp;"|"&amp;V1901&amp;"|"&amp;W1901&amp;"|"&amp;X1901&amp;"|"&amp;Y1901&amp;"|"&amp;Z1901&amp;"|"&amp;AA1901&amp;"|"&amp;AB1901&amp;"|"&amp;AC1901&amp;"|"&amp;AD1901&amp;"|"&amp;AE1901&amp;"|"&amp;AF1901&amp;"|"&amp;AG1901</f>
        <v>Resort Hotel|1|229|2016|June|24|9|1|3|1|0|0|BB|PRT|Online TA|TA/TO|0|0|0|A|A|0|No Deposit|240||0|Transient|63.9|0|1|Canceled|42357</v>
      </c>
      <c r="AI1901" s="14" t="str">
        <f aca="false">IF(COUNTIF($AH$4:$AH$2603,AH1901)&gt;1,"Duplicate","Unique")</f>
        <v>Unique</v>
      </c>
      <c r="AJ1901" s="14" t="str">
        <f aca="false">IF(COUNTBLANK(B1901:AG1901)&gt;0,"Missing ("&amp;COUNTBLANK(B1901:AG1901)&amp;")","Complete")</f>
        <v>Missing (1)</v>
      </c>
    </row>
    <row r="1902" customFormat="false" ht="15" hidden="false" customHeight="false" outlineLevel="0" collapsed="false">
      <c r="A1902" s="0" t="n">
        <v>1899</v>
      </c>
      <c r="B1902" s="0" t="s">
        <v>90</v>
      </c>
      <c r="C1902" s="0" t="n">
        <v>0</v>
      </c>
      <c r="D1902" s="0" t="n">
        <v>0</v>
      </c>
      <c r="E1902" s="0" t="n">
        <v>2017</v>
      </c>
      <c r="F1902" s="0" t="s">
        <v>126</v>
      </c>
      <c r="G1902" s="0" t="n">
        <v>2</v>
      </c>
      <c r="H1902" s="0" t="n">
        <v>8</v>
      </c>
      <c r="I1902" s="0" t="n">
        <v>1</v>
      </c>
      <c r="J1902" s="0" t="n">
        <v>0</v>
      </c>
      <c r="K1902" s="0" t="n">
        <v>2</v>
      </c>
      <c r="L1902" s="0" t="n">
        <v>0</v>
      </c>
      <c r="M1902" s="0" t="n">
        <v>0</v>
      </c>
      <c r="N1902" s="0" t="s">
        <v>107</v>
      </c>
      <c r="O1902" s="0" t="s">
        <v>92</v>
      </c>
      <c r="P1902" s="0" t="s">
        <v>93</v>
      </c>
      <c r="Q1902" s="0" t="s">
        <v>94</v>
      </c>
      <c r="R1902" s="0" t="n">
        <v>0</v>
      </c>
      <c r="S1902" s="0" t="n">
        <v>0</v>
      </c>
      <c r="T1902" s="0" t="n">
        <v>0</v>
      </c>
      <c r="U1902" s="0" t="s">
        <v>109</v>
      </c>
      <c r="V1902" s="0" t="s">
        <v>109</v>
      </c>
      <c r="W1902" s="0" t="n">
        <v>0</v>
      </c>
      <c r="X1902" s="0" t="s">
        <v>86</v>
      </c>
      <c r="Y1902" s="0" t="n">
        <v>152</v>
      </c>
      <c r="AA1902" s="0" t="n">
        <v>0</v>
      </c>
      <c r="AB1902" s="0" t="s">
        <v>87</v>
      </c>
      <c r="AC1902" s="0" t="n">
        <v>59.04</v>
      </c>
      <c r="AD1902" s="0" t="n">
        <v>0</v>
      </c>
      <c r="AE1902" s="0" t="n">
        <v>0</v>
      </c>
      <c r="AF1902" s="0" t="s">
        <v>88</v>
      </c>
      <c r="AG1902" s="13" t="n">
        <v>42744</v>
      </c>
      <c r="AH1902" s="0" t="str">
        <f aca="false">B1902&amp;"|"&amp;C1902&amp;"|"&amp;D1902&amp;"|"&amp;E1902&amp;"|"&amp;F1902&amp;"|"&amp;G1902&amp;"|"&amp;H1902&amp;"|"&amp;I1902&amp;"|"&amp;J1902&amp;"|"&amp;K1902&amp;"|"&amp;L1902&amp;"|"&amp;M1902&amp;"|"&amp;N1902&amp;"|"&amp;O1902&amp;"|"&amp;P1902&amp;"|"&amp;Q1902&amp;"|"&amp;R1902&amp;"|"&amp;S1902&amp;"|"&amp;T1902&amp;"|"&amp;U1902&amp;"|"&amp;V1902&amp;"|"&amp;W1902&amp;"|"&amp;X1902&amp;"|"&amp;Y1902&amp;"|"&amp;Z1902&amp;"|"&amp;AA1902&amp;"|"&amp;AB1902&amp;"|"&amp;AC1902&amp;"|"&amp;AD1902&amp;"|"&amp;AE1902&amp;"|"&amp;AF1902&amp;"|"&amp;AG1902</f>
        <v>City Hotel|0|0|2017|January|2|8|1|0|2|0|0|SC|PRT|Online TA|TA/TO|0|0|0|D|D|0|No Deposit|152||0|Transient|59.04|0|0|Check-Out|42744</v>
      </c>
      <c r="AI1902" s="0" t="str">
        <f aca="false">IF(COUNTIF($AH$4:$AH$2603,AH1902)&gt;1,"Duplicate","Unique")</f>
        <v>Unique</v>
      </c>
      <c r="AJ1902" s="0" t="str">
        <f aca="false">IF(COUNTBLANK(B1902:AG1902)&gt;0,"Missing ("&amp;COUNTBLANK(B1902:AG1902)&amp;")","Complete")</f>
        <v>Missing (1)</v>
      </c>
    </row>
    <row r="1903" customFormat="false" ht="15" hidden="false" customHeight="false" outlineLevel="0" collapsed="false">
      <c r="A1903" s="14" t="n">
        <v>1900</v>
      </c>
      <c r="B1903" s="14" t="s">
        <v>90</v>
      </c>
      <c r="C1903" s="14" t="n">
        <v>0</v>
      </c>
      <c r="D1903" s="14" t="n">
        <v>104</v>
      </c>
      <c r="E1903" s="14" t="n">
        <v>2017</v>
      </c>
      <c r="F1903" s="14" t="s">
        <v>119</v>
      </c>
      <c r="G1903" s="14" t="n">
        <v>33</v>
      </c>
      <c r="H1903" s="14" t="n">
        <v>18</v>
      </c>
      <c r="I1903" s="14" t="n">
        <v>0</v>
      </c>
      <c r="J1903" s="14" t="n">
        <v>2</v>
      </c>
      <c r="K1903" s="14" t="n">
        <v>2</v>
      </c>
      <c r="L1903" s="14" t="n">
        <v>2</v>
      </c>
      <c r="M1903" s="14" t="n">
        <v>0</v>
      </c>
      <c r="N1903" s="14" t="s">
        <v>82</v>
      </c>
      <c r="O1903" s="14" t="s">
        <v>83</v>
      </c>
      <c r="P1903" s="14" t="s">
        <v>99</v>
      </c>
      <c r="Q1903" s="14" t="s">
        <v>94</v>
      </c>
      <c r="R1903" s="14" t="n">
        <v>0</v>
      </c>
      <c r="S1903" s="14" t="n">
        <v>0</v>
      </c>
      <c r="T1903" s="14" t="n">
        <v>0</v>
      </c>
      <c r="U1903" s="14" t="s">
        <v>124</v>
      </c>
      <c r="V1903" s="14" t="s">
        <v>124</v>
      </c>
      <c r="W1903" s="14" t="n">
        <v>0</v>
      </c>
      <c r="X1903" s="14" t="s">
        <v>86</v>
      </c>
      <c r="Y1903" s="14" t="n">
        <v>168</v>
      </c>
      <c r="Z1903" s="14"/>
      <c r="AA1903" s="14" t="n">
        <v>0</v>
      </c>
      <c r="AB1903" s="14" t="s">
        <v>87</v>
      </c>
      <c r="AC1903" s="14" t="n">
        <v>139.5</v>
      </c>
      <c r="AD1903" s="14" t="n">
        <v>1</v>
      </c>
      <c r="AE1903" s="14" t="n">
        <v>0</v>
      </c>
      <c r="AF1903" s="14" t="s">
        <v>88</v>
      </c>
      <c r="AG1903" s="15" t="n">
        <v>42967</v>
      </c>
      <c r="AH1903" s="14" t="str">
        <f aca="false">B1903&amp;"|"&amp;C1903&amp;"|"&amp;D1903&amp;"|"&amp;E1903&amp;"|"&amp;F1903&amp;"|"&amp;G1903&amp;"|"&amp;H1903&amp;"|"&amp;I1903&amp;"|"&amp;J1903&amp;"|"&amp;K1903&amp;"|"&amp;L1903&amp;"|"&amp;M1903&amp;"|"&amp;N1903&amp;"|"&amp;O1903&amp;"|"&amp;P1903&amp;"|"&amp;Q1903&amp;"|"&amp;R1903&amp;"|"&amp;S1903&amp;"|"&amp;T1903&amp;"|"&amp;U1903&amp;"|"&amp;V1903&amp;"|"&amp;W1903&amp;"|"&amp;X1903&amp;"|"&amp;Y1903&amp;"|"&amp;Z1903&amp;"|"&amp;AA1903&amp;"|"&amp;AB1903&amp;"|"&amp;AC1903&amp;"|"&amp;AD1903&amp;"|"&amp;AE1903&amp;"|"&amp;AF1903&amp;"|"&amp;AG1903</f>
        <v>City Hotel|0|104|2017|August|33|18|0|2|2|2|0|BB|GBR|Offline TA/TO|TA/TO|0|0|0|E|E|0|No Deposit|168||0|Transient|139.5|1|0|Check-Out|42967</v>
      </c>
      <c r="AI1903" s="14" t="str">
        <f aca="false">IF(COUNTIF($AH$4:$AH$2603,AH1903)&gt;1,"Duplicate","Unique")</f>
        <v>Unique</v>
      </c>
      <c r="AJ1903" s="14" t="str">
        <f aca="false">IF(COUNTBLANK(B1903:AG1903)&gt;0,"Missing ("&amp;COUNTBLANK(B1903:AG1903)&amp;")","Complete")</f>
        <v>Missing (1)</v>
      </c>
    </row>
    <row r="1904" customFormat="false" ht="15" hidden="false" customHeight="false" outlineLevel="0" collapsed="false">
      <c r="A1904" s="0" t="n">
        <v>1901</v>
      </c>
      <c r="B1904" s="0" t="s">
        <v>80</v>
      </c>
      <c r="C1904" s="0" t="n">
        <v>1</v>
      </c>
      <c r="D1904" s="0" t="n">
        <v>217</v>
      </c>
      <c r="E1904" s="0" t="n">
        <v>2015</v>
      </c>
      <c r="F1904" s="0" t="s">
        <v>114</v>
      </c>
      <c r="G1904" s="0" t="n">
        <v>39</v>
      </c>
      <c r="H1904" s="0" t="n">
        <v>24</v>
      </c>
      <c r="I1904" s="0" t="n">
        <v>1</v>
      </c>
      <c r="J1904" s="0" t="n">
        <v>3</v>
      </c>
      <c r="K1904" s="0" t="n">
        <v>2</v>
      </c>
      <c r="L1904" s="0" t="n">
        <v>2</v>
      </c>
      <c r="M1904" s="0" t="n">
        <v>0</v>
      </c>
      <c r="N1904" s="0" t="s">
        <v>82</v>
      </c>
      <c r="O1904" s="0" t="s">
        <v>92</v>
      </c>
      <c r="P1904" s="0" t="s">
        <v>99</v>
      </c>
      <c r="Q1904" s="0" t="s">
        <v>94</v>
      </c>
      <c r="R1904" s="0" t="n">
        <v>0</v>
      </c>
      <c r="S1904" s="0" t="n">
        <v>1</v>
      </c>
      <c r="T1904" s="0" t="n">
        <v>0</v>
      </c>
      <c r="U1904" s="0" t="s">
        <v>156</v>
      </c>
      <c r="V1904" s="0" t="s">
        <v>156</v>
      </c>
      <c r="W1904" s="0" t="n">
        <v>3</v>
      </c>
      <c r="X1904" s="0" t="s">
        <v>86</v>
      </c>
      <c r="Y1904" s="0" t="n">
        <v>142</v>
      </c>
      <c r="AA1904" s="0" t="n">
        <v>0</v>
      </c>
      <c r="AB1904" s="0" t="s">
        <v>125</v>
      </c>
      <c r="AC1904" s="0" t="n">
        <v>108.33</v>
      </c>
      <c r="AD1904" s="0" t="n">
        <v>0</v>
      </c>
      <c r="AE1904" s="0" t="n">
        <v>2</v>
      </c>
      <c r="AF1904" s="0" t="s">
        <v>96</v>
      </c>
      <c r="AG1904" s="13" t="n">
        <v>42062</v>
      </c>
      <c r="AH1904" s="0" t="str">
        <f aca="false">B1904&amp;"|"&amp;C1904&amp;"|"&amp;D1904&amp;"|"&amp;E1904&amp;"|"&amp;F1904&amp;"|"&amp;G1904&amp;"|"&amp;H1904&amp;"|"&amp;I1904&amp;"|"&amp;J1904&amp;"|"&amp;K1904&amp;"|"&amp;L1904&amp;"|"&amp;M1904&amp;"|"&amp;N1904&amp;"|"&amp;O1904&amp;"|"&amp;P1904&amp;"|"&amp;Q1904&amp;"|"&amp;R1904&amp;"|"&amp;S1904&amp;"|"&amp;T1904&amp;"|"&amp;U1904&amp;"|"&amp;V1904&amp;"|"&amp;W1904&amp;"|"&amp;X1904&amp;"|"&amp;Y1904&amp;"|"&amp;Z1904&amp;"|"&amp;AA1904&amp;"|"&amp;AB1904&amp;"|"&amp;AC1904&amp;"|"&amp;AD1904&amp;"|"&amp;AE1904&amp;"|"&amp;AF1904&amp;"|"&amp;AG1904</f>
        <v>Resort Hotel|1|217|2015|September|39|24|1|3|2|2|0|BB|PRT|Offline TA/TO|TA/TO|0|1|0|C|C|3|No Deposit|142||0|Contract|108.33|0|2|Canceled|42062</v>
      </c>
      <c r="AI1904" s="0" t="str">
        <f aca="false">IF(COUNTIF($AH$4:$AH$2603,AH1904)&gt;1,"Duplicate","Unique")</f>
        <v>Unique</v>
      </c>
      <c r="AJ1904" s="0" t="str">
        <f aca="false">IF(COUNTBLANK(B1904:AG1904)&gt;0,"Missing ("&amp;COUNTBLANK(B1904:AG1904)&amp;")","Complete")</f>
        <v>Missing (1)</v>
      </c>
    </row>
    <row r="1905" customFormat="false" ht="15" hidden="false" customHeight="false" outlineLevel="0" collapsed="false">
      <c r="A1905" s="14" t="n">
        <v>1902</v>
      </c>
      <c r="B1905" s="14" t="s">
        <v>90</v>
      </c>
      <c r="C1905" s="14" t="n">
        <v>0</v>
      </c>
      <c r="D1905" s="14" t="n">
        <v>7</v>
      </c>
      <c r="E1905" s="14" t="n">
        <v>2016</v>
      </c>
      <c r="F1905" s="14" t="s">
        <v>103</v>
      </c>
      <c r="G1905" s="14" t="n">
        <v>13</v>
      </c>
      <c r="H1905" s="14" t="n">
        <v>24</v>
      </c>
      <c r="I1905" s="14" t="n">
        <v>0</v>
      </c>
      <c r="J1905" s="14" t="n">
        <v>3</v>
      </c>
      <c r="K1905" s="14" t="n">
        <v>2</v>
      </c>
      <c r="L1905" s="14" t="n">
        <v>1</v>
      </c>
      <c r="M1905" s="14" t="n">
        <v>0</v>
      </c>
      <c r="N1905" s="14" t="s">
        <v>82</v>
      </c>
      <c r="O1905" s="14" t="s">
        <v>92</v>
      </c>
      <c r="P1905" s="14" t="s">
        <v>93</v>
      </c>
      <c r="Q1905" s="14" t="s">
        <v>94</v>
      </c>
      <c r="R1905" s="14" t="n">
        <v>0</v>
      </c>
      <c r="S1905" s="14" t="n">
        <v>0</v>
      </c>
      <c r="T1905" s="14" t="n">
        <v>0</v>
      </c>
      <c r="U1905" s="14" t="s">
        <v>95</v>
      </c>
      <c r="V1905" s="14" t="s">
        <v>156</v>
      </c>
      <c r="W1905" s="14" t="n">
        <v>0</v>
      </c>
      <c r="X1905" s="14" t="s">
        <v>86</v>
      </c>
      <c r="Y1905" s="14" t="n">
        <v>9</v>
      </c>
      <c r="Z1905" s="14"/>
      <c r="AA1905" s="14" t="n">
        <v>0</v>
      </c>
      <c r="AB1905" s="14" t="s">
        <v>87</v>
      </c>
      <c r="AC1905" s="14" t="n">
        <v>174.67</v>
      </c>
      <c r="AD1905" s="14" t="n">
        <v>0</v>
      </c>
      <c r="AE1905" s="14" t="n">
        <v>2</v>
      </c>
      <c r="AF1905" s="14" t="s">
        <v>88</v>
      </c>
      <c r="AG1905" s="15" t="n">
        <v>42456</v>
      </c>
      <c r="AH1905" s="14" t="str">
        <f aca="false">B1905&amp;"|"&amp;C1905&amp;"|"&amp;D1905&amp;"|"&amp;E1905&amp;"|"&amp;F1905&amp;"|"&amp;G1905&amp;"|"&amp;H1905&amp;"|"&amp;I1905&amp;"|"&amp;J1905&amp;"|"&amp;K1905&amp;"|"&amp;L1905&amp;"|"&amp;M1905&amp;"|"&amp;N1905&amp;"|"&amp;O1905&amp;"|"&amp;P1905&amp;"|"&amp;Q1905&amp;"|"&amp;R1905&amp;"|"&amp;S1905&amp;"|"&amp;T1905&amp;"|"&amp;U1905&amp;"|"&amp;V1905&amp;"|"&amp;W1905&amp;"|"&amp;X1905&amp;"|"&amp;Y1905&amp;"|"&amp;Z1905&amp;"|"&amp;AA1905&amp;"|"&amp;AB1905&amp;"|"&amp;AC1905&amp;"|"&amp;AD1905&amp;"|"&amp;AE1905&amp;"|"&amp;AF1905&amp;"|"&amp;AG1905</f>
        <v>City Hotel|0|7|2016|March|13|24|0|3|2|1|0|BB|PRT|Online TA|TA/TO|0|0|0|A|C|0|No Deposit|9||0|Transient|174.67|0|2|Check-Out|42456</v>
      </c>
      <c r="AI1905" s="14" t="str">
        <f aca="false">IF(COUNTIF($AH$4:$AH$2603,AH1905)&gt;1,"Duplicate","Unique")</f>
        <v>Unique</v>
      </c>
      <c r="AJ1905" s="14" t="str">
        <f aca="false">IF(COUNTBLANK(B1905:AG1905)&gt;0,"Missing ("&amp;COUNTBLANK(B1905:AG1905)&amp;")","Complete")</f>
        <v>Missing (1)</v>
      </c>
    </row>
    <row r="1906" customFormat="false" ht="15" hidden="false" customHeight="false" outlineLevel="0" collapsed="false">
      <c r="A1906" s="0" t="n">
        <v>1903</v>
      </c>
      <c r="B1906" s="0" t="s">
        <v>90</v>
      </c>
      <c r="C1906" s="0" t="n">
        <v>0</v>
      </c>
      <c r="D1906" s="0" t="n">
        <v>1</v>
      </c>
      <c r="E1906" s="0" t="n">
        <v>2015</v>
      </c>
      <c r="F1906" s="0" t="s">
        <v>119</v>
      </c>
      <c r="G1906" s="0" t="n">
        <v>33</v>
      </c>
      <c r="H1906" s="0" t="n">
        <v>10</v>
      </c>
      <c r="I1906" s="0" t="n">
        <v>1</v>
      </c>
      <c r="J1906" s="0" t="n">
        <v>0</v>
      </c>
      <c r="K1906" s="0" t="n">
        <v>2</v>
      </c>
      <c r="L1906" s="0" t="n">
        <v>0</v>
      </c>
      <c r="M1906" s="0" t="n">
        <v>0</v>
      </c>
      <c r="N1906" s="0" t="s">
        <v>82</v>
      </c>
      <c r="O1906" s="0" t="s">
        <v>122</v>
      </c>
      <c r="P1906" s="0" t="s">
        <v>93</v>
      </c>
      <c r="Q1906" s="0" t="s">
        <v>94</v>
      </c>
      <c r="R1906" s="0" t="n">
        <v>0</v>
      </c>
      <c r="S1906" s="0" t="n">
        <v>0</v>
      </c>
      <c r="T1906" s="0" t="n">
        <v>0</v>
      </c>
      <c r="U1906" s="0" t="s">
        <v>95</v>
      </c>
      <c r="V1906" s="0" t="s">
        <v>95</v>
      </c>
      <c r="W1906" s="0" t="n">
        <v>1</v>
      </c>
      <c r="X1906" s="0" t="s">
        <v>86</v>
      </c>
      <c r="Y1906" s="0" t="n">
        <v>9</v>
      </c>
      <c r="AA1906" s="0" t="n">
        <v>0</v>
      </c>
      <c r="AB1906" s="0" t="s">
        <v>125</v>
      </c>
      <c r="AC1906" s="0" t="n">
        <v>105</v>
      </c>
      <c r="AD1906" s="0" t="n">
        <v>0</v>
      </c>
      <c r="AE1906" s="0" t="n">
        <v>0</v>
      </c>
      <c r="AF1906" s="0" t="s">
        <v>88</v>
      </c>
      <c r="AG1906" s="13" t="n">
        <v>42227</v>
      </c>
      <c r="AH1906" s="0" t="str">
        <f aca="false">B1906&amp;"|"&amp;C1906&amp;"|"&amp;D1906&amp;"|"&amp;E1906&amp;"|"&amp;F1906&amp;"|"&amp;G1906&amp;"|"&amp;H1906&amp;"|"&amp;I1906&amp;"|"&amp;J1906&amp;"|"&amp;K1906&amp;"|"&amp;L1906&amp;"|"&amp;M1906&amp;"|"&amp;N1906&amp;"|"&amp;O1906&amp;"|"&amp;P1906&amp;"|"&amp;Q1906&amp;"|"&amp;R1906&amp;"|"&amp;S1906&amp;"|"&amp;T1906&amp;"|"&amp;U1906&amp;"|"&amp;V1906&amp;"|"&amp;W1906&amp;"|"&amp;X1906&amp;"|"&amp;Y1906&amp;"|"&amp;Z1906&amp;"|"&amp;AA1906&amp;"|"&amp;AB1906&amp;"|"&amp;AC1906&amp;"|"&amp;AD1906&amp;"|"&amp;AE1906&amp;"|"&amp;AF1906&amp;"|"&amp;AG1906</f>
        <v>City Hotel|0|1|2015|August|33|10|1|0|2|0|0|BB|FRA|Online TA|TA/TO|0|0|0|A|A|1|No Deposit|9||0|Contract|105|0|0|Check-Out|42227</v>
      </c>
      <c r="AI1906" s="0" t="str">
        <f aca="false">IF(COUNTIF($AH$4:$AH$2603,AH1906)&gt;1,"Duplicate","Unique")</f>
        <v>Unique</v>
      </c>
      <c r="AJ1906" s="0" t="str">
        <f aca="false">IF(COUNTBLANK(B1906:AG1906)&gt;0,"Missing ("&amp;COUNTBLANK(B1906:AG1906)&amp;")","Complete")</f>
        <v>Missing (1)</v>
      </c>
    </row>
    <row r="1907" customFormat="false" ht="15" hidden="false" customHeight="false" outlineLevel="0" collapsed="false">
      <c r="A1907" s="14" t="n">
        <v>1904</v>
      </c>
      <c r="B1907" s="14" t="s">
        <v>80</v>
      </c>
      <c r="C1907" s="14" t="n">
        <v>0</v>
      </c>
      <c r="D1907" s="14" t="n">
        <v>307</v>
      </c>
      <c r="E1907" s="14" t="n">
        <v>2017</v>
      </c>
      <c r="F1907" s="14" t="s">
        <v>119</v>
      </c>
      <c r="G1907" s="14" t="n">
        <v>33</v>
      </c>
      <c r="H1907" s="14" t="n">
        <v>14</v>
      </c>
      <c r="I1907" s="14" t="n">
        <v>1</v>
      </c>
      <c r="J1907" s="14" t="n">
        <v>1</v>
      </c>
      <c r="K1907" s="14" t="n">
        <v>1</v>
      </c>
      <c r="L1907" s="14" t="n">
        <v>0</v>
      </c>
      <c r="M1907" s="14" t="n">
        <v>0</v>
      </c>
      <c r="N1907" s="14" t="s">
        <v>82</v>
      </c>
      <c r="O1907" s="14" t="s">
        <v>158</v>
      </c>
      <c r="P1907" s="14" t="s">
        <v>93</v>
      </c>
      <c r="Q1907" s="14" t="s">
        <v>94</v>
      </c>
      <c r="R1907" s="14" t="n">
        <v>0</v>
      </c>
      <c r="S1907" s="14" t="n">
        <v>0</v>
      </c>
      <c r="T1907" s="14" t="n">
        <v>0</v>
      </c>
      <c r="U1907" s="14" t="s">
        <v>95</v>
      </c>
      <c r="V1907" s="14" t="s">
        <v>95</v>
      </c>
      <c r="W1907" s="14" t="n">
        <v>0</v>
      </c>
      <c r="X1907" s="14" t="s">
        <v>86</v>
      </c>
      <c r="Y1907" s="14" t="n">
        <v>240</v>
      </c>
      <c r="Z1907" s="14"/>
      <c r="AA1907" s="14" t="n">
        <v>0</v>
      </c>
      <c r="AB1907" s="14" t="s">
        <v>87</v>
      </c>
      <c r="AC1907" s="14" t="n">
        <v>138.38</v>
      </c>
      <c r="AD1907" s="14" t="n">
        <v>0</v>
      </c>
      <c r="AE1907" s="14" t="n">
        <v>1</v>
      </c>
      <c r="AF1907" s="14" t="s">
        <v>88</v>
      </c>
      <c r="AG1907" s="15" t="n">
        <v>42963</v>
      </c>
      <c r="AH1907" s="14" t="str">
        <f aca="false">B1907&amp;"|"&amp;C1907&amp;"|"&amp;D1907&amp;"|"&amp;E1907&amp;"|"&amp;F1907&amp;"|"&amp;G1907&amp;"|"&amp;H1907&amp;"|"&amp;I1907&amp;"|"&amp;J1907&amp;"|"&amp;K1907&amp;"|"&amp;L1907&amp;"|"&amp;M1907&amp;"|"&amp;N1907&amp;"|"&amp;O1907&amp;"|"&amp;P1907&amp;"|"&amp;Q1907&amp;"|"&amp;R1907&amp;"|"&amp;S1907&amp;"|"&amp;T1907&amp;"|"&amp;U1907&amp;"|"&amp;V1907&amp;"|"&amp;W1907&amp;"|"&amp;X1907&amp;"|"&amp;Y1907&amp;"|"&amp;Z1907&amp;"|"&amp;AA1907&amp;"|"&amp;AB1907&amp;"|"&amp;AC1907&amp;"|"&amp;AD1907&amp;"|"&amp;AE1907&amp;"|"&amp;AF1907&amp;"|"&amp;AG1907</f>
        <v>Resort Hotel|0|307|2017|August|33|14|1|1|1|0|0|BB|ITA|Online TA|TA/TO|0|0|0|A|A|0|No Deposit|240||0|Transient|138.38|0|1|Check-Out|42963</v>
      </c>
      <c r="AI1907" s="14" t="str">
        <f aca="false">IF(COUNTIF($AH$4:$AH$2603,AH1907)&gt;1,"Duplicate","Unique")</f>
        <v>Unique</v>
      </c>
      <c r="AJ1907" s="14" t="str">
        <f aca="false">IF(COUNTBLANK(B1907:AG1907)&gt;0,"Missing ("&amp;COUNTBLANK(B1907:AG1907)&amp;")","Complete")</f>
        <v>Missing (1)</v>
      </c>
    </row>
    <row r="1908" customFormat="false" ht="15" hidden="false" customHeight="false" outlineLevel="0" collapsed="false">
      <c r="A1908" s="0" t="n">
        <v>1905</v>
      </c>
      <c r="B1908" s="0" t="s">
        <v>90</v>
      </c>
      <c r="C1908" s="0" t="n">
        <v>1</v>
      </c>
      <c r="D1908" s="0" t="n">
        <v>85</v>
      </c>
      <c r="E1908" s="0" t="n">
        <v>2016</v>
      </c>
      <c r="F1908" s="0" t="s">
        <v>135</v>
      </c>
      <c r="G1908" s="0" t="n">
        <v>23</v>
      </c>
      <c r="H1908" s="0" t="n">
        <v>2</v>
      </c>
      <c r="I1908" s="0" t="n">
        <v>0</v>
      </c>
      <c r="J1908" s="0" t="n">
        <v>1</v>
      </c>
      <c r="K1908" s="0" t="n">
        <v>2</v>
      </c>
      <c r="L1908" s="0" t="n">
        <v>0</v>
      </c>
      <c r="M1908" s="0" t="n">
        <v>0</v>
      </c>
      <c r="N1908" s="0" t="s">
        <v>82</v>
      </c>
      <c r="O1908" s="0" t="s">
        <v>98</v>
      </c>
      <c r="P1908" s="0" t="s">
        <v>93</v>
      </c>
      <c r="Q1908" s="0" t="s">
        <v>94</v>
      </c>
      <c r="R1908" s="0" t="n">
        <v>0</v>
      </c>
      <c r="S1908" s="0" t="n">
        <v>0</v>
      </c>
      <c r="T1908" s="0" t="n">
        <v>0</v>
      </c>
      <c r="U1908" s="0" t="s">
        <v>109</v>
      </c>
      <c r="V1908" s="0" t="s">
        <v>109</v>
      </c>
      <c r="W1908" s="0" t="n">
        <v>0</v>
      </c>
      <c r="X1908" s="0" t="s">
        <v>86</v>
      </c>
      <c r="Y1908" s="0" t="n">
        <v>9</v>
      </c>
      <c r="AA1908" s="0" t="n">
        <v>0</v>
      </c>
      <c r="AB1908" s="0" t="s">
        <v>87</v>
      </c>
      <c r="AC1908" s="0" t="n">
        <v>140.4</v>
      </c>
      <c r="AD1908" s="0" t="n">
        <v>0</v>
      </c>
      <c r="AE1908" s="0" t="n">
        <v>0</v>
      </c>
      <c r="AF1908" s="0" t="s">
        <v>96</v>
      </c>
      <c r="AG1908" s="13" t="n">
        <v>42450</v>
      </c>
      <c r="AH1908" s="0" t="str">
        <f aca="false">B1908&amp;"|"&amp;C1908&amp;"|"&amp;D1908&amp;"|"&amp;E1908&amp;"|"&amp;F1908&amp;"|"&amp;G1908&amp;"|"&amp;H1908&amp;"|"&amp;I1908&amp;"|"&amp;J1908&amp;"|"&amp;K1908&amp;"|"&amp;L1908&amp;"|"&amp;M1908&amp;"|"&amp;N1908&amp;"|"&amp;O1908&amp;"|"&amp;P1908&amp;"|"&amp;Q1908&amp;"|"&amp;R1908&amp;"|"&amp;S1908&amp;"|"&amp;T1908&amp;"|"&amp;U1908&amp;"|"&amp;V1908&amp;"|"&amp;W1908&amp;"|"&amp;X1908&amp;"|"&amp;Y1908&amp;"|"&amp;Z1908&amp;"|"&amp;AA1908&amp;"|"&amp;AB1908&amp;"|"&amp;AC1908&amp;"|"&amp;AD1908&amp;"|"&amp;AE1908&amp;"|"&amp;AF1908&amp;"|"&amp;AG1908</f>
        <v>City Hotel|1|85|2016|June|23|2|0|1|2|0|0|BB|BRA|Online TA|TA/TO|0|0|0|D|D|0|No Deposit|9||0|Transient|140.4|0|0|Canceled|42450</v>
      </c>
      <c r="AI1908" s="0" t="str">
        <f aca="false">IF(COUNTIF($AH$4:$AH$2603,AH1908)&gt;1,"Duplicate","Unique")</f>
        <v>Unique</v>
      </c>
      <c r="AJ1908" s="0" t="str">
        <f aca="false">IF(COUNTBLANK(B1908:AG1908)&gt;0,"Missing ("&amp;COUNTBLANK(B1908:AG1908)&amp;")","Complete")</f>
        <v>Missing (1)</v>
      </c>
    </row>
    <row r="1909" customFormat="false" ht="15" hidden="false" customHeight="false" outlineLevel="0" collapsed="false">
      <c r="A1909" s="14" t="n">
        <v>1906</v>
      </c>
      <c r="B1909" s="14" t="s">
        <v>80</v>
      </c>
      <c r="C1909" s="14" t="n">
        <v>1</v>
      </c>
      <c r="D1909" s="14" t="n">
        <v>140</v>
      </c>
      <c r="E1909" s="14" t="n">
        <v>2017</v>
      </c>
      <c r="F1909" s="14" t="s">
        <v>119</v>
      </c>
      <c r="G1909" s="14" t="n">
        <v>35</v>
      </c>
      <c r="H1909" s="14" t="n">
        <v>27</v>
      </c>
      <c r="I1909" s="14" t="n">
        <v>2</v>
      </c>
      <c r="J1909" s="14" t="n">
        <v>1</v>
      </c>
      <c r="K1909" s="14" t="n">
        <v>2</v>
      </c>
      <c r="L1909" s="14" t="n">
        <v>0</v>
      </c>
      <c r="M1909" s="14" t="n">
        <v>0</v>
      </c>
      <c r="N1909" s="14" t="s">
        <v>82</v>
      </c>
      <c r="O1909" s="14" t="s">
        <v>117</v>
      </c>
      <c r="P1909" s="14" t="s">
        <v>93</v>
      </c>
      <c r="Q1909" s="14" t="s">
        <v>94</v>
      </c>
      <c r="R1909" s="14" t="n">
        <v>0</v>
      </c>
      <c r="S1909" s="14" t="n">
        <v>0</v>
      </c>
      <c r="T1909" s="14" t="n">
        <v>0</v>
      </c>
      <c r="U1909" s="14" t="s">
        <v>124</v>
      </c>
      <c r="V1909" s="14" t="s">
        <v>124</v>
      </c>
      <c r="W1909" s="14" t="n">
        <v>0</v>
      </c>
      <c r="X1909" s="14" t="s">
        <v>86</v>
      </c>
      <c r="Y1909" s="14" t="n">
        <v>240</v>
      </c>
      <c r="Z1909" s="14"/>
      <c r="AA1909" s="14" t="n">
        <v>0</v>
      </c>
      <c r="AB1909" s="14" t="s">
        <v>87</v>
      </c>
      <c r="AC1909" s="14" t="n">
        <v>229</v>
      </c>
      <c r="AD1909" s="14" t="n">
        <v>0</v>
      </c>
      <c r="AE1909" s="14" t="n">
        <v>1</v>
      </c>
      <c r="AF1909" s="14" t="s">
        <v>96</v>
      </c>
      <c r="AG1909" s="15" t="n">
        <v>42946</v>
      </c>
      <c r="AH1909" s="14" t="str">
        <f aca="false">B1909&amp;"|"&amp;C1909&amp;"|"&amp;D1909&amp;"|"&amp;E1909&amp;"|"&amp;F1909&amp;"|"&amp;G1909&amp;"|"&amp;H1909&amp;"|"&amp;I1909&amp;"|"&amp;J1909&amp;"|"&amp;K1909&amp;"|"&amp;L1909&amp;"|"&amp;M1909&amp;"|"&amp;N1909&amp;"|"&amp;O1909&amp;"|"&amp;P1909&amp;"|"&amp;Q1909&amp;"|"&amp;R1909&amp;"|"&amp;S1909&amp;"|"&amp;T1909&amp;"|"&amp;U1909&amp;"|"&amp;V1909&amp;"|"&amp;W1909&amp;"|"&amp;X1909&amp;"|"&amp;Y1909&amp;"|"&amp;Z1909&amp;"|"&amp;AA1909&amp;"|"&amp;AB1909&amp;"|"&amp;AC1909&amp;"|"&amp;AD1909&amp;"|"&amp;AE1909&amp;"|"&amp;AF1909&amp;"|"&amp;AG1909</f>
        <v>Resort Hotel|1|140|2017|August|35|27|2|1|2|0|0|BB|BEL|Online TA|TA/TO|0|0|0|E|E|0|No Deposit|240||0|Transient|229|0|1|Canceled|42946</v>
      </c>
      <c r="AI1909" s="14" t="str">
        <f aca="false">IF(COUNTIF($AH$4:$AH$2603,AH1909)&gt;1,"Duplicate","Unique")</f>
        <v>Unique</v>
      </c>
      <c r="AJ1909" s="14" t="str">
        <f aca="false">IF(COUNTBLANK(B1909:AG1909)&gt;0,"Missing ("&amp;COUNTBLANK(B1909:AG1909)&amp;")","Complete")</f>
        <v>Missing (1)</v>
      </c>
    </row>
    <row r="1910" customFormat="false" ht="15" hidden="false" customHeight="false" outlineLevel="0" collapsed="false">
      <c r="A1910" s="0" t="n">
        <v>1907</v>
      </c>
      <c r="B1910" s="0" t="s">
        <v>90</v>
      </c>
      <c r="C1910" s="0" t="n">
        <v>1</v>
      </c>
      <c r="D1910" s="0" t="n">
        <v>538</v>
      </c>
      <c r="E1910" s="0" t="n">
        <v>2016</v>
      </c>
      <c r="F1910" s="0" t="s">
        <v>81</v>
      </c>
      <c r="G1910" s="0" t="n">
        <v>53</v>
      </c>
      <c r="H1910" s="0" t="n">
        <v>29</v>
      </c>
      <c r="I1910" s="0" t="n">
        <v>0</v>
      </c>
      <c r="J1910" s="0" t="n">
        <v>1</v>
      </c>
      <c r="K1910" s="0" t="n">
        <v>1</v>
      </c>
      <c r="L1910" s="0" t="n">
        <v>0</v>
      </c>
      <c r="M1910" s="0" t="n">
        <v>0</v>
      </c>
      <c r="N1910" s="0" t="s">
        <v>82</v>
      </c>
      <c r="O1910" s="0" t="s">
        <v>92</v>
      </c>
      <c r="P1910" s="0" t="s">
        <v>116</v>
      </c>
      <c r="Q1910" s="0" t="s">
        <v>94</v>
      </c>
      <c r="R1910" s="0" t="n">
        <v>0</v>
      </c>
      <c r="S1910" s="0" t="n">
        <v>0</v>
      </c>
      <c r="T1910" s="0" t="n">
        <v>0</v>
      </c>
      <c r="U1910" s="0" t="s">
        <v>95</v>
      </c>
      <c r="V1910" s="0" t="s">
        <v>95</v>
      </c>
      <c r="W1910" s="0" t="n">
        <v>0</v>
      </c>
      <c r="X1910" s="0" t="s">
        <v>120</v>
      </c>
      <c r="Y1910" s="0" t="n">
        <v>1</v>
      </c>
      <c r="AA1910" s="0" t="n">
        <v>0</v>
      </c>
      <c r="AB1910" s="0" t="s">
        <v>87</v>
      </c>
      <c r="AC1910" s="0" t="n">
        <v>51.4</v>
      </c>
      <c r="AD1910" s="0" t="n">
        <v>0</v>
      </c>
      <c r="AE1910" s="0" t="n">
        <v>0</v>
      </c>
      <c r="AF1910" s="0" t="s">
        <v>96</v>
      </c>
      <c r="AG1910" s="13" t="n">
        <v>42298</v>
      </c>
      <c r="AH1910" s="0" t="str">
        <f aca="false">B1910&amp;"|"&amp;C1910&amp;"|"&amp;D1910&amp;"|"&amp;E1910&amp;"|"&amp;F1910&amp;"|"&amp;G1910&amp;"|"&amp;H1910&amp;"|"&amp;I1910&amp;"|"&amp;J1910&amp;"|"&amp;K1910&amp;"|"&amp;L1910&amp;"|"&amp;M1910&amp;"|"&amp;N1910&amp;"|"&amp;O1910&amp;"|"&amp;P1910&amp;"|"&amp;Q1910&amp;"|"&amp;R1910&amp;"|"&amp;S1910&amp;"|"&amp;T1910&amp;"|"&amp;U1910&amp;"|"&amp;V1910&amp;"|"&amp;W1910&amp;"|"&amp;X1910&amp;"|"&amp;Y1910&amp;"|"&amp;Z1910&amp;"|"&amp;AA1910&amp;"|"&amp;AB1910&amp;"|"&amp;AC1910&amp;"|"&amp;AD1910&amp;"|"&amp;AE1910&amp;"|"&amp;AF1910&amp;"|"&amp;AG1910</f>
        <v>City Hotel|1|538|2016|December|53|29|0|1|1|0|0|BB|PRT|Groups|TA/TO|0|0|0|A|A|0|Non Refund|1||0|Transient|51.4|0|0|Canceled|42298</v>
      </c>
      <c r="AI1910" s="0" t="str">
        <f aca="false">IF(COUNTIF($AH$4:$AH$2603,AH1910)&gt;1,"Duplicate","Unique")</f>
        <v>Unique</v>
      </c>
      <c r="AJ1910" s="0" t="str">
        <f aca="false">IF(COUNTBLANK(B1910:AG1910)&gt;0,"Missing ("&amp;COUNTBLANK(B1910:AG1910)&amp;")","Complete")</f>
        <v>Missing (1)</v>
      </c>
    </row>
    <row r="1911" customFormat="false" ht="15" hidden="false" customHeight="false" outlineLevel="0" collapsed="false">
      <c r="A1911" s="14" t="n">
        <v>1908</v>
      </c>
      <c r="B1911" s="14" t="s">
        <v>80</v>
      </c>
      <c r="C1911" s="14" t="n">
        <v>0</v>
      </c>
      <c r="D1911" s="14" t="n">
        <v>92</v>
      </c>
      <c r="E1911" s="14" t="n">
        <v>2016</v>
      </c>
      <c r="F1911" s="14" t="s">
        <v>135</v>
      </c>
      <c r="G1911" s="14" t="n">
        <v>25</v>
      </c>
      <c r="H1911" s="14" t="n">
        <v>17</v>
      </c>
      <c r="I1911" s="14" t="n">
        <v>2</v>
      </c>
      <c r="J1911" s="14" t="n">
        <v>3</v>
      </c>
      <c r="K1911" s="14" t="n">
        <v>2</v>
      </c>
      <c r="L1911" s="14" t="n">
        <v>0</v>
      </c>
      <c r="M1911" s="14" t="n">
        <v>0</v>
      </c>
      <c r="N1911" s="14" t="s">
        <v>82</v>
      </c>
      <c r="O1911" s="14" t="s">
        <v>83</v>
      </c>
      <c r="P1911" s="14" t="s">
        <v>93</v>
      </c>
      <c r="Q1911" s="14" t="s">
        <v>94</v>
      </c>
      <c r="R1911" s="14" t="n">
        <v>0</v>
      </c>
      <c r="S1911" s="14" t="n">
        <v>0</v>
      </c>
      <c r="T1911" s="14" t="n">
        <v>0</v>
      </c>
      <c r="U1911" s="14" t="s">
        <v>95</v>
      </c>
      <c r="V1911" s="14" t="s">
        <v>95</v>
      </c>
      <c r="W1911" s="14" t="n">
        <v>0</v>
      </c>
      <c r="X1911" s="14" t="s">
        <v>86</v>
      </c>
      <c r="Y1911" s="14" t="n">
        <v>240</v>
      </c>
      <c r="Z1911" s="14"/>
      <c r="AA1911" s="14" t="n">
        <v>0</v>
      </c>
      <c r="AB1911" s="14" t="s">
        <v>87</v>
      </c>
      <c r="AC1911" s="14" t="n">
        <v>118</v>
      </c>
      <c r="AD1911" s="14" t="n">
        <v>0</v>
      </c>
      <c r="AE1911" s="14" t="n">
        <v>1</v>
      </c>
      <c r="AF1911" s="14" t="s">
        <v>88</v>
      </c>
      <c r="AG1911" s="15" t="n">
        <v>42543</v>
      </c>
      <c r="AH1911" s="14" t="str">
        <f aca="false">B1911&amp;"|"&amp;C1911&amp;"|"&amp;D1911&amp;"|"&amp;E1911&amp;"|"&amp;F1911&amp;"|"&amp;G1911&amp;"|"&amp;H1911&amp;"|"&amp;I1911&amp;"|"&amp;J1911&amp;"|"&amp;K1911&amp;"|"&amp;L1911&amp;"|"&amp;M1911&amp;"|"&amp;N1911&amp;"|"&amp;O1911&amp;"|"&amp;P1911&amp;"|"&amp;Q1911&amp;"|"&amp;R1911&amp;"|"&amp;S1911&amp;"|"&amp;T1911&amp;"|"&amp;U1911&amp;"|"&amp;V1911&amp;"|"&amp;W1911&amp;"|"&amp;X1911&amp;"|"&amp;Y1911&amp;"|"&amp;Z1911&amp;"|"&amp;AA1911&amp;"|"&amp;AB1911&amp;"|"&amp;AC1911&amp;"|"&amp;AD1911&amp;"|"&amp;AE1911&amp;"|"&amp;AF1911&amp;"|"&amp;AG1911</f>
        <v>Resort Hotel|0|92|2016|June|25|17|2|3|2|0|0|BB|GBR|Online TA|TA/TO|0|0|0|A|A|0|No Deposit|240||0|Transient|118|0|1|Check-Out|42543</v>
      </c>
      <c r="AI1911" s="14" t="str">
        <f aca="false">IF(COUNTIF($AH$4:$AH$2603,AH1911)&gt;1,"Duplicate","Unique")</f>
        <v>Unique</v>
      </c>
      <c r="AJ1911" s="14" t="str">
        <f aca="false">IF(COUNTBLANK(B1911:AG1911)&gt;0,"Missing ("&amp;COUNTBLANK(B1911:AG1911)&amp;")","Complete")</f>
        <v>Missing (1)</v>
      </c>
    </row>
    <row r="1912" customFormat="false" ht="15" hidden="false" customHeight="false" outlineLevel="0" collapsed="false">
      <c r="A1912" s="0" t="n">
        <v>1909</v>
      </c>
      <c r="B1912" s="0" t="s">
        <v>90</v>
      </c>
      <c r="C1912" s="0" t="n">
        <v>0</v>
      </c>
      <c r="D1912" s="0" t="n">
        <v>177</v>
      </c>
      <c r="E1912" s="0" t="n">
        <v>2016</v>
      </c>
      <c r="F1912" s="0" t="s">
        <v>119</v>
      </c>
      <c r="G1912" s="0" t="n">
        <v>34</v>
      </c>
      <c r="H1912" s="0" t="n">
        <v>16</v>
      </c>
      <c r="I1912" s="0" t="n">
        <v>0</v>
      </c>
      <c r="J1912" s="0" t="n">
        <v>2</v>
      </c>
      <c r="K1912" s="0" t="n">
        <v>2</v>
      </c>
      <c r="L1912" s="0" t="n">
        <v>0</v>
      </c>
      <c r="M1912" s="0" t="n">
        <v>0</v>
      </c>
      <c r="N1912" s="0" t="s">
        <v>107</v>
      </c>
      <c r="O1912" s="0" t="s">
        <v>122</v>
      </c>
      <c r="P1912" s="0" t="s">
        <v>93</v>
      </c>
      <c r="Q1912" s="0" t="s">
        <v>94</v>
      </c>
      <c r="R1912" s="0" t="n">
        <v>0</v>
      </c>
      <c r="S1912" s="0" t="n">
        <v>0</v>
      </c>
      <c r="T1912" s="0" t="n">
        <v>0</v>
      </c>
      <c r="U1912" s="0" t="s">
        <v>95</v>
      </c>
      <c r="V1912" s="0" t="s">
        <v>95</v>
      </c>
      <c r="W1912" s="0" t="n">
        <v>0</v>
      </c>
      <c r="X1912" s="0" t="s">
        <v>86</v>
      </c>
      <c r="Y1912" s="0" t="n">
        <v>9</v>
      </c>
      <c r="AA1912" s="0" t="n">
        <v>0</v>
      </c>
      <c r="AB1912" s="0" t="s">
        <v>87</v>
      </c>
      <c r="AC1912" s="0" t="n">
        <v>94.5</v>
      </c>
      <c r="AD1912" s="0" t="n">
        <v>0</v>
      </c>
      <c r="AE1912" s="0" t="n">
        <v>1</v>
      </c>
      <c r="AF1912" s="0" t="s">
        <v>88</v>
      </c>
      <c r="AG1912" s="13" t="n">
        <v>42600</v>
      </c>
      <c r="AH1912" s="0" t="str">
        <f aca="false">B1912&amp;"|"&amp;C1912&amp;"|"&amp;D1912&amp;"|"&amp;E1912&amp;"|"&amp;F1912&amp;"|"&amp;G1912&amp;"|"&amp;H1912&amp;"|"&amp;I1912&amp;"|"&amp;J1912&amp;"|"&amp;K1912&amp;"|"&amp;L1912&amp;"|"&amp;M1912&amp;"|"&amp;N1912&amp;"|"&amp;O1912&amp;"|"&amp;P1912&amp;"|"&amp;Q1912&amp;"|"&amp;R1912&amp;"|"&amp;S1912&amp;"|"&amp;T1912&amp;"|"&amp;U1912&amp;"|"&amp;V1912&amp;"|"&amp;W1912&amp;"|"&amp;X1912&amp;"|"&amp;Y1912&amp;"|"&amp;Z1912&amp;"|"&amp;AA1912&amp;"|"&amp;AB1912&amp;"|"&amp;AC1912&amp;"|"&amp;AD1912&amp;"|"&amp;AE1912&amp;"|"&amp;AF1912&amp;"|"&amp;AG1912</f>
        <v>City Hotel|0|177|2016|August|34|16|0|2|2|0|0|SC|FRA|Online TA|TA/TO|0|0|0|A|A|0|No Deposit|9||0|Transient|94.5|0|1|Check-Out|42600</v>
      </c>
      <c r="AI1912" s="0" t="str">
        <f aca="false">IF(COUNTIF($AH$4:$AH$2603,AH1912)&gt;1,"Duplicate","Unique")</f>
        <v>Unique</v>
      </c>
      <c r="AJ1912" s="0" t="str">
        <f aca="false">IF(COUNTBLANK(B1912:AG1912)&gt;0,"Missing ("&amp;COUNTBLANK(B1912:AG1912)&amp;")","Complete")</f>
        <v>Missing (1)</v>
      </c>
    </row>
    <row r="1913" customFormat="false" ht="15" hidden="false" customHeight="false" outlineLevel="0" collapsed="false">
      <c r="A1913" s="14" t="n">
        <v>1910</v>
      </c>
      <c r="B1913" s="14" t="s">
        <v>80</v>
      </c>
      <c r="C1913" s="14" t="n">
        <v>0</v>
      </c>
      <c r="D1913" s="14" t="n">
        <v>90</v>
      </c>
      <c r="E1913" s="14" t="n">
        <v>2015</v>
      </c>
      <c r="F1913" s="14" t="s">
        <v>114</v>
      </c>
      <c r="G1913" s="14" t="n">
        <v>37</v>
      </c>
      <c r="H1913" s="14" t="n">
        <v>6</v>
      </c>
      <c r="I1913" s="14" t="n">
        <v>4</v>
      </c>
      <c r="J1913" s="14" t="n">
        <v>7</v>
      </c>
      <c r="K1913" s="14" t="n">
        <v>2</v>
      </c>
      <c r="L1913" s="14" t="n">
        <v>2</v>
      </c>
      <c r="M1913" s="14" t="n">
        <v>0</v>
      </c>
      <c r="N1913" s="14" t="s">
        <v>82</v>
      </c>
      <c r="O1913" s="14" t="s">
        <v>147</v>
      </c>
      <c r="P1913" s="14" t="s">
        <v>93</v>
      </c>
      <c r="Q1913" s="14" t="s">
        <v>94</v>
      </c>
      <c r="R1913" s="14" t="n">
        <v>0</v>
      </c>
      <c r="S1913" s="14" t="n">
        <v>0</v>
      </c>
      <c r="T1913" s="14" t="n">
        <v>0</v>
      </c>
      <c r="U1913" s="14" t="s">
        <v>136</v>
      </c>
      <c r="V1913" s="14" t="s">
        <v>136</v>
      </c>
      <c r="W1913" s="14" t="n">
        <v>0</v>
      </c>
      <c r="X1913" s="14" t="s">
        <v>86</v>
      </c>
      <c r="Y1913" s="14" t="n">
        <v>240</v>
      </c>
      <c r="Z1913" s="14"/>
      <c r="AA1913" s="14" t="n">
        <v>0</v>
      </c>
      <c r="AB1913" s="14" t="s">
        <v>87</v>
      </c>
      <c r="AC1913" s="14" t="n">
        <v>139.18</v>
      </c>
      <c r="AD1913" s="14" t="n">
        <v>0</v>
      </c>
      <c r="AE1913" s="14" t="n">
        <v>0</v>
      </c>
      <c r="AF1913" s="14" t="s">
        <v>88</v>
      </c>
      <c r="AG1913" s="15" t="n">
        <v>42264</v>
      </c>
      <c r="AH1913" s="14" t="str">
        <f aca="false">B1913&amp;"|"&amp;C1913&amp;"|"&amp;D1913&amp;"|"&amp;E1913&amp;"|"&amp;F1913&amp;"|"&amp;G1913&amp;"|"&amp;H1913&amp;"|"&amp;I1913&amp;"|"&amp;J1913&amp;"|"&amp;K1913&amp;"|"&amp;L1913&amp;"|"&amp;M1913&amp;"|"&amp;N1913&amp;"|"&amp;O1913&amp;"|"&amp;P1913&amp;"|"&amp;Q1913&amp;"|"&amp;R1913&amp;"|"&amp;S1913&amp;"|"&amp;T1913&amp;"|"&amp;U1913&amp;"|"&amp;V1913&amp;"|"&amp;W1913&amp;"|"&amp;X1913&amp;"|"&amp;Y1913&amp;"|"&amp;Z1913&amp;"|"&amp;AA1913&amp;"|"&amp;AB1913&amp;"|"&amp;AC1913&amp;"|"&amp;AD1913&amp;"|"&amp;AE1913&amp;"|"&amp;AF1913&amp;"|"&amp;AG1913</f>
        <v>Resort Hotel|0|90|2015|September|37|6|4|7|2|2|0|BB|IRL|Online TA|TA/TO|0|0|0|G|G|0|No Deposit|240||0|Transient|139.18|0|0|Check-Out|42264</v>
      </c>
      <c r="AI1913" s="14" t="str">
        <f aca="false">IF(COUNTIF($AH$4:$AH$2603,AH1913)&gt;1,"Duplicate","Unique")</f>
        <v>Unique</v>
      </c>
      <c r="AJ1913" s="14" t="str">
        <f aca="false">IF(COUNTBLANK(B1913:AG1913)&gt;0,"Missing ("&amp;COUNTBLANK(B1913:AG1913)&amp;")","Complete")</f>
        <v>Missing (1)</v>
      </c>
    </row>
    <row r="1914" customFormat="false" ht="15" hidden="false" customHeight="false" outlineLevel="0" collapsed="false">
      <c r="A1914" s="0" t="n">
        <v>1911</v>
      </c>
      <c r="B1914" s="0" t="s">
        <v>80</v>
      </c>
      <c r="C1914" s="0" t="n">
        <v>1</v>
      </c>
      <c r="D1914" s="0" t="n">
        <v>277</v>
      </c>
      <c r="E1914" s="0" t="n">
        <v>2016</v>
      </c>
      <c r="F1914" s="0" t="s">
        <v>135</v>
      </c>
      <c r="G1914" s="0" t="n">
        <v>25</v>
      </c>
      <c r="H1914" s="0" t="n">
        <v>12</v>
      </c>
      <c r="I1914" s="0" t="n">
        <v>2</v>
      </c>
      <c r="J1914" s="0" t="n">
        <v>2</v>
      </c>
      <c r="K1914" s="0" t="n">
        <v>2</v>
      </c>
      <c r="L1914" s="0" t="n">
        <v>0</v>
      </c>
      <c r="M1914" s="0" t="n">
        <v>0</v>
      </c>
      <c r="N1914" s="0" t="s">
        <v>129</v>
      </c>
      <c r="O1914" s="0" t="s">
        <v>92</v>
      </c>
      <c r="P1914" s="0" t="s">
        <v>116</v>
      </c>
      <c r="Q1914" s="0" t="s">
        <v>94</v>
      </c>
      <c r="R1914" s="0" t="n">
        <v>0</v>
      </c>
      <c r="S1914" s="0" t="n">
        <v>0</v>
      </c>
      <c r="T1914" s="0" t="n">
        <v>0</v>
      </c>
      <c r="U1914" s="0" t="s">
        <v>95</v>
      </c>
      <c r="V1914" s="0" t="s">
        <v>95</v>
      </c>
      <c r="W1914" s="0" t="n">
        <v>0</v>
      </c>
      <c r="X1914" s="0" t="s">
        <v>120</v>
      </c>
      <c r="AA1914" s="0" t="n">
        <v>0</v>
      </c>
      <c r="AB1914" s="0" t="s">
        <v>87</v>
      </c>
      <c r="AC1914" s="0" t="n">
        <v>110</v>
      </c>
      <c r="AD1914" s="0" t="n">
        <v>0</v>
      </c>
      <c r="AE1914" s="0" t="n">
        <v>0</v>
      </c>
      <c r="AF1914" s="0" t="s">
        <v>96</v>
      </c>
      <c r="AG1914" s="13" t="n">
        <v>42458</v>
      </c>
      <c r="AH1914" s="0" t="str">
        <f aca="false">B1914&amp;"|"&amp;C1914&amp;"|"&amp;D1914&amp;"|"&amp;E1914&amp;"|"&amp;F1914&amp;"|"&amp;G1914&amp;"|"&amp;H1914&amp;"|"&amp;I1914&amp;"|"&amp;J1914&amp;"|"&amp;K1914&amp;"|"&amp;L1914&amp;"|"&amp;M1914&amp;"|"&amp;N1914&amp;"|"&amp;O1914&amp;"|"&amp;P1914&amp;"|"&amp;Q1914&amp;"|"&amp;R1914&amp;"|"&amp;S1914&amp;"|"&amp;T1914&amp;"|"&amp;U1914&amp;"|"&amp;V1914&amp;"|"&amp;W1914&amp;"|"&amp;X1914&amp;"|"&amp;Y1914&amp;"|"&amp;Z1914&amp;"|"&amp;AA1914&amp;"|"&amp;AB1914&amp;"|"&amp;AC1914&amp;"|"&amp;AD1914&amp;"|"&amp;AE1914&amp;"|"&amp;AF1914&amp;"|"&amp;AG1914</f>
        <v>Resort Hotel|1|277|2016|June|25|12|2|2|2|0|0|Undefined|PRT|Groups|TA/TO|0|0|0|A|A|0|Non Refund|||0|Transient|110|0|0|Canceled|42458</v>
      </c>
      <c r="AI1914" s="0" t="str">
        <f aca="false">IF(COUNTIF($AH$4:$AH$2603,AH1914)&gt;1,"Duplicate","Unique")</f>
        <v>Unique</v>
      </c>
      <c r="AJ1914" s="0" t="str">
        <f aca="false">IF(COUNTBLANK(B1914:AG1914)&gt;0,"Missing ("&amp;COUNTBLANK(B1914:AG1914)&amp;")","Complete")</f>
        <v>Missing (2)</v>
      </c>
    </row>
    <row r="1915" customFormat="false" ht="15" hidden="false" customHeight="false" outlineLevel="0" collapsed="false">
      <c r="A1915" s="14" t="n">
        <v>1912</v>
      </c>
      <c r="B1915" s="14" t="s">
        <v>90</v>
      </c>
      <c r="C1915" s="14" t="n">
        <v>1</v>
      </c>
      <c r="D1915" s="14" t="n">
        <v>34</v>
      </c>
      <c r="E1915" s="14" t="n">
        <v>2015</v>
      </c>
      <c r="F1915" s="14" t="s">
        <v>81</v>
      </c>
      <c r="G1915" s="14" t="n">
        <v>50</v>
      </c>
      <c r="H1915" s="14" t="n">
        <v>8</v>
      </c>
      <c r="I1915" s="14" t="n">
        <v>0</v>
      </c>
      <c r="J1915" s="14" t="n">
        <v>2</v>
      </c>
      <c r="K1915" s="14" t="n">
        <v>1</v>
      </c>
      <c r="L1915" s="14" t="n">
        <v>0</v>
      </c>
      <c r="M1915" s="14" t="n">
        <v>0</v>
      </c>
      <c r="N1915" s="14" t="s">
        <v>82</v>
      </c>
      <c r="O1915" s="14" t="s">
        <v>92</v>
      </c>
      <c r="P1915" s="14" t="s">
        <v>99</v>
      </c>
      <c r="Q1915" s="14" t="s">
        <v>94</v>
      </c>
      <c r="R1915" s="14" t="n">
        <v>0</v>
      </c>
      <c r="S1915" s="14" t="n">
        <v>1</v>
      </c>
      <c r="T1915" s="14" t="n">
        <v>0</v>
      </c>
      <c r="U1915" s="14" t="s">
        <v>95</v>
      </c>
      <c r="V1915" s="14" t="s">
        <v>95</v>
      </c>
      <c r="W1915" s="14" t="n">
        <v>0</v>
      </c>
      <c r="X1915" s="14" t="s">
        <v>120</v>
      </c>
      <c r="Y1915" s="14" t="n">
        <v>19</v>
      </c>
      <c r="Z1915" s="14"/>
      <c r="AA1915" s="14" t="n">
        <v>0</v>
      </c>
      <c r="AB1915" s="14" t="s">
        <v>87</v>
      </c>
      <c r="AC1915" s="14" t="n">
        <v>90</v>
      </c>
      <c r="AD1915" s="14" t="n">
        <v>0</v>
      </c>
      <c r="AE1915" s="14" t="n">
        <v>0</v>
      </c>
      <c r="AF1915" s="14" t="s">
        <v>96</v>
      </c>
      <c r="AG1915" s="15" t="n">
        <v>42325</v>
      </c>
      <c r="AH1915" s="14" t="str">
        <f aca="false">B1915&amp;"|"&amp;C1915&amp;"|"&amp;D1915&amp;"|"&amp;E1915&amp;"|"&amp;F1915&amp;"|"&amp;G1915&amp;"|"&amp;H1915&amp;"|"&amp;I1915&amp;"|"&amp;J1915&amp;"|"&amp;K1915&amp;"|"&amp;L1915&amp;"|"&amp;M1915&amp;"|"&amp;N1915&amp;"|"&amp;O1915&amp;"|"&amp;P1915&amp;"|"&amp;Q1915&amp;"|"&amp;R1915&amp;"|"&amp;S1915&amp;"|"&amp;T1915&amp;"|"&amp;U1915&amp;"|"&amp;V1915&amp;"|"&amp;W1915&amp;"|"&amp;X1915&amp;"|"&amp;Y1915&amp;"|"&amp;Z1915&amp;"|"&amp;AA1915&amp;"|"&amp;AB1915&amp;"|"&amp;AC1915&amp;"|"&amp;AD1915&amp;"|"&amp;AE1915&amp;"|"&amp;AF1915&amp;"|"&amp;AG1915</f>
        <v>City Hotel|1|34|2015|December|50|8|0|2|1|0|0|BB|PRT|Offline TA/TO|TA/TO|0|1|0|A|A|0|Non Refund|19||0|Transient|90|0|0|Canceled|42325</v>
      </c>
      <c r="AI1915" s="14" t="str">
        <f aca="false">IF(COUNTIF($AH$4:$AH$2603,AH1915)&gt;1,"Duplicate","Unique")</f>
        <v>Duplicate</v>
      </c>
      <c r="AJ1915" s="14" t="str">
        <f aca="false">IF(COUNTBLANK(B1915:AG1915)&gt;0,"Missing ("&amp;COUNTBLANK(B1915:AG1915)&amp;")","Complete")</f>
        <v>Missing (1)</v>
      </c>
    </row>
    <row r="1916" customFormat="false" ht="15" hidden="false" customHeight="false" outlineLevel="0" collapsed="false">
      <c r="A1916" s="0" t="n">
        <v>1913</v>
      </c>
      <c r="B1916" s="0" t="s">
        <v>80</v>
      </c>
      <c r="C1916" s="0" t="n">
        <v>1</v>
      </c>
      <c r="D1916" s="0" t="n">
        <v>88</v>
      </c>
      <c r="E1916" s="0" t="n">
        <v>2016</v>
      </c>
      <c r="F1916" s="0" t="s">
        <v>119</v>
      </c>
      <c r="G1916" s="0" t="n">
        <v>36</v>
      </c>
      <c r="H1916" s="0" t="n">
        <v>30</v>
      </c>
      <c r="I1916" s="0" t="n">
        <v>2</v>
      </c>
      <c r="J1916" s="0" t="n">
        <v>5</v>
      </c>
      <c r="K1916" s="0" t="n">
        <v>2</v>
      </c>
      <c r="L1916" s="0" t="n">
        <v>2</v>
      </c>
      <c r="M1916" s="0" t="n">
        <v>0</v>
      </c>
      <c r="N1916" s="0" t="s">
        <v>82</v>
      </c>
      <c r="O1916" s="0" t="s">
        <v>92</v>
      </c>
      <c r="P1916" s="0" t="s">
        <v>93</v>
      </c>
      <c r="Q1916" s="0" t="s">
        <v>94</v>
      </c>
      <c r="R1916" s="0" t="n">
        <v>0</v>
      </c>
      <c r="S1916" s="0" t="n">
        <v>0</v>
      </c>
      <c r="T1916" s="0" t="n">
        <v>0</v>
      </c>
      <c r="U1916" s="0" t="s">
        <v>136</v>
      </c>
      <c r="V1916" s="0" t="s">
        <v>136</v>
      </c>
      <c r="W1916" s="0" t="n">
        <v>0</v>
      </c>
      <c r="X1916" s="0" t="s">
        <v>86</v>
      </c>
      <c r="Y1916" s="0" t="n">
        <v>240</v>
      </c>
      <c r="AA1916" s="0" t="n">
        <v>0</v>
      </c>
      <c r="AB1916" s="0" t="s">
        <v>87</v>
      </c>
      <c r="AC1916" s="0" t="n">
        <v>223.29</v>
      </c>
      <c r="AD1916" s="0" t="n">
        <v>0</v>
      </c>
      <c r="AE1916" s="0" t="n">
        <v>0</v>
      </c>
      <c r="AF1916" s="0" t="s">
        <v>96</v>
      </c>
      <c r="AG1916" s="13" t="n">
        <v>42536</v>
      </c>
      <c r="AH1916" s="0" t="str">
        <f aca="false">B1916&amp;"|"&amp;C1916&amp;"|"&amp;D1916&amp;"|"&amp;E1916&amp;"|"&amp;F1916&amp;"|"&amp;G1916&amp;"|"&amp;H1916&amp;"|"&amp;I1916&amp;"|"&amp;J1916&amp;"|"&amp;K1916&amp;"|"&amp;L1916&amp;"|"&amp;M1916&amp;"|"&amp;N1916&amp;"|"&amp;O1916&amp;"|"&amp;P1916&amp;"|"&amp;Q1916&amp;"|"&amp;R1916&amp;"|"&amp;S1916&amp;"|"&amp;T1916&amp;"|"&amp;U1916&amp;"|"&amp;V1916&amp;"|"&amp;W1916&amp;"|"&amp;X1916&amp;"|"&amp;Y1916&amp;"|"&amp;Z1916&amp;"|"&amp;AA1916&amp;"|"&amp;AB1916&amp;"|"&amp;AC1916&amp;"|"&amp;AD1916&amp;"|"&amp;AE1916&amp;"|"&amp;AF1916&amp;"|"&amp;AG1916</f>
        <v>Resort Hotel|1|88|2016|August|36|30|2|5|2|2|0|BB|PRT|Online TA|TA/TO|0|0|0|G|G|0|No Deposit|240||0|Transient|223.29|0|0|Canceled|42536</v>
      </c>
      <c r="AI1916" s="0" t="str">
        <f aca="false">IF(COUNTIF($AH$4:$AH$2603,AH1916)&gt;1,"Duplicate","Unique")</f>
        <v>Unique</v>
      </c>
      <c r="AJ1916" s="0" t="str">
        <f aca="false">IF(COUNTBLANK(B1916:AG1916)&gt;0,"Missing ("&amp;COUNTBLANK(B1916:AG1916)&amp;")","Complete")</f>
        <v>Missing (1)</v>
      </c>
    </row>
    <row r="1917" customFormat="false" ht="15" hidden="false" customHeight="false" outlineLevel="0" collapsed="false">
      <c r="A1917" s="14" t="n">
        <v>1914</v>
      </c>
      <c r="B1917" s="14" t="s">
        <v>90</v>
      </c>
      <c r="C1917" s="14" t="n">
        <v>0</v>
      </c>
      <c r="D1917" s="14" t="n">
        <v>2</v>
      </c>
      <c r="E1917" s="14" t="n">
        <v>2017</v>
      </c>
      <c r="F1917" s="14" t="s">
        <v>119</v>
      </c>
      <c r="G1917" s="14" t="n">
        <v>31</v>
      </c>
      <c r="H1917" s="14" t="n">
        <v>3</v>
      </c>
      <c r="I1917" s="14" t="n">
        <v>0</v>
      </c>
      <c r="J1917" s="14" t="n">
        <v>2</v>
      </c>
      <c r="K1917" s="14" t="n">
        <v>2</v>
      </c>
      <c r="L1917" s="14" t="n">
        <v>0</v>
      </c>
      <c r="M1917" s="14" t="n">
        <v>0</v>
      </c>
      <c r="N1917" s="14" t="s">
        <v>82</v>
      </c>
      <c r="O1917" s="14" t="s">
        <v>147</v>
      </c>
      <c r="P1917" s="14" t="s">
        <v>93</v>
      </c>
      <c r="Q1917" s="14" t="s">
        <v>94</v>
      </c>
      <c r="R1917" s="14" t="n">
        <v>0</v>
      </c>
      <c r="S1917" s="14" t="n">
        <v>0</v>
      </c>
      <c r="T1917" s="14" t="n">
        <v>0</v>
      </c>
      <c r="U1917" s="14" t="s">
        <v>109</v>
      </c>
      <c r="V1917" s="14" t="s">
        <v>109</v>
      </c>
      <c r="W1917" s="14" t="n">
        <v>0</v>
      </c>
      <c r="X1917" s="14" t="s">
        <v>86</v>
      </c>
      <c r="Y1917" s="14" t="n">
        <v>7</v>
      </c>
      <c r="Z1917" s="14"/>
      <c r="AA1917" s="14" t="n">
        <v>0</v>
      </c>
      <c r="AB1917" s="14" t="s">
        <v>87</v>
      </c>
      <c r="AC1917" s="14" t="n">
        <v>140</v>
      </c>
      <c r="AD1917" s="14" t="n">
        <v>0</v>
      </c>
      <c r="AE1917" s="14" t="n">
        <v>1</v>
      </c>
      <c r="AF1917" s="14" t="s">
        <v>88</v>
      </c>
      <c r="AG1917" s="15" t="n">
        <v>42952</v>
      </c>
      <c r="AH1917" s="14" t="str">
        <f aca="false">B1917&amp;"|"&amp;C1917&amp;"|"&amp;D1917&amp;"|"&amp;E1917&amp;"|"&amp;F1917&amp;"|"&amp;G1917&amp;"|"&amp;H1917&amp;"|"&amp;I1917&amp;"|"&amp;J1917&amp;"|"&amp;K1917&amp;"|"&amp;L1917&amp;"|"&amp;M1917&amp;"|"&amp;N1917&amp;"|"&amp;O1917&amp;"|"&amp;P1917&amp;"|"&amp;Q1917&amp;"|"&amp;R1917&amp;"|"&amp;S1917&amp;"|"&amp;T1917&amp;"|"&amp;U1917&amp;"|"&amp;V1917&amp;"|"&amp;W1917&amp;"|"&amp;X1917&amp;"|"&amp;Y1917&amp;"|"&amp;Z1917&amp;"|"&amp;AA1917&amp;"|"&amp;AB1917&amp;"|"&amp;AC1917&amp;"|"&amp;AD1917&amp;"|"&amp;AE1917&amp;"|"&amp;AF1917&amp;"|"&amp;AG1917</f>
        <v>City Hotel|0|2|2017|August|31|3|0|2|2|0|0|BB|IRL|Online TA|TA/TO|0|0|0|D|D|0|No Deposit|7||0|Transient|140|0|1|Check-Out|42952</v>
      </c>
      <c r="AI1917" s="14" t="str">
        <f aca="false">IF(COUNTIF($AH$4:$AH$2603,AH1917)&gt;1,"Duplicate","Unique")</f>
        <v>Unique</v>
      </c>
      <c r="AJ1917" s="14" t="str">
        <f aca="false">IF(COUNTBLANK(B1917:AG1917)&gt;0,"Missing ("&amp;COUNTBLANK(B1917:AG1917)&amp;")","Complete")</f>
        <v>Missing (1)</v>
      </c>
    </row>
    <row r="1918" customFormat="false" ht="15" hidden="false" customHeight="false" outlineLevel="0" collapsed="false">
      <c r="A1918" s="0" t="n">
        <v>1915</v>
      </c>
      <c r="B1918" s="0" t="s">
        <v>90</v>
      </c>
      <c r="C1918" s="0" t="n">
        <v>1</v>
      </c>
      <c r="D1918" s="0" t="n">
        <v>125</v>
      </c>
      <c r="E1918" s="0" t="n">
        <v>2017</v>
      </c>
      <c r="F1918" s="0" t="s">
        <v>119</v>
      </c>
      <c r="G1918" s="0" t="n">
        <v>32</v>
      </c>
      <c r="H1918" s="0" t="n">
        <v>10</v>
      </c>
      <c r="I1918" s="0" t="n">
        <v>0</v>
      </c>
      <c r="J1918" s="0" t="n">
        <v>3</v>
      </c>
      <c r="K1918" s="0" t="n">
        <v>2</v>
      </c>
      <c r="L1918" s="0" t="n">
        <v>0</v>
      </c>
      <c r="M1918" s="0" t="n">
        <v>0</v>
      </c>
      <c r="N1918" s="0" t="s">
        <v>82</v>
      </c>
      <c r="O1918" s="0" t="s">
        <v>92</v>
      </c>
      <c r="P1918" s="0" t="s">
        <v>93</v>
      </c>
      <c r="Q1918" s="0" t="s">
        <v>94</v>
      </c>
      <c r="R1918" s="0" t="n">
        <v>0</v>
      </c>
      <c r="S1918" s="0" t="n">
        <v>0</v>
      </c>
      <c r="T1918" s="0" t="n">
        <v>0</v>
      </c>
      <c r="U1918" s="0" t="s">
        <v>109</v>
      </c>
      <c r="V1918" s="0" t="s">
        <v>109</v>
      </c>
      <c r="W1918" s="0" t="n">
        <v>0</v>
      </c>
      <c r="X1918" s="0" t="s">
        <v>86</v>
      </c>
      <c r="Y1918" s="0" t="n">
        <v>83</v>
      </c>
      <c r="AA1918" s="0" t="n">
        <v>0</v>
      </c>
      <c r="AB1918" s="0" t="s">
        <v>87</v>
      </c>
      <c r="AC1918" s="0" t="n">
        <v>114.39</v>
      </c>
      <c r="AD1918" s="0" t="n">
        <v>0</v>
      </c>
      <c r="AE1918" s="0" t="n">
        <v>0</v>
      </c>
      <c r="AF1918" s="0" t="s">
        <v>96</v>
      </c>
      <c r="AG1918" s="13" t="n">
        <v>42950</v>
      </c>
      <c r="AH1918" s="0" t="str">
        <f aca="false">B1918&amp;"|"&amp;C1918&amp;"|"&amp;D1918&amp;"|"&amp;E1918&amp;"|"&amp;F1918&amp;"|"&amp;G1918&amp;"|"&amp;H1918&amp;"|"&amp;I1918&amp;"|"&amp;J1918&amp;"|"&amp;K1918&amp;"|"&amp;L1918&amp;"|"&amp;M1918&amp;"|"&amp;N1918&amp;"|"&amp;O1918&amp;"|"&amp;P1918&amp;"|"&amp;Q1918&amp;"|"&amp;R1918&amp;"|"&amp;S1918&amp;"|"&amp;T1918&amp;"|"&amp;U1918&amp;"|"&amp;V1918&amp;"|"&amp;W1918&amp;"|"&amp;X1918&amp;"|"&amp;Y1918&amp;"|"&amp;Z1918&amp;"|"&amp;AA1918&amp;"|"&amp;AB1918&amp;"|"&amp;AC1918&amp;"|"&amp;AD1918&amp;"|"&amp;AE1918&amp;"|"&amp;AF1918&amp;"|"&amp;AG1918</f>
        <v>City Hotel|1|125|2017|August|32|10|0|3|2|0|0|BB|PRT|Online TA|TA/TO|0|0|0|D|D|0|No Deposit|83||0|Transient|114.39|0|0|Canceled|42950</v>
      </c>
      <c r="AI1918" s="0" t="str">
        <f aca="false">IF(COUNTIF($AH$4:$AH$2603,AH1918)&gt;1,"Duplicate","Unique")</f>
        <v>Unique</v>
      </c>
      <c r="AJ1918" s="0" t="str">
        <f aca="false">IF(COUNTBLANK(B1918:AG1918)&gt;0,"Missing ("&amp;COUNTBLANK(B1918:AG1918)&amp;")","Complete")</f>
        <v>Missing (1)</v>
      </c>
    </row>
    <row r="1919" customFormat="false" ht="15" hidden="false" customHeight="false" outlineLevel="0" collapsed="false">
      <c r="A1919" s="14" t="n">
        <v>1916</v>
      </c>
      <c r="B1919" s="14" t="s">
        <v>80</v>
      </c>
      <c r="C1919" s="14" t="n">
        <v>1</v>
      </c>
      <c r="D1919" s="14" t="n">
        <v>214</v>
      </c>
      <c r="E1919" s="14" t="n">
        <v>2015</v>
      </c>
      <c r="F1919" s="14" t="s">
        <v>111</v>
      </c>
      <c r="G1919" s="14" t="n">
        <v>40</v>
      </c>
      <c r="H1919" s="14" t="n">
        <v>3</v>
      </c>
      <c r="I1919" s="14" t="n">
        <v>1</v>
      </c>
      <c r="J1919" s="14" t="n">
        <v>1</v>
      </c>
      <c r="K1919" s="14" t="n">
        <v>2</v>
      </c>
      <c r="L1919" s="14" t="n">
        <v>0</v>
      </c>
      <c r="M1919" s="14" t="n">
        <v>0</v>
      </c>
      <c r="N1919" s="14" t="s">
        <v>112</v>
      </c>
      <c r="O1919" s="14" t="s">
        <v>92</v>
      </c>
      <c r="P1919" s="14" t="s">
        <v>99</v>
      </c>
      <c r="Q1919" s="14" t="s">
        <v>94</v>
      </c>
      <c r="R1919" s="14" t="n">
        <v>0</v>
      </c>
      <c r="S1919" s="14" t="n">
        <v>1</v>
      </c>
      <c r="T1919" s="14" t="n">
        <v>0</v>
      </c>
      <c r="U1919" s="14" t="s">
        <v>95</v>
      </c>
      <c r="V1919" s="14" t="s">
        <v>95</v>
      </c>
      <c r="W1919" s="14" t="n">
        <v>0</v>
      </c>
      <c r="X1919" s="14" t="s">
        <v>86</v>
      </c>
      <c r="Y1919" s="14" t="n">
        <v>208</v>
      </c>
      <c r="Z1919" s="14"/>
      <c r="AA1919" s="14" t="n">
        <v>0</v>
      </c>
      <c r="AB1919" s="14" t="s">
        <v>87</v>
      </c>
      <c r="AC1919" s="14" t="n">
        <v>34</v>
      </c>
      <c r="AD1919" s="14" t="n">
        <v>0</v>
      </c>
      <c r="AE1919" s="14" t="n">
        <v>0</v>
      </c>
      <c r="AF1919" s="14" t="s">
        <v>96</v>
      </c>
      <c r="AG1919" s="15" t="n">
        <v>42164</v>
      </c>
      <c r="AH1919" s="14" t="str">
        <f aca="false">B1919&amp;"|"&amp;C1919&amp;"|"&amp;D1919&amp;"|"&amp;E1919&amp;"|"&amp;F1919&amp;"|"&amp;G1919&amp;"|"&amp;H1919&amp;"|"&amp;I1919&amp;"|"&amp;J1919&amp;"|"&amp;K1919&amp;"|"&amp;L1919&amp;"|"&amp;M1919&amp;"|"&amp;N1919&amp;"|"&amp;O1919&amp;"|"&amp;P1919&amp;"|"&amp;Q1919&amp;"|"&amp;R1919&amp;"|"&amp;S1919&amp;"|"&amp;T1919&amp;"|"&amp;U1919&amp;"|"&amp;V1919&amp;"|"&amp;W1919&amp;"|"&amp;X1919&amp;"|"&amp;Y1919&amp;"|"&amp;Z1919&amp;"|"&amp;AA1919&amp;"|"&amp;AB1919&amp;"|"&amp;AC1919&amp;"|"&amp;AD1919&amp;"|"&amp;AE1919&amp;"|"&amp;AF1919&amp;"|"&amp;AG1919</f>
        <v>Resort Hotel|1|214|2015|October|40|3|1|1|2|0|0|HB|PRT|Offline TA/TO|TA/TO|0|1|0|A|A|0|No Deposit|208||0|Transient|34|0|0|Canceled|42164</v>
      </c>
      <c r="AI1919" s="14" t="str">
        <f aca="false">IF(COUNTIF($AH$4:$AH$2603,AH1919)&gt;1,"Duplicate","Unique")</f>
        <v>Unique</v>
      </c>
      <c r="AJ1919" s="14" t="str">
        <f aca="false">IF(COUNTBLANK(B1919:AG1919)&gt;0,"Missing ("&amp;COUNTBLANK(B1919:AG1919)&amp;")","Complete")</f>
        <v>Missing (1)</v>
      </c>
    </row>
    <row r="1920" customFormat="false" ht="15" hidden="false" customHeight="false" outlineLevel="0" collapsed="false">
      <c r="A1920" s="0" t="n">
        <v>1917</v>
      </c>
      <c r="B1920" s="0" t="s">
        <v>90</v>
      </c>
      <c r="C1920" s="0" t="n">
        <v>0</v>
      </c>
      <c r="D1920" s="0" t="n">
        <v>457</v>
      </c>
      <c r="E1920" s="0" t="n">
        <v>2017</v>
      </c>
      <c r="F1920" s="0" t="s">
        <v>119</v>
      </c>
      <c r="G1920" s="0" t="n">
        <v>34</v>
      </c>
      <c r="H1920" s="0" t="n">
        <v>25</v>
      </c>
      <c r="I1920" s="0" t="n">
        <v>0</v>
      </c>
      <c r="J1920" s="0" t="n">
        <v>2</v>
      </c>
      <c r="K1920" s="0" t="n">
        <v>2</v>
      </c>
      <c r="L1920" s="0" t="n">
        <v>0</v>
      </c>
      <c r="M1920" s="0" t="n">
        <v>0</v>
      </c>
      <c r="N1920" s="0" t="s">
        <v>112</v>
      </c>
      <c r="O1920" s="0" t="s">
        <v>108</v>
      </c>
      <c r="P1920" s="0" t="s">
        <v>99</v>
      </c>
      <c r="Q1920" s="0" t="s">
        <v>94</v>
      </c>
      <c r="R1920" s="0" t="n">
        <v>0</v>
      </c>
      <c r="S1920" s="0" t="n">
        <v>0</v>
      </c>
      <c r="T1920" s="0" t="n">
        <v>0</v>
      </c>
      <c r="U1920" s="0" t="s">
        <v>95</v>
      </c>
      <c r="V1920" s="0" t="s">
        <v>95</v>
      </c>
      <c r="W1920" s="0" t="n">
        <v>1</v>
      </c>
      <c r="X1920" s="0" t="s">
        <v>86</v>
      </c>
      <c r="Y1920" s="0" t="n">
        <v>6</v>
      </c>
      <c r="AA1920" s="0" t="n">
        <v>0</v>
      </c>
      <c r="AB1920" s="0" t="s">
        <v>101</v>
      </c>
      <c r="AC1920" s="0" t="n">
        <v>122.4</v>
      </c>
      <c r="AD1920" s="0" t="n">
        <v>0</v>
      </c>
      <c r="AE1920" s="0" t="n">
        <v>1</v>
      </c>
      <c r="AF1920" s="0" t="s">
        <v>88</v>
      </c>
      <c r="AG1920" s="13" t="n">
        <v>42974</v>
      </c>
      <c r="AH1920" s="0" t="str">
        <f aca="false">B1920&amp;"|"&amp;C1920&amp;"|"&amp;D1920&amp;"|"&amp;E1920&amp;"|"&amp;F1920&amp;"|"&amp;G1920&amp;"|"&amp;H1920&amp;"|"&amp;I1920&amp;"|"&amp;J1920&amp;"|"&amp;K1920&amp;"|"&amp;L1920&amp;"|"&amp;M1920&amp;"|"&amp;N1920&amp;"|"&amp;O1920&amp;"|"&amp;P1920&amp;"|"&amp;Q1920&amp;"|"&amp;R1920&amp;"|"&amp;S1920&amp;"|"&amp;T1920&amp;"|"&amp;U1920&amp;"|"&amp;V1920&amp;"|"&amp;W1920&amp;"|"&amp;X1920&amp;"|"&amp;Y1920&amp;"|"&amp;Z1920&amp;"|"&amp;AA1920&amp;"|"&amp;AB1920&amp;"|"&amp;AC1920&amp;"|"&amp;AD1920&amp;"|"&amp;AE1920&amp;"|"&amp;AF1920&amp;"|"&amp;AG1920</f>
        <v>City Hotel|0|457|2017|August|34|25|0|2|2|0|0|HB|DEU|Offline TA/TO|TA/TO|0|0|0|A|A|1|No Deposit|6||0|Transient-Party|122.4|0|1|Check-Out|42974</v>
      </c>
      <c r="AI1920" s="0" t="str">
        <f aca="false">IF(COUNTIF($AH$4:$AH$2603,AH1920)&gt;1,"Duplicate","Unique")</f>
        <v>Unique</v>
      </c>
      <c r="AJ1920" s="0" t="str">
        <f aca="false">IF(COUNTBLANK(B1920:AG1920)&gt;0,"Missing ("&amp;COUNTBLANK(B1920:AG1920)&amp;")","Complete")</f>
        <v>Missing (1)</v>
      </c>
    </row>
    <row r="1921" customFormat="false" ht="15" hidden="false" customHeight="false" outlineLevel="0" collapsed="false">
      <c r="A1921" s="14" t="n">
        <v>1918</v>
      </c>
      <c r="B1921" s="14" t="s">
        <v>90</v>
      </c>
      <c r="C1921" s="14" t="n">
        <v>1</v>
      </c>
      <c r="D1921" s="14" t="n">
        <v>170</v>
      </c>
      <c r="E1921" s="14" t="n">
        <v>2017</v>
      </c>
      <c r="F1921" s="14" t="s">
        <v>119</v>
      </c>
      <c r="G1921" s="14" t="n">
        <v>32</v>
      </c>
      <c r="H1921" s="14" t="n">
        <v>11</v>
      </c>
      <c r="I1921" s="14" t="n">
        <v>2</v>
      </c>
      <c r="J1921" s="14" t="n">
        <v>2</v>
      </c>
      <c r="K1921" s="14" t="n">
        <v>3</v>
      </c>
      <c r="L1921" s="14" t="n">
        <v>0</v>
      </c>
      <c r="M1921" s="14" t="n">
        <v>0</v>
      </c>
      <c r="N1921" s="14" t="s">
        <v>82</v>
      </c>
      <c r="O1921" s="14" t="s">
        <v>122</v>
      </c>
      <c r="P1921" s="14" t="s">
        <v>93</v>
      </c>
      <c r="Q1921" s="14" t="s">
        <v>94</v>
      </c>
      <c r="R1921" s="14" t="n">
        <v>0</v>
      </c>
      <c r="S1921" s="14" t="n">
        <v>0</v>
      </c>
      <c r="T1921" s="14" t="n">
        <v>0</v>
      </c>
      <c r="U1921" s="14" t="s">
        <v>109</v>
      </c>
      <c r="V1921" s="14" t="s">
        <v>109</v>
      </c>
      <c r="W1921" s="14" t="n">
        <v>0</v>
      </c>
      <c r="X1921" s="14" t="s">
        <v>86</v>
      </c>
      <c r="Y1921" s="14" t="n">
        <v>9</v>
      </c>
      <c r="Z1921" s="14"/>
      <c r="AA1921" s="14" t="n">
        <v>0</v>
      </c>
      <c r="AB1921" s="14" t="s">
        <v>87</v>
      </c>
      <c r="AC1921" s="14" t="n">
        <v>139.5</v>
      </c>
      <c r="AD1921" s="14" t="n">
        <v>0</v>
      </c>
      <c r="AE1921" s="14" t="n">
        <v>0</v>
      </c>
      <c r="AF1921" s="14" t="s">
        <v>96</v>
      </c>
      <c r="AG1921" s="15" t="n">
        <v>42788</v>
      </c>
      <c r="AH1921" s="14" t="str">
        <f aca="false">B1921&amp;"|"&amp;C1921&amp;"|"&amp;D1921&amp;"|"&amp;E1921&amp;"|"&amp;F1921&amp;"|"&amp;G1921&amp;"|"&amp;H1921&amp;"|"&amp;I1921&amp;"|"&amp;J1921&amp;"|"&amp;K1921&amp;"|"&amp;L1921&amp;"|"&amp;M1921&amp;"|"&amp;N1921&amp;"|"&amp;O1921&amp;"|"&amp;P1921&amp;"|"&amp;Q1921&amp;"|"&amp;R1921&amp;"|"&amp;S1921&amp;"|"&amp;T1921&amp;"|"&amp;U1921&amp;"|"&amp;V1921&amp;"|"&amp;W1921&amp;"|"&amp;X1921&amp;"|"&amp;Y1921&amp;"|"&amp;Z1921&amp;"|"&amp;AA1921&amp;"|"&amp;AB1921&amp;"|"&amp;AC1921&amp;"|"&amp;AD1921&amp;"|"&amp;AE1921&amp;"|"&amp;AF1921&amp;"|"&amp;AG1921</f>
        <v>City Hotel|1|170|2017|August|32|11|2|2|3|0|0|BB|FRA|Online TA|TA/TO|0|0|0|D|D|0|No Deposit|9||0|Transient|139.5|0|0|Canceled|42788</v>
      </c>
      <c r="AI1921" s="14" t="str">
        <f aca="false">IF(COUNTIF($AH$4:$AH$2603,AH1921)&gt;1,"Duplicate","Unique")</f>
        <v>Unique</v>
      </c>
      <c r="AJ1921" s="14" t="str">
        <f aca="false">IF(COUNTBLANK(B1921:AG1921)&gt;0,"Missing ("&amp;COUNTBLANK(B1921:AG1921)&amp;")","Complete")</f>
        <v>Missing (1)</v>
      </c>
    </row>
    <row r="1922" customFormat="false" ht="15" hidden="false" customHeight="false" outlineLevel="0" collapsed="false">
      <c r="A1922" s="0" t="n">
        <v>1919</v>
      </c>
      <c r="B1922" s="0" t="s">
        <v>90</v>
      </c>
      <c r="C1922" s="0" t="n">
        <v>1</v>
      </c>
      <c r="D1922" s="0" t="n">
        <v>69</v>
      </c>
      <c r="E1922" s="0" t="n">
        <v>2016</v>
      </c>
      <c r="F1922" s="0" t="s">
        <v>114</v>
      </c>
      <c r="G1922" s="0" t="n">
        <v>38</v>
      </c>
      <c r="H1922" s="0" t="n">
        <v>11</v>
      </c>
      <c r="I1922" s="0" t="n">
        <v>2</v>
      </c>
      <c r="J1922" s="0" t="n">
        <v>0</v>
      </c>
      <c r="K1922" s="0" t="n">
        <v>2</v>
      </c>
      <c r="L1922" s="0" t="n">
        <v>0</v>
      </c>
      <c r="M1922" s="0" t="n">
        <v>0</v>
      </c>
      <c r="N1922" s="0" t="s">
        <v>82</v>
      </c>
      <c r="O1922" s="0" t="s">
        <v>122</v>
      </c>
      <c r="P1922" s="0" t="s">
        <v>93</v>
      </c>
      <c r="Q1922" s="0" t="s">
        <v>94</v>
      </c>
      <c r="R1922" s="0" t="n">
        <v>0</v>
      </c>
      <c r="S1922" s="0" t="n">
        <v>0</v>
      </c>
      <c r="T1922" s="0" t="n">
        <v>0</v>
      </c>
      <c r="U1922" s="0" t="s">
        <v>95</v>
      </c>
      <c r="V1922" s="0" t="s">
        <v>95</v>
      </c>
      <c r="W1922" s="0" t="n">
        <v>0</v>
      </c>
      <c r="X1922" s="0" t="s">
        <v>86</v>
      </c>
      <c r="Y1922" s="0" t="n">
        <v>9</v>
      </c>
      <c r="AA1922" s="0" t="n">
        <v>0</v>
      </c>
      <c r="AB1922" s="0" t="s">
        <v>87</v>
      </c>
      <c r="AC1922" s="0" t="n">
        <v>135.9</v>
      </c>
      <c r="AD1922" s="0" t="n">
        <v>0</v>
      </c>
      <c r="AE1922" s="0" t="n">
        <v>0</v>
      </c>
      <c r="AF1922" s="0" t="s">
        <v>96</v>
      </c>
      <c r="AG1922" s="13" t="n">
        <v>42555</v>
      </c>
      <c r="AH1922" s="0" t="str">
        <f aca="false">B1922&amp;"|"&amp;C1922&amp;"|"&amp;D1922&amp;"|"&amp;E1922&amp;"|"&amp;F1922&amp;"|"&amp;G1922&amp;"|"&amp;H1922&amp;"|"&amp;I1922&amp;"|"&amp;J1922&amp;"|"&amp;K1922&amp;"|"&amp;L1922&amp;"|"&amp;M1922&amp;"|"&amp;N1922&amp;"|"&amp;O1922&amp;"|"&amp;P1922&amp;"|"&amp;Q1922&amp;"|"&amp;R1922&amp;"|"&amp;S1922&amp;"|"&amp;T1922&amp;"|"&amp;U1922&amp;"|"&amp;V1922&amp;"|"&amp;W1922&amp;"|"&amp;X1922&amp;"|"&amp;Y1922&amp;"|"&amp;Z1922&amp;"|"&amp;AA1922&amp;"|"&amp;AB1922&amp;"|"&amp;AC1922&amp;"|"&amp;AD1922&amp;"|"&amp;AE1922&amp;"|"&amp;AF1922&amp;"|"&amp;AG1922</f>
        <v>City Hotel|1|69|2016|September|38|11|2|0|2|0|0|BB|FRA|Online TA|TA/TO|0|0|0|A|A|0|No Deposit|9||0|Transient|135.9|0|0|Canceled|42555</v>
      </c>
      <c r="AI1922" s="0" t="str">
        <f aca="false">IF(COUNTIF($AH$4:$AH$2603,AH1922)&gt;1,"Duplicate","Unique")</f>
        <v>Unique</v>
      </c>
      <c r="AJ1922" s="0" t="str">
        <f aca="false">IF(COUNTBLANK(B1922:AG1922)&gt;0,"Missing ("&amp;COUNTBLANK(B1922:AG1922)&amp;")","Complete")</f>
        <v>Missing (1)</v>
      </c>
    </row>
    <row r="1923" customFormat="false" ht="15" hidden="false" customHeight="false" outlineLevel="0" collapsed="false">
      <c r="A1923" s="14" t="n">
        <v>1920</v>
      </c>
      <c r="B1923" s="14" t="s">
        <v>90</v>
      </c>
      <c r="C1923" s="14" t="n">
        <v>1</v>
      </c>
      <c r="D1923" s="14" t="n">
        <v>19</v>
      </c>
      <c r="E1923" s="14" t="n">
        <v>2017</v>
      </c>
      <c r="F1923" s="14" t="s">
        <v>91</v>
      </c>
      <c r="G1923" s="14" t="n">
        <v>30</v>
      </c>
      <c r="H1923" s="14" t="n">
        <v>25</v>
      </c>
      <c r="I1923" s="14" t="n">
        <v>0</v>
      </c>
      <c r="J1923" s="14" t="n">
        <v>2</v>
      </c>
      <c r="K1923" s="14" t="n">
        <v>2</v>
      </c>
      <c r="L1923" s="14" t="n">
        <v>0</v>
      </c>
      <c r="M1923" s="14" t="n">
        <v>0</v>
      </c>
      <c r="N1923" s="14" t="s">
        <v>107</v>
      </c>
      <c r="O1923" s="14" t="s">
        <v>104</v>
      </c>
      <c r="P1923" s="14" t="s">
        <v>84</v>
      </c>
      <c r="Q1923" s="14" t="s">
        <v>84</v>
      </c>
      <c r="R1923" s="14" t="n">
        <v>0</v>
      </c>
      <c r="S1923" s="14" t="n">
        <v>0</v>
      </c>
      <c r="T1923" s="14" t="n">
        <v>0</v>
      </c>
      <c r="U1923" s="14" t="s">
        <v>95</v>
      </c>
      <c r="V1923" s="14" t="s">
        <v>95</v>
      </c>
      <c r="W1923" s="14" t="n">
        <v>0</v>
      </c>
      <c r="X1923" s="14" t="s">
        <v>86</v>
      </c>
      <c r="Y1923" s="14"/>
      <c r="Z1923" s="14"/>
      <c r="AA1923" s="14" t="n">
        <v>0</v>
      </c>
      <c r="AB1923" s="14" t="s">
        <v>87</v>
      </c>
      <c r="AC1923" s="14" t="n">
        <v>130</v>
      </c>
      <c r="AD1923" s="14" t="n">
        <v>0</v>
      </c>
      <c r="AE1923" s="14" t="n">
        <v>1</v>
      </c>
      <c r="AF1923" s="14" t="s">
        <v>96</v>
      </c>
      <c r="AG1923" s="15" t="n">
        <v>42928</v>
      </c>
      <c r="AH1923" s="14" t="str">
        <f aca="false">B1923&amp;"|"&amp;C1923&amp;"|"&amp;D1923&amp;"|"&amp;E1923&amp;"|"&amp;F1923&amp;"|"&amp;G1923&amp;"|"&amp;H1923&amp;"|"&amp;I1923&amp;"|"&amp;J1923&amp;"|"&amp;K1923&amp;"|"&amp;L1923&amp;"|"&amp;M1923&amp;"|"&amp;N1923&amp;"|"&amp;O1923&amp;"|"&amp;P1923&amp;"|"&amp;Q1923&amp;"|"&amp;R1923&amp;"|"&amp;S1923&amp;"|"&amp;T1923&amp;"|"&amp;U1923&amp;"|"&amp;V1923&amp;"|"&amp;W1923&amp;"|"&amp;X1923&amp;"|"&amp;Y1923&amp;"|"&amp;Z1923&amp;"|"&amp;AA1923&amp;"|"&amp;AB1923&amp;"|"&amp;AC1923&amp;"|"&amp;AD1923&amp;"|"&amp;AE1923&amp;"|"&amp;AF1923&amp;"|"&amp;AG1923</f>
        <v>City Hotel|1|19|2017|July|30|25|0|2|2|0|0|SC|SWE|Direct|Direct|0|0|0|A|A|0|No Deposit|||0|Transient|130|0|1|Canceled|42928</v>
      </c>
      <c r="AI1923" s="14" t="str">
        <f aca="false">IF(COUNTIF($AH$4:$AH$2603,AH1923)&gt;1,"Duplicate","Unique")</f>
        <v>Unique</v>
      </c>
      <c r="AJ1923" s="14" t="str">
        <f aca="false">IF(COUNTBLANK(B1923:AG1923)&gt;0,"Missing ("&amp;COUNTBLANK(B1923:AG1923)&amp;")","Complete")</f>
        <v>Missing (2)</v>
      </c>
    </row>
    <row r="1924" customFormat="false" ht="15" hidden="false" customHeight="false" outlineLevel="0" collapsed="false">
      <c r="A1924" s="0" t="n">
        <v>1921</v>
      </c>
      <c r="B1924" s="0" t="s">
        <v>90</v>
      </c>
      <c r="C1924" s="0" t="n">
        <v>0</v>
      </c>
      <c r="D1924" s="0" t="n">
        <v>98</v>
      </c>
      <c r="E1924" s="0" t="n">
        <v>2015</v>
      </c>
      <c r="F1924" s="0" t="s">
        <v>113</v>
      </c>
      <c r="G1924" s="0" t="n">
        <v>48</v>
      </c>
      <c r="H1924" s="0" t="n">
        <v>23</v>
      </c>
      <c r="I1924" s="0" t="n">
        <v>1</v>
      </c>
      <c r="J1924" s="0" t="n">
        <v>2</v>
      </c>
      <c r="K1924" s="0" t="n">
        <v>1</v>
      </c>
      <c r="L1924" s="0" t="n">
        <v>0</v>
      </c>
      <c r="M1924" s="0" t="n">
        <v>0</v>
      </c>
      <c r="N1924" s="0" t="s">
        <v>82</v>
      </c>
      <c r="O1924" s="0" t="s">
        <v>122</v>
      </c>
      <c r="P1924" s="0" t="s">
        <v>116</v>
      </c>
      <c r="Q1924" s="0" t="s">
        <v>94</v>
      </c>
      <c r="R1924" s="0" t="n">
        <v>0</v>
      </c>
      <c r="S1924" s="0" t="n">
        <v>0</v>
      </c>
      <c r="T1924" s="0" t="n">
        <v>0</v>
      </c>
      <c r="U1924" s="0" t="s">
        <v>95</v>
      </c>
      <c r="V1924" s="0" t="s">
        <v>109</v>
      </c>
      <c r="W1924" s="0" t="n">
        <v>0</v>
      </c>
      <c r="X1924" s="0" t="s">
        <v>86</v>
      </c>
      <c r="Y1924" s="0" t="n">
        <v>37</v>
      </c>
      <c r="AA1924" s="0" t="n">
        <v>0</v>
      </c>
      <c r="AB1924" s="0" t="s">
        <v>101</v>
      </c>
      <c r="AC1924" s="0" t="n">
        <v>70</v>
      </c>
      <c r="AD1924" s="0" t="n">
        <v>0</v>
      </c>
      <c r="AE1924" s="0" t="n">
        <v>0</v>
      </c>
      <c r="AF1924" s="0" t="s">
        <v>88</v>
      </c>
      <c r="AG1924" s="13" t="n">
        <v>42334</v>
      </c>
      <c r="AH1924" s="0" t="str">
        <f aca="false">B1924&amp;"|"&amp;C1924&amp;"|"&amp;D1924&amp;"|"&amp;E1924&amp;"|"&amp;F1924&amp;"|"&amp;G1924&amp;"|"&amp;H1924&amp;"|"&amp;I1924&amp;"|"&amp;J1924&amp;"|"&amp;K1924&amp;"|"&amp;L1924&amp;"|"&amp;M1924&amp;"|"&amp;N1924&amp;"|"&amp;O1924&amp;"|"&amp;P1924&amp;"|"&amp;Q1924&amp;"|"&amp;R1924&amp;"|"&amp;S1924&amp;"|"&amp;T1924&amp;"|"&amp;U1924&amp;"|"&amp;V1924&amp;"|"&amp;W1924&amp;"|"&amp;X1924&amp;"|"&amp;Y1924&amp;"|"&amp;Z1924&amp;"|"&amp;AA1924&amp;"|"&amp;AB1924&amp;"|"&amp;AC1924&amp;"|"&amp;AD1924&amp;"|"&amp;AE1924&amp;"|"&amp;AF1924&amp;"|"&amp;AG1924</f>
        <v>City Hotel|0|98|2015|November|48|23|1|2|1|0|0|BB|FRA|Groups|TA/TO|0|0|0|A|D|0|No Deposit|37||0|Transient-Party|70|0|0|Check-Out|42334</v>
      </c>
      <c r="AI1924" s="0" t="str">
        <f aca="false">IF(COUNTIF($AH$4:$AH$2603,AH1924)&gt;1,"Duplicate","Unique")</f>
        <v>Unique</v>
      </c>
      <c r="AJ1924" s="0" t="str">
        <f aca="false">IF(COUNTBLANK(B1924:AG1924)&gt;0,"Missing ("&amp;COUNTBLANK(B1924:AG1924)&amp;")","Complete")</f>
        <v>Missing (1)</v>
      </c>
    </row>
    <row r="1925" customFormat="false" ht="15" hidden="false" customHeight="false" outlineLevel="0" collapsed="false">
      <c r="A1925" s="14" t="n">
        <v>1922</v>
      </c>
      <c r="B1925" s="14" t="s">
        <v>90</v>
      </c>
      <c r="C1925" s="14" t="n">
        <v>0</v>
      </c>
      <c r="D1925" s="14" t="n">
        <v>192</v>
      </c>
      <c r="E1925" s="14" t="n">
        <v>2016</v>
      </c>
      <c r="F1925" s="14" t="s">
        <v>111</v>
      </c>
      <c r="G1925" s="14" t="n">
        <v>43</v>
      </c>
      <c r="H1925" s="14" t="n">
        <v>21</v>
      </c>
      <c r="I1925" s="14" t="n">
        <v>0</v>
      </c>
      <c r="J1925" s="14" t="n">
        <v>2</v>
      </c>
      <c r="K1925" s="14" t="n">
        <v>2</v>
      </c>
      <c r="L1925" s="14" t="n">
        <v>0</v>
      </c>
      <c r="M1925" s="14" t="n">
        <v>0</v>
      </c>
      <c r="N1925" s="14" t="s">
        <v>82</v>
      </c>
      <c r="O1925" s="14" t="s">
        <v>122</v>
      </c>
      <c r="P1925" s="14" t="s">
        <v>116</v>
      </c>
      <c r="Q1925" s="14" t="s">
        <v>94</v>
      </c>
      <c r="R1925" s="14" t="n">
        <v>0</v>
      </c>
      <c r="S1925" s="14" t="n">
        <v>0</v>
      </c>
      <c r="T1925" s="14" t="n">
        <v>0</v>
      </c>
      <c r="U1925" s="14" t="s">
        <v>95</v>
      </c>
      <c r="V1925" s="14" t="s">
        <v>95</v>
      </c>
      <c r="W1925" s="14" t="n">
        <v>0</v>
      </c>
      <c r="X1925" s="14" t="s">
        <v>86</v>
      </c>
      <c r="Y1925" s="14" t="n">
        <v>29</v>
      </c>
      <c r="Z1925" s="14"/>
      <c r="AA1925" s="14" t="n">
        <v>0</v>
      </c>
      <c r="AB1925" s="14" t="s">
        <v>101</v>
      </c>
      <c r="AC1925" s="14" t="n">
        <v>95</v>
      </c>
      <c r="AD1925" s="14" t="n">
        <v>0</v>
      </c>
      <c r="AE1925" s="14" t="n">
        <v>0</v>
      </c>
      <c r="AF1925" s="14" t="s">
        <v>88</v>
      </c>
      <c r="AG1925" s="15" t="n">
        <v>42666</v>
      </c>
      <c r="AH1925" s="14" t="str">
        <f aca="false">B1925&amp;"|"&amp;C1925&amp;"|"&amp;D1925&amp;"|"&amp;E1925&amp;"|"&amp;F1925&amp;"|"&amp;G1925&amp;"|"&amp;H1925&amp;"|"&amp;I1925&amp;"|"&amp;J1925&amp;"|"&amp;K1925&amp;"|"&amp;L1925&amp;"|"&amp;M1925&amp;"|"&amp;N1925&amp;"|"&amp;O1925&amp;"|"&amp;P1925&amp;"|"&amp;Q1925&amp;"|"&amp;R1925&amp;"|"&amp;S1925&amp;"|"&amp;T1925&amp;"|"&amp;U1925&amp;"|"&amp;V1925&amp;"|"&amp;W1925&amp;"|"&amp;X1925&amp;"|"&amp;Y1925&amp;"|"&amp;Z1925&amp;"|"&amp;AA1925&amp;"|"&amp;AB1925&amp;"|"&amp;AC1925&amp;"|"&amp;AD1925&amp;"|"&amp;AE1925&amp;"|"&amp;AF1925&amp;"|"&amp;AG1925</f>
        <v>City Hotel|0|192|2016|October|43|21|0|2|2|0|0|BB|FRA|Groups|TA/TO|0|0|0|A|A|0|No Deposit|29||0|Transient-Party|95|0|0|Check-Out|42666</v>
      </c>
      <c r="AI1925" s="14" t="str">
        <f aca="false">IF(COUNTIF($AH$4:$AH$2603,AH1925)&gt;1,"Duplicate","Unique")</f>
        <v>Unique</v>
      </c>
      <c r="AJ1925" s="14" t="str">
        <f aca="false">IF(COUNTBLANK(B1925:AG1925)&gt;0,"Missing ("&amp;COUNTBLANK(B1925:AG1925)&amp;")","Complete")</f>
        <v>Missing (1)</v>
      </c>
    </row>
    <row r="1926" customFormat="false" ht="15" hidden="false" customHeight="false" outlineLevel="0" collapsed="false">
      <c r="A1926" s="0" t="n">
        <v>1923</v>
      </c>
      <c r="B1926" s="0" t="s">
        <v>90</v>
      </c>
      <c r="C1926" s="0" t="n">
        <v>0</v>
      </c>
      <c r="D1926" s="0" t="n">
        <v>278</v>
      </c>
      <c r="E1926" s="0" t="n">
        <v>2017</v>
      </c>
      <c r="F1926" s="0" t="s">
        <v>126</v>
      </c>
      <c r="G1926" s="0" t="n">
        <v>3</v>
      </c>
      <c r="H1926" s="0" t="n">
        <v>16</v>
      </c>
      <c r="I1926" s="0" t="n">
        <v>1</v>
      </c>
      <c r="J1926" s="0" t="n">
        <v>0</v>
      </c>
      <c r="K1926" s="0" t="n">
        <v>3</v>
      </c>
      <c r="L1926" s="0" t="n">
        <v>0</v>
      </c>
      <c r="M1926" s="0" t="n">
        <v>0</v>
      </c>
      <c r="N1926" s="0" t="s">
        <v>82</v>
      </c>
      <c r="O1926" s="0" t="s">
        <v>143</v>
      </c>
      <c r="P1926" s="0" t="s">
        <v>84</v>
      </c>
      <c r="Q1926" s="0" t="s">
        <v>84</v>
      </c>
      <c r="R1926" s="0" t="n">
        <v>0</v>
      </c>
      <c r="S1926" s="0" t="n">
        <v>0</v>
      </c>
      <c r="T1926" s="0" t="n">
        <v>0</v>
      </c>
      <c r="U1926" s="0" t="s">
        <v>109</v>
      </c>
      <c r="V1926" s="0" t="s">
        <v>124</v>
      </c>
      <c r="W1926" s="0" t="n">
        <v>0</v>
      </c>
      <c r="X1926" s="0" t="s">
        <v>86</v>
      </c>
      <c r="Y1926" s="0" t="n">
        <v>14</v>
      </c>
      <c r="AA1926" s="0" t="n">
        <v>0</v>
      </c>
      <c r="AB1926" s="0" t="s">
        <v>87</v>
      </c>
      <c r="AC1926" s="0" t="n">
        <v>116.7</v>
      </c>
      <c r="AD1926" s="0" t="n">
        <v>0</v>
      </c>
      <c r="AE1926" s="0" t="n">
        <v>1</v>
      </c>
      <c r="AF1926" s="0" t="s">
        <v>88</v>
      </c>
      <c r="AG1926" s="13" t="n">
        <v>42752</v>
      </c>
      <c r="AH1926" s="0" t="str">
        <f aca="false">B1926&amp;"|"&amp;C1926&amp;"|"&amp;D1926&amp;"|"&amp;E1926&amp;"|"&amp;F1926&amp;"|"&amp;G1926&amp;"|"&amp;H1926&amp;"|"&amp;I1926&amp;"|"&amp;J1926&amp;"|"&amp;K1926&amp;"|"&amp;L1926&amp;"|"&amp;M1926&amp;"|"&amp;N1926&amp;"|"&amp;O1926&amp;"|"&amp;P1926&amp;"|"&amp;Q1926&amp;"|"&amp;R1926&amp;"|"&amp;S1926&amp;"|"&amp;T1926&amp;"|"&amp;U1926&amp;"|"&amp;V1926&amp;"|"&amp;W1926&amp;"|"&amp;X1926&amp;"|"&amp;Y1926&amp;"|"&amp;Z1926&amp;"|"&amp;AA1926&amp;"|"&amp;AB1926&amp;"|"&amp;AC1926&amp;"|"&amp;AD1926&amp;"|"&amp;AE1926&amp;"|"&amp;AF1926&amp;"|"&amp;AG1926</f>
        <v>City Hotel|0|278|2017|January|3|16|1|0|3|0|0|BB|AUS|Direct|Direct|0|0|0|D|E|0|No Deposit|14||0|Transient|116.7|0|1|Check-Out|42752</v>
      </c>
      <c r="AI1926" s="0" t="str">
        <f aca="false">IF(COUNTIF($AH$4:$AH$2603,AH1926)&gt;1,"Duplicate","Unique")</f>
        <v>Unique</v>
      </c>
      <c r="AJ1926" s="0" t="str">
        <f aca="false">IF(COUNTBLANK(B1926:AG1926)&gt;0,"Missing ("&amp;COUNTBLANK(B1926:AG1926)&amp;")","Complete")</f>
        <v>Missing (1)</v>
      </c>
    </row>
    <row r="1927" customFormat="false" ht="15" hidden="false" customHeight="false" outlineLevel="0" collapsed="false">
      <c r="A1927" s="14" t="n">
        <v>1924</v>
      </c>
      <c r="B1927" s="14" t="s">
        <v>90</v>
      </c>
      <c r="C1927" s="14" t="n">
        <v>0</v>
      </c>
      <c r="D1927" s="14" t="n">
        <v>4</v>
      </c>
      <c r="E1927" s="14" t="n">
        <v>2016</v>
      </c>
      <c r="F1927" s="14" t="s">
        <v>113</v>
      </c>
      <c r="G1927" s="14" t="n">
        <v>47</v>
      </c>
      <c r="H1927" s="14" t="n">
        <v>19</v>
      </c>
      <c r="I1927" s="14" t="n">
        <v>2</v>
      </c>
      <c r="J1927" s="14" t="n">
        <v>1</v>
      </c>
      <c r="K1927" s="14" t="n">
        <v>2</v>
      </c>
      <c r="L1927" s="14" t="n">
        <v>1</v>
      </c>
      <c r="M1927" s="14" t="n">
        <v>0</v>
      </c>
      <c r="N1927" s="14" t="s">
        <v>82</v>
      </c>
      <c r="O1927" s="14" t="s">
        <v>92</v>
      </c>
      <c r="P1927" s="14" t="s">
        <v>93</v>
      </c>
      <c r="Q1927" s="14" t="s">
        <v>94</v>
      </c>
      <c r="R1927" s="14" t="n">
        <v>0</v>
      </c>
      <c r="S1927" s="14" t="n">
        <v>0</v>
      </c>
      <c r="T1927" s="14" t="n">
        <v>0</v>
      </c>
      <c r="U1927" s="14" t="s">
        <v>95</v>
      </c>
      <c r="V1927" s="14" t="s">
        <v>95</v>
      </c>
      <c r="W1927" s="14" t="n">
        <v>0</v>
      </c>
      <c r="X1927" s="14" t="s">
        <v>86</v>
      </c>
      <c r="Y1927" s="14" t="n">
        <v>9</v>
      </c>
      <c r="Z1927" s="14"/>
      <c r="AA1927" s="14" t="n">
        <v>0</v>
      </c>
      <c r="AB1927" s="14" t="s">
        <v>87</v>
      </c>
      <c r="AC1927" s="14" t="n">
        <v>128.67</v>
      </c>
      <c r="AD1927" s="14" t="n">
        <v>0</v>
      </c>
      <c r="AE1927" s="14" t="n">
        <v>3</v>
      </c>
      <c r="AF1927" s="14" t="s">
        <v>88</v>
      </c>
      <c r="AG1927" s="15" t="n">
        <v>42696</v>
      </c>
      <c r="AH1927" s="14" t="str">
        <f aca="false">B1927&amp;"|"&amp;C1927&amp;"|"&amp;D1927&amp;"|"&amp;E1927&amp;"|"&amp;F1927&amp;"|"&amp;G1927&amp;"|"&amp;H1927&amp;"|"&amp;I1927&amp;"|"&amp;J1927&amp;"|"&amp;K1927&amp;"|"&amp;L1927&amp;"|"&amp;M1927&amp;"|"&amp;N1927&amp;"|"&amp;O1927&amp;"|"&amp;P1927&amp;"|"&amp;Q1927&amp;"|"&amp;R1927&amp;"|"&amp;S1927&amp;"|"&amp;T1927&amp;"|"&amp;U1927&amp;"|"&amp;V1927&amp;"|"&amp;W1927&amp;"|"&amp;X1927&amp;"|"&amp;Y1927&amp;"|"&amp;Z1927&amp;"|"&amp;AA1927&amp;"|"&amp;AB1927&amp;"|"&amp;AC1927&amp;"|"&amp;AD1927&amp;"|"&amp;AE1927&amp;"|"&amp;AF1927&amp;"|"&amp;AG1927</f>
        <v>City Hotel|0|4|2016|November|47|19|2|1|2|1|0|BB|PRT|Online TA|TA/TO|0|0|0|A|A|0|No Deposit|9||0|Transient|128.67|0|3|Check-Out|42696</v>
      </c>
      <c r="AI1927" s="14" t="str">
        <f aca="false">IF(COUNTIF($AH$4:$AH$2603,AH1927)&gt;1,"Duplicate","Unique")</f>
        <v>Unique</v>
      </c>
      <c r="AJ1927" s="14" t="str">
        <f aca="false">IF(COUNTBLANK(B1927:AG1927)&gt;0,"Missing ("&amp;COUNTBLANK(B1927:AG1927)&amp;")","Complete")</f>
        <v>Missing (1)</v>
      </c>
    </row>
    <row r="1928" customFormat="false" ht="15" hidden="false" customHeight="false" outlineLevel="0" collapsed="false">
      <c r="A1928" s="0" t="n">
        <v>1925</v>
      </c>
      <c r="B1928" s="0" t="s">
        <v>90</v>
      </c>
      <c r="C1928" s="0" t="n">
        <v>0</v>
      </c>
      <c r="D1928" s="0" t="n">
        <v>10</v>
      </c>
      <c r="E1928" s="0" t="n">
        <v>2015</v>
      </c>
      <c r="F1928" s="0" t="s">
        <v>111</v>
      </c>
      <c r="G1928" s="0" t="n">
        <v>43</v>
      </c>
      <c r="H1928" s="0" t="n">
        <v>22</v>
      </c>
      <c r="I1928" s="0" t="n">
        <v>1</v>
      </c>
      <c r="J1928" s="0" t="n">
        <v>3</v>
      </c>
      <c r="K1928" s="0" t="n">
        <v>2</v>
      </c>
      <c r="L1928" s="0" t="n">
        <v>0</v>
      </c>
      <c r="M1928" s="0" t="n">
        <v>0</v>
      </c>
      <c r="N1928" s="0" t="s">
        <v>82</v>
      </c>
      <c r="O1928" s="0" t="s">
        <v>108</v>
      </c>
      <c r="P1928" s="0" t="s">
        <v>99</v>
      </c>
      <c r="Q1928" s="0" t="s">
        <v>94</v>
      </c>
      <c r="R1928" s="0" t="n">
        <v>0</v>
      </c>
      <c r="S1928" s="0" t="n">
        <v>0</v>
      </c>
      <c r="T1928" s="0" t="n">
        <v>0</v>
      </c>
      <c r="U1928" s="0" t="s">
        <v>109</v>
      </c>
      <c r="V1928" s="0" t="s">
        <v>109</v>
      </c>
      <c r="W1928" s="0" t="n">
        <v>0</v>
      </c>
      <c r="X1928" s="0" t="s">
        <v>86</v>
      </c>
      <c r="Y1928" s="0" t="n">
        <v>27</v>
      </c>
      <c r="AA1928" s="0" t="n">
        <v>0</v>
      </c>
      <c r="AB1928" s="0" t="s">
        <v>87</v>
      </c>
      <c r="AC1928" s="0" t="n">
        <v>63.75</v>
      </c>
      <c r="AD1928" s="0" t="n">
        <v>0</v>
      </c>
      <c r="AE1928" s="0" t="n">
        <v>0</v>
      </c>
      <c r="AF1928" s="0" t="s">
        <v>88</v>
      </c>
      <c r="AG1928" s="13" t="n">
        <v>42303</v>
      </c>
      <c r="AH1928" s="0" t="str">
        <f aca="false">B1928&amp;"|"&amp;C1928&amp;"|"&amp;D1928&amp;"|"&amp;E1928&amp;"|"&amp;F1928&amp;"|"&amp;G1928&amp;"|"&amp;H1928&amp;"|"&amp;I1928&amp;"|"&amp;J1928&amp;"|"&amp;K1928&amp;"|"&amp;L1928&amp;"|"&amp;M1928&amp;"|"&amp;N1928&amp;"|"&amp;O1928&amp;"|"&amp;P1928&amp;"|"&amp;Q1928&amp;"|"&amp;R1928&amp;"|"&amp;S1928&amp;"|"&amp;T1928&amp;"|"&amp;U1928&amp;"|"&amp;V1928&amp;"|"&amp;W1928&amp;"|"&amp;X1928&amp;"|"&amp;Y1928&amp;"|"&amp;Z1928&amp;"|"&amp;AA1928&amp;"|"&amp;AB1928&amp;"|"&amp;AC1928&amp;"|"&amp;AD1928&amp;"|"&amp;AE1928&amp;"|"&amp;AF1928&amp;"|"&amp;AG1928</f>
        <v>City Hotel|0|10|2015|October|43|22|1|3|2|0|0|BB|DEU|Offline TA/TO|TA/TO|0|0|0|D|D|0|No Deposit|27||0|Transient|63.75|0|0|Check-Out|42303</v>
      </c>
      <c r="AI1928" s="0" t="str">
        <f aca="false">IF(COUNTIF($AH$4:$AH$2603,AH1928)&gt;1,"Duplicate","Unique")</f>
        <v>Unique</v>
      </c>
      <c r="AJ1928" s="0" t="str">
        <f aca="false">IF(COUNTBLANK(B1928:AG1928)&gt;0,"Missing ("&amp;COUNTBLANK(B1928:AG1928)&amp;")","Complete")</f>
        <v>Missing (1)</v>
      </c>
    </row>
    <row r="1929" customFormat="false" ht="15" hidden="false" customHeight="false" outlineLevel="0" collapsed="false">
      <c r="A1929" s="14" t="n">
        <v>1926</v>
      </c>
      <c r="B1929" s="14" t="s">
        <v>90</v>
      </c>
      <c r="C1929" s="14" t="n">
        <v>1</v>
      </c>
      <c r="D1929" s="14" t="n">
        <v>23</v>
      </c>
      <c r="E1929" s="14" t="n">
        <v>2016</v>
      </c>
      <c r="F1929" s="14" t="s">
        <v>113</v>
      </c>
      <c r="G1929" s="14" t="n">
        <v>47</v>
      </c>
      <c r="H1929" s="14" t="n">
        <v>17</v>
      </c>
      <c r="I1929" s="14" t="n">
        <v>0</v>
      </c>
      <c r="J1929" s="14" t="n">
        <v>2</v>
      </c>
      <c r="K1929" s="14" t="n">
        <v>2</v>
      </c>
      <c r="L1929" s="14" t="n">
        <v>0</v>
      </c>
      <c r="M1929" s="14" t="n">
        <v>0</v>
      </c>
      <c r="N1929" s="14" t="s">
        <v>107</v>
      </c>
      <c r="O1929" s="14" t="s">
        <v>98</v>
      </c>
      <c r="P1929" s="14" t="s">
        <v>93</v>
      </c>
      <c r="Q1929" s="14" t="s">
        <v>94</v>
      </c>
      <c r="R1929" s="14" t="n">
        <v>0</v>
      </c>
      <c r="S1929" s="14" t="n">
        <v>0</v>
      </c>
      <c r="T1929" s="14" t="n">
        <v>0</v>
      </c>
      <c r="U1929" s="14" t="s">
        <v>95</v>
      </c>
      <c r="V1929" s="14" t="s">
        <v>95</v>
      </c>
      <c r="W1929" s="14" t="n">
        <v>0</v>
      </c>
      <c r="X1929" s="14" t="s">
        <v>86</v>
      </c>
      <c r="Y1929" s="14" t="n">
        <v>9</v>
      </c>
      <c r="Z1929" s="14"/>
      <c r="AA1929" s="14" t="n">
        <v>0</v>
      </c>
      <c r="AB1929" s="14" t="s">
        <v>87</v>
      </c>
      <c r="AC1929" s="14" t="n">
        <v>88</v>
      </c>
      <c r="AD1929" s="14" t="n">
        <v>0</v>
      </c>
      <c r="AE1929" s="14" t="n">
        <v>2</v>
      </c>
      <c r="AF1929" s="14" t="s">
        <v>96</v>
      </c>
      <c r="AG1929" s="15" t="n">
        <v>42677</v>
      </c>
      <c r="AH1929" s="14" t="str">
        <f aca="false">B1929&amp;"|"&amp;C1929&amp;"|"&amp;D1929&amp;"|"&amp;E1929&amp;"|"&amp;F1929&amp;"|"&amp;G1929&amp;"|"&amp;H1929&amp;"|"&amp;I1929&amp;"|"&amp;J1929&amp;"|"&amp;K1929&amp;"|"&amp;L1929&amp;"|"&amp;M1929&amp;"|"&amp;N1929&amp;"|"&amp;O1929&amp;"|"&amp;P1929&amp;"|"&amp;Q1929&amp;"|"&amp;R1929&amp;"|"&amp;S1929&amp;"|"&amp;T1929&amp;"|"&amp;U1929&amp;"|"&amp;V1929&amp;"|"&amp;W1929&amp;"|"&amp;X1929&amp;"|"&amp;Y1929&amp;"|"&amp;Z1929&amp;"|"&amp;AA1929&amp;"|"&amp;AB1929&amp;"|"&amp;AC1929&amp;"|"&amp;AD1929&amp;"|"&amp;AE1929&amp;"|"&amp;AF1929&amp;"|"&amp;AG1929</f>
        <v>City Hotel|1|23|2016|November|47|17|0|2|2|0|0|SC|BRA|Online TA|TA/TO|0|0|0|A|A|0|No Deposit|9||0|Transient|88|0|2|Canceled|42677</v>
      </c>
      <c r="AI1929" s="14" t="str">
        <f aca="false">IF(COUNTIF($AH$4:$AH$2603,AH1929)&gt;1,"Duplicate","Unique")</f>
        <v>Unique</v>
      </c>
      <c r="AJ1929" s="14" t="str">
        <f aca="false">IF(COUNTBLANK(B1929:AG1929)&gt;0,"Missing ("&amp;COUNTBLANK(B1929:AG1929)&amp;")","Complete")</f>
        <v>Missing (1)</v>
      </c>
    </row>
    <row r="1930" customFormat="false" ht="15" hidden="false" customHeight="false" outlineLevel="0" collapsed="false">
      <c r="A1930" s="0" t="n">
        <v>1927</v>
      </c>
      <c r="B1930" s="0" t="s">
        <v>90</v>
      </c>
      <c r="C1930" s="0" t="n">
        <v>1</v>
      </c>
      <c r="D1930" s="0" t="n">
        <v>249</v>
      </c>
      <c r="E1930" s="0" t="n">
        <v>2016</v>
      </c>
      <c r="F1930" s="0" t="s">
        <v>111</v>
      </c>
      <c r="G1930" s="0" t="n">
        <v>43</v>
      </c>
      <c r="H1930" s="0" t="n">
        <v>22</v>
      </c>
      <c r="I1930" s="0" t="n">
        <v>2</v>
      </c>
      <c r="J1930" s="0" t="n">
        <v>2</v>
      </c>
      <c r="K1930" s="0" t="n">
        <v>1</v>
      </c>
      <c r="L1930" s="0" t="n">
        <v>0</v>
      </c>
      <c r="M1930" s="0" t="n">
        <v>0</v>
      </c>
      <c r="N1930" s="0" t="s">
        <v>82</v>
      </c>
      <c r="O1930" s="0" t="s">
        <v>92</v>
      </c>
      <c r="P1930" s="0" t="s">
        <v>93</v>
      </c>
      <c r="Q1930" s="0" t="s">
        <v>94</v>
      </c>
      <c r="R1930" s="0" t="n">
        <v>0</v>
      </c>
      <c r="S1930" s="0" t="n">
        <v>0</v>
      </c>
      <c r="T1930" s="0" t="n">
        <v>0</v>
      </c>
      <c r="U1930" s="0" t="s">
        <v>95</v>
      </c>
      <c r="V1930" s="0" t="s">
        <v>95</v>
      </c>
      <c r="W1930" s="0" t="n">
        <v>0</v>
      </c>
      <c r="X1930" s="0" t="s">
        <v>120</v>
      </c>
      <c r="Y1930" s="0" t="n">
        <v>10</v>
      </c>
      <c r="AA1930" s="0" t="n">
        <v>20</v>
      </c>
      <c r="AB1930" s="0" t="s">
        <v>87</v>
      </c>
      <c r="AC1930" s="0" t="n">
        <v>80.75</v>
      </c>
      <c r="AD1930" s="0" t="n">
        <v>0</v>
      </c>
      <c r="AE1930" s="0" t="n">
        <v>0</v>
      </c>
      <c r="AF1930" s="0" t="s">
        <v>96</v>
      </c>
      <c r="AG1930" s="13" t="n">
        <v>42436</v>
      </c>
      <c r="AH1930" s="0" t="str">
        <f aca="false">B1930&amp;"|"&amp;C1930&amp;"|"&amp;D1930&amp;"|"&amp;E1930&amp;"|"&amp;F1930&amp;"|"&amp;G1930&amp;"|"&amp;H1930&amp;"|"&amp;I1930&amp;"|"&amp;J1930&amp;"|"&amp;K1930&amp;"|"&amp;L1930&amp;"|"&amp;M1930&amp;"|"&amp;N1930&amp;"|"&amp;O1930&amp;"|"&amp;P1930&amp;"|"&amp;Q1930&amp;"|"&amp;R1930&amp;"|"&amp;S1930&amp;"|"&amp;T1930&amp;"|"&amp;U1930&amp;"|"&amp;V1930&amp;"|"&amp;W1930&amp;"|"&amp;X1930&amp;"|"&amp;Y1930&amp;"|"&amp;Z1930&amp;"|"&amp;AA1930&amp;"|"&amp;AB1930&amp;"|"&amp;AC1930&amp;"|"&amp;AD1930&amp;"|"&amp;AE1930&amp;"|"&amp;AF1930&amp;"|"&amp;AG1930</f>
        <v>City Hotel|1|249|2016|October|43|22|2|2|1|0|0|BB|PRT|Online TA|TA/TO|0|0|0|A|A|0|Non Refund|10||20|Transient|80.75|0|0|Canceled|42436</v>
      </c>
      <c r="AI1930" s="0" t="str">
        <f aca="false">IF(COUNTIF($AH$4:$AH$2603,AH1930)&gt;1,"Duplicate","Unique")</f>
        <v>Unique</v>
      </c>
      <c r="AJ1930" s="0" t="str">
        <f aca="false">IF(COUNTBLANK(B1930:AG1930)&gt;0,"Missing ("&amp;COUNTBLANK(B1930:AG1930)&amp;")","Complete")</f>
        <v>Missing (1)</v>
      </c>
    </row>
    <row r="1931" customFormat="false" ht="15" hidden="false" customHeight="false" outlineLevel="0" collapsed="false">
      <c r="A1931" s="14" t="n">
        <v>1928</v>
      </c>
      <c r="B1931" s="14" t="s">
        <v>90</v>
      </c>
      <c r="C1931" s="14" t="n">
        <v>1</v>
      </c>
      <c r="D1931" s="14" t="n">
        <v>333</v>
      </c>
      <c r="E1931" s="14" t="n">
        <v>2016</v>
      </c>
      <c r="F1931" s="14" t="s">
        <v>114</v>
      </c>
      <c r="G1931" s="14" t="n">
        <v>39</v>
      </c>
      <c r="H1931" s="14" t="n">
        <v>20</v>
      </c>
      <c r="I1931" s="14" t="n">
        <v>0</v>
      </c>
      <c r="J1931" s="14" t="n">
        <v>2</v>
      </c>
      <c r="K1931" s="14" t="n">
        <v>2</v>
      </c>
      <c r="L1931" s="14" t="n">
        <v>0</v>
      </c>
      <c r="M1931" s="14" t="n">
        <v>0</v>
      </c>
      <c r="N1931" s="14" t="s">
        <v>82</v>
      </c>
      <c r="O1931" s="14" t="s">
        <v>92</v>
      </c>
      <c r="P1931" s="14" t="s">
        <v>99</v>
      </c>
      <c r="Q1931" s="14" t="s">
        <v>94</v>
      </c>
      <c r="R1931" s="14" t="n">
        <v>0</v>
      </c>
      <c r="S1931" s="14" t="n">
        <v>1</v>
      </c>
      <c r="T1931" s="14" t="n">
        <v>0</v>
      </c>
      <c r="U1931" s="14" t="s">
        <v>95</v>
      </c>
      <c r="V1931" s="14" t="s">
        <v>95</v>
      </c>
      <c r="W1931" s="14" t="n">
        <v>0</v>
      </c>
      <c r="X1931" s="14" t="s">
        <v>120</v>
      </c>
      <c r="Y1931" s="14" t="n">
        <v>58</v>
      </c>
      <c r="Z1931" s="14"/>
      <c r="AA1931" s="14" t="n">
        <v>19</v>
      </c>
      <c r="AB1931" s="14" t="s">
        <v>87</v>
      </c>
      <c r="AC1931" s="14" t="n">
        <v>90</v>
      </c>
      <c r="AD1931" s="14" t="n">
        <v>0</v>
      </c>
      <c r="AE1931" s="14" t="n">
        <v>0</v>
      </c>
      <c r="AF1931" s="14" t="s">
        <v>96</v>
      </c>
      <c r="AG1931" s="15" t="n">
        <v>42319</v>
      </c>
      <c r="AH1931" s="14" t="str">
        <f aca="false">B1931&amp;"|"&amp;C1931&amp;"|"&amp;D1931&amp;"|"&amp;E1931&amp;"|"&amp;F1931&amp;"|"&amp;G1931&amp;"|"&amp;H1931&amp;"|"&amp;I1931&amp;"|"&amp;J1931&amp;"|"&amp;K1931&amp;"|"&amp;L1931&amp;"|"&amp;M1931&amp;"|"&amp;N1931&amp;"|"&amp;O1931&amp;"|"&amp;P1931&amp;"|"&amp;Q1931&amp;"|"&amp;R1931&amp;"|"&amp;S1931&amp;"|"&amp;T1931&amp;"|"&amp;U1931&amp;"|"&amp;V1931&amp;"|"&amp;W1931&amp;"|"&amp;X1931&amp;"|"&amp;Y1931&amp;"|"&amp;Z1931&amp;"|"&amp;AA1931&amp;"|"&amp;AB1931&amp;"|"&amp;AC1931&amp;"|"&amp;AD1931&amp;"|"&amp;AE1931&amp;"|"&amp;AF1931&amp;"|"&amp;AG1931</f>
        <v>City Hotel|1|333|2016|September|39|20|0|2|2|0|0|BB|PRT|Offline TA/TO|TA/TO|0|1|0|A|A|0|Non Refund|58||19|Transient|90|0|0|Canceled|42319</v>
      </c>
      <c r="AI1931" s="14" t="str">
        <f aca="false">IF(COUNTIF($AH$4:$AH$2603,AH1931)&gt;1,"Duplicate","Unique")</f>
        <v>Unique</v>
      </c>
      <c r="AJ1931" s="14" t="str">
        <f aca="false">IF(COUNTBLANK(B1931:AG1931)&gt;0,"Missing ("&amp;COUNTBLANK(B1931:AG1931)&amp;")","Complete")</f>
        <v>Missing (1)</v>
      </c>
    </row>
    <row r="1932" customFormat="false" ht="15" hidden="false" customHeight="false" outlineLevel="0" collapsed="false">
      <c r="A1932" s="0" t="n">
        <v>1929</v>
      </c>
      <c r="B1932" s="0" t="s">
        <v>90</v>
      </c>
      <c r="C1932" s="0" t="n">
        <v>0</v>
      </c>
      <c r="D1932" s="0" t="n">
        <v>32</v>
      </c>
      <c r="E1932" s="0" t="n">
        <v>2015</v>
      </c>
      <c r="F1932" s="0" t="s">
        <v>113</v>
      </c>
      <c r="G1932" s="0" t="n">
        <v>47</v>
      </c>
      <c r="H1932" s="0" t="n">
        <v>20</v>
      </c>
      <c r="I1932" s="0" t="n">
        <v>0</v>
      </c>
      <c r="J1932" s="0" t="n">
        <v>2</v>
      </c>
      <c r="K1932" s="0" t="n">
        <v>1</v>
      </c>
      <c r="L1932" s="0" t="n">
        <v>0</v>
      </c>
      <c r="M1932" s="0" t="n">
        <v>0</v>
      </c>
      <c r="N1932" s="0" t="s">
        <v>82</v>
      </c>
      <c r="O1932" s="0" t="s">
        <v>122</v>
      </c>
      <c r="P1932" s="0" t="s">
        <v>99</v>
      </c>
      <c r="Q1932" s="0" t="s">
        <v>94</v>
      </c>
      <c r="R1932" s="0" t="n">
        <v>0</v>
      </c>
      <c r="S1932" s="0" t="n">
        <v>0</v>
      </c>
      <c r="T1932" s="0" t="n">
        <v>0</v>
      </c>
      <c r="U1932" s="0" t="s">
        <v>95</v>
      </c>
      <c r="V1932" s="0" t="s">
        <v>109</v>
      </c>
      <c r="W1932" s="0" t="n">
        <v>0</v>
      </c>
      <c r="X1932" s="0" t="s">
        <v>86</v>
      </c>
      <c r="Y1932" s="0" t="n">
        <v>119</v>
      </c>
      <c r="AA1932" s="0" t="n">
        <v>0</v>
      </c>
      <c r="AB1932" s="0" t="s">
        <v>101</v>
      </c>
      <c r="AC1932" s="0" t="n">
        <v>73</v>
      </c>
      <c r="AD1932" s="0" t="n">
        <v>0</v>
      </c>
      <c r="AE1932" s="0" t="n">
        <v>0</v>
      </c>
      <c r="AF1932" s="0" t="s">
        <v>88</v>
      </c>
      <c r="AG1932" s="13" t="n">
        <v>42330</v>
      </c>
      <c r="AH1932" s="0" t="str">
        <f aca="false">B1932&amp;"|"&amp;C1932&amp;"|"&amp;D1932&amp;"|"&amp;E1932&amp;"|"&amp;F1932&amp;"|"&amp;G1932&amp;"|"&amp;H1932&amp;"|"&amp;I1932&amp;"|"&amp;J1932&amp;"|"&amp;K1932&amp;"|"&amp;L1932&amp;"|"&amp;M1932&amp;"|"&amp;N1932&amp;"|"&amp;O1932&amp;"|"&amp;P1932&amp;"|"&amp;Q1932&amp;"|"&amp;R1932&amp;"|"&amp;S1932&amp;"|"&amp;T1932&amp;"|"&amp;U1932&amp;"|"&amp;V1932&amp;"|"&amp;W1932&amp;"|"&amp;X1932&amp;"|"&amp;Y1932&amp;"|"&amp;Z1932&amp;"|"&amp;AA1932&amp;"|"&amp;AB1932&amp;"|"&amp;AC1932&amp;"|"&amp;AD1932&amp;"|"&amp;AE1932&amp;"|"&amp;AF1932&amp;"|"&amp;AG1932</f>
        <v>City Hotel|0|32|2015|November|47|20|0|2|1|0|0|BB|FRA|Offline TA/TO|TA/TO|0|0|0|A|D|0|No Deposit|119||0|Transient-Party|73|0|0|Check-Out|42330</v>
      </c>
      <c r="AI1932" s="0" t="str">
        <f aca="false">IF(COUNTIF($AH$4:$AH$2603,AH1932)&gt;1,"Duplicate","Unique")</f>
        <v>Unique</v>
      </c>
      <c r="AJ1932" s="0" t="str">
        <f aca="false">IF(COUNTBLANK(B1932:AG1932)&gt;0,"Missing ("&amp;COUNTBLANK(B1932:AG1932)&amp;")","Complete")</f>
        <v>Missing (1)</v>
      </c>
    </row>
    <row r="1933" customFormat="false" ht="15" hidden="false" customHeight="false" outlineLevel="0" collapsed="false">
      <c r="A1933" s="14" t="n">
        <v>1930</v>
      </c>
      <c r="B1933" s="14" t="s">
        <v>90</v>
      </c>
      <c r="C1933" s="14" t="n">
        <v>1</v>
      </c>
      <c r="D1933" s="14" t="n">
        <v>193</v>
      </c>
      <c r="E1933" s="14" t="n">
        <v>2016</v>
      </c>
      <c r="F1933" s="14" t="s">
        <v>135</v>
      </c>
      <c r="G1933" s="14" t="n">
        <v>26</v>
      </c>
      <c r="H1933" s="14" t="n">
        <v>20</v>
      </c>
      <c r="I1933" s="14" t="n">
        <v>1</v>
      </c>
      <c r="J1933" s="14" t="n">
        <v>2</v>
      </c>
      <c r="K1933" s="14" t="n">
        <v>2</v>
      </c>
      <c r="L1933" s="14" t="n">
        <v>0</v>
      </c>
      <c r="M1933" s="14" t="n">
        <v>0</v>
      </c>
      <c r="N1933" s="14" t="s">
        <v>82</v>
      </c>
      <c r="O1933" s="14" t="s">
        <v>92</v>
      </c>
      <c r="P1933" s="14" t="s">
        <v>99</v>
      </c>
      <c r="Q1933" s="14" t="s">
        <v>94</v>
      </c>
      <c r="R1933" s="14" t="n">
        <v>0</v>
      </c>
      <c r="S1933" s="14" t="n">
        <v>0</v>
      </c>
      <c r="T1933" s="14" t="n">
        <v>0</v>
      </c>
      <c r="U1933" s="14" t="s">
        <v>95</v>
      </c>
      <c r="V1933" s="14" t="s">
        <v>95</v>
      </c>
      <c r="W1933" s="14" t="n">
        <v>0</v>
      </c>
      <c r="X1933" s="14" t="s">
        <v>120</v>
      </c>
      <c r="Y1933" s="14" t="n">
        <v>162</v>
      </c>
      <c r="Z1933" s="14"/>
      <c r="AA1933" s="14" t="n">
        <v>39</v>
      </c>
      <c r="AB1933" s="14" t="s">
        <v>87</v>
      </c>
      <c r="AC1933" s="14" t="n">
        <v>120</v>
      </c>
      <c r="AD1933" s="14" t="n">
        <v>0</v>
      </c>
      <c r="AE1933" s="14" t="n">
        <v>0</v>
      </c>
      <c r="AF1933" s="14" t="s">
        <v>96</v>
      </c>
      <c r="AG1933" s="15" t="n">
        <v>42387</v>
      </c>
      <c r="AH1933" s="14" t="str">
        <f aca="false">B1933&amp;"|"&amp;C1933&amp;"|"&amp;D1933&amp;"|"&amp;E1933&amp;"|"&amp;F1933&amp;"|"&amp;G1933&amp;"|"&amp;H1933&amp;"|"&amp;I1933&amp;"|"&amp;J1933&amp;"|"&amp;K1933&amp;"|"&amp;L1933&amp;"|"&amp;M1933&amp;"|"&amp;N1933&amp;"|"&amp;O1933&amp;"|"&amp;P1933&amp;"|"&amp;Q1933&amp;"|"&amp;R1933&amp;"|"&amp;S1933&amp;"|"&amp;T1933&amp;"|"&amp;U1933&amp;"|"&amp;V1933&amp;"|"&amp;W1933&amp;"|"&amp;X1933&amp;"|"&amp;Y1933&amp;"|"&amp;Z1933&amp;"|"&amp;AA1933&amp;"|"&amp;AB1933&amp;"|"&amp;AC1933&amp;"|"&amp;AD1933&amp;"|"&amp;AE1933&amp;"|"&amp;AF1933&amp;"|"&amp;AG1933</f>
        <v>City Hotel|1|193|2016|June|26|20|1|2|2|0|0|BB|PRT|Offline TA/TO|TA/TO|0|0|0|A|A|0|Non Refund|162||39|Transient|120|0|0|Canceled|42387</v>
      </c>
      <c r="AI1933" s="14" t="str">
        <f aca="false">IF(COUNTIF($AH$4:$AH$2603,AH1933)&gt;1,"Duplicate","Unique")</f>
        <v>Duplicate</v>
      </c>
      <c r="AJ1933" s="14" t="str">
        <f aca="false">IF(COUNTBLANK(B1933:AG1933)&gt;0,"Missing ("&amp;COUNTBLANK(B1933:AG1933)&amp;")","Complete")</f>
        <v>Missing (1)</v>
      </c>
    </row>
    <row r="1934" customFormat="false" ht="15" hidden="false" customHeight="false" outlineLevel="0" collapsed="false">
      <c r="A1934" s="0" t="n">
        <v>1931</v>
      </c>
      <c r="B1934" s="0" t="s">
        <v>90</v>
      </c>
      <c r="C1934" s="0" t="n">
        <v>0</v>
      </c>
      <c r="D1934" s="0" t="n">
        <v>28</v>
      </c>
      <c r="E1934" s="0" t="n">
        <v>2017</v>
      </c>
      <c r="F1934" s="0" t="s">
        <v>121</v>
      </c>
      <c r="G1934" s="0" t="n">
        <v>20</v>
      </c>
      <c r="H1934" s="0" t="n">
        <v>16</v>
      </c>
      <c r="I1934" s="0" t="n">
        <v>0</v>
      </c>
      <c r="J1934" s="0" t="n">
        <v>3</v>
      </c>
      <c r="K1934" s="0" t="n">
        <v>2</v>
      </c>
      <c r="L1934" s="0" t="n">
        <v>0</v>
      </c>
      <c r="M1934" s="0" t="n">
        <v>0</v>
      </c>
      <c r="N1934" s="0" t="s">
        <v>82</v>
      </c>
      <c r="O1934" s="0" t="s">
        <v>147</v>
      </c>
      <c r="P1934" s="0" t="s">
        <v>93</v>
      </c>
      <c r="Q1934" s="0" t="s">
        <v>94</v>
      </c>
      <c r="R1934" s="0" t="n">
        <v>0</v>
      </c>
      <c r="S1934" s="0" t="n">
        <v>0</v>
      </c>
      <c r="T1934" s="0" t="n">
        <v>0</v>
      </c>
      <c r="U1934" s="0" t="s">
        <v>109</v>
      </c>
      <c r="V1934" s="0" t="s">
        <v>109</v>
      </c>
      <c r="W1934" s="0" t="n">
        <v>0</v>
      </c>
      <c r="X1934" s="0" t="s">
        <v>86</v>
      </c>
      <c r="Y1934" s="0" t="n">
        <v>7</v>
      </c>
      <c r="AA1934" s="0" t="n">
        <v>0</v>
      </c>
      <c r="AB1934" s="0" t="s">
        <v>87</v>
      </c>
      <c r="AC1934" s="0" t="n">
        <v>141.33</v>
      </c>
      <c r="AD1934" s="0" t="n">
        <v>0</v>
      </c>
      <c r="AE1934" s="0" t="n">
        <v>2</v>
      </c>
      <c r="AF1934" s="0" t="s">
        <v>88</v>
      </c>
      <c r="AG1934" s="13" t="n">
        <v>42874</v>
      </c>
      <c r="AH1934" s="0" t="str">
        <f aca="false">B1934&amp;"|"&amp;C1934&amp;"|"&amp;D1934&amp;"|"&amp;E1934&amp;"|"&amp;F1934&amp;"|"&amp;G1934&amp;"|"&amp;H1934&amp;"|"&amp;I1934&amp;"|"&amp;J1934&amp;"|"&amp;K1934&amp;"|"&amp;L1934&amp;"|"&amp;M1934&amp;"|"&amp;N1934&amp;"|"&amp;O1934&amp;"|"&amp;P1934&amp;"|"&amp;Q1934&amp;"|"&amp;R1934&amp;"|"&amp;S1934&amp;"|"&amp;T1934&amp;"|"&amp;U1934&amp;"|"&amp;V1934&amp;"|"&amp;W1934&amp;"|"&amp;X1934&amp;"|"&amp;Y1934&amp;"|"&amp;Z1934&amp;"|"&amp;AA1934&amp;"|"&amp;AB1934&amp;"|"&amp;AC1934&amp;"|"&amp;AD1934&amp;"|"&amp;AE1934&amp;"|"&amp;AF1934&amp;"|"&amp;AG1934</f>
        <v>City Hotel|0|28|2017|May|20|16|0|3|2|0|0|BB|IRL|Online TA|TA/TO|0|0|0|D|D|0|No Deposit|7||0|Transient|141.33|0|2|Check-Out|42874</v>
      </c>
      <c r="AI1934" s="0" t="str">
        <f aca="false">IF(COUNTIF($AH$4:$AH$2603,AH1934)&gt;1,"Duplicate","Unique")</f>
        <v>Unique</v>
      </c>
      <c r="AJ1934" s="0" t="str">
        <f aca="false">IF(COUNTBLANK(B1934:AG1934)&gt;0,"Missing ("&amp;COUNTBLANK(B1934:AG1934)&amp;")","Complete")</f>
        <v>Missing (1)</v>
      </c>
    </row>
    <row r="1935" customFormat="false" ht="15" hidden="false" customHeight="false" outlineLevel="0" collapsed="false">
      <c r="A1935" s="14" t="n">
        <v>1932</v>
      </c>
      <c r="B1935" s="14" t="s">
        <v>90</v>
      </c>
      <c r="C1935" s="14" t="n">
        <v>0</v>
      </c>
      <c r="D1935" s="14" t="n">
        <v>7</v>
      </c>
      <c r="E1935" s="14" t="n">
        <v>2015</v>
      </c>
      <c r="F1935" s="14" t="s">
        <v>119</v>
      </c>
      <c r="G1935" s="14" t="n">
        <v>36</v>
      </c>
      <c r="H1935" s="14" t="n">
        <v>31</v>
      </c>
      <c r="I1935" s="14" t="n">
        <v>1</v>
      </c>
      <c r="J1935" s="14" t="n">
        <v>2</v>
      </c>
      <c r="K1935" s="14" t="n">
        <v>1</v>
      </c>
      <c r="L1935" s="14" t="n">
        <v>0</v>
      </c>
      <c r="M1935" s="14" t="n">
        <v>0</v>
      </c>
      <c r="N1935" s="14" t="s">
        <v>112</v>
      </c>
      <c r="O1935" s="14" t="s">
        <v>152</v>
      </c>
      <c r="P1935" s="14" t="s">
        <v>116</v>
      </c>
      <c r="Q1935" s="14" t="s">
        <v>94</v>
      </c>
      <c r="R1935" s="14" t="n">
        <v>0</v>
      </c>
      <c r="S1935" s="14" t="n">
        <v>0</v>
      </c>
      <c r="T1935" s="14" t="n">
        <v>0</v>
      </c>
      <c r="U1935" s="14" t="s">
        <v>95</v>
      </c>
      <c r="V1935" s="14" t="s">
        <v>95</v>
      </c>
      <c r="W1935" s="14" t="n">
        <v>0</v>
      </c>
      <c r="X1935" s="14" t="s">
        <v>86</v>
      </c>
      <c r="Y1935" s="14" t="n">
        <v>1</v>
      </c>
      <c r="Z1935" s="14"/>
      <c r="AA1935" s="14" t="n">
        <v>0</v>
      </c>
      <c r="AB1935" s="14" t="s">
        <v>101</v>
      </c>
      <c r="AC1935" s="14" t="n">
        <v>60</v>
      </c>
      <c r="AD1935" s="14" t="n">
        <v>0</v>
      </c>
      <c r="AE1935" s="14" t="n">
        <v>0</v>
      </c>
      <c r="AF1935" s="14" t="s">
        <v>88</v>
      </c>
      <c r="AG1935" s="15" t="n">
        <v>42250</v>
      </c>
      <c r="AH1935" s="14" t="str">
        <f aca="false">B1935&amp;"|"&amp;C1935&amp;"|"&amp;D1935&amp;"|"&amp;E1935&amp;"|"&amp;F1935&amp;"|"&amp;G1935&amp;"|"&amp;H1935&amp;"|"&amp;I1935&amp;"|"&amp;J1935&amp;"|"&amp;K1935&amp;"|"&amp;L1935&amp;"|"&amp;M1935&amp;"|"&amp;N1935&amp;"|"&amp;O1935&amp;"|"&amp;P1935&amp;"|"&amp;Q1935&amp;"|"&amp;R1935&amp;"|"&amp;S1935&amp;"|"&amp;T1935&amp;"|"&amp;U1935&amp;"|"&amp;V1935&amp;"|"&amp;W1935&amp;"|"&amp;X1935&amp;"|"&amp;Y1935&amp;"|"&amp;Z1935&amp;"|"&amp;AA1935&amp;"|"&amp;AB1935&amp;"|"&amp;AC1935&amp;"|"&amp;AD1935&amp;"|"&amp;AE1935&amp;"|"&amp;AF1935&amp;"|"&amp;AG1935</f>
        <v>City Hotel|0|7|2015|August|36|31|1|2|1|0|0|HB|ISR|Groups|TA/TO|0|0|0|A|A|0|No Deposit|1||0|Transient-Party|60|0|0|Check-Out|42250</v>
      </c>
      <c r="AI1935" s="14" t="str">
        <f aca="false">IF(COUNTIF($AH$4:$AH$2603,AH1935)&gt;1,"Duplicate","Unique")</f>
        <v>Unique</v>
      </c>
      <c r="AJ1935" s="14" t="str">
        <f aca="false">IF(COUNTBLANK(B1935:AG1935)&gt;0,"Missing ("&amp;COUNTBLANK(B1935:AG1935)&amp;")","Complete")</f>
        <v>Missing (1)</v>
      </c>
    </row>
    <row r="1936" customFormat="false" ht="15" hidden="false" customHeight="false" outlineLevel="0" collapsed="false">
      <c r="A1936" s="0" t="n">
        <v>1933</v>
      </c>
      <c r="B1936" s="0" t="s">
        <v>80</v>
      </c>
      <c r="C1936" s="0" t="n">
        <v>0</v>
      </c>
      <c r="D1936" s="0" t="n">
        <v>21</v>
      </c>
      <c r="E1936" s="0" t="n">
        <v>2016</v>
      </c>
      <c r="F1936" s="0" t="s">
        <v>103</v>
      </c>
      <c r="G1936" s="0" t="n">
        <v>11</v>
      </c>
      <c r="H1936" s="0" t="n">
        <v>12</v>
      </c>
      <c r="I1936" s="0" t="n">
        <v>0</v>
      </c>
      <c r="J1936" s="0" t="n">
        <v>1</v>
      </c>
      <c r="K1936" s="0" t="n">
        <v>2</v>
      </c>
      <c r="L1936" s="0" t="n">
        <v>0</v>
      </c>
      <c r="M1936" s="0" t="n">
        <v>0</v>
      </c>
      <c r="N1936" s="0" t="s">
        <v>82</v>
      </c>
      <c r="O1936" s="0" t="s">
        <v>92</v>
      </c>
      <c r="P1936" s="0" t="s">
        <v>84</v>
      </c>
      <c r="Q1936" s="0" t="s">
        <v>84</v>
      </c>
      <c r="R1936" s="0" t="n">
        <v>0</v>
      </c>
      <c r="S1936" s="0" t="n">
        <v>0</v>
      </c>
      <c r="T1936" s="0" t="n">
        <v>0</v>
      </c>
      <c r="U1936" s="0" t="s">
        <v>95</v>
      </c>
      <c r="V1936" s="0" t="s">
        <v>95</v>
      </c>
      <c r="W1936" s="0" t="n">
        <v>0</v>
      </c>
      <c r="X1936" s="0" t="s">
        <v>86</v>
      </c>
      <c r="AA1936" s="0" t="n">
        <v>0</v>
      </c>
      <c r="AB1936" s="0" t="s">
        <v>87</v>
      </c>
      <c r="AC1936" s="0" t="n">
        <v>56</v>
      </c>
      <c r="AD1936" s="0" t="n">
        <v>0</v>
      </c>
      <c r="AE1936" s="0" t="n">
        <v>1</v>
      </c>
      <c r="AF1936" s="0" t="s">
        <v>88</v>
      </c>
      <c r="AG1936" s="13" t="n">
        <v>42442</v>
      </c>
      <c r="AH1936" s="0" t="str">
        <f aca="false">B1936&amp;"|"&amp;C1936&amp;"|"&amp;D1936&amp;"|"&amp;E1936&amp;"|"&amp;F1936&amp;"|"&amp;G1936&amp;"|"&amp;H1936&amp;"|"&amp;I1936&amp;"|"&amp;J1936&amp;"|"&amp;K1936&amp;"|"&amp;L1936&amp;"|"&amp;M1936&amp;"|"&amp;N1936&amp;"|"&amp;O1936&amp;"|"&amp;P1936&amp;"|"&amp;Q1936&amp;"|"&amp;R1936&amp;"|"&amp;S1936&amp;"|"&amp;T1936&amp;"|"&amp;U1936&amp;"|"&amp;V1936&amp;"|"&amp;W1936&amp;"|"&amp;X1936&amp;"|"&amp;Y1936&amp;"|"&amp;Z1936&amp;"|"&amp;AA1936&amp;"|"&amp;AB1936&amp;"|"&amp;AC1936&amp;"|"&amp;AD1936&amp;"|"&amp;AE1936&amp;"|"&amp;AF1936&amp;"|"&amp;AG1936</f>
        <v>Resort Hotel|0|21|2016|March|11|12|0|1|2|0|0|BB|PRT|Direct|Direct|0|0|0|A|A|0|No Deposit|||0|Transient|56|0|1|Check-Out|42442</v>
      </c>
      <c r="AI1936" s="0" t="str">
        <f aca="false">IF(COUNTIF($AH$4:$AH$2603,AH1936)&gt;1,"Duplicate","Unique")</f>
        <v>Unique</v>
      </c>
      <c r="AJ1936" s="0" t="str">
        <f aca="false">IF(COUNTBLANK(B1936:AG1936)&gt;0,"Missing ("&amp;COUNTBLANK(B1936:AG1936)&amp;")","Complete")</f>
        <v>Missing (2)</v>
      </c>
    </row>
    <row r="1937" customFormat="false" ht="15" hidden="false" customHeight="false" outlineLevel="0" collapsed="false">
      <c r="A1937" s="14" t="n">
        <v>1934</v>
      </c>
      <c r="B1937" s="14" t="s">
        <v>90</v>
      </c>
      <c r="C1937" s="14" t="n">
        <v>0</v>
      </c>
      <c r="D1937" s="14" t="n">
        <v>178</v>
      </c>
      <c r="E1937" s="14" t="n">
        <v>2017</v>
      </c>
      <c r="F1937" s="14" t="s">
        <v>119</v>
      </c>
      <c r="G1937" s="14" t="n">
        <v>34</v>
      </c>
      <c r="H1937" s="14" t="n">
        <v>22</v>
      </c>
      <c r="I1937" s="14" t="n">
        <v>0</v>
      </c>
      <c r="J1937" s="14" t="n">
        <v>4</v>
      </c>
      <c r="K1937" s="14" t="n">
        <v>3</v>
      </c>
      <c r="L1937" s="14" t="n">
        <v>0</v>
      </c>
      <c r="M1937" s="14" t="n">
        <v>0</v>
      </c>
      <c r="N1937" s="14" t="s">
        <v>82</v>
      </c>
      <c r="O1937" s="14" t="s">
        <v>167</v>
      </c>
      <c r="P1937" s="14" t="s">
        <v>93</v>
      </c>
      <c r="Q1937" s="14" t="s">
        <v>94</v>
      </c>
      <c r="R1937" s="14" t="n">
        <v>0</v>
      </c>
      <c r="S1937" s="14" t="n">
        <v>0</v>
      </c>
      <c r="T1937" s="14" t="n">
        <v>0</v>
      </c>
      <c r="U1937" s="14" t="s">
        <v>109</v>
      </c>
      <c r="V1937" s="14" t="s">
        <v>109</v>
      </c>
      <c r="W1937" s="14" t="n">
        <v>0</v>
      </c>
      <c r="X1937" s="14" t="s">
        <v>86</v>
      </c>
      <c r="Y1937" s="14" t="n">
        <v>9</v>
      </c>
      <c r="Z1937" s="14"/>
      <c r="AA1937" s="14" t="n">
        <v>0</v>
      </c>
      <c r="AB1937" s="14" t="s">
        <v>87</v>
      </c>
      <c r="AC1937" s="14" t="n">
        <v>162</v>
      </c>
      <c r="AD1937" s="14" t="n">
        <v>0</v>
      </c>
      <c r="AE1937" s="14" t="n">
        <v>2</v>
      </c>
      <c r="AF1937" s="14" t="s">
        <v>88</v>
      </c>
      <c r="AG1937" s="15" t="n">
        <v>42973</v>
      </c>
      <c r="AH1937" s="14" t="str">
        <f aca="false">B1937&amp;"|"&amp;C1937&amp;"|"&amp;D1937&amp;"|"&amp;E1937&amp;"|"&amp;F1937&amp;"|"&amp;G1937&amp;"|"&amp;H1937&amp;"|"&amp;I1937&amp;"|"&amp;J1937&amp;"|"&amp;K1937&amp;"|"&amp;L1937&amp;"|"&amp;M1937&amp;"|"&amp;N1937&amp;"|"&amp;O1937&amp;"|"&amp;P1937&amp;"|"&amp;Q1937&amp;"|"&amp;R1937&amp;"|"&amp;S1937&amp;"|"&amp;T1937&amp;"|"&amp;U1937&amp;"|"&amp;V1937&amp;"|"&amp;W1937&amp;"|"&amp;X1937&amp;"|"&amp;Y1937&amp;"|"&amp;Z1937&amp;"|"&amp;AA1937&amp;"|"&amp;AB1937&amp;"|"&amp;AC1937&amp;"|"&amp;AD1937&amp;"|"&amp;AE1937&amp;"|"&amp;AF1937&amp;"|"&amp;AG1937</f>
        <v>City Hotel|0|178|2017|August|34|22|0|4|3|0|0|BB|POL|Online TA|TA/TO|0|0|0|D|D|0|No Deposit|9||0|Transient|162|0|2|Check-Out|42973</v>
      </c>
      <c r="AI1937" s="14" t="str">
        <f aca="false">IF(COUNTIF($AH$4:$AH$2603,AH1937)&gt;1,"Duplicate","Unique")</f>
        <v>Unique</v>
      </c>
      <c r="AJ1937" s="14" t="str">
        <f aca="false">IF(COUNTBLANK(B1937:AG1937)&gt;0,"Missing ("&amp;COUNTBLANK(B1937:AG1937)&amp;")","Complete")</f>
        <v>Missing (1)</v>
      </c>
    </row>
    <row r="1938" customFormat="false" ht="15" hidden="false" customHeight="false" outlineLevel="0" collapsed="false">
      <c r="A1938" s="0" t="n">
        <v>1935</v>
      </c>
      <c r="B1938" s="0" t="s">
        <v>80</v>
      </c>
      <c r="C1938" s="0" t="n">
        <v>1</v>
      </c>
      <c r="D1938" s="0" t="n">
        <v>129</v>
      </c>
      <c r="E1938" s="0" t="n">
        <v>2015</v>
      </c>
      <c r="F1938" s="0" t="s">
        <v>113</v>
      </c>
      <c r="G1938" s="0" t="n">
        <v>47</v>
      </c>
      <c r="H1938" s="0" t="n">
        <v>20</v>
      </c>
      <c r="I1938" s="0" t="n">
        <v>1</v>
      </c>
      <c r="J1938" s="0" t="n">
        <v>2</v>
      </c>
      <c r="K1938" s="0" t="n">
        <v>1</v>
      </c>
      <c r="L1938" s="0" t="n">
        <v>0</v>
      </c>
      <c r="M1938" s="0" t="n">
        <v>0</v>
      </c>
      <c r="N1938" s="0" t="s">
        <v>112</v>
      </c>
      <c r="O1938" s="0" t="s">
        <v>92</v>
      </c>
      <c r="P1938" s="0" t="s">
        <v>99</v>
      </c>
      <c r="Q1938" s="0" t="s">
        <v>94</v>
      </c>
      <c r="R1938" s="0" t="n">
        <v>0</v>
      </c>
      <c r="S1938" s="0" t="n">
        <v>0</v>
      </c>
      <c r="T1938" s="0" t="n">
        <v>0</v>
      </c>
      <c r="U1938" s="0" t="s">
        <v>95</v>
      </c>
      <c r="V1938" s="0" t="s">
        <v>95</v>
      </c>
      <c r="W1938" s="0" t="n">
        <v>1</v>
      </c>
      <c r="X1938" s="0" t="s">
        <v>86</v>
      </c>
      <c r="Y1938" s="0" t="n">
        <v>177</v>
      </c>
      <c r="AA1938" s="0" t="n">
        <v>0</v>
      </c>
      <c r="AB1938" s="0" t="s">
        <v>87</v>
      </c>
      <c r="AC1938" s="0" t="n">
        <v>22.5</v>
      </c>
      <c r="AD1938" s="0" t="n">
        <v>0</v>
      </c>
      <c r="AE1938" s="0" t="n">
        <v>0</v>
      </c>
      <c r="AF1938" s="0" t="s">
        <v>96</v>
      </c>
      <c r="AG1938" s="13" t="n">
        <v>42264</v>
      </c>
      <c r="AH1938" s="0" t="str">
        <f aca="false">B1938&amp;"|"&amp;C1938&amp;"|"&amp;D1938&amp;"|"&amp;E1938&amp;"|"&amp;F1938&amp;"|"&amp;G1938&amp;"|"&amp;H1938&amp;"|"&amp;I1938&amp;"|"&amp;J1938&amp;"|"&amp;K1938&amp;"|"&amp;L1938&amp;"|"&amp;M1938&amp;"|"&amp;N1938&amp;"|"&amp;O1938&amp;"|"&amp;P1938&amp;"|"&amp;Q1938&amp;"|"&amp;R1938&amp;"|"&amp;S1938&amp;"|"&amp;T1938&amp;"|"&amp;U1938&amp;"|"&amp;V1938&amp;"|"&amp;W1938&amp;"|"&amp;X1938&amp;"|"&amp;Y1938&amp;"|"&amp;Z1938&amp;"|"&amp;AA1938&amp;"|"&amp;AB1938&amp;"|"&amp;AC1938&amp;"|"&amp;AD1938&amp;"|"&amp;AE1938&amp;"|"&amp;AF1938&amp;"|"&amp;AG1938</f>
        <v>Resort Hotel|1|129|2015|November|47|20|1|2|1|0|0|HB|PRT|Offline TA/TO|TA/TO|0|0|0|A|A|1|No Deposit|177||0|Transient|22.5|0|0|Canceled|42264</v>
      </c>
      <c r="AI1938" s="0" t="str">
        <f aca="false">IF(COUNTIF($AH$4:$AH$2603,AH1938)&gt;1,"Duplicate","Unique")</f>
        <v>Unique</v>
      </c>
      <c r="AJ1938" s="0" t="str">
        <f aca="false">IF(COUNTBLANK(B1938:AG1938)&gt;0,"Missing ("&amp;COUNTBLANK(B1938:AG1938)&amp;")","Complete")</f>
        <v>Missing (1)</v>
      </c>
    </row>
    <row r="1939" customFormat="false" ht="15" hidden="false" customHeight="false" outlineLevel="0" collapsed="false">
      <c r="A1939" s="14" t="n">
        <v>1936</v>
      </c>
      <c r="B1939" s="14" t="s">
        <v>80</v>
      </c>
      <c r="C1939" s="14" t="n">
        <v>0</v>
      </c>
      <c r="D1939" s="14" t="n">
        <v>73</v>
      </c>
      <c r="E1939" s="14" t="n">
        <v>2015</v>
      </c>
      <c r="F1939" s="14" t="s">
        <v>91</v>
      </c>
      <c r="G1939" s="14" t="n">
        <v>31</v>
      </c>
      <c r="H1939" s="14" t="n">
        <v>26</v>
      </c>
      <c r="I1939" s="14" t="n">
        <v>2</v>
      </c>
      <c r="J1939" s="14" t="n">
        <v>3</v>
      </c>
      <c r="K1939" s="14" t="n">
        <v>3</v>
      </c>
      <c r="L1939" s="14" t="n">
        <v>0</v>
      </c>
      <c r="M1939" s="14" t="n">
        <v>0</v>
      </c>
      <c r="N1939" s="14" t="s">
        <v>112</v>
      </c>
      <c r="O1939" s="14" t="s">
        <v>92</v>
      </c>
      <c r="P1939" s="14" t="s">
        <v>84</v>
      </c>
      <c r="Q1939" s="14" t="s">
        <v>84</v>
      </c>
      <c r="R1939" s="14" t="n">
        <v>0</v>
      </c>
      <c r="S1939" s="14" t="n">
        <v>0</v>
      </c>
      <c r="T1939" s="14" t="n">
        <v>0</v>
      </c>
      <c r="U1939" s="14" t="s">
        <v>124</v>
      </c>
      <c r="V1939" s="14" t="s">
        <v>124</v>
      </c>
      <c r="W1939" s="14" t="n">
        <v>0</v>
      </c>
      <c r="X1939" s="14" t="s">
        <v>86</v>
      </c>
      <c r="Y1939" s="14" t="n">
        <v>250</v>
      </c>
      <c r="Z1939" s="14"/>
      <c r="AA1939" s="14" t="n">
        <v>0</v>
      </c>
      <c r="AB1939" s="14" t="s">
        <v>87</v>
      </c>
      <c r="AC1939" s="14" t="n">
        <v>209</v>
      </c>
      <c r="AD1939" s="14" t="n">
        <v>0</v>
      </c>
      <c r="AE1939" s="14" t="n">
        <v>1</v>
      </c>
      <c r="AF1939" s="14" t="s">
        <v>88</v>
      </c>
      <c r="AG1939" s="15" t="n">
        <v>42216</v>
      </c>
      <c r="AH1939" s="14" t="str">
        <f aca="false">B1939&amp;"|"&amp;C1939&amp;"|"&amp;D1939&amp;"|"&amp;E1939&amp;"|"&amp;F1939&amp;"|"&amp;G1939&amp;"|"&amp;H1939&amp;"|"&amp;I1939&amp;"|"&amp;J1939&amp;"|"&amp;K1939&amp;"|"&amp;L1939&amp;"|"&amp;M1939&amp;"|"&amp;N1939&amp;"|"&amp;O1939&amp;"|"&amp;P1939&amp;"|"&amp;Q1939&amp;"|"&amp;R1939&amp;"|"&amp;S1939&amp;"|"&amp;T1939&amp;"|"&amp;U1939&amp;"|"&amp;V1939&amp;"|"&amp;W1939&amp;"|"&amp;X1939&amp;"|"&amp;Y1939&amp;"|"&amp;Z1939&amp;"|"&amp;AA1939&amp;"|"&amp;AB1939&amp;"|"&amp;AC1939&amp;"|"&amp;AD1939&amp;"|"&amp;AE1939&amp;"|"&amp;AF1939&amp;"|"&amp;AG1939</f>
        <v>Resort Hotel|0|73|2015|July|31|26|2|3|3|0|0|HB|PRT|Direct|Direct|0|0|0|E|E|0|No Deposit|250||0|Transient|209|0|1|Check-Out|42216</v>
      </c>
      <c r="AI1939" s="14" t="str">
        <f aca="false">IF(COUNTIF($AH$4:$AH$2603,AH1939)&gt;1,"Duplicate","Unique")</f>
        <v>Unique</v>
      </c>
      <c r="AJ1939" s="14" t="str">
        <f aca="false">IF(COUNTBLANK(B1939:AG1939)&gt;0,"Missing ("&amp;COUNTBLANK(B1939:AG1939)&amp;")","Complete")</f>
        <v>Missing (1)</v>
      </c>
    </row>
    <row r="1940" customFormat="false" ht="15" hidden="false" customHeight="false" outlineLevel="0" collapsed="false">
      <c r="A1940" s="0" t="n">
        <v>1937</v>
      </c>
      <c r="B1940" s="0" t="s">
        <v>90</v>
      </c>
      <c r="C1940" s="0" t="n">
        <v>0</v>
      </c>
      <c r="D1940" s="0" t="n">
        <v>0</v>
      </c>
      <c r="E1940" s="0" t="n">
        <v>2015</v>
      </c>
      <c r="F1940" s="0" t="s">
        <v>119</v>
      </c>
      <c r="G1940" s="0" t="n">
        <v>32</v>
      </c>
      <c r="H1940" s="0" t="n">
        <v>6</v>
      </c>
      <c r="I1940" s="0" t="n">
        <v>0</v>
      </c>
      <c r="J1940" s="0" t="n">
        <v>1</v>
      </c>
      <c r="K1940" s="0" t="n">
        <v>2</v>
      </c>
      <c r="L1940" s="0" t="n">
        <v>0</v>
      </c>
      <c r="M1940" s="0" t="n">
        <v>0</v>
      </c>
      <c r="N1940" s="0" t="s">
        <v>82</v>
      </c>
      <c r="O1940" s="0" t="s">
        <v>92</v>
      </c>
      <c r="P1940" s="0" t="s">
        <v>93</v>
      </c>
      <c r="Q1940" s="0" t="s">
        <v>94</v>
      </c>
      <c r="R1940" s="0" t="n">
        <v>0</v>
      </c>
      <c r="S1940" s="0" t="n">
        <v>0</v>
      </c>
      <c r="T1940" s="0" t="n">
        <v>0</v>
      </c>
      <c r="U1940" s="0" t="s">
        <v>95</v>
      </c>
      <c r="V1940" s="0" t="s">
        <v>138</v>
      </c>
      <c r="W1940" s="0" t="n">
        <v>1</v>
      </c>
      <c r="X1940" s="0" t="s">
        <v>86</v>
      </c>
      <c r="Z1940" s="0" t="n">
        <v>9</v>
      </c>
      <c r="AA1940" s="0" t="n">
        <v>0</v>
      </c>
      <c r="AB1940" s="0" t="s">
        <v>87</v>
      </c>
      <c r="AC1940" s="0" t="n">
        <v>81</v>
      </c>
      <c r="AD1940" s="0" t="n">
        <v>0</v>
      </c>
      <c r="AE1940" s="0" t="n">
        <v>0</v>
      </c>
      <c r="AF1940" s="0" t="s">
        <v>88</v>
      </c>
      <c r="AG1940" s="13" t="n">
        <v>42223</v>
      </c>
      <c r="AH1940" s="0" t="str">
        <f aca="false">B1940&amp;"|"&amp;C1940&amp;"|"&amp;D1940&amp;"|"&amp;E1940&amp;"|"&amp;F1940&amp;"|"&amp;G1940&amp;"|"&amp;H1940&amp;"|"&amp;I1940&amp;"|"&amp;J1940&amp;"|"&amp;K1940&amp;"|"&amp;L1940&amp;"|"&amp;M1940&amp;"|"&amp;N1940&amp;"|"&amp;O1940&amp;"|"&amp;P1940&amp;"|"&amp;Q1940&amp;"|"&amp;R1940&amp;"|"&amp;S1940&amp;"|"&amp;T1940&amp;"|"&amp;U1940&amp;"|"&amp;V1940&amp;"|"&amp;W1940&amp;"|"&amp;X1940&amp;"|"&amp;Y1940&amp;"|"&amp;Z1940&amp;"|"&amp;AA1940&amp;"|"&amp;AB1940&amp;"|"&amp;AC1940&amp;"|"&amp;AD1940&amp;"|"&amp;AE1940&amp;"|"&amp;AF1940&amp;"|"&amp;AG1940</f>
        <v>City Hotel|0|0|2015|August|32|6|0|1|2|0|0|BB|PRT|Online TA|TA/TO|0|0|0|A|B|1|No Deposit||9|0|Transient|81|0|0|Check-Out|42223</v>
      </c>
      <c r="AI1940" s="0" t="str">
        <f aca="false">IF(COUNTIF($AH$4:$AH$2603,AH1940)&gt;1,"Duplicate","Unique")</f>
        <v>Unique</v>
      </c>
      <c r="AJ1940" s="0" t="str">
        <f aca="false">IF(COUNTBLANK(B1940:AG1940)&gt;0,"Missing ("&amp;COUNTBLANK(B1940:AG1940)&amp;")","Complete")</f>
        <v>Missing (1)</v>
      </c>
    </row>
    <row r="1941" customFormat="false" ht="15" hidden="false" customHeight="false" outlineLevel="0" collapsed="false">
      <c r="A1941" s="14" t="n">
        <v>1938</v>
      </c>
      <c r="B1941" s="14" t="s">
        <v>80</v>
      </c>
      <c r="C1941" s="14" t="n">
        <v>0</v>
      </c>
      <c r="D1941" s="14" t="n">
        <v>34</v>
      </c>
      <c r="E1941" s="14" t="n">
        <v>2017</v>
      </c>
      <c r="F1941" s="14" t="s">
        <v>119</v>
      </c>
      <c r="G1941" s="14" t="n">
        <v>34</v>
      </c>
      <c r="H1941" s="14" t="n">
        <v>24</v>
      </c>
      <c r="I1941" s="14" t="n">
        <v>2</v>
      </c>
      <c r="J1941" s="14" t="n">
        <v>5</v>
      </c>
      <c r="K1941" s="14" t="n">
        <v>2</v>
      </c>
      <c r="L1941" s="14" t="n">
        <v>0</v>
      </c>
      <c r="M1941" s="14" t="n">
        <v>0</v>
      </c>
      <c r="N1941" s="14" t="s">
        <v>82</v>
      </c>
      <c r="O1941" s="14" t="s">
        <v>92</v>
      </c>
      <c r="P1941" s="14" t="s">
        <v>84</v>
      </c>
      <c r="Q1941" s="14" t="s">
        <v>84</v>
      </c>
      <c r="R1941" s="14" t="n">
        <v>0</v>
      </c>
      <c r="S1941" s="14" t="n">
        <v>0</v>
      </c>
      <c r="T1941" s="14" t="n">
        <v>0</v>
      </c>
      <c r="U1941" s="14" t="s">
        <v>85</v>
      </c>
      <c r="V1941" s="14" t="s">
        <v>85</v>
      </c>
      <c r="W1941" s="14" t="n">
        <v>0</v>
      </c>
      <c r="X1941" s="14" t="s">
        <v>86</v>
      </c>
      <c r="Y1941" s="14"/>
      <c r="Z1941" s="14"/>
      <c r="AA1941" s="14" t="n">
        <v>0</v>
      </c>
      <c r="AB1941" s="14" t="s">
        <v>87</v>
      </c>
      <c r="AC1941" s="14" t="n">
        <v>256</v>
      </c>
      <c r="AD1941" s="14" t="n">
        <v>0</v>
      </c>
      <c r="AE1941" s="14" t="n">
        <v>3</v>
      </c>
      <c r="AF1941" s="14" t="s">
        <v>88</v>
      </c>
      <c r="AG1941" s="15" t="n">
        <v>42978</v>
      </c>
      <c r="AH1941" s="14" t="str">
        <f aca="false">B1941&amp;"|"&amp;C1941&amp;"|"&amp;D1941&amp;"|"&amp;E1941&amp;"|"&amp;F1941&amp;"|"&amp;G1941&amp;"|"&amp;H1941&amp;"|"&amp;I1941&amp;"|"&amp;J1941&amp;"|"&amp;K1941&amp;"|"&amp;L1941&amp;"|"&amp;M1941&amp;"|"&amp;N1941&amp;"|"&amp;O1941&amp;"|"&amp;P1941&amp;"|"&amp;Q1941&amp;"|"&amp;R1941&amp;"|"&amp;S1941&amp;"|"&amp;T1941&amp;"|"&amp;U1941&amp;"|"&amp;V1941&amp;"|"&amp;W1941&amp;"|"&amp;X1941&amp;"|"&amp;Y1941&amp;"|"&amp;Z1941&amp;"|"&amp;AA1941&amp;"|"&amp;AB1941&amp;"|"&amp;AC1941&amp;"|"&amp;AD1941&amp;"|"&amp;AE1941&amp;"|"&amp;AF1941&amp;"|"&amp;AG1941</f>
        <v>Resort Hotel|0|34|2017|August|34|24|2|5|2|0|0|BB|PRT|Direct|Direct|0|0|0|F|F|0|No Deposit|||0|Transient|256|0|3|Check-Out|42978</v>
      </c>
      <c r="AI1941" s="14" t="str">
        <f aca="false">IF(COUNTIF($AH$4:$AH$2603,AH1941)&gt;1,"Duplicate","Unique")</f>
        <v>Unique</v>
      </c>
      <c r="AJ1941" s="14" t="str">
        <f aca="false">IF(COUNTBLANK(B1941:AG1941)&gt;0,"Missing ("&amp;COUNTBLANK(B1941:AG1941)&amp;")","Complete")</f>
        <v>Missing (2)</v>
      </c>
    </row>
    <row r="1942" customFormat="false" ht="15" hidden="false" customHeight="false" outlineLevel="0" collapsed="false">
      <c r="A1942" s="0" t="n">
        <v>1939</v>
      </c>
      <c r="B1942" s="0" t="s">
        <v>90</v>
      </c>
      <c r="C1942" s="0" t="n">
        <v>1</v>
      </c>
      <c r="D1942" s="0" t="n">
        <v>112</v>
      </c>
      <c r="E1942" s="0" t="n">
        <v>2016</v>
      </c>
      <c r="F1942" s="0" t="s">
        <v>135</v>
      </c>
      <c r="G1942" s="0" t="n">
        <v>23</v>
      </c>
      <c r="H1942" s="0" t="n">
        <v>2</v>
      </c>
      <c r="I1942" s="0" t="n">
        <v>0</v>
      </c>
      <c r="J1942" s="0" t="n">
        <v>3</v>
      </c>
      <c r="K1942" s="0" t="n">
        <v>2</v>
      </c>
      <c r="L1942" s="0" t="n">
        <v>0</v>
      </c>
      <c r="M1942" s="0" t="n">
        <v>0</v>
      </c>
      <c r="N1942" s="0" t="s">
        <v>82</v>
      </c>
      <c r="O1942" s="0" t="s">
        <v>92</v>
      </c>
      <c r="P1942" s="0" t="s">
        <v>99</v>
      </c>
      <c r="Q1942" s="0" t="s">
        <v>94</v>
      </c>
      <c r="R1942" s="0" t="n">
        <v>0</v>
      </c>
      <c r="S1942" s="0" t="n">
        <v>0</v>
      </c>
      <c r="T1942" s="0" t="n">
        <v>0</v>
      </c>
      <c r="U1942" s="0" t="s">
        <v>95</v>
      </c>
      <c r="V1942" s="0" t="s">
        <v>95</v>
      </c>
      <c r="W1942" s="0" t="n">
        <v>0</v>
      </c>
      <c r="X1942" s="0" t="s">
        <v>86</v>
      </c>
      <c r="Y1942" s="0" t="n">
        <v>192</v>
      </c>
      <c r="AA1942" s="0" t="n">
        <v>0</v>
      </c>
      <c r="AB1942" s="0" t="s">
        <v>101</v>
      </c>
      <c r="AC1942" s="0" t="n">
        <v>120</v>
      </c>
      <c r="AD1942" s="0" t="n">
        <v>0</v>
      </c>
      <c r="AE1942" s="0" t="n">
        <v>1</v>
      </c>
      <c r="AF1942" s="0" t="s">
        <v>141</v>
      </c>
      <c r="AG1942" s="13" t="n">
        <v>42523</v>
      </c>
      <c r="AH1942" s="0" t="str">
        <f aca="false">B1942&amp;"|"&amp;C1942&amp;"|"&amp;D1942&amp;"|"&amp;E1942&amp;"|"&amp;F1942&amp;"|"&amp;G1942&amp;"|"&amp;H1942&amp;"|"&amp;I1942&amp;"|"&amp;J1942&amp;"|"&amp;K1942&amp;"|"&amp;L1942&amp;"|"&amp;M1942&amp;"|"&amp;N1942&amp;"|"&amp;O1942&amp;"|"&amp;P1942&amp;"|"&amp;Q1942&amp;"|"&amp;R1942&amp;"|"&amp;S1942&amp;"|"&amp;T1942&amp;"|"&amp;U1942&amp;"|"&amp;V1942&amp;"|"&amp;W1942&amp;"|"&amp;X1942&amp;"|"&amp;Y1942&amp;"|"&amp;Z1942&amp;"|"&amp;AA1942&amp;"|"&amp;AB1942&amp;"|"&amp;AC1942&amp;"|"&amp;AD1942&amp;"|"&amp;AE1942&amp;"|"&amp;AF1942&amp;"|"&amp;AG1942</f>
        <v>City Hotel|1|112|2016|June|23|2|0|3|2|0|0|BB|PRT|Offline TA/TO|TA/TO|0|0|0|A|A|0|No Deposit|192||0|Transient-Party|120|0|1|No-Show|42523</v>
      </c>
      <c r="AI1942" s="0" t="str">
        <f aca="false">IF(COUNTIF($AH$4:$AH$2603,AH1942)&gt;1,"Duplicate","Unique")</f>
        <v>Unique</v>
      </c>
      <c r="AJ1942" s="0" t="str">
        <f aca="false">IF(COUNTBLANK(B1942:AG1942)&gt;0,"Missing ("&amp;COUNTBLANK(B1942:AG1942)&amp;")","Complete")</f>
        <v>Missing (1)</v>
      </c>
    </row>
    <row r="1943" customFormat="false" ht="15" hidden="false" customHeight="false" outlineLevel="0" collapsed="false">
      <c r="A1943" s="14" t="n">
        <v>1940</v>
      </c>
      <c r="B1943" s="14" t="s">
        <v>80</v>
      </c>
      <c r="C1943" s="14" t="n">
        <v>0</v>
      </c>
      <c r="D1943" s="14" t="n">
        <v>9</v>
      </c>
      <c r="E1943" s="14" t="n">
        <v>2016</v>
      </c>
      <c r="F1943" s="14" t="s">
        <v>114</v>
      </c>
      <c r="G1943" s="14" t="n">
        <v>39</v>
      </c>
      <c r="H1943" s="14" t="n">
        <v>18</v>
      </c>
      <c r="I1943" s="14" t="n">
        <v>1</v>
      </c>
      <c r="J1943" s="14" t="n">
        <v>0</v>
      </c>
      <c r="K1943" s="14" t="n">
        <v>2</v>
      </c>
      <c r="L1943" s="14" t="n">
        <v>0</v>
      </c>
      <c r="M1943" s="14" t="n">
        <v>0</v>
      </c>
      <c r="N1943" s="14" t="s">
        <v>82</v>
      </c>
      <c r="O1943" s="14" t="s">
        <v>83</v>
      </c>
      <c r="P1943" s="14" t="s">
        <v>116</v>
      </c>
      <c r="Q1943" s="14" t="s">
        <v>128</v>
      </c>
      <c r="R1943" s="14" t="n">
        <v>0</v>
      </c>
      <c r="S1943" s="14" t="n">
        <v>0</v>
      </c>
      <c r="T1943" s="14" t="n">
        <v>0</v>
      </c>
      <c r="U1943" s="14" t="s">
        <v>124</v>
      </c>
      <c r="V1943" s="14" t="s">
        <v>156</v>
      </c>
      <c r="W1943" s="14" t="n">
        <v>0</v>
      </c>
      <c r="X1943" s="14" t="s">
        <v>86</v>
      </c>
      <c r="Y1943" s="14" t="n">
        <v>223</v>
      </c>
      <c r="Z1943" s="14"/>
      <c r="AA1943" s="14" t="n">
        <v>0</v>
      </c>
      <c r="AB1943" s="14" t="s">
        <v>101</v>
      </c>
      <c r="AC1943" s="14" t="n">
        <v>90</v>
      </c>
      <c r="AD1943" s="14" t="n">
        <v>0</v>
      </c>
      <c r="AE1943" s="14" t="n">
        <v>0</v>
      </c>
      <c r="AF1943" s="14" t="s">
        <v>88</v>
      </c>
      <c r="AG1943" s="15" t="n">
        <v>42632</v>
      </c>
      <c r="AH1943" s="14" t="str">
        <f aca="false">B1943&amp;"|"&amp;C1943&amp;"|"&amp;D1943&amp;"|"&amp;E1943&amp;"|"&amp;F1943&amp;"|"&amp;G1943&amp;"|"&amp;H1943&amp;"|"&amp;I1943&amp;"|"&amp;J1943&amp;"|"&amp;K1943&amp;"|"&amp;L1943&amp;"|"&amp;M1943&amp;"|"&amp;N1943&amp;"|"&amp;O1943&amp;"|"&amp;P1943&amp;"|"&amp;Q1943&amp;"|"&amp;R1943&amp;"|"&amp;S1943&amp;"|"&amp;T1943&amp;"|"&amp;U1943&amp;"|"&amp;V1943&amp;"|"&amp;W1943&amp;"|"&amp;X1943&amp;"|"&amp;Y1943&amp;"|"&amp;Z1943&amp;"|"&amp;AA1943&amp;"|"&amp;AB1943&amp;"|"&amp;AC1943&amp;"|"&amp;AD1943&amp;"|"&amp;AE1943&amp;"|"&amp;AF1943&amp;"|"&amp;AG1943</f>
        <v>Resort Hotel|0|9|2016|September|39|18|1|0|2|0|0|BB|GBR|Groups|Corporate|0|0|0|E|C|0|No Deposit|223||0|Transient-Party|90|0|0|Check-Out|42632</v>
      </c>
      <c r="AI1943" s="14" t="str">
        <f aca="false">IF(COUNTIF($AH$4:$AH$2603,AH1943)&gt;1,"Duplicate","Unique")</f>
        <v>Unique</v>
      </c>
      <c r="AJ1943" s="14" t="str">
        <f aca="false">IF(COUNTBLANK(B1943:AG1943)&gt;0,"Missing ("&amp;COUNTBLANK(B1943:AG1943)&amp;")","Complete")</f>
        <v>Missing (1)</v>
      </c>
    </row>
    <row r="1944" customFormat="false" ht="15" hidden="false" customHeight="false" outlineLevel="0" collapsed="false">
      <c r="A1944" s="0" t="n">
        <v>1941</v>
      </c>
      <c r="B1944" s="0" t="s">
        <v>90</v>
      </c>
      <c r="C1944" s="0" t="n">
        <v>1</v>
      </c>
      <c r="D1944" s="0" t="n">
        <v>327</v>
      </c>
      <c r="E1944" s="0" t="n">
        <v>2015</v>
      </c>
      <c r="F1944" s="0" t="s">
        <v>114</v>
      </c>
      <c r="G1944" s="0" t="n">
        <v>37</v>
      </c>
      <c r="H1944" s="0" t="n">
        <v>9</v>
      </c>
      <c r="I1944" s="0" t="n">
        <v>0</v>
      </c>
      <c r="J1944" s="0" t="n">
        <v>2</v>
      </c>
      <c r="K1944" s="0" t="n">
        <v>2</v>
      </c>
      <c r="L1944" s="0" t="n">
        <v>0</v>
      </c>
      <c r="M1944" s="0" t="n">
        <v>0</v>
      </c>
      <c r="N1944" s="0" t="s">
        <v>82</v>
      </c>
      <c r="O1944" s="0" t="s">
        <v>92</v>
      </c>
      <c r="P1944" s="0" t="s">
        <v>116</v>
      </c>
      <c r="Q1944" s="0" t="s">
        <v>94</v>
      </c>
      <c r="R1944" s="0" t="n">
        <v>0</v>
      </c>
      <c r="S1944" s="0" t="n">
        <v>1</v>
      </c>
      <c r="T1944" s="0" t="n">
        <v>0</v>
      </c>
      <c r="U1944" s="0" t="s">
        <v>95</v>
      </c>
      <c r="V1944" s="0" t="s">
        <v>95</v>
      </c>
      <c r="W1944" s="0" t="n">
        <v>0</v>
      </c>
      <c r="X1944" s="0" t="s">
        <v>120</v>
      </c>
      <c r="Y1944" s="0" t="n">
        <v>1</v>
      </c>
      <c r="AA1944" s="0" t="n">
        <v>0</v>
      </c>
      <c r="AB1944" s="0" t="s">
        <v>101</v>
      </c>
      <c r="AC1944" s="0" t="n">
        <v>62</v>
      </c>
      <c r="AD1944" s="0" t="n">
        <v>0</v>
      </c>
      <c r="AE1944" s="0" t="n">
        <v>0</v>
      </c>
      <c r="AF1944" s="0" t="s">
        <v>96</v>
      </c>
      <c r="AG1944" s="13" t="n">
        <v>42187</v>
      </c>
      <c r="AH1944" s="0" t="str">
        <f aca="false">B1944&amp;"|"&amp;C1944&amp;"|"&amp;D1944&amp;"|"&amp;E1944&amp;"|"&amp;F1944&amp;"|"&amp;G1944&amp;"|"&amp;H1944&amp;"|"&amp;I1944&amp;"|"&amp;J1944&amp;"|"&amp;K1944&amp;"|"&amp;L1944&amp;"|"&amp;M1944&amp;"|"&amp;N1944&amp;"|"&amp;O1944&amp;"|"&amp;P1944&amp;"|"&amp;Q1944&amp;"|"&amp;R1944&amp;"|"&amp;S1944&amp;"|"&amp;T1944&amp;"|"&amp;U1944&amp;"|"&amp;V1944&amp;"|"&amp;W1944&amp;"|"&amp;X1944&amp;"|"&amp;Y1944&amp;"|"&amp;Z1944&amp;"|"&amp;AA1944&amp;"|"&amp;AB1944&amp;"|"&amp;AC1944&amp;"|"&amp;AD1944&amp;"|"&amp;AE1944&amp;"|"&amp;AF1944&amp;"|"&amp;AG1944</f>
        <v>City Hotel|1|327|2015|September|37|9|0|2|2|0|0|BB|PRT|Groups|TA/TO|0|1|0|A|A|0|Non Refund|1||0|Transient-Party|62|0|0|Canceled|42187</v>
      </c>
      <c r="AI1944" s="0" t="str">
        <f aca="false">IF(COUNTIF($AH$4:$AH$2603,AH1944)&gt;1,"Duplicate","Unique")</f>
        <v>Duplicate</v>
      </c>
      <c r="AJ1944" s="0" t="str">
        <f aca="false">IF(COUNTBLANK(B1944:AG1944)&gt;0,"Missing ("&amp;COUNTBLANK(B1944:AG1944)&amp;")","Complete")</f>
        <v>Missing (1)</v>
      </c>
    </row>
    <row r="1945" customFormat="false" ht="15" hidden="false" customHeight="false" outlineLevel="0" collapsed="false">
      <c r="A1945" s="14" t="n">
        <v>1942</v>
      </c>
      <c r="B1945" s="14" t="s">
        <v>80</v>
      </c>
      <c r="C1945" s="14" t="n">
        <v>1</v>
      </c>
      <c r="D1945" s="14" t="n">
        <v>328</v>
      </c>
      <c r="E1945" s="14" t="n">
        <v>2015</v>
      </c>
      <c r="F1945" s="14" t="s">
        <v>111</v>
      </c>
      <c r="G1945" s="14" t="n">
        <v>41</v>
      </c>
      <c r="H1945" s="14" t="n">
        <v>6</v>
      </c>
      <c r="I1945" s="14" t="n">
        <v>2</v>
      </c>
      <c r="J1945" s="14" t="n">
        <v>5</v>
      </c>
      <c r="K1945" s="14" t="n">
        <v>5</v>
      </c>
      <c r="L1945" s="14" t="n">
        <v>0</v>
      </c>
      <c r="M1945" s="14" t="n">
        <v>0</v>
      </c>
      <c r="N1945" s="14" t="s">
        <v>82</v>
      </c>
      <c r="O1945" s="14" t="s">
        <v>92</v>
      </c>
      <c r="P1945" s="14" t="s">
        <v>84</v>
      </c>
      <c r="Q1945" s="14" t="s">
        <v>84</v>
      </c>
      <c r="R1945" s="14" t="n">
        <v>0</v>
      </c>
      <c r="S1945" s="14" t="n">
        <v>0</v>
      </c>
      <c r="T1945" s="14" t="n">
        <v>0</v>
      </c>
      <c r="U1945" s="14" t="s">
        <v>95</v>
      </c>
      <c r="V1945" s="14" t="s">
        <v>95</v>
      </c>
      <c r="W1945" s="14" t="n">
        <v>0</v>
      </c>
      <c r="X1945" s="14" t="s">
        <v>86</v>
      </c>
      <c r="Y1945" s="14"/>
      <c r="Z1945" s="14"/>
      <c r="AA1945" s="14" t="n">
        <v>0</v>
      </c>
      <c r="AB1945" s="14" t="s">
        <v>174</v>
      </c>
      <c r="AC1945" s="14" t="n">
        <v>0</v>
      </c>
      <c r="AD1945" s="14" t="n">
        <v>0</v>
      </c>
      <c r="AE1945" s="14" t="n">
        <v>0</v>
      </c>
      <c r="AF1945" s="14" t="s">
        <v>96</v>
      </c>
      <c r="AG1945" s="15" t="n">
        <v>42006</v>
      </c>
      <c r="AH1945" s="14" t="str">
        <f aca="false">B1945&amp;"|"&amp;C1945&amp;"|"&amp;D1945&amp;"|"&amp;E1945&amp;"|"&amp;F1945&amp;"|"&amp;G1945&amp;"|"&amp;H1945&amp;"|"&amp;I1945&amp;"|"&amp;J1945&amp;"|"&amp;K1945&amp;"|"&amp;L1945&amp;"|"&amp;M1945&amp;"|"&amp;N1945&amp;"|"&amp;O1945&amp;"|"&amp;P1945&amp;"|"&amp;Q1945&amp;"|"&amp;R1945&amp;"|"&amp;S1945&amp;"|"&amp;T1945&amp;"|"&amp;U1945&amp;"|"&amp;V1945&amp;"|"&amp;W1945&amp;"|"&amp;X1945&amp;"|"&amp;Y1945&amp;"|"&amp;Z1945&amp;"|"&amp;AA1945&amp;"|"&amp;AB1945&amp;"|"&amp;AC1945&amp;"|"&amp;AD1945&amp;"|"&amp;AE1945&amp;"|"&amp;AF1945&amp;"|"&amp;AG1945</f>
        <v>Resort Hotel|1|328|2015|October|41|6|2|5|5|0|0|BB|PRT|Direct|Direct|0|0|0|A|A|0|No Deposit|||0|Group|0|0|0|Canceled|42006</v>
      </c>
      <c r="AI1945" s="14" t="str">
        <f aca="false">IF(COUNTIF($AH$4:$AH$2603,AH1945)&gt;1,"Duplicate","Unique")</f>
        <v>Unique</v>
      </c>
      <c r="AJ1945" s="14" t="str">
        <f aca="false">IF(COUNTBLANK(B1945:AG1945)&gt;0,"Missing ("&amp;COUNTBLANK(B1945:AG1945)&amp;")","Complete")</f>
        <v>Missing (2)</v>
      </c>
    </row>
    <row r="1946" customFormat="false" ht="15" hidden="false" customHeight="false" outlineLevel="0" collapsed="false">
      <c r="A1946" s="0" t="n">
        <v>1943</v>
      </c>
      <c r="B1946" s="0" t="s">
        <v>80</v>
      </c>
      <c r="C1946" s="0" t="n">
        <v>1</v>
      </c>
      <c r="D1946" s="0" t="n">
        <v>157</v>
      </c>
      <c r="E1946" s="0" t="n">
        <v>2016</v>
      </c>
      <c r="F1946" s="0" t="s">
        <v>111</v>
      </c>
      <c r="G1946" s="0" t="n">
        <v>41</v>
      </c>
      <c r="H1946" s="0" t="n">
        <v>5</v>
      </c>
      <c r="I1946" s="0" t="n">
        <v>0</v>
      </c>
      <c r="J1946" s="0" t="n">
        <v>3</v>
      </c>
      <c r="K1946" s="0" t="n">
        <v>2</v>
      </c>
      <c r="L1946" s="0" t="n">
        <v>0</v>
      </c>
      <c r="M1946" s="0" t="n">
        <v>0</v>
      </c>
      <c r="N1946" s="0" t="s">
        <v>112</v>
      </c>
      <c r="O1946" s="0" t="s">
        <v>92</v>
      </c>
      <c r="P1946" s="0" t="s">
        <v>93</v>
      </c>
      <c r="Q1946" s="0" t="s">
        <v>94</v>
      </c>
      <c r="R1946" s="0" t="n">
        <v>0</v>
      </c>
      <c r="S1946" s="0" t="n">
        <v>0</v>
      </c>
      <c r="T1946" s="0" t="n">
        <v>0</v>
      </c>
      <c r="U1946" s="0" t="s">
        <v>95</v>
      </c>
      <c r="V1946" s="0" t="s">
        <v>95</v>
      </c>
      <c r="W1946" s="0" t="n">
        <v>0</v>
      </c>
      <c r="X1946" s="0" t="s">
        <v>86</v>
      </c>
      <c r="Y1946" s="0" t="n">
        <v>240</v>
      </c>
      <c r="AA1946" s="0" t="n">
        <v>0</v>
      </c>
      <c r="AB1946" s="0" t="s">
        <v>87</v>
      </c>
      <c r="AC1946" s="0" t="n">
        <v>101</v>
      </c>
      <c r="AD1946" s="0" t="n">
        <v>0</v>
      </c>
      <c r="AE1946" s="0" t="n">
        <v>1</v>
      </c>
      <c r="AF1946" s="0" t="s">
        <v>96</v>
      </c>
      <c r="AG1946" s="13" t="n">
        <v>42615</v>
      </c>
      <c r="AH1946" s="0" t="str">
        <f aca="false">B1946&amp;"|"&amp;C1946&amp;"|"&amp;D1946&amp;"|"&amp;E1946&amp;"|"&amp;F1946&amp;"|"&amp;G1946&amp;"|"&amp;H1946&amp;"|"&amp;I1946&amp;"|"&amp;J1946&amp;"|"&amp;K1946&amp;"|"&amp;L1946&amp;"|"&amp;M1946&amp;"|"&amp;N1946&amp;"|"&amp;O1946&amp;"|"&amp;P1946&amp;"|"&amp;Q1946&amp;"|"&amp;R1946&amp;"|"&amp;S1946&amp;"|"&amp;T1946&amp;"|"&amp;U1946&amp;"|"&amp;V1946&amp;"|"&amp;W1946&amp;"|"&amp;X1946&amp;"|"&amp;Y1946&amp;"|"&amp;Z1946&amp;"|"&amp;AA1946&amp;"|"&amp;AB1946&amp;"|"&amp;AC1946&amp;"|"&amp;AD1946&amp;"|"&amp;AE1946&amp;"|"&amp;AF1946&amp;"|"&amp;AG1946</f>
        <v>Resort Hotel|1|157|2016|October|41|5|0|3|2|0|0|HB|PRT|Online TA|TA/TO|0|0|0|A|A|0|No Deposit|240||0|Transient|101|0|1|Canceled|42615</v>
      </c>
      <c r="AI1946" s="0" t="str">
        <f aca="false">IF(COUNTIF($AH$4:$AH$2603,AH1946)&gt;1,"Duplicate","Unique")</f>
        <v>Unique</v>
      </c>
      <c r="AJ1946" s="0" t="str">
        <f aca="false">IF(COUNTBLANK(B1946:AG1946)&gt;0,"Missing ("&amp;COUNTBLANK(B1946:AG1946)&amp;")","Complete")</f>
        <v>Missing (1)</v>
      </c>
    </row>
    <row r="1947" customFormat="false" ht="15" hidden="false" customHeight="false" outlineLevel="0" collapsed="false">
      <c r="A1947" s="14" t="n">
        <v>1944</v>
      </c>
      <c r="B1947" s="14" t="s">
        <v>80</v>
      </c>
      <c r="C1947" s="14" t="n">
        <v>0</v>
      </c>
      <c r="D1947" s="14" t="n">
        <v>3</v>
      </c>
      <c r="E1947" s="14" t="n">
        <v>2017</v>
      </c>
      <c r="F1947" s="14" t="s">
        <v>118</v>
      </c>
      <c r="G1947" s="14" t="n">
        <v>7</v>
      </c>
      <c r="H1947" s="14" t="n">
        <v>18</v>
      </c>
      <c r="I1947" s="14" t="n">
        <v>1</v>
      </c>
      <c r="J1947" s="14" t="n">
        <v>1</v>
      </c>
      <c r="K1947" s="14" t="n">
        <v>2</v>
      </c>
      <c r="L1947" s="14" t="n">
        <v>0</v>
      </c>
      <c r="M1947" s="14" t="n">
        <v>0</v>
      </c>
      <c r="N1947" s="14" t="s">
        <v>82</v>
      </c>
      <c r="O1947" s="14" t="s">
        <v>147</v>
      </c>
      <c r="P1947" s="14" t="s">
        <v>84</v>
      </c>
      <c r="Q1947" s="14" t="s">
        <v>84</v>
      </c>
      <c r="R1947" s="14" t="n">
        <v>0</v>
      </c>
      <c r="S1947" s="14" t="n">
        <v>0</v>
      </c>
      <c r="T1947" s="14" t="n">
        <v>0</v>
      </c>
      <c r="U1947" s="14" t="s">
        <v>109</v>
      </c>
      <c r="V1947" s="14" t="s">
        <v>109</v>
      </c>
      <c r="W1947" s="14" t="n">
        <v>0</v>
      </c>
      <c r="X1947" s="14" t="s">
        <v>86</v>
      </c>
      <c r="Y1947" s="14" t="n">
        <v>250</v>
      </c>
      <c r="Z1947" s="14"/>
      <c r="AA1947" s="14" t="n">
        <v>0</v>
      </c>
      <c r="AB1947" s="14" t="s">
        <v>87</v>
      </c>
      <c r="AC1947" s="14" t="n">
        <v>61.2</v>
      </c>
      <c r="AD1947" s="14" t="n">
        <v>0</v>
      </c>
      <c r="AE1947" s="14" t="n">
        <v>0</v>
      </c>
      <c r="AF1947" s="14" t="s">
        <v>88</v>
      </c>
      <c r="AG1947" s="15" t="n">
        <v>42786</v>
      </c>
      <c r="AH1947" s="14" t="str">
        <f aca="false">B1947&amp;"|"&amp;C1947&amp;"|"&amp;D1947&amp;"|"&amp;E1947&amp;"|"&amp;F1947&amp;"|"&amp;G1947&amp;"|"&amp;H1947&amp;"|"&amp;I1947&amp;"|"&amp;J1947&amp;"|"&amp;K1947&amp;"|"&amp;L1947&amp;"|"&amp;M1947&amp;"|"&amp;N1947&amp;"|"&amp;O1947&amp;"|"&amp;P1947&amp;"|"&amp;Q1947&amp;"|"&amp;R1947&amp;"|"&amp;S1947&amp;"|"&amp;T1947&amp;"|"&amp;U1947&amp;"|"&amp;V1947&amp;"|"&amp;W1947&amp;"|"&amp;X1947&amp;"|"&amp;Y1947&amp;"|"&amp;Z1947&amp;"|"&amp;AA1947&amp;"|"&amp;AB1947&amp;"|"&amp;AC1947&amp;"|"&amp;AD1947&amp;"|"&amp;AE1947&amp;"|"&amp;AF1947&amp;"|"&amp;AG1947</f>
        <v>Resort Hotel|0|3|2017|February|7|18|1|1|2|0|0|BB|IRL|Direct|Direct|0|0|0|D|D|0|No Deposit|250||0|Transient|61.2|0|0|Check-Out|42786</v>
      </c>
      <c r="AI1947" s="14" t="str">
        <f aca="false">IF(COUNTIF($AH$4:$AH$2603,AH1947)&gt;1,"Duplicate","Unique")</f>
        <v>Unique</v>
      </c>
      <c r="AJ1947" s="14" t="str">
        <f aca="false">IF(COUNTBLANK(B1947:AG1947)&gt;0,"Missing ("&amp;COUNTBLANK(B1947:AG1947)&amp;")","Complete")</f>
        <v>Missing (1)</v>
      </c>
    </row>
    <row r="1948" customFormat="false" ht="15" hidden="false" customHeight="false" outlineLevel="0" collapsed="false">
      <c r="A1948" s="0" t="n">
        <v>1945</v>
      </c>
      <c r="B1948" s="0" t="s">
        <v>90</v>
      </c>
      <c r="C1948" s="0" t="n">
        <v>1</v>
      </c>
      <c r="D1948" s="0" t="n">
        <v>131</v>
      </c>
      <c r="E1948" s="0" t="n">
        <v>2015</v>
      </c>
      <c r="F1948" s="0" t="s">
        <v>119</v>
      </c>
      <c r="G1948" s="0" t="n">
        <v>33</v>
      </c>
      <c r="H1948" s="0" t="n">
        <v>15</v>
      </c>
      <c r="I1948" s="0" t="n">
        <v>2</v>
      </c>
      <c r="J1948" s="0" t="n">
        <v>1</v>
      </c>
      <c r="K1948" s="0" t="n">
        <v>2</v>
      </c>
      <c r="L1948" s="0" t="n">
        <v>0</v>
      </c>
      <c r="M1948" s="0" t="n">
        <v>0</v>
      </c>
      <c r="N1948" s="0" t="s">
        <v>112</v>
      </c>
      <c r="O1948" s="0" t="s">
        <v>158</v>
      </c>
      <c r="P1948" s="0" t="s">
        <v>99</v>
      </c>
      <c r="Q1948" s="0" t="s">
        <v>94</v>
      </c>
      <c r="R1948" s="0" t="n">
        <v>0</v>
      </c>
      <c r="S1948" s="0" t="n">
        <v>0</v>
      </c>
      <c r="T1948" s="0" t="n">
        <v>0</v>
      </c>
      <c r="U1948" s="0" t="s">
        <v>95</v>
      </c>
      <c r="V1948" s="0" t="s">
        <v>95</v>
      </c>
      <c r="W1948" s="0" t="n">
        <v>0</v>
      </c>
      <c r="X1948" s="0" t="s">
        <v>86</v>
      </c>
      <c r="Y1948" s="0" t="n">
        <v>17</v>
      </c>
      <c r="AA1948" s="0" t="n">
        <v>0</v>
      </c>
      <c r="AB1948" s="0" t="s">
        <v>101</v>
      </c>
      <c r="AC1948" s="0" t="n">
        <v>94.5</v>
      </c>
      <c r="AD1948" s="0" t="n">
        <v>0</v>
      </c>
      <c r="AE1948" s="0" t="n">
        <v>0</v>
      </c>
      <c r="AF1948" s="0" t="s">
        <v>96</v>
      </c>
      <c r="AG1948" s="13" t="n">
        <v>42217</v>
      </c>
      <c r="AH1948" s="0" t="str">
        <f aca="false">B1948&amp;"|"&amp;C1948&amp;"|"&amp;D1948&amp;"|"&amp;E1948&amp;"|"&amp;F1948&amp;"|"&amp;G1948&amp;"|"&amp;H1948&amp;"|"&amp;I1948&amp;"|"&amp;J1948&amp;"|"&amp;K1948&amp;"|"&amp;L1948&amp;"|"&amp;M1948&amp;"|"&amp;N1948&amp;"|"&amp;O1948&amp;"|"&amp;P1948&amp;"|"&amp;Q1948&amp;"|"&amp;R1948&amp;"|"&amp;S1948&amp;"|"&amp;T1948&amp;"|"&amp;U1948&amp;"|"&amp;V1948&amp;"|"&amp;W1948&amp;"|"&amp;X1948&amp;"|"&amp;Y1948&amp;"|"&amp;Z1948&amp;"|"&amp;AA1948&amp;"|"&amp;AB1948&amp;"|"&amp;AC1948&amp;"|"&amp;AD1948&amp;"|"&amp;AE1948&amp;"|"&amp;AF1948&amp;"|"&amp;AG1948</f>
        <v>City Hotel|1|131|2015|August|33|15|2|1|2|0|0|HB|ITA|Offline TA/TO|TA/TO|0|0|0|A|A|0|No Deposit|17||0|Transient-Party|94.5|0|0|Canceled|42217</v>
      </c>
      <c r="AI1948" s="0" t="str">
        <f aca="false">IF(COUNTIF($AH$4:$AH$2603,AH1948)&gt;1,"Duplicate","Unique")</f>
        <v>Unique</v>
      </c>
      <c r="AJ1948" s="0" t="str">
        <f aca="false">IF(COUNTBLANK(B1948:AG1948)&gt;0,"Missing ("&amp;COUNTBLANK(B1948:AG1948)&amp;")","Complete")</f>
        <v>Missing (1)</v>
      </c>
    </row>
    <row r="1949" customFormat="false" ht="15" hidden="false" customHeight="false" outlineLevel="0" collapsed="false">
      <c r="A1949" s="14" t="n">
        <v>1946</v>
      </c>
      <c r="B1949" s="14" t="s">
        <v>90</v>
      </c>
      <c r="C1949" s="14" t="n">
        <v>0</v>
      </c>
      <c r="D1949" s="14" t="n">
        <v>0</v>
      </c>
      <c r="E1949" s="14" t="n">
        <v>2016</v>
      </c>
      <c r="F1949" s="14" t="s">
        <v>126</v>
      </c>
      <c r="G1949" s="14" t="n">
        <v>2</v>
      </c>
      <c r="H1949" s="14" t="n">
        <v>5</v>
      </c>
      <c r="I1949" s="14" t="n">
        <v>0</v>
      </c>
      <c r="J1949" s="14" t="n">
        <v>3</v>
      </c>
      <c r="K1949" s="14" t="n">
        <v>1</v>
      </c>
      <c r="L1949" s="14" t="n">
        <v>0</v>
      </c>
      <c r="M1949" s="14" t="n">
        <v>0</v>
      </c>
      <c r="N1949" s="14" t="s">
        <v>82</v>
      </c>
      <c r="O1949" s="14" t="s">
        <v>92</v>
      </c>
      <c r="P1949" s="14" t="s">
        <v>168</v>
      </c>
      <c r="Q1949" s="14" t="s">
        <v>128</v>
      </c>
      <c r="R1949" s="14" t="n">
        <v>1</v>
      </c>
      <c r="S1949" s="14" t="n">
        <v>0</v>
      </c>
      <c r="T1949" s="14" t="n">
        <v>12</v>
      </c>
      <c r="U1949" s="14" t="s">
        <v>109</v>
      </c>
      <c r="V1949" s="14" t="s">
        <v>109</v>
      </c>
      <c r="W1949" s="14" t="n">
        <v>0</v>
      </c>
      <c r="X1949" s="14" t="s">
        <v>86</v>
      </c>
      <c r="Y1949" s="14"/>
      <c r="Z1949" s="14" t="n">
        <v>45</v>
      </c>
      <c r="AA1949" s="14" t="n">
        <v>0</v>
      </c>
      <c r="AB1949" s="14" t="s">
        <v>87</v>
      </c>
      <c r="AC1949" s="14" t="n">
        <v>0</v>
      </c>
      <c r="AD1949" s="14" t="n">
        <v>1</v>
      </c>
      <c r="AE1949" s="14" t="n">
        <v>2</v>
      </c>
      <c r="AF1949" s="14" t="s">
        <v>88</v>
      </c>
      <c r="AG1949" s="15" t="n">
        <v>42377</v>
      </c>
      <c r="AH1949" s="14" t="str">
        <f aca="false">B1949&amp;"|"&amp;C1949&amp;"|"&amp;D1949&amp;"|"&amp;E1949&amp;"|"&amp;F1949&amp;"|"&amp;G1949&amp;"|"&amp;H1949&amp;"|"&amp;I1949&amp;"|"&amp;J1949&amp;"|"&amp;K1949&amp;"|"&amp;L1949&amp;"|"&amp;M1949&amp;"|"&amp;N1949&amp;"|"&amp;O1949&amp;"|"&amp;P1949&amp;"|"&amp;Q1949&amp;"|"&amp;R1949&amp;"|"&amp;S1949&amp;"|"&amp;T1949&amp;"|"&amp;U1949&amp;"|"&amp;V1949&amp;"|"&amp;W1949&amp;"|"&amp;X1949&amp;"|"&amp;Y1949&amp;"|"&amp;Z1949&amp;"|"&amp;AA1949&amp;"|"&amp;AB1949&amp;"|"&amp;AC1949&amp;"|"&amp;AD1949&amp;"|"&amp;AE1949&amp;"|"&amp;AF1949&amp;"|"&amp;AG1949</f>
        <v>City Hotel|0|0|2016|January|2|5|0|3|1|0|0|BB|PRT|Complementary|Corporate|1|0|12|D|D|0|No Deposit||45|0|Transient|0|1|2|Check-Out|42377</v>
      </c>
      <c r="AI1949" s="14" t="str">
        <f aca="false">IF(COUNTIF($AH$4:$AH$2603,AH1949)&gt;1,"Duplicate","Unique")</f>
        <v>Unique</v>
      </c>
      <c r="AJ1949" s="14" t="str">
        <f aca="false">IF(COUNTBLANK(B1949:AG1949)&gt;0,"Missing ("&amp;COUNTBLANK(B1949:AG1949)&amp;")","Complete")</f>
        <v>Missing (1)</v>
      </c>
    </row>
    <row r="1950" customFormat="false" ht="15" hidden="false" customHeight="false" outlineLevel="0" collapsed="false">
      <c r="A1950" s="0" t="n">
        <v>1947</v>
      </c>
      <c r="B1950" s="0" t="s">
        <v>80</v>
      </c>
      <c r="C1950" s="0" t="n">
        <v>0</v>
      </c>
      <c r="D1950" s="0" t="n">
        <v>197</v>
      </c>
      <c r="E1950" s="0" t="n">
        <v>2016</v>
      </c>
      <c r="F1950" s="0" t="s">
        <v>106</v>
      </c>
      <c r="G1950" s="0" t="n">
        <v>18</v>
      </c>
      <c r="H1950" s="0" t="n">
        <v>30</v>
      </c>
      <c r="I1950" s="0" t="n">
        <v>1</v>
      </c>
      <c r="J1950" s="0" t="n">
        <v>1</v>
      </c>
      <c r="K1950" s="0" t="n">
        <v>2</v>
      </c>
      <c r="L1950" s="0" t="n">
        <v>0</v>
      </c>
      <c r="M1950" s="0" t="n">
        <v>0</v>
      </c>
      <c r="N1950" s="0" t="s">
        <v>112</v>
      </c>
      <c r="O1950" s="0" t="s">
        <v>108</v>
      </c>
      <c r="P1950" s="0" t="s">
        <v>116</v>
      </c>
      <c r="Q1950" s="0" t="s">
        <v>94</v>
      </c>
      <c r="R1950" s="0" t="n">
        <v>0</v>
      </c>
      <c r="S1950" s="0" t="n">
        <v>0</v>
      </c>
      <c r="T1950" s="0" t="n">
        <v>0</v>
      </c>
      <c r="U1950" s="0" t="s">
        <v>95</v>
      </c>
      <c r="V1950" s="0" t="s">
        <v>109</v>
      </c>
      <c r="W1950" s="0" t="n">
        <v>0</v>
      </c>
      <c r="X1950" s="0" t="s">
        <v>86</v>
      </c>
      <c r="Y1950" s="0" t="n">
        <v>298</v>
      </c>
      <c r="AA1950" s="0" t="n">
        <v>0</v>
      </c>
      <c r="AB1950" s="0" t="s">
        <v>101</v>
      </c>
      <c r="AC1950" s="0" t="n">
        <v>85</v>
      </c>
      <c r="AD1950" s="0" t="n">
        <v>0</v>
      </c>
      <c r="AE1950" s="0" t="n">
        <v>0</v>
      </c>
      <c r="AF1950" s="0" t="s">
        <v>88</v>
      </c>
      <c r="AG1950" s="13" t="n">
        <v>42492</v>
      </c>
      <c r="AH1950" s="0" t="str">
        <f aca="false">B1950&amp;"|"&amp;C1950&amp;"|"&amp;D1950&amp;"|"&amp;E1950&amp;"|"&amp;F1950&amp;"|"&amp;G1950&amp;"|"&amp;H1950&amp;"|"&amp;I1950&amp;"|"&amp;J1950&amp;"|"&amp;K1950&amp;"|"&amp;L1950&amp;"|"&amp;M1950&amp;"|"&amp;N1950&amp;"|"&amp;O1950&amp;"|"&amp;P1950&amp;"|"&amp;Q1950&amp;"|"&amp;R1950&amp;"|"&amp;S1950&amp;"|"&amp;T1950&amp;"|"&amp;U1950&amp;"|"&amp;V1950&amp;"|"&amp;W1950&amp;"|"&amp;X1950&amp;"|"&amp;Y1950&amp;"|"&amp;Z1950&amp;"|"&amp;AA1950&amp;"|"&amp;AB1950&amp;"|"&amp;AC1950&amp;"|"&amp;AD1950&amp;"|"&amp;AE1950&amp;"|"&amp;AF1950&amp;"|"&amp;AG1950</f>
        <v>Resort Hotel|0|197|2016|April|18|30|1|1|2|0|0|HB|DEU|Groups|TA/TO|0|0|0|A|D|0|No Deposit|298||0|Transient-Party|85|0|0|Check-Out|42492</v>
      </c>
      <c r="AI1950" s="0" t="str">
        <f aca="false">IF(COUNTIF($AH$4:$AH$2603,AH1950)&gt;1,"Duplicate","Unique")</f>
        <v>Unique</v>
      </c>
      <c r="AJ1950" s="0" t="str">
        <f aca="false">IF(COUNTBLANK(B1950:AG1950)&gt;0,"Missing ("&amp;COUNTBLANK(B1950:AG1950)&amp;")","Complete")</f>
        <v>Missing (1)</v>
      </c>
    </row>
    <row r="1951" customFormat="false" ht="15" hidden="false" customHeight="false" outlineLevel="0" collapsed="false">
      <c r="A1951" s="14" t="n">
        <v>1948</v>
      </c>
      <c r="B1951" s="14" t="s">
        <v>80</v>
      </c>
      <c r="C1951" s="14" t="n">
        <v>0</v>
      </c>
      <c r="D1951" s="14" t="n">
        <v>31</v>
      </c>
      <c r="E1951" s="14" t="n">
        <v>2016</v>
      </c>
      <c r="F1951" s="14" t="s">
        <v>81</v>
      </c>
      <c r="G1951" s="14" t="n">
        <v>53</v>
      </c>
      <c r="H1951" s="14" t="n">
        <v>26</v>
      </c>
      <c r="I1951" s="14" t="n">
        <v>1</v>
      </c>
      <c r="J1951" s="14" t="n">
        <v>3</v>
      </c>
      <c r="K1951" s="14" t="n">
        <v>2</v>
      </c>
      <c r="L1951" s="14" t="n">
        <v>2</v>
      </c>
      <c r="M1951" s="14" t="n">
        <v>0</v>
      </c>
      <c r="N1951" s="14" t="s">
        <v>82</v>
      </c>
      <c r="O1951" s="14" t="s">
        <v>115</v>
      </c>
      <c r="P1951" s="14" t="s">
        <v>84</v>
      </c>
      <c r="Q1951" s="14" t="s">
        <v>84</v>
      </c>
      <c r="R1951" s="14" t="n">
        <v>0</v>
      </c>
      <c r="S1951" s="14" t="n">
        <v>0</v>
      </c>
      <c r="T1951" s="14" t="n">
        <v>0</v>
      </c>
      <c r="U1951" s="14" t="s">
        <v>156</v>
      </c>
      <c r="V1951" s="14" t="s">
        <v>156</v>
      </c>
      <c r="W1951" s="14" t="n">
        <v>0</v>
      </c>
      <c r="X1951" s="14" t="s">
        <v>86</v>
      </c>
      <c r="Y1951" s="14" t="n">
        <v>250</v>
      </c>
      <c r="Z1951" s="14"/>
      <c r="AA1951" s="14" t="n">
        <v>0</v>
      </c>
      <c r="AB1951" s="14" t="s">
        <v>87</v>
      </c>
      <c r="AC1951" s="14" t="n">
        <v>66</v>
      </c>
      <c r="AD1951" s="14" t="n">
        <v>0</v>
      </c>
      <c r="AE1951" s="14" t="n">
        <v>0</v>
      </c>
      <c r="AF1951" s="14" t="s">
        <v>88</v>
      </c>
      <c r="AG1951" s="15" t="n">
        <v>42734</v>
      </c>
      <c r="AH1951" s="14" t="str">
        <f aca="false">B1951&amp;"|"&amp;C1951&amp;"|"&amp;D1951&amp;"|"&amp;E1951&amp;"|"&amp;F1951&amp;"|"&amp;G1951&amp;"|"&amp;H1951&amp;"|"&amp;I1951&amp;"|"&amp;J1951&amp;"|"&amp;K1951&amp;"|"&amp;L1951&amp;"|"&amp;M1951&amp;"|"&amp;N1951&amp;"|"&amp;O1951&amp;"|"&amp;P1951&amp;"|"&amp;Q1951&amp;"|"&amp;R1951&amp;"|"&amp;S1951&amp;"|"&amp;T1951&amp;"|"&amp;U1951&amp;"|"&amp;V1951&amp;"|"&amp;W1951&amp;"|"&amp;X1951&amp;"|"&amp;Y1951&amp;"|"&amp;Z1951&amp;"|"&amp;AA1951&amp;"|"&amp;AB1951&amp;"|"&amp;AC1951&amp;"|"&amp;AD1951&amp;"|"&amp;AE1951&amp;"|"&amp;AF1951&amp;"|"&amp;AG1951</f>
        <v>Resort Hotel|0|31|2016|December|53|26|1|3|2|2|0|BB|ESP|Direct|Direct|0|0|0|C|C|0|No Deposit|250||0|Transient|66|0|0|Check-Out|42734</v>
      </c>
      <c r="AI1951" s="14" t="str">
        <f aca="false">IF(COUNTIF($AH$4:$AH$2603,AH1951)&gt;1,"Duplicate","Unique")</f>
        <v>Unique</v>
      </c>
      <c r="AJ1951" s="14" t="str">
        <f aca="false">IF(COUNTBLANK(B1951:AG1951)&gt;0,"Missing ("&amp;COUNTBLANK(B1951:AG1951)&amp;")","Complete")</f>
        <v>Missing (1)</v>
      </c>
    </row>
    <row r="1952" customFormat="false" ht="15" hidden="false" customHeight="false" outlineLevel="0" collapsed="false">
      <c r="A1952" s="0" t="n">
        <v>1949</v>
      </c>
      <c r="B1952" s="0" t="s">
        <v>80</v>
      </c>
      <c r="C1952" s="0" t="n">
        <v>0</v>
      </c>
      <c r="D1952" s="0" t="n">
        <v>18</v>
      </c>
      <c r="E1952" s="0" t="n">
        <v>2017</v>
      </c>
      <c r="F1952" s="0" t="s">
        <v>106</v>
      </c>
      <c r="G1952" s="0" t="n">
        <v>15</v>
      </c>
      <c r="H1952" s="0" t="n">
        <v>12</v>
      </c>
      <c r="I1952" s="0" t="n">
        <v>1</v>
      </c>
      <c r="J1952" s="0" t="n">
        <v>4</v>
      </c>
      <c r="K1952" s="0" t="n">
        <v>2</v>
      </c>
      <c r="L1952" s="0" t="n">
        <v>0</v>
      </c>
      <c r="M1952" s="0" t="n">
        <v>0</v>
      </c>
      <c r="N1952" s="0" t="s">
        <v>82</v>
      </c>
      <c r="O1952" s="0" t="s">
        <v>83</v>
      </c>
      <c r="P1952" s="0" t="s">
        <v>84</v>
      </c>
      <c r="Q1952" s="0" t="s">
        <v>84</v>
      </c>
      <c r="R1952" s="0" t="n">
        <v>0</v>
      </c>
      <c r="S1952" s="0" t="n">
        <v>0</v>
      </c>
      <c r="T1952" s="0" t="n">
        <v>0</v>
      </c>
      <c r="U1952" s="0" t="s">
        <v>95</v>
      </c>
      <c r="V1952" s="0" t="s">
        <v>95</v>
      </c>
      <c r="W1952" s="0" t="n">
        <v>2</v>
      </c>
      <c r="X1952" s="0" t="s">
        <v>86</v>
      </c>
      <c r="Y1952" s="0" t="n">
        <v>250</v>
      </c>
      <c r="AA1952" s="0" t="n">
        <v>0</v>
      </c>
      <c r="AB1952" s="0" t="s">
        <v>87</v>
      </c>
      <c r="AC1952" s="0" t="n">
        <v>111.8</v>
      </c>
      <c r="AD1952" s="0" t="n">
        <v>0</v>
      </c>
      <c r="AE1952" s="0" t="n">
        <v>0</v>
      </c>
      <c r="AF1952" s="0" t="s">
        <v>88</v>
      </c>
      <c r="AG1952" s="13" t="n">
        <v>42842</v>
      </c>
      <c r="AH1952" s="0" t="str">
        <f aca="false">B1952&amp;"|"&amp;C1952&amp;"|"&amp;D1952&amp;"|"&amp;E1952&amp;"|"&amp;F1952&amp;"|"&amp;G1952&amp;"|"&amp;H1952&amp;"|"&amp;I1952&amp;"|"&amp;J1952&amp;"|"&amp;K1952&amp;"|"&amp;L1952&amp;"|"&amp;M1952&amp;"|"&amp;N1952&amp;"|"&amp;O1952&amp;"|"&amp;P1952&amp;"|"&amp;Q1952&amp;"|"&amp;R1952&amp;"|"&amp;S1952&amp;"|"&amp;T1952&amp;"|"&amp;U1952&amp;"|"&amp;V1952&amp;"|"&amp;W1952&amp;"|"&amp;X1952&amp;"|"&amp;Y1952&amp;"|"&amp;Z1952&amp;"|"&amp;AA1952&amp;"|"&amp;AB1952&amp;"|"&amp;AC1952&amp;"|"&amp;AD1952&amp;"|"&amp;AE1952&amp;"|"&amp;AF1952&amp;"|"&amp;AG1952</f>
        <v>Resort Hotel|0|18|2017|April|15|12|1|4|2|0|0|BB|GBR|Direct|Direct|0|0|0|A|A|2|No Deposit|250||0|Transient|111.8|0|0|Check-Out|42842</v>
      </c>
      <c r="AI1952" s="0" t="str">
        <f aca="false">IF(COUNTIF($AH$4:$AH$2603,AH1952)&gt;1,"Duplicate","Unique")</f>
        <v>Unique</v>
      </c>
      <c r="AJ1952" s="0" t="str">
        <f aca="false">IF(COUNTBLANK(B1952:AG1952)&gt;0,"Missing ("&amp;COUNTBLANK(B1952:AG1952)&amp;")","Complete")</f>
        <v>Missing (1)</v>
      </c>
    </row>
    <row r="1953" customFormat="false" ht="15" hidden="false" customHeight="false" outlineLevel="0" collapsed="false">
      <c r="A1953" s="14" t="n">
        <v>1950</v>
      </c>
      <c r="B1953" s="14" t="s">
        <v>90</v>
      </c>
      <c r="C1953" s="14" t="n">
        <v>1</v>
      </c>
      <c r="D1953" s="14" t="n">
        <v>134</v>
      </c>
      <c r="E1953" s="14" t="n">
        <v>2017</v>
      </c>
      <c r="F1953" s="14" t="s">
        <v>118</v>
      </c>
      <c r="G1953" s="14" t="n">
        <v>8</v>
      </c>
      <c r="H1953" s="14" t="n">
        <v>25</v>
      </c>
      <c r="I1953" s="14" t="n">
        <v>0</v>
      </c>
      <c r="J1953" s="14" t="n">
        <v>1</v>
      </c>
      <c r="K1953" s="14" t="n">
        <v>1</v>
      </c>
      <c r="L1953" s="14" t="n">
        <v>0</v>
      </c>
      <c r="M1953" s="14" t="n">
        <v>0</v>
      </c>
      <c r="N1953" s="14" t="s">
        <v>82</v>
      </c>
      <c r="O1953" s="14" t="s">
        <v>92</v>
      </c>
      <c r="P1953" s="14" t="s">
        <v>116</v>
      </c>
      <c r="Q1953" s="14" t="s">
        <v>94</v>
      </c>
      <c r="R1953" s="14" t="n">
        <v>0</v>
      </c>
      <c r="S1953" s="14" t="n">
        <v>0</v>
      </c>
      <c r="T1953" s="14" t="n">
        <v>0</v>
      </c>
      <c r="U1953" s="14" t="s">
        <v>95</v>
      </c>
      <c r="V1953" s="14" t="s">
        <v>95</v>
      </c>
      <c r="W1953" s="14" t="n">
        <v>0</v>
      </c>
      <c r="X1953" s="14" t="s">
        <v>86</v>
      </c>
      <c r="Y1953" s="14" t="n">
        <v>30</v>
      </c>
      <c r="Z1953" s="14"/>
      <c r="AA1953" s="14" t="n">
        <v>0</v>
      </c>
      <c r="AB1953" s="14" t="s">
        <v>101</v>
      </c>
      <c r="AC1953" s="14" t="n">
        <v>75</v>
      </c>
      <c r="AD1953" s="14" t="n">
        <v>0</v>
      </c>
      <c r="AE1953" s="14" t="n">
        <v>0</v>
      </c>
      <c r="AF1953" s="14" t="s">
        <v>141</v>
      </c>
      <c r="AG1953" s="15" t="n">
        <v>42791</v>
      </c>
      <c r="AH1953" s="14" t="str">
        <f aca="false">B1953&amp;"|"&amp;C1953&amp;"|"&amp;D1953&amp;"|"&amp;E1953&amp;"|"&amp;F1953&amp;"|"&amp;G1953&amp;"|"&amp;H1953&amp;"|"&amp;I1953&amp;"|"&amp;J1953&amp;"|"&amp;K1953&amp;"|"&amp;L1953&amp;"|"&amp;M1953&amp;"|"&amp;N1953&amp;"|"&amp;O1953&amp;"|"&amp;P1953&amp;"|"&amp;Q1953&amp;"|"&amp;R1953&amp;"|"&amp;S1953&amp;"|"&amp;T1953&amp;"|"&amp;U1953&amp;"|"&amp;V1953&amp;"|"&amp;W1953&amp;"|"&amp;X1953&amp;"|"&amp;Y1953&amp;"|"&amp;Z1953&amp;"|"&amp;AA1953&amp;"|"&amp;AB1953&amp;"|"&amp;AC1953&amp;"|"&amp;AD1953&amp;"|"&amp;AE1953&amp;"|"&amp;AF1953&amp;"|"&amp;AG1953</f>
        <v>City Hotel|1|134|2017|February|8|25|0|1|1|0|0|BB|PRT|Groups|TA/TO|0|0|0|A|A|0|No Deposit|30||0|Transient-Party|75|0|0|No-Show|42791</v>
      </c>
      <c r="AI1953" s="14" t="str">
        <f aca="false">IF(COUNTIF($AH$4:$AH$2603,AH1953)&gt;1,"Duplicate","Unique")</f>
        <v>Duplicate</v>
      </c>
      <c r="AJ1953" s="14" t="str">
        <f aca="false">IF(COUNTBLANK(B1953:AG1953)&gt;0,"Missing ("&amp;COUNTBLANK(B1953:AG1953)&amp;")","Complete")</f>
        <v>Missing (1)</v>
      </c>
    </row>
    <row r="1954" customFormat="false" ht="15" hidden="false" customHeight="false" outlineLevel="0" collapsed="false">
      <c r="A1954" s="0" t="n">
        <v>1951</v>
      </c>
      <c r="B1954" s="0" t="s">
        <v>90</v>
      </c>
      <c r="C1954" s="0" t="n">
        <v>1</v>
      </c>
      <c r="D1954" s="0" t="n">
        <v>9</v>
      </c>
      <c r="E1954" s="0" t="n">
        <v>2015</v>
      </c>
      <c r="F1954" s="0" t="s">
        <v>114</v>
      </c>
      <c r="G1954" s="0" t="n">
        <v>37</v>
      </c>
      <c r="H1954" s="0" t="n">
        <v>7</v>
      </c>
      <c r="I1954" s="0" t="n">
        <v>1</v>
      </c>
      <c r="J1954" s="0" t="n">
        <v>4</v>
      </c>
      <c r="K1954" s="0" t="n">
        <v>2</v>
      </c>
      <c r="L1954" s="0" t="n">
        <v>0</v>
      </c>
      <c r="M1954" s="0" t="n">
        <v>0</v>
      </c>
      <c r="N1954" s="0" t="s">
        <v>112</v>
      </c>
      <c r="O1954" s="0" t="s">
        <v>92</v>
      </c>
      <c r="P1954" s="0" t="s">
        <v>99</v>
      </c>
      <c r="Q1954" s="0" t="s">
        <v>94</v>
      </c>
      <c r="R1954" s="0" t="n">
        <v>0</v>
      </c>
      <c r="S1954" s="0" t="n">
        <v>0</v>
      </c>
      <c r="T1954" s="0" t="n">
        <v>0</v>
      </c>
      <c r="U1954" s="0" t="s">
        <v>95</v>
      </c>
      <c r="V1954" s="0" t="s">
        <v>95</v>
      </c>
      <c r="W1954" s="0" t="n">
        <v>0</v>
      </c>
      <c r="X1954" s="0" t="s">
        <v>86</v>
      </c>
      <c r="Y1954" s="0" t="n">
        <v>13</v>
      </c>
      <c r="AA1954" s="0" t="n">
        <v>0</v>
      </c>
      <c r="AB1954" s="0" t="s">
        <v>87</v>
      </c>
      <c r="AC1954" s="0" t="n">
        <v>116.04</v>
      </c>
      <c r="AD1954" s="0" t="n">
        <v>0</v>
      </c>
      <c r="AE1954" s="0" t="n">
        <v>0</v>
      </c>
      <c r="AF1954" s="0" t="s">
        <v>96</v>
      </c>
      <c r="AG1954" s="13" t="n">
        <v>42252</v>
      </c>
      <c r="AH1954" s="0" t="str">
        <f aca="false">B1954&amp;"|"&amp;C1954&amp;"|"&amp;D1954&amp;"|"&amp;E1954&amp;"|"&amp;F1954&amp;"|"&amp;G1954&amp;"|"&amp;H1954&amp;"|"&amp;I1954&amp;"|"&amp;J1954&amp;"|"&amp;K1954&amp;"|"&amp;L1954&amp;"|"&amp;M1954&amp;"|"&amp;N1954&amp;"|"&amp;O1954&amp;"|"&amp;P1954&amp;"|"&amp;Q1954&amp;"|"&amp;R1954&amp;"|"&amp;S1954&amp;"|"&amp;T1954&amp;"|"&amp;U1954&amp;"|"&amp;V1954&amp;"|"&amp;W1954&amp;"|"&amp;X1954&amp;"|"&amp;Y1954&amp;"|"&amp;Z1954&amp;"|"&amp;AA1954&amp;"|"&amp;AB1954&amp;"|"&amp;AC1954&amp;"|"&amp;AD1954&amp;"|"&amp;AE1954&amp;"|"&amp;AF1954&amp;"|"&amp;AG1954</f>
        <v>City Hotel|1|9|2015|September|37|7|1|4|2|0|0|HB|PRT|Offline TA/TO|TA/TO|0|0|0|A|A|0|No Deposit|13||0|Transient|116.04|0|0|Canceled|42252</v>
      </c>
      <c r="AI1954" s="0" t="str">
        <f aca="false">IF(COUNTIF($AH$4:$AH$2603,AH1954)&gt;1,"Duplicate","Unique")</f>
        <v>Unique</v>
      </c>
      <c r="AJ1954" s="0" t="str">
        <f aca="false">IF(COUNTBLANK(B1954:AG1954)&gt;0,"Missing ("&amp;COUNTBLANK(B1954:AG1954)&amp;")","Complete")</f>
        <v>Missing (1)</v>
      </c>
    </row>
    <row r="1955" customFormat="false" ht="15" hidden="false" customHeight="false" outlineLevel="0" collapsed="false">
      <c r="A1955" s="14" t="n">
        <v>1952</v>
      </c>
      <c r="B1955" s="14" t="s">
        <v>90</v>
      </c>
      <c r="C1955" s="14" t="n">
        <v>0</v>
      </c>
      <c r="D1955" s="14" t="n">
        <v>0</v>
      </c>
      <c r="E1955" s="14" t="n">
        <v>2016</v>
      </c>
      <c r="F1955" s="14" t="s">
        <v>135</v>
      </c>
      <c r="G1955" s="14" t="n">
        <v>26</v>
      </c>
      <c r="H1955" s="14" t="n">
        <v>22</v>
      </c>
      <c r="I1955" s="14" t="n">
        <v>0</v>
      </c>
      <c r="J1955" s="14" t="n">
        <v>0</v>
      </c>
      <c r="K1955" s="14" t="n">
        <v>2</v>
      </c>
      <c r="L1955" s="14" t="n">
        <v>0</v>
      </c>
      <c r="M1955" s="14" t="n">
        <v>0</v>
      </c>
      <c r="N1955" s="14" t="s">
        <v>82</v>
      </c>
      <c r="O1955" s="14" t="s">
        <v>92</v>
      </c>
      <c r="P1955" s="14" t="s">
        <v>168</v>
      </c>
      <c r="Q1955" s="14" t="s">
        <v>84</v>
      </c>
      <c r="R1955" s="14" t="n">
        <v>0</v>
      </c>
      <c r="S1955" s="14" t="n">
        <v>0</v>
      </c>
      <c r="T1955" s="14" t="n">
        <v>0</v>
      </c>
      <c r="U1955" s="14" t="s">
        <v>95</v>
      </c>
      <c r="V1955" s="14" t="s">
        <v>85</v>
      </c>
      <c r="W1955" s="14" t="n">
        <v>0</v>
      </c>
      <c r="X1955" s="14" t="s">
        <v>86</v>
      </c>
      <c r="Y1955" s="14"/>
      <c r="Z1955" s="14" t="n">
        <v>45</v>
      </c>
      <c r="AA1955" s="14" t="n">
        <v>0</v>
      </c>
      <c r="AB1955" s="14" t="s">
        <v>87</v>
      </c>
      <c r="AC1955" s="14" t="n">
        <v>0</v>
      </c>
      <c r="AD1955" s="14" t="n">
        <v>0</v>
      </c>
      <c r="AE1955" s="14" t="n">
        <v>1</v>
      </c>
      <c r="AF1955" s="14" t="s">
        <v>88</v>
      </c>
      <c r="AG1955" s="15" t="n">
        <v>42543</v>
      </c>
      <c r="AH1955" s="14" t="str">
        <f aca="false">B1955&amp;"|"&amp;C1955&amp;"|"&amp;D1955&amp;"|"&amp;E1955&amp;"|"&amp;F1955&amp;"|"&amp;G1955&amp;"|"&amp;H1955&amp;"|"&amp;I1955&amp;"|"&amp;J1955&amp;"|"&amp;K1955&amp;"|"&amp;L1955&amp;"|"&amp;M1955&amp;"|"&amp;N1955&amp;"|"&amp;O1955&amp;"|"&amp;P1955&amp;"|"&amp;Q1955&amp;"|"&amp;R1955&amp;"|"&amp;S1955&amp;"|"&amp;T1955&amp;"|"&amp;U1955&amp;"|"&amp;V1955&amp;"|"&amp;W1955&amp;"|"&amp;X1955&amp;"|"&amp;Y1955&amp;"|"&amp;Z1955&amp;"|"&amp;AA1955&amp;"|"&amp;AB1955&amp;"|"&amp;AC1955&amp;"|"&amp;AD1955&amp;"|"&amp;AE1955&amp;"|"&amp;AF1955&amp;"|"&amp;AG1955</f>
        <v>City Hotel|0|0|2016|June|26|22|0|0|2|0|0|BB|PRT|Complementary|Direct|0|0|0|A|F|0|No Deposit||45|0|Transient|0|0|1|Check-Out|42543</v>
      </c>
      <c r="AI1955" s="14" t="str">
        <f aca="false">IF(COUNTIF($AH$4:$AH$2603,AH1955)&gt;1,"Duplicate","Unique")</f>
        <v>Unique</v>
      </c>
      <c r="AJ1955" s="14" t="str">
        <f aca="false">IF(COUNTBLANK(B1955:AG1955)&gt;0,"Missing ("&amp;COUNTBLANK(B1955:AG1955)&amp;")","Complete")</f>
        <v>Missing (1)</v>
      </c>
    </row>
    <row r="1956" customFormat="false" ht="15" hidden="false" customHeight="false" outlineLevel="0" collapsed="false">
      <c r="A1956" s="0" t="n">
        <v>1953</v>
      </c>
      <c r="B1956" s="0" t="s">
        <v>90</v>
      </c>
      <c r="C1956" s="0" t="n">
        <v>0</v>
      </c>
      <c r="D1956" s="0" t="n">
        <v>0</v>
      </c>
      <c r="E1956" s="0" t="n">
        <v>2016</v>
      </c>
      <c r="F1956" s="0" t="s">
        <v>126</v>
      </c>
      <c r="G1956" s="0" t="n">
        <v>2</v>
      </c>
      <c r="H1956" s="0" t="n">
        <v>4</v>
      </c>
      <c r="I1956" s="0" t="n">
        <v>1</v>
      </c>
      <c r="J1956" s="0" t="n">
        <v>0</v>
      </c>
      <c r="K1956" s="0" t="n">
        <v>1</v>
      </c>
      <c r="L1956" s="0" t="n">
        <v>0</v>
      </c>
      <c r="M1956" s="0" t="n">
        <v>0</v>
      </c>
      <c r="N1956" s="0" t="s">
        <v>82</v>
      </c>
      <c r="O1956" s="0" t="s">
        <v>92</v>
      </c>
      <c r="P1956" s="0" t="s">
        <v>128</v>
      </c>
      <c r="Q1956" s="0" t="s">
        <v>128</v>
      </c>
      <c r="R1956" s="0" t="n">
        <v>0</v>
      </c>
      <c r="S1956" s="0" t="n">
        <v>0</v>
      </c>
      <c r="T1956" s="0" t="n">
        <v>0</v>
      </c>
      <c r="U1956" s="0" t="s">
        <v>95</v>
      </c>
      <c r="V1956" s="0" t="s">
        <v>95</v>
      </c>
      <c r="W1956" s="0" t="n">
        <v>0</v>
      </c>
      <c r="X1956" s="0" t="s">
        <v>86</v>
      </c>
      <c r="Z1956" s="0" t="n">
        <v>40</v>
      </c>
      <c r="AA1956" s="0" t="n">
        <v>0</v>
      </c>
      <c r="AB1956" s="0" t="s">
        <v>87</v>
      </c>
      <c r="AC1956" s="0" t="n">
        <v>65</v>
      </c>
      <c r="AD1956" s="0" t="n">
        <v>0</v>
      </c>
      <c r="AE1956" s="0" t="n">
        <v>0</v>
      </c>
      <c r="AF1956" s="0" t="s">
        <v>88</v>
      </c>
      <c r="AG1956" s="13" t="n">
        <v>42374</v>
      </c>
      <c r="AH1956" s="0" t="str">
        <f aca="false">B1956&amp;"|"&amp;C1956&amp;"|"&amp;D1956&amp;"|"&amp;E1956&amp;"|"&amp;F1956&amp;"|"&amp;G1956&amp;"|"&amp;H1956&amp;"|"&amp;I1956&amp;"|"&amp;J1956&amp;"|"&amp;K1956&amp;"|"&amp;L1956&amp;"|"&amp;M1956&amp;"|"&amp;N1956&amp;"|"&amp;O1956&amp;"|"&amp;P1956&amp;"|"&amp;Q1956&amp;"|"&amp;R1956&amp;"|"&amp;S1956&amp;"|"&amp;T1956&amp;"|"&amp;U1956&amp;"|"&amp;V1956&amp;"|"&amp;W1956&amp;"|"&amp;X1956&amp;"|"&amp;Y1956&amp;"|"&amp;Z1956&amp;"|"&amp;AA1956&amp;"|"&amp;AB1956&amp;"|"&amp;AC1956&amp;"|"&amp;AD1956&amp;"|"&amp;AE1956&amp;"|"&amp;AF1956&amp;"|"&amp;AG1956</f>
        <v>City Hotel|0|0|2016|January|2|4|1|0|1|0|0|BB|PRT|Corporate|Corporate|0|0|0|A|A|0|No Deposit||40|0|Transient|65|0|0|Check-Out|42374</v>
      </c>
      <c r="AI1956" s="0" t="str">
        <f aca="false">IF(COUNTIF($AH$4:$AH$2603,AH1956)&gt;1,"Duplicate","Unique")</f>
        <v>Unique</v>
      </c>
      <c r="AJ1956" s="0" t="str">
        <f aca="false">IF(COUNTBLANK(B1956:AG1956)&gt;0,"Missing ("&amp;COUNTBLANK(B1956:AG1956)&amp;")","Complete")</f>
        <v>Missing (1)</v>
      </c>
    </row>
    <row r="1957" customFormat="false" ht="15" hidden="false" customHeight="false" outlineLevel="0" collapsed="false">
      <c r="A1957" s="14" t="n">
        <v>1954</v>
      </c>
      <c r="B1957" s="14" t="s">
        <v>90</v>
      </c>
      <c r="C1957" s="14" t="n">
        <v>0</v>
      </c>
      <c r="D1957" s="14" t="n">
        <v>4</v>
      </c>
      <c r="E1957" s="14" t="n">
        <v>2016</v>
      </c>
      <c r="F1957" s="14" t="s">
        <v>114</v>
      </c>
      <c r="G1957" s="14" t="n">
        <v>38</v>
      </c>
      <c r="H1957" s="14" t="n">
        <v>15</v>
      </c>
      <c r="I1957" s="14" t="n">
        <v>0</v>
      </c>
      <c r="J1957" s="14" t="n">
        <v>1</v>
      </c>
      <c r="K1957" s="14" t="n">
        <v>1</v>
      </c>
      <c r="L1957" s="14" t="n">
        <v>0</v>
      </c>
      <c r="M1957" s="14" t="n">
        <v>0</v>
      </c>
      <c r="N1957" s="14" t="s">
        <v>82</v>
      </c>
      <c r="O1957" s="14" t="s">
        <v>92</v>
      </c>
      <c r="P1957" s="14" t="s">
        <v>93</v>
      </c>
      <c r="Q1957" s="14" t="s">
        <v>94</v>
      </c>
      <c r="R1957" s="14" t="n">
        <v>0</v>
      </c>
      <c r="S1957" s="14" t="n">
        <v>0</v>
      </c>
      <c r="T1957" s="14" t="n">
        <v>0</v>
      </c>
      <c r="U1957" s="14" t="s">
        <v>95</v>
      </c>
      <c r="V1957" s="14" t="s">
        <v>95</v>
      </c>
      <c r="W1957" s="14" t="n">
        <v>0</v>
      </c>
      <c r="X1957" s="14" t="s">
        <v>86</v>
      </c>
      <c r="Y1957" s="14" t="n">
        <v>9</v>
      </c>
      <c r="Z1957" s="14"/>
      <c r="AA1957" s="14" t="n">
        <v>0</v>
      </c>
      <c r="AB1957" s="14" t="s">
        <v>87</v>
      </c>
      <c r="AC1957" s="14" t="n">
        <v>159</v>
      </c>
      <c r="AD1957" s="14" t="n">
        <v>0</v>
      </c>
      <c r="AE1957" s="14" t="n">
        <v>2</v>
      </c>
      <c r="AF1957" s="14" t="s">
        <v>88</v>
      </c>
      <c r="AG1957" s="15" t="n">
        <v>42629</v>
      </c>
      <c r="AH1957" s="14" t="str">
        <f aca="false">B1957&amp;"|"&amp;C1957&amp;"|"&amp;D1957&amp;"|"&amp;E1957&amp;"|"&amp;F1957&amp;"|"&amp;G1957&amp;"|"&amp;H1957&amp;"|"&amp;I1957&amp;"|"&amp;J1957&amp;"|"&amp;K1957&amp;"|"&amp;L1957&amp;"|"&amp;M1957&amp;"|"&amp;N1957&amp;"|"&amp;O1957&amp;"|"&amp;P1957&amp;"|"&amp;Q1957&amp;"|"&amp;R1957&amp;"|"&amp;S1957&amp;"|"&amp;T1957&amp;"|"&amp;U1957&amp;"|"&amp;V1957&amp;"|"&amp;W1957&amp;"|"&amp;X1957&amp;"|"&amp;Y1957&amp;"|"&amp;Z1957&amp;"|"&amp;AA1957&amp;"|"&amp;AB1957&amp;"|"&amp;AC1957&amp;"|"&amp;AD1957&amp;"|"&amp;AE1957&amp;"|"&amp;AF1957&amp;"|"&amp;AG1957</f>
        <v>City Hotel|0|4|2016|September|38|15|0|1|1|0|0|BB|PRT|Online TA|TA/TO|0|0|0|A|A|0|No Deposit|9||0|Transient|159|0|2|Check-Out|42629</v>
      </c>
      <c r="AI1957" s="14" t="str">
        <f aca="false">IF(COUNTIF($AH$4:$AH$2603,AH1957)&gt;1,"Duplicate","Unique")</f>
        <v>Unique</v>
      </c>
      <c r="AJ1957" s="14" t="str">
        <f aca="false">IF(COUNTBLANK(B1957:AG1957)&gt;0,"Missing ("&amp;COUNTBLANK(B1957:AG1957)&amp;")","Complete")</f>
        <v>Missing (1)</v>
      </c>
    </row>
    <row r="1958" customFormat="false" ht="15" hidden="false" customHeight="false" outlineLevel="0" collapsed="false">
      <c r="A1958" s="0" t="n">
        <v>1955</v>
      </c>
      <c r="B1958" s="0" t="s">
        <v>90</v>
      </c>
      <c r="C1958" s="0" t="n">
        <v>1</v>
      </c>
      <c r="D1958" s="0" t="n">
        <v>169</v>
      </c>
      <c r="E1958" s="0" t="n">
        <v>2017</v>
      </c>
      <c r="F1958" s="0" t="s">
        <v>135</v>
      </c>
      <c r="G1958" s="0" t="n">
        <v>23</v>
      </c>
      <c r="H1958" s="0" t="n">
        <v>8</v>
      </c>
      <c r="I1958" s="0" t="n">
        <v>0</v>
      </c>
      <c r="J1958" s="0" t="n">
        <v>3</v>
      </c>
      <c r="K1958" s="0" t="n">
        <v>2</v>
      </c>
      <c r="L1958" s="0" t="n">
        <v>0</v>
      </c>
      <c r="M1958" s="0" t="n">
        <v>0</v>
      </c>
      <c r="N1958" s="0" t="s">
        <v>82</v>
      </c>
      <c r="O1958" s="0" t="s">
        <v>92</v>
      </c>
      <c r="P1958" s="0" t="s">
        <v>99</v>
      </c>
      <c r="Q1958" s="0" t="s">
        <v>94</v>
      </c>
      <c r="R1958" s="0" t="n">
        <v>0</v>
      </c>
      <c r="S1958" s="0" t="n">
        <v>0</v>
      </c>
      <c r="T1958" s="0" t="n">
        <v>0</v>
      </c>
      <c r="U1958" s="0" t="s">
        <v>95</v>
      </c>
      <c r="V1958" s="0" t="s">
        <v>95</v>
      </c>
      <c r="W1958" s="0" t="n">
        <v>0</v>
      </c>
      <c r="X1958" s="0" t="s">
        <v>120</v>
      </c>
      <c r="Y1958" s="0" t="n">
        <v>19</v>
      </c>
      <c r="AA1958" s="0" t="n">
        <v>0</v>
      </c>
      <c r="AB1958" s="0" t="s">
        <v>87</v>
      </c>
      <c r="AC1958" s="0" t="n">
        <v>170</v>
      </c>
      <c r="AD1958" s="0" t="n">
        <v>0</v>
      </c>
      <c r="AE1958" s="0" t="n">
        <v>0</v>
      </c>
      <c r="AF1958" s="0" t="s">
        <v>96</v>
      </c>
      <c r="AG1958" s="13" t="n">
        <v>42725</v>
      </c>
      <c r="AH1958" s="0" t="str">
        <f aca="false">B1958&amp;"|"&amp;C1958&amp;"|"&amp;D1958&amp;"|"&amp;E1958&amp;"|"&amp;F1958&amp;"|"&amp;G1958&amp;"|"&amp;H1958&amp;"|"&amp;I1958&amp;"|"&amp;J1958&amp;"|"&amp;K1958&amp;"|"&amp;L1958&amp;"|"&amp;M1958&amp;"|"&amp;N1958&amp;"|"&amp;O1958&amp;"|"&amp;P1958&amp;"|"&amp;Q1958&amp;"|"&amp;R1958&amp;"|"&amp;S1958&amp;"|"&amp;T1958&amp;"|"&amp;U1958&amp;"|"&amp;V1958&amp;"|"&amp;W1958&amp;"|"&amp;X1958&amp;"|"&amp;Y1958&amp;"|"&amp;Z1958&amp;"|"&amp;AA1958&amp;"|"&amp;AB1958&amp;"|"&amp;AC1958&amp;"|"&amp;AD1958&amp;"|"&amp;AE1958&amp;"|"&amp;AF1958&amp;"|"&amp;AG1958</f>
        <v>City Hotel|1|169|2017|June|23|8|0|3|2|0|0|BB|PRT|Offline TA/TO|TA/TO|0|0|0|A|A|0|Non Refund|19||0|Transient|170|0|0|Canceled|42725</v>
      </c>
      <c r="AI1958" s="0" t="str">
        <f aca="false">IF(COUNTIF($AH$4:$AH$2603,AH1958)&gt;1,"Duplicate","Unique")</f>
        <v>Duplicate</v>
      </c>
      <c r="AJ1958" s="0" t="str">
        <f aca="false">IF(COUNTBLANK(B1958:AG1958)&gt;0,"Missing ("&amp;COUNTBLANK(B1958:AG1958)&amp;")","Complete")</f>
        <v>Missing (1)</v>
      </c>
    </row>
    <row r="1959" customFormat="false" ht="15" hidden="false" customHeight="false" outlineLevel="0" collapsed="false">
      <c r="A1959" s="14" t="n">
        <v>1956</v>
      </c>
      <c r="B1959" s="14" t="s">
        <v>90</v>
      </c>
      <c r="C1959" s="14" t="n">
        <v>0</v>
      </c>
      <c r="D1959" s="14" t="n">
        <v>183</v>
      </c>
      <c r="E1959" s="14" t="n">
        <v>2016</v>
      </c>
      <c r="F1959" s="14" t="s">
        <v>114</v>
      </c>
      <c r="G1959" s="14" t="n">
        <v>37</v>
      </c>
      <c r="H1959" s="14" t="n">
        <v>8</v>
      </c>
      <c r="I1959" s="14" t="n">
        <v>0</v>
      </c>
      <c r="J1959" s="14" t="n">
        <v>3</v>
      </c>
      <c r="K1959" s="14" t="n">
        <v>2</v>
      </c>
      <c r="L1959" s="14" t="n">
        <v>0</v>
      </c>
      <c r="M1959" s="14" t="n">
        <v>0</v>
      </c>
      <c r="N1959" s="14" t="s">
        <v>82</v>
      </c>
      <c r="O1959" s="14" t="s">
        <v>92</v>
      </c>
      <c r="P1959" s="14" t="s">
        <v>99</v>
      </c>
      <c r="Q1959" s="14" t="s">
        <v>94</v>
      </c>
      <c r="R1959" s="14" t="n">
        <v>0</v>
      </c>
      <c r="S1959" s="14" t="n">
        <v>0</v>
      </c>
      <c r="T1959" s="14" t="n">
        <v>0</v>
      </c>
      <c r="U1959" s="14" t="s">
        <v>95</v>
      </c>
      <c r="V1959" s="14" t="s">
        <v>95</v>
      </c>
      <c r="W1959" s="14" t="n">
        <v>0</v>
      </c>
      <c r="X1959" s="14" t="s">
        <v>86</v>
      </c>
      <c r="Y1959" s="14" t="n">
        <v>44</v>
      </c>
      <c r="Z1959" s="14"/>
      <c r="AA1959" s="14" t="n">
        <v>0</v>
      </c>
      <c r="AB1959" s="14" t="s">
        <v>101</v>
      </c>
      <c r="AC1959" s="14" t="n">
        <v>110</v>
      </c>
      <c r="AD1959" s="14" t="n">
        <v>0</v>
      </c>
      <c r="AE1959" s="14" t="n">
        <v>1</v>
      </c>
      <c r="AF1959" s="14" t="s">
        <v>88</v>
      </c>
      <c r="AG1959" s="15" t="n">
        <v>42624</v>
      </c>
      <c r="AH1959" s="14" t="str">
        <f aca="false">B1959&amp;"|"&amp;C1959&amp;"|"&amp;D1959&amp;"|"&amp;E1959&amp;"|"&amp;F1959&amp;"|"&amp;G1959&amp;"|"&amp;H1959&amp;"|"&amp;I1959&amp;"|"&amp;J1959&amp;"|"&amp;K1959&amp;"|"&amp;L1959&amp;"|"&amp;M1959&amp;"|"&amp;N1959&amp;"|"&amp;O1959&amp;"|"&amp;P1959&amp;"|"&amp;Q1959&amp;"|"&amp;R1959&amp;"|"&amp;S1959&amp;"|"&amp;T1959&amp;"|"&amp;U1959&amp;"|"&amp;V1959&amp;"|"&amp;W1959&amp;"|"&amp;X1959&amp;"|"&amp;Y1959&amp;"|"&amp;Z1959&amp;"|"&amp;AA1959&amp;"|"&amp;AB1959&amp;"|"&amp;AC1959&amp;"|"&amp;AD1959&amp;"|"&amp;AE1959&amp;"|"&amp;AF1959&amp;"|"&amp;AG1959</f>
        <v>City Hotel|0|183|2016|September|37|8|0|3|2|0|0|BB|PRT|Offline TA/TO|TA/TO|0|0|0|A|A|0|No Deposit|44||0|Transient-Party|110|0|1|Check-Out|42624</v>
      </c>
      <c r="AI1959" s="14" t="str">
        <f aca="false">IF(COUNTIF($AH$4:$AH$2603,AH1959)&gt;1,"Duplicate","Unique")</f>
        <v>Unique</v>
      </c>
      <c r="AJ1959" s="14" t="str">
        <f aca="false">IF(COUNTBLANK(B1959:AG1959)&gt;0,"Missing ("&amp;COUNTBLANK(B1959:AG1959)&amp;")","Complete")</f>
        <v>Missing (1)</v>
      </c>
    </row>
    <row r="1960" customFormat="false" ht="15" hidden="false" customHeight="false" outlineLevel="0" collapsed="false">
      <c r="A1960" s="0" t="n">
        <v>1957</v>
      </c>
      <c r="B1960" s="0" t="s">
        <v>80</v>
      </c>
      <c r="C1960" s="0" t="n">
        <v>1</v>
      </c>
      <c r="D1960" s="0" t="n">
        <v>98</v>
      </c>
      <c r="E1960" s="0" t="n">
        <v>2015</v>
      </c>
      <c r="F1960" s="0" t="s">
        <v>114</v>
      </c>
      <c r="G1960" s="0" t="n">
        <v>40</v>
      </c>
      <c r="H1960" s="0" t="n">
        <v>28</v>
      </c>
      <c r="I1960" s="0" t="n">
        <v>1</v>
      </c>
      <c r="J1960" s="0" t="n">
        <v>3</v>
      </c>
      <c r="K1960" s="0" t="n">
        <v>2</v>
      </c>
      <c r="L1960" s="0" t="n">
        <v>0</v>
      </c>
      <c r="M1960" s="0" t="n">
        <v>0</v>
      </c>
      <c r="N1960" s="0" t="s">
        <v>112</v>
      </c>
      <c r="O1960" s="0" t="s">
        <v>92</v>
      </c>
      <c r="P1960" s="0" t="s">
        <v>93</v>
      </c>
      <c r="Q1960" s="0" t="s">
        <v>94</v>
      </c>
      <c r="R1960" s="0" t="n">
        <v>0</v>
      </c>
      <c r="S1960" s="0" t="n">
        <v>0</v>
      </c>
      <c r="T1960" s="0" t="n">
        <v>0</v>
      </c>
      <c r="U1960" s="0" t="s">
        <v>95</v>
      </c>
      <c r="V1960" s="0" t="s">
        <v>95</v>
      </c>
      <c r="W1960" s="0" t="n">
        <v>0</v>
      </c>
      <c r="X1960" s="0" t="s">
        <v>86</v>
      </c>
      <c r="Y1960" s="0" t="n">
        <v>240</v>
      </c>
      <c r="AA1960" s="0" t="n">
        <v>0</v>
      </c>
      <c r="AB1960" s="0" t="s">
        <v>87</v>
      </c>
      <c r="AC1960" s="0" t="n">
        <v>99.5</v>
      </c>
      <c r="AD1960" s="0" t="n">
        <v>0</v>
      </c>
      <c r="AE1960" s="0" t="n">
        <v>0</v>
      </c>
      <c r="AF1960" s="0" t="s">
        <v>96</v>
      </c>
      <c r="AG1960" s="13" t="n">
        <v>42191</v>
      </c>
      <c r="AH1960" s="0" t="str">
        <f aca="false">B1960&amp;"|"&amp;C1960&amp;"|"&amp;D1960&amp;"|"&amp;E1960&amp;"|"&amp;F1960&amp;"|"&amp;G1960&amp;"|"&amp;H1960&amp;"|"&amp;I1960&amp;"|"&amp;J1960&amp;"|"&amp;K1960&amp;"|"&amp;L1960&amp;"|"&amp;M1960&amp;"|"&amp;N1960&amp;"|"&amp;O1960&amp;"|"&amp;P1960&amp;"|"&amp;Q1960&amp;"|"&amp;R1960&amp;"|"&amp;S1960&amp;"|"&amp;T1960&amp;"|"&amp;U1960&amp;"|"&amp;V1960&amp;"|"&amp;W1960&amp;"|"&amp;X1960&amp;"|"&amp;Y1960&amp;"|"&amp;Z1960&amp;"|"&amp;AA1960&amp;"|"&amp;AB1960&amp;"|"&amp;AC1960&amp;"|"&amp;AD1960&amp;"|"&amp;AE1960&amp;"|"&amp;AF1960&amp;"|"&amp;AG1960</f>
        <v>Resort Hotel|1|98|2015|September|40|28|1|3|2|0|0|HB|PRT|Online TA|TA/TO|0|0|0|A|A|0|No Deposit|240||0|Transient|99.5|0|0|Canceled|42191</v>
      </c>
      <c r="AI1960" s="0" t="str">
        <f aca="false">IF(COUNTIF($AH$4:$AH$2603,AH1960)&gt;1,"Duplicate","Unique")</f>
        <v>Unique</v>
      </c>
      <c r="AJ1960" s="0" t="str">
        <f aca="false">IF(COUNTBLANK(B1960:AG1960)&gt;0,"Missing ("&amp;COUNTBLANK(B1960:AG1960)&amp;")","Complete")</f>
        <v>Missing (1)</v>
      </c>
    </row>
    <row r="1961" customFormat="false" ht="15" hidden="false" customHeight="false" outlineLevel="0" collapsed="false">
      <c r="A1961" s="14" t="n">
        <v>1958</v>
      </c>
      <c r="B1961" s="14" t="s">
        <v>90</v>
      </c>
      <c r="C1961" s="14" t="n">
        <v>1</v>
      </c>
      <c r="D1961" s="14" t="n">
        <v>27</v>
      </c>
      <c r="E1961" s="14" t="n">
        <v>2016</v>
      </c>
      <c r="F1961" s="14" t="s">
        <v>106</v>
      </c>
      <c r="G1961" s="14" t="n">
        <v>18</v>
      </c>
      <c r="H1961" s="14" t="n">
        <v>29</v>
      </c>
      <c r="I1961" s="14" t="n">
        <v>1</v>
      </c>
      <c r="J1961" s="14" t="n">
        <v>2</v>
      </c>
      <c r="K1961" s="14" t="n">
        <v>3</v>
      </c>
      <c r="L1961" s="14" t="n">
        <v>0</v>
      </c>
      <c r="M1961" s="14" t="n">
        <v>0</v>
      </c>
      <c r="N1961" s="14" t="s">
        <v>82</v>
      </c>
      <c r="O1961" s="14" t="s">
        <v>158</v>
      </c>
      <c r="P1961" s="14" t="s">
        <v>93</v>
      </c>
      <c r="Q1961" s="14" t="s">
        <v>94</v>
      </c>
      <c r="R1961" s="14" t="n">
        <v>0</v>
      </c>
      <c r="S1961" s="14" t="n">
        <v>0</v>
      </c>
      <c r="T1961" s="14" t="n">
        <v>0</v>
      </c>
      <c r="U1961" s="14" t="s">
        <v>109</v>
      </c>
      <c r="V1961" s="14" t="s">
        <v>109</v>
      </c>
      <c r="W1961" s="14" t="n">
        <v>0</v>
      </c>
      <c r="X1961" s="14" t="s">
        <v>86</v>
      </c>
      <c r="Y1961" s="14" t="n">
        <v>9</v>
      </c>
      <c r="Z1961" s="14"/>
      <c r="AA1961" s="14" t="n">
        <v>0</v>
      </c>
      <c r="AB1961" s="14" t="s">
        <v>87</v>
      </c>
      <c r="AC1961" s="14" t="n">
        <v>177</v>
      </c>
      <c r="AD1961" s="14" t="n">
        <v>0</v>
      </c>
      <c r="AE1961" s="14" t="n">
        <v>0</v>
      </c>
      <c r="AF1961" s="14" t="s">
        <v>96</v>
      </c>
      <c r="AG1961" s="15" t="n">
        <v>42464</v>
      </c>
      <c r="AH1961" s="14" t="str">
        <f aca="false">B1961&amp;"|"&amp;C1961&amp;"|"&amp;D1961&amp;"|"&amp;E1961&amp;"|"&amp;F1961&amp;"|"&amp;G1961&amp;"|"&amp;H1961&amp;"|"&amp;I1961&amp;"|"&amp;J1961&amp;"|"&amp;K1961&amp;"|"&amp;L1961&amp;"|"&amp;M1961&amp;"|"&amp;N1961&amp;"|"&amp;O1961&amp;"|"&amp;P1961&amp;"|"&amp;Q1961&amp;"|"&amp;R1961&amp;"|"&amp;S1961&amp;"|"&amp;T1961&amp;"|"&amp;U1961&amp;"|"&amp;V1961&amp;"|"&amp;W1961&amp;"|"&amp;X1961&amp;"|"&amp;Y1961&amp;"|"&amp;Z1961&amp;"|"&amp;AA1961&amp;"|"&amp;AB1961&amp;"|"&amp;AC1961&amp;"|"&amp;AD1961&amp;"|"&amp;AE1961&amp;"|"&amp;AF1961&amp;"|"&amp;AG1961</f>
        <v>City Hotel|1|27|2016|April|18|29|1|2|3|0|0|BB|ITA|Online TA|TA/TO|0|0|0|D|D|0|No Deposit|9||0|Transient|177|0|0|Canceled|42464</v>
      </c>
      <c r="AI1961" s="14" t="str">
        <f aca="false">IF(COUNTIF($AH$4:$AH$2603,AH1961)&gt;1,"Duplicate","Unique")</f>
        <v>Unique</v>
      </c>
      <c r="AJ1961" s="14" t="str">
        <f aca="false">IF(COUNTBLANK(B1961:AG1961)&gt;0,"Missing ("&amp;COUNTBLANK(B1961:AG1961)&amp;")","Complete")</f>
        <v>Missing (1)</v>
      </c>
    </row>
    <row r="1962" customFormat="false" ht="15" hidden="false" customHeight="false" outlineLevel="0" collapsed="false">
      <c r="A1962" s="0" t="n">
        <v>1959</v>
      </c>
      <c r="B1962" s="0" t="s">
        <v>80</v>
      </c>
      <c r="C1962" s="0" t="n">
        <v>1</v>
      </c>
      <c r="D1962" s="0" t="n">
        <v>160</v>
      </c>
      <c r="E1962" s="0" t="n">
        <v>2016</v>
      </c>
      <c r="F1962" s="0" t="s">
        <v>111</v>
      </c>
      <c r="G1962" s="0" t="n">
        <v>41</v>
      </c>
      <c r="H1962" s="0" t="n">
        <v>3</v>
      </c>
      <c r="I1962" s="0" t="n">
        <v>1</v>
      </c>
      <c r="J1962" s="0" t="n">
        <v>4</v>
      </c>
      <c r="K1962" s="0" t="n">
        <v>2</v>
      </c>
      <c r="L1962" s="0" t="n">
        <v>0</v>
      </c>
      <c r="M1962" s="0" t="n">
        <v>0</v>
      </c>
      <c r="N1962" s="0" t="s">
        <v>82</v>
      </c>
      <c r="O1962" s="0" t="s">
        <v>147</v>
      </c>
      <c r="P1962" s="0" t="s">
        <v>93</v>
      </c>
      <c r="Q1962" s="0" t="s">
        <v>94</v>
      </c>
      <c r="R1962" s="0" t="n">
        <v>0</v>
      </c>
      <c r="S1962" s="0" t="n">
        <v>0</v>
      </c>
      <c r="T1962" s="0" t="n">
        <v>0</v>
      </c>
      <c r="U1962" s="0" t="s">
        <v>95</v>
      </c>
      <c r="V1962" s="0" t="s">
        <v>95</v>
      </c>
      <c r="W1962" s="0" t="n">
        <v>0</v>
      </c>
      <c r="X1962" s="0" t="s">
        <v>86</v>
      </c>
      <c r="Y1962" s="0" t="n">
        <v>240</v>
      </c>
      <c r="AA1962" s="0" t="n">
        <v>0</v>
      </c>
      <c r="AB1962" s="0" t="s">
        <v>87</v>
      </c>
      <c r="AC1962" s="0" t="n">
        <v>69</v>
      </c>
      <c r="AD1962" s="0" t="n">
        <v>0</v>
      </c>
      <c r="AE1962" s="0" t="n">
        <v>0</v>
      </c>
      <c r="AF1962" s="0" t="s">
        <v>96</v>
      </c>
      <c r="AG1962" s="13" t="n">
        <v>42570</v>
      </c>
      <c r="AH1962" s="0" t="str">
        <f aca="false">B1962&amp;"|"&amp;C1962&amp;"|"&amp;D1962&amp;"|"&amp;E1962&amp;"|"&amp;F1962&amp;"|"&amp;G1962&amp;"|"&amp;H1962&amp;"|"&amp;I1962&amp;"|"&amp;J1962&amp;"|"&amp;K1962&amp;"|"&amp;L1962&amp;"|"&amp;M1962&amp;"|"&amp;N1962&amp;"|"&amp;O1962&amp;"|"&amp;P1962&amp;"|"&amp;Q1962&amp;"|"&amp;R1962&amp;"|"&amp;S1962&amp;"|"&amp;T1962&amp;"|"&amp;U1962&amp;"|"&amp;V1962&amp;"|"&amp;W1962&amp;"|"&amp;X1962&amp;"|"&amp;Y1962&amp;"|"&amp;Z1962&amp;"|"&amp;AA1962&amp;"|"&amp;AB1962&amp;"|"&amp;AC1962&amp;"|"&amp;AD1962&amp;"|"&amp;AE1962&amp;"|"&amp;AF1962&amp;"|"&amp;AG1962</f>
        <v>Resort Hotel|1|160|2016|October|41|3|1|4|2|0|0|BB|IRL|Online TA|TA/TO|0|0|0|A|A|0|No Deposit|240||0|Transient|69|0|0|Canceled|42570</v>
      </c>
      <c r="AI1962" s="0" t="str">
        <f aca="false">IF(COUNTIF($AH$4:$AH$2603,AH1962)&gt;1,"Duplicate","Unique")</f>
        <v>Unique</v>
      </c>
      <c r="AJ1962" s="0" t="str">
        <f aca="false">IF(COUNTBLANK(B1962:AG1962)&gt;0,"Missing ("&amp;COUNTBLANK(B1962:AG1962)&amp;")","Complete")</f>
        <v>Missing (1)</v>
      </c>
    </row>
    <row r="1963" customFormat="false" ht="15" hidden="false" customHeight="false" outlineLevel="0" collapsed="false">
      <c r="A1963" s="14" t="n">
        <v>1960</v>
      </c>
      <c r="B1963" s="14" t="s">
        <v>90</v>
      </c>
      <c r="C1963" s="14" t="n">
        <v>1</v>
      </c>
      <c r="D1963" s="14" t="n">
        <v>93</v>
      </c>
      <c r="E1963" s="14" t="n">
        <v>2016</v>
      </c>
      <c r="F1963" s="14" t="s">
        <v>111</v>
      </c>
      <c r="G1963" s="14" t="n">
        <v>42</v>
      </c>
      <c r="H1963" s="14" t="n">
        <v>15</v>
      </c>
      <c r="I1963" s="14" t="n">
        <v>2</v>
      </c>
      <c r="J1963" s="14" t="n">
        <v>1</v>
      </c>
      <c r="K1963" s="14" t="n">
        <v>1</v>
      </c>
      <c r="L1963" s="14" t="n">
        <v>0</v>
      </c>
      <c r="M1963" s="14" t="n">
        <v>0</v>
      </c>
      <c r="N1963" s="14" t="s">
        <v>82</v>
      </c>
      <c r="O1963" s="14" t="s">
        <v>92</v>
      </c>
      <c r="P1963" s="14" t="s">
        <v>99</v>
      </c>
      <c r="Q1963" s="14" t="s">
        <v>94</v>
      </c>
      <c r="R1963" s="14" t="n">
        <v>0</v>
      </c>
      <c r="S1963" s="14" t="n">
        <v>0</v>
      </c>
      <c r="T1963" s="14" t="n">
        <v>0</v>
      </c>
      <c r="U1963" s="14" t="s">
        <v>95</v>
      </c>
      <c r="V1963" s="14" t="s">
        <v>95</v>
      </c>
      <c r="W1963" s="14" t="n">
        <v>0</v>
      </c>
      <c r="X1963" s="14" t="s">
        <v>120</v>
      </c>
      <c r="Y1963" s="14" t="n">
        <v>34</v>
      </c>
      <c r="Z1963" s="14"/>
      <c r="AA1963" s="14" t="n">
        <v>0</v>
      </c>
      <c r="AB1963" s="14" t="s">
        <v>87</v>
      </c>
      <c r="AC1963" s="14" t="n">
        <v>115</v>
      </c>
      <c r="AD1963" s="14" t="n">
        <v>0</v>
      </c>
      <c r="AE1963" s="14" t="n">
        <v>0</v>
      </c>
      <c r="AF1963" s="14" t="s">
        <v>96</v>
      </c>
      <c r="AG1963" s="15" t="n">
        <v>42593</v>
      </c>
      <c r="AH1963" s="14" t="str">
        <f aca="false">B1963&amp;"|"&amp;C1963&amp;"|"&amp;D1963&amp;"|"&amp;E1963&amp;"|"&amp;F1963&amp;"|"&amp;G1963&amp;"|"&amp;H1963&amp;"|"&amp;I1963&amp;"|"&amp;J1963&amp;"|"&amp;K1963&amp;"|"&amp;L1963&amp;"|"&amp;M1963&amp;"|"&amp;N1963&amp;"|"&amp;O1963&amp;"|"&amp;P1963&amp;"|"&amp;Q1963&amp;"|"&amp;R1963&amp;"|"&amp;S1963&amp;"|"&amp;T1963&amp;"|"&amp;U1963&amp;"|"&amp;V1963&amp;"|"&amp;W1963&amp;"|"&amp;X1963&amp;"|"&amp;Y1963&amp;"|"&amp;Z1963&amp;"|"&amp;AA1963&amp;"|"&amp;AB1963&amp;"|"&amp;AC1963&amp;"|"&amp;AD1963&amp;"|"&amp;AE1963&amp;"|"&amp;AF1963&amp;"|"&amp;AG1963</f>
        <v>City Hotel|1|93|2016|October|42|15|2|1|1|0|0|BB|PRT|Offline TA/TO|TA/TO|0|0|0|A|A|0|Non Refund|34||0|Transient|115|0|0|Canceled|42593</v>
      </c>
      <c r="AI1963" s="14" t="str">
        <f aca="false">IF(COUNTIF($AH$4:$AH$2603,AH1963)&gt;1,"Duplicate","Unique")</f>
        <v>Unique</v>
      </c>
      <c r="AJ1963" s="14" t="str">
        <f aca="false">IF(COUNTBLANK(B1963:AG1963)&gt;0,"Missing ("&amp;COUNTBLANK(B1963:AG1963)&amp;")","Complete")</f>
        <v>Missing (1)</v>
      </c>
    </row>
    <row r="1964" customFormat="false" ht="15" hidden="false" customHeight="false" outlineLevel="0" collapsed="false">
      <c r="A1964" s="0" t="n">
        <v>1961</v>
      </c>
      <c r="B1964" s="0" t="s">
        <v>80</v>
      </c>
      <c r="C1964" s="0" t="n">
        <v>1</v>
      </c>
      <c r="D1964" s="0" t="n">
        <v>299</v>
      </c>
      <c r="E1964" s="0" t="n">
        <v>2017</v>
      </c>
      <c r="F1964" s="0" t="s">
        <v>121</v>
      </c>
      <c r="G1964" s="0" t="n">
        <v>20</v>
      </c>
      <c r="H1964" s="0" t="n">
        <v>19</v>
      </c>
      <c r="I1964" s="0" t="n">
        <v>2</v>
      </c>
      <c r="J1964" s="0" t="n">
        <v>5</v>
      </c>
      <c r="K1964" s="0" t="n">
        <v>2</v>
      </c>
      <c r="L1964" s="0" t="n">
        <v>0</v>
      </c>
      <c r="M1964" s="0" t="n">
        <v>0</v>
      </c>
      <c r="N1964" s="0" t="s">
        <v>82</v>
      </c>
      <c r="O1964" s="0" t="s">
        <v>147</v>
      </c>
      <c r="P1964" s="0" t="s">
        <v>93</v>
      </c>
      <c r="Q1964" s="0" t="s">
        <v>94</v>
      </c>
      <c r="R1964" s="0" t="n">
        <v>0</v>
      </c>
      <c r="S1964" s="0" t="n">
        <v>0</v>
      </c>
      <c r="T1964" s="0" t="n">
        <v>0</v>
      </c>
      <c r="U1964" s="0" t="s">
        <v>109</v>
      </c>
      <c r="V1964" s="0" t="s">
        <v>109</v>
      </c>
      <c r="W1964" s="0" t="n">
        <v>0</v>
      </c>
      <c r="X1964" s="0" t="s">
        <v>86</v>
      </c>
      <c r="Y1964" s="0" t="n">
        <v>240</v>
      </c>
      <c r="AA1964" s="0" t="n">
        <v>0</v>
      </c>
      <c r="AB1964" s="0" t="s">
        <v>87</v>
      </c>
      <c r="AC1964" s="0" t="n">
        <v>67.5</v>
      </c>
      <c r="AD1964" s="0" t="n">
        <v>0</v>
      </c>
      <c r="AE1964" s="0" t="n">
        <v>0</v>
      </c>
      <c r="AF1964" s="0" t="s">
        <v>96</v>
      </c>
      <c r="AG1964" s="13" t="n">
        <v>42763</v>
      </c>
      <c r="AH1964" s="0" t="str">
        <f aca="false">B1964&amp;"|"&amp;C1964&amp;"|"&amp;D1964&amp;"|"&amp;E1964&amp;"|"&amp;F1964&amp;"|"&amp;G1964&amp;"|"&amp;H1964&amp;"|"&amp;I1964&amp;"|"&amp;J1964&amp;"|"&amp;K1964&amp;"|"&amp;L1964&amp;"|"&amp;M1964&amp;"|"&amp;N1964&amp;"|"&amp;O1964&amp;"|"&amp;P1964&amp;"|"&amp;Q1964&amp;"|"&amp;R1964&amp;"|"&amp;S1964&amp;"|"&amp;T1964&amp;"|"&amp;U1964&amp;"|"&amp;V1964&amp;"|"&amp;W1964&amp;"|"&amp;X1964&amp;"|"&amp;Y1964&amp;"|"&amp;Z1964&amp;"|"&amp;AA1964&amp;"|"&amp;AB1964&amp;"|"&amp;AC1964&amp;"|"&amp;AD1964&amp;"|"&amp;AE1964&amp;"|"&amp;AF1964&amp;"|"&amp;AG1964</f>
        <v>Resort Hotel|1|299|2017|May|20|19|2|5|2|0|0|BB|IRL|Online TA|TA/TO|0|0|0|D|D|0|No Deposit|240||0|Transient|67.5|0|0|Canceled|42763</v>
      </c>
      <c r="AI1964" s="0" t="str">
        <f aca="false">IF(COUNTIF($AH$4:$AH$2603,AH1964)&gt;1,"Duplicate","Unique")</f>
        <v>Unique</v>
      </c>
      <c r="AJ1964" s="0" t="str">
        <f aca="false">IF(COUNTBLANK(B1964:AG1964)&gt;0,"Missing ("&amp;COUNTBLANK(B1964:AG1964)&amp;")","Complete")</f>
        <v>Missing (1)</v>
      </c>
    </row>
    <row r="1965" customFormat="false" ht="15" hidden="false" customHeight="false" outlineLevel="0" collapsed="false">
      <c r="A1965" s="14" t="n">
        <v>1962</v>
      </c>
      <c r="B1965" s="14" t="s">
        <v>90</v>
      </c>
      <c r="C1965" s="14" t="n">
        <v>1</v>
      </c>
      <c r="D1965" s="14" t="n">
        <v>88</v>
      </c>
      <c r="E1965" s="14" t="n">
        <v>2017</v>
      </c>
      <c r="F1965" s="14" t="s">
        <v>106</v>
      </c>
      <c r="G1965" s="14" t="n">
        <v>17</v>
      </c>
      <c r="H1965" s="14" t="n">
        <v>24</v>
      </c>
      <c r="I1965" s="14" t="n">
        <v>1</v>
      </c>
      <c r="J1965" s="14" t="n">
        <v>5</v>
      </c>
      <c r="K1965" s="14" t="n">
        <v>2</v>
      </c>
      <c r="L1965" s="14" t="n">
        <v>0</v>
      </c>
      <c r="M1965" s="14" t="n">
        <v>0</v>
      </c>
      <c r="N1965" s="14" t="s">
        <v>82</v>
      </c>
      <c r="O1965" s="14" t="s">
        <v>158</v>
      </c>
      <c r="P1965" s="14" t="s">
        <v>93</v>
      </c>
      <c r="Q1965" s="14" t="s">
        <v>94</v>
      </c>
      <c r="R1965" s="14" t="n">
        <v>0</v>
      </c>
      <c r="S1965" s="14" t="n">
        <v>0</v>
      </c>
      <c r="T1965" s="14" t="n">
        <v>0</v>
      </c>
      <c r="U1965" s="14" t="s">
        <v>95</v>
      </c>
      <c r="V1965" s="14" t="s">
        <v>95</v>
      </c>
      <c r="W1965" s="14" t="n">
        <v>0</v>
      </c>
      <c r="X1965" s="14" t="s">
        <v>86</v>
      </c>
      <c r="Y1965" s="14" t="n">
        <v>9</v>
      </c>
      <c r="Z1965" s="14"/>
      <c r="AA1965" s="14" t="n">
        <v>0</v>
      </c>
      <c r="AB1965" s="14" t="s">
        <v>87</v>
      </c>
      <c r="AC1965" s="14" t="n">
        <v>121.5</v>
      </c>
      <c r="AD1965" s="14" t="n">
        <v>0</v>
      </c>
      <c r="AE1965" s="14" t="n">
        <v>1</v>
      </c>
      <c r="AF1965" s="14" t="s">
        <v>96</v>
      </c>
      <c r="AG1965" s="15" t="n">
        <v>42762</v>
      </c>
      <c r="AH1965" s="14" t="str">
        <f aca="false">B1965&amp;"|"&amp;C1965&amp;"|"&amp;D1965&amp;"|"&amp;E1965&amp;"|"&amp;F1965&amp;"|"&amp;G1965&amp;"|"&amp;H1965&amp;"|"&amp;I1965&amp;"|"&amp;J1965&amp;"|"&amp;K1965&amp;"|"&amp;L1965&amp;"|"&amp;M1965&amp;"|"&amp;N1965&amp;"|"&amp;O1965&amp;"|"&amp;P1965&amp;"|"&amp;Q1965&amp;"|"&amp;R1965&amp;"|"&amp;S1965&amp;"|"&amp;T1965&amp;"|"&amp;U1965&amp;"|"&amp;V1965&amp;"|"&amp;W1965&amp;"|"&amp;X1965&amp;"|"&amp;Y1965&amp;"|"&amp;Z1965&amp;"|"&amp;AA1965&amp;"|"&amp;AB1965&amp;"|"&amp;AC1965&amp;"|"&amp;AD1965&amp;"|"&amp;AE1965&amp;"|"&amp;AF1965&amp;"|"&amp;AG1965</f>
        <v>City Hotel|1|88|2017|April|17|24|1|5|2|0|0|BB|ITA|Online TA|TA/TO|0|0|0|A|A|0|No Deposit|9||0|Transient|121.5|0|1|Canceled|42762</v>
      </c>
      <c r="AI1965" s="14" t="str">
        <f aca="false">IF(COUNTIF($AH$4:$AH$2603,AH1965)&gt;1,"Duplicate","Unique")</f>
        <v>Unique</v>
      </c>
      <c r="AJ1965" s="14" t="str">
        <f aca="false">IF(COUNTBLANK(B1965:AG1965)&gt;0,"Missing ("&amp;COUNTBLANK(B1965:AG1965)&amp;")","Complete")</f>
        <v>Missing (1)</v>
      </c>
    </row>
    <row r="1966" customFormat="false" ht="15" hidden="false" customHeight="false" outlineLevel="0" collapsed="false">
      <c r="A1966" s="0" t="n">
        <v>1963</v>
      </c>
      <c r="B1966" s="0" t="s">
        <v>90</v>
      </c>
      <c r="C1966" s="0" t="n">
        <v>1</v>
      </c>
      <c r="D1966" s="0" t="n">
        <v>108</v>
      </c>
      <c r="E1966" s="0" t="n">
        <v>2016</v>
      </c>
      <c r="F1966" s="0" t="s">
        <v>103</v>
      </c>
      <c r="G1966" s="0" t="n">
        <v>12</v>
      </c>
      <c r="H1966" s="0" t="n">
        <v>18</v>
      </c>
      <c r="I1966" s="0" t="n">
        <v>0</v>
      </c>
      <c r="J1966" s="0" t="n">
        <v>2</v>
      </c>
      <c r="K1966" s="0" t="n">
        <v>2</v>
      </c>
      <c r="L1966" s="0" t="n">
        <v>0</v>
      </c>
      <c r="M1966" s="0" t="n">
        <v>0</v>
      </c>
      <c r="N1966" s="0" t="s">
        <v>82</v>
      </c>
      <c r="O1966" s="0" t="s">
        <v>92</v>
      </c>
      <c r="P1966" s="0" t="s">
        <v>99</v>
      </c>
      <c r="Q1966" s="0" t="s">
        <v>94</v>
      </c>
      <c r="R1966" s="0" t="n">
        <v>0</v>
      </c>
      <c r="S1966" s="0" t="n">
        <v>1</v>
      </c>
      <c r="T1966" s="0" t="n">
        <v>0</v>
      </c>
      <c r="U1966" s="0" t="s">
        <v>95</v>
      </c>
      <c r="V1966" s="0" t="s">
        <v>95</v>
      </c>
      <c r="W1966" s="0" t="n">
        <v>0</v>
      </c>
      <c r="X1966" s="0" t="s">
        <v>120</v>
      </c>
      <c r="Y1966" s="0" t="n">
        <v>154</v>
      </c>
      <c r="AA1966" s="0" t="n">
        <v>0</v>
      </c>
      <c r="AB1966" s="0" t="s">
        <v>87</v>
      </c>
      <c r="AC1966" s="0" t="n">
        <v>80</v>
      </c>
      <c r="AD1966" s="0" t="n">
        <v>0</v>
      </c>
      <c r="AE1966" s="0" t="n">
        <v>0</v>
      </c>
      <c r="AF1966" s="0" t="s">
        <v>96</v>
      </c>
      <c r="AG1966" s="13" t="n">
        <v>42367</v>
      </c>
      <c r="AH1966" s="0" t="str">
        <f aca="false">B1966&amp;"|"&amp;C1966&amp;"|"&amp;D1966&amp;"|"&amp;E1966&amp;"|"&amp;F1966&amp;"|"&amp;G1966&amp;"|"&amp;H1966&amp;"|"&amp;I1966&amp;"|"&amp;J1966&amp;"|"&amp;K1966&amp;"|"&amp;L1966&amp;"|"&amp;M1966&amp;"|"&amp;N1966&amp;"|"&amp;O1966&amp;"|"&amp;P1966&amp;"|"&amp;Q1966&amp;"|"&amp;R1966&amp;"|"&amp;S1966&amp;"|"&amp;T1966&amp;"|"&amp;U1966&amp;"|"&amp;V1966&amp;"|"&amp;W1966&amp;"|"&amp;X1966&amp;"|"&amp;Y1966&amp;"|"&amp;Z1966&amp;"|"&amp;AA1966&amp;"|"&amp;AB1966&amp;"|"&amp;AC1966&amp;"|"&amp;AD1966&amp;"|"&amp;AE1966&amp;"|"&amp;AF1966&amp;"|"&amp;AG1966</f>
        <v>City Hotel|1|108|2016|March|12|18|0|2|2|0|0|BB|PRT|Offline TA/TO|TA/TO|0|1|0|A|A|0|Non Refund|154||0|Transient|80|0|0|Canceled|42367</v>
      </c>
      <c r="AI1966" s="0" t="str">
        <f aca="false">IF(COUNTIF($AH$4:$AH$2603,AH1966)&gt;1,"Duplicate","Unique")</f>
        <v>Duplicate</v>
      </c>
      <c r="AJ1966" s="0" t="str">
        <f aca="false">IF(COUNTBLANK(B1966:AG1966)&gt;0,"Missing ("&amp;COUNTBLANK(B1966:AG1966)&amp;")","Complete")</f>
        <v>Missing (1)</v>
      </c>
    </row>
    <row r="1967" customFormat="false" ht="15" hidden="false" customHeight="false" outlineLevel="0" collapsed="false">
      <c r="A1967" s="14" t="n">
        <v>1964</v>
      </c>
      <c r="B1967" s="14" t="s">
        <v>90</v>
      </c>
      <c r="C1967" s="14" t="n">
        <v>1</v>
      </c>
      <c r="D1967" s="14" t="n">
        <v>112</v>
      </c>
      <c r="E1967" s="14" t="n">
        <v>2016</v>
      </c>
      <c r="F1967" s="14" t="s">
        <v>81</v>
      </c>
      <c r="G1967" s="14" t="n">
        <v>50</v>
      </c>
      <c r="H1967" s="14" t="n">
        <v>5</v>
      </c>
      <c r="I1967" s="14" t="n">
        <v>1</v>
      </c>
      <c r="J1967" s="14" t="n">
        <v>3</v>
      </c>
      <c r="K1967" s="14" t="n">
        <v>2</v>
      </c>
      <c r="L1967" s="14" t="n">
        <v>0</v>
      </c>
      <c r="M1967" s="14" t="n">
        <v>0</v>
      </c>
      <c r="N1967" s="14" t="s">
        <v>112</v>
      </c>
      <c r="O1967" s="14" t="s">
        <v>115</v>
      </c>
      <c r="P1967" s="14" t="s">
        <v>93</v>
      </c>
      <c r="Q1967" s="14" t="s">
        <v>94</v>
      </c>
      <c r="R1967" s="14" t="n">
        <v>0</v>
      </c>
      <c r="S1967" s="14" t="n">
        <v>0</v>
      </c>
      <c r="T1967" s="14" t="n">
        <v>0</v>
      </c>
      <c r="U1967" s="14" t="s">
        <v>95</v>
      </c>
      <c r="V1967" s="14" t="s">
        <v>95</v>
      </c>
      <c r="W1967" s="14" t="n">
        <v>0</v>
      </c>
      <c r="X1967" s="14" t="s">
        <v>86</v>
      </c>
      <c r="Y1967" s="14" t="n">
        <v>9</v>
      </c>
      <c r="Z1967" s="14"/>
      <c r="AA1967" s="14" t="n">
        <v>0</v>
      </c>
      <c r="AB1967" s="14" t="s">
        <v>87</v>
      </c>
      <c r="AC1967" s="14" t="n">
        <v>126.3</v>
      </c>
      <c r="AD1967" s="14" t="n">
        <v>0</v>
      </c>
      <c r="AE1967" s="14" t="n">
        <v>2</v>
      </c>
      <c r="AF1967" s="14" t="s">
        <v>96</v>
      </c>
      <c r="AG1967" s="15" t="n">
        <v>42697</v>
      </c>
      <c r="AH1967" s="14" t="str">
        <f aca="false">B1967&amp;"|"&amp;C1967&amp;"|"&amp;D1967&amp;"|"&amp;E1967&amp;"|"&amp;F1967&amp;"|"&amp;G1967&amp;"|"&amp;H1967&amp;"|"&amp;I1967&amp;"|"&amp;J1967&amp;"|"&amp;K1967&amp;"|"&amp;L1967&amp;"|"&amp;M1967&amp;"|"&amp;N1967&amp;"|"&amp;O1967&amp;"|"&amp;P1967&amp;"|"&amp;Q1967&amp;"|"&amp;R1967&amp;"|"&amp;S1967&amp;"|"&amp;T1967&amp;"|"&amp;U1967&amp;"|"&amp;V1967&amp;"|"&amp;W1967&amp;"|"&amp;X1967&amp;"|"&amp;Y1967&amp;"|"&amp;Z1967&amp;"|"&amp;AA1967&amp;"|"&amp;AB1967&amp;"|"&amp;AC1967&amp;"|"&amp;AD1967&amp;"|"&amp;AE1967&amp;"|"&amp;AF1967&amp;"|"&amp;AG1967</f>
        <v>City Hotel|1|112|2016|December|50|5|1|3|2|0|0|HB|ESP|Online TA|TA/TO|0|0|0|A|A|0|No Deposit|9||0|Transient|126.3|0|2|Canceled|42697</v>
      </c>
      <c r="AI1967" s="14" t="str">
        <f aca="false">IF(COUNTIF($AH$4:$AH$2603,AH1967)&gt;1,"Duplicate","Unique")</f>
        <v>Unique</v>
      </c>
      <c r="AJ1967" s="14" t="str">
        <f aca="false">IF(COUNTBLANK(B1967:AG1967)&gt;0,"Missing ("&amp;COUNTBLANK(B1967:AG1967)&amp;")","Complete")</f>
        <v>Missing (1)</v>
      </c>
    </row>
    <row r="1968" customFormat="false" ht="15" hidden="false" customHeight="false" outlineLevel="0" collapsed="false">
      <c r="A1968" s="0" t="n">
        <v>1965</v>
      </c>
      <c r="B1968" s="0" t="s">
        <v>90</v>
      </c>
      <c r="C1968" s="0" t="n">
        <v>1</v>
      </c>
      <c r="D1968" s="0" t="n">
        <v>200</v>
      </c>
      <c r="E1968" s="0" t="n">
        <v>2016</v>
      </c>
      <c r="F1968" s="0" t="s">
        <v>111</v>
      </c>
      <c r="G1968" s="0" t="n">
        <v>44</v>
      </c>
      <c r="H1968" s="0" t="n">
        <v>24</v>
      </c>
      <c r="I1968" s="0" t="n">
        <v>1</v>
      </c>
      <c r="J1968" s="0" t="n">
        <v>3</v>
      </c>
      <c r="K1968" s="0" t="n">
        <v>2</v>
      </c>
      <c r="L1968" s="0" t="n">
        <v>0</v>
      </c>
      <c r="M1968" s="0" t="n">
        <v>0</v>
      </c>
      <c r="N1968" s="0" t="s">
        <v>82</v>
      </c>
      <c r="O1968" s="0" t="s">
        <v>130</v>
      </c>
      <c r="P1968" s="0" t="s">
        <v>84</v>
      </c>
      <c r="Q1968" s="0" t="s">
        <v>84</v>
      </c>
      <c r="R1968" s="0" t="n">
        <v>0</v>
      </c>
      <c r="S1968" s="0" t="n">
        <v>0</v>
      </c>
      <c r="T1968" s="0" t="n">
        <v>0</v>
      </c>
      <c r="U1968" s="0" t="s">
        <v>109</v>
      </c>
      <c r="V1968" s="0" t="s">
        <v>109</v>
      </c>
      <c r="W1968" s="0" t="n">
        <v>0</v>
      </c>
      <c r="X1968" s="0" t="s">
        <v>86</v>
      </c>
      <c r="Y1968" s="0" t="n">
        <v>14</v>
      </c>
      <c r="AA1968" s="0" t="n">
        <v>0</v>
      </c>
      <c r="AB1968" s="0" t="s">
        <v>87</v>
      </c>
      <c r="AC1968" s="0" t="n">
        <v>100.3</v>
      </c>
      <c r="AD1968" s="0" t="n">
        <v>0</v>
      </c>
      <c r="AE1968" s="0" t="n">
        <v>0</v>
      </c>
      <c r="AF1968" s="0" t="s">
        <v>96</v>
      </c>
      <c r="AG1968" s="13" t="n">
        <v>42626</v>
      </c>
      <c r="AH1968" s="0" t="str">
        <f aca="false">B1968&amp;"|"&amp;C1968&amp;"|"&amp;D1968&amp;"|"&amp;E1968&amp;"|"&amp;F1968&amp;"|"&amp;G1968&amp;"|"&amp;H1968&amp;"|"&amp;I1968&amp;"|"&amp;J1968&amp;"|"&amp;K1968&amp;"|"&amp;L1968&amp;"|"&amp;M1968&amp;"|"&amp;N1968&amp;"|"&amp;O1968&amp;"|"&amp;P1968&amp;"|"&amp;Q1968&amp;"|"&amp;R1968&amp;"|"&amp;S1968&amp;"|"&amp;T1968&amp;"|"&amp;U1968&amp;"|"&amp;V1968&amp;"|"&amp;W1968&amp;"|"&amp;X1968&amp;"|"&amp;Y1968&amp;"|"&amp;Z1968&amp;"|"&amp;AA1968&amp;"|"&amp;AB1968&amp;"|"&amp;AC1968&amp;"|"&amp;AD1968&amp;"|"&amp;AE1968&amp;"|"&amp;AF1968&amp;"|"&amp;AG1968</f>
        <v>City Hotel|1|200|2016|October|44|24|1|3|2|0|0|BB|NLD|Direct|Direct|0|0|0|D|D|0|No Deposit|14||0|Transient|100.3|0|0|Canceled|42626</v>
      </c>
      <c r="AI1968" s="0" t="str">
        <f aca="false">IF(COUNTIF($AH$4:$AH$2603,AH1968)&gt;1,"Duplicate","Unique")</f>
        <v>Unique</v>
      </c>
      <c r="AJ1968" s="0" t="str">
        <f aca="false">IF(COUNTBLANK(B1968:AG1968)&gt;0,"Missing ("&amp;COUNTBLANK(B1968:AG1968)&amp;")","Complete")</f>
        <v>Missing (1)</v>
      </c>
    </row>
    <row r="1969" customFormat="false" ht="15" hidden="false" customHeight="false" outlineLevel="0" collapsed="false">
      <c r="A1969" s="14" t="n">
        <v>1966</v>
      </c>
      <c r="B1969" s="14" t="s">
        <v>80</v>
      </c>
      <c r="C1969" s="14" t="n">
        <v>1</v>
      </c>
      <c r="D1969" s="14" t="n">
        <v>167</v>
      </c>
      <c r="E1969" s="14" t="n">
        <v>2017</v>
      </c>
      <c r="F1969" s="14" t="s">
        <v>135</v>
      </c>
      <c r="G1969" s="14" t="n">
        <v>24</v>
      </c>
      <c r="H1969" s="14" t="n">
        <v>11</v>
      </c>
      <c r="I1969" s="14" t="n">
        <v>2</v>
      </c>
      <c r="J1969" s="14" t="n">
        <v>3</v>
      </c>
      <c r="K1969" s="14" t="n">
        <v>1</v>
      </c>
      <c r="L1969" s="14" t="n">
        <v>0</v>
      </c>
      <c r="M1969" s="14" t="n">
        <v>0</v>
      </c>
      <c r="N1969" s="14" t="s">
        <v>82</v>
      </c>
      <c r="O1969" s="14" t="s">
        <v>163</v>
      </c>
      <c r="P1969" s="14" t="s">
        <v>93</v>
      </c>
      <c r="Q1969" s="14" t="s">
        <v>94</v>
      </c>
      <c r="R1969" s="14" t="n">
        <v>0</v>
      </c>
      <c r="S1969" s="14" t="n">
        <v>0</v>
      </c>
      <c r="T1969" s="14" t="n">
        <v>0</v>
      </c>
      <c r="U1969" s="14" t="s">
        <v>95</v>
      </c>
      <c r="V1969" s="14" t="s">
        <v>95</v>
      </c>
      <c r="W1969" s="14" t="n">
        <v>0</v>
      </c>
      <c r="X1969" s="14" t="s">
        <v>86</v>
      </c>
      <c r="Y1969" s="14" t="n">
        <v>240</v>
      </c>
      <c r="Z1969" s="14"/>
      <c r="AA1969" s="14" t="n">
        <v>0</v>
      </c>
      <c r="AB1969" s="14" t="s">
        <v>87</v>
      </c>
      <c r="AC1969" s="14" t="n">
        <v>101</v>
      </c>
      <c r="AD1969" s="14" t="n">
        <v>0</v>
      </c>
      <c r="AE1969" s="14" t="n">
        <v>2</v>
      </c>
      <c r="AF1969" s="14" t="s">
        <v>96</v>
      </c>
      <c r="AG1969" s="15" t="n">
        <v>42773</v>
      </c>
      <c r="AH1969" s="14" t="str">
        <f aca="false">B1969&amp;"|"&amp;C1969&amp;"|"&amp;D1969&amp;"|"&amp;E1969&amp;"|"&amp;F1969&amp;"|"&amp;G1969&amp;"|"&amp;H1969&amp;"|"&amp;I1969&amp;"|"&amp;J1969&amp;"|"&amp;K1969&amp;"|"&amp;L1969&amp;"|"&amp;M1969&amp;"|"&amp;N1969&amp;"|"&amp;O1969&amp;"|"&amp;P1969&amp;"|"&amp;Q1969&amp;"|"&amp;R1969&amp;"|"&amp;S1969&amp;"|"&amp;T1969&amp;"|"&amp;U1969&amp;"|"&amp;V1969&amp;"|"&amp;W1969&amp;"|"&amp;X1969&amp;"|"&amp;Y1969&amp;"|"&amp;Z1969&amp;"|"&amp;AA1969&amp;"|"&amp;AB1969&amp;"|"&amp;AC1969&amp;"|"&amp;AD1969&amp;"|"&amp;AE1969&amp;"|"&amp;AF1969&amp;"|"&amp;AG1969</f>
        <v>Resort Hotel|1|167|2017|June|24|11|2|3|1|0|0|BB|RUS|Online TA|TA/TO|0|0|0|A|A|0|No Deposit|240||0|Transient|101|0|2|Canceled|42773</v>
      </c>
      <c r="AI1969" s="14" t="str">
        <f aca="false">IF(COUNTIF($AH$4:$AH$2603,AH1969)&gt;1,"Duplicate","Unique")</f>
        <v>Unique</v>
      </c>
      <c r="AJ1969" s="14" t="str">
        <f aca="false">IF(COUNTBLANK(B1969:AG1969)&gt;0,"Missing ("&amp;COUNTBLANK(B1969:AG1969)&amp;")","Complete")</f>
        <v>Missing (1)</v>
      </c>
    </row>
    <row r="1970" customFormat="false" ht="15" hidden="false" customHeight="false" outlineLevel="0" collapsed="false">
      <c r="A1970" s="0" t="n">
        <v>1967</v>
      </c>
      <c r="B1970" s="0" t="s">
        <v>90</v>
      </c>
      <c r="C1970" s="0" t="n">
        <v>0</v>
      </c>
      <c r="D1970" s="0" t="n">
        <v>74</v>
      </c>
      <c r="E1970" s="0" t="n">
        <v>2015</v>
      </c>
      <c r="F1970" s="0" t="s">
        <v>114</v>
      </c>
      <c r="G1970" s="0" t="n">
        <v>38</v>
      </c>
      <c r="H1970" s="0" t="n">
        <v>18</v>
      </c>
      <c r="I1970" s="0" t="n">
        <v>0</v>
      </c>
      <c r="J1970" s="0" t="n">
        <v>2</v>
      </c>
      <c r="K1970" s="0" t="n">
        <v>2</v>
      </c>
      <c r="L1970" s="0" t="n">
        <v>0</v>
      </c>
      <c r="M1970" s="0" t="n">
        <v>0</v>
      </c>
      <c r="N1970" s="0" t="s">
        <v>112</v>
      </c>
      <c r="O1970" s="0" t="s">
        <v>92</v>
      </c>
      <c r="P1970" s="0" t="s">
        <v>99</v>
      </c>
      <c r="Q1970" s="0" t="s">
        <v>94</v>
      </c>
      <c r="R1970" s="0" t="n">
        <v>0</v>
      </c>
      <c r="S1970" s="0" t="n">
        <v>0</v>
      </c>
      <c r="T1970" s="0" t="n">
        <v>0</v>
      </c>
      <c r="U1970" s="0" t="s">
        <v>95</v>
      </c>
      <c r="V1970" s="0" t="s">
        <v>95</v>
      </c>
      <c r="W1970" s="0" t="n">
        <v>0</v>
      </c>
      <c r="X1970" s="0" t="s">
        <v>86</v>
      </c>
      <c r="Y1970" s="0" t="n">
        <v>6</v>
      </c>
      <c r="AA1970" s="0" t="n">
        <v>0</v>
      </c>
      <c r="AB1970" s="0" t="s">
        <v>101</v>
      </c>
      <c r="AC1970" s="0" t="n">
        <v>109</v>
      </c>
      <c r="AD1970" s="0" t="n">
        <v>0</v>
      </c>
      <c r="AE1970" s="0" t="n">
        <v>0</v>
      </c>
      <c r="AF1970" s="0" t="s">
        <v>88</v>
      </c>
      <c r="AG1970" s="13" t="n">
        <v>42267</v>
      </c>
      <c r="AH1970" s="0" t="str">
        <f aca="false">B1970&amp;"|"&amp;C1970&amp;"|"&amp;D1970&amp;"|"&amp;E1970&amp;"|"&amp;F1970&amp;"|"&amp;G1970&amp;"|"&amp;H1970&amp;"|"&amp;I1970&amp;"|"&amp;J1970&amp;"|"&amp;K1970&amp;"|"&amp;L1970&amp;"|"&amp;M1970&amp;"|"&amp;N1970&amp;"|"&amp;O1970&amp;"|"&amp;P1970&amp;"|"&amp;Q1970&amp;"|"&amp;R1970&amp;"|"&amp;S1970&amp;"|"&amp;T1970&amp;"|"&amp;U1970&amp;"|"&amp;V1970&amp;"|"&amp;W1970&amp;"|"&amp;X1970&amp;"|"&amp;Y1970&amp;"|"&amp;Z1970&amp;"|"&amp;AA1970&amp;"|"&amp;AB1970&amp;"|"&amp;AC1970&amp;"|"&amp;AD1970&amp;"|"&amp;AE1970&amp;"|"&amp;AF1970&amp;"|"&amp;AG1970</f>
        <v>City Hotel|0|74|2015|September|38|18|0|2|2|0|0|HB|PRT|Offline TA/TO|TA/TO|0|0|0|A|A|0|No Deposit|6||0|Transient-Party|109|0|0|Check-Out|42267</v>
      </c>
      <c r="AI1970" s="0" t="str">
        <f aca="false">IF(COUNTIF($AH$4:$AH$2603,AH1970)&gt;1,"Duplicate","Unique")</f>
        <v>Duplicate</v>
      </c>
      <c r="AJ1970" s="0" t="str">
        <f aca="false">IF(COUNTBLANK(B1970:AG1970)&gt;0,"Missing ("&amp;COUNTBLANK(B1970:AG1970)&amp;")","Complete")</f>
        <v>Missing (1)</v>
      </c>
    </row>
    <row r="1971" customFormat="false" ht="15" hidden="false" customHeight="false" outlineLevel="0" collapsed="false">
      <c r="A1971" s="14" t="n">
        <v>1968</v>
      </c>
      <c r="B1971" s="14" t="s">
        <v>90</v>
      </c>
      <c r="C1971" s="14" t="n">
        <v>0</v>
      </c>
      <c r="D1971" s="14" t="n">
        <v>30</v>
      </c>
      <c r="E1971" s="14" t="n">
        <v>2017</v>
      </c>
      <c r="F1971" s="14" t="s">
        <v>126</v>
      </c>
      <c r="G1971" s="14" t="n">
        <v>1</v>
      </c>
      <c r="H1971" s="14" t="n">
        <v>3</v>
      </c>
      <c r="I1971" s="14" t="n">
        <v>0</v>
      </c>
      <c r="J1971" s="14" t="n">
        <v>4</v>
      </c>
      <c r="K1971" s="14" t="n">
        <v>2</v>
      </c>
      <c r="L1971" s="14" t="n">
        <v>0</v>
      </c>
      <c r="M1971" s="14" t="n">
        <v>0</v>
      </c>
      <c r="N1971" s="14" t="s">
        <v>107</v>
      </c>
      <c r="O1971" s="14" t="s">
        <v>122</v>
      </c>
      <c r="P1971" s="14" t="s">
        <v>93</v>
      </c>
      <c r="Q1971" s="14" t="s">
        <v>94</v>
      </c>
      <c r="R1971" s="14" t="n">
        <v>0</v>
      </c>
      <c r="S1971" s="14" t="n">
        <v>0</v>
      </c>
      <c r="T1971" s="14" t="n">
        <v>0</v>
      </c>
      <c r="U1971" s="14" t="s">
        <v>95</v>
      </c>
      <c r="V1971" s="14" t="s">
        <v>95</v>
      </c>
      <c r="W1971" s="14" t="n">
        <v>0</v>
      </c>
      <c r="X1971" s="14" t="s">
        <v>86</v>
      </c>
      <c r="Y1971" s="14" t="n">
        <v>9</v>
      </c>
      <c r="Z1971" s="14"/>
      <c r="AA1971" s="14" t="n">
        <v>0</v>
      </c>
      <c r="AB1971" s="14" t="s">
        <v>87</v>
      </c>
      <c r="AC1971" s="14" t="n">
        <v>74.8</v>
      </c>
      <c r="AD1971" s="14" t="n">
        <v>0</v>
      </c>
      <c r="AE1971" s="14" t="n">
        <v>1</v>
      </c>
      <c r="AF1971" s="14" t="s">
        <v>88</v>
      </c>
      <c r="AG1971" s="15" t="n">
        <v>42742</v>
      </c>
      <c r="AH1971" s="14" t="str">
        <f aca="false">B1971&amp;"|"&amp;C1971&amp;"|"&amp;D1971&amp;"|"&amp;E1971&amp;"|"&amp;F1971&amp;"|"&amp;G1971&amp;"|"&amp;H1971&amp;"|"&amp;I1971&amp;"|"&amp;J1971&amp;"|"&amp;K1971&amp;"|"&amp;L1971&amp;"|"&amp;M1971&amp;"|"&amp;N1971&amp;"|"&amp;O1971&amp;"|"&amp;P1971&amp;"|"&amp;Q1971&amp;"|"&amp;R1971&amp;"|"&amp;S1971&amp;"|"&amp;T1971&amp;"|"&amp;U1971&amp;"|"&amp;V1971&amp;"|"&amp;W1971&amp;"|"&amp;X1971&amp;"|"&amp;Y1971&amp;"|"&amp;Z1971&amp;"|"&amp;AA1971&amp;"|"&amp;AB1971&amp;"|"&amp;AC1971&amp;"|"&amp;AD1971&amp;"|"&amp;AE1971&amp;"|"&amp;AF1971&amp;"|"&amp;AG1971</f>
        <v>City Hotel|0|30|2017|January|1|3|0|4|2|0|0|SC|FRA|Online TA|TA/TO|0|0|0|A|A|0|No Deposit|9||0|Transient|74.8|0|1|Check-Out|42742</v>
      </c>
      <c r="AI1971" s="14" t="str">
        <f aca="false">IF(COUNTIF($AH$4:$AH$2603,AH1971)&gt;1,"Duplicate","Unique")</f>
        <v>Unique</v>
      </c>
      <c r="AJ1971" s="14" t="str">
        <f aca="false">IF(COUNTBLANK(B1971:AG1971)&gt;0,"Missing ("&amp;COUNTBLANK(B1971:AG1971)&amp;")","Complete")</f>
        <v>Missing (1)</v>
      </c>
    </row>
    <row r="1972" customFormat="false" ht="15" hidden="false" customHeight="false" outlineLevel="0" collapsed="false">
      <c r="A1972" s="0" t="n">
        <v>1969</v>
      </c>
      <c r="B1972" s="0" t="s">
        <v>90</v>
      </c>
      <c r="C1972" s="0" t="n">
        <v>1</v>
      </c>
      <c r="D1972" s="0" t="n">
        <v>111</v>
      </c>
      <c r="E1972" s="0" t="n">
        <v>2017</v>
      </c>
      <c r="F1972" s="0" t="s">
        <v>135</v>
      </c>
      <c r="G1972" s="0" t="n">
        <v>26</v>
      </c>
      <c r="H1972" s="0" t="n">
        <v>29</v>
      </c>
      <c r="I1972" s="0" t="n">
        <v>0</v>
      </c>
      <c r="J1972" s="0" t="n">
        <v>1</v>
      </c>
      <c r="K1972" s="0" t="n">
        <v>2</v>
      </c>
      <c r="L1972" s="0" t="n">
        <v>2</v>
      </c>
      <c r="M1972" s="0" t="n">
        <v>0</v>
      </c>
      <c r="N1972" s="0" t="s">
        <v>82</v>
      </c>
      <c r="O1972" s="0" t="s">
        <v>122</v>
      </c>
      <c r="P1972" s="0" t="s">
        <v>93</v>
      </c>
      <c r="Q1972" s="0" t="s">
        <v>94</v>
      </c>
      <c r="R1972" s="0" t="n">
        <v>0</v>
      </c>
      <c r="S1972" s="0" t="n">
        <v>0</v>
      </c>
      <c r="T1972" s="0" t="n">
        <v>0</v>
      </c>
      <c r="U1972" s="0" t="s">
        <v>85</v>
      </c>
      <c r="V1972" s="0" t="s">
        <v>85</v>
      </c>
      <c r="W1972" s="0" t="n">
        <v>0</v>
      </c>
      <c r="X1972" s="0" t="s">
        <v>86</v>
      </c>
      <c r="Y1972" s="0" t="n">
        <v>9</v>
      </c>
      <c r="AA1972" s="0" t="n">
        <v>0</v>
      </c>
      <c r="AB1972" s="0" t="s">
        <v>87</v>
      </c>
      <c r="AC1972" s="0" t="n">
        <v>230</v>
      </c>
      <c r="AD1972" s="0" t="n">
        <v>0</v>
      </c>
      <c r="AE1972" s="0" t="n">
        <v>0</v>
      </c>
      <c r="AF1972" s="0" t="s">
        <v>96</v>
      </c>
      <c r="AG1972" s="13" t="n">
        <v>42808</v>
      </c>
      <c r="AH1972" s="0" t="str">
        <f aca="false">B1972&amp;"|"&amp;C1972&amp;"|"&amp;D1972&amp;"|"&amp;E1972&amp;"|"&amp;F1972&amp;"|"&amp;G1972&amp;"|"&amp;H1972&amp;"|"&amp;I1972&amp;"|"&amp;J1972&amp;"|"&amp;K1972&amp;"|"&amp;L1972&amp;"|"&amp;M1972&amp;"|"&amp;N1972&amp;"|"&amp;O1972&amp;"|"&amp;P1972&amp;"|"&amp;Q1972&amp;"|"&amp;R1972&amp;"|"&amp;S1972&amp;"|"&amp;T1972&amp;"|"&amp;U1972&amp;"|"&amp;V1972&amp;"|"&amp;W1972&amp;"|"&amp;X1972&amp;"|"&amp;Y1972&amp;"|"&amp;Z1972&amp;"|"&amp;AA1972&amp;"|"&amp;AB1972&amp;"|"&amp;AC1972&amp;"|"&amp;AD1972&amp;"|"&amp;AE1972&amp;"|"&amp;AF1972&amp;"|"&amp;AG1972</f>
        <v>City Hotel|1|111|2017|June|26|29|0|1|2|2|0|BB|FRA|Online TA|TA/TO|0|0|0|F|F|0|No Deposit|9||0|Transient|230|0|0|Canceled|42808</v>
      </c>
      <c r="AI1972" s="0" t="str">
        <f aca="false">IF(COUNTIF($AH$4:$AH$2603,AH1972)&gt;1,"Duplicate","Unique")</f>
        <v>Duplicate</v>
      </c>
      <c r="AJ1972" s="0" t="str">
        <f aca="false">IF(COUNTBLANK(B1972:AG1972)&gt;0,"Missing ("&amp;COUNTBLANK(B1972:AG1972)&amp;")","Complete")</f>
        <v>Missing (1)</v>
      </c>
    </row>
    <row r="1973" customFormat="false" ht="15" hidden="false" customHeight="false" outlineLevel="0" collapsed="false">
      <c r="A1973" s="14" t="n">
        <v>1970</v>
      </c>
      <c r="B1973" s="14" t="s">
        <v>90</v>
      </c>
      <c r="C1973" s="14" t="n">
        <v>1</v>
      </c>
      <c r="D1973" s="14" t="n">
        <v>7</v>
      </c>
      <c r="E1973" s="14" t="n">
        <v>2017</v>
      </c>
      <c r="F1973" s="14" t="s">
        <v>106</v>
      </c>
      <c r="G1973" s="14" t="n">
        <v>17</v>
      </c>
      <c r="H1973" s="14" t="n">
        <v>29</v>
      </c>
      <c r="I1973" s="14" t="n">
        <v>2</v>
      </c>
      <c r="J1973" s="14" t="n">
        <v>2</v>
      </c>
      <c r="K1973" s="14" t="n">
        <v>2</v>
      </c>
      <c r="L1973" s="14" t="n">
        <v>0</v>
      </c>
      <c r="M1973" s="14" t="n">
        <v>0</v>
      </c>
      <c r="N1973" s="14" t="s">
        <v>107</v>
      </c>
      <c r="O1973" s="14" t="s">
        <v>155</v>
      </c>
      <c r="P1973" s="14" t="s">
        <v>93</v>
      </c>
      <c r="Q1973" s="14" t="s">
        <v>94</v>
      </c>
      <c r="R1973" s="14" t="n">
        <v>0</v>
      </c>
      <c r="S1973" s="14" t="n">
        <v>0</v>
      </c>
      <c r="T1973" s="14" t="n">
        <v>0</v>
      </c>
      <c r="U1973" s="14" t="s">
        <v>95</v>
      </c>
      <c r="V1973" s="14" t="s">
        <v>95</v>
      </c>
      <c r="W1973" s="14" t="n">
        <v>0</v>
      </c>
      <c r="X1973" s="14" t="s">
        <v>86</v>
      </c>
      <c r="Y1973" s="14" t="n">
        <v>9</v>
      </c>
      <c r="Z1973" s="14"/>
      <c r="AA1973" s="14" t="n">
        <v>0</v>
      </c>
      <c r="AB1973" s="14" t="s">
        <v>87</v>
      </c>
      <c r="AC1973" s="14" t="n">
        <v>160</v>
      </c>
      <c r="AD1973" s="14" t="n">
        <v>0</v>
      </c>
      <c r="AE1973" s="14" t="n">
        <v>1</v>
      </c>
      <c r="AF1973" s="14" t="s">
        <v>96</v>
      </c>
      <c r="AG1973" s="15" t="n">
        <v>42847</v>
      </c>
      <c r="AH1973" s="14" t="str">
        <f aca="false">B1973&amp;"|"&amp;C1973&amp;"|"&amp;D1973&amp;"|"&amp;E1973&amp;"|"&amp;F1973&amp;"|"&amp;G1973&amp;"|"&amp;H1973&amp;"|"&amp;I1973&amp;"|"&amp;J1973&amp;"|"&amp;K1973&amp;"|"&amp;L1973&amp;"|"&amp;M1973&amp;"|"&amp;N1973&amp;"|"&amp;O1973&amp;"|"&amp;P1973&amp;"|"&amp;Q1973&amp;"|"&amp;R1973&amp;"|"&amp;S1973&amp;"|"&amp;T1973&amp;"|"&amp;U1973&amp;"|"&amp;V1973&amp;"|"&amp;W1973&amp;"|"&amp;X1973&amp;"|"&amp;Y1973&amp;"|"&amp;Z1973&amp;"|"&amp;AA1973&amp;"|"&amp;AB1973&amp;"|"&amp;AC1973&amp;"|"&amp;AD1973&amp;"|"&amp;AE1973&amp;"|"&amp;AF1973&amp;"|"&amp;AG1973</f>
        <v>City Hotel|1|7|2017|April|17|29|2|2|2|0|0|SC|CHE|Online TA|TA/TO|0|0|0|A|A|0|No Deposit|9||0|Transient|160|0|1|Canceled|42847</v>
      </c>
      <c r="AI1973" s="14" t="str">
        <f aca="false">IF(COUNTIF($AH$4:$AH$2603,AH1973)&gt;1,"Duplicate","Unique")</f>
        <v>Unique</v>
      </c>
      <c r="AJ1973" s="14" t="str">
        <f aca="false">IF(COUNTBLANK(B1973:AG1973)&gt;0,"Missing ("&amp;COUNTBLANK(B1973:AG1973)&amp;")","Complete")</f>
        <v>Missing (1)</v>
      </c>
    </row>
    <row r="1974" customFormat="false" ht="15" hidden="false" customHeight="false" outlineLevel="0" collapsed="false">
      <c r="A1974" s="0" t="n">
        <v>1971</v>
      </c>
      <c r="B1974" s="0" t="s">
        <v>80</v>
      </c>
      <c r="C1974" s="0" t="n">
        <v>1</v>
      </c>
      <c r="D1974" s="0" t="n">
        <v>26</v>
      </c>
      <c r="E1974" s="0" t="n">
        <v>2015</v>
      </c>
      <c r="F1974" s="0" t="s">
        <v>113</v>
      </c>
      <c r="G1974" s="0" t="n">
        <v>45</v>
      </c>
      <c r="H1974" s="0" t="n">
        <v>3</v>
      </c>
      <c r="I1974" s="0" t="n">
        <v>0</v>
      </c>
      <c r="J1974" s="0" t="n">
        <v>4</v>
      </c>
      <c r="K1974" s="0" t="n">
        <v>1</v>
      </c>
      <c r="L1974" s="0" t="n">
        <v>0</v>
      </c>
      <c r="M1974" s="0" t="n">
        <v>0</v>
      </c>
      <c r="N1974" s="0" t="s">
        <v>82</v>
      </c>
      <c r="O1974" s="0" t="s">
        <v>92</v>
      </c>
      <c r="P1974" s="0" t="s">
        <v>99</v>
      </c>
      <c r="Q1974" s="0" t="s">
        <v>94</v>
      </c>
      <c r="R1974" s="0" t="n">
        <v>0</v>
      </c>
      <c r="S1974" s="0" t="n">
        <v>0</v>
      </c>
      <c r="T1974" s="0" t="n">
        <v>0</v>
      </c>
      <c r="U1974" s="0" t="s">
        <v>95</v>
      </c>
      <c r="V1974" s="0" t="s">
        <v>95</v>
      </c>
      <c r="W1974" s="0" t="n">
        <v>0</v>
      </c>
      <c r="X1974" s="0" t="s">
        <v>86</v>
      </c>
      <c r="Y1974" s="0" t="n">
        <v>177</v>
      </c>
      <c r="AA1974" s="0" t="n">
        <v>0</v>
      </c>
      <c r="AB1974" s="0" t="s">
        <v>101</v>
      </c>
      <c r="AC1974" s="0" t="n">
        <v>22.5</v>
      </c>
      <c r="AD1974" s="0" t="n">
        <v>0</v>
      </c>
      <c r="AE1974" s="0" t="n">
        <v>0</v>
      </c>
      <c r="AF1974" s="0" t="s">
        <v>96</v>
      </c>
      <c r="AG1974" s="13" t="n">
        <v>42285</v>
      </c>
      <c r="AH1974" s="0" t="str">
        <f aca="false">B1974&amp;"|"&amp;C1974&amp;"|"&amp;D1974&amp;"|"&amp;E1974&amp;"|"&amp;F1974&amp;"|"&amp;G1974&amp;"|"&amp;H1974&amp;"|"&amp;I1974&amp;"|"&amp;J1974&amp;"|"&amp;K1974&amp;"|"&amp;L1974&amp;"|"&amp;M1974&amp;"|"&amp;N1974&amp;"|"&amp;O1974&amp;"|"&amp;P1974&amp;"|"&amp;Q1974&amp;"|"&amp;R1974&amp;"|"&amp;S1974&amp;"|"&amp;T1974&amp;"|"&amp;U1974&amp;"|"&amp;V1974&amp;"|"&amp;W1974&amp;"|"&amp;X1974&amp;"|"&amp;Y1974&amp;"|"&amp;Z1974&amp;"|"&amp;AA1974&amp;"|"&amp;AB1974&amp;"|"&amp;AC1974&amp;"|"&amp;AD1974&amp;"|"&amp;AE1974&amp;"|"&amp;AF1974&amp;"|"&amp;AG1974</f>
        <v>Resort Hotel|1|26|2015|November|45|3|0|4|1|0|0|BB|PRT|Offline TA/TO|TA/TO|0|0|0|A|A|0|No Deposit|177||0|Transient-Party|22.5|0|0|Canceled|42285</v>
      </c>
      <c r="AI1974" s="0" t="str">
        <f aca="false">IF(COUNTIF($AH$4:$AH$2603,AH1974)&gt;1,"Duplicate","Unique")</f>
        <v>Unique</v>
      </c>
      <c r="AJ1974" s="0" t="str">
        <f aca="false">IF(COUNTBLANK(B1974:AG1974)&gt;0,"Missing ("&amp;COUNTBLANK(B1974:AG1974)&amp;")","Complete")</f>
        <v>Missing (1)</v>
      </c>
    </row>
    <row r="1975" customFormat="false" ht="15" hidden="false" customHeight="false" outlineLevel="0" collapsed="false">
      <c r="A1975" s="14" t="n">
        <v>1972</v>
      </c>
      <c r="B1975" s="14" t="s">
        <v>90</v>
      </c>
      <c r="C1975" s="14" t="n">
        <v>1</v>
      </c>
      <c r="D1975" s="14" t="n">
        <v>330</v>
      </c>
      <c r="E1975" s="14" t="n">
        <v>2017</v>
      </c>
      <c r="F1975" s="14" t="s">
        <v>119</v>
      </c>
      <c r="G1975" s="14" t="n">
        <v>35</v>
      </c>
      <c r="H1975" s="14" t="n">
        <v>27</v>
      </c>
      <c r="I1975" s="14" t="n">
        <v>2</v>
      </c>
      <c r="J1975" s="14" t="n">
        <v>1</v>
      </c>
      <c r="K1975" s="14" t="n">
        <v>2</v>
      </c>
      <c r="L1975" s="14" t="n">
        <v>2</v>
      </c>
      <c r="M1975" s="14" t="n">
        <v>0</v>
      </c>
      <c r="N1975" s="14" t="s">
        <v>82</v>
      </c>
      <c r="O1975" s="14" t="s">
        <v>152</v>
      </c>
      <c r="P1975" s="14" t="s">
        <v>93</v>
      </c>
      <c r="Q1975" s="14" t="s">
        <v>94</v>
      </c>
      <c r="R1975" s="14" t="n">
        <v>0</v>
      </c>
      <c r="S1975" s="14" t="n">
        <v>0</v>
      </c>
      <c r="T1975" s="14" t="n">
        <v>0</v>
      </c>
      <c r="U1975" s="14" t="s">
        <v>85</v>
      </c>
      <c r="V1975" s="14" t="s">
        <v>85</v>
      </c>
      <c r="W1975" s="14" t="n">
        <v>0</v>
      </c>
      <c r="X1975" s="14" t="s">
        <v>86</v>
      </c>
      <c r="Y1975" s="14" t="n">
        <v>9</v>
      </c>
      <c r="Z1975" s="14"/>
      <c r="AA1975" s="14" t="n">
        <v>0</v>
      </c>
      <c r="AB1975" s="14" t="s">
        <v>87</v>
      </c>
      <c r="AC1975" s="14" t="n">
        <v>199</v>
      </c>
      <c r="AD1975" s="14" t="n">
        <v>0</v>
      </c>
      <c r="AE1975" s="14" t="n">
        <v>1</v>
      </c>
      <c r="AF1975" s="14" t="s">
        <v>96</v>
      </c>
      <c r="AG1975" s="15" t="n">
        <v>42940</v>
      </c>
      <c r="AH1975" s="14" t="str">
        <f aca="false">B1975&amp;"|"&amp;C1975&amp;"|"&amp;D1975&amp;"|"&amp;E1975&amp;"|"&amp;F1975&amp;"|"&amp;G1975&amp;"|"&amp;H1975&amp;"|"&amp;I1975&amp;"|"&amp;J1975&amp;"|"&amp;K1975&amp;"|"&amp;L1975&amp;"|"&amp;M1975&amp;"|"&amp;N1975&amp;"|"&amp;O1975&amp;"|"&amp;P1975&amp;"|"&amp;Q1975&amp;"|"&amp;R1975&amp;"|"&amp;S1975&amp;"|"&amp;T1975&amp;"|"&amp;U1975&amp;"|"&amp;V1975&amp;"|"&amp;W1975&amp;"|"&amp;X1975&amp;"|"&amp;Y1975&amp;"|"&amp;Z1975&amp;"|"&amp;AA1975&amp;"|"&amp;AB1975&amp;"|"&amp;AC1975&amp;"|"&amp;AD1975&amp;"|"&amp;AE1975&amp;"|"&amp;AF1975&amp;"|"&amp;AG1975</f>
        <v>City Hotel|1|330|2017|August|35|27|2|1|2|2|0|BB|ISR|Online TA|TA/TO|0|0|0|F|F|0|No Deposit|9||0|Transient|199|0|1|Canceled|42940</v>
      </c>
      <c r="AI1975" s="14" t="str">
        <f aca="false">IF(COUNTIF($AH$4:$AH$2603,AH1975)&gt;1,"Duplicate","Unique")</f>
        <v>Unique</v>
      </c>
      <c r="AJ1975" s="14" t="str">
        <f aca="false">IF(COUNTBLANK(B1975:AG1975)&gt;0,"Missing ("&amp;COUNTBLANK(B1975:AG1975)&amp;")","Complete")</f>
        <v>Missing (1)</v>
      </c>
    </row>
    <row r="1976" customFormat="false" ht="15" hidden="false" customHeight="false" outlineLevel="0" collapsed="false">
      <c r="A1976" s="0" t="n">
        <v>1973</v>
      </c>
      <c r="B1976" s="0" t="s">
        <v>80</v>
      </c>
      <c r="C1976" s="0" t="n">
        <v>0</v>
      </c>
      <c r="D1976" s="0" t="n">
        <v>173</v>
      </c>
      <c r="E1976" s="0" t="n">
        <v>2016</v>
      </c>
      <c r="F1976" s="0" t="s">
        <v>119</v>
      </c>
      <c r="G1976" s="0" t="n">
        <v>34</v>
      </c>
      <c r="H1976" s="0" t="n">
        <v>15</v>
      </c>
      <c r="I1976" s="0" t="n">
        <v>1</v>
      </c>
      <c r="J1976" s="0" t="n">
        <v>3</v>
      </c>
      <c r="K1976" s="0" t="n">
        <v>3</v>
      </c>
      <c r="L1976" s="0" t="n">
        <v>0</v>
      </c>
      <c r="M1976" s="0" t="n">
        <v>0</v>
      </c>
      <c r="N1976" s="0" t="s">
        <v>82</v>
      </c>
      <c r="O1976" s="0" t="s">
        <v>92</v>
      </c>
      <c r="P1976" s="0" t="s">
        <v>99</v>
      </c>
      <c r="Q1976" s="0" t="s">
        <v>94</v>
      </c>
      <c r="R1976" s="0" t="n">
        <v>0</v>
      </c>
      <c r="S1976" s="0" t="n">
        <v>0</v>
      </c>
      <c r="T1976" s="0" t="n">
        <v>0</v>
      </c>
      <c r="U1976" s="0" t="s">
        <v>109</v>
      </c>
      <c r="V1976" s="0" t="s">
        <v>109</v>
      </c>
      <c r="W1976" s="0" t="n">
        <v>0</v>
      </c>
      <c r="X1976" s="0" t="s">
        <v>86</v>
      </c>
      <c r="Y1976" s="0" t="n">
        <v>196</v>
      </c>
      <c r="AA1976" s="0" t="n">
        <v>0</v>
      </c>
      <c r="AB1976" s="0" t="s">
        <v>87</v>
      </c>
      <c r="AC1976" s="0" t="n">
        <v>143</v>
      </c>
      <c r="AD1976" s="0" t="n">
        <v>0</v>
      </c>
      <c r="AE1976" s="0" t="n">
        <v>0</v>
      </c>
      <c r="AF1976" s="0" t="s">
        <v>88</v>
      </c>
      <c r="AG1976" s="13" t="n">
        <v>42601</v>
      </c>
      <c r="AH1976" s="0" t="str">
        <f aca="false">B1976&amp;"|"&amp;C1976&amp;"|"&amp;D1976&amp;"|"&amp;E1976&amp;"|"&amp;F1976&amp;"|"&amp;G1976&amp;"|"&amp;H1976&amp;"|"&amp;I1976&amp;"|"&amp;J1976&amp;"|"&amp;K1976&amp;"|"&amp;L1976&amp;"|"&amp;M1976&amp;"|"&amp;N1976&amp;"|"&amp;O1976&amp;"|"&amp;P1976&amp;"|"&amp;Q1976&amp;"|"&amp;R1976&amp;"|"&amp;S1976&amp;"|"&amp;T1976&amp;"|"&amp;U1976&amp;"|"&amp;V1976&amp;"|"&amp;W1976&amp;"|"&amp;X1976&amp;"|"&amp;Y1976&amp;"|"&amp;Z1976&amp;"|"&amp;AA1976&amp;"|"&amp;AB1976&amp;"|"&amp;AC1976&amp;"|"&amp;AD1976&amp;"|"&amp;AE1976&amp;"|"&amp;AF1976&amp;"|"&amp;AG1976</f>
        <v>Resort Hotel|0|173|2016|August|34|15|1|3|3|0|0|BB|PRT|Offline TA/TO|TA/TO|0|0|0|D|D|0|No Deposit|196||0|Transient|143|0|0|Check-Out|42601</v>
      </c>
      <c r="AI1976" s="0" t="str">
        <f aca="false">IF(COUNTIF($AH$4:$AH$2603,AH1976)&gt;1,"Duplicate","Unique")</f>
        <v>Unique</v>
      </c>
      <c r="AJ1976" s="0" t="str">
        <f aca="false">IF(COUNTBLANK(B1976:AG1976)&gt;0,"Missing ("&amp;COUNTBLANK(B1976:AG1976)&amp;")","Complete")</f>
        <v>Missing (1)</v>
      </c>
    </row>
    <row r="1977" customFormat="false" ht="15" hidden="false" customHeight="false" outlineLevel="0" collapsed="false">
      <c r="A1977" s="14" t="n">
        <v>1974</v>
      </c>
      <c r="B1977" s="14" t="s">
        <v>90</v>
      </c>
      <c r="C1977" s="14" t="n">
        <v>1</v>
      </c>
      <c r="D1977" s="14" t="n">
        <v>68</v>
      </c>
      <c r="E1977" s="14" t="n">
        <v>2016</v>
      </c>
      <c r="F1977" s="14" t="s">
        <v>118</v>
      </c>
      <c r="G1977" s="14" t="n">
        <v>8</v>
      </c>
      <c r="H1977" s="14" t="n">
        <v>17</v>
      </c>
      <c r="I1977" s="14" t="n">
        <v>0</v>
      </c>
      <c r="J1977" s="14" t="n">
        <v>2</v>
      </c>
      <c r="K1977" s="14" t="n">
        <v>2</v>
      </c>
      <c r="L1977" s="14" t="n">
        <v>0</v>
      </c>
      <c r="M1977" s="14" t="n">
        <v>0</v>
      </c>
      <c r="N1977" s="14" t="s">
        <v>82</v>
      </c>
      <c r="O1977" s="14" t="s">
        <v>92</v>
      </c>
      <c r="P1977" s="14" t="s">
        <v>116</v>
      </c>
      <c r="Q1977" s="14" t="s">
        <v>94</v>
      </c>
      <c r="R1977" s="14" t="n">
        <v>0</v>
      </c>
      <c r="S1977" s="14" t="n">
        <v>1</v>
      </c>
      <c r="T1977" s="14" t="n">
        <v>0</v>
      </c>
      <c r="U1977" s="14" t="s">
        <v>95</v>
      </c>
      <c r="V1977" s="14" t="s">
        <v>95</v>
      </c>
      <c r="W1977" s="14" t="n">
        <v>0</v>
      </c>
      <c r="X1977" s="14" t="s">
        <v>120</v>
      </c>
      <c r="Y1977" s="14" t="n">
        <v>37</v>
      </c>
      <c r="Z1977" s="14"/>
      <c r="AA1977" s="14" t="n">
        <v>0</v>
      </c>
      <c r="AB1977" s="14" t="s">
        <v>87</v>
      </c>
      <c r="AC1977" s="14" t="n">
        <v>75</v>
      </c>
      <c r="AD1977" s="14" t="n">
        <v>0</v>
      </c>
      <c r="AE1977" s="14" t="n">
        <v>0</v>
      </c>
      <c r="AF1977" s="14" t="s">
        <v>96</v>
      </c>
      <c r="AG1977" s="15" t="n">
        <v>42375</v>
      </c>
      <c r="AH1977" s="14" t="str">
        <f aca="false">B1977&amp;"|"&amp;C1977&amp;"|"&amp;D1977&amp;"|"&amp;E1977&amp;"|"&amp;F1977&amp;"|"&amp;G1977&amp;"|"&amp;H1977&amp;"|"&amp;I1977&amp;"|"&amp;J1977&amp;"|"&amp;K1977&amp;"|"&amp;L1977&amp;"|"&amp;M1977&amp;"|"&amp;N1977&amp;"|"&amp;O1977&amp;"|"&amp;P1977&amp;"|"&amp;Q1977&amp;"|"&amp;R1977&amp;"|"&amp;S1977&amp;"|"&amp;T1977&amp;"|"&amp;U1977&amp;"|"&amp;V1977&amp;"|"&amp;W1977&amp;"|"&amp;X1977&amp;"|"&amp;Y1977&amp;"|"&amp;Z1977&amp;"|"&amp;AA1977&amp;"|"&amp;AB1977&amp;"|"&amp;AC1977&amp;"|"&amp;AD1977&amp;"|"&amp;AE1977&amp;"|"&amp;AF1977&amp;"|"&amp;AG1977</f>
        <v>City Hotel|1|68|2016|February|8|17|0|2|2|0|0|BB|PRT|Groups|TA/TO|0|1|0|A|A|0|Non Refund|37||0|Transient|75|0|0|Canceled|42375</v>
      </c>
      <c r="AI1977" s="14" t="str">
        <f aca="false">IF(COUNTIF($AH$4:$AH$2603,AH1977)&gt;1,"Duplicate","Unique")</f>
        <v>Duplicate</v>
      </c>
      <c r="AJ1977" s="14" t="str">
        <f aca="false">IF(COUNTBLANK(B1977:AG1977)&gt;0,"Missing ("&amp;COUNTBLANK(B1977:AG1977)&amp;")","Complete")</f>
        <v>Missing (1)</v>
      </c>
    </row>
    <row r="1978" customFormat="false" ht="15" hidden="false" customHeight="false" outlineLevel="0" collapsed="false">
      <c r="A1978" s="0" t="n">
        <v>1975</v>
      </c>
      <c r="B1978" s="0" t="s">
        <v>90</v>
      </c>
      <c r="C1978" s="0" t="n">
        <v>1</v>
      </c>
      <c r="D1978" s="0" t="n">
        <v>142</v>
      </c>
      <c r="E1978" s="0" t="n">
        <v>2017</v>
      </c>
      <c r="F1978" s="0" t="s">
        <v>126</v>
      </c>
      <c r="G1978" s="0" t="n">
        <v>2</v>
      </c>
      <c r="H1978" s="0" t="n">
        <v>8</v>
      </c>
      <c r="I1978" s="0" t="n">
        <v>2</v>
      </c>
      <c r="J1978" s="0" t="n">
        <v>2</v>
      </c>
      <c r="K1978" s="0" t="n">
        <v>2</v>
      </c>
      <c r="L1978" s="0" t="n">
        <v>0</v>
      </c>
      <c r="M1978" s="0" t="n">
        <v>0</v>
      </c>
      <c r="N1978" s="0" t="s">
        <v>82</v>
      </c>
      <c r="O1978" s="0" t="s">
        <v>108</v>
      </c>
      <c r="P1978" s="0" t="s">
        <v>93</v>
      </c>
      <c r="Q1978" s="0" t="s">
        <v>94</v>
      </c>
      <c r="R1978" s="0" t="n">
        <v>0</v>
      </c>
      <c r="S1978" s="0" t="n">
        <v>0</v>
      </c>
      <c r="T1978" s="0" t="n">
        <v>0</v>
      </c>
      <c r="U1978" s="0" t="s">
        <v>95</v>
      </c>
      <c r="V1978" s="0" t="s">
        <v>95</v>
      </c>
      <c r="W1978" s="0" t="n">
        <v>0</v>
      </c>
      <c r="X1978" s="0" t="s">
        <v>86</v>
      </c>
      <c r="Y1978" s="0" t="n">
        <v>9</v>
      </c>
      <c r="AA1978" s="0" t="n">
        <v>0</v>
      </c>
      <c r="AB1978" s="0" t="s">
        <v>87</v>
      </c>
      <c r="AC1978" s="0" t="n">
        <v>88.4</v>
      </c>
      <c r="AD1978" s="0" t="n">
        <v>0</v>
      </c>
      <c r="AE1978" s="0" t="n">
        <v>2</v>
      </c>
      <c r="AF1978" s="0" t="s">
        <v>96</v>
      </c>
      <c r="AG1978" s="13" t="n">
        <v>42725</v>
      </c>
      <c r="AH1978" s="0" t="str">
        <f aca="false">B1978&amp;"|"&amp;C1978&amp;"|"&amp;D1978&amp;"|"&amp;E1978&amp;"|"&amp;F1978&amp;"|"&amp;G1978&amp;"|"&amp;H1978&amp;"|"&amp;I1978&amp;"|"&amp;J1978&amp;"|"&amp;K1978&amp;"|"&amp;L1978&amp;"|"&amp;M1978&amp;"|"&amp;N1978&amp;"|"&amp;O1978&amp;"|"&amp;P1978&amp;"|"&amp;Q1978&amp;"|"&amp;R1978&amp;"|"&amp;S1978&amp;"|"&amp;T1978&amp;"|"&amp;U1978&amp;"|"&amp;V1978&amp;"|"&amp;W1978&amp;"|"&amp;X1978&amp;"|"&amp;Y1978&amp;"|"&amp;Z1978&amp;"|"&amp;AA1978&amp;"|"&amp;AB1978&amp;"|"&amp;AC1978&amp;"|"&amp;AD1978&amp;"|"&amp;AE1978&amp;"|"&amp;AF1978&amp;"|"&amp;AG1978</f>
        <v>City Hotel|1|142|2017|January|2|8|2|2|2|0|0|BB|DEU|Online TA|TA/TO|0|0|0|A|A|0|No Deposit|9||0|Transient|88.4|0|2|Canceled|42725</v>
      </c>
      <c r="AI1978" s="0" t="str">
        <f aca="false">IF(COUNTIF($AH$4:$AH$2603,AH1978)&gt;1,"Duplicate","Unique")</f>
        <v>Unique</v>
      </c>
      <c r="AJ1978" s="0" t="str">
        <f aca="false">IF(COUNTBLANK(B1978:AG1978)&gt;0,"Missing ("&amp;COUNTBLANK(B1978:AG1978)&amp;")","Complete")</f>
        <v>Missing (1)</v>
      </c>
    </row>
    <row r="1979" customFormat="false" ht="15" hidden="false" customHeight="false" outlineLevel="0" collapsed="false">
      <c r="A1979" s="14" t="n">
        <v>1976</v>
      </c>
      <c r="B1979" s="14" t="s">
        <v>80</v>
      </c>
      <c r="C1979" s="14" t="n">
        <v>1</v>
      </c>
      <c r="D1979" s="14" t="n">
        <v>69</v>
      </c>
      <c r="E1979" s="14" t="n">
        <v>2016</v>
      </c>
      <c r="F1979" s="14" t="s">
        <v>121</v>
      </c>
      <c r="G1979" s="14" t="n">
        <v>22</v>
      </c>
      <c r="H1979" s="14" t="n">
        <v>25</v>
      </c>
      <c r="I1979" s="14" t="n">
        <v>0</v>
      </c>
      <c r="J1979" s="14" t="n">
        <v>1</v>
      </c>
      <c r="K1979" s="14" t="n">
        <v>2</v>
      </c>
      <c r="L1979" s="14" t="n">
        <v>0</v>
      </c>
      <c r="M1979" s="14" t="n">
        <v>0</v>
      </c>
      <c r="N1979" s="14" t="s">
        <v>82</v>
      </c>
      <c r="O1979" s="14" t="s">
        <v>92</v>
      </c>
      <c r="P1979" s="14" t="s">
        <v>93</v>
      </c>
      <c r="Q1979" s="14" t="s">
        <v>94</v>
      </c>
      <c r="R1979" s="14" t="n">
        <v>0</v>
      </c>
      <c r="S1979" s="14" t="n">
        <v>0</v>
      </c>
      <c r="T1979" s="14" t="n">
        <v>0</v>
      </c>
      <c r="U1979" s="14" t="s">
        <v>85</v>
      </c>
      <c r="V1979" s="14" t="s">
        <v>85</v>
      </c>
      <c r="W1979" s="14" t="n">
        <v>0</v>
      </c>
      <c r="X1979" s="14" t="s">
        <v>86</v>
      </c>
      <c r="Y1979" s="14" t="n">
        <v>241</v>
      </c>
      <c r="Z1979" s="14"/>
      <c r="AA1979" s="14" t="n">
        <v>0</v>
      </c>
      <c r="AB1979" s="14" t="s">
        <v>87</v>
      </c>
      <c r="AC1979" s="14" t="n">
        <v>80.85</v>
      </c>
      <c r="AD1979" s="14" t="n">
        <v>0</v>
      </c>
      <c r="AE1979" s="14" t="n">
        <v>0</v>
      </c>
      <c r="AF1979" s="14" t="s">
        <v>96</v>
      </c>
      <c r="AG1979" s="15" t="n">
        <v>42447</v>
      </c>
      <c r="AH1979" s="14" t="str">
        <f aca="false">B1979&amp;"|"&amp;C1979&amp;"|"&amp;D1979&amp;"|"&amp;E1979&amp;"|"&amp;F1979&amp;"|"&amp;G1979&amp;"|"&amp;H1979&amp;"|"&amp;I1979&amp;"|"&amp;J1979&amp;"|"&amp;K1979&amp;"|"&amp;L1979&amp;"|"&amp;M1979&amp;"|"&amp;N1979&amp;"|"&amp;O1979&amp;"|"&amp;P1979&amp;"|"&amp;Q1979&amp;"|"&amp;R1979&amp;"|"&amp;S1979&amp;"|"&amp;T1979&amp;"|"&amp;U1979&amp;"|"&amp;V1979&amp;"|"&amp;W1979&amp;"|"&amp;X1979&amp;"|"&amp;Y1979&amp;"|"&amp;Z1979&amp;"|"&amp;AA1979&amp;"|"&amp;AB1979&amp;"|"&amp;AC1979&amp;"|"&amp;AD1979&amp;"|"&amp;AE1979&amp;"|"&amp;AF1979&amp;"|"&amp;AG1979</f>
        <v>Resort Hotel|1|69|2016|May|22|25|0|1|2|0|0|BB|PRT|Online TA|TA/TO|0|0|0|F|F|0|No Deposit|241||0|Transient|80.85|0|0|Canceled|42447</v>
      </c>
      <c r="AI1979" s="14" t="str">
        <f aca="false">IF(COUNTIF($AH$4:$AH$2603,AH1979)&gt;1,"Duplicate","Unique")</f>
        <v>Unique</v>
      </c>
      <c r="AJ1979" s="14" t="str">
        <f aca="false">IF(COUNTBLANK(B1979:AG1979)&gt;0,"Missing ("&amp;COUNTBLANK(B1979:AG1979)&amp;")","Complete")</f>
        <v>Missing (1)</v>
      </c>
    </row>
    <row r="1980" customFormat="false" ht="15" hidden="false" customHeight="false" outlineLevel="0" collapsed="false">
      <c r="A1980" s="0" t="n">
        <v>1977</v>
      </c>
      <c r="B1980" s="0" t="s">
        <v>90</v>
      </c>
      <c r="C1980" s="0" t="n">
        <v>1</v>
      </c>
      <c r="D1980" s="0" t="n">
        <v>104</v>
      </c>
      <c r="E1980" s="0" t="n">
        <v>2017</v>
      </c>
      <c r="F1980" s="0" t="s">
        <v>121</v>
      </c>
      <c r="G1980" s="0" t="n">
        <v>20</v>
      </c>
      <c r="H1980" s="0" t="n">
        <v>15</v>
      </c>
      <c r="I1980" s="0" t="n">
        <v>1</v>
      </c>
      <c r="J1980" s="0" t="n">
        <v>2</v>
      </c>
      <c r="K1980" s="0" t="n">
        <v>2</v>
      </c>
      <c r="L1980" s="0" t="n">
        <v>0</v>
      </c>
      <c r="M1980" s="0" t="n">
        <v>0</v>
      </c>
      <c r="N1980" s="0" t="s">
        <v>82</v>
      </c>
      <c r="O1980" s="0" t="s">
        <v>92</v>
      </c>
      <c r="P1980" s="0" t="s">
        <v>116</v>
      </c>
      <c r="Q1980" s="0" t="s">
        <v>94</v>
      </c>
      <c r="R1980" s="0" t="n">
        <v>0</v>
      </c>
      <c r="S1980" s="0" t="n">
        <v>0</v>
      </c>
      <c r="T1980" s="0" t="n">
        <v>0</v>
      </c>
      <c r="U1980" s="0" t="s">
        <v>95</v>
      </c>
      <c r="V1980" s="0" t="s">
        <v>95</v>
      </c>
      <c r="W1980" s="0" t="n">
        <v>0</v>
      </c>
      <c r="X1980" s="0" t="s">
        <v>120</v>
      </c>
      <c r="AA1980" s="0" t="n">
        <v>0</v>
      </c>
      <c r="AB1980" s="0" t="s">
        <v>87</v>
      </c>
      <c r="AC1980" s="0" t="n">
        <v>170</v>
      </c>
      <c r="AD1980" s="0" t="n">
        <v>0</v>
      </c>
      <c r="AE1980" s="0" t="n">
        <v>0</v>
      </c>
      <c r="AF1980" s="0" t="s">
        <v>96</v>
      </c>
      <c r="AG1980" s="13" t="n">
        <v>42766</v>
      </c>
      <c r="AH1980" s="0" t="str">
        <f aca="false">B1980&amp;"|"&amp;C1980&amp;"|"&amp;D1980&amp;"|"&amp;E1980&amp;"|"&amp;F1980&amp;"|"&amp;G1980&amp;"|"&amp;H1980&amp;"|"&amp;I1980&amp;"|"&amp;J1980&amp;"|"&amp;K1980&amp;"|"&amp;L1980&amp;"|"&amp;M1980&amp;"|"&amp;N1980&amp;"|"&amp;O1980&amp;"|"&amp;P1980&amp;"|"&amp;Q1980&amp;"|"&amp;R1980&amp;"|"&amp;S1980&amp;"|"&amp;T1980&amp;"|"&amp;U1980&amp;"|"&amp;V1980&amp;"|"&amp;W1980&amp;"|"&amp;X1980&amp;"|"&amp;Y1980&amp;"|"&amp;Z1980&amp;"|"&amp;AA1980&amp;"|"&amp;AB1980&amp;"|"&amp;AC1980&amp;"|"&amp;AD1980&amp;"|"&amp;AE1980&amp;"|"&amp;AF1980&amp;"|"&amp;AG1980</f>
        <v>City Hotel|1|104|2017|May|20|15|1|2|2|0|0|BB|PRT|Groups|TA/TO|0|0|0|A|A|0|Non Refund|||0|Transient|170|0|0|Canceled|42766</v>
      </c>
      <c r="AI1980" s="0" t="str">
        <f aca="false">IF(COUNTIF($AH$4:$AH$2603,AH1980)&gt;1,"Duplicate","Unique")</f>
        <v>Unique</v>
      </c>
      <c r="AJ1980" s="0" t="str">
        <f aca="false">IF(COUNTBLANK(B1980:AG1980)&gt;0,"Missing ("&amp;COUNTBLANK(B1980:AG1980)&amp;")","Complete")</f>
        <v>Missing (2)</v>
      </c>
    </row>
    <row r="1981" customFormat="false" ht="15" hidden="false" customHeight="false" outlineLevel="0" collapsed="false">
      <c r="A1981" s="14" t="n">
        <v>1978</v>
      </c>
      <c r="B1981" s="14" t="s">
        <v>90</v>
      </c>
      <c r="C1981" s="14" t="n">
        <v>0</v>
      </c>
      <c r="D1981" s="14" t="n">
        <v>0</v>
      </c>
      <c r="E1981" s="14" t="n">
        <v>2016</v>
      </c>
      <c r="F1981" s="14" t="s">
        <v>135</v>
      </c>
      <c r="G1981" s="14" t="n">
        <v>26</v>
      </c>
      <c r="H1981" s="14" t="n">
        <v>20</v>
      </c>
      <c r="I1981" s="14" t="n">
        <v>1</v>
      </c>
      <c r="J1981" s="14" t="n">
        <v>0</v>
      </c>
      <c r="K1981" s="14" t="n">
        <v>1</v>
      </c>
      <c r="L1981" s="14" t="n">
        <v>0</v>
      </c>
      <c r="M1981" s="14" t="n">
        <v>0</v>
      </c>
      <c r="N1981" s="14" t="s">
        <v>82</v>
      </c>
      <c r="O1981" s="14" t="s">
        <v>115</v>
      </c>
      <c r="P1981" s="14" t="s">
        <v>128</v>
      </c>
      <c r="Q1981" s="14" t="s">
        <v>128</v>
      </c>
      <c r="R1981" s="14" t="n">
        <v>0</v>
      </c>
      <c r="S1981" s="14" t="n">
        <v>0</v>
      </c>
      <c r="T1981" s="14" t="n">
        <v>0</v>
      </c>
      <c r="U1981" s="14" t="s">
        <v>95</v>
      </c>
      <c r="V1981" s="14" t="s">
        <v>95</v>
      </c>
      <c r="W1981" s="14" t="n">
        <v>0</v>
      </c>
      <c r="X1981" s="14" t="s">
        <v>86</v>
      </c>
      <c r="Y1981" s="14"/>
      <c r="Z1981" s="14" t="n">
        <v>62</v>
      </c>
      <c r="AA1981" s="14" t="n">
        <v>0</v>
      </c>
      <c r="AB1981" s="14" t="s">
        <v>87</v>
      </c>
      <c r="AC1981" s="14" t="n">
        <v>95</v>
      </c>
      <c r="AD1981" s="14" t="n">
        <v>0</v>
      </c>
      <c r="AE1981" s="14" t="n">
        <v>0</v>
      </c>
      <c r="AF1981" s="14" t="s">
        <v>88</v>
      </c>
      <c r="AG1981" s="15" t="n">
        <v>42542</v>
      </c>
      <c r="AH1981" s="14" t="str">
        <f aca="false">B1981&amp;"|"&amp;C1981&amp;"|"&amp;D1981&amp;"|"&amp;E1981&amp;"|"&amp;F1981&amp;"|"&amp;G1981&amp;"|"&amp;H1981&amp;"|"&amp;I1981&amp;"|"&amp;J1981&amp;"|"&amp;K1981&amp;"|"&amp;L1981&amp;"|"&amp;M1981&amp;"|"&amp;N1981&amp;"|"&amp;O1981&amp;"|"&amp;P1981&amp;"|"&amp;Q1981&amp;"|"&amp;R1981&amp;"|"&amp;S1981&amp;"|"&amp;T1981&amp;"|"&amp;U1981&amp;"|"&amp;V1981&amp;"|"&amp;W1981&amp;"|"&amp;X1981&amp;"|"&amp;Y1981&amp;"|"&amp;Z1981&amp;"|"&amp;AA1981&amp;"|"&amp;AB1981&amp;"|"&amp;AC1981&amp;"|"&amp;AD1981&amp;"|"&amp;AE1981&amp;"|"&amp;AF1981&amp;"|"&amp;AG1981</f>
        <v>City Hotel|0|0|2016|June|26|20|1|0|1|0|0|BB|ESP|Corporate|Corporate|0|0|0|A|A|0|No Deposit||62|0|Transient|95|0|0|Check-Out|42542</v>
      </c>
      <c r="AI1981" s="14" t="str">
        <f aca="false">IF(COUNTIF($AH$4:$AH$2603,AH1981)&gt;1,"Duplicate","Unique")</f>
        <v>Unique</v>
      </c>
      <c r="AJ1981" s="14" t="str">
        <f aca="false">IF(COUNTBLANK(B1981:AG1981)&gt;0,"Missing ("&amp;COUNTBLANK(B1981:AG1981)&amp;")","Complete")</f>
        <v>Missing (1)</v>
      </c>
    </row>
    <row r="1982" customFormat="false" ht="15" hidden="false" customHeight="false" outlineLevel="0" collapsed="false">
      <c r="A1982" s="0" t="n">
        <v>1979</v>
      </c>
      <c r="B1982" s="0" t="s">
        <v>90</v>
      </c>
      <c r="C1982" s="0" t="n">
        <v>1</v>
      </c>
      <c r="D1982" s="0" t="n">
        <v>28</v>
      </c>
      <c r="E1982" s="0" t="n">
        <v>2016</v>
      </c>
      <c r="F1982" s="0" t="s">
        <v>135</v>
      </c>
      <c r="G1982" s="0" t="n">
        <v>26</v>
      </c>
      <c r="H1982" s="0" t="n">
        <v>21</v>
      </c>
      <c r="I1982" s="0" t="n">
        <v>0</v>
      </c>
      <c r="J1982" s="0" t="n">
        <v>1</v>
      </c>
      <c r="K1982" s="0" t="n">
        <v>2</v>
      </c>
      <c r="L1982" s="0" t="n">
        <v>0</v>
      </c>
      <c r="M1982" s="0" t="n">
        <v>0</v>
      </c>
      <c r="N1982" s="0" t="s">
        <v>82</v>
      </c>
      <c r="O1982" s="0" t="s">
        <v>123</v>
      </c>
      <c r="P1982" s="0" t="s">
        <v>93</v>
      </c>
      <c r="Q1982" s="0" t="s">
        <v>94</v>
      </c>
      <c r="R1982" s="0" t="n">
        <v>0</v>
      </c>
      <c r="S1982" s="0" t="n">
        <v>0</v>
      </c>
      <c r="T1982" s="0" t="n">
        <v>0</v>
      </c>
      <c r="U1982" s="0" t="s">
        <v>109</v>
      </c>
      <c r="V1982" s="0" t="s">
        <v>109</v>
      </c>
      <c r="W1982" s="0" t="n">
        <v>0</v>
      </c>
      <c r="X1982" s="0" t="s">
        <v>86</v>
      </c>
      <c r="Y1982" s="0" t="n">
        <v>9</v>
      </c>
      <c r="AA1982" s="0" t="n">
        <v>0</v>
      </c>
      <c r="AB1982" s="0" t="s">
        <v>87</v>
      </c>
      <c r="AC1982" s="0" t="n">
        <v>126</v>
      </c>
      <c r="AD1982" s="0" t="n">
        <v>0</v>
      </c>
      <c r="AE1982" s="0" t="n">
        <v>1</v>
      </c>
      <c r="AF1982" s="0" t="s">
        <v>141</v>
      </c>
      <c r="AG1982" s="13" t="n">
        <v>42542</v>
      </c>
      <c r="AH1982" s="0" t="str">
        <f aca="false">B1982&amp;"|"&amp;C1982&amp;"|"&amp;D1982&amp;"|"&amp;E1982&amp;"|"&amp;F1982&amp;"|"&amp;G1982&amp;"|"&amp;H1982&amp;"|"&amp;I1982&amp;"|"&amp;J1982&amp;"|"&amp;K1982&amp;"|"&amp;L1982&amp;"|"&amp;M1982&amp;"|"&amp;N1982&amp;"|"&amp;O1982&amp;"|"&amp;P1982&amp;"|"&amp;Q1982&amp;"|"&amp;R1982&amp;"|"&amp;S1982&amp;"|"&amp;T1982&amp;"|"&amp;U1982&amp;"|"&amp;V1982&amp;"|"&amp;W1982&amp;"|"&amp;X1982&amp;"|"&amp;Y1982&amp;"|"&amp;Z1982&amp;"|"&amp;AA1982&amp;"|"&amp;AB1982&amp;"|"&amp;AC1982&amp;"|"&amp;AD1982&amp;"|"&amp;AE1982&amp;"|"&amp;AF1982&amp;"|"&amp;AG1982</f>
        <v>City Hotel|1|28|2016|June|26|21|0|1|2|0|0|BB|USA|Online TA|TA/TO|0|0|0|D|D|0|No Deposit|9||0|Transient|126|0|1|No-Show|42542</v>
      </c>
      <c r="AI1982" s="0" t="str">
        <f aca="false">IF(COUNTIF($AH$4:$AH$2603,AH1982)&gt;1,"Duplicate","Unique")</f>
        <v>Unique</v>
      </c>
      <c r="AJ1982" s="0" t="str">
        <f aca="false">IF(COUNTBLANK(B1982:AG1982)&gt;0,"Missing ("&amp;COUNTBLANK(B1982:AG1982)&amp;")","Complete")</f>
        <v>Missing (1)</v>
      </c>
    </row>
    <row r="1983" customFormat="false" ht="15" hidden="false" customHeight="false" outlineLevel="0" collapsed="false">
      <c r="A1983" s="14" t="n">
        <v>1980</v>
      </c>
      <c r="B1983" s="14" t="s">
        <v>90</v>
      </c>
      <c r="C1983" s="14" t="n">
        <v>1</v>
      </c>
      <c r="D1983" s="14" t="n">
        <v>150</v>
      </c>
      <c r="E1983" s="14" t="n">
        <v>2017</v>
      </c>
      <c r="F1983" s="14" t="s">
        <v>135</v>
      </c>
      <c r="G1983" s="14" t="n">
        <v>24</v>
      </c>
      <c r="H1983" s="14" t="n">
        <v>17</v>
      </c>
      <c r="I1983" s="14" t="n">
        <v>2</v>
      </c>
      <c r="J1983" s="14" t="n">
        <v>3</v>
      </c>
      <c r="K1983" s="14" t="n">
        <v>1</v>
      </c>
      <c r="L1983" s="14" t="n">
        <v>0</v>
      </c>
      <c r="M1983" s="14" t="n">
        <v>0</v>
      </c>
      <c r="N1983" s="14" t="s">
        <v>82</v>
      </c>
      <c r="O1983" s="14" t="s">
        <v>92</v>
      </c>
      <c r="P1983" s="14" t="s">
        <v>99</v>
      </c>
      <c r="Q1983" s="14" t="s">
        <v>94</v>
      </c>
      <c r="R1983" s="14" t="n">
        <v>0</v>
      </c>
      <c r="S1983" s="14" t="n">
        <v>0</v>
      </c>
      <c r="T1983" s="14" t="n">
        <v>0</v>
      </c>
      <c r="U1983" s="14" t="s">
        <v>95</v>
      </c>
      <c r="V1983" s="14" t="s">
        <v>95</v>
      </c>
      <c r="W1983" s="14" t="n">
        <v>0</v>
      </c>
      <c r="X1983" s="14" t="s">
        <v>120</v>
      </c>
      <c r="Y1983" s="14"/>
      <c r="Z1983" s="14"/>
      <c r="AA1983" s="14" t="n">
        <v>0</v>
      </c>
      <c r="AB1983" s="14" t="s">
        <v>87</v>
      </c>
      <c r="AC1983" s="14" t="n">
        <v>120</v>
      </c>
      <c r="AD1983" s="14" t="n">
        <v>0</v>
      </c>
      <c r="AE1983" s="14" t="n">
        <v>0</v>
      </c>
      <c r="AF1983" s="14" t="s">
        <v>96</v>
      </c>
      <c r="AG1983" s="15" t="n">
        <v>42753</v>
      </c>
      <c r="AH1983" s="14" t="str">
        <f aca="false">B1983&amp;"|"&amp;C1983&amp;"|"&amp;D1983&amp;"|"&amp;E1983&amp;"|"&amp;F1983&amp;"|"&amp;G1983&amp;"|"&amp;H1983&amp;"|"&amp;I1983&amp;"|"&amp;J1983&amp;"|"&amp;K1983&amp;"|"&amp;L1983&amp;"|"&amp;M1983&amp;"|"&amp;N1983&amp;"|"&amp;O1983&amp;"|"&amp;P1983&amp;"|"&amp;Q1983&amp;"|"&amp;R1983&amp;"|"&amp;S1983&amp;"|"&amp;T1983&amp;"|"&amp;U1983&amp;"|"&amp;V1983&amp;"|"&amp;W1983&amp;"|"&amp;X1983&amp;"|"&amp;Y1983&amp;"|"&amp;Z1983&amp;"|"&amp;AA1983&amp;"|"&amp;AB1983&amp;"|"&amp;AC1983&amp;"|"&amp;AD1983&amp;"|"&amp;AE1983&amp;"|"&amp;AF1983&amp;"|"&amp;AG1983</f>
        <v>City Hotel|1|150|2017|June|24|17|2|3|1|0|0|BB|PRT|Offline TA/TO|TA/TO|0|0|0|A|A|0|Non Refund|||0|Transient|120|0|0|Canceled|42753</v>
      </c>
      <c r="AI1983" s="14" t="str">
        <f aca="false">IF(COUNTIF($AH$4:$AH$2603,AH1983)&gt;1,"Duplicate","Unique")</f>
        <v>Unique</v>
      </c>
      <c r="AJ1983" s="14" t="str">
        <f aca="false">IF(COUNTBLANK(B1983:AG1983)&gt;0,"Missing ("&amp;COUNTBLANK(B1983:AG1983)&amp;")","Complete")</f>
        <v>Missing (2)</v>
      </c>
    </row>
    <row r="1984" customFormat="false" ht="15" hidden="false" customHeight="false" outlineLevel="0" collapsed="false">
      <c r="A1984" s="0" t="n">
        <v>1981</v>
      </c>
      <c r="B1984" s="0" t="s">
        <v>90</v>
      </c>
      <c r="C1984" s="0" t="n">
        <v>1</v>
      </c>
      <c r="D1984" s="0" t="n">
        <v>34</v>
      </c>
      <c r="E1984" s="0" t="n">
        <v>2015</v>
      </c>
      <c r="F1984" s="0" t="s">
        <v>81</v>
      </c>
      <c r="G1984" s="0" t="n">
        <v>50</v>
      </c>
      <c r="H1984" s="0" t="n">
        <v>8</v>
      </c>
      <c r="I1984" s="0" t="n">
        <v>0</v>
      </c>
      <c r="J1984" s="0" t="n">
        <v>2</v>
      </c>
      <c r="K1984" s="0" t="n">
        <v>1</v>
      </c>
      <c r="L1984" s="0" t="n">
        <v>0</v>
      </c>
      <c r="M1984" s="0" t="n">
        <v>0</v>
      </c>
      <c r="N1984" s="0" t="s">
        <v>82</v>
      </c>
      <c r="O1984" s="0" t="s">
        <v>92</v>
      </c>
      <c r="P1984" s="0" t="s">
        <v>99</v>
      </c>
      <c r="Q1984" s="0" t="s">
        <v>94</v>
      </c>
      <c r="R1984" s="0" t="n">
        <v>0</v>
      </c>
      <c r="S1984" s="0" t="n">
        <v>1</v>
      </c>
      <c r="T1984" s="0" t="n">
        <v>0</v>
      </c>
      <c r="U1984" s="0" t="s">
        <v>95</v>
      </c>
      <c r="V1984" s="0" t="s">
        <v>95</v>
      </c>
      <c r="W1984" s="0" t="n">
        <v>0</v>
      </c>
      <c r="X1984" s="0" t="s">
        <v>120</v>
      </c>
      <c r="Y1984" s="0" t="n">
        <v>19</v>
      </c>
      <c r="AA1984" s="0" t="n">
        <v>0</v>
      </c>
      <c r="AB1984" s="0" t="s">
        <v>87</v>
      </c>
      <c r="AC1984" s="0" t="n">
        <v>90</v>
      </c>
      <c r="AD1984" s="0" t="n">
        <v>0</v>
      </c>
      <c r="AE1984" s="0" t="n">
        <v>0</v>
      </c>
      <c r="AF1984" s="0" t="s">
        <v>96</v>
      </c>
      <c r="AG1984" s="13" t="n">
        <v>42325</v>
      </c>
      <c r="AH1984" s="0" t="str">
        <f aca="false">B1984&amp;"|"&amp;C1984&amp;"|"&amp;D1984&amp;"|"&amp;E1984&amp;"|"&amp;F1984&amp;"|"&amp;G1984&amp;"|"&amp;H1984&amp;"|"&amp;I1984&amp;"|"&amp;J1984&amp;"|"&amp;K1984&amp;"|"&amp;L1984&amp;"|"&amp;M1984&amp;"|"&amp;N1984&amp;"|"&amp;O1984&amp;"|"&amp;P1984&amp;"|"&amp;Q1984&amp;"|"&amp;R1984&amp;"|"&amp;S1984&amp;"|"&amp;T1984&amp;"|"&amp;U1984&amp;"|"&amp;V1984&amp;"|"&amp;W1984&amp;"|"&amp;X1984&amp;"|"&amp;Y1984&amp;"|"&amp;Z1984&amp;"|"&amp;AA1984&amp;"|"&amp;AB1984&amp;"|"&amp;AC1984&amp;"|"&amp;AD1984&amp;"|"&amp;AE1984&amp;"|"&amp;AF1984&amp;"|"&amp;AG1984</f>
        <v>City Hotel|1|34|2015|December|50|8|0|2|1|0|0|BB|PRT|Offline TA/TO|TA/TO|0|1|0|A|A|0|Non Refund|19||0|Transient|90|0|0|Canceled|42325</v>
      </c>
      <c r="AI1984" s="0" t="str">
        <f aca="false">IF(COUNTIF($AH$4:$AH$2603,AH1984)&gt;1,"Duplicate","Unique")</f>
        <v>Duplicate</v>
      </c>
      <c r="AJ1984" s="0" t="str">
        <f aca="false">IF(COUNTBLANK(B1984:AG1984)&gt;0,"Missing ("&amp;COUNTBLANK(B1984:AG1984)&amp;")","Complete")</f>
        <v>Missing (1)</v>
      </c>
    </row>
    <row r="1985" customFormat="false" ht="15" hidden="false" customHeight="false" outlineLevel="0" collapsed="false">
      <c r="A1985" s="14" t="n">
        <v>1982</v>
      </c>
      <c r="B1985" s="14" t="s">
        <v>90</v>
      </c>
      <c r="C1985" s="14" t="n">
        <v>0</v>
      </c>
      <c r="D1985" s="14" t="n">
        <v>64</v>
      </c>
      <c r="E1985" s="14" t="n">
        <v>2016</v>
      </c>
      <c r="F1985" s="14" t="s">
        <v>81</v>
      </c>
      <c r="G1985" s="14" t="n">
        <v>53</v>
      </c>
      <c r="H1985" s="14" t="n">
        <v>25</v>
      </c>
      <c r="I1985" s="14" t="n">
        <v>2</v>
      </c>
      <c r="J1985" s="14" t="n">
        <v>2</v>
      </c>
      <c r="K1985" s="14" t="n">
        <v>2</v>
      </c>
      <c r="L1985" s="14" t="n">
        <v>0</v>
      </c>
      <c r="M1985" s="14" t="n">
        <v>0</v>
      </c>
      <c r="N1985" s="14" t="s">
        <v>82</v>
      </c>
      <c r="O1985" s="14" t="s">
        <v>98</v>
      </c>
      <c r="P1985" s="14" t="s">
        <v>93</v>
      </c>
      <c r="Q1985" s="14" t="s">
        <v>94</v>
      </c>
      <c r="R1985" s="14" t="n">
        <v>0</v>
      </c>
      <c r="S1985" s="14" t="n">
        <v>0</v>
      </c>
      <c r="T1985" s="14" t="n">
        <v>0</v>
      </c>
      <c r="U1985" s="14" t="s">
        <v>109</v>
      </c>
      <c r="V1985" s="14" t="s">
        <v>109</v>
      </c>
      <c r="W1985" s="14" t="n">
        <v>1</v>
      </c>
      <c r="X1985" s="14" t="s">
        <v>86</v>
      </c>
      <c r="Y1985" s="14" t="n">
        <v>7</v>
      </c>
      <c r="Z1985" s="14"/>
      <c r="AA1985" s="14" t="n">
        <v>0</v>
      </c>
      <c r="AB1985" s="14" t="s">
        <v>87</v>
      </c>
      <c r="AC1985" s="14" t="n">
        <v>74.61</v>
      </c>
      <c r="AD1985" s="14" t="n">
        <v>0</v>
      </c>
      <c r="AE1985" s="14" t="n">
        <v>2</v>
      </c>
      <c r="AF1985" s="14" t="s">
        <v>88</v>
      </c>
      <c r="AG1985" s="15" t="n">
        <v>42733</v>
      </c>
      <c r="AH1985" s="14" t="str">
        <f aca="false">B1985&amp;"|"&amp;C1985&amp;"|"&amp;D1985&amp;"|"&amp;E1985&amp;"|"&amp;F1985&amp;"|"&amp;G1985&amp;"|"&amp;H1985&amp;"|"&amp;I1985&amp;"|"&amp;J1985&amp;"|"&amp;K1985&amp;"|"&amp;L1985&amp;"|"&amp;M1985&amp;"|"&amp;N1985&amp;"|"&amp;O1985&amp;"|"&amp;P1985&amp;"|"&amp;Q1985&amp;"|"&amp;R1985&amp;"|"&amp;S1985&amp;"|"&amp;T1985&amp;"|"&amp;U1985&amp;"|"&amp;V1985&amp;"|"&amp;W1985&amp;"|"&amp;X1985&amp;"|"&amp;Y1985&amp;"|"&amp;Z1985&amp;"|"&amp;AA1985&amp;"|"&amp;AB1985&amp;"|"&amp;AC1985&amp;"|"&amp;AD1985&amp;"|"&amp;AE1985&amp;"|"&amp;AF1985&amp;"|"&amp;AG1985</f>
        <v>City Hotel|0|64|2016|December|53|25|2|2|2|0|0|BB|BRA|Online TA|TA/TO|0|0|0|D|D|1|No Deposit|7||0|Transient|74.61|0|2|Check-Out|42733</v>
      </c>
      <c r="AI1985" s="14" t="str">
        <f aca="false">IF(COUNTIF($AH$4:$AH$2603,AH1985)&gt;1,"Duplicate","Unique")</f>
        <v>Unique</v>
      </c>
      <c r="AJ1985" s="14" t="str">
        <f aca="false">IF(COUNTBLANK(B1985:AG1985)&gt;0,"Missing ("&amp;COUNTBLANK(B1985:AG1985)&amp;")","Complete")</f>
        <v>Missing (1)</v>
      </c>
    </row>
    <row r="1986" customFormat="false" ht="15" hidden="false" customHeight="false" outlineLevel="0" collapsed="false">
      <c r="A1986" s="0" t="n">
        <v>1983</v>
      </c>
      <c r="B1986" s="0" t="s">
        <v>90</v>
      </c>
      <c r="C1986" s="0" t="n">
        <v>1</v>
      </c>
      <c r="D1986" s="0" t="n">
        <v>11</v>
      </c>
      <c r="E1986" s="0" t="n">
        <v>2016</v>
      </c>
      <c r="F1986" s="0" t="s">
        <v>118</v>
      </c>
      <c r="G1986" s="0" t="n">
        <v>7</v>
      </c>
      <c r="H1986" s="0" t="n">
        <v>13</v>
      </c>
      <c r="I1986" s="0" t="n">
        <v>1</v>
      </c>
      <c r="J1986" s="0" t="n">
        <v>1</v>
      </c>
      <c r="K1986" s="0" t="n">
        <v>2</v>
      </c>
      <c r="L1986" s="0" t="n">
        <v>1</v>
      </c>
      <c r="M1986" s="0" t="n">
        <v>0</v>
      </c>
      <c r="N1986" s="0" t="s">
        <v>82</v>
      </c>
      <c r="O1986" s="0" t="s">
        <v>92</v>
      </c>
      <c r="P1986" s="0" t="s">
        <v>93</v>
      </c>
      <c r="Q1986" s="0" t="s">
        <v>94</v>
      </c>
      <c r="R1986" s="0" t="n">
        <v>0</v>
      </c>
      <c r="S1986" s="0" t="n">
        <v>0</v>
      </c>
      <c r="T1986" s="0" t="n">
        <v>0</v>
      </c>
      <c r="U1986" s="0" t="s">
        <v>95</v>
      </c>
      <c r="V1986" s="0" t="s">
        <v>95</v>
      </c>
      <c r="W1986" s="0" t="n">
        <v>0</v>
      </c>
      <c r="X1986" s="0" t="s">
        <v>86</v>
      </c>
      <c r="Y1986" s="0" t="n">
        <v>7</v>
      </c>
      <c r="AA1986" s="0" t="n">
        <v>0</v>
      </c>
      <c r="AB1986" s="0" t="s">
        <v>87</v>
      </c>
      <c r="AC1986" s="0" t="n">
        <v>83.55</v>
      </c>
      <c r="AD1986" s="0" t="n">
        <v>0</v>
      </c>
      <c r="AE1986" s="0" t="n">
        <v>0</v>
      </c>
      <c r="AF1986" s="0" t="s">
        <v>96</v>
      </c>
      <c r="AG1986" s="13" t="n">
        <v>42403</v>
      </c>
      <c r="AH1986" s="0" t="str">
        <f aca="false">B1986&amp;"|"&amp;C1986&amp;"|"&amp;D1986&amp;"|"&amp;E1986&amp;"|"&amp;F1986&amp;"|"&amp;G1986&amp;"|"&amp;H1986&amp;"|"&amp;I1986&amp;"|"&amp;J1986&amp;"|"&amp;K1986&amp;"|"&amp;L1986&amp;"|"&amp;M1986&amp;"|"&amp;N1986&amp;"|"&amp;O1986&amp;"|"&amp;P1986&amp;"|"&amp;Q1986&amp;"|"&amp;R1986&amp;"|"&amp;S1986&amp;"|"&amp;T1986&amp;"|"&amp;U1986&amp;"|"&amp;V1986&amp;"|"&amp;W1986&amp;"|"&amp;X1986&amp;"|"&amp;Y1986&amp;"|"&amp;Z1986&amp;"|"&amp;AA1986&amp;"|"&amp;AB1986&amp;"|"&amp;AC1986&amp;"|"&amp;AD1986&amp;"|"&amp;AE1986&amp;"|"&amp;AF1986&amp;"|"&amp;AG1986</f>
        <v>City Hotel|1|11|2016|February|7|13|1|1|2|1|0|BB|PRT|Online TA|TA/TO|0|0|0|A|A|0|No Deposit|7||0|Transient|83.55|0|0|Canceled|42403</v>
      </c>
      <c r="AI1986" s="0" t="str">
        <f aca="false">IF(COUNTIF($AH$4:$AH$2603,AH1986)&gt;1,"Duplicate","Unique")</f>
        <v>Unique</v>
      </c>
      <c r="AJ1986" s="0" t="str">
        <f aca="false">IF(COUNTBLANK(B1986:AG1986)&gt;0,"Missing ("&amp;COUNTBLANK(B1986:AG1986)&amp;")","Complete")</f>
        <v>Missing (1)</v>
      </c>
    </row>
    <row r="1987" customFormat="false" ht="15" hidden="false" customHeight="false" outlineLevel="0" collapsed="false">
      <c r="A1987" s="14" t="n">
        <v>1984</v>
      </c>
      <c r="B1987" s="14" t="s">
        <v>80</v>
      </c>
      <c r="C1987" s="14" t="n">
        <v>1</v>
      </c>
      <c r="D1987" s="14" t="n">
        <v>131</v>
      </c>
      <c r="E1987" s="14" t="n">
        <v>2016</v>
      </c>
      <c r="F1987" s="14" t="s">
        <v>111</v>
      </c>
      <c r="G1987" s="14" t="n">
        <v>42</v>
      </c>
      <c r="H1987" s="14" t="n">
        <v>9</v>
      </c>
      <c r="I1987" s="14" t="n">
        <v>2</v>
      </c>
      <c r="J1987" s="14" t="n">
        <v>1</v>
      </c>
      <c r="K1987" s="14" t="n">
        <v>2</v>
      </c>
      <c r="L1987" s="14" t="n">
        <v>0</v>
      </c>
      <c r="M1987" s="14" t="n">
        <v>0</v>
      </c>
      <c r="N1987" s="14" t="s">
        <v>82</v>
      </c>
      <c r="O1987" s="14" t="s">
        <v>92</v>
      </c>
      <c r="P1987" s="14" t="s">
        <v>116</v>
      </c>
      <c r="Q1987" s="14" t="s">
        <v>128</v>
      </c>
      <c r="R1987" s="14" t="n">
        <v>0</v>
      </c>
      <c r="S1987" s="14" t="n">
        <v>0</v>
      </c>
      <c r="T1987" s="14" t="n">
        <v>0</v>
      </c>
      <c r="U1987" s="14" t="s">
        <v>95</v>
      </c>
      <c r="V1987" s="14" t="s">
        <v>95</v>
      </c>
      <c r="W1987" s="14" t="n">
        <v>1</v>
      </c>
      <c r="X1987" s="14" t="s">
        <v>86</v>
      </c>
      <c r="Y1987" s="14"/>
      <c r="Z1987" s="14"/>
      <c r="AA1987" s="14" t="n">
        <v>0</v>
      </c>
      <c r="AB1987" s="14" t="s">
        <v>101</v>
      </c>
      <c r="AC1987" s="14" t="n">
        <v>55</v>
      </c>
      <c r="AD1987" s="14" t="n">
        <v>0</v>
      </c>
      <c r="AE1987" s="14" t="n">
        <v>0</v>
      </c>
      <c r="AF1987" s="14" t="s">
        <v>96</v>
      </c>
      <c r="AG1987" s="15" t="n">
        <v>42636</v>
      </c>
      <c r="AH1987" s="14" t="str">
        <f aca="false">B1987&amp;"|"&amp;C1987&amp;"|"&amp;D1987&amp;"|"&amp;E1987&amp;"|"&amp;F1987&amp;"|"&amp;G1987&amp;"|"&amp;H1987&amp;"|"&amp;I1987&amp;"|"&amp;J1987&amp;"|"&amp;K1987&amp;"|"&amp;L1987&amp;"|"&amp;M1987&amp;"|"&amp;N1987&amp;"|"&amp;O1987&amp;"|"&amp;P1987&amp;"|"&amp;Q1987&amp;"|"&amp;R1987&amp;"|"&amp;S1987&amp;"|"&amp;T1987&amp;"|"&amp;U1987&amp;"|"&amp;V1987&amp;"|"&amp;W1987&amp;"|"&amp;X1987&amp;"|"&amp;Y1987&amp;"|"&amp;Z1987&amp;"|"&amp;AA1987&amp;"|"&amp;AB1987&amp;"|"&amp;AC1987&amp;"|"&amp;AD1987&amp;"|"&amp;AE1987&amp;"|"&amp;AF1987&amp;"|"&amp;AG1987</f>
        <v>Resort Hotel|1|131|2016|October|42|9|2|1|2|0|0|BB|PRT|Groups|Corporate|0|0|0|A|A|1|No Deposit|||0|Transient-Party|55|0|0|Canceled|42636</v>
      </c>
      <c r="AI1987" s="14" t="str">
        <f aca="false">IF(COUNTIF($AH$4:$AH$2603,AH1987)&gt;1,"Duplicate","Unique")</f>
        <v>Duplicate</v>
      </c>
      <c r="AJ1987" s="14" t="str">
        <f aca="false">IF(COUNTBLANK(B1987:AG1987)&gt;0,"Missing ("&amp;COUNTBLANK(B1987:AG1987)&amp;")","Complete")</f>
        <v>Missing (2)</v>
      </c>
    </row>
    <row r="1988" customFormat="false" ht="15" hidden="false" customHeight="false" outlineLevel="0" collapsed="false">
      <c r="A1988" s="0" t="n">
        <v>1985</v>
      </c>
      <c r="B1988" s="0" t="s">
        <v>80</v>
      </c>
      <c r="C1988" s="0" t="n">
        <v>0</v>
      </c>
      <c r="D1988" s="0" t="n">
        <v>68</v>
      </c>
      <c r="E1988" s="0" t="n">
        <v>2015</v>
      </c>
      <c r="F1988" s="0" t="s">
        <v>119</v>
      </c>
      <c r="G1988" s="0" t="n">
        <v>34</v>
      </c>
      <c r="H1988" s="0" t="n">
        <v>19</v>
      </c>
      <c r="I1988" s="0" t="n">
        <v>2</v>
      </c>
      <c r="J1988" s="0" t="n">
        <v>7</v>
      </c>
      <c r="K1988" s="0" t="n">
        <v>1</v>
      </c>
      <c r="L1988" s="0" t="n">
        <v>0</v>
      </c>
      <c r="M1988" s="0" t="n">
        <v>0</v>
      </c>
      <c r="N1988" s="0" t="s">
        <v>82</v>
      </c>
      <c r="O1988" s="0" t="s">
        <v>92</v>
      </c>
      <c r="P1988" s="0" t="s">
        <v>99</v>
      </c>
      <c r="Q1988" s="0" t="s">
        <v>94</v>
      </c>
      <c r="R1988" s="0" t="n">
        <v>0</v>
      </c>
      <c r="S1988" s="0" t="n">
        <v>0</v>
      </c>
      <c r="T1988" s="0" t="n">
        <v>0</v>
      </c>
      <c r="U1988" s="0" t="s">
        <v>95</v>
      </c>
      <c r="V1988" s="0" t="s">
        <v>95</v>
      </c>
      <c r="W1988" s="0" t="n">
        <v>0</v>
      </c>
      <c r="X1988" s="0" t="s">
        <v>86</v>
      </c>
      <c r="Y1988" s="0" t="n">
        <v>149</v>
      </c>
      <c r="AA1988" s="0" t="n">
        <v>0</v>
      </c>
      <c r="AB1988" s="0" t="s">
        <v>87</v>
      </c>
      <c r="AC1988" s="0" t="n">
        <v>107</v>
      </c>
      <c r="AD1988" s="0" t="n">
        <v>0</v>
      </c>
      <c r="AE1988" s="0" t="n">
        <v>0</v>
      </c>
      <c r="AF1988" s="0" t="s">
        <v>88</v>
      </c>
      <c r="AG1988" s="13" t="n">
        <v>42244</v>
      </c>
      <c r="AH1988" s="0" t="str">
        <f aca="false">B1988&amp;"|"&amp;C1988&amp;"|"&amp;D1988&amp;"|"&amp;E1988&amp;"|"&amp;F1988&amp;"|"&amp;G1988&amp;"|"&amp;H1988&amp;"|"&amp;I1988&amp;"|"&amp;J1988&amp;"|"&amp;K1988&amp;"|"&amp;L1988&amp;"|"&amp;M1988&amp;"|"&amp;N1988&amp;"|"&amp;O1988&amp;"|"&amp;P1988&amp;"|"&amp;Q1988&amp;"|"&amp;R1988&amp;"|"&amp;S1988&amp;"|"&amp;T1988&amp;"|"&amp;U1988&amp;"|"&amp;V1988&amp;"|"&amp;W1988&amp;"|"&amp;X1988&amp;"|"&amp;Y1988&amp;"|"&amp;Z1988&amp;"|"&amp;AA1988&amp;"|"&amp;AB1988&amp;"|"&amp;AC1988&amp;"|"&amp;AD1988&amp;"|"&amp;AE1988&amp;"|"&amp;AF1988&amp;"|"&amp;AG1988</f>
        <v>Resort Hotel|0|68|2015|August|34|19|2|7|1|0|0|BB|PRT|Offline TA/TO|TA/TO|0|0|0|A|A|0|No Deposit|149||0|Transient|107|0|0|Check-Out|42244</v>
      </c>
      <c r="AI1988" s="0" t="str">
        <f aca="false">IF(COUNTIF($AH$4:$AH$2603,AH1988)&gt;1,"Duplicate","Unique")</f>
        <v>Unique</v>
      </c>
      <c r="AJ1988" s="0" t="str">
        <f aca="false">IF(COUNTBLANK(B1988:AG1988)&gt;0,"Missing ("&amp;COUNTBLANK(B1988:AG1988)&amp;")","Complete")</f>
        <v>Missing (1)</v>
      </c>
    </row>
    <row r="1989" customFormat="false" ht="15" hidden="false" customHeight="false" outlineLevel="0" collapsed="false">
      <c r="A1989" s="14" t="n">
        <v>1986</v>
      </c>
      <c r="B1989" s="14" t="s">
        <v>90</v>
      </c>
      <c r="C1989" s="14" t="n">
        <v>0</v>
      </c>
      <c r="D1989" s="14" t="n">
        <v>122</v>
      </c>
      <c r="E1989" s="14" t="n">
        <v>2016</v>
      </c>
      <c r="F1989" s="14" t="s">
        <v>121</v>
      </c>
      <c r="G1989" s="14" t="n">
        <v>23</v>
      </c>
      <c r="H1989" s="14" t="n">
        <v>30</v>
      </c>
      <c r="I1989" s="14" t="n">
        <v>1</v>
      </c>
      <c r="J1989" s="14" t="n">
        <v>5</v>
      </c>
      <c r="K1989" s="14" t="n">
        <v>2</v>
      </c>
      <c r="L1989" s="14" t="n">
        <v>1</v>
      </c>
      <c r="M1989" s="14" t="n">
        <v>0</v>
      </c>
      <c r="N1989" s="14" t="s">
        <v>82</v>
      </c>
      <c r="O1989" s="14" t="s">
        <v>98</v>
      </c>
      <c r="P1989" s="14" t="s">
        <v>93</v>
      </c>
      <c r="Q1989" s="14" t="s">
        <v>94</v>
      </c>
      <c r="R1989" s="14" t="n">
        <v>0</v>
      </c>
      <c r="S1989" s="14" t="n">
        <v>0</v>
      </c>
      <c r="T1989" s="14" t="n">
        <v>0</v>
      </c>
      <c r="U1989" s="14" t="s">
        <v>85</v>
      </c>
      <c r="V1989" s="14" t="s">
        <v>85</v>
      </c>
      <c r="W1989" s="14" t="n">
        <v>0</v>
      </c>
      <c r="X1989" s="14" t="s">
        <v>86</v>
      </c>
      <c r="Y1989" s="14" t="n">
        <v>9</v>
      </c>
      <c r="Z1989" s="14"/>
      <c r="AA1989" s="14" t="n">
        <v>0</v>
      </c>
      <c r="AB1989" s="14" t="s">
        <v>87</v>
      </c>
      <c r="AC1989" s="14" t="n">
        <v>187.85</v>
      </c>
      <c r="AD1989" s="14" t="n">
        <v>0</v>
      </c>
      <c r="AE1989" s="14" t="n">
        <v>3</v>
      </c>
      <c r="AF1989" s="14" t="s">
        <v>88</v>
      </c>
      <c r="AG1989" s="15" t="n">
        <v>42526</v>
      </c>
      <c r="AH1989" s="14" t="str">
        <f aca="false">B1989&amp;"|"&amp;C1989&amp;"|"&amp;D1989&amp;"|"&amp;E1989&amp;"|"&amp;F1989&amp;"|"&amp;G1989&amp;"|"&amp;H1989&amp;"|"&amp;I1989&amp;"|"&amp;J1989&amp;"|"&amp;K1989&amp;"|"&amp;L1989&amp;"|"&amp;M1989&amp;"|"&amp;N1989&amp;"|"&amp;O1989&amp;"|"&amp;P1989&amp;"|"&amp;Q1989&amp;"|"&amp;R1989&amp;"|"&amp;S1989&amp;"|"&amp;T1989&amp;"|"&amp;U1989&amp;"|"&amp;V1989&amp;"|"&amp;W1989&amp;"|"&amp;X1989&amp;"|"&amp;Y1989&amp;"|"&amp;Z1989&amp;"|"&amp;AA1989&amp;"|"&amp;AB1989&amp;"|"&amp;AC1989&amp;"|"&amp;AD1989&amp;"|"&amp;AE1989&amp;"|"&amp;AF1989&amp;"|"&amp;AG1989</f>
        <v>City Hotel|0|122|2016|May|23|30|1|5|2|1|0|BB|BRA|Online TA|TA/TO|0|0|0|F|F|0|No Deposit|9||0|Transient|187.85|0|3|Check-Out|42526</v>
      </c>
      <c r="AI1989" s="14" t="str">
        <f aca="false">IF(COUNTIF($AH$4:$AH$2603,AH1989)&gt;1,"Duplicate","Unique")</f>
        <v>Unique</v>
      </c>
      <c r="AJ1989" s="14" t="str">
        <f aca="false">IF(COUNTBLANK(B1989:AG1989)&gt;0,"Missing ("&amp;COUNTBLANK(B1989:AG1989)&amp;")","Complete")</f>
        <v>Missing (1)</v>
      </c>
    </row>
    <row r="1990" customFormat="false" ht="15" hidden="false" customHeight="false" outlineLevel="0" collapsed="false">
      <c r="A1990" s="0" t="n">
        <v>1987</v>
      </c>
      <c r="B1990" s="0" t="s">
        <v>80</v>
      </c>
      <c r="C1990" s="0" t="n">
        <v>0</v>
      </c>
      <c r="D1990" s="0" t="n">
        <v>5</v>
      </c>
      <c r="E1990" s="0" t="n">
        <v>2016</v>
      </c>
      <c r="F1990" s="0" t="s">
        <v>121</v>
      </c>
      <c r="G1990" s="0" t="n">
        <v>23</v>
      </c>
      <c r="H1990" s="0" t="n">
        <v>30</v>
      </c>
      <c r="I1990" s="0" t="n">
        <v>1</v>
      </c>
      <c r="J1990" s="0" t="n">
        <v>1</v>
      </c>
      <c r="K1990" s="0" t="n">
        <v>1</v>
      </c>
      <c r="L1990" s="0" t="n">
        <v>0</v>
      </c>
      <c r="M1990" s="0" t="n">
        <v>0</v>
      </c>
      <c r="N1990" s="0" t="s">
        <v>82</v>
      </c>
      <c r="P1990" s="0" t="s">
        <v>128</v>
      </c>
      <c r="Q1990" s="0" t="s">
        <v>128</v>
      </c>
      <c r="R1990" s="0" t="n">
        <v>0</v>
      </c>
      <c r="S1990" s="0" t="n">
        <v>0</v>
      </c>
      <c r="T1990" s="0" t="n">
        <v>3</v>
      </c>
      <c r="U1990" s="0" t="s">
        <v>95</v>
      </c>
      <c r="V1990" s="0" t="s">
        <v>95</v>
      </c>
      <c r="W1990" s="0" t="n">
        <v>0</v>
      </c>
      <c r="X1990" s="0" t="s">
        <v>86</v>
      </c>
      <c r="AA1990" s="0" t="n">
        <v>0</v>
      </c>
      <c r="AB1990" s="0" t="s">
        <v>101</v>
      </c>
      <c r="AC1990" s="0" t="n">
        <v>54</v>
      </c>
      <c r="AD1990" s="0" t="n">
        <v>0</v>
      </c>
      <c r="AE1990" s="0" t="n">
        <v>0</v>
      </c>
      <c r="AF1990" s="0" t="s">
        <v>88</v>
      </c>
      <c r="AG1990" s="13" t="n">
        <v>42522</v>
      </c>
      <c r="AH1990" s="0" t="str">
        <f aca="false">B1990&amp;"|"&amp;C1990&amp;"|"&amp;D1990&amp;"|"&amp;E1990&amp;"|"&amp;F1990&amp;"|"&amp;G1990&amp;"|"&amp;H1990&amp;"|"&amp;I1990&amp;"|"&amp;J1990&amp;"|"&amp;K1990&amp;"|"&amp;L1990&amp;"|"&amp;M1990&amp;"|"&amp;N1990&amp;"|"&amp;O1990&amp;"|"&amp;P1990&amp;"|"&amp;Q1990&amp;"|"&amp;R1990&amp;"|"&amp;S1990&amp;"|"&amp;T1990&amp;"|"&amp;U1990&amp;"|"&amp;V1990&amp;"|"&amp;W1990&amp;"|"&amp;X1990&amp;"|"&amp;Y1990&amp;"|"&amp;Z1990&amp;"|"&amp;AA1990&amp;"|"&amp;AB1990&amp;"|"&amp;AC1990&amp;"|"&amp;AD1990&amp;"|"&amp;AE1990&amp;"|"&amp;AF1990&amp;"|"&amp;AG1990</f>
        <v>Resort Hotel|0|5|2016|May|23|30|1|1|1|0|0|BB||Corporate|Corporate|0|0|3|A|A|0|No Deposit|||0|Transient-Party|54|0|0|Check-Out|42522</v>
      </c>
      <c r="AI1990" s="0" t="str">
        <f aca="false">IF(COUNTIF($AH$4:$AH$2603,AH1990)&gt;1,"Duplicate","Unique")</f>
        <v>Unique</v>
      </c>
      <c r="AJ1990" s="0" t="str">
        <f aca="false">IF(COUNTBLANK(B1990:AG1990)&gt;0,"Missing ("&amp;COUNTBLANK(B1990:AG1990)&amp;")","Complete")</f>
        <v>Missing (3)</v>
      </c>
    </row>
    <row r="1991" customFormat="false" ht="15" hidden="false" customHeight="false" outlineLevel="0" collapsed="false">
      <c r="A1991" s="14" t="n">
        <v>1988</v>
      </c>
      <c r="B1991" s="14" t="s">
        <v>80</v>
      </c>
      <c r="C1991" s="14" t="n">
        <v>0</v>
      </c>
      <c r="D1991" s="14" t="n">
        <v>14</v>
      </c>
      <c r="E1991" s="14" t="n">
        <v>2016</v>
      </c>
      <c r="F1991" s="14" t="s">
        <v>126</v>
      </c>
      <c r="G1991" s="14" t="n">
        <v>2</v>
      </c>
      <c r="H1991" s="14" t="n">
        <v>3</v>
      </c>
      <c r="I1991" s="14" t="n">
        <v>2</v>
      </c>
      <c r="J1991" s="14" t="n">
        <v>0</v>
      </c>
      <c r="K1991" s="14" t="n">
        <v>2</v>
      </c>
      <c r="L1991" s="14" t="n">
        <v>0</v>
      </c>
      <c r="M1991" s="14" t="n">
        <v>0</v>
      </c>
      <c r="N1991" s="14" t="s">
        <v>82</v>
      </c>
      <c r="O1991" s="14" t="s">
        <v>92</v>
      </c>
      <c r="P1991" s="14" t="s">
        <v>84</v>
      </c>
      <c r="Q1991" s="14" t="s">
        <v>84</v>
      </c>
      <c r="R1991" s="14" t="n">
        <v>0</v>
      </c>
      <c r="S1991" s="14" t="n">
        <v>0</v>
      </c>
      <c r="T1991" s="14" t="n">
        <v>0</v>
      </c>
      <c r="U1991" s="14" t="s">
        <v>95</v>
      </c>
      <c r="V1991" s="14" t="s">
        <v>109</v>
      </c>
      <c r="W1991" s="14" t="n">
        <v>0</v>
      </c>
      <c r="X1991" s="14" t="s">
        <v>86</v>
      </c>
      <c r="Y1991" s="14" t="n">
        <v>250</v>
      </c>
      <c r="Z1991" s="14"/>
      <c r="AA1991" s="14" t="n">
        <v>0</v>
      </c>
      <c r="AB1991" s="14" t="s">
        <v>87</v>
      </c>
      <c r="AC1991" s="14" t="n">
        <v>43</v>
      </c>
      <c r="AD1991" s="14" t="n">
        <v>0</v>
      </c>
      <c r="AE1991" s="14" t="n">
        <v>1</v>
      </c>
      <c r="AF1991" s="14" t="s">
        <v>88</v>
      </c>
      <c r="AG1991" s="15" t="n">
        <v>42374</v>
      </c>
      <c r="AH1991" s="14" t="str">
        <f aca="false">B1991&amp;"|"&amp;C1991&amp;"|"&amp;D1991&amp;"|"&amp;E1991&amp;"|"&amp;F1991&amp;"|"&amp;G1991&amp;"|"&amp;H1991&amp;"|"&amp;I1991&amp;"|"&amp;J1991&amp;"|"&amp;K1991&amp;"|"&amp;L1991&amp;"|"&amp;M1991&amp;"|"&amp;N1991&amp;"|"&amp;O1991&amp;"|"&amp;P1991&amp;"|"&amp;Q1991&amp;"|"&amp;R1991&amp;"|"&amp;S1991&amp;"|"&amp;T1991&amp;"|"&amp;U1991&amp;"|"&amp;V1991&amp;"|"&amp;W1991&amp;"|"&amp;X1991&amp;"|"&amp;Y1991&amp;"|"&amp;Z1991&amp;"|"&amp;AA1991&amp;"|"&amp;AB1991&amp;"|"&amp;AC1991&amp;"|"&amp;AD1991&amp;"|"&amp;AE1991&amp;"|"&amp;AF1991&amp;"|"&amp;AG1991</f>
        <v>Resort Hotel|0|14|2016|January|2|3|2|0|2|0|0|BB|PRT|Direct|Direct|0|0|0|A|D|0|No Deposit|250||0|Transient|43|0|1|Check-Out|42374</v>
      </c>
      <c r="AI1991" s="14" t="str">
        <f aca="false">IF(COUNTIF($AH$4:$AH$2603,AH1991)&gt;1,"Duplicate","Unique")</f>
        <v>Unique</v>
      </c>
      <c r="AJ1991" s="14" t="str">
        <f aca="false">IF(COUNTBLANK(B1991:AG1991)&gt;0,"Missing ("&amp;COUNTBLANK(B1991:AG1991)&amp;")","Complete")</f>
        <v>Missing (1)</v>
      </c>
    </row>
    <row r="1992" customFormat="false" ht="15" hidden="false" customHeight="false" outlineLevel="0" collapsed="false">
      <c r="A1992" s="0" t="n">
        <v>1989</v>
      </c>
      <c r="B1992" s="0" t="s">
        <v>90</v>
      </c>
      <c r="C1992" s="0" t="n">
        <v>1</v>
      </c>
      <c r="D1992" s="0" t="n">
        <v>66</v>
      </c>
      <c r="E1992" s="0" t="n">
        <v>2017</v>
      </c>
      <c r="F1992" s="0" t="s">
        <v>106</v>
      </c>
      <c r="G1992" s="0" t="n">
        <v>15</v>
      </c>
      <c r="H1992" s="0" t="n">
        <v>9</v>
      </c>
      <c r="I1992" s="0" t="n">
        <v>2</v>
      </c>
      <c r="J1992" s="0" t="n">
        <v>0</v>
      </c>
      <c r="K1992" s="0" t="n">
        <v>2</v>
      </c>
      <c r="L1992" s="0" t="n">
        <v>0</v>
      </c>
      <c r="M1992" s="0" t="n">
        <v>0</v>
      </c>
      <c r="N1992" s="0" t="s">
        <v>82</v>
      </c>
      <c r="O1992" s="0" t="s">
        <v>92</v>
      </c>
      <c r="P1992" s="0" t="s">
        <v>116</v>
      </c>
      <c r="Q1992" s="0" t="s">
        <v>94</v>
      </c>
      <c r="R1992" s="0" t="n">
        <v>0</v>
      </c>
      <c r="S1992" s="0" t="n">
        <v>0</v>
      </c>
      <c r="T1992" s="0" t="n">
        <v>0</v>
      </c>
      <c r="U1992" s="0" t="s">
        <v>95</v>
      </c>
      <c r="V1992" s="0" t="s">
        <v>95</v>
      </c>
      <c r="W1992" s="0" t="n">
        <v>0</v>
      </c>
      <c r="X1992" s="0" t="s">
        <v>120</v>
      </c>
      <c r="AA1992" s="0" t="n">
        <v>0</v>
      </c>
      <c r="AB1992" s="0" t="s">
        <v>87</v>
      </c>
      <c r="AC1992" s="0" t="n">
        <v>100</v>
      </c>
      <c r="AD1992" s="0" t="n">
        <v>0</v>
      </c>
      <c r="AE1992" s="0" t="n">
        <v>0</v>
      </c>
      <c r="AF1992" s="0" t="s">
        <v>96</v>
      </c>
      <c r="AG1992" s="13" t="n">
        <v>42768</v>
      </c>
      <c r="AH1992" s="0" t="str">
        <f aca="false">B1992&amp;"|"&amp;C1992&amp;"|"&amp;D1992&amp;"|"&amp;E1992&amp;"|"&amp;F1992&amp;"|"&amp;G1992&amp;"|"&amp;H1992&amp;"|"&amp;I1992&amp;"|"&amp;J1992&amp;"|"&amp;K1992&amp;"|"&amp;L1992&amp;"|"&amp;M1992&amp;"|"&amp;N1992&amp;"|"&amp;O1992&amp;"|"&amp;P1992&amp;"|"&amp;Q1992&amp;"|"&amp;R1992&amp;"|"&amp;S1992&amp;"|"&amp;T1992&amp;"|"&amp;U1992&amp;"|"&amp;V1992&amp;"|"&amp;W1992&amp;"|"&amp;X1992&amp;"|"&amp;Y1992&amp;"|"&amp;Z1992&amp;"|"&amp;AA1992&amp;"|"&amp;AB1992&amp;"|"&amp;AC1992&amp;"|"&amp;AD1992&amp;"|"&amp;AE1992&amp;"|"&amp;AF1992&amp;"|"&amp;AG1992</f>
        <v>City Hotel|1|66|2017|April|15|9|2|0|2|0|0|BB|PRT|Groups|TA/TO|0|0|0|A|A|0|Non Refund|||0|Transient|100|0|0|Canceled|42768</v>
      </c>
      <c r="AI1992" s="0" t="str">
        <f aca="false">IF(COUNTIF($AH$4:$AH$2603,AH1992)&gt;1,"Duplicate","Unique")</f>
        <v>Unique</v>
      </c>
      <c r="AJ1992" s="0" t="str">
        <f aca="false">IF(COUNTBLANK(B1992:AG1992)&gt;0,"Missing ("&amp;COUNTBLANK(B1992:AG1992)&amp;")","Complete")</f>
        <v>Missing (2)</v>
      </c>
    </row>
    <row r="1993" customFormat="false" ht="15" hidden="false" customHeight="false" outlineLevel="0" collapsed="false">
      <c r="A1993" s="14" t="n">
        <v>1990</v>
      </c>
      <c r="B1993" s="14" t="s">
        <v>80</v>
      </c>
      <c r="C1993" s="14" t="n">
        <v>0</v>
      </c>
      <c r="D1993" s="14" t="n">
        <v>2</v>
      </c>
      <c r="E1993" s="14" t="n">
        <v>2016</v>
      </c>
      <c r="F1993" s="14" t="s">
        <v>118</v>
      </c>
      <c r="G1993" s="14" t="n">
        <v>6</v>
      </c>
      <c r="H1993" s="14" t="n">
        <v>5</v>
      </c>
      <c r="I1993" s="14" t="n">
        <v>0</v>
      </c>
      <c r="J1993" s="14" t="n">
        <v>1</v>
      </c>
      <c r="K1993" s="14" t="n">
        <v>2</v>
      </c>
      <c r="L1993" s="14" t="n">
        <v>0</v>
      </c>
      <c r="M1993" s="14" t="n">
        <v>0</v>
      </c>
      <c r="N1993" s="14" t="s">
        <v>82</v>
      </c>
      <c r="O1993" s="14" t="s">
        <v>140</v>
      </c>
      <c r="P1993" s="14" t="s">
        <v>93</v>
      </c>
      <c r="Q1993" s="14" t="s">
        <v>94</v>
      </c>
      <c r="R1993" s="14" t="n">
        <v>0</v>
      </c>
      <c r="S1993" s="14" t="n">
        <v>0</v>
      </c>
      <c r="T1993" s="14" t="n">
        <v>0</v>
      </c>
      <c r="U1993" s="14" t="s">
        <v>95</v>
      </c>
      <c r="V1993" s="14" t="s">
        <v>95</v>
      </c>
      <c r="W1993" s="14" t="n">
        <v>0</v>
      </c>
      <c r="X1993" s="14" t="s">
        <v>86</v>
      </c>
      <c r="Y1993" s="14" t="n">
        <v>240</v>
      </c>
      <c r="Z1993" s="14"/>
      <c r="AA1993" s="14" t="n">
        <v>0</v>
      </c>
      <c r="AB1993" s="14" t="s">
        <v>87</v>
      </c>
      <c r="AC1993" s="14" t="n">
        <v>58</v>
      </c>
      <c r="AD1993" s="14" t="n">
        <v>0</v>
      </c>
      <c r="AE1993" s="14" t="n">
        <v>0</v>
      </c>
      <c r="AF1993" s="14" t="s">
        <v>88</v>
      </c>
      <c r="AG1993" s="15" t="n">
        <v>42406</v>
      </c>
      <c r="AH1993" s="14" t="str">
        <f aca="false">B1993&amp;"|"&amp;C1993&amp;"|"&amp;D1993&amp;"|"&amp;E1993&amp;"|"&amp;F1993&amp;"|"&amp;G1993&amp;"|"&amp;H1993&amp;"|"&amp;I1993&amp;"|"&amp;J1993&amp;"|"&amp;K1993&amp;"|"&amp;L1993&amp;"|"&amp;M1993&amp;"|"&amp;N1993&amp;"|"&amp;O1993&amp;"|"&amp;P1993&amp;"|"&amp;Q1993&amp;"|"&amp;R1993&amp;"|"&amp;S1993&amp;"|"&amp;T1993&amp;"|"&amp;U1993&amp;"|"&amp;V1993&amp;"|"&amp;W1993&amp;"|"&amp;X1993&amp;"|"&amp;Y1993&amp;"|"&amp;Z1993&amp;"|"&amp;AA1993&amp;"|"&amp;AB1993&amp;"|"&amp;AC1993&amp;"|"&amp;AD1993&amp;"|"&amp;AE1993&amp;"|"&amp;AF1993&amp;"|"&amp;AG1993</f>
        <v>Resort Hotel|0|2|2016|February|6|5|0|1|2|0|0|BB|CHN|Online TA|TA/TO|0|0|0|A|A|0|No Deposit|240||0|Transient|58|0|0|Check-Out|42406</v>
      </c>
      <c r="AI1993" s="14" t="str">
        <f aca="false">IF(COUNTIF($AH$4:$AH$2603,AH1993)&gt;1,"Duplicate","Unique")</f>
        <v>Unique</v>
      </c>
      <c r="AJ1993" s="14" t="str">
        <f aca="false">IF(COUNTBLANK(B1993:AG1993)&gt;0,"Missing ("&amp;COUNTBLANK(B1993:AG1993)&amp;")","Complete")</f>
        <v>Missing (1)</v>
      </c>
    </row>
    <row r="1994" customFormat="false" ht="15" hidden="false" customHeight="false" outlineLevel="0" collapsed="false">
      <c r="A1994" s="0" t="n">
        <v>1991</v>
      </c>
      <c r="B1994" s="0" t="s">
        <v>90</v>
      </c>
      <c r="C1994" s="0" t="n">
        <v>1</v>
      </c>
      <c r="D1994" s="0" t="n">
        <v>182</v>
      </c>
      <c r="E1994" s="0" t="n">
        <v>2017</v>
      </c>
      <c r="F1994" s="0" t="s">
        <v>91</v>
      </c>
      <c r="G1994" s="0" t="n">
        <v>28</v>
      </c>
      <c r="H1994" s="0" t="n">
        <v>14</v>
      </c>
      <c r="I1994" s="0" t="n">
        <v>2</v>
      </c>
      <c r="J1994" s="0" t="n">
        <v>3</v>
      </c>
      <c r="K1994" s="0" t="n">
        <v>2</v>
      </c>
      <c r="L1994" s="0" t="n">
        <v>0</v>
      </c>
      <c r="M1994" s="0" t="n">
        <v>0</v>
      </c>
      <c r="N1994" s="0" t="s">
        <v>82</v>
      </c>
      <c r="O1994" s="0" t="s">
        <v>83</v>
      </c>
      <c r="P1994" s="0" t="s">
        <v>93</v>
      </c>
      <c r="Q1994" s="0" t="s">
        <v>94</v>
      </c>
      <c r="R1994" s="0" t="n">
        <v>0</v>
      </c>
      <c r="S1994" s="0" t="n">
        <v>0</v>
      </c>
      <c r="T1994" s="0" t="n">
        <v>0</v>
      </c>
      <c r="U1994" s="0" t="s">
        <v>109</v>
      </c>
      <c r="V1994" s="0" t="s">
        <v>109</v>
      </c>
      <c r="W1994" s="0" t="n">
        <v>0</v>
      </c>
      <c r="X1994" s="0" t="s">
        <v>86</v>
      </c>
      <c r="Y1994" s="0" t="n">
        <v>9</v>
      </c>
      <c r="AA1994" s="0" t="n">
        <v>0</v>
      </c>
      <c r="AB1994" s="0" t="s">
        <v>87</v>
      </c>
      <c r="AC1994" s="0" t="n">
        <v>117.9</v>
      </c>
      <c r="AD1994" s="0" t="n">
        <v>0</v>
      </c>
      <c r="AE1994" s="0" t="n">
        <v>0</v>
      </c>
      <c r="AF1994" s="0" t="s">
        <v>96</v>
      </c>
      <c r="AG1994" s="13" t="n">
        <v>42788</v>
      </c>
      <c r="AH1994" s="0" t="str">
        <f aca="false">B1994&amp;"|"&amp;C1994&amp;"|"&amp;D1994&amp;"|"&amp;E1994&amp;"|"&amp;F1994&amp;"|"&amp;G1994&amp;"|"&amp;H1994&amp;"|"&amp;I1994&amp;"|"&amp;J1994&amp;"|"&amp;K1994&amp;"|"&amp;L1994&amp;"|"&amp;M1994&amp;"|"&amp;N1994&amp;"|"&amp;O1994&amp;"|"&amp;P1994&amp;"|"&amp;Q1994&amp;"|"&amp;R1994&amp;"|"&amp;S1994&amp;"|"&amp;T1994&amp;"|"&amp;U1994&amp;"|"&amp;V1994&amp;"|"&amp;W1994&amp;"|"&amp;X1994&amp;"|"&amp;Y1994&amp;"|"&amp;Z1994&amp;"|"&amp;AA1994&amp;"|"&amp;AB1994&amp;"|"&amp;AC1994&amp;"|"&amp;AD1994&amp;"|"&amp;AE1994&amp;"|"&amp;AF1994&amp;"|"&amp;AG1994</f>
        <v>City Hotel|1|182|2017|July|28|14|2|3|2|0|0|BB|GBR|Online TA|TA/TO|0|0|0|D|D|0|No Deposit|9||0|Transient|117.9|0|0|Canceled|42788</v>
      </c>
      <c r="AI1994" s="0" t="str">
        <f aca="false">IF(COUNTIF($AH$4:$AH$2603,AH1994)&gt;1,"Duplicate","Unique")</f>
        <v>Unique</v>
      </c>
      <c r="AJ1994" s="0" t="str">
        <f aca="false">IF(COUNTBLANK(B1994:AG1994)&gt;0,"Missing ("&amp;COUNTBLANK(B1994:AG1994)&amp;")","Complete")</f>
        <v>Missing (1)</v>
      </c>
    </row>
    <row r="1995" customFormat="false" ht="15" hidden="false" customHeight="false" outlineLevel="0" collapsed="false">
      <c r="A1995" s="14" t="n">
        <v>1992</v>
      </c>
      <c r="B1995" s="14" t="s">
        <v>90</v>
      </c>
      <c r="C1995" s="14" t="n">
        <v>1</v>
      </c>
      <c r="D1995" s="14" t="n">
        <v>181</v>
      </c>
      <c r="E1995" s="14" t="n">
        <v>2016</v>
      </c>
      <c r="F1995" s="14" t="s">
        <v>111</v>
      </c>
      <c r="G1995" s="14" t="n">
        <v>42</v>
      </c>
      <c r="H1995" s="14" t="n">
        <v>11</v>
      </c>
      <c r="I1995" s="14" t="n">
        <v>0</v>
      </c>
      <c r="J1995" s="14" t="n">
        <v>2</v>
      </c>
      <c r="K1995" s="14" t="n">
        <v>1</v>
      </c>
      <c r="L1995" s="14" t="n">
        <v>0</v>
      </c>
      <c r="M1995" s="14" t="n">
        <v>0</v>
      </c>
      <c r="N1995" s="14" t="s">
        <v>82</v>
      </c>
      <c r="O1995" s="14" t="s">
        <v>92</v>
      </c>
      <c r="P1995" s="14" t="s">
        <v>99</v>
      </c>
      <c r="Q1995" s="14" t="s">
        <v>94</v>
      </c>
      <c r="R1995" s="14" t="n">
        <v>0</v>
      </c>
      <c r="S1995" s="14" t="n">
        <v>0</v>
      </c>
      <c r="T1995" s="14" t="n">
        <v>0</v>
      </c>
      <c r="U1995" s="14" t="s">
        <v>95</v>
      </c>
      <c r="V1995" s="14" t="s">
        <v>95</v>
      </c>
      <c r="W1995" s="14" t="n">
        <v>0</v>
      </c>
      <c r="X1995" s="14" t="s">
        <v>86</v>
      </c>
      <c r="Y1995" s="14" t="n">
        <v>234</v>
      </c>
      <c r="Z1995" s="14"/>
      <c r="AA1995" s="14" t="n">
        <v>0</v>
      </c>
      <c r="AB1995" s="14" t="s">
        <v>101</v>
      </c>
      <c r="AC1995" s="14" t="n">
        <v>120</v>
      </c>
      <c r="AD1995" s="14" t="n">
        <v>0</v>
      </c>
      <c r="AE1995" s="14" t="n">
        <v>0</v>
      </c>
      <c r="AF1995" s="14" t="s">
        <v>141</v>
      </c>
      <c r="AG1995" s="15" t="n">
        <v>42654</v>
      </c>
      <c r="AH1995" s="14" t="str">
        <f aca="false">B1995&amp;"|"&amp;C1995&amp;"|"&amp;D1995&amp;"|"&amp;E1995&amp;"|"&amp;F1995&amp;"|"&amp;G1995&amp;"|"&amp;H1995&amp;"|"&amp;I1995&amp;"|"&amp;J1995&amp;"|"&amp;K1995&amp;"|"&amp;L1995&amp;"|"&amp;M1995&amp;"|"&amp;N1995&amp;"|"&amp;O1995&amp;"|"&amp;P1995&amp;"|"&amp;Q1995&amp;"|"&amp;R1995&amp;"|"&amp;S1995&amp;"|"&amp;T1995&amp;"|"&amp;U1995&amp;"|"&amp;V1995&amp;"|"&amp;W1995&amp;"|"&amp;X1995&amp;"|"&amp;Y1995&amp;"|"&amp;Z1995&amp;"|"&amp;AA1995&amp;"|"&amp;AB1995&amp;"|"&amp;AC1995&amp;"|"&amp;AD1995&amp;"|"&amp;AE1995&amp;"|"&amp;AF1995&amp;"|"&amp;AG1995</f>
        <v>City Hotel|1|181|2016|October|42|11|0|2|1|0|0|BB|PRT|Offline TA/TO|TA/TO|0|0|0|A|A|0|No Deposit|234||0|Transient-Party|120|0|0|No-Show|42654</v>
      </c>
      <c r="AI1995" s="14" t="str">
        <f aca="false">IF(COUNTIF($AH$4:$AH$2603,AH1995)&gt;1,"Duplicate","Unique")</f>
        <v>Duplicate</v>
      </c>
      <c r="AJ1995" s="14" t="str">
        <f aca="false">IF(COUNTBLANK(B1995:AG1995)&gt;0,"Missing ("&amp;COUNTBLANK(B1995:AG1995)&amp;")","Complete")</f>
        <v>Missing (1)</v>
      </c>
    </row>
    <row r="1996" customFormat="false" ht="15" hidden="false" customHeight="false" outlineLevel="0" collapsed="false">
      <c r="A1996" s="0" t="n">
        <v>1993</v>
      </c>
      <c r="B1996" s="0" t="s">
        <v>90</v>
      </c>
      <c r="C1996" s="0" t="n">
        <v>1</v>
      </c>
      <c r="D1996" s="0" t="n">
        <v>279</v>
      </c>
      <c r="E1996" s="0" t="n">
        <v>2016</v>
      </c>
      <c r="F1996" s="0" t="s">
        <v>111</v>
      </c>
      <c r="G1996" s="0" t="n">
        <v>42</v>
      </c>
      <c r="H1996" s="0" t="n">
        <v>12</v>
      </c>
      <c r="I1996" s="0" t="n">
        <v>0</v>
      </c>
      <c r="J1996" s="0" t="n">
        <v>3</v>
      </c>
      <c r="K1996" s="0" t="n">
        <v>2</v>
      </c>
      <c r="L1996" s="0" t="n">
        <v>0</v>
      </c>
      <c r="M1996" s="0" t="n">
        <v>0</v>
      </c>
      <c r="N1996" s="0" t="s">
        <v>82</v>
      </c>
      <c r="O1996" s="0" t="s">
        <v>92</v>
      </c>
      <c r="P1996" s="0" t="s">
        <v>99</v>
      </c>
      <c r="Q1996" s="0" t="s">
        <v>94</v>
      </c>
      <c r="R1996" s="0" t="n">
        <v>0</v>
      </c>
      <c r="S1996" s="0" t="n">
        <v>0</v>
      </c>
      <c r="T1996" s="0" t="n">
        <v>0</v>
      </c>
      <c r="U1996" s="0" t="s">
        <v>95</v>
      </c>
      <c r="V1996" s="0" t="s">
        <v>95</v>
      </c>
      <c r="W1996" s="0" t="n">
        <v>0</v>
      </c>
      <c r="X1996" s="0" t="s">
        <v>120</v>
      </c>
      <c r="Y1996" s="0" t="n">
        <v>98</v>
      </c>
      <c r="AA1996" s="0" t="n">
        <v>0</v>
      </c>
      <c r="AB1996" s="0" t="s">
        <v>87</v>
      </c>
      <c r="AC1996" s="0" t="n">
        <v>110</v>
      </c>
      <c r="AD1996" s="0" t="n">
        <v>0</v>
      </c>
      <c r="AE1996" s="0" t="n">
        <v>0</v>
      </c>
      <c r="AF1996" s="0" t="s">
        <v>96</v>
      </c>
      <c r="AG1996" s="13" t="n">
        <v>42495</v>
      </c>
      <c r="AH1996" s="0" t="str">
        <f aca="false">B1996&amp;"|"&amp;C1996&amp;"|"&amp;D1996&amp;"|"&amp;E1996&amp;"|"&amp;F1996&amp;"|"&amp;G1996&amp;"|"&amp;H1996&amp;"|"&amp;I1996&amp;"|"&amp;J1996&amp;"|"&amp;K1996&amp;"|"&amp;L1996&amp;"|"&amp;M1996&amp;"|"&amp;N1996&amp;"|"&amp;O1996&amp;"|"&amp;P1996&amp;"|"&amp;Q1996&amp;"|"&amp;R1996&amp;"|"&amp;S1996&amp;"|"&amp;T1996&amp;"|"&amp;U1996&amp;"|"&amp;V1996&amp;"|"&amp;W1996&amp;"|"&amp;X1996&amp;"|"&amp;Y1996&amp;"|"&amp;Z1996&amp;"|"&amp;AA1996&amp;"|"&amp;AB1996&amp;"|"&amp;AC1996&amp;"|"&amp;AD1996&amp;"|"&amp;AE1996&amp;"|"&amp;AF1996&amp;"|"&amp;AG1996</f>
        <v>City Hotel|1|279|2016|October|42|12|0|3|2|0|0|BB|PRT|Offline TA/TO|TA/TO|0|0|0|A|A|0|Non Refund|98||0|Transient|110|0|0|Canceled|42495</v>
      </c>
      <c r="AI1996" s="0" t="str">
        <f aca="false">IF(COUNTIF($AH$4:$AH$2603,AH1996)&gt;1,"Duplicate","Unique")</f>
        <v>Duplicate</v>
      </c>
      <c r="AJ1996" s="0" t="str">
        <f aca="false">IF(COUNTBLANK(B1996:AG1996)&gt;0,"Missing ("&amp;COUNTBLANK(B1996:AG1996)&amp;")","Complete")</f>
        <v>Missing (1)</v>
      </c>
    </row>
    <row r="1997" customFormat="false" ht="15" hidden="false" customHeight="false" outlineLevel="0" collapsed="false">
      <c r="A1997" s="14" t="n">
        <v>1994</v>
      </c>
      <c r="B1997" s="14" t="s">
        <v>80</v>
      </c>
      <c r="C1997" s="14" t="n">
        <v>0</v>
      </c>
      <c r="D1997" s="14" t="n">
        <v>2</v>
      </c>
      <c r="E1997" s="14" t="n">
        <v>2016</v>
      </c>
      <c r="F1997" s="14" t="s">
        <v>106</v>
      </c>
      <c r="G1997" s="14" t="n">
        <v>16</v>
      </c>
      <c r="H1997" s="14" t="n">
        <v>13</v>
      </c>
      <c r="I1997" s="14" t="n">
        <v>0</v>
      </c>
      <c r="J1997" s="14" t="n">
        <v>1</v>
      </c>
      <c r="K1997" s="14" t="n">
        <v>1</v>
      </c>
      <c r="L1997" s="14" t="n">
        <v>0</v>
      </c>
      <c r="M1997" s="14" t="n">
        <v>0</v>
      </c>
      <c r="N1997" s="14" t="s">
        <v>82</v>
      </c>
      <c r="O1997" s="14" t="s">
        <v>92</v>
      </c>
      <c r="P1997" s="14" t="s">
        <v>128</v>
      </c>
      <c r="Q1997" s="14" t="s">
        <v>128</v>
      </c>
      <c r="R1997" s="14" t="n">
        <v>1</v>
      </c>
      <c r="S1997" s="14" t="n">
        <v>0</v>
      </c>
      <c r="T1997" s="14" t="n">
        <v>5</v>
      </c>
      <c r="U1997" s="14" t="s">
        <v>95</v>
      </c>
      <c r="V1997" s="14" t="s">
        <v>95</v>
      </c>
      <c r="W1997" s="14" t="n">
        <v>0</v>
      </c>
      <c r="X1997" s="14" t="s">
        <v>86</v>
      </c>
      <c r="Y1997" s="14"/>
      <c r="Z1997" s="14" t="n">
        <v>379</v>
      </c>
      <c r="AA1997" s="14" t="n">
        <v>0</v>
      </c>
      <c r="AB1997" s="14" t="s">
        <v>87</v>
      </c>
      <c r="AC1997" s="14" t="n">
        <v>59.4</v>
      </c>
      <c r="AD1997" s="14" t="n">
        <v>0</v>
      </c>
      <c r="AE1997" s="14" t="n">
        <v>0</v>
      </c>
      <c r="AF1997" s="14" t="s">
        <v>88</v>
      </c>
      <c r="AG1997" s="15" t="n">
        <v>42474</v>
      </c>
      <c r="AH1997" s="14" t="str">
        <f aca="false">B1997&amp;"|"&amp;C1997&amp;"|"&amp;D1997&amp;"|"&amp;E1997&amp;"|"&amp;F1997&amp;"|"&amp;G1997&amp;"|"&amp;H1997&amp;"|"&amp;I1997&amp;"|"&amp;J1997&amp;"|"&amp;K1997&amp;"|"&amp;L1997&amp;"|"&amp;M1997&amp;"|"&amp;N1997&amp;"|"&amp;O1997&amp;"|"&amp;P1997&amp;"|"&amp;Q1997&amp;"|"&amp;R1997&amp;"|"&amp;S1997&amp;"|"&amp;T1997&amp;"|"&amp;U1997&amp;"|"&amp;V1997&amp;"|"&amp;W1997&amp;"|"&amp;X1997&amp;"|"&amp;Y1997&amp;"|"&amp;Z1997&amp;"|"&amp;AA1997&amp;"|"&amp;AB1997&amp;"|"&amp;AC1997&amp;"|"&amp;AD1997&amp;"|"&amp;AE1997&amp;"|"&amp;AF1997&amp;"|"&amp;AG1997</f>
        <v>Resort Hotel|0|2|2016|April|16|13|0|1|1|0|0|BB|PRT|Corporate|Corporate|1|0|5|A|A|0|No Deposit||379|0|Transient|59.4|0|0|Check-Out|42474</v>
      </c>
      <c r="AI1997" s="14" t="str">
        <f aca="false">IF(COUNTIF($AH$4:$AH$2603,AH1997)&gt;1,"Duplicate","Unique")</f>
        <v>Unique</v>
      </c>
      <c r="AJ1997" s="14" t="str">
        <f aca="false">IF(COUNTBLANK(B1997:AG1997)&gt;0,"Missing ("&amp;COUNTBLANK(B1997:AG1997)&amp;")","Complete")</f>
        <v>Missing (1)</v>
      </c>
    </row>
    <row r="1998" customFormat="false" ht="15" hidden="false" customHeight="false" outlineLevel="0" collapsed="false">
      <c r="A1998" s="0" t="n">
        <v>1995</v>
      </c>
      <c r="B1998" s="0" t="s">
        <v>80</v>
      </c>
      <c r="C1998" s="0" t="n">
        <v>0</v>
      </c>
      <c r="D1998" s="0" t="n">
        <v>36</v>
      </c>
      <c r="E1998" s="0" t="n">
        <v>2017</v>
      </c>
      <c r="F1998" s="0" t="s">
        <v>121</v>
      </c>
      <c r="G1998" s="0" t="n">
        <v>22</v>
      </c>
      <c r="H1998" s="0" t="n">
        <v>28</v>
      </c>
      <c r="I1998" s="0" t="n">
        <v>2</v>
      </c>
      <c r="J1998" s="0" t="n">
        <v>1</v>
      </c>
      <c r="K1998" s="0" t="n">
        <v>2</v>
      </c>
      <c r="L1998" s="0" t="n">
        <v>0</v>
      </c>
      <c r="M1998" s="0" t="n">
        <v>0</v>
      </c>
      <c r="N1998" s="0" t="s">
        <v>82</v>
      </c>
      <c r="O1998" s="0" t="s">
        <v>161</v>
      </c>
      <c r="P1998" s="0" t="s">
        <v>84</v>
      </c>
      <c r="Q1998" s="0" t="s">
        <v>84</v>
      </c>
      <c r="R1998" s="0" t="n">
        <v>0</v>
      </c>
      <c r="S1998" s="0" t="n">
        <v>0</v>
      </c>
      <c r="T1998" s="0" t="n">
        <v>0</v>
      </c>
      <c r="U1998" s="0" t="s">
        <v>85</v>
      </c>
      <c r="V1998" s="0" t="s">
        <v>85</v>
      </c>
      <c r="W1998" s="0" t="n">
        <v>0</v>
      </c>
      <c r="X1998" s="0" t="s">
        <v>86</v>
      </c>
      <c r="Y1998" s="0" t="n">
        <v>250</v>
      </c>
      <c r="AA1998" s="0" t="n">
        <v>0</v>
      </c>
      <c r="AB1998" s="0" t="s">
        <v>87</v>
      </c>
      <c r="AC1998" s="0" t="n">
        <v>142</v>
      </c>
      <c r="AD1998" s="0" t="n">
        <v>1</v>
      </c>
      <c r="AE1998" s="0" t="n">
        <v>2</v>
      </c>
      <c r="AF1998" s="0" t="s">
        <v>88</v>
      </c>
      <c r="AG1998" s="13" t="n">
        <v>42886</v>
      </c>
      <c r="AH1998" s="0" t="str">
        <f aca="false">B1998&amp;"|"&amp;C1998&amp;"|"&amp;D1998&amp;"|"&amp;E1998&amp;"|"&amp;F1998&amp;"|"&amp;G1998&amp;"|"&amp;H1998&amp;"|"&amp;I1998&amp;"|"&amp;J1998&amp;"|"&amp;K1998&amp;"|"&amp;L1998&amp;"|"&amp;M1998&amp;"|"&amp;N1998&amp;"|"&amp;O1998&amp;"|"&amp;P1998&amp;"|"&amp;Q1998&amp;"|"&amp;R1998&amp;"|"&amp;S1998&amp;"|"&amp;T1998&amp;"|"&amp;U1998&amp;"|"&amp;V1998&amp;"|"&amp;W1998&amp;"|"&amp;X1998&amp;"|"&amp;Y1998&amp;"|"&amp;Z1998&amp;"|"&amp;AA1998&amp;"|"&amp;AB1998&amp;"|"&amp;AC1998&amp;"|"&amp;AD1998&amp;"|"&amp;AE1998&amp;"|"&amp;AF1998&amp;"|"&amp;AG1998</f>
        <v>Resort Hotel|0|36|2017|May|22|28|2|1|2|0|0|BB|FIN|Direct|Direct|0|0|0|F|F|0|No Deposit|250||0|Transient|142|1|2|Check-Out|42886</v>
      </c>
      <c r="AI1998" s="0" t="str">
        <f aca="false">IF(COUNTIF($AH$4:$AH$2603,AH1998)&gt;1,"Duplicate","Unique")</f>
        <v>Unique</v>
      </c>
      <c r="AJ1998" s="0" t="str">
        <f aca="false">IF(COUNTBLANK(B1998:AG1998)&gt;0,"Missing ("&amp;COUNTBLANK(B1998:AG1998)&amp;")","Complete")</f>
        <v>Missing (1)</v>
      </c>
    </row>
    <row r="1999" customFormat="false" ht="15" hidden="false" customHeight="false" outlineLevel="0" collapsed="false">
      <c r="A1999" s="14" t="n">
        <v>1996</v>
      </c>
      <c r="B1999" s="14" t="s">
        <v>90</v>
      </c>
      <c r="C1999" s="14" t="n">
        <v>1</v>
      </c>
      <c r="D1999" s="14" t="n">
        <v>166</v>
      </c>
      <c r="E1999" s="14" t="n">
        <v>2016</v>
      </c>
      <c r="F1999" s="14" t="s">
        <v>113</v>
      </c>
      <c r="G1999" s="14" t="n">
        <v>45</v>
      </c>
      <c r="H1999" s="14" t="n">
        <v>1</v>
      </c>
      <c r="I1999" s="14" t="n">
        <v>0</v>
      </c>
      <c r="J1999" s="14" t="n">
        <v>3</v>
      </c>
      <c r="K1999" s="14" t="n">
        <v>1</v>
      </c>
      <c r="L1999" s="14" t="n">
        <v>0</v>
      </c>
      <c r="M1999" s="14" t="n">
        <v>0</v>
      </c>
      <c r="N1999" s="14" t="s">
        <v>82</v>
      </c>
      <c r="O1999" s="14" t="s">
        <v>92</v>
      </c>
      <c r="P1999" s="14" t="s">
        <v>99</v>
      </c>
      <c r="Q1999" s="14" t="s">
        <v>94</v>
      </c>
      <c r="R1999" s="14" t="n">
        <v>0</v>
      </c>
      <c r="S1999" s="14" t="n">
        <v>0</v>
      </c>
      <c r="T1999" s="14" t="n">
        <v>0</v>
      </c>
      <c r="U1999" s="14" t="s">
        <v>95</v>
      </c>
      <c r="V1999" s="14" t="s">
        <v>95</v>
      </c>
      <c r="W1999" s="14" t="n">
        <v>0</v>
      </c>
      <c r="X1999" s="14" t="s">
        <v>120</v>
      </c>
      <c r="Y1999" s="14" t="n">
        <v>236</v>
      </c>
      <c r="Z1999" s="14"/>
      <c r="AA1999" s="14" t="n">
        <v>0</v>
      </c>
      <c r="AB1999" s="14" t="s">
        <v>87</v>
      </c>
      <c r="AC1999" s="14" t="n">
        <v>110</v>
      </c>
      <c r="AD1999" s="14" t="n">
        <v>0</v>
      </c>
      <c r="AE1999" s="14" t="n">
        <v>0</v>
      </c>
      <c r="AF1999" s="14" t="s">
        <v>96</v>
      </c>
      <c r="AG1999" s="15" t="n">
        <v>42564</v>
      </c>
      <c r="AH1999" s="14" t="str">
        <f aca="false">B1999&amp;"|"&amp;C1999&amp;"|"&amp;D1999&amp;"|"&amp;E1999&amp;"|"&amp;F1999&amp;"|"&amp;G1999&amp;"|"&amp;H1999&amp;"|"&amp;I1999&amp;"|"&amp;J1999&amp;"|"&amp;K1999&amp;"|"&amp;L1999&amp;"|"&amp;M1999&amp;"|"&amp;N1999&amp;"|"&amp;O1999&amp;"|"&amp;P1999&amp;"|"&amp;Q1999&amp;"|"&amp;R1999&amp;"|"&amp;S1999&amp;"|"&amp;T1999&amp;"|"&amp;U1999&amp;"|"&amp;V1999&amp;"|"&amp;W1999&amp;"|"&amp;X1999&amp;"|"&amp;Y1999&amp;"|"&amp;Z1999&amp;"|"&amp;AA1999&amp;"|"&amp;AB1999&amp;"|"&amp;AC1999&amp;"|"&amp;AD1999&amp;"|"&amp;AE1999&amp;"|"&amp;AF1999&amp;"|"&amp;AG1999</f>
        <v>City Hotel|1|166|2016|November|45|1|0|3|1|0|0|BB|PRT|Offline TA/TO|TA/TO|0|0|0|A|A|0|Non Refund|236||0|Transient|110|0|0|Canceled|42564</v>
      </c>
      <c r="AI1999" s="14" t="str">
        <f aca="false">IF(COUNTIF($AH$4:$AH$2603,AH1999)&gt;1,"Duplicate","Unique")</f>
        <v>Duplicate</v>
      </c>
      <c r="AJ1999" s="14" t="str">
        <f aca="false">IF(COUNTBLANK(B1999:AG1999)&gt;0,"Missing ("&amp;COUNTBLANK(B1999:AG1999)&amp;")","Complete")</f>
        <v>Missing (1)</v>
      </c>
    </row>
    <row r="2000" customFormat="false" ht="15" hidden="false" customHeight="false" outlineLevel="0" collapsed="false">
      <c r="A2000" s="0" t="n">
        <v>1997</v>
      </c>
      <c r="B2000" s="0" t="s">
        <v>90</v>
      </c>
      <c r="C2000" s="0" t="n">
        <v>0</v>
      </c>
      <c r="D2000" s="0" t="n">
        <v>130</v>
      </c>
      <c r="E2000" s="0" t="n">
        <v>2016</v>
      </c>
      <c r="F2000" s="0" t="s">
        <v>103</v>
      </c>
      <c r="G2000" s="0" t="n">
        <v>13</v>
      </c>
      <c r="H2000" s="0" t="n">
        <v>25</v>
      </c>
      <c r="I2000" s="0" t="n">
        <v>0</v>
      </c>
      <c r="J2000" s="0" t="n">
        <v>1</v>
      </c>
      <c r="K2000" s="0" t="n">
        <v>0</v>
      </c>
      <c r="L2000" s="0" t="n">
        <v>2</v>
      </c>
      <c r="M2000" s="0" t="n">
        <v>0</v>
      </c>
      <c r="N2000" s="0" t="s">
        <v>82</v>
      </c>
      <c r="O2000" s="0" t="s">
        <v>158</v>
      </c>
      <c r="P2000" s="0" t="s">
        <v>168</v>
      </c>
      <c r="Q2000" s="0" t="s">
        <v>84</v>
      </c>
      <c r="R2000" s="0" t="n">
        <v>0</v>
      </c>
      <c r="S2000" s="0" t="n">
        <v>0</v>
      </c>
      <c r="T2000" s="0" t="n">
        <v>0</v>
      </c>
      <c r="U2000" s="0" t="s">
        <v>95</v>
      </c>
      <c r="V2000" s="0" t="s">
        <v>109</v>
      </c>
      <c r="W2000" s="0" t="n">
        <v>1</v>
      </c>
      <c r="X2000" s="0" t="s">
        <v>86</v>
      </c>
      <c r="AA2000" s="0" t="n">
        <v>0</v>
      </c>
      <c r="AB2000" s="0" t="s">
        <v>125</v>
      </c>
      <c r="AC2000" s="0" t="n">
        <v>6</v>
      </c>
      <c r="AD2000" s="0" t="n">
        <v>0</v>
      </c>
      <c r="AE2000" s="0" t="n">
        <v>2</v>
      </c>
      <c r="AF2000" s="0" t="s">
        <v>88</v>
      </c>
      <c r="AG2000" s="13" t="n">
        <v>42455</v>
      </c>
      <c r="AH2000" s="0" t="str">
        <f aca="false">B2000&amp;"|"&amp;C2000&amp;"|"&amp;D2000&amp;"|"&amp;E2000&amp;"|"&amp;F2000&amp;"|"&amp;G2000&amp;"|"&amp;H2000&amp;"|"&amp;I2000&amp;"|"&amp;J2000&amp;"|"&amp;K2000&amp;"|"&amp;L2000&amp;"|"&amp;M2000&amp;"|"&amp;N2000&amp;"|"&amp;O2000&amp;"|"&amp;P2000&amp;"|"&amp;Q2000&amp;"|"&amp;R2000&amp;"|"&amp;S2000&amp;"|"&amp;T2000&amp;"|"&amp;U2000&amp;"|"&amp;V2000&amp;"|"&amp;W2000&amp;"|"&amp;X2000&amp;"|"&amp;Y2000&amp;"|"&amp;Z2000&amp;"|"&amp;AA2000&amp;"|"&amp;AB2000&amp;"|"&amp;AC2000&amp;"|"&amp;AD2000&amp;"|"&amp;AE2000&amp;"|"&amp;AF2000&amp;"|"&amp;AG2000</f>
        <v>City Hotel|0|130|2016|March|13|25|0|1|0|2|0|BB|ITA|Complementary|Direct|0|0|0|A|D|1|No Deposit|||0|Contract|6|0|2|Check-Out|42455</v>
      </c>
      <c r="AI2000" s="0" t="str">
        <f aca="false">IF(COUNTIF($AH$4:$AH$2603,AH2000)&gt;1,"Duplicate","Unique")</f>
        <v>Unique</v>
      </c>
      <c r="AJ2000" s="0" t="str">
        <f aca="false">IF(COUNTBLANK(B2000:AG2000)&gt;0,"Missing ("&amp;COUNTBLANK(B2000:AG2000)&amp;")","Complete")</f>
        <v>Missing (2)</v>
      </c>
    </row>
    <row r="2001" customFormat="false" ht="15" hidden="false" customHeight="false" outlineLevel="0" collapsed="false">
      <c r="A2001" s="14" t="n">
        <v>1998</v>
      </c>
      <c r="B2001" s="14" t="s">
        <v>80</v>
      </c>
      <c r="C2001" s="14" t="n">
        <v>0</v>
      </c>
      <c r="D2001" s="14" t="n">
        <v>3</v>
      </c>
      <c r="E2001" s="14" t="n">
        <v>2016</v>
      </c>
      <c r="F2001" s="14" t="s">
        <v>118</v>
      </c>
      <c r="G2001" s="14" t="n">
        <v>9</v>
      </c>
      <c r="H2001" s="14" t="n">
        <v>26</v>
      </c>
      <c r="I2001" s="14" t="n">
        <v>2</v>
      </c>
      <c r="J2001" s="14" t="n">
        <v>2</v>
      </c>
      <c r="K2001" s="14" t="n">
        <v>2</v>
      </c>
      <c r="L2001" s="14" t="n">
        <v>0</v>
      </c>
      <c r="M2001" s="14" t="n">
        <v>0</v>
      </c>
      <c r="N2001" s="14" t="s">
        <v>112</v>
      </c>
      <c r="O2001" s="14" t="s">
        <v>115</v>
      </c>
      <c r="P2001" s="14" t="s">
        <v>99</v>
      </c>
      <c r="Q2001" s="14" t="s">
        <v>94</v>
      </c>
      <c r="R2001" s="14" t="n">
        <v>0</v>
      </c>
      <c r="S2001" s="14" t="n">
        <v>0</v>
      </c>
      <c r="T2001" s="14" t="n">
        <v>0</v>
      </c>
      <c r="U2001" s="14" t="s">
        <v>124</v>
      </c>
      <c r="V2001" s="14" t="s">
        <v>124</v>
      </c>
      <c r="W2001" s="14" t="n">
        <v>0</v>
      </c>
      <c r="X2001" s="14" t="s">
        <v>86</v>
      </c>
      <c r="Y2001" s="14" t="n">
        <v>156</v>
      </c>
      <c r="Z2001" s="14"/>
      <c r="AA2001" s="14" t="n">
        <v>0</v>
      </c>
      <c r="AB2001" s="14" t="s">
        <v>87</v>
      </c>
      <c r="AC2001" s="14" t="n">
        <v>68.75</v>
      </c>
      <c r="AD2001" s="14" t="n">
        <v>0</v>
      </c>
      <c r="AE2001" s="14" t="n">
        <v>0</v>
      </c>
      <c r="AF2001" s="14" t="s">
        <v>88</v>
      </c>
      <c r="AG2001" s="15" t="n">
        <v>42430</v>
      </c>
      <c r="AH2001" s="14" t="str">
        <f aca="false">B2001&amp;"|"&amp;C2001&amp;"|"&amp;D2001&amp;"|"&amp;E2001&amp;"|"&amp;F2001&amp;"|"&amp;G2001&amp;"|"&amp;H2001&amp;"|"&amp;I2001&amp;"|"&amp;J2001&amp;"|"&amp;K2001&amp;"|"&amp;L2001&amp;"|"&amp;M2001&amp;"|"&amp;N2001&amp;"|"&amp;O2001&amp;"|"&amp;P2001&amp;"|"&amp;Q2001&amp;"|"&amp;R2001&amp;"|"&amp;S2001&amp;"|"&amp;T2001&amp;"|"&amp;U2001&amp;"|"&amp;V2001&amp;"|"&amp;W2001&amp;"|"&amp;X2001&amp;"|"&amp;Y2001&amp;"|"&amp;Z2001&amp;"|"&amp;AA2001&amp;"|"&amp;AB2001&amp;"|"&amp;AC2001&amp;"|"&amp;AD2001&amp;"|"&amp;AE2001&amp;"|"&amp;AF2001&amp;"|"&amp;AG2001</f>
        <v>Resort Hotel|0|3|2016|February|9|26|2|2|2|0|0|HB|ESP|Offline TA/TO|TA/TO|0|0|0|E|E|0|No Deposit|156||0|Transient|68.75|0|0|Check-Out|42430</v>
      </c>
      <c r="AI2001" s="14" t="str">
        <f aca="false">IF(COUNTIF($AH$4:$AH$2603,AH2001)&gt;1,"Duplicate","Unique")</f>
        <v>Unique</v>
      </c>
      <c r="AJ2001" s="14" t="str">
        <f aca="false">IF(COUNTBLANK(B2001:AG2001)&gt;0,"Missing ("&amp;COUNTBLANK(B2001:AG2001)&amp;")","Complete")</f>
        <v>Missing (1)</v>
      </c>
    </row>
    <row r="2002" customFormat="false" ht="15" hidden="false" customHeight="false" outlineLevel="0" collapsed="false">
      <c r="A2002" s="0" t="n">
        <v>1999</v>
      </c>
      <c r="B2002" s="0" t="s">
        <v>90</v>
      </c>
      <c r="C2002" s="0" t="n">
        <v>0</v>
      </c>
      <c r="D2002" s="0" t="n">
        <v>14</v>
      </c>
      <c r="E2002" s="0" t="n">
        <v>2015</v>
      </c>
      <c r="F2002" s="0" t="s">
        <v>114</v>
      </c>
      <c r="G2002" s="0" t="n">
        <v>38</v>
      </c>
      <c r="H2002" s="0" t="n">
        <v>15</v>
      </c>
      <c r="I2002" s="0" t="n">
        <v>0</v>
      </c>
      <c r="J2002" s="0" t="n">
        <v>3</v>
      </c>
      <c r="K2002" s="0" t="n">
        <v>1</v>
      </c>
      <c r="L2002" s="0" t="n">
        <v>0</v>
      </c>
      <c r="M2002" s="0" t="n">
        <v>0</v>
      </c>
      <c r="N2002" s="0" t="s">
        <v>82</v>
      </c>
      <c r="O2002" s="0" t="s">
        <v>195</v>
      </c>
      <c r="P2002" s="0" t="s">
        <v>93</v>
      </c>
      <c r="Q2002" s="0" t="s">
        <v>94</v>
      </c>
      <c r="R2002" s="0" t="n">
        <v>0</v>
      </c>
      <c r="S2002" s="0" t="n">
        <v>0</v>
      </c>
      <c r="T2002" s="0" t="n">
        <v>0</v>
      </c>
      <c r="U2002" s="0" t="s">
        <v>95</v>
      </c>
      <c r="V2002" s="0" t="s">
        <v>95</v>
      </c>
      <c r="W2002" s="0" t="n">
        <v>0</v>
      </c>
      <c r="X2002" s="0" t="s">
        <v>86</v>
      </c>
      <c r="Y2002" s="0" t="n">
        <v>9</v>
      </c>
      <c r="AA2002" s="0" t="n">
        <v>0</v>
      </c>
      <c r="AB2002" s="0" t="s">
        <v>125</v>
      </c>
      <c r="AC2002" s="0" t="n">
        <v>114</v>
      </c>
      <c r="AD2002" s="0" t="n">
        <v>0</v>
      </c>
      <c r="AE2002" s="0" t="n">
        <v>1</v>
      </c>
      <c r="AF2002" s="0" t="s">
        <v>88</v>
      </c>
      <c r="AG2002" s="13" t="n">
        <v>42265</v>
      </c>
      <c r="AH2002" s="0" t="str">
        <f aca="false">B2002&amp;"|"&amp;C2002&amp;"|"&amp;D2002&amp;"|"&amp;E2002&amp;"|"&amp;F2002&amp;"|"&amp;G2002&amp;"|"&amp;H2002&amp;"|"&amp;I2002&amp;"|"&amp;J2002&amp;"|"&amp;K2002&amp;"|"&amp;L2002&amp;"|"&amp;M2002&amp;"|"&amp;N2002&amp;"|"&amp;O2002&amp;"|"&amp;P2002&amp;"|"&amp;Q2002&amp;"|"&amp;R2002&amp;"|"&amp;S2002&amp;"|"&amp;T2002&amp;"|"&amp;U2002&amp;"|"&amp;V2002&amp;"|"&amp;W2002&amp;"|"&amp;X2002&amp;"|"&amp;Y2002&amp;"|"&amp;Z2002&amp;"|"&amp;AA2002&amp;"|"&amp;AB2002&amp;"|"&amp;AC2002&amp;"|"&amp;AD2002&amp;"|"&amp;AE2002&amp;"|"&amp;AF2002&amp;"|"&amp;AG2002</f>
        <v>City Hotel|0|14|2015|September|38|15|0|3|1|0|0|BB|BLR|Online TA|TA/TO|0|0|0|A|A|0|No Deposit|9||0|Contract|114|0|1|Check-Out|42265</v>
      </c>
      <c r="AI2002" s="0" t="str">
        <f aca="false">IF(COUNTIF($AH$4:$AH$2603,AH2002)&gt;1,"Duplicate","Unique")</f>
        <v>Unique</v>
      </c>
      <c r="AJ2002" s="0" t="str">
        <f aca="false">IF(COUNTBLANK(B2002:AG2002)&gt;0,"Missing ("&amp;COUNTBLANK(B2002:AG2002)&amp;")","Complete")</f>
        <v>Missing (1)</v>
      </c>
    </row>
    <row r="2003" customFormat="false" ht="15" hidden="false" customHeight="false" outlineLevel="0" collapsed="false">
      <c r="A2003" s="14" t="n">
        <v>2000</v>
      </c>
      <c r="B2003" s="14" t="s">
        <v>80</v>
      </c>
      <c r="C2003" s="14" t="n">
        <v>1</v>
      </c>
      <c r="D2003" s="14" t="n">
        <v>135</v>
      </c>
      <c r="E2003" s="14" t="n">
        <v>2016</v>
      </c>
      <c r="F2003" s="14" t="s">
        <v>111</v>
      </c>
      <c r="G2003" s="14" t="n">
        <v>43</v>
      </c>
      <c r="H2003" s="14" t="n">
        <v>22</v>
      </c>
      <c r="I2003" s="14" t="n">
        <v>2</v>
      </c>
      <c r="J2003" s="14" t="n">
        <v>2</v>
      </c>
      <c r="K2003" s="14" t="n">
        <v>2</v>
      </c>
      <c r="L2003" s="14" t="n">
        <v>0</v>
      </c>
      <c r="M2003" s="14" t="n">
        <v>0</v>
      </c>
      <c r="N2003" s="14" t="s">
        <v>82</v>
      </c>
      <c r="O2003" s="14" t="s">
        <v>104</v>
      </c>
      <c r="P2003" s="14" t="s">
        <v>93</v>
      </c>
      <c r="Q2003" s="14" t="s">
        <v>94</v>
      </c>
      <c r="R2003" s="14" t="n">
        <v>0</v>
      </c>
      <c r="S2003" s="14" t="n">
        <v>0</v>
      </c>
      <c r="T2003" s="14" t="n">
        <v>0</v>
      </c>
      <c r="U2003" s="14" t="s">
        <v>109</v>
      </c>
      <c r="V2003" s="14" t="s">
        <v>109</v>
      </c>
      <c r="W2003" s="14" t="n">
        <v>0</v>
      </c>
      <c r="X2003" s="14" t="s">
        <v>86</v>
      </c>
      <c r="Y2003" s="14" t="n">
        <v>240</v>
      </c>
      <c r="Z2003" s="14"/>
      <c r="AA2003" s="14" t="n">
        <v>0</v>
      </c>
      <c r="AB2003" s="14" t="s">
        <v>87</v>
      </c>
      <c r="AC2003" s="14" t="n">
        <v>68</v>
      </c>
      <c r="AD2003" s="14" t="n">
        <v>0</v>
      </c>
      <c r="AE2003" s="14" t="n">
        <v>0</v>
      </c>
      <c r="AF2003" s="14" t="s">
        <v>96</v>
      </c>
      <c r="AG2003" s="15" t="n">
        <v>42541</v>
      </c>
      <c r="AH2003" s="14" t="str">
        <f aca="false">B2003&amp;"|"&amp;C2003&amp;"|"&amp;D2003&amp;"|"&amp;E2003&amp;"|"&amp;F2003&amp;"|"&amp;G2003&amp;"|"&amp;H2003&amp;"|"&amp;I2003&amp;"|"&amp;J2003&amp;"|"&amp;K2003&amp;"|"&amp;L2003&amp;"|"&amp;M2003&amp;"|"&amp;N2003&amp;"|"&amp;O2003&amp;"|"&amp;P2003&amp;"|"&amp;Q2003&amp;"|"&amp;R2003&amp;"|"&amp;S2003&amp;"|"&amp;T2003&amp;"|"&amp;U2003&amp;"|"&amp;V2003&amp;"|"&amp;W2003&amp;"|"&amp;X2003&amp;"|"&amp;Y2003&amp;"|"&amp;Z2003&amp;"|"&amp;AA2003&amp;"|"&amp;AB2003&amp;"|"&amp;AC2003&amp;"|"&amp;AD2003&amp;"|"&amp;AE2003&amp;"|"&amp;AF2003&amp;"|"&amp;AG2003</f>
        <v>Resort Hotel|1|135|2016|October|43|22|2|2|2|0|0|BB|SWE|Online TA|TA/TO|0|0|0|D|D|0|No Deposit|240||0|Transient|68|0|0|Canceled|42541</v>
      </c>
      <c r="AI2003" s="14" t="str">
        <f aca="false">IF(COUNTIF($AH$4:$AH$2603,AH2003)&gt;1,"Duplicate","Unique")</f>
        <v>Unique</v>
      </c>
      <c r="AJ2003" s="14" t="str">
        <f aca="false">IF(COUNTBLANK(B2003:AG2003)&gt;0,"Missing ("&amp;COUNTBLANK(B2003:AG2003)&amp;")","Complete")</f>
        <v>Missing (1)</v>
      </c>
    </row>
    <row r="2004" customFormat="false" ht="15" hidden="false" customHeight="false" outlineLevel="0" collapsed="false">
      <c r="A2004" s="0" t="n">
        <v>2001</v>
      </c>
      <c r="B2004" s="0" t="s">
        <v>90</v>
      </c>
      <c r="C2004" s="0" t="n">
        <v>0</v>
      </c>
      <c r="D2004" s="0" t="n">
        <v>61</v>
      </c>
      <c r="E2004" s="0" t="n">
        <v>2016</v>
      </c>
      <c r="F2004" s="0" t="s">
        <v>113</v>
      </c>
      <c r="G2004" s="0" t="n">
        <v>48</v>
      </c>
      <c r="H2004" s="0" t="n">
        <v>23</v>
      </c>
      <c r="I2004" s="0" t="n">
        <v>0</v>
      </c>
      <c r="J2004" s="0" t="n">
        <v>3</v>
      </c>
      <c r="K2004" s="0" t="n">
        <v>2</v>
      </c>
      <c r="L2004" s="0" t="n">
        <v>0</v>
      </c>
      <c r="M2004" s="0" t="n">
        <v>0</v>
      </c>
      <c r="N2004" s="0" t="s">
        <v>82</v>
      </c>
      <c r="O2004" s="0" t="s">
        <v>122</v>
      </c>
      <c r="P2004" s="0" t="s">
        <v>99</v>
      </c>
      <c r="Q2004" s="0" t="s">
        <v>94</v>
      </c>
      <c r="R2004" s="0" t="n">
        <v>0</v>
      </c>
      <c r="S2004" s="0" t="n">
        <v>0</v>
      </c>
      <c r="T2004" s="0" t="n">
        <v>0</v>
      </c>
      <c r="U2004" s="0" t="s">
        <v>95</v>
      </c>
      <c r="V2004" s="0" t="s">
        <v>109</v>
      </c>
      <c r="W2004" s="0" t="n">
        <v>0</v>
      </c>
      <c r="X2004" s="0" t="s">
        <v>86</v>
      </c>
      <c r="Y2004" s="0" t="n">
        <v>28</v>
      </c>
      <c r="AA2004" s="0" t="n">
        <v>0</v>
      </c>
      <c r="AB2004" s="0" t="s">
        <v>87</v>
      </c>
      <c r="AC2004" s="0" t="n">
        <v>75</v>
      </c>
      <c r="AD2004" s="0" t="n">
        <v>0</v>
      </c>
      <c r="AE2004" s="0" t="n">
        <v>1</v>
      </c>
      <c r="AF2004" s="0" t="s">
        <v>88</v>
      </c>
      <c r="AG2004" s="13" t="n">
        <v>42700</v>
      </c>
      <c r="AH2004" s="0" t="str">
        <f aca="false">B2004&amp;"|"&amp;C2004&amp;"|"&amp;D2004&amp;"|"&amp;E2004&amp;"|"&amp;F2004&amp;"|"&amp;G2004&amp;"|"&amp;H2004&amp;"|"&amp;I2004&amp;"|"&amp;J2004&amp;"|"&amp;K2004&amp;"|"&amp;L2004&amp;"|"&amp;M2004&amp;"|"&amp;N2004&amp;"|"&amp;O2004&amp;"|"&amp;P2004&amp;"|"&amp;Q2004&amp;"|"&amp;R2004&amp;"|"&amp;S2004&amp;"|"&amp;T2004&amp;"|"&amp;U2004&amp;"|"&amp;V2004&amp;"|"&amp;W2004&amp;"|"&amp;X2004&amp;"|"&amp;Y2004&amp;"|"&amp;Z2004&amp;"|"&amp;AA2004&amp;"|"&amp;AB2004&amp;"|"&amp;AC2004&amp;"|"&amp;AD2004&amp;"|"&amp;AE2004&amp;"|"&amp;AF2004&amp;"|"&amp;AG2004</f>
        <v>City Hotel|0|61|2016|November|48|23|0|3|2|0|0|BB|FRA|Offline TA/TO|TA/TO|0|0|0|A|D|0|No Deposit|28||0|Transient|75|0|1|Check-Out|42700</v>
      </c>
      <c r="AI2004" s="0" t="str">
        <f aca="false">IF(COUNTIF($AH$4:$AH$2603,AH2004)&gt;1,"Duplicate","Unique")</f>
        <v>Unique</v>
      </c>
      <c r="AJ2004" s="0" t="str">
        <f aca="false">IF(COUNTBLANK(B2004:AG2004)&gt;0,"Missing ("&amp;COUNTBLANK(B2004:AG2004)&amp;")","Complete")</f>
        <v>Missing (1)</v>
      </c>
    </row>
    <row r="2005" customFormat="false" ht="15" hidden="false" customHeight="false" outlineLevel="0" collapsed="false">
      <c r="A2005" s="14" t="n">
        <v>2002</v>
      </c>
      <c r="B2005" s="14" t="s">
        <v>90</v>
      </c>
      <c r="C2005" s="14" t="n">
        <v>1</v>
      </c>
      <c r="D2005" s="14" t="n">
        <v>298</v>
      </c>
      <c r="E2005" s="14" t="n">
        <v>2016</v>
      </c>
      <c r="F2005" s="14" t="s">
        <v>121</v>
      </c>
      <c r="G2005" s="14" t="n">
        <v>20</v>
      </c>
      <c r="H2005" s="14" t="n">
        <v>10</v>
      </c>
      <c r="I2005" s="14" t="n">
        <v>0</v>
      </c>
      <c r="J2005" s="14" t="n">
        <v>2</v>
      </c>
      <c r="K2005" s="14" t="n">
        <v>2</v>
      </c>
      <c r="L2005" s="14" t="n">
        <v>0</v>
      </c>
      <c r="M2005" s="14" t="n">
        <v>0</v>
      </c>
      <c r="N2005" s="14" t="s">
        <v>82</v>
      </c>
      <c r="O2005" s="14" t="s">
        <v>92</v>
      </c>
      <c r="P2005" s="14" t="s">
        <v>99</v>
      </c>
      <c r="Q2005" s="14" t="s">
        <v>94</v>
      </c>
      <c r="R2005" s="14" t="n">
        <v>0</v>
      </c>
      <c r="S2005" s="14" t="n">
        <v>0</v>
      </c>
      <c r="T2005" s="14" t="n">
        <v>0</v>
      </c>
      <c r="U2005" s="14" t="s">
        <v>95</v>
      </c>
      <c r="V2005" s="14" t="s">
        <v>95</v>
      </c>
      <c r="W2005" s="14" t="n">
        <v>0</v>
      </c>
      <c r="X2005" s="14" t="s">
        <v>86</v>
      </c>
      <c r="Y2005" s="14" t="n">
        <v>12</v>
      </c>
      <c r="Z2005" s="14"/>
      <c r="AA2005" s="14" t="n">
        <v>207</v>
      </c>
      <c r="AB2005" s="14" t="s">
        <v>101</v>
      </c>
      <c r="AC2005" s="14" t="n">
        <v>75</v>
      </c>
      <c r="AD2005" s="14" t="n">
        <v>0</v>
      </c>
      <c r="AE2005" s="14" t="n">
        <v>0</v>
      </c>
      <c r="AF2005" s="14" t="s">
        <v>96</v>
      </c>
      <c r="AG2005" s="15" t="n">
        <v>42494</v>
      </c>
      <c r="AH2005" s="14" t="str">
        <f aca="false">B2005&amp;"|"&amp;C2005&amp;"|"&amp;D2005&amp;"|"&amp;E2005&amp;"|"&amp;F2005&amp;"|"&amp;G2005&amp;"|"&amp;H2005&amp;"|"&amp;I2005&amp;"|"&amp;J2005&amp;"|"&amp;K2005&amp;"|"&amp;L2005&amp;"|"&amp;M2005&amp;"|"&amp;N2005&amp;"|"&amp;O2005&amp;"|"&amp;P2005&amp;"|"&amp;Q2005&amp;"|"&amp;R2005&amp;"|"&amp;S2005&amp;"|"&amp;T2005&amp;"|"&amp;U2005&amp;"|"&amp;V2005&amp;"|"&amp;W2005&amp;"|"&amp;X2005&amp;"|"&amp;Y2005&amp;"|"&amp;Z2005&amp;"|"&amp;AA2005&amp;"|"&amp;AB2005&amp;"|"&amp;AC2005&amp;"|"&amp;AD2005&amp;"|"&amp;AE2005&amp;"|"&amp;AF2005&amp;"|"&amp;AG2005</f>
        <v>City Hotel|1|298|2016|May|20|10|0|2|2|0|0|BB|PRT|Offline TA/TO|TA/TO|0|0|0|A|A|0|No Deposit|12||207|Transient-Party|75|0|0|Canceled|42494</v>
      </c>
      <c r="AI2005" s="14" t="str">
        <f aca="false">IF(COUNTIF($AH$4:$AH$2603,AH2005)&gt;1,"Duplicate","Unique")</f>
        <v>Unique</v>
      </c>
      <c r="AJ2005" s="14" t="str">
        <f aca="false">IF(COUNTBLANK(B2005:AG2005)&gt;0,"Missing ("&amp;COUNTBLANK(B2005:AG2005)&amp;")","Complete")</f>
        <v>Missing (1)</v>
      </c>
    </row>
    <row r="2006" customFormat="false" ht="15" hidden="false" customHeight="false" outlineLevel="0" collapsed="false">
      <c r="A2006" s="0" t="n">
        <v>2003</v>
      </c>
      <c r="B2006" s="0" t="s">
        <v>90</v>
      </c>
      <c r="C2006" s="0" t="n">
        <v>0</v>
      </c>
      <c r="D2006" s="0" t="n">
        <v>6</v>
      </c>
      <c r="E2006" s="0" t="n">
        <v>2017</v>
      </c>
      <c r="F2006" s="0" t="s">
        <v>118</v>
      </c>
      <c r="G2006" s="0" t="n">
        <v>5</v>
      </c>
      <c r="H2006" s="0" t="n">
        <v>4</v>
      </c>
      <c r="I2006" s="0" t="n">
        <v>0</v>
      </c>
      <c r="J2006" s="0" t="n">
        <v>1</v>
      </c>
      <c r="K2006" s="0" t="n">
        <v>2</v>
      </c>
      <c r="L2006" s="0" t="n">
        <v>0</v>
      </c>
      <c r="M2006" s="0" t="n">
        <v>0</v>
      </c>
      <c r="N2006" s="0" t="s">
        <v>107</v>
      </c>
      <c r="O2006" s="0" t="s">
        <v>92</v>
      </c>
      <c r="P2006" s="0" t="s">
        <v>84</v>
      </c>
      <c r="Q2006" s="0" t="s">
        <v>84</v>
      </c>
      <c r="R2006" s="0" t="n">
        <v>1</v>
      </c>
      <c r="S2006" s="0" t="n">
        <v>0</v>
      </c>
      <c r="T2006" s="0" t="n">
        <v>2</v>
      </c>
      <c r="U2006" s="0" t="s">
        <v>95</v>
      </c>
      <c r="V2006" s="0" t="s">
        <v>95</v>
      </c>
      <c r="W2006" s="0" t="n">
        <v>1</v>
      </c>
      <c r="X2006" s="0" t="s">
        <v>86</v>
      </c>
      <c r="Y2006" s="0" t="n">
        <v>14</v>
      </c>
      <c r="AA2006" s="0" t="n">
        <v>0</v>
      </c>
      <c r="AB2006" s="0" t="s">
        <v>87</v>
      </c>
      <c r="AC2006" s="0" t="n">
        <v>97</v>
      </c>
      <c r="AD2006" s="0" t="n">
        <v>0</v>
      </c>
      <c r="AE2006" s="0" t="n">
        <v>1</v>
      </c>
      <c r="AF2006" s="0" t="s">
        <v>88</v>
      </c>
      <c r="AG2006" s="13" t="n">
        <v>42771</v>
      </c>
      <c r="AH2006" s="0" t="str">
        <f aca="false">B2006&amp;"|"&amp;C2006&amp;"|"&amp;D2006&amp;"|"&amp;E2006&amp;"|"&amp;F2006&amp;"|"&amp;G2006&amp;"|"&amp;H2006&amp;"|"&amp;I2006&amp;"|"&amp;J2006&amp;"|"&amp;K2006&amp;"|"&amp;L2006&amp;"|"&amp;M2006&amp;"|"&amp;N2006&amp;"|"&amp;O2006&amp;"|"&amp;P2006&amp;"|"&amp;Q2006&amp;"|"&amp;R2006&amp;"|"&amp;S2006&amp;"|"&amp;T2006&amp;"|"&amp;U2006&amp;"|"&amp;V2006&amp;"|"&amp;W2006&amp;"|"&amp;X2006&amp;"|"&amp;Y2006&amp;"|"&amp;Z2006&amp;"|"&amp;AA2006&amp;"|"&amp;AB2006&amp;"|"&amp;AC2006&amp;"|"&amp;AD2006&amp;"|"&amp;AE2006&amp;"|"&amp;AF2006&amp;"|"&amp;AG2006</f>
        <v>City Hotel|0|6|2017|February|5|4|0|1|2|0|0|SC|PRT|Direct|Direct|1|0|2|A|A|1|No Deposit|14||0|Transient|97|0|1|Check-Out|42771</v>
      </c>
      <c r="AI2006" s="0" t="str">
        <f aca="false">IF(COUNTIF($AH$4:$AH$2603,AH2006)&gt;1,"Duplicate","Unique")</f>
        <v>Unique</v>
      </c>
      <c r="AJ2006" s="0" t="str">
        <f aca="false">IF(COUNTBLANK(B2006:AG2006)&gt;0,"Missing ("&amp;COUNTBLANK(B2006:AG2006)&amp;")","Complete")</f>
        <v>Missing (1)</v>
      </c>
    </row>
    <row r="2007" customFormat="false" ht="15" hidden="false" customHeight="false" outlineLevel="0" collapsed="false">
      <c r="A2007" s="14" t="n">
        <v>2004</v>
      </c>
      <c r="B2007" s="14" t="s">
        <v>80</v>
      </c>
      <c r="C2007" s="14" t="n">
        <v>0</v>
      </c>
      <c r="D2007" s="14" t="n">
        <v>193</v>
      </c>
      <c r="E2007" s="14" t="n">
        <v>2015</v>
      </c>
      <c r="F2007" s="14" t="s">
        <v>111</v>
      </c>
      <c r="G2007" s="14" t="n">
        <v>42</v>
      </c>
      <c r="H2007" s="14" t="n">
        <v>13</v>
      </c>
      <c r="I2007" s="14" t="n">
        <v>0</v>
      </c>
      <c r="J2007" s="14" t="n">
        <v>1</v>
      </c>
      <c r="K2007" s="14" t="n">
        <v>2</v>
      </c>
      <c r="L2007" s="14" t="n">
        <v>0</v>
      </c>
      <c r="M2007" s="14" t="n">
        <v>0</v>
      </c>
      <c r="N2007" s="14" t="s">
        <v>82</v>
      </c>
      <c r="O2007" s="14" t="s">
        <v>108</v>
      </c>
      <c r="P2007" s="14" t="s">
        <v>99</v>
      </c>
      <c r="Q2007" s="14" t="s">
        <v>94</v>
      </c>
      <c r="R2007" s="14" t="n">
        <v>0</v>
      </c>
      <c r="S2007" s="14" t="n">
        <v>0</v>
      </c>
      <c r="T2007" s="14" t="n">
        <v>0</v>
      </c>
      <c r="U2007" s="14" t="s">
        <v>95</v>
      </c>
      <c r="V2007" s="14" t="s">
        <v>95</v>
      </c>
      <c r="W2007" s="14" t="n">
        <v>0</v>
      </c>
      <c r="X2007" s="14" t="s">
        <v>86</v>
      </c>
      <c r="Y2007" s="14" t="n">
        <v>251</v>
      </c>
      <c r="Z2007" s="14"/>
      <c r="AA2007" s="14" t="n">
        <v>0</v>
      </c>
      <c r="AB2007" s="14" t="s">
        <v>87</v>
      </c>
      <c r="AC2007" s="14" t="n">
        <v>46</v>
      </c>
      <c r="AD2007" s="14" t="n">
        <v>0</v>
      </c>
      <c r="AE2007" s="14" t="n">
        <v>0</v>
      </c>
      <c r="AF2007" s="14" t="s">
        <v>88</v>
      </c>
      <c r="AG2007" s="15" t="n">
        <v>42291</v>
      </c>
      <c r="AH2007" s="14" t="str">
        <f aca="false">B2007&amp;"|"&amp;C2007&amp;"|"&amp;D2007&amp;"|"&amp;E2007&amp;"|"&amp;F2007&amp;"|"&amp;G2007&amp;"|"&amp;H2007&amp;"|"&amp;I2007&amp;"|"&amp;J2007&amp;"|"&amp;K2007&amp;"|"&amp;L2007&amp;"|"&amp;M2007&amp;"|"&amp;N2007&amp;"|"&amp;O2007&amp;"|"&amp;P2007&amp;"|"&amp;Q2007&amp;"|"&amp;R2007&amp;"|"&amp;S2007&amp;"|"&amp;T2007&amp;"|"&amp;U2007&amp;"|"&amp;V2007&amp;"|"&amp;W2007&amp;"|"&amp;X2007&amp;"|"&amp;Y2007&amp;"|"&amp;Z2007&amp;"|"&amp;AA2007&amp;"|"&amp;AB2007&amp;"|"&amp;AC2007&amp;"|"&amp;AD2007&amp;"|"&amp;AE2007&amp;"|"&amp;AF2007&amp;"|"&amp;AG2007</f>
        <v>Resort Hotel|0|193|2015|October|42|13|0|1|2|0|0|BB|DEU|Offline TA/TO|TA/TO|0|0|0|A|A|0|No Deposit|251||0|Transient|46|0|0|Check-Out|42291</v>
      </c>
      <c r="AI2007" s="14" t="str">
        <f aca="false">IF(COUNTIF($AH$4:$AH$2603,AH2007)&gt;1,"Duplicate","Unique")</f>
        <v>Unique</v>
      </c>
      <c r="AJ2007" s="14" t="str">
        <f aca="false">IF(COUNTBLANK(B2007:AG2007)&gt;0,"Missing ("&amp;COUNTBLANK(B2007:AG2007)&amp;")","Complete")</f>
        <v>Missing (1)</v>
      </c>
    </row>
    <row r="2008" customFormat="false" ht="15" hidden="false" customHeight="false" outlineLevel="0" collapsed="false">
      <c r="A2008" s="0" t="n">
        <v>2005</v>
      </c>
      <c r="B2008" s="0" t="s">
        <v>80</v>
      </c>
      <c r="C2008" s="0" t="n">
        <v>1</v>
      </c>
      <c r="D2008" s="0" t="n">
        <v>323</v>
      </c>
      <c r="E2008" s="0" t="n">
        <v>2017</v>
      </c>
      <c r="F2008" s="0" t="s">
        <v>135</v>
      </c>
      <c r="G2008" s="0" t="n">
        <v>22</v>
      </c>
      <c r="H2008" s="0" t="n">
        <v>3</v>
      </c>
      <c r="I2008" s="0" t="n">
        <v>2</v>
      </c>
      <c r="J2008" s="0" t="n">
        <v>5</v>
      </c>
      <c r="K2008" s="0" t="n">
        <v>2</v>
      </c>
      <c r="L2008" s="0" t="n">
        <v>0</v>
      </c>
      <c r="M2008" s="0" t="n">
        <v>0</v>
      </c>
      <c r="N2008" s="0" t="s">
        <v>82</v>
      </c>
      <c r="O2008" s="0" t="s">
        <v>92</v>
      </c>
      <c r="P2008" s="0" t="s">
        <v>116</v>
      </c>
      <c r="Q2008" s="0" t="s">
        <v>94</v>
      </c>
      <c r="R2008" s="0" t="n">
        <v>0</v>
      </c>
      <c r="S2008" s="0" t="n">
        <v>0</v>
      </c>
      <c r="T2008" s="0" t="n">
        <v>0</v>
      </c>
      <c r="U2008" s="0" t="s">
        <v>95</v>
      </c>
      <c r="V2008" s="0" t="s">
        <v>95</v>
      </c>
      <c r="W2008" s="0" t="n">
        <v>0</v>
      </c>
      <c r="X2008" s="0" t="s">
        <v>120</v>
      </c>
      <c r="AA2008" s="0" t="n">
        <v>0</v>
      </c>
      <c r="AB2008" s="0" t="s">
        <v>87</v>
      </c>
      <c r="AC2008" s="0" t="n">
        <v>72</v>
      </c>
      <c r="AD2008" s="0" t="n">
        <v>0</v>
      </c>
      <c r="AE2008" s="0" t="n">
        <v>0</v>
      </c>
      <c r="AF2008" s="0" t="s">
        <v>96</v>
      </c>
      <c r="AG2008" s="13" t="n">
        <v>42572</v>
      </c>
      <c r="AH2008" s="0" t="str">
        <f aca="false">B2008&amp;"|"&amp;C2008&amp;"|"&amp;D2008&amp;"|"&amp;E2008&amp;"|"&amp;F2008&amp;"|"&amp;G2008&amp;"|"&amp;H2008&amp;"|"&amp;I2008&amp;"|"&amp;J2008&amp;"|"&amp;K2008&amp;"|"&amp;L2008&amp;"|"&amp;M2008&amp;"|"&amp;N2008&amp;"|"&amp;O2008&amp;"|"&amp;P2008&amp;"|"&amp;Q2008&amp;"|"&amp;R2008&amp;"|"&amp;S2008&amp;"|"&amp;T2008&amp;"|"&amp;U2008&amp;"|"&amp;V2008&amp;"|"&amp;W2008&amp;"|"&amp;X2008&amp;"|"&amp;Y2008&amp;"|"&amp;Z2008&amp;"|"&amp;AA2008&amp;"|"&amp;AB2008&amp;"|"&amp;AC2008&amp;"|"&amp;AD2008&amp;"|"&amp;AE2008&amp;"|"&amp;AF2008&amp;"|"&amp;AG2008</f>
        <v>Resort Hotel|1|323|2017|June|22|3|2|5|2|0|0|BB|PRT|Groups|TA/TO|0|0|0|A|A|0|Non Refund|||0|Transient|72|0|0|Canceled|42572</v>
      </c>
      <c r="AI2008" s="0" t="str">
        <f aca="false">IF(COUNTIF($AH$4:$AH$2603,AH2008)&gt;1,"Duplicate","Unique")</f>
        <v>Unique</v>
      </c>
      <c r="AJ2008" s="0" t="str">
        <f aca="false">IF(COUNTBLANK(B2008:AG2008)&gt;0,"Missing ("&amp;COUNTBLANK(B2008:AG2008)&amp;")","Complete")</f>
        <v>Missing (2)</v>
      </c>
    </row>
    <row r="2009" customFormat="false" ht="15" hidden="false" customHeight="false" outlineLevel="0" collapsed="false">
      <c r="A2009" s="14" t="n">
        <v>2006</v>
      </c>
      <c r="B2009" s="14" t="s">
        <v>90</v>
      </c>
      <c r="C2009" s="14" t="n">
        <v>1</v>
      </c>
      <c r="D2009" s="14" t="n">
        <v>21</v>
      </c>
      <c r="E2009" s="14" t="n">
        <v>2015</v>
      </c>
      <c r="F2009" s="14" t="s">
        <v>114</v>
      </c>
      <c r="G2009" s="14" t="n">
        <v>37</v>
      </c>
      <c r="H2009" s="14" t="n">
        <v>10</v>
      </c>
      <c r="I2009" s="14" t="n">
        <v>1</v>
      </c>
      <c r="J2009" s="14" t="n">
        <v>3</v>
      </c>
      <c r="K2009" s="14" t="n">
        <v>1</v>
      </c>
      <c r="L2009" s="14" t="n">
        <v>0</v>
      </c>
      <c r="M2009" s="14" t="n">
        <v>0</v>
      </c>
      <c r="N2009" s="14" t="s">
        <v>82</v>
      </c>
      <c r="O2009" s="14" t="s">
        <v>92</v>
      </c>
      <c r="P2009" s="14" t="s">
        <v>99</v>
      </c>
      <c r="Q2009" s="14" t="s">
        <v>94</v>
      </c>
      <c r="R2009" s="14" t="n">
        <v>0</v>
      </c>
      <c r="S2009" s="14" t="n">
        <v>0</v>
      </c>
      <c r="T2009" s="14" t="n">
        <v>0</v>
      </c>
      <c r="U2009" s="14" t="s">
        <v>95</v>
      </c>
      <c r="V2009" s="14" t="s">
        <v>95</v>
      </c>
      <c r="W2009" s="14" t="n">
        <v>0</v>
      </c>
      <c r="X2009" s="14" t="s">
        <v>86</v>
      </c>
      <c r="Y2009" s="14" t="n">
        <v>6</v>
      </c>
      <c r="Z2009" s="14"/>
      <c r="AA2009" s="14" t="n">
        <v>0</v>
      </c>
      <c r="AB2009" s="14" t="s">
        <v>87</v>
      </c>
      <c r="AC2009" s="14" t="n">
        <v>58.65</v>
      </c>
      <c r="AD2009" s="14" t="n">
        <v>0</v>
      </c>
      <c r="AE2009" s="14" t="n">
        <v>1</v>
      </c>
      <c r="AF2009" s="14" t="s">
        <v>96</v>
      </c>
      <c r="AG2009" s="15" t="n">
        <v>42254</v>
      </c>
      <c r="AH2009" s="14" t="str">
        <f aca="false">B2009&amp;"|"&amp;C2009&amp;"|"&amp;D2009&amp;"|"&amp;E2009&amp;"|"&amp;F2009&amp;"|"&amp;G2009&amp;"|"&amp;H2009&amp;"|"&amp;I2009&amp;"|"&amp;J2009&amp;"|"&amp;K2009&amp;"|"&amp;L2009&amp;"|"&amp;M2009&amp;"|"&amp;N2009&amp;"|"&amp;O2009&amp;"|"&amp;P2009&amp;"|"&amp;Q2009&amp;"|"&amp;R2009&amp;"|"&amp;S2009&amp;"|"&amp;T2009&amp;"|"&amp;U2009&amp;"|"&amp;V2009&amp;"|"&amp;W2009&amp;"|"&amp;X2009&amp;"|"&amp;Y2009&amp;"|"&amp;Z2009&amp;"|"&amp;AA2009&amp;"|"&amp;AB2009&amp;"|"&amp;AC2009&amp;"|"&amp;AD2009&amp;"|"&amp;AE2009&amp;"|"&amp;AF2009&amp;"|"&amp;AG2009</f>
        <v>City Hotel|1|21|2015|September|37|10|1|3|1|0|0|BB|PRT|Offline TA/TO|TA/TO|0|0|0|A|A|0|No Deposit|6||0|Transient|58.65|0|1|Canceled|42254</v>
      </c>
      <c r="AI2009" s="14" t="str">
        <f aca="false">IF(COUNTIF($AH$4:$AH$2603,AH2009)&gt;1,"Duplicate","Unique")</f>
        <v>Unique</v>
      </c>
      <c r="AJ2009" s="14" t="str">
        <f aca="false">IF(COUNTBLANK(B2009:AG2009)&gt;0,"Missing ("&amp;COUNTBLANK(B2009:AG2009)&amp;")","Complete")</f>
        <v>Missing (1)</v>
      </c>
    </row>
    <row r="2010" customFormat="false" ht="15" hidden="false" customHeight="false" outlineLevel="0" collapsed="false">
      <c r="A2010" s="0" t="n">
        <v>2007</v>
      </c>
      <c r="B2010" s="0" t="s">
        <v>90</v>
      </c>
      <c r="C2010" s="0" t="n">
        <v>1</v>
      </c>
      <c r="D2010" s="0" t="n">
        <v>229</v>
      </c>
      <c r="E2010" s="0" t="n">
        <v>2016</v>
      </c>
      <c r="F2010" s="0" t="s">
        <v>114</v>
      </c>
      <c r="G2010" s="0" t="n">
        <v>36</v>
      </c>
      <c r="H2010" s="0" t="n">
        <v>3</v>
      </c>
      <c r="I2010" s="0" t="n">
        <v>0</v>
      </c>
      <c r="J2010" s="0" t="n">
        <v>1</v>
      </c>
      <c r="K2010" s="0" t="n">
        <v>2</v>
      </c>
      <c r="L2010" s="0" t="n">
        <v>0</v>
      </c>
      <c r="M2010" s="0" t="n">
        <v>0</v>
      </c>
      <c r="N2010" s="0" t="s">
        <v>107</v>
      </c>
      <c r="O2010" s="0" t="s">
        <v>108</v>
      </c>
      <c r="P2010" s="0" t="s">
        <v>93</v>
      </c>
      <c r="Q2010" s="0" t="s">
        <v>94</v>
      </c>
      <c r="R2010" s="0" t="n">
        <v>0</v>
      </c>
      <c r="S2010" s="0" t="n">
        <v>0</v>
      </c>
      <c r="T2010" s="0" t="n">
        <v>0</v>
      </c>
      <c r="U2010" s="0" t="s">
        <v>95</v>
      </c>
      <c r="V2010" s="0" t="s">
        <v>95</v>
      </c>
      <c r="W2010" s="0" t="n">
        <v>0</v>
      </c>
      <c r="X2010" s="0" t="s">
        <v>86</v>
      </c>
      <c r="Y2010" s="0" t="n">
        <v>9</v>
      </c>
      <c r="AA2010" s="0" t="n">
        <v>0</v>
      </c>
      <c r="AB2010" s="0" t="s">
        <v>87</v>
      </c>
      <c r="AC2010" s="0" t="n">
        <v>85.5</v>
      </c>
      <c r="AD2010" s="0" t="n">
        <v>0</v>
      </c>
      <c r="AE2010" s="0" t="n">
        <v>0</v>
      </c>
      <c r="AF2010" s="0" t="s">
        <v>96</v>
      </c>
      <c r="AG2010" s="13" t="n">
        <v>42387</v>
      </c>
      <c r="AH2010" s="0" t="str">
        <f aca="false">B2010&amp;"|"&amp;C2010&amp;"|"&amp;D2010&amp;"|"&amp;E2010&amp;"|"&amp;F2010&amp;"|"&amp;G2010&amp;"|"&amp;H2010&amp;"|"&amp;I2010&amp;"|"&amp;J2010&amp;"|"&amp;K2010&amp;"|"&amp;L2010&amp;"|"&amp;M2010&amp;"|"&amp;N2010&amp;"|"&amp;O2010&amp;"|"&amp;P2010&amp;"|"&amp;Q2010&amp;"|"&amp;R2010&amp;"|"&amp;S2010&amp;"|"&amp;T2010&amp;"|"&amp;U2010&amp;"|"&amp;V2010&amp;"|"&amp;W2010&amp;"|"&amp;X2010&amp;"|"&amp;Y2010&amp;"|"&amp;Z2010&amp;"|"&amp;AA2010&amp;"|"&amp;AB2010&amp;"|"&amp;AC2010&amp;"|"&amp;AD2010&amp;"|"&amp;AE2010&amp;"|"&amp;AF2010&amp;"|"&amp;AG2010</f>
        <v>City Hotel|1|229|2016|September|36|3|0|1|2|0|0|SC|DEU|Online TA|TA/TO|0|0|0|A|A|0|No Deposit|9||0|Transient|85.5|0|0|Canceled|42387</v>
      </c>
      <c r="AI2010" s="0" t="str">
        <f aca="false">IF(COUNTIF($AH$4:$AH$2603,AH2010)&gt;1,"Duplicate","Unique")</f>
        <v>Unique</v>
      </c>
      <c r="AJ2010" s="0" t="str">
        <f aca="false">IF(COUNTBLANK(B2010:AG2010)&gt;0,"Missing ("&amp;COUNTBLANK(B2010:AG2010)&amp;")","Complete")</f>
        <v>Missing (1)</v>
      </c>
    </row>
    <row r="2011" customFormat="false" ht="15" hidden="false" customHeight="false" outlineLevel="0" collapsed="false">
      <c r="A2011" s="14" t="n">
        <v>2008</v>
      </c>
      <c r="B2011" s="14" t="s">
        <v>90</v>
      </c>
      <c r="C2011" s="14" t="n">
        <v>0</v>
      </c>
      <c r="D2011" s="14" t="n">
        <v>16</v>
      </c>
      <c r="E2011" s="14" t="n">
        <v>2015</v>
      </c>
      <c r="F2011" s="14" t="s">
        <v>111</v>
      </c>
      <c r="G2011" s="14" t="n">
        <v>41</v>
      </c>
      <c r="H2011" s="14" t="n">
        <v>8</v>
      </c>
      <c r="I2011" s="14" t="n">
        <v>0</v>
      </c>
      <c r="J2011" s="14" t="n">
        <v>0</v>
      </c>
      <c r="K2011" s="14" t="n">
        <v>2</v>
      </c>
      <c r="L2011" s="14" t="n">
        <v>0</v>
      </c>
      <c r="M2011" s="14" t="n">
        <v>0</v>
      </c>
      <c r="N2011" s="14" t="s">
        <v>82</v>
      </c>
      <c r="O2011" s="14" t="s">
        <v>92</v>
      </c>
      <c r="P2011" s="14" t="s">
        <v>93</v>
      </c>
      <c r="Q2011" s="14" t="s">
        <v>94</v>
      </c>
      <c r="R2011" s="14" t="n">
        <v>0</v>
      </c>
      <c r="S2011" s="14" t="n">
        <v>0</v>
      </c>
      <c r="T2011" s="14" t="n">
        <v>0</v>
      </c>
      <c r="U2011" s="14" t="s">
        <v>95</v>
      </c>
      <c r="V2011" s="14" t="s">
        <v>100</v>
      </c>
      <c r="W2011" s="14" t="n">
        <v>0</v>
      </c>
      <c r="X2011" s="14" t="s">
        <v>86</v>
      </c>
      <c r="Y2011" s="14" t="n">
        <v>7</v>
      </c>
      <c r="Z2011" s="14"/>
      <c r="AA2011" s="14" t="n">
        <v>0</v>
      </c>
      <c r="AB2011" s="14" t="s">
        <v>87</v>
      </c>
      <c r="AC2011" s="14" t="n">
        <v>0</v>
      </c>
      <c r="AD2011" s="14" t="n">
        <v>0</v>
      </c>
      <c r="AE2011" s="14" t="n">
        <v>1</v>
      </c>
      <c r="AF2011" s="14" t="s">
        <v>88</v>
      </c>
      <c r="AG2011" s="15" t="n">
        <v>42285</v>
      </c>
      <c r="AH2011" s="14" t="str">
        <f aca="false">B2011&amp;"|"&amp;C2011&amp;"|"&amp;D2011&amp;"|"&amp;E2011&amp;"|"&amp;F2011&amp;"|"&amp;G2011&amp;"|"&amp;H2011&amp;"|"&amp;I2011&amp;"|"&amp;J2011&amp;"|"&amp;K2011&amp;"|"&amp;L2011&amp;"|"&amp;M2011&amp;"|"&amp;N2011&amp;"|"&amp;O2011&amp;"|"&amp;P2011&amp;"|"&amp;Q2011&amp;"|"&amp;R2011&amp;"|"&amp;S2011&amp;"|"&amp;T2011&amp;"|"&amp;U2011&amp;"|"&amp;V2011&amp;"|"&amp;W2011&amp;"|"&amp;X2011&amp;"|"&amp;Y2011&amp;"|"&amp;Z2011&amp;"|"&amp;AA2011&amp;"|"&amp;AB2011&amp;"|"&amp;AC2011&amp;"|"&amp;AD2011&amp;"|"&amp;AE2011&amp;"|"&amp;AF2011&amp;"|"&amp;AG2011</f>
        <v>City Hotel|0|16|2015|October|41|8|0|0|2|0|0|BB|PRT|Online TA|TA/TO|0|0|0|A|K|0|No Deposit|7||0|Transient|0|0|1|Check-Out|42285</v>
      </c>
      <c r="AI2011" s="14" t="str">
        <f aca="false">IF(COUNTIF($AH$4:$AH$2603,AH2011)&gt;1,"Duplicate","Unique")</f>
        <v>Unique</v>
      </c>
      <c r="AJ2011" s="14" t="str">
        <f aca="false">IF(COUNTBLANK(B2011:AG2011)&gt;0,"Missing ("&amp;COUNTBLANK(B2011:AG2011)&amp;")","Complete")</f>
        <v>Missing (1)</v>
      </c>
    </row>
    <row r="2012" customFormat="false" ht="15" hidden="false" customHeight="false" outlineLevel="0" collapsed="false">
      <c r="A2012" s="0" t="n">
        <v>2009</v>
      </c>
      <c r="B2012" s="0" t="s">
        <v>90</v>
      </c>
      <c r="C2012" s="0" t="n">
        <v>0</v>
      </c>
      <c r="D2012" s="0" t="n">
        <v>0</v>
      </c>
      <c r="E2012" s="0" t="n">
        <v>2016</v>
      </c>
      <c r="F2012" s="0" t="s">
        <v>81</v>
      </c>
      <c r="G2012" s="0" t="n">
        <v>50</v>
      </c>
      <c r="H2012" s="0" t="n">
        <v>5</v>
      </c>
      <c r="I2012" s="0" t="n">
        <v>1</v>
      </c>
      <c r="J2012" s="0" t="n">
        <v>0</v>
      </c>
      <c r="K2012" s="0" t="n">
        <v>2</v>
      </c>
      <c r="L2012" s="0" t="n">
        <v>0</v>
      </c>
      <c r="M2012" s="0" t="n">
        <v>0</v>
      </c>
      <c r="N2012" s="0" t="s">
        <v>107</v>
      </c>
      <c r="O2012" s="0" t="s">
        <v>83</v>
      </c>
      <c r="P2012" s="0" t="s">
        <v>84</v>
      </c>
      <c r="Q2012" s="0" t="s">
        <v>84</v>
      </c>
      <c r="R2012" s="0" t="n">
        <v>0</v>
      </c>
      <c r="S2012" s="0" t="n">
        <v>0</v>
      </c>
      <c r="T2012" s="0" t="n">
        <v>0</v>
      </c>
      <c r="U2012" s="0" t="s">
        <v>95</v>
      </c>
      <c r="V2012" s="0" t="s">
        <v>95</v>
      </c>
      <c r="W2012" s="0" t="n">
        <v>0</v>
      </c>
      <c r="X2012" s="0" t="s">
        <v>86</v>
      </c>
      <c r="AA2012" s="0" t="n">
        <v>0</v>
      </c>
      <c r="AB2012" s="0" t="s">
        <v>87</v>
      </c>
      <c r="AC2012" s="0" t="n">
        <v>97</v>
      </c>
      <c r="AD2012" s="0" t="n">
        <v>0</v>
      </c>
      <c r="AE2012" s="0" t="n">
        <v>0</v>
      </c>
      <c r="AF2012" s="0" t="s">
        <v>88</v>
      </c>
      <c r="AG2012" s="13" t="n">
        <v>42710</v>
      </c>
      <c r="AH2012" s="0" t="str">
        <f aca="false">B2012&amp;"|"&amp;C2012&amp;"|"&amp;D2012&amp;"|"&amp;E2012&amp;"|"&amp;F2012&amp;"|"&amp;G2012&amp;"|"&amp;H2012&amp;"|"&amp;I2012&amp;"|"&amp;J2012&amp;"|"&amp;K2012&amp;"|"&amp;L2012&amp;"|"&amp;M2012&amp;"|"&amp;N2012&amp;"|"&amp;O2012&amp;"|"&amp;P2012&amp;"|"&amp;Q2012&amp;"|"&amp;R2012&amp;"|"&amp;S2012&amp;"|"&amp;T2012&amp;"|"&amp;U2012&amp;"|"&amp;V2012&amp;"|"&amp;W2012&amp;"|"&amp;X2012&amp;"|"&amp;Y2012&amp;"|"&amp;Z2012&amp;"|"&amp;AA2012&amp;"|"&amp;AB2012&amp;"|"&amp;AC2012&amp;"|"&amp;AD2012&amp;"|"&amp;AE2012&amp;"|"&amp;AF2012&amp;"|"&amp;AG2012</f>
        <v>City Hotel|0|0|2016|December|50|5|1|0|2|0|0|SC|GBR|Direct|Direct|0|0|0|A|A|0|No Deposit|||0|Transient|97|0|0|Check-Out|42710</v>
      </c>
      <c r="AI2012" s="0" t="str">
        <f aca="false">IF(COUNTIF($AH$4:$AH$2603,AH2012)&gt;1,"Duplicate","Unique")</f>
        <v>Unique</v>
      </c>
      <c r="AJ2012" s="0" t="str">
        <f aca="false">IF(COUNTBLANK(B2012:AG2012)&gt;0,"Missing ("&amp;COUNTBLANK(B2012:AG2012)&amp;")","Complete")</f>
        <v>Missing (2)</v>
      </c>
    </row>
    <row r="2013" customFormat="false" ht="15" hidden="false" customHeight="false" outlineLevel="0" collapsed="false">
      <c r="A2013" s="14" t="n">
        <v>2010</v>
      </c>
      <c r="B2013" s="14" t="s">
        <v>90</v>
      </c>
      <c r="C2013" s="14" t="n">
        <v>1</v>
      </c>
      <c r="D2013" s="14" t="n">
        <v>58</v>
      </c>
      <c r="E2013" s="14" t="n">
        <v>2016</v>
      </c>
      <c r="F2013" s="14" t="s">
        <v>113</v>
      </c>
      <c r="G2013" s="14" t="n">
        <v>45</v>
      </c>
      <c r="H2013" s="14" t="n">
        <v>3</v>
      </c>
      <c r="I2013" s="14" t="n">
        <v>0</v>
      </c>
      <c r="J2013" s="14" t="n">
        <v>3</v>
      </c>
      <c r="K2013" s="14" t="n">
        <v>2</v>
      </c>
      <c r="L2013" s="14" t="n">
        <v>0</v>
      </c>
      <c r="M2013" s="14" t="n">
        <v>0</v>
      </c>
      <c r="N2013" s="14" t="s">
        <v>107</v>
      </c>
      <c r="O2013" s="14" t="s">
        <v>175</v>
      </c>
      <c r="P2013" s="14" t="s">
        <v>93</v>
      </c>
      <c r="Q2013" s="14" t="s">
        <v>94</v>
      </c>
      <c r="R2013" s="14" t="n">
        <v>0</v>
      </c>
      <c r="S2013" s="14" t="n">
        <v>0</v>
      </c>
      <c r="T2013" s="14" t="n">
        <v>0</v>
      </c>
      <c r="U2013" s="14" t="s">
        <v>95</v>
      </c>
      <c r="V2013" s="14" t="s">
        <v>95</v>
      </c>
      <c r="W2013" s="14" t="n">
        <v>0</v>
      </c>
      <c r="X2013" s="14" t="s">
        <v>86</v>
      </c>
      <c r="Y2013" s="14" t="n">
        <v>9</v>
      </c>
      <c r="Z2013" s="14"/>
      <c r="AA2013" s="14" t="n">
        <v>0</v>
      </c>
      <c r="AB2013" s="14" t="s">
        <v>87</v>
      </c>
      <c r="AC2013" s="14" t="n">
        <v>79.2</v>
      </c>
      <c r="AD2013" s="14" t="n">
        <v>0</v>
      </c>
      <c r="AE2013" s="14" t="n">
        <v>0</v>
      </c>
      <c r="AF2013" s="14" t="s">
        <v>96</v>
      </c>
      <c r="AG2013" s="15" t="n">
        <v>42669</v>
      </c>
      <c r="AH2013" s="14" t="str">
        <f aca="false">B2013&amp;"|"&amp;C2013&amp;"|"&amp;D2013&amp;"|"&amp;E2013&amp;"|"&amp;F2013&amp;"|"&amp;G2013&amp;"|"&amp;H2013&amp;"|"&amp;I2013&amp;"|"&amp;J2013&amp;"|"&amp;K2013&amp;"|"&amp;L2013&amp;"|"&amp;M2013&amp;"|"&amp;N2013&amp;"|"&amp;O2013&amp;"|"&amp;P2013&amp;"|"&amp;Q2013&amp;"|"&amp;R2013&amp;"|"&amp;S2013&amp;"|"&amp;T2013&amp;"|"&amp;U2013&amp;"|"&amp;V2013&amp;"|"&amp;W2013&amp;"|"&amp;X2013&amp;"|"&amp;Y2013&amp;"|"&amp;Z2013&amp;"|"&amp;AA2013&amp;"|"&amp;AB2013&amp;"|"&amp;AC2013&amp;"|"&amp;AD2013&amp;"|"&amp;AE2013&amp;"|"&amp;AF2013&amp;"|"&amp;AG2013</f>
        <v>City Hotel|1|58|2016|November|45|3|0|3|2|0|0|SC|IND|Online TA|TA/TO|0|0|0|A|A|0|No Deposit|9||0|Transient|79.2|0|0|Canceled|42669</v>
      </c>
      <c r="AI2013" s="14" t="str">
        <f aca="false">IF(COUNTIF($AH$4:$AH$2603,AH2013)&gt;1,"Duplicate","Unique")</f>
        <v>Unique</v>
      </c>
      <c r="AJ2013" s="14" t="str">
        <f aca="false">IF(COUNTBLANK(B2013:AG2013)&gt;0,"Missing ("&amp;COUNTBLANK(B2013:AG2013)&amp;")","Complete")</f>
        <v>Missing (1)</v>
      </c>
    </row>
    <row r="2014" customFormat="false" ht="15" hidden="false" customHeight="false" outlineLevel="0" collapsed="false">
      <c r="A2014" s="0" t="n">
        <v>2011</v>
      </c>
      <c r="B2014" s="0" t="s">
        <v>90</v>
      </c>
      <c r="C2014" s="0" t="n">
        <v>0</v>
      </c>
      <c r="D2014" s="0" t="n">
        <v>0</v>
      </c>
      <c r="E2014" s="0" t="n">
        <v>2016</v>
      </c>
      <c r="F2014" s="0" t="s">
        <v>135</v>
      </c>
      <c r="G2014" s="0" t="n">
        <v>23</v>
      </c>
      <c r="H2014" s="0" t="n">
        <v>1</v>
      </c>
      <c r="I2014" s="0" t="n">
        <v>0</v>
      </c>
      <c r="J2014" s="0" t="n">
        <v>1</v>
      </c>
      <c r="K2014" s="0" t="n">
        <v>2</v>
      </c>
      <c r="L2014" s="0" t="n">
        <v>0</v>
      </c>
      <c r="M2014" s="0" t="n">
        <v>0</v>
      </c>
      <c r="N2014" s="0" t="s">
        <v>107</v>
      </c>
      <c r="O2014" s="0" t="s">
        <v>83</v>
      </c>
      <c r="P2014" s="0" t="s">
        <v>93</v>
      </c>
      <c r="Q2014" s="0" t="s">
        <v>94</v>
      </c>
      <c r="R2014" s="0" t="n">
        <v>0</v>
      </c>
      <c r="S2014" s="0" t="n">
        <v>0</v>
      </c>
      <c r="T2014" s="0" t="n">
        <v>0</v>
      </c>
      <c r="U2014" s="0" t="s">
        <v>95</v>
      </c>
      <c r="V2014" s="0" t="s">
        <v>95</v>
      </c>
      <c r="W2014" s="0" t="n">
        <v>0</v>
      </c>
      <c r="X2014" s="0" t="s">
        <v>86</v>
      </c>
      <c r="Y2014" s="0" t="n">
        <v>9</v>
      </c>
      <c r="AA2014" s="0" t="n">
        <v>0</v>
      </c>
      <c r="AB2014" s="0" t="s">
        <v>87</v>
      </c>
      <c r="AC2014" s="0" t="n">
        <v>119</v>
      </c>
      <c r="AD2014" s="0" t="n">
        <v>0</v>
      </c>
      <c r="AE2014" s="0" t="n">
        <v>0</v>
      </c>
      <c r="AF2014" s="0" t="s">
        <v>88</v>
      </c>
      <c r="AG2014" s="13" t="n">
        <v>42523</v>
      </c>
      <c r="AH2014" s="0" t="str">
        <f aca="false">B2014&amp;"|"&amp;C2014&amp;"|"&amp;D2014&amp;"|"&amp;E2014&amp;"|"&amp;F2014&amp;"|"&amp;G2014&amp;"|"&amp;H2014&amp;"|"&amp;I2014&amp;"|"&amp;J2014&amp;"|"&amp;K2014&amp;"|"&amp;L2014&amp;"|"&amp;M2014&amp;"|"&amp;N2014&amp;"|"&amp;O2014&amp;"|"&amp;P2014&amp;"|"&amp;Q2014&amp;"|"&amp;R2014&amp;"|"&amp;S2014&amp;"|"&amp;T2014&amp;"|"&amp;U2014&amp;"|"&amp;V2014&amp;"|"&amp;W2014&amp;"|"&amp;X2014&amp;"|"&amp;Y2014&amp;"|"&amp;Z2014&amp;"|"&amp;AA2014&amp;"|"&amp;AB2014&amp;"|"&amp;AC2014&amp;"|"&amp;AD2014&amp;"|"&amp;AE2014&amp;"|"&amp;AF2014&amp;"|"&amp;AG2014</f>
        <v>City Hotel|0|0|2016|June|23|1|0|1|2|0|0|SC|GBR|Online TA|TA/TO|0|0|0|A|A|0|No Deposit|9||0|Transient|119|0|0|Check-Out|42523</v>
      </c>
      <c r="AI2014" s="0" t="str">
        <f aca="false">IF(COUNTIF($AH$4:$AH$2603,AH2014)&gt;1,"Duplicate","Unique")</f>
        <v>Unique</v>
      </c>
      <c r="AJ2014" s="0" t="str">
        <f aca="false">IF(COUNTBLANK(B2014:AG2014)&gt;0,"Missing ("&amp;COUNTBLANK(B2014:AG2014)&amp;")","Complete")</f>
        <v>Missing (1)</v>
      </c>
    </row>
    <row r="2015" customFormat="false" ht="15" hidden="false" customHeight="false" outlineLevel="0" collapsed="false">
      <c r="A2015" s="14" t="n">
        <v>2012</v>
      </c>
      <c r="B2015" s="14" t="s">
        <v>90</v>
      </c>
      <c r="C2015" s="14" t="n">
        <v>0</v>
      </c>
      <c r="D2015" s="14" t="n">
        <v>73</v>
      </c>
      <c r="E2015" s="14" t="n">
        <v>2017</v>
      </c>
      <c r="F2015" s="14" t="s">
        <v>118</v>
      </c>
      <c r="G2015" s="14" t="n">
        <v>7</v>
      </c>
      <c r="H2015" s="14" t="n">
        <v>18</v>
      </c>
      <c r="I2015" s="14" t="n">
        <v>2</v>
      </c>
      <c r="J2015" s="14" t="n">
        <v>3</v>
      </c>
      <c r="K2015" s="14" t="n">
        <v>2</v>
      </c>
      <c r="L2015" s="14" t="n">
        <v>0</v>
      </c>
      <c r="M2015" s="14" t="n">
        <v>0</v>
      </c>
      <c r="N2015" s="14" t="s">
        <v>82</v>
      </c>
      <c r="O2015" s="14" t="s">
        <v>122</v>
      </c>
      <c r="P2015" s="14" t="s">
        <v>93</v>
      </c>
      <c r="Q2015" s="14" t="s">
        <v>94</v>
      </c>
      <c r="R2015" s="14" t="n">
        <v>0</v>
      </c>
      <c r="S2015" s="14" t="n">
        <v>0</v>
      </c>
      <c r="T2015" s="14" t="n">
        <v>0</v>
      </c>
      <c r="U2015" s="14" t="s">
        <v>95</v>
      </c>
      <c r="V2015" s="14" t="s">
        <v>95</v>
      </c>
      <c r="W2015" s="14" t="n">
        <v>0</v>
      </c>
      <c r="X2015" s="14" t="s">
        <v>86</v>
      </c>
      <c r="Y2015" s="14" t="n">
        <v>9</v>
      </c>
      <c r="Z2015" s="14"/>
      <c r="AA2015" s="14" t="n">
        <v>0</v>
      </c>
      <c r="AB2015" s="14" t="s">
        <v>87</v>
      </c>
      <c r="AC2015" s="14" t="n">
        <v>88.4</v>
      </c>
      <c r="AD2015" s="14" t="n">
        <v>0</v>
      </c>
      <c r="AE2015" s="14" t="n">
        <v>1</v>
      </c>
      <c r="AF2015" s="14" t="s">
        <v>88</v>
      </c>
      <c r="AG2015" s="15" t="n">
        <v>42789</v>
      </c>
      <c r="AH2015" s="14" t="str">
        <f aca="false">B2015&amp;"|"&amp;C2015&amp;"|"&amp;D2015&amp;"|"&amp;E2015&amp;"|"&amp;F2015&amp;"|"&amp;G2015&amp;"|"&amp;H2015&amp;"|"&amp;I2015&amp;"|"&amp;J2015&amp;"|"&amp;K2015&amp;"|"&amp;L2015&amp;"|"&amp;M2015&amp;"|"&amp;N2015&amp;"|"&amp;O2015&amp;"|"&amp;P2015&amp;"|"&amp;Q2015&amp;"|"&amp;R2015&amp;"|"&amp;S2015&amp;"|"&amp;T2015&amp;"|"&amp;U2015&amp;"|"&amp;V2015&amp;"|"&amp;W2015&amp;"|"&amp;X2015&amp;"|"&amp;Y2015&amp;"|"&amp;Z2015&amp;"|"&amp;AA2015&amp;"|"&amp;AB2015&amp;"|"&amp;AC2015&amp;"|"&amp;AD2015&amp;"|"&amp;AE2015&amp;"|"&amp;AF2015&amp;"|"&amp;AG2015</f>
        <v>City Hotel|0|73|2017|February|7|18|2|3|2|0|0|BB|FRA|Online TA|TA/TO|0|0|0|A|A|0|No Deposit|9||0|Transient|88.4|0|1|Check-Out|42789</v>
      </c>
      <c r="AI2015" s="14" t="str">
        <f aca="false">IF(COUNTIF($AH$4:$AH$2603,AH2015)&gt;1,"Duplicate","Unique")</f>
        <v>Unique</v>
      </c>
      <c r="AJ2015" s="14" t="str">
        <f aca="false">IF(COUNTBLANK(B2015:AG2015)&gt;0,"Missing ("&amp;COUNTBLANK(B2015:AG2015)&amp;")","Complete")</f>
        <v>Missing (1)</v>
      </c>
    </row>
    <row r="2016" customFormat="false" ht="15" hidden="false" customHeight="false" outlineLevel="0" collapsed="false">
      <c r="A2016" s="0" t="n">
        <v>2013</v>
      </c>
      <c r="B2016" s="0" t="s">
        <v>90</v>
      </c>
      <c r="C2016" s="0" t="n">
        <v>0</v>
      </c>
      <c r="D2016" s="0" t="n">
        <v>178</v>
      </c>
      <c r="E2016" s="0" t="n">
        <v>2016</v>
      </c>
      <c r="F2016" s="0" t="s">
        <v>119</v>
      </c>
      <c r="G2016" s="0" t="n">
        <v>32</v>
      </c>
      <c r="H2016" s="0" t="n">
        <v>1</v>
      </c>
      <c r="I2016" s="0" t="n">
        <v>1</v>
      </c>
      <c r="J2016" s="0" t="n">
        <v>4</v>
      </c>
      <c r="K2016" s="0" t="n">
        <v>3</v>
      </c>
      <c r="L2016" s="0" t="n">
        <v>0</v>
      </c>
      <c r="M2016" s="0" t="n">
        <v>0</v>
      </c>
      <c r="N2016" s="0" t="s">
        <v>82</v>
      </c>
      <c r="O2016" s="0" t="s">
        <v>122</v>
      </c>
      <c r="P2016" s="0" t="s">
        <v>93</v>
      </c>
      <c r="Q2016" s="0" t="s">
        <v>94</v>
      </c>
      <c r="R2016" s="0" t="n">
        <v>0</v>
      </c>
      <c r="S2016" s="0" t="n">
        <v>0</v>
      </c>
      <c r="T2016" s="0" t="n">
        <v>0</v>
      </c>
      <c r="U2016" s="0" t="s">
        <v>109</v>
      </c>
      <c r="V2016" s="0" t="s">
        <v>109</v>
      </c>
      <c r="W2016" s="0" t="n">
        <v>0</v>
      </c>
      <c r="X2016" s="0" t="s">
        <v>86</v>
      </c>
      <c r="Y2016" s="0" t="n">
        <v>9</v>
      </c>
      <c r="AA2016" s="0" t="n">
        <v>0</v>
      </c>
      <c r="AB2016" s="0" t="s">
        <v>87</v>
      </c>
      <c r="AC2016" s="0" t="n">
        <v>137.25</v>
      </c>
      <c r="AD2016" s="0" t="n">
        <v>1</v>
      </c>
      <c r="AE2016" s="0" t="n">
        <v>1</v>
      </c>
      <c r="AF2016" s="0" t="s">
        <v>88</v>
      </c>
      <c r="AG2016" s="13" t="n">
        <v>42588</v>
      </c>
      <c r="AH2016" s="0" t="str">
        <f aca="false">B2016&amp;"|"&amp;C2016&amp;"|"&amp;D2016&amp;"|"&amp;E2016&amp;"|"&amp;F2016&amp;"|"&amp;G2016&amp;"|"&amp;H2016&amp;"|"&amp;I2016&amp;"|"&amp;J2016&amp;"|"&amp;K2016&amp;"|"&amp;L2016&amp;"|"&amp;M2016&amp;"|"&amp;N2016&amp;"|"&amp;O2016&amp;"|"&amp;P2016&amp;"|"&amp;Q2016&amp;"|"&amp;R2016&amp;"|"&amp;S2016&amp;"|"&amp;T2016&amp;"|"&amp;U2016&amp;"|"&amp;V2016&amp;"|"&amp;W2016&amp;"|"&amp;X2016&amp;"|"&amp;Y2016&amp;"|"&amp;Z2016&amp;"|"&amp;AA2016&amp;"|"&amp;AB2016&amp;"|"&amp;AC2016&amp;"|"&amp;AD2016&amp;"|"&amp;AE2016&amp;"|"&amp;AF2016&amp;"|"&amp;AG2016</f>
        <v>City Hotel|0|178|2016|August|32|1|1|4|3|0|0|BB|FRA|Online TA|TA/TO|0|0|0|D|D|0|No Deposit|9||0|Transient|137.25|1|1|Check-Out|42588</v>
      </c>
      <c r="AI2016" s="0" t="str">
        <f aca="false">IF(COUNTIF($AH$4:$AH$2603,AH2016)&gt;1,"Duplicate","Unique")</f>
        <v>Unique</v>
      </c>
      <c r="AJ2016" s="0" t="str">
        <f aca="false">IF(COUNTBLANK(B2016:AG2016)&gt;0,"Missing ("&amp;COUNTBLANK(B2016:AG2016)&amp;")","Complete")</f>
        <v>Missing (1)</v>
      </c>
    </row>
    <row r="2017" customFormat="false" ht="15" hidden="false" customHeight="false" outlineLevel="0" collapsed="false">
      <c r="A2017" s="14" t="n">
        <v>2014</v>
      </c>
      <c r="B2017" s="14" t="s">
        <v>90</v>
      </c>
      <c r="C2017" s="14" t="n">
        <v>0</v>
      </c>
      <c r="D2017" s="14" t="n">
        <v>59</v>
      </c>
      <c r="E2017" s="14" t="n">
        <v>2017</v>
      </c>
      <c r="F2017" s="14" t="s">
        <v>103</v>
      </c>
      <c r="G2017" s="14" t="n">
        <v>12</v>
      </c>
      <c r="H2017" s="14" t="n">
        <v>20</v>
      </c>
      <c r="I2017" s="14" t="n">
        <v>1</v>
      </c>
      <c r="J2017" s="14" t="n">
        <v>1</v>
      </c>
      <c r="K2017" s="14" t="n">
        <v>2</v>
      </c>
      <c r="L2017" s="14" t="n">
        <v>0</v>
      </c>
      <c r="M2017" s="14" t="n">
        <v>0</v>
      </c>
      <c r="N2017" s="14" t="s">
        <v>82</v>
      </c>
      <c r="O2017" s="14" t="s">
        <v>123</v>
      </c>
      <c r="P2017" s="14" t="s">
        <v>93</v>
      </c>
      <c r="Q2017" s="14" t="s">
        <v>94</v>
      </c>
      <c r="R2017" s="14" t="n">
        <v>0</v>
      </c>
      <c r="S2017" s="14" t="n">
        <v>0</v>
      </c>
      <c r="T2017" s="14" t="n">
        <v>0</v>
      </c>
      <c r="U2017" s="14" t="s">
        <v>109</v>
      </c>
      <c r="V2017" s="14" t="s">
        <v>109</v>
      </c>
      <c r="W2017" s="14" t="n">
        <v>0</v>
      </c>
      <c r="X2017" s="14" t="s">
        <v>86</v>
      </c>
      <c r="Y2017" s="14" t="n">
        <v>9</v>
      </c>
      <c r="Z2017" s="14"/>
      <c r="AA2017" s="14" t="n">
        <v>0</v>
      </c>
      <c r="AB2017" s="14" t="s">
        <v>87</v>
      </c>
      <c r="AC2017" s="14" t="n">
        <v>106.2</v>
      </c>
      <c r="AD2017" s="14" t="n">
        <v>0</v>
      </c>
      <c r="AE2017" s="14" t="n">
        <v>2</v>
      </c>
      <c r="AF2017" s="14" t="s">
        <v>88</v>
      </c>
      <c r="AG2017" s="15" t="n">
        <v>42816</v>
      </c>
      <c r="AH2017" s="14" t="str">
        <f aca="false">B2017&amp;"|"&amp;C2017&amp;"|"&amp;D2017&amp;"|"&amp;E2017&amp;"|"&amp;F2017&amp;"|"&amp;G2017&amp;"|"&amp;H2017&amp;"|"&amp;I2017&amp;"|"&amp;J2017&amp;"|"&amp;K2017&amp;"|"&amp;L2017&amp;"|"&amp;M2017&amp;"|"&amp;N2017&amp;"|"&amp;O2017&amp;"|"&amp;P2017&amp;"|"&amp;Q2017&amp;"|"&amp;R2017&amp;"|"&amp;S2017&amp;"|"&amp;T2017&amp;"|"&amp;U2017&amp;"|"&amp;V2017&amp;"|"&amp;W2017&amp;"|"&amp;X2017&amp;"|"&amp;Y2017&amp;"|"&amp;Z2017&amp;"|"&amp;AA2017&amp;"|"&amp;AB2017&amp;"|"&amp;AC2017&amp;"|"&amp;AD2017&amp;"|"&amp;AE2017&amp;"|"&amp;AF2017&amp;"|"&amp;AG2017</f>
        <v>City Hotel|0|59|2017|March|12|20|1|1|2|0|0|BB|USA|Online TA|TA/TO|0|0|0|D|D|0|No Deposit|9||0|Transient|106.2|0|2|Check-Out|42816</v>
      </c>
      <c r="AI2017" s="14" t="str">
        <f aca="false">IF(COUNTIF($AH$4:$AH$2603,AH2017)&gt;1,"Duplicate","Unique")</f>
        <v>Unique</v>
      </c>
      <c r="AJ2017" s="14" t="str">
        <f aca="false">IF(COUNTBLANK(B2017:AG2017)&gt;0,"Missing ("&amp;COUNTBLANK(B2017:AG2017)&amp;")","Complete")</f>
        <v>Missing (1)</v>
      </c>
    </row>
    <row r="2018" customFormat="false" ht="15" hidden="false" customHeight="false" outlineLevel="0" collapsed="false">
      <c r="A2018" s="0" t="n">
        <v>2015</v>
      </c>
      <c r="B2018" s="0" t="s">
        <v>90</v>
      </c>
      <c r="C2018" s="0" t="n">
        <v>0</v>
      </c>
      <c r="D2018" s="0" t="n">
        <v>208</v>
      </c>
      <c r="E2018" s="0" t="n">
        <v>2017</v>
      </c>
      <c r="F2018" s="0" t="s">
        <v>121</v>
      </c>
      <c r="G2018" s="0" t="n">
        <v>21</v>
      </c>
      <c r="H2018" s="0" t="n">
        <v>24</v>
      </c>
      <c r="I2018" s="0" t="n">
        <v>0</v>
      </c>
      <c r="J2018" s="0" t="n">
        <v>2</v>
      </c>
      <c r="K2018" s="0" t="n">
        <v>2</v>
      </c>
      <c r="L2018" s="0" t="n">
        <v>0</v>
      </c>
      <c r="M2018" s="0" t="n">
        <v>0</v>
      </c>
      <c r="N2018" s="0" t="s">
        <v>112</v>
      </c>
      <c r="O2018" s="0" t="s">
        <v>108</v>
      </c>
      <c r="P2018" s="0" t="s">
        <v>116</v>
      </c>
      <c r="Q2018" s="0" t="s">
        <v>94</v>
      </c>
      <c r="R2018" s="0" t="n">
        <v>0</v>
      </c>
      <c r="S2018" s="0" t="n">
        <v>0</v>
      </c>
      <c r="T2018" s="0" t="n">
        <v>0</v>
      </c>
      <c r="U2018" s="0" t="s">
        <v>95</v>
      </c>
      <c r="V2018" s="0" t="s">
        <v>95</v>
      </c>
      <c r="W2018" s="0" t="n">
        <v>0</v>
      </c>
      <c r="X2018" s="0" t="s">
        <v>86</v>
      </c>
      <c r="Y2018" s="0" t="n">
        <v>6</v>
      </c>
      <c r="AA2018" s="0" t="n">
        <v>0</v>
      </c>
      <c r="AB2018" s="0" t="s">
        <v>101</v>
      </c>
      <c r="AC2018" s="0" t="n">
        <v>114.4</v>
      </c>
      <c r="AD2018" s="0" t="n">
        <v>0</v>
      </c>
      <c r="AE2018" s="0" t="n">
        <v>0</v>
      </c>
      <c r="AF2018" s="0" t="s">
        <v>88</v>
      </c>
      <c r="AG2018" s="13" t="n">
        <v>42881</v>
      </c>
      <c r="AH2018" s="0" t="str">
        <f aca="false">B2018&amp;"|"&amp;C2018&amp;"|"&amp;D2018&amp;"|"&amp;E2018&amp;"|"&amp;F2018&amp;"|"&amp;G2018&amp;"|"&amp;H2018&amp;"|"&amp;I2018&amp;"|"&amp;J2018&amp;"|"&amp;K2018&amp;"|"&amp;L2018&amp;"|"&amp;M2018&amp;"|"&amp;N2018&amp;"|"&amp;O2018&amp;"|"&amp;P2018&amp;"|"&amp;Q2018&amp;"|"&amp;R2018&amp;"|"&amp;S2018&amp;"|"&amp;T2018&amp;"|"&amp;U2018&amp;"|"&amp;V2018&amp;"|"&amp;W2018&amp;"|"&amp;X2018&amp;"|"&amp;Y2018&amp;"|"&amp;Z2018&amp;"|"&amp;AA2018&amp;"|"&amp;AB2018&amp;"|"&amp;AC2018&amp;"|"&amp;AD2018&amp;"|"&amp;AE2018&amp;"|"&amp;AF2018&amp;"|"&amp;AG2018</f>
        <v>City Hotel|0|208|2017|May|21|24|0|2|2|0|0|HB|DEU|Groups|TA/TO|0|0|0|A|A|0|No Deposit|6||0|Transient-Party|114.4|0|0|Check-Out|42881</v>
      </c>
      <c r="AI2018" s="0" t="str">
        <f aca="false">IF(COUNTIF($AH$4:$AH$2603,AH2018)&gt;1,"Duplicate","Unique")</f>
        <v>Unique</v>
      </c>
      <c r="AJ2018" s="0" t="str">
        <f aca="false">IF(COUNTBLANK(B2018:AG2018)&gt;0,"Missing ("&amp;COUNTBLANK(B2018:AG2018)&amp;")","Complete")</f>
        <v>Missing (1)</v>
      </c>
    </row>
    <row r="2019" customFormat="false" ht="15" hidden="false" customHeight="false" outlineLevel="0" collapsed="false">
      <c r="A2019" s="14" t="n">
        <v>2016</v>
      </c>
      <c r="B2019" s="14" t="s">
        <v>90</v>
      </c>
      <c r="C2019" s="14" t="n">
        <v>1</v>
      </c>
      <c r="D2019" s="14" t="n">
        <v>141</v>
      </c>
      <c r="E2019" s="14" t="n">
        <v>2017</v>
      </c>
      <c r="F2019" s="14" t="s">
        <v>106</v>
      </c>
      <c r="G2019" s="14" t="n">
        <v>15</v>
      </c>
      <c r="H2019" s="14" t="n">
        <v>11</v>
      </c>
      <c r="I2019" s="14" t="n">
        <v>0</v>
      </c>
      <c r="J2019" s="14" t="n">
        <v>1</v>
      </c>
      <c r="K2019" s="14" t="n">
        <v>2</v>
      </c>
      <c r="L2019" s="14" t="n">
        <v>0</v>
      </c>
      <c r="M2019" s="14" t="n">
        <v>0</v>
      </c>
      <c r="N2019" s="14" t="s">
        <v>82</v>
      </c>
      <c r="O2019" s="14" t="s">
        <v>98</v>
      </c>
      <c r="P2019" s="14" t="s">
        <v>93</v>
      </c>
      <c r="Q2019" s="14" t="s">
        <v>94</v>
      </c>
      <c r="R2019" s="14" t="n">
        <v>0</v>
      </c>
      <c r="S2019" s="14" t="n">
        <v>0</v>
      </c>
      <c r="T2019" s="14" t="n">
        <v>0</v>
      </c>
      <c r="U2019" s="14" t="s">
        <v>109</v>
      </c>
      <c r="V2019" s="14" t="s">
        <v>109</v>
      </c>
      <c r="W2019" s="14" t="n">
        <v>0</v>
      </c>
      <c r="X2019" s="14" t="s">
        <v>86</v>
      </c>
      <c r="Y2019" s="14" t="n">
        <v>9</v>
      </c>
      <c r="Z2019" s="14"/>
      <c r="AA2019" s="14" t="n">
        <v>0</v>
      </c>
      <c r="AB2019" s="14" t="s">
        <v>87</v>
      </c>
      <c r="AC2019" s="14" t="n">
        <v>130.5</v>
      </c>
      <c r="AD2019" s="14" t="n">
        <v>0</v>
      </c>
      <c r="AE2019" s="14" t="n">
        <v>0</v>
      </c>
      <c r="AF2019" s="14" t="s">
        <v>96</v>
      </c>
      <c r="AG2019" s="15" t="n">
        <v>42695</v>
      </c>
      <c r="AH2019" s="14" t="str">
        <f aca="false">B2019&amp;"|"&amp;C2019&amp;"|"&amp;D2019&amp;"|"&amp;E2019&amp;"|"&amp;F2019&amp;"|"&amp;G2019&amp;"|"&amp;H2019&amp;"|"&amp;I2019&amp;"|"&amp;J2019&amp;"|"&amp;K2019&amp;"|"&amp;L2019&amp;"|"&amp;M2019&amp;"|"&amp;N2019&amp;"|"&amp;O2019&amp;"|"&amp;P2019&amp;"|"&amp;Q2019&amp;"|"&amp;R2019&amp;"|"&amp;S2019&amp;"|"&amp;T2019&amp;"|"&amp;U2019&amp;"|"&amp;V2019&amp;"|"&amp;W2019&amp;"|"&amp;X2019&amp;"|"&amp;Y2019&amp;"|"&amp;Z2019&amp;"|"&amp;AA2019&amp;"|"&amp;AB2019&amp;"|"&amp;AC2019&amp;"|"&amp;AD2019&amp;"|"&amp;AE2019&amp;"|"&amp;AF2019&amp;"|"&amp;AG2019</f>
        <v>City Hotel|1|141|2017|April|15|11|0|1|2|0|0|BB|BRA|Online TA|TA/TO|0|0|0|D|D|0|No Deposit|9||0|Transient|130.5|0|0|Canceled|42695</v>
      </c>
      <c r="AI2019" s="14" t="str">
        <f aca="false">IF(COUNTIF($AH$4:$AH$2603,AH2019)&gt;1,"Duplicate","Unique")</f>
        <v>Unique</v>
      </c>
      <c r="AJ2019" s="14" t="str">
        <f aca="false">IF(COUNTBLANK(B2019:AG2019)&gt;0,"Missing ("&amp;COUNTBLANK(B2019:AG2019)&amp;")","Complete")</f>
        <v>Missing (1)</v>
      </c>
    </row>
    <row r="2020" customFormat="false" ht="15" hidden="false" customHeight="false" outlineLevel="0" collapsed="false">
      <c r="A2020" s="0" t="n">
        <v>2017</v>
      </c>
      <c r="B2020" s="0" t="s">
        <v>90</v>
      </c>
      <c r="C2020" s="0" t="n">
        <v>0</v>
      </c>
      <c r="D2020" s="0" t="n">
        <v>35</v>
      </c>
      <c r="E2020" s="0" t="n">
        <v>2016</v>
      </c>
      <c r="F2020" s="0" t="s">
        <v>81</v>
      </c>
      <c r="G2020" s="0" t="n">
        <v>49</v>
      </c>
      <c r="H2020" s="0" t="n">
        <v>2</v>
      </c>
      <c r="I2020" s="0" t="n">
        <v>2</v>
      </c>
      <c r="J2020" s="0" t="n">
        <v>2</v>
      </c>
      <c r="K2020" s="0" t="n">
        <v>2</v>
      </c>
      <c r="L2020" s="0" t="n">
        <v>0</v>
      </c>
      <c r="M2020" s="0" t="n">
        <v>0</v>
      </c>
      <c r="N2020" s="0" t="s">
        <v>82</v>
      </c>
      <c r="O2020" s="0" t="s">
        <v>115</v>
      </c>
      <c r="P2020" s="0" t="s">
        <v>93</v>
      </c>
      <c r="Q2020" s="0" t="s">
        <v>94</v>
      </c>
      <c r="R2020" s="0" t="n">
        <v>0</v>
      </c>
      <c r="S2020" s="0" t="n">
        <v>0</v>
      </c>
      <c r="T2020" s="0" t="n">
        <v>0</v>
      </c>
      <c r="U2020" s="0" t="s">
        <v>95</v>
      </c>
      <c r="V2020" s="0" t="s">
        <v>95</v>
      </c>
      <c r="W2020" s="0" t="n">
        <v>0</v>
      </c>
      <c r="X2020" s="0" t="s">
        <v>86</v>
      </c>
      <c r="Y2020" s="0" t="n">
        <v>9</v>
      </c>
      <c r="AA2020" s="0" t="n">
        <v>0</v>
      </c>
      <c r="AB2020" s="0" t="s">
        <v>87</v>
      </c>
      <c r="AC2020" s="0" t="n">
        <v>97.4</v>
      </c>
      <c r="AD2020" s="0" t="n">
        <v>0</v>
      </c>
      <c r="AE2020" s="0" t="n">
        <v>1</v>
      </c>
      <c r="AF2020" s="0" t="s">
        <v>88</v>
      </c>
      <c r="AG2020" s="13" t="n">
        <v>42710</v>
      </c>
      <c r="AH2020" s="0" t="str">
        <f aca="false">B2020&amp;"|"&amp;C2020&amp;"|"&amp;D2020&amp;"|"&amp;E2020&amp;"|"&amp;F2020&amp;"|"&amp;G2020&amp;"|"&amp;H2020&amp;"|"&amp;I2020&amp;"|"&amp;J2020&amp;"|"&amp;K2020&amp;"|"&amp;L2020&amp;"|"&amp;M2020&amp;"|"&amp;N2020&amp;"|"&amp;O2020&amp;"|"&amp;P2020&amp;"|"&amp;Q2020&amp;"|"&amp;R2020&amp;"|"&amp;S2020&amp;"|"&amp;T2020&amp;"|"&amp;U2020&amp;"|"&amp;V2020&amp;"|"&amp;W2020&amp;"|"&amp;X2020&amp;"|"&amp;Y2020&amp;"|"&amp;Z2020&amp;"|"&amp;AA2020&amp;"|"&amp;AB2020&amp;"|"&amp;AC2020&amp;"|"&amp;AD2020&amp;"|"&amp;AE2020&amp;"|"&amp;AF2020&amp;"|"&amp;AG2020</f>
        <v>City Hotel|0|35|2016|December|49|2|2|2|2|0|0|BB|ESP|Online TA|TA/TO|0|0|0|A|A|0|No Deposit|9||0|Transient|97.4|0|1|Check-Out|42710</v>
      </c>
      <c r="AI2020" s="0" t="str">
        <f aca="false">IF(COUNTIF($AH$4:$AH$2603,AH2020)&gt;1,"Duplicate","Unique")</f>
        <v>Unique</v>
      </c>
      <c r="AJ2020" s="0" t="str">
        <f aca="false">IF(COUNTBLANK(B2020:AG2020)&gt;0,"Missing ("&amp;COUNTBLANK(B2020:AG2020)&amp;")","Complete")</f>
        <v>Missing (1)</v>
      </c>
    </row>
    <row r="2021" customFormat="false" ht="15" hidden="false" customHeight="false" outlineLevel="0" collapsed="false">
      <c r="A2021" s="14" t="n">
        <v>2018</v>
      </c>
      <c r="B2021" s="14" t="s">
        <v>90</v>
      </c>
      <c r="C2021" s="14" t="n">
        <v>0</v>
      </c>
      <c r="D2021" s="14" t="n">
        <v>31</v>
      </c>
      <c r="E2021" s="14" t="n">
        <v>2017</v>
      </c>
      <c r="F2021" s="14" t="s">
        <v>103</v>
      </c>
      <c r="G2021" s="14" t="n">
        <v>12</v>
      </c>
      <c r="H2021" s="14" t="n">
        <v>20</v>
      </c>
      <c r="I2021" s="14" t="n">
        <v>1</v>
      </c>
      <c r="J2021" s="14" t="n">
        <v>3</v>
      </c>
      <c r="K2021" s="14" t="n">
        <v>2</v>
      </c>
      <c r="L2021" s="14" t="n">
        <v>0</v>
      </c>
      <c r="M2021" s="14" t="n">
        <v>0</v>
      </c>
      <c r="N2021" s="14" t="s">
        <v>107</v>
      </c>
      <c r="O2021" s="14" t="s">
        <v>122</v>
      </c>
      <c r="P2021" s="14" t="s">
        <v>93</v>
      </c>
      <c r="Q2021" s="14" t="s">
        <v>94</v>
      </c>
      <c r="R2021" s="14" t="n">
        <v>0</v>
      </c>
      <c r="S2021" s="14" t="n">
        <v>0</v>
      </c>
      <c r="T2021" s="14" t="n">
        <v>0</v>
      </c>
      <c r="U2021" s="14" t="s">
        <v>95</v>
      </c>
      <c r="V2021" s="14" t="s">
        <v>95</v>
      </c>
      <c r="W2021" s="14" t="n">
        <v>0</v>
      </c>
      <c r="X2021" s="14" t="s">
        <v>86</v>
      </c>
      <c r="Y2021" s="14" t="n">
        <v>9</v>
      </c>
      <c r="Z2021" s="14"/>
      <c r="AA2021" s="14" t="n">
        <v>0</v>
      </c>
      <c r="AB2021" s="14" t="s">
        <v>87</v>
      </c>
      <c r="AC2021" s="14" t="n">
        <v>74.8</v>
      </c>
      <c r="AD2021" s="14" t="n">
        <v>0</v>
      </c>
      <c r="AE2021" s="14" t="n">
        <v>1</v>
      </c>
      <c r="AF2021" s="14" t="s">
        <v>88</v>
      </c>
      <c r="AG2021" s="15" t="n">
        <v>42818</v>
      </c>
      <c r="AH2021" s="14" t="str">
        <f aca="false">B2021&amp;"|"&amp;C2021&amp;"|"&amp;D2021&amp;"|"&amp;E2021&amp;"|"&amp;F2021&amp;"|"&amp;G2021&amp;"|"&amp;H2021&amp;"|"&amp;I2021&amp;"|"&amp;J2021&amp;"|"&amp;K2021&amp;"|"&amp;L2021&amp;"|"&amp;M2021&amp;"|"&amp;N2021&amp;"|"&amp;O2021&amp;"|"&amp;P2021&amp;"|"&amp;Q2021&amp;"|"&amp;R2021&amp;"|"&amp;S2021&amp;"|"&amp;T2021&amp;"|"&amp;U2021&amp;"|"&amp;V2021&amp;"|"&amp;W2021&amp;"|"&amp;X2021&amp;"|"&amp;Y2021&amp;"|"&amp;Z2021&amp;"|"&amp;AA2021&amp;"|"&amp;AB2021&amp;"|"&amp;AC2021&amp;"|"&amp;AD2021&amp;"|"&amp;AE2021&amp;"|"&amp;AF2021&amp;"|"&amp;AG2021</f>
        <v>City Hotel|0|31|2017|March|12|20|1|3|2|0|0|SC|FRA|Online TA|TA/TO|0|0|0|A|A|0|No Deposit|9||0|Transient|74.8|0|1|Check-Out|42818</v>
      </c>
      <c r="AI2021" s="14" t="str">
        <f aca="false">IF(COUNTIF($AH$4:$AH$2603,AH2021)&gt;1,"Duplicate","Unique")</f>
        <v>Unique</v>
      </c>
      <c r="AJ2021" s="14" t="str">
        <f aca="false">IF(COUNTBLANK(B2021:AG2021)&gt;0,"Missing ("&amp;COUNTBLANK(B2021:AG2021)&amp;")","Complete")</f>
        <v>Missing (1)</v>
      </c>
    </row>
    <row r="2022" customFormat="false" ht="15" hidden="false" customHeight="false" outlineLevel="0" collapsed="false">
      <c r="A2022" s="0" t="n">
        <v>2019</v>
      </c>
      <c r="B2022" s="0" t="s">
        <v>80</v>
      </c>
      <c r="C2022" s="0" t="n">
        <v>1</v>
      </c>
      <c r="D2022" s="0" t="n">
        <v>35</v>
      </c>
      <c r="E2022" s="0" t="n">
        <v>2017</v>
      </c>
      <c r="F2022" s="0" t="s">
        <v>119</v>
      </c>
      <c r="G2022" s="0" t="n">
        <v>35</v>
      </c>
      <c r="H2022" s="0" t="n">
        <v>28</v>
      </c>
      <c r="I2022" s="0" t="n">
        <v>1</v>
      </c>
      <c r="J2022" s="0" t="n">
        <v>3</v>
      </c>
      <c r="K2022" s="0" t="n">
        <v>2</v>
      </c>
      <c r="L2022" s="0" t="n">
        <v>0</v>
      </c>
      <c r="M2022" s="0" t="n">
        <v>0</v>
      </c>
      <c r="N2022" s="0" t="s">
        <v>82</v>
      </c>
      <c r="O2022" s="0" t="s">
        <v>115</v>
      </c>
      <c r="P2022" s="0" t="s">
        <v>93</v>
      </c>
      <c r="Q2022" s="0" t="s">
        <v>94</v>
      </c>
      <c r="R2022" s="0" t="n">
        <v>0</v>
      </c>
      <c r="S2022" s="0" t="n">
        <v>0</v>
      </c>
      <c r="T2022" s="0" t="n">
        <v>0</v>
      </c>
      <c r="U2022" s="0" t="s">
        <v>124</v>
      </c>
      <c r="V2022" s="0" t="s">
        <v>124</v>
      </c>
      <c r="W2022" s="0" t="n">
        <v>0</v>
      </c>
      <c r="X2022" s="0" t="s">
        <v>86</v>
      </c>
      <c r="Y2022" s="0" t="n">
        <v>240</v>
      </c>
      <c r="AA2022" s="0" t="n">
        <v>0</v>
      </c>
      <c r="AB2022" s="0" t="s">
        <v>87</v>
      </c>
      <c r="AC2022" s="0" t="n">
        <v>230</v>
      </c>
      <c r="AD2022" s="0" t="n">
        <v>0</v>
      </c>
      <c r="AE2022" s="0" t="n">
        <v>1</v>
      </c>
      <c r="AF2022" s="0" t="s">
        <v>96</v>
      </c>
      <c r="AG2022" s="13" t="n">
        <v>42944</v>
      </c>
      <c r="AH2022" s="0" t="str">
        <f aca="false">B2022&amp;"|"&amp;C2022&amp;"|"&amp;D2022&amp;"|"&amp;E2022&amp;"|"&amp;F2022&amp;"|"&amp;G2022&amp;"|"&amp;H2022&amp;"|"&amp;I2022&amp;"|"&amp;J2022&amp;"|"&amp;K2022&amp;"|"&amp;L2022&amp;"|"&amp;M2022&amp;"|"&amp;N2022&amp;"|"&amp;O2022&amp;"|"&amp;P2022&amp;"|"&amp;Q2022&amp;"|"&amp;R2022&amp;"|"&amp;S2022&amp;"|"&amp;T2022&amp;"|"&amp;U2022&amp;"|"&amp;V2022&amp;"|"&amp;W2022&amp;"|"&amp;X2022&amp;"|"&amp;Y2022&amp;"|"&amp;Z2022&amp;"|"&amp;AA2022&amp;"|"&amp;AB2022&amp;"|"&amp;AC2022&amp;"|"&amp;AD2022&amp;"|"&amp;AE2022&amp;"|"&amp;AF2022&amp;"|"&amp;AG2022</f>
        <v>Resort Hotel|1|35|2017|August|35|28|1|3|2|0|0|BB|ESP|Online TA|TA/TO|0|0|0|E|E|0|No Deposit|240||0|Transient|230|0|1|Canceled|42944</v>
      </c>
      <c r="AI2022" s="0" t="str">
        <f aca="false">IF(COUNTIF($AH$4:$AH$2603,AH2022)&gt;1,"Duplicate","Unique")</f>
        <v>Unique</v>
      </c>
      <c r="AJ2022" s="0" t="str">
        <f aca="false">IF(COUNTBLANK(B2022:AG2022)&gt;0,"Missing ("&amp;COUNTBLANK(B2022:AG2022)&amp;")","Complete")</f>
        <v>Missing (1)</v>
      </c>
    </row>
    <row r="2023" customFormat="false" ht="15" hidden="false" customHeight="false" outlineLevel="0" collapsed="false">
      <c r="A2023" s="14" t="n">
        <v>2020</v>
      </c>
      <c r="B2023" s="14" t="s">
        <v>90</v>
      </c>
      <c r="C2023" s="14" t="n">
        <v>0</v>
      </c>
      <c r="D2023" s="14" t="n">
        <v>320</v>
      </c>
      <c r="E2023" s="14" t="n">
        <v>2016</v>
      </c>
      <c r="F2023" s="14" t="s">
        <v>119</v>
      </c>
      <c r="G2023" s="14" t="n">
        <v>34</v>
      </c>
      <c r="H2023" s="14" t="n">
        <v>18</v>
      </c>
      <c r="I2023" s="14" t="n">
        <v>0</v>
      </c>
      <c r="J2023" s="14" t="n">
        <v>2</v>
      </c>
      <c r="K2023" s="14" t="n">
        <v>2</v>
      </c>
      <c r="L2023" s="14" t="n">
        <v>0</v>
      </c>
      <c r="M2023" s="14" t="n">
        <v>0</v>
      </c>
      <c r="N2023" s="14" t="s">
        <v>112</v>
      </c>
      <c r="O2023" s="14" t="s">
        <v>123</v>
      </c>
      <c r="P2023" s="14" t="s">
        <v>99</v>
      </c>
      <c r="Q2023" s="14" t="s">
        <v>94</v>
      </c>
      <c r="R2023" s="14" t="n">
        <v>0</v>
      </c>
      <c r="S2023" s="14" t="n">
        <v>0</v>
      </c>
      <c r="T2023" s="14" t="n">
        <v>0</v>
      </c>
      <c r="U2023" s="14" t="s">
        <v>95</v>
      </c>
      <c r="V2023" s="14" t="s">
        <v>95</v>
      </c>
      <c r="W2023" s="14" t="n">
        <v>0</v>
      </c>
      <c r="X2023" s="14" t="s">
        <v>86</v>
      </c>
      <c r="Y2023" s="14" t="n">
        <v>6</v>
      </c>
      <c r="Z2023" s="14"/>
      <c r="AA2023" s="14" t="n">
        <v>0</v>
      </c>
      <c r="AB2023" s="14" t="s">
        <v>101</v>
      </c>
      <c r="AC2023" s="14" t="n">
        <v>115</v>
      </c>
      <c r="AD2023" s="14" t="n">
        <v>0</v>
      </c>
      <c r="AE2023" s="14" t="n">
        <v>1</v>
      </c>
      <c r="AF2023" s="14" t="s">
        <v>88</v>
      </c>
      <c r="AG2023" s="15" t="n">
        <v>42602</v>
      </c>
      <c r="AH2023" s="14" t="str">
        <f aca="false">B2023&amp;"|"&amp;C2023&amp;"|"&amp;D2023&amp;"|"&amp;E2023&amp;"|"&amp;F2023&amp;"|"&amp;G2023&amp;"|"&amp;H2023&amp;"|"&amp;I2023&amp;"|"&amp;J2023&amp;"|"&amp;K2023&amp;"|"&amp;L2023&amp;"|"&amp;M2023&amp;"|"&amp;N2023&amp;"|"&amp;O2023&amp;"|"&amp;P2023&amp;"|"&amp;Q2023&amp;"|"&amp;R2023&amp;"|"&amp;S2023&amp;"|"&amp;T2023&amp;"|"&amp;U2023&amp;"|"&amp;V2023&amp;"|"&amp;W2023&amp;"|"&amp;X2023&amp;"|"&amp;Y2023&amp;"|"&amp;Z2023&amp;"|"&amp;AA2023&amp;"|"&amp;AB2023&amp;"|"&amp;AC2023&amp;"|"&amp;AD2023&amp;"|"&amp;AE2023&amp;"|"&amp;AF2023&amp;"|"&amp;AG2023</f>
        <v>City Hotel|0|320|2016|August|34|18|0|2|2|0|0|HB|USA|Offline TA/TO|TA/TO|0|0|0|A|A|0|No Deposit|6||0|Transient-Party|115|0|1|Check-Out|42602</v>
      </c>
      <c r="AI2023" s="14" t="str">
        <f aca="false">IF(COUNTIF($AH$4:$AH$2603,AH2023)&gt;1,"Duplicate","Unique")</f>
        <v>Unique</v>
      </c>
      <c r="AJ2023" s="14" t="str">
        <f aca="false">IF(COUNTBLANK(B2023:AG2023)&gt;0,"Missing ("&amp;COUNTBLANK(B2023:AG2023)&amp;")","Complete")</f>
        <v>Missing (1)</v>
      </c>
    </row>
    <row r="2024" customFormat="false" ht="15" hidden="false" customHeight="false" outlineLevel="0" collapsed="false">
      <c r="A2024" s="0" t="n">
        <v>2021</v>
      </c>
      <c r="B2024" s="0" t="s">
        <v>90</v>
      </c>
      <c r="C2024" s="0" t="n">
        <v>1</v>
      </c>
      <c r="D2024" s="0" t="n">
        <v>85</v>
      </c>
      <c r="E2024" s="0" t="n">
        <v>2016</v>
      </c>
      <c r="F2024" s="0" t="s">
        <v>106</v>
      </c>
      <c r="G2024" s="0" t="n">
        <v>15</v>
      </c>
      <c r="H2024" s="0" t="n">
        <v>7</v>
      </c>
      <c r="I2024" s="0" t="n">
        <v>0</v>
      </c>
      <c r="J2024" s="0" t="n">
        <v>3</v>
      </c>
      <c r="K2024" s="0" t="n">
        <v>2</v>
      </c>
      <c r="L2024" s="0" t="n">
        <v>0</v>
      </c>
      <c r="M2024" s="0" t="n">
        <v>0</v>
      </c>
      <c r="N2024" s="0" t="s">
        <v>82</v>
      </c>
      <c r="O2024" s="0" t="s">
        <v>158</v>
      </c>
      <c r="P2024" s="0" t="s">
        <v>93</v>
      </c>
      <c r="Q2024" s="0" t="s">
        <v>94</v>
      </c>
      <c r="R2024" s="0" t="n">
        <v>0</v>
      </c>
      <c r="S2024" s="0" t="n">
        <v>0</v>
      </c>
      <c r="T2024" s="0" t="n">
        <v>0</v>
      </c>
      <c r="U2024" s="0" t="s">
        <v>109</v>
      </c>
      <c r="V2024" s="0" t="s">
        <v>109</v>
      </c>
      <c r="W2024" s="0" t="n">
        <v>1</v>
      </c>
      <c r="X2024" s="0" t="s">
        <v>86</v>
      </c>
      <c r="Y2024" s="0" t="n">
        <v>9</v>
      </c>
      <c r="AA2024" s="0" t="n">
        <v>0</v>
      </c>
      <c r="AB2024" s="0" t="s">
        <v>87</v>
      </c>
      <c r="AC2024" s="0" t="n">
        <v>99.3</v>
      </c>
      <c r="AD2024" s="0" t="n">
        <v>0</v>
      </c>
      <c r="AE2024" s="0" t="n">
        <v>0</v>
      </c>
      <c r="AF2024" s="0" t="s">
        <v>96</v>
      </c>
      <c r="AG2024" s="13" t="n">
        <v>42437</v>
      </c>
      <c r="AH2024" s="0" t="str">
        <f aca="false">B2024&amp;"|"&amp;C2024&amp;"|"&amp;D2024&amp;"|"&amp;E2024&amp;"|"&amp;F2024&amp;"|"&amp;G2024&amp;"|"&amp;H2024&amp;"|"&amp;I2024&amp;"|"&amp;J2024&amp;"|"&amp;K2024&amp;"|"&amp;L2024&amp;"|"&amp;M2024&amp;"|"&amp;N2024&amp;"|"&amp;O2024&amp;"|"&amp;P2024&amp;"|"&amp;Q2024&amp;"|"&amp;R2024&amp;"|"&amp;S2024&amp;"|"&amp;T2024&amp;"|"&amp;U2024&amp;"|"&amp;V2024&amp;"|"&amp;W2024&amp;"|"&amp;X2024&amp;"|"&amp;Y2024&amp;"|"&amp;Z2024&amp;"|"&amp;AA2024&amp;"|"&amp;AB2024&amp;"|"&amp;AC2024&amp;"|"&amp;AD2024&amp;"|"&amp;AE2024&amp;"|"&amp;AF2024&amp;"|"&amp;AG2024</f>
        <v>City Hotel|1|85|2016|April|15|7|0|3|2|0|0|BB|ITA|Online TA|TA/TO|0|0|0|D|D|1|No Deposit|9||0|Transient|99.3|0|0|Canceled|42437</v>
      </c>
      <c r="AI2024" s="0" t="str">
        <f aca="false">IF(COUNTIF($AH$4:$AH$2603,AH2024)&gt;1,"Duplicate","Unique")</f>
        <v>Unique</v>
      </c>
      <c r="AJ2024" s="0" t="str">
        <f aca="false">IF(COUNTBLANK(B2024:AG2024)&gt;0,"Missing ("&amp;COUNTBLANK(B2024:AG2024)&amp;")","Complete")</f>
        <v>Missing (1)</v>
      </c>
    </row>
    <row r="2025" customFormat="false" ht="15" hidden="false" customHeight="false" outlineLevel="0" collapsed="false">
      <c r="A2025" s="14" t="n">
        <v>2022</v>
      </c>
      <c r="B2025" s="14" t="s">
        <v>80</v>
      </c>
      <c r="C2025" s="14" t="n">
        <v>0</v>
      </c>
      <c r="D2025" s="14" t="n">
        <v>61</v>
      </c>
      <c r="E2025" s="14" t="n">
        <v>2017</v>
      </c>
      <c r="F2025" s="14" t="s">
        <v>119</v>
      </c>
      <c r="G2025" s="14" t="n">
        <v>35</v>
      </c>
      <c r="H2025" s="14" t="n">
        <v>28</v>
      </c>
      <c r="I2025" s="14" t="n">
        <v>2</v>
      </c>
      <c r="J2025" s="14" t="n">
        <v>5</v>
      </c>
      <c r="K2025" s="14" t="n">
        <v>2</v>
      </c>
      <c r="L2025" s="14" t="n">
        <v>0</v>
      </c>
      <c r="M2025" s="14" t="n">
        <v>0</v>
      </c>
      <c r="N2025" s="14" t="s">
        <v>82</v>
      </c>
      <c r="O2025" s="14" t="s">
        <v>83</v>
      </c>
      <c r="P2025" s="14" t="s">
        <v>99</v>
      </c>
      <c r="Q2025" s="14" t="s">
        <v>94</v>
      </c>
      <c r="R2025" s="14" t="n">
        <v>0</v>
      </c>
      <c r="S2025" s="14" t="n">
        <v>0</v>
      </c>
      <c r="T2025" s="14" t="n">
        <v>0</v>
      </c>
      <c r="U2025" s="14" t="s">
        <v>109</v>
      </c>
      <c r="V2025" s="14" t="s">
        <v>109</v>
      </c>
      <c r="W2025" s="14" t="n">
        <v>0</v>
      </c>
      <c r="X2025" s="14" t="s">
        <v>86</v>
      </c>
      <c r="Y2025" s="14" t="n">
        <v>243</v>
      </c>
      <c r="Z2025" s="14"/>
      <c r="AA2025" s="14" t="n">
        <v>0</v>
      </c>
      <c r="AB2025" s="14" t="s">
        <v>87</v>
      </c>
      <c r="AC2025" s="14" t="n">
        <v>137</v>
      </c>
      <c r="AD2025" s="14" t="n">
        <v>0</v>
      </c>
      <c r="AE2025" s="14" t="n">
        <v>2</v>
      </c>
      <c r="AF2025" s="14" t="s">
        <v>88</v>
      </c>
      <c r="AG2025" s="15" t="n">
        <v>42982</v>
      </c>
      <c r="AH2025" s="14" t="str">
        <f aca="false">B2025&amp;"|"&amp;C2025&amp;"|"&amp;D2025&amp;"|"&amp;E2025&amp;"|"&amp;F2025&amp;"|"&amp;G2025&amp;"|"&amp;H2025&amp;"|"&amp;I2025&amp;"|"&amp;J2025&amp;"|"&amp;K2025&amp;"|"&amp;L2025&amp;"|"&amp;M2025&amp;"|"&amp;N2025&amp;"|"&amp;O2025&amp;"|"&amp;P2025&amp;"|"&amp;Q2025&amp;"|"&amp;R2025&amp;"|"&amp;S2025&amp;"|"&amp;T2025&amp;"|"&amp;U2025&amp;"|"&amp;V2025&amp;"|"&amp;W2025&amp;"|"&amp;X2025&amp;"|"&amp;Y2025&amp;"|"&amp;Z2025&amp;"|"&amp;AA2025&amp;"|"&amp;AB2025&amp;"|"&amp;AC2025&amp;"|"&amp;AD2025&amp;"|"&amp;AE2025&amp;"|"&amp;AF2025&amp;"|"&amp;AG2025</f>
        <v>Resort Hotel|0|61|2017|August|35|28|2|5|2|0|0|BB|GBR|Offline TA/TO|TA/TO|0|0|0|D|D|0|No Deposit|243||0|Transient|137|0|2|Check-Out|42982</v>
      </c>
      <c r="AI2025" s="14" t="str">
        <f aca="false">IF(COUNTIF($AH$4:$AH$2603,AH2025)&gt;1,"Duplicate","Unique")</f>
        <v>Unique</v>
      </c>
      <c r="AJ2025" s="14" t="str">
        <f aca="false">IF(COUNTBLANK(B2025:AG2025)&gt;0,"Missing ("&amp;COUNTBLANK(B2025:AG2025)&amp;")","Complete")</f>
        <v>Missing (1)</v>
      </c>
    </row>
    <row r="2026" customFormat="false" ht="15" hidden="false" customHeight="false" outlineLevel="0" collapsed="false">
      <c r="A2026" s="0" t="n">
        <v>2023</v>
      </c>
      <c r="B2026" s="0" t="s">
        <v>80</v>
      </c>
      <c r="C2026" s="0" t="n">
        <v>0</v>
      </c>
      <c r="D2026" s="0" t="n">
        <v>314</v>
      </c>
      <c r="E2026" s="0" t="n">
        <v>2016</v>
      </c>
      <c r="F2026" s="0" t="s">
        <v>135</v>
      </c>
      <c r="G2026" s="0" t="n">
        <v>27</v>
      </c>
      <c r="H2026" s="0" t="n">
        <v>28</v>
      </c>
      <c r="I2026" s="0" t="n">
        <v>2</v>
      </c>
      <c r="J2026" s="0" t="n">
        <v>8</v>
      </c>
      <c r="K2026" s="0" t="n">
        <v>2</v>
      </c>
      <c r="L2026" s="0" t="n">
        <v>0</v>
      </c>
      <c r="M2026" s="0" t="n">
        <v>0</v>
      </c>
      <c r="N2026" s="0" t="s">
        <v>82</v>
      </c>
      <c r="O2026" s="0" t="s">
        <v>83</v>
      </c>
      <c r="P2026" s="0" t="s">
        <v>99</v>
      </c>
      <c r="Q2026" s="0" t="s">
        <v>94</v>
      </c>
      <c r="R2026" s="0" t="n">
        <v>0</v>
      </c>
      <c r="S2026" s="0" t="n">
        <v>0</v>
      </c>
      <c r="T2026" s="0" t="n">
        <v>0</v>
      </c>
      <c r="U2026" s="0" t="s">
        <v>95</v>
      </c>
      <c r="V2026" s="0" t="s">
        <v>138</v>
      </c>
      <c r="W2026" s="0" t="n">
        <v>0</v>
      </c>
      <c r="X2026" s="0" t="s">
        <v>86</v>
      </c>
      <c r="Y2026" s="0" t="n">
        <v>40</v>
      </c>
      <c r="AA2026" s="0" t="n">
        <v>0</v>
      </c>
      <c r="AB2026" s="0" t="s">
        <v>125</v>
      </c>
      <c r="AC2026" s="0" t="n">
        <v>59.8</v>
      </c>
      <c r="AD2026" s="0" t="n">
        <v>0</v>
      </c>
      <c r="AE2026" s="0" t="n">
        <v>0</v>
      </c>
      <c r="AF2026" s="0" t="s">
        <v>88</v>
      </c>
      <c r="AG2026" s="13" t="n">
        <v>42559</v>
      </c>
      <c r="AH2026" s="0" t="str">
        <f aca="false">B2026&amp;"|"&amp;C2026&amp;"|"&amp;D2026&amp;"|"&amp;E2026&amp;"|"&amp;F2026&amp;"|"&amp;G2026&amp;"|"&amp;H2026&amp;"|"&amp;I2026&amp;"|"&amp;J2026&amp;"|"&amp;K2026&amp;"|"&amp;L2026&amp;"|"&amp;M2026&amp;"|"&amp;N2026&amp;"|"&amp;O2026&amp;"|"&amp;P2026&amp;"|"&amp;Q2026&amp;"|"&amp;R2026&amp;"|"&amp;S2026&amp;"|"&amp;T2026&amp;"|"&amp;U2026&amp;"|"&amp;V2026&amp;"|"&amp;W2026&amp;"|"&amp;X2026&amp;"|"&amp;Y2026&amp;"|"&amp;Z2026&amp;"|"&amp;AA2026&amp;"|"&amp;AB2026&amp;"|"&amp;AC2026&amp;"|"&amp;AD2026&amp;"|"&amp;AE2026&amp;"|"&amp;AF2026&amp;"|"&amp;AG2026</f>
        <v>Resort Hotel|0|314|2016|June|27|28|2|8|2|0|0|BB|GBR|Offline TA/TO|TA/TO|0|0|0|A|B|0|No Deposit|40||0|Contract|59.8|0|0|Check-Out|42559</v>
      </c>
      <c r="AI2026" s="0" t="str">
        <f aca="false">IF(COUNTIF($AH$4:$AH$2603,AH2026)&gt;1,"Duplicate","Unique")</f>
        <v>Unique</v>
      </c>
      <c r="AJ2026" s="0" t="str">
        <f aca="false">IF(COUNTBLANK(B2026:AG2026)&gt;0,"Missing ("&amp;COUNTBLANK(B2026:AG2026)&amp;")","Complete")</f>
        <v>Missing (1)</v>
      </c>
    </row>
    <row r="2027" customFormat="false" ht="15" hidden="false" customHeight="false" outlineLevel="0" collapsed="false">
      <c r="A2027" s="14" t="n">
        <v>2024</v>
      </c>
      <c r="B2027" s="14" t="s">
        <v>90</v>
      </c>
      <c r="C2027" s="14" t="n">
        <v>0</v>
      </c>
      <c r="D2027" s="14" t="n">
        <v>69</v>
      </c>
      <c r="E2027" s="14" t="n">
        <v>2015</v>
      </c>
      <c r="F2027" s="14" t="s">
        <v>114</v>
      </c>
      <c r="G2027" s="14" t="n">
        <v>37</v>
      </c>
      <c r="H2027" s="14" t="n">
        <v>9</v>
      </c>
      <c r="I2027" s="14" t="n">
        <v>0</v>
      </c>
      <c r="J2027" s="14" t="n">
        <v>2</v>
      </c>
      <c r="K2027" s="14" t="n">
        <v>2</v>
      </c>
      <c r="L2027" s="14" t="n">
        <v>0</v>
      </c>
      <c r="M2027" s="14" t="n">
        <v>0</v>
      </c>
      <c r="N2027" s="14" t="s">
        <v>82</v>
      </c>
      <c r="O2027" s="14" t="s">
        <v>92</v>
      </c>
      <c r="P2027" s="14" t="s">
        <v>116</v>
      </c>
      <c r="Q2027" s="14" t="s">
        <v>94</v>
      </c>
      <c r="R2027" s="14" t="n">
        <v>0</v>
      </c>
      <c r="S2027" s="14" t="n">
        <v>0</v>
      </c>
      <c r="T2027" s="14" t="n">
        <v>0</v>
      </c>
      <c r="U2027" s="14" t="s">
        <v>95</v>
      </c>
      <c r="V2027" s="14" t="s">
        <v>95</v>
      </c>
      <c r="W2027" s="14" t="n">
        <v>0</v>
      </c>
      <c r="X2027" s="14" t="s">
        <v>86</v>
      </c>
      <c r="Y2027" s="14" t="n">
        <v>1</v>
      </c>
      <c r="Z2027" s="14"/>
      <c r="AA2027" s="14" t="n">
        <v>0</v>
      </c>
      <c r="AB2027" s="14" t="s">
        <v>101</v>
      </c>
      <c r="AC2027" s="14" t="n">
        <v>62</v>
      </c>
      <c r="AD2027" s="14" t="n">
        <v>0</v>
      </c>
      <c r="AE2027" s="14" t="n">
        <v>0</v>
      </c>
      <c r="AF2027" s="14" t="s">
        <v>88</v>
      </c>
      <c r="AG2027" s="15" t="n">
        <v>42258</v>
      </c>
      <c r="AH2027" s="14" t="str">
        <f aca="false">B2027&amp;"|"&amp;C2027&amp;"|"&amp;D2027&amp;"|"&amp;E2027&amp;"|"&amp;F2027&amp;"|"&amp;G2027&amp;"|"&amp;H2027&amp;"|"&amp;I2027&amp;"|"&amp;J2027&amp;"|"&amp;K2027&amp;"|"&amp;L2027&amp;"|"&amp;M2027&amp;"|"&amp;N2027&amp;"|"&amp;O2027&amp;"|"&amp;P2027&amp;"|"&amp;Q2027&amp;"|"&amp;R2027&amp;"|"&amp;S2027&amp;"|"&amp;T2027&amp;"|"&amp;U2027&amp;"|"&amp;V2027&amp;"|"&amp;W2027&amp;"|"&amp;X2027&amp;"|"&amp;Y2027&amp;"|"&amp;Z2027&amp;"|"&amp;AA2027&amp;"|"&amp;AB2027&amp;"|"&amp;AC2027&amp;"|"&amp;AD2027&amp;"|"&amp;AE2027&amp;"|"&amp;AF2027&amp;"|"&amp;AG2027</f>
        <v>City Hotel|0|69|2015|September|37|9|0|2|2|0|0|BB|PRT|Groups|TA/TO|0|0|0|A|A|0|No Deposit|1||0|Transient-Party|62|0|0|Check-Out|42258</v>
      </c>
      <c r="AI2027" s="14" t="str">
        <f aca="false">IF(COUNTIF($AH$4:$AH$2603,AH2027)&gt;1,"Duplicate","Unique")</f>
        <v>Unique</v>
      </c>
      <c r="AJ2027" s="14" t="str">
        <f aca="false">IF(COUNTBLANK(B2027:AG2027)&gt;0,"Missing ("&amp;COUNTBLANK(B2027:AG2027)&amp;")","Complete")</f>
        <v>Missing (1)</v>
      </c>
    </row>
    <row r="2028" customFormat="false" ht="15" hidden="false" customHeight="false" outlineLevel="0" collapsed="false">
      <c r="A2028" s="0" t="n">
        <v>2025</v>
      </c>
      <c r="B2028" s="0" t="s">
        <v>90</v>
      </c>
      <c r="C2028" s="0" t="n">
        <v>1</v>
      </c>
      <c r="D2028" s="0" t="n">
        <v>112</v>
      </c>
      <c r="E2028" s="0" t="n">
        <v>2017</v>
      </c>
      <c r="F2028" s="0" t="s">
        <v>106</v>
      </c>
      <c r="G2028" s="0" t="n">
        <v>14</v>
      </c>
      <c r="H2028" s="0" t="n">
        <v>4</v>
      </c>
      <c r="I2028" s="0" t="n">
        <v>0</v>
      </c>
      <c r="J2028" s="0" t="n">
        <v>2</v>
      </c>
      <c r="K2028" s="0" t="n">
        <v>2</v>
      </c>
      <c r="L2028" s="0" t="n">
        <v>0</v>
      </c>
      <c r="M2028" s="0" t="n">
        <v>0</v>
      </c>
      <c r="N2028" s="0" t="s">
        <v>82</v>
      </c>
      <c r="O2028" s="0" t="s">
        <v>92</v>
      </c>
      <c r="P2028" s="0" t="s">
        <v>99</v>
      </c>
      <c r="Q2028" s="0" t="s">
        <v>94</v>
      </c>
      <c r="R2028" s="0" t="n">
        <v>0</v>
      </c>
      <c r="S2028" s="0" t="n">
        <v>0</v>
      </c>
      <c r="T2028" s="0" t="n">
        <v>0</v>
      </c>
      <c r="U2028" s="0" t="s">
        <v>95</v>
      </c>
      <c r="V2028" s="0" t="s">
        <v>95</v>
      </c>
      <c r="W2028" s="0" t="n">
        <v>0</v>
      </c>
      <c r="X2028" s="0" t="s">
        <v>120</v>
      </c>
      <c r="Z2028" s="0" t="n">
        <v>385</v>
      </c>
      <c r="AA2028" s="0" t="n">
        <v>0</v>
      </c>
      <c r="AB2028" s="0" t="s">
        <v>87</v>
      </c>
      <c r="AC2028" s="0" t="n">
        <v>95</v>
      </c>
      <c r="AD2028" s="0" t="n">
        <v>0</v>
      </c>
      <c r="AE2028" s="0" t="n">
        <v>0</v>
      </c>
      <c r="AF2028" s="0" t="s">
        <v>96</v>
      </c>
      <c r="AG2028" s="13" t="n">
        <v>42755</v>
      </c>
      <c r="AH2028" s="0" t="str">
        <f aca="false">B2028&amp;"|"&amp;C2028&amp;"|"&amp;D2028&amp;"|"&amp;E2028&amp;"|"&amp;F2028&amp;"|"&amp;G2028&amp;"|"&amp;H2028&amp;"|"&amp;I2028&amp;"|"&amp;J2028&amp;"|"&amp;K2028&amp;"|"&amp;L2028&amp;"|"&amp;M2028&amp;"|"&amp;N2028&amp;"|"&amp;O2028&amp;"|"&amp;P2028&amp;"|"&amp;Q2028&amp;"|"&amp;R2028&amp;"|"&amp;S2028&amp;"|"&amp;T2028&amp;"|"&amp;U2028&amp;"|"&amp;V2028&amp;"|"&amp;W2028&amp;"|"&amp;X2028&amp;"|"&amp;Y2028&amp;"|"&amp;Z2028&amp;"|"&amp;AA2028&amp;"|"&amp;AB2028&amp;"|"&amp;AC2028&amp;"|"&amp;AD2028&amp;"|"&amp;AE2028&amp;"|"&amp;AF2028&amp;"|"&amp;AG2028</f>
        <v>City Hotel|1|112|2017|April|14|4|0|2|2|0|0|BB|PRT|Offline TA/TO|TA/TO|0|0|0|A|A|0|Non Refund||385|0|Transient|95|0|0|Canceled|42755</v>
      </c>
      <c r="AI2028" s="0" t="str">
        <f aca="false">IF(COUNTIF($AH$4:$AH$2603,AH2028)&gt;1,"Duplicate","Unique")</f>
        <v>Duplicate</v>
      </c>
      <c r="AJ2028" s="0" t="str">
        <f aca="false">IF(COUNTBLANK(B2028:AG2028)&gt;0,"Missing ("&amp;COUNTBLANK(B2028:AG2028)&amp;")","Complete")</f>
        <v>Missing (1)</v>
      </c>
    </row>
    <row r="2029" customFormat="false" ht="15" hidden="false" customHeight="false" outlineLevel="0" collapsed="false">
      <c r="A2029" s="14" t="n">
        <v>2026</v>
      </c>
      <c r="B2029" s="14" t="s">
        <v>80</v>
      </c>
      <c r="C2029" s="14" t="n">
        <v>0</v>
      </c>
      <c r="D2029" s="14" t="n">
        <v>28</v>
      </c>
      <c r="E2029" s="14" t="n">
        <v>2017</v>
      </c>
      <c r="F2029" s="14" t="s">
        <v>106</v>
      </c>
      <c r="G2029" s="14" t="n">
        <v>15</v>
      </c>
      <c r="H2029" s="14" t="n">
        <v>9</v>
      </c>
      <c r="I2029" s="14" t="n">
        <v>2</v>
      </c>
      <c r="J2029" s="14" t="n">
        <v>3</v>
      </c>
      <c r="K2029" s="14" t="n">
        <v>2</v>
      </c>
      <c r="L2029" s="14" t="n">
        <v>2</v>
      </c>
      <c r="M2029" s="14" t="n">
        <v>0</v>
      </c>
      <c r="N2029" s="14" t="s">
        <v>82</v>
      </c>
      <c r="O2029" s="14" t="s">
        <v>163</v>
      </c>
      <c r="P2029" s="14" t="s">
        <v>93</v>
      </c>
      <c r="Q2029" s="14" t="s">
        <v>94</v>
      </c>
      <c r="R2029" s="14" t="n">
        <v>0</v>
      </c>
      <c r="S2029" s="14" t="n">
        <v>0</v>
      </c>
      <c r="T2029" s="14" t="n">
        <v>0</v>
      </c>
      <c r="U2029" s="14" t="s">
        <v>156</v>
      </c>
      <c r="V2029" s="14" t="s">
        <v>85</v>
      </c>
      <c r="W2029" s="14" t="n">
        <v>0</v>
      </c>
      <c r="X2029" s="14" t="s">
        <v>86</v>
      </c>
      <c r="Y2029" s="14" t="n">
        <v>240</v>
      </c>
      <c r="Z2029" s="14"/>
      <c r="AA2029" s="14" t="n">
        <v>0</v>
      </c>
      <c r="AB2029" s="14" t="s">
        <v>87</v>
      </c>
      <c r="AC2029" s="14" t="n">
        <v>158</v>
      </c>
      <c r="AD2029" s="14" t="n">
        <v>1</v>
      </c>
      <c r="AE2029" s="14" t="n">
        <v>0</v>
      </c>
      <c r="AF2029" s="14" t="s">
        <v>88</v>
      </c>
      <c r="AG2029" s="15" t="n">
        <v>42839</v>
      </c>
      <c r="AH2029" s="14" t="str">
        <f aca="false">B2029&amp;"|"&amp;C2029&amp;"|"&amp;D2029&amp;"|"&amp;E2029&amp;"|"&amp;F2029&amp;"|"&amp;G2029&amp;"|"&amp;H2029&amp;"|"&amp;I2029&amp;"|"&amp;J2029&amp;"|"&amp;K2029&amp;"|"&amp;L2029&amp;"|"&amp;M2029&amp;"|"&amp;N2029&amp;"|"&amp;O2029&amp;"|"&amp;P2029&amp;"|"&amp;Q2029&amp;"|"&amp;R2029&amp;"|"&amp;S2029&amp;"|"&amp;T2029&amp;"|"&amp;U2029&amp;"|"&amp;V2029&amp;"|"&amp;W2029&amp;"|"&amp;X2029&amp;"|"&amp;Y2029&amp;"|"&amp;Z2029&amp;"|"&amp;AA2029&amp;"|"&amp;AB2029&amp;"|"&amp;AC2029&amp;"|"&amp;AD2029&amp;"|"&amp;AE2029&amp;"|"&amp;AF2029&amp;"|"&amp;AG2029</f>
        <v>Resort Hotel|0|28|2017|April|15|9|2|3|2|2|0|BB|RUS|Online TA|TA/TO|0|0|0|C|F|0|No Deposit|240||0|Transient|158|1|0|Check-Out|42839</v>
      </c>
      <c r="AI2029" s="14" t="str">
        <f aca="false">IF(COUNTIF($AH$4:$AH$2603,AH2029)&gt;1,"Duplicate","Unique")</f>
        <v>Unique</v>
      </c>
      <c r="AJ2029" s="14" t="str">
        <f aca="false">IF(COUNTBLANK(B2029:AG2029)&gt;0,"Missing ("&amp;COUNTBLANK(B2029:AG2029)&amp;")","Complete")</f>
        <v>Missing (1)</v>
      </c>
    </row>
    <row r="2030" customFormat="false" ht="15" hidden="false" customHeight="false" outlineLevel="0" collapsed="false">
      <c r="A2030" s="0" t="n">
        <v>2027</v>
      </c>
      <c r="B2030" s="0" t="s">
        <v>80</v>
      </c>
      <c r="C2030" s="0" t="n">
        <v>0</v>
      </c>
      <c r="D2030" s="0" t="n">
        <v>0</v>
      </c>
      <c r="E2030" s="0" t="n">
        <v>2016</v>
      </c>
      <c r="F2030" s="0" t="s">
        <v>103</v>
      </c>
      <c r="G2030" s="0" t="n">
        <v>10</v>
      </c>
      <c r="H2030" s="0" t="n">
        <v>3</v>
      </c>
      <c r="I2030" s="0" t="n">
        <v>0</v>
      </c>
      <c r="J2030" s="0" t="n">
        <v>3</v>
      </c>
      <c r="K2030" s="0" t="n">
        <v>2</v>
      </c>
      <c r="L2030" s="0" t="n">
        <v>0</v>
      </c>
      <c r="M2030" s="0" t="n">
        <v>0</v>
      </c>
      <c r="N2030" s="0" t="s">
        <v>82</v>
      </c>
      <c r="O2030" s="0" t="s">
        <v>92</v>
      </c>
      <c r="P2030" s="0" t="s">
        <v>93</v>
      </c>
      <c r="Q2030" s="0" t="s">
        <v>94</v>
      </c>
      <c r="R2030" s="0" t="n">
        <v>0</v>
      </c>
      <c r="S2030" s="0" t="n">
        <v>0</v>
      </c>
      <c r="T2030" s="0" t="n">
        <v>0</v>
      </c>
      <c r="U2030" s="0" t="s">
        <v>109</v>
      </c>
      <c r="V2030" s="0" t="s">
        <v>109</v>
      </c>
      <c r="W2030" s="0" t="n">
        <v>0</v>
      </c>
      <c r="X2030" s="0" t="s">
        <v>86</v>
      </c>
      <c r="Y2030" s="0" t="n">
        <v>240</v>
      </c>
      <c r="AA2030" s="0" t="n">
        <v>0</v>
      </c>
      <c r="AB2030" s="0" t="s">
        <v>87</v>
      </c>
      <c r="AC2030" s="0" t="n">
        <v>58</v>
      </c>
      <c r="AD2030" s="0" t="n">
        <v>0</v>
      </c>
      <c r="AE2030" s="0" t="n">
        <v>2</v>
      </c>
      <c r="AF2030" s="0" t="s">
        <v>88</v>
      </c>
      <c r="AG2030" s="13" t="n">
        <v>42435</v>
      </c>
      <c r="AH2030" s="0" t="str">
        <f aca="false">B2030&amp;"|"&amp;C2030&amp;"|"&amp;D2030&amp;"|"&amp;E2030&amp;"|"&amp;F2030&amp;"|"&amp;G2030&amp;"|"&amp;H2030&amp;"|"&amp;I2030&amp;"|"&amp;J2030&amp;"|"&amp;K2030&amp;"|"&amp;L2030&amp;"|"&amp;M2030&amp;"|"&amp;N2030&amp;"|"&amp;O2030&amp;"|"&amp;P2030&amp;"|"&amp;Q2030&amp;"|"&amp;R2030&amp;"|"&amp;S2030&amp;"|"&amp;T2030&amp;"|"&amp;U2030&amp;"|"&amp;V2030&amp;"|"&amp;W2030&amp;"|"&amp;X2030&amp;"|"&amp;Y2030&amp;"|"&amp;Z2030&amp;"|"&amp;AA2030&amp;"|"&amp;AB2030&amp;"|"&amp;AC2030&amp;"|"&amp;AD2030&amp;"|"&amp;AE2030&amp;"|"&amp;AF2030&amp;"|"&amp;AG2030</f>
        <v>Resort Hotel|0|0|2016|March|10|3|0|3|2|0|0|BB|PRT|Online TA|TA/TO|0|0|0|D|D|0|No Deposit|240||0|Transient|58|0|2|Check-Out|42435</v>
      </c>
      <c r="AI2030" s="0" t="str">
        <f aca="false">IF(COUNTIF($AH$4:$AH$2603,AH2030)&gt;1,"Duplicate","Unique")</f>
        <v>Unique</v>
      </c>
      <c r="AJ2030" s="0" t="str">
        <f aca="false">IF(COUNTBLANK(B2030:AG2030)&gt;0,"Missing ("&amp;COUNTBLANK(B2030:AG2030)&amp;")","Complete")</f>
        <v>Missing (1)</v>
      </c>
    </row>
    <row r="2031" customFormat="false" ht="15" hidden="false" customHeight="false" outlineLevel="0" collapsed="false">
      <c r="A2031" s="14" t="n">
        <v>2028</v>
      </c>
      <c r="B2031" s="14" t="s">
        <v>90</v>
      </c>
      <c r="C2031" s="14" t="n">
        <v>1</v>
      </c>
      <c r="D2031" s="14" t="n">
        <v>119</v>
      </c>
      <c r="E2031" s="14" t="n">
        <v>2016</v>
      </c>
      <c r="F2031" s="14" t="s">
        <v>113</v>
      </c>
      <c r="G2031" s="14" t="n">
        <v>45</v>
      </c>
      <c r="H2031" s="14" t="n">
        <v>4</v>
      </c>
      <c r="I2031" s="14" t="n">
        <v>0</v>
      </c>
      <c r="J2031" s="14" t="n">
        <v>2</v>
      </c>
      <c r="K2031" s="14" t="n">
        <v>1</v>
      </c>
      <c r="L2031" s="14" t="n">
        <v>0</v>
      </c>
      <c r="M2031" s="14" t="n">
        <v>0</v>
      </c>
      <c r="N2031" s="14" t="s">
        <v>107</v>
      </c>
      <c r="O2031" s="14" t="s">
        <v>122</v>
      </c>
      <c r="P2031" s="14" t="s">
        <v>93</v>
      </c>
      <c r="Q2031" s="14" t="s">
        <v>94</v>
      </c>
      <c r="R2031" s="14" t="n">
        <v>0</v>
      </c>
      <c r="S2031" s="14" t="n">
        <v>0</v>
      </c>
      <c r="T2031" s="14" t="n">
        <v>0</v>
      </c>
      <c r="U2031" s="14" t="s">
        <v>95</v>
      </c>
      <c r="V2031" s="14" t="s">
        <v>95</v>
      </c>
      <c r="W2031" s="14" t="n">
        <v>0</v>
      </c>
      <c r="X2031" s="14" t="s">
        <v>86</v>
      </c>
      <c r="Y2031" s="14" t="n">
        <v>9</v>
      </c>
      <c r="Z2031" s="14"/>
      <c r="AA2031" s="14" t="n">
        <v>0</v>
      </c>
      <c r="AB2031" s="14" t="s">
        <v>87</v>
      </c>
      <c r="AC2031" s="14" t="n">
        <v>79.2</v>
      </c>
      <c r="AD2031" s="14" t="n">
        <v>0</v>
      </c>
      <c r="AE2031" s="14" t="n">
        <v>2</v>
      </c>
      <c r="AF2031" s="14" t="s">
        <v>96</v>
      </c>
      <c r="AG2031" s="15" t="n">
        <v>42678</v>
      </c>
      <c r="AH2031" s="14" t="str">
        <f aca="false">B2031&amp;"|"&amp;C2031&amp;"|"&amp;D2031&amp;"|"&amp;E2031&amp;"|"&amp;F2031&amp;"|"&amp;G2031&amp;"|"&amp;H2031&amp;"|"&amp;I2031&amp;"|"&amp;J2031&amp;"|"&amp;K2031&amp;"|"&amp;L2031&amp;"|"&amp;M2031&amp;"|"&amp;N2031&amp;"|"&amp;O2031&amp;"|"&amp;P2031&amp;"|"&amp;Q2031&amp;"|"&amp;R2031&amp;"|"&amp;S2031&amp;"|"&amp;T2031&amp;"|"&amp;U2031&amp;"|"&amp;V2031&amp;"|"&amp;W2031&amp;"|"&amp;X2031&amp;"|"&amp;Y2031&amp;"|"&amp;Z2031&amp;"|"&amp;AA2031&amp;"|"&amp;AB2031&amp;"|"&amp;AC2031&amp;"|"&amp;AD2031&amp;"|"&amp;AE2031&amp;"|"&amp;AF2031&amp;"|"&amp;AG2031</f>
        <v>City Hotel|1|119|2016|November|45|4|0|2|1|0|0|SC|FRA|Online TA|TA/TO|0|0|0|A|A|0|No Deposit|9||0|Transient|79.2|0|2|Canceled|42678</v>
      </c>
      <c r="AI2031" s="14" t="str">
        <f aca="false">IF(COUNTIF($AH$4:$AH$2603,AH2031)&gt;1,"Duplicate","Unique")</f>
        <v>Unique</v>
      </c>
      <c r="AJ2031" s="14" t="str">
        <f aca="false">IF(COUNTBLANK(B2031:AG2031)&gt;0,"Missing ("&amp;COUNTBLANK(B2031:AG2031)&amp;")","Complete")</f>
        <v>Missing (1)</v>
      </c>
    </row>
    <row r="2032" customFormat="false" ht="15" hidden="false" customHeight="false" outlineLevel="0" collapsed="false">
      <c r="A2032" s="0" t="n">
        <v>2029</v>
      </c>
      <c r="B2032" s="0" t="s">
        <v>90</v>
      </c>
      <c r="C2032" s="0" t="n">
        <v>1</v>
      </c>
      <c r="D2032" s="0" t="n">
        <v>23</v>
      </c>
      <c r="E2032" s="0" t="n">
        <v>2016</v>
      </c>
      <c r="F2032" s="0" t="s">
        <v>135</v>
      </c>
      <c r="G2032" s="0" t="n">
        <v>26</v>
      </c>
      <c r="H2032" s="0" t="n">
        <v>23</v>
      </c>
      <c r="I2032" s="0" t="n">
        <v>0</v>
      </c>
      <c r="J2032" s="0" t="n">
        <v>1</v>
      </c>
      <c r="K2032" s="0" t="n">
        <v>2</v>
      </c>
      <c r="L2032" s="0" t="n">
        <v>0</v>
      </c>
      <c r="M2032" s="0" t="n">
        <v>0</v>
      </c>
      <c r="N2032" s="0" t="s">
        <v>107</v>
      </c>
      <c r="O2032" s="0" t="s">
        <v>115</v>
      </c>
      <c r="P2032" s="0" t="s">
        <v>93</v>
      </c>
      <c r="Q2032" s="0" t="s">
        <v>94</v>
      </c>
      <c r="R2032" s="0" t="n">
        <v>0</v>
      </c>
      <c r="S2032" s="0" t="n">
        <v>0</v>
      </c>
      <c r="T2032" s="0" t="n">
        <v>0</v>
      </c>
      <c r="U2032" s="0" t="s">
        <v>95</v>
      </c>
      <c r="V2032" s="0" t="s">
        <v>95</v>
      </c>
      <c r="W2032" s="0" t="n">
        <v>0</v>
      </c>
      <c r="X2032" s="0" t="s">
        <v>86</v>
      </c>
      <c r="Y2032" s="0" t="n">
        <v>9</v>
      </c>
      <c r="AA2032" s="0" t="n">
        <v>0</v>
      </c>
      <c r="AB2032" s="0" t="s">
        <v>87</v>
      </c>
      <c r="AC2032" s="0" t="n">
        <v>89</v>
      </c>
      <c r="AD2032" s="0" t="n">
        <v>0</v>
      </c>
      <c r="AE2032" s="0" t="n">
        <v>0</v>
      </c>
      <c r="AF2032" s="0" t="s">
        <v>96</v>
      </c>
      <c r="AG2032" s="13" t="n">
        <v>42523</v>
      </c>
      <c r="AH2032" s="0" t="str">
        <f aca="false">B2032&amp;"|"&amp;C2032&amp;"|"&amp;D2032&amp;"|"&amp;E2032&amp;"|"&amp;F2032&amp;"|"&amp;G2032&amp;"|"&amp;H2032&amp;"|"&amp;I2032&amp;"|"&amp;J2032&amp;"|"&amp;K2032&amp;"|"&amp;L2032&amp;"|"&amp;M2032&amp;"|"&amp;N2032&amp;"|"&amp;O2032&amp;"|"&amp;P2032&amp;"|"&amp;Q2032&amp;"|"&amp;R2032&amp;"|"&amp;S2032&amp;"|"&amp;T2032&amp;"|"&amp;U2032&amp;"|"&amp;V2032&amp;"|"&amp;W2032&amp;"|"&amp;X2032&amp;"|"&amp;Y2032&amp;"|"&amp;Z2032&amp;"|"&amp;AA2032&amp;"|"&amp;AB2032&amp;"|"&amp;AC2032&amp;"|"&amp;AD2032&amp;"|"&amp;AE2032&amp;"|"&amp;AF2032&amp;"|"&amp;AG2032</f>
        <v>City Hotel|1|23|2016|June|26|23|0|1|2|0|0|SC|ESP|Online TA|TA/TO|0|0|0|A|A|0|No Deposit|9||0|Transient|89|0|0|Canceled|42523</v>
      </c>
      <c r="AI2032" s="0" t="str">
        <f aca="false">IF(COUNTIF($AH$4:$AH$2603,AH2032)&gt;1,"Duplicate","Unique")</f>
        <v>Unique</v>
      </c>
      <c r="AJ2032" s="0" t="str">
        <f aca="false">IF(COUNTBLANK(B2032:AG2032)&gt;0,"Missing ("&amp;COUNTBLANK(B2032:AG2032)&amp;")","Complete")</f>
        <v>Missing (1)</v>
      </c>
    </row>
    <row r="2033" customFormat="false" ht="15" hidden="false" customHeight="false" outlineLevel="0" collapsed="false">
      <c r="A2033" s="14" t="n">
        <v>2030</v>
      </c>
      <c r="B2033" s="14" t="s">
        <v>90</v>
      </c>
      <c r="C2033" s="14" t="n">
        <v>0</v>
      </c>
      <c r="D2033" s="14" t="n">
        <v>1</v>
      </c>
      <c r="E2033" s="14" t="n">
        <v>2015</v>
      </c>
      <c r="F2033" s="14" t="s">
        <v>111</v>
      </c>
      <c r="G2033" s="14" t="n">
        <v>41</v>
      </c>
      <c r="H2033" s="14" t="n">
        <v>10</v>
      </c>
      <c r="I2033" s="14" t="n">
        <v>1</v>
      </c>
      <c r="J2033" s="14" t="n">
        <v>1</v>
      </c>
      <c r="K2033" s="14" t="n">
        <v>2</v>
      </c>
      <c r="L2033" s="14" t="n">
        <v>0</v>
      </c>
      <c r="M2033" s="14" t="n">
        <v>0</v>
      </c>
      <c r="N2033" s="14" t="s">
        <v>82</v>
      </c>
      <c r="O2033" s="14" t="s">
        <v>134</v>
      </c>
      <c r="P2033" s="14" t="s">
        <v>84</v>
      </c>
      <c r="Q2033" s="14" t="s">
        <v>84</v>
      </c>
      <c r="R2033" s="14" t="n">
        <v>0</v>
      </c>
      <c r="S2033" s="14" t="n">
        <v>0</v>
      </c>
      <c r="T2033" s="14" t="n">
        <v>0</v>
      </c>
      <c r="U2033" s="14" t="s">
        <v>95</v>
      </c>
      <c r="V2033" s="14" t="s">
        <v>136</v>
      </c>
      <c r="W2033" s="14" t="n">
        <v>0</v>
      </c>
      <c r="X2033" s="14" t="s">
        <v>86</v>
      </c>
      <c r="Y2033" s="14"/>
      <c r="Z2033" s="14"/>
      <c r="AA2033" s="14" t="n">
        <v>0</v>
      </c>
      <c r="AB2033" s="14" t="s">
        <v>87</v>
      </c>
      <c r="AC2033" s="14" t="n">
        <v>128</v>
      </c>
      <c r="AD2033" s="14" t="n">
        <v>0</v>
      </c>
      <c r="AE2033" s="14" t="n">
        <v>0</v>
      </c>
      <c r="AF2033" s="14" t="s">
        <v>88</v>
      </c>
      <c r="AG2033" s="15" t="n">
        <v>42289</v>
      </c>
      <c r="AH2033" s="14" t="str">
        <f aca="false">B2033&amp;"|"&amp;C2033&amp;"|"&amp;D2033&amp;"|"&amp;E2033&amp;"|"&amp;F2033&amp;"|"&amp;G2033&amp;"|"&amp;H2033&amp;"|"&amp;I2033&amp;"|"&amp;J2033&amp;"|"&amp;K2033&amp;"|"&amp;L2033&amp;"|"&amp;M2033&amp;"|"&amp;N2033&amp;"|"&amp;O2033&amp;"|"&amp;P2033&amp;"|"&amp;Q2033&amp;"|"&amp;R2033&amp;"|"&amp;S2033&amp;"|"&amp;T2033&amp;"|"&amp;U2033&amp;"|"&amp;V2033&amp;"|"&amp;W2033&amp;"|"&amp;X2033&amp;"|"&amp;Y2033&amp;"|"&amp;Z2033&amp;"|"&amp;AA2033&amp;"|"&amp;AB2033&amp;"|"&amp;AC2033&amp;"|"&amp;AD2033&amp;"|"&amp;AE2033&amp;"|"&amp;AF2033&amp;"|"&amp;AG2033</f>
        <v>City Hotel|0|1|2015|October|41|10|1|1|2|0|0|BB|AUT|Direct|Direct|0|0|0|A|G|0|No Deposit|||0|Transient|128|0|0|Check-Out|42289</v>
      </c>
      <c r="AI2033" s="14" t="str">
        <f aca="false">IF(COUNTIF($AH$4:$AH$2603,AH2033)&gt;1,"Duplicate","Unique")</f>
        <v>Unique</v>
      </c>
      <c r="AJ2033" s="14" t="str">
        <f aca="false">IF(COUNTBLANK(B2033:AG2033)&gt;0,"Missing ("&amp;COUNTBLANK(B2033:AG2033)&amp;")","Complete")</f>
        <v>Missing (2)</v>
      </c>
    </row>
    <row r="2034" customFormat="false" ht="15" hidden="false" customHeight="false" outlineLevel="0" collapsed="false">
      <c r="A2034" s="0" t="n">
        <v>2031</v>
      </c>
      <c r="B2034" s="0" t="s">
        <v>90</v>
      </c>
      <c r="C2034" s="0" t="n">
        <v>0</v>
      </c>
      <c r="D2034" s="0" t="n">
        <v>320</v>
      </c>
      <c r="E2034" s="0" t="n">
        <v>2016</v>
      </c>
      <c r="F2034" s="0" t="s">
        <v>119</v>
      </c>
      <c r="G2034" s="0" t="n">
        <v>34</v>
      </c>
      <c r="H2034" s="0" t="n">
        <v>18</v>
      </c>
      <c r="I2034" s="0" t="n">
        <v>0</v>
      </c>
      <c r="J2034" s="0" t="n">
        <v>2</v>
      </c>
      <c r="K2034" s="0" t="n">
        <v>2</v>
      </c>
      <c r="L2034" s="0" t="n">
        <v>0</v>
      </c>
      <c r="M2034" s="0" t="n">
        <v>0</v>
      </c>
      <c r="N2034" s="0" t="s">
        <v>112</v>
      </c>
      <c r="O2034" s="0" t="s">
        <v>108</v>
      </c>
      <c r="P2034" s="0" t="s">
        <v>99</v>
      </c>
      <c r="Q2034" s="0" t="s">
        <v>94</v>
      </c>
      <c r="R2034" s="0" t="n">
        <v>0</v>
      </c>
      <c r="S2034" s="0" t="n">
        <v>0</v>
      </c>
      <c r="T2034" s="0" t="n">
        <v>0</v>
      </c>
      <c r="U2034" s="0" t="s">
        <v>95</v>
      </c>
      <c r="V2034" s="0" t="s">
        <v>95</v>
      </c>
      <c r="W2034" s="0" t="n">
        <v>0</v>
      </c>
      <c r="X2034" s="0" t="s">
        <v>86</v>
      </c>
      <c r="Y2034" s="0" t="n">
        <v>6</v>
      </c>
      <c r="AA2034" s="0" t="n">
        <v>0</v>
      </c>
      <c r="AB2034" s="0" t="s">
        <v>101</v>
      </c>
      <c r="AC2034" s="0" t="n">
        <v>115</v>
      </c>
      <c r="AD2034" s="0" t="n">
        <v>0</v>
      </c>
      <c r="AE2034" s="0" t="n">
        <v>1</v>
      </c>
      <c r="AF2034" s="0" t="s">
        <v>88</v>
      </c>
      <c r="AG2034" s="13" t="n">
        <v>42602</v>
      </c>
      <c r="AH2034" s="0" t="str">
        <f aca="false">B2034&amp;"|"&amp;C2034&amp;"|"&amp;D2034&amp;"|"&amp;E2034&amp;"|"&amp;F2034&amp;"|"&amp;G2034&amp;"|"&amp;H2034&amp;"|"&amp;I2034&amp;"|"&amp;J2034&amp;"|"&amp;K2034&amp;"|"&amp;L2034&amp;"|"&amp;M2034&amp;"|"&amp;N2034&amp;"|"&amp;O2034&amp;"|"&amp;P2034&amp;"|"&amp;Q2034&amp;"|"&amp;R2034&amp;"|"&amp;S2034&amp;"|"&amp;T2034&amp;"|"&amp;U2034&amp;"|"&amp;V2034&amp;"|"&amp;W2034&amp;"|"&amp;X2034&amp;"|"&amp;Y2034&amp;"|"&amp;Z2034&amp;"|"&amp;AA2034&amp;"|"&amp;AB2034&amp;"|"&amp;AC2034&amp;"|"&amp;AD2034&amp;"|"&amp;AE2034&amp;"|"&amp;AF2034&amp;"|"&amp;AG2034</f>
        <v>City Hotel|0|320|2016|August|34|18|0|2|2|0|0|HB|DEU|Offline TA/TO|TA/TO|0|0|0|A|A|0|No Deposit|6||0|Transient-Party|115|0|1|Check-Out|42602</v>
      </c>
      <c r="AI2034" s="0" t="str">
        <f aca="false">IF(COUNTIF($AH$4:$AH$2603,AH2034)&gt;1,"Duplicate","Unique")</f>
        <v>Duplicate</v>
      </c>
      <c r="AJ2034" s="0" t="str">
        <f aca="false">IF(COUNTBLANK(B2034:AG2034)&gt;0,"Missing ("&amp;COUNTBLANK(B2034:AG2034)&amp;")","Complete")</f>
        <v>Missing (1)</v>
      </c>
    </row>
    <row r="2035" customFormat="false" ht="15" hidden="false" customHeight="false" outlineLevel="0" collapsed="false">
      <c r="A2035" s="14" t="n">
        <v>2032</v>
      </c>
      <c r="B2035" s="14" t="s">
        <v>80</v>
      </c>
      <c r="C2035" s="14" t="n">
        <v>1</v>
      </c>
      <c r="D2035" s="14" t="n">
        <v>264</v>
      </c>
      <c r="E2035" s="14" t="n">
        <v>2016</v>
      </c>
      <c r="F2035" s="14" t="s">
        <v>135</v>
      </c>
      <c r="G2035" s="14" t="n">
        <v>23</v>
      </c>
      <c r="H2035" s="14" t="n">
        <v>4</v>
      </c>
      <c r="I2035" s="14" t="n">
        <v>1</v>
      </c>
      <c r="J2035" s="14" t="n">
        <v>1</v>
      </c>
      <c r="K2035" s="14" t="n">
        <v>2</v>
      </c>
      <c r="L2035" s="14" t="n">
        <v>0</v>
      </c>
      <c r="M2035" s="14" t="n">
        <v>0</v>
      </c>
      <c r="N2035" s="14" t="s">
        <v>82</v>
      </c>
      <c r="O2035" s="14" t="s">
        <v>92</v>
      </c>
      <c r="P2035" s="14" t="s">
        <v>93</v>
      </c>
      <c r="Q2035" s="14" t="s">
        <v>94</v>
      </c>
      <c r="R2035" s="14" t="n">
        <v>0</v>
      </c>
      <c r="S2035" s="14" t="n">
        <v>0</v>
      </c>
      <c r="T2035" s="14" t="n">
        <v>0</v>
      </c>
      <c r="U2035" s="14" t="s">
        <v>95</v>
      </c>
      <c r="V2035" s="14" t="s">
        <v>95</v>
      </c>
      <c r="W2035" s="14" t="n">
        <v>0</v>
      </c>
      <c r="X2035" s="14" t="s">
        <v>86</v>
      </c>
      <c r="Y2035" s="14" t="n">
        <v>240</v>
      </c>
      <c r="Z2035" s="14"/>
      <c r="AA2035" s="14" t="n">
        <v>0</v>
      </c>
      <c r="AB2035" s="14" t="s">
        <v>87</v>
      </c>
      <c r="AC2035" s="14" t="n">
        <v>100.8</v>
      </c>
      <c r="AD2035" s="14" t="n">
        <v>0</v>
      </c>
      <c r="AE2035" s="14" t="n">
        <v>3</v>
      </c>
      <c r="AF2035" s="14" t="s">
        <v>96</v>
      </c>
      <c r="AG2035" s="15" t="n">
        <v>42325</v>
      </c>
      <c r="AH2035" s="14" t="str">
        <f aca="false">B2035&amp;"|"&amp;C2035&amp;"|"&amp;D2035&amp;"|"&amp;E2035&amp;"|"&amp;F2035&amp;"|"&amp;G2035&amp;"|"&amp;H2035&amp;"|"&amp;I2035&amp;"|"&amp;J2035&amp;"|"&amp;K2035&amp;"|"&amp;L2035&amp;"|"&amp;M2035&amp;"|"&amp;N2035&amp;"|"&amp;O2035&amp;"|"&amp;P2035&amp;"|"&amp;Q2035&amp;"|"&amp;R2035&amp;"|"&amp;S2035&amp;"|"&amp;T2035&amp;"|"&amp;U2035&amp;"|"&amp;V2035&amp;"|"&amp;W2035&amp;"|"&amp;X2035&amp;"|"&amp;Y2035&amp;"|"&amp;Z2035&amp;"|"&amp;AA2035&amp;"|"&amp;AB2035&amp;"|"&amp;AC2035&amp;"|"&amp;AD2035&amp;"|"&amp;AE2035&amp;"|"&amp;AF2035&amp;"|"&amp;AG2035</f>
        <v>Resort Hotel|1|264|2016|June|23|4|1|1|2|0|0|BB|PRT|Online TA|TA/TO|0|0|0|A|A|0|No Deposit|240||0|Transient|100.8|0|3|Canceled|42325</v>
      </c>
      <c r="AI2035" s="14" t="str">
        <f aca="false">IF(COUNTIF($AH$4:$AH$2603,AH2035)&gt;1,"Duplicate","Unique")</f>
        <v>Unique</v>
      </c>
      <c r="AJ2035" s="14" t="str">
        <f aca="false">IF(COUNTBLANK(B2035:AG2035)&gt;0,"Missing ("&amp;COUNTBLANK(B2035:AG2035)&amp;")","Complete")</f>
        <v>Missing (1)</v>
      </c>
    </row>
    <row r="2036" customFormat="false" ht="15" hidden="false" customHeight="false" outlineLevel="0" collapsed="false">
      <c r="A2036" s="0" t="n">
        <v>2033</v>
      </c>
      <c r="B2036" s="0" t="s">
        <v>80</v>
      </c>
      <c r="C2036" s="0" t="n">
        <v>1</v>
      </c>
      <c r="D2036" s="0" t="n">
        <v>3</v>
      </c>
      <c r="E2036" s="0" t="n">
        <v>2016</v>
      </c>
      <c r="F2036" s="0" t="s">
        <v>118</v>
      </c>
      <c r="G2036" s="0" t="n">
        <v>6</v>
      </c>
      <c r="H2036" s="0" t="n">
        <v>1</v>
      </c>
      <c r="I2036" s="0" t="n">
        <v>1</v>
      </c>
      <c r="J2036" s="0" t="n">
        <v>0</v>
      </c>
      <c r="K2036" s="0" t="n">
        <v>1</v>
      </c>
      <c r="L2036" s="0" t="n">
        <v>0</v>
      </c>
      <c r="M2036" s="0" t="n">
        <v>0</v>
      </c>
      <c r="N2036" s="0" t="s">
        <v>82</v>
      </c>
      <c r="O2036" s="0" t="s">
        <v>92</v>
      </c>
      <c r="P2036" s="0" t="s">
        <v>128</v>
      </c>
      <c r="Q2036" s="0" t="s">
        <v>128</v>
      </c>
      <c r="R2036" s="0" t="n">
        <v>0</v>
      </c>
      <c r="S2036" s="0" t="n">
        <v>0</v>
      </c>
      <c r="T2036" s="0" t="n">
        <v>0</v>
      </c>
      <c r="U2036" s="0" t="s">
        <v>95</v>
      </c>
      <c r="V2036" s="0" t="s">
        <v>109</v>
      </c>
      <c r="W2036" s="0" t="n">
        <v>0</v>
      </c>
      <c r="X2036" s="0" t="s">
        <v>86</v>
      </c>
      <c r="Z2036" s="0" t="n">
        <v>286</v>
      </c>
      <c r="AA2036" s="0" t="n">
        <v>0</v>
      </c>
      <c r="AB2036" s="0" t="s">
        <v>101</v>
      </c>
      <c r="AC2036" s="0" t="n">
        <v>39</v>
      </c>
      <c r="AD2036" s="0" t="n">
        <v>0</v>
      </c>
      <c r="AE2036" s="0" t="n">
        <v>0</v>
      </c>
      <c r="AF2036" s="0" t="s">
        <v>96</v>
      </c>
      <c r="AG2036" s="13" t="n">
        <v>42401</v>
      </c>
      <c r="AH2036" s="0" t="str">
        <f aca="false">B2036&amp;"|"&amp;C2036&amp;"|"&amp;D2036&amp;"|"&amp;E2036&amp;"|"&amp;F2036&amp;"|"&amp;G2036&amp;"|"&amp;H2036&amp;"|"&amp;I2036&amp;"|"&amp;J2036&amp;"|"&amp;K2036&amp;"|"&amp;L2036&amp;"|"&amp;M2036&amp;"|"&amp;N2036&amp;"|"&amp;O2036&amp;"|"&amp;P2036&amp;"|"&amp;Q2036&amp;"|"&amp;R2036&amp;"|"&amp;S2036&amp;"|"&amp;T2036&amp;"|"&amp;U2036&amp;"|"&amp;V2036&amp;"|"&amp;W2036&amp;"|"&amp;X2036&amp;"|"&amp;Y2036&amp;"|"&amp;Z2036&amp;"|"&amp;AA2036&amp;"|"&amp;AB2036&amp;"|"&amp;AC2036&amp;"|"&amp;AD2036&amp;"|"&amp;AE2036&amp;"|"&amp;AF2036&amp;"|"&amp;AG2036</f>
        <v>Resort Hotel|1|3|2016|February|6|1|1|0|1|0|0|BB|PRT|Corporate|Corporate|0|0|0|A|D|0|No Deposit||286|0|Transient-Party|39|0|0|Canceled|42401</v>
      </c>
      <c r="AI2036" s="0" t="str">
        <f aca="false">IF(COUNTIF($AH$4:$AH$2603,AH2036)&gt;1,"Duplicate","Unique")</f>
        <v>Unique</v>
      </c>
      <c r="AJ2036" s="0" t="str">
        <f aca="false">IF(COUNTBLANK(B2036:AG2036)&gt;0,"Missing ("&amp;COUNTBLANK(B2036:AG2036)&amp;")","Complete")</f>
        <v>Missing (1)</v>
      </c>
    </row>
    <row r="2037" customFormat="false" ht="15" hidden="false" customHeight="false" outlineLevel="0" collapsed="false">
      <c r="A2037" s="14" t="n">
        <v>2034</v>
      </c>
      <c r="B2037" s="14" t="s">
        <v>80</v>
      </c>
      <c r="C2037" s="14" t="n">
        <v>1</v>
      </c>
      <c r="D2037" s="14" t="n">
        <v>44</v>
      </c>
      <c r="E2037" s="14" t="n">
        <v>2015</v>
      </c>
      <c r="F2037" s="14" t="s">
        <v>91</v>
      </c>
      <c r="G2037" s="14" t="n">
        <v>30</v>
      </c>
      <c r="H2037" s="14" t="n">
        <v>22</v>
      </c>
      <c r="I2037" s="14" t="n">
        <v>0</v>
      </c>
      <c r="J2037" s="14" t="n">
        <v>4</v>
      </c>
      <c r="K2037" s="14" t="n">
        <v>2</v>
      </c>
      <c r="L2037" s="14" t="n">
        <v>0</v>
      </c>
      <c r="M2037" s="14" t="n">
        <v>0</v>
      </c>
      <c r="N2037" s="14" t="s">
        <v>82</v>
      </c>
      <c r="O2037" s="14" t="s">
        <v>92</v>
      </c>
      <c r="P2037" s="14" t="s">
        <v>93</v>
      </c>
      <c r="Q2037" s="14" t="s">
        <v>94</v>
      </c>
      <c r="R2037" s="14" t="n">
        <v>0</v>
      </c>
      <c r="S2037" s="14" t="n">
        <v>0</v>
      </c>
      <c r="T2037" s="14" t="n">
        <v>0</v>
      </c>
      <c r="U2037" s="14" t="s">
        <v>109</v>
      </c>
      <c r="V2037" s="14" t="s">
        <v>109</v>
      </c>
      <c r="W2037" s="14" t="n">
        <v>0</v>
      </c>
      <c r="X2037" s="14" t="s">
        <v>86</v>
      </c>
      <c r="Y2037" s="14" t="n">
        <v>240</v>
      </c>
      <c r="Z2037" s="14"/>
      <c r="AA2037" s="14" t="n">
        <v>0</v>
      </c>
      <c r="AB2037" s="14" t="s">
        <v>87</v>
      </c>
      <c r="AC2037" s="14" t="n">
        <v>135</v>
      </c>
      <c r="AD2037" s="14" t="n">
        <v>0</v>
      </c>
      <c r="AE2037" s="14" t="n">
        <v>1</v>
      </c>
      <c r="AF2037" s="14" t="s">
        <v>96</v>
      </c>
      <c r="AG2037" s="15" t="n">
        <v>42164</v>
      </c>
      <c r="AH2037" s="14" t="str">
        <f aca="false">B2037&amp;"|"&amp;C2037&amp;"|"&amp;D2037&amp;"|"&amp;E2037&amp;"|"&amp;F2037&amp;"|"&amp;G2037&amp;"|"&amp;H2037&amp;"|"&amp;I2037&amp;"|"&amp;J2037&amp;"|"&amp;K2037&amp;"|"&amp;L2037&amp;"|"&amp;M2037&amp;"|"&amp;N2037&amp;"|"&amp;O2037&amp;"|"&amp;P2037&amp;"|"&amp;Q2037&amp;"|"&amp;R2037&amp;"|"&amp;S2037&amp;"|"&amp;T2037&amp;"|"&amp;U2037&amp;"|"&amp;V2037&amp;"|"&amp;W2037&amp;"|"&amp;X2037&amp;"|"&amp;Y2037&amp;"|"&amp;Z2037&amp;"|"&amp;AA2037&amp;"|"&amp;AB2037&amp;"|"&amp;AC2037&amp;"|"&amp;AD2037&amp;"|"&amp;AE2037&amp;"|"&amp;AF2037&amp;"|"&amp;AG2037</f>
        <v>Resort Hotel|1|44|2015|July|30|22|0|4|2|0|0|BB|PRT|Online TA|TA/TO|0|0|0|D|D|0|No Deposit|240||0|Transient|135|0|1|Canceled|42164</v>
      </c>
      <c r="AI2037" s="14" t="str">
        <f aca="false">IF(COUNTIF($AH$4:$AH$2603,AH2037)&gt;1,"Duplicate","Unique")</f>
        <v>Unique</v>
      </c>
      <c r="AJ2037" s="14" t="str">
        <f aca="false">IF(COUNTBLANK(B2037:AG2037)&gt;0,"Missing ("&amp;COUNTBLANK(B2037:AG2037)&amp;")","Complete")</f>
        <v>Missing (1)</v>
      </c>
    </row>
    <row r="2038" customFormat="false" ht="15" hidden="false" customHeight="false" outlineLevel="0" collapsed="false">
      <c r="A2038" s="0" t="n">
        <v>2035</v>
      </c>
      <c r="B2038" s="0" t="s">
        <v>90</v>
      </c>
      <c r="C2038" s="0" t="n">
        <v>0</v>
      </c>
      <c r="D2038" s="0" t="n">
        <v>208</v>
      </c>
      <c r="E2038" s="0" t="n">
        <v>2017</v>
      </c>
      <c r="F2038" s="0" t="s">
        <v>119</v>
      </c>
      <c r="G2038" s="0" t="n">
        <v>33</v>
      </c>
      <c r="H2038" s="0" t="n">
        <v>14</v>
      </c>
      <c r="I2038" s="0" t="n">
        <v>1</v>
      </c>
      <c r="J2038" s="0" t="n">
        <v>2</v>
      </c>
      <c r="K2038" s="0" t="n">
        <v>2</v>
      </c>
      <c r="L2038" s="0" t="n">
        <v>2</v>
      </c>
      <c r="M2038" s="0" t="n">
        <v>0</v>
      </c>
      <c r="N2038" s="0" t="s">
        <v>112</v>
      </c>
      <c r="O2038" s="0" t="s">
        <v>115</v>
      </c>
      <c r="P2038" s="0" t="s">
        <v>84</v>
      </c>
      <c r="Q2038" s="0" t="s">
        <v>84</v>
      </c>
      <c r="R2038" s="0" t="n">
        <v>0</v>
      </c>
      <c r="S2038" s="0" t="n">
        <v>0</v>
      </c>
      <c r="T2038" s="0" t="n">
        <v>0</v>
      </c>
      <c r="U2038" s="0" t="s">
        <v>124</v>
      </c>
      <c r="V2038" s="0" t="s">
        <v>124</v>
      </c>
      <c r="W2038" s="0" t="n">
        <v>0</v>
      </c>
      <c r="X2038" s="0" t="s">
        <v>86</v>
      </c>
      <c r="Y2038" s="0" t="n">
        <v>14</v>
      </c>
      <c r="AA2038" s="0" t="n">
        <v>0</v>
      </c>
      <c r="AB2038" s="0" t="s">
        <v>87</v>
      </c>
      <c r="AC2038" s="0" t="n">
        <v>249</v>
      </c>
      <c r="AD2038" s="0" t="n">
        <v>0</v>
      </c>
      <c r="AE2038" s="0" t="n">
        <v>0</v>
      </c>
      <c r="AF2038" s="0" t="s">
        <v>88</v>
      </c>
      <c r="AG2038" s="13" t="n">
        <v>42964</v>
      </c>
      <c r="AH2038" s="0" t="str">
        <f aca="false">B2038&amp;"|"&amp;C2038&amp;"|"&amp;D2038&amp;"|"&amp;E2038&amp;"|"&amp;F2038&amp;"|"&amp;G2038&amp;"|"&amp;H2038&amp;"|"&amp;I2038&amp;"|"&amp;J2038&amp;"|"&amp;K2038&amp;"|"&amp;L2038&amp;"|"&amp;M2038&amp;"|"&amp;N2038&amp;"|"&amp;O2038&amp;"|"&amp;P2038&amp;"|"&amp;Q2038&amp;"|"&amp;R2038&amp;"|"&amp;S2038&amp;"|"&amp;T2038&amp;"|"&amp;U2038&amp;"|"&amp;V2038&amp;"|"&amp;W2038&amp;"|"&amp;X2038&amp;"|"&amp;Y2038&amp;"|"&amp;Z2038&amp;"|"&amp;AA2038&amp;"|"&amp;AB2038&amp;"|"&amp;AC2038&amp;"|"&amp;AD2038&amp;"|"&amp;AE2038&amp;"|"&amp;AF2038&amp;"|"&amp;AG2038</f>
        <v>City Hotel|0|208|2017|August|33|14|1|2|2|2|0|HB|ESP|Direct|Direct|0|0|0|E|E|0|No Deposit|14||0|Transient|249|0|0|Check-Out|42964</v>
      </c>
      <c r="AI2038" s="0" t="str">
        <f aca="false">IF(COUNTIF($AH$4:$AH$2603,AH2038)&gt;1,"Duplicate","Unique")</f>
        <v>Unique</v>
      </c>
      <c r="AJ2038" s="0" t="str">
        <f aca="false">IF(COUNTBLANK(B2038:AG2038)&gt;0,"Missing ("&amp;COUNTBLANK(B2038:AG2038)&amp;")","Complete")</f>
        <v>Missing (1)</v>
      </c>
    </row>
    <row r="2039" customFormat="false" ht="15" hidden="false" customHeight="false" outlineLevel="0" collapsed="false">
      <c r="A2039" s="14" t="n">
        <v>2036</v>
      </c>
      <c r="B2039" s="14" t="s">
        <v>80</v>
      </c>
      <c r="C2039" s="14" t="n">
        <v>0</v>
      </c>
      <c r="D2039" s="14" t="n">
        <v>0</v>
      </c>
      <c r="E2039" s="14" t="n">
        <v>2017</v>
      </c>
      <c r="F2039" s="14" t="s">
        <v>126</v>
      </c>
      <c r="G2039" s="14" t="n">
        <v>2</v>
      </c>
      <c r="H2039" s="14" t="n">
        <v>12</v>
      </c>
      <c r="I2039" s="14" t="n">
        <v>0</v>
      </c>
      <c r="J2039" s="14" t="n">
        <v>1</v>
      </c>
      <c r="K2039" s="14" t="n">
        <v>2</v>
      </c>
      <c r="L2039" s="14" t="n">
        <v>0</v>
      </c>
      <c r="M2039" s="14" t="n">
        <v>0</v>
      </c>
      <c r="N2039" s="14" t="s">
        <v>82</v>
      </c>
      <c r="O2039" s="14" t="s">
        <v>115</v>
      </c>
      <c r="P2039" s="14" t="s">
        <v>93</v>
      </c>
      <c r="Q2039" s="14" t="s">
        <v>94</v>
      </c>
      <c r="R2039" s="14" t="n">
        <v>0</v>
      </c>
      <c r="S2039" s="14" t="n">
        <v>0</v>
      </c>
      <c r="T2039" s="14" t="n">
        <v>0</v>
      </c>
      <c r="U2039" s="14" t="s">
        <v>95</v>
      </c>
      <c r="V2039" s="14" t="s">
        <v>109</v>
      </c>
      <c r="W2039" s="14" t="n">
        <v>0</v>
      </c>
      <c r="X2039" s="14" t="s">
        <v>86</v>
      </c>
      <c r="Y2039" s="14" t="n">
        <v>241</v>
      </c>
      <c r="Z2039" s="14"/>
      <c r="AA2039" s="14" t="n">
        <v>0</v>
      </c>
      <c r="AB2039" s="14" t="s">
        <v>87</v>
      </c>
      <c r="AC2039" s="14" t="n">
        <v>35.11</v>
      </c>
      <c r="AD2039" s="14" t="n">
        <v>0</v>
      </c>
      <c r="AE2039" s="14" t="n">
        <v>1</v>
      </c>
      <c r="AF2039" s="14" t="s">
        <v>88</v>
      </c>
      <c r="AG2039" s="15" t="n">
        <v>42748</v>
      </c>
      <c r="AH2039" s="14" t="str">
        <f aca="false">B2039&amp;"|"&amp;C2039&amp;"|"&amp;D2039&amp;"|"&amp;E2039&amp;"|"&amp;F2039&amp;"|"&amp;G2039&amp;"|"&amp;H2039&amp;"|"&amp;I2039&amp;"|"&amp;J2039&amp;"|"&amp;K2039&amp;"|"&amp;L2039&amp;"|"&amp;M2039&amp;"|"&amp;N2039&amp;"|"&amp;O2039&amp;"|"&amp;P2039&amp;"|"&amp;Q2039&amp;"|"&amp;R2039&amp;"|"&amp;S2039&amp;"|"&amp;T2039&amp;"|"&amp;U2039&amp;"|"&amp;V2039&amp;"|"&amp;W2039&amp;"|"&amp;X2039&amp;"|"&amp;Y2039&amp;"|"&amp;Z2039&amp;"|"&amp;AA2039&amp;"|"&amp;AB2039&amp;"|"&amp;AC2039&amp;"|"&amp;AD2039&amp;"|"&amp;AE2039&amp;"|"&amp;AF2039&amp;"|"&amp;AG2039</f>
        <v>Resort Hotel|0|0|2017|January|2|12|0|1|2|0|0|BB|ESP|Online TA|TA/TO|0|0|0|A|D|0|No Deposit|241||0|Transient|35.11|0|1|Check-Out|42748</v>
      </c>
      <c r="AI2039" s="14" t="str">
        <f aca="false">IF(COUNTIF($AH$4:$AH$2603,AH2039)&gt;1,"Duplicate","Unique")</f>
        <v>Unique</v>
      </c>
      <c r="AJ2039" s="14" t="str">
        <f aca="false">IF(COUNTBLANK(B2039:AG2039)&gt;0,"Missing ("&amp;COUNTBLANK(B2039:AG2039)&amp;")","Complete")</f>
        <v>Missing (1)</v>
      </c>
    </row>
    <row r="2040" customFormat="false" ht="15" hidden="false" customHeight="false" outlineLevel="0" collapsed="false">
      <c r="A2040" s="0" t="n">
        <v>2037</v>
      </c>
      <c r="B2040" s="0" t="s">
        <v>90</v>
      </c>
      <c r="C2040" s="0" t="n">
        <v>0</v>
      </c>
      <c r="D2040" s="0" t="n">
        <v>29</v>
      </c>
      <c r="E2040" s="0" t="n">
        <v>2016</v>
      </c>
      <c r="F2040" s="0" t="s">
        <v>111</v>
      </c>
      <c r="G2040" s="0" t="n">
        <v>43</v>
      </c>
      <c r="H2040" s="0" t="n">
        <v>16</v>
      </c>
      <c r="I2040" s="0" t="n">
        <v>1</v>
      </c>
      <c r="J2040" s="0" t="n">
        <v>0</v>
      </c>
      <c r="K2040" s="0" t="n">
        <v>2</v>
      </c>
      <c r="L2040" s="0" t="n">
        <v>0</v>
      </c>
      <c r="M2040" s="0" t="n">
        <v>0</v>
      </c>
      <c r="N2040" s="0" t="s">
        <v>107</v>
      </c>
      <c r="O2040" s="0" t="s">
        <v>158</v>
      </c>
      <c r="P2040" s="0" t="s">
        <v>93</v>
      </c>
      <c r="Q2040" s="0" t="s">
        <v>94</v>
      </c>
      <c r="R2040" s="0" t="n">
        <v>0</v>
      </c>
      <c r="S2040" s="0" t="n">
        <v>0</v>
      </c>
      <c r="T2040" s="0" t="n">
        <v>0</v>
      </c>
      <c r="U2040" s="0" t="s">
        <v>95</v>
      </c>
      <c r="V2040" s="0" t="s">
        <v>95</v>
      </c>
      <c r="W2040" s="0" t="n">
        <v>0</v>
      </c>
      <c r="X2040" s="0" t="s">
        <v>86</v>
      </c>
      <c r="Y2040" s="0" t="n">
        <v>9</v>
      </c>
      <c r="AA2040" s="0" t="n">
        <v>0</v>
      </c>
      <c r="AB2040" s="0" t="s">
        <v>87</v>
      </c>
      <c r="AC2040" s="0" t="n">
        <v>119</v>
      </c>
      <c r="AD2040" s="0" t="n">
        <v>0</v>
      </c>
      <c r="AE2040" s="0" t="n">
        <v>1</v>
      </c>
      <c r="AF2040" s="0" t="s">
        <v>88</v>
      </c>
      <c r="AG2040" s="13" t="n">
        <v>42660</v>
      </c>
      <c r="AH2040" s="0" t="str">
        <f aca="false">B2040&amp;"|"&amp;C2040&amp;"|"&amp;D2040&amp;"|"&amp;E2040&amp;"|"&amp;F2040&amp;"|"&amp;G2040&amp;"|"&amp;H2040&amp;"|"&amp;I2040&amp;"|"&amp;J2040&amp;"|"&amp;K2040&amp;"|"&amp;L2040&amp;"|"&amp;M2040&amp;"|"&amp;N2040&amp;"|"&amp;O2040&amp;"|"&amp;P2040&amp;"|"&amp;Q2040&amp;"|"&amp;R2040&amp;"|"&amp;S2040&amp;"|"&amp;T2040&amp;"|"&amp;U2040&amp;"|"&amp;V2040&amp;"|"&amp;W2040&amp;"|"&amp;X2040&amp;"|"&amp;Y2040&amp;"|"&amp;Z2040&amp;"|"&amp;AA2040&amp;"|"&amp;AB2040&amp;"|"&amp;AC2040&amp;"|"&amp;AD2040&amp;"|"&amp;AE2040&amp;"|"&amp;AF2040&amp;"|"&amp;AG2040</f>
        <v>City Hotel|0|29|2016|October|43|16|1|0|2|0|0|SC|ITA|Online TA|TA/TO|0|0|0|A|A|0|No Deposit|9||0|Transient|119|0|1|Check-Out|42660</v>
      </c>
      <c r="AI2040" s="0" t="str">
        <f aca="false">IF(COUNTIF($AH$4:$AH$2603,AH2040)&gt;1,"Duplicate","Unique")</f>
        <v>Unique</v>
      </c>
      <c r="AJ2040" s="0" t="str">
        <f aca="false">IF(COUNTBLANK(B2040:AG2040)&gt;0,"Missing ("&amp;COUNTBLANK(B2040:AG2040)&amp;")","Complete")</f>
        <v>Missing (1)</v>
      </c>
    </row>
    <row r="2041" customFormat="false" ht="15" hidden="false" customHeight="false" outlineLevel="0" collapsed="false">
      <c r="A2041" s="14" t="n">
        <v>2038</v>
      </c>
      <c r="B2041" s="14" t="s">
        <v>90</v>
      </c>
      <c r="C2041" s="14" t="n">
        <v>1</v>
      </c>
      <c r="D2041" s="14" t="n">
        <v>50</v>
      </c>
      <c r="E2041" s="14" t="n">
        <v>2016</v>
      </c>
      <c r="F2041" s="14" t="s">
        <v>103</v>
      </c>
      <c r="G2041" s="14" t="n">
        <v>14</v>
      </c>
      <c r="H2041" s="14" t="n">
        <v>31</v>
      </c>
      <c r="I2041" s="14" t="n">
        <v>1</v>
      </c>
      <c r="J2041" s="14" t="n">
        <v>3</v>
      </c>
      <c r="K2041" s="14" t="n">
        <v>2</v>
      </c>
      <c r="L2041" s="14" t="n">
        <v>0</v>
      </c>
      <c r="M2041" s="14" t="n">
        <v>0</v>
      </c>
      <c r="N2041" s="14" t="s">
        <v>82</v>
      </c>
      <c r="O2041" s="14" t="s">
        <v>92</v>
      </c>
      <c r="P2041" s="14" t="s">
        <v>116</v>
      </c>
      <c r="Q2041" s="14" t="s">
        <v>94</v>
      </c>
      <c r="R2041" s="14" t="n">
        <v>0</v>
      </c>
      <c r="S2041" s="14" t="n">
        <v>0</v>
      </c>
      <c r="T2041" s="14" t="n">
        <v>0</v>
      </c>
      <c r="U2041" s="14" t="s">
        <v>95</v>
      </c>
      <c r="V2041" s="14" t="s">
        <v>95</v>
      </c>
      <c r="W2041" s="14" t="n">
        <v>0</v>
      </c>
      <c r="X2041" s="14" t="s">
        <v>86</v>
      </c>
      <c r="Y2041" s="14" t="n">
        <v>1</v>
      </c>
      <c r="Z2041" s="14"/>
      <c r="AA2041" s="14" t="n">
        <v>0</v>
      </c>
      <c r="AB2041" s="14" t="s">
        <v>101</v>
      </c>
      <c r="AC2041" s="14" t="n">
        <v>65</v>
      </c>
      <c r="AD2041" s="14" t="n">
        <v>0</v>
      </c>
      <c r="AE2041" s="14" t="n">
        <v>0</v>
      </c>
      <c r="AF2041" s="14" t="s">
        <v>96</v>
      </c>
      <c r="AG2041" s="15" t="n">
        <v>42440</v>
      </c>
      <c r="AH2041" s="14" t="str">
        <f aca="false">B2041&amp;"|"&amp;C2041&amp;"|"&amp;D2041&amp;"|"&amp;E2041&amp;"|"&amp;F2041&amp;"|"&amp;G2041&amp;"|"&amp;H2041&amp;"|"&amp;I2041&amp;"|"&amp;J2041&amp;"|"&amp;K2041&amp;"|"&amp;L2041&amp;"|"&amp;M2041&amp;"|"&amp;N2041&amp;"|"&amp;O2041&amp;"|"&amp;P2041&amp;"|"&amp;Q2041&amp;"|"&amp;R2041&amp;"|"&amp;S2041&amp;"|"&amp;T2041&amp;"|"&amp;U2041&amp;"|"&amp;V2041&amp;"|"&amp;W2041&amp;"|"&amp;X2041&amp;"|"&amp;Y2041&amp;"|"&amp;Z2041&amp;"|"&amp;AA2041&amp;"|"&amp;AB2041&amp;"|"&amp;AC2041&amp;"|"&amp;AD2041&amp;"|"&amp;AE2041&amp;"|"&amp;AF2041&amp;"|"&amp;AG2041</f>
        <v>City Hotel|1|50|2016|March|14|31|1|3|2|0|0|BB|PRT|Groups|TA/TO|0|0|0|A|A|0|No Deposit|1||0|Transient-Party|65|0|0|Canceled|42440</v>
      </c>
      <c r="AI2041" s="14" t="str">
        <f aca="false">IF(COUNTIF($AH$4:$AH$2603,AH2041)&gt;1,"Duplicate","Unique")</f>
        <v>Unique</v>
      </c>
      <c r="AJ2041" s="14" t="str">
        <f aca="false">IF(COUNTBLANK(B2041:AG2041)&gt;0,"Missing ("&amp;COUNTBLANK(B2041:AG2041)&amp;")","Complete")</f>
        <v>Missing (1)</v>
      </c>
    </row>
    <row r="2042" customFormat="false" ht="15" hidden="false" customHeight="false" outlineLevel="0" collapsed="false">
      <c r="A2042" s="0" t="n">
        <v>2039</v>
      </c>
      <c r="B2042" s="0" t="s">
        <v>90</v>
      </c>
      <c r="C2042" s="0" t="n">
        <v>0</v>
      </c>
      <c r="D2042" s="0" t="n">
        <v>49</v>
      </c>
      <c r="E2042" s="0" t="n">
        <v>2015</v>
      </c>
      <c r="F2042" s="0" t="s">
        <v>113</v>
      </c>
      <c r="G2042" s="0" t="n">
        <v>46</v>
      </c>
      <c r="H2042" s="0" t="n">
        <v>9</v>
      </c>
      <c r="I2042" s="0" t="n">
        <v>1</v>
      </c>
      <c r="J2042" s="0" t="n">
        <v>2</v>
      </c>
      <c r="K2042" s="0" t="n">
        <v>2</v>
      </c>
      <c r="L2042" s="0" t="n">
        <v>0</v>
      </c>
      <c r="M2042" s="0" t="n">
        <v>0</v>
      </c>
      <c r="N2042" s="0" t="s">
        <v>82</v>
      </c>
      <c r="O2042" s="0" t="s">
        <v>122</v>
      </c>
      <c r="P2042" s="0" t="s">
        <v>99</v>
      </c>
      <c r="Q2042" s="0" t="s">
        <v>94</v>
      </c>
      <c r="R2042" s="0" t="n">
        <v>0</v>
      </c>
      <c r="S2042" s="0" t="n">
        <v>0</v>
      </c>
      <c r="T2042" s="0" t="n">
        <v>0</v>
      </c>
      <c r="U2042" s="0" t="s">
        <v>109</v>
      </c>
      <c r="V2042" s="0" t="s">
        <v>109</v>
      </c>
      <c r="W2042" s="0" t="n">
        <v>0</v>
      </c>
      <c r="X2042" s="0" t="s">
        <v>86</v>
      </c>
      <c r="Y2042" s="0" t="n">
        <v>28</v>
      </c>
      <c r="AA2042" s="0" t="n">
        <v>0</v>
      </c>
      <c r="AB2042" s="0" t="s">
        <v>87</v>
      </c>
      <c r="AC2042" s="0" t="n">
        <v>60</v>
      </c>
      <c r="AD2042" s="0" t="n">
        <v>0</v>
      </c>
      <c r="AE2042" s="0" t="n">
        <v>0</v>
      </c>
      <c r="AF2042" s="0" t="s">
        <v>88</v>
      </c>
      <c r="AG2042" s="13" t="n">
        <v>42320</v>
      </c>
      <c r="AH2042" s="0" t="str">
        <f aca="false">B2042&amp;"|"&amp;C2042&amp;"|"&amp;D2042&amp;"|"&amp;E2042&amp;"|"&amp;F2042&amp;"|"&amp;G2042&amp;"|"&amp;H2042&amp;"|"&amp;I2042&amp;"|"&amp;J2042&amp;"|"&amp;K2042&amp;"|"&amp;L2042&amp;"|"&amp;M2042&amp;"|"&amp;N2042&amp;"|"&amp;O2042&amp;"|"&amp;P2042&amp;"|"&amp;Q2042&amp;"|"&amp;R2042&amp;"|"&amp;S2042&amp;"|"&amp;T2042&amp;"|"&amp;U2042&amp;"|"&amp;V2042&amp;"|"&amp;W2042&amp;"|"&amp;X2042&amp;"|"&amp;Y2042&amp;"|"&amp;Z2042&amp;"|"&amp;AA2042&amp;"|"&amp;AB2042&amp;"|"&amp;AC2042&amp;"|"&amp;AD2042&amp;"|"&amp;AE2042&amp;"|"&amp;AF2042&amp;"|"&amp;AG2042</f>
        <v>City Hotel|0|49|2015|November|46|9|1|2|2|0|0|BB|FRA|Offline TA/TO|TA/TO|0|0|0|D|D|0|No Deposit|28||0|Transient|60|0|0|Check-Out|42320</v>
      </c>
      <c r="AI2042" s="0" t="str">
        <f aca="false">IF(COUNTIF($AH$4:$AH$2603,AH2042)&gt;1,"Duplicate","Unique")</f>
        <v>Unique</v>
      </c>
      <c r="AJ2042" s="0" t="str">
        <f aca="false">IF(COUNTBLANK(B2042:AG2042)&gt;0,"Missing ("&amp;COUNTBLANK(B2042:AG2042)&amp;")","Complete")</f>
        <v>Missing (1)</v>
      </c>
    </row>
    <row r="2043" customFormat="false" ht="15" hidden="false" customHeight="false" outlineLevel="0" collapsed="false">
      <c r="A2043" s="14" t="n">
        <v>2040</v>
      </c>
      <c r="B2043" s="14" t="s">
        <v>90</v>
      </c>
      <c r="C2043" s="14" t="n">
        <v>0</v>
      </c>
      <c r="D2043" s="14" t="n">
        <v>56</v>
      </c>
      <c r="E2043" s="14" t="n">
        <v>2015</v>
      </c>
      <c r="F2043" s="14" t="s">
        <v>113</v>
      </c>
      <c r="G2043" s="14" t="n">
        <v>47</v>
      </c>
      <c r="H2043" s="14" t="n">
        <v>19</v>
      </c>
      <c r="I2043" s="14" t="n">
        <v>0</v>
      </c>
      <c r="J2043" s="14" t="n">
        <v>3</v>
      </c>
      <c r="K2043" s="14" t="n">
        <v>2</v>
      </c>
      <c r="L2043" s="14" t="n">
        <v>0</v>
      </c>
      <c r="M2043" s="14" t="n">
        <v>0</v>
      </c>
      <c r="N2043" s="14" t="s">
        <v>82</v>
      </c>
      <c r="O2043" s="14" t="s">
        <v>122</v>
      </c>
      <c r="P2043" s="14" t="s">
        <v>99</v>
      </c>
      <c r="Q2043" s="14" t="s">
        <v>94</v>
      </c>
      <c r="R2043" s="14" t="n">
        <v>0</v>
      </c>
      <c r="S2043" s="14" t="n">
        <v>0</v>
      </c>
      <c r="T2043" s="14" t="n">
        <v>0</v>
      </c>
      <c r="U2043" s="14" t="s">
        <v>109</v>
      </c>
      <c r="V2043" s="14" t="s">
        <v>109</v>
      </c>
      <c r="W2043" s="14" t="n">
        <v>0</v>
      </c>
      <c r="X2043" s="14" t="s">
        <v>86</v>
      </c>
      <c r="Y2043" s="14" t="n">
        <v>28</v>
      </c>
      <c r="Z2043" s="14"/>
      <c r="AA2043" s="14" t="n">
        <v>0</v>
      </c>
      <c r="AB2043" s="14" t="s">
        <v>87</v>
      </c>
      <c r="AC2043" s="14" t="n">
        <v>60</v>
      </c>
      <c r="AD2043" s="14" t="n">
        <v>0</v>
      </c>
      <c r="AE2043" s="14" t="n">
        <v>1</v>
      </c>
      <c r="AF2043" s="14" t="s">
        <v>88</v>
      </c>
      <c r="AG2043" s="15" t="n">
        <v>42330</v>
      </c>
      <c r="AH2043" s="14" t="str">
        <f aca="false">B2043&amp;"|"&amp;C2043&amp;"|"&amp;D2043&amp;"|"&amp;E2043&amp;"|"&amp;F2043&amp;"|"&amp;G2043&amp;"|"&amp;H2043&amp;"|"&amp;I2043&amp;"|"&amp;J2043&amp;"|"&amp;K2043&amp;"|"&amp;L2043&amp;"|"&amp;M2043&amp;"|"&amp;N2043&amp;"|"&amp;O2043&amp;"|"&amp;P2043&amp;"|"&amp;Q2043&amp;"|"&amp;R2043&amp;"|"&amp;S2043&amp;"|"&amp;T2043&amp;"|"&amp;U2043&amp;"|"&amp;V2043&amp;"|"&amp;W2043&amp;"|"&amp;X2043&amp;"|"&amp;Y2043&amp;"|"&amp;Z2043&amp;"|"&amp;AA2043&amp;"|"&amp;AB2043&amp;"|"&amp;AC2043&amp;"|"&amp;AD2043&amp;"|"&amp;AE2043&amp;"|"&amp;AF2043&amp;"|"&amp;AG2043</f>
        <v>City Hotel|0|56|2015|November|47|19|0|3|2|0|0|BB|FRA|Offline TA/TO|TA/TO|0|0|0|D|D|0|No Deposit|28||0|Transient|60|0|1|Check-Out|42330</v>
      </c>
      <c r="AI2043" s="14" t="str">
        <f aca="false">IF(COUNTIF($AH$4:$AH$2603,AH2043)&gt;1,"Duplicate","Unique")</f>
        <v>Unique</v>
      </c>
      <c r="AJ2043" s="14" t="str">
        <f aca="false">IF(COUNTBLANK(B2043:AG2043)&gt;0,"Missing ("&amp;COUNTBLANK(B2043:AG2043)&amp;")","Complete")</f>
        <v>Missing (1)</v>
      </c>
    </row>
    <row r="2044" customFormat="false" ht="15" hidden="false" customHeight="false" outlineLevel="0" collapsed="false">
      <c r="A2044" s="0" t="n">
        <v>2041</v>
      </c>
      <c r="B2044" s="0" t="s">
        <v>90</v>
      </c>
      <c r="C2044" s="0" t="n">
        <v>1</v>
      </c>
      <c r="D2044" s="0" t="n">
        <v>283</v>
      </c>
      <c r="E2044" s="0" t="n">
        <v>2015</v>
      </c>
      <c r="F2044" s="0" t="s">
        <v>91</v>
      </c>
      <c r="G2044" s="0" t="n">
        <v>31</v>
      </c>
      <c r="H2044" s="0" t="n">
        <v>27</v>
      </c>
      <c r="I2044" s="0" t="n">
        <v>1</v>
      </c>
      <c r="J2044" s="0" t="n">
        <v>1</v>
      </c>
      <c r="K2044" s="0" t="n">
        <v>2</v>
      </c>
      <c r="L2044" s="0" t="n">
        <v>0</v>
      </c>
      <c r="M2044" s="0" t="n">
        <v>0</v>
      </c>
      <c r="N2044" s="0" t="s">
        <v>82</v>
      </c>
      <c r="O2044" s="0" t="s">
        <v>92</v>
      </c>
      <c r="P2044" s="0" t="s">
        <v>116</v>
      </c>
      <c r="Q2044" s="0" t="s">
        <v>94</v>
      </c>
      <c r="R2044" s="0" t="n">
        <v>0</v>
      </c>
      <c r="S2044" s="0" t="n">
        <v>1</v>
      </c>
      <c r="T2044" s="0" t="n">
        <v>0</v>
      </c>
      <c r="U2044" s="0" t="s">
        <v>95</v>
      </c>
      <c r="V2044" s="0" t="s">
        <v>95</v>
      </c>
      <c r="W2044" s="0" t="n">
        <v>0</v>
      </c>
      <c r="X2044" s="0" t="s">
        <v>120</v>
      </c>
      <c r="Y2044" s="0" t="n">
        <v>1</v>
      </c>
      <c r="AA2044" s="0" t="n">
        <v>0</v>
      </c>
      <c r="AB2044" s="0" t="s">
        <v>125</v>
      </c>
      <c r="AC2044" s="0" t="n">
        <v>62</v>
      </c>
      <c r="AD2044" s="0" t="n">
        <v>0</v>
      </c>
      <c r="AE2044" s="0" t="n">
        <v>0</v>
      </c>
      <c r="AF2044" s="0" t="s">
        <v>96</v>
      </c>
      <c r="AG2044" s="13" t="n">
        <v>42005</v>
      </c>
      <c r="AH2044" s="0" t="str">
        <f aca="false">B2044&amp;"|"&amp;C2044&amp;"|"&amp;D2044&amp;"|"&amp;E2044&amp;"|"&amp;F2044&amp;"|"&amp;G2044&amp;"|"&amp;H2044&amp;"|"&amp;I2044&amp;"|"&amp;J2044&amp;"|"&amp;K2044&amp;"|"&amp;L2044&amp;"|"&amp;M2044&amp;"|"&amp;N2044&amp;"|"&amp;O2044&amp;"|"&amp;P2044&amp;"|"&amp;Q2044&amp;"|"&amp;R2044&amp;"|"&amp;S2044&amp;"|"&amp;T2044&amp;"|"&amp;U2044&amp;"|"&amp;V2044&amp;"|"&amp;W2044&amp;"|"&amp;X2044&amp;"|"&amp;Y2044&amp;"|"&amp;Z2044&amp;"|"&amp;AA2044&amp;"|"&amp;AB2044&amp;"|"&amp;AC2044&amp;"|"&amp;AD2044&amp;"|"&amp;AE2044&amp;"|"&amp;AF2044&amp;"|"&amp;AG2044</f>
        <v>City Hotel|1|283|2015|July|31|27|1|1|2|0|0|BB|PRT|Groups|TA/TO|0|1|0|A|A|0|Non Refund|1||0|Contract|62|0|0|Canceled|42005</v>
      </c>
      <c r="AI2044" s="0" t="str">
        <f aca="false">IF(COUNTIF($AH$4:$AH$2603,AH2044)&gt;1,"Duplicate","Unique")</f>
        <v>Unique</v>
      </c>
      <c r="AJ2044" s="0" t="str">
        <f aca="false">IF(COUNTBLANK(B2044:AG2044)&gt;0,"Missing ("&amp;COUNTBLANK(B2044:AG2044)&amp;")","Complete")</f>
        <v>Missing (1)</v>
      </c>
    </row>
    <row r="2045" customFormat="false" ht="15" hidden="false" customHeight="false" outlineLevel="0" collapsed="false">
      <c r="A2045" s="14" t="n">
        <v>2042</v>
      </c>
      <c r="B2045" s="14" t="s">
        <v>80</v>
      </c>
      <c r="C2045" s="14" t="n">
        <v>1</v>
      </c>
      <c r="D2045" s="14" t="n">
        <v>368</v>
      </c>
      <c r="E2045" s="14" t="n">
        <v>2016</v>
      </c>
      <c r="F2045" s="14" t="s">
        <v>111</v>
      </c>
      <c r="G2045" s="14" t="n">
        <v>41</v>
      </c>
      <c r="H2045" s="14" t="n">
        <v>8</v>
      </c>
      <c r="I2045" s="14" t="n">
        <v>4</v>
      </c>
      <c r="J2045" s="14" t="n">
        <v>10</v>
      </c>
      <c r="K2045" s="14" t="n">
        <v>2</v>
      </c>
      <c r="L2045" s="14" t="n">
        <v>0</v>
      </c>
      <c r="M2045" s="14" t="n">
        <v>0</v>
      </c>
      <c r="N2045" s="14" t="s">
        <v>112</v>
      </c>
      <c r="O2045" s="14" t="s">
        <v>92</v>
      </c>
      <c r="P2045" s="14" t="s">
        <v>99</v>
      </c>
      <c r="Q2045" s="14" t="s">
        <v>94</v>
      </c>
      <c r="R2045" s="14" t="n">
        <v>0</v>
      </c>
      <c r="S2045" s="14" t="n">
        <v>0</v>
      </c>
      <c r="T2045" s="14" t="n">
        <v>0</v>
      </c>
      <c r="U2045" s="14" t="s">
        <v>95</v>
      </c>
      <c r="V2045" s="14" t="s">
        <v>95</v>
      </c>
      <c r="W2045" s="14" t="n">
        <v>1</v>
      </c>
      <c r="X2045" s="14" t="s">
        <v>86</v>
      </c>
      <c r="Y2045" s="14" t="n">
        <v>143</v>
      </c>
      <c r="Z2045" s="14"/>
      <c r="AA2045" s="14" t="n">
        <v>0</v>
      </c>
      <c r="AB2045" s="14" t="s">
        <v>125</v>
      </c>
      <c r="AC2045" s="14" t="n">
        <v>61.2</v>
      </c>
      <c r="AD2045" s="14" t="n">
        <v>0</v>
      </c>
      <c r="AE2045" s="14" t="n">
        <v>0</v>
      </c>
      <c r="AF2045" s="14" t="s">
        <v>96</v>
      </c>
      <c r="AG2045" s="15" t="n">
        <v>42312</v>
      </c>
      <c r="AH2045" s="14" t="str">
        <f aca="false">B2045&amp;"|"&amp;C2045&amp;"|"&amp;D2045&amp;"|"&amp;E2045&amp;"|"&amp;F2045&amp;"|"&amp;G2045&amp;"|"&amp;H2045&amp;"|"&amp;I2045&amp;"|"&amp;J2045&amp;"|"&amp;K2045&amp;"|"&amp;L2045&amp;"|"&amp;M2045&amp;"|"&amp;N2045&amp;"|"&amp;O2045&amp;"|"&amp;P2045&amp;"|"&amp;Q2045&amp;"|"&amp;R2045&amp;"|"&amp;S2045&amp;"|"&amp;T2045&amp;"|"&amp;U2045&amp;"|"&amp;V2045&amp;"|"&amp;W2045&amp;"|"&amp;X2045&amp;"|"&amp;Y2045&amp;"|"&amp;Z2045&amp;"|"&amp;AA2045&amp;"|"&amp;AB2045&amp;"|"&amp;AC2045&amp;"|"&amp;AD2045&amp;"|"&amp;AE2045&amp;"|"&amp;AF2045&amp;"|"&amp;AG2045</f>
        <v>Resort Hotel|1|368|2016|October|41|8|4|10|2|0|0|HB|PRT|Offline TA/TO|TA/TO|0|0|0|A|A|1|No Deposit|143||0|Contract|61.2|0|0|Canceled|42312</v>
      </c>
      <c r="AI2045" s="14" t="str">
        <f aca="false">IF(COUNTIF($AH$4:$AH$2603,AH2045)&gt;1,"Duplicate","Unique")</f>
        <v>Unique</v>
      </c>
      <c r="AJ2045" s="14" t="str">
        <f aca="false">IF(COUNTBLANK(B2045:AG2045)&gt;0,"Missing ("&amp;COUNTBLANK(B2045:AG2045)&amp;")","Complete")</f>
        <v>Missing (1)</v>
      </c>
    </row>
    <row r="2046" customFormat="false" ht="15" hidden="false" customHeight="false" outlineLevel="0" collapsed="false">
      <c r="A2046" s="0" t="n">
        <v>2043</v>
      </c>
      <c r="B2046" s="0" t="s">
        <v>80</v>
      </c>
      <c r="C2046" s="0" t="n">
        <v>1</v>
      </c>
      <c r="D2046" s="0" t="n">
        <v>160</v>
      </c>
      <c r="E2046" s="0" t="n">
        <v>2017</v>
      </c>
      <c r="F2046" s="0" t="s">
        <v>119</v>
      </c>
      <c r="G2046" s="0" t="n">
        <v>35</v>
      </c>
      <c r="H2046" s="0" t="n">
        <v>29</v>
      </c>
      <c r="I2046" s="0" t="n">
        <v>2</v>
      </c>
      <c r="J2046" s="0" t="n">
        <v>6</v>
      </c>
      <c r="K2046" s="0" t="n">
        <v>2</v>
      </c>
      <c r="L2046" s="0" t="n">
        <v>0</v>
      </c>
      <c r="M2046" s="0" t="n">
        <v>0</v>
      </c>
      <c r="N2046" s="0" t="s">
        <v>82</v>
      </c>
      <c r="O2046" s="0" t="s">
        <v>155</v>
      </c>
      <c r="P2046" s="0" t="s">
        <v>93</v>
      </c>
      <c r="Q2046" s="0" t="s">
        <v>94</v>
      </c>
      <c r="R2046" s="0" t="n">
        <v>0</v>
      </c>
      <c r="S2046" s="0" t="n">
        <v>0</v>
      </c>
      <c r="T2046" s="0" t="n">
        <v>0</v>
      </c>
      <c r="U2046" s="0" t="s">
        <v>124</v>
      </c>
      <c r="V2046" s="0" t="s">
        <v>124</v>
      </c>
      <c r="W2046" s="0" t="n">
        <v>0</v>
      </c>
      <c r="X2046" s="0" t="s">
        <v>86</v>
      </c>
      <c r="Y2046" s="0" t="n">
        <v>240</v>
      </c>
      <c r="AA2046" s="0" t="n">
        <v>0</v>
      </c>
      <c r="AB2046" s="0" t="s">
        <v>87</v>
      </c>
      <c r="AC2046" s="0" t="n">
        <v>212.5</v>
      </c>
      <c r="AD2046" s="0" t="n">
        <v>0</v>
      </c>
      <c r="AE2046" s="0" t="n">
        <v>0</v>
      </c>
      <c r="AF2046" s="0" t="s">
        <v>96</v>
      </c>
      <c r="AG2046" s="13" t="n">
        <v>42816</v>
      </c>
      <c r="AH2046" s="0" t="str">
        <f aca="false">B2046&amp;"|"&amp;C2046&amp;"|"&amp;D2046&amp;"|"&amp;E2046&amp;"|"&amp;F2046&amp;"|"&amp;G2046&amp;"|"&amp;H2046&amp;"|"&amp;I2046&amp;"|"&amp;J2046&amp;"|"&amp;K2046&amp;"|"&amp;L2046&amp;"|"&amp;M2046&amp;"|"&amp;N2046&amp;"|"&amp;O2046&amp;"|"&amp;P2046&amp;"|"&amp;Q2046&amp;"|"&amp;R2046&amp;"|"&amp;S2046&amp;"|"&amp;T2046&amp;"|"&amp;U2046&amp;"|"&amp;V2046&amp;"|"&amp;W2046&amp;"|"&amp;X2046&amp;"|"&amp;Y2046&amp;"|"&amp;Z2046&amp;"|"&amp;AA2046&amp;"|"&amp;AB2046&amp;"|"&amp;AC2046&amp;"|"&amp;AD2046&amp;"|"&amp;AE2046&amp;"|"&amp;AF2046&amp;"|"&amp;AG2046</f>
        <v>Resort Hotel|1|160|2017|August|35|29|2|6|2|0|0|BB|CHE|Online TA|TA/TO|0|0|0|E|E|0|No Deposit|240||0|Transient|212.5|0|0|Canceled|42816</v>
      </c>
      <c r="AI2046" s="0" t="str">
        <f aca="false">IF(COUNTIF($AH$4:$AH$2603,AH2046)&gt;1,"Duplicate","Unique")</f>
        <v>Unique</v>
      </c>
      <c r="AJ2046" s="0" t="str">
        <f aca="false">IF(COUNTBLANK(B2046:AG2046)&gt;0,"Missing ("&amp;COUNTBLANK(B2046:AG2046)&amp;")","Complete")</f>
        <v>Missing (1)</v>
      </c>
    </row>
    <row r="2047" customFormat="false" ht="15" hidden="false" customHeight="false" outlineLevel="0" collapsed="false">
      <c r="A2047" s="14" t="n">
        <v>2044</v>
      </c>
      <c r="B2047" s="14" t="s">
        <v>90</v>
      </c>
      <c r="C2047" s="14" t="n">
        <v>1</v>
      </c>
      <c r="D2047" s="14" t="n">
        <v>48</v>
      </c>
      <c r="E2047" s="14" t="n">
        <v>2017</v>
      </c>
      <c r="F2047" s="14" t="s">
        <v>91</v>
      </c>
      <c r="G2047" s="14" t="n">
        <v>27</v>
      </c>
      <c r="H2047" s="14" t="n">
        <v>7</v>
      </c>
      <c r="I2047" s="14" t="n">
        <v>0</v>
      </c>
      <c r="J2047" s="14" t="n">
        <v>1</v>
      </c>
      <c r="K2047" s="14" t="n">
        <v>1</v>
      </c>
      <c r="L2047" s="14" t="n">
        <v>0</v>
      </c>
      <c r="M2047" s="14" t="n">
        <v>0</v>
      </c>
      <c r="N2047" s="14" t="s">
        <v>82</v>
      </c>
      <c r="O2047" s="14" t="s">
        <v>133</v>
      </c>
      <c r="P2047" s="14" t="s">
        <v>93</v>
      </c>
      <c r="Q2047" s="14" t="s">
        <v>94</v>
      </c>
      <c r="R2047" s="14" t="n">
        <v>0</v>
      </c>
      <c r="S2047" s="14" t="n">
        <v>0</v>
      </c>
      <c r="T2047" s="14" t="n">
        <v>0</v>
      </c>
      <c r="U2047" s="14" t="s">
        <v>95</v>
      </c>
      <c r="V2047" s="14" t="s">
        <v>95</v>
      </c>
      <c r="W2047" s="14" t="n">
        <v>0</v>
      </c>
      <c r="X2047" s="14" t="s">
        <v>86</v>
      </c>
      <c r="Y2047" s="14" t="n">
        <v>9</v>
      </c>
      <c r="Z2047" s="14"/>
      <c r="AA2047" s="14" t="n">
        <v>0</v>
      </c>
      <c r="AB2047" s="14" t="s">
        <v>87</v>
      </c>
      <c r="AC2047" s="14" t="n">
        <v>170</v>
      </c>
      <c r="AD2047" s="14" t="n">
        <v>0</v>
      </c>
      <c r="AE2047" s="14" t="n">
        <v>1</v>
      </c>
      <c r="AF2047" s="14" t="s">
        <v>96</v>
      </c>
      <c r="AG2047" s="15" t="n">
        <v>42880</v>
      </c>
      <c r="AH2047" s="14" t="str">
        <f aca="false">B2047&amp;"|"&amp;C2047&amp;"|"&amp;D2047&amp;"|"&amp;E2047&amp;"|"&amp;F2047&amp;"|"&amp;G2047&amp;"|"&amp;H2047&amp;"|"&amp;I2047&amp;"|"&amp;J2047&amp;"|"&amp;K2047&amp;"|"&amp;L2047&amp;"|"&amp;M2047&amp;"|"&amp;N2047&amp;"|"&amp;O2047&amp;"|"&amp;P2047&amp;"|"&amp;Q2047&amp;"|"&amp;R2047&amp;"|"&amp;S2047&amp;"|"&amp;T2047&amp;"|"&amp;U2047&amp;"|"&amp;V2047&amp;"|"&amp;W2047&amp;"|"&amp;X2047&amp;"|"&amp;Y2047&amp;"|"&amp;Z2047&amp;"|"&amp;AA2047&amp;"|"&amp;AB2047&amp;"|"&amp;AC2047&amp;"|"&amp;AD2047&amp;"|"&amp;AE2047&amp;"|"&amp;AF2047&amp;"|"&amp;AG2047</f>
        <v>City Hotel|1|48|2017|July|27|7|0|1|1|0|0|BB|TUR|Online TA|TA/TO|0|0|0|A|A|0|No Deposit|9||0|Transient|170|0|1|Canceled|42880</v>
      </c>
      <c r="AI2047" s="14" t="str">
        <f aca="false">IF(COUNTIF($AH$4:$AH$2603,AH2047)&gt;1,"Duplicate","Unique")</f>
        <v>Unique</v>
      </c>
      <c r="AJ2047" s="14" t="str">
        <f aca="false">IF(COUNTBLANK(B2047:AG2047)&gt;0,"Missing ("&amp;COUNTBLANK(B2047:AG2047)&amp;")","Complete")</f>
        <v>Missing (1)</v>
      </c>
    </row>
    <row r="2048" customFormat="false" ht="15" hidden="false" customHeight="false" outlineLevel="0" collapsed="false">
      <c r="A2048" s="0" t="n">
        <v>2045</v>
      </c>
      <c r="B2048" s="0" t="s">
        <v>90</v>
      </c>
      <c r="C2048" s="0" t="n">
        <v>0</v>
      </c>
      <c r="D2048" s="0" t="n">
        <v>69</v>
      </c>
      <c r="E2048" s="0" t="n">
        <v>2015</v>
      </c>
      <c r="F2048" s="0" t="s">
        <v>111</v>
      </c>
      <c r="G2048" s="0" t="n">
        <v>44</v>
      </c>
      <c r="H2048" s="0" t="n">
        <v>25</v>
      </c>
      <c r="I2048" s="0" t="n">
        <v>2</v>
      </c>
      <c r="J2048" s="0" t="n">
        <v>1</v>
      </c>
      <c r="K2048" s="0" t="n">
        <v>2</v>
      </c>
      <c r="L2048" s="0" t="n">
        <v>0</v>
      </c>
      <c r="M2048" s="0" t="n">
        <v>0</v>
      </c>
      <c r="N2048" s="0" t="s">
        <v>82</v>
      </c>
      <c r="O2048" s="0" t="s">
        <v>92</v>
      </c>
      <c r="P2048" s="0" t="s">
        <v>116</v>
      </c>
      <c r="Q2048" s="0" t="s">
        <v>94</v>
      </c>
      <c r="R2048" s="0" t="n">
        <v>0</v>
      </c>
      <c r="S2048" s="0" t="n">
        <v>0</v>
      </c>
      <c r="T2048" s="0" t="n">
        <v>0</v>
      </c>
      <c r="U2048" s="0" t="s">
        <v>95</v>
      </c>
      <c r="V2048" s="0" t="s">
        <v>95</v>
      </c>
      <c r="W2048" s="0" t="n">
        <v>0</v>
      </c>
      <c r="X2048" s="0" t="s">
        <v>86</v>
      </c>
      <c r="Y2048" s="0" t="n">
        <v>37</v>
      </c>
      <c r="AA2048" s="0" t="n">
        <v>58</v>
      </c>
      <c r="AB2048" s="0" t="s">
        <v>101</v>
      </c>
      <c r="AC2048" s="0" t="n">
        <v>85.67</v>
      </c>
      <c r="AD2048" s="0" t="n">
        <v>0</v>
      </c>
      <c r="AE2048" s="0" t="n">
        <v>0</v>
      </c>
      <c r="AF2048" s="0" t="s">
        <v>88</v>
      </c>
      <c r="AG2048" s="13" t="n">
        <v>42305</v>
      </c>
      <c r="AH2048" s="0" t="str">
        <f aca="false">B2048&amp;"|"&amp;C2048&amp;"|"&amp;D2048&amp;"|"&amp;E2048&amp;"|"&amp;F2048&amp;"|"&amp;G2048&amp;"|"&amp;H2048&amp;"|"&amp;I2048&amp;"|"&amp;J2048&amp;"|"&amp;K2048&amp;"|"&amp;L2048&amp;"|"&amp;M2048&amp;"|"&amp;N2048&amp;"|"&amp;O2048&amp;"|"&amp;P2048&amp;"|"&amp;Q2048&amp;"|"&amp;R2048&amp;"|"&amp;S2048&amp;"|"&amp;T2048&amp;"|"&amp;U2048&amp;"|"&amp;V2048&amp;"|"&amp;W2048&amp;"|"&amp;X2048&amp;"|"&amp;Y2048&amp;"|"&amp;Z2048&amp;"|"&amp;AA2048&amp;"|"&amp;AB2048&amp;"|"&amp;AC2048&amp;"|"&amp;AD2048&amp;"|"&amp;AE2048&amp;"|"&amp;AF2048&amp;"|"&amp;AG2048</f>
        <v>City Hotel|0|69|2015|October|44|25|2|1|2|0|0|BB|PRT|Groups|TA/TO|0|0|0|A|A|0|No Deposit|37||58|Transient-Party|85.67|0|0|Check-Out|42305</v>
      </c>
      <c r="AI2048" s="0" t="str">
        <f aca="false">IF(COUNTIF($AH$4:$AH$2603,AH2048)&gt;1,"Duplicate","Unique")</f>
        <v>Duplicate</v>
      </c>
      <c r="AJ2048" s="0" t="str">
        <f aca="false">IF(COUNTBLANK(B2048:AG2048)&gt;0,"Missing ("&amp;COUNTBLANK(B2048:AG2048)&amp;")","Complete")</f>
        <v>Missing (1)</v>
      </c>
    </row>
    <row r="2049" customFormat="false" ht="15" hidden="false" customHeight="false" outlineLevel="0" collapsed="false">
      <c r="A2049" s="14" t="n">
        <v>2046</v>
      </c>
      <c r="B2049" s="14" t="s">
        <v>90</v>
      </c>
      <c r="C2049" s="14" t="n">
        <v>0</v>
      </c>
      <c r="D2049" s="14" t="n">
        <v>86</v>
      </c>
      <c r="E2049" s="14" t="n">
        <v>2016</v>
      </c>
      <c r="F2049" s="14" t="s">
        <v>106</v>
      </c>
      <c r="G2049" s="14" t="n">
        <v>15</v>
      </c>
      <c r="H2049" s="14" t="n">
        <v>5</v>
      </c>
      <c r="I2049" s="14" t="n">
        <v>0</v>
      </c>
      <c r="J2049" s="14" t="n">
        <v>3</v>
      </c>
      <c r="K2049" s="14" t="n">
        <v>2</v>
      </c>
      <c r="L2049" s="14" t="n">
        <v>0</v>
      </c>
      <c r="M2049" s="14" t="n">
        <v>0</v>
      </c>
      <c r="N2049" s="14" t="s">
        <v>82</v>
      </c>
      <c r="O2049" s="14" t="s">
        <v>83</v>
      </c>
      <c r="P2049" s="14" t="s">
        <v>93</v>
      </c>
      <c r="Q2049" s="14" t="s">
        <v>94</v>
      </c>
      <c r="R2049" s="14" t="n">
        <v>0</v>
      </c>
      <c r="S2049" s="14" t="n">
        <v>0</v>
      </c>
      <c r="T2049" s="14" t="n">
        <v>0</v>
      </c>
      <c r="U2049" s="14" t="s">
        <v>95</v>
      </c>
      <c r="V2049" s="14" t="s">
        <v>95</v>
      </c>
      <c r="W2049" s="14" t="n">
        <v>0</v>
      </c>
      <c r="X2049" s="14" t="s">
        <v>86</v>
      </c>
      <c r="Y2049" s="14" t="n">
        <v>9</v>
      </c>
      <c r="Z2049" s="14"/>
      <c r="AA2049" s="14" t="n">
        <v>0</v>
      </c>
      <c r="AB2049" s="14" t="s">
        <v>87</v>
      </c>
      <c r="AC2049" s="14" t="n">
        <v>90.3</v>
      </c>
      <c r="AD2049" s="14" t="n">
        <v>0</v>
      </c>
      <c r="AE2049" s="14" t="n">
        <v>1</v>
      </c>
      <c r="AF2049" s="14" t="s">
        <v>88</v>
      </c>
      <c r="AG2049" s="15" t="n">
        <v>42468</v>
      </c>
      <c r="AH2049" s="14" t="str">
        <f aca="false">B2049&amp;"|"&amp;C2049&amp;"|"&amp;D2049&amp;"|"&amp;E2049&amp;"|"&amp;F2049&amp;"|"&amp;G2049&amp;"|"&amp;H2049&amp;"|"&amp;I2049&amp;"|"&amp;J2049&amp;"|"&amp;K2049&amp;"|"&amp;L2049&amp;"|"&amp;M2049&amp;"|"&amp;N2049&amp;"|"&amp;O2049&amp;"|"&amp;P2049&amp;"|"&amp;Q2049&amp;"|"&amp;R2049&amp;"|"&amp;S2049&amp;"|"&amp;T2049&amp;"|"&amp;U2049&amp;"|"&amp;V2049&amp;"|"&amp;W2049&amp;"|"&amp;X2049&amp;"|"&amp;Y2049&amp;"|"&amp;Z2049&amp;"|"&amp;AA2049&amp;"|"&amp;AB2049&amp;"|"&amp;AC2049&amp;"|"&amp;AD2049&amp;"|"&amp;AE2049&amp;"|"&amp;AF2049&amp;"|"&amp;AG2049</f>
        <v>City Hotel|0|86|2016|April|15|5|0|3|2|0|0|BB|GBR|Online TA|TA/TO|0|0|0|A|A|0|No Deposit|9||0|Transient|90.3|0|1|Check-Out|42468</v>
      </c>
      <c r="AI2049" s="14" t="str">
        <f aca="false">IF(COUNTIF($AH$4:$AH$2603,AH2049)&gt;1,"Duplicate","Unique")</f>
        <v>Unique</v>
      </c>
      <c r="AJ2049" s="14" t="str">
        <f aca="false">IF(COUNTBLANK(B2049:AG2049)&gt;0,"Missing ("&amp;COUNTBLANK(B2049:AG2049)&amp;")","Complete")</f>
        <v>Missing (1)</v>
      </c>
    </row>
    <row r="2050" customFormat="false" ht="15" hidden="false" customHeight="false" outlineLevel="0" collapsed="false">
      <c r="A2050" s="0" t="n">
        <v>2047</v>
      </c>
      <c r="B2050" s="0" t="s">
        <v>80</v>
      </c>
      <c r="C2050" s="0" t="n">
        <v>0</v>
      </c>
      <c r="D2050" s="0" t="n">
        <v>0</v>
      </c>
      <c r="E2050" s="0" t="n">
        <v>2017</v>
      </c>
      <c r="F2050" s="0" t="s">
        <v>118</v>
      </c>
      <c r="G2050" s="0" t="n">
        <v>5</v>
      </c>
      <c r="H2050" s="0" t="n">
        <v>4</v>
      </c>
      <c r="I2050" s="0" t="n">
        <v>0</v>
      </c>
      <c r="J2050" s="0" t="n">
        <v>1</v>
      </c>
      <c r="K2050" s="0" t="n">
        <v>1</v>
      </c>
      <c r="L2050" s="0" t="n">
        <v>0</v>
      </c>
      <c r="M2050" s="0" t="n">
        <v>0</v>
      </c>
      <c r="N2050" s="0" t="s">
        <v>82</v>
      </c>
      <c r="O2050" s="0" t="s">
        <v>92</v>
      </c>
      <c r="P2050" s="0" t="s">
        <v>84</v>
      </c>
      <c r="Q2050" s="0" t="s">
        <v>84</v>
      </c>
      <c r="R2050" s="0" t="n">
        <v>0</v>
      </c>
      <c r="S2050" s="0" t="n">
        <v>0</v>
      </c>
      <c r="T2050" s="0" t="n">
        <v>0</v>
      </c>
      <c r="U2050" s="0" t="s">
        <v>95</v>
      </c>
      <c r="V2050" s="0" t="s">
        <v>95</v>
      </c>
      <c r="W2050" s="0" t="n">
        <v>0</v>
      </c>
      <c r="X2050" s="0" t="s">
        <v>86</v>
      </c>
      <c r="AA2050" s="0" t="n">
        <v>0</v>
      </c>
      <c r="AB2050" s="0" t="s">
        <v>101</v>
      </c>
      <c r="AC2050" s="0" t="n">
        <v>43</v>
      </c>
      <c r="AD2050" s="0" t="n">
        <v>0</v>
      </c>
      <c r="AE2050" s="0" t="n">
        <v>0</v>
      </c>
      <c r="AF2050" s="0" t="s">
        <v>88</v>
      </c>
      <c r="AG2050" s="13" t="n">
        <v>42771</v>
      </c>
      <c r="AH2050" s="0" t="str">
        <f aca="false">B2050&amp;"|"&amp;C2050&amp;"|"&amp;D2050&amp;"|"&amp;E2050&amp;"|"&amp;F2050&amp;"|"&amp;G2050&amp;"|"&amp;H2050&amp;"|"&amp;I2050&amp;"|"&amp;J2050&amp;"|"&amp;K2050&amp;"|"&amp;L2050&amp;"|"&amp;M2050&amp;"|"&amp;N2050&amp;"|"&amp;O2050&amp;"|"&amp;P2050&amp;"|"&amp;Q2050&amp;"|"&amp;R2050&amp;"|"&amp;S2050&amp;"|"&amp;T2050&amp;"|"&amp;U2050&amp;"|"&amp;V2050&amp;"|"&amp;W2050&amp;"|"&amp;X2050&amp;"|"&amp;Y2050&amp;"|"&amp;Z2050&amp;"|"&amp;AA2050&amp;"|"&amp;AB2050&amp;"|"&amp;AC2050&amp;"|"&amp;AD2050&amp;"|"&amp;AE2050&amp;"|"&amp;AF2050&amp;"|"&amp;AG2050</f>
        <v>Resort Hotel|0|0|2017|February|5|4|0|1|1|0|0|BB|PRT|Direct|Direct|0|0|0|A|A|0|No Deposit|||0|Transient-Party|43|0|0|Check-Out|42771</v>
      </c>
      <c r="AI2050" s="0" t="str">
        <f aca="false">IF(COUNTIF($AH$4:$AH$2603,AH2050)&gt;1,"Duplicate","Unique")</f>
        <v>Unique</v>
      </c>
      <c r="AJ2050" s="0" t="str">
        <f aca="false">IF(COUNTBLANK(B2050:AG2050)&gt;0,"Missing ("&amp;COUNTBLANK(B2050:AG2050)&amp;")","Complete")</f>
        <v>Missing (2)</v>
      </c>
    </row>
    <row r="2051" customFormat="false" ht="15" hidden="false" customHeight="false" outlineLevel="0" collapsed="false">
      <c r="A2051" s="14" t="n">
        <v>2048</v>
      </c>
      <c r="B2051" s="14" t="s">
        <v>80</v>
      </c>
      <c r="C2051" s="14" t="n">
        <v>0</v>
      </c>
      <c r="D2051" s="14" t="n">
        <v>0</v>
      </c>
      <c r="E2051" s="14" t="n">
        <v>2016</v>
      </c>
      <c r="F2051" s="14" t="s">
        <v>126</v>
      </c>
      <c r="G2051" s="14" t="n">
        <v>5</v>
      </c>
      <c r="H2051" s="14" t="n">
        <v>26</v>
      </c>
      <c r="I2051" s="14" t="n">
        <v>2</v>
      </c>
      <c r="J2051" s="14" t="n">
        <v>7</v>
      </c>
      <c r="K2051" s="14" t="n">
        <v>1</v>
      </c>
      <c r="L2051" s="14" t="n">
        <v>0</v>
      </c>
      <c r="M2051" s="14" t="n">
        <v>0</v>
      </c>
      <c r="N2051" s="14" t="s">
        <v>82</v>
      </c>
      <c r="O2051" s="14" t="s">
        <v>115</v>
      </c>
      <c r="P2051" s="14" t="s">
        <v>99</v>
      </c>
      <c r="Q2051" s="14" t="s">
        <v>94</v>
      </c>
      <c r="R2051" s="14" t="n">
        <v>0</v>
      </c>
      <c r="S2051" s="14" t="n">
        <v>0</v>
      </c>
      <c r="T2051" s="14" t="n">
        <v>0</v>
      </c>
      <c r="U2051" s="14" t="s">
        <v>95</v>
      </c>
      <c r="V2051" s="14" t="s">
        <v>95</v>
      </c>
      <c r="W2051" s="14" t="n">
        <v>0</v>
      </c>
      <c r="X2051" s="14" t="s">
        <v>86</v>
      </c>
      <c r="Y2051" s="14" t="n">
        <v>314</v>
      </c>
      <c r="Z2051" s="14"/>
      <c r="AA2051" s="14" t="n">
        <v>0</v>
      </c>
      <c r="AB2051" s="14" t="s">
        <v>87</v>
      </c>
      <c r="AC2051" s="14" t="n">
        <v>29.73</v>
      </c>
      <c r="AD2051" s="14" t="n">
        <v>0</v>
      </c>
      <c r="AE2051" s="14" t="n">
        <v>0</v>
      </c>
      <c r="AF2051" s="14" t="s">
        <v>88</v>
      </c>
      <c r="AG2051" s="15" t="n">
        <v>42404</v>
      </c>
      <c r="AH2051" s="14" t="str">
        <f aca="false">B2051&amp;"|"&amp;C2051&amp;"|"&amp;D2051&amp;"|"&amp;E2051&amp;"|"&amp;F2051&amp;"|"&amp;G2051&amp;"|"&amp;H2051&amp;"|"&amp;I2051&amp;"|"&amp;J2051&amp;"|"&amp;K2051&amp;"|"&amp;L2051&amp;"|"&amp;M2051&amp;"|"&amp;N2051&amp;"|"&amp;O2051&amp;"|"&amp;P2051&amp;"|"&amp;Q2051&amp;"|"&amp;R2051&amp;"|"&amp;S2051&amp;"|"&amp;T2051&amp;"|"&amp;U2051&amp;"|"&amp;V2051&amp;"|"&amp;W2051&amp;"|"&amp;X2051&amp;"|"&amp;Y2051&amp;"|"&amp;Z2051&amp;"|"&amp;AA2051&amp;"|"&amp;AB2051&amp;"|"&amp;AC2051&amp;"|"&amp;AD2051&amp;"|"&amp;AE2051&amp;"|"&amp;AF2051&amp;"|"&amp;AG2051</f>
        <v>Resort Hotel|0|0|2016|January|5|26|2|7|1|0|0|BB|ESP|Offline TA/TO|TA/TO|0|0|0|A|A|0|No Deposit|314||0|Transient|29.73|0|0|Check-Out|42404</v>
      </c>
      <c r="AI2051" s="14" t="str">
        <f aca="false">IF(COUNTIF($AH$4:$AH$2603,AH2051)&gt;1,"Duplicate","Unique")</f>
        <v>Unique</v>
      </c>
      <c r="AJ2051" s="14" t="str">
        <f aca="false">IF(COUNTBLANK(B2051:AG2051)&gt;0,"Missing ("&amp;COUNTBLANK(B2051:AG2051)&amp;")","Complete")</f>
        <v>Missing (1)</v>
      </c>
    </row>
    <row r="2052" customFormat="false" ht="15" hidden="false" customHeight="false" outlineLevel="0" collapsed="false">
      <c r="A2052" s="0" t="n">
        <v>2049</v>
      </c>
      <c r="B2052" s="0" t="s">
        <v>80</v>
      </c>
      <c r="C2052" s="0" t="n">
        <v>1</v>
      </c>
      <c r="D2052" s="0" t="n">
        <v>259</v>
      </c>
      <c r="E2052" s="0" t="n">
        <v>2015</v>
      </c>
      <c r="F2052" s="0" t="s">
        <v>114</v>
      </c>
      <c r="G2052" s="0" t="n">
        <v>38</v>
      </c>
      <c r="H2052" s="0" t="n">
        <v>17</v>
      </c>
      <c r="I2052" s="0" t="n">
        <v>0</v>
      </c>
      <c r="J2052" s="0" t="n">
        <v>3</v>
      </c>
      <c r="K2052" s="0" t="n">
        <v>2</v>
      </c>
      <c r="L2052" s="0" t="n">
        <v>0</v>
      </c>
      <c r="M2052" s="0" t="n">
        <v>0</v>
      </c>
      <c r="N2052" s="0" t="s">
        <v>82</v>
      </c>
      <c r="O2052" s="0" t="s">
        <v>83</v>
      </c>
      <c r="P2052" s="0" t="s">
        <v>116</v>
      </c>
      <c r="Q2052" s="0" t="s">
        <v>128</v>
      </c>
      <c r="R2052" s="0" t="n">
        <v>0</v>
      </c>
      <c r="S2052" s="0" t="n">
        <v>1</v>
      </c>
      <c r="T2052" s="0" t="n">
        <v>0</v>
      </c>
      <c r="U2052" s="0" t="s">
        <v>95</v>
      </c>
      <c r="V2052" s="0" t="s">
        <v>95</v>
      </c>
      <c r="W2052" s="0" t="n">
        <v>0</v>
      </c>
      <c r="X2052" s="0" t="s">
        <v>120</v>
      </c>
      <c r="Z2052" s="0" t="n">
        <v>223</v>
      </c>
      <c r="AA2052" s="0" t="n">
        <v>0</v>
      </c>
      <c r="AB2052" s="0" t="s">
        <v>87</v>
      </c>
      <c r="AC2052" s="0" t="n">
        <v>40.05</v>
      </c>
      <c r="AD2052" s="0" t="n">
        <v>0</v>
      </c>
      <c r="AE2052" s="0" t="n">
        <v>0</v>
      </c>
      <c r="AF2052" s="0" t="s">
        <v>96</v>
      </c>
      <c r="AG2052" s="13" t="n">
        <v>42025</v>
      </c>
      <c r="AH2052" s="0" t="str">
        <f aca="false">B2052&amp;"|"&amp;C2052&amp;"|"&amp;D2052&amp;"|"&amp;E2052&amp;"|"&amp;F2052&amp;"|"&amp;G2052&amp;"|"&amp;H2052&amp;"|"&amp;I2052&amp;"|"&amp;J2052&amp;"|"&amp;K2052&amp;"|"&amp;L2052&amp;"|"&amp;M2052&amp;"|"&amp;N2052&amp;"|"&amp;O2052&amp;"|"&amp;P2052&amp;"|"&amp;Q2052&amp;"|"&amp;R2052&amp;"|"&amp;S2052&amp;"|"&amp;T2052&amp;"|"&amp;U2052&amp;"|"&amp;V2052&amp;"|"&amp;W2052&amp;"|"&amp;X2052&amp;"|"&amp;Y2052&amp;"|"&amp;Z2052&amp;"|"&amp;AA2052&amp;"|"&amp;AB2052&amp;"|"&amp;AC2052&amp;"|"&amp;AD2052&amp;"|"&amp;AE2052&amp;"|"&amp;AF2052&amp;"|"&amp;AG2052</f>
        <v>Resort Hotel|1|259|2015|September|38|17|0|3|2|0|0|BB|GBR|Groups|Corporate|0|1|0|A|A|0|Non Refund||223|0|Transient|40.05|0|0|Canceled|42025</v>
      </c>
      <c r="AI2052" s="0" t="str">
        <f aca="false">IF(COUNTIF($AH$4:$AH$2603,AH2052)&gt;1,"Duplicate","Unique")</f>
        <v>Unique</v>
      </c>
      <c r="AJ2052" s="0" t="str">
        <f aca="false">IF(COUNTBLANK(B2052:AG2052)&gt;0,"Missing ("&amp;COUNTBLANK(B2052:AG2052)&amp;")","Complete")</f>
        <v>Missing (1)</v>
      </c>
    </row>
    <row r="2053" customFormat="false" ht="15" hidden="false" customHeight="false" outlineLevel="0" collapsed="false">
      <c r="A2053" s="14" t="n">
        <v>2050</v>
      </c>
      <c r="B2053" s="14" t="s">
        <v>90</v>
      </c>
      <c r="C2053" s="14" t="n">
        <v>1</v>
      </c>
      <c r="D2053" s="14" t="n">
        <v>135</v>
      </c>
      <c r="E2053" s="14" t="n">
        <v>2017</v>
      </c>
      <c r="F2053" s="14" t="s">
        <v>106</v>
      </c>
      <c r="G2053" s="14" t="n">
        <v>16</v>
      </c>
      <c r="H2053" s="14" t="n">
        <v>21</v>
      </c>
      <c r="I2053" s="14" t="n">
        <v>1</v>
      </c>
      <c r="J2053" s="14" t="n">
        <v>2</v>
      </c>
      <c r="K2053" s="14" t="n">
        <v>2</v>
      </c>
      <c r="L2053" s="14" t="n">
        <v>0</v>
      </c>
      <c r="M2053" s="14" t="n">
        <v>0</v>
      </c>
      <c r="N2053" s="14" t="s">
        <v>82</v>
      </c>
      <c r="O2053" s="14" t="s">
        <v>92</v>
      </c>
      <c r="P2053" s="14" t="s">
        <v>116</v>
      </c>
      <c r="Q2053" s="14" t="s">
        <v>94</v>
      </c>
      <c r="R2053" s="14" t="n">
        <v>0</v>
      </c>
      <c r="S2053" s="14" t="n">
        <v>0</v>
      </c>
      <c r="T2053" s="14" t="n">
        <v>0</v>
      </c>
      <c r="U2053" s="14" t="s">
        <v>95</v>
      </c>
      <c r="V2053" s="14" t="s">
        <v>95</v>
      </c>
      <c r="W2053" s="14" t="n">
        <v>0</v>
      </c>
      <c r="X2053" s="14" t="s">
        <v>120</v>
      </c>
      <c r="Y2053" s="14" t="n">
        <v>3</v>
      </c>
      <c r="Z2053" s="14"/>
      <c r="AA2053" s="14" t="n">
        <v>0</v>
      </c>
      <c r="AB2053" s="14" t="s">
        <v>87</v>
      </c>
      <c r="AC2053" s="14" t="n">
        <v>90</v>
      </c>
      <c r="AD2053" s="14" t="n">
        <v>0</v>
      </c>
      <c r="AE2053" s="14" t="n">
        <v>0</v>
      </c>
      <c r="AF2053" s="14" t="s">
        <v>96</v>
      </c>
      <c r="AG2053" s="15" t="n">
        <v>42711</v>
      </c>
      <c r="AH2053" s="14" t="str">
        <f aca="false">B2053&amp;"|"&amp;C2053&amp;"|"&amp;D2053&amp;"|"&amp;E2053&amp;"|"&amp;F2053&amp;"|"&amp;G2053&amp;"|"&amp;H2053&amp;"|"&amp;I2053&amp;"|"&amp;J2053&amp;"|"&amp;K2053&amp;"|"&amp;L2053&amp;"|"&amp;M2053&amp;"|"&amp;N2053&amp;"|"&amp;O2053&amp;"|"&amp;P2053&amp;"|"&amp;Q2053&amp;"|"&amp;R2053&amp;"|"&amp;S2053&amp;"|"&amp;T2053&amp;"|"&amp;U2053&amp;"|"&amp;V2053&amp;"|"&amp;W2053&amp;"|"&amp;X2053&amp;"|"&amp;Y2053&amp;"|"&amp;Z2053&amp;"|"&amp;AA2053&amp;"|"&amp;AB2053&amp;"|"&amp;AC2053&amp;"|"&amp;AD2053&amp;"|"&amp;AE2053&amp;"|"&amp;AF2053&amp;"|"&amp;AG2053</f>
        <v>City Hotel|1|135|2017|April|16|21|1|2|2|0|0|BB|PRT|Groups|TA/TO|0|0|0|A|A|0|Non Refund|3||0|Transient|90|0|0|Canceled|42711</v>
      </c>
      <c r="AI2053" s="14" t="str">
        <f aca="false">IF(COUNTIF($AH$4:$AH$2603,AH2053)&gt;1,"Duplicate","Unique")</f>
        <v>Duplicate</v>
      </c>
      <c r="AJ2053" s="14" t="str">
        <f aca="false">IF(COUNTBLANK(B2053:AG2053)&gt;0,"Missing ("&amp;COUNTBLANK(B2053:AG2053)&amp;")","Complete")</f>
        <v>Missing (1)</v>
      </c>
    </row>
    <row r="2054" customFormat="false" ht="15" hidden="false" customHeight="false" outlineLevel="0" collapsed="false">
      <c r="A2054" s="0" t="n">
        <v>2051</v>
      </c>
      <c r="B2054" s="0" t="s">
        <v>90</v>
      </c>
      <c r="C2054" s="0" t="n">
        <v>1</v>
      </c>
      <c r="D2054" s="0" t="n">
        <v>178</v>
      </c>
      <c r="E2054" s="0" t="n">
        <v>2016</v>
      </c>
      <c r="F2054" s="0" t="s">
        <v>106</v>
      </c>
      <c r="G2054" s="0" t="n">
        <v>18</v>
      </c>
      <c r="H2054" s="0" t="n">
        <v>28</v>
      </c>
      <c r="I2054" s="0" t="n">
        <v>0</v>
      </c>
      <c r="J2054" s="0" t="n">
        <v>3</v>
      </c>
      <c r="K2054" s="0" t="n">
        <v>1</v>
      </c>
      <c r="L2054" s="0" t="n">
        <v>0</v>
      </c>
      <c r="M2054" s="0" t="n">
        <v>0</v>
      </c>
      <c r="N2054" s="0" t="s">
        <v>82</v>
      </c>
      <c r="O2054" s="0" t="s">
        <v>92</v>
      </c>
      <c r="P2054" s="0" t="s">
        <v>99</v>
      </c>
      <c r="Q2054" s="0" t="s">
        <v>94</v>
      </c>
      <c r="R2054" s="0" t="n">
        <v>0</v>
      </c>
      <c r="S2054" s="0" t="n">
        <v>1</v>
      </c>
      <c r="T2054" s="0" t="n">
        <v>0</v>
      </c>
      <c r="U2054" s="0" t="s">
        <v>95</v>
      </c>
      <c r="V2054" s="0" t="s">
        <v>95</v>
      </c>
      <c r="W2054" s="0" t="n">
        <v>0</v>
      </c>
      <c r="X2054" s="0" t="s">
        <v>120</v>
      </c>
      <c r="Y2054" s="0" t="n">
        <v>19</v>
      </c>
      <c r="AA2054" s="0" t="n">
        <v>46</v>
      </c>
      <c r="AB2054" s="0" t="s">
        <v>87</v>
      </c>
      <c r="AC2054" s="0" t="n">
        <v>110</v>
      </c>
      <c r="AD2054" s="0" t="n">
        <v>0</v>
      </c>
      <c r="AE2054" s="0" t="n">
        <v>0</v>
      </c>
      <c r="AF2054" s="0" t="s">
        <v>96</v>
      </c>
      <c r="AG2054" s="13" t="n">
        <v>42356</v>
      </c>
      <c r="AH2054" s="0" t="str">
        <f aca="false">B2054&amp;"|"&amp;C2054&amp;"|"&amp;D2054&amp;"|"&amp;E2054&amp;"|"&amp;F2054&amp;"|"&amp;G2054&amp;"|"&amp;H2054&amp;"|"&amp;I2054&amp;"|"&amp;J2054&amp;"|"&amp;K2054&amp;"|"&amp;L2054&amp;"|"&amp;M2054&amp;"|"&amp;N2054&amp;"|"&amp;O2054&amp;"|"&amp;P2054&amp;"|"&amp;Q2054&amp;"|"&amp;R2054&amp;"|"&amp;S2054&amp;"|"&amp;T2054&amp;"|"&amp;U2054&amp;"|"&amp;V2054&amp;"|"&amp;W2054&amp;"|"&amp;X2054&amp;"|"&amp;Y2054&amp;"|"&amp;Z2054&amp;"|"&amp;AA2054&amp;"|"&amp;AB2054&amp;"|"&amp;AC2054&amp;"|"&amp;AD2054&amp;"|"&amp;AE2054&amp;"|"&amp;AF2054&amp;"|"&amp;AG2054</f>
        <v>City Hotel|1|178|2016|April|18|28|0|3|1|0|0|BB|PRT|Offline TA/TO|TA/TO|0|1|0|A|A|0|Non Refund|19||46|Transient|110|0|0|Canceled|42356</v>
      </c>
      <c r="AI2054" s="0" t="str">
        <f aca="false">IF(COUNTIF($AH$4:$AH$2603,AH2054)&gt;1,"Duplicate","Unique")</f>
        <v>Duplicate</v>
      </c>
      <c r="AJ2054" s="0" t="str">
        <f aca="false">IF(COUNTBLANK(B2054:AG2054)&gt;0,"Missing ("&amp;COUNTBLANK(B2054:AG2054)&amp;")","Complete")</f>
        <v>Missing (1)</v>
      </c>
    </row>
    <row r="2055" customFormat="false" ht="15" hidden="false" customHeight="false" outlineLevel="0" collapsed="false">
      <c r="A2055" s="14" t="n">
        <v>2052</v>
      </c>
      <c r="B2055" s="14" t="s">
        <v>90</v>
      </c>
      <c r="C2055" s="14" t="n">
        <v>1</v>
      </c>
      <c r="D2055" s="14" t="n">
        <v>10</v>
      </c>
      <c r="E2055" s="14" t="n">
        <v>2016</v>
      </c>
      <c r="F2055" s="14" t="s">
        <v>118</v>
      </c>
      <c r="G2055" s="14" t="n">
        <v>7</v>
      </c>
      <c r="H2055" s="14" t="n">
        <v>9</v>
      </c>
      <c r="I2055" s="14" t="n">
        <v>0</v>
      </c>
      <c r="J2055" s="14" t="n">
        <v>2</v>
      </c>
      <c r="K2055" s="14" t="n">
        <v>2</v>
      </c>
      <c r="L2055" s="14" t="n">
        <v>0</v>
      </c>
      <c r="M2055" s="14" t="n">
        <v>0</v>
      </c>
      <c r="N2055" s="14" t="s">
        <v>82</v>
      </c>
      <c r="O2055" s="14" t="s">
        <v>137</v>
      </c>
      <c r="P2055" s="14" t="s">
        <v>93</v>
      </c>
      <c r="Q2055" s="14" t="s">
        <v>94</v>
      </c>
      <c r="R2055" s="14" t="n">
        <v>0</v>
      </c>
      <c r="S2055" s="14" t="n">
        <v>0</v>
      </c>
      <c r="T2055" s="14" t="n">
        <v>0</v>
      </c>
      <c r="U2055" s="14" t="s">
        <v>95</v>
      </c>
      <c r="V2055" s="14" t="s">
        <v>95</v>
      </c>
      <c r="W2055" s="14" t="n">
        <v>0</v>
      </c>
      <c r="X2055" s="14" t="s">
        <v>86</v>
      </c>
      <c r="Y2055" s="14" t="n">
        <v>9</v>
      </c>
      <c r="Z2055" s="14"/>
      <c r="AA2055" s="14" t="n">
        <v>0</v>
      </c>
      <c r="AB2055" s="14" t="s">
        <v>101</v>
      </c>
      <c r="AC2055" s="14" t="n">
        <v>93</v>
      </c>
      <c r="AD2055" s="14" t="n">
        <v>0</v>
      </c>
      <c r="AE2055" s="14" t="n">
        <v>1</v>
      </c>
      <c r="AF2055" s="14" t="s">
        <v>141</v>
      </c>
      <c r="AG2055" s="15" t="n">
        <v>42409</v>
      </c>
      <c r="AH2055" s="14" t="str">
        <f aca="false">B2055&amp;"|"&amp;C2055&amp;"|"&amp;D2055&amp;"|"&amp;E2055&amp;"|"&amp;F2055&amp;"|"&amp;G2055&amp;"|"&amp;H2055&amp;"|"&amp;I2055&amp;"|"&amp;J2055&amp;"|"&amp;K2055&amp;"|"&amp;L2055&amp;"|"&amp;M2055&amp;"|"&amp;N2055&amp;"|"&amp;O2055&amp;"|"&amp;P2055&amp;"|"&amp;Q2055&amp;"|"&amp;R2055&amp;"|"&amp;S2055&amp;"|"&amp;T2055&amp;"|"&amp;U2055&amp;"|"&amp;V2055&amp;"|"&amp;W2055&amp;"|"&amp;X2055&amp;"|"&amp;Y2055&amp;"|"&amp;Z2055&amp;"|"&amp;AA2055&amp;"|"&amp;AB2055&amp;"|"&amp;AC2055&amp;"|"&amp;AD2055&amp;"|"&amp;AE2055&amp;"|"&amp;AF2055&amp;"|"&amp;AG2055</f>
        <v>City Hotel|1|10|2016|February|7|9|0|2|2|0|0|BB|LUX|Online TA|TA/TO|0|0|0|A|A|0|No Deposit|9||0|Transient-Party|93|0|1|No-Show|42409</v>
      </c>
      <c r="AI2055" s="14" t="str">
        <f aca="false">IF(COUNTIF($AH$4:$AH$2603,AH2055)&gt;1,"Duplicate","Unique")</f>
        <v>Unique</v>
      </c>
      <c r="AJ2055" s="14" t="str">
        <f aca="false">IF(COUNTBLANK(B2055:AG2055)&gt;0,"Missing ("&amp;COUNTBLANK(B2055:AG2055)&amp;")","Complete")</f>
        <v>Missing (1)</v>
      </c>
    </row>
    <row r="2056" customFormat="false" ht="15" hidden="false" customHeight="false" outlineLevel="0" collapsed="false">
      <c r="A2056" s="0" t="n">
        <v>2053</v>
      </c>
      <c r="B2056" s="0" t="s">
        <v>90</v>
      </c>
      <c r="C2056" s="0" t="n">
        <v>1</v>
      </c>
      <c r="D2056" s="0" t="n">
        <v>56</v>
      </c>
      <c r="E2056" s="0" t="n">
        <v>2017</v>
      </c>
      <c r="F2056" s="0" t="s">
        <v>118</v>
      </c>
      <c r="G2056" s="0" t="n">
        <v>5</v>
      </c>
      <c r="H2056" s="0" t="n">
        <v>1</v>
      </c>
      <c r="I2056" s="0" t="n">
        <v>0</v>
      </c>
      <c r="J2056" s="0" t="n">
        <v>3</v>
      </c>
      <c r="K2056" s="0" t="n">
        <v>2</v>
      </c>
      <c r="L2056" s="0" t="n">
        <v>0</v>
      </c>
      <c r="M2056" s="0" t="n">
        <v>0</v>
      </c>
      <c r="N2056" s="0" t="s">
        <v>82</v>
      </c>
      <c r="O2056" s="0" t="s">
        <v>92</v>
      </c>
      <c r="P2056" s="0" t="s">
        <v>116</v>
      </c>
      <c r="Q2056" s="0" t="s">
        <v>94</v>
      </c>
      <c r="R2056" s="0" t="n">
        <v>0</v>
      </c>
      <c r="S2056" s="0" t="n">
        <v>0</v>
      </c>
      <c r="T2056" s="0" t="n">
        <v>0</v>
      </c>
      <c r="U2056" s="0" t="s">
        <v>95</v>
      </c>
      <c r="V2056" s="0" t="s">
        <v>95</v>
      </c>
      <c r="W2056" s="0" t="n">
        <v>0</v>
      </c>
      <c r="X2056" s="0" t="s">
        <v>120</v>
      </c>
      <c r="Y2056" s="0" t="n">
        <v>29</v>
      </c>
      <c r="AA2056" s="0" t="n">
        <v>0</v>
      </c>
      <c r="AB2056" s="0" t="s">
        <v>87</v>
      </c>
      <c r="AC2056" s="0" t="n">
        <v>60</v>
      </c>
      <c r="AD2056" s="0" t="n">
        <v>0</v>
      </c>
      <c r="AE2056" s="0" t="n">
        <v>0</v>
      </c>
      <c r="AF2056" s="0" t="s">
        <v>96</v>
      </c>
      <c r="AG2056" s="13" t="n">
        <v>42711</v>
      </c>
      <c r="AH2056" s="0" t="str">
        <f aca="false">B2056&amp;"|"&amp;C2056&amp;"|"&amp;D2056&amp;"|"&amp;E2056&amp;"|"&amp;F2056&amp;"|"&amp;G2056&amp;"|"&amp;H2056&amp;"|"&amp;I2056&amp;"|"&amp;J2056&amp;"|"&amp;K2056&amp;"|"&amp;L2056&amp;"|"&amp;M2056&amp;"|"&amp;N2056&amp;"|"&amp;O2056&amp;"|"&amp;P2056&amp;"|"&amp;Q2056&amp;"|"&amp;R2056&amp;"|"&amp;S2056&amp;"|"&amp;T2056&amp;"|"&amp;U2056&amp;"|"&amp;V2056&amp;"|"&amp;W2056&amp;"|"&amp;X2056&amp;"|"&amp;Y2056&amp;"|"&amp;Z2056&amp;"|"&amp;AA2056&amp;"|"&amp;AB2056&amp;"|"&amp;AC2056&amp;"|"&amp;AD2056&amp;"|"&amp;AE2056&amp;"|"&amp;AF2056&amp;"|"&amp;AG2056</f>
        <v>City Hotel|1|56|2017|February|5|1|0|3|2|0|0|BB|PRT|Groups|TA/TO|0|0|0|A|A|0|Non Refund|29||0|Transient|60|0|0|Canceled|42711</v>
      </c>
      <c r="AI2056" s="0" t="str">
        <f aca="false">IF(COUNTIF($AH$4:$AH$2603,AH2056)&gt;1,"Duplicate","Unique")</f>
        <v>Duplicate</v>
      </c>
      <c r="AJ2056" s="0" t="str">
        <f aca="false">IF(COUNTBLANK(B2056:AG2056)&gt;0,"Missing ("&amp;COUNTBLANK(B2056:AG2056)&amp;")","Complete")</f>
        <v>Missing (1)</v>
      </c>
    </row>
    <row r="2057" customFormat="false" ht="15" hidden="false" customHeight="false" outlineLevel="0" collapsed="false">
      <c r="A2057" s="14" t="n">
        <v>2054</v>
      </c>
      <c r="B2057" s="14" t="s">
        <v>90</v>
      </c>
      <c r="C2057" s="14" t="n">
        <v>0</v>
      </c>
      <c r="D2057" s="14" t="n">
        <v>216</v>
      </c>
      <c r="E2057" s="14" t="n">
        <v>2016</v>
      </c>
      <c r="F2057" s="14" t="s">
        <v>119</v>
      </c>
      <c r="G2057" s="14" t="n">
        <v>35</v>
      </c>
      <c r="H2057" s="14" t="n">
        <v>27</v>
      </c>
      <c r="I2057" s="14" t="n">
        <v>2</v>
      </c>
      <c r="J2057" s="14" t="n">
        <v>1</v>
      </c>
      <c r="K2057" s="14" t="n">
        <v>2</v>
      </c>
      <c r="L2057" s="14" t="n">
        <v>0</v>
      </c>
      <c r="M2057" s="14" t="n">
        <v>0</v>
      </c>
      <c r="N2057" s="14" t="s">
        <v>82</v>
      </c>
      <c r="O2057" s="14" t="s">
        <v>117</v>
      </c>
      <c r="P2057" s="14" t="s">
        <v>93</v>
      </c>
      <c r="Q2057" s="14" t="s">
        <v>94</v>
      </c>
      <c r="R2057" s="14" t="n">
        <v>0</v>
      </c>
      <c r="S2057" s="14" t="n">
        <v>0</v>
      </c>
      <c r="T2057" s="14" t="n">
        <v>0</v>
      </c>
      <c r="U2057" s="14" t="s">
        <v>95</v>
      </c>
      <c r="V2057" s="14" t="s">
        <v>95</v>
      </c>
      <c r="W2057" s="14" t="n">
        <v>0</v>
      </c>
      <c r="X2057" s="14" t="s">
        <v>86</v>
      </c>
      <c r="Y2057" s="14" t="n">
        <v>9</v>
      </c>
      <c r="Z2057" s="14"/>
      <c r="AA2057" s="14" t="n">
        <v>0</v>
      </c>
      <c r="AB2057" s="14" t="s">
        <v>101</v>
      </c>
      <c r="AC2057" s="14" t="n">
        <v>96.3</v>
      </c>
      <c r="AD2057" s="14" t="n">
        <v>0</v>
      </c>
      <c r="AE2057" s="14" t="n">
        <v>2</v>
      </c>
      <c r="AF2057" s="14" t="s">
        <v>88</v>
      </c>
      <c r="AG2057" s="15" t="n">
        <v>42612</v>
      </c>
      <c r="AH2057" s="14" t="str">
        <f aca="false">B2057&amp;"|"&amp;C2057&amp;"|"&amp;D2057&amp;"|"&amp;E2057&amp;"|"&amp;F2057&amp;"|"&amp;G2057&amp;"|"&amp;H2057&amp;"|"&amp;I2057&amp;"|"&amp;J2057&amp;"|"&amp;K2057&amp;"|"&amp;L2057&amp;"|"&amp;M2057&amp;"|"&amp;N2057&amp;"|"&amp;O2057&amp;"|"&amp;P2057&amp;"|"&amp;Q2057&amp;"|"&amp;R2057&amp;"|"&amp;S2057&amp;"|"&amp;T2057&amp;"|"&amp;U2057&amp;"|"&amp;V2057&amp;"|"&amp;W2057&amp;"|"&amp;X2057&amp;"|"&amp;Y2057&amp;"|"&amp;Z2057&amp;"|"&amp;AA2057&amp;"|"&amp;AB2057&amp;"|"&amp;AC2057&amp;"|"&amp;AD2057&amp;"|"&amp;AE2057&amp;"|"&amp;AF2057&amp;"|"&amp;AG2057</f>
        <v>City Hotel|0|216|2016|August|35|27|2|1|2|0|0|BB|BEL|Online TA|TA/TO|0|0|0|A|A|0|No Deposit|9||0|Transient-Party|96.3|0|2|Check-Out|42612</v>
      </c>
      <c r="AI2057" s="14" t="str">
        <f aca="false">IF(COUNTIF($AH$4:$AH$2603,AH2057)&gt;1,"Duplicate","Unique")</f>
        <v>Unique</v>
      </c>
      <c r="AJ2057" s="14" t="str">
        <f aca="false">IF(COUNTBLANK(B2057:AG2057)&gt;0,"Missing ("&amp;COUNTBLANK(B2057:AG2057)&amp;")","Complete")</f>
        <v>Missing (1)</v>
      </c>
    </row>
    <row r="2058" customFormat="false" ht="15" hidden="false" customHeight="false" outlineLevel="0" collapsed="false">
      <c r="A2058" s="0" t="n">
        <v>2055</v>
      </c>
      <c r="B2058" s="0" t="s">
        <v>90</v>
      </c>
      <c r="C2058" s="0" t="n">
        <v>0</v>
      </c>
      <c r="D2058" s="0" t="n">
        <v>264</v>
      </c>
      <c r="E2058" s="0" t="n">
        <v>2015</v>
      </c>
      <c r="F2058" s="0" t="s">
        <v>91</v>
      </c>
      <c r="G2058" s="0" t="n">
        <v>28</v>
      </c>
      <c r="H2058" s="0" t="n">
        <v>8</v>
      </c>
      <c r="I2058" s="0" t="n">
        <v>0</v>
      </c>
      <c r="J2058" s="0" t="n">
        <v>2</v>
      </c>
      <c r="K2058" s="0" t="n">
        <v>2</v>
      </c>
      <c r="L2058" s="0" t="n">
        <v>0</v>
      </c>
      <c r="M2058" s="0" t="n">
        <v>0</v>
      </c>
      <c r="N2058" s="0" t="s">
        <v>82</v>
      </c>
      <c r="O2058" s="0" t="s">
        <v>92</v>
      </c>
      <c r="P2058" s="0" t="s">
        <v>116</v>
      </c>
      <c r="Q2058" s="0" t="s">
        <v>94</v>
      </c>
      <c r="R2058" s="0" t="n">
        <v>0</v>
      </c>
      <c r="S2058" s="0" t="n">
        <v>0</v>
      </c>
      <c r="T2058" s="0" t="n">
        <v>0</v>
      </c>
      <c r="U2058" s="0" t="s">
        <v>95</v>
      </c>
      <c r="V2058" s="0" t="s">
        <v>95</v>
      </c>
      <c r="W2058" s="0" t="n">
        <v>0</v>
      </c>
      <c r="X2058" s="0" t="s">
        <v>86</v>
      </c>
      <c r="Y2058" s="0" t="n">
        <v>1</v>
      </c>
      <c r="AA2058" s="0" t="n">
        <v>0</v>
      </c>
      <c r="AB2058" s="0" t="s">
        <v>101</v>
      </c>
      <c r="AC2058" s="0" t="n">
        <v>62</v>
      </c>
      <c r="AD2058" s="0" t="n">
        <v>0</v>
      </c>
      <c r="AE2058" s="0" t="n">
        <v>0</v>
      </c>
      <c r="AF2058" s="0" t="s">
        <v>88</v>
      </c>
      <c r="AG2058" s="13" t="n">
        <v>42195</v>
      </c>
      <c r="AH2058" s="0" t="str">
        <f aca="false">B2058&amp;"|"&amp;C2058&amp;"|"&amp;D2058&amp;"|"&amp;E2058&amp;"|"&amp;F2058&amp;"|"&amp;G2058&amp;"|"&amp;H2058&amp;"|"&amp;I2058&amp;"|"&amp;J2058&amp;"|"&amp;K2058&amp;"|"&amp;L2058&amp;"|"&amp;M2058&amp;"|"&amp;N2058&amp;"|"&amp;O2058&amp;"|"&amp;P2058&amp;"|"&amp;Q2058&amp;"|"&amp;R2058&amp;"|"&amp;S2058&amp;"|"&amp;T2058&amp;"|"&amp;U2058&amp;"|"&amp;V2058&amp;"|"&amp;W2058&amp;"|"&amp;X2058&amp;"|"&amp;Y2058&amp;"|"&amp;Z2058&amp;"|"&amp;AA2058&amp;"|"&amp;AB2058&amp;"|"&amp;AC2058&amp;"|"&amp;AD2058&amp;"|"&amp;AE2058&amp;"|"&amp;AF2058&amp;"|"&amp;AG2058</f>
        <v>City Hotel|0|264|2015|July|28|8|0|2|2|0|0|BB|PRT|Groups|TA/TO|0|0|0|A|A|0|No Deposit|1||0|Transient-Party|62|0|0|Check-Out|42195</v>
      </c>
      <c r="AI2058" s="0" t="str">
        <f aca="false">IF(COUNTIF($AH$4:$AH$2603,AH2058)&gt;1,"Duplicate","Unique")</f>
        <v>Unique</v>
      </c>
      <c r="AJ2058" s="0" t="str">
        <f aca="false">IF(COUNTBLANK(B2058:AG2058)&gt;0,"Missing ("&amp;COUNTBLANK(B2058:AG2058)&amp;")","Complete")</f>
        <v>Missing (1)</v>
      </c>
    </row>
    <row r="2059" customFormat="false" ht="15" hidden="false" customHeight="false" outlineLevel="0" collapsed="false">
      <c r="A2059" s="14" t="n">
        <v>2056</v>
      </c>
      <c r="B2059" s="14" t="s">
        <v>90</v>
      </c>
      <c r="C2059" s="14" t="n">
        <v>1</v>
      </c>
      <c r="D2059" s="14" t="n">
        <v>405</v>
      </c>
      <c r="E2059" s="14" t="n">
        <v>2016</v>
      </c>
      <c r="F2059" s="14" t="s">
        <v>119</v>
      </c>
      <c r="G2059" s="14" t="n">
        <v>33</v>
      </c>
      <c r="H2059" s="14" t="n">
        <v>10</v>
      </c>
      <c r="I2059" s="14" t="n">
        <v>0</v>
      </c>
      <c r="J2059" s="14" t="n">
        <v>2</v>
      </c>
      <c r="K2059" s="14" t="n">
        <v>2</v>
      </c>
      <c r="L2059" s="14" t="n">
        <v>0</v>
      </c>
      <c r="M2059" s="14" t="n">
        <v>0</v>
      </c>
      <c r="N2059" s="14" t="s">
        <v>82</v>
      </c>
      <c r="O2059" s="14" t="s">
        <v>92</v>
      </c>
      <c r="P2059" s="14" t="s">
        <v>116</v>
      </c>
      <c r="Q2059" s="14" t="s">
        <v>94</v>
      </c>
      <c r="R2059" s="14" t="n">
        <v>0</v>
      </c>
      <c r="S2059" s="14" t="n">
        <v>0</v>
      </c>
      <c r="T2059" s="14" t="n">
        <v>0</v>
      </c>
      <c r="U2059" s="14" t="s">
        <v>95</v>
      </c>
      <c r="V2059" s="14" t="s">
        <v>95</v>
      </c>
      <c r="W2059" s="14" t="n">
        <v>0</v>
      </c>
      <c r="X2059" s="14" t="s">
        <v>120</v>
      </c>
      <c r="Y2059" s="14" t="n">
        <v>1</v>
      </c>
      <c r="Z2059" s="14"/>
      <c r="AA2059" s="14" t="n">
        <v>0</v>
      </c>
      <c r="AB2059" s="14" t="s">
        <v>87</v>
      </c>
      <c r="AC2059" s="14" t="n">
        <v>65</v>
      </c>
      <c r="AD2059" s="14" t="n">
        <v>0</v>
      </c>
      <c r="AE2059" s="14" t="n">
        <v>0</v>
      </c>
      <c r="AF2059" s="14" t="s">
        <v>96</v>
      </c>
      <c r="AG2059" s="15" t="n">
        <v>42347</v>
      </c>
      <c r="AH2059" s="14" t="str">
        <f aca="false">B2059&amp;"|"&amp;C2059&amp;"|"&amp;D2059&amp;"|"&amp;E2059&amp;"|"&amp;F2059&amp;"|"&amp;G2059&amp;"|"&amp;H2059&amp;"|"&amp;I2059&amp;"|"&amp;J2059&amp;"|"&amp;K2059&amp;"|"&amp;L2059&amp;"|"&amp;M2059&amp;"|"&amp;N2059&amp;"|"&amp;O2059&amp;"|"&amp;P2059&amp;"|"&amp;Q2059&amp;"|"&amp;R2059&amp;"|"&amp;S2059&amp;"|"&amp;T2059&amp;"|"&amp;U2059&amp;"|"&amp;V2059&amp;"|"&amp;W2059&amp;"|"&amp;X2059&amp;"|"&amp;Y2059&amp;"|"&amp;Z2059&amp;"|"&amp;AA2059&amp;"|"&amp;AB2059&amp;"|"&amp;AC2059&amp;"|"&amp;AD2059&amp;"|"&amp;AE2059&amp;"|"&amp;AF2059&amp;"|"&amp;AG2059</f>
        <v>City Hotel|1|405|2016|August|33|10|0|2|2|0|0|BB|PRT|Groups|TA/TO|0|0|0|A|A|0|Non Refund|1||0|Transient|65|0|0|Canceled|42347</v>
      </c>
      <c r="AI2059" s="14" t="str">
        <f aca="false">IF(COUNTIF($AH$4:$AH$2603,AH2059)&gt;1,"Duplicate","Unique")</f>
        <v>Unique</v>
      </c>
      <c r="AJ2059" s="14" t="str">
        <f aca="false">IF(COUNTBLANK(B2059:AG2059)&gt;0,"Missing ("&amp;COUNTBLANK(B2059:AG2059)&amp;")","Complete")</f>
        <v>Missing (1)</v>
      </c>
    </row>
    <row r="2060" customFormat="false" ht="15" hidden="false" customHeight="false" outlineLevel="0" collapsed="false">
      <c r="A2060" s="0" t="n">
        <v>2057</v>
      </c>
      <c r="B2060" s="0" t="s">
        <v>80</v>
      </c>
      <c r="C2060" s="0" t="n">
        <v>1</v>
      </c>
      <c r="D2060" s="0" t="n">
        <v>219</v>
      </c>
      <c r="E2060" s="0" t="n">
        <v>2016</v>
      </c>
      <c r="F2060" s="0" t="s">
        <v>114</v>
      </c>
      <c r="G2060" s="0" t="n">
        <v>37</v>
      </c>
      <c r="H2060" s="0" t="n">
        <v>10</v>
      </c>
      <c r="I2060" s="0" t="n">
        <v>0</v>
      </c>
      <c r="J2060" s="0" t="n">
        <v>1</v>
      </c>
      <c r="K2060" s="0" t="n">
        <v>2</v>
      </c>
      <c r="L2060" s="0" t="n">
        <v>0</v>
      </c>
      <c r="M2060" s="0" t="n">
        <v>0</v>
      </c>
      <c r="N2060" s="0" t="s">
        <v>82</v>
      </c>
      <c r="O2060" s="0" t="s">
        <v>92</v>
      </c>
      <c r="P2060" s="0" t="s">
        <v>84</v>
      </c>
      <c r="Q2060" s="0" t="s">
        <v>84</v>
      </c>
      <c r="R2060" s="0" t="n">
        <v>0</v>
      </c>
      <c r="S2060" s="0" t="n">
        <v>0</v>
      </c>
      <c r="T2060" s="0" t="n">
        <v>0</v>
      </c>
      <c r="U2060" s="0" t="s">
        <v>124</v>
      </c>
      <c r="V2060" s="0" t="s">
        <v>124</v>
      </c>
      <c r="W2060" s="0" t="n">
        <v>0</v>
      </c>
      <c r="X2060" s="0" t="s">
        <v>86</v>
      </c>
      <c r="Y2060" s="0" t="n">
        <v>250</v>
      </c>
      <c r="AA2060" s="0" t="n">
        <v>0</v>
      </c>
      <c r="AB2060" s="0" t="s">
        <v>87</v>
      </c>
      <c r="AC2060" s="0" t="n">
        <v>115</v>
      </c>
      <c r="AD2060" s="0" t="n">
        <v>0</v>
      </c>
      <c r="AE2060" s="0" t="n">
        <v>1</v>
      </c>
      <c r="AF2060" s="0" t="s">
        <v>96</v>
      </c>
      <c r="AG2060" s="13" t="n">
        <v>42599</v>
      </c>
      <c r="AH2060" s="0" t="str">
        <f aca="false">B2060&amp;"|"&amp;C2060&amp;"|"&amp;D2060&amp;"|"&amp;E2060&amp;"|"&amp;F2060&amp;"|"&amp;G2060&amp;"|"&amp;H2060&amp;"|"&amp;I2060&amp;"|"&amp;J2060&amp;"|"&amp;K2060&amp;"|"&amp;L2060&amp;"|"&amp;M2060&amp;"|"&amp;N2060&amp;"|"&amp;O2060&amp;"|"&amp;P2060&amp;"|"&amp;Q2060&amp;"|"&amp;R2060&amp;"|"&amp;S2060&amp;"|"&amp;T2060&amp;"|"&amp;U2060&amp;"|"&amp;V2060&amp;"|"&amp;W2060&amp;"|"&amp;X2060&amp;"|"&amp;Y2060&amp;"|"&amp;Z2060&amp;"|"&amp;AA2060&amp;"|"&amp;AB2060&amp;"|"&amp;AC2060&amp;"|"&amp;AD2060&amp;"|"&amp;AE2060&amp;"|"&amp;AF2060&amp;"|"&amp;AG2060</f>
        <v>Resort Hotel|1|219|2016|September|37|10|0|1|2|0|0|BB|PRT|Direct|Direct|0|0|0|E|E|0|No Deposit|250||0|Transient|115|0|1|Canceled|42599</v>
      </c>
      <c r="AI2060" s="0" t="str">
        <f aca="false">IF(COUNTIF($AH$4:$AH$2603,AH2060)&gt;1,"Duplicate","Unique")</f>
        <v>Unique</v>
      </c>
      <c r="AJ2060" s="0" t="str">
        <f aca="false">IF(COUNTBLANK(B2060:AG2060)&gt;0,"Missing ("&amp;COUNTBLANK(B2060:AG2060)&amp;")","Complete")</f>
        <v>Missing (1)</v>
      </c>
    </row>
    <row r="2061" customFormat="false" ht="15" hidden="false" customHeight="false" outlineLevel="0" collapsed="false">
      <c r="A2061" s="14" t="n">
        <v>2058</v>
      </c>
      <c r="B2061" s="14" t="s">
        <v>90</v>
      </c>
      <c r="C2061" s="14" t="n">
        <v>1</v>
      </c>
      <c r="D2061" s="14" t="n">
        <v>168</v>
      </c>
      <c r="E2061" s="14" t="n">
        <v>2016</v>
      </c>
      <c r="F2061" s="14" t="s">
        <v>106</v>
      </c>
      <c r="G2061" s="14" t="n">
        <v>17</v>
      </c>
      <c r="H2061" s="14" t="n">
        <v>22</v>
      </c>
      <c r="I2061" s="14" t="n">
        <v>1</v>
      </c>
      <c r="J2061" s="14" t="n">
        <v>2</v>
      </c>
      <c r="K2061" s="14" t="n">
        <v>2</v>
      </c>
      <c r="L2061" s="14" t="n">
        <v>0</v>
      </c>
      <c r="M2061" s="14" t="n">
        <v>0</v>
      </c>
      <c r="N2061" s="14" t="s">
        <v>82</v>
      </c>
      <c r="O2061" s="14" t="s">
        <v>92</v>
      </c>
      <c r="P2061" s="14" t="s">
        <v>99</v>
      </c>
      <c r="Q2061" s="14" t="s">
        <v>94</v>
      </c>
      <c r="R2061" s="14" t="n">
        <v>0</v>
      </c>
      <c r="S2061" s="14" t="n">
        <v>0</v>
      </c>
      <c r="T2061" s="14" t="n">
        <v>0</v>
      </c>
      <c r="U2061" s="14" t="s">
        <v>95</v>
      </c>
      <c r="V2061" s="14" t="s">
        <v>95</v>
      </c>
      <c r="W2061" s="14" t="n">
        <v>0</v>
      </c>
      <c r="X2061" s="14" t="s">
        <v>120</v>
      </c>
      <c r="Y2061" s="14" t="n">
        <v>26</v>
      </c>
      <c r="Z2061" s="14"/>
      <c r="AA2061" s="14" t="n">
        <v>77</v>
      </c>
      <c r="AB2061" s="14" t="s">
        <v>87</v>
      </c>
      <c r="AC2061" s="14" t="n">
        <v>85</v>
      </c>
      <c r="AD2061" s="14" t="n">
        <v>0</v>
      </c>
      <c r="AE2061" s="14" t="n">
        <v>0</v>
      </c>
      <c r="AF2061" s="14" t="s">
        <v>96</v>
      </c>
      <c r="AG2061" s="15" t="n">
        <v>42391</v>
      </c>
      <c r="AH2061" s="14" t="str">
        <f aca="false">B2061&amp;"|"&amp;C2061&amp;"|"&amp;D2061&amp;"|"&amp;E2061&amp;"|"&amp;F2061&amp;"|"&amp;G2061&amp;"|"&amp;H2061&amp;"|"&amp;I2061&amp;"|"&amp;J2061&amp;"|"&amp;K2061&amp;"|"&amp;L2061&amp;"|"&amp;M2061&amp;"|"&amp;N2061&amp;"|"&amp;O2061&amp;"|"&amp;P2061&amp;"|"&amp;Q2061&amp;"|"&amp;R2061&amp;"|"&amp;S2061&amp;"|"&amp;T2061&amp;"|"&amp;U2061&amp;"|"&amp;V2061&amp;"|"&amp;W2061&amp;"|"&amp;X2061&amp;"|"&amp;Y2061&amp;"|"&amp;Z2061&amp;"|"&amp;AA2061&amp;"|"&amp;AB2061&amp;"|"&amp;AC2061&amp;"|"&amp;AD2061&amp;"|"&amp;AE2061&amp;"|"&amp;AF2061&amp;"|"&amp;AG2061</f>
        <v>City Hotel|1|168|2016|April|17|22|1|2|2|0|0|BB|PRT|Offline TA/TO|TA/TO|0|0|0|A|A|0|Non Refund|26||77|Transient|85|0|0|Canceled|42391</v>
      </c>
      <c r="AI2061" s="14" t="str">
        <f aca="false">IF(COUNTIF($AH$4:$AH$2603,AH2061)&gt;1,"Duplicate","Unique")</f>
        <v>Duplicate</v>
      </c>
      <c r="AJ2061" s="14" t="str">
        <f aca="false">IF(COUNTBLANK(B2061:AG2061)&gt;0,"Missing ("&amp;COUNTBLANK(B2061:AG2061)&amp;")","Complete")</f>
        <v>Missing (1)</v>
      </c>
    </row>
    <row r="2062" customFormat="false" ht="15" hidden="false" customHeight="false" outlineLevel="0" collapsed="false">
      <c r="A2062" s="0" t="n">
        <v>2059</v>
      </c>
      <c r="B2062" s="0" t="s">
        <v>80</v>
      </c>
      <c r="C2062" s="0" t="n">
        <v>1</v>
      </c>
      <c r="D2062" s="0" t="n">
        <v>196</v>
      </c>
      <c r="E2062" s="0" t="n">
        <v>2016</v>
      </c>
      <c r="F2062" s="0" t="s">
        <v>81</v>
      </c>
      <c r="G2062" s="0" t="n">
        <v>53</v>
      </c>
      <c r="H2062" s="0" t="n">
        <v>30</v>
      </c>
      <c r="I2062" s="0" t="n">
        <v>1</v>
      </c>
      <c r="J2062" s="0" t="n">
        <v>2</v>
      </c>
      <c r="K2062" s="0" t="n">
        <v>2</v>
      </c>
      <c r="L2062" s="0" t="n">
        <v>0</v>
      </c>
      <c r="M2062" s="0" t="n">
        <v>0</v>
      </c>
      <c r="N2062" s="0" t="s">
        <v>112</v>
      </c>
      <c r="O2062" s="0" t="s">
        <v>92</v>
      </c>
      <c r="P2062" s="0" t="s">
        <v>116</v>
      </c>
      <c r="Q2062" s="0" t="s">
        <v>94</v>
      </c>
      <c r="R2062" s="0" t="n">
        <v>0</v>
      </c>
      <c r="S2062" s="0" t="n">
        <v>0</v>
      </c>
      <c r="T2062" s="0" t="n">
        <v>0</v>
      </c>
      <c r="U2062" s="0" t="s">
        <v>95</v>
      </c>
      <c r="V2062" s="0" t="s">
        <v>156</v>
      </c>
      <c r="W2062" s="0" t="n">
        <v>1</v>
      </c>
      <c r="X2062" s="0" t="s">
        <v>86</v>
      </c>
      <c r="Z2062" s="0" t="n">
        <v>308</v>
      </c>
      <c r="AA2062" s="0" t="n">
        <v>0</v>
      </c>
      <c r="AB2062" s="0" t="s">
        <v>101</v>
      </c>
      <c r="AC2062" s="0" t="n">
        <v>180</v>
      </c>
      <c r="AD2062" s="0" t="n">
        <v>0</v>
      </c>
      <c r="AE2062" s="0" t="n">
        <v>0</v>
      </c>
      <c r="AF2062" s="0" t="s">
        <v>96</v>
      </c>
      <c r="AG2062" s="13" t="n">
        <v>42723</v>
      </c>
      <c r="AH2062" s="0" t="str">
        <f aca="false">B2062&amp;"|"&amp;C2062&amp;"|"&amp;D2062&amp;"|"&amp;E2062&amp;"|"&amp;F2062&amp;"|"&amp;G2062&amp;"|"&amp;H2062&amp;"|"&amp;I2062&amp;"|"&amp;J2062&amp;"|"&amp;K2062&amp;"|"&amp;L2062&amp;"|"&amp;M2062&amp;"|"&amp;N2062&amp;"|"&amp;O2062&amp;"|"&amp;P2062&amp;"|"&amp;Q2062&amp;"|"&amp;R2062&amp;"|"&amp;S2062&amp;"|"&amp;T2062&amp;"|"&amp;U2062&amp;"|"&amp;V2062&amp;"|"&amp;W2062&amp;"|"&amp;X2062&amp;"|"&amp;Y2062&amp;"|"&amp;Z2062&amp;"|"&amp;AA2062&amp;"|"&amp;AB2062&amp;"|"&amp;AC2062&amp;"|"&amp;AD2062&amp;"|"&amp;AE2062&amp;"|"&amp;AF2062&amp;"|"&amp;AG2062</f>
        <v>Resort Hotel|1|196|2016|December|53|30|1|2|2|0|0|HB|PRT|Groups|TA/TO|0|0|0|A|C|1|No Deposit||308|0|Transient-Party|180|0|0|Canceled|42723</v>
      </c>
      <c r="AI2062" s="0" t="str">
        <f aca="false">IF(COUNTIF($AH$4:$AH$2603,AH2062)&gt;1,"Duplicate","Unique")</f>
        <v>Unique</v>
      </c>
      <c r="AJ2062" s="0" t="str">
        <f aca="false">IF(COUNTBLANK(B2062:AG2062)&gt;0,"Missing ("&amp;COUNTBLANK(B2062:AG2062)&amp;")","Complete")</f>
        <v>Missing (1)</v>
      </c>
    </row>
    <row r="2063" customFormat="false" ht="15" hidden="false" customHeight="false" outlineLevel="0" collapsed="false">
      <c r="A2063" s="14" t="n">
        <v>2060</v>
      </c>
      <c r="B2063" s="14" t="s">
        <v>80</v>
      </c>
      <c r="C2063" s="14" t="n">
        <v>0</v>
      </c>
      <c r="D2063" s="14" t="n">
        <v>47</v>
      </c>
      <c r="E2063" s="14" t="n">
        <v>2016</v>
      </c>
      <c r="F2063" s="14" t="s">
        <v>106</v>
      </c>
      <c r="G2063" s="14" t="n">
        <v>18</v>
      </c>
      <c r="H2063" s="14" t="n">
        <v>25</v>
      </c>
      <c r="I2063" s="14" t="n">
        <v>2</v>
      </c>
      <c r="J2063" s="14" t="n">
        <v>5</v>
      </c>
      <c r="K2063" s="14" t="n">
        <v>1</v>
      </c>
      <c r="L2063" s="14" t="n">
        <v>0</v>
      </c>
      <c r="M2063" s="14" t="n">
        <v>0</v>
      </c>
      <c r="N2063" s="14" t="s">
        <v>82</v>
      </c>
      <c r="O2063" s="14" t="s">
        <v>83</v>
      </c>
      <c r="P2063" s="14" t="s">
        <v>84</v>
      </c>
      <c r="Q2063" s="14" t="s">
        <v>84</v>
      </c>
      <c r="R2063" s="14" t="n">
        <v>0</v>
      </c>
      <c r="S2063" s="14" t="n">
        <v>0</v>
      </c>
      <c r="T2063" s="14" t="n">
        <v>0</v>
      </c>
      <c r="U2063" s="14" t="s">
        <v>109</v>
      </c>
      <c r="V2063" s="14" t="s">
        <v>109</v>
      </c>
      <c r="W2063" s="14" t="n">
        <v>0</v>
      </c>
      <c r="X2063" s="14" t="s">
        <v>86</v>
      </c>
      <c r="Y2063" s="14"/>
      <c r="Z2063" s="14"/>
      <c r="AA2063" s="14" t="n">
        <v>0</v>
      </c>
      <c r="AB2063" s="14" t="s">
        <v>87</v>
      </c>
      <c r="AC2063" s="14" t="n">
        <v>73.5</v>
      </c>
      <c r="AD2063" s="14" t="n">
        <v>1</v>
      </c>
      <c r="AE2063" s="14" t="n">
        <v>0</v>
      </c>
      <c r="AF2063" s="14" t="s">
        <v>88</v>
      </c>
      <c r="AG2063" s="15" t="n">
        <v>42492</v>
      </c>
      <c r="AH2063" s="14" t="str">
        <f aca="false">B2063&amp;"|"&amp;C2063&amp;"|"&amp;D2063&amp;"|"&amp;E2063&amp;"|"&amp;F2063&amp;"|"&amp;G2063&amp;"|"&amp;H2063&amp;"|"&amp;I2063&amp;"|"&amp;J2063&amp;"|"&amp;K2063&amp;"|"&amp;L2063&amp;"|"&amp;M2063&amp;"|"&amp;N2063&amp;"|"&amp;O2063&amp;"|"&amp;P2063&amp;"|"&amp;Q2063&amp;"|"&amp;R2063&amp;"|"&amp;S2063&amp;"|"&amp;T2063&amp;"|"&amp;U2063&amp;"|"&amp;V2063&amp;"|"&amp;W2063&amp;"|"&amp;X2063&amp;"|"&amp;Y2063&amp;"|"&amp;Z2063&amp;"|"&amp;AA2063&amp;"|"&amp;AB2063&amp;"|"&amp;AC2063&amp;"|"&amp;AD2063&amp;"|"&amp;AE2063&amp;"|"&amp;AF2063&amp;"|"&amp;AG2063</f>
        <v>Resort Hotel|0|47|2016|April|18|25|2|5|1|0|0|BB|GBR|Direct|Direct|0|0|0|D|D|0|No Deposit|||0|Transient|73.5|1|0|Check-Out|42492</v>
      </c>
      <c r="AI2063" s="14" t="str">
        <f aca="false">IF(COUNTIF($AH$4:$AH$2603,AH2063)&gt;1,"Duplicate","Unique")</f>
        <v>Unique</v>
      </c>
      <c r="AJ2063" s="14" t="str">
        <f aca="false">IF(COUNTBLANK(B2063:AG2063)&gt;0,"Missing ("&amp;COUNTBLANK(B2063:AG2063)&amp;")","Complete")</f>
        <v>Missing (2)</v>
      </c>
    </row>
    <row r="2064" customFormat="false" ht="15" hidden="false" customHeight="false" outlineLevel="0" collapsed="false">
      <c r="A2064" s="0" t="n">
        <v>2061</v>
      </c>
      <c r="B2064" s="0" t="s">
        <v>90</v>
      </c>
      <c r="C2064" s="0" t="n">
        <v>1</v>
      </c>
      <c r="D2064" s="0" t="n">
        <v>33</v>
      </c>
      <c r="E2064" s="0" t="n">
        <v>2016</v>
      </c>
      <c r="F2064" s="0" t="s">
        <v>91</v>
      </c>
      <c r="G2064" s="0" t="n">
        <v>30</v>
      </c>
      <c r="H2064" s="0" t="n">
        <v>17</v>
      </c>
      <c r="I2064" s="0" t="n">
        <v>2</v>
      </c>
      <c r="J2064" s="0" t="n">
        <v>3</v>
      </c>
      <c r="K2064" s="0" t="n">
        <v>3</v>
      </c>
      <c r="L2064" s="0" t="n">
        <v>0</v>
      </c>
      <c r="M2064" s="0" t="n">
        <v>0</v>
      </c>
      <c r="N2064" s="0" t="s">
        <v>82</v>
      </c>
      <c r="O2064" s="0" t="s">
        <v>122</v>
      </c>
      <c r="P2064" s="0" t="s">
        <v>93</v>
      </c>
      <c r="Q2064" s="0" t="s">
        <v>94</v>
      </c>
      <c r="R2064" s="0" t="n">
        <v>0</v>
      </c>
      <c r="S2064" s="0" t="n">
        <v>0</v>
      </c>
      <c r="T2064" s="0" t="n">
        <v>0</v>
      </c>
      <c r="U2064" s="0" t="s">
        <v>109</v>
      </c>
      <c r="V2064" s="0" t="s">
        <v>109</v>
      </c>
      <c r="W2064" s="0" t="n">
        <v>0</v>
      </c>
      <c r="X2064" s="0" t="s">
        <v>86</v>
      </c>
      <c r="Y2064" s="0" t="n">
        <v>9</v>
      </c>
      <c r="AA2064" s="0" t="n">
        <v>0</v>
      </c>
      <c r="AB2064" s="0" t="s">
        <v>87</v>
      </c>
      <c r="AC2064" s="0" t="n">
        <v>161.1</v>
      </c>
      <c r="AD2064" s="0" t="n">
        <v>0</v>
      </c>
      <c r="AE2064" s="0" t="n">
        <v>2</v>
      </c>
      <c r="AF2064" s="0" t="s">
        <v>96</v>
      </c>
      <c r="AG2064" s="13" t="n">
        <v>42550</v>
      </c>
      <c r="AH2064" s="0" t="str">
        <f aca="false">B2064&amp;"|"&amp;C2064&amp;"|"&amp;D2064&amp;"|"&amp;E2064&amp;"|"&amp;F2064&amp;"|"&amp;G2064&amp;"|"&amp;H2064&amp;"|"&amp;I2064&amp;"|"&amp;J2064&amp;"|"&amp;K2064&amp;"|"&amp;L2064&amp;"|"&amp;M2064&amp;"|"&amp;N2064&amp;"|"&amp;O2064&amp;"|"&amp;P2064&amp;"|"&amp;Q2064&amp;"|"&amp;R2064&amp;"|"&amp;S2064&amp;"|"&amp;T2064&amp;"|"&amp;U2064&amp;"|"&amp;V2064&amp;"|"&amp;W2064&amp;"|"&amp;X2064&amp;"|"&amp;Y2064&amp;"|"&amp;Z2064&amp;"|"&amp;AA2064&amp;"|"&amp;AB2064&amp;"|"&amp;AC2064&amp;"|"&amp;AD2064&amp;"|"&amp;AE2064&amp;"|"&amp;AF2064&amp;"|"&amp;AG2064</f>
        <v>City Hotel|1|33|2016|July|30|17|2|3|3|0|0|BB|FRA|Online TA|TA/TO|0|0|0|D|D|0|No Deposit|9||0|Transient|161.1|0|2|Canceled|42550</v>
      </c>
      <c r="AI2064" s="0" t="str">
        <f aca="false">IF(COUNTIF($AH$4:$AH$2603,AH2064)&gt;1,"Duplicate","Unique")</f>
        <v>Unique</v>
      </c>
      <c r="AJ2064" s="0" t="str">
        <f aca="false">IF(COUNTBLANK(B2064:AG2064)&gt;0,"Missing ("&amp;COUNTBLANK(B2064:AG2064)&amp;")","Complete")</f>
        <v>Missing (1)</v>
      </c>
    </row>
    <row r="2065" customFormat="false" ht="15" hidden="false" customHeight="false" outlineLevel="0" collapsed="false">
      <c r="A2065" s="14" t="n">
        <v>2062</v>
      </c>
      <c r="B2065" s="14" t="s">
        <v>80</v>
      </c>
      <c r="C2065" s="14" t="n">
        <v>1</v>
      </c>
      <c r="D2065" s="14" t="n">
        <v>231</v>
      </c>
      <c r="E2065" s="14" t="n">
        <v>2016</v>
      </c>
      <c r="F2065" s="14" t="s">
        <v>114</v>
      </c>
      <c r="G2065" s="14" t="n">
        <v>40</v>
      </c>
      <c r="H2065" s="14" t="n">
        <v>30</v>
      </c>
      <c r="I2065" s="14" t="n">
        <v>1</v>
      </c>
      <c r="J2065" s="14" t="n">
        <v>2</v>
      </c>
      <c r="K2065" s="14" t="n">
        <v>2</v>
      </c>
      <c r="L2065" s="14" t="n">
        <v>0</v>
      </c>
      <c r="M2065" s="14" t="n">
        <v>0</v>
      </c>
      <c r="N2065" s="14" t="s">
        <v>82</v>
      </c>
      <c r="O2065" s="14" t="s">
        <v>92</v>
      </c>
      <c r="P2065" s="14" t="s">
        <v>99</v>
      </c>
      <c r="Q2065" s="14" t="s">
        <v>94</v>
      </c>
      <c r="R2065" s="14" t="n">
        <v>0</v>
      </c>
      <c r="S2065" s="14" t="n">
        <v>0</v>
      </c>
      <c r="T2065" s="14" t="n">
        <v>0</v>
      </c>
      <c r="U2065" s="14" t="s">
        <v>95</v>
      </c>
      <c r="V2065" s="14" t="s">
        <v>95</v>
      </c>
      <c r="W2065" s="14" t="n">
        <v>0</v>
      </c>
      <c r="X2065" s="14" t="s">
        <v>120</v>
      </c>
      <c r="Y2065" s="14" t="n">
        <v>96</v>
      </c>
      <c r="Z2065" s="14"/>
      <c r="AA2065" s="14" t="n">
        <v>0</v>
      </c>
      <c r="AB2065" s="14" t="s">
        <v>87</v>
      </c>
      <c r="AC2065" s="14" t="n">
        <v>57.6</v>
      </c>
      <c r="AD2065" s="14" t="n">
        <v>0</v>
      </c>
      <c r="AE2065" s="14" t="n">
        <v>0</v>
      </c>
      <c r="AF2065" s="14" t="s">
        <v>96</v>
      </c>
      <c r="AG2065" s="15" t="n">
        <v>42538</v>
      </c>
      <c r="AH2065" s="14" t="str">
        <f aca="false">B2065&amp;"|"&amp;C2065&amp;"|"&amp;D2065&amp;"|"&amp;E2065&amp;"|"&amp;F2065&amp;"|"&amp;G2065&amp;"|"&amp;H2065&amp;"|"&amp;I2065&amp;"|"&amp;J2065&amp;"|"&amp;K2065&amp;"|"&amp;L2065&amp;"|"&amp;M2065&amp;"|"&amp;N2065&amp;"|"&amp;O2065&amp;"|"&amp;P2065&amp;"|"&amp;Q2065&amp;"|"&amp;R2065&amp;"|"&amp;S2065&amp;"|"&amp;T2065&amp;"|"&amp;U2065&amp;"|"&amp;V2065&amp;"|"&amp;W2065&amp;"|"&amp;X2065&amp;"|"&amp;Y2065&amp;"|"&amp;Z2065&amp;"|"&amp;AA2065&amp;"|"&amp;AB2065&amp;"|"&amp;AC2065&amp;"|"&amp;AD2065&amp;"|"&amp;AE2065&amp;"|"&amp;AF2065&amp;"|"&amp;AG2065</f>
        <v>Resort Hotel|1|231|2016|September|40|30|1|2|2|0|0|BB|PRT|Offline TA/TO|TA/TO|0|0|0|A|A|0|Non Refund|96||0|Transient|57.6|0|0|Canceled|42538</v>
      </c>
      <c r="AI2065" s="14" t="str">
        <f aca="false">IF(COUNTIF($AH$4:$AH$2603,AH2065)&gt;1,"Duplicate","Unique")</f>
        <v>Unique</v>
      </c>
      <c r="AJ2065" s="14" t="str">
        <f aca="false">IF(COUNTBLANK(B2065:AG2065)&gt;0,"Missing ("&amp;COUNTBLANK(B2065:AG2065)&amp;")","Complete")</f>
        <v>Missing (1)</v>
      </c>
    </row>
    <row r="2066" customFormat="false" ht="15" hidden="false" customHeight="false" outlineLevel="0" collapsed="false">
      <c r="A2066" s="0" t="n">
        <v>2063</v>
      </c>
      <c r="B2066" s="0" t="s">
        <v>90</v>
      </c>
      <c r="C2066" s="0" t="n">
        <v>0</v>
      </c>
      <c r="D2066" s="0" t="n">
        <v>59</v>
      </c>
      <c r="E2066" s="0" t="n">
        <v>2016</v>
      </c>
      <c r="F2066" s="0" t="s">
        <v>111</v>
      </c>
      <c r="G2066" s="0" t="n">
        <v>42</v>
      </c>
      <c r="H2066" s="0" t="n">
        <v>9</v>
      </c>
      <c r="I2066" s="0" t="n">
        <v>1</v>
      </c>
      <c r="J2066" s="0" t="n">
        <v>0</v>
      </c>
      <c r="K2066" s="0" t="n">
        <v>2</v>
      </c>
      <c r="L2066" s="0" t="n">
        <v>0</v>
      </c>
      <c r="M2066" s="0" t="n">
        <v>0</v>
      </c>
      <c r="N2066" s="0" t="s">
        <v>82</v>
      </c>
      <c r="O2066" s="0" t="s">
        <v>123</v>
      </c>
      <c r="P2066" s="0" t="s">
        <v>93</v>
      </c>
      <c r="Q2066" s="0" t="s">
        <v>94</v>
      </c>
      <c r="R2066" s="0" t="n">
        <v>0</v>
      </c>
      <c r="S2066" s="0" t="n">
        <v>0</v>
      </c>
      <c r="T2066" s="0" t="n">
        <v>0</v>
      </c>
      <c r="U2066" s="0" t="s">
        <v>109</v>
      </c>
      <c r="V2066" s="0" t="s">
        <v>109</v>
      </c>
      <c r="W2066" s="0" t="n">
        <v>0</v>
      </c>
      <c r="X2066" s="0" t="s">
        <v>86</v>
      </c>
      <c r="Y2066" s="0" t="n">
        <v>9</v>
      </c>
      <c r="AA2066" s="0" t="n">
        <v>0</v>
      </c>
      <c r="AB2066" s="0" t="s">
        <v>87</v>
      </c>
      <c r="AC2066" s="0" t="n">
        <v>151.2</v>
      </c>
      <c r="AD2066" s="0" t="n">
        <v>0</v>
      </c>
      <c r="AE2066" s="0" t="n">
        <v>0</v>
      </c>
      <c r="AF2066" s="0" t="s">
        <v>88</v>
      </c>
      <c r="AG2066" s="13" t="n">
        <v>42653</v>
      </c>
      <c r="AH2066" s="0" t="str">
        <f aca="false">B2066&amp;"|"&amp;C2066&amp;"|"&amp;D2066&amp;"|"&amp;E2066&amp;"|"&amp;F2066&amp;"|"&amp;G2066&amp;"|"&amp;H2066&amp;"|"&amp;I2066&amp;"|"&amp;J2066&amp;"|"&amp;K2066&amp;"|"&amp;L2066&amp;"|"&amp;M2066&amp;"|"&amp;N2066&amp;"|"&amp;O2066&amp;"|"&amp;P2066&amp;"|"&amp;Q2066&amp;"|"&amp;R2066&amp;"|"&amp;S2066&amp;"|"&amp;T2066&amp;"|"&amp;U2066&amp;"|"&amp;V2066&amp;"|"&amp;W2066&amp;"|"&amp;X2066&amp;"|"&amp;Y2066&amp;"|"&amp;Z2066&amp;"|"&amp;AA2066&amp;"|"&amp;AB2066&amp;"|"&amp;AC2066&amp;"|"&amp;AD2066&amp;"|"&amp;AE2066&amp;"|"&amp;AF2066&amp;"|"&amp;AG2066</f>
        <v>City Hotel|0|59|2016|October|42|9|1|0|2|0|0|BB|USA|Online TA|TA/TO|0|0|0|D|D|0|No Deposit|9||0|Transient|151.2|0|0|Check-Out|42653</v>
      </c>
      <c r="AI2066" s="0" t="str">
        <f aca="false">IF(COUNTIF($AH$4:$AH$2603,AH2066)&gt;1,"Duplicate","Unique")</f>
        <v>Unique</v>
      </c>
      <c r="AJ2066" s="0" t="str">
        <f aca="false">IF(COUNTBLANK(B2066:AG2066)&gt;0,"Missing ("&amp;COUNTBLANK(B2066:AG2066)&amp;")","Complete")</f>
        <v>Missing (1)</v>
      </c>
    </row>
    <row r="2067" customFormat="false" ht="15" hidden="false" customHeight="false" outlineLevel="0" collapsed="false">
      <c r="A2067" s="14" t="n">
        <v>2064</v>
      </c>
      <c r="B2067" s="14" t="s">
        <v>90</v>
      </c>
      <c r="C2067" s="14" t="n">
        <v>1</v>
      </c>
      <c r="D2067" s="14" t="n">
        <v>122</v>
      </c>
      <c r="E2067" s="14" t="n">
        <v>2017</v>
      </c>
      <c r="F2067" s="14" t="s">
        <v>121</v>
      </c>
      <c r="G2067" s="14" t="n">
        <v>21</v>
      </c>
      <c r="H2067" s="14" t="n">
        <v>26</v>
      </c>
      <c r="I2067" s="14" t="n">
        <v>1</v>
      </c>
      <c r="J2067" s="14" t="n">
        <v>2</v>
      </c>
      <c r="K2067" s="14" t="n">
        <v>2</v>
      </c>
      <c r="L2067" s="14" t="n">
        <v>0</v>
      </c>
      <c r="M2067" s="14" t="n">
        <v>0</v>
      </c>
      <c r="N2067" s="14" t="s">
        <v>82</v>
      </c>
      <c r="O2067" s="14" t="s">
        <v>122</v>
      </c>
      <c r="P2067" s="14" t="s">
        <v>93</v>
      </c>
      <c r="Q2067" s="14" t="s">
        <v>94</v>
      </c>
      <c r="R2067" s="14" t="n">
        <v>0</v>
      </c>
      <c r="S2067" s="14" t="n">
        <v>0</v>
      </c>
      <c r="T2067" s="14" t="n">
        <v>0</v>
      </c>
      <c r="U2067" s="14" t="s">
        <v>95</v>
      </c>
      <c r="V2067" s="14" t="s">
        <v>95</v>
      </c>
      <c r="W2067" s="14" t="n">
        <v>0</v>
      </c>
      <c r="X2067" s="14" t="s">
        <v>86</v>
      </c>
      <c r="Y2067" s="14" t="n">
        <v>9</v>
      </c>
      <c r="Z2067" s="14"/>
      <c r="AA2067" s="14" t="n">
        <v>0</v>
      </c>
      <c r="AB2067" s="14" t="s">
        <v>87</v>
      </c>
      <c r="AC2067" s="14" t="n">
        <v>130.67</v>
      </c>
      <c r="AD2067" s="14" t="n">
        <v>0</v>
      </c>
      <c r="AE2067" s="14" t="n">
        <v>0</v>
      </c>
      <c r="AF2067" s="14" t="s">
        <v>96</v>
      </c>
      <c r="AG2067" s="15" t="n">
        <v>42775</v>
      </c>
      <c r="AH2067" s="14" t="str">
        <f aca="false">B2067&amp;"|"&amp;C2067&amp;"|"&amp;D2067&amp;"|"&amp;E2067&amp;"|"&amp;F2067&amp;"|"&amp;G2067&amp;"|"&amp;H2067&amp;"|"&amp;I2067&amp;"|"&amp;J2067&amp;"|"&amp;K2067&amp;"|"&amp;L2067&amp;"|"&amp;M2067&amp;"|"&amp;N2067&amp;"|"&amp;O2067&amp;"|"&amp;P2067&amp;"|"&amp;Q2067&amp;"|"&amp;R2067&amp;"|"&amp;S2067&amp;"|"&amp;T2067&amp;"|"&amp;U2067&amp;"|"&amp;V2067&amp;"|"&amp;W2067&amp;"|"&amp;X2067&amp;"|"&amp;Y2067&amp;"|"&amp;Z2067&amp;"|"&amp;AA2067&amp;"|"&amp;AB2067&amp;"|"&amp;AC2067&amp;"|"&amp;AD2067&amp;"|"&amp;AE2067&amp;"|"&amp;AF2067&amp;"|"&amp;AG2067</f>
        <v>City Hotel|1|122|2017|May|21|26|1|2|2|0|0|BB|FRA|Online TA|TA/TO|0|0|0|A|A|0|No Deposit|9||0|Transient|130.67|0|0|Canceled|42775</v>
      </c>
      <c r="AI2067" s="14" t="str">
        <f aca="false">IF(COUNTIF($AH$4:$AH$2603,AH2067)&gt;1,"Duplicate","Unique")</f>
        <v>Unique</v>
      </c>
      <c r="AJ2067" s="14" t="str">
        <f aca="false">IF(COUNTBLANK(B2067:AG2067)&gt;0,"Missing ("&amp;COUNTBLANK(B2067:AG2067)&amp;")","Complete")</f>
        <v>Missing (1)</v>
      </c>
    </row>
    <row r="2068" customFormat="false" ht="15" hidden="false" customHeight="false" outlineLevel="0" collapsed="false">
      <c r="A2068" s="0" t="n">
        <v>2065</v>
      </c>
      <c r="B2068" s="0" t="s">
        <v>80</v>
      </c>
      <c r="C2068" s="0" t="n">
        <v>1</v>
      </c>
      <c r="D2068" s="0" t="n">
        <v>267</v>
      </c>
      <c r="E2068" s="0" t="n">
        <v>2015</v>
      </c>
      <c r="F2068" s="0" t="s">
        <v>114</v>
      </c>
      <c r="G2068" s="0" t="n">
        <v>39</v>
      </c>
      <c r="H2068" s="0" t="n">
        <v>26</v>
      </c>
      <c r="I2068" s="0" t="n">
        <v>2</v>
      </c>
      <c r="J2068" s="0" t="n">
        <v>5</v>
      </c>
      <c r="K2068" s="0" t="n">
        <v>2</v>
      </c>
      <c r="L2068" s="0" t="n">
        <v>0</v>
      </c>
      <c r="M2068" s="0" t="n">
        <v>0</v>
      </c>
      <c r="N2068" s="0" t="s">
        <v>82</v>
      </c>
      <c r="O2068" s="0" t="s">
        <v>92</v>
      </c>
      <c r="P2068" s="0" t="s">
        <v>99</v>
      </c>
      <c r="Q2068" s="0" t="s">
        <v>94</v>
      </c>
      <c r="R2068" s="0" t="n">
        <v>0</v>
      </c>
      <c r="S2068" s="0" t="n">
        <v>1</v>
      </c>
      <c r="T2068" s="0" t="n">
        <v>0</v>
      </c>
      <c r="U2068" s="0" t="s">
        <v>95</v>
      </c>
      <c r="V2068" s="0" t="s">
        <v>95</v>
      </c>
      <c r="W2068" s="0" t="n">
        <v>0</v>
      </c>
      <c r="X2068" s="0" t="s">
        <v>120</v>
      </c>
      <c r="Y2068" s="0" t="n">
        <v>96</v>
      </c>
      <c r="AA2068" s="0" t="n">
        <v>0</v>
      </c>
      <c r="AB2068" s="0" t="s">
        <v>87</v>
      </c>
      <c r="AC2068" s="0" t="n">
        <v>54.99</v>
      </c>
      <c r="AD2068" s="0" t="n">
        <v>0</v>
      </c>
      <c r="AE2068" s="0" t="n">
        <v>0</v>
      </c>
      <c r="AF2068" s="0" t="s">
        <v>96</v>
      </c>
      <c r="AG2068" s="13" t="n">
        <v>42172</v>
      </c>
      <c r="AH2068" s="0" t="str">
        <f aca="false">B2068&amp;"|"&amp;C2068&amp;"|"&amp;D2068&amp;"|"&amp;E2068&amp;"|"&amp;F2068&amp;"|"&amp;G2068&amp;"|"&amp;H2068&amp;"|"&amp;I2068&amp;"|"&amp;J2068&amp;"|"&amp;K2068&amp;"|"&amp;L2068&amp;"|"&amp;M2068&amp;"|"&amp;N2068&amp;"|"&amp;O2068&amp;"|"&amp;P2068&amp;"|"&amp;Q2068&amp;"|"&amp;R2068&amp;"|"&amp;S2068&amp;"|"&amp;T2068&amp;"|"&amp;U2068&amp;"|"&amp;V2068&amp;"|"&amp;W2068&amp;"|"&amp;X2068&amp;"|"&amp;Y2068&amp;"|"&amp;Z2068&amp;"|"&amp;AA2068&amp;"|"&amp;AB2068&amp;"|"&amp;AC2068&amp;"|"&amp;AD2068&amp;"|"&amp;AE2068&amp;"|"&amp;AF2068&amp;"|"&amp;AG2068</f>
        <v>Resort Hotel|1|267|2015|September|39|26|2|5|2|0|0|BB|PRT|Offline TA/TO|TA/TO|0|1|0|A|A|0|Non Refund|96||0|Transient|54.99|0|0|Canceled|42172</v>
      </c>
      <c r="AI2068" s="0" t="str">
        <f aca="false">IF(COUNTIF($AH$4:$AH$2603,AH2068)&gt;1,"Duplicate","Unique")</f>
        <v>Duplicate</v>
      </c>
      <c r="AJ2068" s="0" t="str">
        <f aca="false">IF(COUNTBLANK(B2068:AG2068)&gt;0,"Missing ("&amp;COUNTBLANK(B2068:AG2068)&amp;")","Complete")</f>
        <v>Missing (1)</v>
      </c>
    </row>
    <row r="2069" customFormat="false" ht="15" hidden="false" customHeight="false" outlineLevel="0" collapsed="false">
      <c r="A2069" s="14" t="n">
        <v>2066</v>
      </c>
      <c r="B2069" s="14" t="s">
        <v>90</v>
      </c>
      <c r="C2069" s="14" t="n">
        <v>0</v>
      </c>
      <c r="D2069" s="14" t="n">
        <v>164</v>
      </c>
      <c r="E2069" s="14" t="n">
        <v>2017</v>
      </c>
      <c r="F2069" s="14" t="s">
        <v>135</v>
      </c>
      <c r="G2069" s="14" t="n">
        <v>26</v>
      </c>
      <c r="H2069" s="14" t="n">
        <v>28</v>
      </c>
      <c r="I2069" s="14" t="n">
        <v>0</v>
      </c>
      <c r="J2069" s="14" t="n">
        <v>2</v>
      </c>
      <c r="K2069" s="14" t="n">
        <v>2</v>
      </c>
      <c r="L2069" s="14" t="n">
        <v>0</v>
      </c>
      <c r="M2069" s="14" t="n">
        <v>0</v>
      </c>
      <c r="N2069" s="14" t="s">
        <v>82</v>
      </c>
      <c r="O2069" s="14" t="s">
        <v>83</v>
      </c>
      <c r="P2069" s="14" t="s">
        <v>93</v>
      </c>
      <c r="Q2069" s="14" t="s">
        <v>94</v>
      </c>
      <c r="R2069" s="14" t="n">
        <v>0</v>
      </c>
      <c r="S2069" s="14" t="n">
        <v>0</v>
      </c>
      <c r="T2069" s="14" t="n">
        <v>0</v>
      </c>
      <c r="U2069" s="14" t="s">
        <v>95</v>
      </c>
      <c r="V2069" s="14" t="s">
        <v>95</v>
      </c>
      <c r="W2069" s="14" t="n">
        <v>0</v>
      </c>
      <c r="X2069" s="14" t="s">
        <v>86</v>
      </c>
      <c r="Y2069" s="14" t="n">
        <v>9</v>
      </c>
      <c r="Z2069" s="14"/>
      <c r="AA2069" s="14" t="n">
        <v>0</v>
      </c>
      <c r="AB2069" s="14" t="s">
        <v>87</v>
      </c>
      <c r="AC2069" s="14" t="n">
        <v>126</v>
      </c>
      <c r="AD2069" s="14" t="n">
        <v>1</v>
      </c>
      <c r="AE2069" s="14" t="n">
        <v>1</v>
      </c>
      <c r="AF2069" s="14" t="s">
        <v>88</v>
      </c>
      <c r="AG2069" s="15" t="n">
        <v>42916</v>
      </c>
      <c r="AH2069" s="14" t="str">
        <f aca="false">B2069&amp;"|"&amp;C2069&amp;"|"&amp;D2069&amp;"|"&amp;E2069&amp;"|"&amp;F2069&amp;"|"&amp;G2069&amp;"|"&amp;H2069&amp;"|"&amp;I2069&amp;"|"&amp;J2069&amp;"|"&amp;K2069&amp;"|"&amp;L2069&amp;"|"&amp;M2069&amp;"|"&amp;N2069&amp;"|"&amp;O2069&amp;"|"&amp;P2069&amp;"|"&amp;Q2069&amp;"|"&amp;R2069&amp;"|"&amp;S2069&amp;"|"&amp;T2069&amp;"|"&amp;U2069&amp;"|"&amp;V2069&amp;"|"&amp;W2069&amp;"|"&amp;X2069&amp;"|"&amp;Y2069&amp;"|"&amp;Z2069&amp;"|"&amp;AA2069&amp;"|"&amp;AB2069&amp;"|"&amp;AC2069&amp;"|"&amp;AD2069&amp;"|"&amp;AE2069&amp;"|"&amp;AF2069&amp;"|"&amp;AG2069</f>
        <v>City Hotel|0|164|2017|June|26|28|0|2|2|0|0|BB|GBR|Online TA|TA/TO|0|0|0|A|A|0|No Deposit|9||0|Transient|126|1|1|Check-Out|42916</v>
      </c>
      <c r="AI2069" s="14" t="str">
        <f aca="false">IF(COUNTIF($AH$4:$AH$2603,AH2069)&gt;1,"Duplicate","Unique")</f>
        <v>Unique</v>
      </c>
      <c r="AJ2069" s="14" t="str">
        <f aca="false">IF(COUNTBLANK(B2069:AG2069)&gt;0,"Missing ("&amp;COUNTBLANK(B2069:AG2069)&amp;")","Complete")</f>
        <v>Missing (1)</v>
      </c>
    </row>
    <row r="2070" customFormat="false" ht="15" hidden="false" customHeight="false" outlineLevel="0" collapsed="false">
      <c r="A2070" s="0" t="n">
        <v>2067</v>
      </c>
      <c r="B2070" s="0" t="s">
        <v>90</v>
      </c>
      <c r="C2070" s="0" t="n">
        <v>1</v>
      </c>
      <c r="D2070" s="0" t="n">
        <v>30</v>
      </c>
      <c r="E2070" s="0" t="n">
        <v>2017</v>
      </c>
      <c r="F2070" s="0" t="s">
        <v>121</v>
      </c>
      <c r="G2070" s="0" t="n">
        <v>21</v>
      </c>
      <c r="H2070" s="0" t="n">
        <v>22</v>
      </c>
      <c r="I2070" s="0" t="n">
        <v>1</v>
      </c>
      <c r="J2070" s="0" t="n">
        <v>1</v>
      </c>
      <c r="K2070" s="0" t="n">
        <v>1</v>
      </c>
      <c r="L2070" s="0" t="n">
        <v>0</v>
      </c>
      <c r="M2070" s="0" t="n">
        <v>0</v>
      </c>
      <c r="N2070" s="0" t="s">
        <v>82</v>
      </c>
      <c r="O2070" s="0" t="s">
        <v>92</v>
      </c>
      <c r="P2070" s="0" t="s">
        <v>84</v>
      </c>
      <c r="Q2070" s="0" t="s">
        <v>84</v>
      </c>
      <c r="R2070" s="0" t="n">
        <v>0</v>
      </c>
      <c r="S2070" s="0" t="n">
        <v>0</v>
      </c>
      <c r="T2070" s="0" t="n">
        <v>0</v>
      </c>
      <c r="U2070" s="0" t="s">
        <v>95</v>
      </c>
      <c r="V2070" s="0" t="s">
        <v>95</v>
      </c>
      <c r="W2070" s="0" t="n">
        <v>0</v>
      </c>
      <c r="X2070" s="0" t="s">
        <v>86</v>
      </c>
      <c r="AA2070" s="0" t="n">
        <v>0</v>
      </c>
      <c r="AB2070" s="0" t="s">
        <v>101</v>
      </c>
      <c r="AC2070" s="0" t="n">
        <v>144</v>
      </c>
      <c r="AD2070" s="0" t="n">
        <v>0</v>
      </c>
      <c r="AE2070" s="0" t="n">
        <v>0</v>
      </c>
      <c r="AF2070" s="0" t="s">
        <v>96</v>
      </c>
      <c r="AG2070" s="13" t="n">
        <v>42851</v>
      </c>
      <c r="AH2070" s="0" t="str">
        <f aca="false">B2070&amp;"|"&amp;C2070&amp;"|"&amp;D2070&amp;"|"&amp;E2070&amp;"|"&amp;F2070&amp;"|"&amp;G2070&amp;"|"&amp;H2070&amp;"|"&amp;I2070&amp;"|"&amp;J2070&amp;"|"&amp;K2070&amp;"|"&amp;L2070&amp;"|"&amp;M2070&amp;"|"&amp;N2070&amp;"|"&amp;O2070&amp;"|"&amp;P2070&amp;"|"&amp;Q2070&amp;"|"&amp;R2070&amp;"|"&amp;S2070&amp;"|"&amp;T2070&amp;"|"&amp;U2070&amp;"|"&amp;V2070&amp;"|"&amp;W2070&amp;"|"&amp;X2070&amp;"|"&amp;Y2070&amp;"|"&amp;Z2070&amp;"|"&amp;AA2070&amp;"|"&amp;AB2070&amp;"|"&amp;AC2070&amp;"|"&amp;AD2070&amp;"|"&amp;AE2070&amp;"|"&amp;AF2070&amp;"|"&amp;AG2070</f>
        <v>City Hotel|1|30|2017|May|21|22|1|1|1|0|0|BB|PRT|Direct|Direct|0|0|0|A|A|0|No Deposit|||0|Transient-Party|144|0|0|Canceled|42851</v>
      </c>
      <c r="AI2070" s="0" t="str">
        <f aca="false">IF(COUNTIF($AH$4:$AH$2603,AH2070)&gt;1,"Duplicate","Unique")</f>
        <v>Unique</v>
      </c>
      <c r="AJ2070" s="0" t="str">
        <f aca="false">IF(COUNTBLANK(B2070:AG2070)&gt;0,"Missing ("&amp;COUNTBLANK(B2070:AG2070)&amp;")","Complete")</f>
        <v>Missing (2)</v>
      </c>
    </row>
    <row r="2071" customFormat="false" ht="15" hidden="false" customHeight="false" outlineLevel="0" collapsed="false">
      <c r="A2071" s="14" t="n">
        <v>2068</v>
      </c>
      <c r="B2071" s="14" t="s">
        <v>80</v>
      </c>
      <c r="C2071" s="14" t="n">
        <v>0</v>
      </c>
      <c r="D2071" s="14" t="n">
        <v>12</v>
      </c>
      <c r="E2071" s="14" t="n">
        <v>2016</v>
      </c>
      <c r="F2071" s="14" t="s">
        <v>81</v>
      </c>
      <c r="G2071" s="14" t="n">
        <v>49</v>
      </c>
      <c r="H2071" s="14" t="n">
        <v>2</v>
      </c>
      <c r="I2071" s="14" t="n">
        <v>0</v>
      </c>
      <c r="J2071" s="14" t="n">
        <v>1</v>
      </c>
      <c r="K2071" s="14" t="n">
        <v>2</v>
      </c>
      <c r="L2071" s="14" t="n">
        <v>0</v>
      </c>
      <c r="M2071" s="14" t="n">
        <v>0</v>
      </c>
      <c r="N2071" s="14" t="s">
        <v>82</v>
      </c>
      <c r="O2071" s="14" t="s">
        <v>92</v>
      </c>
      <c r="P2071" s="14" t="s">
        <v>93</v>
      </c>
      <c r="Q2071" s="14" t="s">
        <v>94</v>
      </c>
      <c r="R2071" s="14" t="n">
        <v>0</v>
      </c>
      <c r="S2071" s="14" t="n">
        <v>0</v>
      </c>
      <c r="T2071" s="14" t="n">
        <v>1</v>
      </c>
      <c r="U2071" s="14" t="s">
        <v>95</v>
      </c>
      <c r="V2071" s="14" t="s">
        <v>95</v>
      </c>
      <c r="W2071" s="14" t="n">
        <v>0</v>
      </c>
      <c r="X2071" s="14" t="s">
        <v>86</v>
      </c>
      <c r="Y2071" s="14" t="n">
        <v>240</v>
      </c>
      <c r="Z2071" s="14"/>
      <c r="AA2071" s="14" t="n">
        <v>0</v>
      </c>
      <c r="AB2071" s="14" t="s">
        <v>87</v>
      </c>
      <c r="AC2071" s="14" t="n">
        <v>48</v>
      </c>
      <c r="AD2071" s="14" t="n">
        <v>0</v>
      </c>
      <c r="AE2071" s="14" t="n">
        <v>1</v>
      </c>
      <c r="AF2071" s="14" t="s">
        <v>88</v>
      </c>
      <c r="AG2071" s="15" t="n">
        <v>42707</v>
      </c>
      <c r="AH2071" s="14" t="str">
        <f aca="false">B2071&amp;"|"&amp;C2071&amp;"|"&amp;D2071&amp;"|"&amp;E2071&amp;"|"&amp;F2071&amp;"|"&amp;G2071&amp;"|"&amp;H2071&amp;"|"&amp;I2071&amp;"|"&amp;J2071&amp;"|"&amp;K2071&amp;"|"&amp;L2071&amp;"|"&amp;M2071&amp;"|"&amp;N2071&amp;"|"&amp;O2071&amp;"|"&amp;P2071&amp;"|"&amp;Q2071&amp;"|"&amp;R2071&amp;"|"&amp;S2071&amp;"|"&amp;T2071&amp;"|"&amp;U2071&amp;"|"&amp;V2071&amp;"|"&amp;W2071&amp;"|"&amp;X2071&amp;"|"&amp;Y2071&amp;"|"&amp;Z2071&amp;"|"&amp;AA2071&amp;"|"&amp;AB2071&amp;"|"&amp;AC2071&amp;"|"&amp;AD2071&amp;"|"&amp;AE2071&amp;"|"&amp;AF2071&amp;"|"&amp;AG2071</f>
        <v>Resort Hotel|0|12|2016|December|49|2|0|1|2|0|0|BB|PRT|Online TA|TA/TO|0|0|1|A|A|0|No Deposit|240||0|Transient|48|0|1|Check-Out|42707</v>
      </c>
      <c r="AI2071" s="14" t="str">
        <f aca="false">IF(COUNTIF($AH$4:$AH$2603,AH2071)&gt;1,"Duplicate","Unique")</f>
        <v>Unique</v>
      </c>
      <c r="AJ2071" s="14" t="str">
        <f aca="false">IF(COUNTBLANK(B2071:AG2071)&gt;0,"Missing ("&amp;COUNTBLANK(B2071:AG2071)&amp;")","Complete")</f>
        <v>Missing (1)</v>
      </c>
    </row>
    <row r="2072" customFormat="false" ht="15" hidden="false" customHeight="false" outlineLevel="0" collapsed="false">
      <c r="A2072" s="0" t="n">
        <v>2069</v>
      </c>
      <c r="B2072" s="0" t="s">
        <v>90</v>
      </c>
      <c r="C2072" s="0" t="n">
        <v>1</v>
      </c>
      <c r="D2072" s="0" t="n">
        <v>17</v>
      </c>
      <c r="E2072" s="0" t="n">
        <v>2016</v>
      </c>
      <c r="F2072" s="0" t="s">
        <v>91</v>
      </c>
      <c r="G2072" s="0" t="n">
        <v>30</v>
      </c>
      <c r="H2072" s="0" t="n">
        <v>23</v>
      </c>
      <c r="I2072" s="0" t="n">
        <v>0</v>
      </c>
      <c r="J2072" s="0" t="n">
        <v>1</v>
      </c>
      <c r="K2072" s="0" t="n">
        <v>2</v>
      </c>
      <c r="L2072" s="0" t="n">
        <v>0</v>
      </c>
      <c r="M2072" s="0" t="n">
        <v>0</v>
      </c>
      <c r="N2072" s="0" t="s">
        <v>107</v>
      </c>
      <c r="O2072" s="0" t="s">
        <v>92</v>
      </c>
      <c r="P2072" s="0" t="s">
        <v>93</v>
      </c>
      <c r="Q2072" s="0" t="s">
        <v>94</v>
      </c>
      <c r="R2072" s="0" t="n">
        <v>0</v>
      </c>
      <c r="S2072" s="0" t="n">
        <v>0</v>
      </c>
      <c r="T2072" s="0" t="n">
        <v>0</v>
      </c>
      <c r="U2072" s="0" t="s">
        <v>95</v>
      </c>
      <c r="V2072" s="0" t="s">
        <v>95</v>
      </c>
      <c r="W2072" s="0" t="n">
        <v>0</v>
      </c>
      <c r="X2072" s="0" t="s">
        <v>86</v>
      </c>
      <c r="Y2072" s="0" t="n">
        <v>9</v>
      </c>
      <c r="AA2072" s="0" t="n">
        <v>0</v>
      </c>
      <c r="AB2072" s="0" t="s">
        <v>87</v>
      </c>
      <c r="AC2072" s="0" t="n">
        <v>139</v>
      </c>
      <c r="AD2072" s="0" t="n">
        <v>0</v>
      </c>
      <c r="AE2072" s="0" t="n">
        <v>1</v>
      </c>
      <c r="AF2072" s="0" t="s">
        <v>96</v>
      </c>
      <c r="AG2072" s="13" t="n">
        <v>42563</v>
      </c>
      <c r="AH2072" s="0" t="str">
        <f aca="false">B2072&amp;"|"&amp;C2072&amp;"|"&amp;D2072&amp;"|"&amp;E2072&amp;"|"&amp;F2072&amp;"|"&amp;G2072&amp;"|"&amp;H2072&amp;"|"&amp;I2072&amp;"|"&amp;J2072&amp;"|"&amp;K2072&amp;"|"&amp;L2072&amp;"|"&amp;M2072&amp;"|"&amp;N2072&amp;"|"&amp;O2072&amp;"|"&amp;P2072&amp;"|"&amp;Q2072&amp;"|"&amp;R2072&amp;"|"&amp;S2072&amp;"|"&amp;T2072&amp;"|"&amp;U2072&amp;"|"&amp;V2072&amp;"|"&amp;W2072&amp;"|"&amp;X2072&amp;"|"&amp;Y2072&amp;"|"&amp;Z2072&amp;"|"&amp;AA2072&amp;"|"&amp;AB2072&amp;"|"&amp;AC2072&amp;"|"&amp;AD2072&amp;"|"&amp;AE2072&amp;"|"&amp;AF2072&amp;"|"&amp;AG2072</f>
        <v>City Hotel|1|17|2016|July|30|23|0|1|2|0|0|SC|PRT|Online TA|TA/TO|0|0|0|A|A|0|No Deposit|9||0|Transient|139|0|1|Canceled|42563</v>
      </c>
      <c r="AI2072" s="0" t="str">
        <f aca="false">IF(COUNTIF($AH$4:$AH$2603,AH2072)&gt;1,"Duplicate","Unique")</f>
        <v>Unique</v>
      </c>
      <c r="AJ2072" s="0" t="str">
        <f aca="false">IF(COUNTBLANK(B2072:AG2072)&gt;0,"Missing ("&amp;COUNTBLANK(B2072:AG2072)&amp;")","Complete")</f>
        <v>Missing (1)</v>
      </c>
    </row>
    <row r="2073" customFormat="false" ht="15" hidden="false" customHeight="false" outlineLevel="0" collapsed="false">
      <c r="A2073" s="14" t="n">
        <v>2070</v>
      </c>
      <c r="B2073" s="14" t="s">
        <v>90</v>
      </c>
      <c r="C2073" s="14" t="n">
        <v>0</v>
      </c>
      <c r="D2073" s="14" t="n">
        <v>9</v>
      </c>
      <c r="E2073" s="14" t="n">
        <v>2016</v>
      </c>
      <c r="F2073" s="14" t="s">
        <v>119</v>
      </c>
      <c r="G2073" s="14" t="n">
        <v>34</v>
      </c>
      <c r="H2073" s="14" t="n">
        <v>19</v>
      </c>
      <c r="I2073" s="14" t="n">
        <v>0</v>
      </c>
      <c r="J2073" s="14" t="n">
        <v>1</v>
      </c>
      <c r="K2073" s="14" t="n">
        <v>2</v>
      </c>
      <c r="L2073" s="14" t="n">
        <v>0</v>
      </c>
      <c r="M2073" s="14" t="n">
        <v>0</v>
      </c>
      <c r="N2073" s="14" t="s">
        <v>82</v>
      </c>
      <c r="O2073" s="14" t="s">
        <v>122</v>
      </c>
      <c r="P2073" s="14" t="s">
        <v>93</v>
      </c>
      <c r="Q2073" s="14" t="s">
        <v>94</v>
      </c>
      <c r="R2073" s="14" t="n">
        <v>0</v>
      </c>
      <c r="S2073" s="14" t="n">
        <v>0</v>
      </c>
      <c r="T2073" s="14" t="n">
        <v>0</v>
      </c>
      <c r="U2073" s="14" t="s">
        <v>95</v>
      </c>
      <c r="V2073" s="14" t="s">
        <v>95</v>
      </c>
      <c r="W2073" s="14" t="n">
        <v>0</v>
      </c>
      <c r="X2073" s="14" t="s">
        <v>86</v>
      </c>
      <c r="Y2073" s="14" t="n">
        <v>9</v>
      </c>
      <c r="Z2073" s="14"/>
      <c r="AA2073" s="14" t="n">
        <v>0</v>
      </c>
      <c r="AB2073" s="14" t="s">
        <v>87</v>
      </c>
      <c r="AC2073" s="14" t="n">
        <v>140</v>
      </c>
      <c r="AD2073" s="14" t="n">
        <v>0</v>
      </c>
      <c r="AE2073" s="14" t="n">
        <v>2</v>
      </c>
      <c r="AF2073" s="14" t="s">
        <v>88</v>
      </c>
      <c r="AG2073" s="15" t="n">
        <v>42602</v>
      </c>
      <c r="AH2073" s="14" t="str">
        <f aca="false">B2073&amp;"|"&amp;C2073&amp;"|"&amp;D2073&amp;"|"&amp;E2073&amp;"|"&amp;F2073&amp;"|"&amp;G2073&amp;"|"&amp;H2073&amp;"|"&amp;I2073&amp;"|"&amp;J2073&amp;"|"&amp;K2073&amp;"|"&amp;L2073&amp;"|"&amp;M2073&amp;"|"&amp;N2073&amp;"|"&amp;O2073&amp;"|"&amp;P2073&amp;"|"&amp;Q2073&amp;"|"&amp;R2073&amp;"|"&amp;S2073&amp;"|"&amp;T2073&amp;"|"&amp;U2073&amp;"|"&amp;V2073&amp;"|"&amp;W2073&amp;"|"&amp;X2073&amp;"|"&amp;Y2073&amp;"|"&amp;Z2073&amp;"|"&amp;AA2073&amp;"|"&amp;AB2073&amp;"|"&amp;AC2073&amp;"|"&amp;AD2073&amp;"|"&amp;AE2073&amp;"|"&amp;AF2073&amp;"|"&amp;AG2073</f>
        <v>City Hotel|0|9|2016|August|34|19|0|1|2|0|0|BB|FRA|Online TA|TA/TO|0|0|0|A|A|0|No Deposit|9||0|Transient|140|0|2|Check-Out|42602</v>
      </c>
      <c r="AI2073" s="14" t="str">
        <f aca="false">IF(COUNTIF($AH$4:$AH$2603,AH2073)&gt;1,"Duplicate","Unique")</f>
        <v>Unique</v>
      </c>
      <c r="AJ2073" s="14" t="str">
        <f aca="false">IF(COUNTBLANK(B2073:AG2073)&gt;0,"Missing ("&amp;COUNTBLANK(B2073:AG2073)&amp;")","Complete")</f>
        <v>Missing (1)</v>
      </c>
    </row>
    <row r="2074" customFormat="false" ht="15" hidden="false" customHeight="false" outlineLevel="0" collapsed="false">
      <c r="A2074" s="0" t="n">
        <v>2071</v>
      </c>
      <c r="B2074" s="0" t="s">
        <v>90</v>
      </c>
      <c r="C2074" s="0" t="n">
        <v>0</v>
      </c>
      <c r="D2074" s="0" t="n">
        <v>0</v>
      </c>
      <c r="E2074" s="0" t="n">
        <v>2017</v>
      </c>
      <c r="F2074" s="0" t="s">
        <v>106</v>
      </c>
      <c r="G2074" s="0" t="n">
        <v>16</v>
      </c>
      <c r="H2074" s="0" t="n">
        <v>18</v>
      </c>
      <c r="I2074" s="0" t="n">
        <v>0</v>
      </c>
      <c r="J2074" s="0" t="n">
        <v>1</v>
      </c>
      <c r="K2074" s="0" t="n">
        <v>1</v>
      </c>
      <c r="L2074" s="0" t="n">
        <v>0</v>
      </c>
      <c r="M2074" s="0" t="n">
        <v>0</v>
      </c>
      <c r="N2074" s="0" t="s">
        <v>82</v>
      </c>
      <c r="O2074" s="0" t="s">
        <v>92</v>
      </c>
      <c r="P2074" s="0" t="s">
        <v>168</v>
      </c>
      <c r="Q2074" s="0" t="s">
        <v>84</v>
      </c>
      <c r="R2074" s="0" t="n">
        <v>1</v>
      </c>
      <c r="S2074" s="0" t="n">
        <v>0</v>
      </c>
      <c r="T2074" s="0" t="n">
        <v>1</v>
      </c>
      <c r="U2074" s="0" t="s">
        <v>95</v>
      </c>
      <c r="V2074" s="0" t="s">
        <v>95</v>
      </c>
      <c r="W2074" s="0" t="n">
        <v>0</v>
      </c>
      <c r="X2074" s="0" t="s">
        <v>86</v>
      </c>
      <c r="AA2074" s="0" t="n">
        <v>0</v>
      </c>
      <c r="AB2074" s="0" t="s">
        <v>87</v>
      </c>
      <c r="AC2074" s="0" t="n">
        <v>0</v>
      </c>
      <c r="AD2074" s="0" t="n">
        <v>1</v>
      </c>
      <c r="AE2074" s="0" t="n">
        <v>2</v>
      </c>
      <c r="AF2074" s="0" t="s">
        <v>88</v>
      </c>
      <c r="AG2074" s="13" t="n">
        <v>42844</v>
      </c>
      <c r="AH2074" s="0" t="str">
        <f aca="false">B2074&amp;"|"&amp;C2074&amp;"|"&amp;D2074&amp;"|"&amp;E2074&amp;"|"&amp;F2074&amp;"|"&amp;G2074&amp;"|"&amp;H2074&amp;"|"&amp;I2074&amp;"|"&amp;J2074&amp;"|"&amp;K2074&amp;"|"&amp;L2074&amp;"|"&amp;M2074&amp;"|"&amp;N2074&amp;"|"&amp;O2074&amp;"|"&amp;P2074&amp;"|"&amp;Q2074&amp;"|"&amp;R2074&amp;"|"&amp;S2074&amp;"|"&amp;T2074&amp;"|"&amp;U2074&amp;"|"&amp;V2074&amp;"|"&amp;W2074&amp;"|"&amp;X2074&amp;"|"&amp;Y2074&amp;"|"&amp;Z2074&amp;"|"&amp;AA2074&amp;"|"&amp;AB2074&amp;"|"&amp;AC2074&amp;"|"&amp;AD2074&amp;"|"&amp;AE2074&amp;"|"&amp;AF2074&amp;"|"&amp;AG2074</f>
        <v>City Hotel|0|0|2017|April|16|18|0|1|1|0|0|BB|PRT|Complementary|Direct|1|0|1|A|A|0|No Deposit|||0|Transient|0|1|2|Check-Out|42844</v>
      </c>
      <c r="AI2074" s="0" t="str">
        <f aca="false">IF(COUNTIF($AH$4:$AH$2603,AH2074)&gt;1,"Duplicate","Unique")</f>
        <v>Unique</v>
      </c>
      <c r="AJ2074" s="0" t="str">
        <f aca="false">IF(COUNTBLANK(B2074:AG2074)&gt;0,"Missing ("&amp;COUNTBLANK(B2074:AG2074)&amp;")","Complete")</f>
        <v>Missing (2)</v>
      </c>
    </row>
    <row r="2075" customFormat="false" ht="15" hidden="false" customHeight="false" outlineLevel="0" collapsed="false">
      <c r="A2075" s="14" t="n">
        <v>2072</v>
      </c>
      <c r="B2075" s="14" t="s">
        <v>90</v>
      </c>
      <c r="C2075" s="14" t="n">
        <v>0</v>
      </c>
      <c r="D2075" s="14" t="n">
        <v>2</v>
      </c>
      <c r="E2075" s="14" t="n">
        <v>2016</v>
      </c>
      <c r="F2075" s="14" t="s">
        <v>126</v>
      </c>
      <c r="G2075" s="14" t="n">
        <v>5</v>
      </c>
      <c r="H2075" s="14" t="n">
        <v>30</v>
      </c>
      <c r="I2075" s="14" t="n">
        <v>0</v>
      </c>
      <c r="J2075" s="14" t="n">
        <v>1</v>
      </c>
      <c r="K2075" s="14" t="n">
        <v>1</v>
      </c>
      <c r="L2075" s="14" t="n">
        <v>0</v>
      </c>
      <c r="M2075" s="14" t="n">
        <v>0</v>
      </c>
      <c r="N2075" s="14" t="s">
        <v>82</v>
      </c>
      <c r="O2075" s="14" t="s">
        <v>98</v>
      </c>
      <c r="P2075" s="14" t="s">
        <v>93</v>
      </c>
      <c r="Q2075" s="14" t="s">
        <v>94</v>
      </c>
      <c r="R2075" s="14" t="n">
        <v>0</v>
      </c>
      <c r="S2075" s="14" t="n">
        <v>0</v>
      </c>
      <c r="T2075" s="14" t="n">
        <v>0</v>
      </c>
      <c r="U2075" s="14" t="s">
        <v>95</v>
      </c>
      <c r="V2075" s="14" t="s">
        <v>95</v>
      </c>
      <c r="W2075" s="14" t="n">
        <v>0</v>
      </c>
      <c r="X2075" s="14" t="s">
        <v>86</v>
      </c>
      <c r="Y2075" s="14" t="n">
        <v>9</v>
      </c>
      <c r="Z2075" s="14"/>
      <c r="AA2075" s="14" t="n">
        <v>0</v>
      </c>
      <c r="AB2075" s="14" t="s">
        <v>101</v>
      </c>
      <c r="AC2075" s="14" t="n">
        <v>80</v>
      </c>
      <c r="AD2075" s="14" t="n">
        <v>0</v>
      </c>
      <c r="AE2075" s="14" t="n">
        <v>1</v>
      </c>
      <c r="AF2075" s="14" t="s">
        <v>88</v>
      </c>
      <c r="AG2075" s="15" t="n">
        <v>42400</v>
      </c>
      <c r="AH2075" s="14" t="str">
        <f aca="false">B2075&amp;"|"&amp;C2075&amp;"|"&amp;D2075&amp;"|"&amp;E2075&amp;"|"&amp;F2075&amp;"|"&amp;G2075&amp;"|"&amp;H2075&amp;"|"&amp;I2075&amp;"|"&amp;J2075&amp;"|"&amp;K2075&amp;"|"&amp;L2075&amp;"|"&amp;M2075&amp;"|"&amp;N2075&amp;"|"&amp;O2075&amp;"|"&amp;P2075&amp;"|"&amp;Q2075&amp;"|"&amp;R2075&amp;"|"&amp;S2075&amp;"|"&amp;T2075&amp;"|"&amp;U2075&amp;"|"&amp;V2075&amp;"|"&amp;W2075&amp;"|"&amp;X2075&amp;"|"&amp;Y2075&amp;"|"&amp;Z2075&amp;"|"&amp;AA2075&amp;"|"&amp;AB2075&amp;"|"&amp;AC2075&amp;"|"&amp;AD2075&amp;"|"&amp;AE2075&amp;"|"&amp;AF2075&amp;"|"&amp;AG2075</f>
        <v>City Hotel|0|2|2016|January|5|30|0|1|1|0|0|BB|BRA|Online TA|TA/TO|0|0|0|A|A|0|No Deposit|9||0|Transient-Party|80|0|1|Check-Out|42400</v>
      </c>
      <c r="AI2075" s="14" t="str">
        <f aca="false">IF(COUNTIF($AH$4:$AH$2603,AH2075)&gt;1,"Duplicate","Unique")</f>
        <v>Unique</v>
      </c>
      <c r="AJ2075" s="14" t="str">
        <f aca="false">IF(COUNTBLANK(B2075:AG2075)&gt;0,"Missing ("&amp;COUNTBLANK(B2075:AG2075)&amp;")","Complete")</f>
        <v>Missing (1)</v>
      </c>
    </row>
    <row r="2076" customFormat="false" ht="15" hidden="false" customHeight="false" outlineLevel="0" collapsed="false">
      <c r="A2076" s="0" t="n">
        <v>2073</v>
      </c>
      <c r="B2076" s="0" t="s">
        <v>90</v>
      </c>
      <c r="C2076" s="0" t="n">
        <v>1</v>
      </c>
      <c r="D2076" s="0" t="n">
        <v>83</v>
      </c>
      <c r="E2076" s="0" t="n">
        <v>2016</v>
      </c>
      <c r="F2076" s="0" t="s">
        <v>91</v>
      </c>
      <c r="G2076" s="0" t="n">
        <v>30</v>
      </c>
      <c r="H2076" s="0" t="n">
        <v>18</v>
      </c>
      <c r="I2076" s="0" t="n">
        <v>1</v>
      </c>
      <c r="J2076" s="0" t="n">
        <v>3</v>
      </c>
      <c r="K2076" s="0" t="n">
        <v>2</v>
      </c>
      <c r="L2076" s="0" t="n">
        <v>1</v>
      </c>
      <c r="M2076" s="0" t="n">
        <v>0</v>
      </c>
      <c r="N2076" s="0" t="s">
        <v>82</v>
      </c>
      <c r="O2076" s="0" t="s">
        <v>122</v>
      </c>
      <c r="P2076" s="0" t="s">
        <v>93</v>
      </c>
      <c r="Q2076" s="0" t="s">
        <v>94</v>
      </c>
      <c r="R2076" s="0" t="n">
        <v>0</v>
      </c>
      <c r="S2076" s="0" t="n">
        <v>0</v>
      </c>
      <c r="T2076" s="0" t="n">
        <v>0</v>
      </c>
      <c r="U2076" s="0" t="s">
        <v>95</v>
      </c>
      <c r="V2076" s="0" t="s">
        <v>95</v>
      </c>
      <c r="W2076" s="0" t="n">
        <v>0</v>
      </c>
      <c r="X2076" s="0" t="s">
        <v>86</v>
      </c>
      <c r="Y2076" s="0" t="n">
        <v>9</v>
      </c>
      <c r="AA2076" s="0" t="n">
        <v>0</v>
      </c>
      <c r="AB2076" s="0" t="s">
        <v>87</v>
      </c>
      <c r="AC2076" s="0" t="n">
        <v>123.75</v>
      </c>
      <c r="AD2076" s="0" t="n">
        <v>0</v>
      </c>
      <c r="AE2076" s="0" t="n">
        <v>0</v>
      </c>
      <c r="AF2076" s="0" t="s">
        <v>96</v>
      </c>
      <c r="AG2076" s="13" t="n">
        <v>42493</v>
      </c>
      <c r="AH2076" s="0" t="str">
        <f aca="false">B2076&amp;"|"&amp;C2076&amp;"|"&amp;D2076&amp;"|"&amp;E2076&amp;"|"&amp;F2076&amp;"|"&amp;G2076&amp;"|"&amp;H2076&amp;"|"&amp;I2076&amp;"|"&amp;J2076&amp;"|"&amp;K2076&amp;"|"&amp;L2076&amp;"|"&amp;M2076&amp;"|"&amp;N2076&amp;"|"&amp;O2076&amp;"|"&amp;P2076&amp;"|"&amp;Q2076&amp;"|"&amp;R2076&amp;"|"&amp;S2076&amp;"|"&amp;T2076&amp;"|"&amp;U2076&amp;"|"&amp;V2076&amp;"|"&amp;W2076&amp;"|"&amp;X2076&amp;"|"&amp;Y2076&amp;"|"&amp;Z2076&amp;"|"&amp;AA2076&amp;"|"&amp;AB2076&amp;"|"&amp;AC2076&amp;"|"&amp;AD2076&amp;"|"&amp;AE2076&amp;"|"&amp;AF2076&amp;"|"&amp;AG2076</f>
        <v>City Hotel|1|83|2016|July|30|18|1|3|2|1|0|BB|FRA|Online TA|TA/TO|0|0|0|A|A|0|No Deposit|9||0|Transient|123.75|0|0|Canceled|42493</v>
      </c>
      <c r="AI2076" s="0" t="str">
        <f aca="false">IF(COUNTIF($AH$4:$AH$2603,AH2076)&gt;1,"Duplicate","Unique")</f>
        <v>Unique</v>
      </c>
      <c r="AJ2076" s="0" t="str">
        <f aca="false">IF(COUNTBLANK(B2076:AG2076)&gt;0,"Missing ("&amp;COUNTBLANK(B2076:AG2076)&amp;")","Complete")</f>
        <v>Missing (1)</v>
      </c>
    </row>
    <row r="2077" customFormat="false" ht="15" hidden="false" customHeight="false" outlineLevel="0" collapsed="false">
      <c r="A2077" s="14" t="n">
        <v>2074</v>
      </c>
      <c r="B2077" s="14" t="s">
        <v>90</v>
      </c>
      <c r="C2077" s="14" t="n">
        <v>0</v>
      </c>
      <c r="D2077" s="14" t="n">
        <v>221</v>
      </c>
      <c r="E2077" s="14" t="n">
        <v>2017</v>
      </c>
      <c r="F2077" s="14" t="s">
        <v>121</v>
      </c>
      <c r="G2077" s="14" t="n">
        <v>19</v>
      </c>
      <c r="H2077" s="14" t="n">
        <v>11</v>
      </c>
      <c r="I2077" s="14" t="n">
        <v>1</v>
      </c>
      <c r="J2077" s="14" t="n">
        <v>3</v>
      </c>
      <c r="K2077" s="14" t="n">
        <v>2</v>
      </c>
      <c r="L2077" s="14" t="n">
        <v>0</v>
      </c>
      <c r="M2077" s="14" t="n">
        <v>0</v>
      </c>
      <c r="N2077" s="14" t="s">
        <v>82</v>
      </c>
      <c r="O2077" s="14" t="s">
        <v>83</v>
      </c>
      <c r="P2077" s="14" t="s">
        <v>93</v>
      </c>
      <c r="Q2077" s="14" t="s">
        <v>94</v>
      </c>
      <c r="R2077" s="14" t="n">
        <v>0</v>
      </c>
      <c r="S2077" s="14" t="n">
        <v>0</v>
      </c>
      <c r="T2077" s="14" t="n">
        <v>0</v>
      </c>
      <c r="U2077" s="14" t="s">
        <v>95</v>
      </c>
      <c r="V2077" s="14" t="s">
        <v>95</v>
      </c>
      <c r="W2077" s="14" t="n">
        <v>0</v>
      </c>
      <c r="X2077" s="14" t="s">
        <v>86</v>
      </c>
      <c r="Y2077" s="14" t="n">
        <v>9</v>
      </c>
      <c r="Z2077" s="14"/>
      <c r="AA2077" s="14" t="n">
        <v>0</v>
      </c>
      <c r="AB2077" s="14" t="s">
        <v>101</v>
      </c>
      <c r="AC2077" s="14" t="n">
        <v>138.6</v>
      </c>
      <c r="AD2077" s="14" t="n">
        <v>0</v>
      </c>
      <c r="AE2077" s="14" t="n">
        <v>1</v>
      </c>
      <c r="AF2077" s="14" t="s">
        <v>88</v>
      </c>
      <c r="AG2077" s="15" t="n">
        <v>42870</v>
      </c>
      <c r="AH2077" s="14" t="str">
        <f aca="false">B2077&amp;"|"&amp;C2077&amp;"|"&amp;D2077&amp;"|"&amp;E2077&amp;"|"&amp;F2077&amp;"|"&amp;G2077&amp;"|"&amp;H2077&amp;"|"&amp;I2077&amp;"|"&amp;J2077&amp;"|"&amp;K2077&amp;"|"&amp;L2077&amp;"|"&amp;M2077&amp;"|"&amp;N2077&amp;"|"&amp;O2077&amp;"|"&amp;P2077&amp;"|"&amp;Q2077&amp;"|"&amp;R2077&amp;"|"&amp;S2077&amp;"|"&amp;T2077&amp;"|"&amp;U2077&amp;"|"&amp;V2077&amp;"|"&amp;W2077&amp;"|"&amp;X2077&amp;"|"&amp;Y2077&amp;"|"&amp;Z2077&amp;"|"&amp;AA2077&amp;"|"&amp;AB2077&amp;"|"&amp;AC2077&amp;"|"&amp;AD2077&amp;"|"&amp;AE2077&amp;"|"&amp;AF2077&amp;"|"&amp;AG2077</f>
        <v>City Hotel|0|221|2017|May|19|11|1|3|2|0|0|BB|GBR|Online TA|TA/TO|0|0|0|A|A|0|No Deposit|9||0|Transient-Party|138.6|0|1|Check-Out|42870</v>
      </c>
      <c r="AI2077" s="14" t="str">
        <f aca="false">IF(COUNTIF($AH$4:$AH$2603,AH2077)&gt;1,"Duplicate","Unique")</f>
        <v>Unique</v>
      </c>
      <c r="AJ2077" s="14" t="str">
        <f aca="false">IF(COUNTBLANK(B2077:AG2077)&gt;0,"Missing ("&amp;COUNTBLANK(B2077:AG2077)&amp;")","Complete")</f>
        <v>Missing (1)</v>
      </c>
    </row>
    <row r="2078" customFormat="false" ht="15" hidden="false" customHeight="false" outlineLevel="0" collapsed="false">
      <c r="A2078" s="0" t="n">
        <v>2075</v>
      </c>
      <c r="B2078" s="0" t="s">
        <v>90</v>
      </c>
      <c r="C2078" s="0" t="n">
        <v>0</v>
      </c>
      <c r="D2078" s="0" t="n">
        <v>8</v>
      </c>
      <c r="E2078" s="0" t="n">
        <v>2016</v>
      </c>
      <c r="F2078" s="0" t="s">
        <v>113</v>
      </c>
      <c r="G2078" s="0" t="n">
        <v>47</v>
      </c>
      <c r="H2078" s="0" t="n">
        <v>15</v>
      </c>
      <c r="I2078" s="0" t="n">
        <v>0</v>
      </c>
      <c r="J2078" s="0" t="n">
        <v>4</v>
      </c>
      <c r="K2078" s="0" t="n">
        <v>1</v>
      </c>
      <c r="L2078" s="0" t="n">
        <v>0</v>
      </c>
      <c r="M2078" s="0" t="n">
        <v>0</v>
      </c>
      <c r="N2078" s="0" t="s">
        <v>82</v>
      </c>
      <c r="O2078" s="0" t="s">
        <v>123</v>
      </c>
      <c r="P2078" s="0" t="s">
        <v>93</v>
      </c>
      <c r="Q2078" s="0" t="s">
        <v>94</v>
      </c>
      <c r="R2078" s="0" t="n">
        <v>0</v>
      </c>
      <c r="S2078" s="0" t="n">
        <v>0</v>
      </c>
      <c r="T2078" s="0" t="n">
        <v>0</v>
      </c>
      <c r="U2078" s="0" t="s">
        <v>95</v>
      </c>
      <c r="V2078" s="0" t="s">
        <v>95</v>
      </c>
      <c r="W2078" s="0" t="n">
        <v>0</v>
      </c>
      <c r="X2078" s="0" t="s">
        <v>86</v>
      </c>
      <c r="Y2078" s="0" t="n">
        <v>9</v>
      </c>
      <c r="AA2078" s="0" t="n">
        <v>0</v>
      </c>
      <c r="AB2078" s="0" t="s">
        <v>87</v>
      </c>
      <c r="AC2078" s="0" t="n">
        <v>97</v>
      </c>
      <c r="AD2078" s="0" t="n">
        <v>0</v>
      </c>
      <c r="AE2078" s="0" t="n">
        <v>3</v>
      </c>
      <c r="AF2078" s="0" t="s">
        <v>88</v>
      </c>
      <c r="AG2078" s="13" t="n">
        <v>42693</v>
      </c>
      <c r="AH2078" s="0" t="str">
        <f aca="false">B2078&amp;"|"&amp;C2078&amp;"|"&amp;D2078&amp;"|"&amp;E2078&amp;"|"&amp;F2078&amp;"|"&amp;G2078&amp;"|"&amp;H2078&amp;"|"&amp;I2078&amp;"|"&amp;J2078&amp;"|"&amp;K2078&amp;"|"&amp;L2078&amp;"|"&amp;M2078&amp;"|"&amp;N2078&amp;"|"&amp;O2078&amp;"|"&amp;P2078&amp;"|"&amp;Q2078&amp;"|"&amp;R2078&amp;"|"&amp;S2078&amp;"|"&amp;T2078&amp;"|"&amp;U2078&amp;"|"&amp;V2078&amp;"|"&amp;W2078&amp;"|"&amp;X2078&amp;"|"&amp;Y2078&amp;"|"&amp;Z2078&amp;"|"&amp;AA2078&amp;"|"&amp;AB2078&amp;"|"&amp;AC2078&amp;"|"&amp;AD2078&amp;"|"&amp;AE2078&amp;"|"&amp;AF2078&amp;"|"&amp;AG2078</f>
        <v>City Hotel|0|8|2016|November|47|15|0|4|1|0|0|BB|USA|Online TA|TA/TO|0|0|0|A|A|0|No Deposit|9||0|Transient|97|0|3|Check-Out|42693</v>
      </c>
      <c r="AI2078" s="0" t="str">
        <f aca="false">IF(COUNTIF($AH$4:$AH$2603,AH2078)&gt;1,"Duplicate","Unique")</f>
        <v>Unique</v>
      </c>
      <c r="AJ2078" s="0" t="str">
        <f aca="false">IF(COUNTBLANK(B2078:AG2078)&gt;0,"Missing ("&amp;COUNTBLANK(B2078:AG2078)&amp;")","Complete")</f>
        <v>Missing (1)</v>
      </c>
    </row>
    <row r="2079" customFormat="false" ht="15" hidden="false" customHeight="false" outlineLevel="0" collapsed="false">
      <c r="A2079" s="14" t="n">
        <v>2076</v>
      </c>
      <c r="B2079" s="14" t="s">
        <v>90</v>
      </c>
      <c r="C2079" s="14" t="n">
        <v>1</v>
      </c>
      <c r="D2079" s="14" t="n">
        <v>313</v>
      </c>
      <c r="E2079" s="14" t="n">
        <v>2017</v>
      </c>
      <c r="F2079" s="14" t="s">
        <v>106</v>
      </c>
      <c r="G2079" s="14" t="n">
        <v>17</v>
      </c>
      <c r="H2079" s="14" t="n">
        <v>29</v>
      </c>
      <c r="I2079" s="14" t="n">
        <v>2</v>
      </c>
      <c r="J2079" s="14" t="n">
        <v>1</v>
      </c>
      <c r="K2079" s="14" t="n">
        <v>2</v>
      </c>
      <c r="L2079" s="14" t="n">
        <v>0</v>
      </c>
      <c r="M2079" s="14" t="n">
        <v>0</v>
      </c>
      <c r="N2079" s="14" t="s">
        <v>82</v>
      </c>
      <c r="O2079" s="14" t="s">
        <v>92</v>
      </c>
      <c r="P2079" s="14" t="s">
        <v>99</v>
      </c>
      <c r="Q2079" s="14" t="s">
        <v>94</v>
      </c>
      <c r="R2079" s="14" t="n">
        <v>0</v>
      </c>
      <c r="S2079" s="14" t="n">
        <v>0</v>
      </c>
      <c r="T2079" s="14" t="n">
        <v>0</v>
      </c>
      <c r="U2079" s="14" t="s">
        <v>95</v>
      </c>
      <c r="V2079" s="14" t="s">
        <v>95</v>
      </c>
      <c r="W2079" s="14" t="n">
        <v>0</v>
      </c>
      <c r="X2079" s="14" t="s">
        <v>120</v>
      </c>
      <c r="Y2079" s="14" t="n">
        <v>6</v>
      </c>
      <c r="Z2079" s="14"/>
      <c r="AA2079" s="14" t="n">
        <v>0</v>
      </c>
      <c r="AB2079" s="14" t="s">
        <v>87</v>
      </c>
      <c r="AC2079" s="14" t="n">
        <v>90</v>
      </c>
      <c r="AD2079" s="14" t="n">
        <v>0</v>
      </c>
      <c r="AE2079" s="14" t="n">
        <v>0</v>
      </c>
      <c r="AF2079" s="14" t="s">
        <v>96</v>
      </c>
      <c r="AG2079" s="15" t="n">
        <v>42789</v>
      </c>
      <c r="AH2079" s="14" t="str">
        <f aca="false">B2079&amp;"|"&amp;C2079&amp;"|"&amp;D2079&amp;"|"&amp;E2079&amp;"|"&amp;F2079&amp;"|"&amp;G2079&amp;"|"&amp;H2079&amp;"|"&amp;I2079&amp;"|"&amp;J2079&amp;"|"&amp;K2079&amp;"|"&amp;L2079&amp;"|"&amp;M2079&amp;"|"&amp;N2079&amp;"|"&amp;O2079&amp;"|"&amp;P2079&amp;"|"&amp;Q2079&amp;"|"&amp;R2079&amp;"|"&amp;S2079&amp;"|"&amp;T2079&amp;"|"&amp;U2079&amp;"|"&amp;V2079&amp;"|"&amp;W2079&amp;"|"&amp;X2079&amp;"|"&amp;Y2079&amp;"|"&amp;Z2079&amp;"|"&amp;AA2079&amp;"|"&amp;AB2079&amp;"|"&amp;AC2079&amp;"|"&amp;AD2079&amp;"|"&amp;AE2079&amp;"|"&amp;AF2079&amp;"|"&amp;AG2079</f>
        <v>City Hotel|1|313|2017|April|17|29|2|1|2|0|0|BB|PRT|Offline TA/TO|TA/TO|0|0|0|A|A|0|Non Refund|6||0|Transient|90|0|0|Canceled|42789</v>
      </c>
      <c r="AI2079" s="14" t="str">
        <f aca="false">IF(COUNTIF($AH$4:$AH$2603,AH2079)&gt;1,"Duplicate","Unique")</f>
        <v>Duplicate</v>
      </c>
      <c r="AJ2079" s="14" t="str">
        <f aca="false">IF(COUNTBLANK(B2079:AG2079)&gt;0,"Missing ("&amp;COUNTBLANK(B2079:AG2079)&amp;")","Complete")</f>
        <v>Missing (1)</v>
      </c>
    </row>
    <row r="2080" customFormat="false" ht="15" hidden="false" customHeight="false" outlineLevel="0" collapsed="false">
      <c r="A2080" s="0" t="n">
        <v>2077</v>
      </c>
      <c r="B2080" s="0" t="s">
        <v>90</v>
      </c>
      <c r="C2080" s="0" t="n">
        <v>1</v>
      </c>
      <c r="D2080" s="0" t="n">
        <v>48</v>
      </c>
      <c r="E2080" s="0" t="n">
        <v>2016</v>
      </c>
      <c r="F2080" s="0" t="s">
        <v>111</v>
      </c>
      <c r="G2080" s="0" t="n">
        <v>41</v>
      </c>
      <c r="H2080" s="0" t="n">
        <v>4</v>
      </c>
      <c r="I2080" s="0" t="n">
        <v>0</v>
      </c>
      <c r="J2080" s="0" t="n">
        <v>3</v>
      </c>
      <c r="K2080" s="0" t="n">
        <v>2</v>
      </c>
      <c r="L2080" s="0" t="n">
        <v>0</v>
      </c>
      <c r="M2080" s="0" t="n">
        <v>0</v>
      </c>
      <c r="N2080" s="0" t="s">
        <v>107</v>
      </c>
      <c r="O2080" s="0" t="s">
        <v>158</v>
      </c>
      <c r="P2080" s="0" t="s">
        <v>93</v>
      </c>
      <c r="Q2080" s="0" t="s">
        <v>94</v>
      </c>
      <c r="R2080" s="0" t="n">
        <v>0</v>
      </c>
      <c r="S2080" s="0" t="n">
        <v>0</v>
      </c>
      <c r="T2080" s="0" t="n">
        <v>0</v>
      </c>
      <c r="U2080" s="0" t="s">
        <v>95</v>
      </c>
      <c r="V2080" s="0" t="s">
        <v>95</v>
      </c>
      <c r="W2080" s="0" t="n">
        <v>0</v>
      </c>
      <c r="X2080" s="0" t="s">
        <v>86</v>
      </c>
      <c r="Y2080" s="0" t="n">
        <v>9</v>
      </c>
      <c r="AA2080" s="0" t="n">
        <v>0</v>
      </c>
      <c r="AB2080" s="0" t="s">
        <v>87</v>
      </c>
      <c r="AC2080" s="0" t="n">
        <v>108</v>
      </c>
      <c r="AD2080" s="0" t="n">
        <v>0</v>
      </c>
      <c r="AE2080" s="0" t="n">
        <v>1</v>
      </c>
      <c r="AF2080" s="0" t="s">
        <v>96</v>
      </c>
      <c r="AG2080" s="13" t="n">
        <v>42600</v>
      </c>
      <c r="AH2080" s="0" t="str">
        <f aca="false">B2080&amp;"|"&amp;C2080&amp;"|"&amp;D2080&amp;"|"&amp;E2080&amp;"|"&amp;F2080&amp;"|"&amp;G2080&amp;"|"&amp;H2080&amp;"|"&amp;I2080&amp;"|"&amp;J2080&amp;"|"&amp;K2080&amp;"|"&amp;L2080&amp;"|"&amp;M2080&amp;"|"&amp;N2080&amp;"|"&amp;O2080&amp;"|"&amp;P2080&amp;"|"&amp;Q2080&amp;"|"&amp;R2080&amp;"|"&amp;S2080&amp;"|"&amp;T2080&amp;"|"&amp;U2080&amp;"|"&amp;V2080&amp;"|"&amp;W2080&amp;"|"&amp;X2080&amp;"|"&amp;Y2080&amp;"|"&amp;Z2080&amp;"|"&amp;AA2080&amp;"|"&amp;AB2080&amp;"|"&amp;AC2080&amp;"|"&amp;AD2080&amp;"|"&amp;AE2080&amp;"|"&amp;AF2080&amp;"|"&amp;AG2080</f>
        <v>City Hotel|1|48|2016|October|41|4|0|3|2|0|0|SC|ITA|Online TA|TA/TO|0|0|0|A|A|0|No Deposit|9||0|Transient|108|0|1|Canceled|42600</v>
      </c>
      <c r="AI2080" s="0" t="str">
        <f aca="false">IF(COUNTIF($AH$4:$AH$2603,AH2080)&gt;1,"Duplicate","Unique")</f>
        <v>Unique</v>
      </c>
      <c r="AJ2080" s="0" t="str">
        <f aca="false">IF(COUNTBLANK(B2080:AG2080)&gt;0,"Missing ("&amp;COUNTBLANK(B2080:AG2080)&amp;")","Complete")</f>
        <v>Missing (1)</v>
      </c>
    </row>
    <row r="2081" customFormat="false" ht="15" hidden="false" customHeight="false" outlineLevel="0" collapsed="false">
      <c r="A2081" s="14" t="n">
        <v>2078</v>
      </c>
      <c r="B2081" s="14" t="s">
        <v>90</v>
      </c>
      <c r="C2081" s="14" t="n">
        <v>0</v>
      </c>
      <c r="D2081" s="14" t="n">
        <v>7</v>
      </c>
      <c r="E2081" s="14" t="n">
        <v>2016</v>
      </c>
      <c r="F2081" s="14" t="s">
        <v>81</v>
      </c>
      <c r="G2081" s="14" t="n">
        <v>53</v>
      </c>
      <c r="H2081" s="14" t="n">
        <v>29</v>
      </c>
      <c r="I2081" s="14" t="n">
        <v>0</v>
      </c>
      <c r="J2081" s="14" t="n">
        <v>2</v>
      </c>
      <c r="K2081" s="14" t="n">
        <v>2</v>
      </c>
      <c r="L2081" s="14" t="n">
        <v>0</v>
      </c>
      <c r="M2081" s="14" t="n">
        <v>0</v>
      </c>
      <c r="N2081" s="14" t="s">
        <v>82</v>
      </c>
      <c r="O2081" s="14" t="s">
        <v>167</v>
      </c>
      <c r="P2081" s="14" t="s">
        <v>93</v>
      </c>
      <c r="Q2081" s="14" t="s">
        <v>94</v>
      </c>
      <c r="R2081" s="14" t="n">
        <v>0</v>
      </c>
      <c r="S2081" s="14" t="n">
        <v>0</v>
      </c>
      <c r="T2081" s="14" t="n">
        <v>0</v>
      </c>
      <c r="U2081" s="14" t="s">
        <v>109</v>
      </c>
      <c r="V2081" s="14" t="s">
        <v>95</v>
      </c>
      <c r="W2081" s="14" t="n">
        <v>1</v>
      </c>
      <c r="X2081" s="14" t="s">
        <v>86</v>
      </c>
      <c r="Y2081" s="14" t="n">
        <v>9</v>
      </c>
      <c r="Z2081" s="14"/>
      <c r="AA2081" s="14" t="n">
        <v>0</v>
      </c>
      <c r="AB2081" s="14" t="s">
        <v>87</v>
      </c>
      <c r="AC2081" s="14" t="n">
        <v>125.8</v>
      </c>
      <c r="AD2081" s="14" t="n">
        <v>0</v>
      </c>
      <c r="AE2081" s="14" t="n">
        <v>0</v>
      </c>
      <c r="AF2081" s="14" t="s">
        <v>88</v>
      </c>
      <c r="AG2081" s="15" t="n">
        <v>42735</v>
      </c>
      <c r="AH2081" s="14" t="str">
        <f aca="false">B2081&amp;"|"&amp;C2081&amp;"|"&amp;D2081&amp;"|"&amp;E2081&amp;"|"&amp;F2081&amp;"|"&amp;G2081&amp;"|"&amp;H2081&amp;"|"&amp;I2081&amp;"|"&amp;J2081&amp;"|"&amp;K2081&amp;"|"&amp;L2081&amp;"|"&amp;M2081&amp;"|"&amp;N2081&amp;"|"&amp;O2081&amp;"|"&amp;P2081&amp;"|"&amp;Q2081&amp;"|"&amp;R2081&amp;"|"&amp;S2081&amp;"|"&amp;T2081&amp;"|"&amp;U2081&amp;"|"&amp;V2081&amp;"|"&amp;W2081&amp;"|"&amp;X2081&amp;"|"&amp;Y2081&amp;"|"&amp;Z2081&amp;"|"&amp;AA2081&amp;"|"&amp;AB2081&amp;"|"&amp;AC2081&amp;"|"&amp;AD2081&amp;"|"&amp;AE2081&amp;"|"&amp;AF2081&amp;"|"&amp;AG2081</f>
        <v>City Hotel|0|7|2016|December|53|29|0|2|2|0|0|BB|POL|Online TA|TA/TO|0|0|0|D|A|1|No Deposit|9||0|Transient|125.8|0|0|Check-Out|42735</v>
      </c>
      <c r="AI2081" s="14" t="str">
        <f aca="false">IF(COUNTIF($AH$4:$AH$2603,AH2081)&gt;1,"Duplicate","Unique")</f>
        <v>Unique</v>
      </c>
      <c r="AJ2081" s="14" t="str">
        <f aca="false">IF(COUNTBLANK(B2081:AG2081)&gt;0,"Missing ("&amp;COUNTBLANK(B2081:AG2081)&amp;")","Complete")</f>
        <v>Missing (1)</v>
      </c>
    </row>
    <row r="2082" customFormat="false" ht="15" hidden="false" customHeight="false" outlineLevel="0" collapsed="false">
      <c r="A2082" s="0" t="n">
        <v>2079</v>
      </c>
      <c r="B2082" s="0" t="s">
        <v>90</v>
      </c>
      <c r="C2082" s="0" t="n">
        <v>0</v>
      </c>
      <c r="D2082" s="0" t="n">
        <v>47</v>
      </c>
      <c r="E2082" s="0" t="n">
        <v>2016</v>
      </c>
      <c r="F2082" s="0" t="s">
        <v>113</v>
      </c>
      <c r="G2082" s="0" t="n">
        <v>46</v>
      </c>
      <c r="H2082" s="0" t="n">
        <v>12</v>
      </c>
      <c r="I2082" s="0" t="n">
        <v>2</v>
      </c>
      <c r="J2082" s="0" t="n">
        <v>2</v>
      </c>
      <c r="K2082" s="0" t="n">
        <v>1</v>
      </c>
      <c r="L2082" s="0" t="n">
        <v>0</v>
      </c>
      <c r="M2082" s="0" t="n">
        <v>0</v>
      </c>
      <c r="N2082" s="0" t="s">
        <v>82</v>
      </c>
      <c r="O2082" s="0" t="s">
        <v>175</v>
      </c>
      <c r="P2082" s="0" t="s">
        <v>84</v>
      </c>
      <c r="Q2082" s="0" t="s">
        <v>84</v>
      </c>
      <c r="R2082" s="0" t="n">
        <v>0</v>
      </c>
      <c r="S2082" s="0" t="n">
        <v>0</v>
      </c>
      <c r="T2082" s="0" t="n">
        <v>0</v>
      </c>
      <c r="U2082" s="0" t="s">
        <v>95</v>
      </c>
      <c r="V2082" s="0" t="s">
        <v>95</v>
      </c>
      <c r="W2082" s="0" t="n">
        <v>2</v>
      </c>
      <c r="X2082" s="0" t="s">
        <v>86</v>
      </c>
      <c r="Y2082" s="0" t="n">
        <v>14</v>
      </c>
      <c r="AA2082" s="0" t="n">
        <v>0</v>
      </c>
      <c r="AB2082" s="0" t="s">
        <v>87</v>
      </c>
      <c r="AC2082" s="0" t="n">
        <v>85.75</v>
      </c>
      <c r="AD2082" s="0" t="n">
        <v>0</v>
      </c>
      <c r="AE2082" s="0" t="n">
        <v>1</v>
      </c>
      <c r="AF2082" s="0" t="s">
        <v>88</v>
      </c>
      <c r="AG2082" s="13" t="n">
        <v>42690</v>
      </c>
      <c r="AH2082" s="0" t="str">
        <f aca="false">B2082&amp;"|"&amp;C2082&amp;"|"&amp;D2082&amp;"|"&amp;E2082&amp;"|"&amp;F2082&amp;"|"&amp;G2082&amp;"|"&amp;H2082&amp;"|"&amp;I2082&amp;"|"&amp;J2082&amp;"|"&amp;K2082&amp;"|"&amp;L2082&amp;"|"&amp;M2082&amp;"|"&amp;N2082&amp;"|"&amp;O2082&amp;"|"&amp;P2082&amp;"|"&amp;Q2082&amp;"|"&amp;R2082&amp;"|"&amp;S2082&amp;"|"&amp;T2082&amp;"|"&amp;U2082&amp;"|"&amp;V2082&amp;"|"&amp;W2082&amp;"|"&amp;X2082&amp;"|"&amp;Y2082&amp;"|"&amp;Z2082&amp;"|"&amp;AA2082&amp;"|"&amp;AB2082&amp;"|"&amp;AC2082&amp;"|"&amp;AD2082&amp;"|"&amp;AE2082&amp;"|"&amp;AF2082&amp;"|"&amp;AG2082</f>
        <v>City Hotel|0|47|2016|November|46|12|2|2|1|0|0|BB|IND|Direct|Direct|0|0|0|A|A|2|No Deposit|14||0|Transient|85.75|0|1|Check-Out|42690</v>
      </c>
      <c r="AI2082" s="0" t="str">
        <f aca="false">IF(COUNTIF($AH$4:$AH$2603,AH2082)&gt;1,"Duplicate","Unique")</f>
        <v>Unique</v>
      </c>
      <c r="AJ2082" s="0" t="str">
        <f aca="false">IF(COUNTBLANK(B2082:AG2082)&gt;0,"Missing ("&amp;COUNTBLANK(B2082:AG2082)&amp;")","Complete")</f>
        <v>Missing (1)</v>
      </c>
    </row>
    <row r="2083" customFormat="false" ht="15" hidden="false" customHeight="false" outlineLevel="0" collapsed="false">
      <c r="A2083" s="14" t="n">
        <v>2080</v>
      </c>
      <c r="B2083" s="14" t="s">
        <v>90</v>
      </c>
      <c r="C2083" s="14" t="n">
        <v>0</v>
      </c>
      <c r="D2083" s="14" t="n">
        <v>0</v>
      </c>
      <c r="E2083" s="14" t="n">
        <v>2015</v>
      </c>
      <c r="F2083" s="14" t="s">
        <v>114</v>
      </c>
      <c r="G2083" s="14" t="n">
        <v>39</v>
      </c>
      <c r="H2083" s="14" t="n">
        <v>21</v>
      </c>
      <c r="I2083" s="14" t="n">
        <v>1</v>
      </c>
      <c r="J2083" s="14" t="n">
        <v>3</v>
      </c>
      <c r="K2083" s="14" t="n">
        <v>2</v>
      </c>
      <c r="L2083" s="14" t="n">
        <v>0</v>
      </c>
      <c r="M2083" s="14" t="n">
        <v>0</v>
      </c>
      <c r="N2083" s="14" t="s">
        <v>82</v>
      </c>
      <c r="O2083" s="14" t="s">
        <v>115</v>
      </c>
      <c r="P2083" s="14" t="s">
        <v>93</v>
      </c>
      <c r="Q2083" s="14" t="s">
        <v>94</v>
      </c>
      <c r="R2083" s="14" t="n">
        <v>0</v>
      </c>
      <c r="S2083" s="14" t="n">
        <v>0</v>
      </c>
      <c r="T2083" s="14" t="n">
        <v>0</v>
      </c>
      <c r="U2083" s="14" t="s">
        <v>109</v>
      </c>
      <c r="V2083" s="14" t="s">
        <v>109</v>
      </c>
      <c r="W2083" s="14" t="n">
        <v>0</v>
      </c>
      <c r="X2083" s="14" t="s">
        <v>86</v>
      </c>
      <c r="Y2083" s="14" t="n">
        <v>9</v>
      </c>
      <c r="Z2083" s="14"/>
      <c r="AA2083" s="14" t="n">
        <v>0</v>
      </c>
      <c r="AB2083" s="14" t="s">
        <v>125</v>
      </c>
      <c r="AC2083" s="14" t="n">
        <v>155</v>
      </c>
      <c r="AD2083" s="14" t="n">
        <v>0</v>
      </c>
      <c r="AE2083" s="14" t="n">
        <v>1</v>
      </c>
      <c r="AF2083" s="14" t="s">
        <v>88</v>
      </c>
      <c r="AG2083" s="15" t="n">
        <v>42272</v>
      </c>
      <c r="AH2083" s="14" t="str">
        <f aca="false">B2083&amp;"|"&amp;C2083&amp;"|"&amp;D2083&amp;"|"&amp;E2083&amp;"|"&amp;F2083&amp;"|"&amp;G2083&amp;"|"&amp;H2083&amp;"|"&amp;I2083&amp;"|"&amp;J2083&amp;"|"&amp;K2083&amp;"|"&amp;L2083&amp;"|"&amp;M2083&amp;"|"&amp;N2083&amp;"|"&amp;O2083&amp;"|"&amp;P2083&amp;"|"&amp;Q2083&amp;"|"&amp;R2083&amp;"|"&amp;S2083&amp;"|"&amp;T2083&amp;"|"&amp;U2083&amp;"|"&amp;V2083&amp;"|"&amp;W2083&amp;"|"&amp;X2083&amp;"|"&amp;Y2083&amp;"|"&amp;Z2083&amp;"|"&amp;AA2083&amp;"|"&amp;AB2083&amp;"|"&amp;AC2083&amp;"|"&amp;AD2083&amp;"|"&amp;AE2083&amp;"|"&amp;AF2083&amp;"|"&amp;AG2083</f>
        <v>City Hotel|0|0|2015|September|39|21|1|3|2|0|0|BB|ESP|Online TA|TA/TO|0|0|0|D|D|0|No Deposit|9||0|Contract|155|0|1|Check-Out|42272</v>
      </c>
      <c r="AI2083" s="14" t="str">
        <f aca="false">IF(COUNTIF($AH$4:$AH$2603,AH2083)&gt;1,"Duplicate","Unique")</f>
        <v>Unique</v>
      </c>
      <c r="AJ2083" s="14" t="str">
        <f aca="false">IF(COUNTBLANK(B2083:AG2083)&gt;0,"Missing ("&amp;COUNTBLANK(B2083:AG2083)&amp;")","Complete")</f>
        <v>Missing (1)</v>
      </c>
    </row>
    <row r="2084" customFormat="false" ht="15" hidden="false" customHeight="false" outlineLevel="0" collapsed="false">
      <c r="A2084" s="0" t="n">
        <v>2081</v>
      </c>
      <c r="B2084" s="0" t="s">
        <v>80</v>
      </c>
      <c r="C2084" s="0" t="n">
        <v>1</v>
      </c>
      <c r="D2084" s="0" t="n">
        <v>24</v>
      </c>
      <c r="E2084" s="0" t="n">
        <v>2016</v>
      </c>
      <c r="F2084" s="0" t="s">
        <v>91</v>
      </c>
      <c r="G2084" s="0" t="n">
        <v>28</v>
      </c>
      <c r="H2084" s="0" t="n">
        <v>7</v>
      </c>
      <c r="I2084" s="0" t="n">
        <v>0</v>
      </c>
      <c r="J2084" s="0" t="n">
        <v>2</v>
      </c>
      <c r="K2084" s="0" t="n">
        <v>2</v>
      </c>
      <c r="L2084" s="0" t="n">
        <v>0</v>
      </c>
      <c r="M2084" s="0" t="n">
        <v>0</v>
      </c>
      <c r="N2084" s="0" t="s">
        <v>82</v>
      </c>
      <c r="O2084" s="0" t="s">
        <v>123</v>
      </c>
      <c r="P2084" s="0" t="s">
        <v>93</v>
      </c>
      <c r="Q2084" s="0" t="s">
        <v>94</v>
      </c>
      <c r="R2084" s="0" t="n">
        <v>0</v>
      </c>
      <c r="S2084" s="0" t="n">
        <v>0</v>
      </c>
      <c r="T2084" s="0" t="n">
        <v>0</v>
      </c>
      <c r="U2084" s="0" t="s">
        <v>95</v>
      </c>
      <c r="V2084" s="0" t="s">
        <v>95</v>
      </c>
      <c r="W2084" s="0" t="n">
        <v>0</v>
      </c>
      <c r="X2084" s="0" t="s">
        <v>86</v>
      </c>
      <c r="Y2084" s="0" t="n">
        <v>240</v>
      </c>
      <c r="AA2084" s="0" t="n">
        <v>0</v>
      </c>
      <c r="AB2084" s="0" t="s">
        <v>87</v>
      </c>
      <c r="AC2084" s="0" t="n">
        <v>171</v>
      </c>
      <c r="AD2084" s="0" t="n">
        <v>0</v>
      </c>
      <c r="AE2084" s="0" t="n">
        <v>1</v>
      </c>
      <c r="AF2084" s="0" t="s">
        <v>96</v>
      </c>
      <c r="AG2084" s="13" t="n">
        <v>42544</v>
      </c>
      <c r="AH2084" s="0" t="str">
        <f aca="false">B2084&amp;"|"&amp;C2084&amp;"|"&amp;D2084&amp;"|"&amp;E2084&amp;"|"&amp;F2084&amp;"|"&amp;G2084&amp;"|"&amp;H2084&amp;"|"&amp;I2084&amp;"|"&amp;J2084&amp;"|"&amp;K2084&amp;"|"&amp;L2084&amp;"|"&amp;M2084&amp;"|"&amp;N2084&amp;"|"&amp;O2084&amp;"|"&amp;P2084&amp;"|"&amp;Q2084&amp;"|"&amp;R2084&amp;"|"&amp;S2084&amp;"|"&amp;T2084&amp;"|"&amp;U2084&amp;"|"&amp;V2084&amp;"|"&amp;W2084&amp;"|"&amp;X2084&amp;"|"&amp;Y2084&amp;"|"&amp;Z2084&amp;"|"&amp;AA2084&amp;"|"&amp;AB2084&amp;"|"&amp;AC2084&amp;"|"&amp;AD2084&amp;"|"&amp;AE2084&amp;"|"&amp;AF2084&amp;"|"&amp;AG2084</f>
        <v>Resort Hotel|1|24|2016|July|28|7|0|2|2|0|0|BB|USA|Online TA|TA/TO|0|0|0|A|A|0|No Deposit|240||0|Transient|171|0|1|Canceled|42544</v>
      </c>
      <c r="AI2084" s="0" t="str">
        <f aca="false">IF(COUNTIF($AH$4:$AH$2603,AH2084)&gt;1,"Duplicate","Unique")</f>
        <v>Unique</v>
      </c>
      <c r="AJ2084" s="0" t="str">
        <f aca="false">IF(COUNTBLANK(B2084:AG2084)&gt;0,"Missing ("&amp;COUNTBLANK(B2084:AG2084)&amp;")","Complete")</f>
        <v>Missing (1)</v>
      </c>
    </row>
    <row r="2085" customFormat="false" ht="15" hidden="false" customHeight="false" outlineLevel="0" collapsed="false">
      <c r="A2085" s="14" t="n">
        <v>2082</v>
      </c>
      <c r="B2085" s="14" t="s">
        <v>80</v>
      </c>
      <c r="C2085" s="14" t="n">
        <v>0</v>
      </c>
      <c r="D2085" s="14" t="n">
        <v>0</v>
      </c>
      <c r="E2085" s="14" t="n">
        <v>2017</v>
      </c>
      <c r="F2085" s="14" t="s">
        <v>118</v>
      </c>
      <c r="G2085" s="14" t="n">
        <v>8</v>
      </c>
      <c r="H2085" s="14" t="n">
        <v>21</v>
      </c>
      <c r="I2085" s="14" t="n">
        <v>0</v>
      </c>
      <c r="J2085" s="14" t="n">
        <v>1</v>
      </c>
      <c r="K2085" s="14" t="n">
        <v>1</v>
      </c>
      <c r="L2085" s="14" t="n">
        <v>0</v>
      </c>
      <c r="M2085" s="14" t="n">
        <v>0</v>
      </c>
      <c r="N2085" s="14" t="s">
        <v>82</v>
      </c>
      <c r="O2085" s="14" t="s">
        <v>92</v>
      </c>
      <c r="P2085" s="14" t="s">
        <v>128</v>
      </c>
      <c r="Q2085" s="14" t="s">
        <v>128</v>
      </c>
      <c r="R2085" s="14" t="n">
        <v>0</v>
      </c>
      <c r="S2085" s="14" t="n">
        <v>0</v>
      </c>
      <c r="T2085" s="14" t="n">
        <v>0</v>
      </c>
      <c r="U2085" s="14" t="s">
        <v>95</v>
      </c>
      <c r="V2085" s="14" t="s">
        <v>95</v>
      </c>
      <c r="W2085" s="14" t="n">
        <v>0</v>
      </c>
      <c r="X2085" s="14" t="s">
        <v>86</v>
      </c>
      <c r="Y2085" s="14"/>
      <c r="Z2085" s="14" t="n">
        <v>195</v>
      </c>
      <c r="AA2085" s="14" t="n">
        <v>0</v>
      </c>
      <c r="AB2085" s="14" t="s">
        <v>87</v>
      </c>
      <c r="AC2085" s="14" t="n">
        <v>35</v>
      </c>
      <c r="AD2085" s="14" t="n">
        <v>0</v>
      </c>
      <c r="AE2085" s="14" t="n">
        <v>0</v>
      </c>
      <c r="AF2085" s="14" t="s">
        <v>88</v>
      </c>
      <c r="AG2085" s="15" t="n">
        <v>42788</v>
      </c>
      <c r="AH2085" s="14" t="str">
        <f aca="false">B2085&amp;"|"&amp;C2085&amp;"|"&amp;D2085&amp;"|"&amp;E2085&amp;"|"&amp;F2085&amp;"|"&amp;G2085&amp;"|"&amp;H2085&amp;"|"&amp;I2085&amp;"|"&amp;J2085&amp;"|"&amp;K2085&amp;"|"&amp;L2085&amp;"|"&amp;M2085&amp;"|"&amp;N2085&amp;"|"&amp;O2085&amp;"|"&amp;P2085&amp;"|"&amp;Q2085&amp;"|"&amp;R2085&amp;"|"&amp;S2085&amp;"|"&amp;T2085&amp;"|"&amp;U2085&amp;"|"&amp;V2085&amp;"|"&amp;W2085&amp;"|"&amp;X2085&amp;"|"&amp;Y2085&amp;"|"&amp;Z2085&amp;"|"&amp;AA2085&amp;"|"&amp;AB2085&amp;"|"&amp;AC2085&amp;"|"&amp;AD2085&amp;"|"&amp;AE2085&amp;"|"&amp;AF2085&amp;"|"&amp;AG2085</f>
        <v>Resort Hotel|0|0|2017|February|8|21|0|1|1|0|0|BB|PRT|Corporate|Corporate|0|0|0|A|A|0|No Deposit||195|0|Transient|35|0|0|Check-Out|42788</v>
      </c>
      <c r="AI2085" s="14" t="str">
        <f aca="false">IF(COUNTIF($AH$4:$AH$2603,AH2085)&gt;1,"Duplicate","Unique")</f>
        <v>Unique</v>
      </c>
      <c r="AJ2085" s="14" t="str">
        <f aca="false">IF(COUNTBLANK(B2085:AG2085)&gt;0,"Missing ("&amp;COUNTBLANK(B2085:AG2085)&amp;")","Complete")</f>
        <v>Missing (1)</v>
      </c>
    </row>
    <row r="2086" customFormat="false" ht="15" hidden="false" customHeight="false" outlineLevel="0" collapsed="false">
      <c r="A2086" s="0" t="n">
        <v>2083</v>
      </c>
      <c r="B2086" s="0" t="s">
        <v>90</v>
      </c>
      <c r="C2086" s="0" t="n">
        <v>0</v>
      </c>
      <c r="D2086" s="0" t="n">
        <v>12</v>
      </c>
      <c r="E2086" s="0" t="n">
        <v>2017</v>
      </c>
      <c r="F2086" s="0" t="s">
        <v>121</v>
      </c>
      <c r="G2086" s="0" t="n">
        <v>20</v>
      </c>
      <c r="H2086" s="0" t="n">
        <v>20</v>
      </c>
      <c r="I2086" s="0" t="n">
        <v>1</v>
      </c>
      <c r="J2086" s="0" t="n">
        <v>1</v>
      </c>
      <c r="K2086" s="0" t="n">
        <v>2</v>
      </c>
      <c r="L2086" s="0" t="n">
        <v>0</v>
      </c>
      <c r="M2086" s="0" t="n">
        <v>0</v>
      </c>
      <c r="N2086" s="0" t="s">
        <v>82</v>
      </c>
      <c r="O2086" s="0" t="s">
        <v>123</v>
      </c>
      <c r="P2086" s="0" t="s">
        <v>93</v>
      </c>
      <c r="Q2086" s="0" t="s">
        <v>94</v>
      </c>
      <c r="R2086" s="0" t="n">
        <v>0</v>
      </c>
      <c r="S2086" s="0" t="n">
        <v>0</v>
      </c>
      <c r="T2086" s="0" t="n">
        <v>0</v>
      </c>
      <c r="U2086" s="0" t="s">
        <v>109</v>
      </c>
      <c r="V2086" s="0" t="s">
        <v>109</v>
      </c>
      <c r="W2086" s="0" t="n">
        <v>0</v>
      </c>
      <c r="X2086" s="0" t="s">
        <v>86</v>
      </c>
      <c r="Y2086" s="0" t="n">
        <v>8</v>
      </c>
      <c r="AA2086" s="0" t="n">
        <v>0</v>
      </c>
      <c r="AB2086" s="0" t="s">
        <v>87</v>
      </c>
      <c r="AC2086" s="0" t="n">
        <v>170</v>
      </c>
      <c r="AD2086" s="0" t="n">
        <v>0</v>
      </c>
      <c r="AE2086" s="0" t="n">
        <v>1</v>
      </c>
      <c r="AF2086" s="0" t="s">
        <v>88</v>
      </c>
      <c r="AG2086" s="13" t="n">
        <v>42877</v>
      </c>
      <c r="AH2086" s="0" t="str">
        <f aca="false">B2086&amp;"|"&amp;C2086&amp;"|"&amp;D2086&amp;"|"&amp;E2086&amp;"|"&amp;F2086&amp;"|"&amp;G2086&amp;"|"&amp;H2086&amp;"|"&amp;I2086&amp;"|"&amp;J2086&amp;"|"&amp;K2086&amp;"|"&amp;L2086&amp;"|"&amp;M2086&amp;"|"&amp;N2086&amp;"|"&amp;O2086&amp;"|"&amp;P2086&amp;"|"&amp;Q2086&amp;"|"&amp;R2086&amp;"|"&amp;S2086&amp;"|"&amp;T2086&amp;"|"&amp;U2086&amp;"|"&amp;V2086&amp;"|"&amp;W2086&amp;"|"&amp;X2086&amp;"|"&amp;Y2086&amp;"|"&amp;Z2086&amp;"|"&amp;AA2086&amp;"|"&amp;AB2086&amp;"|"&amp;AC2086&amp;"|"&amp;AD2086&amp;"|"&amp;AE2086&amp;"|"&amp;AF2086&amp;"|"&amp;AG2086</f>
        <v>City Hotel|0|12|2017|May|20|20|1|1|2|0|0|BB|USA|Online TA|TA/TO|0|0|0|D|D|0|No Deposit|8||0|Transient|170|0|1|Check-Out|42877</v>
      </c>
      <c r="AI2086" s="0" t="str">
        <f aca="false">IF(COUNTIF($AH$4:$AH$2603,AH2086)&gt;1,"Duplicate","Unique")</f>
        <v>Unique</v>
      </c>
      <c r="AJ2086" s="0" t="str">
        <f aca="false">IF(COUNTBLANK(B2086:AG2086)&gt;0,"Missing ("&amp;COUNTBLANK(B2086:AG2086)&amp;")","Complete")</f>
        <v>Missing (1)</v>
      </c>
    </row>
    <row r="2087" customFormat="false" ht="15" hidden="false" customHeight="false" outlineLevel="0" collapsed="false">
      <c r="A2087" s="14" t="n">
        <v>2084</v>
      </c>
      <c r="B2087" s="14" t="s">
        <v>90</v>
      </c>
      <c r="C2087" s="14" t="n">
        <v>0</v>
      </c>
      <c r="D2087" s="14" t="n">
        <v>243</v>
      </c>
      <c r="E2087" s="14" t="n">
        <v>2017</v>
      </c>
      <c r="F2087" s="14" t="s">
        <v>119</v>
      </c>
      <c r="G2087" s="14" t="n">
        <v>35</v>
      </c>
      <c r="H2087" s="14" t="n">
        <v>30</v>
      </c>
      <c r="I2087" s="14" t="n">
        <v>0</v>
      </c>
      <c r="J2087" s="14" t="n">
        <v>3</v>
      </c>
      <c r="K2087" s="14" t="n">
        <v>2</v>
      </c>
      <c r="L2087" s="14" t="n">
        <v>2</v>
      </c>
      <c r="M2087" s="14" t="n">
        <v>0</v>
      </c>
      <c r="N2087" s="14" t="s">
        <v>82</v>
      </c>
      <c r="O2087" s="14" t="s">
        <v>108</v>
      </c>
      <c r="P2087" s="14" t="s">
        <v>93</v>
      </c>
      <c r="Q2087" s="14" t="s">
        <v>94</v>
      </c>
      <c r="R2087" s="14" t="n">
        <v>0</v>
      </c>
      <c r="S2087" s="14" t="n">
        <v>0</v>
      </c>
      <c r="T2087" s="14" t="n">
        <v>0</v>
      </c>
      <c r="U2087" s="14" t="s">
        <v>85</v>
      </c>
      <c r="V2087" s="14" t="s">
        <v>85</v>
      </c>
      <c r="W2087" s="14" t="n">
        <v>0</v>
      </c>
      <c r="X2087" s="14" t="s">
        <v>86</v>
      </c>
      <c r="Y2087" s="14" t="n">
        <v>9</v>
      </c>
      <c r="Z2087" s="14"/>
      <c r="AA2087" s="14" t="n">
        <v>0</v>
      </c>
      <c r="AB2087" s="14" t="s">
        <v>87</v>
      </c>
      <c r="AC2087" s="14" t="n">
        <v>189</v>
      </c>
      <c r="AD2087" s="14" t="n">
        <v>0</v>
      </c>
      <c r="AE2087" s="14" t="n">
        <v>3</v>
      </c>
      <c r="AF2087" s="14" t="s">
        <v>88</v>
      </c>
      <c r="AG2087" s="15" t="n">
        <v>42980</v>
      </c>
      <c r="AH2087" s="14" t="str">
        <f aca="false">B2087&amp;"|"&amp;C2087&amp;"|"&amp;D2087&amp;"|"&amp;E2087&amp;"|"&amp;F2087&amp;"|"&amp;G2087&amp;"|"&amp;H2087&amp;"|"&amp;I2087&amp;"|"&amp;J2087&amp;"|"&amp;K2087&amp;"|"&amp;L2087&amp;"|"&amp;M2087&amp;"|"&amp;N2087&amp;"|"&amp;O2087&amp;"|"&amp;P2087&amp;"|"&amp;Q2087&amp;"|"&amp;R2087&amp;"|"&amp;S2087&amp;"|"&amp;T2087&amp;"|"&amp;U2087&amp;"|"&amp;V2087&amp;"|"&amp;W2087&amp;"|"&amp;X2087&amp;"|"&amp;Y2087&amp;"|"&amp;Z2087&amp;"|"&amp;AA2087&amp;"|"&amp;AB2087&amp;"|"&amp;AC2087&amp;"|"&amp;AD2087&amp;"|"&amp;AE2087&amp;"|"&amp;AF2087&amp;"|"&amp;AG2087</f>
        <v>City Hotel|0|243|2017|August|35|30|0|3|2|2|0|BB|DEU|Online TA|TA/TO|0|0|0|F|F|0|No Deposit|9||0|Transient|189|0|3|Check-Out|42980</v>
      </c>
      <c r="AI2087" s="14" t="str">
        <f aca="false">IF(COUNTIF($AH$4:$AH$2603,AH2087)&gt;1,"Duplicate","Unique")</f>
        <v>Unique</v>
      </c>
      <c r="AJ2087" s="14" t="str">
        <f aca="false">IF(COUNTBLANK(B2087:AG2087)&gt;0,"Missing ("&amp;COUNTBLANK(B2087:AG2087)&amp;")","Complete")</f>
        <v>Missing (1)</v>
      </c>
    </row>
    <row r="2088" customFormat="false" ht="15" hidden="false" customHeight="false" outlineLevel="0" collapsed="false">
      <c r="A2088" s="0" t="n">
        <v>2085</v>
      </c>
      <c r="B2088" s="0" t="s">
        <v>80</v>
      </c>
      <c r="C2088" s="0" t="n">
        <v>0</v>
      </c>
      <c r="D2088" s="0" t="n">
        <v>4</v>
      </c>
      <c r="E2088" s="0" t="n">
        <v>2015</v>
      </c>
      <c r="F2088" s="0" t="s">
        <v>111</v>
      </c>
      <c r="G2088" s="0" t="n">
        <v>44</v>
      </c>
      <c r="H2088" s="0" t="n">
        <v>30</v>
      </c>
      <c r="I2088" s="0" t="n">
        <v>1</v>
      </c>
      <c r="J2088" s="0" t="n">
        <v>2</v>
      </c>
      <c r="K2088" s="0" t="n">
        <v>2</v>
      </c>
      <c r="L2088" s="0" t="n">
        <v>0</v>
      </c>
      <c r="M2088" s="0" t="n">
        <v>0</v>
      </c>
      <c r="N2088" s="0" t="s">
        <v>82</v>
      </c>
      <c r="O2088" s="0" t="s">
        <v>115</v>
      </c>
      <c r="P2088" s="0" t="s">
        <v>93</v>
      </c>
      <c r="Q2088" s="0" t="s">
        <v>94</v>
      </c>
      <c r="R2088" s="0" t="n">
        <v>0</v>
      </c>
      <c r="S2088" s="0" t="n">
        <v>0</v>
      </c>
      <c r="T2088" s="0" t="n">
        <v>0</v>
      </c>
      <c r="U2088" s="0" t="s">
        <v>95</v>
      </c>
      <c r="V2088" s="0" t="s">
        <v>95</v>
      </c>
      <c r="W2088" s="0" t="n">
        <v>0</v>
      </c>
      <c r="X2088" s="0" t="s">
        <v>86</v>
      </c>
      <c r="Y2088" s="0" t="n">
        <v>240</v>
      </c>
      <c r="AA2088" s="0" t="n">
        <v>0</v>
      </c>
      <c r="AB2088" s="0" t="s">
        <v>87</v>
      </c>
      <c r="AC2088" s="0" t="n">
        <v>48</v>
      </c>
      <c r="AD2088" s="0" t="n">
        <v>0</v>
      </c>
      <c r="AE2088" s="0" t="n">
        <v>1</v>
      </c>
      <c r="AF2088" s="0" t="s">
        <v>88</v>
      </c>
      <c r="AG2088" s="13" t="n">
        <v>42310</v>
      </c>
      <c r="AH2088" s="0" t="str">
        <f aca="false">B2088&amp;"|"&amp;C2088&amp;"|"&amp;D2088&amp;"|"&amp;E2088&amp;"|"&amp;F2088&amp;"|"&amp;G2088&amp;"|"&amp;H2088&amp;"|"&amp;I2088&amp;"|"&amp;J2088&amp;"|"&amp;K2088&amp;"|"&amp;L2088&amp;"|"&amp;M2088&amp;"|"&amp;N2088&amp;"|"&amp;O2088&amp;"|"&amp;P2088&amp;"|"&amp;Q2088&amp;"|"&amp;R2088&amp;"|"&amp;S2088&amp;"|"&amp;T2088&amp;"|"&amp;U2088&amp;"|"&amp;V2088&amp;"|"&amp;W2088&amp;"|"&amp;X2088&amp;"|"&amp;Y2088&amp;"|"&amp;Z2088&amp;"|"&amp;AA2088&amp;"|"&amp;AB2088&amp;"|"&amp;AC2088&amp;"|"&amp;AD2088&amp;"|"&amp;AE2088&amp;"|"&amp;AF2088&amp;"|"&amp;AG2088</f>
        <v>Resort Hotel|0|4|2015|October|44|30|1|2|2|0|0|BB|ESP|Online TA|TA/TO|0|0|0|A|A|0|No Deposit|240||0|Transient|48|0|1|Check-Out|42310</v>
      </c>
      <c r="AI2088" s="0" t="str">
        <f aca="false">IF(COUNTIF($AH$4:$AH$2603,AH2088)&gt;1,"Duplicate","Unique")</f>
        <v>Unique</v>
      </c>
      <c r="AJ2088" s="0" t="str">
        <f aca="false">IF(COUNTBLANK(B2088:AG2088)&gt;0,"Missing ("&amp;COUNTBLANK(B2088:AG2088)&amp;")","Complete")</f>
        <v>Missing (1)</v>
      </c>
    </row>
    <row r="2089" customFormat="false" ht="15" hidden="false" customHeight="false" outlineLevel="0" collapsed="false">
      <c r="A2089" s="14" t="n">
        <v>2086</v>
      </c>
      <c r="B2089" s="14" t="s">
        <v>90</v>
      </c>
      <c r="C2089" s="14" t="n">
        <v>0</v>
      </c>
      <c r="D2089" s="14" t="n">
        <v>76</v>
      </c>
      <c r="E2089" s="14" t="n">
        <v>2015</v>
      </c>
      <c r="F2089" s="14" t="s">
        <v>113</v>
      </c>
      <c r="G2089" s="14" t="n">
        <v>47</v>
      </c>
      <c r="H2089" s="14" t="n">
        <v>19</v>
      </c>
      <c r="I2089" s="14" t="n">
        <v>0</v>
      </c>
      <c r="J2089" s="14" t="n">
        <v>3</v>
      </c>
      <c r="K2089" s="14" t="n">
        <v>2</v>
      </c>
      <c r="L2089" s="14" t="n">
        <v>0</v>
      </c>
      <c r="M2089" s="14" t="n">
        <v>0</v>
      </c>
      <c r="N2089" s="14" t="s">
        <v>82</v>
      </c>
      <c r="O2089" s="14" t="s">
        <v>92</v>
      </c>
      <c r="P2089" s="14" t="s">
        <v>93</v>
      </c>
      <c r="Q2089" s="14" t="s">
        <v>94</v>
      </c>
      <c r="R2089" s="14" t="n">
        <v>0</v>
      </c>
      <c r="S2089" s="14" t="n">
        <v>0</v>
      </c>
      <c r="T2089" s="14" t="n">
        <v>0</v>
      </c>
      <c r="U2089" s="14" t="s">
        <v>95</v>
      </c>
      <c r="V2089" s="14" t="s">
        <v>95</v>
      </c>
      <c r="W2089" s="14" t="n">
        <v>0</v>
      </c>
      <c r="X2089" s="14" t="s">
        <v>86</v>
      </c>
      <c r="Y2089" s="14" t="n">
        <v>9</v>
      </c>
      <c r="Z2089" s="14"/>
      <c r="AA2089" s="14" t="n">
        <v>0</v>
      </c>
      <c r="AB2089" s="14" t="s">
        <v>125</v>
      </c>
      <c r="AC2089" s="14" t="n">
        <v>72.25</v>
      </c>
      <c r="AD2089" s="14" t="n">
        <v>0</v>
      </c>
      <c r="AE2089" s="14" t="n">
        <v>2</v>
      </c>
      <c r="AF2089" s="14" t="s">
        <v>88</v>
      </c>
      <c r="AG2089" s="15" t="n">
        <v>42330</v>
      </c>
      <c r="AH2089" s="14" t="str">
        <f aca="false">B2089&amp;"|"&amp;C2089&amp;"|"&amp;D2089&amp;"|"&amp;E2089&amp;"|"&amp;F2089&amp;"|"&amp;G2089&amp;"|"&amp;H2089&amp;"|"&amp;I2089&amp;"|"&amp;J2089&amp;"|"&amp;K2089&amp;"|"&amp;L2089&amp;"|"&amp;M2089&amp;"|"&amp;N2089&amp;"|"&amp;O2089&amp;"|"&amp;P2089&amp;"|"&amp;Q2089&amp;"|"&amp;R2089&amp;"|"&amp;S2089&amp;"|"&amp;T2089&amp;"|"&amp;U2089&amp;"|"&amp;V2089&amp;"|"&amp;W2089&amp;"|"&amp;X2089&amp;"|"&amp;Y2089&amp;"|"&amp;Z2089&amp;"|"&amp;AA2089&amp;"|"&amp;AB2089&amp;"|"&amp;AC2089&amp;"|"&amp;AD2089&amp;"|"&amp;AE2089&amp;"|"&amp;AF2089&amp;"|"&amp;AG2089</f>
        <v>City Hotel|0|76|2015|November|47|19|0|3|2|0|0|BB|PRT|Online TA|TA/TO|0|0|0|A|A|0|No Deposit|9||0|Contract|72.25|0|2|Check-Out|42330</v>
      </c>
      <c r="AI2089" s="14" t="str">
        <f aca="false">IF(COUNTIF($AH$4:$AH$2603,AH2089)&gt;1,"Duplicate","Unique")</f>
        <v>Unique</v>
      </c>
      <c r="AJ2089" s="14" t="str">
        <f aca="false">IF(COUNTBLANK(B2089:AG2089)&gt;0,"Missing ("&amp;COUNTBLANK(B2089:AG2089)&amp;")","Complete")</f>
        <v>Missing (1)</v>
      </c>
    </row>
    <row r="2090" customFormat="false" ht="15" hidden="false" customHeight="false" outlineLevel="0" collapsed="false">
      <c r="A2090" s="0" t="n">
        <v>2087</v>
      </c>
      <c r="B2090" s="0" t="s">
        <v>80</v>
      </c>
      <c r="C2090" s="0" t="n">
        <v>0</v>
      </c>
      <c r="D2090" s="0" t="n">
        <v>30</v>
      </c>
      <c r="E2090" s="0" t="n">
        <v>2016</v>
      </c>
      <c r="F2090" s="0" t="s">
        <v>111</v>
      </c>
      <c r="G2090" s="0" t="n">
        <v>42</v>
      </c>
      <c r="H2090" s="0" t="n">
        <v>9</v>
      </c>
      <c r="I2090" s="0" t="n">
        <v>2</v>
      </c>
      <c r="J2090" s="0" t="n">
        <v>0</v>
      </c>
      <c r="K2090" s="0" t="n">
        <v>2</v>
      </c>
      <c r="L2090" s="0" t="n">
        <v>0</v>
      </c>
      <c r="M2090" s="0" t="n">
        <v>0</v>
      </c>
      <c r="N2090" s="0" t="s">
        <v>82</v>
      </c>
      <c r="O2090" s="0" t="s">
        <v>83</v>
      </c>
      <c r="P2090" s="0" t="s">
        <v>116</v>
      </c>
      <c r="Q2090" s="0" t="s">
        <v>128</v>
      </c>
      <c r="R2090" s="0" t="n">
        <v>0</v>
      </c>
      <c r="S2090" s="0" t="n">
        <v>0</v>
      </c>
      <c r="T2090" s="0" t="n">
        <v>0</v>
      </c>
      <c r="U2090" s="0" t="s">
        <v>95</v>
      </c>
      <c r="V2090" s="0" t="s">
        <v>95</v>
      </c>
      <c r="W2090" s="0" t="n">
        <v>1</v>
      </c>
      <c r="X2090" s="0" t="s">
        <v>86</v>
      </c>
      <c r="AA2090" s="0" t="n">
        <v>0</v>
      </c>
      <c r="AB2090" s="0" t="s">
        <v>101</v>
      </c>
      <c r="AC2090" s="0" t="n">
        <v>55</v>
      </c>
      <c r="AD2090" s="0" t="n">
        <v>0</v>
      </c>
      <c r="AE2090" s="0" t="n">
        <v>0</v>
      </c>
      <c r="AF2090" s="0" t="s">
        <v>88</v>
      </c>
      <c r="AG2090" s="13" t="n">
        <v>42654</v>
      </c>
      <c r="AH2090" s="0" t="str">
        <f aca="false">B2090&amp;"|"&amp;C2090&amp;"|"&amp;D2090&amp;"|"&amp;E2090&amp;"|"&amp;F2090&amp;"|"&amp;G2090&amp;"|"&amp;H2090&amp;"|"&amp;I2090&amp;"|"&amp;J2090&amp;"|"&amp;K2090&amp;"|"&amp;L2090&amp;"|"&amp;M2090&amp;"|"&amp;N2090&amp;"|"&amp;O2090&amp;"|"&amp;P2090&amp;"|"&amp;Q2090&amp;"|"&amp;R2090&amp;"|"&amp;S2090&amp;"|"&amp;T2090&amp;"|"&amp;U2090&amp;"|"&amp;V2090&amp;"|"&amp;W2090&amp;"|"&amp;X2090&amp;"|"&amp;Y2090&amp;"|"&amp;Z2090&amp;"|"&amp;AA2090&amp;"|"&amp;AB2090&amp;"|"&amp;AC2090&amp;"|"&amp;AD2090&amp;"|"&amp;AE2090&amp;"|"&amp;AF2090&amp;"|"&amp;AG2090</f>
        <v>Resort Hotel|0|30|2016|October|42|9|2|0|2|0|0|BB|GBR|Groups|Corporate|0|0|0|A|A|1|No Deposit|||0|Transient-Party|55|0|0|Check-Out|42654</v>
      </c>
      <c r="AI2090" s="0" t="str">
        <f aca="false">IF(COUNTIF($AH$4:$AH$2603,AH2090)&gt;1,"Duplicate","Unique")</f>
        <v>Unique</v>
      </c>
      <c r="AJ2090" s="0" t="str">
        <f aca="false">IF(COUNTBLANK(B2090:AG2090)&gt;0,"Missing ("&amp;COUNTBLANK(B2090:AG2090)&amp;")","Complete")</f>
        <v>Missing (2)</v>
      </c>
    </row>
    <row r="2091" customFormat="false" ht="15" hidden="false" customHeight="false" outlineLevel="0" collapsed="false">
      <c r="A2091" s="14" t="n">
        <v>2088</v>
      </c>
      <c r="B2091" s="14" t="s">
        <v>90</v>
      </c>
      <c r="C2091" s="14" t="n">
        <v>1</v>
      </c>
      <c r="D2091" s="14" t="n">
        <v>85</v>
      </c>
      <c r="E2091" s="14" t="n">
        <v>2015</v>
      </c>
      <c r="F2091" s="14" t="s">
        <v>91</v>
      </c>
      <c r="G2091" s="14" t="n">
        <v>28</v>
      </c>
      <c r="H2091" s="14" t="n">
        <v>5</v>
      </c>
      <c r="I2091" s="14" t="n">
        <v>2</v>
      </c>
      <c r="J2091" s="14" t="n">
        <v>1</v>
      </c>
      <c r="K2091" s="14" t="n">
        <v>2</v>
      </c>
      <c r="L2091" s="14" t="n">
        <v>0</v>
      </c>
      <c r="M2091" s="14" t="n">
        <v>0</v>
      </c>
      <c r="N2091" s="14" t="s">
        <v>82</v>
      </c>
      <c r="O2091" s="14" t="s">
        <v>92</v>
      </c>
      <c r="P2091" s="14" t="s">
        <v>93</v>
      </c>
      <c r="Q2091" s="14" t="s">
        <v>94</v>
      </c>
      <c r="R2091" s="14" t="n">
        <v>0</v>
      </c>
      <c r="S2091" s="14" t="n">
        <v>0</v>
      </c>
      <c r="T2091" s="14" t="n">
        <v>0</v>
      </c>
      <c r="U2091" s="14" t="s">
        <v>95</v>
      </c>
      <c r="V2091" s="14" t="s">
        <v>95</v>
      </c>
      <c r="W2091" s="14" t="n">
        <v>0</v>
      </c>
      <c r="X2091" s="14" t="s">
        <v>86</v>
      </c>
      <c r="Y2091" s="14" t="n">
        <v>7</v>
      </c>
      <c r="Z2091" s="14"/>
      <c r="AA2091" s="14" t="n">
        <v>0</v>
      </c>
      <c r="AB2091" s="14" t="s">
        <v>87</v>
      </c>
      <c r="AC2091" s="14" t="n">
        <v>52.36</v>
      </c>
      <c r="AD2091" s="14" t="n">
        <v>0</v>
      </c>
      <c r="AE2091" s="14" t="n">
        <v>0</v>
      </c>
      <c r="AF2091" s="14" t="s">
        <v>96</v>
      </c>
      <c r="AG2091" s="15" t="n">
        <v>42175</v>
      </c>
      <c r="AH2091" s="14" t="str">
        <f aca="false">B2091&amp;"|"&amp;C2091&amp;"|"&amp;D2091&amp;"|"&amp;E2091&amp;"|"&amp;F2091&amp;"|"&amp;G2091&amp;"|"&amp;H2091&amp;"|"&amp;I2091&amp;"|"&amp;J2091&amp;"|"&amp;K2091&amp;"|"&amp;L2091&amp;"|"&amp;M2091&amp;"|"&amp;N2091&amp;"|"&amp;O2091&amp;"|"&amp;P2091&amp;"|"&amp;Q2091&amp;"|"&amp;R2091&amp;"|"&amp;S2091&amp;"|"&amp;T2091&amp;"|"&amp;U2091&amp;"|"&amp;V2091&amp;"|"&amp;W2091&amp;"|"&amp;X2091&amp;"|"&amp;Y2091&amp;"|"&amp;Z2091&amp;"|"&amp;AA2091&amp;"|"&amp;AB2091&amp;"|"&amp;AC2091&amp;"|"&amp;AD2091&amp;"|"&amp;AE2091&amp;"|"&amp;AF2091&amp;"|"&amp;AG2091</f>
        <v>City Hotel|1|85|2015|July|28|5|2|1|2|0|0|BB|PRT|Online TA|TA/TO|0|0|0|A|A|0|No Deposit|7||0|Transient|52.36|0|0|Canceled|42175</v>
      </c>
      <c r="AI2091" s="14" t="str">
        <f aca="false">IF(COUNTIF($AH$4:$AH$2603,AH2091)&gt;1,"Duplicate","Unique")</f>
        <v>Unique</v>
      </c>
      <c r="AJ2091" s="14" t="str">
        <f aca="false">IF(COUNTBLANK(B2091:AG2091)&gt;0,"Missing ("&amp;COUNTBLANK(B2091:AG2091)&amp;")","Complete")</f>
        <v>Missing (1)</v>
      </c>
    </row>
    <row r="2092" customFormat="false" ht="15" hidden="false" customHeight="false" outlineLevel="0" collapsed="false">
      <c r="A2092" s="0" t="n">
        <v>2089</v>
      </c>
      <c r="B2092" s="0" t="s">
        <v>90</v>
      </c>
      <c r="C2092" s="0" t="n">
        <v>0</v>
      </c>
      <c r="D2092" s="0" t="n">
        <v>0</v>
      </c>
      <c r="E2092" s="0" t="n">
        <v>2016</v>
      </c>
      <c r="F2092" s="0" t="s">
        <v>135</v>
      </c>
      <c r="G2092" s="0" t="n">
        <v>25</v>
      </c>
      <c r="H2092" s="0" t="n">
        <v>14</v>
      </c>
      <c r="I2092" s="0" t="n">
        <v>0</v>
      </c>
      <c r="J2092" s="0" t="n">
        <v>1</v>
      </c>
      <c r="K2092" s="0" t="n">
        <v>2</v>
      </c>
      <c r="L2092" s="0" t="n">
        <v>0</v>
      </c>
      <c r="M2092" s="0" t="n">
        <v>0</v>
      </c>
      <c r="N2092" s="0" t="s">
        <v>82</v>
      </c>
      <c r="O2092" s="0" t="s">
        <v>92</v>
      </c>
      <c r="P2092" s="0" t="s">
        <v>84</v>
      </c>
      <c r="Q2092" s="0" t="s">
        <v>84</v>
      </c>
      <c r="R2092" s="0" t="n">
        <v>1</v>
      </c>
      <c r="S2092" s="0" t="n">
        <v>0</v>
      </c>
      <c r="T2092" s="0" t="n">
        <v>2</v>
      </c>
      <c r="U2092" s="0" t="s">
        <v>95</v>
      </c>
      <c r="V2092" s="0" t="s">
        <v>95</v>
      </c>
      <c r="W2092" s="0" t="n">
        <v>0</v>
      </c>
      <c r="X2092" s="0" t="s">
        <v>86</v>
      </c>
      <c r="AA2092" s="0" t="n">
        <v>0</v>
      </c>
      <c r="AB2092" s="0" t="s">
        <v>87</v>
      </c>
      <c r="AC2092" s="0" t="n">
        <v>50</v>
      </c>
      <c r="AD2092" s="0" t="n">
        <v>0</v>
      </c>
      <c r="AE2092" s="0" t="n">
        <v>0</v>
      </c>
      <c r="AF2092" s="0" t="s">
        <v>88</v>
      </c>
      <c r="AG2092" s="13" t="n">
        <v>42536</v>
      </c>
      <c r="AH2092" s="0" t="str">
        <f aca="false">B2092&amp;"|"&amp;C2092&amp;"|"&amp;D2092&amp;"|"&amp;E2092&amp;"|"&amp;F2092&amp;"|"&amp;G2092&amp;"|"&amp;H2092&amp;"|"&amp;I2092&amp;"|"&amp;J2092&amp;"|"&amp;K2092&amp;"|"&amp;L2092&amp;"|"&amp;M2092&amp;"|"&amp;N2092&amp;"|"&amp;O2092&amp;"|"&amp;P2092&amp;"|"&amp;Q2092&amp;"|"&amp;R2092&amp;"|"&amp;S2092&amp;"|"&amp;T2092&amp;"|"&amp;U2092&amp;"|"&amp;V2092&amp;"|"&amp;W2092&amp;"|"&amp;X2092&amp;"|"&amp;Y2092&amp;"|"&amp;Z2092&amp;"|"&amp;AA2092&amp;"|"&amp;AB2092&amp;"|"&amp;AC2092&amp;"|"&amp;AD2092&amp;"|"&amp;AE2092&amp;"|"&amp;AF2092&amp;"|"&amp;AG2092</f>
        <v>City Hotel|0|0|2016|June|25|14|0|1|2|0|0|BB|PRT|Direct|Direct|1|0|2|A|A|0|No Deposit|||0|Transient|50|0|0|Check-Out|42536</v>
      </c>
      <c r="AI2092" s="0" t="str">
        <f aca="false">IF(COUNTIF($AH$4:$AH$2603,AH2092)&gt;1,"Duplicate","Unique")</f>
        <v>Unique</v>
      </c>
      <c r="AJ2092" s="0" t="str">
        <f aca="false">IF(COUNTBLANK(B2092:AG2092)&gt;0,"Missing ("&amp;COUNTBLANK(B2092:AG2092)&amp;")","Complete")</f>
        <v>Missing (2)</v>
      </c>
    </row>
    <row r="2093" customFormat="false" ht="15" hidden="false" customHeight="false" outlineLevel="0" collapsed="false">
      <c r="A2093" s="14" t="n">
        <v>2090</v>
      </c>
      <c r="B2093" s="14" t="s">
        <v>90</v>
      </c>
      <c r="C2093" s="14" t="n">
        <v>0</v>
      </c>
      <c r="D2093" s="14" t="n">
        <v>265</v>
      </c>
      <c r="E2093" s="14" t="n">
        <v>2016</v>
      </c>
      <c r="F2093" s="14" t="s">
        <v>135</v>
      </c>
      <c r="G2093" s="14" t="n">
        <v>26</v>
      </c>
      <c r="H2093" s="14" t="n">
        <v>24</v>
      </c>
      <c r="I2093" s="14" t="n">
        <v>0</v>
      </c>
      <c r="J2093" s="14" t="n">
        <v>2</v>
      </c>
      <c r="K2093" s="14" t="n">
        <v>2</v>
      </c>
      <c r="L2093" s="14" t="n">
        <v>0</v>
      </c>
      <c r="M2093" s="14" t="n">
        <v>0</v>
      </c>
      <c r="N2093" s="14" t="s">
        <v>112</v>
      </c>
      <c r="O2093" s="14" t="s">
        <v>108</v>
      </c>
      <c r="P2093" s="14" t="s">
        <v>99</v>
      </c>
      <c r="Q2093" s="14" t="s">
        <v>94</v>
      </c>
      <c r="R2093" s="14" t="n">
        <v>0</v>
      </c>
      <c r="S2093" s="14" t="n">
        <v>0</v>
      </c>
      <c r="T2093" s="14" t="n">
        <v>0</v>
      </c>
      <c r="U2093" s="14" t="s">
        <v>95</v>
      </c>
      <c r="V2093" s="14" t="s">
        <v>109</v>
      </c>
      <c r="W2093" s="14" t="n">
        <v>0</v>
      </c>
      <c r="X2093" s="14" t="s">
        <v>86</v>
      </c>
      <c r="Y2093" s="14" t="n">
        <v>6</v>
      </c>
      <c r="Z2093" s="14"/>
      <c r="AA2093" s="14" t="n">
        <v>0</v>
      </c>
      <c r="AB2093" s="14" t="s">
        <v>101</v>
      </c>
      <c r="AC2093" s="14" t="n">
        <v>115</v>
      </c>
      <c r="AD2093" s="14" t="n">
        <v>0</v>
      </c>
      <c r="AE2093" s="14" t="n">
        <v>1</v>
      </c>
      <c r="AF2093" s="14" t="s">
        <v>88</v>
      </c>
      <c r="AG2093" s="15" t="n">
        <v>42547</v>
      </c>
      <c r="AH2093" s="14" t="str">
        <f aca="false">B2093&amp;"|"&amp;C2093&amp;"|"&amp;D2093&amp;"|"&amp;E2093&amp;"|"&amp;F2093&amp;"|"&amp;G2093&amp;"|"&amp;H2093&amp;"|"&amp;I2093&amp;"|"&amp;J2093&amp;"|"&amp;K2093&amp;"|"&amp;L2093&amp;"|"&amp;M2093&amp;"|"&amp;N2093&amp;"|"&amp;O2093&amp;"|"&amp;P2093&amp;"|"&amp;Q2093&amp;"|"&amp;R2093&amp;"|"&amp;S2093&amp;"|"&amp;T2093&amp;"|"&amp;U2093&amp;"|"&amp;V2093&amp;"|"&amp;W2093&amp;"|"&amp;X2093&amp;"|"&amp;Y2093&amp;"|"&amp;Z2093&amp;"|"&amp;AA2093&amp;"|"&amp;AB2093&amp;"|"&amp;AC2093&amp;"|"&amp;AD2093&amp;"|"&amp;AE2093&amp;"|"&amp;AF2093&amp;"|"&amp;AG2093</f>
        <v>City Hotel|0|265|2016|June|26|24|0|2|2|0|0|HB|DEU|Offline TA/TO|TA/TO|0|0|0|A|D|0|No Deposit|6||0|Transient-Party|115|0|1|Check-Out|42547</v>
      </c>
      <c r="AI2093" s="14" t="str">
        <f aca="false">IF(COUNTIF($AH$4:$AH$2603,AH2093)&gt;1,"Duplicate","Unique")</f>
        <v>Unique</v>
      </c>
      <c r="AJ2093" s="14" t="str">
        <f aca="false">IF(COUNTBLANK(B2093:AG2093)&gt;0,"Missing ("&amp;COUNTBLANK(B2093:AG2093)&amp;")","Complete")</f>
        <v>Missing (1)</v>
      </c>
    </row>
    <row r="2094" customFormat="false" ht="15" hidden="false" customHeight="false" outlineLevel="0" collapsed="false">
      <c r="A2094" s="0" t="n">
        <v>2091</v>
      </c>
      <c r="B2094" s="0" t="s">
        <v>90</v>
      </c>
      <c r="C2094" s="0" t="n">
        <v>0</v>
      </c>
      <c r="D2094" s="0" t="n">
        <v>5</v>
      </c>
      <c r="E2094" s="0" t="n">
        <v>2016</v>
      </c>
      <c r="F2094" s="0" t="s">
        <v>118</v>
      </c>
      <c r="G2094" s="0" t="n">
        <v>8</v>
      </c>
      <c r="H2094" s="0" t="n">
        <v>20</v>
      </c>
      <c r="I2094" s="0" t="n">
        <v>0</v>
      </c>
      <c r="J2094" s="0" t="n">
        <v>1</v>
      </c>
      <c r="K2094" s="0" t="n">
        <v>2</v>
      </c>
      <c r="L2094" s="0" t="n">
        <v>0</v>
      </c>
      <c r="M2094" s="0" t="n">
        <v>0</v>
      </c>
      <c r="N2094" s="0" t="s">
        <v>107</v>
      </c>
      <c r="O2094" s="0" t="s">
        <v>92</v>
      </c>
      <c r="P2094" s="0" t="s">
        <v>93</v>
      </c>
      <c r="Q2094" s="0" t="s">
        <v>94</v>
      </c>
      <c r="R2094" s="0" t="n">
        <v>0</v>
      </c>
      <c r="S2094" s="0" t="n">
        <v>0</v>
      </c>
      <c r="T2094" s="0" t="n">
        <v>0</v>
      </c>
      <c r="U2094" s="0" t="s">
        <v>95</v>
      </c>
      <c r="V2094" s="0" t="s">
        <v>109</v>
      </c>
      <c r="W2094" s="0" t="n">
        <v>0</v>
      </c>
      <c r="X2094" s="0" t="s">
        <v>86</v>
      </c>
      <c r="Y2094" s="0" t="n">
        <v>9</v>
      </c>
      <c r="AA2094" s="0" t="n">
        <v>0</v>
      </c>
      <c r="AB2094" s="0" t="s">
        <v>87</v>
      </c>
      <c r="AC2094" s="0" t="n">
        <v>79</v>
      </c>
      <c r="AD2094" s="0" t="n">
        <v>0</v>
      </c>
      <c r="AE2094" s="0" t="n">
        <v>0</v>
      </c>
      <c r="AF2094" s="0" t="s">
        <v>88</v>
      </c>
      <c r="AG2094" s="13" t="n">
        <v>42421</v>
      </c>
      <c r="AH2094" s="0" t="str">
        <f aca="false">B2094&amp;"|"&amp;C2094&amp;"|"&amp;D2094&amp;"|"&amp;E2094&amp;"|"&amp;F2094&amp;"|"&amp;G2094&amp;"|"&amp;H2094&amp;"|"&amp;I2094&amp;"|"&amp;J2094&amp;"|"&amp;K2094&amp;"|"&amp;L2094&amp;"|"&amp;M2094&amp;"|"&amp;N2094&amp;"|"&amp;O2094&amp;"|"&amp;P2094&amp;"|"&amp;Q2094&amp;"|"&amp;R2094&amp;"|"&amp;S2094&amp;"|"&amp;T2094&amp;"|"&amp;U2094&amp;"|"&amp;V2094&amp;"|"&amp;W2094&amp;"|"&amp;X2094&amp;"|"&amp;Y2094&amp;"|"&amp;Z2094&amp;"|"&amp;AA2094&amp;"|"&amp;AB2094&amp;"|"&amp;AC2094&amp;"|"&amp;AD2094&amp;"|"&amp;AE2094&amp;"|"&amp;AF2094&amp;"|"&amp;AG2094</f>
        <v>City Hotel|0|5|2016|February|8|20|0|1|2|0|0|SC|PRT|Online TA|TA/TO|0|0|0|A|D|0|No Deposit|9||0|Transient|79|0|0|Check-Out|42421</v>
      </c>
      <c r="AI2094" s="0" t="str">
        <f aca="false">IF(COUNTIF($AH$4:$AH$2603,AH2094)&gt;1,"Duplicate","Unique")</f>
        <v>Unique</v>
      </c>
      <c r="AJ2094" s="0" t="str">
        <f aca="false">IF(COUNTBLANK(B2094:AG2094)&gt;0,"Missing ("&amp;COUNTBLANK(B2094:AG2094)&amp;")","Complete")</f>
        <v>Missing (1)</v>
      </c>
    </row>
    <row r="2095" customFormat="false" ht="15" hidden="false" customHeight="false" outlineLevel="0" collapsed="false">
      <c r="A2095" s="14" t="n">
        <v>2092</v>
      </c>
      <c r="B2095" s="14" t="s">
        <v>90</v>
      </c>
      <c r="C2095" s="14" t="n">
        <v>0</v>
      </c>
      <c r="D2095" s="14" t="n">
        <v>138</v>
      </c>
      <c r="E2095" s="14" t="n">
        <v>2015</v>
      </c>
      <c r="F2095" s="14" t="s">
        <v>91</v>
      </c>
      <c r="G2095" s="14" t="n">
        <v>30</v>
      </c>
      <c r="H2095" s="14" t="n">
        <v>25</v>
      </c>
      <c r="I2095" s="14" t="n">
        <v>0</v>
      </c>
      <c r="J2095" s="14" t="n">
        <v>1</v>
      </c>
      <c r="K2095" s="14" t="n">
        <v>1</v>
      </c>
      <c r="L2095" s="14" t="n">
        <v>0</v>
      </c>
      <c r="M2095" s="14" t="n">
        <v>0</v>
      </c>
      <c r="N2095" s="14" t="s">
        <v>82</v>
      </c>
      <c r="O2095" s="14" t="s">
        <v>98</v>
      </c>
      <c r="P2095" s="14" t="s">
        <v>116</v>
      </c>
      <c r="Q2095" s="14" t="s">
        <v>94</v>
      </c>
      <c r="R2095" s="14" t="n">
        <v>0</v>
      </c>
      <c r="S2095" s="14" t="n">
        <v>0</v>
      </c>
      <c r="T2095" s="14" t="n">
        <v>0</v>
      </c>
      <c r="U2095" s="14" t="s">
        <v>95</v>
      </c>
      <c r="V2095" s="14" t="s">
        <v>95</v>
      </c>
      <c r="W2095" s="14" t="n">
        <v>0</v>
      </c>
      <c r="X2095" s="14" t="s">
        <v>86</v>
      </c>
      <c r="Y2095" s="14" t="n">
        <v>1</v>
      </c>
      <c r="Z2095" s="14"/>
      <c r="AA2095" s="14" t="n">
        <v>0</v>
      </c>
      <c r="AB2095" s="14" t="s">
        <v>101</v>
      </c>
      <c r="AC2095" s="14" t="n">
        <v>57</v>
      </c>
      <c r="AD2095" s="14" t="n">
        <v>0</v>
      </c>
      <c r="AE2095" s="14" t="n">
        <v>0</v>
      </c>
      <c r="AF2095" s="14" t="s">
        <v>88</v>
      </c>
      <c r="AG2095" s="15" t="n">
        <v>42211</v>
      </c>
      <c r="AH2095" s="14" t="str">
        <f aca="false">B2095&amp;"|"&amp;C2095&amp;"|"&amp;D2095&amp;"|"&amp;E2095&amp;"|"&amp;F2095&amp;"|"&amp;G2095&amp;"|"&amp;H2095&amp;"|"&amp;I2095&amp;"|"&amp;J2095&amp;"|"&amp;K2095&amp;"|"&amp;L2095&amp;"|"&amp;M2095&amp;"|"&amp;N2095&amp;"|"&amp;O2095&amp;"|"&amp;P2095&amp;"|"&amp;Q2095&amp;"|"&amp;R2095&amp;"|"&amp;S2095&amp;"|"&amp;T2095&amp;"|"&amp;U2095&amp;"|"&amp;V2095&amp;"|"&amp;W2095&amp;"|"&amp;X2095&amp;"|"&amp;Y2095&amp;"|"&amp;Z2095&amp;"|"&amp;AA2095&amp;"|"&amp;AB2095&amp;"|"&amp;AC2095&amp;"|"&amp;AD2095&amp;"|"&amp;AE2095&amp;"|"&amp;AF2095&amp;"|"&amp;AG2095</f>
        <v>City Hotel|0|138|2015|July|30|25|0|1|1|0|0|BB|BRA|Groups|TA/TO|0|0|0|A|A|0|No Deposit|1||0|Transient-Party|57|0|0|Check-Out|42211</v>
      </c>
      <c r="AI2095" s="14" t="str">
        <f aca="false">IF(COUNTIF($AH$4:$AH$2603,AH2095)&gt;1,"Duplicate","Unique")</f>
        <v>Unique</v>
      </c>
      <c r="AJ2095" s="14" t="str">
        <f aca="false">IF(COUNTBLANK(B2095:AG2095)&gt;0,"Missing ("&amp;COUNTBLANK(B2095:AG2095)&amp;")","Complete")</f>
        <v>Missing (1)</v>
      </c>
    </row>
    <row r="2096" customFormat="false" ht="15" hidden="false" customHeight="false" outlineLevel="0" collapsed="false">
      <c r="A2096" s="0" t="n">
        <v>2093</v>
      </c>
      <c r="B2096" s="0" t="s">
        <v>90</v>
      </c>
      <c r="C2096" s="0" t="n">
        <v>1</v>
      </c>
      <c r="D2096" s="0" t="n">
        <v>21</v>
      </c>
      <c r="E2096" s="0" t="n">
        <v>2017</v>
      </c>
      <c r="F2096" s="0" t="s">
        <v>118</v>
      </c>
      <c r="G2096" s="0" t="n">
        <v>7</v>
      </c>
      <c r="H2096" s="0" t="n">
        <v>14</v>
      </c>
      <c r="I2096" s="0" t="n">
        <v>0</v>
      </c>
      <c r="J2096" s="0" t="n">
        <v>1</v>
      </c>
      <c r="K2096" s="0" t="n">
        <v>2</v>
      </c>
      <c r="L2096" s="0" t="n">
        <v>0</v>
      </c>
      <c r="M2096" s="0" t="n">
        <v>0</v>
      </c>
      <c r="N2096" s="0" t="s">
        <v>82</v>
      </c>
      <c r="O2096" s="0" t="s">
        <v>155</v>
      </c>
      <c r="P2096" s="0" t="s">
        <v>93</v>
      </c>
      <c r="Q2096" s="0" t="s">
        <v>94</v>
      </c>
      <c r="R2096" s="0" t="n">
        <v>0</v>
      </c>
      <c r="S2096" s="0" t="n">
        <v>0</v>
      </c>
      <c r="T2096" s="0" t="n">
        <v>0</v>
      </c>
      <c r="U2096" s="0" t="s">
        <v>95</v>
      </c>
      <c r="V2096" s="0" t="s">
        <v>95</v>
      </c>
      <c r="W2096" s="0" t="n">
        <v>0</v>
      </c>
      <c r="X2096" s="0" t="s">
        <v>86</v>
      </c>
      <c r="Y2096" s="0" t="n">
        <v>9</v>
      </c>
      <c r="AA2096" s="0" t="n">
        <v>0</v>
      </c>
      <c r="AB2096" s="0" t="s">
        <v>87</v>
      </c>
      <c r="AC2096" s="0" t="n">
        <v>108</v>
      </c>
      <c r="AD2096" s="0" t="n">
        <v>0</v>
      </c>
      <c r="AE2096" s="0" t="n">
        <v>1</v>
      </c>
      <c r="AF2096" s="0" t="s">
        <v>96</v>
      </c>
      <c r="AG2096" s="13" t="n">
        <v>42768</v>
      </c>
      <c r="AH2096" s="0" t="str">
        <f aca="false">B2096&amp;"|"&amp;C2096&amp;"|"&amp;D2096&amp;"|"&amp;E2096&amp;"|"&amp;F2096&amp;"|"&amp;G2096&amp;"|"&amp;H2096&amp;"|"&amp;I2096&amp;"|"&amp;J2096&amp;"|"&amp;K2096&amp;"|"&amp;L2096&amp;"|"&amp;M2096&amp;"|"&amp;N2096&amp;"|"&amp;O2096&amp;"|"&amp;P2096&amp;"|"&amp;Q2096&amp;"|"&amp;R2096&amp;"|"&amp;S2096&amp;"|"&amp;T2096&amp;"|"&amp;U2096&amp;"|"&amp;V2096&amp;"|"&amp;W2096&amp;"|"&amp;X2096&amp;"|"&amp;Y2096&amp;"|"&amp;Z2096&amp;"|"&amp;AA2096&amp;"|"&amp;AB2096&amp;"|"&amp;AC2096&amp;"|"&amp;AD2096&amp;"|"&amp;AE2096&amp;"|"&amp;AF2096&amp;"|"&amp;AG2096</f>
        <v>City Hotel|1|21|2017|February|7|14|0|1|2|0|0|BB|CHE|Online TA|TA/TO|0|0|0|A|A|0|No Deposit|9||0|Transient|108|0|1|Canceled|42768</v>
      </c>
      <c r="AI2096" s="0" t="str">
        <f aca="false">IF(COUNTIF($AH$4:$AH$2603,AH2096)&gt;1,"Duplicate","Unique")</f>
        <v>Unique</v>
      </c>
      <c r="AJ2096" s="0" t="str">
        <f aca="false">IF(COUNTBLANK(B2096:AG2096)&gt;0,"Missing ("&amp;COUNTBLANK(B2096:AG2096)&amp;")","Complete")</f>
        <v>Missing (1)</v>
      </c>
    </row>
    <row r="2097" customFormat="false" ht="15" hidden="false" customHeight="false" outlineLevel="0" collapsed="false">
      <c r="A2097" s="14" t="n">
        <v>2094</v>
      </c>
      <c r="B2097" s="14" t="s">
        <v>80</v>
      </c>
      <c r="C2097" s="14" t="n">
        <v>0</v>
      </c>
      <c r="D2097" s="14" t="n">
        <v>5</v>
      </c>
      <c r="E2097" s="14" t="n">
        <v>2016</v>
      </c>
      <c r="F2097" s="14" t="s">
        <v>81</v>
      </c>
      <c r="G2097" s="14" t="n">
        <v>52</v>
      </c>
      <c r="H2097" s="14" t="n">
        <v>18</v>
      </c>
      <c r="I2097" s="14" t="n">
        <v>1</v>
      </c>
      <c r="J2097" s="14" t="n">
        <v>0</v>
      </c>
      <c r="K2097" s="14" t="n">
        <v>2</v>
      </c>
      <c r="L2097" s="14" t="n">
        <v>0</v>
      </c>
      <c r="M2097" s="14" t="n">
        <v>0</v>
      </c>
      <c r="N2097" s="14" t="s">
        <v>82</v>
      </c>
      <c r="O2097" s="14" t="s">
        <v>123</v>
      </c>
      <c r="P2097" s="14" t="s">
        <v>93</v>
      </c>
      <c r="Q2097" s="14" t="s">
        <v>94</v>
      </c>
      <c r="R2097" s="14" t="n">
        <v>0</v>
      </c>
      <c r="S2097" s="14" t="n">
        <v>0</v>
      </c>
      <c r="T2097" s="14" t="n">
        <v>0</v>
      </c>
      <c r="U2097" s="14" t="s">
        <v>95</v>
      </c>
      <c r="V2097" s="14" t="s">
        <v>148</v>
      </c>
      <c r="W2097" s="14" t="n">
        <v>0</v>
      </c>
      <c r="X2097" s="14" t="s">
        <v>86</v>
      </c>
      <c r="Y2097" s="14" t="n">
        <v>241</v>
      </c>
      <c r="Z2097" s="14"/>
      <c r="AA2097" s="14" t="n">
        <v>0</v>
      </c>
      <c r="AB2097" s="14" t="s">
        <v>87</v>
      </c>
      <c r="AC2097" s="14" t="n">
        <v>35.11</v>
      </c>
      <c r="AD2097" s="14" t="n">
        <v>0</v>
      </c>
      <c r="AE2097" s="14" t="n">
        <v>1</v>
      </c>
      <c r="AF2097" s="14" t="s">
        <v>88</v>
      </c>
      <c r="AG2097" s="15" t="n">
        <v>42723</v>
      </c>
      <c r="AH2097" s="14" t="str">
        <f aca="false">B2097&amp;"|"&amp;C2097&amp;"|"&amp;D2097&amp;"|"&amp;E2097&amp;"|"&amp;F2097&amp;"|"&amp;G2097&amp;"|"&amp;H2097&amp;"|"&amp;I2097&amp;"|"&amp;J2097&amp;"|"&amp;K2097&amp;"|"&amp;L2097&amp;"|"&amp;M2097&amp;"|"&amp;N2097&amp;"|"&amp;O2097&amp;"|"&amp;P2097&amp;"|"&amp;Q2097&amp;"|"&amp;R2097&amp;"|"&amp;S2097&amp;"|"&amp;T2097&amp;"|"&amp;U2097&amp;"|"&amp;V2097&amp;"|"&amp;W2097&amp;"|"&amp;X2097&amp;"|"&amp;Y2097&amp;"|"&amp;Z2097&amp;"|"&amp;AA2097&amp;"|"&amp;AB2097&amp;"|"&amp;AC2097&amp;"|"&amp;AD2097&amp;"|"&amp;AE2097&amp;"|"&amp;AF2097&amp;"|"&amp;AG2097</f>
        <v>Resort Hotel|0|5|2016|December|52|18|1|0|2|0|0|BB|USA|Online TA|TA/TO|0|0|0|A|I|0|No Deposit|241||0|Transient|35.11|0|1|Check-Out|42723</v>
      </c>
      <c r="AI2097" s="14" t="str">
        <f aca="false">IF(COUNTIF($AH$4:$AH$2603,AH2097)&gt;1,"Duplicate","Unique")</f>
        <v>Unique</v>
      </c>
      <c r="AJ2097" s="14" t="str">
        <f aca="false">IF(COUNTBLANK(B2097:AG2097)&gt;0,"Missing ("&amp;COUNTBLANK(B2097:AG2097)&amp;")","Complete")</f>
        <v>Missing (1)</v>
      </c>
    </row>
    <row r="2098" customFormat="false" ht="15" hidden="false" customHeight="false" outlineLevel="0" collapsed="false">
      <c r="A2098" s="0" t="n">
        <v>2095</v>
      </c>
      <c r="B2098" s="0" t="s">
        <v>90</v>
      </c>
      <c r="C2098" s="0" t="n">
        <v>0</v>
      </c>
      <c r="D2098" s="0" t="n">
        <v>15</v>
      </c>
      <c r="E2098" s="0" t="n">
        <v>2016</v>
      </c>
      <c r="F2098" s="0" t="s">
        <v>118</v>
      </c>
      <c r="G2098" s="0" t="n">
        <v>6</v>
      </c>
      <c r="H2098" s="0" t="n">
        <v>5</v>
      </c>
      <c r="I2098" s="0" t="n">
        <v>1</v>
      </c>
      <c r="J2098" s="0" t="n">
        <v>2</v>
      </c>
      <c r="K2098" s="0" t="n">
        <v>1</v>
      </c>
      <c r="L2098" s="0" t="n">
        <v>0</v>
      </c>
      <c r="M2098" s="0" t="n">
        <v>0</v>
      </c>
      <c r="N2098" s="0" t="s">
        <v>82</v>
      </c>
      <c r="O2098" s="0" t="s">
        <v>123</v>
      </c>
      <c r="P2098" s="0" t="s">
        <v>128</v>
      </c>
      <c r="Q2098" s="0" t="s">
        <v>128</v>
      </c>
      <c r="R2098" s="0" t="n">
        <v>0</v>
      </c>
      <c r="S2098" s="0" t="n">
        <v>0</v>
      </c>
      <c r="T2098" s="0" t="n">
        <v>0</v>
      </c>
      <c r="U2098" s="0" t="s">
        <v>136</v>
      </c>
      <c r="V2098" s="0" t="s">
        <v>136</v>
      </c>
      <c r="W2098" s="0" t="n">
        <v>2</v>
      </c>
      <c r="X2098" s="0" t="s">
        <v>86</v>
      </c>
      <c r="Z2098" s="0" t="n">
        <v>183</v>
      </c>
      <c r="AA2098" s="0" t="n">
        <v>0</v>
      </c>
      <c r="AB2098" s="0" t="s">
        <v>101</v>
      </c>
      <c r="AC2098" s="0" t="n">
        <v>100</v>
      </c>
      <c r="AD2098" s="0" t="n">
        <v>0</v>
      </c>
      <c r="AE2098" s="0" t="n">
        <v>0</v>
      </c>
      <c r="AF2098" s="0" t="s">
        <v>88</v>
      </c>
      <c r="AG2098" s="13" t="n">
        <v>42408</v>
      </c>
      <c r="AH2098" s="0" t="str">
        <f aca="false">B2098&amp;"|"&amp;C2098&amp;"|"&amp;D2098&amp;"|"&amp;E2098&amp;"|"&amp;F2098&amp;"|"&amp;G2098&amp;"|"&amp;H2098&amp;"|"&amp;I2098&amp;"|"&amp;J2098&amp;"|"&amp;K2098&amp;"|"&amp;L2098&amp;"|"&amp;M2098&amp;"|"&amp;N2098&amp;"|"&amp;O2098&amp;"|"&amp;P2098&amp;"|"&amp;Q2098&amp;"|"&amp;R2098&amp;"|"&amp;S2098&amp;"|"&amp;T2098&amp;"|"&amp;U2098&amp;"|"&amp;V2098&amp;"|"&amp;W2098&amp;"|"&amp;X2098&amp;"|"&amp;Y2098&amp;"|"&amp;Z2098&amp;"|"&amp;AA2098&amp;"|"&amp;AB2098&amp;"|"&amp;AC2098&amp;"|"&amp;AD2098&amp;"|"&amp;AE2098&amp;"|"&amp;AF2098&amp;"|"&amp;AG2098</f>
        <v>City Hotel|0|15|2016|February|6|5|1|2|1|0|0|BB|USA|Corporate|Corporate|0|0|0|G|G|2|No Deposit||183|0|Transient-Party|100|0|0|Check-Out|42408</v>
      </c>
      <c r="AI2098" s="0" t="str">
        <f aca="false">IF(COUNTIF($AH$4:$AH$2603,AH2098)&gt;1,"Duplicate","Unique")</f>
        <v>Unique</v>
      </c>
      <c r="AJ2098" s="0" t="str">
        <f aca="false">IF(COUNTBLANK(B2098:AG2098)&gt;0,"Missing ("&amp;COUNTBLANK(B2098:AG2098)&amp;")","Complete")</f>
        <v>Missing (1)</v>
      </c>
    </row>
    <row r="2099" customFormat="false" ht="15" hidden="false" customHeight="false" outlineLevel="0" collapsed="false">
      <c r="A2099" s="14" t="n">
        <v>2096</v>
      </c>
      <c r="B2099" s="14" t="s">
        <v>90</v>
      </c>
      <c r="C2099" s="14" t="n">
        <v>0</v>
      </c>
      <c r="D2099" s="14" t="n">
        <v>15</v>
      </c>
      <c r="E2099" s="14" t="n">
        <v>2016</v>
      </c>
      <c r="F2099" s="14" t="s">
        <v>81</v>
      </c>
      <c r="G2099" s="14" t="n">
        <v>53</v>
      </c>
      <c r="H2099" s="14" t="n">
        <v>27</v>
      </c>
      <c r="I2099" s="14" t="n">
        <v>0</v>
      </c>
      <c r="J2099" s="14" t="n">
        <v>1</v>
      </c>
      <c r="K2099" s="14" t="n">
        <v>3</v>
      </c>
      <c r="L2099" s="14" t="n">
        <v>0</v>
      </c>
      <c r="M2099" s="14" t="n">
        <v>0</v>
      </c>
      <c r="N2099" s="14" t="s">
        <v>82</v>
      </c>
      <c r="O2099" s="14" t="s">
        <v>98</v>
      </c>
      <c r="P2099" s="14" t="s">
        <v>99</v>
      </c>
      <c r="Q2099" s="14" t="s">
        <v>94</v>
      </c>
      <c r="R2099" s="14" t="n">
        <v>0</v>
      </c>
      <c r="S2099" s="14" t="n">
        <v>0</v>
      </c>
      <c r="T2099" s="14" t="n">
        <v>0</v>
      </c>
      <c r="U2099" s="14" t="s">
        <v>95</v>
      </c>
      <c r="V2099" s="14" t="s">
        <v>95</v>
      </c>
      <c r="W2099" s="14" t="n">
        <v>1</v>
      </c>
      <c r="X2099" s="14" t="s">
        <v>86</v>
      </c>
      <c r="Y2099" s="14" t="n">
        <v>220</v>
      </c>
      <c r="Z2099" s="14"/>
      <c r="AA2099" s="14" t="n">
        <v>0</v>
      </c>
      <c r="AB2099" s="14" t="s">
        <v>101</v>
      </c>
      <c r="AC2099" s="14" t="n">
        <v>90</v>
      </c>
      <c r="AD2099" s="14" t="n">
        <v>0</v>
      </c>
      <c r="AE2099" s="14" t="n">
        <v>2</v>
      </c>
      <c r="AF2099" s="14" t="s">
        <v>88</v>
      </c>
      <c r="AG2099" s="15" t="n">
        <v>42732</v>
      </c>
      <c r="AH2099" s="14" t="str">
        <f aca="false">B2099&amp;"|"&amp;C2099&amp;"|"&amp;D2099&amp;"|"&amp;E2099&amp;"|"&amp;F2099&amp;"|"&amp;G2099&amp;"|"&amp;H2099&amp;"|"&amp;I2099&amp;"|"&amp;J2099&amp;"|"&amp;K2099&amp;"|"&amp;L2099&amp;"|"&amp;M2099&amp;"|"&amp;N2099&amp;"|"&amp;O2099&amp;"|"&amp;P2099&amp;"|"&amp;Q2099&amp;"|"&amp;R2099&amp;"|"&amp;S2099&amp;"|"&amp;T2099&amp;"|"&amp;U2099&amp;"|"&amp;V2099&amp;"|"&amp;W2099&amp;"|"&amp;X2099&amp;"|"&amp;Y2099&amp;"|"&amp;Z2099&amp;"|"&amp;AA2099&amp;"|"&amp;AB2099&amp;"|"&amp;AC2099&amp;"|"&amp;AD2099&amp;"|"&amp;AE2099&amp;"|"&amp;AF2099&amp;"|"&amp;AG2099</f>
        <v>City Hotel|0|15|2016|December|53|27|0|1|3|0|0|BB|BRA|Offline TA/TO|TA/TO|0|0|0|A|A|1|No Deposit|220||0|Transient-Party|90|0|2|Check-Out|42732</v>
      </c>
      <c r="AI2099" s="14" t="str">
        <f aca="false">IF(COUNTIF($AH$4:$AH$2603,AH2099)&gt;1,"Duplicate","Unique")</f>
        <v>Unique</v>
      </c>
      <c r="AJ2099" s="14" t="str">
        <f aca="false">IF(COUNTBLANK(B2099:AG2099)&gt;0,"Missing ("&amp;COUNTBLANK(B2099:AG2099)&amp;")","Complete")</f>
        <v>Missing (1)</v>
      </c>
    </row>
    <row r="2100" customFormat="false" ht="15" hidden="false" customHeight="false" outlineLevel="0" collapsed="false">
      <c r="A2100" s="0" t="n">
        <v>2097</v>
      </c>
      <c r="B2100" s="0" t="s">
        <v>80</v>
      </c>
      <c r="C2100" s="0" t="n">
        <v>1</v>
      </c>
      <c r="D2100" s="0" t="n">
        <v>108</v>
      </c>
      <c r="E2100" s="0" t="n">
        <v>2017</v>
      </c>
      <c r="F2100" s="0" t="s">
        <v>121</v>
      </c>
      <c r="G2100" s="0" t="n">
        <v>22</v>
      </c>
      <c r="H2100" s="0" t="n">
        <v>28</v>
      </c>
      <c r="I2100" s="0" t="n">
        <v>2</v>
      </c>
      <c r="J2100" s="0" t="n">
        <v>2</v>
      </c>
      <c r="K2100" s="0" t="n">
        <v>2</v>
      </c>
      <c r="L2100" s="0" t="n">
        <v>0</v>
      </c>
      <c r="M2100" s="0" t="n">
        <v>0</v>
      </c>
      <c r="N2100" s="0" t="s">
        <v>82</v>
      </c>
      <c r="O2100" s="0" t="s">
        <v>92</v>
      </c>
      <c r="P2100" s="0" t="s">
        <v>99</v>
      </c>
      <c r="Q2100" s="0" t="s">
        <v>94</v>
      </c>
      <c r="R2100" s="0" t="n">
        <v>0</v>
      </c>
      <c r="S2100" s="0" t="n">
        <v>0</v>
      </c>
      <c r="T2100" s="0" t="n">
        <v>0</v>
      </c>
      <c r="U2100" s="0" t="s">
        <v>95</v>
      </c>
      <c r="V2100" s="0" t="s">
        <v>95</v>
      </c>
      <c r="W2100" s="0" t="n">
        <v>0</v>
      </c>
      <c r="X2100" s="0" t="s">
        <v>86</v>
      </c>
      <c r="Y2100" s="0" t="n">
        <v>410</v>
      </c>
      <c r="AA2100" s="0" t="n">
        <v>0</v>
      </c>
      <c r="AB2100" s="0" t="s">
        <v>87</v>
      </c>
      <c r="AC2100" s="0" t="n">
        <v>45.5</v>
      </c>
      <c r="AD2100" s="0" t="n">
        <v>0</v>
      </c>
      <c r="AE2100" s="0" t="n">
        <v>0</v>
      </c>
      <c r="AF2100" s="0" t="s">
        <v>96</v>
      </c>
      <c r="AG2100" s="13" t="n">
        <v>42775</v>
      </c>
      <c r="AH2100" s="0" t="str">
        <f aca="false">B2100&amp;"|"&amp;C2100&amp;"|"&amp;D2100&amp;"|"&amp;E2100&amp;"|"&amp;F2100&amp;"|"&amp;G2100&amp;"|"&amp;H2100&amp;"|"&amp;I2100&amp;"|"&amp;J2100&amp;"|"&amp;K2100&amp;"|"&amp;L2100&amp;"|"&amp;M2100&amp;"|"&amp;N2100&amp;"|"&amp;O2100&amp;"|"&amp;P2100&amp;"|"&amp;Q2100&amp;"|"&amp;R2100&amp;"|"&amp;S2100&amp;"|"&amp;T2100&amp;"|"&amp;U2100&amp;"|"&amp;V2100&amp;"|"&amp;W2100&amp;"|"&amp;X2100&amp;"|"&amp;Y2100&amp;"|"&amp;Z2100&amp;"|"&amp;AA2100&amp;"|"&amp;AB2100&amp;"|"&amp;AC2100&amp;"|"&amp;AD2100&amp;"|"&amp;AE2100&amp;"|"&amp;AF2100&amp;"|"&amp;AG2100</f>
        <v>Resort Hotel|1|108|2017|May|22|28|2|2|2|0|0|BB|PRT|Offline TA/TO|TA/TO|0|0|0|A|A|0|No Deposit|410||0|Transient|45.5|0|0|Canceled|42775</v>
      </c>
      <c r="AI2100" s="0" t="str">
        <f aca="false">IF(COUNTIF($AH$4:$AH$2603,AH2100)&gt;1,"Duplicate","Unique")</f>
        <v>Unique</v>
      </c>
      <c r="AJ2100" s="0" t="str">
        <f aca="false">IF(COUNTBLANK(B2100:AG2100)&gt;0,"Missing ("&amp;COUNTBLANK(B2100:AG2100)&amp;")","Complete")</f>
        <v>Missing (1)</v>
      </c>
    </row>
    <row r="2101" customFormat="false" ht="15" hidden="false" customHeight="false" outlineLevel="0" collapsed="false">
      <c r="A2101" s="14" t="n">
        <v>2098</v>
      </c>
      <c r="B2101" s="14" t="s">
        <v>90</v>
      </c>
      <c r="C2101" s="14" t="n">
        <v>0</v>
      </c>
      <c r="D2101" s="14" t="n">
        <v>136</v>
      </c>
      <c r="E2101" s="14" t="n">
        <v>2016</v>
      </c>
      <c r="F2101" s="14" t="s">
        <v>135</v>
      </c>
      <c r="G2101" s="14" t="n">
        <v>24</v>
      </c>
      <c r="H2101" s="14" t="n">
        <v>9</v>
      </c>
      <c r="I2101" s="14" t="n">
        <v>1</v>
      </c>
      <c r="J2101" s="14" t="n">
        <v>3</v>
      </c>
      <c r="K2101" s="14" t="n">
        <v>2</v>
      </c>
      <c r="L2101" s="14" t="n">
        <v>0</v>
      </c>
      <c r="M2101" s="14" t="n">
        <v>0</v>
      </c>
      <c r="N2101" s="14" t="s">
        <v>82</v>
      </c>
      <c r="O2101" s="14" t="s">
        <v>92</v>
      </c>
      <c r="P2101" s="14" t="s">
        <v>84</v>
      </c>
      <c r="Q2101" s="14" t="s">
        <v>84</v>
      </c>
      <c r="R2101" s="14" t="n">
        <v>0</v>
      </c>
      <c r="S2101" s="14" t="n">
        <v>0</v>
      </c>
      <c r="T2101" s="14" t="n">
        <v>0</v>
      </c>
      <c r="U2101" s="14" t="s">
        <v>95</v>
      </c>
      <c r="V2101" s="14" t="s">
        <v>95</v>
      </c>
      <c r="W2101" s="14" t="n">
        <v>2</v>
      </c>
      <c r="X2101" s="14" t="s">
        <v>86</v>
      </c>
      <c r="Y2101" s="14"/>
      <c r="Z2101" s="14"/>
      <c r="AA2101" s="14" t="n">
        <v>0</v>
      </c>
      <c r="AB2101" s="14" t="s">
        <v>87</v>
      </c>
      <c r="AC2101" s="14" t="n">
        <v>103.68</v>
      </c>
      <c r="AD2101" s="14" t="n">
        <v>0</v>
      </c>
      <c r="AE2101" s="14" t="n">
        <v>2</v>
      </c>
      <c r="AF2101" s="14" t="s">
        <v>88</v>
      </c>
      <c r="AG2101" s="15" t="n">
        <v>42534</v>
      </c>
      <c r="AH2101" s="14" t="str">
        <f aca="false">B2101&amp;"|"&amp;C2101&amp;"|"&amp;D2101&amp;"|"&amp;E2101&amp;"|"&amp;F2101&amp;"|"&amp;G2101&amp;"|"&amp;H2101&amp;"|"&amp;I2101&amp;"|"&amp;J2101&amp;"|"&amp;K2101&amp;"|"&amp;L2101&amp;"|"&amp;M2101&amp;"|"&amp;N2101&amp;"|"&amp;O2101&amp;"|"&amp;P2101&amp;"|"&amp;Q2101&amp;"|"&amp;R2101&amp;"|"&amp;S2101&amp;"|"&amp;T2101&amp;"|"&amp;U2101&amp;"|"&amp;V2101&amp;"|"&amp;W2101&amp;"|"&amp;X2101&amp;"|"&amp;Y2101&amp;"|"&amp;Z2101&amp;"|"&amp;AA2101&amp;"|"&amp;AB2101&amp;"|"&amp;AC2101&amp;"|"&amp;AD2101&amp;"|"&amp;AE2101&amp;"|"&amp;AF2101&amp;"|"&amp;AG2101</f>
        <v>City Hotel|0|136|2016|June|24|9|1|3|2|0|0|BB|PRT|Direct|Direct|0|0|0|A|A|2|No Deposit|||0|Transient|103.68|0|2|Check-Out|42534</v>
      </c>
      <c r="AI2101" s="14" t="str">
        <f aca="false">IF(COUNTIF($AH$4:$AH$2603,AH2101)&gt;1,"Duplicate","Unique")</f>
        <v>Unique</v>
      </c>
      <c r="AJ2101" s="14" t="str">
        <f aca="false">IF(COUNTBLANK(B2101:AG2101)&gt;0,"Missing ("&amp;COUNTBLANK(B2101:AG2101)&amp;")","Complete")</f>
        <v>Missing (2)</v>
      </c>
    </row>
    <row r="2102" customFormat="false" ht="15" hidden="false" customHeight="false" outlineLevel="0" collapsed="false">
      <c r="A2102" s="0" t="n">
        <v>2099</v>
      </c>
      <c r="B2102" s="0" t="s">
        <v>90</v>
      </c>
      <c r="C2102" s="0" t="n">
        <v>0</v>
      </c>
      <c r="D2102" s="0" t="n">
        <v>25</v>
      </c>
      <c r="E2102" s="0" t="n">
        <v>2015</v>
      </c>
      <c r="F2102" s="0" t="s">
        <v>113</v>
      </c>
      <c r="G2102" s="0" t="n">
        <v>48</v>
      </c>
      <c r="H2102" s="0" t="n">
        <v>22</v>
      </c>
      <c r="I2102" s="0" t="n">
        <v>2</v>
      </c>
      <c r="J2102" s="0" t="n">
        <v>3</v>
      </c>
      <c r="K2102" s="0" t="n">
        <v>2</v>
      </c>
      <c r="L2102" s="0" t="n">
        <v>0</v>
      </c>
      <c r="M2102" s="0" t="n">
        <v>0</v>
      </c>
      <c r="N2102" s="0" t="s">
        <v>82</v>
      </c>
      <c r="O2102" s="0" t="s">
        <v>122</v>
      </c>
      <c r="P2102" s="0" t="s">
        <v>99</v>
      </c>
      <c r="Q2102" s="0" t="s">
        <v>94</v>
      </c>
      <c r="R2102" s="0" t="n">
        <v>0</v>
      </c>
      <c r="S2102" s="0" t="n">
        <v>0</v>
      </c>
      <c r="T2102" s="0" t="n">
        <v>0</v>
      </c>
      <c r="U2102" s="0" t="s">
        <v>95</v>
      </c>
      <c r="V2102" s="0" t="s">
        <v>95</v>
      </c>
      <c r="W2102" s="0" t="n">
        <v>0</v>
      </c>
      <c r="X2102" s="0" t="s">
        <v>86</v>
      </c>
      <c r="Y2102" s="0" t="n">
        <v>12</v>
      </c>
      <c r="AA2102" s="0" t="n">
        <v>0</v>
      </c>
      <c r="AB2102" s="0" t="s">
        <v>101</v>
      </c>
      <c r="AC2102" s="0" t="n">
        <v>65</v>
      </c>
      <c r="AD2102" s="0" t="n">
        <v>0</v>
      </c>
      <c r="AE2102" s="0" t="n">
        <v>0</v>
      </c>
      <c r="AF2102" s="0" t="s">
        <v>88</v>
      </c>
      <c r="AG2102" s="13" t="n">
        <v>42335</v>
      </c>
      <c r="AH2102" s="0" t="str">
        <f aca="false">B2102&amp;"|"&amp;C2102&amp;"|"&amp;D2102&amp;"|"&amp;E2102&amp;"|"&amp;F2102&amp;"|"&amp;G2102&amp;"|"&amp;H2102&amp;"|"&amp;I2102&amp;"|"&amp;J2102&amp;"|"&amp;K2102&amp;"|"&amp;L2102&amp;"|"&amp;M2102&amp;"|"&amp;N2102&amp;"|"&amp;O2102&amp;"|"&amp;P2102&amp;"|"&amp;Q2102&amp;"|"&amp;R2102&amp;"|"&amp;S2102&amp;"|"&amp;T2102&amp;"|"&amp;U2102&amp;"|"&amp;V2102&amp;"|"&amp;W2102&amp;"|"&amp;X2102&amp;"|"&amp;Y2102&amp;"|"&amp;Z2102&amp;"|"&amp;AA2102&amp;"|"&amp;AB2102&amp;"|"&amp;AC2102&amp;"|"&amp;AD2102&amp;"|"&amp;AE2102&amp;"|"&amp;AF2102&amp;"|"&amp;AG2102</f>
        <v>City Hotel|0|25|2015|November|48|22|2|3|2|0|0|BB|FRA|Offline TA/TO|TA/TO|0|0|0|A|A|0|No Deposit|12||0|Transient-Party|65|0|0|Check-Out|42335</v>
      </c>
      <c r="AI2102" s="0" t="str">
        <f aca="false">IF(COUNTIF($AH$4:$AH$2603,AH2102)&gt;1,"Duplicate","Unique")</f>
        <v>Unique</v>
      </c>
      <c r="AJ2102" s="0" t="str">
        <f aca="false">IF(COUNTBLANK(B2102:AG2102)&gt;0,"Missing ("&amp;COUNTBLANK(B2102:AG2102)&amp;")","Complete")</f>
        <v>Missing (1)</v>
      </c>
    </row>
    <row r="2103" customFormat="false" ht="15" hidden="false" customHeight="false" outlineLevel="0" collapsed="false">
      <c r="A2103" s="14" t="n">
        <v>2100</v>
      </c>
      <c r="B2103" s="14" t="s">
        <v>80</v>
      </c>
      <c r="C2103" s="14" t="n">
        <v>0</v>
      </c>
      <c r="D2103" s="14" t="n">
        <v>118</v>
      </c>
      <c r="E2103" s="14" t="n">
        <v>2016</v>
      </c>
      <c r="F2103" s="14" t="s">
        <v>121</v>
      </c>
      <c r="G2103" s="14" t="n">
        <v>21</v>
      </c>
      <c r="H2103" s="14" t="n">
        <v>19</v>
      </c>
      <c r="I2103" s="14" t="n">
        <v>2</v>
      </c>
      <c r="J2103" s="14" t="n">
        <v>5</v>
      </c>
      <c r="K2103" s="14" t="n">
        <v>2</v>
      </c>
      <c r="L2103" s="14" t="n">
        <v>0</v>
      </c>
      <c r="M2103" s="14" t="n">
        <v>0</v>
      </c>
      <c r="N2103" s="14" t="s">
        <v>82</v>
      </c>
      <c r="O2103" s="14" t="s">
        <v>83</v>
      </c>
      <c r="P2103" s="14" t="s">
        <v>99</v>
      </c>
      <c r="Q2103" s="14" t="s">
        <v>94</v>
      </c>
      <c r="R2103" s="14" t="n">
        <v>0</v>
      </c>
      <c r="S2103" s="14" t="n">
        <v>0</v>
      </c>
      <c r="T2103" s="14" t="n">
        <v>0</v>
      </c>
      <c r="U2103" s="14" t="s">
        <v>95</v>
      </c>
      <c r="V2103" s="14" t="s">
        <v>95</v>
      </c>
      <c r="W2103" s="14" t="n">
        <v>0</v>
      </c>
      <c r="X2103" s="14" t="s">
        <v>86</v>
      </c>
      <c r="Y2103" s="14" t="n">
        <v>243</v>
      </c>
      <c r="Z2103" s="14"/>
      <c r="AA2103" s="14" t="n">
        <v>0</v>
      </c>
      <c r="AB2103" s="14" t="s">
        <v>125</v>
      </c>
      <c r="AC2103" s="14" t="n">
        <v>37.4</v>
      </c>
      <c r="AD2103" s="14" t="n">
        <v>0</v>
      </c>
      <c r="AE2103" s="14" t="n">
        <v>0</v>
      </c>
      <c r="AF2103" s="14" t="s">
        <v>88</v>
      </c>
      <c r="AG2103" s="15" t="n">
        <v>42516</v>
      </c>
      <c r="AH2103" s="14" t="str">
        <f aca="false">B2103&amp;"|"&amp;C2103&amp;"|"&amp;D2103&amp;"|"&amp;E2103&amp;"|"&amp;F2103&amp;"|"&amp;G2103&amp;"|"&amp;H2103&amp;"|"&amp;I2103&amp;"|"&amp;J2103&amp;"|"&amp;K2103&amp;"|"&amp;L2103&amp;"|"&amp;M2103&amp;"|"&amp;N2103&amp;"|"&amp;O2103&amp;"|"&amp;P2103&amp;"|"&amp;Q2103&amp;"|"&amp;R2103&amp;"|"&amp;S2103&amp;"|"&amp;T2103&amp;"|"&amp;U2103&amp;"|"&amp;V2103&amp;"|"&amp;W2103&amp;"|"&amp;X2103&amp;"|"&amp;Y2103&amp;"|"&amp;Z2103&amp;"|"&amp;AA2103&amp;"|"&amp;AB2103&amp;"|"&amp;AC2103&amp;"|"&amp;AD2103&amp;"|"&amp;AE2103&amp;"|"&amp;AF2103&amp;"|"&amp;AG2103</f>
        <v>Resort Hotel|0|118|2016|May|21|19|2|5|2|0|0|BB|GBR|Offline TA/TO|TA/TO|0|0|0|A|A|0|No Deposit|243||0|Contract|37.4|0|0|Check-Out|42516</v>
      </c>
      <c r="AI2103" s="14" t="str">
        <f aca="false">IF(COUNTIF($AH$4:$AH$2603,AH2103)&gt;1,"Duplicate","Unique")</f>
        <v>Unique</v>
      </c>
      <c r="AJ2103" s="14" t="str">
        <f aca="false">IF(COUNTBLANK(B2103:AG2103)&gt;0,"Missing ("&amp;COUNTBLANK(B2103:AG2103)&amp;")","Complete")</f>
        <v>Missing (1)</v>
      </c>
    </row>
    <row r="2104" customFormat="false" ht="15" hidden="false" customHeight="false" outlineLevel="0" collapsed="false">
      <c r="A2104" s="0" t="n">
        <v>2101</v>
      </c>
      <c r="B2104" s="0" t="s">
        <v>90</v>
      </c>
      <c r="C2104" s="0" t="n">
        <v>1</v>
      </c>
      <c r="D2104" s="0" t="n">
        <v>412</v>
      </c>
      <c r="E2104" s="0" t="n">
        <v>2016</v>
      </c>
      <c r="F2104" s="0" t="s">
        <v>119</v>
      </c>
      <c r="G2104" s="0" t="n">
        <v>35</v>
      </c>
      <c r="H2104" s="0" t="n">
        <v>25</v>
      </c>
      <c r="I2104" s="0" t="n">
        <v>0</v>
      </c>
      <c r="J2104" s="0" t="n">
        <v>2</v>
      </c>
      <c r="K2104" s="0" t="n">
        <v>2</v>
      </c>
      <c r="L2104" s="0" t="n">
        <v>0</v>
      </c>
      <c r="M2104" s="0" t="n">
        <v>0</v>
      </c>
      <c r="N2104" s="0" t="s">
        <v>82</v>
      </c>
      <c r="O2104" s="0" t="s">
        <v>92</v>
      </c>
      <c r="P2104" s="0" t="s">
        <v>116</v>
      </c>
      <c r="Q2104" s="0" t="s">
        <v>94</v>
      </c>
      <c r="R2104" s="0" t="n">
        <v>0</v>
      </c>
      <c r="S2104" s="0" t="n">
        <v>0</v>
      </c>
      <c r="T2104" s="0" t="n">
        <v>0</v>
      </c>
      <c r="U2104" s="0" t="s">
        <v>95</v>
      </c>
      <c r="V2104" s="0" t="s">
        <v>95</v>
      </c>
      <c r="W2104" s="0" t="n">
        <v>0</v>
      </c>
      <c r="X2104" s="0" t="s">
        <v>120</v>
      </c>
      <c r="Y2104" s="0" t="n">
        <v>1</v>
      </c>
      <c r="AA2104" s="0" t="n">
        <v>0</v>
      </c>
      <c r="AB2104" s="0" t="s">
        <v>87</v>
      </c>
      <c r="AC2104" s="0" t="n">
        <v>62</v>
      </c>
      <c r="AD2104" s="0" t="n">
        <v>0</v>
      </c>
      <c r="AE2104" s="0" t="n">
        <v>0</v>
      </c>
      <c r="AF2104" s="0" t="s">
        <v>96</v>
      </c>
      <c r="AG2104" s="13" t="n">
        <v>42298</v>
      </c>
      <c r="AH2104" s="0" t="str">
        <f aca="false">B2104&amp;"|"&amp;C2104&amp;"|"&amp;D2104&amp;"|"&amp;E2104&amp;"|"&amp;F2104&amp;"|"&amp;G2104&amp;"|"&amp;H2104&amp;"|"&amp;I2104&amp;"|"&amp;J2104&amp;"|"&amp;K2104&amp;"|"&amp;L2104&amp;"|"&amp;M2104&amp;"|"&amp;N2104&amp;"|"&amp;O2104&amp;"|"&amp;P2104&amp;"|"&amp;Q2104&amp;"|"&amp;R2104&amp;"|"&amp;S2104&amp;"|"&amp;T2104&amp;"|"&amp;U2104&amp;"|"&amp;V2104&amp;"|"&amp;W2104&amp;"|"&amp;X2104&amp;"|"&amp;Y2104&amp;"|"&amp;Z2104&amp;"|"&amp;AA2104&amp;"|"&amp;AB2104&amp;"|"&amp;AC2104&amp;"|"&amp;AD2104&amp;"|"&amp;AE2104&amp;"|"&amp;AF2104&amp;"|"&amp;AG2104</f>
        <v>City Hotel|1|412|2016|August|35|25|0|2|2|0|0|BB|PRT|Groups|TA/TO|0|0|0|A|A|0|Non Refund|1||0|Transient|62|0|0|Canceled|42298</v>
      </c>
      <c r="AI2104" s="0" t="str">
        <f aca="false">IF(COUNTIF($AH$4:$AH$2603,AH2104)&gt;1,"Duplicate","Unique")</f>
        <v>Unique</v>
      </c>
      <c r="AJ2104" s="0" t="str">
        <f aca="false">IF(COUNTBLANK(B2104:AG2104)&gt;0,"Missing ("&amp;COUNTBLANK(B2104:AG2104)&amp;")","Complete")</f>
        <v>Missing (1)</v>
      </c>
    </row>
    <row r="2105" customFormat="false" ht="15" hidden="false" customHeight="false" outlineLevel="0" collapsed="false">
      <c r="A2105" s="14" t="n">
        <v>2102</v>
      </c>
      <c r="B2105" s="14" t="s">
        <v>90</v>
      </c>
      <c r="C2105" s="14" t="n">
        <v>0</v>
      </c>
      <c r="D2105" s="14" t="n">
        <v>316</v>
      </c>
      <c r="E2105" s="14" t="n">
        <v>2016</v>
      </c>
      <c r="F2105" s="14" t="s">
        <v>121</v>
      </c>
      <c r="G2105" s="14" t="n">
        <v>22</v>
      </c>
      <c r="H2105" s="14" t="n">
        <v>26</v>
      </c>
      <c r="I2105" s="14" t="n">
        <v>0</v>
      </c>
      <c r="J2105" s="14" t="n">
        <v>3</v>
      </c>
      <c r="K2105" s="14" t="n">
        <v>2</v>
      </c>
      <c r="L2105" s="14" t="n">
        <v>0</v>
      </c>
      <c r="M2105" s="14" t="n">
        <v>0</v>
      </c>
      <c r="N2105" s="14" t="s">
        <v>82</v>
      </c>
      <c r="O2105" s="14" t="s">
        <v>92</v>
      </c>
      <c r="P2105" s="14" t="s">
        <v>116</v>
      </c>
      <c r="Q2105" s="14" t="s">
        <v>94</v>
      </c>
      <c r="R2105" s="14" t="n">
        <v>0</v>
      </c>
      <c r="S2105" s="14" t="n">
        <v>0</v>
      </c>
      <c r="T2105" s="14" t="n">
        <v>0</v>
      </c>
      <c r="U2105" s="14" t="s">
        <v>95</v>
      </c>
      <c r="V2105" s="14" t="s">
        <v>95</v>
      </c>
      <c r="W2105" s="14" t="n">
        <v>0</v>
      </c>
      <c r="X2105" s="14" t="s">
        <v>86</v>
      </c>
      <c r="Y2105" s="14" t="n">
        <v>30</v>
      </c>
      <c r="Z2105" s="14"/>
      <c r="AA2105" s="14" t="n">
        <v>0</v>
      </c>
      <c r="AB2105" s="14" t="s">
        <v>101</v>
      </c>
      <c r="AC2105" s="14" t="n">
        <v>110</v>
      </c>
      <c r="AD2105" s="14" t="n">
        <v>0</v>
      </c>
      <c r="AE2105" s="14" t="n">
        <v>0</v>
      </c>
      <c r="AF2105" s="14" t="s">
        <v>88</v>
      </c>
      <c r="AG2105" s="15" t="n">
        <v>42519</v>
      </c>
      <c r="AH2105" s="14" t="str">
        <f aca="false">B2105&amp;"|"&amp;C2105&amp;"|"&amp;D2105&amp;"|"&amp;E2105&amp;"|"&amp;F2105&amp;"|"&amp;G2105&amp;"|"&amp;H2105&amp;"|"&amp;I2105&amp;"|"&amp;J2105&amp;"|"&amp;K2105&amp;"|"&amp;L2105&amp;"|"&amp;M2105&amp;"|"&amp;N2105&amp;"|"&amp;O2105&amp;"|"&amp;P2105&amp;"|"&amp;Q2105&amp;"|"&amp;R2105&amp;"|"&amp;S2105&amp;"|"&amp;T2105&amp;"|"&amp;U2105&amp;"|"&amp;V2105&amp;"|"&amp;W2105&amp;"|"&amp;X2105&amp;"|"&amp;Y2105&amp;"|"&amp;Z2105&amp;"|"&amp;AA2105&amp;"|"&amp;AB2105&amp;"|"&amp;AC2105&amp;"|"&amp;AD2105&amp;"|"&amp;AE2105&amp;"|"&amp;AF2105&amp;"|"&amp;AG2105</f>
        <v>City Hotel|0|316|2016|May|22|26|0|3|2|0|0|BB|PRT|Groups|TA/TO|0|0|0|A|A|0|No Deposit|30||0|Transient-Party|110|0|0|Check-Out|42519</v>
      </c>
      <c r="AI2105" s="14" t="str">
        <f aca="false">IF(COUNTIF($AH$4:$AH$2603,AH2105)&gt;1,"Duplicate","Unique")</f>
        <v>Unique</v>
      </c>
      <c r="AJ2105" s="14" t="str">
        <f aca="false">IF(COUNTBLANK(B2105:AG2105)&gt;0,"Missing ("&amp;COUNTBLANK(B2105:AG2105)&amp;")","Complete")</f>
        <v>Missing (1)</v>
      </c>
    </row>
    <row r="2106" customFormat="false" ht="15" hidden="false" customHeight="false" outlineLevel="0" collapsed="false">
      <c r="A2106" s="0" t="n">
        <v>2103</v>
      </c>
      <c r="B2106" s="0" t="s">
        <v>90</v>
      </c>
      <c r="C2106" s="0" t="n">
        <v>1</v>
      </c>
      <c r="D2106" s="0" t="n">
        <v>95</v>
      </c>
      <c r="E2106" s="0" t="n">
        <v>2016</v>
      </c>
      <c r="F2106" s="0" t="s">
        <v>111</v>
      </c>
      <c r="G2106" s="0" t="n">
        <v>43</v>
      </c>
      <c r="H2106" s="0" t="n">
        <v>20</v>
      </c>
      <c r="I2106" s="0" t="n">
        <v>0</v>
      </c>
      <c r="J2106" s="0" t="n">
        <v>3</v>
      </c>
      <c r="K2106" s="0" t="n">
        <v>2</v>
      </c>
      <c r="L2106" s="0" t="n">
        <v>0</v>
      </c>
      <c r="M2106" s="0" t="n">
        <v>0</v>
      </c>
      <c r="N2106" s="0" t="s">
        <v>82</v>
      </c>
      <c r="O2106" s="0" t="s">
        <v>83</v>
      </c>
      <c r="P2106" s="0" t="s">
        <v>93</v>
      </c>
      <c r="Q2106" s="0" t="s">
        <v>94</v>
      </c>
      <c r="R2106" s="0" t="n">
        <v>0</v>
      </c>
      <c r="S2106" s="0" t="n">
        <v>0</v>
      </c>
      <c r="T2106" s="0" t="n">
        <v>0</v>
      </c>
      <c r="U2106" s="0" t="s">
        <v>109</v>
      </c>
      <c r="V2106" s="0" t="s">
        <v>109</v>
      </c>
      <c r="W2106" s="0" t="n">
        <v>2</v>
      </c>
      <c r="X2106" s="0" t="s">
        <v>86</v>
      </c>
      <c r="Y2106" s="0" t="n">
        <v>9</v>
      </c>
      <c r="AA2106" s="0" t="n">
        <v>0</v>
      </c>
      <c r="AB2106" s="0" t="s">
        <v>87</v>
      </c>
      <c r="AC2106" s="0" t="n">
        <v>132.3</v>
      </c>
      <c r="AD2106" s="0" t="n">
        <v>0</v>
      </c>
      <c r="AE2106" s="0" t="n">
        <v>0</v>
      </c>
      <c r="AF2106" s="0" t="s">
        <v>96</v>
      </c>
      <c r="AG2106" s="13" t="n">
        <v>42597</v>
      </c>
      <c r="AH2106" s="0" t="str">
        <f aca="false">B2106&amp;"|"&amp;C2106&amp;"|"&amp;D2106&amp;"|"&amp;E2106&amp;"|"&amp;F2106&amp;"|"&amp;G2106&amp;"|"&amp;H2106&amp;"|"&amp;I2106&amp;"|"&amp;J2106&amp;"|"&amp;K2106&amp;"|"&amp;L2106&amp;"|"&amp;M2106&amp;"|"&amp;N2106&amp;"|"&amp;O2106&amp;"|"&amp;P2106&amp;"|"&amp;Q2106&amp;"|"&amp;R2106&amp;"|"&amp;S2106&amp;"|"&amp;T2106&amp;"|"&amp;U2106&amp;"|"&amp;V2106&amp;"|"&amp;W2106&amp;"|"&amp;X2106&amp;"|"&amp;Y2106&amp;"|"&amp;Z2106&amp;"|"&amp;AA2106&amp;"|"&amp;AB2106&amp;"|"&amp;AC2106&amp;"|"&amp;AD2106&amp;"|"&amp;AE2106&amp;"|"&amp;AF2106&amp;"|"&amp;AG2106</f>
        <v>City Hotel|1|95|2016|October|43|20|0|3|2|0|0|BB|GBR|Online TA|TA/TO|0|0|0|D|D|2|No Deposit|9||0|Transient|132.3|0|0|Canceled|42597</v>
      </c>
      <c r="AI2106" s="0" t="str">
        <f aca="false">IF(COUNTIF($AH$4:$AH$2603,AH2106)&gt;1,"Duplicate","Unique")</f>
        <v>Unique</v>
      </c>
      <c r="AJ2106" s="0" t="str">
        <f aca="false">IF(COUNTBLANK(B2106:AG2106)&gt;0,"Missing ("&amp;COUNTBLANK(B2106:AG2106)&amp;")","Complete")</f>
        <v>Missing (1)</v>
      </c>
    </row>
    <row r="2107" customFormat="false" ht="15" hidden="false" customHeight="false" outlineLevel="0" collapsed="false">
      <c r="A2107" s="14" t="n">
        <v>2104</v>
      </c>
      <c r="B2107" s="14" t="s">
        <v>90</v>
      </c>
      <c r="C2107" s="14" t="n">
        <v>0</v>
      </c>
      <c r="D2107" s="14" t="n">
        <v>158</v>
      </c>
      <c r="E2107" s="14" t="n">
        <v>2017</v>
      </c>
      <c r="F2107" s="14" t="s">
        <v>91</v>
      </c>
      <c r="G2107" s="14" t="n">
        <v>30</v>
      </c>
      <c r="H2107" s="14" t="n">
        <v>26</v>
      </c>
      <c r="I2107" s="14" t="n">
        <v>0</v>
      </c>
      <c r="J2107" s="14" t="n">
        <v>3</v>
      </c>
      <c r="K2107" s="14" t="n">
        <v>2</v>
      </c>
      <c r="L2107" s="14" t="n">
        <v>0</v>
      </c>
      <c r="M2107" s="14" t="n">
        <v>0</v>
      </c>
      <c r="N2107" s="14" t="s">
        <v>82</v>
      </c>
      <c r="O2107" s="14" t="s">
        <v>117</v>
      </c>
      <c r="P2107" s="14" t="s">
        <v>93</v>
      </c>
      <c r="Q2107" s="14" t="s">
        <v>94</v>
      </c>
      <c r="R2107" s="14" t="n">
        <v>0</v>
      </c>
      <c r="S2107" s="14" t="n">
        <v>0</v>
      </c>
      <c r="T2107" s="14" t="n">
        <v>0</v>
      </c>
      <c r="U2107" s="14" t="s">
        <v>95</v>
      </c>
      <c r="V2107" s="14" t="s">
        <v>95</v>
      </c>
      <c r="W2107" s="14" t="n">
        <v>0</v>
      </c>
      <c r="X2107" s="14" t="s">
        <v>86</v>
      </c>
      <c r="Y2107" s="14" t="n">
        <v>8</v>
      </c>
      <c r="Z2107" s="14"/>
      <c r="AA2107" s="14" t="n">
        <v>0</v>
      </c>
      <c r="AB2107" s="14" t="s">
        <v>87</v>
      </c>
      <c r="AC2107" s="14" t="n">
        <v>139.5</v>
      </c>
      <c r="AD2107" s="14" t="n">
        <v>1</v>
      </c>
      <c r="AE2107" s="14" t="n">
        <v>0</v>
      </c>
      <c r="AF2107" s="14" t="s">
        <v>88</v>
      </c>
      <c r="AG2107" s="15" t="n">
        <v>42945</v>
      </c>
      <c r="AH2107" s="14" t="str">
        <f aca="false">B2107&amp;"|"&amp;C2107&amp;"|"&amp;D2107&amp;"|"&amp;E2107&amp;"|"&amp;F2107&amp;"|"&amp;G2107&amp;"|"&amp;H2107&amp;"|"&amp;I2107&amp;"|"&amp;J2107&amp;"|"&amp;K2107&amp;"|"&amp;L2107&amp;"|"&amp;M2107&amp;"|"&amp;N2107&amp;"|"&amp;O2107&amp;"|"&amp;P2107&amp;"|"&amp;Q2107&amp;"|"&amp;R2107&amp;"|"&amp;S2107&amp;"|"&amp;T2107&amp;"|"&amp;U2107&amp;"|"&amp;V2107&amp;"|"&amp;W2107&amp;"|"&amp;X2107&amp;"|"&amp;Y2107&amp;"|"&amp;Z2107&amp;"|"&amp;AA2107&amp;"|"&amp;AB2107&amp;"|"&amp;AC2107&amp;"|"&amp;AD2107&amp;"|"&amp;AE2107&amp;"|"&amp;AF2107&amp;"|"&amp;AG2107</f>
        <v>City Hotel|0|158|2017|July|30|26|0|3|2|0|0|BB|BEL|Online TA|TA/TO|0|0|0|A|A|0|No Deposit|8||0|Transient|139.5|1|0|Check-Out|42945</v>
      </c>
      <c r="AI2107" s="14" t="str">
        <f aca="false">IF(COUNTIF($AH$4:$AH$2603,AH2107)&gt;1,"Duplicate","Unique")</f>
        <v>Unique</v>
      </c>
      <c r="AJ2107" s="14" t="str">
        <f aca="false">IF(COUNTBLANK(B2107:AG2107)&gt;0,"Missing ("&amp;COUNTBLANK(B2107:AG2107)&amp;")","Complete")</f>
        <v>Missing (1)</v>
      </c>
    </row>
    <row r="2108" customFormat="false" ht="15" hidden="false" customHeight="false" outlineLevel="0" collapsed="false">
      <c r="A2108" s="0" t="n">
        <v>2105</v>
      </c>
      <c r="B2108" s="0" t="s">
        <v>90</v>
      </c>
      <c r="C2108" s="0" t="n">
        <v>0</v>
      </c>
      <c r="D2108" s="0" t="n">
        <v>134</v>
      </c>
      <c r="E2108" s="0" t="n">
        <v>2016</v>
      </c>
      <c r="F2108" s="0" t="s">
        <v>106</v>
      </c>
      <c r="G2108" s="0" t="n">
        <v>18</v>
      </c>
      <c r="H2108" s="0" t="n">
        <v>29</v>
      </c>
      <c r="I2108" s="0" t="n">
        <v>0</v>
      </c>
      <c r="J2108" s="0" t="n">
        <v>2</v>
      </c>
      <c r="K2108" s="0" t="n">
        <v>2</v>
      </c>
      <c r="L2108" s="0" t="n">
        <v>0</v>
      </c>
      <c r="M2108" s="0" t="n">
        <v>0</v>
      </c>
      <c r="N2108" s="0" t="s">
        <v>82</v>
      </c>
      <c r="O2108" s="0" t="s">
        <v>108</v>
      </c>
      <c r="P2108" s="0" t="s">
        <v>93</v>
      </c>
      <c r="Q2108" s="0" t="s">
        <v>94</v>
      </c>
      <c r="R2108" s="0" t="n">
        <v>0</v>
      </c>
      <c r="S2108" s="0" t="n">
        <v>0</v>
      </c>
      <c r="T2108" s="0" t="n">
        <v>0</v>
      </c>
      <c r="U2108" s="0" t="s">
        <v>95</v>
      </c>
      <c r="V2108" s="0" t="s">
        <v>95</v>
      </c>
      <c r="W2108" s="0" t="n">
        <v>0</v>
      </c>
      <c r="X2108" s="0" t="s">
        <v>86</v>
      </c>
      <c r="Y2108" s="0" t="n">
        <v>9</v>
      </c>
      <c r="AA2108" s="0" t="n">
        <v>0</v>
      </c>
      <c r="AB2108" s="0" t="s">
        <v>87</v>
      </c>
      <c r="AC2108" s="0" t="n">
        <v>96.3</v>
      </c>
      <c r="AD2108" s="0" t="n">
        <v>0</v>
      </c>
      <c r="AE2108" s="0" t="n">
        <v>2</v>
      </c>
      <c r="AF2108" s="0" t="s">
        <v>88</v>
      </c>
      <c r="AG2108" s="13" t="n">
        <v>42491</v>
      </c>
      <c r="AH2108" s="0" t="str">
        <f aca="false">B2108&amp;"|"&amp;C2108&amp;"|"&amp;D2108&amp;"|"&amp;E2108&amp;"|"&amp;F2108&amp;"|"&amp;G2108&amp;"|"&amp;H2108&amp;"|"&amp;I2108&amp;"|"&amp;J2108&amp;"|"&amp;K2108&amp;"|"&amp;L2108&amp;"|"&amp;M2108&amp;"|"&amp;N2108&amp;"|"&amp;O2108&amp;"|"&amp;P2108&amp;"|"&amp;Q2108&amp;"|"&amp;R2108&amp;"|"&amp;S2108&amp;"|"&amp;T2108&amp;"|"&amp;U2108&amp;"|"&amp;V2108&amp;"|"&amp;W2108&amp;"|"&amp;X2108&amp;"|"&amp;Y2108&amp;"|"&amp;Z2108&amp;"|"&amp;AA2108&amp;"|"&amp;AB2108&amp;"|"&amp;AC2108&amp;"|"&amp;AD2108&amp;"|"&amp;AE2108&amp;"|"&amp;AF2108&amp;"|"&amp;AG2108</f>
        <v>City Hotel|0|134|2016|April|18|29|0|2|2|0|0|BB|DEU|Online TA|TA/TO|0|0|0|A|A|0|No Deposit|9||0|Transient|96.3|0|2|Check-Out|42491</v>
      </c>
      <c r="AI2108" s="0" t="str">
        <f aca="false">IF(COUNTIF($AH$4:$AH$2603,AH2108)&gt;1,"Duplicate","Unique")</f>
        <v>Unique</v>
      </c>
      <c r="AJ2108" s="0" t="str">
        <f aca="false">IF(COUNTBLANK(B2108:AG2108)&gt;0,"Missing ("&amp;COUNTBLANK(B2108:AG2108)&amp;")","Complete")</f>
        <v>Missing (1)</v>
      </c>
    </row>
    <row r="2109" customFormat="false" ht="15" hidden="false" customHeight="false" outlineLevel="0" collapsed="false">
      <c r="A2109" s="14" t="n">
        <v>2106</v>
      </c>
      <c r="B2109" s="14" t="s">
        <v>90</v>
      </c>
      <c r="C2109" s="14" t="n">
        <v>0</v>
      </c>
      <c r="D2109" s="14" t="n">
        <v>109</v>
      </c>
      <c r="E2109" s="14" t="n">
        <v>2016</v>
      </c>
      <c r="F2109" s="14" t="s">
        <v>103</v>
      </c>
      <c r="G2109" s="14" t="n">
        <v>13</v>
      </c>
      <c r="H2109" s="14" t="n">
        <v>20</v>
      </c>
      <c r="I2109" s="14" t="n">
        <v>2</v>
      </c>
      <c r="J2109" s="14" t="n">
        <v>1</v>
      </c>
      <c r="K2109" s="14" t="n">
        <v>2</v>
      </c>
      <c r="L2109" s="14" t="n">
        <v>0</v>
      </c>
      <c r="M2109" s="14" t="n">
        <v>0</v>
      </c>
      <c r="N2109" s="14" t="s">
        <v>82</v>
      </c>
      <c r="O2109" s="14" t="s">
        <v>122</v>
      </c>
      <c r="P2109" s="14" t="s">
        <v>99</v>
      </c>
      <c r="Q2109" s="14" t="s">
        <v>94</v>
      </c>
      <c r="R2109" s="14" t="n">
        <v>0</v>
      </c>
      <c r="S2109" s="14" t="n">
        <v>0</v>
      </c>
      <c r="T2109" s="14" t="n">
        <v>0</v>
      </c>
      <c r="U2109" s="14" t="s">
        <v>95</v>
      </c>
      <c r="V2109" s="14" t="s">
        <v>109</v>
      </c>
      <c r="W2109" s="14" t="n">
        <v>0</v>
      </c>
      <c r="X2109" s="14" t="s">
        <v>86</v>
      </c>
      <c r="Y2109" s="14" t="n">
        <v>28</v>
      </c>
      <c r="Z2109" s="14"/>
      <c r="AA2109" s="14" t="n">
        <v>0</v>
      </c>
      <c r="AB2109" s="14" t="s">
        <v>87</v>
      </c>
      <c r="AC2109" s="14" t="n">
        <v>58</v>
      </c>
      <c r="AD2109" s="14" t="n">
        <v>0</v>
      </c>
      <c r="AE2109" s="14" t="n">
        <v>0</v>
      </c>
      <c r="AF2109" s="14" t="s">
        <v>88</v>
      </c>
      <c r="AG2109" s="15" t="n">
        <v>42452</v>
      </c>
      <c r="AH2109" s="14" t="str">
        <f aca="false">B2109&amp;"|"&amp;C2109&amp;"|"&amp;D2109&amp;"|"&amp;E2109&amp;"|"&amp;F2109&amp;"|"&amp;G2109&amp;"|"&amp;H2109&amp;"|"&amp;I2109&amp;"|"&amp;J2109&amp;"|"&amp;K2109&amp;"|"&amp;L2109&amp;"|"&amp;M2109&amp;"|"&amp;N2109&amp;"|"&amp;O2109&amp;"|"&amp;P2109&amp;"|"&amp;Q2109&amp;"|"&amp;R2109&amp;"|"&amp;S2109&amp;"|"&amp;T2109&amp;"|"&amp;U2109&amp;"|"&amp;V2109&amp;"|"&amp;W2109&amp;"|"&amp;X2109&amp;"|"&amp;Y2109&amp;"|"&amp;Z2109&amp;"|"&amp;AA2109&amp;"|"&amp;AB2109&amp;"|"&amp;AC2109&amp;"|"&amp;AD2109&amp;"|"&amp;AE2109&amp;"|"&amp;AF2109&amp;"|"&amp;AG2109</f>
        <v>City Hotel|0|109|2016|March|13|20|2|1|2|0|0|BB|FRA|Offline TA/TO|TA/TO|0|0|0|A|D|0|No Deposit|28||0|Transient|58|0|0|Check-Out|42452</v>
      </c>
      <c r="AI2109" s="14" t="str">
        <f aca="false">IF(COUNTIF($AH$4:$AH$2603,AH2109)&gt;1,"Duplicate","Unique")</f>
        <v>Unique</v>
      </c>
      <c r="AJ2109" s="14" t="str">
        <f aca="false">IF(COUNTBLANK(B2109:AG2109)&gt;0,"Missing ("&amp;COUNTBLANK(B2109:AG2109)&amp;")","Complete")</f>
        <v>Missing (1)</v>
      </c>
    </row>
    <row r="2110" customFormat="false" ht="15" hidden="false" customHeight="false" outlineLevel="0" collapsed="false">
      <c r="A2110" s="0" t="n">
        <v>2107</v>
      </c>
      <c r="B2110" s="0" t="s">
        <v>90</v>
      </c>
      <c r="C2110" s="0" t="n">
        <v>1</v>
      </c>
      <c r="D2110" s="0" t="n">
        <v>74</v>
      </c>
      <c r="E2110" s="0" t="n">
        <v>2016</v>
      </c>
      <c r="F2110" s="0" t="s">
        <v>103</v>
      </c>
      <c r="G2110" s="0" t="n">
        <v>14</v>
      </c>
      <c r="H2110" s="0" t="n">
        <v>29</v>
      </c>
      <c r="I2110" s="0" t="n">
        <v>0</v>
      </c>
      <c r="J2110" s="0" t="n">
        <v>5</v>
      </c>
      <c r="K2110" s="0" t="n">
        <v>1</v>
      </c>
      <c r="L2110" s="0" t="n">
        <v>0</v>
      </c>
      <c r="M2110" s="0" t="n">
        <v>0</v>
      </c>
      <c r="N2110" s="0" t="s">
        <v>82</v>
      </c>
      <c r="O2110" s="0" t="s">
        <v>104</v>
      </c>
      <c r="P2110" s="0" t="s">
        <v>93</v>
      </c>
      <c r="Q2110" s="0" t="s">
        <v>94</v>
      </c>
      <c r="R2110" s="0" t="n">
        <v>0</v>
      </c>
      <c r="S2110" s="0" t="n">
        <v>0</v>
      </c>
      <c r="T2110" s="0" t="n">
        <v>0</v>
      </c>
      <c r="U2110" s="0" t="s">
        <v>95</v>
      </c>
      <c r="V2110" s="0" t="s">
        <v>95</v>
      </c>
      <c r="W2110" s="0" t="n">
        <v>0</v>
      </c>
      <c r="X2110" s="0" t="s">
        <v>86</v>
      </c>
      <c r="Y2110" s="0" t="n">
        <v>9</v>
      </c>
      <c r="AA2110" s="0" t="n">
        <v>0</v>
      </c>
      <c r="AB2110" s="0" t="s">
        <v>87</v>
      </c>
      <c r="AC2110" s="0" t="n">
        <v>72.25</v>
      </c>
      <c r="AD2110" s="0" t="n">
        <v>0</v>
      </c>
      <c r="AE2110" s="0" t="n">
        <v>0</v>
      </c>
      <c r="AF2110" s="0" t="s">
        <v>96</v>
      </c>
      <c r="AG2110" s="13" t="n">
        <v>42388</v>
      </c>
      <c r="AH2110" s="0" t="str">
        <f aca="false">B2110&amp;"|"&amp;C2110&amp;"|"&amp;D2110&amp;"|"&amp;E2110&amp;"|"&amp;F2110&amp;"|"&amp;G2110&amp;"|"&amp;H2110&amp;"|"&amp;I2110&amp;"|"&amp;J2110&amp;"|"&amp;K2110&amp;"|"&amp;L2110&amp;"|"&amp;M2110&amp;"|"&amp;N2110&amp;"|"&amp;O2110&amp;"|"&amp;P2110&amp;"|"&amp;Q2110&amp;"|"&amp;R2110&amp;"|"&amp;S2110&amp;"|"&amp;T2110&amp;"|"&amp;U2110&amp;"|"&amp;V2110&amp;"|"&amp;W2110&amp;"|"&amp;X2110&amp;"|"&amp;Y2110&amp;"|"&amp;Z2110&amp;"|"&amp;AA2110&amp;"|"&amp;AB2110&amp;"|"&amp;AC2110&amp;"|"&amp;AD2110&amp;"|"&amp;AE2110&amp;"|"&amp;AF2110&amp;"|"&amp;AG2110</f>
        <v>City Hotel|1|74|2016|March|14|29|0|5|1|0|0|BB|SWE|Online TA|TA/TO|0|0|0|A|A|0|No Deposit|9||0|Transient|72.25|0|0|Canceled|42388</v>
      </c>
      <c r="AI2110" s="0" t="str">
        <f aca="false">IF(COUNTIF($AH$4:$AH$2603,AH2110)&gt;1,"Duplicate","Unique")</f>
        <v>Unique</v>
      </c>
      <c r="AJ2110" s="0" t="str">
        <f aca="false">IF(COUNTBLANK(B2110:AG2110)&gt;0,"Missing ("&amp;COUNTBLANK(B2110:AG2110)&amp;")","Complete")</f>
        <v>Missing (1)</v>
      </c>
    </row>
    <row r="2111" customFormat="false" ht="15" hidden="false" customHeight="false" outlineLevel="0" collapsed="false">
      <c r="A2111" s="14" t="n">
        <v>2108</v>
      </c>
      <c r="B2111" s="14" t="s">
        <v>90</v>
      </c>
      <c r="C2111" s="14" t="n">
        <v>1</v>
      </c>
      <c r="D2111" s="14" t="n">
        <v>147</v>
      </c>
      <c r="E2111" s="14" t="n">
        <v>2017</v>
      </c>
      <c r="F2111" s="14" t="s">
        <v>119</v>
      </c>
      <c r="G2111" s="14" t="n">
        <v>34</v>
      </c>
      <c r="H2111" s="14" t="n">
        <v>21</v>
      </c>
      <c r="I2111" s="14" t="n">
        <v>1</v>
      </c>
      <c r="J2111" s="14" t="n">
        <v>2</v>
      </c>
      <c r="K2111" s="14" t="n">
        <v>2</v>
      </c>
      <c r="L2111" s="14" t="n">
        <v>0</v>
      </c>
      <c r="M2111" s="14" t="n">
        <v>0</v>
      </c>
      <c r="N2111" s="14" t="s">
        <v>82</v>
      </c>
      <c r="O2111" s="14" t="s">
        <v>115</v>
      </c>
      <c r="P2111" s="14" t="s">
        <v>84</v>
      </c>
      <c r="Q2111" s="14" t="s">
        <v>84</v>
      </c>
      <c r="R2111" s="14" t="n">
        <v>0</v>
      </c>
      <c r="S2111" s="14" t="n">
        <v>0</v>
      </c>
      <c r="T2111" s="14" t="n">
        <v>0</v>
      </c>
      <c r="U2111" s="14" t="s">
        <v>95</v>
      </c>
      <c r="V2111" s="14" t="s">
        <v>95</v>
      </c>
      <c r="W2111" s="14" t="n">
        <v>2</v>
      </c>
      <c r="X2111" s="14" t="s">
        <v>86</v>
      </c>
      <c r="Y2111" s="14" t="n">
        <v>14</v>
      </c>
      <c r="Z2111" s="14"/>
      <c r="AA2111" s="14" t="n">
        <v>0</v>
      </c>
      <c r="AB2111" s="14" t="s">
        <v>87</v>
      </c>
      <c r="AC2111" s="14" t="n">
        <v>101.88</v>
      </c>
      <c r="AD2111" s="14" t="n">
        <v>0</v>
      </c>
      <c r="AE2111" s="14" t="n">
        <v>0</v>
      </c>
      <c r="AF2111" s="14" t="s">
        <v>96</v>
      </c>
      <c r="AG2111" s="15" t="n">
        <v>42965</v>
      </c>
      <c r="AH2111" s="14" t="str">
        <f aca="false">B2111&amp;"|"&amp;C2111&amp;"|"&amp;D2111&amp;"|"&amp;E2111&amp;"|"&amp;F2111&amp;"|"&amp;G2111&amp;"|"&amp;H2111&amp;"|"&amp;I2111&amp;"|"&amp;J2111&amp;"|"&amp;K2111&amp;"|"&amp;L2111&amp;"|"&amp;M2111&amp;"|"&amp;N2111&amp;"|"&amp;O2111&amp;"|"&amp;P2111&amp;"|"&amp;Q2111&amp;"|"&amp;R2111&amp;"|"&amp;S2111&amp;"|"&amp;T2111&amp;"|"&amp;U2111&amp;"|"&amp;V2111&amp;"|"&amp;W2111&amp;"|"&amp;X2111&amp;"|"&amp;Y2111&amp;"|"&amp;Z2111&amp;"|"&amp;AA2111&amp;"|"&amp;AB2111&amp;"|"&amp;AC2111&amp;"|"&amp;AD2111&amp;"|"&amp;AE2111&amp;"|"&amp;AF2111&amp;"|"&amp;AG2111</f>
        <v>City Hotel|1|147|2017|August|34|21|1|2|2|0|0|BB|ESP|Direct|Direct|0|0|0|A|A|2|No Deposit|14||0|Transient|101.88|0|0|Canceled|42965</v>
      </c>
      <c r="AI2111" s="14" t="str">
        <f aca="false">IF(COUNTIF($AH$4:$AH$2603,AH2111)&gt;1,"Duplicate","Unique")</f>
        <v>Unique</v>
      </c>
      <c r="AJ2111" s="14" t="str">
        <f aca="false">IF(COUNTBLANK(B2111:AG2111)&gt;0,"Missing ("&amp;COUNTBLANK(B2111:AG2111)&amp;")","Complete")</f>
        <v>Missing (1)</v>
      </c>
    </row>
    <row r="2112" customFormat="false" ht="15" hidden="false" customHeight="false" outlineLevel="0" collapsed="false">
      <c r="A2112" s="0" t="n">
        <v>2109</v>
      </c>
      <c r="B2112" s="0" t="s">
        <v>90</v>
      </c>
      <c r="C2112" s="0" t="n">
        <v>1</v>
      </c>
      <c r="D2112" s="0" t="n">
        <v>104</v>
      </c>
      <c r="E2112" s="0" t="n">
        <v>2017</v>
      </c>
      <c r="F2112" s="0" t="s">
        <v>121</v>
      </c>
      <c r="G2112" s="0" t="n">
        <v>20</v>
      </c>
      <c r="H2112" s="0" t="n">
        <v>15</v>
      </c>
      <c r="I2112" s="0" t="n">
        <v>1</v>
      </c>
      <c r="J2112" s="0" t="n">
        <v>2</v>
      </c>
      <c r="K2112" s="0" t="n">
        <v>1</v>
      </c>
      <c r="L2112" s="0" t="n">
        <v>0</v>
      </c>
      <c r="M2112" s="0" t="n">
        <v>0</v>
      </c>
      <c r="N2112" s="0" t="s">
        <v>82</v>
      </c>
      <c r="O2112" s="0" t="s">
        <v>92</v>
      </c>
      <c r="P2112" s="0" t="s">
        <v>116</v>
      </c>
      <c r="Q2112" s="0" t="s">
        <v>94</v>
      </c>
      <c r="R2112" s="0" t="n">
        <v>0</v>
      </c>
      <c r="S2112" s="0" t="n">
        <v>0</v>
      </c>
      <c r="T2112" s="0" t="n">
        <v>0</v>
      </c>
      <c r="U2112" s="0" t="s">
        <v>95</v>
      </c>
      <c r="V2112" s="0" t="s">
        <v>95</v>
      </c>
      <c r="W2112" s="0" t="n">
        <v>0</v>
      </c>
      <c r="X2112" s="0" t="s">
        <v>120</v>
      </c>
      <c r="AA2112" s="0" t="n">
        <v>0</v>
      </c>
      <c r="AB2112" s="0" t="s">
        <v>87</v>
      </c>
      <c r="AC2112" s="0" t="n">
        <v>160</v>
      </c>
      <c r="AD2112" s="0" t="n">
        <v>0</v>
      </c>
      <c r="AE2112" s="0" t="n">
        <v>0</v>
      </c>
      <c r="AF2112" s="0" t="s">
        <v>96</v>
      </c>
      <c r="AG2112" s="13" t="n">
        <v>42766</v>
      </c>
      <c r="AH2112" s="0" t="str">
        <f aca="false">B2112&amp;"|"&amp;C2112&amp;"|"&amp;D2112&amp;"|"&amp;E2112&amp;"|"&amp;F2112&amp;"|"&amp;G2112&amp;"|"&amp;H2112&amp;"|"&amp;I2112&amp;"|"&amp;J2112&amp;"|"&amp;K2112&amp;"|"&amp;L2112&amp;"|"&amp;M2112&amp;"|"&amp;N2112&amp;"|"&amp;O2112&amp;"|"&amp;P2112&amp;"|"&amp;Q2112&amp;"|"&amp;R2112&amp;"|"&amp;S2112&amp;"|"&amp;T2112&amp;"|"&amp;U2112&amp;"|"&amp;V2112&amp;"|"&amp;W2112&amp;"|"&amp;X2112&amp;"|"&amp;Y2112&amp;"|"&amp;Z2112&amp;"|"&amp;AA2112&amp;"|"&amp;AB2112&amp;"|"&amp;AC2112&amp;"|"&amp;AD2112&amp;"|"&amp;AE2112&amp;"|"&amp;AF2112&amp;"|"&amp;AG2112</f>
        <v>City Hotel|1|104|2017|May|20|15|1|2|1|0|0|BB|PRT|Groups|TA/TO|0|0|0|A|A|0|Non Refund|||0|Transient|160|0|0|Canceled|42766</v>
      </c>
      <c r="AI2112" s="0" t="str">
        <f aca="false">IF(COUNTIF($AH$4:$AH$2603,AH2112)&gt;1,"Duplicate","Unique")</f>
        <v>Duplicate</v>
      </c>
      <c r="AJ2112" s="0" t="str">
        <f aca="false">IF(COUNTBLANK(B2112:AG2112)&gt;0,"Missing ("&amp;COUNTBLANK(B2112:AG2112)&amp;")","Complete")</f>
        <v>Missing (2)</v>
      </c>
    </row>
    <row r="2113" customFormat="false" ht="15" hidden="false" customHeight="false" outlineLevel="0" collapsed="false">
      <c r="A2113" s="14" t="n">
        <v>2110</v>
      </c>
      <c r="B2113" s="14" t="s">
        <v>90</v>
      </c>
      <c r="C2113" s="14" t="n">
        <v>1</v>
      </c>
      <c r="D2113" s="14" t="n">
        <v>36</v>
      </c>
      <c r="E2113" s="14" t="n">
        <v>2016</v>
      </c>
      <c r="F2113" s="14" t="s">
        <v>106</v>
      </c>
      <c r="G2113" s="14" t="n">
        <v>18</v>
      </c>
      <c r="H2113" s="14" t="n">
        <v>30</v>
      </c>
      <c r="I2113" s="14" t="n">
        <v>2</v>
      </c>
      <c r="J2113" s="14" t="n">
        <v>2</v>
      </c>
      <c r="K2113" s="14" t="n">
        <v>1</v>
      </c>
      <c r="L2113" s="14" t="n">
        <v>0</v>
      </c>
      <c r="M2113" s="14" t="n">
        <v>0</v>
      </c>
      <c r="N2113" s="14" t="s">
        <v>82</v>
      </c>
      <c r="O2113" s="14" t="s">
        <v>123</v>
      </c>
      <c r="P2113" s="14" t="s">
        <v>93</v>
      </c>
      <c r="Q2113" s="14" t="s">
        <v>94</v>
      </c>
      <c r="R2113" s="14" t="n">
        <v>0</v>
      </c>
      <c r="S2113" s="14" t="n">
        <v>0</v>
      </c>
      <c r="T2113" s="14" t="n">
        <v>0</v>
      </c>
      <c r="U2113" s="14" t="s">
        <v>109</v>
      </c>
      <c r="V2113" s="14" t="s">
        <v>109</v>
      </c>
      <c r="W2113" s="14" t="n">
        <v>0</v>
      </c>
      <c r="X2113" s="14" t="s">
        <v>86</v>
      </c>
      <c r="Y2113" s="14" t="n">
        <v>9</v>
      </c>
      <c r="Z2113" s="14"/>
      <c r="AA2113" s="14" t="n">
        <v>0</v>
      </c>
      <c r="AB2113" s="14" t="s">
        <v>87</v>
      </c>
      <c r="AC2113" s="14" t="n">
        <v>140.4</v>
      </c>
      <c r="AD2113" s="14" t="n">
        <v>0</v>
      </c>
      <c r="AE2113" s="14" t="n">
        <v>0</v>
      </c>
      <c r="AF2113" s="14" t="s">
        <v>96</v>
      </c>
      <c r="AG2113" s="15" t="n">
        <v>42471</v>
      </c>
      <c r="AH2113" s="14" t="str">
        <f aca="false">B2113&amp;"|"&amp;C2113&amp;"|"&amp;D2113&amp;"|"&amp;E2113&amp;"|"&amp;F2113&amp;"|"&amp;G2113&amp;"|"&amp;H2113&amp;"|"&amp;I2113&amp;"|"&amp;J2113&amp;"|"&amp;K2113&amp;"|"&amp;L2113&amp;"|"&amp;M2113&amp;"|"&amp;N2113&amp;"|"&amp;O2113&amp;"|"&amp;P2113&amp;"|"&amp;Q2113&amp;"|"&amp;R2113&amp;"|"&amp;S2113&amp;"|"&amp;T2113&amp;"|"&amp;U2113&amp;"|"&amp;V2113&amp;"|"&amp;W2113&amp;"|"&amp;X2113&amp;"|"&amp;Y2113&amp;"|"&amp;Z2113&amp;"|"&amp;AA2113&amp;"|"&amp;AB2113&amp;"|"&amp;AC2113&amp;"|"&amp;AD2113&amp;"|"&amp;AE2113&amp;"|"&amp;AF2113&amp;"|"&amp;AG2113</f>
        <v>City Hotel|1|36|2016|April|18|30|2|2|1|0|0|BB|USA|Online TA|TA/TO|0|0|0|D|D|0|No Deposit|9||0|Transient|140.4|0|0|Canceled|42471</v>
      </c>
      <c r="AI2113" s="14" t="str">
        <f aca="false">IF(COUNTIF($AH$4:$AH$2603,AH2113)&gt;1,"Duplicate","Unique")</f>
        <v>Unique</v>
      </c>
      <c r="AJ2113" s="14" t="str">
        <f aca="false">IF(COUNTBLANK(B2113:AG2113)&gt;0,"Missing ("&amp;COUNTBLANK(B2113:AG2113)&amp;")","Complete")</f>
        <v>Missing (1)</v>
      </c>
    </row>
    <row r="2114" customFormat="false" ht="15" hidden="false" customHeight="false" outlineLevel="0" collapsed="false">
      <c r="A2114" s="0" t="n">
        <v>2111</v>
      </c>
      <c r="B2114" s="0" t="s">
        <v>80</v>
      </c>
      <c r="C2114" s="0" t="n">
        <v>1</v>
      </c>
      <c r="D2114" s="0" t="n">
        <v>184</v>
      </c>
      <c r="E2114" s="0" t="n">
        <v>2017</v>
      </c>
      <c r="F2114" s="0" t="s">
        <v>119</v>
      </c>
      <c r="G2114" s="0" t="n">
        <v>35</v>
      </c>
      <c r="H2114" s="0" t="n">
        <v>31</v>
      </c>
      <c r="I2114" s="0" t="n">
        <v>2</v>
      </c>
      <c r="J2114" s="0" t="n">
        <v>5</v>
      </c>
      <c r="K2114" s="0" t="n">
        <v>2</v>
      </c>
      <c r="L2114" s="0" t="n">
        <v>0</v>
      </c>
      <c r="M2114" s="0" t="n">
        <v>0</v>
      </c>
      <c r="N2114" s="0" t="s">
        <v>82</v>
      </c>
      <c r="O2114" s="0" t="s">
        <v>134</v>
      </c>
      <c r="P2114" s="0" t="s">
        <v>93</v>
      </c>
      <c r="Q2114" s="0" t="s">
        <v>94</v>
      </c>
      <c r="R2114" s="0" t="n">
        <v>0</v>
      </c>
      <c r="S2114" s="0" t="n">
        <v>0</v>
      </c>
      <c r="T2114" s="0" t="n">
        <v>0</v>
      </c>
      <c r="U2114" s="0" t="s">
        <v>124</v>
      </c>
      <c r="V2114" s="0" t="s">
        <v>124</v>
      </c>
      <c r="W2114" s="0" t="n">
        <v>0</v>
      </c>
      <c r="X2114" s="0" t="s">
        <v>86</v>
      </c>
      <c r="Y2114" s="0" t="n">
        <v>240</v>
      </c>
      <c r="AA2114" s="0" t="n">
        <v>0</v>
      </c>
      <c r="AB2114" s="0" t="s">
        <v>87</v>
      </c>
      <c r="AC2114" s="0" t="n">
        <v>200.86</v>
      </c>
      <c r="AD2114" s="0" t="n">
        <v>0</v>
      </c>
      <c r="AE2114" s="0" t="n">
        <v>1</v>
      </c>
      <c r="AF2114" s="0" t="s">
        <v>96</v>
      </c>
      <c r="AG2114" s="13" t="n">
        <v>42800</v>
      </c>
      <c r="AH2114" s="0" t="str">
        <f aca="false">B2114&amp;"|"&amp;C2114&amp;"|"&amp;D2114&amp;"|"&amp;E2114&amp;"|"&amp;F2114&amp;"|"&amp;G2114&amp;"|"&amp;H2114&amp;"|"&amp;I2114&amp;"|"&amp;J2114&amp;"|"&amp;K2114&amp;"|"&amp;L2114&amp;"|"&amp;M2114&amp;"|"&amp;N2114&amp;"|"&amp;O2114&amp;"|"&amp;P2114&amp;"|"&amp;Q2114&amp;"|"&amp;R2114&amp;"|"&amp;S2114&amp;"|"&amp;T2114&amp;"|"&amp;U2114&amp;"|"&amp;V2114&amp;"|"&amp;W2114&amp;"|"&amp;X2114&amp;"|"&amp;Y2114&amp;"|"&amp;Z2114&amp;"|"&amp;AA2114&amp;"|"&amp;AB2114&amp;"|"&amp;AC2114&amp;"|"&amp;AD2114&amp;"|"&amp;AE2114&amp;"|"&amp;AF2114&amp;"|"&amp;AG2114</f>
        <v>Resort Hotel|1|184|2017|August|35|31|2|5|2|0|0|BB|AUT|Online TA|TA/TO|0|0|0|E|E|0|No Deposit|240||0|Transient|200.86|0|1|Canceled|42800</v>
      </c>
      <c r="AI2114" s="0" t="str">
        <f aca="false">IF(COUNTIF($AH$4:$AH$2603,AH2114)&gt;1,"Duplicate","Unique")</f>
        <v>Unique</v>
      </c>
      <c r="AJ2114" s="0" t="str">
        <f aca="false">IF(COUNTBLANK(B2114:AG2114)&gt;0,"Missing ("&amp;COUNTBLANK(B2114:AG2114)&amp;")","Complete")</f>
        <v>Missing (1)</v>
      </c>
    </row>
    <row r="2115" customFormat="false" ht="15" hidden="false" customHeight="false" outlineLevel="0" collapsed="false">
      <c r="A2115" s="14" t="n">
        <v>2112</v>
      </c>
      <c r="B2115" s="14" t="s">
        <v>80</v>
      </c>
      <c r="C2115" s="14" t="n">
        <v>1</v>
      </c>
      <c r="D2115" s="14" t="n">
        <v>86</v>
      </c>
      <c r="E2115" s="14" t="n">
        <v>2017</v>
      </c>
      <c r="F2115" s="14" t="s">
        <v>103</v>
      </c>
      <c r="G2115" s="14" t="n">
        <v>10</v>
      </c>
      <c r="H2115" s="14" t="n">
        <v>9</v>
      </c>
      <c r="I2115" s="14" t="n">
        <v>0</v>
      </c>
      <c r="J2115" s="14" t="n">
        <v>3</v>
      </c>
      <c r="K2115" s="14" t="n">
        <v>2</v>
      </c>
      <c r="L2115" s="14" t="n">
        <v>0</v>
      </c>
      <c r="M2115" s="14" t="n">
        <v>0</v>
      </c>
      <c r="N2115" s="14" t="s">
        <v>129</v>
      </c>
      <c r="O2115" s="14" t="s">
        <v>92</v>
      </c>
      <c r="P2115" s="14" t="s">
        <v>116</v>
      </c>
      <c r="Q2115" s="14" t="s">
        <v>94</v>
      </c>
      <c r="R2115" s="14" t="n">
        <v>0</v>
      </c>
      <c r="S2115" s="14" t="n">
        <v>0</v>
      </c>
      <c r="T2115" s="14" t="n">
        <v>0</v>
      </c>
      <c r="U2115" s="14" t="s">
        <v>95</v>
      </c>
      <c r="V2115" s="14" t="s">
        <v>95</v>
      </c>
      <c r="W2115" s="14" t="n">
        <v>0</v>
      </c>
      <c r="X2115" s="14" t="s">
        <v>120</v>
      </c>
      <c r="Y2115" s="14" t="n">
        <v>67</v>
      </c>
      <c r="Z2115" s="14"/>
      <c r="AA2115" s="14" t="n">
        <v>0</v>
      </c>
      <c r="AB2115" s="14" t="s">
        <v>87</v>
      </c>
      <c r="AC2115" s="14" t="n">
        <v>46</v>
      </c>
      <c r="AD2115" s="14" t="n">
        <v>0</v>
      </c>
      <c r="AE2115" s="14" t="n">
        <v>0</v>
      </c>
      <c r="AF2115" s="14" t="s">
        <v>96</v>
      </c>
      <c r="AG2115" s="15" t="n">
        <v>42717</v>
      </c>
      <c r="AH2115" s="14" t="str">
        <f aca="false">B2115&amp;"|"&amp;C2115&amp;"|"&amp;D2115&amp;"|"&amp;E2115&amp;"|"&amp;F2115&amp;"|"&amp;G2115&amp;"|"&amp;H2115&amp;"|"&amp;I2115&amp;"|"&amp;J2115&amp;"|"&amp;K2115&amp;"|"&amp;L2115&amp;"|"&amp;M2115&amp;"|"&amp;N2115&amp;"|"&amp;O2115&amp;"|"&amp;P2115&amp;"|"&amp;Q2115&amp;"|"&amp;R2115&amp;"|"&amp;S2115&amp;"|"&amp;T2115&amp;"|"&amp;U2115&amp;"|"&amp;V2115&amp;"|"&amp;W2115&amp;"|"&amp;X2115&amp;"|"&amp;Y2115&amp;"|"&amp;Z2115&amp;"|"&amp;AA2115&amp;"|"&amp;AB2115&amp;"|"&amp;AC2115&amp;"|"&amp;AD2115&amp;"|"&amp;AE2115&amp;"|"&amp;AF2115&amp;"|"&amp;AG2115</f>
        <v>Resort Hotel|1|86|2017|March|10|9|0|3|2|0|0|Undefined|PRT|Groups|TA/TO|0|0|0|A|A|0|Non Refund|67||0|Transient|46|0|0|Canceled|42717</v>
      </c>
      <c r="AI2115" s="14" t="str">
        <f aca="false">IF(COUNTIF($AH$4:$AH$2603,AH2115)&gt;1,"Duplicate","Unique")</f>
        <v>Duplicate</v>
      </c>
      <c r="AJ2115" s="14" t="str">
        <f aca="false">IF(COUNTBLANK(B2115:AG2115)&gt;0,"Missing ("&amp;COUNTBLANK(B2115:AG2115)&amp;")","Complete")</f>
        <v>Missing (1)</v>
      </c>
    </row>
    <row r="2116" customFormat="false" ht="15" hidden="false" customHeight="false" outlineLevel="0" collapsed="false">
      <c r="A2116" s="0" t="n">
        <v>2113</v>
      </c>
      <c r="B2116" s="0" t="s">
        <v>90</v>
      </c>
      <c r="C2116" s="0" t="n">
        <v>0</v>
      </c>
      <c r="D2116" s="0" t="n">
        <v>192</v>
      </c>
      <c r="E2116" s="0" t="n">
        <v>2016</v>
      </c>
      <c r="F2116" s="0" t="s">
        <v>135</v>
      </c>
      <c r="G2116" s="0" t="n">
        <v>26</v>
      </c>
      <c r="H2116" s="0" t="n">
        <v>24</v>
      </c>
      <c r="I2116" s="0" t="n">
        <v>0</v>
      </c>
      <c r="J2116" s="0" t="n">
        <v>2</v>
      </c>
      <c r="K2116" s="0" t="n">
        <v>1</v>
      </c>
      <c r="L2116" s="0" t="n">
        <v>0</v>
      </c>
      <c r="M2116" s="0" t="n">
        <v>0</v>
      </c>
      <c r="N2116" s="0" t="s">
        <v>82</v>
      </c>
      <c r="O2116" s="0" t="s">
        <v>196</v>
      </c>
      <c r="P2116" s="0" t="s">
        <v>99</v>
      </c>
      <c r="Q2116" s="0" t="s">
        <v>94</v>
      </c>
      <c r="R2116" s="0" t="n">
        <v>0</v>
      </c>
      <c r="S2116" s="0" t="n">
        <v>0</v>
      </c>
      <c r="T2116" s="0" t="n">
        <v>0</v>
      </c>
      <c r="U2116" s="0" t="s">
        <v>95</v>
      </c>
      <c r="V2116" s="0" t="s">
        <v>109</v>
      </c>
      <c r="W2116" s="0" t="n">
        <v>0</v>
      </c>
      <c r="X2116" s="0" t="s">
        <v>86</v>
      </c>
      <c r="Y2116" s="0" t="n">
        <v>34</v>
      </c>
      <c r="AA2116" s="0" t="n">
        <v>0</v>
      </c>
      <c r="AB2116" s="0" t="s">
        <v>101</v>
      </c>
      <c r="AC2116" s="0" t="n">
        <v>95</v>
      </c>
      <c r="AD2116" s="0" t="n">
        <v>0</v>
      </c>
      <c r="AE2116" s="0" t="n">
        <v>0</v>
      </c>
      <c r="AF2116" s="0" t="s">
        <v>88</v>
      </c>
      <c r="AG2116" s="13" t="n">
        <v>42547</v>
      </c>
      <c r="AH2116" s="0" t="str">
        <f aca="false">B2116&amp;"|"&amp;C2116&amp;"|"&amp;D2116&amp;"|"&amp;E2116&amp;"|"&amp;F2116&amp;"|"&amp;G2116&amp;"|"&amp;H2116&amp;"|"&amp;I2116&amp;"|"&amp;J2116&amp;"|"&amp;K2116&amp;"|"&amp;L2116&amp;"|"&amp;M2116&amp;"|"&amp;N2116&amp;"|"&amp;O2116&amp;"|"&amp;P2116&amp;"|"&amp;Q2116&amp;"|"&amp;R2116&amp;"|"&amp;S2116&amp;"|"&amp;T2116&amp;"|"&amp;U2116&amp;"|"&amp;V2116&amp;"|"&amp;W2116&amp;"|"&amp;X2116&amp;"|"&amp;Y2116&amp;"|"&amp;Z2116&amp;"|"&amp;AA2116&amp;"|"&amp;AB2116&amp;"|"&amp;AC2116&amp;"|"&amp;AD2116&amp;"|"&amp;AE2116&amp;"|"&amp;AF2116&amp;"|"&amp;AG2116</f>
        <v>City Hotel|0|192|2016|June|26|24|0|2|1|0|0|BB|SRB|Offline TA/TO|TA/TO|0|0|0|A|D|0|No Deposit|34||0|Transient-Party|95|0|0|Check-Out|42547</v>
      </c>
      <c r="AI2116" s="0" t="str">
        <f aca="false">IF(COUNTIF($AH$4:$AH$2603,AH2116)&gt;1,"Duplicate","Unique")</f>
        <v>Unique</v>
      </c>
      <c r="AJ2116" s="0" t="str">
        <f aca="false">IF(COUNTBLANK(B2116:AG2116)&gt;0,"Missing ("&amp;COUNTBLANK(B2116:AG2116)&amp;")","Complete")</f>
        <v>Missing (1)</v>
      </c>
    </row>
    <row r="2117" customFormat="false" ht="15" hidden="false" customHeight="false" outlineLevel="0" collapsed="false">
      <c r="A2117" s="14" t="n">
        <v>2114</v>
      </c>
      <c r="B2117" s="14" t="s">
        <v>80</v>
      </c>
      <c r="C2117" s="14" t="n">
        <v>1</v>
      </c>
      <c r="D2117" s="14" t="n">
        <v>182</v>
      </c>
      <c r="E2117" s="14" t="n">
        <v>2016</v>
      </c>
      <c r="F2117" s="14" t="s">
        <v>91</v>
      </c>
      <c r="G2117" s="14" t="n">
        <v>30</v>
      </c>
      <c r="H2117" s="14" t="n">
        <v>18</v>
      </c>
      <c r="I2117" s="14" t="n">
        <v>1</v>
      </c>
      <c r="J2117" s="14" t="n">
        <v>4</v>
      </c>
      <c r="K2117" s="14" t="n">
        <v>3</v>
      </c>
      <c r="L2117" s="14" t="n">
        <v>0</v>
      </c>
      <c r="M2117" s="14" t="n">
        <v>0</v>
      </c>
      <c r="N2117" s="14" t="s">
        <v>82</v>
      </c>
      <c r="O2117" s="14" t="s">
        <v>92</v>
      </c>
      <c r="P2117" s="14" t="s">
        <v>93</v>
      </c>
      <c r="Q2117" s="14" t="s">
        <v>94</v>
      </c>
      <c r="R2117" s="14" t="n">
        <v>0</v>
      </c>
      <c r="S2117" s="14" t="n">
        <v>0</v>
      </c>
      <c r="T2117" s="14" t="n">
        <v>0</v>
      </c>
      <c r="U2117" s="14" t="s">
        <v>95</v>
      </c>
      <c r="V2117" s="14" t="s">
        <v>95</v>
      </c>
      <c r="W2117" s="14" t="n">
        <v>0</v>
      </c>
      <c r="X2117" s="14" t="s">
        <v>86</v>
      </c>
      <c r="Y2117" s="14" t="n">
        <v>242</v>
      </c>
      <c r="Z2117" s="14"/>
      <c r="AA2117" s="14" t="n">
        <v>0</v>
      </c>
      <c r="AB2117" s="14" t="s">
        <v>87</v>
      </c>
      <c r="AC2117" s="14" t="n">
        <v>154.3</v>
      </c>
      <c r="AD2117" s="14" t="n">
        <v>0</v>
      </c>
      <c r="AE2117" s="14" t="n">
        <v>3</v>
      </c>
      <c r="AF2117" s="14" t="s">
        <v>96</v>
      </c>
      <c r="AG2117" s="15" t="n">
        <v>42387</v>
      </c>
      <c r="AH2117" s="14" t="str">
        <f aca="false">B2117&amp;"|"&amp;C2117&amp;"|"&amp;D2117&amp;"|"&amp;E2117&amp;"|"&amp;F2117&amp;"|"&amp;G2117&amp;"|"&amp;H2117&amp;"|"&amp;I2117&amp;"|"&amp;J2117&amp;"|"&amp;K2117&amp;"|"&amp;L2117&amp;"|"&amp;M2117&amp;"|"&amp;N2117&amp;"|"&amp;O2117&amp;"|"&amp;P2117&amp;"|"&amp;Q2117&amp;"|"&amp;R2117&amp;"|"&amp;S2117&amp;"|"&amp;T2117&amp;"|"&amp;U2117&amp;"|"&amp;V2117&amp;"|"&amp;W2117&amp;"|"&amp;X2117&amp;"|"&amp;Y2117&amp;"|"&amp;Z2117&amp;"|"&amp;AA2117&amp;"|"&amp;AB2117&amp;"|"&amp;AC2117&amp;"|"&amp;AD2117&amp;"|"&amp;AE2117&amp;"|"&amp;AF2117&amp;"|"&amp;AG2117</f>
        <v>Resort Hotel|1|182|2016|July|30|18|1|4|3|0|0|BB|PRT|Online TA|TA/TO|0|0|0|A|A|0|No Deposit|242||0|Transient|154.3|0|3|Canceled|42387</v>
      </c>
      <c r="AI2117" s="14" t="str">
        <f aca="false">IF(COUNTIF($AH$4:$AH$2603,AH2117)&gt;1,"Duplicate","Unique")</f>
        <v>Unique</v>
      </c>
      <c r="AJ2117" s="14" t="str">
        <f aca="false">IF(COUNTBLANK(B2117:AG2117)&gt;0,"Missing ("&amp;COUNTBLANK(B2117:AG2117)&amp;")","Complete")</f>
        <v>Missing (1)</v>
      </c>
    </row>
    <row r="2118" customFormat="false" ht="15" hidden="false" customHeight="false" outlineLevel="0" collapsed="false">
      <c r="A2118" s="0" t="n">
        <v>2115</v>
      </c>
      <c r="B2118" s="0" t="s">
        <v>90</v>
      </c>
      <c r="C2118" s="0" t="n">
        <v>0</v>
      </c>
      <c r="D2118" s="0" t="n">
        <v>171</v>
      </c>
      <c r="E2118" s="0" t="n">
        <v>2017</v>
      </c>
      <c r="F2118" s="0" t="s">
        <v>119</v>
      </c>
      <c r="G2118" s="0" t="n">
        <v>34</v>
      </c>
      <c r="H2118" s="0" t="n">
        <v>22</v>
      </c>
      <c r="I2118" s="0" t="n">
        <v>2</v>
      </c>
      <c r="J2118" s="0" t="n">
        <v>7</v>
      </c>
      <c r="K2118" s="0" t="n">
        <v>2</v>
      </c>
      <c r="L2118" s="0" t="n">
        <v>1</v>
      </c>
      <c r="M2118" s="0" t="n">
        <v>0</v>
      </c>
      <c r="N2118" s="0" t="s">
        <v>82</v>
      </c>
      <c r="O2118" s="0" t="s">
        <v>158</v>
      </c>
      <c r="P2118" s="0" t="s">
        <v>84</v>
      </c>
      <c r="Q2118" s="0" t="s">
        <v>84</v>
      </c>
      <c r="R2118" s="0" t="n">
        <v>0</v>
      </c>
      <c r="S2118" s="0" t="n">
        <v>0</v>
      </c>
      <c r="T2118" s="0" t="n">
        <v>0</v>
      </c>
      <c r="U2118" s="0" t="s">
        <v>124</v>
      </c>
      <c r="V2118" s="0" t="s">
        <v>124</v>
      </c>
      <c r="W2118" s="0" t="n">
        <v>0</v>
      </c>
      <c r="X2118" s="0" t="s">
        <v>86</v>
      </c>
      <c r="Y2118" s="0" t="n">
        <v>14</v>
      </c>
      <c r="AA2118" s="0" t="n">
        <v>0</v>
      </c>
      <c r="AB2118" s="0" t="s">
        <v>87</v>
      </c>
      <c r="AC2118" s="0" t="n">
        <v>180</v>
      </c>
      <c r="AD2118" s="0" t="n">
        <v>0</v>
      </c>
      <c r="AE2118" s="0" t="n">
        <v>1</v>
      </c>
      <c r="AF2118" s="0" t="s">
        <v>88</v>
      </c>
      <c r="AG2118" s="13" t="n">
        <v>42978</v>
      </c>
      <c r="AH2118" s="0" t="str">
        <f aca="false">B2118&amp;"|"&amp;C2118&amp;"|"&amp;D2118&amp;"|"&amp;E2118&amp;"|"&amp;F2118&amp;"|"&amp;G2118&amp;"|"&amp;H2118&amp;"|"&amp;I2118&amp;"|"&amp;J2118&amp;"|"&amp;K2118&amp;"|"&amp;L2118&amp;"|"&amp;M2118&amp;"|"&amp;N2118&amp;"|"&amp;O2118&amp;"|"&amp;P2118&amp;"|"&amp;Q2118&amp;"|"&amp;R2118&amp;"|"&amp;S2118&amp;"|"&amp;T2118&amp;"|"&amp;U2118&amp;"|"&amp;V2118&amp;"|"&amp;W2118&amp;"|"&amp;X2118&amp;"|"&amp;Y2118&amp;"|"&amp;Z2118&amp;"|"&amp;AA2118&amp;"|"&amp;AB2118&amp;"|"&amp;AC2118&amp;"|"&amp;AD2118&amp;"|"&amp;AE2118&amp;"|"&amp;AF2118&amp;"|"&amp;AG2118</f>
        <v>City Hotel|0|171|2017|August|34|22|2|7|2|1|0|BB|ITA|Direct|Direct|0|0|0|E|E|0|No Deposit|14||0|Transient|180|0|1|Check-Out|42978</v>
      </c>
      <c r="AI2118" s="0" t="str">
        <f aca="false">IF(COUNTIF($AH$4:$AH$2603,AH2118)&gt;1,"Duplicate","Unique")</f>
        <v>Unique</v>
      </c>
      <c r="AJ2118" s="0" t="str">
        <f aca="false">IF(COUNTBLANK(B2118:AG2118)&gt;0,"Missing ("&amp;COUNTBLANK(B2118:AG2118)&amp;")","Complete")</f>
        <v>Missing (1)</v>
      </c>
    </row>
    <row r="2119" customFormat="false" ht="15" hidden="false" customHeight="false" outlineLevel="0" collapsed="false">
      <c r="A2119" s="14" t="n">
        <v>2116</v>
      </c>
      <c r="B2119" s="14" t="s">
        <v>90</v>
      </c>
      <c r="C2119" s="14" t="n">
        <v>0</v>
      </c>
      <c r="D2119" s="14" t="n">
        <v>122</v>
      </c>
      <c r="E2119" s="14" t="n">
        <v>2016</v>
      </c>
      <c r="F2119" s="14" t="s">
        <v>119</v>
      </c>
      <c r="G2119" s="14" t="n">
        <v>35</v>
      </c>
      <c r="H2119" s="14" t="n">
        <v>21</v>
      </c>
      <c r="I2119" s="14" t="n">
        <v>3</v>
      </c>
      <c r="J2119" s="14" t="n">
        <v>5</v>
      </c>
      <c r="K2119" s="14" t="n">
        <v>2</v>
      </c>
      <c r="L2119" s="14" t="n">
        <v>0</v>
      </c>
      <c r="M2119" s="14" t="n">
        <v>0</v>
      </c>
      <c r="N2119" s="14" t="s">
        <v>82</v>
      </c>
      <c r="O2119" s="14" t="s">
        <v>115</v>
      </c>
      <c r="P2119" s="14" t="s">
        <v>99</v>
      </c>
      <c r="Q2119" s="14" t="s">
        <v>94</v>
      </c>
      <c r="R2119" s="14" t="n">
        <v>0</v>
      </c>
      <c r="S2119" s="14" t="n">
        <v>0</v>
      </c>
      <c r="T2119" s="14" t="n">
        <v>0</v>
      </c>
      <c r="U2119" s="14" t="s">
        <v>95</v>
      </c>
      <c r="V2119" s="14" t="s">
        <v>95</v>
      </c>
      <c r="W2119" s="14" t="n">
        <v>0</v>
      </c>
      <c r="X2119" s="14" t="s">
        <v>86</v>
      </c>
      <c r="Y2119" s="14" t="n">
        <v>52</v>
      </c>
      <c r="Z2119" s="14"/>
      <c r="AA2119" s="14" t="n">
        <v>0</v>
      </c>
      <c r="AB2119" s="14" t="s">
        <v>101</v>
      </c>
      <c r="AC2119" s="14" t="n">
        <v>81.26</v>
      </c>
      <c r="AD2119" s="14" t="n">
        <v>1</v>
      </c>
      <c r="AE2119" s="14" t="n">
        <v>2</v>
      </c>
      <c r="AF2119" s="14" t="s">
        <v>88</v>
      </c>
      <c r="AG2119" s="15" t="n">
        <v>42611</v>
      </c>
      <c r="AH2119" s="14" t="str">
        <f aca="false">B2119&amp;"|"&amp;C2119&amp;"|"&amp;D2119&amp;"|"&amp;E2119&amp;"|"&amp;F2119&amp;"|"&amp;G2119&amp;"|"&amp;H2119&amp;"|"&amp;I2119&amp;"|"&amp;J2119&amp;"|"&amp;K2119&amp;"|"&amp;L2119&amp;"|"&amp;M2119&amp;"|"&amp;N2119&amp;"|"&amp;O2119&amp;"|"&amp;P2119&amp;"|"&amp;Q2119&amp;"|"&amp;R2119&amp;"|"&amp;S2119&amp;"|"&amp;T2119&amp;"|"&amp;U2119&amp;"|"&amp;V2119&amp;"|"&amp;W2119&amp;"|"&amp;X2119&amp;"|"&amp;Y2119&amp;"|"&amp;Z2119&amp;"|"&amp;AA2119&amp;"|"&amp;AB2119&amp;"|"&amp;AC2119&amp;"|"&amp;AD2119&amp;"|"&amp;AE2119&amp;"|"&amp;AF2119&amp;"|"&amp;AG2119</f>
        <v>City Hotel|0|122|2016|August|35|21|3|5|2|0|0|BB|ESP|Offline TA/TO|TA/TO|0|0|0|A|A|0|No Deposit|52||0|Transient-Party|81.26|1|2|Check-Out|42611</v>
      </c>
      <c r="AI2119" s="14" t="str">
        <f aca="false">IF(COUNTIF($AH$4:$AH$2603,AH2119)&gt;1,"Duplicate","Unique")</f>
        <v>Unique</v>
      </c>
      <c r="AJ2119" s="14" t="str">
        <f aca="false">IF(COUNTBLANK(B2119:AG2119)&gt;0,"Missing ("&amp;COUNTBLANK(B2119:AG2119)&amp;")","Complete")</f>
        <v>Missing (1)</v>
      </c>
    </row>
    <row r="2120" customFormat="false" ht="15" hidden="false" customHeight="false" outlineLevel="0" collapsed="false">
      <c r="A2120" s="0" t="n">
        <v>2117</v>
      </c>
      <c r="B2120" s="0" t="s">
        <v>80</v>
      </c>
      <c r="C2120" s="0" t="n">
        <v>1</v>
      </c>
      <c r="D2120" s="0" t="n">
        <v>203</v>
      </c>
      <c r="E2120" s="0" t="n">
        <v>2016</v>
      </c>
      <c r="F2120" s="0" t="s">
        <v>91</v>
      </c>
      <c r="G2120" s="0" t="n">
        <v>30</v>
      </c>
      <c r="H2120" s="0" t="n">
        <v>17</v>
      </c>
      <c r="I2120" s="0" t="n">
        <v>2</v>
      </c>
      <c r="J2120" s="0" t="n">
        <v>4</v>
      </c>
      <c r="K2120" s="0" t="n">
        <v>2</v>
      </c>
      <c r="L2120" s="0" t="n">
        <v>0</v>
      </c>
      <c r="M2120" s="0" t="n">
        <v>0</v>
      </c>
      <c r="N2120" s="0" t="s">
        <v>112</v>
      </c>
      <c r="O2120" s="0" t="s">
        <v>92</v>
      </c>
      <c r="P2120" s="0" t="s">
        <v>93</v>
      </c>
      <c r="Q2120" s="0" t="s">
        <v>94</v>
      </c>
      <c r="R2120" s="0" t="n">
        <v>0</v>
      </c>
      <c r="S2120" s="0" t="n">
        <v>0</v>
      </c>
      <c r="T2120" s="0" t="n">
        <v>0</v>
      </c>
      <c r="U2120" s="0" t="s">
        <v>109</v>
      </c>
      <c r="V2120" s="0" t="s">
        <v>109</v>
      </c>
      <c r="W2120" s="0" t="n">
        <v>0</v>
      </c>
      <c r="X2120" s="0" t="s">
        <v>86</v>
      </c>
      <c r="Y2120" s="0" t="n">
        <v>240</v>
      </c>
      <c r="AA2120" s="0" t="n">
        <v>0</v>
      </c>
      <c r="AB2120" s="0" t="s">
        <v>87</v>
      </c>
      <c r="AC2120" s="0" t="n">
        <v>170</v>
      </c>
      <c r="AD2120" s="0" t="n">
        <v>0</v>
      </c>
      <c r="AE2120" s="0" t="n">
        <v>1</v>
      </c>
      <c r="AF2120" s="0" t="s">
        <v>96</v>
      </c>
      <c r="AG2120" s="13" t="n">
        <v>42412</v>
      </c>
      <c r="AH2120" s="0" t="str">
        <f aca="false">B2120&amp;"|"&amp;C2120&amp;"|"&amp;D2120&amp;"|"&amp;E2120&amp;"|"&amp;F2120&amp;"|"&amp;G2120&amp;"|"&amp;H2120&amp;"|"&amp;I2120&amp;"|"&amp;J2120&amp;"|"&amp;K2120&amp;"|"&amp;L2120&amp;"|"&amp;M2120&amp;"|"&amp;N2120&amp;"|"&amp;O2120&amp;"|"&amp;P2120&amp;"|"&amp;Q2120&amp;"|"&amp;R2120&amp;"|"&amp;S2120&amp;"|"&amp;T2120&amp;"|"&amp;U2120&amp;"|"&amp;V2120&amp;"|"&amp;W2120&amp;"|"&amp;X2120&amp;"|"&amp;Y2120&amp;"|"&amp;Z2120&amp;"|"&amp;AA2120&amp;"|"&amp;AB2120&amp;"|"&amp;AC2120&amp;"|"&amp;AD2120&amp;"|"&amp;AE2120&amp;"|"&amp;AF2120&amp;"|"&amp;AG2120</f>
        <v>Resort Hotel|1|203|2016|July|30|17|2|4|2|0|0|HB|PRT|Online TA|TA/TO|0|0|0|D|D|0|No Deposit|240||0|Transient|170|0|1|Canceled|42412</v>
      </c>
      <c r="AI2120" s="0" t="str">
        <f aca="false">IF(COUNTIF($AH$4:$AH$2603,AH2120)&gt;1,"Duplicate","Unique")</f>
        <v>Unique</v>
      </c>
      <c r="AJ2120" s="0" t="str">
        <f aca="false">IF(COUNTBLANK(B2120:AG2120)&gt;0,"Missing ("&amp;COUNTBLANK(B2120:AG2120)&amp;")","Complete")</f>
        <v>Missing (1)</v>
      </c>
    </row>
    <row r="2121" customFormat="false" ht="15" hidden="false" customHeight="false" outlineLevel="0" collapsed="false">
      <c r="A2121" s="14" t="n">
        <v>2118</v>
      </c>
      <c r="B2121" s="14" t="s">
        <v>90</v>
      </c>
      <c r="C2121" s="14" t="n">
        <v>1</v>
      </c>
      <c r="D2121" s="14" t="n">
        <v>10</v>
      </c>
      <c r="E2121" s="14" t="n">
        <v>2015</v>
      </c>
      <c r="F2121" s="14" t="s">
        <v>81</v>
      </c>
      <c r="G2121" s="14" t="n">
        <v>52</v>
      </c>
      <c r="H2121" s="14" t="n">
        <v>23</v>
      </c>
      <c r="I2121" s="14" t="n">
        <v>0</v>
      </c>
      <c r="J2121" s="14" t="n">
        <v>4</v>
      </c>
      <c r="K2121" s="14" t="n">
        <v>2</v>
      </c>
      <c r="L2121" s="14" t="n">
        <v>0</v>
      </c>
      <c r="M2121" s="14" t="n">
        <v>0</v>
      </c>
      <c r="N2121" s="14" t="s">
        <v>82</v>
      </c>
      <c r="O2121" s="14" t="s">
        <v>158</v>
      </c>
      <c r="P2121" s="14" t="s">
        <v>93</v>
      </c>
      <c r="Q2121" s="14" t="s">
        <v>94</v>
      </c>
      <c r="R2121" s="14" t="n">
        <v>0</v>
      </c>
      <c r="S2121" s="14" t="n">
        <v>0</v>
      </c>
      <c r="T2121" s="14" t="n">
        <v>0</v>
      </c>
      <c r="U2121" s="14" t="s">
        <v>95</v>
      </c>
      <c r="V2121" s="14" t="s">
        <v>95</v>
      </c>
      <c r="W2121" s="14" t="n">
        <v>0</v>
      </c>
      <c r="X2121" s="14" t="s">
        <v>86</v>
      </c>
      <c r="Y2121" s="14" t="n">
        <v>9</v>
      </c>
      <c r="Z2121" s="14"/>
      <c r="AA2121" s="14" t="n">
        <v>0</v>
      </c>
      <c r="AB2121" s="14" t="s">
        <v>87</v>
      </c>
      <c r="AC2121" s="14" t="n">
        <v>87</v>
      </c>
      <c r="AD2121" s="14" t="n">
        <v>0</v>
      </c>
      <c r="AE2121" s="14" t="n">
        <v>0</v>
      </c>
      <c r="AF2121" s="14" t="s">
        <v>96</v>
      </c>
      <c r="AG2121" s="15" t="n">
        <v>42351</v>
      </c>
      <c r="AH2121" s="14" t="str">
        <f aca="false">B2121&amp;"|"&amp;C2121&amp;"|"&amp;D2121&amp;"|"&amp;E2121&amp;"|"&amp;F2121&amp;"|"&amp;G2121&amp;"|"&amp;H2121&amp;"|"&amp;I2121&amp;"|"&amp;J2121&amp;"|"&amp;K2121&amp;"|"&amp;L2121&amp;"|"&amp;M2121&amp;"|"&amp;N2121&amp;"|"&amp;O2121&amp;"|"&amp;P2121&amp;"|"&amp;Q2121&amp;"|"&amp;R2121&amp;"|"&amp;S2121&amp;"|"&amp;T2121&amp;"|"&amp;U2121&amp;"|"&amp;V2121&amp;"|"&amp;W2121&amp;"|"&amp;X2121&amp;"|"&amp;Y2121&amp;"|"&amp;Z2121&amp;"|"&amp;AA2121&amp;"|"&amp;AB2121&amp;"|"&amp;AC2121&amp;"|"&amp;AD2121&amp;"|"&amp;AE2121&amp;"|"&amp;AF2121&amp;"|"&amp;AG2121</f>
        <v>City Hotel|1|10|2015|December|52|23|0|4|2|0|0|BB|ITA|Online TA|TA/TO|0|0|0|A|A|0|No Deposit|9||0|Transient|87|0|0|Canceled|42351</v>
      </c>
      <c r="AI2121" s="14" t="str">
        <f aca="false">IF(COUNTIF($AH$4:$AH$2603,AH2121)&gt;1,"Duplicate","Unique")</f>
        <v>Unique</v>
      </c>
      <c r="AJ2121" s="14" t="str">
        <f aca="false">IF(COUNTBLANK(B2121:AG2121)&gt;0,"Missing ("&amp;COUNTBLANK(B2121:AG2121)&amp;")","Complete")</f>
        <v>Missing (1)</v>
      </c>
    </row>
    <row r="2122" customFormat="false" ht="15" hidden="false" customHeight="false" outlineLevel="0" collapsed="false">
      <c r="A2122" s="0" t="n">
        <v>2119</v>
      </c>
      <c r="B2122" s="0" t="s">
        <v>90</v>
      </c>
      <c r="C2122" s="0" t="n">
        <v>1</v>
      </c>
      <c r="D2122" s="0" t="n">
        <v>11</v>
      </c>
      <c r="E2122" s="0" t="n">
        <v>2016</v>
      </c>
      <c r="F2122" s="0" t="s">
        <v>126</v>
      </c>
      <c r="G2122" s="0" t="n">
        <v>5</v>
      </c>
      <c r="H2122" s="0" t="n">
        <v>26</v>
      </c>
      <c r="I2122" s="0" t="n">
        <v>0</v>
      </c>
      <c r="J2122" s="0" t="n">
        <v>2</v>
      </c>
      <c r="K2122" s="0" t="n">
        <v>2</v>
      </c>
      <c r="L2122" s="0" t="n">
        <v>0</v>
      </c>
      <c r="M2122" s="0" t="n">
        <v>0</v>
      </c>
      <c r="N2122" s="0" t="s">
        <v>82</v>
      </c>
      <c r="O2122" s="0" t="s">
        <v>92</v>
      </c>
      <c r="P2122" s="0" t="s">
        <v>93</v>
      </c>
      <c r="Q2122" s="0" t="s">
        <v>94</v>
      </c>
      <c r="R2122" s="0" t="n">
        <v>0</v>
      </c>
      <c r="S2122" s="0" t="n">
        <v>0</v>
      </c>
      <c r="T2122" s="0" t="n">
        <v>0</v>
      </c>
      <c r="U2122" s="0" t="s">
        <v>95</v>
      </c>
      <c r="V2122" s="0" t="s">
        <v>95</v>
      </c>
      <c r="W2122" s="0" t="n">
        <v>0</v>
      </c>
      <c r="X2122" s="0" t="s">
        <v>86</v>
      </c>
      <c r="Y2122" s="0" t="n">
        <v>7</v>
      </c>
      <c r="AA2122" s="0" t="n">
        <v>0</v>
      </c>
      <c r="AB2122" s="0" t="s">
        <v>87</v>
      </c>
      <c r="AC2122" s="0" t="n">
        <v>70.07</v>
      </c>
      <c r="AD2122" s="0" t="n">
        <v>0</v>
      </c>
      <c r="AE2122" s="0" t="n">
        <v>0</v>
      </c>
      <c r="AF2122" s="0" t="s">
        <v>96</v>
      </c>
      <c r="AG2122" s="13" t="n">
        <v>42384</v>
      </c>
      <c r="AH2122" s="0" t="str">
        <f aca="false">B2122&amp;"|"&amp;C2122&amp;"|"&amp;D2122&amp;"|"&amp;E2122&amp;"|"&amp;F2122&amp;"|"&amp;G2122&amp;"|"&amp;H2122&amp;"|"&amp;I2122&amp;"|"&amp;J2122&amp;"|"&amp;K2122&amp;"|"&amp;L2122&amp;"|"&amp;M2122&amp;"|"&amp;N2122&amp;"|"&amp;O2122&amp;"|"&amp;P2122&amp;"|"&amp;Q2122&amp;"|"&amp;R2122&amp;"|"&amp;S2122&amp;"|"&amp;T2122&amp;"|"&amp;U2122&amp;"|"&amp;V2122&amp;"|"&amp;W2122&amp;"|"&amp;X2122&amp;"|"&amp;Y2122&amp;"|"&amp;Z2122&amp;"|"&amp;AA2122&amp;"|"&amp;AB2122&amp;"|"&amp;AC2122&amp;"|"&amp;AD2122&amp;"|"&amp;AE2122&amp;"|"&amp;AF2122&amp;"|"&amp;AG2122</f>
        <v>City Hotel|1|11|2016|January|5|26|0|2|2|0|0|BB|PRT|Online TA|TA/TO|0|0|0|A|A|0|No Deposit|7||0|Transient|70.07|0|0|Canceled|42384</v>
      </c>
      <c r="AI2122" s="0" t="str">
        <f aca="false">IF(COUNTIF($AH$4:$AH$2603,AH2122)&gt;1,"Duplicate","Unique")</f>
        <v>Unique</v>
      </c>
      <c r="AJ2122" s="0" t="str">
        <f aca="false">IF(COUNTBLANK(B2122:AG2122)&gt;0,"Missing ("&amp;COUNTBLANK(B2122:AG2122)&amp;")","Complete")</f>
        <v>Missing (1)</v>
      </c>
    </row>
    <row r="2123" customFormat="false" ht="15" hidden="false" customHeight="false" outlineLevel="0" collapsed="false">
      <c r="A2123" s="14" t="n">
        <v>2120</v>
      </c>
      <c r="B2123" s="14" t="s">
        <v>90</v>
      </c>
      <c r="C2123" s="14" t="n">
        <v>0</v>
      </c>
      <c r="D2123" s="14" t="n">
        <v>179</v>
      </c>
      <c r="E2123" s="14" t="n">
        <v>2016</v>
      </c>
      <c r="F2123" s="14" t="s">
        <v>111</v>
      </c>
      <c r="G2123" s="14" t="n">
        <v>44</v>
      </c>
      <c r="H2123" s="14" t="n">
        <v>28</v>
      </c>
      <c r="I2123" s="14" t="n">
        <v>2</v>
      </c>
      <c r="J2123" s="14" t="n">
        <v>3</v>
      </c>
      <c r="K2123" s="14" t="n">
        <v>2</v>
      </c>
      <c r="L2123" s="14" t="n">
        <v>1</v>
      </c>
      <c r="M2123" s="14" t="n">
        <v>0</v>
      </c>
      <c r="N2123" s="14" t="s">
        <v>82</v>
      </c>
      <c r="O2123" s="14" t="s">
        <v>122</v>
      </c>
      <c r="P2123" s="14" t="s">
        <v>93</v>
      </c>
      <c r="Q2123" s="14" t="s">
        <v>94</v>
      </c>
      <c r="R2123" s="14" t="n">
        <v>0</v>
      </c>
      <c r="S2123" s="14" t="n">
        <v>0</v>
      </c>
      <c r="T2123" s="14" t="n">
        <v>0</v>
      </c>
      <c r="U2123" s="14" t="s">
        <v>95</v>
      </c>
      <c r="V2123" s="14" t="s">
        <v>95</v>
      </c>
      <c r="W2123" s="14" t="n">
        <v>0</v>
      </c>
      <c r="X2123" s="14" t="s">
        <v>86</v>
      </c>
      <c r="Y2123" s="14" t="n">
        <v>9</v>
      </c>
      <c r="Z2123" s="14"/>
      <c r="AA2123" s="14" t="n">
        <v>0</v>
      </c>
      <c r="AB2123" s="14" t="s">
        <v>87</v>
      </c>
      <c r="AC2123" s="14" t="n">
        <v>107.1</v>
      </c>
      <c r="AD2123" s="14" t="n">
        <v>0</v>
      </c>
      <c r="AE2123" s="14" t="n">
        <v>2</v>
      </c>
      <c r="AF2123" s="14" t="s">
        <v>88</v>
      </c>
      <c r="AG2123" s="15" t="n">
        <v>42676</v>
      </c>
      <c r="AH2123" s="14" t="str">
        <f aca="false">B2123&amp;"|"&amp;C2123&amp;"|"&amp;D2123&amp;"|"&amp;E2123&amp;"|"&amp;F2123&amp;"|"&amp;G2123&amp;"|"&amp;H2123&amp;"|"&amp;I2123&amp;"|"&amp;J2123&amp;"|"&amp;K2123&amp;"|"&amp;L2123&amp;"|"&amp;M2123&amp;"|"&amp;N2123&amp;"|"&amp;O2123&amp;"|"&amp;P2123&amp;"|"&amp;Q2123&amp;"|"&amp;R2123&amp;"|"&amp;S2123&amp;"|"&amp;T2123&amp;"|"&amp;U2123&amp;"|"&amp;V2123&amp;"|"&amp;W2123&amp;"|"&amp;X2123&amp;"|"&amp;Y2123&amp;"|"&amp;Z2123&amp;"|"&amp;AA2123&amp;"|"&amp;AB2123&amp;"|"&amp;AC2123&amp;"|"&amp;AD2123&amp;"|"&amp;AE2123&amp;"|"&amp;AF2123&amp;"|"&amp;AG2123</f>
        <v>City Hotel|0|179|2016|October|44|28|2|3|2|1|0|BB|FRA|Online TA|TA/TO|0|0|0|A|A|0|No Deposit|9||0|Transient|107.1|0|2|Check-Out|42676</v>
      </c>
      <c r="AI2123" s="14" t="str">
        <f aca="false">IF(COUNTIF($AH$4:$AH$2603,AH2123)&gt;1,"Duplicate","Unique")</f>
        <v>Unique</v>
      </c>
      <c r="AJ2123" s="14" t="str">
        <f aca="false">IF(COUNTBLANK(B2123:AG2123)&gt;0,"Missing ("&amp;COUNTBLANK(B2123:AG2123)&amp;")","Complete")</f>
        <v>Missing (1)</v>
      </c>
    </row>
    <row r="2124" customFormat="false" ht="15" hidden="false" customHeight="false" outlineLevel="0" collapsed="false">
      <c r="A2124" s="0" t="n">
        <v>2121</v>
      </c>
      <c r="B2124" s="0" t="s">
        <v>80</v>
      </c>
      <c r="C2124" s="0" t="n">
        <v>0</v>
      </c>
      <c r="D2124" s="0" t="n">
        <v>189</v>
      </c>
      <c r="E2124" s="0" t="n">
        <v>2015</v>
      </c>
      <c r="F2124" s="0" t="s">
        <v>119</v>
      </c>
      <c r="G2124" s="0" t="n">
        <v>36</v>
      </c>
      <c r="H2124" s="0" t="n">
        <v>31</v>
      </c>
      <c r="I2124" s="0" t="n">
        <v>2</v>
      </c>
      <c r="J2124" s="0" t="n">
        <v>5</v>
      </c>
      <c r="K2124" s="0" t="n">
        <v>2</v>
      </c>
      <c r="L2124" s="0" t="n">
        <v>0</v>
      </c>
      <c r="M2124" s="0" t="n">
        <v>0</v>
      </c>
      <c r="N2124" s="0" t="s">
        <v>112</v>
      </c>
      <c r="O2124" s="0" t="s">
        <v>83</v>
      </c>
      <c r="P2124" s="0" t="s">
        <v>99</v>
      </c>
      <c r="Q2124" s="0" t="s">
        <v>94</v>
      </c>
      <c r="R2124" s="0" t="n">
        <v>0</v>
      </c>
      <c r="S2124" s="0" t="n">
        <v>0</v>
      </c>
      <c r="T2124" s="0" t="n">
        <v>0</v>
      </c>
      <c r="U2124" s="0" t="s">
        <v>124</v>
      </c>
      <c r="V2124" s="0" t="s">
        <v>124</v>
      </c>
      <c r="W2124" s="0" t="n">
        <v>0</v>
      </c>
      <c r="X2124" s="0" t="s">
        <v>86</v>
      </c>
      <c r="Y2124" s="0" t="n">
        <v>40</v>
      </c>
      <c r="AA2124" s="0" t="n">
        <v>0</v>
      </c>
      <c r="AB2124" s="0" t="s">
        <v>87</v>
      </c>
      <c r="AC2124" s="0" t="n">
        <v>104.98</v>
      </c>
      <c r="AD2124" s="0" t="n">
        <v>0</v>
      </c>
      <c r="AE2124" s="0" t="n">
        <v>0</v>
      </c>
      <c r="AF2124" s="0" t="s">
        <v>88</v>
      </c>
      <c r="AG2124" s="13" t="n">
        <v>42254</v>
      </c>
      <c r="AH2124" s="0" t="str">
        <f aca="false">B2124&amp;"|"&amp;C2124&amp;"|"&amp;D2124&amp;"|"&amp;E2124&amp;"|"&amp;F2124&amp;"|"&amp;G2124&amp;"|"&amp;H2124&amp;"|"&amp;I2124&amp;"|"&amp;J2124&amp;"|"&amp;K2124&amp;"|"&amp;L2124&amp;"|"&amp;M2124&amp;"|"&amp;N2124&amp;"|"&amp;O2124&amp;"|"&amp;P2124&amp;"|"&amp;Q2124&amp;"|"&amp;R2124&amp;"|"&amp;S2124&amp;"|"&amp;T2124&amp;"|"&amp;U2124&amp;"|"&amp;V2124&amp;"|"&amp;W2124&amp;"|"&amp;X2124&amp;"|"&amp;Y2124&amp;"|"&amp;Z2124&amp;"|"&amp;AA2124&amp;"|"&amp;AB2124&amp;"|"&amp;AC2124&amp;"|"&amp;AD2124&amp;"|"&amp;AE2124&amp;"|"&amp;AF2124&amp;"|"&amp;AG2124</f>
        <v>Resort Hotel|0|189|2015|August|36|31|2|5|2|0|0|HB|GBR|Offline TA/TO|TA/TO|0|0|0|E|E|0|No Deposit|40||0|Transient|104.98|0|0|Check-Out|42254</v>
      </c>
      <c r="AI2124" s="0" t="str">
        <f aca="false">IF(COUNTIF($AH$4:$AH$2603,AH2124)&gt;1,"Duplicate","Unique")</f>
        <v>Unique</v>
      </c>
      <c r="AJ2124" s="0" t="str">
        <f aca="false">IF(COUNTBLANK(B2124:AG2124)&gt;0,"Missing ("&amp;COUNTBLANK(B2124:AG2124)&amp;")","Complete")</f>
        <v>Missing (1)</v>
      </c>
    </row>
    <row r="2125" customFormat="false" ht="15" hidden="false" customHeight="false" outlineLevel="0" collapsed="false">
      <c r="A2125" s="14" t="n">
        <v>2122</v>
      </c>
      <c r="B2125" s="14" t="s">
        <v>90</v>
      </c>
      <c r="C2125" s="14" t="n">
        <v>1</v>
      </c>
      <c r="D2125" s="14" t="n">
        <v>28</v>
      </c>
      <c r="E2125" s="14" t="n">
        <v>2016</v>
      </c>
      <c r="F2125" s="14" t="s">
        <v>121</v>
      </c>
      <c r="G2125" s="14" t="n">
        <v>21</v>
      </c>
      <c r="H2125" s="14" t="n">
        <v>19</v>
      </c>
      <c r="I2125" s="14" t="n">
        <v>0</v>
      </c>
      <c r="J2125" s="14" t="n">
        <v>2</v>
      </c>
      <c r="K2125" s="14" t="n">
        <v>1</v>
      </c>
      <c r="L2125" s="14" t="n">
        <v>0</v>
      </c>
      <c r="M2125" s="14" t="n">
        <v>0</v>
      </c>
      <c r="N2125" s="14" t="s">
        <v>82</v>
      </c>
      <c r="O2125" s="14" t="s">
        <v>92</v>
      </c>
      <c r="P2125" s="14" t="s">
        <v>128</v>
      </c>
      <c r="Q2125" s="14" t="s">
        <v>128</v>
      </c>
      <c r="R2125" s="14" t="n">
        <v>0</v>
      </c>
      <c r="S2125" s="14" t="n">
        <v>0</v>
      </c>
      <c r="T2125" s="14" t="n">
        <v>0</v>
      </c>
      <c r="U2125" s="14" t="s">
        <v>95</v>
      </c>
      <c r="V2125" s="14" t="s">
        <v>95</v>
      </c>
      <c r="W2125" s="14" t="n">
        <v>0</v>
      </c>
      <c r="X2125" s="14" t="s">
        <v>86</v>
      </c>
      <c r="Y2125" s="14"/>
      <c r="Z2125" s="14" t="n">
        <v>174</v>
      </c>
      <c r="AA2125" s="14" t="n">
        <v>0</v>
      </c>
      <c r="AB2125" s="14" t="s">
        <v>101</v>
      </c>
      <c r="AC2125" s="14" t="n">
        <v>95</v>
      </c>
      <c r="AD2125" s="14" t="n">
        <v>0</v>
      </c>
      <c r="AE2125" s="14" t="n">
        <v>0</v>
      </c>
      <c r="AF2125" s="14" t="s">
        <v>96</v>
      </c>
      <c r="AG2125" s="15" t="n">
        <v>42494</v>
      </c>
      <c r="AH2125" s="14" t="str">
        <f aca="false">B2125&amp;"|"&amp;C2125&amp;"|"&amp;D2125&amp;"|"&amp;E2125&amp;"|"&amp;F2125&amp;"|"&amp;G2125&amp;"|"&amp;H2125&amp;"|"&amp;I2125&amp;"|"&amp;J2125&amp;"|"&amp;K2125&amp;"|"&amp;L2125&amp;"|"&amp;M2125&amp;"|"&amp;N2125&amp;"|"&amp;O2125&amp;"|"&amp;P2125&amp;"|"&amp;Q2125&amp;"|"&amp;R2125&amp;"|"&amp;S2125&amp;"|"&amp;T2125&amp;"|"&amp;U2125&amp;"|"&amp;V2125&amp;"|"&amp;W2125&amp;"|"&amp;X2125&amp;"|"&amp;Y2125&amp;"|"&amp;Z2125&amp;"|"&amp;AA2125&amp;"|"&amp;AB2125&amp;"|"&amp;AC2125&amp;"|"&amp;AD2125&amp;"|"&amp;AE2125&amp;"|"&amp;AF2125&amp;"|"&amp;AG2125</f>
        <v>City Hotel|1|28|2016|May|21|19|0|2|1|0|0|BB|PRT|Corporate|Corporate|0|0|0|A|A|0|No Deposit||174|0|Transient-Party|95|0|0|Canceled|42494</v>
      </c>
      <c r="AI2125" s="14" t="str">
        <f aca="false">IF(COUNTIF($AH$4:$AH$2603,AH2125)&gt;1,"Duplicate","Unique")</f>
        <v>Unique</v>
      </c>
      <c r="AJ2125" s="14" t="str">
        <f aca="false">IF(COUNTBLANK(B2125:AG2125)&gt;0,"Missing ("&amp;COUNTBLANK(B2125:AG2125)&amp;")","Complete")</f>
        <v>Missing (1)</v>
      </c>
    </row>
    <row r="2126" customFormat="false" ht="15" hidden="false" customHeight="false" outlineLevel="0" collapsed="false">
      <c r="A2126" s="0" t="n">
        <v>2123</v>
      </c>
      <c r="B2126" s="0" t="s">
        <v>90</v>
      </c>
      <c r="C2126" s="0" t="n">
        <v>0</v>
      </c>
      <c r="D2126" s="0" t="n">
        <v>0</v>
      </c>
      <c r="E2126" s="0" t="n">
        <v>2016</v>
      </c>
      <c r="F2126" s="0" t="s">
        <v>118</v>
      </c>
      <c r="G2126" s="0" t="n">
        <v>10</v>
      </c>
      <c r="H2126" s="0" t="n">
        <v>29</v>
      </c>
      <c r="I2126" s="0" t="n">
        <v>1</v>
      </c>
      <c r="J2126" s="0" t="n">
        <v>0</v>
      </c>
      <c r="K2126" s="0" t="n">
        <v>1</v>
      </c>
      <c r="L2126" s="0" t="n">
        <v>0</v>
      </c>
      <c r="M2126" s="0" t="n">
        <v>0</v>
      </c>
      <c r="N2126" s="0" t="s">
        <v>82</v>
      </c>
      <c r="O2126" s="0" t="s">
        <v>92</v>
      </c>
      <c r="P2126" s="0" t="s">
        <v>128</v>
      </c>
      <c r="Q2126" s="0" t="s">
        <v>128</v>
      </c>
      <c r="R2126" s="0" t="n">
        <v>1</v>
      </c>
      <c r="S2126" s="0" t="n">
        <v>0</v>
      </c>
      <c r="T2126" s="0" t="n">
        <v>10</v>
      </c>
      <c r="U2126" s="0" t="s">
        <v>95</v>
      </c>
      <c r="V2126" s="0" t="s">
        <v>95</v>
      </c>
      <c r="W2126" s="0" t="n">
        <v>0</v>
      </c>
      <c r="X2126" s="0" t="s">
        <v>86</v>
      </c>
      <c r="Z2126" s="0" t="n">
        <v>40</v>
      </c>
      <c r="AA2126" s="0" t="n">
        <v>0</v>
      </c>
      <c r="AB2126" s="0" t="s">
        <v>87</v>
      </c>
      <c r="AC2126" s="0" t="n">
        <v>65</v>
      </c>
      <c r="AD2126" s="0" t="n">
        <v>0</v>
      </c>
      <c r="AE2126" s="0" t="n">
        <v>1</v>
      </c>
      <c r="AF2126" s="0" t="s">
        <v>88</v>
      </c>
      <c r="AG2126" s="13" t="n">
        <v>42430</v>
      </c>
      <c r="AH2126" s="0" t="str">
        <f aca="false">B2126&amp;"|"&amp;C2126&amp;"|"&amp;D2126&amp;"|"&amp;E2126&amp;"|"&amp;F2126&amp;"|"&amp;G2126&amp;"|"&amp;H2126&amp;"|"&amp;I2126&amp;"|"&amp;J2126&amp;"|"&amp;K2126&amp;"|"&amp;L2126&amp;"|"&amp;M2126&amp;"|"&amp;N2126&amp;"|"&amp;O2126&amp;"|"&amp;P2126&amp;"|"&amp;Q2126&amp;"|"&amp;R2126&amp;"|"&amp;S2126&amp;"|"&amp;T2126&amp;"|"&amp;U2126&amp;"|"&amp;V2126&amp;"|"&amp;W2126&amp;"|"&amp;X2126&amp;"|"&amp;Y2126&amp;"|"&amp;Z2126&amp;"|"&amp;AA2126&amp;"|"&amp;AB2126&amp;"|"&amp;AC2126&amp;"|"&amp;AD2126&amp;"|"&amp;AE2126&amp;"|"&amp;AF2126&amp;"|"&amp;AG2126</f>
        <v>City Hotel|0|0|2016|February|10|29|1|0|1|0|0|BB|PRT|Corporate|Corporate|1|0|10|A|A|0|No Deposit||40|0|Transient|65|0|1|Check-Out|42430</v>
      </c>
      <c r="AI2126" s="0" t="str">
        <f aca="false">IF(COUNTIF($AH$4:$AH$2603,AH2126)&gt;1,"Duplicate","Unique")</f>
        <v>Unique</v>
      </c>
      <c r="AJ2126" s="0" t="str">
        <f aca="false">IF(COUNTBLANK(B2126:AG2126)&gt;0,"Missing ("&amp;COUNTBLANK(B2126:AG2126)&amp;")","Complete")</f>
        <v>Missing (1)</v>
      </c>
    </row>
    <row r="2127" customFormat="false" ht="15" hidden="false" customHeight="false" outlineLevel="0" collapsed="false">
      <c r="A2127" s="14" t="n">
        <v>2124</v>
      </c>
      <c r="B2127" s="14" t="s">
        <v>90</v>
      </c>
      <c r="C2127" s="14" t="n">
        <v>1</v>
      </c>
      <c r="D2127" s="14" t="n">
        <v>74</v>
      </c>
      <c r="E2127" s="14" t="n">
        <v>2016</v>
      </c>
      <c r="F2127" s="14" t="s">
        <v>91</v>
      </c>
      <c r="G2127" s="14" t="n">
        <v>28</v>
      </c>
      <c r="H2127" s="14" t="n">
        <v>9</v>
      </c>
      <c r="I2127" s="14" t="n">
        <v>0</v>
      </c>
      <c r="J2127" s="14" t="n">
        <v>1</v>
      </c>
      <c r="K2127" s="14" t="n">
        <v>2</v>
      </c>
      <c r="L2127" s="14" t="n">
        <v>0</v>
      </c>
      <c r="M2127" s="14" t="n">
        <v>0</v>
      </c>
      <c r="N2127" s="14" t="s">
        <v>82</v>
      </c>
      <c r="O2127" s="14" t="s">
        <v>152</v>
      </c>
      <c r="P2127" s="14" t="s">
        <v>93</v>
      </c>
      <c r="Q2127" s="14" t="s">
        <v>94</v>
      </c>
      <c r="R2127" s="14" t="n">
        <v>0</v>
      </c>
      <c r="S2127" s="14" t="n">
        <v>0</v>
      </c>
      <c r="T2127" s="14" t="n">
        <v>0</v>
      </c>
      <c r="U2127" s="14" t="s">
        <v>109</v>
      </c>
      <c r="V2127" s="14" t="s">
        <v>109</v>
      </c>
      <c r="W2127" s="14" t="n">
        <v>0</v>
      </c>
      <c r="X2127" s="14" t="s">
        <v>86</v>
      </c>
      <c r="Y2127" s="14" t="n">
        <v>9</v>
      </c>
      <c r="Z2127" s="14"/>
      <c r="AA2127" s="14" t="n">
        <v>0</v>
      </c>
      <c r="AB2127" s="14" t="s">
        <v>87</v>
      </c>
      <c r="AC2127" s="14" t="n">
        <v>127.8</v>
      </c>
      <c r="AD2127" s="14" t="n">
        <v>0</v>
      </c>
      <c r="AE2127" s="14" t="n">
        <v>0</v>
      </c>
      <c r="AF2127" s="14" t="s">
        <v>96</v>
      </c>
      <c r="AG2127" s="15" t="n">
        <v>42488</v>
      </c>
      <c r="AH2127" s="14" t="str">
        <f aca="false">B2127&amp;"|"&amp;C2127&amp;"|"&amp;D2127&amp;"|"&amp;E2127&amp;"|"&amp;F2127&amp;"|"&amp;G2127&amp;"|"&amp;H2127&amp;"|"&amp;I2127&amp;"|"&amp;J2127&amp;"|"&amp;K2127&amp;"|"&amp;L2127&amp;"|"&amp;M2127&amp;"|"&amp;N2127&amp;"|"&amp;O2127&amp;"|"&amp;P2127&amp;"|"&amp;Q2127&amp;"|"&amp;R2127&amp;"|"&amp;S2127&amp;"|"&amp;T2127&amp;"|"&amp;U2127&amp;"|"&amp;V2127&amp;"|"&amp;W2127&amp;"|"&amp;X2127&amp;"|"&amp;Y2127&amp;"|"&amp;Z2127&amp;"|"&amp;AA2127&amp;"|"&amp;AB2127&amp;"|"&amp;AC2127&amp;"|"&amp;AD2127&amp;"|"&amp;AE2127&amp;"|"&amp;AF2127&amp;"|"&amp;AG2127</f>
        <v>City Hotel|1|74|2016|July|28|9|0|1|2|0|0|BB|ISR|Online TA|TA/TO|0|0|0|D|D|0|No Deposit|9||0|Transient|127.8|0|0|Canceled|42488</v>
      </c>
      <c r="AI2127" s="14" t="str">
        <f aca="false">IF(COUNTIF($AH$4:$AH$2603,AH2127)&gt;1,"Duplicate","Unique")</f>
        <v>Unique</v>
      </c>
      <c r="AJ2127" s="14" t="str">
        <f aca="false">IF(COUNTBLANK(B2127:AG2127)&gt;0,"Missing ("&amp;COUNTBLANK(B2127:AG2127)&amp;")","Complete")</f>
        <v>Missing (1)</v>
      </c>
    </row>
    <row r="2128" customFormat="false" ht="15" hidden="false" customHeight="false" outlineLevel="0" collapsed="false">
      <c r="A2128" s="0" t="n">
        <v>2125</v>
      </c>
      <c r="B2128" s="0" t="s">
        <v>90</v>
      </c>
      <c r="C2128" s="0" t="n">
        <v>1</v>
      </c>
      <c r="D2128" s="0" t="n">
        <v>161</v>
      </c>
      <c r="E2128" s="0" t="n">
        <v>2017</v>
      </c>
      <c r="F2128" s="0" t="s">
        <v>135</v>
      </c>
      <c r="G2128" s="0" t="n">
        <v>25</v>
      </c>
      <c r="H2128" s="0" t="n">
        <v>23</v>
      </c>
      <c r="I2128" s="0" t="n">
        <v>2</v>
      </c>
      <c r="J2128" s="0" t="n">
        <v>3</v>
      </c>
      <c r="K2128" s="0" t="n">
        <v>2</v>
      </c>
      <c r="L2128" s="0" t="n">
        <v>0</v>
      </c>
      <c r="M2128" s="0" t="n">
        <v>0</v>
      </c>
      <c r="N2128" s="0" t="s">
        <v>82</v>
      </c>
      <c r="O2128" s="0" t="s">
        <v>83</v>
      </c>
      <c r="P2128" s="0" t="s">
        <v>93</v>
      </c>
      <c r="Q2128" s="0" t="s">
        <v>94</v>
      </c>
      <c r="R2128" s="0" t="n">
        <v>0</v>
      </c>
      <c r="S2128" s="0" t="n">
        <v>0</v>
      </c>
      <c r="T2128" s="0" t="n">
        <v>0</v>
      </c>
      <c r="U2128" s="0" t="s">
        <v>109</v>
      </c>
      <c r="V2128" s="0" t="s">
        <v>109</v>
      </c>
      <c r="W2128" s="0" t="n">
        <v>0</v>
      </c>
      <c r="X2128" s="0" t="s">
        <v>86</v>
      </c>
      <c r="Y2128" s="0" t="n">
        <v>9</v>
      </c>
      <c r="AA2128" s="0" t="n">
        <v>0</v>
      </c>
      <c r="AB2128" s="0" t="s">
        <v>87</v>
      </c>
      <c r="AC2128" s="0" t="n">
        <v>127.8</v>
      </c>
      <c r="AD2128" s="0" t="n">
        <v>0</v>
      </c>
      <c r="AE2128" s="0" t="n">
        <v>1</v>
      </c>
      <c r="AF2128" s="0" t="s">
        <v>96</v>
      </c>
      <c r="AG2128" s="13" t="n">
        <v>42759</v>
      </c>
      <c r="AH2128" s="0" t="str">
        <f aca="false">B2128&amp;"|"&amp;C2128&amp;"|"&amp;D2128&amp;"|"&amp;E2128&amp;"|"&amp;F2128&amp;"|"&amp;G2128&amp;"|"&amp;H2128&amp;"|"&amp;I2128&amp;"|"&amp;J2128&amp;"|"&amp;K2128&amp;"|"&amp;L2128&amp;"|"&amp;M2128&amp;"|"&amp;N2128&amp;"|"&amp;O2128&amp;"|"&amp;P2128&amp;"|"&amp;Q2128&amp;"|"&amp;R2128&amp;"|"&amp;S2128&amp;"|"&amp;T2128&amp;"|"&amp;U2128&amp;"|"&amp;V2128&amp;"|"&amp;W2128&amp;"|"&amp;X2128&amp;"|"&amp;Y2128&amp;"|"&amp;Z2128&amp;"|"&amp;AA2128&amp;"|"&amp;AB2128&amp;"|"&amp;AC2128&amp;"|"&amp;AD2128&amp;"|"&amp;AE2128&amp;"|"&amp;AF2128&amp;"|"&amp;AG2128</f>
        <v>City Hotel|1|161|2017|June|25|23|2|3|2|0|0|BB|GBR|Online TA|TA/TO|0|0|0|D|D|0|No Deposit|9||0|Transient|127.8|0|1|Canceled|42759</v>
      </c>
      <c r="AI2128" s="0" t="str">
        <f aca="false">IF(COUNTIF($AH$4:$AH$2603,AH2128)&gt;1,"Duplicate","Unique")</f>
        <v>Unique</v>
      </c>
      <c r="AJ2128" s="0" t="str">
        <f aca="false">IF(COUNTBLANK(B2128:AG2128)&gt;0,"Missing ("&amp;COUNTBLANK(B2128:AG2128)&amp;")","Complete")</f>
        <v>Missing (1)</v>
      </c>
    </row>
    <row r="2129" customFormat="false" ht="15" hidden="false" customHeight="false" outlineLevel="0" collapsed="false">
      <c r="A2129" s="14" t="n">
        <v>2126</v>
      </c>
      <c r="B2129" s="14" t="s">
        <v>80</v>
      </c>
      <c r="C2129" s="14" t="n">
        <v>0</v>
      </c>
      <c r="D2129" s="14" t="n">
        <v>8</v>
      </c>
      <c r="E2129" s="14" t="n">
        <v>2017</v>
      </c>
      <c r="F2129" s="14" t="s">
        <v>126</v>
      </c>
      <c r="G2129" s="14" t="n">
        <v>4</v>
      </c>
      <c r="H2129" s="14" t="n">
        <v>26</v>
      </c>
      <c r="I2129" s="14" t="n">
        <v>1</v>
      </c>
      <c r="J2129" s="14" t="n">
        <v>3</v>
      </c>
      <c r="K2129" s="14" t="n">
        <v>2</v>
      </c>
      <c r="L2129" s="14" t="n">
        <v>0</v>
      </c>
      <c r="M2129" s="14" t="n">
        <v>0</v>
      </c>
      <c r="N2129" s="14" t="s">
        <v>82</v>
      </c>
      <c r="O2129" s="14" t="s">
        <v>158</v>
      </c>
      <c r="P2129" s="14" t="s">
        <v>93</v>
      </c>
      <c r="Q2129" s="14" t="s">
        <v>94</v>
      </c>
      <c r="R2129" s="14" t="n">
        <v>0</v>
      </c>
      <c r="S2129" s="14" t="n">
        <v>0</v>
      </c>
      <c r="T2129" s="14" t="n">
        <v>0</v>
      </c>
      <c r="U2129" s="14" t="s">
        <v>109</v>
      </c>
      <c r="V2129" s="14" t="s">
        <v>109</v>
      </c>
      <c r="W2129" s="14" t="n">
        <v>0</v>
      </c>
      <c r="X2129" s="14" t="s">
        <v>86</v>
      </c>
      <c r="Y2129" s="14" t="n">
        <v>240</v>
      </c>
      <c r="Z2129" s="14"/>
      <c r="AA2129" s="14" t="n">
        <v>0</v>
      </c>
      <c r="AB2129" s="14" t="s">
        <v>101</v>
      </c>
      <c r="AC2129" s="14" t="n">
        <v>58</v>
      </c>
      <c r="AD2129" s="14" t="n">
        <v>0</v>
      </c>
      <c r="AE2129" s="14" t="n">
        <v>0</v>
      </c>
      <c r="AF2129" s="14" t="s">
        <v>88</v>
      </c>
      <c r="AG2129" s="15" t="n">
        <v>42765</v>
      </c>
      <c r="AH2129" s="14" t="str">
        <f aca="false">B2129&amp;"|"&amp;C2129&amp;"|"&amp;D2129&amp;"|"&amp;E2129&amp;"|"&amp;F2129&amp;"|"&amp;G2129&amp;"|"&amp;H2129&amp;"|"&amp;I2129&amp;"|"&amp;J2129&amp;"|"&amp;K2129&amp;"|"&amp;L2129&amp;"|"&amp;M2129&amp;"|"&amp;N2129&amp;"|"&amp;O2129&amp;"|"&amp;P2129&amp;"|"&amp;Q2129&amp;"|"&amp;R2129&amp;"|"&amp;S2129&amp;"|"&amp;T2129&amp;"|"&amp;U2129&amp;"|"&amp;V2129&amp;"|"&amp;W2129&amp;"|"&amp;X2129&amp;"|"&amp;Y2129&amp;"|"&amp;Z2129&amp;"|"&amp;AA2129&amp;"|"&amp;AB2129&amp;"|"&amp;AC2129&amp;"|"&amp;AD2129&amp;"|"&amp;AE2129&amp;"|"&amp;AF2129&amp;"|"&amp;AG2129</f>
        <v>Resort Hotel|0|8|2017|January|4|26|1|3|2|0|0|BB|ITA|Online TA|TA/TO|0|0|0|D|D|0|No Deposit|240||0|Transient-Party|58|0|0|Check-Out|42765</v>
      </c>
      <c r="AI2129" s="14" t="str">
        <f aca="false">IF(COUNTIF($AH$4:$AH$2603,AH2129)&gt;1,"Duplicate","Unique")</f>
        <v>Unique</v>
      </c>
      <c r="AJ2129" s="14" t="str">
        <f aca="false">IF(COUNTBLANK(B2129:AG2129)&gt;0,"Missing ("&amp;COUNTBLANK(B2129:AG2129)&amp;")","Complete")</f>
        <v>Missing (1)</v>
      </c>
    </row>
    <row r="2130" customFormat="false" ht="15" hidden="false" customHeight="false" outlineLevel="0" collapsed="false">
      <c r="A2130" s="0" t="n">
        <v>2127</v>
      </c>
      <c r="B2130" s="0" t="s">
        <v>80</v>
      </c>
      <c r="C2130" s="0" t="n">
        <v>0</v>
      </c>
      <c r="D2130" s="0" t="n">
        <v>30</v>
      </c>
      <c r="E2130" s="0" t="n">
        <v>2016</v>
      </c>
      <c r="F2130" s="0" t="s">
        <v>103</v>
      </c>
      <c r="G2130" s="0" t="n">
        <v>11</v>
      </c>
      <c r="H2130" s="0" t="n">
        <v>11</v>
      </c>
      <c r="I2130" s="0" t="n">
        <v>0</v>
      </c>
      <c r="J2130" s="0" t="n">
        <v>2</v>
      </c>
      <c r="K2130" s="0" t="n">
        <v>1</v>
      </c>
      <c r="L2130" s="0" t="n">
        <v>0</v>
      </c>
      <c r="M2130" s="0" t="n">
        <v>0</v>
      </c>
      <c r="N2130" s="0" t="s">
        <v>82</v>
      </c>
      <c r="O2130" s="0" t="s">
        <v>92</v>
      </c>
      <c r="P2130" s="0" t="s">
        <v>99</v>
      </c>
      <c r="Q2130" s="0" t="s">
        <v>94</v>
      </c>
      <c r="R2130" s="0" t="n">
        <v>0</v>
      </c>
      <c r="S2130" s="0" t="n">
        <v>0</v>
      </c>
      <c r="T2130" s="0" t="n">
        <v>0</v>
      </c>
      <c r="U2130" s="0" t="s">
        <v>95</v>
      </c>
      <c r="V2130" s="0" t="s">
        <v>95</v>
      </c>
      <c r="W2130" s="0" t="n">
        <v>1</v>
      </c>
      <c r="X2130" s="0" t="s">
        <v>86</v>
      </c>
      <c r="Y2130" s="0" t="n">
        <v>375</v>
      </c>
      <c r="AA2130" s="0" t="n">
        <v>0</v>
      </c>
      <c r="AB2130" s="0" t="s">
        <v>101</v>
      </c>
      <c r="AC2130" s="0" t="n">
        <v>25</v>
      </c>
      <c r="AD2130" s="0" t="n">
        <v>0</v>
      </c>
      <c r="AE2130" s="0" t="n">
        <v>0</v>
      </c>
      <c r="AF2130" s="0" t="s">
        <v>88</v>
      </c>
      <c r="AG2130" s="13" t="n">
        <v>42442</v>
      </c>
      <c r="AH2130" s="0" t="str">
        <f aca="false">B2130&amp;"|"&amp;C2130&amp;"|"&amp;D2130&amp;"|"&amp;E2130&amp;"|"&amp;F2130&amp;"|"&amp;G2130&amp;"|"&amp;H2130&amp;"|"&amp;I2130&amp;"|"&amp;J2130&amp;"|"&amp;K2130&amp;"|"&amp;L2130&amp;"|"&amp;M2130&amp;"|"&amp;N2130&amp;"|"&amp;O2130&amp;"|"&amp;P2130&amp;"|"&amp;Q2130&amp;"|"&amp;R2130&amp;"|"&amp;S2130&amp;"|"&amp;T2130&amp;"|"&amp;U2130&amp;"|"&amp;V2130&amp;"|"&amp;W2130&amp;"|"&amp;X2130&amp;"|"&amp;Y2130&amp;"|"&amp;Z2130&amp;"|"&amp;AA2130&amp;"|"&amp;AB2130&amp;"|"&amp;AC2130&amp;"|"&amp;AD2130&amp;"|"&amp;AE2130&amp;"|"&amp;AF2130&amp;"|"&amp;AG2130</f>
        <v>Resort Hotel|0|30|2016|March|11|11|0|2|1|0|0|BB|PRT|Offline TA/TO|TA/TO|0|0|0|A|A|1|No Deposit|375||0|Transient-Party|25|0|0|Check-Out|42442</v>
      </c>
      <c r="AI2130" s="0" t="str">
        <f aca="false">IF(COUNTIF($AH$4:$AH$2603,AH2130)&gt;1,"Duplicate","Unique")</f>
        <v>Unique</v>
      </c>
      <c r="AJ2130" s="0" t="str">
        <f aca="false">IF(COUNTBLANK(B2130:AG2130)&gt;0,"Missing ("&amp;COUNTBLANK(B2130:AG2130)&amp;")","Complete")</f>
        <v>Missing (1)</v>
      </c>
    </row>
    <row r="2131" customFormat="false" ht="15" hidden="false" customHeight="false" outlineLevel="0" collapsed="false">
      <c r="A2131" s="14" t="n">
        <v>2128</v>
      </c>
      <c r="B2131" s="14" t="s">
        <v>90</v>
      </c>
      <c r="C2131" s="14" t="n">
        <v>0</v>
      </c>
      <c r="D2131" s="14" t="n">
        <v>41</v>
      </c>
      <c r="E2131" s="14" t="n">
        <v>2016</v>
      </c>
      <c r="F2131" s="14" t="s">
        <v>81</v>
      </c>
      <c r="G2131" s="14" t="n">
        <v>53</v>
      </c>
      <c r="H2131" s="14" t="n">
        <v>27</v>
      </c>
      <c r="I2131" s="14" t="n">
        <v>2</v>
      </c>
      <c r="J2131" s="14" t="n">
        <v>5</v>
      </c>
      <c r="K2131" s="14" t="n">
        <v>2</v>
      </c>
      <c r="L2131" s="14" t="n">
        <v>0</v>
      </c>
      <c r="M2131" s="14" t="n">
        <v>0</v>
      </c>
      <c r="N2131" s="14" t="s">
        <v>82</v>
      </c>
      <c r="O2131" s="14" t="s">
        <v>98</v>
      </c>
      <c r="P2131" s="14" t="s">
        <v>99</v>
      </c>
      <c r="Q2131" s="14" t="s">
        <v>94</v>
      </c>
      <c r="R2131" s="14" t="n">
        <v>0</v>
      </c>
      <c r="S2131" s="14" t="n">
        <v>0</v>
      </c>
      <c r="T2131" s="14" t="n">
        <v>0</v>
      </c>
      <c r="U2131" s="14" t="s">
        <v>95</v>
      </c>
      <c r="V2131" s="14" t="s">
        <v>95</v>
      </c>
      <c r="W2131" s="14" t="n">
        <v>0</v>
      </c>
      <c r="X2131" s="14" t="s">
        <v>86</v>
      </c>
      <c r="Y2131" s="14" t="n">
        <v>220</v>
      </c>
      <c r="Z2131" s="14"/>
      <c r="AA2131" s="14" t="n">
        <v>0</v>
      </c>
      <c r="AB2131" s="14" t="s">
        <v>101</v>
      </c>
      <c r="AC2131" s="14" t="n">
        <v>69.29</v>
      </c>
      <c r="AD2131" s="14" t="n">
        <v>0</v>
      </c>
      <c r="AE2131" s="14" t="n">
        <v>1</v>
      </c>
      <c r="AF2131" s="14" t="s">
        <v>88</v>
      </c>
      <c r="AG2131" s="15" t="n">
        <v>42738</v>
      </c>
      <c r="AH2131" s="14" t="str">
        <f aca="false">B2131&amp;"|"&amp;C2131&amp;"|"&amp;D2131&amp;"|"&amp;E2131&amp;"|"&amp;F2131&amp;"|"&amp;G2131&amp;"|"&amp;H2131&amp;"|"&amp;I2131&amp;"|"&amp;J2131&amp;"|"&amp;K2131&amp;"|"&amp;L2131&amp;"|"&amp;M2131&amp;"|"&amp;N2131&amp;"|"&amp;O2131&amp;"|"&amp;P2131&amp;"|"&amp;Q2131&amp;"|"&amp;R2131&amp;"|"&amp;S2131&amp;"|"&amp;T2131&amp;"|"&amp;U2131&amp;"|"&amp;V2131&amp;"|"&amp;W2131&amp;"|"&amp;X2131&amp;"|"&amp;Y2131&amp;"|"&amp;Z2131&amp;"|"&amp;AA2131&amp;"|"&amp;AB2131&amp;"|"&amp;AC2131&amp;"|"&amp;AD2131&amp;"|"&amp;AE2131&amp;"|"&amp;AF2131&amp;"|"&amp;AG2131</f>
        <v>City Hotel|0|41|2016|December|53|27|2|5|2|0|0|BB|BRA|Offline TA/TO|TA/TO|0|0|0|A|A|0|No Deposit|220||0|Transient-Party|69.29|0|1|Check-Out|42738</v>
      </c>
      <c r="AI2131" s="14" t="str">
        <f aca="false">IF(COUNTIF($AH$4:$AH$2603,AH2131)&gt;1,"Duplicate","Unique")</f>
        <v>Unique</v>
      </c>
      <c r="AJ2131" s="14" t="str">
        <f aca="false">IF(COUNTBLANK(B2131:AG2131)&gt;0,"Missing ("&amp;COUNTBLANK(B2131:AG2131)&amp;")","Complete")</f>
        <v>Missing (1)</v>
      </c>
    </row>
    <row r="2132" customFormat="false" ht="15" hidden="false" customHeight="false" outlineLevel="0" collapsed="false">
      <c r="A2132" s="0" t="n">
        <v>2129</v>
      </c>
      <c r="B2132" s="0" t="s">
        <v>90</v>
      </c>
      <c r="C2132" s="0" t="n">
        <v>0</v>
      </c>
      <c r="D2132" s="0" t="n">
        <v>216</v>
      </c>
      <c r="E2132" s="0" t="n">
        <v>2016</v>
      </c>
      <c r="F2132" s="0" t="s">
        <v>119</v>
      </c>
      <c r="G2132" s="0" t="n">
        <v>36</v>
      </c>
      <c r="H2132" s="0" t="n">
        <v>30</v>
      </c>
      <c r="I2132" s="0" t="n">
        <v>0</v>
      </c>
      <c r="J2132" s="0" t="n">
        <v>2</v>
      </c>
      <c r="K2132" s="0" t="n">
        <v>2</v>
      </c>
      <c r="L2132" s="0" t="n">
        <v>0</v>
      </c>
      <c r="M2132" s="0" t="n">
        <v>0</v>
      </c>
      <c r="N2132" s="0" t="s">
        <v>82</v>
      </c>
      <c r="O2132" s="0" t="s">
        <v>83</v>
      </c>
      <c r="P2132" s="0" t="s">
        <v>99</v>
      </c>
      <c r="Q2132" s="0" t="s">
        <v>94</v>
      </c>
      <c r="R2132" s="0" t="n">
        <v>0</v>
      </c>
      <c r="S2132" s="0" t="n">
        <v>0</v>
      </c>
      <c r="T2132" s="0" t="n">
        <v>0</v>
      </c>
      <c r="U2132" s="0" t="s">
        <v>95</v>
      </c>
      <c r="V2132" s="0" t="s">
        <v>95</v>
      </c>
      <c r="W2132" s="0" t="n">
        <v>0</v>
      </c>
      <c r="X2132" s="0" t="s">
        <v>86</v>
      </c>
      <c r="Y2132" s="0" t="n">
        <v>22</v>
      </c>
      <c r="AA2132" s="0" t="n">
        <v>0</v>
      </c>
      <c r="AB2132" s="0" t="s">
        <v>87</v>
      </c>
      <c r="AC2132" s="0" t="n">
        <v>80.75</v>
      </c>
      <c r="AD2132" s="0" t="n">
        <v>0</v>
      </c>
      <c r="AE2132" s="0" t="n">
        <v>0</v>
      </c>
      <c r="AF2132" s="0" t="s">
        <v>88</v>
      </c>
      <c r="AG2132" s="13" t="n">
        <v>42614</v>
      </c>
      <c r="AH2132" s="0" t="str">
        <f aca="false">B2132&amp;"|"&amp;C2132&amp;"|"&amp;D2132&amp;"|"&amp;E2132&amp;"|"&amp;F2132&amp;"|"&amp;G2132&amp;"|"&amp;H2132&amp;"|"&amp;I2132&amp;"|"&amp;J2132&amp;"|"&amp;K2132&amp;"|"&amp;L2132&amp;"|"&amp;M2132&amp;"|"&amp;N2132&amp;"|"&amp;O2132&amp;"|"&amp;P2132&amp;"|"&amp;Q2132&amp;"|"&amp;R2132&amp;"|"&amp;S2132&amp;"|"&amp;T2132&amp;"|"&amp;U2132&amp;"|"&amp;V2132&amp;"|"&amp;W2132&amp;"|"&amp;X2132&amp;"|"&amp;Y2132&amp;"|"&amp;Z2132&amp;"|"&amp;AA2132&amp;"|"&amp;AB2132&amp;"|"&amp;AC2132&amp;"|"&amp;AD2132&amp;"|"&amp;AE2132&amp;"|"&amp;AF2132&amp;"|"&amp;AG2132</f>
        <v>City Hotel|0|216|2016|August|36|30|0|2|2|0|0|BB|GBR|Offline TA/TO|TA/TO|0|0|0|A|A|0|No Deposit|22||0|Transient|80.75|0|0|Check-Out|42614</v>
      </c>
      <c r="AI2132" s="0" t="str">
        <f aca="false">IF(COUNTIF($AH$4:$AH$2603,AH2132)&gt;1,"Duplicate","Unique")</f>
        <v>Unique</v>
      </c>
      <c r="AJ2132" s="0" t="str">
        <f aca="false">IF(COUNTBLANK(B2132:AG2132)&gt;0,"Missing ("&amp;COUNTBLANK(B2132:AG2132)&amp;")","Complete")</f>
        <v>Missing (1)</v>
      </c>
    </row>
    <row r="2133" customFormat="false" ht="15" hidden="false" customHeight="false" outlineLevel="0" collapsed="false">
      <c r="A2133" s="14" t="n">
        <v>2130</v>
      </c>
      <c r="B2133" s="14" t="s">
        <v>90</v>
      </c>
      <c r="C2133" s="14" t="n">
        <v>0</v>
      </c>
      <c r="D2133" s="14" t="n">
        <v>1</v>
      </c>
      <c r="E2133" s="14" t="n">
        <v>2015</v>
      </c>
      <c r="F2133" s="14" t="s">
        <v>114</v>
      </c>
      <c r="G2133" s="14" t="n">
        <v>36</v>
      </c>
      <c r="H2133" s="14" t="n">
        <v>3</v>
      </c>
      <c r="I2133" s="14" t="n">
        <v>0</v>
      </c>
      <c r="J2133" s="14" t="n">
        <v>3</v>
      </c>
      <c r="K2133" s="14" t="n">
        <v>2</v>
      </c>
      <c r="L2133" s="14" t="n">
        <v>0</v>
      </c>
      <c r="M2133" s="14" t="n">
        <v>0</v>
      </c>
      <c r="N2133" s="14" t="s">
        <v>82</v>
      </c>
      <c r="O2133" s="14" t="s">
        <v>115</v>
      </c>
      <c r="P2133" s="14" t="s">
        <v>93</v>
      </c>
      <c r="Q2133" s="14" t="s">
        <v>94</v>
      </c>
      <c r="R2133" s="14" t="n">
        <v>0</v>
      </c>
      <c r="S2133" s="14" t="n">
        <v>0</v>
      </c>
      <c r="T2133" s="14" t="n">
        <v>0</v>
      </c>
      <c r="U2133" s="14" t="s">
        <v>95</v>
      </c>
      <c r="V2133" s="14" t="s">
        <v>95</v>
      </c>
      <c r="W2133" s="14" t="n">
        <v>0</v>
      </c>
      <c r="X2133" s="14" t="s">
        <v>86</v>
      </c>
      <c r="Y2133" s="14" t="n">
        <v>9</v>
      </c>
      <c r="Z2133" s="14"/>
      <c r="AA2133" s="14" t="n">
        <v>0</v>
      </c>
      <c r="AB2133" s="14" t="s">
        <v>125</v>
      </c>
      <c r="AC2133" s="14" t="n">
        <v>130.33</v>
      </c>
      <c r="AD2133" s="14" t="n">
        <v>0</v>
      </c>
      <c r="AE2133" s="14" t="n">
        <v>0</v>
      </c>
      <c r="AF2133" s="14" t="s">
        <v>88</v>
      </c>
      <c r="AG2133" s="15" t="n">
        <v>42253</v>
      </c>
      <c r="AH2133" s="14" t="str">
        <f aca="false">B2133&amp;"|"&amp;C2133&amp;"|"&amp;D2133&amp;"|"&amp;E2133&amp;"|"&amp;F2133&amp;"|"&amp;G2133&amp;"|"&amp;H2133&amp;"|"&amp;I2133&amp;"|"&amp;J2133&amp;"|"&amp;K2133&amp;"|"&amp;L2133&amp;"|"&amp;M2133&amp;"|"&amp;N2133&amp;"|"&amp;O2133&amp;"|"&amp;P2133&amp;"|"&amp;Q2133&amp;"|"&amp;R2133&amp;"|"&amp;S2133&amp;"|"&amp;T2133&amp;"|"&amp;U2133&amp;"|"&amp;V2133&amp;"|"&amp;W2133&amp;"|"&amp;X2133&amp;"|"&amp;Y2133&amp;"|"&amp;Z2133&amp;"|"&amp;AA2133&amp;"|"&amp;AB2133&amp;"|"&amp;AC2133&amp;"|"&amp;AD2133&amp;"|"&amp;AE2133&amp;"|"&amp;AF2133&amp;"|"&amp;AG2133</f>
        <v>City Hotel|0|1|2015|September|36|3|0|3|2|0|0|BB|ESP|Online TA|TA/TO|0|0|0|A|A|0|No Deposit|9||0|Contract|130.33|0|0|Check-Out|42253</v>
      </c>
      <c r="AI2133" s="14" t="str">
        <f aca="false">IF(COUNTIF($AH$4:$AH$2603,AH2133)&gt;1,"Duplicate","Unique")</f>
        <v>Unique</v>
      </c>
      <c r="AJ2133" s="14" t="str">
        <f aca="false">IF(COUNTBLANK(B2133:AG2133)&gt;0,"Missing ("&amp;COUNTBLANK(B2133:AG2133)&amp;")","Complete")</f>
        <v>Missing (1)</v>
      </c>
    </row>
    <row r="2134" customFormat="false" ht="15" hidden="false" customHeight="false" outlineLevel="0" collapsed="false">
      <c r="A2134" s="0" t="n">
        <v>2131</v>
      </c>
      <c r="B2134" s="0" t="s">
        <v>80</v>
      </c>
      <c r="C2134" s="0" t="n">
        <v>0</v>
      </c>
      <c r="D2134" s="0" t="n">
        <v>29</v>
      </c>
      <c r="E2134" s="0" t="n">
        <v>2017</v>
      </c>
      <c r="F2134" s="0" t="s">
        <v>118</v>
      </c>
      <c r="G2134" s="0" t="n">
        <v>8</v>
      </c>
      <c r="H2134" s="0" t="n">
        <v>19</v>
      </c>
      <c r="I2134" s="0" t="n">
        <v>2</v>
      </c>
      <c r="J2134" s="0" t="n">
        <v>5</v>
      </c>
      <c r="K2134" s="0" t="n">
        <v>2</v>
      </c>
      <c r="L2134" s="0" t="n">
        <v>0</v>
      </c>
      <c r="M2134" s="0" t="n">
        <v>0</v>
      </c>
      <c r="N2134" s="0" t="s">
        <v>82</v>
      </c>
      <c r="O2134" s="0" t="s">
        <v>147</v>
      </c>
      <c r="P2134" s="0" t="s">
        <v>99</v>
      </c>
      <c r="Q2134" s="0" t="s">
        <v>94</v>
      </c>
      <c r="R2134" s="0" t="n">
        <v>0</v>
      </c>
      <c r="S2134" s="0" t="n">
        <v>0</v>
      </c>
      <c r="T2134" s="0" t="n">
        <v>0</v>
      </c>
      <c r="U2134" s="0" t="s">
        <v>124</v>
      </c>
      <c r="V2134" s="0" t="s">
        <v>124</v>
      </c>
      <c r="W2134" s="0" t="n">
        <v>0</v>
      </c>
      <c r="X2134" s="0" t="s">
        <v>86</v>
      </c>
      <c r="Y2134" s="0" t="n">
        <v>171</v>
      </c>
      <c r="AA2134" s="0" t="n">
        <v>0</v>
      </c>
      <c r="AB2134" s="0" t="s">
        <v>87</v>
      </c>
      <c r="AC2134" s="0" t="n">
        <v>51.71</v>
      </c>
      <c r="AD2134" s="0" t="n">
        <v>0</v>
      </c>
      <c r="AE2134" s="0" t="n">
        <v>0</v>
      </c>
      <c r="AF2134" s="0" t="s">
        <v>88</v>
      </c>
      <c r="AG2134" s="13" t="n">
        <v>42792</v>
      </c>
      <c r="AH2134" s="0" t="str">
        <f aca="false">B2134&amp;"|"&amp;C2134&amp;"|"&amp;D2134&amp;"|"&amp;E2134&amp;"|"&amp;F2134&amp;"|"&amp;G2134&amp;"|"&amp;H2134&amp;"|"&amp;I2134&amp;"|"&amp;J2134&amp;"|"&amp;K2134&amp;"|"&amp;L2134&amp;"|"&amp;M2134&amp;"|"&amp;N2134&amp;"|"&amp;O2134&amp;"|"&amp;P2134&amp;"|"&amp;Q2134&amp;"|"&amp;R2134&amp;"|"&amp;S2134&amp;"|"&amp;T2134&amp;"|"&amp;U2134&amp;"|"&amp;V2134&amp;"|"&amp;W2134&amp;"|"&amp;X2134&amp;"|"&amp;Y2134&amp;"|"&amp;Z2134&amp;"|"&amp;AA2134&amp;"|"&amp;AB2134&amp;"|"&amp;AC2134&amp;"|"&amp;AD2134&amp;"|"&amp;AE2134&amp;"|"&amp;AF2134&amp;"|"&amp;AG2134</f>
        <v>Resort Hotel|0|29|2017|February|8|19|2|5|2|0|0|BB|IRL|Offline TA/TO|TA/TO|0|0|0|E|E|0|No Deposit|171||0|Transient|51.71|0|0|Check-Out|42792</v>
      </c>
      <c r="AI2134" s="0" t="str">
        <f aca="false">IF(COUNTIF($AH$4:$AH$2603,AH2134)&gt;1,"Duplicate","Unique")</f>
        <v>Unique</v>
      </c>
      <c r="AJ2134" s="0" t="str">
        <f aca="false">IF(COUNTBLANK(B2134:AG2134)&gt;0,"Missing ("&amp;COUNTBLANK(B2134:AG2134)&amp;")","Complete")</f>
        <v>Missing (1)</v>
      </c>
    </row>
    <row r="2135" customFormat="false" ht="15" hidden="false" customHeight="false" outlineLevel="0" collapsed="false">
      <c r="A2135" s="14" t="n">
        <v>2132</v>
      </c>
      <c r="B2135" s="14" t="s">
        <v>80</v>
      </c>
      <c r="C2135" s="14" t="n">
        <v>1</v>
      </c>
      <c r="D2135" s="14" t="n">
        <v>20</v>
      </c>
      <c r="E2135" s="14" t="n">
        <v>2016</v>
      </c>
      <c r="F2135" s="14" t="s">
        <v>135</v>
      </c>
      <c r="G2135" s="14" t="n">
        <v>27</v>
      </c>
      <c r="H2135" s="14" t="n">
        <v>30</v>
      </c>
      <c r="I2135" s="14" t="n">
        <v>0</v>
      </c>
      <c r="J2135" s="14" t="n">
        <v>3</v>
      </c>
      <c r="K2135" s="14" t="n">
        <v>2</v>
      </c>
      <c r="L2135" s="14" t="n">
        <v>0</v>
      </c>
      <c r="M2135" s="14" t="n">
        <v>0</v>
      </c>
      <c r="N2135" s="14" t="s">
        <v>82</v>
      </c>
      <c r="O2135" s="14" t="s">
        <v>92</v>
      </c>
      <c r="P2135" s="14" t="s">
        <v>93</v>
      </c>
      <c r="Q2135" s="14" t="s">
        <v>94</v>
      </c>
      <c r="R2135" s="14" t="n">
        <v>0</v>
      </c>
      <c r="S2135" s="14" t="n">
        <v>0</v>
      </c>
      <c r="T2135" s="14" t="n">
        <v>0</v>
      </c>
      <c r="U2135" s="14" t="s">
        <v>95</v>
      </c>
      <c r="V2135" s="14" t="s">
        <v>95</v>
      </c>
      <c r="W2135" s="14" t="n">
        <v>0</v>
      </c>
      <c r="X2135" s="14" t="s">
        <v>86</v>
      </c>
      <c r="Y2135" s="14" t="n">
        <v>240</v>
      </c>
      <c r="Z2135" s="14"/>
      <c r="AA2135" s="14" t="n">
        <v>0</v>
      </c>
      <c r="AB2135" s="14" t="s">
        <v>87</v>
      </c>
      <c r="AC2135" s="14" t="n">
        <v>129</v>
      </c>
      <c r="AD2135" s="14" t="n">
        <v>0</v>
      </c>
      <c r="AE2135" s="14" t="n">
        <v>0</v>
      </c>
      <c r="AF2135" s="14" t="s">
        <v>96</v>
      </c>
      <c r="AG2135" s="15" t="n">
        <v>42531</v>
      </c>
      <c r="AH2135" s="14" t="str">
        <f aca="false">B2135&amp;"|"&amp;C2135&amp;"|"&amp;D2135&amp;"|"&amp;E2135&amp;"|"&amp;F2135&amp;"|"&amp;G2135&amp;"|"&amp;H2135&amp;"|"&amp;I2135&amp;"|"&amp;J2135&amp;"|"&amp;K2135&amp;"|"&amp;L2135&amp;"|"&amp;M2135&amp;"|"&amp;N2135&amp;"|"&amp;O2135&amp;"|"&amp;P2135&amp;"|"&amp;Q2135&amp;"|"&amp;R2135&amp;"|"&amp;S2135&amp;"|"&amp;T2135&amp;"|"&amp;U2135&amp;"|"&amp;V2135&amp;"|"&amp;W2135&amp;"|"&amp;X2135&amp;"|"&amp;Y2135&amp;"|"&amp;Z2135&amp;"|"&amp;AA2135&amp;"|"&amp;AB2135&amp;"|"&amp;AC2135&amp;"|"&amp;AD2135&amp;"|"&amp;AE2135&amp;"|"&amp;AF2135&amp;"|"&amp;AG2135</f>
        <v>Resort Hotel|1|20|2016|June|27|30|0|3|2|0|0|BB|PRT|Online TA|TA/TO|0|0|0|A|A|0|No Deposit|240||0|Transient|129|0|0|Canceled|42531</v>
      </c>
      <c r="AI2135" s="14" t="str">
        <f aca="false">IF(COUNTIF($AH$4:$AH$2603,AH2135)&gt;1,"Duplicate","Unique")</f>
        <v>Unique</v>
      </c>
      <c r="AJ2135" s="14" t="str">
        <f aca="false">IF(COUNTBLANK(B2135:AG2135)&gt;0,"Missing ("&amp;COUNTBLANK(B2135:AG2135)&amp;")","Complete")</f>
        <v>Missing (1)</v>
      </c>
    </row>
    <row r="2136" customFormat="false" ht="15" hidden="false" customHeight="false" outlineLevel="0" collapsed="false">
      <c r="A2136" s="0" t="n">
        <v>2133</v>
      </c>
      <c r="B2136" s="0" t="s">
        <v>90</v>
      </c>
      <c r="C2136" s="0" t="n">
        <v>0</v>
      </c>
      <c r="D2136" s="0" t="n">
        <v>43</v>
      </c>
      <c r="E2136" s="0" t="n">
        <v>2017</v>
      </c>
      <c r="F2136" s="0" t="s">
        <v>126</v>
      </c>
      <c r="G2136" s="0" t="n">
        <v>4</v>
      </c>
      <c r="H2136" s="0" t="n">
        <v>24</v>
      </c>
      <c r="I2136" s="0" t="n">
        <v>0</v>
      </c>
      <c r="J2136" s="0" t="n">
        <v>1</v>
      </c>
      <c r="K2136" s="0" t="n">
        <v>1</v>
      </c>
      <c r="L2136" s="0" t="n">
        <v>0</v>
      </c>
      <c r="M2136" s="0" t="n">
        <v>0</v>
      </c>
      <c r="N2136" s="0" t="s">
        <v>82</v>
      </c>
      <c r="O2136" s="0" t="s">
        <v>115</v>
      </c>
      <c r="P2136" s="0" t="s">
        <v>93</v>
      </c>
      <c r="Q2136" s="0" t="s">
        <v>166</v>
      </c>
      <c r="R2136" s="0" t="n">
        <v>0</v>
      </c>
      <c r="S2136" s="0" t="n">
        <v>0</v>
      </c>
      <c r="T2136" s="0" t="n">
        <v>0</v>
      </c>
      <c r="U2136" s="0" t="s">
        <v>95</v>
      </c>
      <c r="V2136" s="0" t="s">
        <v>95</v>
      </c>
      <c r="W2136" s="0" t="n">
        <v>0</v>
      </c>
      <c r="X2136" s="0" t="s">
        <v>86</v>
      </c>
      <c r="Y2136" s="0" t="n">
        <v>195</v>
      </c>
      <c r="AA2136" s="0" t="n">
        <v>0</v>
      </c>
      <c r="AB2136" s="0" t="s">
        <v>87</v>
      </c>
      <c r="AC2136" s="0" t="n">
        <v>96</v>
      </c>
      <c r="AD2136" s="0" t="n">
        <v>0</v>
      </c>
      <c r="AE2136" s="0" t="n">
        <v>0</v>
      </c>
      <c r="AF2136" s="0" t="s">
        <v>88</v>
      </c>
      <c r="AG2136" s="13" t="n">
        <v>42760</v>
      </c>
      <c r="AH2136" s="0" t="str">
        <f aca="false">B2136&amp;"|"&amp;C2136&amp;"|"&amp;D2136&amp;"|"&amp;E2136&amp;"|"&amp;F2136&amp;"|"&amp;G2136&amp;"|"&amp;H2136&amp;"|"&amp;I2136&amp;"|"&amp;J2136&amp;"|"&amp;K2136&amp;"|"&amp;L2136&amp;"|"&amp;M2136&amp;"|"&amp;N2136&amp;"|"&amp;O2136&amp;"|"&amp;P2136&amp;"|"&amp;Q2136&amp;"|"&amp;R2136&amp;"|"&amp;S2136&amp;"|"&amp;T2136&amp;"|"&amp;U2136&amp;"|"&amp;V2136&amp;"|"&amp;W2136&amp;"|"&amp;X2136&amp;"|"&amp;Y2136&amp;"|"&amp;Z2136&amp;"|"&amp;AA2136&amp;"|"&amp;AB2136&amp;"|"&amp;AC2136&amp;"|"&amp;AD2136&amp;"|"&amp;AE2136&amp;"|"&amp;AF2136&amp;"|"&amp;AG2136</f>
        <v>City Hotel|0|43|2017|January|4|24|0|1|1|0|0|BB|ESP|Online TA|GDS|0|0|0|A|A|0|No Deposit|195||0|Transient|96|0|0|Check-Out|42760</v>
      </c>
      <c r="AI2136" s="0" t="str">
        <f aca="false">IF(COUNTIF($AH$4:$AH$2603,AH2136)&gt;1,"Duplicate","Unique")</f>
        <v>Unique</v>
      </c>
      <c r="AJ2136" s="0" t="str">
        <f aca="false">IF(COUNTBLANK(B2136:AG2136)&gt;0,"Missing ("&amp;COUNTBLANK(B2136:AG2136)&amp;")","Complete")</f>
        <v>Missing (1)</v>
      </c>
    </row>
    <row r="2137" customFormat="false" ht="15" hidden="false" customHeight="false" outlineLevel="0" collapsed="false">
      <c r="A2137" s="14" t="n">
        <v>2134</v>
      </c>
      <c r="B2137" s="14" t="s">
        <v>80</v>
      </c>
      <c r="C2137" s="14" t="n">
        <v>1</v>
      </c>
      <c r="D2137" s="14" t="n">
        <v>59</v>
      </c>
      <c r="E2137" s="14" t="n">
        <v>2017</v>
      </c>
      <c r="F2137" s="14" t="s">
        <v>91</v>
      </c>
      <c r="G2137" s="14" t="n">
        <v>27</v>
      </c>
      <c r="H2137" s="14" t="n">
        <v>8</v>
      </c>
      <c r="I2137" s="14" t="n">
        <v>2</v>
      </c>
      <c r="J2137" s="14" t="n">
        <v>5</v>
      </c>
      <c r="K2137" s="14" t="n">
        <v>2</v>
      </c>
      <c r="L2137" s="14" t="n">
        <v>0</v>
      </c>
      <c r="M2137" s="14" t="n">
        <v>0</v>
      </c>
      <c r="N2137" s="14" t="s">
        <v>82</v>
      </c>
      <c r="O2137" s="14" t="s">
        <v>92</v>
      </c>
      <c r="P2137" s="14" t="s">
        <v>128</v>
      </c>
      <c r="Q2137" s="14" t="s">
        <v>128</v>
      </c>
      <c r="R2137" s="14" t="n">
        <v>0</v>
      </c>
      <c r="S2137" s="14" t="n">
        <v>0</v>
      </c>
      <c r="T2137" s="14" t="n">
        <v>0</v>
      </c>
      <c r="U2137" s="14" t="s">
        <v>109</v>
      </c>
      <c r="V2137" s="14" t="s">
        <v>109</v>
      </c>
      <c r="W2137" s="14" t="n">
        <v>0</v>
      </c>
      <c r="X2137" s="14" t="s">
        <v>86</v>
      </c>
      <c r="Y2137" s="14" t="n">
        <v>531</v>
      </c>
      <c r="Z2137" s="14"/>
      <c r="AA2137" s="14" t="n">
        <v>0</v>
      </c>
      <c r="AB2137" s="14" t="s">
        <v>87</v>
      </c>
      <c r="AC2137" s="14" t="n">
        <v>92</v>
      </c>
      <c r="AD2137" s="14" t="n">
        <v>0</v>
      </c>
      <c r="AE2137" s="14" t="n">
        <v>0</v>
      </c>
      <c r="AF2137" s="14" t="s">
        <v>96</v>
      </c>
      <c r="AG2137" s="15" t="n">
        <v>42867</v>
      </c>
      <c r="AH2137" s="14" t="str">
        <f aca="false">B2137&amp;"|"&amp;C2137&amp;"|"&amp;D2137&amp;"|"&amp;E2137&amp;"|"&amp;F2137&amp;"|"&amp;G2137&amp;"|"&amp;H2137&amp;"|"&amp;I2137&amp;"|"&amp;J2137&amp;"|"&amp;K2137&amp;"|"&amp;L2137&amp;"|"&amp;M2137&amp;"|"&amp;N2137&amp;"|"&amp;O2137&amp;"|"&amp;P2137&amp;"|"&amp;Q2137&amp;"|"&amp;R2137&amp;"|"&amp;S2137&amp;"|"&amp;T2137&amp;"|"&amp;U2137&amp;"|"&amp;V2137&amp;"|"&amp;W2137&amp;"|"&amp;X2137&amp;"|"&amp;Y2137&amp;"|"&amp;Z2137&amp;"|"&amp;AA2137&amp;"|"&amp;AB2137&amp;"|"&amp;AC2137&amp;"|"&amp;AD2137&amp;"|"&amp;AE2137&amp;"|"&amp;AF2137&amp;"|"&amp;AG2137</f>
        <v>Resort Hotel|1|59|2017|July|27|8|2|5|2|0|0|BB|PRT|Corporate|Corporate|0|0|0|D|D|0|No Deposit|531||0|Transient|92|0|0|Canceled|42867</v>
      </c>
      <c r="AI2137" s="14" t="str">
        <f aca="false">IF(COUNTIF($AH$4:$AH$2603,AH2137)&gt;1,"Duplicate","Unique")</f>
        <v>Unique</v>
      </c>
      <c r="AJ2137" s="14" t="str">
        <f aca="false">IF(COUNTBLANK(B2137:AG2137)&gt;0,"Missing ("&amp;COUNTBLANK(B2137:AG2137)&amp;")","Complete")</f>
        <v>Missing (1)</v>
      </c>
    </row>
    <row r="2138" customFormat="false" ht="15" hidden="false" customHeight="false" outlineLevel="0" collapsed="false">
      <c r="A2138" s="0" t="n">
        <v>2135</v>
      </c>
      <c r="B2138" s="0" t="s">
        <v>90</v>
      </c>
      <c r="C2138" s="0" t="n">
        <v>0</v>
      </c>
      <c r="D2138" s="0" t="n">
        <v>31</v>
      </c>
      <c r="E2138" s="0" t="n">
        <v>2017</v>
      </c>
      <c r="F2138" s="0" t="s">
        <v>118</v>
      </c>
      <c r="G2138" s="0" t="n">
        <v>8</v>
      </c>
      <c r="H2138" s="0" t="n">
        <v>19</v>
      </c>
      <c r="I2138" s="0" t="n">
        <v>2</v>
      </c>
      <c r="J2138" s="0" t="n">
        <v>3</v>
      </c>
      <c r="K2138" s="0" t="n">
        <v>2</v>
      </c>
      <c r="L2138" s="0" t="n">
        <v>1</v>
      </c>
      <c r="M2138" s="0" t="n">
        <v>0</v>
      </c>
      <c r="N2138" s="0" t="s">
        <v>82</v>
      </c>
      <c r="O2138" s="0" t="s">
        <v>98</v>
      </c>
      <c r="P2138" s="0" t="s">
        <v>93</v>
      </c>
      <c r="Q2138" s="0" t="s">
        <v>94</v>
      </c>
      <c r="R2138" s="0" t="n">
        <v>0</v>
      </c>
      <c r="S2138" s="0" t="n">
        <v>0</v>
      </c>
      <c r="T2138" s="0" t="n">
        <v>0</v>
      </c>
      <c r="U2138" s="0" t="s">
        <v>95</v>
      </c>
      <c r="V2138" s="0" t="s">
        <v>95</v>
      </c>
      <c r="W2138" s="0" t="n">
        <v>1</v>
      </c>
      <c r="X2138" s="0" t="s">
        <v>86</v>
      </c>
      <c r="Y2138" s="0" t="n">
        <v>9</v>
      </c>
      <c r="AA2138" s="0" t="n">
        <v>0</v>
      </c>
      <c r="AB2138" s="0" t="s">
        <v>87</v>
      </c>
      <c r="AC2138" s="0" t="n">
        <v>112.36</v>
      </c>
      <c r="AD2138" s="0" t="n">
        <v>1</v>
      </c>
      <c r="AE2138" s="0" t="n">
        <v>1</v>
      </c>
      <c r="AF2138" s="0" t="s">
        <v>88</v>
      </c>
      <c r="AG2138" s="13" t="n">
        <v>42790</v>
      </c>
      <c r="AH2138" s="0" t="str">
        <f aca="false">B2138&amp;"|"&amp;C2138&amp;"|"&amp;D2138&amp;"|"&amp;E2138&amp;"|"&amp;F2138&amp;"|"&amp;G2138&amp;"|"&amp;H2138&amp;"|"&amp;I2138&amp;"|"&amp;J2138&amp;"|"&amp;K2138&amp;"|"&amp;L2138&amp;"|"&amp;M2138&amp;"|"&amp;N2138&amp;"|"&amp;O2138&amp;"|"&amp;P2138&amp;"|"&amp;Q2138&amp;"|"&amp;R2138&amp;"|"&amp;S2138&amp;"|"&amp;T2138&amp;"|"&amp;U2138&amp;"|"&amp;V2138&amp;"|"&amp;W2138&amp;"|"&amp;X2138&amp;"|"&amp;Y2138&amp;"|"&amp;Z2138&amp;"|"&amp;AA2138&amp;"|"&amp;AB2138&amp;"|"&amp;AC2138&amp;"|"&amp;AD2138&amp;"|"&amp;AE2138&amp;"|"&amp;AF2138&amp;"|"&amp;AG2138</f>
        <v>City Hotel|0|31|2017|February|8|19|2|3|2|1|0|BB|BRA|Online TA|TA/TO|0|0|0|A|A|1|No Deposit|9||0|Transient|112.36|1|1|Check-Out|42790</v>
      </c>
      <c r="AI2138" s="0" t="str">
        <f aca="false">IF(COUNTIF($AH$4:$AH$2603,AH2138)&gt;1,"Duplicate","Unique")</f>
        <v>Unique</v>
      </c>
      <c r="AJ2138" s="0" t="str">
        <f aca="false">IF(COUNTBLANK(B2138:AG2138)&gt;0,"Missing ("&amp;COUNTBLANK(B2138:AG2138)&amp;")","Complete")</f>
        <v>Missing (1)</v>
      </c>
    </row>
    <row r="2139" customFormat="false" ht="15" hidden="false" customHeight="false" outlineLevel="0" collapsed="false">
      <c r="A2139" s="14" t="n">
        <v>2136</v>
      </c>
      <c r="B2139" s="14" t="s">
        <v>90</v>
      </c>
      <c r="C2139" s="14" t="n">
        <v>0</v>
      </c>
      <c r="D2139" s="14" t="n">
        <v>212</v>
      </c>
      <c r="E2139" s="14" t="n">
        <v>2017</v>
      </c>
      <c r="F2139" s="14" t="s">
        <v>119</v>
      </c>
      <c r="G2139" s="14" t="n">
        <v>35</v>
      </c>
      <c r="H2139" s="14" t="n">
        <v>28</v>
      </c>
      <c r="I2139" s="14" t="n">
        <v>2</v>
      </c>
      <c r="J2139" s="14" t="n">
        <v>5</v>
      </c>
      <c r="K2139" s="14" t="n">
        <v>2</v>
      </c>
      <c r="L2139" s="14" t="n">
        <v>0</v>
      </c>
      <c r="M2139" s="14" t="n">
        <v>0</v>
      </c>
      <c r="N2139" s="14" t="s">
        <v>82</v>
      </c>
      <c r="O2139" s="14" t="s">
        <v>92</v>
      </c>
      <c r="P2139" s="14" t="s">
        <v>93</v>
      </c>
      <c r="Q2139" s="14" t="s">
        <v>94</v>
      </c>
      <c r="R2139" s="14" t="n">
        <v>0</v>
      </c>
      <c r="S2139" s="14" t="n">
        <v>0</v>
      </c>
      <c r="T2139" s="14" t="n">
        <v>0</v>
      </c>
      <c r="U2139" s="14" t="s">
        <v>95</v>
      </c>
      <c r="V2139" s="14" t="s">
        <v>95</v>
      </c>
      <c r="W2139" s="14" t="n">
        <v>0</v>
      </c>
      <c r="X2139" s="14" t="s">
        <v>86</v>
      </c>
      <c r="Y2139" s="14" t="n">
        <v>7</v>
      </c>
      <c r="Z2139" s="14"/>
      <c r="AA2139" s="14" t="n">
        <v>0</v>
      </c>
      <c r="AB2139" s="14" t="s">
        <v>87</v>
      </c>
      <c r="AC2139" s="14" t="n">
        <v>85.59</v>
      </c>
      <c r="AD2139" s="14" t="n">
        <v>0</v>
      </c>
      <c r="AE2139" s="14" t="n">
        <v>0</v>
      </c>
      <c r="AF2139" s="14" t="s">
        <v>88</v>
      </c>
      <c r="AG2139" s="15" t="n">
        <v>42982</v>
      </c>
      <c r="AH2139" s="14" t="str">
        <f aca="false">B2139&amp;"|"&amp;C2139&amp;"|"&amp;D2139&amp;"|"&amp;E2139&amp;"|"&amp;F2139&amp;"|"&amp;G2139&amp;"|"&amp;H2139&amp;"|"&amp;I2139&amp;"|"&amp;J2139&amp;"|"&amp;K2139&amp;"|"&amp;L2139&amp;"|"&amp;M2139&amp;"|"&amp;N2139&amp;"|"&amp;O2139&amp;"|"&amp;P2139&amp;"|"&amp;Q2139&amp;"|"&amp;R2139&amp;"|"&amp;S2139&amp;"|"&amp;T2139&amp;"|"&amp;U2139&amp;"|"&amp;V2139&amp;"|"&amp;W2139&amp;"|"&amp;X2139&amp;"|"&amp;Y2139&amp;"|"&amp;Z2139&amp;"|"&amp;AA2139&amp;"|"&amp;AB2139&amp;"|"&amp;AC2139&amp;"|"&amp;AD2139&amp;"|"&amp;AE2139&amp;"|"&amp;AF2139&amp;"|"&amp;AG2139</f>
        <v>City Hotel|0|212|2017|August|35|28|2|5|2|0|0|BB|PRT|Online TA|TA/TO|0|0|0|A|A|0|No Deposit|7||0|Transient|85.59|0|0|Check-Out|42982</v>
      </c>
      <c r="AI2139" s="14" t="str">
        <f aca="false">IF(COUNTIF($AH$4:$AH$2603,AH2139)&gt;1,"Duplicate","Unique")</f>
        <v>Unique</v>
      </c>
      <c r="AJ2139" s="14" t="str">
        <f aca="false">IF(COUNTBLANK(B2139:AG2139)&gt;0,"Missing ("&amp;COUNTBLANK(B2139:AG2139)&amp;")","Complete")</f>
        <v>Missing (1)</v>
      </c>
    </row>
    <row r="2140" customFormat="false" ht="15" hidden="false" customHeight="false" outlineLevel="0" collapsed="false">
      <c r="A2140" s="0" t="n">
        <v>2137</v>
      </c>
      <c r="B2140" s="0" t="s">
        <v>80</v>
      </c>
      <c r="C2140" s="0" t="n">
        <v>0</v>
      </c>
      <c r="D2140" s="0" t="n">
        <v>11</v>
      </c>
      <c r="E2140" s="0" t="n">
        <v>2016</v>
      </c>
      <c r="F2140" s="0" t="s">
        <v>118</v>
      </c>
      <c r="G2140" s="0" t="n">
        <v>7</v>
      </c>
      <c r="H2140" s="0" t="n">
        <v>12</v>
      </c>
      <c r="I2140" s="0" t="n">
        <v>0</v>
      </c>
      <c r="J2140" s="0" t="n">
        <v>2</v>
      </c>
      <c r="K2140" s="0" t="n">
        <v>2</v>
      </c>
      <c r="L2140" s="0" t="n">
        <v>0</v>
      </c>
      <c r="M2140" s="0" t="n">
        <v>0</v>
      </c>
      <c r="N2140" s="0" t="s">
        <v>82</v>
      </c>
      <c r="O2140" s="0" t="s">
        <v>92</v>
      </c>
      <c r="P2140" s="0" t="s">
        <v>93</v>
      </c>
      <c r="Q2140" s="0" t="s">
        <v>94</v>
      </c>
      <c r="R2140" s="0" t="n">
        <v>0</v>
      </c>
      <c r="S2140" s="0" t="n">
        <v>0</v>
      </c>
      <c r="T2140" s="0" t="n">
        <v>0</v>
      </c>
      <c r="U2140" s="0" t="s">
        <v>124</v>
      </c>
      <c r="V2140" s="0" t="s">
        <v>85</v>
      </c>
      <c r="W2140" s="0" t="n">
        <v>0</v>
      </c>
      <c r="X2140" s="0" t="s">
        <v>86</v>
      </c>
      <c r="Y2140" s="0" t="n">
        <v>240</v>
      </c>
      <c r="AA2140" s="0" t="n">
        <v>0</v>
      </c>
      <c r="AB2140" s="0" t="s">
        <v>87</v>
      </c>
      <c r="AC2140" s="0" t="n">
        <v>74</v>
      </c>
      <c r="AD2140" s="0" t="n">
        <v>1</v>
      </c>
      <c r="AE2140" s="0" t="n">
        <v>2</v>
      </c>
      <c r="AF2140" s="0" t="s">
        <v>88</v>
      </c>
      <c r="AG2140" s="13" t="n">
        <v>42414</v>
      </c>
      <c r="AH2140" s="0" t="str">
        <f aca="false">B2140&amp;"|"&amp;C2140&amp;"|"&amp;D2140&amp;"|"&amp;E2140&amp;"|"&amp;F2140&amp;"|"&amp;G2140&amp;"|"&amp;H2140&amp;"|"&amp;I2140&amp;"|"&amp;J2140&amp;"|"&amp;K2140&amp;"|"&amp;L2140&amp;"|"&amp;M2140&amp;"|"&amp;N2140&amp;"|"&amp;O2140&amp;"|"&amp;P2140&amp;"|"&amp;Q2140&amp;"|"&amp;R2140&amp;"|"&amp;S2140&amp;"|"&amp;T2140&amp;"|"&amp;U2140&amp;"|"&amp;V2140&amp;"|"&amp;W2140&amp;"|"&amp;X2140&amp;"|"&amp;Y2140&amp;"|"&amp;Z2140&amp;"|"&amp;AA2140&amp;"|"&amp;AB2140&amp;"|"&amp;AC2140&amp;"|"&amp;AD2140&amp;"|"&amp;AE2140&amp;"|"&amp;AF2140&amp;"|"&amp;AG2140</f>
        <v>Resort Hotel|0|11|2016|February|7|12|0|2|2|0|0|BB|PRT|Online TA|TA/TO|0|0|0|E|F|0|No Deposit|240||0|Transient|74|1|2|Check-Out|42414</v>
      </c>
      <c r="AI2140" s="0" t="str">
        <f aca="false">IF(COUNTIF($AH$4:$AH$2603,AH2140)&gt;1,"Duplicate","Unique")</f>
        <v>Unique</v>
      </c>
      <c r="AJ2140" s="0" t="str">
        <f aca="false">IF(COUNTBLANK(B2140:AG2140)&gt;0,"Missing ("&amp;COUNTBLANK(B2140:AG2140)&amp;")","Complete")</f>
        <v>Missing (1)</v>
      </c>
    </row>
    <row r="2141" customFormat="false" ht="15" hidden="false" customHeight="false" outlineLevel="0" collapsed="false">
      <c r="A2141" s="14" t="n">
        <v>2138</v>
      </c>
      <c r="B2141" s="14" t="s">
        <v>90</v>
      </c>
      <c r="C2141" s="14" t="n">
        <v>0</v>
      </c>
      <c r="D2141" s="14" t="n">
        <v>92</v>
      </c>
      <c r="E2141" s="14" t="n">
        <v>2016</v>
      </c>
      <c r="F2141" s="14" t="s">
        <v>91</v>
      </c>
      <c r="G2141" s="14" t="n">
        <v>29</v>
      </c>
      <c r="H2141" s="14" t="n">
        <v>16</v>
      </c>
      <c r="I2141" s="14" t="n">
        <v>1</v>
      </c>
      <c r="J2141" s="14" t="n">
        <v>1</v>
      </c>
      <c r="K2141" s="14" t="n">
        <v>2</v>
      </c>
      <c r="L2141" s="14" t="n">
        <v>1</v>
      </c>
      <c r="M2141" s="14" t="n">
        <v>0</v>
      </c>
      <c r="N2141" s="14" t="s">
        <v>82</v>
      </c>
      <c r="O2141" s="14" t="s">
        <v>98</v>
      </c>
      <c r="P2141" s="14" t="s">
        <v>84</v>
      </c>
      <c r="Q2141" s="14" t="s">
        <v>84</v>
      </c>
      <c r="R2141" s="14" t="n">
        <v>0</v>
      </c>
      <c r="S2141" s="14" t="n">
        <v>0</v>
      </c>
      <c r="T2141" s="14" t="n">
        <v>0</v>
      </c>
      <c r="U2141" s="14" t="s">
        <v>124</v>
      </c>
      <c r="V2141" s="14" t="s">
        <v>124</v>
      </c>
      <c r="W2141" s="14" t="n">
        <v>0</v>
      </c>
      <c r="X2141" s="14" t="s">
        <v>86</v>
      </c>
      <c r="Y2141" s="14" t="n">
        <v>14</v>
      </c>
      <c r="Z2141" s="14"/>
      <c r="AA2141" s="14" t="n">
        <v>0</v>
      </c>
      <c r="AB2141" s="14" t="s">
        <v>87</v>
      </c>
      <c r="AC2141" s="14" t="n">
        <v>137.7</v>
      </c>
      <c r="AD2141" s="14" t="n">
        <v>0</v>
      </c>
      <c r="AE2141" s="14" t="n">
        <v>1</v>
      </c>
      <c r="AF2141" s="14" t="s">
        <v>88</v>
      </c>
      <c r="AG2141" s="15" t="n">
        <v>42569</v>
      </c>
      <c r="AH2141" s="14" t="str">
        <f aca="false">B2141&amp;"|"&amp;C2141&amp;"|"&amp;D2141&amp;"|"&amp;E2141&amp;"|"&amp;F2141&amp;"|"&amp;G2141&amp;"|"&amp;H2141&amp;"|"&amp;I2141&amp;"|"&amp;J2141&amp;"|"&amp;K2141&amp;"|"&amp;L2141&amp;"|"&amp;M2141&amp;"|"&amp;N2141&amp;"|"&amp;O2141&amp;"|"&amp;P2141&amp;"|"&amp;Q2141&amp;"|"&amp;R2141&amp;"|"&amp;S2141&amp;"|"&amp;T2141&amp;"|"&amp;U2141&amp;"|"&amp;V2141&amp;"|"&amp;W2141&amp;"|"&amp;X2141&amp;"|"&amp;Y2141&amp;"|"&amp;Z2141&amp;"|"&amp;AA2141&amp;"|"&amp;AB2141&amp;"|"&amp;AC2141&amp;"|"&amp;AD2141&amp;"|"&amp;AE2141&amp;"|"&amp;AF2141&amp;"|"&amp;AG2141</f>
        <v>City Hotel|0|92|2016|July|29|16|1|1|2|1|0|BB|BRA|Direct|Direct|0|0|0|E|E|0|No Deposit|14||0|Transient|137.7|0|1|Check-Out|42569</v>
      </c>
      <c r="AI2141" s="14" t="str">
        <f aca="false">IF(COUNTIF($AH$4:$AH$2603,AH2141)&gt;1,"Duplicate","Unique")</f>
        <v>Unique</v>
      </c>
      <c r="AJ2141" s="14" t="str">
        <f aca="false">IF(COUNTBLANK(B2141:AG2141)&gt;0,"Missing ("&amp;COUNTBLANK(B2141:AG2141)&amp;")","Complete")</f>
        <v>Missing (1)</v>
      </c>
    </row>
    <row r="2142" customFormat="false" ht="15" hidden="false" customHeight="false" outlineLevel="0" collapsed="false">
      <c r="A2142" s="0" t="n">
        <v>2139</v>
      </c>
      <c r="B2142" s="0" t="s">
        <v>80</v>
      </c>
      <c r="C2142" s="0" t="n">
        <v>0</v>
      </c>
      <c r="D2142" s="0" t="n">
        <v>7</v>
      </c>
      <c r="E2142" s="0" t="n">
        <v>2017</v>
      </c>
      <c r="F2142" s="0" t="s">
        <v>118</v>
      </c>
      <c r="G2142" s="0" t="n">
        <v>9</v>
      </c>
      <c r="H2142" s="0" t="n">
        <v>26</v>
      </c>
      <c r="I2142" s="0" t="n">
        <v>2</v>
      </c>
      <c r="J2142" s="0" t="n">
        <v>0</v>
      </c>
      <c r="K2142" s="0" t="n">
        <v>2</v>
      </c>
      <c r="L2142" s="0" t="n">
        <v>0</v>
      </c>
      <c r="M2142" s="0" t="n">
        <v>0</v>
      </c>
      <c r="N2142" s="0" t="s">
        <v>112</v>
      </c>
      <c r="O2142" s="0" t="s">
        <v>115</v>
      </c>
      <c r="P2142" s="0" t="s">
        <v>93</v>
      </c>
      <c r="Q2142" s="0" t="s">
        <v>94</v>
      </c>
      <c r="R2142" s="0" t="n">
        <v>0</v>
      </c>
      <c r="S2142" s="0" t="n">
        <v>0</v>
      </c>
      <c r="T2142" s="0" t="n">
        <v>0</v>
      </c>
      <c r="U2142" s="0" t="s">
        <v>124</v>
      </c>
      <c r="V2142" s="0" t="s">
        <v>124</v>
      </c>
      <c r="W2142" s="0" t="n">
        <v>0</v>
      </c>
      <c r="X2142" s="0" t="s">
        <v>86</v>
      </c>
      <c r="Y2142" s="0" t="n">
        <v>240</v>
      </c>
      <c r="AA2142" s="0" t="n">
        <v>0</v>
      </c>
      <c r="AB2142" s="0" t="s">
        <v>87</v>
      </c>
      <c r="AC2142" s="0" t="n">
        <v>107</v>
      </c>
      <c r="AD2142" s="0" t="n">
        <v>1</v>
      </c>
      <c r="AE2142" s="0" t="n">
        <v>1</v>
      </c>
      <c r="AF2142" s="0" t="s">
        <v>88</v>
      </c>
      <c r="AG2142" s="13" t="n">
        <v>42794</v>
      </c>
      <c r="AH2142" s="0" t="str">
        <f aca="false">B2142&amp;"|"&amp;C2142&amp;"|"&amp;D2142&amp;"|"&amp;E2142&amp;"|"&amp;F2142&amp;"|"&amp;G2142&amp;"|"&amp;H2142&amp;"|"&amp;I2142&amp;"|"&amp;J2142&amp;"|"&amp;K2142&amp;"|"&amp;L2142&amp;"|"&amp;M2142&amp;"|"&amp;N2142&amp;"|"&amp;O2142&amp;"|"&amp;P2142&amp;"|"&amp;Q2142&amp;"|"&amp;R2142&amp;"|"&amp;S2142&amp;"|"&amp;T2142&amp;"|"&amp;U2142&amp;"|"&amp;V2142&amp;"|"&amp;W2142&amp;"|"&amp;X2142&amp;"|"&amp;Y2142&amp;"|"&amp;Z2142&amp;"|"&amp;AA2142&amp;"|"&amp;AB2142&amp;"|"&amp;AC2142&amp;"|"&amp;AD2142&amp;"|"&amp;AE2142&amp;"|"&amp;AF2142&amp;"|"&amp;AG2142</f>
        <v>Resort Hotel|0|7|2017|February|9|26|2|0|2|0|0|HB|ESP|Online TA|TA/TO|0|0|0|E|E|0|No Deposit|240||0|Transient|107|1|1|Check-Out|42794</v>
      </c>
      <c r="AI2142" s="0" t="str">
        <f aca="false">IF(COUNTIF($AH$4:$AH$2603,AH2142)&gt;1,"Duplicate","Unique")</f>
        <v>Unique</v>
      </c>
      <c r="AJ2142" s="0" t="str">
        <f aca="false">IF(COUNTBLANK(B2142:AG2142)&gt;0,"Missing ("&amp;COUNTBLANK(B2142:AG2142)&amp;")","Complete")</f>
        <v>Missing (1)</v>
      </c>
    </row>
    <row r="2143" customFormat="false" ht="15" hidden="false" customHeight="false" outlineLevel="0" collapsed="false">
      <c r="A2143" s="14" t="n">
        <v>2140</v>
      </c>
      <c r="B2143" s="14" t="s">
        <v>90</v>
      </c>
      <c r="C2143" s="14" t="n">
        <v>1</v>
      </c>
      <c r="D2143" s="14" t="n">
        <v>350</v>
      </c>
      <c r="E2143" s="14" t="n">
        <v>2016</v>
      </c>
      <c r="F2143" s="14" t="s">
        <v>135</v>
      </c>
      <c r="G2143" s="14" t="n">
        <v>25</v>
      </c>
      <c r="H2143" s="14" t="n">
        <v>17</v>
      </c>
      <c r="I2143" s="14" t="n">
        <v>0</v>
      </c>
      <c r="J2143" s="14" t="n">
        <v>2</v>
      </c>
      <c r="K2143" s="14" t="n">
        <v>1</v>
      </c>
      <c r="L2143" s="14" t="n">
        <v>0</v>
      </c>
      <c r="M2143" s="14" t="n">
        <v>0</v>
      </c>
      <c r="N2143" s="14" t="s">
        <v>82</v>
      </c>
      <c r="O2143" s="14" t="s">
        <v>92</v>
      </c>
      <c r="P2143" s="14" t="s">
        <v>116</v>
      </c>
      <c r="Q2143" s="14" t="s">
        <v>94</v>
      </c>
      <c r="R2143" s="14" t="n">
        <v>0</v>
      </c>
      <c r="S2143" s="14" t="n">
        <v>0</v>
      </c>
      <c r="T2143" s="14" t="n">
        <v>0</v>
      </c>
      <c r="U2143" s="14" t="s">
        <v>95</v>
      </c>
      <c r="V2143" s="14" t="s">
        <v>95</v>
      </c>
      <c r="W2143" s="14" t="n">
        <v>0</v>
      </c>
      <c r="X2143" s="14" t="s">
        <v>120</v>
      </c>
      <c r="Y2143" s="14" t="n">
        <v>29</v>
      </c>
      <c r="Z2143" s="14"/>
      <c r="AA2143" s="14" t="n">
        <v>0</v>
      </c>
      <c r="AB2143" s="14" t="s">
        <v>87</v>
      </c>
      <c r="AC2143" s="14" t="n">
        <v>130</v>
      </c>
      <c r="AD2143" s="14" t="n">
        <v>0</v>
      </c>
      <c r="AE2143" s="14" t="n">
        <v>0</v>
      </c>
      <c r="AF2143" s="14" t="s">
        <v>96</v>
      </c>
      <c r="AG2143" s="15" t="n">
        <v>42227</v>
      </c>
      <c r="AH2143" s="14" t="str">
        <f aca="false">B2143&amp;"|"&amp;C2143&amp;"|"&amp;D2143&amp;"|"&amp;E2143&amp;"|"&amp;F2143&amp;"|"&amp;G2143&amp;"|"&amp;H2143&amp;"|"&amp;I2143&amp;"|"&amp;J2143&amp;"|"&amp;K2143&amp;"|"&amp;L2143&amp;"|"&amp;M2143&amp;"|"&amp;N2143&amp;"|"&amp;O2143&amp;"|"&amp;P2143&amp;"|"&amp;Q2143&amp;"|"&amp;R2143&amp;"|"&amp;S2143&amp;"|"&amp;T2143&amp;"|"&amp;U2143&amp;"|"&amp;V2143&amp;"|"&amp;W2143&amp;"|"&amp;X2143&amp;"|"&amp;Y2143&amp;"|"&amp;Z2143&amp;"|"&amp;AA2143&amp;"|"&amp;AB2143&amp;"|"&amp;AC2143&amp;"|"&amp;AD2143&amp;"|"&amp;AE2143&amp;"|"&amp;AF2143&amp;"|"&amp;AG2143</f>
        <v>City Hotel|1|350|2016|June|25|17|0|2|1|0|0|BB|PRT|Groups|TA/TO|0|0|0|A|A|0|Non Refund|29||0|Transient|130|0|0|Canceled|42227</v>
      </c>
      <c r="AI2143" s="14" t="str">
        <f aca="false">IF(COUNTIF($AH$4:$AH$2603,AH2143)&gt;1,"Duplicate","Unique")</f>
        <v>Unique</v>
      </c>
      <c r="AJ2143" s="14" t="str">
        <f aca="false">IF(COUNTBLANK(B2143:AG2143)&gt;0,"Missing ("&amp;COUNTBLANK(B2143:AG2143)&amp;")","Complete")</f>
        <v>Missing (1)</v>
      </c>
    </row>
    <row r="2144" customFormat="false" ht="15" hidden="false" customHeight="false" outlineLevel="0" collapsed="false">
      <c r="A2144" s="0" t="n">
        <v>2141</v>
      </c>
      <c r="B2144" s="0" t="s">
        <v>90</v>
      </c>
      <c r="C2144" s="0" t="n">
        <v>0</v>
      </c>
      <c r="D2144" s="0" t="n">
        <v>140</v>
      </c>
      <c r="E2144" s="0" t="n">
        <v>2015</v>
      </c>
      <c r="F2144" s="0" t="s">
        <v>113</v>
      </c>
      <c r="G2144" s="0" t="n">
        <v>47</v>
      </c>
      <c r="H2144" s="0" t="n">
        <v>18</v>
      </c>
      <c r="I2144" s="0" t="n">
        <v>0</v>
      </c>
      <c r="J2144" s="0" t="n">
        <v>3</v>
      </c>
      <c r="K2144" s="0" t="n">
        <v>2</v>
      </c>
      <c r="L2144" s="0" t="n">
        <v>0</v>
      </c>
      <c r="M2144" s="0" t="n">
        <v>0</v>
      </c>
      <c r="N2144" s="0" t="s">
        <v>82</v>
      </c>
      <c r="O2144" s="0" t="s">
        <v>92</v>
      </c>
      <c r="P2144" s="0" t="s">
        <v>116</v>
      </c>
      <c r="Q2144" s="0" t="s">
        <v>94</v>
      </c>
      <c r="R2144" s="0" t="n">
        <v>0</v>
      </c>
      <c r="S2144" s="0" t="n">
        <v>0</v>
      </c>
      <c r="T2144" s="0" t="n">
        <v>0</v>
      </c>
      <c r="U2144" s="0" t="s">
        <v>95</v>
      </c>
      <c r="V2144" s="0" t="s">
        <v>95</v>
      </c>
      <c r="W2144" s="0" t="n">
        <v>0</v>
      </c>
      <c r="X2144" s="0" t="s">
        <v>86</v>
      </c>
      <c r="Y2144" s="0" t="n">
        <v>29</v>
      </c>
      <c r="AA2144" s="0" t="n">
        <v>87</v>
      </c>
      <c r="AB2144" s="0" t="s">
        <v>101</v>
      </c>
      <c r="AC2144" s="0" t="n">
        <v>75</v>
      </c>
      <c r="AD2144" s="0" t="n">
        <v>0</v>
      </c>
      <c r="AE2144" s="0" t="n">
        <v>0</v>
      </c>
      <c r="AF2144" s="0" t="s">
        <v>88</v>
      </c>
      <c r="AG2144" s="13" t="n">
        <v>42329</v>
      </c>
      <c r="AH2144" s="0" t="str">
        <f aca="false">B2144&amp;"|"&amp;C2144&amp;"|"&amp;D2144&amp;"|"&amp;E2144&amp;"|"&amp;F2144&amp;"|"&amp;G2144&amp;"|"&amp;H2144&amp;"|"&amp;I2144&amp;"|"&amp;J2144&amp;"|"&amp;K2144&amp;"|"&amp;L2144&amp;"|"&amp;M2144&amp;"|"&amp;N2144&amp;"|"&amp;O2144&amp;"|"&amp;P2144&amp;"|"&amp;Q2144&amp;"|"&amp;R2144&amp;"|"&amp;S2144&amp;"|"&amp;T2144&amp;"|"&amp;U2144&amp;"|"&amp;V2144&amp;"|"&amp;W2144&amp;"|"&amp;X2144&amp;"|"&amp;Y2144&amp;"|"&amp;Z2144&amp;"|"&amp;AA2144&amp;"|"&amp;AB2144&amp;"|"&amp;AC2144&amp;"|"&amp;AD2144&amp;"|"&amp;AE2144&amp;"|"&amp;AF2144&amp;"|"&amp;AG2144</f>
        <v>City Hotel|0|140|2015|November|47|18|0|3|2|0|0|BB|PRT|Groups|TA/TO|0|0|0|A|A|0|No Deposit|29||87|Transient-Party|75|0|0|Check-Out|42329</v>
      </c>
      <c r="AI2144" s="0" t="str">
        <f aca="false">IF(COUNTIF($AH$4:$AH$2603,AH2144)&gt;1,"Duplicate","Unique")</f>
        <v>Unique</v>
      </c>
      <c r="AJ2144" s="0" t="str">
        <f aca="false">IF(COUNTBLANK(B2144:AG2144)&gt;0,"Missing ("&amp;COUNTBLANK(B2144:AG2144)&amp;")","Complete")</f>
        <v>Missing (1)</v>
      </c>
    </row>
    <row r="2145" customFormat="false" ht="15" hidden="false" customHeight="false" outlineLevel="0" collapsed="false">
      <c r="A2145" s="14" t="n">
        <v>2142</v>
      </c>
      <c r="B2145" s="14" t="s">
        <v>90</v>
      </c>
      <c r="C2145" s="14" t="n">
        <v>1</v>
      </c>
      <c r="D2145" s="14" t="n">
        <v>365</v>
      </c>
      <c r="E2145" s="14" t="n">
        <v>2016</v>
      </c>
      <c r="F2145" s="14" t="s">
        <v>91</v>
      </c>
      <c r="G2145" s="14" t="n">
        <v>28</v>
      </c>
      <c r="H2145" s="14" t="n">
        <v>7</v>
      </c>
      <c r="I2145" s="14" t="n">
        <v>0</v>
      </c>
      <c r="J2145" s="14" t="n">
        <v>2</v>
      </c>
      <c r="K2145" s="14" t="n">
        <v>2</v>
      </c>
      <c r="L2145" s="14" t="n">
        <v>0</v>
      </c>
      <c r="M2145" s="14" t="n">
        <v>0</v>
      </c>
      <c r="N2145" s="14" t="s">
        <v>82</v>
      </c>
      <c r="O2145" s="14" t="s">
        <v>92</v>
      </c>
      <c r="P2145" s="14" t="s">
        <v>116</v>
      </c>
      <c r="Q2145" s="14" t="s">
        <v>94</v>
      </c>
      <c r="R2145" s="14" t="n">
        <v>0</v>
      </c>
      <c r="S2145" s="14" t="n">
        <v>0</v>
      </c>
      <c r="T2145" s="14" t="n">
        <v>0</v>
      </c>
      <c r="U2145" s="14" t="s">
        <v>95</v>
      </c>
      <c r="V2145" s="14" t="s">
        <v>95</v>
      </c>
      <c r="W2145" s="14" t="n">
        <v>0</v>
      </c>
      <c r="X2145" s="14" t="s">
        <v>120</v>
      </c>
      <c r="Y2145" s="14" t="n">
        <v>1</v>
      </c>
      <c r="Z2145" s="14"/>
      <c r="AA2145" s="14" t="n">
        <v>0</v>
      </c>
      <c r="AB2145" s="14" t="s">
        <v>87</v>
      </c>
      <c r="AC2145" s="14" t="n">
        <v>62</v>
      </c>
      <c r="AD2145" s="14" t="n">
        <v>0</v>
      </c>
      <c r="AE2145" s="14" t="n">
        <v>0</v>
      </c>
      <c r="AF2145" s="14" t="s">
        <v>96</v>
      </c>
      <c r="AG2145" s="15" t="n">
        <v>42298</v>
      </c>
      <c r="AH2145" s="14" t="str">
        <f aca="false">B2145&amp;"|"&amp;C2145&amp;"|"&amp;D2145&amp;"|"&amp;E2145&amp;"|"&amp;F2145&amp;"|"&amp;G2145&amp;"|"&amp;H2145&amp;"|"&amp;I2145&amp;"|"&amp;J2145&amp;"|"&amp;K2145&amp;"|"&amp;L2145&amp;"|"&amp;M2145&amp;"|"&amp;N2145&amp;"|"&amp;O2145&amp;"|"&amp;P2145&amp;"|"&amp;Q2145&amp;"|"&amp;R2145&amp;"|"&amp;S2145&amp;"|"&amp;T2145&amp;"|"&amp;U2145&amp;"|"&amp;V2145&amp;"|"&amp;W2145&amp;"|"&amp;X2145&amp;"|"&amp;Y2145&amp;"|"&amp;Z2145&amp;"|"&amp;AA2145&amp;"|"&amp;AB2145&amp;"|"&amp;AC2145&amp;"|"&amp;AD2145&amp;"|"&amp;AE2145&amp;"|"&amp;AF2145&amp;"|"&amp;AG2145</f>
        <v>City Hotel|1|365|2016|July|28|7|0|2|2|0|0|BB|PRT|Groups|TA/TO|0|0|0|A|A|0|Non Refund|1||0|Transient|62|0|0|Canceled|42298</v>
      </c>
      <c r="AI2145" s="14" t="str">
        <f aca="false">IF(COUNTIF($AH$4:$AH$2603,AH2145)&gt;1,"Duplicate","Unique")</f>
        <v>Duplicate</v>
      </c>
      <c r="AJ2145" s="14" t="str">
        <f aca="false">IF(COUNTBLANK(B2145:AG2145)&gt;0,"Missing ("&amp;COUNTBLANK(B2145:AG2145)&amp;")","Complete")</f>
        <v>Missing (1)</v>
      </c>
    </row>
    <row r="2146" customFormat="false" ht="15" hidden="false" customHeight="false" outlineLevel="0" collapsed="false">
      <c r="A2146" s="0" t="n">
        <v>2143</v>
      </c>
      <c r="B2146" s="0" t="s">
        <v>90</v>
      </c>
      <c r="C2146" s="0" t="n">
        <v>0</v>
      </c>
      <c r="D2146" s="0" t="n">
        <v>0</v>
      </c>
      <c r="E2146" s="0" t="n">
        <v>2016</v>
      </c>
      <c r="F2146" s="0" t="s">
        <v>111</v>
      </c>
      <c r="G2146" s="0" t="n">
        <v>44</v>
      </c>
      <c r="H2146" s="0" t="n">
        <v>29</v>
      </c>
      <c r="I2146" s="0" t="n">
        <v>0</v>
      </c>
      <c r="J2146" s="0" t="n">
        <v>1</v>
      </c>
      <c r="K2146" s="0" t="n">
        <v>2</v>
      </c>
      <c r="L2146" s="0" t="n">
        <v>1</v>
      </c>
      <c r="M2146" s="0" t="n">
        <v>0</v>
      </c>
      <c r="N2146" s="0" t="s">
        <v>82</v>
      </c>
      <c r="O2146" s="0" t="s">
        <v>92</v>
      </c>
      <c r="P2146" s="0" t="s">
        <v>93</v>
      </c>
      <c r="Q2146" s="0" t="s">
        <v>94</v>
      </c>
      <c r="R2146" s="0" t="n">
        <v>0</v>
      </c>
      <c r="S2146" s="0" t="n">
        <v>0</v>
      </c>
      <c r="T2146" s="0" t="n">
        <v>0</v>
      </c>
      <c r="U2146" s="0" t="s">
        <v>109</v>
      </c>
      <c r="V2146" s="0" t="s">
        <v>109</v>
      </c>
      <c r="W2146" s="0" t="n">
        <v>0</v>
      </c>
      <c r="X2146" s="0" t="s">
        <v>86</v>
      </c>
      <c r="Y2146" s="0" t="n">
        <v>7</v>
      </c>
      <c r="AA2146" s="0" t="n">
        <v>0</v>
      </c>
      <c r="AB2146" s="0" t="s">
        <v>87</v>
      </c>
      <c r="AC2146" s="0" t="n">
        <v>141.49</v>
      </c>
      <c r="AD2146" s="0" t="n">
        <v>0</v>
      </c>
      <c r="AE2146" s="0" t="n">
        <v>0</v>
      </c>
      <c r="AF2146" s="0" t="s">
        <v>88</v>
      </c>
      <c r="AG2146" s="13" t="n">
        <v>42673</v>
      </c>
      <c r="AH2146" s="0" t="str">
        <f aca="false">B2146&amp;"|"&amp;C2146&amp;"|"&amp;D2146&amp;"|"&amp;E2146&amp;"|"&amp;F2146&amp;"|"&amp;G2146&amp;"|"&amp;H2146&amp;"|"&amp;I2146&amp;"|"&amp;J2146&amp;"|"&amp;K2146&amp;"|"&amp;L2146&amp;"|"&amp;M2146&amp;"|"&amp;N2146&amp;"|"&amp;O2146&amp;"|"&amp;P2146&amp;"|"&amp;Q2146&amp;"|"&amp;R2146&amp;"|"&amp;S2146&amp;"|"&amp;T2146&amp;"|"&amp;U2146&amp;"|"&amp;V2146&amp;"|"&amp;W2146&amp;"|"&amp;X2146&amp;"|"&amp;Y2146&amp;"|"&amp;Z2146&amp;"|"&amp;AA2146&amp;"|"&amp;AB2146&amp;"|"&amp;AC2146&amp;"|"&amp;AD2146&amp;"|"&amp;AE2146&amp;"|"&amp;AF2146&amp;"|"&amp;AG2146</f>
        <v>City Hotel|0|0|2016|October|44|29|0|1|2|1|0|BB|PRT|Online TA|TA/TO|0|0|0|D|D|0|No Deposit|7||0|Transient|141.49|0|0|Check-Out|42673</v>
      </c>
      <c r="AI2146" s="0" t="str">
        <f aca="false">IF(COUNTIF($AH$4:$AH$2603,AH2146)&gt;1,"Duplicate","Unique")</f>
        <v>Unique</v>
      </c>
      <c r="AJ2146" s="0" t="str">
        <f aca="false">IF(COUNTBLANK(B2146:AG2146)&gt;0,"Missing ("&amp;COUNTBLANK(B2146:AG2146)&amp;")","Complete")</f>
        <v>Missing (1)</v>
      </c>
    </row>
    <row r="2147" customFormat="false" ht="15" hidden="false" customHeight="false" outlineLevel="0" collapsed="false">
      <c r="A2147" s="14" t="n">
        <v>2144</v>
      </c>
      <c r="B2147" s="14" t="s">
        <v>80</v>
      </c>
      <c r="C2147" s="14" t="n">
        <v>0</v>
      </c>
      <c r="D2147" s="14" t="n">
        <v>0</v>
      </c>
      <c r="E2147" s="14" t="n">
        <v>2016</v>
      </c>
      <c r="F2147" s="14" t="s">
        <v>81</v>
      </c>
      <c r="G2147" s="14" t="n">
        <v>53</v>
      </c>
      <c r="H2147" s="14" t="n">
        <v>26</v>
      </c>
      <c r="I2147" s="14" t="n">
        <v>1</v>
      </c>
      <c r="J2147" s="14" t="n">
        <v>0</v>
      </c>
      <c r="K2147" s="14" t="n">
        <v>2</v>
      </c>
      <c r="L2147" s="14" t="n">
        <v>0</v>
      </c>
      <c r="M2147" s="14" t="n">
        <v>0</v>
      </c>
      <c r="N2147" s="14" t="s">
        <v>82</v>
      </c>
      <c r="O2147" s="14" t="s">
        <v>115</v>
      </c>
      <c r="P2147" s="14" t="s">
        <v>84</v>
      </c>
      <c r="Q2147" s="14" t="s">
        <v>84</v>
      </c>
      <c r="R2147" s="14" t="n">
        <v>0</v>
      </c>
      <c r="S2147" s="14" t="n">
        <v>0</v>
      </c>
      <c r="T2147" s="14" t="n">
        <v>0</v>
      </c>
      <c r="U2147" s="14" t="s">
        <v>124</v>
      </c>
      <c r="V2147" s="14" t="s">
        <v>124</v>
      </c>
      <c r="W2147" s="14" t="n">
        <v>0</v>
      </c>
      <c r="X2147" s="14" t="s">
        <v>86</v>
      </c>
      <c r="Y2147" s="14"/>
      <c r="Z2147" s="14"/>
      <c r="AA2147" s="14" t="n">
        <v>0</v>
      </c>
      <c r="AB2147" s="14" t="s">
        <v>87</v>
      </c>
      <c r="AC2147" s="14" t="n">
        <v>93</v>
      </c>
      <c r="AD2147" s="14" t="n">
        <v>0</v>
      </c>
      <c r="AE2147" s="14" t="n">
        <v>1</v>
      </c>
      <c r="AF2147" s="14" t="s">
        <v>88</v>
      </c>
      <c r="AG2147" s="15" t="n">
        <v>42731</v>
      </c>
      <c r="AH2147" s="14" t="str">
        <f aca="false">B2147&amp;"|"&amp;C2147&amp;"|"&amp;D2147&amp;"|"&amp;E2147&amp;"|"&amp;F2147&amp;"|"&amp;G2147&amp;"|"&amp;H2147&amp;"|"&amp;I2147&amp;"|"&amp;J2147&amp;"|"&amp;K2147&amp;"|"&amp;L2147&amp;"|"&amp;M2147&amp;"|"&amp;N2147&amp;"|"&amp;O2147&amp;"|"&amp;P2147&amp;"|"&amp;Q2147&amp;"|"&amp;R2147&amp;"|"&amp;S2147&amp;"|"&amp;T2147&amp;"|"&amp;U2147&amp;"|"&amp;V2147&amp;"|"&amp;W2147&amp;"|"&amp;X2147&amp;"|"&amp;Y2147&amp;"|"&amp;Z2147&amp;"|"&amp;AA2147&amp;"|"&amp;AB2147&amp;"|"&amp;AC2147&amp;"|"&amp;AD2147&amp;"|"&amp;AE2147&amp;"|"&amp;AF2147&amp;"|"&amp;AG2147</f>
        <v>Resort Hotel|0|0|2016|December|53|26|1|0|2|0|0|BB|ESP|Direct|Direct|0|0|0|E|E|0|No Deposit|||0|Transient|93|0|1|Check-Out|42731</v>
      </c>
      <c r="AI2147" s="14" t="str">
        <f aca="false">IF(COUNTIF($AH$4:$AH$2603,AH2147)&gt;1,"Duplicate","Unique")</f>
        <v>Unique</v>
      </c>
      <c r="AJ2147" s="14" t="str">
        <f aca="false">IF(COUNTBLANK(B2147:AG2147)&gt;0,"Missing ("&amp;COUNTBLANK(B2147:AG2147)&amp;")","Complete")</f>
        <v>Missing (2)</v>
      </c>
    </row>
    <row r="2148" customFormat="false" ht="15" hidden="false" customHeight="false" outlineLevel="0" collapsed="false">
      <c r="A2148" s="0" t="n">
        <v>2145</v>
      </c>
      <c r="B2148" s="0" t="s">
        <v>80</v>
      </c>
      <c r="C2148" s="0" t="n">
        <v>1</v>
      </c>
      <c r="D2148" s="0" t="n">
        <v>10</v>
      </c>
      <c r="E2148" s="0" t="n">
        <v>2017</v>
      </c>
      <c r="F2148" s="0" t="s">
        <v>106</v>
      </c>
      <c r="G2148" s="0" t="n">
        <v>14</v>
      </c>
      <c r="H2148" s="0" t="n">
        <v>3</v>
      </c>
      <c r="I2148" s="0" t="n">
        <v>1</v>
      </c>
      <c r="J2148" s="0" t="n">
        <v>1</v>
      </c>
      <c r="K2148" s="0" t="n">
        <v>1</v>
      </c>
      <c r="L2148" s="0" t="n">
        <v>0</v>
      </c>
      <c r="M2148" s="0" t="n">
        <v>0</v>
      </c>
      <c r="N2148" s="0" t="s">
        <v>82</v>
      </c>
      <c r="O2148" s="0" t="s">
        <v>92</v>
      </c>
      <c r="P2148" s="0" t="s">
        <v>128</v>
      </c>
      <c r="Q2148" s="0" t="s">
        <v>128</v>
      </c>
      <c r="R2148" s="0" t="n">
        <v>0</v>
      </c>
      <c r="S2148" s="0" t="n">
        <v>0</v>
      </c>
      <c r="T2148" s="0" t="n">
        <v>0</v>
      </c>
      <c r="U2148" s="0" t="s">
        <v>95</v>
      </c>
      <c r="V2148" s="0" t="s">
        <v>109</v>
      </c>
      <c r="W2148" s="0" t="n">
        <v>0</v>
      </c>
      <c r="X2148" s="0" t="s">
        <v>120</v>
      </c>
      <c r="Z2148" s="0" t="n">
        <v>135</v>
      </c>
      <c r="AA2148" s="0" t="n">
        <v>0</v>
      </c>
      <c r="AB2148" s="0" t="s">
        <v>87</v>
      </c>
      <c r="AC2148" s="0" t="n">
        <v>45</v>
      </c>
      <c r="AD2148" s="0" t="n">
        <v>0</v>
      </c>
      <c r="AE2148" s="0" t="n">
        <v>0</v>
      </c>
      <c r="AF2148" s="0" t="s">
        <v>96</v>
      </c>
      <c r="AG2148" s="13" t="n">
        <v>42828</v>
      </c>
      <c r="AH2148" s="0" t="str">
        <f aca="false">B2148&amp;"|"&amp;C2148&amp;"|"&amp;D2148&amp;"|"&amp;E2148&amp;"|"&amp;F2148&amp;"|"&amp;G2148&amp;"|"&amp;H2148&amp;"|"&amp;I2148&amp;"|"&amp;J2148&amp;"|"&amp;K2148&amp;"|"&amp;L2148&amp;"|"&amp;M2148&amp;"|"&amp;N2148&amp;"|"&amp;O2148&amp;"|"&amp;P2148&amp;"|"&amp;Q2148&amp;"|"&amp;R2148&amp;"|"&amp;S2148&amp;"|"&amp;T2148&amp;"|"&amp;U2148&amp;"|"&amp;V2148&amp;"|"&amp;W2148&amp;"|"&amp;X2148&amp;"|"&amp;Y2148&amp;"|"&amp;Z2148&amp;"|"&amp;AA2148&amp;"|"&amp;AB2148&amp;"|"&amp;AC2148&amp;"|"&amp;AD2148&amp;"|"&amp;AE2148&amp;"|"&amp;AF2148&amp;"|"&amp;AG2148</f>
        <v>Resort Hotel|1|10|2017|April|14|3|1|1|1|0|0|BB|PRT|Corporate|Corporate|0|0|0|A|D|0|Non Refund||135|0|Transient|45|0|0|Canceled|42828</v>
      </c>
      <c r="AI2148" s="0" t="str">
        <f aca="false">IF(COUNTIF($AH$4:$AH$2603,AH2148)&gt;1,"Duplicate","Unique")</f>
        <v>Unique</v>
      </c>
      <c r="AJ2148" s="0" t="str">
        <f aca="false">IF(COUNTBLANK(B2148:AG2148)&gt;0,"Missing ("&amp;COUNTBLANK(B2148:AG2148)&amp;")","Complete")</f>
        <v>Missing (1)</v>
      </c>
    </row>
    <row r="2149" customFormat="false" ht="15" hidden="false" customHeight="false" outlineLevel="0" collapsed="false">
      <c r="A2149" s="14" t="n">
        <v>2146</v>
      </c>
      <c r="B2149" s="14" t="s">
        <v>90</v>
      </c>
      <c r="C2149" s="14" t="n">
        <v>1</v>
      </c>
      <c r="D2149" s="14" t="n">
        <v>116</v>
      </c>
      <c r="E2149" s="14" t="n">
        <v>2016</v>
      </c>
      <c r="F2149" s="14" t="s">
        <v>118</v>
      </c>
      <c r="G2149" s="14" t="n">
        <v>10</v>
      </c>
      <c r="H2149" s="14" t="n">
        <v>28</v>
      </c>
      <c r="I2149" s="14" t="n">
        <v>2</v>
      </c>
      <c r="J2149" s="14" t="n">
        <v>1</v>
      </c>
      <c r="K2149" s="14" t="n">
        <v>1</v>
      </c>
      <c r="L2149" s="14" t="n">
        <v>0</v>
      </c>
      <c r="M2149" s="14" t="n">
        <v>0</v>
      </c>
      <c r="N2149" s="14" t="s">
        <v>82</v>
      </c>
      <c r="O2149" s="14" t="s">
        <v>92</v>
      </c>
      <c r="P2149" s="14" t="s">
        <v>99</v>
      </c>
      <c r="Q2149" s="14" t="s">
        <v>94</v>
      </c>
      <c r="R2149" s="14" t="n">
        <v>0</v>
      </c>
      <c r="S2149" s="14" t="n">
        <v>0</v>
      </c>
      <c r="T2149" s="14" t="n">
        <v>0</v>
      </c>
      <c r="U2149" s="14" t="s">
        <v>95</v>
      </c>
      <c r="V2149" s="14" t="s">
        <v>95</v>
      </c>
      <c r="W2149" s="14" t="n">
        <v>0</v>
      </c>
      <c r="X2149" s="14" t="s">
        <v>86</v>
      </c>
      <c r="Y2149" s="14" t="n">
        <v>134</v>
      </c>
      <c r="Z2149" s="14"/>
      <c r="AA2149" s="14" t="n">
        <v>0</v>
      </c>
      <c r="AB2149" s="14" t="s">
        <v>101</v>
      </c>
      <c r="AC2149" s="14" t="n">
        <v>61</v>
      </c>
      <c r="AD2149" s="14" t="n">
        <v>0</v>
      </c>
      <c r="AE2149" s="14" t="n">
        <v>0</v>
      </c>
      <c r="AF2149" s="14" t="s">
        <v>141</v>
      </c>
      <c r="AG2149" s="15" t="n">
        <v>42428</v>
      </c>
      <c r="AH2149" s="14" t="str">
        <f aca="false">B2149&amp;"|"&amp;C2149&amp;"|"&amp;D2149&amp;"|"&amp;E2149&amp;"|"&amp;F2149&amp;"|"&amp;G2149&amp;"|"&amp;H2149&amp;"|"&amp;I2149&amp;"|"&amp;J2149&amp;"|"&amp;K2149&amp;"|"&amp;L2149&amp;"|"&amp;M2149&amp;"|"&amp;N2149&amp;"|"&amp;O2149&amp;"|"&amp;P2149&amp;"|"&amp;Q2149&amp;"|"&amp;R2149&amp;"|"&amp;S2149&amp;"|"&amp;T2149&amp;"|"&amp;U2149&amp;"|"&amp;V2149&amp;"|"&amp;W2149&amp;"|"&amp;X2149&amp;"|"&amp;Y2149&amp;"|"&amp;Z2149&amp;"|"&amp;AA2149&amp;"|"&amp;AB2149&amp;"|"&amp;AC2149&amp;"|"&amp;AD2149&amp;"|"&amp;AE2149&amp;"|"&amp;AF2149&amp;"|"&amp;AG2149</f>
        <v>City Hotel|1|116|2016|February|10|28|2|1|1|0|0|BB|PRT|Offline TA/TO|TA/TO|0|0|0|A|A|0|No Deposit|134||0|Transient-Party|61|0|0|No-Show|42428</v>
      </c>
      <c r="AI2149" s="14" t="str">
        <f aca="false">IF(COUNTIF($AH$4:$AH$2603,AH2149)&gt;1,"Duplicate","Unique")</f>
        <v>Unique</v>
      </c>
      <c r="AJ2149" s="14" t="str">
        <f aca="false">IF(COUNTBLANK(B2149:AG2149)&gt;0,"Missing ("&amp;COUNTBLANK(B2149:AG2149)&amp;")","Complete")</f>
        <v>Missing (1)</v>
      </c>
    </row>
    <row r="2150" customFormat="false" ht="15" hidden="false" customHeight="false" outlineLevel="0" collapsed="false">
      <c r="A2150" s="0" t="n">
        <v>2147</v>
      </c>
      <c r="B2150" s="0" t="s">
        <v>80</v>
      </c>
      <c r="C2150" s="0" t="n">
        <v>0</v>
      </c>
      <c r="D2150" s="0" t="n">
        <v>55</v>
      </c>
      <c r="E2150" s="0" t="n">
        <v>2016</v>
      </c>
      <c r="F2150" s="0" t="s">
        <v>114</v>
      </c>
      <c r="G2150" s="0" t="n">
        <v>39</v>
      </c>
      <c r="H2150" s="0" t="n">
        <v>19</v>
      </c>
      <c r="I2150" s="0" t="n">
        <v>1</v>
      </c>
      <c r="J2150" s="0" t="n">
        <v>1</v>
      </c>
      <c r="K2150" s="0" t="n">
        <v>2</v>
      </c>
      <c r="L2150" s="0" t="n">
        <v>0</v>
      </c>
      <c r="M2150" s="0" t="n">
        <v>0</v>
      </c>
      <c r="N2150" s="0" t="s">
        <v>82</v>
      </c>
      <c r="O2150" s="0" t="s">
        <v>137</v>
      </c>
      <c r="P2150" s="0" t="s">
        <v>93</v>
      </c>
      <c r="Q2150" s="0" t="s">
        <v>94</v>
      </c>
      <c r="R2150" s="0" t="n">
        <v>0</v>
      </c>
      <c r="S2150" s="0" t="n">
        <v>0</v>
      </c>
      <c r="T2150" s="0" t="n">
        <v>0</v>
      </c>
      <c r="U2150" s="0" t="s">
        <v>95</v>
      </c>
      <c r="V2150" s="0" t="s">
        <v>95</v>
      </c>
      <c r="W2150" s="0" t="n">
        <v>0</v>
      </c>
      <c r="X2150" s="0" t="s">
        <v>86</v>
      </c>
      <c r="Y2150" s="0" t="n">
        <v>240</v>
      </c>
      <c r="AA2150" s="0" t="n">
        <v>0</v>
      </c>
      <c r="AB2150" s="0" t="s">
        <v>87</v>
      </c>
      <c r="AC2150" s="0" t="n">
        <v>80</v>
      </c>
      <c r="AD2150" s="0" t="n">
        <v>0</v>
      </c>
      <c r="AE2150" s="0" t="n">
        <v>1</v>
      </c>
      <c r="AF2150" s="0" t="s">
        <v>88</v>
      </c>
      <c r="AG2150" s="13" t="n">
        <v>42634</v>
      </c>
      <c r="AH2150" s="0" t="str">
        <f aca="false">B2150&amp;"|"&amp;C2150&amp;"|"&amp;D2150&amp;"|"&amp;E2150&amp;"|"&amp;F2150&amp;"|"&amp;G2150&amp;"|"&amp;H2150&amp;"|"&amp;I2150&amp;"|"&amp;J2150&amp;"|"&amp;K2150&amp;"|"&amp;L2150&amp;"|"&amp;M2150&amp;"|"&amp;N2150&amp;"|"&amp;O2150&amp;"|"&amp;P2150&amp;"|"&amp;Q2150&amp;"|"&amp;R2150&amp;"|"&amp;S2150&amp;"|"&amp;T2150&amp;"|"&amp;U2150&amp;"|"&amp;V2150&amp;"|"&amp;W2150&amp;"|"&amp;X2150&amp;"|"&amp;Y2150&amp;"|"&amp;Z2150&amp;"|"&amp;AA2150&amp;"|"&amp;AB2150&amp;"|"&amp;AC2150&amp;"|"&amp;AD2150&amp;"|"&amp;AE2150&amp;"|"&amp;AF2150&amp;"|"&amp;AG2150</f>
        <v>Resort Hotel|0|55|2016|September|39|19|1|1|2|0|0|BB|LUX|Online TA|TA/TO|0|0|0|A|A|0|No Deposit|240||0|Transient|80|0|1|Check-Out|42634</v>
      </c>
      <c r="AI2150" s="0" t="str">
        <f aca="false">IF(COUNTIF($AH$4:$AH$2603,AH2150)&gt;1,"Duplicate","Unique")</f>
        <v>Unique</v>
      </c>
      <c r="AJ2150" s="0" t="str">
        <f aca="false">IF(COUNTBLANK(B2150:AG2150)&gt;0,"Missing ("&amp;COUNTBLANK(B2150:AG2150)&amp;")","Complete")</f>
        <v>Missing (1)</v>
      </c>
    </row>
    <row r="2151" customFormat="false" ht="15" hidden="false" customHeight="false" outlineLevel="0" collapsed="false">
      <c r="A2151" s="14" t="n">
        <v>2148</v>
      </c>
      <c r="B2151" s="14" t="s">
        <v>90</v>
      </c>
      <c r="C2151" s="14" t="n">
        <v>0</v>
      </c>
      <c r="D2151" s="14" t="n">
        <v>8</v>
      </c>
      <c r="E2151" s="14" t="n">
        <v>2017</v>
      </c>
      <c r="F2151" s="14" t="s">
        <v>106</v>
      </c>
      <c r="G2151" s="14" t="n">
        <v>16</v>
      </c>
      <c r="H2151" s="14" t="n">
        <v>19</v>
      </c>
      <c r="I2151" s="14" t="n">
        <v>0</v>
      </c>
      <c r="J2151" s="14" t="n">
        <v>1</v>
      </c>
      <c r="K2151" s="14" t="n">
        <v>1</v>
      </c>
      <c r="L2151" s="14" t="n">
        <v>0</v>
      </c>
      <c r="M2151" s="14" t="n">
        <v>0</v>
      </c>
      <c r="N2151" s="14" t="s">
        <v>82</v>
      </c>
      <c r="O2151" s="14" t="s">
        <v>92</v>
      </c>
      <c r="P2151" s="14" t="s">
        <v>84</v>
      </c>
      <c r="Q2151" s="14" t="s">
        <v>84</v>
      </c>
      <c r="R2151" s="14" t="n">
        <v>0</v>
      </c>
      <c r="S2151" s="14" t="n">
        <v>0</v>
      </c>
      <c r="T2151" s="14" t="n">
        <v>0</v>
      </c>
      <c r="U2151" s="14" t="s">
        <v>95</v>
      </c>
      <c r="V2151" s="14" t="s">
        <v>109</v>
      </c>
      <c r="W2151" s="14" t="n">
        <v>0</v>
      </c>
      <c r="X2151" s="14" t="s">
        <v>86</v>
      </c>
      <c r="Y2151" s="14"/>
      <c r="Z2151" s="14"/>
      <c r="AA2151" s="14" t="n">
        <v>0</v>
      </c>
      <c r="AB2151" s="14" t="s">
        <v>87</v>
      </c>
      <c r="AC2151" s="14" t="n">
        <v>135</v>
      </c>
      <c r="AD2151" s="14" t="n">
        <v>0</v>
      </c>
      <c r="AE2151" s="14" t="n">
        <v>0</v>
      </c>
      <c r="AF2151" s="14" t="s">
        <v>88</v>
      </c>
      <c r="AG2151" s="15" t="n">
        <v>42845</v>
      </c>
      <c r="AH2151" s="14" t="str">
        <f aca="false">B2151&amp;"|"&amp;C2151&amp;"|"&amp;D2151&amp;"|"&amp;E2151&amp;"|"&amp;F2151&amp;"|"&amp;G2151&amp;"|"&amp;H2151&amp;"|"&amp;I2151&amp;"|"&amp;J2151&amp;"|"&amp;K2151&amp;"|"&amp;L2151&amp;"|"&amp;M2151&amp;"|"&amp;N2151&amp;"|"&amp;O2151&amp;"|"&amp;P2151&amp;"|"&amp;Q2151&amp;"|"&amp;R2151&amp;"|"&amp;S2151&amp;"|"&amp;T2151&amp;"|"&amp;U2151&amp;"|"&amp;V2151&amp;"|"&amp;W2151&amp;"|"&amp;X2151&amp;"|"&amp;Y2151&amp;"|"&amp;Z2151&amp;"|"&amp;AA2151&amp;"|"&amp;AB2151&amp;"|"&amp;AC2151&amp;"|"&amp;AD2151&amp;"|"&amp;AE2151&amp;"|"&amp;AF2151&amp;"|"&amp;AG2151</f>
        <v>City Hotel|0|8|2017|April|16|19|0|1|1|0|0|BB|PRT|Direct|Direct|0|0|0|A|D|0|No Deposit|||0|Transient|135|0|0|Check-Out|42845</v>
      </c>
      <c r="AI2151" s="14" t="str">
        <f aca="false">IF(COUNTIF($AH$4:$AH$2603,AH2151)&gt;1,"Duplicate","Unique")</f>
        <v>Unique</v>
      </c>
      <c r="AJ2151" s="14" t="str">
        <f aca="false">IF(COUNTBLANK(B2151:AG2151)&gt;0,"Missing ("&amp;COUNTBLANK(B2151:AG2151)&amp;")","Complete")</f>
        <v>Missing (2)</v>
      </c>
    </row>
    <row r="2152" customFormat="false" ht="15" hidden="false" customHeight="false" outlineLevel="0" collapsed="false">
      <c r="A2152" s="0" t="n">
        <v>2149</v>
      </c>
      <c r="B2152" s="0" t="s">
        <v>80</v>
      </c>
      <c r="C2152" s="0" t="n">
        <v>0</v>
      </c>
      <c r="D2152" s="0" t="n">
        <v>62</v>
      </c>
      <c r="E2152" s="0" t="n">
        <v>2017</v>
      </c>
      <c r="F2152" s="0" t="s">
        <v>106</v>
      </c>
      <c r="G2152" s="0" t="n">
        <v>16</v>
      </c>
      <c r="H2152" s="0" t="n">
        <v>19</v>
      </c>
      <c r="I2152" s="0" t="n">
        <v>1</v>
      </c>
      <c r="J2152" s="0" t="n">
        <v>4</v>
      </c>
      <c r="K2152" s="0" t="n">
        <v>1</v>
      </c>
      <c r="L2152" s="0" t="n">
        <v>0</v>
      </c>
      <c r="M2152" s="0" t="n">
        <v>0</v>
      </c>
      <c r="N2152" s="0" t="s">
        <v>82</v>
      </c>
      <c r="O2152" s="0" t="s">
        <v>143</v>
      </c>
      <c r="P2152" s="0" t="s">
        <v>116</v>
      </c>
      <c r="Q2152" s="0" t="s">
        <v>128</v>
      </c>
      <c r="R2152" s="0" t="n">
        <v>0</v>
      </c>
      <c r="S2152" s="0" t="n">
        <v>0</v>
      </c>
      <c r="T2152" s="0" t="n">
        <v>0</v>
      </c>
      <c r="U2152" s="0" t="s">
        <v>124</v>
      </c>
      <c r="V2152" s="0" t="s">
        <v>124</v>
      </c>
      <c r="W2152" s="0" t="n">
        <v>2</v>
      </c>
      <c r="X2152" s="0" t="s">
        <v>86</v>
      </c>
      <c r="AA2152" s="0" t="n">
        <v>0</v>
      </c>
      <c r="AB2152" s="0" t="s">
        <v>101</v>
      </c>
      <c r="AC2152" s="0" t="n">
        <v>74.6</v>
      </c>
      <c r="AD2152" s="0" t="n">
        <v>0</v>
      </c>
      <c r="AE2152" s="0" t="n">
        <v>0</v>
      </c>
      <c r="AF2152" s="0" t="s">
        <v>88</v>
      </c>
      <c r="AG2152" s="13" t="n">
        <v>42849</v>
      </c>
      <c r="AH2152" s="0" t="str">
        <f aca="false">B2152&amp;"|"&amp;C2152&amp;"|"&amp;D2152&amp;"|"&amp;E2152&amp;"|"&amp;F2152&amp;"|"&amp;G2152&amp;"|"&amp;H2152&amp;"|"&amp;I2152&amp;"|"&amp;J2152&amp;"|"&amp;K2152&amp;"|"&amp;L2152&amp;"|"&amp;M2152&amp;"|"&amp;N2152&amp;"|"&amp;O2152&amp;"|"&amp;P2152&amp;"|"&amp;Q2152&amp;"|"&amp;R2152&amp;"|"&amp;S2152&amp;"|"&amp;T2152&amp;"|"&amp;U2152&amp;"|"&amp;V2152&amp;"|"&amp;W2152&amp;"|"&amp;X2152&amp;"|"&amp;Y2152&amp;"|"&amp;Z2152&amp;"|"&amp;AA2152&amp;"|"&amp;AB2152&amp;"|"&amp;AC2152&amp;"|"&amp;AD2152&amp;"|"&amp;AE2152&amp;"|"&amp;AF2152&amp;"|"&amp;AG2152</f>
        <v>Resort Hotel|0|62|2017|April|16|19|1|4|1|0|0|BB|AUS|Groups|Corporate|0|0|0|E|E|2|No Deposit|||0|Transient-Party|74.6|0|0|Check-Out|42849</v>
      </c>
      <c r="AI2152" s="0" t="str">
        <f aca="false">IF(COUNTIF($AH$4:$AH$2603,AH2152)&gt;1,"Duplicate","Unique")</f>
        <v>Unique</v>
      </c>
      <c r="AJ2152" s="0" t="str">
        <f aca="false">IF(COUNTBLANK(B2152:AG2152)&gt;0,"Missing ("&amp;COUNTBLANK(B2152:AG2152)&amp;")","Complete")</f>
        <v>Missing (2)</v>
      </c>
    </row>
    <row r="2153" customFormat="false" ht="15" hidden="false" customHeight="false" outlineLevel="0" collapsed="false">
      <c r="A2153" s="14" t="n">
        <v>2150</v>
      </c>
      <c r="B2153" s="14" t="s">
        <v>90</v>
      </c>
      <c r="C2153" s="14" t="n">
        <v>0</v>
      </c>
      <c r="D2153" s="14" t="n">
        <v>1</v>
      </c>
      <c r="E2153" s="14" t="n">
        <v>2017</v>
      </c>
      <c r="F2153" s="14" t="s">
        <v>118</v>
      </c>
      <c r="G2153" s="14" t="n">
        <v>8</v>
      </c>
      <c r="H2153" s="14" t="n">
        <v>23</v>
      </c>
      <c r="I2153" s="14" t="n">
        <v>0</v>
      </c>
      <c r="J2153" s="14" t="n">
        <v>2</v>
      </c>
      <c r="K2153" s="14" t="n">
        <v>2</v>
      </c>
      <c r="L2153" s="14" t="n">
        <v>0</v>
      </c>
      <c r="M2153" s="14" t="n">
        <v>0</v>
      </c>
      <c r="N2153" s="14" t="s">
        <v>107</v>
      </c>
      <c r="O2153" s="14" t="s">
        <v>123</v>
      </c>
      <c r="P2153" s="14" t="s">
        <v>93</v>
      </c>
      <c r="Q2153" s="14" t="s">
        <v>94</v>
      </c>
      <c r="R2153" s="14" t="n">
        <v>0</v>
      </c>
      <c r="S2153" s="14" t="n">
        <v>0</v>
      </c>
      <c r="T2153" s="14" t="n">
        <v>0</v>
      </c>
      <c r="U2153" s="14" t="s">
        <v>95</v>
      </c>
      <c r="V2153" s="14" t="s">
        <v>95</v>
      </c>
      <c r="W2153" s="14" t="n">
        <v>0</v>
      </c>
      <c r="X2153" s="14" t="s">
        <v>86</v>
      </c>
      <c r="Y2153" s="14" t="n">
        <v>9</v>
      </c>
      <c r="Z2153" s="14"/>
      <c r="AA2153" s="14" t="n">
        <v>0</v>
      </c>
      <c r="AB2153" s="14" t="s">
        <v>87</v>
      </c>
      <c r="AC2153" s="14" t="n">
        <v>83</v>
      </c>
      <c r="AD2153" s="14" t="n">
        <v>0</v>
      </c>
      <c r="AE2153" s="14" t="n">
        <v>0</v>
      </c>
      <c r="AF2153" s="14" t="s">
        <v>88</v>
      </c>
      <c r="AG2153" s="15" t="n">
        <v>42791</v>
      </c>
      <c r="AH2153" s="14" t="str">
        <f aca="false">B2153&amp;"|"&amp;C2153&amp;"|"&amp;D2153&amp;"|"&amp;E2153&amp;"|"&amp;F2153&amp;"|"&amp;G2153&amp;"|"&amp;H2153&amp;"|"&amp;I2153&amp;"|"&amp;J2153&amp;"|"&amp;K2153&amp;"|"&amp;L2153&amp;"|"&amp;M2153&amp;"|"&amp;N2153&amp;"|"&amp;O2153&amp;"|"&amp;P2153&amp;"|"&amp;Q2153&amp;"|"&amp;R2153&amp;"|"&amp;S2153&amp;"|"&amp;T2153&amp;"|"&amp;U2153&amp;"|"&amp;V2153&amp;"|"&amp;W2153&amp;"|"&amp;X2153&amp;"|"&amp;Y2153&amp;"|"&amp;Z2153&amp;"|"&amp;AA2153&amp;"|"&amp;AB2153&amp;"|"&amp;AC2153&amp;"|"&amp;AD2153&amp;"|"&amp;AE2153&amp;"|"&amp;AF2153&amp;"|"&amp;AG2153</f>
        <v>City Hotel|0|1|2017|February|8|23|0|2|2|0|0|SC|USA|Online TA|TA/TO|0|0|0|A|A|0|No Deposit|9||0|Transient|83|0|0|Check-Out|42791</v>
      </c>
      <c r="AI2153" s="14" t="str">
        <f aca="false">IF(COUNTIF($AH$4:$AH$2603,AH2153)&gt;1,"Duplicate","Unique")</f>
        <v>Unique</v>
      </c>
      <c r="AJ2153" s="14" t="str">
        <f aca="false">IF(COUNTBLANK(B2153:AG2153)&gt;0,"Missing ("&amp;COUNTBLANK(B2153:AG2153)&amp;")","Complete")</f>
        <v>Missing (1)</v>
      </c>
    </row>
    <row r="2154" customFormat="false" ht="15" hidden="false" customHeight="false" outlineLevel="0" collapsed="false">
      <c r="A2154" s="0" t="n">
        <v>2151</v>
      </c>
      <c r="B2154" s="0" t="s">
        <v>90</v>
      </c>
      <c r="C2154" s="0" t="n">
        <v>1</v>
      </c>
      <c r="D2154" s="0" t="n">
        <v>67</v>
      </c>
      <c r="E2154" s="0" t="n">
        <v>2017</v>
      </c>
      <c r="F2154" s="0" t="s">
        <v>121</v>
      </c>
      <c r="G2154" s="0" t="n">
        <v>20</v>
      </c>
      <c r="H2154" s="0" t="n">
        <v>15</v>
      </c>
      <c r="I2154" s="0" t="n">
        <v>1</v>
      </c>
      <c r="J2154" s="0" t="n">
        <v>4</v>
      </c>
      <c r="K2154" s="0" t="n">
        <v>1</v>
      </c>
      <c r="L2154" s="0" t="n">
        <v>0</v>
      </c>
      <c r="M2154" s="0" t="n">
        <v>0</v>
      </c>
      <c r="N2154" s="0" t="s">
        <v>82</v>
      </c>
      <c r="O2154" s="0" t="s">
        <v>108</v>
      </c>
      <c r="P2154" s="0" t="s">
        <v>93</v>
      </c>
      <c r="Q2154" s="0" t="s">
        <v>94</v>
      </c>
      <c r="R2154" s="0" t="n">
        <v>0</v>
      </c>
      <c r="S2154" s="0" t="n">
        <v>0</v>
      </c>
      <c r="T2154" s="0" t="n">
        <v>0</v>
      </c>
      <c r="U2154" s="0" t="s">
        <v>95</v>
      </c>
      <c r="V2154" s="0" t="s">
        <v>95</v>
      </c>
      <c r="W2154" s="0" t="n">
        <v>0</v>
      </c>
      <c r="X2154" s="0" t="s">
        <v>86</v>
      </c>
      <c r="Y2154" s="0" t="n">
        <v>9</v>
      </c>
      <c r="AA2154" s="0" t="n">
        <v>0</v>
      </c>
      <c r="AB2154" s="0" t="s">
        <v>87</v>
      </c>
      <c r="AC2154" s="0" t="n">
        <v>153</v>
      </c>
      <c r="AD2154" s="0" t="n">
        <v>0</v>
      </c>
      <c r="AE2154" s="0" t="n">
        <v>0</v>
      </c>
      <c r="AF2154" s="0" t="s">
        <v>96</v>
      </c>
      <c r="AG2154" s="13" t="n">
        <v>42815</v>
      </c>
      <c r="AH2154" s="0" t="str">
        <f aca="false">B2154&amp;"|"&amp;C2154&amp;"|"&amp;D2154&amp;"|"&amp;E2154&amp;"|"&amp;F2154&amp;"|"&amp;G2154&amp;"|"&amp;H2154&amp;"|"&amp;I2154&amp;"|"&amp;J2154&amp;"|"&amp;K2154&amp;"|"&amp;L2154&amp;"|"&amp;M2154&amp;"|"&amp;N2154&amp;"|"&amp;O2154&amp;"|"&amp;P2154&amp;"|"&amp;Q2154&amp;"|"&amp;R2154&amp;"|"&amp;S2154&amp;"|"&amp;T2154&amp;"|"&amp;U2154&amp;"|"&amp;V2154&amp;"|"&amp;W2154&amp;"|"&amp;X2154&amp;"|"&amp;Y2154&amp;"|"&amp;Z2154&amp;"|"&amp;AA2154&amp;"|"&amp;AB2154&amp;"|"&amp;AC2154&amp;"|"&amp;AD2154&amp;"|"&amp;AE2154&amp;"|"&amp;AF2154&amp;"|"&amp;AG2154</f>
        <v>City Hotel|1|67|2017|May|20|15|1|4|1|0|0|BB|DEU|Online TA|TA/TO|0|0|0|A|A|0|No Deposit|9||0|Transient|153|0|0|Canceled|42815</v>
      </c>
      <c r="AI2154" s="0" t="str">
        <f aca="false">IF(COUNTIF($AH$4:$AH$2603,AH2154)&gt;1,"Duplicate","Unique")</f>
        <v>Unique</v>
      </c>
      <c r="AJ2154" s="0" t="str">
        <f aca="false">IF(COUNTBLANK(B2154:AG2154)&gt;0,"Missing ("&amp;COUNTBLANK(B2154:AG2154)&amp;")","Complete")</f>
        <v>Missing (1)</v>
      </c>
    </row>
    <row r="2155" customFormat="false" ht="15" hidden="false" customHeight="false" outlineLevel="0" collapsed="false">
      <c r="A2155" s="14" t="n">
        <v>2152</v>
      </c>
      <c r="B2155" s="14" t="s">
        <v>90</v>
      </c>
      <c r="C2155" s="14" t="n">
        <v>0</v>
      </c>
      <c r="D2155" s="14" t="n">
        <v>18</v>
      </c>
      <c r="E2155" s="14" t="n">
        <v>2017</v>
      </c>
      <c r="F2155" s="14" t="s">
        <v>91</v>
      </c>
      <c r="G2155" s="14" t="n">
        <v>30</v>
      </c>
      <c r="H2155" s="14" t="n">
        <v>28</v>
      </c>
      <c r="I2155" s="14" t="n">
        <v>2</v>
      </c>
      <c r="J2155" s="14" t="n">
        <v>2</v>
      </c>
      <c r="K2155" s="14" t="n">
        <v>2</v>
      </c>
      <c r="L2155" s="14" t="n">
        <v>0</v>
      </c>
      <c r="M2155" s="14" t="n">
        <v>0</v>
      </c>
      <c r="N2155" s="14" t="s">
        <v>82</v>
      </c>
      <c r="O2155" s="14" t="s">
        <v>83</v>
      </c>
      <c r="P2155" s="14" t="s">
        <v>93</v>
      </c>
      <c r="Q2155" s="14" t="s">
        <v>94</v>
      </c>
      <c r="R2155" s="14" t="n">
        <v>0</v>
      </c>
      <c r="S2155" s="14" t="n">
        <v>0</v>
      </c>
      <c r="T2155" s="14" t="n">
        <v>0</v>
      </c>
      <c r="U2155" s="14" t="s">
        <v>95</v>
      </c>
      <c r="V2155" s="14" t="s">
        <v>95</v>
      </c>
      <c r="W2155" s="14" t="n">
        <v>0</v>
      </c>
      <c r="X2155" s="14" t="s">
        <v>86</v>
      </c>
      <c r="Y2155" s="14" t="n">
        <v>423</v>
      </c>
      <c r="Z2155" s="14"/>
      <c r="AA2155" s="14" t="n">
        <v>0</v>
      </c>
      <c r="AB2155" s="14" t="s">
        <v>87</v>
      </c>
      <c r="AC2155" s="14" t="n">
        <v>128.74</v>
      </c>
      <c r="AD2155" s="14" t="n">
        <v>0</v>
      </c>
      <c r="AE2155" s="14" t="n">
        <v>0</v>
      </c>
      <c r="AF2155" s="14" t="s">
        <v>88</v>
      </c>
      <c r="AG2155" s="15" t="n">
        <v>42948</v>
      </c>
      <c r="AH2155" s="14" t="str">
        <f aca="false">B2155&amp;"|"&amp;C2155&amp;"|"&amp;D2155&amp;"|"&amp;E2155&amp;"|"&amp;F2155&amp;"|"&amp;G2155&amp;"|"&amp;H2155&amp;"|"&amp;I2155&amp;"|"&amp;J2155&amp;"|"&amp;K2155&amp;"|"&amp;L2155&amp;"|"&amp;M2155&amp;"|"&amp;N2155&amp;"|"&amp;O2155&amp;"|"&amp;P2155&amp;"|"&amp;Q2155&amp;"|"&amp;R2155&amp;"|"&amp;S2155&amp;"|"&amp;T2155&amp;"|"&amp;U2155&amp;"|"&amp;V2155&amp;"|"&amp;W2155&amp;"|"&amp;X2155&amp;"|"&amp;Y2155&amp;"|"&amp;Z2155&amp;"|"&amp;AA2155&amp;"|"&amp;AB2155&amp;"|"&amp;AC2155&amp;"|"&amp;AD2155&amp;"|"&amp;AE2155&amp;"|"&amp;AF2155&amp;"|"&amp;AG2155</f>
        <v>City Hotel|0|18|2017|July|30|28|2|2|2|0|0|BB|GBR|Online TA|TA/TO|0|0|0|A|A|0|No Deposit|423||0|Transient|128.74|0|0|Check-Out|42948</v>
      </c>
      <c r="AI2155" s="14" t="str">
        <f aca="false">IF(COUNTIF($AH$4:$AH$2603,AH2155)&gt;1,"Duplicate","Unique")</f>
        <v>Unique</v>
      </c>
      <c r="AJ2155" s="14" t="str">
        <f aca="false">IF(COUNTBLANK(B2155:AG2155)&gt;0,"Missing ("&amp;COUNTBLANK(B2155:AG2155)&amp;")","Complete")</f>
        <v>Missing (1)</v>
      </c>
    </row>
    <row r="2156" customFormat="false" ht="15" hidden="false" customHeight="false" outlineLevel="0" collapsed="false">
      <c r="A2156" s="0" t="n">
        <v>2153</v>
      </c>
      <c r="B2156" s="0" t="s">
        <v>90</v>
      </c>
      <c r="C2156" s="0" t="n">
        <v>0</v>
      </c>
      <c r="D2156" s="0" t="n">
        <v>1</v>
      </c>
      <c r="E2156" s="0" t="n">
        <v>2016</v>
      </c>
      <c r="F2156" s="0" t="s">
        <v>126</v>
      </c>
      <c r="G2156" s="0" t="n">
        <v>4</v>
      </c>
      <c r="H2156" s="0" t="n">
        <v>21</v>
      </c>
      <c r="I2156" s="0" t="n">
        <v>0</v>
      </c>
      <c r="J2156" s="0" t="n">
        <v>1</v>
      </c>
      <c r="K2156" s="0" t="n">
        <v>1</v>
      </c>
      <c r="L2156" s="0" t="n">
        <v>0</v>
      </c>
      <c r="M2156" s="0" t="n">
        <v>0</v>
      </c>
      <c r="N2156" s="0" t="s">
        <v>82</v>
      </c>
      <c r="O2156" s="0" t="s">
        <v>92</v>
      </c>
      <c r="P2156" s="0" t="s">
        <v>84</v>
      </c>
      <c r="Q2156" s="0" t="s">
        <v>84</v>
      </c>
      <c r="R2156" s="0" t="n">
        <v>0</v>
      </c>
      <c r="S2156" s="0" t="n">
        <v>0</v>
      </c>
      <c r="T2156" s="0" t="n">
        <v>0</v>
      </c>
      <c r="U2156" s="0" t="s">
        <v>95</v>
      </c>
      <c r="V2156" s="0" t="s">
        <v>95</v>
      </c>
      <c r="W2156" s="0" t="n">
        <v>1</v>
      </c>
      <c r="X2156" s="0" t="s">
        <v>86</v>
      </c>
      <c r="AA2156" s="0" t="n">
        <v>0</v>
      </c>
      <c r="AB2156" s="0" t="s">
        <v>87</v>
      </c>
      <c r="AC2156" s="0" t="n">
        <v>80</v>
      </c>
      <c r="AD2156" s="0" t="n">
        <v>0</v>
      </c>
      <c r="AE2156" s="0" t="n">
        <v>1</v>
      </c>
      <c r="AF2156" s="0" t="s">
        <v>88</v>
      </c>
      <c r="AG2156" s="13" t="n">
        <v>42391</v>
      </c>
      <c r="AH2156" s="0" t="str">
        <f aca="false">B2156&amp;"|"&amp;C2156&amp;"|"&amp;D2156&amp;"|"&amp;E2156&amp;"|"&amp;F2156&amp;"|"&amp;G2156&amp;"|"&amp;H2156&amp;"|"&amp;I2156&amp;"|"&amp;J2156&amp;"|"&amp;K2156&amp;"|"&amp;L2156&amp;"|"&amp;M2156&amp;"|"&amp;N2156&amp;"|"&amp;O2156&amp;"|"&amp;P2156&amp;"|"&amp;Q2156&amp;"|"&amp;R2156&amp;"|"&amp;S2156&amp;"|"&amp;T2156&amp;"|"&amp;U2156&amp;"|"&amp;V2156&amp;"|"&amp;W2156&amp;"|"&amp;X2156&amp;"|"&amp;Y2156&amp;"|"&amp;Z2156&amp;"|"&amp;AA2156&amp;"|"&amp;AB2156&amp;"|"&amp;AC2156&amp;"|"&amp;AD2156&amp;"|"&amp;AE2156&amp;"|"&amp;AF2156&amp;"|"&amp;AG2156</f>
        <v>City Hotel|0|1|2016|January|4|21|0|1|1|0|0|BB|PRT|Direct|Direct|0|0|0|A|A|1|No Deposit|||0|Transient|80|0|1|Check-Out|42391</v>
      </c>
      <c r="AI2156" s="0" t="str">
        <f aca="false">IF(COUNTIF($AH$4:$AH$2603,AH2156)&gt;1,"Duplicate","Unique")</f>
        <v>Unique</v>
      </c>
      <c r="AJ2156" s="0" t="str">
        <f aca="false">IF(COUNTBLANK(B2156:AG2156)&gt;0,"Missing ("&amp;COUNTBLANK(B2156:AG2156)&amp;")","Complete")</f>
        <v>Missing (2)</v>
      </c>
    </row>
    <row r="2157" customFormat="false" ht="15" hidden="false" customHeight="false" outlineLevel="0" collapsed="false">
      <c r="A2157" s="14" t="n">
        <v>2154</v>
      </c>
      <c r="B2157" s="14" t="s">
        <v>90</v>
      </c>
      <c r="C2157" s="14" t="n">
        <v>1</v>
      </c>
      <c r="D2157" s="14" t="n">
        <v>88</v>
      </c>
      <c r="E2157" s="14" t="n">
        <v>2016</v>
      </c>
      <c r="F2157" s="14" t="s">
        <v>135</v>
      </c>
      <c r="G2157" s="14" t="n">
        <v>24</v>
      </c>
      <c r="H2157" s="14" t="n">
        <v>8</v>
      </c>
      <c r="I2157" s="14" t="n">
        <v>1</v>
      </c>
      <c r="J2157" s="14" t="n">
        <v>4</v>
      </c>
      <c r="K2157" s="14" t="n">
        <v>2</v>
      </c>
      <c r="L2157" s="14" t="n">
        <v>0</v>
      </c>
      <c r="M2157" s="14" t="n">
        <v>0</v>
      </c>
      <c r="N2157" s="14" t="s">
        <v>82</v>
      </c>
      <c r="O2157" s="14" t="s">
        <v>92</v>
      </c>
      <c r="P2157" s="14" t="s">
        <v>99</v>
      </c>
      <c r="Q2157" s="14" t="s">
        <v>94</v>
      </c>
      <c r="R2157" s="14" t="n">
        <v>0</v>
      </c>
      <c r="S2157" s="14" t="n">
        <v>0</v>
      </c>
      <c r="T2157" s="14" t="n">
        <v>0</v>
      </c>
      <c r="U2157" s="14" t="s">
        <v>95</v>
      </c>
      <c r="V2157" s="14" t="s">
        <v>95</v>
      </c>
      <c r="W2157" s="14" t="n">
        <v>0</v>
      </c>
      <c r="X2157" s="14" t="s">
        <v>86</v>
      </c>
      <c r="Y2157" s="14" t="n">
        <v>85</v>
      </c>
      <c r="Z2157" s="14"/>
      <c r="AA2157" s="14" t="n">
        <v>0</v>
      </c>
      <c r="AB2157" s="14" t="s">
        <v>87</v>
      </c>
      <c r="AC2157" s="14" t="n">
        <v>80.75</v>
      </c>
      <c r="AD2157" s="14" t="n">
        <v>0</v>
      </c>
      <c r="AE2157" s="14" t="n">
        <v>0</v>
      </c>
      <c r="AF2157" s="14" t="s">
        <v>96</v>
      </c>
      <c r="AG2157" s="15" t="n">
        <v>42444</v>
      </c>
      <c r="AH2157" s="14" t="str">
        <f aca="false">B2157&amp;"|"&amp;C2157&amp;"|"&amp;D2157&amp;"|"&amp;E2157&amp;"|"&amp;F2157&amp;"|"&amp;G2157&amp;"|"&amp;H2157&amp;"|"&amp;I2157&amp;"|"&amp;J2157&amp;"|"&amp;K2157&amp;"|"&amp;L2157&amp;"|"&amp;M2157&amp;"|"&amp;N2157&amp;"|"&amp;O2157&amp;"|"&amp;P2157&amp;"|"&amp;Q2157&amp;"|"&amp;R2157&amp;"|"&amp;S2157&amp;"|"&amp;T2157&amp;"|"&amp;U2157&amp;"|"&amp;V2157&amp;"|"&amp;W2157&amp;"|"&amp;X2157&amp;"|"&amp;Y2157&amp;"|"&amp;Z2157&amp;"|"&amp;AA2157&amp;"|"&amp;AB2157&amp;"|"&amp;AC2157&amp;"|"&amp;AD2157&amp;"|"&amp;AE2157&amp;"|"&amp;AF2157&amp;"|"&amp;AG2157</f>
        <v>City Hotel|1|88|2016|June|24|8|1|4|2|0|0|BB|PRT|Offline TA/TO|TA/TO|0|0|0|A|A|0|No Deposit|85||0|Transient|80.75|0|0|Canceled|42444</v>
      </c>
      <c r="AI2157" s="14" t="str">
        <f aca="false">IF(COUNTIF($AH$4:$AH$2603,AH2157)&gt;1,"Duplicate","Unique")</f>
        <v>Unique</v>
      </c>
      <c r="AJ2157" s="14" t="str">
        <f aca="false">IF(COUNTBLANK(B2157:AG2157)&gt;0,"Missing ("&amp;COUNTBLANK(B2157:AG2157)&amp;")","Complete")</f>
        <v>Missing (1)</v>
      </c>
    </row>
    <row r="2158" customFormat="false" ht="15" hidden="false" customHeight="false" outlineLevel="0" collapsed="false">
      <c r="A2158" s="0" t="n">
        <v>2155</v>
      </c>
      <c r="B2158" s="0" t="s">
        <v>80</v>
      </c>
      <c r="C2158" s="0" t="n">
        <v>1</v>
      </c>
      <c r="D2158" s="0" t="n">
        <v>12</v>
      </c>
      <c r="E2158" s="0" t="n">
        <v>2016</v>
      </c>
      <c r="F2158" s="0" t="s">
        <v>119</v>
      </c>
      <c r="G2158" s="0" t="n">
        <v>35</v>
      </c>
      <c r="H2158" s="0" t="n">
        <v>22</v>
      </c>
      <c r="I2158" s="0" t="n">
        <v>1</v>
      </c>
      <c r="J2158" s="0" t="n">
        <v>2</v>
      </c>
      <c r="K2158" s="0" t="n">
        <v>2</v>
      </c>
      <c r="L2158" s="0" t="n">
        <v>0</v>
      </c>
      <c r="M2158" s="0" t="n">
        <v>0</v>
      </c>
      <c r="N2158" s="0" t="s">
        <v>82</v>
      </c>
      <c r="O2158" s="0" t="s">
        <v>115</v>
      </c>
      <c r="P2158" s="0" t="s">
        <v>93</v>
      </c>
      <c r="Q2158" s="0" t="s">
        <v>94</v>
      </c>
      <c r="R2158" s="0" t="n">
        <v>0</v>
      </c>
      <c r="S2158" s="0" t="n">
        <v>0</v>
      </c>
      <c r="T2158" s="0" t="n">
        <v>0</v>
      </c>
      <c r="U2158" s="0" t="s">
        <v>124</v>
      </c>
      <c r="V2158" s="0" t="s">
        <v>124</v>
      </c>
      <c r="W2158" s="0" t="n">
        <v>0</v>
      </c>
      <c r="X2158" s="0" t="s">
        <v>86</v>
      </c>
      <c r="Y2158" s="0" t="n">
        <v>240</v>
      </c>
      <c r="AA2158" s="0" t="n">
        <v>0</v>
      </c>
      <c r="AB2158" s="0" t="s">
        <v>87</v>
      </c>
      <c r="AC2158" s="0" t="n">
        <v>229</v>
      </c>
      <c r="AD2158" s="0" t="n">
        <v>0</v>
      </c>
      <c r="AE2158" s="0" t="n">
        <v>1</v>
      </c>
      <c r="AF2158" s="0" t="s">
        <v>96</v>
      </c>
      <c r="AG2158" s="13" t="n">
        <v>42604</v>
      </c>
      <c r="AH2158" s="0" t="str">
        <f aca="false">B2158&amp;"|"&amp;C2158&amp;"|"&amp;D2158&amp;"|"&amp;E2158&amp;"|"&amp;F2158&amp;"|"&amp;G2158&amp;"|"&amp;H2158&amp;"|"&amp;I2158&amp;"|"&amp;J2158&amp;"|"&amp;K2158&amp;"|"&amp;L2158&amp;"|"&amp;M2158&amp;"|"&amp;N2158&amp;"|"&amp;O2158&amp;"|"&amp;P2158&amp;"|"&amp;Q2158&amp;"|"&amp;R2158&amp;"|"&amp;S2158&amp;"|"&amp;T2158&amp;"|"&amp;U2158&amp;"|"&amp;V2158&amp;"|"&amp;W2158&amp;"|"&amp;X2158&amp;"|"&amp;Y2158&amp;"|"&amp;Z2158&amp;"|"&amp;AA2158&amp;"|"&amp;AB2158&amp;"|"&amp;AC2158&amp;"|"&amp;AD2158&amp;"|"&amp;AE2158&amp;"|"&amp;AF2158&amp;"|"&amp;AG2158</f>
        <v>Resort Hotel|1|12|2016|August|35|22|1|2|2|0|0|BB|ESP|Online TA|TA/TO|0|0|0|E|E|0|No Deposit|240||0|Transient|229|0|1|Canceled|42604</v>
      </c>
      <c r="AI2158" s="0" t="str">
        <f aca="false">IF(COUNTIF($AH$4:$AH$2603,AH2158)&gt;1,"Duplicate","Unique")</f>
        <v>Unique</v>
      </c>
      <c r="AJ2158" s="0" t="str">
        <f aca="false">IF(COUNTBLANK(B2158:AG2158)&gt;0,"Missing ("&amp;COUNTBLANK(B2158:AG2158)&amp;")","Complete")</f>
        <v>Missing (1)</v>
      </c>
    </row>
    <row r="2159" customFormat="false" ht="15" hidden="false" customHeight="false" outlineLevel="0" collapsed="false">
      <c r="A2159" s="14" t="n">
        <v>2156</v>
      </c>
      <c r="B2159" s="14" t="s">
        <v>90</v>
      </c>
      <c r="C2159" s="14" t="n">
        <v>0</v>
      </c>
      <c r="D2159" s="14" t="n">
        <v>92</v>
      </c>
      <c r="E2159" s="14" t="n">
        <v>2016</v>
      </c>
      <c r="F2159" s="14" t="s">
        <v>121</v>
      </c>
      <c r="G2159" s="14" t="n">
        <v>21</v>
      </c>
      <c r="H2159" s="14" t="n">
        <v>19</v>
      </c>
      <c r="I2159" s="14" t="n">
        <v>0</v>
      </c>
      <c r="J2159" s="14" t="n">
        <v>1</v>
      </c>
      <c r="K2159" s="14" t="n">
        <v>2</v>
      </c>
      <c r="L2159" s="14" t="n">
        <v>0</v>
      </c>
      <c r="M2159" s="14" t="n">
        <v>0</v>
      </c>
      <c r="N2159" s="14" t="s">
        <v>82</v>
      </c>
      <c r="O2159" s="14" t="s">
        <v>83</v>
      </c>
      <c r="P2159" s="14" t="s">
        <v>84</v>
      </c>
      <c r="Q2159" s="14" t="s">
        <v>84</v>
      </c>
      <c r="R2159" s="14" t="n">
        <v>0</v>
      </c>
      <c r="S2159" s="14" t="n">
        <v>0</v>
      </c>
      <c r="T2159" s="14" t="n">
        <v>0</v>
      </c>
      <c r="U2159" s="14" t="s">
        <v>109</v>
      </c>
      <c r="V2159" s="14" t="s">
        <v>109</v>
      </c>
      <c r="W2159" s="14" t="n">
        <v>0</v>
      </c>
      <c r="X2159" s="14" t="s">
        <v>86</v>
      </c>
      <c r="Y2159" s="14"/>
      <c r="Z2159" s="14"/>
      <c r="AA2159" s="14" t="n">
        <v>0</v>
      </c>
      <c r="AB2159" s="14" t="s">
        <v>87</v>
      </c>
      <c r="AC2159" s="14" t="n">
        <v>135</v>
      </c>
      <c r="AD2159" s="14" t="n">
        <v>0</v>
      </c>
      <c r="AE2159" s="14" t="n">
        <v>0</v>
      </c>
      <c r="AF2159" s="14" t="s">
        <v>88</v>
      </c>
      <c r="AG2159" s="15" t="n">
        <v>42510</v>
      </c>
      <c r="AH2159" s="14" t="str">
        <f aca="false">B2159&amp;"|"&amp;C2159&amp;"|"&amp;D2159&amp;"|"&amp;E2159&amp;"|"&amp;F2159&amp;"|"&amp;G2159&amp;"|"&amp;H2159&amp;"|"&amp;I2159&amp;"|"&amp;J2159&amp;"|"&amp;K2159&amp;"|"&amp;L2159&amp;"|"&amp;M2159&amp;"|"&amp;N2159&amp;"|"&amp;O2159&amp;"|"&amp;P2159&amp;"|"&amp;Q2159&amp;"|"&amp;R2159&amp;"|"&amp;S2159&amp;"|"&amp;T2159&amp;"|"&amp;U2159&amp;"|"&amp;V2159&amp;"|"&amp;W2159&amp;"|"&amp;X2159&amp;"|"&amp;Y2159&amp;"|"&amp;Z2159&amp;"|"&amp;AA2159&amp;"|"&amp;AB2159&amp;"|"&amp;AC2159&amp;"|"&amp;AD2159&amp;"|"&amp;AE2159&amp;"|"&amp;AF2159&amp;"|"&amp;AG2159</f>
        <v>City Hotel|0|92|2016|May|21|19|0|1|2|0|0|BB|GBR|Direct|Direct|0|0|0|D|D|0|No Deposit|||0|Transient|135|0|0|Check-Out|42510</v>
      </c>
      <c r="AI2159" s="14" t="str">
        <f aca="false">IF(COUNTIF($AH$4:$AH$2603,AH2159)&gt;1,"Duplicate","Unique")</f>
        <v>Unique</v>
      </c>
      <c r="AJ2159" s="14" t="str">
        <f aca="false">IF(COUNTBLANK(B2159:AG2159)&gt;0,"Missing ("&amp;COUNTBLANK(B2159:AG2159)&amp;")","Complete")</f>
        <v>Missing (2)</v>
      </c>
    </row>
    <row r="2160" customFormat="false" ht="15" hidden="false" customHeight="false" outlineLevel="0" collapsed="false">
      <c r="A2160" s="0" t="n">
        <v>2157</v>
      </c>
      <c r="B2160" s="0" t="s">
        <v>80</v>
      </c>
      <c r="C2160" s="0" t="n">
        <v>0</v>
      </c>
      <c r="D2160" s="0" t="n">
        <v>220</v>
      </c>
      <c r="E2160" s="0" t="n">
        <v>2017</v>
      </c>
      <c r="F2160" s="0" t="s">
        <v>91</v>
      </c>
      <c r="G2160" s="0" t="n">
        <v>30</v>
      </c>
      <c r="H2160" s="0" t="n">
        <v>26</v>
      </c>
      <c r="I2160" s="0" t="n">
        <v>4</v>
      </c>
      <c r="J2160" s="0" t="n">
        <v>10</v>
      </c>
      <c r="K2160" s="0" t="n">
        <v>2</v>
      </c>
      <c r="L2160" s="0" t="n">
        <v>0</v>
      </c>
      <c r="M2160" s="0" t="n">
        <v>0</v>
      </c>
      <c r="N2160" s="0" t="s">
        <v>82</v>
      </c>
      <c r="O2160" s="0" t="s">
        <v>155</v>
      </c>
      <c r="P2160" s="0" t="s">
        <v>93</v>
      </c>
      <c r="Q2160" s="0" t="s">
        <v>94</v>
      </c>
      <c r="R2160" s="0" t="n">
        <v>0</v>
      </c>
      <c r="S2160" s="0" t="n">
        <v>0</v>
      </c>
      <c r="T2160" s="0" t="n">
        <v>0</v>
      </c>
      <c r="U2160" s="0" t="s">
        <v>95</v>
      </c>
      <c r="V2160" s="0" t="s">
        <v>95</v>
      </c>
      <c r="W2160" s="0" t="n">
        <v>0</v>
      </c>
      <c r="X2160" s="0" t="s">
        <v>86</v>
      </c>
      <c r="Y2160" s="0" t="n">
        <v>240</v>
      </c>
      <c r="AA2160" s="0" t="n">
        <v>0</v>
      </c>
      <c r="AB2160" s="0" t="s">
        <v>87</v>
      </c>
      <c r="AC2160" s="0" t="n">
        <v>160.84</v>
      </c>
      <c r="AD2160" s="0" t="n">
        <v>0</v>
      </c>
      <c r="AE2160" s="0" t="n">
        <v>1</v>
      </c>
      <c r="AF2160" s="0" t="s">
        <v>88</v>
      </c>
      <c r="AG2160" s="13" t="n">
        <v>42956</v>
      </c>
      <c r="AH2160" s="0" t="str">
        <f aca="false">B2160&amp;"|"&amp;C2160&amp;"|"&amp;D2160&amp;"|"&amp;E2160&amp;"|"&amp;F2160&amp;"|"&amp;G2160&amp;"|"&amp;H2160&amp;"|"&amp;I2160&amp;"|"&amp;J2160&amp;"|"&amp;K2160&amp;"|"&amp;L2160&amp;"|"&amp;M2160&amp;"|"&amp;N2160&amp;"|"&amp;O2160&amp;"|"&amp;P2160&amp;"|"&amp;Q2160&amp;"|"&amp;R2160&amp;"|"&amp;S2160&amp;"|"&amp;T2160&amp;"|"&amp;U2160&amp;"|"&amp;V2160&amp;"|"&amp;W2160&amp;"|"&amp;X2160&amp;"|"&amp;Y2160&amp;"|"&amp;Z2160&amp;"|"&amp;AA2160&amp;"|"&amp;AB2160&amp;"|"&amp;AC2160&amp;"|"&amp;AD2160&amp;"|"&amp;AE2160&amp;"|"&amp;AF2160&amp;"|"&amp;AG2160</f>
        <v>Resort Hotel|0|220|2017|July|30|26|4|10|2|0|0|BB|CHE|Online TA|TA/TO|0|0|0|A|A|0|No Deposit|240||0|Transient|160.84|0|1|Check-Out|42956</v>
      </c>
      <c r="AI2160" s="0" t="str">
        <f aca="false">IF(COUNTIF($AH$4:$AH$2603,AH2160)&gt;1,"Duplicate","Unique")</f>
        <v>Unique</v>
      </c>
      <c r="AJ2160" s="0" t="str">
        <f aca="false">IF(COUNTBLANK(B2160:AG2160)&gt;0,"Missing ("&amp;COUNTBLANK(B2160:AG2160)&amp;")","Complete")</f>
        <v>Missing (1)</v>
      </c>
    </row>
    <row r="2161" customFormat="false" ht="15" hidden="false" customHeight="false" outlineLevel="0" collapsed="false">
      <c r="A2161" s="14" t="n">
        <v>2158</v>
      </c>
      <c r="B2161" s="14" t="s">
        <v>90</v>
      </c>
      <c r="C2161" s="14" t="n">
        <v>0</v>
      </c>
      <c r="D2161" s="14" t="n">
        <v>50</v>
      </c>
      <c r="E2161" s="14" t="n">
        <v>2016</v>
      </c>
      <c r="F2161" s="14" t="s">
        <v>106</v>
      </c>
      <c r="G2161" s="14" t="n">
        <v>14</v>
      </c>
      <c r="H2161" s="14" t="n">
        <v>2</v>
      </c>
      <c r="I2161" s="14" t="n">
        <v>0</v>
      </c>
      <c r="J2161" s="14" t="n">
        <v>1</v>
      </c>
      <c r="K2161" s="14" t="n">
        <v>1</v>
      </c>
      <c r="L2161" s="14" t="n">
        <v>0</v>
      </c>
      <c r="M2161" s="14" t="n">
        <v>0</v>
      </c>
      <c r="N2161" s="14" t="s">
        <v>82</v>
      </c>
      <c r="O2161" s="14" t="s">
        <v>147</v>
      </c>
      <c r="P2161" s="14" t="s">
        <v>93</v>
      </c>
      <c r="Q2161" s="14" t="s">
        <v>94</v>
      </c>
      <c r="R2161" s="14" t="n">
        <v>0</v>
      </c>
      <c r="S2161" s="14" t="n">
        <v>0</v>
      </c>
      <c r="T2161" s="14" t="n">
        <v>0</v>
      </c>
      <c r="U2161" s="14" t="s">
        <v>95</v>
      </c>
      <c r="V2161" s="14" t="s">
        <v>95</v>
      </c>
      <c r="W2161" s="14" t="n">
        <v>0</v>
      </c>
      <c r="X2161" s="14" t="s">
        <v>86</v>
      </c>
      <c r="Y2161" s="14" t="n">
        <v>9</v>
      </c>
      <c r="Z2161" s="14"/>
      <c r="AA2161" s="14" t="n">
        <v>0</v>
      </c>
      <c r="AB2161" s="14" t="s">
        <v>87</v>
      </c>
      <c r="AC2161" s="14" t="n">
        <v>85.5</v>
      </c>
      <c r="AD2161" s="14" t="n">
        <v>0</v>
      </c>
      <c r="AE2161" s="14" t="n">
        <v>0</v>
      </c>
      <c r="AF2161" s="14" t="s">
        <v>88</v>
      </c>
      <c r="AG2161" s="15" t="n">
        <v>42463</v>
      </c>
      <c r="AH2161" s="14" t="str">
        <f aca="false">B2161&amp;"|"&amp;C2161&amp;"|"&amp;D2161&amp;"|"&amp;E2161&amp;"|"&amp;F2161&amp;"|"&amp;G2161&amp;"|"&amp;H2161&amp;"|"&amp;I2161&amp;"|"&amp;J2161&amp;"|"&amp;K2161&amp;"|"&amp;L2161&amp;"|"&amp;M2161&amp;"|"&amp;N2161&amp;"|"&amp;O2161&amp;"|"&amp;P2161&amp;"|"&amp;Q2161&amp;"|"&amp;R2161&amp;"|"&amp;S2161&amp;"|"&amp;T2161&amp;"|"&amp;U2161&amp;"|"&amp;V2161&amp;"|"&amp;W2161&amp;"|"&amp;X2161&amp;"|"&amp;Y2161&amp;"|"&amp;Z2161&amp;"|"&amp;AA2161&amp;"|"&amp;AB2161&amp;"|"&amp;AC2161&amp;"|"&amp;AD2161&amp;"|"&amp;AE2161&amp;"|"&amp;AF2161&amp;"|"&amp;AG2161</f>
        <v>City Hotel|0|50|2016|April|14|2|0|1|1|0|0|BB|IRL|Online TA|TA/TO|0|0|0|A|A|0|No Deposit|9||0|Transient|85.5|0|0|Check-Out|42463</v>
      </c>
      <c r="AI2161" s="14" t="str">
        <f aca="false">IF(COUNTIF($AH$4:$AH$2603,AH2161)&gt;1,"Duplicate","Unique")</f>
        <v>Unique</v>
      </c>
      <c r="AJ2161" s="14" t="str">
        <f aca="false">IF(COUNTBLANK(B2161:AG2161)&gt;0,"Missing ("&amp;COUNTBLANK(B2161:AG2161)&amp;")","Complete")</f>
        <v>Missing (1)</v>
      </c>
    </row>
    <row r="2162" customFormat="false" ht="15" hidden="false" customHeight="false" outlineLevel="0" collapsed="false">
      <c r="A2162" s="0" t="n">
        <v>2159</v>
      </c>
      <c r="B2162" s="0" t="s">
        <v>80</v>
      </c>
      <c r="C2162" s="0" t="n">
        <v>0</v>
      </c>
      <c r="D2162" s="0" t="n">
        <v>1</v>
      </c>
      <c r="E2162" s="0" t="n">
        <v>2015</v>
      </c>
      <c r="F2162" s="0" t="s">
        <v>113</v>
      </c>
      <c r="G2162" s="0" t="n">
        <v>48</v>
      </c>
      <c r="H2162" s="0" t="n">
        <v>26</v>
      </c>
      <c r="I2162" s="0" t="n">
        <v>2</v>
      </c>
      <c r="J2162" s="0" t="n">
        <v>5</v>
      </c>
      <c r="K2162" s="0" t="n">
        <v>2</v>
      </c>
      <c r="L2162" s="0" t="n">
        <v>0</v>
      </c>
      <c r="M2162" s="0" t="n">
        <v>0</v>
      </c>
      <c r="N2162" s="0" t="s">
        <v>82</v>
      </c>
      <c r="O2162" s="0" t="s">
        <v>83</v>
      </c>
      <c r="P2162" s="0" t="s">
        <v>93</v>
      </c>
      <c r="Q2162" s="0" t="s">
        <v>94</v>
      </c>
      <c r="R2162" s="0" t="n">
        <v>0</v>
      </c>
      <c r="S2162" s="0" t="n">
        <v>0</v>
      </c>
      <c r="T2162" s="0" t="n">
        <v>0</v>
      </c>
      <c r="U2162" s="0" t="s">
        <v>109</v>
      </c>
      <c r="V2162" s="0" t="s">
        <v>109</v>
      </c>
      <c r="W2162" s="0" t="n">
        <v>0</v>
      </c>
      <c r="X2162" s="0" t="s">
        <v>86</v>
      </c>
      <c r="Y2162" s="0" t="n">
        <v>240</v>
      </c>
      <c r="AA2162" s="0" t="n">
        <v>0</v>
      </c>
      <c r="AB2162" s="0" t="s">
        <v>87</v>
      </c>
      <c r="AC2162" s="0" t="n">
        <v>46.4</v>
      </c>
      <c r="AD2162" s="0" t="n">
        <v>0</v>
      </c>
      <c r="AE2162" s="0" t="n">
        <v>0</v>
      </c>
      <c r="AF2162" s="0" t="s">
        <v>88</v>
      </c>
      <c r="AG2162" s="13" t="n">
        <v>42341</v>
      </c>
      <c r="AH2162" s="0" t="str">
        <f aca="false">B2162&amp;"|"&amp;C2162&amp;"|"&amp;D2162&amp;"|"&amp;E2162&amp;"|"&amp;F2162&amp;"|"&amp;G2162&amp;"|"&amp;H2162&amp;"|"&amp;I2162&amp;"|"&amp;J2162&amp;"|"&amp;K2162&amp;"|"&amp;L2162&amp;"|"&amp;M2162&amp;"|"&amp;N2162&amp;"|"&amp;O2162&amp;"|"&amp;P2162&amp;"|"&amp;Q2162&amp;"|"&amp;R2162&amp;"|"&amp;S2162&amp;"|"&amp;T2162&amp;"|"&amp;U2162&amp;"|"&amp;V2162&amp;"|"&amp;W2162&amp;"|"&amp;X2162&amp;"|"&amp;Y2162&amp;"|"&amp;Z2162&amp;"|"&amp;AA2162&amp;"|"&amp;AB2162&amp;"|"&amp;AC2162&amp;"|"&amp;AD2162&amp;"|"&amp;AE2162&amp;"|"&amp;AF2162&amp;"|"&amp;AG2162</f>
        <v>Resort Hotel|0|1|2015|November|48|26|2|5|2|0|0|BB|GBR|Online TA|TA/TO|0|0|0|D|D|0|No Deposit|240||0|Transient|46.4|0|0|Check-Out|42341</v>
      </c>
      <c r="AI2162" s="0" t="str">
        <f aca="false">IF(COUNTIF($AH$4:$AH$2603,AH2162)&gt;1,"Duplicate","Unique")</f>
        <v>Unique</v>
      </c>
      <c r="AJ2162" s="0" t="str">
        <f aca="false">IF(COUNTBLANK(B2162:AG2162)&gt;0,"Missing ("&amp;COUNTBLANK(B2162:AG2162)&amp;")","Complete")</f>
        <v>Missing (1)</v>
      </c>
    </row>
    <row r="2163" customFormat="false" ht="15" hidden="false" customHeight="false" outlineLevel="0" collapsed="false">
      <c r="A2163" s="14" t="n">
        <v>2160</v>
      </c>
      <c r="B2163" s="14" t="s">
        <v>80</v>
      </c>
      <c r="C2163" s="14" t="n">
        <v>1</v>
      </c>
      <c r="D2163" s="14" t="n">
        <v>462</v>
      </c>
      <c r="E2163" s="14" t="n">
        <v>2017</v>
      </c>
      <c r="F2163" s="14" t="s">
        <v>121</v>
      </c>
      <c r="G2163" s="14" t="n">
        <v>21</v>
      </c>
      <c r="H2163" s="14" t="n">
        <v>25</v>
      </c>
      <c r="I2163" s="14" t="n">
        <v>0</v>
      </c>
      <c r="J2163" s="14" t="n">
        <v>3</v>
      </c>
      <c r="K2163" s="14" t="n">
        <v>2</v>
      </c>
      <c r="L2163" s="14" t="n">
        <v>0</v>
      </c>
      <c r="M2163" s="14" t="n">
        <v>0</v>
      </c>
      <c r="N2163" s="14" t="s">
        <v>112</v>
      </c>
      <c r="O2163" s="14" t="s">
        <v>92</v>
      </c>
      <c r="P2163" s="14" t="s">
        <v>116</v>
      </c>
      <c r="Q2163" s="14" t="s">
        <v>94</v>
      </c>
      <c r="R2163" s="14" t="n">
        <v>0</v>
      </c>
      <c r="S2163" s="14" t="n">
        <v>0</v>
      </c>
      <c r="T2163" s="14" t="n">
        <v>0</v>
      </c>
      <c r="U2163" s="14" t="s">
        <v>95</v>
      </c>
      <c r="V2163" s="14" t="s">
        <v>95</v>
      </c>
      <c r="W2163" s="14" t="n">
        <v>0</v>
      </c>
      <c r="X2163" s="14" t="s">
        <v>120</v>
      </c>
      <c r="Y2163" s="14"/>
      <c r="Z2163" s="14"/>
      <c r="AA2163" s="14" t="n">
        <v>0</v>
      </c>
      <c r="AB2163" s="14" t="s">
        <v>87</v>
      </c>
      <c r="AC2163" s="14" t="n">
        <v>78</v>
      </c>
      <c r="AD2163" s="14" t="n">
        <v>0</v>
      </c>
      <c r="AE2163" s="14" t="n">
        <v>0</v>
      </c>
      <c r="AF2163" s="14" t="s">
        <v>96</v>
      </c>
      <c r="AG2163" s="15" t="n">
        <v>42528</v>
      </c>
      <c r="AH2163" s="14" t="str">
        <f aca="false">B2163&amp;"|"&amp;C2163&amp;"|"&amp;D2163&amp;"|"&amp;E2163&amp;"|"&amp;F2163&amp;"|"&amp;G2163&amp;"|"&amp;H2163&amp;"|"&amp;I2163&amp;"|"&amp;J2163&amp;"|"&amp;K2163&amp;"|"&amp;L2163&amp;"|"&amp;M2163&amp;"|"&amp;N2163&amp;"|"&amp;O2163&amp;"|"&amp;P2163&amp;"|"&amp;Q2163&amp;"|"&amp;R2163&amp;"|"&amp;S2163&amp;"|"&amp;T2163&amp;"|"&amp;U2163&amp;"|"&amp;V2163&amp;"|"&amp;W2163&amp;"|"&amp;X2163&amp;"|"&amp;Y2163&amp;"|"&amp;Z2163&amp;"|"&amp;AA2163&amp;"|"&amp;AB2163&amp;"|"&amp;AC2163&amp;"|"&amp;AD2163&amp;"|"&amp;AE2163&amp;"|"&amp;AF2163&amp;"|"&amp;AG2163</f>
        <v>Resort Hotel|1|462|2017|May|21|25|0|3|2|0|0|HB|PRT|Groups|TA/TO|0|0|0|A|A|0|Non Refund|||0|Transient|78|0|0|Canceled|42528</v>
      </c>
      <c r="AI2163" s="14" t="str">
        <f aca="false">IF(COUNTIF($AH$4:$AH$2603,AH2163)&gt;1,"Duplicate","Unique")</f>
        <v>Unique</v>
      </c>
      <c r="AJ2163" s="14" t="str">
        <f aca="false">IF(COUNTBLANK(B2163:AG2163)&gt;0,"Missing ("&amp;COUNTBLANK(B2163:AG2163)&amp;")","Complete")</f>
        <v>Missing (2)</v>
      </c>
    </row>
    <row r="2164" customFormat="false" ht="15" hidden="false" customHeight="false" outlineLevel="0" collapsed="false">
      <c r="A2164" s="0" t="n">
        <v>2161</v>
      </c>
      <c r="B2164" s="0" t="s">
        <v>90</v>
      </c>
      <c r="C2164" s="0" t="n">
        <v>0</v>
      </c>
      <c r="D2164" s="0" t="n">
        <v>207</v>
      </c>
      <c r="E2164" s="0" t="n">
        <v>2015</v>
      </c>
      <c r="F2164" s="0" t="s">
        <v>119</v>
      </c>
      <c r="G2164" s="0" t="n">
        <v>34</v>
      </c>
      <c r="H2164" s="0" t="n">
        <v>21</v>
      </c>
      <c r="I2164" s="0" t="n">
        <v>2</v>
      </c>
      <c r="J2164" s="0" t="n">
        <v>3</v>
      </c>
      <c r="K2164" s="0" t="n">
        <v>2</v>
      </c>
      <c r="L2164" s="0" t="n">
        <v>0</v>
      </c>
      <c r="M2164" s="0" t="n">
        <v>0</v>
      </c>
      <c r="N2164" s="0" t="s">
        <v>82</v>
      </c>
      <c r="O2164" s="0" t="s">
        <v>115</v>
      </c>
      <c r="P2164" s="0" t="s">
        <v>93</v>
      </c>
      <c r="Q2164" s="0" t="s">
        <v>94</v>
      </c>
      <c r="R2164" s="0" t="n">
        <v>0</v>
      </c>
      <c r="S2164" s="0" t="n">
        <v>0</v>
      </c>
      <c r="T2164" s="0" t="n">
        <v>0</v>
      </c>
      <c r="U2164" s="0" t="s">
        <v>95</v>
      </c>
      <c r="V2164" s="0" t="s">
        <v>95</v>
      </c>
      <c r="W2164" s="0" t="n">
        <v>0</v>
      </c>
      <c r="X2164" s="0" t="s">
        <v>86</v>
      </c>
      <c r="Y2164" s="0" t="n">
        <v>9</v>
      </c>
      <c r="AA2164" s="0" t="n">
        <v>0</v>
      </c>
      <c r="AB2164" s="0" t="s">
        <v>101</v>
      </c>
      <c r="AC2164" s="0" t="n">
        <v>76.5</v>
      </c>
      <c r="AD2164" s="0" t="n">
        <v>1</v>
      </c>
      <c r="AE2164" s="0" t="n">
        <v>2</v>
      </c>
      <c r="AF2164" s="0" t="s">
        <v>88</v>
      </c>
      <c r="AG2164" s="13" t="n">
        <v>42242</v>
      </c>
      <c r="AH2164" s="0" t="str">
        <f aca="false">B2164&amp;"|"&amp;C2164&amp;"|"&amp;D2164&amp;"|"&amp;E2164&amp;"|"&amp;F2164&amp;"|"&amp;G2164&amp;"|"&amp;H2164&amp;"|"&amp;I2164&amp;"|"&amp;J2164&amp;"|"&amp;K2164&amp;"|"&amp;L2164&amp;"|"&amp;M2164&amp;"|"&amp;N2164&amp;"|"&amp;O2164&amp;"|"&amp;P2164&amp;"|"&amp;Q2164&amp;"|"&amp;R2164&amp;"|"&amp;S2164&amp;"|"&amp;T2164&amp;"|"&amp;U2164&amp;"|"&amp;V2164&amp;"|"&amp;W2164&amp;"|"&amp;X2164&amp;"|"&amp;Y2164&amp;"|"&amp;Z2164&amp;"|"&amp;AA2164&amp;"|"&amp;AB2164&amp;"|"&amp;AC2164&amp;"|"&amp;AD2164&amp;"|"&amp;AE2164&amp;"|"&amp;AF2164&amp;"|"&amp;AG2164</f>
        <v>City Hotel|0|207|2015|August|34|21|2|3|2|0|0|BB|ESP|Online TA|TA/TO|0|0|0|A|A|0|No Deposit|9||0|Transient-Party|76.5|1|2|Check-Out|42242</v>
      </c>
      <c r="AI2164" s="0" t="str">
        <f aca="false">IF(COUNTIF($AH$4:$AH$2603,AH2164)&gt;1,"Duplicate","Unique")</f>
        <v>Unique</v>
      </c>
      <c r="AJ2164" s="0" t="str">
        <f aca="false">IF(COUNTBLANK(B2164:AG2164)&gt;0,"Missing ("&amp;COUNTBLANK(B2164:AG2164)&amp;")","Complete")</f>
        <v>Missing (1)</v>
      </c>
    </row>
    <row r="2165" customFormat="false" ht="15" hidden="false" customHeight="false" outlineLevel="0" collapsed="false">
      <c r="A2165" s="14" t="n">
        <v>2162</v>
      </c>
      <c r="B2165" s="14" t="s">
        <v>80</v>
      </c>
      <c r="C2165" s="14" t="n">
        <v>0</v>
      </c>
      <c r="D2165" s="14" t="n">
        <v>21</v>
      </c>
      <c r="E2165" s="14" t="n">
        <v>2015</v>
      </c>
      <c r="F2165" s="14" t="s">
        <v>119</v>
      </c>
      <c r="G2165" s="14" t="n">
        <v>35</v>
      </c>
      <c r="H2165" s="14" t="n">
        <v>24</v>
      </c>
      <c r="I2165" s="14" t="n">
        <v>1</v>
      </c>
      <c r="J2165" s="14" t="n">
        <v>2</v>
      </c>
      <c r="K2165" s="14" t="n">
        <v>2</v>
      </c>
      <c r="L2165" s="14" t="n">
        <v>0</v>
      </c>
      <c r="M2165" s="14" t="n">
        <v>0</v>
      </c>
      <c r="N2165" s="14" t="s">
        <v>82</v>
      </c>
      <c r="O2165" s="14" t="s">
        <v>155</v>
      </c>
      <c r="P2165" s="14" t="s">
        <v>93</v>
      </c>
      <c r="Q2165" s="14" t="s">
        <v>94</v>
      </c>
      <c r="R2165" s="14" t="n">
        <v>0</v>
      </c>
      <c r="S2165" s="14" t="n">
        <v>0</v>
      </c>
      <c r="T2165" s="14" t="n">
        <v>0</v>
      </c>
      <c r="U2165" s="14" t="s">
        <v>95</v>
      </c>
      <c r="V2165" s="14" t="s">
        <v>95</v>
      </c>
      <c r="W2165" s="14" t="n">
        <v>0</v>
      </c>
      <c r="X2165" s="14" t="s">
        <v>86</v>
      </c>
      <c r="Y2165" s="14" t="n">
        <v>240</v>
      </c>
      <c r="Z2165" s="14"/>
      <c r="AA2165" s="14" t="n">
        <v>0</v>
      </c>
      <c r="AB2165" s="14" t="s">
        <v>87</v>
      </c>
      <c r="AC2165" s="14" t="n">
        <v>172</v>
      </c>
      <c r="AD2165" s="14" t="n">
        <v>0</v>
      </c>
      <c r="AE2165" s="14" t="n">
        <v>2</v>
      </c>
      <c r="AF2165" s="14" t="s">
        <v>88</v>
      </c>
      <c r="AG2165" s="15" t="n">
        <v>42243</v>
      </c>
      <c r="AH2165" s="14" t="str">
        <f aca="false">B2165&amp;"|"&amp;C2165&amp;"|"&amp;D2165&amp;"|"&amp;E2165&amp;"|"&amp;F2165&amp;"|"&amp;G2165&amp;"|"&amp;H2165&amp;"|"&amp;I2165&amp;"|"&amp;J2165&amp;"|"&amp;K2165&amp;"|"&amp;L2165&amp;"|"&amp;M2165&amp;"|"&amp;N2165&amp;"|"&amp;O2165&amp;"|"&amp;P2165&amp;"|"&amp;Q2165&amp;"|"&amp;R2165&amp;"|"&amp;S2165&amp;"|"&amp;T2165&amp;"|"&amp;U2165&amp;"|"&amp;V2165&amp;"|"&amp;W2165&amp;"|"&amp;X2165&amp;"|"&amp;Y2165&amp;"|"&amp;Z2165&amp;"|"&amp;AA2165&amp;"|"&amp;AB2165&amp;"|"&amp;AC2165&amp;"|"&amp;AD2165&amp;"|"&amp;AE2165&amp;"|"&amp;AF2165&amp;"|"&amp;AG2165</f>
        <v>Resort Hotel|0|21|2015|August|35|24|1|2|2|0|0|BB|CHE|Online TA|TA/TO|0|0|0|A|A|0|No Deposit|240||0|Transient|172|0|2|Check-Out|42243</v>
      </c>
      <c r="AI2165" s="14" t="str">
        <f aca="false">IF(COUNTIF($AH$4:$AH$2603,AH2165)&gt;1,"Duplicate","Unique")</f>
        <v>Unique</v>
      </c>
      <c r="AJ2165" s="14" t="str">
        <f aca="false">IF(COUNTBLANK(B2165:AG2165)&gt;0,"Missing ("&amp;COUNTBLANK(B2165:AG2165)&amp;")","Complete")</f>
        <v>Missing (1)</v>
      </c>
    </row>
    <row r="2166" customFormat="false" ht="15" hidden="false" customHeight="false" outlineLevel="0" collapsed="false">
      <c r="A2166" s="0" t="n">
        <v>2163</v>
      </c>
      <c r="B2166" s="0" t="s">
        <v>80</v>
      </c>
      <c r="C2166" s="0" t="n">
        <v>1</v>
      </c>
      <c r="D2166" s="0" t="n">
        <v>228</v>
      </c>
      <c r="E2166" s="0" t="n">
        <v>2016</v>
      </c>
      <c r="F2166" s="0" t="s">
        <v>121</v>
      </c>
      <c r="G2166" s="0" t="n">
        <v>22</v>
      </c>
      <c r="H2166" s="0" t="n">
        <v>25</v>
      </c>
      <c r="I2166" s="0" t="n">
        <v>1</v>
      </c>
      <c r="J2166" s="0" t="n">
        <v>4</v>
      </c>
      <c r="K2166" s="0" t="n">
        <v>2</v>
      </c>
      <c r="L2166" s="0" t="n">
        <v>0</v>
      </c>
      <c r="M2166" s="0" t="n">
        <v>0</v>
      </c>
      <c r="N2166" s="0" t="s">
        <v>82</v>
      </c>
      <c r="O2166" s="0" t="s">
        <v>92</v>
      </c>
      <c r="P2166" s="0" t="s">
        <v>93</v>
      </c>
      <c r="Q2166" s="0" t="s">
        <v>94</v>
      </c>
      <c r="R2166" s="0" t="n">
        <v>0</v>
      </c>
      <c r="S2166" s="0" t="n">
        <v>0</v>
      </c>
      <c r="T2166" s="0" t="n">
        <v>0</v>
      </c>
      <c r="U2166" s="0" t="s">
        <v>95</v>
      </c>
      <c r="V2166" s="0" t="s">
        <v>95</v>
      </c>
      <c r="W2166" s="0" t="n">
        <v>0</v>
      </c>
      <c r="X2166" s="0" t="s">
        <v>86</v>
      </c>
      <c r="Y2166" s="0" t="n">
        <v>240</v>
      </c>
      <c r="AA2166" s="0" t="n">
        <v>0</v>
      </c>
      <c r="AB2166" s="0" t="s">
        <v>87</v>
      </c>
      <c r="AC2166" s="0" t="n">
        <v>52.2</v>
      </c>
      <c r="AD2166" s="0" t="n">
        <v>0</v>
      </c>
      <c r="AE2166" s="0" t="n">
        <v>1</v>
      </c>
      <c r="AF2166" s="0" t="s">
        <v>96</v>
      </c>
      <c r="AG2166" s="13" t="n">
        <v>42508</v>
      </c>
      <c r="AH2166" s="0" t="str">
        <f aca="false">B2166&amp;"|"&amp;C2166&amp;"|"&amp;D2166&amp;"|"&amp;E2166&amp;"|"&amp;F2166&amp;"|"&amp;G2166&amp;"|"&amp;H2166&amp;"|"&amp;I2166&amp;"|"&amp;J2166&amp;"|"&amp;K2166&amp;"|"&amp;L2166&amp;"|"&amp;M2166&amp;"|"&amp;N2166&amp;"|"&amp;O2166&amp;"|"&amp;P2166&amp;"|"&amp;Q2166&amp;"|"&amp;R2166&amp;"|"&amp;S2166&amp;"|"&amp;T2166&amp;"|"&amp;U2166&amp;"|"&amp;V2166&amp;"|"&amp;W2166&amp;"|"&amp;X2166&amp;"|"&amp;Y2166&amp;"|"&amp;Z2166&amp;"|"&amp;AA2166&amp;"|"&amp;AB2166&amp;"|"&amp;AC2166&amp;"|"&amp;AD2166&amp;"|"&amp;AE2166&amp;"|"&amp;AF2166&amp;"|"&amp;AG2166</f>
        <v>Resort Hotel|1|228|2016|May|22|25|1|4|2|0|0|BB|PRT|Online TA|TA/TO|0|0|0|A|A|0|No Deposit|240||0|Transient|52.2|0|1|Canceled|42508</v>
      </c>
      <c r="AI2166" s="0" t="str">
        <f aca="false">IF(COUNTIF($AH$4:$AH$2603,AH2166)&gt;1,"Duplicate","Unique")</f>
        <v>Unique</v>
      </c>
      <c r="AJ2166" s="0" t="str">
        <f aca="false">IF(COUNTBLANK(B2166:AG2166)&gt;0,"Missing ("&amp;COUNTBLANK(B2166:AG2166)&amp;")","Complete")</f>
        <v>Missing (1)</v>
      </c>
    </row>
    <row r="2167" customFormat="false" ht="15" hidden="false" customHeight="false" outlineLevel="0" collapsed="false">
      <c r="A2167" s="14" t="n">
        <v>2164</v>
      </c>
      <c r="B2167" s="14" t="s">
        <v>80</v>
      </c>
      <c r="C2167" s="14" t="n">
        <v>1</v>
      </c>
      <c r="D2167" s="14" t="n">
        <v>24</v>
      </c>
      <c r="E2167" s="14" t="n">
        <v>2016</v>
      </c>
      <c r="F2167" s="14" t="s">
        <v>119</v>
      </c>
      <c r="G2167" s="14" t="n">
        <v>33</v>
      </c>
      <c r="H2167" s="14" t="n">
        <v>13</v>
      </c>
      <c r="I2167" s="14" t="n">
        <v>2</v>
      </c>
      <c r="J2167" s="14" t="n">
        <v>1</v>
      </c>
      <c r="K2167" s="14" t="n">
        <v>2</v>
      </c>
      <c r="L2167" s="14" t="n">
        <v>2</v>
      </c>
      <c r="M2167" s="14" t="n">
        <v>0</v>
      </c>
      <c r="N2167" s="14" t="s">
        <v>82</v>
      </c>
      <c r="O2167" s="14" t="s">
        <v>92</v>
      </c>
      <c r="P2167" s="14" t="s">
        <v>93</v>
      </c>
      <c r="Q2167" s="14" t="s">
        <v>94</v>
      </c>
      <c r="R2167" s="14" t="n">
        <v>0</v>
      </c>
      <c r="S2167" s="14" t="n">
        <v>0</v>
      </c>
      <c r="T2167" s="14" t="n">
        <v>0</v>
      </c>
      <c r="U2167" s="14" t="s">
        <v>136</v>
      </c>
      <c r="V2167" s="14" t="s">
        <v>136</v>
      </c>
      <c r="W2167" s="14" t="n">
        <v>0</v>
      </c>
      <c r="X2167" s="14" t="s">
        <v>86</v>
      </c>
      <c r="Y2167" s="14" t="n">
        <v>240</v>
      </c>
      <c r="Z2167" s="14"/>
      <c r="AA2167" s="14" t="n">
        <v>0</v>
      </c>
      <c r="AB2167" s="14" t="s">
        <v>87</v>
      </c>
      <c r="AC2167" s="14" t="n">
        <v>299</v>
      </c>
      <c r="AD2167" s="14" t="n">
        <v>0</v>
      </c>
      <c r="AE2167" s="14" t="n">
        <v>0</v>
      </c>
      <c r="AF2167" s="14" t="s">
        <v>96</v>
      </c>
      <c r="AG2167" s="15" t="n">
        <v>42571</v>
      </c>
      <c r="AH2167" s="14" t="str">
        <f aca="false">B2167&amp;"|"&amp;C2167&amp;"|"&amp;D2167&amp;"|"&amp;E2167&amp;"|"&amp;F2167&amp;"|"&amp;G2167&amp;"|"&amp;H2167&amp;"|"&amp;I2167&amp;"|"&amp;J2167&amp;"|"&amp;K2167&amp;"|"&amp;L2167&amp;"|"&amp;M2167&amp;"|"&amp;N2167&amp;"|"&amp;O2167&amp;"|"&amp;P2167&amp;"|"&amp;Q2167&amp;"|"&amp;R2167&amp;"|"&amp;S2167&amp;"|"&amp;T2167&amp;"|"&amp;U2167&amp;"|"&amp;V2167&amp;"|"&amp;W2167&amp;"|"&amp;X2167&amp;"|"&amp;Y2167&amp;"|"&amp;Z2167&amp;"|"&amp;AA2167&amp;"|"&amp;AB2167&amp;"|"&amp;AC2167&amp;"|"&amp;AD2167&amp;"|"&amp;AE2167&amp;"|"&amp;AF2167&amp;"|"&amp;AG2167</f>
        <v>Resort Hotel|1|24|2016|August|33|13|2|1|2|2|0|BB|PRT|Online TA|TA/TO|0|0|0|G|G|0|No Deposit|240||0|Transient|299|0|0|Canceled|42571</v>
      </c>
      <c r="AI2167" s="14" t="str">
        <f aca="false">IF(COUNTIF($AH$4:$AH$2603,AH2167)&gt;1,"Duplicate","Unique")</f>
        <v>Unique</v>
      </c>
      <c r="AJ2167" s="14" t="str">
        <f aca="false">IF(COUNTBLANK(B2167:AG2167)&gt;0,"Missing ("&amp;COUNTBLANK(B2167:AG2167)&amp;")","Complete")</f>
        <v>Missing (1)</v>
      </c>
    </row>
    <row r="2168" customFormat="false" ht="15" hidden="false" customHeight="false" outlineLevel="0" collapsed="false">
      <c r="A2168" s="0" t="n">
        <v>2165</v>
      </c>
      <c r="B2168" s="0" t="s">
        <v>90</v>
      </c>
      <c r="C2168" s="0" t="n">
        <v>1</v>
      </c>
      <c r="D2168" s="0" t="n">
        <v>62</v>
      </c>
      <c r="E2168" s="0" t="n">
        <v>2017</v>
      </c>
      <c r="F2168" s="0" t="s">
        <v>121</v>
      </c>
      <c r="G2168" s="0" t="n">
        <v>19</v>
      </c>
      <c r="H2168" s="0" t="n">
        <v>8</v>
      </c>
      <c r="I2168" s="0" t="n">
        <v>2</v>
      </c>
      <c r="J2168" s="0" t="n">
        <v>5</v>
      </c>
      <c r="K2168" s="0" t="n">
        <v>2</v>
      </c>
      <c r="L2168" s="0" t="n">
        <v>0</v>
      </c>
      <c r="M2168" s="0" t="n">
        <v>0</v>
      </c>
      <c r="N2168" s="0" t="s">
        <v>82</v>
      </c>
      <c r="O2168" s="0" t="s">
        <v>92</v>
      </c>
      <c r="P2168" s="0" t="s">
        <v>99</v>
      </c>
      <c r="Q2168" s="0" t="s">
        <v>94</v>
      </c>
      <c r="R2168" s="0" t="n">
        <v>0</v>
      </c>
      <c r="S2168" s="0" t="n">
        <v>0</v>
      </c>
      <c r="T2168" s="0" t="n">
        <v>0</v>
      </c>
      <c r="U2168" s="0" t="s">
        <v>85</v>
      </c>
      <c r="V2168" s="0" t="s">
        <v>85</v>
      </c>
      <c r="W2168" s="0" t="n">
        <v>0</v>
      </c>
      <c r="X2168" s="0" t="s">
        <v>86</v>
      </c>
      <c r="Y2168" s="0" t="n">
        <v>57</v>
      </c>
      <c r="AA2168" s="0" t="n">
        <v>0</v>
      </c>
      <c r="AB2168" s="0" t="s">
        <v>87</v>
      </c>
      <c r="AC2168" s="0" t="n">
        <v>228.21</v>
      </c>
      <c r="AD2168" s="0" t="n">
        <v>0</v>
      </c>
      <c r="AE2168" s="0" t="n">
        <v>0</v>
      </c>
      <c r="AF2168" s="0" t="s">
        <v>96</v>
      </c>
      <c r="AG2168" s="13" t="n">
        <v>42802</v>
      </c>
      <c r="AH2168" s="0" t="str">
        <f aca="false">B2168&amp;"|"&amp;C2168&amp;"|"&amp;D2168&amp;"|"&amp;E2168&amp;"|"&amp;F2168&amp;"|"&amp;G2168&amp;"|"&amp;H2168&amp;"|"&amp;I2168&amp;"|"&amp;J2168&amp;"|"&amp;K2168&amp;"|"&amp;L2168&amp;"|"&amp;M2168&amp;"|"&amp;N2168&amp;"|"&amp;O2168&amp;"|"&amp;P2168&amp;"|"&amp;Q2168&amp;"|"&amp;R2168&amp;"|"&amp;S2168&amp;"|"&amp;T2168&amp;"|"&amp;U2168&amp;"|"&amp;V2168&amp;"|"&amp;W2168&amp;"|"&amp;X2168&amp;"|"&amp;Y2168&amp;"|"&amp;Z2168&amp;"|"&amp;AA2168&amp;"|"&amp;AB2168&amp;"|"&amp;AC2168&amp;"|"&amp;AD2168&amp;"|"&amp;AE2168&amp;"|"&amp;AF2168&amp;"|"&amp;AG2168</f>
        <v>City Hotel|1|62|2017|May|19|8|2|5|2|0|0|BB|PRT|Offline TA/TO|TA/TO|0|0|0|F|F|0|No Deposit|57||0|Transient|228.21|0|0|Canceled|42802</v>
      </c>
      <c r="AI2168" s="0" t="str">
        <f aca="false">IF(COUNTIF($AH$4:$AH$2603,AH2168)&gt;1,"Duplicate","Unique")</f>
        <v>Unique</v>
      </c>
      <c r="AJ2168" s="0" t="str">
        <f aca="false">IF(COUNTBLANK(B2168:AG2168)&gt;0,"Missing ("&amp;COUNTBLANK(B2168:AG2168)&amp;")","Complete")</f>
        <v>Missing (1)</v>
      </c>
    </row>
    <row r="2169" customFormat="false" ht="15" hidden="false" customHeight="false" outlineLevel="0" collapsed="false">
      <c r="A2169" s="14" t="n">
        <v>2166</v>
      </c>
      <c r="B2169" s="14" t="s">
        <v>80</v>
      </c>
      <c r="C2169" s="14" t="n">
        <v>1</v>
      </c>
      <c r="D2169" s="14" t="n">
        <v>32</v>
      </c>
      <c r="E2169" s="14" t="n">
        <v>2016</v>
      </c>
      <c r="F2169" s="14" t="s">
        <v>135</v>
      </c>
      <c r="G2169" s="14" t="n">
        <v>24</v>
      </c>
      <c r="H2169" s="14" t="n">
        <v>5</v>
      </c>
      <c r="I2169" s="14" t="n">
        <v>2</v>
      </c>
      <c r="J2169" s="14" t="n">
        <v>3</v>
      </c>
      <c r="K2169" s="14" t="n">
        <v>2</v>
      </c>
      <c r="L2169" s="14" t="n">
        <v>0</v>
      </c>
      <c r="M2169" s="14" t="n">
        <v>0</v>
      </c>
      <c r="N2169" s="14" t="s">
        <v>82</v>
      </c>
      <c r="O2169" s="14" t="s">
        <v>197</v>
      </c>
      <c r="P2169" s="14" t="s">
        <v>93</v>
      </c>
      <c r="Q2169" s="14" t="s">
        <v>94</v>
      </c>
      <c r="R2169" s="14" t="n">
        <v>0</v>
      </c>
      <c r="S2169" s="14" t="n">
        <v>0</v>
      </c>
      <c r="T2169" s="14" t="n">
        <v>0</v>
      </c>
      <c r="U2169" s="14" t="s">
        <v>95</v>
      </c>
      <c r="V2169" s="14" t="s">
        <v>95</v>
      </c>
      <c r="W2169" s="14" t="n">
        <v>0</v>
      </c>
      <c r="X2169" s="14" t="s">
        <v>86</v>
      </c>
      <c r="Y2169" s="14" t="n">
        <v>240</v>
      </c>
      <c r="Z2169" s="14"/>
      <c r="AA2169" s="14" t="n">
        <v>0</v>
      </c>
      <c r="AB2169" s="14" t="s">
        <v>87</v>
      </c>
      <c r="AC2169" s="14" t="n">
        <v>113</v>
      </c>
      <c r="AD2169" s="14" t="n">
        <v>0</v>
      </c>
      <c r="AE2169" s="14" t="n">
        <v>0</v>
      </c>
      <c r="AF2169" s="14" t="s">
        <v>96</v>
      </c>
      <c r="AG2169" s="15" t="n">
        <v>42509</v>
      </c>
      <c r="AH2169" s="14" t="str">
        <f aca="false">B2169&amp;"|"&amp;C2169&amp;"|"&amp;D2169&amp;"|"&amp;E2169&amp;"|"&amp;F2169&amp;"|"&amp;G2169&amp;"|"&amp;H2169&amp;"|"&amp;I2169&amp;"|"&amp;J2169&amp;"|"&amp;K2169&amp;"|"&amp;L2169&amp;"|"&amp;M2169&amp;"|"&amp;N2169&amp;"|"&amp;O2169&amp;"|"&amp;P2169&amp;"|"&amp;Q2169&amp;"|"&amp;R2169&amp;"|"&amp;S2169&amp;"|"&amp;T2169&amp;"|"&amp;U2169&amp;"|"&amp;V2169&amp;"|"&amp;W2169&amp;"|"&amp;X2169&amp;"|"&amp;Y2169&amp;"|"&amp;Z2169&amp;"|"&amp;AA2169&amp;"|"&amp;AB2169&amp;"|"&amp;AC2169&amp;"|"&amp;AD2169&amp;"|"&amp;AE2169&amp;"|"&amp;AF2169&amp;"|"&amp;AG2169</f>
        <v>Resort Hotel|1|32|2016|June|24|5|2|3|2|0|0|BB|ALB|Online TA|TA/TO|0|0|0|A|A|0|No Deposit|240||0|Transient|113|0|0|Canceled|42509</v>
      </c>
      <c r="AI2169" s="14" t="str">
        <f aca="false">IF(COUNTIF($AH$4:$AH$2603,AH2169)&gt;1,"Duplicate","Unique")</f>
        <v>Unique</v>
      </c>
      <c r="AJ2169" s="14" t="str">
        <f aca="false">IF(COUNTBLANK(B2169:AG2169)&gt;0,"Missing ("&amp;COUNTBLANK(B2169:AG2169)&amp;")","Complete")</f>
        <v>Missing (1)</v>
      </c>
    </row>
    <row r="2170" customFormat="false" ht="15" hidden="false" customHeight="false" outlineLevel="0" collapsed="false">
      <c r="A2170" s="0" t="n">
        <v>2167</v>
      </c>
      <c r="B2170" s="0" t="s">
        <v>90</v>
      </c>
      <c r="C2170" s="0" t="n">
        <v>0</v>
      </c>
      <c r="D2170" s="0" t="n">
        <v>43</v>
      </c>
      <c r="E2170" s="0" t="n">
        <v>2017</v>
      </c>
      <c r="F2170" s="0" t="s">
        <v>103</v>
      </c>
      <c r="G2170" s="0" t="n">
        <v>10</v>
      </c>
      <c r="H2170" s="0" t="n">
        <v>9</v>
      </c>
      <c r="I2170" s="0" t="n">
        <v>0</v>
      </c>
      <c r="J2170" s="0" t="n">
        <v>3</v>
      </c>
      <c r="K2170" s="0" t="n">
        <v>3</v>
      </c>
      <c r="L2170" s="0" t="n">
        <v>0</v>
      </c>
      <c r="M2170" s="0" t="n">
        <v>0</v>
      </c>
      <c r="N2170" s="0" t="s">
        <v>82</v>
      </c>
      <c r="O2170" s="0" t="s">
        <v>83</v>
      </c>
      <c r="P2170" s="0" t="s">
        <v>99</v>
      </c>
      <c r="Q2170" s="0" t="s">
        <v>94</v>
      </c>
      <c r="R2170" s="0" t="n">
        <v>0</v>
      </c>
      <c r="S2170" s="0" t="n">
        <v>0</v>
      </c>
      <c r="T2170" s="0" t="n">
        <v>0</v>
      </c>
      <c r="U2170" s="0" t="s">
        <v>109</v>
      </c>
      <c r="V2170" s="0" t="s">
        <v>109</v>
      </c>
      <c r="W2170" s="0" t="n">
        <v>0</v>
      </c>
      <c r="X2170" s="0" t="s">
        <v>86</v>
      </c>
      <c r="Y2170" s="0" t="n">
        <v>28</v>
      </c>
      <c r="AA2170" s="0" t="n">
        <v>0</v>
      </c>
      <c r="AB2170" s="0" t="s">
        <v>87</v>
      </c>
      <c r="AC2170" s="0" t="n">
        <v>120</v>
      </c>
      <c r="AD2170" s="0" t="n">
        <v>0</v>
      </c>
      <c r="AE2170" s="0" t="n">
        <v>0</v>
      </c>
      <c r="AF2170" s="0" t="s">
        <v>88</v>
      </c>
      <c r="AG2170" s="13" t="n">
        <v>42806</v>
      </c>
      <c r="AH2170" s="0" t="str">
        <f aca="false">B2170&amp;"|"&amp;C2170&amp;"|"&amp;D2170&amp;"|"&amp;E2170&amp;"|"&amp;F2170&amp;"|"&amp;G2170&amp;"|"&amp;H2170&amp;"|"&amp;I2170&amp;"|"&amp;J2170&amp;"|"&amp;K2170&amp;"|"&amp;L2170&amp;"|"&amp;M2170&amp;"|"&amp;N2170&amp;"|"&amp;O2170&amp;"|"&amp;P2170&amp;"|"&amp;Q2170&amp;"|"&amp;R2170&amp;"|"&amp;S2170&amp;"|"&amp;T2170&amp;"|"&amp;U2170&amp;"|"&amp;V2170&amp;"|"&amp;W2170&amp;"|"&amp;X2170&amp;"|"&amp;Y2170&amp;"|"&amp;Z2170&amp;"|"&amp;AA2170&amp;"|"&amp;AB2170&amp;"|"&amp;AC2170&amp;"|"&amp;AD2170&amp;"|"&amp;AE2170&amp;"|"&amp;AF2170&amp;"|"&amp;AG2170</f>
        <v>City Hotel|0|43|2017|March|10|9|0|3|3|0|0|BB|GBR|Offline TA/TO|TA/TO|0|0|0|D|D|0|No Deposit|28||0|Transient|120|0|0|Check-Out|42806</v>
      </c>
      <c r="AI2170" s="0" t="str">
        <f aca="false">IF(COUNTIF($AH$4:$AH$2603,AH2170)&gt;1,"Duplicate","Unique")</f>
        <v>Unique</v>
      </c>
      <c r="AJ2170" s="0" t="str">
        <f aca="false">IF(COUNTBLANK(B2170:AG2170)&gt;0,"Missing ("&amp;COUNTBLANK(B2170:AG2170)&amp;")","Complete")</f>
        <v>Missing (1)</v>
      </c>
    </row>
    <row r="2171" customFormat="false" ht="15" hidden="false" customHeight="false" outlineLevel="0" collapsed="false">
      <c r="A2171" s="14" t="n">
        <v>2168</v>
      </c>
      <c r="B2171" s="14" t="s">
        <v>90</v>
      </c>
      <c r="C2171" s="14" t="n">
        <v>1</v>
      </c>
      <c r="D2171" s="14" t="n">
        <v>34</v>
      </c>
      <c r="E2171" s="14" t="n">
        <v>2015</v>
      </c>
      <c r="F2171" s="14" t="s">
        <v>81</v>
      </c>
      <c r="G2171" s="14" t="n">
        <v>50</v>
      </c>
      <c r="H2171" s="14" t="n">
        <v>8</v>
      </c>
      <c r="I2171" s="14" t="n">
        <v>0</v>
      </c>
      <c r="J2171" s="14" t="n">
        <v>2</v>
      </c>
      <c r="K2171" s="14" t="n">
        <v>1</v>
      </c>
      <c r="L2171" s="14" t="n">
        <v>0</v>
      </c>
      <c r="M2171" s="14" t="n">
        <v>0</v>
      </c>
      <c r="N2171" s="14" t="s">
        <v>82</v>
      </c>
      <c r="O2171" s="14" t="s">
        <v>92</v>
      </c>
      <c r="P2171" s="14" t="s">
        <v>99</v>
      </c>
      <c r="Q2171" s="14" t="s">
        <v>94</v>
      </c>
      <c r="R2171" s="14" t="n">
        <v>0</v>
      </c>
      <c r="S2171" s="14" t="n">
        <v>1</v>
      </c>
      <c r="T2171" s="14" t="n">
        <v>0</v>
      </c>
      <c r="U2171" s="14" t="s">
        <v>95</v>
      </c>
      <c r="V2171" s="14" t="s">
        <v>95</v>
      </c>
      <c r="W2171" s="14" t="n">
        <v>0</v>
      </c>
      <c r="X2171" s="14" t="s">
        <v>120</v>
      </c>
      <c r="Y2171" s="14" t="n">
        <v>19</v>
      </c>
      <c r="Z2171" s="14"/>
      <c r="AA2171" s="14" t="n">
        <v>0</v>
      </c>
      <c r="AB2171" s="14" t="s">
        <v>87</v>
      </c>
      <c r="AC2171" s="14" t="n">
        <v>90</v>
      </c>
      <c r="AD2171" s="14" t="n">
        <v>0</v>
      </c>
      <c r="AE2171" s="14" t="n">
        <v>0</v>
      </c>
      <c r="AF2171" s="14" t="s">
        <v>96</v>
      </c>
      <c r="AG2171" s="15" t="n">
        <v>42314</v>
      </c>
      <c r="AH2171" s="14" t="str">
        <f aca="false">B2171&amp;"|"&amp;C2171&amp;"|"&amp;D2171&amp;"|"&amp;E2171&amp;"|"&amp;F2171&amp;"|"&amp;G2171&amp;"|"&amp;H2171&amp;"|"&amp;I2171&amp;"|"&amp;J2171&amp;"|"&amp;K2171&amp;"|"&amp;L2171&amp;"|"&amp;M2171&amp;"|"&amp;N2171&amp;"|"&amp;O2171&amp;"|"&amp;P2171&amp;"|"&amp;Q2171&amp;"|"&amp;R2171&amp;"|"&amp;S2171&amp;"|"&amp;T2171&amp;"|"&amp;U2171&amp;"|"&amp;V2171&amp;"|"&amp;W2171&amp;"|"&amp;X2171&amp;"|"&amp;Y2171&amp;"|"&amp;Z2171&amp;"|"&amp;AA2171&amp;"|"&amp;AB2171&amp;"|"&amp;AC2171&amp;"|"&amp;AD2171&amp;"|"&amp;AE2171&amp;"|"&amp;AF2171&amp;"|"&amp;AG2171</f>
        <v>City Hotel|1|34|2015|December|50|8|0|2|1|0|0|BB|PRT|Offline TA/TO|TA/TO|0|1|0|A|A|0|Non Refund|19||0|Transient|90|0|0|Canceled|42314</v>
      </c>
      <c r="AI2171" s="14" t="str">
        <f aca="false">IF(COUNTIF($AH$4:$AH$2603,AH2171)&gt;1,"Duplicate","Unique")</f>
        <v>Duplicate</v>
      </c>
      <c r="AJ2171" s="14" t="str">
        <f aca="false">IF(COUNTBLANK(B2171:AG2171)&gt;0,"Missing ("&amp;COUNTBLANK(B2171:AG2171)&amp;")","Complete")</f>
        <v>Missing (1)</v>
      </c>
    </row>
    <row r="2172" customFormat="false" ht="15" hidden="false" customHeight="false" outlineLevel="0" collapsed="false">
      <c r="A2172" s="0" t="n">
        <v>2169</v>
      </c>
      <c r="B2172" s="0" t="s">
        <v>90</v>
      </c>
      <c r="C2172" s="0" t="n">
        <v>0</v>
      </c>
      <c r="D2172" s="0" t="n">
        <v>22</v>
      </c>
      <c r="E2172" s="0" t="n">
        <v>2017</v>
      </c>
      <c r="F2172" s="0" t="s">
        <v>103</v>
      </c>
      <c r="G2172" s="0" t="n">
        <v>11</v>
      </c>
      <c r="H2172" s="0" t="n">
        <v>14</v>
      </c>
      <c r="I2172" s="0" t="n">
        <v>0</v>
      </c>
      <c r="J2172" s="0" t="n">
        <v>3</v>
      </c>
      <c r="K2172" s="0" t="n">
        <v>2</v>
      </c>
      <c r="L2172" s="0" t="n">
        <v>0</v>
      </c>
      <c r="M2172" s="0" t="n">
        <v>0</v>
      </c>
      <c r="N2172" s="0" t="s">
        <v>82</v>
      </c>
      <c r="O2172" s="0" t="s">
        <v>149</v>
      </c>
      <c r="P2172" s="0" t="s">
        <v>93</v>
      </c>
      <c r="Q2172" s="0" t="s">
        <v>94</v>
      </c>
      <c r="R2172" s="0" t="n">
        <v>0</v>
      </c>
      <c r="S2172" s="0" t="n">
        <v>0</v>
      </c>
      <c r="T2172" s="0" t="n">
        <v>0</v>
      </c>
      <c r="U2172" s="0" t="s">
        <v>109</v>
      </c>
      <c r="V2172" s="0" t="s">
        <v>109</v>
      </c>
      <c r="W2172" s="0" t="n">
        <v>0</v>
      </c>
      <c r="X2172" s="0" t="s">
        <v>86</v>
      </c>
      <c r="Y2172" s="0" t="n">
        <v>9</v>
      </c>
      <c r="AA2172" s="0" t="n">
        <v>0</v>
      </c>
      <c r="AB2172" s="0" t="s">
        <v>87</v>
      </c>
      <c r="AC2172" s="0" t="n">
        <v>124.67</v>
      </c>
      <c r="AD2172" s="0" t="n">
        <v>0</v>
      </c>
      <c r="AE2172" s="0" t="n">
        <v>0</v>
      </c>
      <c r="AF2172" s="0" t="s">
        <v>88</v>
      </c>
      <c r="AG2172" s="13" t="n">
        <v>42811</v>
      </c>
      <c r="AH2172" s="0" t="str">
        <f aca="false">B2172&amp;"|"&amp;C2172&amp;"|"&amp;D2172&amp;"|"&amp;E2172&amp;"|"&amp;F2172&amp;"|"&amp;G2172&amp;"|"&amp;H2172&amp;"|"&amp;I2172&amp;"|"&amp;J2172&amp;"|"&amp;K2172&amp;"|"&amp;L2172&amp;"|"&amp;M2172&amp;"|"&amp;N2172&amp;"|"&amp;O2172&amp;"|"&amp;P2172&amp;"|"&amp;Q2172&amp;"|"&amp;R2172&amp;"|"&amp;S2172&amp;"|"&amp;T2172&amp;"|"&amp;U2172&amp;"|"&amp;V2172&amp;"|"&amp;W2172&amp;"|"&amp;X2172&amp;"|"&amp;Y2172&amp;"|"&amp;Z2172&amp;"|"&amp;AA2172&amp;"|"&amp;AB2172&amp;"|"&amp;AC2172&amp;"|"&amp;AD2172&amp;"|"&amp;AE2172&amp;"|"&amp;AF2172&amp;"|"&amp;AG2172</f>
        <v>City Hotel|0|22|2017|March|11|14|0|3|2|0|0|BB|AGO|Online TA|TA/TO|0|0|0|D|D|0|No Deposit|9||0|Transient|124.67|0|0|Check-Out|42811</v>
      </c>
      <c r="AI2172" s="0" t="str">
        <f aca="false">IF(COUNTIF($AH$4:$AH$2603,AH2172)&gt;1,"Duplicate","Unique")</f>
        <v>Unique</v>
      </c>
      <c r="AJ2172" s="0" t="str">
        <f aca="false">IF(COUNTBLANK(B2172:AG2172)&gt;0,"Missing ("&amp;COUNTBLANK(B2172:AG2172)&amp;")","Complete")</f>
        <v>Missing (1)</v>
      </c>
    </row>
    <row r="2173" customFormat="false" ht="15" hidden="false" customHeight="false" outlineLevel="0" collapsed="false">
      <c r="A2173" s="14" t="n">
        <v>2170</v>
      </c>
      <c r="B2173" s="14" t="s">
        <v>90</v>
      </c>
      <c r="C2173" s="14" t="n">
        <v>1</v>
      </c>
      <c r="D2173" s="14" t="n">
        <v>88</v>
      </c>
      <c r="E2173" s="14" t="n">
        <v>2017</v>
      </c>
      <c r="F2173" s="14" t="s">
        <v>118</v>
      </c>
      <c r="G2173" s="14" t="n">
        <v>7</v>
      </c>
      <c r="H2173" s="14" t="n">
        <v>12</v>
      </c>
      <c r="I2173" s="14" t="n">
        <v>2</v>
      </c>
      <c r="J2173" s="14" t="n">
        <v>0</v>
      </c>
      <c r="K2173" s="14" t="n">
        <v>2</v>
      </c>
      <c r="L2173" s="14" t="n">
        <v>0</v>
      </c>
      <c r="M2173" s="14" t="n">
        <v>0</v>
      </c>
      <c r="N2173" s="14" t="s">
        <v>82</v>
      </c>
      <c r="O2173" s="14" t="s">
        <v>92</v>
      </c>
      <c r="P2173" s="14" t="s">
        <v>116</v>
      </c>
      <c r="Q2173" s="14" t="s">
        <v>94</v>
      </c>
      <c r="R2173" s="14" t="n">
        <v>0</v>
      </c>
      <c r="S2173" s="14" t="n">
        <v>0</v>
      </c>
      <c r="T2173" s="14" t="n">
        <v>0</v>
      </c>
      <c r="U2173" s="14" t="s">
        <v>95</v>
      </c>
      <c r="V2173" s="14" t="s">
        <v>95</v>
      </c>
      <c r="W2173" s="14" t="n">
        <v>0</v>
      </c>
      <c r="X2173" s="14" t="s">
        <v>120</v>
      </c>
      <c r="Y2173" s="14" t="n">
        <v>3</v>
      </c>
      <c r="Z2173" s="14"/>
      <c r="AA2173" s="14" t="n">
        <v>21</v>
      </c>
      <c r="AB2173" s="14" t="s">
        <v>87</v>
      </c>
      <c r="AC2173" s="14" t="n">
        <v>80</v>
      </c>
      <c r="AD2173" s="14" t="n">
        <v>0</v>
      </c>
      <c r="AE2173" s="14" t="n">
        <v>0</v>
      </c>
      <c r="AF2173" s="14" t="s">
        <v>96</v>
      </c>
      <c r="AG2173" s="15" t="n">
        <v>42711</v>
      </c>
      <c r="AH2173" s="14" t="str">
        <f aca="false">B2173&amp;"|"&amp;C2173&amp;"|"&amp;D2173&amp;"|"&amp;E2173&amp;"|"&amp;F2173&amp;"|"&amp;G2173&amp;"|"&amp;H2173&amp;"|"&amp;I2173&amp;"|"&amp;J2173&amp;"|"&amp;K2173&amp;"|"&amp;L2173&amp;"|"&amp;M2173&amp;"|"&amp;N2173&amp;"|"&amp;O2173&amp;"|"&amp;P2173&amp;"|"&amp;Q2173&amp;"|"&amp;R2173&amp;"|"&amp;S2173&amp;"|"&amp;T2173&amp;"|"&amp;U2173&amp;"|"&amp;V2173&amp;"|"&amp;W2173&amp;"|"&amp;X2173&amp;"|"&amp;Y2173&amp;"|"&amp;Z2173&amp;"|"&amp;AA2173&amp;"|"&amp;AB2173&amp;"|"&amp;AC2173&amp;"|"&amp;AD2173&amp;"|"&amp;AE2173&amp;"|"&amp;AF2173&amp;"|"&amp;AG2173</f>
        <v>City Hotel|1|88|2017|February|7|12|2|0|2|0|0|BB|PRT|Groups|TA/TO|0|0|0|A|A|0|Non Refund|3||21|Transient|80|0|0|Canceled|42711</v>
      </c>
      <c r="AI2173" s="14" t="str">
        <f aca="false">IF(COUNTIF($AH$4:$AH$2603,AH2173)&gt;1,"Duplicate","Unique")</f>
        <v>Unique</v>
      </c>
      <c r="AJ2173" s="14" t="str">
        <f aca="false">IF(COUNTBLANK(B2173:AG2173)&gt;0,"Missing ("&amp;COUNTBLANK(B2173:AG2173)&amp;")","Complete")</f>
        <v>Missing (1)</v>
      </c>
    </row>
    <row r="2174" customFormat="false" ht="15" hidden="false" customHeight="false" outlineLevel="0" collapsed="false">
      <c r="A2174" s="0" t="n">
        <v>2171</v>
      </c>
      <c r="B2174" s="0" t="s">
        <v>90</v>
      </c>
      <c r="C2174" s="0" t="n">
        <v>0</v>
      </c>
      <c r="D2174" s="0" t="n">
        <v>117</v>
      </c>
      <c r="E2174" s="0" t="n">
        <v>2017</v>
      </c>
      <c r="F2174" s="0" t="s">
        <v>103</v>
      </c>
      <c r="G2174" s="0" t="n">
        <v>10</v>
      </c>
      <c r="H2174" s="0" t="n">
        <v>10</v>
      </c>
      <c r="I2174" s="0" t="n">
        <v>1</v>
      </c>
      <c r="J2174" s="0" t="n">
        <v>2</v>
      </c>
      <c r="K2174" s="0" t="n">
        <v>2</v>
      </c>
      <c r="L2174" s="0" t="n">
        <v>0</v>
      </c>
      <c r="M2174" s="0" t="n">
        <v>0</v>
      </c>
      <c r="N2174" s="0" t="s">
        <v>112</v>
      </c>
      <c r="O2174" s="0" t="s">
        <v>167</v>
      </c>
      <c r="P2174" s="0" t="s">
        <v>93</v>
      </c>
      <c r="Q2174" s="0" t="s">
        <v>94</v>
      </c>
      <c r="R2174" s="0" t="n">
        <v>0</v>
      </c>
      <c r="S2174" s="0" t="n">
        <v>0</v>
      </c>
      <c r="T2174" s="0" t="n">
        <v>0</v>
      </c>
      <c r="U2174" s="0" t="s">
        <v>95</v>
      </c>
      <c r="V2174" s="0" t="s">
        <v>95</v>
      </c>
      <c r="W2174" s="0" t="n">
        <v>0</v>
      </c>
      <c r="X2174" s="0" t="s">
        <v>86</v>
      </c>
      <c r="Y2174" s="0" t="n">
        <v>9</v>
      </c>
      <c r="AA2174" s="0" t="n">
        <v>0</v>
      </c>
      <c r="AB2174" s="0" t="s">
        <v>87</v>
      </c>
      <c r="AC2174" s="0" t="n">
        <v>127.8</v>
      </c>
      <c r="AD2174" s="0" t="n">
        <v>0</v>
      </c>
      <c r="AE2174" s="0" t="n">
        <v>1</v>
      </c>
      <c r="AF2174" s="0" t="s">
        <v>88</v>
      </c>
      <c r="AG2174" s="13" t="n">
        <v>42807</v>
      </c>
      <c r="AH2174" s="0" t="str">
        <f aca="false">B2174&amp;"|"&amp;C2174&amp;"|"&amp;D2174&amp;"|"&amp;E2174&amp;"|"&amp;F2174&amp;"|"&amp;G2174&amp;"|"&amp;H2174&amp;"|"&amp;I2174&amp;"|"&amp;J2174&amp;"|"&amp;K2174&amp;"|"&amp;L2174&amp;"|"&amp;M2174&amp;"|"&amp;N2174&amp;"|"&amp;O2174&amp;"|"&amp;P2174&amp;"|"&amp;Q2174&amp;"|"&amp;R2174&amp;"|"&amp;S2174&amp;"|"&amp;T2174&amp;"|"&amp;U2174&amp;"|"&amp;V2174&amp;"|"&amp;W2174&amp;"|"&amp;X2174&amp;"|"&amp;Y2174&amp;"|"&amp;Z2174&amp;"|"&amp;AA2174&amp;"|"&amp;AB2174&amp;"|"&amp;AC2174&amp;"|"&amp;AD2174&amp;"|"&amp;AE2174&amp;"|"&amp;AF2174&amp;"|"&amp;AG2174</f>
        <v>City Hotel|0|117|2017|March|10|10|1|2|2|0|0|HB|POL|Online TA|TA/TO|0|0|0|A|A|0|No Deposit|9||0|Transient|127.8|0|1|Check-Out|42807</v>
      </c>
      <c r="AI2174" s="0" t="str">
        <f aca="false">IF(COUNTIF($AH$4:$AH$2603,AH2174)&gt;1,"Duplicate","Unique")</f>
        <v>Unique</v>
      </c>
      <c r="AJ2174" s="0" t="str">
        <f aca="false">IF(COUNTBLANK(B2174:AG2174)&gt;0,"Missing ("&amp;COUNTBLANK(B2174:AG2174)&amp;")","Complete")</f>
        <v>Missing (1)</v>
      </c>
    </row>
    <row r="2175" customFormat="false" ht="15" hidden="false" customHeight="false" outlineLevel="0" collapsed="false">
      <c r="A2175" s="14" t="n">
        <v>2172</v>
      </c>
      <c r="B2175" s="14" t="s">
        <v>90</v>
      </c>
      <c r="C2175" s="14" t="n">
        <v>0</v>
      </c>
      <c r="D2175" s="14" t="n">
        <v>429</v>
      </c>
      <c r="E2175" s="14" t="n">
        <v>2016</v>
      </c>
      <c r="F2175" s="14" t="s">
        <v>114</v>
      </c>
      <c r="G2175" s="14" t="n">
        <v>39</v>
      </c>
      <c r="H2175" s="14" t="n">
        <v>23</v>
      </c>
      <c r="I2175" s="14" t="n">
        <v>0</v>
      </c>
      <c r="J2175" s="14" t="n">
        <v>2</v>
      </c>
      <c r="K2175" s="14" t="n">
        <v>2</v>
      </c>
      <c r="L2175" s="14" t="n">
        <v>0</v>
      </c>
      <c r="M2175" s="14" t="n">
        <v>0</v>
      </c>
      <c r="N2175" s="14" t="s">
        <v>82</v>
      </c>
      <c r="O2175" s="14" t="s">
        <v>122</v>
      </c>
      <c r="P2175" s="14" t="s">
        <v>116</v>
      </c>
      <c r="Q2175" s="14" t="s">
        <v>94</v>
      </c>
      <c r="R2175" s="14" t="n">
        <v>0</v>
      </c>
      <c r="S2175" s="14" t="n">
        <v>0</v>
      </c>
      <c r="T2175" s="14" t="n">
        <v>0</v>
      </c>
      <c r="U2175" s="14" t="s">
        <v>95</v>
      </c>
      <c r="V2175" s="14" t="s">
        <v>95</v>
      </c>
      <c r="W2175" s="14" t="n">
        <v>0</v>
      </c>
      <c r="X2175" s="14" t="s">
        <v>86</v>
      </c>
      <c r="Y2175" s="14" t="n">
        <v>1</v>
      </c>
      <c r="Z2175" s="14"/>
      <c r="AA2175" s="14" t="n">
        <v>330</v>
      </c>
      <c r="AB2175" s="14" t="s">
        <v>101</v>
      </c>
      <c r="AC2175" s="14" t="n">
        <v>65</v>
      </c>
      <c r="AD2175" s="14" t="n">
        <v>0</v>
      </c>
      <c r="AE2175" s="14" t="n">
        <v>0</v>
      </c>
      <c r="AF2175" s="14" t="s">
        <v>88</v>
      </c>
      <c r="AG2175" s="15" t="n">
        <v>42638</v>
      </c>
      <c r="AH2175" s="14" t="str">
        <f aca="false">B2175&amp;"|"&amp;C2175&amp;"|"&amp;D2175&amp;"|"&amp;E2175&amp;"|"&amp;F2175&amp;"|"&amp;G2175&amp;"|"&amp;H2175&amp;"|"&amp;I2175&amp;"|"&amp;J2175&amp;"|"&amp;K2175&amp;"|"&amp;L2175&amp;"|"&amp;M2175&amp;"|"&amp;N2175&amp;"|"&amp;O2175&amp;"|"&amp;P2175&amp;"|"&amp;Q2175&amp;"|"&amp;R2175&amp;"|"&amp;S2175&amp;"|"&amp;T2175&amp;"|"&amp;U2175&amp;"|"&amp;V2175&amp;"|"&amp;W2175&amp;"|"&amp;X2175&amp;"|"&amp;Y2175&amp;"|"&amp;Z2175&amp;"|"&amp;AA2175&amp;"|"&amp;AB2175&amp;"|"&amp;AC2175&amp;"|"&amp;AD2175&amp;"|"&amp;AE2175&amp;"|"&amp;AF2175&amp;"|"&amp;AG2175</f>
        <v>City Hotel|0|429|2016|September|39|23|0|2|2|0|0|BB|FRA|Groups|TA/TO|0|0|0|A|A|0|No Deposit|1||330|Transient-Party|65|0|0|Check-Out|42638</v>
      </c>
      <c r="AI2175" s="14" t="str">
        <f aca="false">IF(COUNTIF($AH$4:$AH$2603,AH2175)&gt;1,"Duplicate","Unique")</f>
        <v>Unique</v>
      </c>
      <c r="AJ2175" s="14" t="str">
        <f aca="false">IF(COUNTBLANK(B2175:AG2175)&gt;0,"Missing ("&amp;COUNTBLANK(B2175:AG2175)&amp;")","Complete")</f>
        <v>Missing (1)</v>
      </c>
    </row>
    <row r="2176" customFormat="false" ht="15" hidden="false" customHeight="false" outlineLevel="0" collapsed="false">
      <c r="A2176" s="0" t="n">
        <v>2173</v>
      </c>
      <c r="B2176" s="0" t="s">
        <v>90</v>
      </c>
      <c r="C2176" s="0" t="n">
        <v>1</v>
      </c>
      <c r="D2176" s="0" t="n">
        <v>336</v>
      </c>
      <c r="E2176" s="0" t="n">
        <v>2015</v>
      </c>
      <c r="F2176" s="0" t="s">
        <v>114</v>
      </c>
      <c r="G2176" s="0" t="n">
        <v>38</v>
      </c>
      <c r="H2176" s="0" t="n">
        <v>18</v>
      </c>
      <c r="I2176" s="0" t="n">
        <v>0</v>
      </c>
      <c r="J2176" s="0" t="n">
        <v>2</v>
      </c>
      <c r="K2176" s="0" t="n">
        <v>2</v>
      </c>
      <c r="L2176" s="0" t="n">
        <v>0</v>
      </c>
      <c r="M2176" s="0" t="n">
        <v>0</v>
      </c>
      <c r="N2176" s="0" t="s">
        <v>112</v>
      </c>
      <c r="O2176" s="0" t="s">
        <v>92</v>
      </c>
      <c r="P2176" s="0" t="s">
        <v>99</v>
      </c>
      <c r="Q2176" s="0" t="s">
        <v>94</v>
      </c>
      <c r="R2176" s="0" t="n">
        <v>0</v>
      </c>
      <c r="S2176" s="0" t="n">
        <v>1</v>
      </c>
      <c r="T2176" s="0" t="n">
        <v>0</v>
      </c>
      <c r="U2176" s="0" t="s">
        <v>95</v>
      </c>
      <c r="V2176" s="0" t="s">
        <v>95</v>
      </c>
      <c r="W2176" s="0" t="n">
        <v>0</v>
      </c>
      <c r="X2176" s="0" t="s">
        <v>120</v>
      </c>
      <c r="Y2176" s="0" t="n">
        <v>6</v>
      </c>
      <c r="AA2176" s="0" t="n">
        <v>0</v>
      </c>
      <c r="AB2176" s="0" t="s">
        <v>101</v>
      </c>
      <c r="AC2176" s="0" t="n">
        <v>101.5</v>
      </c>
      <c r="AD2176" s="0" t="n">
        <v>0</v>
      </c>
      <c r="AE2176" s="0" t="n">
        <v>0</v>
      </c>
      <c r="AF2176" s="0" t="s">
        <v>96</v>
      </c>
      <c r="AG2176" s="13" t="n">
        <v>42191</v>
      </c>
      <c r="AH2176" s="0" t="str">
        <f aca="false">B2176&amp;"|"&amp;C2176&amp;"|"&amp;D2176&amp;"|"&amp;E2176&amp;"|"&amp;F2176&amp;"|"&amp;G2176&amp;"|"&amp;H2176&amp;"|"&amp;I2176&amp;"|"&amp;J2176&amp;"|"&amp;K2176&amp;"|"&amp;L2176&amp;"|"&amp;M2176&amp;"|"&amp;N2176&amp;"|"&amp;O2176&amp;"|"&amp;P2176&amp;"|"&amp;Q2176&amp;"|"&amp;R2176&amp;"|"&amp;S2176&amp;"|"&amp;T2176&amp;"|"&amp;U2176&amp;"|"&amp;V2176&amp;"|"&amp;W2176&amp;"|"&amp;X2176&amp;"|"&amp;Y2176&amp;"|"&amp;Z2176&amp;"|"&amp;AA2176&amp;"|"&amp;AB2176&amp;"|"&amp;AC2176&amp;"|"&amp;AD2176&amp;"|"&amp;AE2176&amp;"|"&amp;AF2176&amp;"|"&amp;AG2176</f>
        <v>City Hotel|1|336|2015|September|38|18|0|2|2|0|0|HB|PRT|Offline TA/TO|TA/TO|0|1|0|A|A|0|Non Refund|6||0|Transient-Party|101.5|0|0|Canceled|42191</v>
      </c>
      <c r="AI2176" s="0" t="str">
        <f aca="false">IF(COUNTIF($AH$4:$AH$2603,AH2176)&gt;1,"Duplicate","Unique")</f>
        <v>Unique</v>
      </c>
      <c r="AJ2176" s="0" t="str">
        <f aca="false">IF(COUNTBLANK(B2176:AG2176)&gt;0,"Missing ("&amp;COUNTBLANK(B2176:AG2176)&amp;")","Complete")</f>
        <v>Missing (1)</v>
      </c>
    </row>
    <row r="2177" customFormat="false" ht="15" hidden="false" customHeight="false" outlineLevel="0" collapsed="false">
      <c r="A2177" s="14" t="n">
        <v>2174</v>
      </c>
      <c r="B2177" s="14" t="s">
        <v>90</v>
      </c>
      <c r="C2177" s="14" t="n">
        <v>1</v>
      </c>
      <c r="D2177" s="14" t="n">
        <v>101</v>
      </c>
      <c r="E2177" s="14" t="n">
        <v>2016</v>
      </c>
      <c r="F2177" s="14" t="s">
        <v>135</v>
      </c>
      <c r="G2177" s="14" t="n">
        <v>27</v>
      </c>
      <c r="H2177" s="14" t="n">
        <v>27</v>
      </c>
      <c r="I2177" s="14" t="n">
        <v>1</v>
      </c>
      <c r="J2177" s="14" t="n">
        <v>5</v>
      </c>
      <c r="K2177" s="14" t="n">
        <v>1</v>
      </c>
      <c r="L2177" s="14" t="n">
        <v>0</v>
      </c>
      <c r="M2177" s="14" t="n">
        <v>0</v>
      </c>
      <c r="N2177" s="14" t="s">
        <v>82</v>
      </c>
      <c r="O2177" s="14" t="s">
        <v>92</v>
      </c>
      <c r="P2177" s="14" t="s">
        <v>116</v>
      </c>
      <c r="Q2177" s="14" t="s">
        <v>94</v>
      </c>
      <c r="R2177" s="14" t="n">
        <v>0</v>
      </c>
      <c r="S2177" s="14" t="n">
        <v>0</v>
      </c>
      <c r="T2177" s="14" t="n">
        <v>0</v>
      </c>
      <c r="U2177" s="14" t="s">
        <v>95</v>
      </c>
      <c r="V2177" s="14" t="s">
        <v>95</v>
      </c>
      <c r="W2177" s="14" t="n">
        <v>0</v>
      </c>
      <c r="X2177" s="14" t="s">
        <v>120</v>
      </c>
      <c r="Y2177" s="14"/>
      <c r="Z2177" s="14"/>
      <c r="AA2177" s="14" t="n">
        <v>0</v>
      </c>
      <c r="AB2177" s="14" t="s">
        <v>87</v>
      </c>
      <c r="AC2177" s="14" t="n">
        <v>140</v>
      </c>
      <c r="AD2177" s="14" t="n">
        <v>0</v>
      </c>
      <c r="AE2177" s="14" t="n">
        <v>0</v>
      </c>
      <c r="AF2177" s="14" t="s">
        <v>96</v>
      </c>
      <c r="AG2177" s="15" t="n">
        <v>42496</v>
      </c>
      <c r="AH2177" s="14" t="str">
        <f aca="false">B2177&amp;"|"&amp;C2177&amp;"|"&amp;D2177&amp;"|"&amp;E2177&amp;"|"&amp;F2177&amp;"|"&amp;G2177&amp;"|"&amp;H2177&amp;"|"&amp;I2177&amp;"|"&amp;J2177&amp;"|"&amp;K2177&amp;"|"&amp;L2177&amp;"|"&amp;M2177&amp;"|"&amp;N2177&amp;"|"&amp;O2177&amp;"|"&amp;P2177&amp;"|"&amp;Q2177&amp;"|"&amp;R2177&amp;"|"&amp;S2177&amp;"|"&amp;T2177&amp;"|"&amp;U2177&amp;"|"&amp;V2177&amp;"|"&amp;W2177&amp;"|"&amp;X2177&amp;"|"&amp;Y2177&amp;"|"&amp;Z2177&amp;"|"&amp;AA2177&amp;"|"&amp;AB2177&amp;"|"&amp;AC2177&amp;"|"&amp;AD2177&amp;"|"&amp;AE2177&amp;"|"&amp;AF2177&amp;"|"&amp;AG2177</f>
        <v>City Hotel|1|101|2016|June|27|27|1|5|1|0|0|BB|PRT|Groups|TA/TO|0|0|0|A|A|0|Non Refund|||0|Transient|140|0|0|Canceled|42496</v>
      </c>
      <c r="AI2177" s="14" t="str">
        <f aca="false">IF(COUNTIF($AH$4:$AH$2603,AH2177)&gt;1,"Duplicate","Unique")</f>
        <v>Duplicate</v>
      </c>
      <c r="AJ2177" s="14" t="str">
        <f aca="false">IF(COUNTBLANK(B2177:AG2177)&gt;0,"Missing ("&amp;COUNTBLANK(B2177:AG2177)&amp;")","Complete")</f>
        <v>Missing (2)</v>
      </c>
    </row>
    <row r="2178" customFormat="false" ht="15" hidden="false" customHeight="false" outlineLevel="0" collapsed="false">
      <c r="A2178" s="0" t="n">
        <v>2175</v>
      </c>
      <c r="B2178" s="0" t="s">
        <v>80</v>
      </c>
      <c r="C2178" s="0" t="n">
        <v>0</v>
      </c>
      <c r="D2178" s="0" t="n">
        <v>88</v>
      </c>
      <c r="E2178" s="0" t="n">
        <v>2016</v>
      </c>
      <c r="F2178" s="0" t="s">
        <v>119</v>
      </c>
      <c r="G2178" s="0" t="n">
        <v>32</v>
      </c>
      <c r="H2178" s="0" t="n">
        <v>4</v>
      </c>
      <c r="I2178" s="0" t="n">
        <v>0</v>
      </c>
      <c r="J2178" s="0" t="n">
        <v>3</v>
      </c>
      <c r="K2178" s="0" t="n">
        <v>3</v>
      </c>
      <c r="L2178" s="0" t="n">
        <v>1</v>
      </c>
      <c r="M2178" s="0" t="n">
        <v>0</v>
      </c>
      <c r="N2178" s="0" t="s">
        <v>82</v>
      </c>
      <c r="O2178" s="0" t="s">
        <v>108</v>
      </c>
      <c r="P2178" s="0" t="s">
        <v>93</v>
      </c>
      <c r="Q2178" s="0" t="s">
        <v>94</v>
      </c>
      <c r="R2178" s="0" t="n">
        <v>0</v>
      </c>
      <c r="S2178" s="0" t="n">
        <v>0</v>
      </c>
      <c r="T2178" s="0" t="n">
        <v>0</v>
      </c>
      <c r="U2178" s="0" t="s">
        <v>144</v>
      </c>
      <c r="V2178" s="0" t="s">
        <v>144</v>
      </c>
      <c r="W2178" s="0" t="n">
        <v>0</v>
      </c>
      <c r="X2178" s="0" t="s">
        <v>86</v>
      </c>
      <c r="Y2178" s="0" t="n">
        <v>240</v>
      </c>
      <c r="AA2178" s="0" t="n">
        <v>0</v>
      </c>
      <c r="AB2178" s="0" t="s">
        <v>87</v>
      </c>
      <c r="AC2178" s="0" t="n">
        <v>283</v>
      </c>
      <c r="AD2178" s="0" t="n">
        <v>0</v>
      </c>
      <c r="AE2178" s="0" t="n">
        <v>0</v>
      </c>
      <c r="AF2178" s="0" t="s">
        <v>88</v>
      </c>
      <c r="AG2178" s="13" t="n">
        <v>42589</v>
      </c>
      <c r="AH2178" s="0" t="str">
        <f aca="false">B2178&amp;"|"&amp;C2178&amp;"|"&amp;D2178&amp;"|"&amp;E2178&amp;"|"&amp;F2178&amp;"|"&amp;G2178&amp;"|"&amp;H2178&amp;"|"&amp;I2178&amp;"|"&amp;J2178&amp;"|"&amp;K2178&amp;"|"&amp;L2178&amp;"|"&amp;M2178&amp;"|"&amp;N2178&amp;"|"&amp;O2178&amp;"|"&amp;P2178&amp;"|"&amp;Q2178&amp;"|"&amp;R2178&amp;"|"&amp;S2178&amp;"|"&amp;T2178&amp;"|"&amp;U2178&amp;"|"&amp;V2178&amp;"|"&amp;W2178&amp;"|"&amp;X2178&amp;"|"&amp;Y2178&amp;"|"&amp;Z2178&amp;"|"&amp;AA2178&amp;"|"&amp;AB2178&amp;"|"&amp;AC2178&amp;"|"&amp;AD2178&amp;"|"&amp;AE2178&amp;"|"&amp;AF2178&amp;"|"&amp;AG2178</f>
        <v>Resort Hotel|0|88|2016|August|32|4|0|3|3|1|0|BB|DEU|Online TA|TA/TO|0|0|0|H|H|0|No Deposit|240||0|Transient|283|0|0|Check-Out|42589</v>
      </c>
      <c r="AI2178" s="0" t="str">
        <f aca="false">IF(COUNTIF($AH$4:$AH$2603,AH2178)&gt;1,"Duplicate","Unique")</f>
        <v>Unique</v>
      </c>
      <c r="AJ2178" s="0" t="str">
        <f aca="false">IF(COUNTBLANK(B2178:AG2178)&gt;0,"Missing ("&amp;COUNTBLANK(B2178:AG2178)&amp;")","Complete")</f>
        <v>Missing (1)</v>
      </c>
    </row>
    <row r="2179" customFormat="false" ht="15" hidden="false" customHeight="false" outlineLevel="0" collapsed="false">
      <c r="A2179" s="14" t="n">
        <v>2176</v>
      </c>
      <c r="B2179" s="14" t="s">
        <v>90</v>
      </c>
      <c r="C2179" s="14" t="n">
        <v>1</v>
      </c>
      <c r="D2179" s="14" t="n">
        <v>11</v>
      </c>
      <c r="E2179" s="14" t="n">
        <v>2016</v>
      </c>
      <c r="F2179" s="14" t="s">
        <v>135</v>
      </c>
      <c r="G2179" s="14" t="n">
        <v>25</v>
      </c>
      <c r="H2179" s="14" t="n">
        <v>14</v>
      </c>
      <c r="I2179" s="14" t="n">
        <v>0</v>
      </c>
      <c r="J2179" s="14" t="n">
        <v>3</v>
      </c>
      <c r="K2179" s="14" t="n">
        <v>2</v>
      </c>
      <c r="L2179" s="14" t="n">
        <v>0</v>
      </c>
      <c r="M2179" s="14" t="n">
        <v>0</v>
      </c>
      <c r="N2179" s="14" t="s">
        <v>82</v>
      </c>
      <c r="O2179" s="14" t="s">
        <v>92</v>
      </c>
      <c r="P2179" s="14" t="s">
        <v>128</v>
      </c>
      <c r="Q2179" s="14" t="s">
        <v>128</v>
      </c>
      <c r="R2179" s="14" t="n">
        <v>0</v>
      </c>
      <c r="S2179" s="14" t="n">
        <v>0</v>
      </c>
      <c r="T2179" s="14" t="n">
        <v>0</v>
      </c>
      <c r="U2179" s="14" t="s">
        <v>109</v>
      </c>
      <c r="V2179" s="14" t="s">
        <v>109</v>
      </c>
      <c r="W2179" s="14" t="n">
        <v>0</v>
      </c>
      <c r="X2179" s="14" t="s">
        <v>120</v>
      </c>
      <c r="Y2179" s="14"/>
      <c r="Z2179" s="14" t="n">
        <v>51</v>
      </c>
      <c r="AA2179" s="14" t="n">
        <v>0</v>
      </c>
      <c r="AB2179" s="14" t="s">
        <v>87</v>
      </c>
      <c r="AC2179" s="14" t="n">
        <v>90</v>
      </c>
      <c r="AD2179" s="14" t="n">
        <v>0</v>
      </c>
      <c r="AE2179" s="14" t="n">
        <v>0</v>
      </c>
      <c r="AF2179" s="14" t="s">
        <v>96</v>
      </c>
      <c r="AG2179" s="15" t="n">
        <v>42524</v>
      </c>
      <c r="AH2179" s="14" t="str">
        <f aca="false">B2179&amp;"|"&amp;C2179&amp;"|"&amp;D2179&amp;"|"&amp;E2179&amp;"|"&amp;F2179&amp;"|"&amp;G2179&amp;"|"&amp;H2179&amp;"|"&amp;I2179&amp;"|"&amp;J2179&amp;"|"&amp;K2179&amp;"|"&amp;L2179&amp;"|"&amp;M2179&amp;"|"&amp;N2179&amp;"|"&amp;O2179&amp;"|"&amp;P2179&amp;"|"&amp;Q2179&amp;"|"&amp;R2179&amp;"|"&amp;S2179&amp;"|"&amp;T2179&amp;"|"&amp;U2179&amp;"|"&amp;V2179&amp;"|"&amp;W2179&amp;"|"&amp;X2179&amp;"|"&amp;Y2179&amp;"|"&amp;Z2179&amp;"|"&amp;AA2179&amp;"|"&amp;AB2179&amp;"|"&amp;AC2179&amp;"|"&amp;AD2179&amp;"|"&amp;AE2179&amp;"|"&amp;AF2179&amp;"|"&amp;AG2179</f>
        <v>City Hotel|1|11|2016|June|25|14|0|3|2|0|0|BB|PRT|Corporate|Corporate|0|0|0|D|D|0|Non Refund||51|0|Transient|90|0|0|Canceled|42524</v>
      </c>
      <c r="AI2179" s="14" t="str">
        <f aca="false">IF(COUNTIF($AH$4:$AH$2603,AH2179)&gt;1,"Duplicate","Unique")</f>
        <v>Unique</v>
      </c>
      <c r="AJ2179" s="14" t="str">
        <f aca="false">IF(COUNTBLANK(B2179:AG2179)&gt;0,"Missing ("&amp;COUNTBLANK(B2179:AG2179)&amp;")","Complete")</f>
        <v>Missing (1)</v>
      </c>
    </row>
    <row r="2180" customFormat="false" ht="15" hidden="false" customHeight="false" outlineLevel="0" collapsed="false">
      <c r="A2180" s="0" t="n">
        <v>2177</v>
      </c>
      <c r="B2180" s="0" t="s">
        <v>80</v>
      </c>
      <c r="C2180" s="0" t="n">
        <v>1</v>
      </c>
      <c r="D2180" s="0" t="n">
        <v>139</v>
      </c>
      <c r="E2180" s="0" t="n">
        <v>2016</v>
      </c>
      <c r="F2180" s="0" t="s">
        <v>121</v>
      </c>
      <c r="G2180" s="0" t="n">
        <v>23</v>
      </c>
      <c r="H2180" s="0" t="n">
        <v>29</v>
      </c>
      <c r="I2180" s="0" t="n">
        <v>2</v>
      </c>
      <c r="J2180" s="0" t="n">
        <v>5</v>
      </c>
      <c r="K2180" s="0" t="n">
        <v>2</v>
      </c>
      <c r="L2180" s="0" t="n">
        <v>0</v>
      </c>
      <c r="M2180" s="0" t="n">
        <v>0</v>
      </c>
      <c r="N2180" s="0" t="s">
        <v>112</v>
      </c>
      <c r="O2180" s="0" t="s">
        <v>92</v>
      </c>
      <c r="P2180" s="0" t="s">
        <v>93</v>
      </c>
      <c r="Q2180" s="0" t="s">
        <v>94</v>
      </c>
      <c r="R2180" s="0" t="n">
        <v>0</v>
      </c>
      <c r="S2180" s="0" t="n">
        <v>0</v>
      </c>
      <c r="T2180" s="0" t="n">
        <v>0</v>
      </c>
      <c r="U2180" s="0" t="s">
        <v>109</v>
      </c>
      <c r="V2180" s="0" t="s">
        <v>109</v>
      </c>
      <c r="W2180" s="0" t="n">
        <v>0</v>
      </c>
      <c r="X2180" s="0" t="s">
        <v>86</v>
      </c>
      <c r="Y2180" s="0" t="n">
        <v>242</v>
      </c>
      <c r="AA2180" s="0" t="n">
        <v>0</v>
      </c>
      <c r="AB2180" s="0" t="s">
        <v>87</v>
      </c>
      <c r="AC2180" s="0" t="n">
        <v>105.81</v>
      </c>
      <c r="AD2180" s="0" t="n">
        <v>0</v>
      </c>
      <c r="AE2180" s="0" t="n">
        <v>0</v>
      </c>
      <c r="AF2180" s="0" t="s">
        <v>96</v>
      </c>
      <c r="AG2180" s="13" t="n">
        <v>42382</v>
      </c>
      <c r="AH2180" s="0" t="str">
        <f aca="false">B2180&amp;"|"&amp;C2180&amp;"|"&amp;D2180&amp;"|"&amp;E2180&amp;"|"&amp;F2180&amp;"|"&amp;G2180&amp;"|"&amp;H2180&amp;"|"&amp;I2180&amp;"|"&amp;J2180&amp;"|"&amp;K2180&amp;"|"&amp;L2180&amp;"|"&amp;M2180&amp;"|"&amp;N2180&amp;"|"&amp;O2180&amp;"|"&amp;P2180&amp;"|"&amp;Q2180&amp;"|"&amp;R2180&amp;"|"&amp;S2180&amp;"|"&amp;T2180&amp;"|"&amp;U2180&amp;"|"&amp;V2180&amp;"|"&amp;W2180&amp;"|"&amp;X2180&amp;"|"&amp;Y2180&amp;"|"&amp;Z2180&amp;"|"&amp;AA2180&amp;"|"&amp;AB2180&amp;"|"&amp;AC2180&amp;"|"&amp;AD2180&amp;"|"&amp;AE2180&amp;"|"&amp;AF2180&amp;"|"&amp;AG2180</f>
        <v>Resort Hotel|1|139|2016|May|23|29|2|5|2|0|0|HB|PRT|Online TA|TA/TO|0|0|0|D|D|0|No Deposit|242||0|Transient|105.81|0|0|Canceled|42382</v>
      </c>
      <c r="AI2180" s="0" t="str">
        <f aca="false">IF(COUNTIF($AH$4:$AH$2603,AH2180)&gt;1,"Duplicate","Unique")</f>
        <v>Unique</v>
      </c>
      <c r="AJ2180" s="0" t="str">
        <f aca="false">IF(COUNTBLANK(B2180:AG2180)&gt;0,"Missing ("&amp;COUNTBLANK(B2180:AG2180)&amp;")","Complete")</f>
        <v>Missing (1)</v>
      </c>
    </row>
    <row r="2181" customFormat="false" ht="15" hidden="false" customHeight="false" outlineLevel="0" collapsed="false">
      <c r="A2181" s="14" t="n">
        <v>2178</v>
      </c>
      <c r="B2181" s="14" t="s">
        <v>90</v>
      </c>
      <c r="C2181" s="14" t="n">
        <v>1</v>
      </c>
      <c r="D2181" s="14" t="n">
        <v>50</v>
      </c>
      <c r="E2181" s="14" t="n">
        <v>2017</v>
      </c>
      <c r="F2181" s="14" t="s">
        <v>126</v>
      </c>
      <c r="G2181" s="14" t="n">
        <v>2</v>
      </c>
      <c r="H2181" s="14" t="n">
        <v>10</v>
      </c>
      <c r="I2181" s="14" t="n">
        <v>4</v>
      </c>
      <c r="J2181" s="14" t="n">
        <v>11</v>
      </c>
      <c r="K2181" s="14" t="n">
        <v>2</v>
      </c>
      <c r="L2181" s="14" t="n">
        <v>0</v>
      </c>
      <c r="M2181" s="14" t="n">
        <v>0</v>
      </c>
      <c r="N2181" s="14" t="s">
        <v>82</v>
      </c>
      <c r="O2181" s="14" t="s">
        <v>149</v>
      </c>
      <c r="P2181" s="14" t="s">
        <v>93</v>
      </c>
      <c r="Q2181" s="14" t="s">
        <v>94</v>
      </c>
      <c r="R2181" s="14" t="n">
        <v>0</v>
      </c>
      <c r="S2181" s="14" t="n">
        <v>0</v>
      </c>
      <c r="T2181" s="14" t="n">
        <v>0</v>
      </c>
      <c r="U2181" s="14" t="s">
        <v>109</v>
      </c>
      <c r="V2181" s="14" t="s">
        <v>109</v>
      </c>
      <c r="W2181" s="14" t="n">
        <v>0</v>
      </c>
      <c r="X2181" s="14" t="s">
        <v>86</v>
      </c>
      <c r="Y2181" s="14" t="n">
        <v>9</v>
      </c>
      <c r="Z2181" s="14"/>
      <c r="AA2181" s="14" t="n">
        <v>0</v>
      </c>
      <c r="AB2181" s="14" t="s">
        <v>87</v>
      </c>
      <c r="AC2181" s="14" t="n">
        <v>96.9</v>
      </c>
      <c r="AD2181" s="14" t="n">
        <v>0</v>
      </c>
      <c r="AE2181" s="14" t="n">
        <v>0</v>
      </c>
      <c r="AF2181" s="14" t="s">
        <v>96</v>
      </c>
      <c r="AG2181" s="15" t="n">
        <v>42695</v>
      </c>
      <c r="AH2181" s="14" t="str">
        <f aca="false">B2181&amp;"|"&amp;C2181&amp;"|"&amp;D2181&amp;"|"&amp;E2181&amp;"|"&amp;F2181&amp;"|"&amp;G2181&amp;"|"&amp;H2181&amp;"|"&amp;I2181&amp;"|"&amp;J2181&amp;"|"&amp;K2181&amp;"|"&amp;L2181&amp;"|"&amp;M2181&amp;"|"&amp;N2181&amp;"|"&amp;O2181&amp;"|"&amp;P2181&amp;"|"&amp;Q2181&amp;"|"&amp;R2181&amp;"|"&amp;S2181&amp;"|"&amp;T2181&amp;"|"&amp;U2181&amp;"|"&amp;V2181&amp;"|"&amp;W2181&amp;"|"&amp;X2181&amp;"|"&amp;Y2181&amp;"|"&amp;Z2181&amp;"|"&amp;AA2181&amp;"|"&amp;AB2181&amp;"|"&amp;AC2181&amp;"|"&amp;AD2181&amp;"|"&amp;AE2181&amp;"|"&amp;AF2181&amp;"|"&amp;AG2181</f>
        <v>City Hotel|1|50|2017|January|2|10|4|11|2|0|0|BB|AGO|Online TA|TA/TO|0|0|0|D|D|0|No Deposit|9||0|Transient|96.9|0|0|Canceled|42695</v>
      </c>
      <c r="AI2181" s="14" t="str">
        <f aca="false">IF(COUNTIF($AH$4:$AH$2603,AH2181)&gt;1,"Duplicate","Unique")</f>
        <v>Unique</v>
      </c>
      <c r="AJ2181" s="14" t="str">
        <f aca="false">IF(COUNTBLANK(B2181:AG2181)&gt;0,"Missing ("&amp;COUNTBLANK(B2181:AG2181)&amp;")","Complete")</f>
        <v>Missing (1)</v>
      </c>
    </row>
    <row r="2182" customFormat="false" ht="15" hidden="false" customHeight="false" outlineLevel="0" collapsed="false">
      <c r="A2182" s="0" t="n">
        <v>2179</v>
      </c>
      <c r="B2182" s="0" t="s">
        <v>90</v>
      </c>
      <c r="C2182" s="0" t="n">
        <v>0</v>
      </c>
      <c r="D2182" s="0" t="n">
        <v>40</v>
      </c>
      <c r="E2182" s="0" t="n">
        <v>2016</v>
      </c>
      <c r="F2182" s="0" t="s">
        <v>103</v>
      </c>
      <c r="G2182" s="0" t="n">
        <v>11</v>
      </c>
      <c r="H2182" s="0" t="n">
        <v>7</v>
      </c>
      <c r="I2182" s="0" t="n">
        <v>1</v>
      </c>
      <c r="J2182" s="0" t="n">
        <v>2</v>
      </c>
      <c r="K2182" s="0" t="n">
        <v>2</v>
      </c>
      <c r="L2182" s="0" t="n">
        <v>0</v>
      </c>
      <c r="M2182" s="0" t="n">
        <v>0</v>
      </c>
      <c r="N2182" s="0" t="s">
        <v>107</v>
      </c>
      <c r="O2182" s="0" t="s">
        <v>122</v>
      </c>
      <c r="P2182" s="0" t="s">
        <v>93</v>
      </c>
      <c r="Q2182" s="0" t="s">
        <v>94</v>
      </c>
      <c r="R2182" s="0" t="n">
        <v>0</v>
      </c>
      <c r="S2182" s="0" t="n">
        <v>0</v>
      </c>
      <c r="T2182" s="0" t="n">
        <v>0</v>
      </c>
      <c r="U2182" s="0" t="s">
        <v>95</v>
      </c>
      <c r="V2182" s="0" t="s">
        <v>95</v>
      </c>
      <c r="W2182" s="0" t="n">
        <v>0</v>
      </c>
      <c r="X2182" s="0" t="s">
        <v>86</v>
      </c>
      <c r="Y2182" s="0" t="n">
        <v>9</v>
      </c>
      <c r="AA2182" s="0" t="n">
        <v>0</v>
      </c>
      <c r="AB2182" s="0" t="s">
        <v>101</v>
      </c>
      <c r="AC2182" s="0" t="n">
        <v>82.1</v>
      </c>
      <c r="AD2182" s="0" t="n">
        <v>0</v>
      </c>
      <c r="AE2182" s="0" t="n">
        <v>1</v>
      </c>
      <c r="AF2182" s="0" t="s">
        <v>88</v>
      </c>
      <c r="AG2182" s="13" t="n">
        <v>42439</v>
      </c>
      <c r="AH2182" s="0" t="str">
        <f aca="false">B2182&amp;"|"&amp;C2182&amp;"|"&amp;D2182&amp;"|"&amp;E2182&amp;"|"&amp;F2182&amp;"|"&amp;G2182&amp;"|"&amp;H2182&amp;"|"&amp;I2182&amp;"|"&amp;J2182&amp;"|"&amp;K2182&amp;"|"&amp;L2182&amp;"|"&amp;M2182&amp;"|"&amp;N2182&amp;"|"&amp;O2182&amp;"|"&amp;P2182&amp;"|"&amp;Q2182&amp;"|"&amp;R2182&amp;"|"&amp;S2182&amp;"|"&amp;T2182&amp;"|"&amp;U2182&amp;"|"&amp;V2182&amp;"|"&amp;W2182&amp;"|"&amp;X2182&amp;"|"&amp;Y2182&amp;"|"&amp;Z2182&amp;"|"&amp;AA2182&amp;"|"&amp;AB2182&amp;"|"&amp;AC2182&amp;"|"&amp;AD2182&amp;"|"&amp;AE2182&amp;"|"&amp;AF2182&amp;"|"&amp;AG2182</f>
        <v>City Hotel|0|40|2016|March|11|7|1|2|2|0|0|SC|FRA|Online TA|TA/TO|0|0|0|A|A|0|No Deposit|9||0|Transient-Party|82.1|0|1|Check-Out|42439</v>
      </c>
      <c r="AI2182" s="0" t="str">
        <f aca="false">IF(COUNTIF($AH$4:$AH$2603,AH2182)&gt;1,"Duplicate","Unique")</f>
        <v>Unique</v>
      </c>
      <c r="AJ2182" s="0" t="str">
        <f aca="false">IF(COUNTBLANK(B2182:AG2182)&gt;0,"Missing ("&amp;COUNTBLANK(B2182:AG2182)&amp;")","Complete")</f>
        <v>Missing (1)</v>
      </c>
    </row>
    <row r="2183" customFormat="false" ht="15" hidden="false" customHeight="false" outlineLevel="0" collapsed="false">
      <c r="A2183" s="14" t="n">
        <v>2180</v>
      </c>
      <c r="B2183" s="14" t="s">
        <v>90</v>
      </c>
      <c r="C2183" s="14" t="n">
        <v>1</v>
      </c>
      <c r="D2183" s="14" t="n">
        <v>123</v>
      </c>
      <c r="E2183" s="14" t="n">
        <v>2017</v>
      </c>
      <c r="F2183" s="14" t="s">
        <v>135</v>
      </c>
      <c r="G2183" s="14" t="n">
        <v>24</v>
      </c>
      <c r="H2183" s="14" t="n">
        <v>16</v>
      </c>
      <c r="I2183" s="14" t="n">
        <v>1</v>
      </c>
      <c r="J2183" s="14" t="n">
        <v>2</v>
      </c>
      <c r="K2183" s="14" t="n">
        <v>2</v>
      </c>
      <c r="L2183" s="14" t="n">
        <v>0</v>
      </c>
      <c r="M2183" s="14" t="n">
        <v>0</v>
      </c>
      <c r="N2183" s="14" t="s">
        <v>82</v>
      </c>
      <c r="O2183" s="14" t="s">
        <v>122</v>
      </c>
      <c r="P2183" s="14" t="s">
        <v>93</v>
      </c>
      <c r="Q2183" s="14" t="s">
        <v>94</v>
      </c>
      <c r="R2183" s="14" t="n">
        <v>0</v>
      </c>
      <c r="S2183" s="14" t="n">
        <v>0</v>
      </c>
      <c r="T2183" s="14" t="n">
        <v>0</v>
      </c>
      <c r="U2183" s="14" t="s">
        <v>124</v>
      </c>
      <c r="V2183" s="14" t="s">
        <v>124</v>
      </c>
      <c r="W2183" s="14" t="n">
        <v>0</v>
      </c>
      <c r="X2183" s="14" t="s">
        <v>86</v>
      </c>
      <c r="Y2183" s="14" t="n">
        <v>9</v>
      </c>
      <c r="Z2183" s="14"/>
      <c r="AA2183" s="14" t="n">
        <v>0</v>
      </c>
      <c r="AB2183" s="14" t="s">
        <v>87</v>
      </c>
      <c r="AC2183" s="14" t="n">
        <v>153</v>
      </c>
      <c r="AD2183" s="14" t="n">
        <v>0</v>
      </c>
      <c r="AE2183" s="14" t="n">
        <v>0</v>
      </c>
      <c r="AF2183" s="14" t="s">
        <v>96</v>
      </c>
      <c r="AG2183" s="15" t="n">
        <v>42862</v>
      </c>
      <c r="AH2183" s="14" t="str">
        <f aca="false">B2183&amp;"|"&amp;C2183&amp;"|"&amp;D2183&amp;"|"&amp;E2183&amp;"|"&amp;F2183&amp;"|"&amp;G2183&amp;"|"&amp;H2183&amp;"|"&amp;I2183&amp;"|"&amp;J2183&amp;"|"&amp;K2183&amp;"|"&amp;L2183&amp;"|"&amp;M2183&amp;"|"&amp;N2183&amp;"|"&amp;O2183&amp;"|"&amp;P2183&amp;"|"&amp;Q2183&amp;"|"&amp;R2183&amp;"|"&amp;S2183&amp;"|"&amp;T2183&amp;"|"&amp;U2183&amp;"|"&amp;V2183&amp;"|"&amp;W2183&amp;"|"&amp;X2183&amp;"|"&amp;Y2183&amp;"|"&amp;Z2183&amp;"|"&amp;AA2183&amp;"|"&amp;AB2183&amp;"|"&amp;AC2183&amp;"|"&amp;AD2183&amp;"|"&amp;AE2183&amp;"|"&amp;AF2183&amp;"|"&amp;AG2183</f>
        <v>City Hotel|1|123|2017|June|24|16|1|2|2|0|0|BB|FRA|Online TA|TA/TO|0|0|0|E|E|0|No Deposit|9||0|Transient|153|0|0|Canceled|42862</v>
      </c>
      <c r="AI2183" s="14" t="str">
        <f aca="false">IF(COUNTIF($AH$4:$AH$2603,AH2183)&gt;1,"Duplicate","Unique")</f>
        <v>Unique</v>
      </c>
      <c r="AJ2183" s="14" t="str">
        <f aca="false">IF(COUNTBLANK(B2183:AG2183)&gt;0,"Missing ("&amp;COUNTBLANK(B2183:AG2183)&amp;")","Complete")</f>
        <v>Missing (1)</v>
      </c>
    </row>
    <row r="2184" customFormat="false" ht="15" hidden="false" customHeight="false" outlineLevel="0" collapsed="false">
      <c r="A2184" s="0" t="n">
        <v>2181</v>
      </c>
      <c r="B2184" s="0" t="s">
        <v>80</v>
      </c>
      <c r="C2184" s="0" t="n">
        <v>1</v>
      </c>
      <c r="D2184" s="0" t="n">
        <v>6</v>
      </c>
      <c r="E2184" s="0" t="n">
        <v>2016</v>
      </c>
      <c r="F2184" s="0" t="s">
        <v>91</v>
      </c>
      <c r="G2184" s="0" t="n">
        <v>31</v>
      </c>
      <c r="H2184" s="0" t="n">
        <v>29</v>
      </c>
      <c r="I2184" s="0" t="n">
        <v>1</v>
      </c>
      <c r="J2184" s="0" t="n">
        <v>2</v>
      </c>
      <c r="K2184" s="0" t="n">
        <v>1</v>
      </c>
      <c r="L2184" s="0" t="n">
        <v>0</v>
      </c>
      <c r="M2184" s="0" t="n">
        <v>0</v>
      </c>
      <c r="N2184" s="0" t="s">
        <v>82</v>
      </c>
      <c r="O2184" s="0" t="s">
        <v>92</v>
      </c>
      <c r="P2184" s="0" t="s">
        <v>84</v>
      </c>
      <c r="Q2184" s="0" t="s">
        <v>84</v>
      </c>
      <c r="R2184" s="0" t="n">
        <v>0</v>
      </c>
      <c r="S2184" s="0" t="n">
        <v>0</v>
      </c>
      <c r="T2184" s="0" t="n">
        <v>0</v>
      </c>
      <c r="U2184" s="0" t="s">
        <v>95</v>
      </c>
      <c r="V2184" s="0" t="s">
        <v>156</v>
      </c>
      <c r="W2184" s="0" t="n">
        <v>0</v>
      </c>
      <c r="X2184" s="0" t="s">
        <v>86</v>
      </c>
      <c r="AA2184" s="0" t="n">
        <v>0</v>
      </c>
      <c r="AB2184" s="0" t="s">
        <v>101</v>
      </c>
      <c r="AC2184" s="0" t="n">
        <v>182</v>
      </c>
      <c r="AD2184" s="0" t="n">
        <v>0</v>
      </c>
      <c r="AE2184" s="0" t="n">
        <v>1</v>
      </c>
      <c r="AF2184" s="0" t="s">
        <v>96</v>
      </c>
      <c r="AG2184" s="13" t="n">
        <v>42580</v>
      </c>
      <c r="AH2184" s="0" t="str">
        <f aca="false">B2184&amp;"|"&amp;C2184&amp;"|"&amp;D2184&amp;"|"&amp;E2184&amp;"|"&amp;F2184&amp;"|"&amp;G2184&amp;"|"&amp;H2184&amp;"|"&amp;I2184&amp;"|"&amp;J2184&amp;"|"&amp;K2184&amp;"|"&amp;L2184&amp;"|"&amp;M2184&amp;"|"&amp;N2184&amp;"|"&amp;O2184&amp;"|"&amp;P2184&amp;"|"&amp;Q2184&amp;"|"&amp;R2184&amp;"|"&amp;S2184&amp;"|"&amp;T2184&amp;"|"&amp;U2184&amp;"|"&amp;V2184&amp;"|"&amp;W2184&amp;"|"&amp;X2184&amp;"|"&amp;Y2184&amp;"|"&amp;Z2184&amp;"|"&amp;AA2184&amp;"|"&amp;AB2184&amp;"|"&amp;AC2184&amp;"|"&amp;AD2184&amp;"|"&amp;AE2184&amp;"|"&amp;AF2184&amp;"|"&amp;AG2184</f>
        <v>Resort Hotel|1|6|2016|July|31|29|1|2|1|0|0|BB|PRT|Direct|Direct|0|0|0|A|C|0|No Deposit|||0|Transient-Party|182|0|1|Canceled|42580</v>
      </c>
      <c r="AI2184" s="0" t="str">
        <f aca="false">IF(COUNTIF($AH$4:$AH$2603,AH2184)&gt;1,"Duplicate","Unique")</f>
        <v>Unique</v>
      </c>
      <c r="AJ2184" s="0" t="str">
        <f aca="false">IF(COUNTBLANK(B2184:AG2184)&gt;0,"Missing ("&amp;COUNTBLANK(B2184:AG2184)&amp;")","Complete")</f>
        <v>Missing (2)</v>
      </c>
    </row>
    <row r="2185" customFormat="false" ht="15" hidden="false" customHeight="false" outlineLevel="0" collapsed="false">
      <c r="A2185" s="14" t="n">
        <v>2182</v>
      </c>
      <c r="B2185" s="14" t="s">
        <v>80</v>
      </c>
      <c r="C2185" s="14" t="n">
        <v>0</v>
      </c>
      <c r="D2185" s="14" t="n">
        <v>1</v>
      </c>
      <c r="E2185" s="14" t="n">
        <v>2016</v>
      </c>
      <c r="F2185" s="14" t="s">
        <v>113</v>
      </c>
      <c r="G2185" s="14" t="n">
        <v>45</v>
      </c>
      <c r="H2185" s="14" t="n">
        <v>5</v>
      </c>
      <c r="I2185" s="14" t="n">
        <v>0</v>
      </c>
      <c r="J2185" s="14" t="n">
        <v>1</v>
      </c>
      <c r="K2185" s="14" t="n">
        <v>1</v>
      </c>
      <c r="L2185" s="14" t="n">
        <v>0</v>
      </c>
      <c r="M2185" s="14" t="n">
        <v>0</v>
      </c>
      <c r="N2185" s="14" t="s">
        <v>82</v>
      </c>
      <c r="O2185" s="14" t="s">
        <v>92</v>
      </c>
      <c r="P2185" s="14" t="s">
        <v>93</v>
      </c>
      <c r="Q2185" s="14" t="s">
        <v>94</v>
      </c>
      <c r="R2185" s="14" t="n">
        <v>0</v>
      </c>
      <c r="S2185" s="14" t="n">
        <v>0</v>
      </c>
      <c r="T2185" s="14" t="n">
        <v>0</v>
      </c>
      <c r="U2185" s="14" t="s">
        <v>95</v>
      </c>
      <c r="V2185" s="14" t="s">
        <v>95</v>
      </c>
      <c r="W2185" s="14" t="n">
        <v>0</v>
      </c>
      <c r="X2185" s="14" t="s">
        <v>86</v>
      </c>
      <c r="Y2185" s="14" t="n">
        <v>240</v>
      </c>
      <c r="Z2185" s="14"/>
      <c r="AA2185" s="14" t="n">
        <v>0</v>
      </c>
      <c r="AB2185" s="14" t="s">
        <v>101</v>
      </c>
      <c r="AC2185" s="14" t="n">
        <v>70</v>
      </c>
      <c r="AD2185" s="14" t="n">
        <v>0</v>
      </c>
      <c r="AE2185" s="14" t="n">
        <v>1</v>
      </c>
      <c r="AF2185" s="14" t="s">
        <v>88</v>
      </c>
      <c r="AG2185" s="15" t="n">
        <v>42680</v>
      </c>
      <c r="AH2185" s="14" t="str">
        <f aca="false">B2185&amp;"|"&amp;C2185&amp;"|"&amp;D2185&amp;"|"&amp;E2185&amp;"|"&amp;F2185&amp;"|"&amp;G2185&amp;"|"&amp;H2185&amp;"|"&amp;I2185&amp;"|"&amp;J2185&amp;"|"&amp;K2185&amp;"|"&amp;L2185&amp;"|"&amp;M2185&amp;"|"&amp;N2185&amp;"|"&amp;O2185&amp;"|"&amp;P2185&amp;"|"&amp;Q2185&amp;"|"&amp;R2185&amp;"|"&amp;S2185&amp;"|"&amp;T2185&amp;"|"&amp;U2185&amp;"|"&amp;V2185&amp;"|"&amp;W2185&amp;"|"&amp;X2185&amp;"|"&amp;Y2185&amp;"|"&amp;Z2185&amp;"|"&amp;AA2185&amp;"|"&amp;AB2185&amp;"|"&amp;AC2185&amp;"|"&amp;AD2185&amp;"|"&amp;AE2185&amp;"|"&amp;AF2185&amp;"|"&amp;AG2185</f>
        <v>Resort Hotel|0|1|2016|November|45|5|0|1|1|0|0|BB|PRT|Online TA|TA/TO|0|0|0|A|A|0|No Deposit|240||0|Transient-Party|70|0|1|Check-Out|42680</v>
      </c>
      <c r="AI2185" s="14" t="str">
        <f aca="false">IF(COUNTIF($AH$4:$AH$2603,AH2185)&gt;1,"Duplicate","Unique")</f>
        <v>Unique</v>
      </c>
      <c r="AJ2185" s="14" t="str">
        <f aca="false">IF(COUNTBLANK(B2185:AG2185)&gt;0,"Missing ("&amp;COUNTBLANK(B2185:AG2185)&amp;")","Complete")</f>
        <v>Missing (1)</v>
      </c>
    </row>
    <row r="2186" customFormat="false" ht="15" hidden="false" customHeight="false" outlineLevel="0" collapsed="false">
      <c r="A2186" s="0" t="n">
        <v>2183</v>
      </c>
      <c r="B2186" s="0" t="s">
        <v>90</v>
      </c>
      <c r="C2186" s="0" t="n">
        <v>1</v>
      </c>
      <c r="D2186" s="0" t="n">
        <v>263</v>
      </c>
      <c r="E2186" s="0" t="n">
        <v>2016</v>
      </c>
      <c r="F2186" s="0" t="s">
        <v>111</v>
      </c>
      <c r="G2186" s="0" t="n">
        <v>43</v>
      </c>
      <c r="H2186" s="0" t="n">
        <v>21</v>
      </c>
      <c r="I2186" s="0" t="n">
        <v>0</v>
      </c>
      <c r="J2186" s="0" t="n">
        <v>2</v>
      </c>
      <c r="K2186" s="0" t="n">
        <v>2</v>
      </c>
      <c r="L2186" s="0" t="n">
        <v>0</v>
      </c>
      <c r="M2186" s="0" t="n">
        <v>0</v>
      </c>
      <c r="N2186" s="0" t="s">
        <v>82</v>
      </c>
      <c r="O2186" s="0" t="s">
        <v>92</v>
      </c>
      <c r="P2186" s="0" t="s">
        <v>99</v>
      </c>
      <c r="Q2186" s="0" t="s">
        <v>94</v>
      </c>
      <c r="R2186" s="0" t="n">
        <v>0</v>
      </c>
      <c r="S2186" s="0" t="n">
        <v>0</v>
      </c>
      <c r="T2186" s="0" t="n">
        <v>0</v>
      </c>
      <c r="U2186" s="0" t="s">
        <v>95</v>
      </c>
      <c r="V2186" s="0" t="s">
        <v>95</v>
      </c>
      <c r="W2186" s="0" t="n">
        <v>0</v>
      </c>
      <c r="X2186" s="0" t="s">
        <v>120</v>
      </c>
      <c r="Y2186" s="0" t="n">
        <v>31</v>
      </c>
      <c r="AA2186" s="0" t="n">
        <v>0</v>
      </c>
      <c r="AB2186" s="0" t="s">
        <v>87</v>
      </c>
      <c r="AC2186" s="0" t="n">
        <v>110</v>
      </c>
      <c r="AD2186" s="0" t="n">
        <v>0</v>
      </c>
      <c r="AE2186" s="0" t="n">
        <v>0</v>
      </c>
      <c r="AF2186" s="0" t="s">
        <v>96</v>
      </c>
      <c r="AG2186" s="13" t="n">
        <v>42438</v>
      </c>
      <c r="AH2186" s="0" t="str">
        <f aca="false">B2186&amp;"|"&amp;C2186&amp;"|"&amp;D2186&amp;"|"&amp;E2186&amp;"|"&amp;F2186&amp;"|"&amp;G2186&amp;"|"&amp;H2186&amp;"|"&amp;I2186&amp;"|"&amp;J2186&amp;"|"&amp;K2186&amp;"|"&amp;L2186&amp;"|"&amp;M2186&amp;"|"&amp;N2186&amp;"|"&amp;O2186&amp;"|"&amp;P2186&amp;"|"&amp;Q2186&amp;"|"&amp;R2186&amp;"|"&amp;S2186&amp;"|"&amp;T2186&amp;"|"&amp;U2186&amp;"|"&amp;V2186&amp;"|"&amp;W2186&amp;"|"&amp;X2186&amp;"|"&amp;Y2186&amp;"|"&amp;Z2186&amp;"|"&amp;AA2186&amp;"|"&amp;AB2186&amp;"|"&amp;AC2186&amp;"|"&amp;AD2186&amp;"|"&amp;AE2186&amp;"|"&amp;AF2186&amp;"|"&amp;AG2186</f>
        <v>City Hotel|1|263|2016|October|43|21|0|2|2|0|0|BB|PRT|Offline TA/TO|TA/TO|0|0|0|A|A|0|Non Refund|31||0|Transient|110|0|0|Canceled|42438</v>
      </c>
      <c r="AI2186" s="0" t="str">
        <f aca="false">IF(COUNTIF($AH$4:$AH$2603,AH2186)&gt;1,"Duplicate","Unique")</f>
        <v>Unique</v>
      </c>
      <c r="AJ2186" s="0" t="str">
        <f aca="false">IF(COUNTBLANK(B2186:AG2186)&gt;0,"Missing ("&amp;COUNTBLANK(B2186:AG2186)&amp;")","Complete")</f>
        <v>Missing (1)</v>
      </c>
    </row>
    <row r="2187" customFormat="false" ht="15" hidden="false" customHeight="false" outlineLevel="0" collapsed="false">
      <c r="A2187" s="14" t="n">
        <v>2184</v>
      </c>
      <c r="B2187" s="14" t="s">
        <v>90</v>
      </c>
      <c r="C2187" s="14" t="n">
        <v>0</v>
      </c>
      <c r="D2187" s="14" t="n">
        <v>14</v>
      </c>
      <c r="E2187" s="14" t="n">
        <v>2017</v>
      </c>
      <c r="F2187" s="14" t="s">
        <v>118</v>
      </c>
      <c r="G2187" s="14" t="n">
        <v>6</v>
      </c>
      <c r="H2187" s="14" t="n">
        <v>9</v>
      </c>
      <c r="I2187" s="14" t="n">
        <v>2</v>
      </c>
      <c r="J2187" s="14" t="n">
        <v>5</v>
      </c>
      <c r="K2187" s="14" t="n">
        <v>2</v>
      </c>
      <c r="L2187" s="14" t="n">
        <v>0</v>
      </c>
      <c r="M2187" s="14" t="n">
        <v>0</v>
      </c>
      <c r="N2187" s="14" t="s">
        <v>107</v>
      </c>
      <c r="O2187" s="14" t="s">
        <v>198</v>
      </c>
      <c r="P2187" s="14" t="s">
        <v>99</v>
      </c>
      <c r="Q2187" s="14" t="s">
        <v>94</v>
      </c>
      <c r="R2187" s="14" t="n">
        <v>0</v>
      </c>
      <c r="S2187" s="14" t="n">
        <v>0</v>
      </c>
      <c r="T2187" s="14" t="n">
        <v>0</v>
      </c>
      <c r="U2187" s="14" t="s">
        <v>95</v>
      </c>
      <c r="V2187" s="14" t="s">
        <v>95</v>
      </c>
      <c r="W2187" s="14" t="n">
        <v>0</v>
      </c>
      <c r="X2187" s="14" t="s">
        <v>86</v>
      </c>
      <c r="Y2187" s="14" t="n">
        <v>168</v>
      </c>
      <c r="Z2187" s="14"/>
      <c r="AA2187" s="14" t="n">
        <v>0</v>
      </c>
      <c r="AB2187" s="14" t="s">
        <v>87</v>
      </c>
      <c r="AC2187" s="14" t="n">
        <v>59.5</v>
      </c>
      <c r="AD2187" s="14" t="n">
        <v>0</v>
      </c>
      <c r="AE2187" s="14" t="n">
        <v>0</v>
      </c>
      <c r="AF2187" s="14" t="s">
        <v>88</v>
      </c>
      <c r="AG2187" s="15" t="n">
        <v>42782</v>
      </c>
      <c r="AH2187" s="14" t="str">
        <f aca="false">B2187&amp;"|"&amp;C2187&amp;"|"&amp;D2187&amp;"|"&amp;E2187&amp;"|"&amp;F2187&amp;"|"&amp;G2187&amp;"|"&amp;H2187&amp;"|"&amp;I2187&amp;"|"&amp;J2187&amp;"|"&amp;K2187&amp;"|"&amp;L2187&amp;"|"&amp;M2187&amp;"|"&amp;N2187&amp;"|"&amp;O2187&amp;"|"&amp;P2187&amp;"|"&amp;Q2187&amp;"|"&amp;R2187&amp;"|"&amp;S2187&amp;"|"&amp;T2187&amp;"|"&amp;U2187&amp;"|"&amp;V2187&amp;"|"&amp;W2187&amp;"|"&amp;X2187&amp;"|"&amp;Y2187&amp;"|"&amp;Z2187&amp;"|"&amp;AA2187&amp;"|"&amp;AB2187&amp;"|"&amp;AC2187&amp;"|"&amp;AD2187&amp;"|"&amp;AE2187&amp;"|"&amp;AF2187&amp;"|"&amp;AG2187</f>
        <v>City Hotel|0|14|2017|February|6|9|2|5|2|0|0|SC|TGO|Offline TA/TO|TA/TO|0|0|0|A|A|0|No Deposit|168||0|Transient|59.5|0|0|Check-Out|42782</v>
      </c>
      <c r="AI2187" s="14" t="str">
        <f aca="false">IF(COUNTIF($AH$4:$AH$2603,AH2187)&gt;1,"Duplicate","Unique")</f>
        <v>Unique</v>
      </c>
      <c r="AJ2187" s="14" t="str">
        <f aca="false">IF(COUNTBLANK(B2187:AG2187)&gt;0,"Missing ("&amp;COUNTBLANK(B2187:AG2187)&amp;")","Complete")</f>
        <v>Missing (1)</v>
      </c>
    </row>
    <row r="2188" customFormat="false" ht="15" hidden="false" customHeight="false" outlineLevel="0" collapsed="false">
      <c r="A2188" s="0" t="n">
        <v>2185</v>
      </c>
      <c r="B2188" s="0" t="s">
        <v>90</v>
      </c>
      <c r="C2188" s="0" t="n">
        <v>0</v>
      </c>
      <c r="D2188" s="0" t="n">
        <v>33</v>
      </c>
      <c r="E2188" s="0" t="n">
        <v>2016</v>
      </c>
      <c r="F2188" s="0" t="s">
        <v>111</v>
      </c>
      <c r="G2188" s="0" t="n">
        <v>41</v>
      </c>
      <c r="H2188" s="0" t="n">
        <v>3</v>
      </c>
      <c r="I2188" s="0" t="n">
        <v>1</v>
      </c>
      <c r="J2188" s="0" t="n">
        <v>0</v>
      </c>
      <c r="K2188" s="0" t="n">
        <v>1</v>
      </c>
      <c r="L2188" s="0" t="n">
        <v>0</v>
      </c>
      <c r="M2188" s="0" t="n">
        <v>0</v>
      </c>
      <c r="N2188" s="0" t="s">
        <v>107</v>
      </c>
      <c r="O2188" s="0" t="s">
        <v>123</v>
      </c>
      <c r="P2188" s="0" t="s">
        <v>93</v>
      </c>
      <c r="Q2188" s="0" t="s">
        <v>166</v>
      </c>
      <c r="R2188" s="0" t="n">
        <v>0</v>
      </c>
      <c r="S2188" s="0" t="n">
        <v>0</v>
      </c>
      <c r="T2188" s="0" t="n">
        <v>0</v>
      </c>
      <c r="U2188" s="0" t="s">
        <v>95</v>
      </c>
      <c r="V2188" s="0" t="s">
        <v>138</v>
      </c>
      <c r="W2188" s="0" t="n">
        <v>0</v>
      </c>
      <c r="X2188" s="0" t="s">
        <v>86</v>
      </c>
      <c r="Y2188" s="0" t="n">
        <v>195</v>
      </c>
      <c r="AA2188" s="0" t="n">
        <v>0</v>
      </c>
      <c r="AB2188" s="0" t="s">
        <v>87</v>
      </c>
      <c r="AC2188" s="0" t="n">
        <v>120.6</v>
      </c>
      <c r="AD2188" s="0" t="n">
        <v>0</v>
      </c>
      <c r="AE2188" s="0" t="n">
        <v>1</v>
      </c>
      <c r="AF2188" s="0" t="s">
        <v>88</v>
      </c>
      <c r="AG2188" s="13" t="n">
        <v>42647</v>
      </c>
      <c r="AH2188" s="0" t="str">
        <f aca="false">B2188&amp;"|"&amp;C2188&amp;"|"&amp;D2188&amp;"|"&amp;E2188&amp;"|"&amp;F2188&amp;"|"&amp;G2188&amp;"|"&amp;H2188&amp;"|"&amp;I2188&amp;"|"&amp;J2188&amp;"|"&amp;K2188&amp;"|"&amp;L2188&amp;"|"&amp;M2188&amp;"|"&amp;N2188&amp;"|"&amp;O2188&amp;"|"&amp;P2188&amp;"|"&amp;Q2188&amp;"|"&amp;R2188&amp;"|"&amp;S2188&amp;"|"&amp;T2188&amp;"|"&amp;U2188&amp;"|"&amp;V2188&amp;"|"&amp;W2188&amp;"|"&amp;X2188&amp;"|"&amp;Y2188&amp;"|"&amp;Z2188&amp;"|"&amp;AA2188&amp;"|"&amp;AB2188&amp;"|"&amp;AC2188&amp;"|"&amp;AD2188&amp;"|"&amp;AE2188&amp;"|"&amp;AF2188&amp;"|"&amp;AG2188</f>
        <v>City Hotel|0|33|2016|October|41|3|1|0|1|0|0|SC|USA|Online TA|GDS|0|0|0|A|B|0|No Deposit|195||0|Transient|120.6|0|1|Check-Out|42647</v>
      </c>
      <c r="AI2188" s="0" t="str">
        <f aca="false">IF(COUNTIF($AH$4:$AH$2603,AH2188)&gt;1,"Duplicate","Unique")</f>
        <v>Unique</v>
      </c>
      <c r="AJ2188" s="0" t="str">
        <f aca="false">IF(COUNTBLANK(B2188:AG2188)&gt;0,"Missing ("&amp;COUNTBLANK(B2188:AG2188)&amp;")","Complete")</f>
        <v>Missing (1)</v>
      </c>
    </row>
    <row r="2189" customFormat="false" ht="15" hidden="false" customHeight="false" outlineLevel="0" collapsed="false">
      <c r="A2189" s="14" t="n">
        <v>2186</v>
      </c>
      <c r="B2189" s="14" t="s">
        <v>90</v>
      </c>
      <c r="C2189" s="14" t="n">
        <v>1</v>
      </c>
      <c r="D2189" s="14" t="n">
        <v>18</v>
      </c>
      <c r="E2189" s="14" t="n">
        <v>2015</v>
      </c>
      <c r="F2189" s="14" t="s">
        <v>111</v>
      </c>
      <c r="G2189" s="14" t="n">
        <v>41</v>
      </c>
      <c r="H2189" s="14" t="n">
        <v>4</v>
      </c>
      <c r="I2189" s="14" t="n">
        <v>2</v>
      </c>
      <c r="J2189" s="14" t="n">
        <v>1</v>
      </c>
      <c r="K2189" s="14" t="n">
        <v>1</v>
      </c>
      <c r="L2189" s="14" t="n">
        <v>0</v>
      </c>
      <c r="M2189" s="14" t="n">
        <v>0</v>
      </c>
      <c r="N2189" s="14" t="s">
        <v>82</v>
      </c>
      <c r="O2189" s="14" t="s">
        <v>92</v>
      </c>
      <c r="P2189" s="14" t="s">
        <v>116</v>
      </c>
      <c r="Q2189" s="14" t="s">
        <v>94</v>
      </c>
      <c r="R2189" s="14" t="n">
        <v>0</v>
      </c>
      <c r="S2189" s="14" t="n">
        <v>1</v>
      </c>
      <c r="T2189" s="14" t="n">
        <v>0</v>
      </c>
      <c r="U2189" s="14" t="s">
        <v>95</v>
      </c>
      <c r="V2189" s="14" t="s">
        <v>95</v>
      </c>
      <c r="W2189" s="14" t="n">
        <v>0</v>
      </c>
      <c r="X2189" s="14" t="s">
        <v>120</v>
      </c>
      <c r="Y2189" s="14" t="n">
        <v>29</v>
      </c>
      <c r="Z2189" s="14"/>
      <c r="AA2189" s="14" t="n">
        <v>0</v>
      </c>
      <c r="AB2189" s="14" t="s">
        <v>87</v>
      </c>
      <c r="AC2189" s="14" t="n">
        <v>110</v>
      </c>
      <c r="AD2189" s="14" t="n">
        <v>0</v>
      </c>
      <c r="AE2189" s="14" t="n">
        <v>0</v>
      </c>
      <c r="AF2189" s="14" t="s">
        <v>96</v>
      </c>
      <c r="AG2189" s="15" t="n">
        <v>42271</v>
      </c>
      <c r="AH2189" s="14" t="str">
        <f aca="false">B2189&amp;"|"&amp;C2189&amp;"|"&amp;D2189&amp;"|"&amp;E2189&amp;"|"&amp;F2189&amp;"|"&amp;G2189&amp;"|"&amp;H2189&amp;"|"&amp;I2189&amp;"|"&amp;J2189&amp;"|"&amp;K2189&amp;"|"&amp;L2189&amp;"|"&amp;M2189&amp;"|"&amp;N2189&amp;"|"&amp;O2189&amp;"|"&amp;P2189&amp;"|"&amp;Q2189&amp;"|"&amp;R2189&amp;"|"&amp;S2189&amp;"|"&amp;T2189&amp;"|"&amp;U2189&amp;"|"&amp;V2189&amp;"|"&amp;W2189&amp;"|"&amp;X2189&amp;"|"&amp;Y2189&amp;"|"&amp;Z2189&amp;"|"&amp;AA2189&amp;"|"&amp;AB2189&amp;"|"&amp;AC2189&amp;"|"&amp;AD2189&amp;"|"&amp;AE2189&amp;"|"&amp;AF2189&amp;"|"&amp;AG2189</f>
        <v>City Hotel|1|18|2015|October|41|4|2|1|1|0|0|BB|PRT|Groups|TA/TO|0|1|0|A|A|0|Non Refund|29||0|Transient|110|0|0|Canceled|42271</v>
      </c>
      <c r="AI2189" s="14" t="str">
        <f aca="false">IF(COUNTIF($AH$4:$AH$2603,AH2189)&gt;1,"Duplicate","Unique")</f>
        <v>Unique</v>
      </c>
      <c r="AJ2189" s="14" t="str">
        <f aca="false">IF(COUNTBLANK(B2189:AG2189)&gt;0,"Missing ("&amp;COUNTBLANK(B2189:AG2189)&amp;")","Complete")</f>
        <v>Missing (1)</v>
      </c>
    </row>
    <row r="2190" customFormat="false" ht="15" hidden="false" customHeight="false" outlineLevel="0" collapsed="false">
      <c r="A2190" s="0" t="n">
        <v>2187</v>
      </c>
      <c r="B2190" s="0" t="s">
        <v>80</v>
      </c>
      <c r="C2190" s="0" t="n">
        <v>0</v>
      </c>
      <c r="D2190" s="0" t="n">
        <v>48</v>
      </c>
      <c r="E2190" s="0" t="n">
        <v>2017</v>
      </c>
      <c r="F2190" s="0" t="s">
        <v>121</v>
      </c>
      <c r="G2190" s="0" t="n">
        <v>19</v>
      </c>
      <c r="H2190" s="0" t="n">
        <v>11</v>
      </c>
      <c r="I2190" s="0" t="n">
        <v>0</v>
      </c>
      <c r="J2190" s="0" t="n">
        <v>2</v>
      </c>
      <c r="K2190" s="0" t="n">
        <v>2</v>
      </c>
      <c r="L2190" s="0" t="n">
        <v>0</v>
      </c>
      <c r="M2190" s="0" t="n">
        <v>0</v>
      </c>
      <c r="N2190" s="0" t="s">
        <v>112</v>
      </c>
      <c r="O2190" s="0" t="s">
        <v>122</v>
      </c>
      <c r="P2190" s="0" t="s">
        <v>93</v>
      </c>
      <c r="Q2190" s="0" t="s">
        <v>94</v>
      </c>
      <c r="R2190" s="0" t="n">
        <v>0</v>
      </c>
      <c r="S2190" s="0" t="n">
        <v>0</v>
      </c>
      <c r="T2190" s="0" t="n">
        <v>0</v>
      </c>
      <c r="U2190" s="0" t="s">
        <v>124</v>
      </c>
      <c r="V2190" s="0" t="s">
        <v>124</v>
      </c>
      <c r="W2190" s="0" t="n">
        <v>0</v>
      </c>
      <c r="X2190" s="0" t="s">
        <v>86</v>
      </c>
      <c r="Y2190" s="0" t="n">
        <v>240</v>
      </c>
      <c r="AA2190" s="0" t="n">
        <v>0</v>
      </c>
      <c r="AB2190" s="0" t="s">
        <v>87</v>
      </c>
      <c r="AC2190" s="0" t="n">
        <v>147</v>
      </c>
      <c r="AD2190" s="0" t="n">
        <v>0</v>
      </c>
      <c r="AE2190" s="0" t="n">
        <v>2</v>
      </c>
      <c r="AF2190" s="0" t="s">
        <v>88</v>
      </c>
      <c r="AG2190" s="13" t="n">
        <v>42868</v>
      </c>
      <c r="AH2190" s="0" t="str">
        <f aca="false">B2190&amp;"|"&amp;C2190&amp;"|"&amp;D2190&amp;"|"&amp;E2190&amp;"|"&amp;F2190&amp;"|"&amp;G2190&amp;"|"&amp;H2190&amp;"|"&amp;I2190&amp;"|"&amp;J2190&amp;"|"&amp;K2190&amp;"|"&amp;L2190&amp;"|"&amp;M2190&amp;"|"&amp;N2190&amp;"|"&amp;O2190&amp;"|"&amp;P2190&amp;"|"&amp;Q2190&amp;"|"&amp;R2190&amp;"|"&amp;S2190&amp;"|"&amp;T2190&amp;"|"&amp;U2190&amp;"|"&amp;V2190&amp;"|"&amp;W2190&amp;"|"&amp;X2190&amp;"|"&amp;Y2190&amp;"|"&amp;Z2190&amp;"|"&amp;AA2190&amp;"|"&amp;AB2190&amp;"|"&amp;AC2190&amp;"|"&amp;AD2190&amp;"|"&amp;AE2190&amp;"|"&amp;AF2190&amp;"|"&amp;AG2190</f>
        <v>Resort Hotel|0|48|2017|May|19|11|0|2|2|0|0|HB|FRA|Online TA|TA/TO|0|0|0|E|E|0|No Deposit|240||0|Transient|147|0|2|Check-Out|42868</v>
      </c>
      <c r="AI2190" s="0" t="str">
        <f aca="false">IF(COUNTIF($AH$4:$AH$2603,AH2190)&gt;1,"Duplicate","Unique")</f>
        <v>Unique</v>
      </c>
      <c r="AJ2190" s="0" t="str">
        <f aca="false">IF(COUNTBLANK(B2190:AG2190)&gt;0,"Missing ("&amp;COUNTBLANK(B2190:AG2190)&amp;")","Complete")</f>
        <v>Missing (1)</v>
      </c>
    </row>
    <row r="2191" customFormat="false" ht="15" hidden="false" customHeight="false" outlineLevel="0" collapsed="false">
      <c r="A2191" s="14" t="n">
        <v>2188</v>
      </c>
      <c r="B2191" s="14" t="s">
        <v>90</v>
      </c>
      <c r="C2191" s="14" t="n">
        <v>1</v>
      </c>
      <c r="D2191" s="14" t="n">
        <v>220</v>
      </c>
      <c r="E2191" s="14" t="n">
        <v>2015</v>
      </c>
      <c r="F2191" s="14" t="s">
        <v>111</v>
      </c>
      <c r="G2191" s="14" t="n">
        <v>42</v>
      </c>
      <c r="H2191" s="14" t="n">
        <v>17</v>
      </c>
      <c r="I2191" s="14" t="n">
        <v>2</v>
      </c>
      <c r="J2191" s="14" t="n">
        <v>1</v>
      </c>
      <c r="K2191" s="14" t="n">
        <v>2</v>
      </c>
      <c r="L2191" s="14" t="n">
        <v>0</v>
      </c>
      <c r="M2191" s="14" t="n">
        <v>0</v>
      </c>
      <c r="N2191" s="14" t="s">
        <v>82</v>
      </c>
      <c r="O2191" s="14" t="s">
        <v>92</v>
      </c>
      <c r="P2191" s="14" t="s">
        <v>99</v>
      </c>
      <c r="Q2191" s="14" t="s">
        <v>94</v>
      </c>
      <c r="R2191" s="14" t="n">
        <v>0</v>
      </c>
      <c r="S2191" s="14" t="n">
        <v>1</v>
      </c>
      <c r="T2191" s="14" t="n">
        <v>0</v>
      </c>
      <c r="U2191" s="14" t="s">
        <v>95</v>
      </c>
      <c r="V2191" s="14" t="s">
        <v>95</v>
      </c>
      <c r="W2191" s="14" t="n">
        <v>0</v>
      </c>
      <c r="X2191" s="14" t="s">
        <v>86</v>
      </c>
      <c r="Y2191" s="14" t="n">
        <v>3</v>
      </c>
      <c r="Z2191" s="14"/>
      <c r="AA2191" s="14" t="n">
        <v>0</v>
      </c>
      <c r="AB2191" s="14" t="s">
        <v>101</v>
      </c>
      <c r="AC2191" s="14" t="n">
        <v>65</v>
      </c>
      <c r="AD2191" s="14" t="n">
        <v>0</v>
      </c>
      <c r="AE2191" s="14" t="n">
        <v>0</v>
      </c>
      <c r="AF2191" s="14" t="s">
        <v>96</v>
      </c>
      <c r="AG2191" s="15" t="n">
        <v>42285</v>
      </c>
      <c r="AH2191" s="14" t="str">
        <f aca="false">B2191&amp;"|"&amp;C2191&amp;"|"&amp;D2191&amp;"|"&amp;E2191&amp;"|"&amp;F2191&amp;"|"&amp;G2191&amp;"|"&amp;H2191&amp;"|"&amp;I2191&amp;"|"&amp;J2191&amp;"|"&amp;K2191&amp;"|"&amp;L2191&amp;"|"&amp;M2191&amp;"|"&amp;N2191&amp;"|"&amp;O2191&amp;"|"&amp;P2191&amp;"|"&amp;Q2191&amp;"|"&amp;R2191&amp;"|"&amp;S2191&amp;"|"&amp;T2191&amp;"|"&amp;U2191&amp;"|"&amp;V2191&amp;"|"&amp;W2191&amp;"|"&amp;X2191&amp;"|"&amp;Y2191&amp;"|"&amp;Z2191&amp;"|"&amp;AA2191&amp;"|"&amp;AB2191&amp;"|"&amp;AC2191&amp;"|"&amp;AD2191&amp;"|"&amp;AE2191&amp;"|"&amp;AF2191&amp;"|"&amp;AG2191</f>
        <v>City Hotel|1|220|2015|October|42|17|2|1|2|0|0|BB|PRT|Offline TA/TO|TA/TO|0|1|0|A|A|0|No Deposit|3||0|Transient-Party|65|0|0|Canceled|42285</v>
      </c>
      <c r="AI2191" s="14" t="str">
        <f aca="false">IF(COUNTIF($AH$4:$AH$2603,AH2191)&gt;1,"Duplicate","Unique")</f>
        <v>Unique</v>
      </c>
      <c r="AJ2191" s="14" t="str">
        <f aca="false">IF(COUNTBLANK(B2191:AG2191)&gt;0,"Missing ("&amp;COUNTBLANK(B2191:AG2191)&amp;")","Complete")</f>
        <v>Missing (1)</v>
      </c>
    </row>
    <row r="2192" customFormat="false" ht="15" hidden="false" customHeight="false" outlineLevel="0" collapsed="false">
      <c r="A2192" s="0" t="n">
        <v>2189</v>
      </c>
      <c r="B2192" s="0" t="s">
        <v>90</v>
      </c>
      <c r="C2192" s="0" t="n">
        <v>1</v>
      </c>
      <c r="D2192" s="0" t="n">
        <v>24</v>
      </c>
      <c r="E2192" s="0" t="n">
        <v>2016</v>
      </c>
      <c r="F2192" s="0" t="s">
        <v>106</v>
      </c>
      <c r="G2192" s="0" t="n">
        <v>16</v>
      </c>
      <c r="H2192" s="0" t="n">
        <v>11</v>
      </c>
      <c r="I2192" s="0" t="n">
        <v>1</v>
      </c>
      <c r="J2192" s="0" t="n">
        <v>3</v>
      </c>
      <c r="K2192" s="0" t="n">
        <v>2</v>
      </c>
      <c r="L2192" s="0" t="n">
        <v>0</v>
      </c>
      <c r="M2192" s="0" t="n">
        <v>0</v>
      </c>
      <c r="N2192" s="0" t="s">
        <v>82</v>
      </c>
      <c r="O2192" s="0" t="s">
        <v>158</v>
      </c>
      <c r="P2192" s="0" t="s">
        <v>93</v>
      </c>
      <c r="Q2192" s="0" t="s">
        <v>94</v>
      </c>
      <c r="R2192" s="0" t="n">
        <v>0</v>
      </c>
      <c r="S2192" s="0" t="n">
        <v>0</v>
      </c>
      <c r="T2192" s="0" t="n">
        <v>0</v>
      </c>
      <c r="U2192" s="0" t="s">
        <v>109</v>
      </c>
      <c r="V2192" s="0" t="s">
        <v>109</v>
      </c>
      <c r="W2192" s="0" t="n">
        <v>0</v>
      </c>
      <c r="X2192" s="0" t="s">
        <v>86</v>
      </c>
      <c r="Y2192" s="0" t="n">
        <v>7</v>
      </c>
      <c r="AA2192" s="0" t="n">
        <v>0</v>
      </c>
      <c r="AB2192" s="0" t="s">
        <v>87</v>
      </c>
      <c r="AC2192" s="0" t="n">
        <v>123.5</v>
      </c>
      <c r="AD2192" s="0" t="n">
        <v>0</v>
      </c>
      <c r="AE2192" s="0" t="n">
        <v>0</v>
      </c>
      <c r="AF2192" s="0" t="s">
        <v>96</v>
      </c>
      <c r="AG2192" s="13" t="n">
        <v>42447</v>
      </c>
      <c r="AH2192" s="0" t="str">
        <f aca="false">B2192&amp;"|"&amp;C2192&amp;"|"&amp;D2192&amp;"|"&amp;E2192&amp;"|"&amp;F2192&amp;"|"&amp;G2192&amp;"|"&amp;H2192&amp;"|"&amp;I2192&amp;"|"&amp;J2192&amp;"|"&amp;K2192&amp;"|"&amp;L2192&amp;"|"&amp;M2192&amp;"|"&amp;N2192&amp;"|"&amp;O2192&amp;"|"&amp;P2192&amp;"|"&amp;Q2192&amp;"|"&amp;R2192&amp;"|"&amp;S2192&amp;"|"&amp;T2192&amp;"|"&amp;U2192&amp;"|"&amp;V2192&amp;"|"&amp;W2192&amp;"|"&amp;X2192&amp;"|"&amp;Y2192&amp;"|"&amp;Z2192&amp;"|"&amp;AA2192&amp;"|"&amp;AB2192&amp;"|"&amp;AC2192&amp;"|"&amp;AD2192&amp;"|"&amp;AE2192&amp;"|"&amp;AF2192&amp;"|"&amp;AG2192</f>
        <v>City Hotel|1|24|2016|April|16|11|1|3|2|0|0|BB|ITA|Online TA|TA/TO|0|0|0|D|D|0|No Deposit|7||0|Transient|123.5|0|0|Canceled|42447</v>
      </c>
      <c r="AI2192" s="0" t="str">
        <f aca="false">IF(COUNTIF($AH$4:$AH$2603,AH2192)&gt;1,"Duplicate","Unique")</f>
        <v>Unique</v>
      </c>
      <c r="AJ2192" s="0" t="str">
        <f aca="false">IF(COUNTBLANK(B2192:AG2192)&gt;0,"Missing ("&amp;COUNTBLANK(B2192:AG2192)&amp;")","Complete")</f>
        <v>Missing (1)</v>
      </c>
    </row>
    <row r="2193" customFormat="false" ht="15" hidden="false" customHeight="false" outlineLevel="0" collapsed="false">
      <c r="A2193" s="14" t="n">
        <v>2190</v>
      </c>
      <c r="B2193" s="14" t="s">
        <v>90</v>
      </c>
      <c r="C2193" s="14" t="n">
        <v>1</v>
      </c>
      <c r="D2193" s="14" t="n">
        <v>102</v>
      </c>
      <c r="E2193" s="14" t="n">
        <v>2016</v>
      </c>
      <c r="F2193" s="14" t="s">
        <v>135</v>
      </c>
      <c r="G2193" s="14" t="n">
        <v>24</v>
      </c>
      <c r="H2193" s="14" t="n">
        <v>5</v>
      </c>
      <c r="I2193" s="14" t="n">
        <v>1</v>
      </c>
      <c r="J2193" s="14" t="n">
        <v>0</v>
      </c>
      <c r="K2193" s="14" t="n">
        <v>2</v>
      </c>
      <c r="L2193" s="14" t="n">
        <v>0</v>
      </c>
      <c r="M2193" s="14" t="n">
        <v>0</v>
      </c>
      <c r="N2193" s="14" t="s">
        <v>82</v>
      </c>
      <c r="O2193" s="14" t="s">
        <v>92</v>
      </c>
      <c r="P2193" s="14" t="s">
        <v>116</v>
      </c>
      <c r="Q2193" s="14" t="s">
        <v>94</v>
      </c>
      <c r="R2193" s="14" t="n">
        <v>0</v>
      </c>
      <c r="S2193" s="14" t="n">
        <v>0</v>
      </c>
      <c r="T2193" s="14" t="n">
        <v>0</v>
      </c>
      <c r="U2193" s="14" t="s">
        <v>95</v>
      </c>
      <c r="V2193" s="14" t="s">
        <v>95</v>
      </c>
      <c r="W2193" s="14" t="n">
        <v>0</v>
      </c>
      <c r="X2193" s="14" t="s">
        <v>86</v>
      </c>
      <c r="Y2193" s="14" t="n">
        <v>1</v>
      </c>
      <c r="Z2193" s="14"/>
      <c r="AA2193" s="14" t="n">
        <v>0</v>
      </c>
      <c r="AB2193" s="14" t="s">
        <v>101</v>
      </c>
      <c r="AC2193" s="14" t="n">
        <v>65</v>
      </c>
      <c r="AD2193" s="14" t="n">
        <v>0</v>
      </c>
      <c r="AE2193" s="14" t="n">
        <v>0</v>
      </c>
      <c r="AF2193" s="14" t="s">
        <v>96</v>
      </c>
      <c r="AG2193" s="15" t="n">
        <v>42523</v>
      </c>
      <c r="AH2193" s="14" t="str">
        <f aca="false">B2193&amp;"|"&amp;C2193&amp;"|"&amp;D2193&amp;"|"&amp;E2193&amp;"|"&amp;F2193&amp;"|"&amp;G2193&amp;"|"&amp;H2193&amp;"|"&amp;I2193&amp;"|"&amp;J2193&amp;"|"&amp;K2193&amp;"|"&amp;L2193&amp;"|"&amp;M2193&amp;"|"&amp;N2193&amp;"|"&amp;O2193&amp;"|"&amp;P2193&amp;"|"&amp;Q2193&amp;"|"&amp;R2193&amp;"|"&amp;S2193&amp;"|"&amp;T2193&amp;"|"&amp;U2193&amp;"|"&amp;V2193&amp;"|"&amp;W2193&amp;"|"&amp;X2193&amp;"|"&amp;Y2193&amp;"|"&amp;Z2193&amp;"|"&amp;AA2193&amp;"|"&amp;AB2193&amp;"|"&amp;AC2193&amp;"|"&amp;AD2193&amp;"|"&amp;AE2193&amp;"|"&amp;AF2193&amp;"|"&amp;AG2193</f>
        <v>City Hotel|1|102|2016|June|24|5|1|0|2|0|0|BB|PRT|Groups|TA/TO|0|0|0|A|A|0|No Deposit|1||0|Transient-Party|65|0|0|Canceled|42523</v>
      </c>
      <c r="AI2193" s="14" t="str">
        <f aca="false">IF(COUNTIF($AH$4:$AH$2603,AH2193)&gt;1,"Duplicate","Unique")</f>
        <v>Unique</v>
      </c>
      <c r="AJ2193" s="14" t="str">
        <f aca="false">IF(COUNTBLANK(B2193:AG2193)&gt;0,"Missing ("&amp;COUNTBLANK(B2193:AG2193)&amp;")","Complete")</f>
        <v>Missing (1)</v>
      </c>
    </row>
    <row r="2194" customFormat="false" ht="15" hidden="false" customHeight="false" outlineLevel="0" collapsed="false">
      <c r="A2194" s="0" t="n">
        <v>2191</v>
      </c>
      <c r="B2194" s="0" t="s">
        <v>90</v>
      </c>
      <c r="C2194" s="0" t="n">
        <v>1</v>
      </c>
      <c r="D2194" s="0" t="n">
        <v>75</v>
      </c>
      <c r="E2194" s="0" t="n">
        <v>2016</v>
      </c>
      <c r="F2194" s="0" t="s">
        <v>113</v>
      </c>
      <c r="G2194" s="0" t="n">
        <v>47</v>
      </c>
      <c r="H2194" s="0" t="n">
        <v>18</v>
      </c>
      <c r="I2194" s="0" t="n">
        <v>1</v>
      </c>
      <c r="J2194" s="0" t="n">
        <v>2</v>
      </c>
      <c r="K2194" s="0" t="n">
        <v>3</v>
      </c>
      <c r="L2194" s="0" t="n">
        <v>0</v>
      </c>
      <c r="M2194" s="0" t="n">
        <v>0</v>
      </c>
      <c r="N2194" s="0" t="s">
        <v>82</v>
      </c>
      <c r="O2194" s="0" t="s">
        <v>158</v>
      </c>
      <c r="P2194" s="0" t="s">
        <v>93</v>
      </c>
      <c r="Q2194" s="0" t="s">
        <v>94</v>
      </c>
      <c r="R2194" s="0" t="n">
        <v>0</v>
      </c>
      <c r="S2194" s="0" t="n">
        <v>0</v>
      </c>
      <c r="T2194" s="0" t="n">
        <v>0</v>
      </c>
      <c r="U2194" s="0" t="s">
        <v>109</v>
      </c>
      <c r="V2194" s="0" t="s">
        <v>109</v>
      </c>
      <c r="W2194" s="0" t="n">
        <v>0</v>
      </c>
      <c r="X2194" s="0" t="s">
        <v>86</v>
      </c>
      <c r="Y2194" s="0" t="n">
        <v>9</v>
      </c>
      <c r="AA2194" s="0" t="n">
        <v>0</v>
      </c>
      <c r="AB2194" s="0" t="s">
        <v>87</v>
      </c>
      <c r="AC2194" s="0" t="n">
        <v>126</v>
      </c>
      <c r="AD2194" s="0" t="n">
        <v>0</v>
      </c>
      <c r="AE2194" s="0" t="n">
        <v>2</v>
      </c>
      <c r="AF2194" s="0" t="s">
        <v>96</v>
      </c>
      <c r="AG2194" s="13" t="n">
        <v>42675</v>
      </c>
      <c r="AH2194" s="0" t="str">
        <f aca="false">B2194&amp;"|"&amp;C2194&amp;"|"&amp;D2194&amp;"|"&amp;E2194&amp;"|"&amp;F2194&amp;"|"&amp;G2194&amp;"|"&amp;H2194&amp;"|"&amp;I2194&amp;"|"&amp;J2194&amp;"|"&amp;K2194&amp;"|"&amp;L2194&amp;"|"&amp;M2194&amp;"|"&amp;N2194&amp;"|"&amp;O2194&amp;"|"&amp;P2194&amp;"|"&amp;Q2194&amp;"|"&amp;R2194&amp;"|"&amp;S2194&amp;"|"&amp;T2194&amp;"|"&amp;U2194&amp;"|"&amp;V2194&amp;"|"&amp;W2194&amp;"|"&amp;X2194&amp;"|"&amp;Y2194&amp;"|"&amp;Z2194&amp;"|"&amp;AA2194&amp;"|"&amp;AB2194&amp;"|"&amp;AC2194&amp;"|"&amp;AD2194&amp;"|"&amp;AE2194&amp;"|"&amp;AF2194&amp;"|"&amp;AG2194</f>
        <v>City Hotel|1|75|2016|November|47|18|1|2|3|0|0|BB|ITA|Online TA|TA/TO|0|0|0|D|D|0|No Deposit|9||0|Transient|126|0|2|Canceled|42675</v>
      </c>
      <c r="AI2194" s="0" t="str">
        <f aca="false">IF(COUNTIF($AH$4:$AH$2603,AH2194)&gt;1,"Duplicate","Unique")</f>
        <v>Unique</v>
      </c>
      <c r="AJ2194" s="0" t="str">
        <f aca="false">IF(COUNTBLANK(B2194:AG2194)&gt;0,"Missing ("&amp;COUNTBLANK(B2194:AG2194)&amp;")","Complete")</f>
        <v>Missing (1)</v>
      </c>
    </row>
    <row r="2195" customFormat="false" ht="15" hidden="false" customHeight="false" outlineLevel="0" collapsed="false">
      <c r="A2195" s="14" t="n">
        <v>2192</v>
      </c>
      <c r="B2195" s="14" t="s">
        <v>80</v>
      </c>
      <c r="C2195" s="14" t="n">
        <v>0</v>
      </c>
      <c r="D2195" s="14" t="n">
        <v>67</v>
      </c>
      <c r="E2195" s="14" t="n">
        <v>2015</v>
      </c>
      <c r="F2195" s="14" t="s">
        <v>119</v>
      </c>
      <c r="G2195" s="14" t="n">
        <v>35</v>
      </c>
      <c r="H2195" s="14" t="n">
        <v>23</v>
      </c>
      <c r="I2195" s="14" t="n">
        <v>4</v>
      </c>
      <c r="J2195" s="14" t="n">
        <v>6</v>
      </c>
      <c r="K2195" s="14" t="n">
        <v>3</v>
      </c>
      <c r="L2195" s="14" t="n">
        <v>0</v>
      </c>
      <c r="M2195" s="14" t="n">
        <v>0</v>
      </c>
      <c r="N2195" s="14" t="s">
        <v>112</v>
      </c>
      <c r="O2195" s="14" t="s">
        <v>92</v>
      </c>
      <c r="P2195" s="14" t="s">
        <v>84</v>
      </c>
      <c r="Q2195" s="14" t="s">
        <v>84</v>
      </c>
      <c r="R2195" s="14" t="n">
        <v>0</v>
      </c>
      <c r="S2195" s="14" t="n">
        <v>0</v>
      </c>
      <c r="T2195" s="14" t="n">
        <v>0</v>
      </c>
      <c r="U2195" s="14" t="s">
        <v>109</v>
      </c>
      <c r="V2195" s="14" t="s">
        <v>109</v>
      </c>
      <c r="W2195" s="14" t="n">
        <v>0</v>
      </c>
      <c r="X2195" s="14" t="s">
        <v>86</v>
      </c>
      <c r="Y2195" s="14"/>
      <c r="Z2195" s="14"/>
      <c r="AA2195" s="14" t="n">
        <v>0</v>
      </c>
      <c r="AB2195" s="14" t="s">
        <v>87</v>
      </c>
      <c r="AC2195" s="14" t="n">
        <v>146.95</v>
      </c>
      <c r="AD2195" s="14" t="n">
        <v>0</v>
      </c>
      <c r="AE2195" s="14" t="n">
        <v>2</v>
      </c>
      <c r="AF2195" s="14" t="s">
        <v>88</v>
      </c>
      <c r="AG2195" s="15" t="n">
        <v>42249</v>
      </c>
      <c r="AH2195" s="14" t="str">
        <f aca="false">B2195&amp;"|"&amp;C2195&amp;"|"&amp;D2195&amp;"|"&amp;E2195&amp;"|"&amp;F2195&amp;"|"&amp;G2195&amp;"|"&amp;H2195&amp;"|"&amp;I2195&amp;"|"&amp;J2195&amp;"|"&amp;K2195&amp;"|"&amp;L2195&amp;"|"&amp;M2195&amp;"|"&amp;N2195&amp;"|"&amp;O2195&amp;"|"&amp;P2195&amp;"|"&amp;Q2195&amp;"|"&amp;R2195&amp;"|"&amp;S2195&amp;"|"&amp;T2195&amp;"|"&amp;U2195&amp;"|"&amp;V2195&amp;"|"&amp;W2195&amp;"|"&amp;X2195&amp;"|"&amp;Y2195&amp;"|"&amp;Z2195&amp;"|"&amp;AA2195&amp;"|"&amp;AB2195&amp;"|"&amp;AC2195&amp;"|"&amp;AD2195&amp;"|"&amp;AE2195&amp;"|"&amp;AF2195&amp;"|"&amp;AG2195</f>
        <v>Resort Hotel|0|67|2015|August|35|23|4|6|3|0|0|HB|PRT|Direct|Direct|0|0|0|D|D|0|No Deposit|||0|Transient|146.95|0|2|Check-Out|42249</v>
      </c>
      <c r="AI2195" s="14" t="str">
        <f aca="false">IF(COUNTIF($AH$4:$AH$2603,AH2195)&gt;1,"Duplicate","Unique")</f>
        <v>Unique</v>
      </c>
      <c r="AJ2195" s="14" t="str">
        <f aca="false">IF(COUNTBLANK(B2195:AG2195)&gt;0,"Missing ("&amp;COUNTBLANK(B2195:AG2195)&amp;")","Complete")</f>
        <v>Missing (2)</v>
      </c>
    </row>
    <row r="2196" customFormat="false" ht="15" hidden="false" customHeight="false" outlineLevel="0" collapsed="false">
      <c r="A2196" s="0" t="n">
        <v>2193</v>
      </c>
      <c r="B2196" s="0" t="s">
        <v>90</v>
      </c>
      <c r="C2196" s="0" t="n">
        <v>0</v>
      </c>
      <c r="D2196" s="0" t="n">
        <v>292</v>
      </c>
      <c r="E2196" s="0" t="n">
        <v>2016</v>
      </c>
      <c r="F2196" s="0" t="s">
        <v>91</v>
      </c>
      <c r="G2196" s="0" t="n">
        <v>30</v>
      </c>
      <c r="H2196" s="0" t="n">
        <v>21</v>
      </c>
      <c r="I2196" s="0" t="n">
        <v>0</v>
      </c>
      <c r="J2196" s="0" t="n">
        <v>2</v>
      </c>
      <c r="K2196" s="0" t="n">
        <v>2</v>
      </c>
      <c r="L2196" s="0" t="n">
        <v>0</v>
      </c>
      <c r="M2196" s="0" t="n">
        <v>0</v>
      </c>
      <c r="N2196" s="0" t="s">
        <v>112</v>
      </c>
      <c r="O2196" s="0" t="s">
        <v>108</v>
      </c>
      <c r="P2196" s="0" t="s">
        <v>99</v>
      </c>
      <c r="Q2196" s="0" t="s">
        <v>94</v>
      </c>
      <c r="R2196" s="0" t="n">
        <v>0</v>
      </c>
      <c r="S2196" s="0" t="n">
        <v>0</v>
      </c>
      <c r="T2196" s="0" t="n">
        <v>0</v>
      </c>
      <c r="U2196" s="0" t="s">
        <v>95</v>
      </c>
      <c r="V2196" s="0" t="s">
        <v>95</v>
      </c>
      <c r="W2196" s="0" t="n">
        <v>0</v>
      </c>
      <c r="X2196" s="0" t="s">
        <v>86</v>
      </c>
      <c r="Y2196" s="0" t="n">
        <v>6</v>
      </c>
      <c r="AA2196" s="0" t="n">
        <v>0</v>
      </c>
      <c r="AB2196" s="0" t="s">
        <v>101</v>
      </c>
      <c r="AC2196" s="0" t="n">
        <v>115</v>
      </c>
      <c r="AD2196" s="0" t="n">
        <v>0</v>
      </c>
      <c r="AE2196" s="0" t="n">
        <v>0</v>
      </c>
      <c r="AF2196" s="0" t="s">
        <v>88</v>
      </c>
      <c r="AG2196" s="13" t="n">
        <v>42574</v>
      </c>
      <c r="AH2196" s="0" t="str">
        <f aca="false">B2196&amp;"|"&amp;C2196&amp;"|"&amp;D2196&amp;"|"&amp;E2196&amp;"|"&amp;F2196&amp;"|"&amp;G2196&amp;"|"&amp;H2196&amp;"|"&amp;I2196&amp;"|"&amp;J2196&amp;"|"&amp;K2196&amp;"|"&amp;L2196&amp;"|"&amp;M2196&amp;"|"&amp;N2196&amp;"|"&amp;O2196&amp;"|"&amp;P2196&amp;"|"&amp;Q2196&amp;"|"&amp;R2196&amp;"|"&amp;S2196&amp;"|"&amp;T2196&amp;"|"&amp;U2196&amp;"|"&amp;V2196&amp;"|"&amp;W2196&amp;"|"&amp;X2196&amp;"|"&amp;Y2196&amp;"|"&amp;Z2196&amp;"|"&amp;AA2196&amp;"|"&amp;AB2196&amp;"|"&amp;AC2196&amp;"|"&amp;AD2196&amp;"|"&amp;AE2196&amp;"|"&amp;AF2196&amp;"|"&amp;AG2196</f>
        <v>City Hotel|0|292|2016|July|30|21|0|2|2|0|0|HB|DEU|Offline TA/TO|TA/TO|0|0|0|A|A|0|No Deposit|6||0|Transient-Party|115|0|0|Check-Out|42574</v>
      </c>
      <c r="AI2196" s="0" t="str">
        <f aca="false">IF(COUNTIF($AH$4:$AH$2603,AH2196)&gt;1,"Duplicate","Unique")</f>
        <v>Unique</v>
      </c>
      <c r="AJ2196" s="0" t="str">
        <f aca="false">IF(COUNTBLANK(B2196:AG2196)&gt;0,"Missing ("&amp;COUNTBLANK(B2196:AG2196)&amp;")","Complete")</f>
        <v>Missing (1)</v>
      </c>
    </row>
    <row r="2197" customFormat="false" ht="15" hidden="false" customHeight="false" outlineLevel="0" collapsed="false">
      <c r="A2197" s="14" t="n">
        <v>2194</v>
      </c>
      <c r="B2197" s="14" t="s">
        <v>90</v>
      </c>
      <c r="C2197" s="14" t="n">
        <v>0</v>
      </c>
      <c r="D2197" s="14" t="n">
        <v>105</v>
      </c>
      <c r="E2197" s="14" t="n">
        <v>2015</v>
      </c>
      <c r="F2197" s="14" t="s">
        <v>119</v>
      </c>
      <c r="G2197" s="14" t="n">
        <v>33</v>
      </c>
      <c r="H2197" s="14" t="n">
        <v>10</v>
      </c>
      <c r="I2197" s="14" t="n">
        <v>1</v>
      </c>
      <c r="J2197" s="14" t="n">
        <v>2</v>
      </c>
      <c r="K2197" s="14" t="n">
        <v>2</v>
      </c>
      <c r="L2197" s="14" t="n">
        <v>0</v>
      </c>
      <c r="M2197" s="14" t="n">
        <v>0</v>
      </c>
      <c r="N2197" s="14" t="s">
        <v>82</v>
      </c>
      <c r="O2197" s="14" t="s">
        <v>115</v>
      </c>
      <c r="P2197" s="14" t="s">
        <v>93</v>
      </c>
      <c r="Q2197" s="14" t="s">
        <v>94</v>
      </c>
      <c r="R2197" s="14" t="n">
        <v>0</v>
      </c>
      <c r="S2197" s="14" t="n">
        <v>0</v>
      </c>
      <c r="T2197" s="14" t="n">
        <v>0</v>
      </c>
      <c r="U2197" s="14" t="s">
        <v>95</v>
      </c>
      <c r="V2197" s="14" t="s">
        <v>95</v>
      </c>
      <c r="W2197" s="14" t="n">
        <v>0</v>
      </c>
      <c r="X2197" s="14" t="s">
        <v>86</v>
      </c>
      <c r="Y2197" s="14" t="n">
        <v>9</v>
      </c>
      <c r="Z2197" s="14"/>
      <c r="AA2197" s="14" t="n">
        <v>0</v>
      </c>
      <c r="AB2197" s="14" t="s">
        <v>87</v>
      </c>
      <c r="AC2197" s="14" t="n">
        <v>76.5</v>
      </c>
      <c r="AD2197" s="14" t="n">
        <v>0</v>
      </c>
      <c r="AE2197" s="14" t="n">
        <v>1</v>
      </c>
      <c r="AF2197" s="14" t="s">
        <v>88</v>
      </c>
      <c r="AG2197" s="15" t="n">
        <v>42229</v>
      </c>
      <c r="AH2197" s="14" t="str">
        <f aca="false">B2197&amp;"|"&amp;C2197&amp;"|"&amp;D2197&amp;"|"&amp;E2197&amp;"|"&amp;F2197&amp;"|"&amp;G2197&amp;"|"&amp;H2197&amp;"|"&amp;I2197&amp;"|"&amp;J2197&amp;"|"&amp;K2197&amp;"|"&amp;L2197&amp;"|"&amp;M2197&amp;"|"&amp;N2197&amp;"|"&amp;O2197&amp;"|"&amp;P2197&amp;"|"&amp;Q2197&amp;"|"&amp;R2197&amp;"|"&amp;S2197&amp;"|"&amp;T2197&amp;"|"&amp;U2197&amp;"|"&amp;V2197&amp;"|"&amp;W2197&amp;"|"&amp;X2197&amp;"|"&amp;Y2197&amp;"|"&amp;Z2197&amp;"|"&amp;AA2197&amp;"|"&amp;AB2197&amp;"|"&amp;AC2197&amp;"|"&amp;AD2197&amp;"|"&amp;AE2197&amp;"|"&amp;AF2197&amp;"|"&amp;AG2197</f>
        <v>City Hotel|0|105|2015|August|33|10|1|2|2|0|0|BB|ESP|Online TA|TA/TO|0|0|0|A|A|0|No Deposit|9||0|Transient|76.5|0|1|Check-Out|42229</v>
      </c>
      <c r="AI2197" s="14" t="str">
        <f aca="false">IF(COUNTIF($AH$4:$AH$2603,AH2197)&gt;1,"Duplicate","Unique")</f>
        <v>Unique</v>
      </c>
      <c r="AJ2197" s="14" t="str">
        <f aca="false">IF(COUNTBLANK(B2197:AG2197)&gt;0,"Missing ("&amp;COUNTBLANK(B2197:AG2197)&amp;")","Complete")</f>
        <v>Missing (1)</v>
      </c>
    </row>
    <row r="2198" customFormat="false" ht="15" hidden="false" customHeight="false" outlineLevel="0" collapsed="false">
      <c r="A2198" s="0" t="n">
        <v>2195</v>
      </c>
      <c r="B2198" s="0" t="s">
        <v>80</v>
      </c>
      <c r="C2198" s="0" t="n">
        <v>0</v>
      </c>
      <c r="D2198" s="0" t="n">
        <v>0</v>
      </c>
      <c r="E2198" s="0" t="n">
        <v>2016</v>
      </c>
      <c r="F2198" s="0" t="s">
        <v>126</v>
      </c>
      <c r="G2198" s="0" t="n">
        <v>2</v>
      </c>
      <c r="H2198" s="0" t="n">
        <v>5</v>
      </c>
      <c r="I2198" s="0" t="n">
        <v>0</v>
      </c>
      <c r="J2198" s="0" t="n">
        <v>1</v>
      </c>
      <c r="K2198" s="0" t="n">
        <v>1</v>
      </c>
      <c r="L2198" s="0" t="n">
        <v>0</v>
      </c>
      <c r="M2198" s="0" t="n">
        <v>0</v>
      </c>
      <c r="N2198" s="0" t="s">
        <v>82</v>
      </c>
      <c r="O2198" s="0" t="s">
        <v>92</v>
      </c>
      <c r="P2198" s="0" t="s">
        <v>84</v>
      </c>
      <c r="Q2198" s="0" t="s">
        <v>84</v>
      </c>
      <c r="R2198" s="0" t="n">
        <v>0</v>
      </c>
      <c r="S2198" s="0" t="n">
        <v>0</v>
      </c>
      <c r="T2198" s="0" t="n">
        <v>0</v>
      </c>
      <c r="U2198" s="0" t="s">
        <v>95</v>
      </c>
      <c r="V2198" s="0" t="s">
        <v>124</v>
      </c>
      <c r="W2198" s="0" t="n">
        <v>0</v>
      </c>
      <c r="X2198" s="0" t="s">
        <v>86</v>
      </c>
      <c r="AA2198" s="0" t="n">
        <v>0</v>
      </c>
      <c r="AB2198" s="0" t="s">
        <v>87</v>
      </c>
      <c r="AC2198" s="0" t="n">
        <v>38</v>
      </c>
      <c r="AD2198" s="0" t="n">
        <v>0</v>
      </c>
      <c r="AE2198" s="0" t="n">
        <v>0</v>
      </c>
      <c r="AF2198" s="0" t="s">
        <v>88</v>
      </c>
      <c r="AG2198" s="13" t="n">
        <v>42375</v>
      </c>
      <c r="AH2198" s="0" t="str">
        <f aca="false">B2198&amp;"|"&amp;C2198&amp;"|"&amp;D2198&amp;"|"&amp;E2198&amp;"|"&amp;F2198&amp;"|"&amp;G2198&amp;"|"&amp;H2198&amp;"|"&amp;I2198&amp;"|"&amp;J2198&amp;"|"&amp;K2198&amp;"|"&amp;L2198&amp;"|"&amp;M2198&amp;"|"&amp;N2198&amp;"|"&amp;O2198&amp;"|"&amp;P2198&amp;"|"&amp;Q2198&amp;"|"&amp;R2198&amp;"|"&amp;S2198&amp;"|"&amp;T2198&amp;"|"&amp;U2198&amp;"|"&amp;V2198&amp;"|"&amp;W2198&amp;"|"&amp;X2198&amp;"|"&amp;Y2198&amp;"|"&amp;Z2198&amp;"|"&amp;AA2198&amp;"|"&amp;AB2198&amp;"|"&amp;AC2198&amp;"|"&amp;AD2198&amp;"|"&amp;AE2198&amp;"|"&amp;AF2198&amp;"|"&amp;AG2198</f>
        <v>Resort Hotel|0|0|2016|January|2|5|0|1|1|0|0|BB|PRT|Direct|Direct|0|0|0|A|E|0|No Deposit|||0|Transient|38|0|0|Check-Out|42375</v>
      </c>
      <c r="AI2198" s="0" t="str">
        <f aca="false">IF(COUNTIF($AH$4:$AH$2603,AH2198)&gt;1,"Duplicate","Unique")</f>
        <v>Unique</v>
      </c>
      <c r="AJ2198" s="0" t="str">
        <f aca="false">IF(COUNTBLANK(B2198:AG2198)&gt;0,"Missing ("&amp;COUNTBLANK(B2198:AG2198)&amp;")","Complete")</f>
        <v>Missing (2)</v>
      </c>
    </row>
    <row r="2199" customFormat="false" ht="15" hidden="false" customHeight="false" outlineLevel="0" collapsed="false">
      <c r="A2199" s="14" t="n">
        <v>2196</v>
      </c>
      <c r="B2199" s="14" t="s">
        <v>90</v>
      </c>
      <c r="C2199" s="14" t="n">
        <v>0</v>
      </c>
      <c r="D2199" s="14" t="n">
        <v>24</v>
      </c>
      <c r="E2199" s="14" t="n">
        <v>2016</v>
      </c>
      <c r="F2199" s="14" t="s">
        <v>81</v>
      </c>
      <c r="G2199" s="14" t="n">
        <v>53</v>
      </c>
      <c r="H2199" s="14" t="n">
        <v>25</v>
      </c>
      <c r="I2199" s="14" t="n">
        <v>2</v>
      </c>
      <c r="J2199" s="14" t="n">
        <v>2</v>
      </c>
      <c r="K2199" s="14" t="n">
        <v>2</v>
      </c>
      <c r="L2199" s="14" t="n">
        <v>0</v>
      </c>
      <c r="M2199" s="14" t="n">
        <v>0</v>
      </c>
      <c r="N2199" s="14" t="s">
        <v>82</v>
      </c>
      <c r="O2199" s="14" t="s">
        <v>122</v>
      </c>
      <c r="P2199" s="14" t="s">
        <v>93</v>
      </c>
      <c r="Q2199" s="14" t="s">
        <v>94</v>
      </c>
      <c r="R2199" s="14" t="n">
        <v>0</v>
      </c>
      <c r="S2199" s="14" t="n">
        <v>0</v>
      </c>
      <c r="T2199" s="14" t="n">
        <v>0</v>
      </c>
      <c r="U2199" s="14" t="s">
        <v>95</v>
      </c>
      <c r="V2199" s="14" t="s">
        <v>95</v>
      </c>
      <c r="W2199" s="14" t="n">
        <v>0</v>
      </c>
      <c r="X2199" s="14" t="s">
        <v>86</v>
      </c>
      <c r="Y2199" s="14" t="n">
        <v>9</v>
      </c>
      <c r="Z2199" s="14"/>
      <c r="AA2199" s="14" t="n">
        <v>0</v>
      </c>
      <c r="AB2199" s="14" t="s">
        <v>87</v>
      </c>
      <c r="AC2199" s="14" t="n">
        <v>95.2</v>
      </c>
      <c r="AD2199" s="14" t="n">
        <v>0</v>
      </c>
      <c r="AE2199" s="14" t="n">
        <v>1</v>
      </c>
      <c r="AF2199" s="14" t="s">
        <v>88</v>
      </c>
      <c r="AG2199" s="15" t="n">
        <v>42733</v>
      </c>
      <c r="AH2199" s="14" t="str">
        <f aca="false">B2199&amp;"|"&amp;C2199&amp;"|"&amp;D2199&amp;"|"&amp;E2199&amp;"|"&amp;F2199&amp;"|"&amp;G2199&amp;"|"&amp;H2199&amp;"|"&amp;I2199&amp;"|"&amp;J2199&amp;"|"&amp;K2199&amp;"|"&amp;L2199&amp;"|"&amp;M2199&amp;"|"&amp;N2199&amp;"|"&amp;O2199&amp;"|"&amp;P2199&amp;"|"&amp;Q2199&amp;"|"&amp;R2199&amp;"|"&amp;S2199&amp;"|"&amp;T2199&amp;"|"&amp;U2199&amp;"|"&amp;V2199&amp;"|"&amp;W2199&amp;"|"&amp;X2199&amp;"|"&amp;Y2199&amp;"|"&amp;Z2199&amp;"|"&amp;AA2199&amp;"|"&amp;AB2199&amp;"|"&amp;AC2199&amp;"|"&amp;AD2199&amp;"|"&amp;AE2199&amp;"|"&amp;AF2199&amp;"|"&amp;AG2199</f>
        <v>City Hotel|0|24|2016|December|53|25|2|2|2|0|0|BB|FRA|Online TA|TA/TO|0|0|0|A|A|0|No Deposit|9||0|Transient|95.2|0|1|Check-Out|42733</v>
      </c>
      <c r="AI2199" s="14" t="str">
        <f aca="false">IF(COUNTIF($AH$4:$AH$2603,AH2199)&gt;1,"Duplicate","Unique")</f>
        <v>Unique</v>
      </c>
      <c r="AJ2199" s="14" t="str">
        <f aca="false">IF(COUNTBLANK(B2199:AG2199)&gt;0,"Missing ("&amp;COUNTBLANK(B2199:AG2199)&amp;")","Complete")</f>
        <v>Missing (1)</v>
      </c>
    </row>
    <row r="2200" customFormat="false" ht="15" hidden="false" customHeight="false" outlineLevel="0" collapsed="false">
      <c r="A2200" s="0" t="n">
        <v>2197</v>
      </c>
      <c r="B2200" s="0" t="s">
        <v>90</v>
      </c>
      <c r="C2200" s="0" t="n">
        <v>1</v>
      </c>
      <c r="D2200" s="0" t="n">
        <v>80</v>
      </c>
      <c r="E2200" s="0" t="n">
        <v>2017</v>
      </c>
      <c r="F2200" s="0" t="s">
        <v>119</v>
      </c>
      <c r="G2200" s="0" t="n">
        <v>31</v>
      </c>
      <c r="H2200" s="0" t="n">
        <v>4</v>
      </c>
      <c r="I2200" s="0" t="n">
        <v>0</v>
      </c>
      <c r="J2200" s="0" t="n">
        <v>2</v>
      </c>
      <c r="K2200" s="0" t="n">
        <v>2</v>
      </c>
      <c r="L2200" s="0" t="n">
        <v>0</v>
      </c>
      <c r="M2200" s="0" t="n">
        <v>0</v>
      </c>
      <c r="N2200" s="0" t="s">
        <v>107</v>
      </c>
      <c r="O2200" s="0" t="s">
        <v>115</v>
      </c>
      <c r="P2200" s="0" t="s">
        <v>93</v>
      </c>
      <c r="Q2200" s="0" t="s">
        <v>94</v>
      </c>
      <c r="R2200" s="0" t="n">
        <v>0</v>
      </c>
      <c r="S2200" s="0" t="n">
        <v>0</v>
      </c>
      <c r="T2200" s="0" t="n">
        <v>0</v>
      </c>
      <c r="U2200" s="0" t="s">
        <v>95</v>
      </c>
      <c r="V2200" s="0" t="s">
        <v>95</v>
      </c>
      <c r="W2200" s="0" t="n">
        <v>0</v>
      </c>
      <c r="X2200" s="0" t="s">
        <v>86</v>
      </c>
      <c r="Y2200" s="0" t="n">
        <v>9</v>
      </c>
      <c r="AA2200" s="0" t="n">
        <v>0</v>
      </c>
      <c r="AB2200" s="0" t="s">
        <v>87</v>
      </c>
      <c r="AC2200" s="0" t="n">
        <v>130</v>
      </c>
      <c r="AD2200" s="0" t="n">
        <v>0</v>
      </c>
      <c r="AE2200" s="0" t="n">
        <v>0</v>
      </c>
      <c r="AF2200" s="0" t="s">
        <v>96</v>
      </c>
      <c r="AG2200" s="13" t="n">
        <v>42934</v>
      </c>
      <c r="AH2200" s="0" t="str">
        <f aca="false">B2200&amp;"|"&amp;C2200&amp;"|"&amp;D2200&amp;"|"&amp;E2200&amp;"|"&amp;F2200&amp;"|"&amp;G2200&amp;"|"&amp;H2200&amp;"|"&amp;I2200&amp;"|"&amp;J2200&amp;"|"&amp;K2200&amp;"|"&amp;L2200&amp;"|"&amp;M2200&amp;"|"&amp;N2200&amp;"|"&amp;O2200&amp;"|"&amp;P2200&amp;"|"&amp;Q2200&amp;"|"&amp;R2200&amp;"|"&amp;S2200&amp;"|"&amp;T2200&amp;"|"&amp;U2200&amp;"|"&amp;V2200&amp;"|"&amp;W2200&amp;"|"&amp;X2200&amp;"|"&amp;Y2200&amp;"|"&amp;Z2200&amp;"|"&amp;AA2200&amp;"|"&amp;AB2200&amp;"|"&amp;AC2200&amp;"|"&amp;AD2200&amp;"|"&amp;AE2200&amp;"|"&amp;AF2200&amp;"|"&amp;AG2200</f>
        <v>City Hotel|1|80|2017|August|31|4|0|2|2|0|0|SC|ESP|Online TA|TA/TO|0|0|0|A|A|0|No Deposit|9||0|Transient|130|0|0|Canceled|42934</v>
      </c>
      <c r="AI2200" s="0" t="str">
        <f aca="false">IF(COUNTIF($AH$4:$AH$2603,AH2200)&gt;1,"Duplicate","Unique")</f>
        <v>Unique</v>
      </c>
      <c r="AJ2200" s="0" t="str">
        <f aca="false">IF(COUNTBLANK(B2200:AG2200)&gt;0,"Missing ("&amp;COUNTBLANK(B2200:AG2200)&amp;")","Complete")</f>
        <v>Missing (1)</v>
      </c>
    </row>
    <row r="2201" customFormat="false" ht="15" hidden="false" customHeight="false" outlineLevel="0" collapsed="false">
      <c r="A2201" s="14" t="n">
        <v>2198</v>
      </c>
      <c r="B2201" s="14" t="s">
        <v>90</v>
      </c>
      <c r="C2201" s="14" t="n">
        <v>1</v>
      </c>
      <c r="D2201" s="14" t="n">
        <v>267</v>
      </c>
      <c r="E2201" s="14" t="n">
        <v>2016</v>
      </c>
      <c r="F2201" s="14" t="s">
        <v>103</v>
      </c>
      <c r="G2201" s="14" t="n">
        <v>14</v>
      </c>
      <c r="H2201" s="14" t="n">
        <v>31</v>
      </c>
      <c r="I2201" s="14" t="n">
        <v>0</v>
      </c>
      <c r="J2201" s="14" t="n">
        <v>2</v>
      </c>
      <c r="K2201" s="14" t="n">
        <v>2</v>
      </c>
      <c r="L2201" s="14" t="n">
        <v>0</v>
      </c>
      <c r="M2201" s="14" t="n">
        <v>0</v>
      </c>
      <c r="N2201" s="14" t="s">
        <v>82</v>
      </c>
      <c r="O2201" s="14" t="s">
        <v>92</v>
      </c>
      <c r="P2201" s="14" t="s">
        <v>116</v>
      </c>
      <c r="Q2201" s="14" t="s">
        <v>94</v>
      </c>
      <c r="R2201" s="14" t="n">
        <v>0</v>
      </c>
      <c r="S2201" s="14" t="n">
        <v>0</v>
      </c>
      <c r="T2201" s="14" t="n">
        <v>0</v>
      </c>
      <c r="U2201" s="14" t="s">
        <v>95</v>
      </c>
      <c r="V2201" s="14" t="s">
        <v>95</v>
      </c>
      <c r="W2201" s="14" t="n">
        <v>0</v>
      </c>
      <c r="X2201" s="14" t="s">
        <v>120</v>
      </c>
      <c r="Y2201" s="14" t="n">
        <v>1</v>
      </c>
      <c r="Z2201" s="14"/>
      <c r="AA2201" s="14" t="n">
        <v>0</v>
      </c>
      <c r="AB2201" s="14" t="s">
        <v>87</v>
      </c>
      <c r="AC2201" s="14" t="n">
        <v>62</v>
      </c>
      <c r="AD2201" s="14" t="n">
        <v>0</v>
      </c>
      <c r="AE2201" s="14" t="n">
        <v>0</v>
      </c>
      <c r="AF2201" s="14" t="s">
        <v>96</v>
      </c>
      <c r="AG2201" s="15" t="n">
        <v>42298</v>
      </c>
      <c r="AH2201" s="14" t="str">
        <f aca="false">B2201&amp;"|"&amp;C2201&amp;"|"&amp;D2201&amp;"|"&amp;E2201&amp;"|"&amp;F2201&amp;"|"&amp;G2201&amp;"|"&amp;H2201&amp;"|"&amp;I2201&amp;"|"&amp;J2201&amp;"|"&amp;K2201&amp;"|"&amp;L2201&amp;"|"&amp;M2201&amp;"|"&amp;N2201&amp;"|"&amp;O2201&amp;"|"&amp;P2201&amp;"|"&amp;Q2201&amp;"|"&amp;R2201&amp;"|"&amp;S2201&amp;"|"&amp;T2201&amp;"|"&amp;U2201&amp;"|"&amp;V2201&amp;"|"&amp;W2201&amp;"|"&amp;X2201&amp;"|"&amp;Y2201&amp;"|"&amp;Z2201&amp;"|"&amp;AA2201&amp;"|"&amp;AB2201&amp;"|"&amp;AC2201&amp;"|"&amp;AD2201&amp;"|"&amp;AE2201&amp;"|"&amp;AF2201&amp;"|"&amp;AG2201</f>
        <v>City Hotel|1|267|2016|March|14|31|0|2|2|0|0|BB|PRT|Groups|TA/TO|0|0|0|A|A|0|Non Refund|1||0|Transient|62|0|0|Canceled|42298</v>
      </c>
      <c r="AI2201" s="14" t="str">
        <f aca="false">IF(COUNTIF($AH$4:$AH$2603,AH2201)&gt;1,"Duplicate","Unique")</f>
        <v>Duplicate</v>
      </c>
      <c r="AJ2201" s="14" t="str">
        <f aca="false">IF(COUNTBLANK(B2201:AG2201)&gt;0,"Missing ("&amp;COUNTBLANK(B2201:AG2201)&amp;")","Complete")</f>
        <v>Missing (1)</v>
      </c>
    </row>
    <row r="2202" customFormat="false" ht="15" hidden="false" customHeight="false" outlineLevel="0" collapsed="false">
      <c r="A2202" s="0" t="n">
        <v>2199</v>
      </c>
      <c r="B2202" s="0" t="s">
        <v>90</v>
      </c>
      <c r="C2202" s="0" t="n">
        <v>1</v>
      </c>
      <c r="D2202" s="0" t="n">
        <v>193</v>
      </c>
      <c r="E2202" s="0" t="n">
        <v>2016</v>
      </c>
      <c r="F2202" s="0" t="s">
        <v>135</v>
      </c>
      <c r="G2202" s="0" t="n">
        <v>26</v>
      </c>
      <c r="H2202" s="0" t="n">
        <v>20</v>
      </c>
      <c r="I2202" s="0" t="n">
        <v>1</v>
      </c>
      <c r="J2202" s="0" t="n">
        <v>2</v>
      </c>
      <c r="K2202" s="0" t="n">
        <v>2</v>
      </c>
      <c r="L2202" s="0" t="n">
        <v>0</v>
      </c>
      <c r="M2202" s="0" t="n">
        <v>0</v>
      </c>
      <c r="N2202" s="0" t="s">
        <v>82</v>
      </c>
      <c r="O2202" s="0" t="s">
        <v>92</v>
      </c>
      <c r="P2202" s="0" t="s">
        <v>99</v>
      </c>
      <c r="Q2202" s="0" t="s">
        <v>94</v>
      </c>
      <c r="R2202" s="0" t="n">
        <v>0</v>
      </c>
      <c r="S2202" s="0" t="n">
        <v>0</v>
      </c>
      <c r="T2202" s="0" t="n">
        <v>0</v>
      </c>
      <c r="U2202" s="0" t="s">
        <v>95</v>
      </c>
      <c r="V2202" s="0" t="s">
        <v>95</v>
      </c>
      <c r="W2202" s="0" t="n">
        <v>0</v>
      </c>
      <c r="X2202" s="0" t="s">
        <v>120</v>
      </c>
      <c r="Y2202" s="0" t="n">
        <v>162</v>
      </c>
      <c r="AA2202" s="0" t="n">
        <v>39</v>
      </c>
      <c r="AB2202" s="0" t="s">
        <v>87</v>
      </c>
      <c r="AC2202" s="0" t="n">
        <v>120</v>
      </c>
      <c r="AD2202" s="0" t="n">
        <v>0</v>
      </c>
      <c r="AE2202" s="0" t="n">
        <v>0</v>
      </c>
      <c r="AF2202" s="0" t="s">
        <v>96</v>
      </c>
      <c r="AG2202" s="13" t="n">
        <v>42387</v>
      </c>
      <c r="AH2202" s="0" t="str">
        <f aca="false">B2202&amp;"|"&amp;C2202&amp;"|"&amp;D2202&amp;"|"&amp;E2202&amp;"|"&amp;F2202&amp;"|"&amp;G2202&amp;"|"&amp;H2202&amp;"|"&amp;I2202&amp;"|"&amp;J2202&amp;"|"&amp;K2202&amp;"|"&amp;L2202&amp;"|"&amp;M2202&amp;"|"&amp;N2202&amp;"|"&amp;O2202&amp;"|"&amp;P2202&amp;"|"&amp;Q2202&amp;"|"&amp;R2202&amp;"|"&amp;S2202&amp;"|"&amp;T2202&amp;"|"&amp;U2202&amp;"|"&amp;V2202&amp;"|"&amp;W2202&amp;"|"&amp;X2202&amp;"|"&amp;Y2202&amp;"|"&amp;Z2202&amp;"|"&amp;AA2202&amp;"|"&amp;AB2202&amp;"|"&amp;AC2202&amp;"|"&amp;AD2202&amp;"|"&amp;AE2202&amp;"|"&amp;AF2202&amp;"|"&amp;AG2202</f>
        <v>City Hotel|1|193|2016|June|26|20|1|2|2|0|0|BB|PRT|Offline TA/TO|TA/TO|0|0|0|A|A|0|Non Refund|162||39|Transient|120|0|0|Canceled|42387</v>
      </c>
      <c r="AI2202" s="0" t="str">
        <f aca="false">IF(COUNTIF($AH$4:$AH$2603,AH2202)&gt;1,"Duplicate","Unique")</f>
        <v>Duplicate</v>
      </c>
      <c r="AJ2202" s="0" t="str">
        <f aca="false">IF(COUNTBLANK(B2202:AG2202)&gt;0,"Missing ("&amp;COUNTBLANK(B2202:AG2202)&amp;")","Complete")</f>
        <v>Missing (1)</v>
      </c>
    </row>
    <row r="2203" customFormat="false" ht="15" hidden="false" customHeight="false" outlineLevel="0" collapsed="false">
      <c r="A2203" s="14" t="n">
        <v>2200</v>
      </c>
      <c r="B2203" s="14" t="s">
        <v>90</v>
      </c>
      <c r="C2203" s="14" t="n">
        <v>1</v>
      </c>
      <c r="D2203" s="14" t="n">
        <v>304</v>
      </c>
      <c r="E2203" s="14" t="n">
        <v>2015</v>
      </c>
      <c r="F2203" s="14" t="s">
        <v>119</v>
      </c>
      <c r="G2203" s="14" t="n">
        <v>34</v>
      </c>
      <c r="H2203" s="14" t="n">
        <v>17</v>
      </c>
      <c r="I2203" s="14" t="n">
        <v>1</v>
      </c>
      <c r="J2203" s="14" t="n">
        <v>1</v>
      </c>
      <c r="K2203" s="14" t="n">
        <v>2</v>
      </c>
      <c r="L2203" s="14" t="n">
        <v>0</v>
      </c>
      <c r="M2203" s="14" t="n">
        <v>0</v>
      </c>
      <c r="N2203" s="14" t="s">
        <v>82</v>
      </c>
      <c r="O2203" s="14" t="s">
        <v>92</v>
      </c>
      <c r="P2203" s="14" t="s">
        <v>116</v>
      </c>
      <c r="Q2203" s="14" t="s">
        <v>94</v>
      </c>
      <c r="R2203" s="14" t="n">
        <v>0</v>
      </c>
      <c r="S2203" s="14" t="n">
        <v>1</v>
      </c>
      <c r="T2203" s="14" t="n">
        <v>0</v>
      </c>
      <c r="U2203" s="14" t="s">
        <v>95</v>
      </c>
      <c r="V2203" s="14" t="s">
        <v>95</v>
      </c>
      <c r="W2203" s="14" t="n">
        <v>0</v>
      </c>
      <c r="X2203" s="14" t="s">
        <v>120</v>
      </c>
      <c r="Y2203" s="14" t="n">
        <v>1</v>
      </c>
      <c r="Z2203" s="14"/>
      <c r="AA2203" s="14" t="n">
        <v>0</v>
      </c>
      <c r="AB2203" s="14" t="s">
        <v>125</v>
      </c>
      <c r="AC2203" s="14" t="n">
        <v>62</v>
      </c>
      <c r="AD2203" s="14" t="n">
        <v>0</v>
      </c>
      <c r="AE2203" s="14" t="n">
        <v>0</v>
      </c>
      <c r="AF2203" s="14" t="s">
        <v>96</v>
      </c>
      <c r="AG2203" s="15" t="n">
        <v>42005</v>
      </c>
      <c r="AH2203" s="14" t="str">
        <f aca="false">B2203&amp;"|"&amp;C2203&amp;"|"&amp;D2203&amp;"|"&amp;E2203&amp;"|"&amp;F2203&amp;"|"&amp;G2203&amp;"|"&amp;H2203&amp;"|"&amp;I2203&amp;"|"&amp;J2203&amp;"|"&amp;K2203&amp;"|"&amp;L2203&amp;"|"&amp;M2203&amp;"|"&amp;N2203&amp;"|"&amp;O2203&amp;"|"&amp;P2203&amp;"|"&amp;Q2203&amp;"|"&amp;R2203&amp;"|"&amp;S2203&amp;"|"&amp;T2203&amp;"|"&amp;U2203&amp;"|"&amp;V2203&amp;"|"&amp;W2203&amp;"|"&amp;X2203&amp;"|"&amp;Y2203&amp;"|"&amp;Z2203&amp;"|"&amp;AA2203&amp;"|"&amp;AB2203&amp;"|"&amp;AC2203&amp;"|"&amp;AD2203&amp;"|"&amp;AE2203&amp;"|"&amp;AF2203&amp;"|"&amp;AG2203</f>
        <v>City Hotel|1|304|2015|August|34|17|1|1|2|0|0|BB|PRT|Groups|TA/TO|0|1|0|A|A|0|Non Refund|1||0|Contract|62|0|0|Canceled|42005</v>
      </c>
      <c r="AI2203" s="14" t="str">
        <f aca="false">IF(COUNTIF($AH$4:$AH$2603,AH2203)&gt;1,"Duplicate","Unique")</f>
        <v>Duplicate</v>
      </c>
      <c r="AJ2203" s="14" t="str">
        <f aca="false">IF(COUNTBLANK(B2203:AG2203)&gt;0,"Missing ("&amp;COUNTBLANK(B2203:AG2203)&amp;")","Complete")</f>
        <v>Missing (1)</v>
      </c>
    </row>
    <row r="2204" customFormat="false" ht="15" hidden="false" customHeight="false" outlineLevel="0" collapsed="false">
      <c r="A2204" s="0" t="n">
        <v>2201</v>
      </c>
      <c r="B2204" s="0" t="s">
        <v>90</v>
      </c>
      <c r="C2204" s="0" t="n">
        <v>0</v>
      </c>
      <c r="D2204" s="0" t="n">
        <v>99</v>
      </c>
      <c r="E2204" s="0" t="n">
        <v>2017</v>
      </c>
      <c r="F2204" s="0" t="s">
        <v>106</v>
      </c>
      <c r="G2204" s="0" t="n">
        <v>15</v>
      </c>
      <c r="H2204" s="0" t="n">
        <v>15</v>
      </c>
      <c r="I2204" s="0" t="n">
        <v>2</v>
      </c>
      <c r="J2204" s="0" t="n">
        <v>4</v>
      </c>
      <c r="K2204" s="0" t="n">
        <v>2</v>
      </c>
      <c r="L2204" s="0" t="n">
        <v>0</v>
      </c>
      <c r="M2204" s="0" t="n">
        <v>0</v>
      </c>
      <c r="N2204" s="0" t="s">
        <v>112</v>
      </c>
      <c r="O2204" s="0" t="s">
        <v>108</v>
      </c>
      <c r="P2204" s="0" t="s">
        <v>116</v>
      </c>
      <c r="Q2204" s="0" t="s">
        <v>94</v>
      </c>
      <c r="R2204" s="0" t="n">
        <v>0</v>
      </c>
      <c r="S2204" s="0" t="n">
        <v>0</v>
      </c>
      <c r="T2204" s="0" t="n">
        <v>0</v>
      </c>
      <c r="U2204" s="0" t="s">
        <v>95</v>
      </c>
      <c r="V2204" s="0" t="s">
        <v>95</v>
      </c>
      <c r="W2204" s="0" t="n">
        <v>2</v>
      </c>
      <c r="X2204" s="0" t="s">
        <v>86</v>
      </c>
      <c r="Y2204" s="0" t="n">
        <v>205</v>
      </c>
      <c r="AA2204" s="0" t="n">
        <v>0</v>
      </c>
      <c r="AB2204" s="0" t="s">
        <v>101</v>
      </c>
      <c r="AC2204" s="0" t="n">
        <v>141</v>
      </c>
      <c r="AD2204" s="0" t="n">
        <v>0</v>
      </c>
      <c r="AE2204" s="0" t="n">
        <v>0</v>
      </c>
      <c r="AF2204" s="0" t="s">
        <v>88</v>
      </c>
      <c r="AG2204" s="13" t="n">
        <v>42846</v>
      </c>
      <c r="AH2204" s="0" t="str">
        <f aca="false">B2204&amp;"|"&amp;C2204&amp;"|"&amp;D2204&amp;"|"&amp;E2204&amp;"|"&amp;F2204&amp;"|"&amp;G2204&amp;"|"&amp;H2204&amp;"|"&amp;I2204&amp;"|"&amp;J2204&amp;"|"&amp;K2204&amp;"|"&amp;L2204&amp;"|"&amp;M2204&amp;"|"&amp;N2204&amp;"|"&amp;O2204&amp;"|"&amp;P2204&amp;"|"&amp;Q2204&amp;"|"&amp;R2204&amp;"|"&amp;S2204&amp;"|"&amp;T2204&amp;"|"&amp;U2204&amp;"|"&amp;V2204&amp;"|"&amp;W2204&amp;"|"&amp;X2204&amp;"|"&amp;Y2204&amp;"|"&amp;Z2204&amp;"|"&amp;AA2204&amp;"|"&amp;AB2204&amp;"|"&amp;AC2204&amp;"|"&amp;AD2204&amp;"|"&amp;AE2204&amp;"|"&amp;AF2204&amp;"|"&amp;AG2204</f>
        <v>City Hotel|0|99|2017|April|15|15|2|4|2|0|0|HB|DEU|Groups|TA/TO|0|0|0|A|A|2|No Deposit|205||0|Transient-Party|141|0|0|Check-Out|42846</v>
      </c>
      <c r="AI2204" s="0" t="str">
        <f aca="false">IF(COUNTIF($AH$4:$AH$2603,AH2204)&gt;1,"Duplicate","Unique")</f>
        <v>Unique</v>
      </c>
      <c r="AJ2204" s="0" t="str">
        <f aca="false">IF(COUNTBLANK(B2204:AG2204)&gt;0,"Missing ("&amp;COUNTBLANK(B2204:AG2204)&amp;")","Complete")</f>
        <v>Missing (1)</v>
      </c>
    </row>
    <row r="2205" customFormat="false" ht="15" hidden="false" customHeight="false" outlineLevel="0" collapsed="false">
      <c r="A2205" s="14" t="n">
        <v>2202</v>
      </c>
      <c r="B2205" s="14" t="s">
        <v>80</v>
      </c>
      <c r="C2205" s="14" t="n">
        <v>0</v>
      </c>
      <c r="D2205" s="14" t="n">
        <v>1</v>
      </c>
      <c r="E2205" s="14" t="n">
        <v>2016</v>
      </c>
      <c r="F2205" s="14" t="s">
        <v>103</v>
      </c>
      <c r="G2205" s="14" t="n">
        <v>10</v>
      </c>
      <c r="H2205" s="14" t="n">
        <v>5</v>
      </c>
      <c r="I2205" s="14" t="n">
        <v>0</v>
      </c>
      <c r="J2205" s="14" t="n">
        <v>1</v>
      </c>
      <c r="K2205" s="14" t="n">
        <v>2</v>
      </c>
      <c r="L2205" s="14" t="n">
        <v>0</v>
      </c>
      <c r="M2205" s="14" t="n">
        <v>0</v>
      </c>
      <c r="N2205" s="14" t="s">
        <v>82</v>
      </c>
      <c r="O2205" s="14" t="s">
        <v>92</v>
      </c>
      <c r="P2205" s="14" t="s">
        <v>84</v>
      </c>
      <c r="Q2205" s="14" t="s">
        <v>84</v>
      </c>
      <c r="R2205" s="14" t="n">
        <v>0</v>
      </c>
      <c r="S2205" s="14" t="n">
        <v>0</v>
      </c>
      <c r="T2205" s="14" t="n">
        <v>0</v>
      </c>
      <c r="U2205" s="14" t="s">
        <v>109</v>
      </c>
      <c r="V2205" s="14" t="s">
        <v>109</v>
      </c>
      <c r="W2205" s="14" t="n">
        <v>0</v>
      </c>
      <c r="X2205" s="14" t="s">
        <v>86</v>
      </c>
      <c r="Y2205" s="14" t="n">
        <v>250</v>
      </c>
      <c r="Z2205" s="14"/>
      <c r="AA2205" s="14" t="n">
        <v>0</v>
      </c>
      <c r="AB2205" s="14" t="s">
        <v>87</v>
      </c>
      <c r="AC2205" s="14" t="n">
        <v>55</v>
      </c>
      <c r="AD2205" s="14" t="n">
        <v>0</v>
      </c>
      <c r="AE2205" s="14" t="n">
        <v>0</v>
      </c>
      <c r="AF2205" s="14" t="s">
        <v>88</v>
      </c>
      <c r="AG2205" s="15" t="n">
        <v>42435</v>
      </c>
      <c r="AH2205" s="14" t="str">
        <f aca="false">B2205&amp;"|"&amp;C2205&amp;"|"&amp;D2205&amp;"|"&amp;E2205&amp;"|"&amp;F2205&amp;"|"&amp;G2205&amp;"|"&amp;H2205&amp;"|"&amp;I2205&amp;"|"&amp;J2205&amp;"|"&amp;K2205&amp;"|"&amp;L2205&amp;"|"&amp;M2205&amp;"|"&amp;N2205&amp;"|"&amp;O2205&amp;"|"&amp;P2205&amp;"|"&amp;Q2205&amp;"|"&amp;R2205&amp;"|"&amp;S2205&amp;"|"&amp;T2205&amp;"|"&amp;U2205&amp;"|"&amp;V2205&amp;"|"&amp;W2205&amp;"|"&amp;X2205&amp;"|"&amp;Y2205&amp;"|"&amp;Z2205&amp;"|"&amp;AA2205&amp;"|"&amp;AB2205&amp;"|"&amp;AC2205&amp;"|"&amp;AD2205&amp;"|"&amp;AE2205&amp;"|"&amp;AF2205&amp;"|"&amp;AG2205</f>
        <v>Resort Hotel|0|1|2016|March|10|5|0|1|2|0|0|BB|PRT|Direct|Direct|0|0|0|D|D|0|No Deposit|250||0|Transient|55|0|0|Check-Out|42435</v>
      </c>
      <c r="AI2205" s="14" t="str">
        <f aca="false">IF(COUNTIF($AH$4:$AH$2603,AH2205)&gt;1,"Duplicate","Unique")</f>
        <v>Unique</v>
      </c>
      <c r="AJ2205" s="14" t="str">
        <f aca="false">IF(COUNTBLANK(B2205:AG2205)&gt;0,"Missing ("&amp;COUNTBLANK(B2205:AG2205)&amp;")","Complete")</f>
        <v>Missing (1)</v>
      </c>
    </row>
    <row r="2206" customFormat="false" ht="15" hidden="false" customHeight="false" outlineLevel="0" collapsed="false">
      <c r="A2206" s="0" t="n">
        <v>2203</v>
      </c>
      <c r="B2206" s="0" t="s">
        <v>90</v>
      </c>
      <c r="C2206" s="0" t="n">
        <v>1</v>
      </c>
      <c r="D2206" s="0" t="n">
        <v>75</v>
      </c>
      <c r="E2206" s="0" t="n">
        <v>2017</v>
      </c>
      <c r="F2206" s="0" t="s">
        <v>106</v>
      </c>
      <c r="G2206" s="0" t="n">
        <v>13</v>
      </c>
      <c r="H2206" s="0" t="n">
        <v>1</v>
      </c>
      <c r="I2206" s="0" t="n">
        <v>2</v>
      </c>
      <c r="J2206" s="0" t="n">
        <v>5</v>
      </c>
      <c r="K2206" s="0" t="n">
        <v>2</v>
      </c>
      <c r="L2206" s="0" t="n">
        <v>0</v>
      </c>
      <c r="M2206" s="0" t="n">
        <v>0</v>
      </c>
      <c r="N2206" s="0" t="s">
        <v>82</v>
      </c>
      <c r="O2206" s="0" t="s">
        <v>108</v>
      </c>
      <c r="P2206" s="0" t="s">
        <v>93</v>
      </c>
      <c r="Q2206" s="0" t="s">
        <v>94</v>
      </c>
      <c r="R2206" s="0" t="n">
        <v>0</v>
      </c>
      <c r="S2206" s="0" t="n">
        <v>0</v>
      </c>
      <c r="T2206" s="0" t="n">
        <v>0</v>
      </c>
      <c r="U2206" s="0" t="s">
        <v>109</v>
      </c>
      <c r="V2206" s="0" t="s">
        <v>109</v>
      </c>
      <c r="W2206" s="0" t="n">
        <v>0</v>
      </c>
      <c r="X2206" s="0" t="s">
        <v>86</v>
      </c>
      <c r="Y2206" s="0" t="n">
        <v>9</v>
      </c>
      <c r="AA2206" s="0" t="n">
        <v>0</v>
      </c>
      <c r="AB2206" s="0" t="s">
        <v>87</v>
      </c>
      <c r="AC2206" s="0" t="n">
        <v>126</v>
      </c>
      <c r="AD2206" s="0" t="n">
        <v>0</v>
      </c>
      <c r="AE2206" s="0" t="n">
        <v>1</v>
      </c>
      <c r="AF2206" s="0" t="s">
        <v>96</v>
      </c>
      <c r="AG2206" s="13" t="n">
        <v>42757</v>
      </c>
      <c r="AH2206" s="0" t="str">
        <f aca="false">B2206&amp;"|"&amp;C2206&amp;"|"&amp;D2206&amp;"|"&amp;E2206&amp;"|"&amp;F2206&amp;"|"&amp;G2206&amp;"|"&amp;H2206&amp;"|"&amp;I2206&amp;"|"&amp;J2206&amp;"|"&amp;K2206&amp;"|"&amp;L2206&amp;"|"&amp;M2206&amp;"|"&amp;N2206&amp;"|"&amp;O2206&amp;"|"&amp;P2206&amp;"|"&amp;Q2206&amp;"|"&amp;R2206&amp;"|"&amp;S2206&amp;"|"&amp;T2206&amp;"|"&amp;U2206&amp;"|"&amp;V2206&amp;"|"&amp;W2206&amp;"|"&amp;X2206&amp;"|"&amp;Y2206&amp;"|"&amp;Z2206&amp;"|"&amp;AA2206&amp;"|"&amp;AB2206&amp;"|"&amp;AC2206&amp;"|"&amp;AD2206&amp;"|"&amp;AE2206&amp;"|"&amp;AF2206&amp;"|"&amp;AG2206</f>
        <v>City Hotel|1|75|2017|April|13|1|2|5|2|0|0|BB|DEU|Online TA|TA/TO|0|0|0|D|D|0|No Deposit|9||0|Transient|126|0|1|Canceled|42757</v>
      </c>
      <c r="AI2206" s="0" t="str">
        <f aca="false">IF(COUNTIF($AH$4:$AH$2603,AH2206)&gt;1,"Duplicate","Unique")</f>
        <v>Unique</v>
      </c>
      <c r="AJ2206" s="0" t="str">
        <f aca="false">IF(COUNTBLANK(B2206:AG2206)&gt;0,"Missing ("&amp;COUNTBLANK(B2206:AG2206)&amp;")","Complete")</f>
        <v>Missing (1)</v>
      </c>
    </row>
    <row r="2207" customFormat="false" ht="15" hidden="false" customHeight="false" outlineLevel="0" collapsed="false">
      <c r="A2207" s="14" t="n">
        <v>2204</v>
      </c>
      <c r="B2207" s="14" t="s">
        <v>80</v>
      </c>
      <c r="C2207" s="14" t="n">
        <v>0</v>
      </c>
      <c r="D2207" s="14" t="n">
        <v>136</v>
      </c>
      <c r="E2207" s="14" t="n">
        <v>2016</v>
      </c>
      <c r="F2207" s="14" t="s">
        <v>103</v>
      </c>
      <c r="G2207" s="14" t="n">
        <v>13</v>
      </c>
      <c r="H2207" s="14" t="n">
        <v>24</v>
      </c>
      <c r="I2207" s="14" t="n">
        <v>0</v>
      </c>
      <c r="J2207" s="14" t="n">
        <v>3</v>
      </c>
      <c r="K2207" s="14" t="n">
        <v>2</v>
      </c>
      <c r="L2207" s="14" t="n">
        <v>0</v>
      </c>
      <c r="M2207" s="14" t="n">
        <v>0</v>
      </c>
      <c r="N2207" s="14" t="s">
        <v>129</v>
      </c>
      <c r="O2207" s="14" t="s">
        <v>115</v>
      </c>
      <c r="P2207" s="14" t="s">
        <v>99</v>
      </c>
      <c r="Q2207" s="14" t="s">
        <v>94</v>
      </c>
      <c r="R2207" s="14" t="n">
        <v>0</v>
      </c>
      <c r="S2207" s="14" t="n">
        <v>0</v>
      </c>
      <c r="T2207" s="14" t="n">
        <v>0</v>
      </c>
      <c r="U2207" s="14" t="s">
        <v>95</v>
      </c>
      <c r="V2207" s="14" t="s">
        <v>95</v>
      </c>
      <c r="W2207" s="14" t="n">
        <v>0</v>
      </c>
      <c r="X2207" s="14" t="s">
        <v>86</v>
      </c>
      <c r="Y2207" s="14" t="n">
        <v>387</v>
      </c>
      <c r="Z2207" s="14"/>
      <c r="AA2207" s="14" t="n">
        <v>0</v>
      </c>
      <c r="AB2207" s="14" t="s">
        <v>101</v>
      </c>
      <c r="AC2207" s="14" t="n">
        <v>84</v>
      </c>
      <c r="AD2207" s="14" t="n">
        <v>0</v>
      </c>
      <c r="AE2207" s="14" t="n">
        <v>0</v>
      </c>
      <c r="AF2207" s="14" t="s">
        <v>88</v>
      </c>
      <c r="AG2207" s="15" t="n">
        <v>42456</v>
      </c>
      <c r="AH2207" s="14" t="str">
        <f aca="false">B2207&amp;"|"&amp;C2207&amp;"|"&amp;D2207&amp;"|"&amp;E2207&amp;"|"&amp;F2207&amp;"|"&amp;G2207&amp;"|"&amp;H2207&amp;"|"&amp;I2207&amp;"|"&amp;J2207&amp;"|"&amp;K2207&amp;"|"&amp;L2207&amp;"|"&amp;M2207&amp;"|"&amp;N2207&amp;"|"&amp;O2207&amp;"|"&amp;P2207&amp;"|"&amp;Q2207&amp;"|"&amp;R2207&amp;"|"&amp;S2207&amp;"|"&amp;T2207&amp;"|"&amp;U2207&amp;"|"&amp;V2207&amp;"|"&amp;W2207&amp;"|"&amp;X2207&amp;"|"&amp;Y2207&amp;"|"&amp;Z2207&amp;"|"&amp;AA2207&amp;"|"&amp;AB2207&amp;"|"&amp;AC2207&amp;"|"&amp;AD2207&amp;"|"&amp;AE2207&amp;"|"&amp;AF2207&amp;"|"&amp;AG2207</f>
        <v>Resort Hotel|0|136|2016|March|13|24|0|3|2|0|0|Undefined|ESP|Offline TA/TO|TA/TO|0|0|0|A|A|0|No Deposit|387||0|Transient-Party|84|0|0|Check-Out|42456</v>
      </c>
      <c r="AI2207" s="14" t="str">
        <f aca="false">IF(COUNTIF($AH$4:$AH$2603,AH2207)&gt;1,"Duplicate","Unique")</f>
        <v>Unique</v>
      </c>
      <c r="AJ2207" s="14" t="str">
        <f aca="false">IF(COUNTBLANK(B2207:AG2207)&gt;0,"Missing ("&amp;COUNTBLANK(B2207:AG2207)&amp;")","Complete")</f>
        <v>Missing (1)</v>
      </c>
    </row>
    <row r="2208" customFormat="false" ht="15" hidden="false" customHeight="false" outlineLevel="0" collapsed="false">
      <c r="A2208" s="0" t="n">
        <v>2205</v>
      </c>
      <c r="B2208" s="0" t="s">
        <v>90</v>
      </c>
      <c r="C2208" s="0" t="n">
        <v>0</v>
      </c>
      <c r="D2208" s="0" t="n">
        <v>41</v>
      </c>
      <c r="E2208" s="0" t="n">
        <v>2015</v>
      </c>
      <c r="F2208" s="0" t="s">
        <v>114</v>
      </c>
      <c r="G2208" s="0" t="n">
        <v>36</v>
      </c>
      <c r="H2208" s="0" t="n">
        <v>4</v>
      </c>
      <c r="I2208" s="0" t="n">
        <v>0</v>
      </c>
      <c r="J2208" s="0" t="n">
        <v>1</v>
      </c>
      <c r="K2208" s="0" t="n">
        <v>1</v>
      </c>
      <c r="L2208" s="0" t="n">
        <v>0</v>
      </c>
      <c r="M2208" s="0" t="n">
        <v>0</v>
      </c>
      <c r="N2208" s="0" t="s">
        <v>112</v>
      </c>
      <c r="O2208" s="0" t="s">
        <v>158</v>
      </c>
      <c r="P2208" s="0" t="s">
        <v>99</v>
      </c>
      <c r="Q2208" s="0" t="s">
        <v>94</v>
      </c>
      <c r="R2208" s="0" t="n">
        <v>0</v>
      </c>
      <c r="S2208" s="0" t="n">
        <v>0</v>
      </c>
      <c r="T2208" s="0" t="n">
        <v>0</v>
      </c>
      <c r="U2208" s="0" t="s">
        <v>95</v>
      </c>
      <c r="V2208" s="0" t="s">
        <v>109</v>
      </c>
      <c r="W2208" s="0" t="n">
        <v>0</v>
      </c>
      <c r="X2208" s="0" t="s">
        <v>86</v>
      </c>
      <c r="Y2208" s="0" t="n">
        <v>39</v>
      </c>
      <c r="AA2208" s="0" t="n">
        <v>38</v>
      </c>
      <c r="AB2208" s="0" t="s">
        <v>101</v>
      </c>
      <c r="AC2208" s="0" t="n">
        <v>83</v>
      </c>
      <c r="AD2208" s="0" t="n">
        <v>0</v>
      </c>
      <c r="AE2208" s="0" t="n">
        <v>0</v>
      </c>
      <c r="AF2208" s="0" t="s">
        <v>88</v>
      </c>
      <c r="AG2208" s="13" t="n">
        <v>42252</v>
      </c>
      <c r="AH2208" s="0" t="str">
        <f aca="false">B2208&amp;"|"&amp;C2208&amp;"|"&amp;D2208&amp;"|"&amp;E2208&amp;"|"&amp;F2208&amp;"|"&amp;G2208&amp;"|"&amp;H2208&amp;"|"&amp;I2208&amp;"|"&amp;J2208&amp;"|"&amp;K2208&amp;"|"&amp;L2208&amp;"|"&amp;M2208&amp;"|"&amp;N2208&amp;"|"&amp;O2208&amp;"|"&amp;P2208&amp;"|"&amp;Q2208&amp;"|"&amp;R2208&amp;"|"&amp;S2208&amp;"|"&amp;T2208&amp;"|"&amp;U2208&amp;"|"&amp;V2208&amp;"|"&amp;W2208&amp;"|"&amp;X2208&amp;"|"&amp;Y2208&amp;"|"&amp;Z2208&amp;"|"&amp;AA2208&amp;"|"&amp;AB2208&amp;"|"&amp;AC2208&amp;"|"&amp;AD2208&amp;"|"&amp;AE2208&amp;"|"&amp;AF2208&amp;"|"&amp;AG2208</f>
        <v>City Hotel|0|41|2015|September|36|4|0|1|1|0|0|HB|ITA|Offline TA/TO|TA/TO|0|0|0|A|D|0|No Deposit|39||38|Transient-Party|83|0|0|Check-Out|42252</v>
      </c>
      <c r="AI2208" s="0" t="str">
        <f aca="false">IF(COUNTIF($AH$4:$AH$2603,AH2208)&gt;1,"Duplicate","Unique")</f>
        <v>Unique</v>
      </c>
      <c r="AJ2208" s="0" t="str">
        <f aca="false">IF(COUNTBLANK(B2208:AG2208)&gt;0,"Missing ("&amp;COUNTBLANK(B2208:AG2208)&amp;")","Complete")</f>
        <v>Missing (1)</v>
      </c>
    </row>
    <row r="2209" customFormat="false" ht="15" hidden="false" customHeight="false" outlineLevel="0" collapsed="false">
      <c r="A2209" s="14" t="n">
        <v>2206</v>
      </c>
      <c r="B2209" s="14" t="s">
        <v>90</v>
      </c>
      <c r="C2209" s="14" t="n">
        <v>0</v>
      </c>
      <c r="D2209" s="14" t="n">
        <v>31</v>
      </c>
      <c r="E2209" s="14" t="n">
        <v>2015</v>
      </c>
      <c r="F2209" s="14" t="s">
        <v>111</v>
      </c>
      <c r="G2209" s="14" t="n">
        <v>41</v>
      </c>
      <c r="H2209" s="14" t="n">
        <v>4</v>
      </c>
      <c r="I2209" s="14" t="n">
        <v>2</v>
      </c>
      <c r="J2209" s="14" t="n">
        <v>1</v>
      </c>
      <c r="K2209" s="14" t="n">
        <v>2</v>
      </c>
      <c r="L2209" s="14" t="n">
        <v>0</v>
      </c>
      <c r="M2209" s="14" t="n">
        <v>0</v>
      </c>
      <c r="N2209" s="14" t="s">
        <v>82</v>
      </c>
      <c r="O2209" s="14" t="s">
        <v>83</v>
      </c>
      <c r="P2209" s="14" t="s">
        <v>93</v>
      </c>
      <c r="Q2209" s="14" t="s">
        <v>94</v>
      </c>
      <c r="R2209" s="14" t="n">
        <v>0</v>
      </c>
      <c r="S2209" s="14" t="n">
        <v>0</v>
      </c>
      <c r="T2209" s="14" t="n">
        <v>0</v>
      </c>
      <c r="U2209" s="14" t="s">
        <v>95</v>
      </c>
      <c r="V2209" s="14" t="s">
        <v>95</v>
      </c>
      <c r="W2209" s="14" t="n">
        <v>0</v>
      </c>
      <c r="X2209" s="14" t="s">
        <v>86</v>
      </c>
      <c r="Y2209" s="14" t="n">
        <v>9</v>
      </c>
      <c r="Z2209" s="14"/>
      <c r="AA2209" s="14" t="n">
        <v>0</v>
      </c>
      <c r="AB2209" s="14" t="s">
        <v>125</v>
      </c>
      <c r="AC2209" s="14" t="n">
        <v>94.5</v>
      </c>
      <c r="AD2209" s="14" t="n">
        <v>0</v>
      </c>
      <c r="AE2209" s="14" t="n">
        <v>1</v>
      </c>
      <c r="AF2209" s="14" t="s">
        <v>88</v>
      </c>
      <c r="AG2209" s="15" t="n">
        <v>42284</v>
      </c>
      <c r="AH2209" s="14" t="str">
        <f aca="false">B2209&amp;"|"&amp;C2209&amp;"|"&amp;D2209&amp;"|"&amp;E2209&amp;"|"&amp;F2209&amp;"|"&amp;G2209&amp;"|"&amp;H2209&amp;"|"&amp;I2209&amp;"|"&amp;J2209&amp;"|"&amp;K2209&amp;"|"&amp;L2209&amp;"|"&amp;M2209&amp;"|"&amp;N2209&amp;"|"&amp;O2209&amp;"|"&amp;P2209&amp;"|"&amp;Q2209&amp;"|"&amp;R2209&amp;"|"&amp;S2209&amp;"|"&amp;T2209&amp;"|"&amp;U2209&amp;"|"&amp;V2209&amp;"|"&amp;W2209&amp;"|"&amp;X2209&amp;"|"&amp;Y2209&amp;"|"&amp;Z2209&amp;"|"&amp;AA2209&amp;"|"&amp;AB2209&amp;"|"&amp;AC2209&amp;"|"&amp;AD2209&amp;"|"&amp;AE2209&amp;"|"&amp;AF2209&amp;"|"&amp;AG2209</f>
        <v>City Hotel|0|31|2015|October|41|4|2|1|2|0|0|BB|GBR|Online TA|TA/TO|0|0|0|A|A|0|No Deposit|9||0|Contract|94.5|0|1|Check-Out|42284</v>
      </c>
      <c r="AI2209" s="14" t="str">
        <f aca="false">IF(COUNTIF($AH$4:$AH$2603,AH2209)&gt;1,"Duplicate","Unique")</f>
        <v>Unique</v>
      </c>
      <c r="AJ2209" s="14" t="str">
        <f aca="false">IF(COUNTBLANK(B2209:AG2209)&gt;0,"Missing ("&amp;COUNTBLANK(B2209:AG2209)&amp;")","Complete")</f>
        <v>Missing (1)</v>
      </c>
    </row>
    <row r="2210" customFormat="false" ht="15" hidden="false" customHeight="false" outlineLevel="0" collapsed="false">
      <c r="A2210" s="0" t="n">
        <v>2207</v>
      </c>
      <c r="B2210" s="0" t="s">
        <v>90</v>
      </c>
      <c r="C2210" s="0" t="n">
        <v>1</v>
      </c>
      <c r="D2210" s="0" t="n">
        <v>148</v>
      </c>
      <c r="E2210" s="0" t="n">
        <v>2017</v>
      </c>
      <c r="F2210" s="0" t="s">
        <v>121</v>
      </c>
      <c r="G2210" s="0" t="n">
        <v>18</v>
      </c>
      <c r="H2210" s="0" t="n">
        <v>4</v>
      </c>
      <c r="I2210" s="0" t="n">
        <v>0</v>
      </c>
      <c r="J2210" s="0" t="n">
        <v>2</v>
      </c>
      <c r="K2210" s="0" t="n">
        <v>2</v>
      </c>
      <c r="L2210" s="0" t="n">
        <v>0</v>
      </c>
      <c r="M2210" s="0" t="n">
        <v>0</v>
      </c>
      <c r="N2210" s="0" t="s">
        <v>82</v>
      </c>
      <c r="O2210" s="0" t="s">
        <v>92</v>
      </c>
      <c r="P2210" s="0" t="s">
        <v>116</v>
      </c>
      <c r="Q2210" s="0" t="s">
        <v>94</v>
      </c>
      <c r="R2210" s="0" t="n">
        <v>0</v>
      </c>
      <c r="S2210" s="0" t="n">
        <v>0</v>
      </c>
      <c r="T2210" s="0" t="n">
        <v>0</v>
      </c>
      <c r="U2210" s="0" t="s">
        <v>95</v>
      </c>
      <c r="V2210" s="0" t="s">
        <v>95</v>
      </c>
      <c r="W2210" s="0" t="n">
        <v>0</v>
      </c>
      <c r="X2210" s="0" t="s">
        <v>120</v>
      </c>
      <c r="Y2210" s="0" t="n">
        <v>171</v>
      </c>
      <c r="AA2210" s="0" t="n">
        <v>0</v>
      </c>
      <c r="AB2210" s="0" t="s">
        <v>87</v>
      </c>
      <c r="AC2210" s="0" t="n">
        <v>95</v>
      </c>
      <c r="AD2210" s="0" t="n">
        <v>0</v>
      </c>
      <c r="AE2210" s="0" t="n">
        <v>0</v>
      </c>
      <c r="AF2210" s="0" t="s">
        <v>96</v>
      </c>
      <c r="AG2210" s="13" t="n">
        <v>42711</v>
      </c>
      <c r="AH2210" s="0" t="str">
        <f aca="false">B2210&amp;"|"&amp;C2210&amp;"|"&amp;D2210&amp;"|"&amp;E2210&amp;"|"&amp;F2210&amp;"|"&amp;G2210&amp;"|"&amp;H2210&amp;"|"&amp;I2210&amp;"|"&amp;J2210&amp;"|"&amp;K2210&amp;"|"&amp;L2210&amp;"|"&amp;M2210&amp;"|"&amp;N2210&amp;"|"&amp;O2210&amp;"|"&amp;P2210&amp;"|"&amp;Q2210&amp;"|"&amp;R2210&amp;"|"&amp;S2210&amp;"|"&amp;T2210&amp;"|"&amp;U2210&amp;"|"&amp;V2210&amp;"|"&amp;W2210&amp;"|"&amp;X2210&amp;"|"&amp;Y2210&amp;"|"&amp;Z2210&amp;"|"&amp;AA2210&amp;"|"&amp;AB2210&amp;"|"&amp;AC2210&amp;"|"&amp;AD2210&amp;"|"&amp;AE2210&amp;"|"&amp;AF2210&amp;"|"&amp;AG2210</f>
        <v>City Hotel|1|148|2017|May|18|4|0|2|2|0|0|BB|PRT|Groups|TA/TO|0|0|0|A|A|0|Non Refund|171||0|Transient|95|0|0|Canceled|42711</v>
      </c>
      <c r="AI2210" s="0" t="str">
        <f aca="false">IF(COUNTIF($AH$4:$AH$2603,AH2210)&gt;1,"Duplicate","Unique")</f>
        <v>Unique</v>
      </c>
      <c r="AJ2210" s="0" t="str">
        <f aca="false">IF(COUNTBLANK(B2210:AG2210)&gt;0,"Missing ("&amp;COUNTBLANK(B2210:AG2210)&amp;")","Complete")</f>
        <v>Missing (1)</v>
      </c>
    </row>
    <row r="2211" customFormat="false" ht="15" hidden="false" customHeight="false" outlineLevel="0" collapsed="false">
      <c r="A2211" s="14" t="n">
        <v>2208</v>
      </c>
      <c r="B2211" s="14" t="s">
        <v>90</v>
      </c>
      <c r="C2211" s="14" t="n">
        <v>1</v>
      </c>
      <c r="D2211" s="14" t="n">
        <v>164</v>
      </c>
      <c r="E2211" s="14" t="n">
        <v>2017</v>
      </c>
      <c r="F2211" s="14" t="s">
        <v>106</v>
      </c>
      <c r="G2211" s="14" t="n">
        <v>16</v>
      </c>
      <c r="H2211" s="14" t="n">
        <v>22</v>
      </c>
      <c r="I2211" s="14" t="n">
        <v>2</v>
      </c>
      <c r="J2211" s="14" t="n">
        <v>5</v>
      </c>
      <c r="K2211" s="14" t="n">
        <v>3</v>
      </c>
      <c r="L2211" s="14" t="n">
        <v>0</v>
      </c>
      <c r="M2211" s="14" t="n">
        <v>0</v>
      </c>
      <c r="N2211" s="14" t="s">
        <v>82</v>
      </c>
      <c r="O2211" s="14" t="s">
        <v>122</v>
      </c>
      <c r="P2211" s="14" t="s">
        <v>93</v>
      </c>
      <c r="Q2211" s="14" t="s">
        <v>94</v>
      </c>
      <c r="R2211" s="14" t="n">
        <v>0</v>
      </c>
      <c r="S2211" s="14" t="n">
        <v>0</v>
      </c>
      <c r="T2211" s="14" t="n">
        <v>0</v>
      </c>
      <c r="U2211" s="14" t="s">
        <v>109</v>
      </c>
      <c r="V2211" s="14" t="s">
        <v>109</v>
      </c>
      <c r="W2211" s="14" t="n">
        <v>0</v>
      </c>
      <c r="X2211" s="14" t="s">
        <v>86</v>
      </c>
      <c r="Y2211" s="14" t="n">
        <v>9</v>
      </c>
      <c r="Z2211" s="14"/>
      <c r="AA2211" s="14" t="n">
        <v>0</v>
      </c>
      <c r="AB2211" s="14" t="s">
        <v>87</v>
      </c>
      <c r="AC2211" s="14" t="n">
        <v>166.5</v>
      </c>
      <c r="AD2211" s="14" t="n">
        <v>0</v>
      </c>
      <c r="AE2211" s="14" t="n">
        <v>1</v>
      </c>
      <c r="AF2211" s="14" t="s">
        <v>96</v>
      </c>
      <c r="AG2211" s="15" t="n">
        <v>42685</v>
      </c>
      <c r="AH2211" s="14" t="str">
        <f aca="false">B2211&amp;"|"&amp;C2211&amp;"|"&amp;D2211&amp;"|"&amp;E2211&amp;"|"&amp;F2211&amp;"|"&amp;G2211&amp;"|"&amp;H2211&amp;"|"&amp;I2211&amp;"|"&amp;J2211&amp;"|"&amp;K2211&amp;"|"&amp;L2211&amp;"|"&amp;M2211&amp;"|"&amp;N2211&amp;"|"&amp;O2211&amp;"|"&amp;P2211&amp;"|"&amp;Q2211&amp;"|"&amp;R2211&amp;"|"&amp;S2211&amp;"|"&amp;T2211&amp;"|"&amp;U2211&amp;"|"&amp;V2211&amp;"|"&amp;W2211&amp;"|"&amp;X2211&amp;"|"&amp;Y2211&amp;"|"&amp;Z2211&amp;"|"&amp;AA2211&amp;"|"&amp;AB2211&amp;"|"&amp;AC2211&amp;"|"&amp;AD2211&amp;"|"&amp;AE2211&amp;"|"&amp;AF2211&amp;"|"&amp;AG2211</f>
        <v>City Hotel|1|164|2017|April|16|22|2|5|3|0|0|BB|FRA|Online TA|TA/TO|0|0|0|D|D|0|No Deposit|9||0|Transient|166.5|0|1|Canceled|42685</v>
      </c>
      <c r="AI2211" s="14" t="str">
        <f aca="false">IF(COUNTIF($AH$4:$AH$2603,AH2211)&gt;1,"Duplicate","Unique")</f>
        <v>Unique</v>
      </c>
      <c r="AJ2211" s="14" t="str">
        <f aca="false">IF(COUNTBLANK(B2211:AG2211)&gt;0,"Missing ("&amp;COUNTBLANK(B2211:AG2211)&amp;")","Complete")</f>
        <v>Missing (1)</v>
      </c>
    </row>
    <row r="2212" customFormat="false" ht="15" hidden="false" customHeight="false" outlineLevel="0" collapsed="false">
      <c r="A2212" s="0" t="n">
        <v>2209</v>
      </c>
      <c r="B2212" s="0" t="s">
        <v>90</v>
      </c>
      <c r="C2212" s="0" t="n">
        <v>1</v>
      </c>
      <c r="D2212" s="0" t="n">
        <v>98</v>
      </c>
      <c r="E2212" s="0" t="n">
        <v>2017</v>
      </c>
      <c r="F2212" s="0" t="s">
        <v>106</v>
      </c>
      <c r="G2212" s="0" t="n">
        <v>16</v>
      </c>
      <c r="H2212" s="0" t="n">
        <v>20</v>
      </c>
      <c r="I2212" s="0" t="n">
        <v>0</v>
      </c>
      <c r="J2212" s="0" t="n">
        <v>3</v>
      </c>
      <c r="K2212" s="0" t="n">
        <v>2</v>
      </c>
      <c r="L2212" s="0" t="n">
        <v>0</v>
      </c>
      <c r="M2212" s="0" t="n">
        <v>0</v>
      </c>
      <c r="N2212" s="0" t="s">
        <v>82</v>
      </c>
      <c r="O2212" s="0" t="s">
        <v>83</v>
      </c>
      <c r="P2212" s="0" t="s">
        <v>93</v>
      </c>
      <c r="Q2212" s="0" t="s">
        <v>94</v>
      </c>
      <c r="R2212" s="0" t="n">
        <v>0</v>
      </c>
      <c r="S2212" s="0" t="n">
        <v>0</v>
      </c>
      <c r="T2212" s="0" t="n">
        <v>0</v>
      </c>
      <c r="U2212" s="0" t="s">
        <v>109</v>
      </c>
      <c r="V2212" s="0" t="s">
        <v>109</v>
      </c>
      <c r="W2212" s="0" t="n">
        <v>0</v>
      </c>
      <c r="X2212" s="0" t="s">
        <v>86</v>
      </c>
      <c r="Y2212" s="0" t="n">
        <v>9</v>
      </c>
      <c r="AA2212" s="0" t="n">
        <v>0</v>
      </c>
      <c r="AB2212" s="0" t="s">
        <v>87</v>
      </c>
      <c r="AC2212" s="0" t="n">
        <v>136.8</v>
      </c>
      <c r="AD2212" s="0" t="n">
        <v>0</v>
      </c>
      <c r="AE2212" s="0" t="n">
        <v>2</v>
      </c>
      <c r="AF2212" s="0" t="s">
        <v>96</v>
      </c>
      <c r="AG2212" s="13" t="n">
        <v>42764</v>
      </c>
      <c r="AH2212" s="0" t="str">
        <f aca="false">B2212&amp;"|"&amp;C2212&amp;"|"&amp;D2212&amp;"|"&amp;E2212&amp;"|"&amp;F2212&amp;"|"&amp;G2212&amp;"|"&amp;H2212&amp;"|"&amp;I2212&amp;"|"&amp;J2212&amp;"|"&amp;K2212&amp;"|"&amp;L2212&amp;"|"&amp;M2212&amp;"|"&amp;N2212&amp;"|"&amp;O2212&amp;"|"&amp;P2212&amp;"|"&amp;Q2212&amp;"|"&amp;R2212&amp;"|"&amp;S2212&amp;"|"&amp;T2212&amp;"|"&amp;U2212&amp;"|"&amp;V2212&amp;"|"&amp;W2212&amp;"|"&amp;X2212&amp;"|"&amp;Y2212&amp;"|"&amp;Z2212&amp;"|"&amp;AA2212&amp;"|"&amp;AB2212&amp;"|"&amp;AC2212&amp;"|"&amp;AD2212&amp;"|"&amp;AE2212&amp;"|"&amp;AF2212&amp;"|"&amp;AG2212</f>
        <v>City Hotel|1|98|2017|April|16|20|0|3|2|0|0|BB|GBR|Online TA|TA/TO|0|0|0|D|D|0|No Deposit|9||0|Transient|136.8|0|2|Canceled|42764</v>
      </c>
      <c r="AI2212" s="0" t="str">
        <f aca="false">IF(COUNTIF($AH$4:$AH$2603,AH2212)&gt;1,"Duplicate","Unique")</f>
        <v>Unique</v>
      </c>
      <c r="AJ2212" s="0" t="str">
        <f aca="false">IF(COUNTBLANK(B2212:AG2212)&gt;0,"Missing ("&amp;COUNTBLANK(B2212:AG2212)&amp;")","Complete")</f>
        <v>Missing (1)</v>
      </c>
    </row>
    <row r="2213" customFormat="false" ht="15" hidden="false" customHeight="false" outlineLevel="0" collapsed="false">
      <c r="A2213" s="14" t="n">
        <v>2210</v>
      </c>
      <c r="B2213" s="14" t="s">
        <v>90</v>
      </c>
      <c r="C2213" s="14" t="n">
        <v>0</v>
      </c>
      <c r="D2213" s="14" t="n">
        <v>12</v>
      </c>
      <c r="E2213" s="14" t="n">
        <v>2015</v>
      </c>
      <c r="F2213" s="14" t="s">
        <v>119</v>
      </c>
      <c r="G2213" s="14" t="n">
        <v>35</v>
      </c>
      <c r="H2213" s="14" t="n">
        <v>23</v>
      </c>
      <c r="I2213" s="14" t="n">
        <v>2</v>
      </c>
      <c r="J2213" s="14" t="n">
        <v>2</v>
      </c>
      <c r="K2213" s="14" t="n">
        <v>2</v>
      </c>
      <c r="L2213" s="14" t="n">
        <v>0</v>
      </c>
      <c r="M2213" s="14" t="n">
        <v>0</v>
      </c>
      <c r="N2213" s="14" t="s">
        <v>82</v>
      </c>
      <c r="O2213" s="14" t="s">
        <v>92</v>
      </c>
      <c r="P2213" s="14" t="s">
        <v>93</v>
      </c>
      <c r="Q2213" s="14" t="s">
        <v>94</v>
      </c>
      <c r="R2213" s="14" t="n">
        <v>0</v>
      </c>
      <c r="S2213" s="14" t="n">
        <v>0</v>
      </c>
      <c r="T2213" s="14" t="n">
        <v>0</v>
      </c>
      <c r="U2213" s="14" t="s">
        <v>95</v>
      </c>
      <c r="V2213" s="14" t="s">
        <v>138</v>
      </c>
      <c r="W2213" s="14" t="n">
        <v>0</v>
      </c>
      <c r="X2213" s="14" t="s">
        <v>86</v>
      </c>
      <c r="Y2213" s="14" t="n">
        <v>9</v>
      </c>
      <c r="Z2213" s="14"/>
      <c r="AA2213" s="14" t="n">
        <v>0</v>
      </c>
      <c r="AB2213" s="14" t="s">
        <v>125</v>
      </c>
      <c r="AC2213" s="14" t="n">
        <v>90</v>
      </c>
      <c r="AD2213" s="14" t="n">
        <v>0</v>
      </c>
      <c r="AE2213" s="14" t="n">
        <v>3</v>
      </c>
      <c r="AF2213" s="14" t="s">
        <v>88</v>
      </c>
      <c r="AG2213" s="15" t="n">
        <v>42243</v>
      </c>
      <c r="AH2213" s="14" t="str">
        <f aca="false">B2213&amp;"|"&amp;C2213&amp;"|"&amp;D2213&amp;"|"&amp;E2213&amp;"|"&amp;F2213&amp;"|"&amp;G2213&amp;"|"&amp;H2213&amp;"|"&amp;I2213&amp;"|"&amp;J2213&amp;"|"&amp;K2213&amp;"|"&amp;L2213&amp;"|"&amp;M2213&amp;"|"&amp;N2213&amp;"|"&amp;O2213&amp;"|"&amp;P2213&amp;"|"&amp;Q2213&amp;"|"&amp;R2213&amp;"|"&amp;S2213&amp;"|"&amp;T2213&amp;"|"&amp;U2213&amp;"|"&amp;V2213&amp;"|"&amp;W2213&amp;"|"&amp;X2213&amp;"|"&amp;Y2213&amp;"|"&amp;Z2213&amp;"|"&amp;AA2213&amp;"|"&amp;AB2213&amp;"|"&amp;AC2213&amp;"|"&amp;AD2213&amp;"|"&amp;AE2213&amp;"|"&amp;AF2213&amp;"|"&amp;AG2213</f>
        <v>City Hotel|0|12|2015|August|35|23|2|2|2|0|0|BB|PRT|Online TA|TA/TO|0|0|0|A|B|0|No Deposit|9||0|Contract|90|0|3|Check-Out|42243</v>
      </c>
      <c r="AI2213" s="14" t="str">
        <f aca="false">IF(COUNTIF($AH$4:$AH$2603,AH2213)&gt;1,"Duplicate","Unique")</f>
        <v>Unique</v>
      </c>
      <c r="AJ2213" s="14" t="str">
        <f aca="false">IF(COUNTBLANK(B2213:AG2213)&gt;0,"Missing ("&amp;COUNTBLANK(B2213:AG2213)&amp;")","Complete")</f>
        <v>Missing (1)</v>
      </c>
    </row>
    <row r="2214" customFormat="false" ht="15" hidden="false" customHeight="false" outlineLevel="0" collapsed="false">
      <c r="A2214" s="0" t="n">
        <v>2211</v>
      </c>
      <c r="B2214" s="0" t="s">
        <v>80</v>
      </c>
      <c r="C2214" s="0" t="n">
        <v>0</v>
      </c>
      <c r="D2214" s="0" t="n">
        <v>34</v>
      </c>
      <c r="E2214" s="0" t="n">
        <v>2017</v>
      </c>
      <c r="F2214" s="0" t="s">
        <v>106</v>
      </c>
      <c r="G2214" s="0" t="n">
        <v>15</v>
      </c>
      <c r="H2214" s="0" t="n">
        <v>9</v>
      </c>
      <c r="I2214" s="0" t="n">
        <v>2</v>
      </c>
      <c r="J2214" s="0" t="n">
        <v>5</v>
      </c>
      <c r="K2214" s="0" t="n">
        <v>2</v>
      </c>
      <c r="L2214" s="0" t="n">
        <v>0</v>
      </c>
      <c r="M2214" s="0" t="n">
        <v>0</v>
      </c>
      <c r="N2214" s="0" t="s">
        <v>112</v>
      </c>
      <c r="O2214" s="0" t="s">
        <v>108</v>
      </c>
      <c r="P2214" s="0" t="s">
        <v>116</v>
      </c>
      <c r="Q2214" s="0" t="s">
        <v>94</v>
      </c>
      <c r="R2214" s="0" t="n">
        <v>0</v>
      </c>
      <c r="S2214" s="0" t="n">
        <v>0</v>
      </c>
      <c r="T2214" s="0" t="n">
        <v>0</v>
      </c>
      <c r="U2214" s="0" t="s">
        <v>95</v>
      </c>
      <c r="V2214" s="0" t="s">
        <v>95</v>
      </c>
      <c r="W2214" s="0" t="n">
        <v>0</v>
      </c>
      <c r="X2214" s="0" t="s">
        <v>86</v>
      </c>
      <c r="Y2214" s="0" t="n">
        <v>493</v>
      </c>
      <c r="AA2214" s="0" t="n">
        <v>0</v>
      </c>
      <c r="AB2214" s="0" t="s">
        <v>125</v>
      </c>
      <c r="AC2214" s="0" t="n">
        <v>80</v>
      </c>
      <c r="AD2214" s="0" t="n">
        <v>0</v>
      </c>
      <c r="AE2214" s="0" t="n">
        <v>0</v>
      </c>
      <c r="AF2214" s="0" t="s">
        <v>88</v>
      </c>
      <c r="AG2214" s="13" t="n">
        <v>42841</v>
      </c>
      <c r="AH2214" s="0" t="str">
        <f aca="false">B2214&amp;"|"&amp;C2214&amp;"|"&amp;D2214&amp;"|"&amp;E2214&amp;"|"&amp;F2214&amp;"|"&amp;G2214&amp;"|"&amp;H2214&amp;"|"&amp;I2214&amp;"|"&amp;J2214&amp;"|"&amp;K2214&amp;"|"&amp;L2214&amp;"|"&amp;M2214&amp;"|"&amp;N2214&amp;"|"&amp;O2214&amp;"|"&amp;P2214&amp;"|"&amp;Q2214&amp;"|"&amp;R2214&amp;"|"&amp;S2214&amp;"|"&amp;T2214&amp;"|"&amp;U2214&amp;"|"&amp;V2214&amp;"|"&amp;W2214&amp;"|"&amp;X2214&amp;"|"&amp;Y2214&amp;"|"&amp;Z2214&amp;"|"&amp;AA2214&amp;"|"&amp;AB2214&amp;"|"&amp;AC2214&amp;"|"&amp;AD2214&amp;"|"&amp;AE2214&amp;"|"&amp;AF2214&amp;"|"&amp;AG2214</f>
        <v>Resort Hotel|0|34|2017|April|15|9|2|5|2|0|0|HB|DEU|Groups|TA/TO|0|0|0|A|A|0|No Deposit|493||0|Contract|80|0|0|Check-Out|42841</v>
      </c>
      <c r="AI2214" s="0" t="str">
        <f aca="false">IF(COUNTIF($AH$4:$AH$2603,AH2214)&gt;1,"Duplicate","Unique")</f>
        <v>Unique</v>
      </c>
      <c r="AJ2214" s="0" t="str">
        <f aca="false">IF(COUNTBLANK(B2214:AG2214)&gt;0,"Missing ("&amp;COUNTBLANK(B2214:AG2214)&amp;")","Complete")</f>
        <v>Missing (1)</v>
      </c>
    </row>
    <row r="2215" customFormat="false" ht="15" hidden="false" customHeight="false" outlineLevel="0" collapsed="false">
      <c r="A2215" s="14" t="n">
        <v>2212</v>
      </c>
      <c r="B2215" s="14" t="s">
        <v>90</v>
      </c>
      <c r="C2215" s="14" t="n">
        <v>0</v>
      </c>
      <c r="D2215" s="14" t="n">
        <v>26</v>
      </c>
      <c r="E2215" s="14" t="n">
        <v>2016</v>
      </c>
      <c r="F2215" s="14" t="s">
        <v>106</v>
      </c>
      <c r="G2215" s="14" t="n">
        <v>17</v>
      </c>
      <c r="H2215" s="14" t="n">
        <v>18</v>
      </c>
      <c r="I2215" s="14" t="n">
        <v>1</v>
      </c>
      <c r="J2215" s="14" t="n">
        <v>4</v>
      </c>
      <c r="K2215" s="14" t="n">
        <v>2</v>
      </c>
      <c r="L2215" s="14" t="n">
        <v>0</v>
      </c>
      <c r="M2215" s="14" t="n">
        <v>0</v>
      </c>
      <c r="N2215" s="14" t="s">
        <v>112</v>
      </c>
      <c r="O2215" s="14" t="s">
        <v>157</v>
      </c>
      <c r="P2215" s="14" t="s">
        <v>99</v>
      </c>
      <c r="Q2215" s="14" t="s">
        <v>94</v>
      </c>
      <c r="R2215" s="14" t="n">
        <v>0</v>
      </c>
      <c r="S2215" s="14" t="n">
        <v>0</v>
      </c>
      <c r="T2215" s="14" t="n">
        <v>0</v>
      </c>
      <c r="U2215" s="14" t="s">
        <v>95</v>
      </c>
      <c r="V2215" s="14" t="s">
        <v>95</v>
      </c>
      <c r="W2215" s="14" t="n">
        <v>0</v>
      </c>
      <c r="X2215" s="14" t="s">
        <v>86</v>
      </c>
      <c r="Y2215" s="14"/>
      <c r="Z2215" s="14"/>
      <c r="AA2215" s="14" t="n">
        <v>0</v>
      </c>
      <c r="AB2215" s="14" t="s">
        <v>101</v>
      </c>
      <c r="AC2215" s="14" t="n">
        <v>133.8</v>
      </c>
      <c r="AD2215" s="14" t="n">
        <v>0</v>
      </c>
      <c r="AE2215" s="14" t="n">
        <v>0</v>
      </c>
      <c r="AF2215" s="14" t="s">
        <v>88</v>
      </c>
      <c r="AG2215" s="15" t="n">
        <v>42483</v>
      </c>
      <c r="AH2215" s="14" t="str">
        <f aca="false">B2215&amp;"|"&amp;C2215&amp;"|"&amp;D2215&amp;"|"&amp;E2215&amp;"|"&amp;F2215&amp;"|"&amp;G2215&amp;"|"&amp;H2215&amp;"|"&amp;I2215&amp;"|"&amp;J2215&amp;"|"&amp;K2215&amp;"|"&amp;L2215&amp;"|"&amp;M2215&amp;"|"&amp;N2215&amp;"|"&amp;O2215&amp;"|"&amp;P2215&amp;"|"&amp;Q2215&amp;"|"&amp;R2215&amp;"|"&amp;S2215&amp;"|"&amp;T2215&amp;"|"&amp;U2215&amp;"|"&amp;V2215&amp;"|"&amp;W2215&amp;"|"&amp;X2215&amp;"|"&amp;Y2215&amp;"|"&amp;Z2215&amp;"|"&amp;AA2215&amp;"|"&amp;AB2215&amp;"|"&amp;AC2215&amp;"|"&amp;AD2215&amp;"|"&amp;AE2215&amp;"|"&amp;AF2215&amp;"|"&amp;AG2215</f>
        <v>City Hotel|0|26|2016|April|17|18|1|4|2|0|0|HB|MAR|Offline TA/TO|TA/TO|0|0|0|A|A|0|No Deposit|||0|Transient-Party|133.8|0|0|Check-Out|42483</v>
      </c>
      <c r="AI2215" s="14" t="str">
        <f aca="false">IF(COUNTIF($AH$4:$AH$2603,AH2215)&gt;1,"Duplicate","Unique")</f>
        <v>Unique</v>
      </c>
      <c r="AJ2215" s="14" t="str">
        <f aca="false">IF(COUNTBLANK(B2215:AG2215)&gt;0,"Missing ("&amp;COUNTBLANK(B2215:AG2215)&amp;")","Complete")</f>
        <v>Missing (2)</v>
      </c>
    </row>
    <row r="2216" customFormat="false" ht="15" hidden="false" customHeight="false" outlineLevel="0" collapsed="false">
      <c r="A2216" s="0" t="n">
        <v>2213</v>
      </c>
      <c r="B2216" s="0" t="s">
        <v>90</v>
      </c>
      <c r="C2216" s="0" t="n">
        <v>0</v>
      </c>
      <c r="D2216" s="0" t="n">
        <v>170</v>
      </c>
      <c r="E2216" s="0" t="n">
        <v>2016</v>
      </c>
      <c r="F2216" s="0" t="s">
        <v>106</v>
      </c>
      <c r="G2216" s="0" t="n">
        <v>17</v>
      </c>
      <c r="H2216" s="0" t="n">
        <v>23</v>
      </c>
      <c r="I2216" s="0" t="n">
        <v>2</v>
      </c>
      <c r="J2216" s="0" t="n">
        <v>1</v>
      </c>
      <c r="K2216" s="0" t="n">
        <v>2</v>
      </c>
      <c r="L2216" s="0" t="n">
        <v>0</v>
      </c>
      <c r="M2216" s="0" t="n">
        <v>0</v>
      </c>
      <c r="N2216" s="0" t="s">
        <v>82</v>
      </c>
      <c r="O2216" s="0" t="s">
        <v>163</v>
      </c>
      <c r="P2216" s="0" t="s">
        <v>99</v>
      </c>
      <c r="Q2216" s="0" t="s">
        <v>94</v>
      </c>
      <c r="R2216" s="0" t="n">
        <v>0</v>
      </c>
      <c r="S2216" s="0" t="n">
        <v>0</v>
      </c>
      <c r="T2216" s="0" t="n">
        <v>0</v>
      </c>
      <c r="U2216" s="0" t="s">
        <v>95</v>
      </c>
      <c r="V2216" s="0" t="s">
        <v>95</v>
      </c>
      <c r="W2216" s="0" t="n">
        <v>1</v>
      </c>
      <c r="X2216" s="0" t="s">
        <v>86</v>
      </c>
      <c r="Y2216" s="0" t="n">
        <v>2</v>
      </c>
      <c r="AA2216" s="0" t="n">
        <v>48</v>
      </c>
      <c r="AB2216" s="0" t="s">
        <v>101</v>
      </c>
      <c r="AC2216" s="0" t="n">
        <v>70</v>
      </c>
      <c r="AD2216" s="0" t="n">
        <v>0</v>
      </c>
      <c r="AE2216" s="0" t="n">
        <v>1</v>
      </c>
      <c r="AF2216" s="0" t="s">
        <v>88</v>
      </c>
      <c r="AG2216" s="13" t="n">
        <v>42486</v>
      </c>
      <c r="AH2216" s="0" t="str">
        <f aca="false">B2216&amp;"|"&amp;C2216&amp;"|"&amp;D2216&amp;"|"&amp;E2216&amp;"|"&amp;F2216&amp;"|"&amp;G2216&amp;"|"&amp;H2216&amp;"|"&amp;I2216&amp;"|"&amp;J2216&amp;"|"&amp;K2216&amp;"|"&amp;L2216&amp;"|"&amp;M2216&amp;"|"&amp;N2216&amp;"|"&amp;O2216&amp;"|"&amp;P2216&amp;"|"&amp;Q2216&amp;"|"&amp;R2216&amp;"|"&amp;S2216&amp;"|"&amp;T2216&amp;"|"&amp;U2216&amp;"|"&amp;V2216&amp;"|"&amp;W2216&amp;"|"&amp;X2216&amp;"|"&amp;Y2216&amp;"|"&amp;Z2216&amp;"|"&amp;AA2216&amp;"|"&amp;AB2216&amp;"|"&amp;AC2216&amp;"|"&amp;AD2216&amp;"|"&amp;AE2216&amp;"|"&amp;AF2216&amp;"|"&amp;AG2216</f>
        <v>City Hotel|0|170|2016|April|17|23|2|1|2|0|0|BB|RUS|Offline TA/TO|TA/TO|0|0|0|A|A|1|No Deposit|2||48|Transient-Party|70|0|1|Check-Out|42486</v>
      </c>
      <c r="AI2216" s="0" t="str">
        <f aca="false">IF(COUNTIF($AH$4:$AH$2603,AH2216)&gt;1,"Duplicate","Unique")</f>
        <v>Unique</v>
      </c>
      <c r="AJ2216" s="0" t="str">
        <f aca="false">IF(COUNTBLANK(B2216:AG2216)&gt;0,"Missing ("&amp;COUNTBLANK(B2216:AG2216)&amp;")","Complete")</f>
        <v>Missing (1)</v>
      </c>
    </row>
    <row r="2217" customFormat="false" ht="15" hidden="false" customHeight="false" outlineLevel="0" collapsed="false">
      <c r="A2217" s="14" t="n">
        <v>2214</v>
      </c>
      <c r="B2217" s="14" t="s">
        <v>90</v>
      </c>
      <c r="C2217" s="14" t="n">
        <v>1</v>
      </c>
      <c r="D2217" s="14" t="n">
        <v>184</v>
      </c>
      <c r="E2217" s="14" t="n">
        <v>2017</v>
      </c>
      <c r="F2217" s="14" t="s">
        <v>106</v>
      </c>
      <c r="G2217" s="14" t="n">
        <v>16</v>
      </c>
      <c r="H2217" s="14" t="n">
        <v>18</v>
      </c>
      <c r="I2217" s="14" t="n">
        <v>0</v>
      </c>
      <c r="J2217" s="14" t="n">
        <v>3</v>
      </c>
      <c r="K2217" s="14" t="n">
        <v>3</v>
      </c>
      <c r="L2217" s="14" t="n">
        <v>0</v>
      </c>
      <c r="M2217" s="14" t="n">
        <v>0</v>
      </c>
      <c r="N2217" s="14" t="s">
        <v>82</v>
      </c>
      <c r="O2217" s="14" t="s">
        <v>155</v>
      </c>
      <c r="P2217" s="14" t="s">
        <v>93</v>
      </c>
      <c r="Q2217" s="14" t="s">
        <v>94</v>
      </c>
      <c r="R2217" s="14" t="n">
        <v>0</v>
      </c>
      <c r="S2217" s="14" t="n">
        <v>0</v>
      </c>
      <c r="T2217" s="14" t="n">
        <v>0</v>
      </c>
      <c r="U2217" s="14" t="s">
        <v>109</v>
      </c>
      <c r="V2217" s="14" t="s">
        <v>109</v>
      </c>
      <c r="W2217" s="14" t="n">
        <v>0</v>
      </c>
      <c r="X2217" s="14" t="s">
        <v>86</v>
      </c>
      <c r="Y2217" s="14" t="n">
        <v>9</v>
      </c>
      <c r="Z2217" s="14"/>
      <c r="AA2217" s="14" t="n">
        <v>0</v>
      </c>
      <c r="AB2217" s="14" t="s">
        <v>87</v>
      </c>
      <c r="AC2217" s="14" t="n">
        <v>149.4</v>
      </c>
      <c r="AD2217" s="14" t="n">
        <v>0</v>
      </c>
      <c r="AE2217" s="14" t="n">
        <v>1</v>
      </c>
      <c r="AF2217" s="14" t="s">
        <v>96</v>
      </c>
      <c r="AG2217" s="15" t="n">
        <v>42680</v>
      </c>
      <c r="AH2217" s="14" t="str">
        <f aca="false">B2217&amp;"|"&amp;C2217&amp;"|"&amp;D2217&amp;"|"&amp;E2217&amp;"|"&amp;F2217&amp;"|"&amp;G2217&amp;"|"&amp;H2217&amp;"|"&amp;I2217&amp;"|"&amp;J2217&amp;"|"&amp;K2217&amp;"|"&amp;L2217&amp;"|"&amp;M2217&amp;"|"&amp;N2217&amp;"|"&amp;O2217&amp;"|"&amp;P2217&amp;"|"&amp;Q2217&amp;"|"&amp;R2217&amp;"|"&amp;S2217&amp;"|"&amp;T2217&amp;"|"&amp;U2217&amp;"|"&amp;V2217&amp;"|"&amp;W2217&amp;"|"&amp;X2217&amp;"|"&amp;Y2217&amp;"|"&amp;Z2217&amp;"|"&amp;AA2217&amp;"|"&amp;AB2217&amp;"|"&amp;AC2217&amp;"|"&amp;AD2217&amp;"|"&amp;AE2217&amp;"|"&amp;AF2217&amp;"|"&amp;AG2217</f>
        <v>City Hotel|1|184|2017|April|16|18|0|3|3|0|0|BB|CHE|Online TA|TA/TO|0|0|0|D|D|0|No Deposit|9||0|Transient|149.4|0|1|Canceled|42680</v>
      </c>
      <c r="AI2217" s="14" t="str">
        <f aca="false">IF(COUNTIF($AH$4:$AH$2603,AH2217)&gt;1,"Duplicate","Unique")</f>
        <v>Unique</v>
      </c>
      <c r="AJ2217" s="14" t="str">
        <f aca="false">IF(COUNTBLANK(B2217:AG2217)&gt;0,"Missing ("&amp;COUNTBLANK(B2217:AG2217)&amp;")","Complete")</f>
        <v>Missing (1)</v>
      </c>
    </row>
    <row r="2218" customFormat="false" ht="15" hidden="false" customHeight="false" outlineLevel="0" collapsed="false">
      <c r="A2218" s="0" t="n">
        <v>2215</v>
      </c>
      <c r="B2218" s="0" t="s">
        <v>90</v>
      </c>
      <c r="C2218" s="0" t="n">
        <v>1</v>
      </c>
      <c r="D2218" s="0" t="n">
        <v>211</v>
      </c>
      <c r="E2218" s="0" t="n">
        <v>2017</v>
      </c>
      <c r="F2218" s="0" t="s">
        <v>121</v>
      </c>
      <c r="G2218" s="0" t="n">
        <v>21</v>
      </c>
      <c r="H2218" s="0" t="n">
        <v>24</v>
      </c>
      <c r="I2218" s="0" t="n">
        <v>0</v>
      </c>
      <c r="J2218" s="0" t="n">
        <v>4</v>
      </c>
      <c r="K2218" s="0" t="n">
        <v>2</v>
      </c>
      <c r="L2218" s="0" t="n">
        <v>0</v>
      </c>
      <c r="M2218" s="0" t="n">
        <v>0</v>
      </c>
      <c r="N2218" s="0" t="s">
        <v>107</v>
      </c>
      <c r="O2218" s="0" t="s">
        <v>150</v>
      </c>
      <c r="P2218" s="0" t="s">
        <v>93</v>
      </c>
      <c r="Q2218" s="0" t="s">
        <v>94</v>
      </c>
      <c r="R2218" s="0" t="n">
        <v>0</v>
      </c>
      <c r="S2218" s="0" t="n">
        <v>0</v>
      </c>
      <c r="T2218" s="0" t="n">
        <v>0</v>
      </c>
      <c r="U2218" s="0" t="s">
        <v>95</v>
      </c>
      <c r="V2218" s="0" t="s">
        <v>95</v>
      </c>
      <c r="W2218" s="0" t="n">
        <v>0</v>
      </c>
      <c r="X2218" s="0" t="s">
        <v>86</v>
      </c>
      <c r="Y2218" s="0" t="n">
        <v>9</v>
      </c>
      <c r="AA2218" s="0" t="n">
        <v>0</v>
      </c>
      <c r="AB2218" s="0" t="s">
        <v>87</v>
      </c>
      <c r="AC2218" s="0" t="n">
        <v>107.1</v>
      </c>
      <c r="AD2218" s="0" t="n">
        <v>0</v>
      </c>
      <c r="AE2218" s="0" t="n">
        <v>0</v>
      </c>
      <c r="AF2218" s="0" t="s">
        <v>96</v>
      </c>
      <c r="AG2218" s="13" t="n">
        <v>42668</v>
      </c>
      <c r="AH2218" s="0" t="str">
        <f aca="false">B2218&amp;"|"&amp;C2218&amp;"|"&amp;D2218&amp;"|"&amp;E2218&amp;"|"&amp;F2218&amp;"|"&amp;G2218&amp;"|"&amp;H2218&amp;"|"&amp;I2218&amp;"|"&amp;J2218&amp;"|"&amp;K2218&amp;"|"&amp;L2218&amp;"|"&amp;M2218&amp;"|"&amp;N2218&amp;"|"&amp;O2218&amp;"|"&amp;P2218&amp;"|"&amp;Q2218&amp;"|"&amp;R2218&amp;"|"&amp;S2218&amp;"|"&amp;T2218&amp;"|"&amp;U2218&amp;"|"&amp;V2218&amp;"|"&amp;W2218&amp;"|"&amp;X2218&amp;"|"&amp;Y2218&amp;"|"&amp;Z2218&amp;"|"&amp;AA2218&amp;"|"&amp;AB2218&amp;"|"&amp;AC2218&amp;"|"&amp;AD2218&amp;"|"&amp;AE2218&amp;"|"&amp;AF2218&amp;"|"&amp;AG2218</f>
        <v>City Hotel|1|211|2017|May|21|24|0|4|2|0|0|SC|NOR|Online TA|TA/TO|0|0|0|A|A|0|No Deposit|9||0|Transient|107.1|0|0|Canceled|42668</v>
      </c>
      <c r="AI2218" s="0" t="str">
        <f aca="false">IF(COUNTIF($AH$4:$AH$2603,AH2218)&gt;1,"Duplicate","Unique")</f>
        <v>Unique</v>
      </c>
      <c r="AJ2218" s="0" t="str">
        <f aca="false">IF(COUNTBLANK(B2218:AG2218)&gt;0,"Missing ("&amp;COUNTBLANK(B2218:AG2218)&amp;")","Complete")</f>
        <v>Missing (1)</v>
      </c>
    </row>
    <row r="2219" customFormat="false" ht="15" hidden="false" customHeight="false" outlineLevel="0" collapsed="false">
      <c r="A2219" s="14" t="n">
        <v>2216</v>
      </c>
      <c r="B2219" s="14" t="s">
        <v>90</v>
      </c>
      <c r="C2219" s="14" t="n">
        <v>0</v>
      </c>
      <c r="D2219" s="14" t="n">
        <v>4</v>
      </c>
      <c r="E2219" s="14" t="n">
        <v>2016</v>
      </c>
      <c r="F2219" s="14" t="s">
        <v>91</v>
      </c>
      <c r="G2219" s="14" t="n">
        <v>29</v>
      </c>
      <c r="H2219" s="14" t="n">
        <v>15</v>
      </c>
      <c r="I2219" s="14" t="n">
        <v>0</v>
      </c>
      <c r="J2219" s="14" t="n">
        <v>1</v>
      </c>
      <c r="K2219" s="14" t="n">
        <v>2</v>
      </c>
      <c r="L2219" s="14" t="n">
        <v>2</v>
      </c>
      <c r="M2219" s="14" t="n">
        <v>0</v>
      </c>
      <c r="N2219" s="14" t="s">
        <v>82</v>
      </c>
      <c r="O2219" s="14" t="s">
        <v>92</v>
      </c>
      <c r="P2219" s="14" t="s">
        <v>93</v>
      </c>
      <c r="Q2219" s="14" t="s">
        <v>94</v>
      </c>
      <c r="R2219" s="14" t="n">
        <v>0</v>
      </c>
      <c r="S2219" s="14" t="n">
        <v>0</v>
      </c>
      <c r="T2219" s="14" t="n">
        <v>0</v>
      </c>
      <c r="U2219" s="14" t="s">
        <v>85</v>
      </c>
      <c r="V2219" s="14" t="s">
        <v>85</v>
      </c>
      <c r="W2219" s="14" t="n">
        <v>0</v>
      </c>
      <c r="X2219" s="14" t="s">
        <v>86</v>
      </c>
      <c r="Y2219" s="14" t="n">
        <v>9</v>
      </c>
      <c r="Z2219" s="14"/>
      <c r="AA2219" s="14" t="n">
        <v>0</v>
      </c>
      <c r="AB2219" s="14" t="s">
        <v>87</v>
      </c>
      <c r="AC2219" s="14" t="n">
        <v>231</v>
      </c>
      <c r="AD2219" s="14" t="n">
        <v>0</v>
      </c>
      <c r="AE2219" s="14" t="n">
        <v>1</v>
      </c>
      <c r="AF2219" s="14" t="s">
        <v>88</v>
      </c>
      <c r="AG2219" s="15" t="n">
        <v>42567</v>
      </c>
      <c r="AH2219" s="14" t="str">
        <f aca="false">B2219&amp;"|"&amp;C2219&amp;"|"&amp;D2219&amp;"|"&amp;E2219&amp;"|"&amp;F2219&amp;"|"&amp;G2219&amp;"|"&amp;H2219&amp;"|"&amp;I2219&amp;"|"&amp;J2219&amp;"|"&amp;K2219&amp;"|"&amp;L2219&amp;"|"&amp;M2219&amp;"|"&amp;N2219&amp;"|"&amp;O2219&amp;"|"&amp;P2219&amp;"|"&amp;Q2219&amp;"|"&amp;R2219&amp;"|"&amp;S2219&amp;"|"&amp;T2219&amp;"|"&amp;U2219&amp;"|"&amp;V2219&amp;"|"&amp;W2219&amp;"|"&amp;X2219&amp;"|"&amp;Y2219&amp;"|"&amp;Z2219&amp;"|"&amp;AA2219&amp;"|"&amp;AB2219&amp;"|"&amp;AC2219&amp;"|"&amp;AD2219&amp;"|"&amp;AE2219&amp;"|"&amp;AF2219&amp;"|"&amp;AG2219</f>
        <v>City Hotel|0|4|2016|July|29|15|0|1|2|2|0|BB|PRT|Online TA|TA/TO|0|0|0|F|F|0|No Deposit|9||0|Transient|231|0|1|Check-Out|42567</v>
      </c>
      <c r="AI2219" s="14" t="str">
        <f aca="false">IF(COUNTIF($AH$4:$AH$2603,AH2219)&gt;1,"Duplicate","Unique")</f>
        <v>Unique</v>
      </c>
      <c r="AJ2219" s="14" t="str">
        <f aca="false">IF(COUNTBLANK(B2219:AG2219)&gt;0,"Missing ("&amp;COUNTBLANK(B2219:AG2219)&amp;")","Complete")</f>
        <v>Missing (1)</v>
      </c>
    </row>
    <row r="2220" customFormat="false" ht="15" hidden="false" customHeight="false" outlineLevel="0" collapsed="false">
      <c r="A2220" s="0" t="n">
        <v>2217</v>
      </c>
      <c r="B2220" s="0" t="s">
        <v>80</v>
      </c>
      <c r="C2220" s="0" t="n">
        <v>1</v>
      </c>
      <c r="D2220" s="0" t="n">
        <v>255</v>
      </c>
      <c r="E2220" s="0" t="n">
        <v>2017</v>
      </c>
      <c r="F2220" s="0" t="s">
        <v>106</v>
      </c>
      <c r="G2220" s="0" t="n">
        <v>17</v>
      </c>
      <c r="H2220" s="0" t="n">
        <v>29</v>
      </c>
      <c r="I2220" s="0" t="n">
        <v>1</v>
      </c>
      <c r="J2220" s="0" t="n">
        <v>1</v>
      </c>
      <c r="K2220" s="0" t="n">
        <v>2</v>
      </c>
      <c r="L2220" s="0" t="n">
        <v>0</v>
      </c>
      <c r="M2220" s="0" t="n">
        <v>0</v>
      </c>
      <c r="N2220" s="0" t="s">
        <v>82</v>
      </c>
      <c r="O2220" s="0" t="s">
        <v>115</v>
      </c>
      <c r="P2220" s="0" t="s">
        <v>93</v>
      </c>
      <c r="Q2220" s="0" t="s">
        <v>94</v>
      </c>
      <c r="R2220" s="0" t="n">
        <v>0</v>
      </c>
      <c r="S2220" s="0" t="n">
        <v>0</v>
      </c>
      <c r="T2220" s="0" t="n">
        <v>0</v>
      </c>
      <c r="U2220" s="0" t="s">
        <v>124</v>
      </c>
      <c r="V2220" s="0" t="s">
        <v>124</v>
      </c>
      <c r="W2220" s="0" t="n">
        <v>0</v>
      </c>
      <c r="X2220" s="0" t="s">
        <v>86</v>
      </c>
      <c r="Y2220" s="0" t="n">
        <v>240</v>
      </c>
      <c r="AA2220" s="0" t="n">
        <v>0</v>
      </c>
      <c r="AB2220" s="0" t="s">
        <v>87</v>
      </c>
      <c r="AC2220" s="0" t="n">
        <v>81</v>
      </c>
      <c r="AD2220" s="0" t="n">
        <v>0</v>
      </c>
      <c r="AE2220" s="0" t="n">
        <v>1</v>
      </c>
      <c r="AF2220" s="0" t="s">
        <v>96</v>
      </c>
      <c r="AG2220" s="13" t="n">
        <v>42842</v>
      </c>
      <c r="AH2220" s="0" t="str">
        <f aca="false">B2220&amp;"|"&amp;C2220&amp;"|"&amp;D2220&amp;"|"&amp;E2220&amp;"|"&amp;F2220&amp;"|"&amp;G2220&amp;"|"&amp;H2220&amp;"|"&amp;I2220&amp;"|"&amp;J2220&amp;"|"&amp;K2220&amp;"|"&amp;L2220&amp;"|"&amp;M2220&amp;"|"&amp;N2220&amp;"|"&amp;O2220&amp;"|"&amp;P2220&amp;"|"&amp;Q2220&amp;"|"&amp;R2220&amp;"|"&amp;S2220&amp;"|"&amp;T2220&amp;"|"&amp;U2220&amp;"|"&amp;V2220&amp;"|"&amp;W2220&amp;"|"&amp;X2220&amp;"|"&amp;Y2220&amp;"|"&amp;Z2220&amp;"|"&amp;AA2220&amp;"|"&amp;AB2220&amp;"|"&amp;AC2220&amp;"|"&amp;AD2220&amp;"|"&amp;AE2220&amp;"|"&amp;AF2220&amp;"|"&amp;AG2220</f>
        <v>Resort Hotel|1|255|2017|April|17|29|1|1|2|0|0|BB|ESP|Online TA|TA/TO|0|0|0|E|E|0|No Deposit|240||0|Transient|81|0|1|Canceled|42842</v>
      </c>
      <c r="AI2220" s="0" t="str">
        <f aca="false">IF(COUNTIF($AH$4:$AH$2603,AH2220)&gt;1,"Duplicate","Unique")</f>
        <v>Unique</v>
      </c>
      <c r="AJ2220" s="0" t="str">
        <f aca="false">IF(COUNTBLANK(B2220:AG2220)&gt;0,"Missing ("&amp;COUNTBLANK(B2220:AG2220)&amp;")","Complete")</f>
        <v>Missing (1)</v>
      </c>
    </row>
    <row r="2221" customFormat="false" ht="15" hidden="false" customHeight="false" outlineLevel="0" collapsed="false">
      <c r="A2221" s="14" t="n">
        <v>2218</v>
      </c>
      <c r="B2221" s="14" t="s">
        <v>80</v>
      </c>
      <c r="C2221" s="14" t="n">
        <v>0</v>
      </c>
      <c r="D2221" s="14" t="n">
        <v>247</v>
      </c>
      <c r="E2221" s="14" t="n">
        <v>2016</v>
      </c>
      <c r="F2221" s="14" t="s">
        <v>135</v>
      </c>
      <c r="G2221" s="14" t="n">
        <v>25</v>
      </c>
      <c r="H2221" s="14" t="n">
        <v>16</v>
      </c>
      <c r="I2221" s="14" t="n">
        <v>2</v>
      </c>
      <c r="J2221" s="14" t="n">
        <v>5</v>
      </c>
      <c r="K2221" s="14" t="n">
        <v>2</v>
      </c>
      <c r="L2221" s="14" t="n">
        <v>0</v>
      </c>
      <c r="M2221" s="14" t="n">
        <v>0</v>
      </c>
      <c r="N2221" s="14" t="s">
        <v>112</v>
      </c>
      <c r="O2221" s="14" t="s">
        <v>83</v>
      </c>
      <c r="P2221" s="14" t="s">
        <v>99</v>
      </c>
      <c r="Q2221" s="14" t="s">
        <v>94</v>
      </c>
      <c r="R2221" s="14" t="n">
        <v>0</v>
      </c>
      <c r="S2221" s="14" t="n">
        <v>0</v>
      </c>
      <c r="T2221" s="14" t="n">
        <v>0</v>
      </c>
      <c r="U2221" s="14" t="s">
        <v>124</v>
      </c>
      <c r="V2221" s="14" t="s">
        <v>124</v>
      </c>
      <c r="W2221" s="14" t="n">
        <v>0</v>
      </c>
      <c r="X2221" s="14" t="s">
        <v>86</v>
      </c>
      <c r="Y2221" s="14" t="n">
        <v>143</v>
      </c>
      <c r="Z2221" s="14"/>
      <c r="AA2221" s="14" t="n">
        <v>0</v>
      </c>
      <c r="AB2221" s="14" t="s">
        <v>87</v>
      </c>
      <c r="AC2221" s="14" t="n">
        <v>98.6</v>
      </c>
      <c r="AD2221" s="14" t="n">
        <v>0</v>
      </c>
      <c r="AE2221" s="14" t="n">
        <v>0</v>
      </c>
      <c r="AF2221" s="14" t="s">
        <v>88</v>
      </c>
      <c r="AG2221" s="15" t="n">
        <v>42544</v>
      </c>
      <c r="AH2221" s="14" t="str">
        <f aca="false">B2221&amp;"|"&amp;C2221&amp;"|"&amp;D2221&amp;"|"&amp;E2221&amp;"|"&amp;F2221&amp;"|"&amp;G2221&amp;"|"&amp;H2221&amp;"|"&amp;I2221&amp;"|"&amp;J2221&amp;"|"&amp;K2221&amp;"|"&amp;L2221&amp;"|"&amp;M2221&amp;"|"&amp;N2221&amp;"|"&amp;O2221&amp;"|"&amp;P2221&amp;"|"&amp;Q2221&amp;"|"&amp;R2221&amp;"|"&amp;S2221&amp;"|"&amp;T2221&amp;"|"&amp;U2221&amp;"|"&amp;V2221&amp;"|"&amp;W2221&amp;"|"&amp;X2221&amp;"|"&amp;Y2221&amp;"|"&amp;Z2221&amp;"|"&amp;AA2221&amp;"|"&amp;AB2221&amp;"|"&amp;AC2221&amp;"|"&amp;AD2221&amp;"|"&amp;AE2221&amp;"|"&amp;AF2221&amp;"|"&amp;AG2221</f>
        <v>Resort Hotel|0|247|2016|June|25|16|2|5|2|0|0|HB|GBR|Offline TA/TO|TA/TO|0|0|0|E|E|0|No Deposit|143||0|Transient|98.6|0|0|Check-Out|42544</v>
      </c>
      <c r="AI2221" s="14" t="str">
        <f aca="false">IF(COUNTIF($AH$4:$AH$2603,AH2221)&gt;1,"Duplicate","Unique")</f>
        <v>Unique</v>
      </c>
      <c r="AJ2221" s="14" t="str">
        <f aca="false">IF(COUNTBLANK(B2221:AG2221)&gt;0,"Missing ("&amp;COUNTBLANK(B2221:AG2221)&amp;")","Complete")</f>
        <v>Missing (1)</v>
      </c>
    </row>
    <row r="2222" customFormat="false" ht="15" hidden="false" customHeight="false" outlineLevel="0" collapsed="false">
      <c r="A2222" s="0" t="n">
        <v>2219</v>
      </c>
      <c r="B2222" s="0" t="s">
        <v>80</v>
      </c>
      <c r="C2222" s="0" t="n">
        <v>0</v>
      </c>
      <c r="D2222" s="0" t="n">
        <v>3</v>
      </c>
      <c r="E2222" s="0" t="n">
        <v>2016</v>
      </c>
      <c r="F2222" s="0" t="s">
        <v>135</v>
      </c>
      <c r="G2222" s="0" t="n">
        <v>26</v>
      </c>
      <c r="H2222" s="0" t="n">
        <v>20</v>
      </c>
      <c r="I2222" s="0" t="n">
        <v>1</v>
      </c>
      <c r="J2222" s="0" t="n">
        <v>0</v>
      </c>
      <c r="K2222" s="0" t="n">
        <v>1</v>
      </c>
      <c r="L2222" s="0" t="n">
        <v>0</v>
      </c>
      <c r="M2222" s="0" t="n">
        <v>0</v>
      </c>
      <c r="N2222" s="0" t="s">
        <v>82</v>
      </c>
      <c r="O2222" s="0" t="s">
        <v>92</v>
      </c>
      <c r="P2222" s="0" t="s">
        <v>128</v>
      </c>
      <c r="Q2222" s="0" t="s">
        <v>128</v>
      </c>
      <c r="R2222" s="0" t="n">
        <v>1</v>
      </c>
      <c r="S2222" s="0" t="n">
        <v>0</v>
      </c>
      <c r="T2222" s="0" t="n">
        <v>1</v>
      </c>
      <c r="U2222" s="0" t="s">
        <v>95</v>
      </c>
      <c r="V2222" s="0" t="s">
        <v>95</v>
      </c>
      <c r="W2222" s="0" t="n">
        <v>0</v>
      </c>
      <c r="X2222" s="0" t="s">
        <v>86</v>
      </c>
      <c r="Z2222" s="0" t="n">
        <v>331</v>
      </c>
      <c r="AA2222" s="0" t="n">
        <v>0</v>
      </c>
      <c r="AB2222" s="0" t="s">
        <v>87</v>
      </c>
      <c r="AC2222" s="0" t="n">
        <v>79</v>
      </c>
      <c r="AD2222" s="0" t="n">
        <v>0</v>
      </c>
      <c r="AE2222" s="0" t="n">
        <v>0</v>
      </c>
      <c r="AF2222" s="0" t="s">
        <v>88</v>
      </c>
      <c r="AG2222" s="13" t="n">
        <v>42542</v>
      </c>
      <c r="AH2222" s="0" t="str">
        <f aca="false">B2222&amp;"|"&amp;C2222&amp;"|"&amp;D2222&amp;"|"&amp;E2222&amp;"|"&amp;F2222&amp;"|"&amp;G2222&amp;"|"&amp;H2222&amp;"|"&amp;I2222&amp;"|"&amp;J2222&amp;"|"&amp;K2222&amp;"|"&amp;L2222&amp;"|"&amp;M2222&amp;"|"&amp;N2222&amp;"|"&amp;O2222&amp;"|"&amp;P2222&amp;"|"&amp;Q2222&amp;"|"&amp;R2222&amp;"|"&amp;S2222&amp;"|"&amp;T2222&amp;"|"&amp;U2222&amp;"|"&amp;V2222&amp;"|"&amp;W2222&amp;"|"&amp;X2222&amp;"|"&amp;Y2222&amp;"|"&amp;Z2222&amp;"|"&amp;AA2222&amp;"|"&amp;AB2222&amp;"|"&amp;AC2222&amp;"|"&amp;AD2222&amp;"|"&amp;AE2222&amp;"|"&amp;AF2222&amp;"|"&amp;AG2222</f>
        <v>Resort Hotel|0|3|2016|June|26|20|1|0|1|0|0|BB|PRT|Corporate|Corporate|1|0|1|A|A|0|No Deposit||331|0|Transient|79|0|0|Check-Out|42542</v>
      </c>
      <c r="AI2222" s="0" t="str">
        <f aca="false">IF(COUNTIF($AH$4:$AH$2603,AH2222)&gt;1,"Duplicate","Unique")</f>
        <v>Unique</v>
      </c>
      <c r="AJ2222" s="0" t="str">
        <f aca="false">IF(COUNTBLANK(B2222:AG2222)&gt;0,"Missing ("&amp;COUNTBLANK(B2222:AG2222)&amp;")","Complete")</f>
        <v>Missing (1)</v>
      </c>
    </row>
    <row r="2223" customFormat="false" ht="15" hidden="false" customHeight="false" outlineLevel="0" collapsed="false">
      <c r="A2223" s="14" t="n">
        <v>2220</v>
      </c>
      <c r="B2223" s="14" t="s">
        <v>90</v>
      </c>
      <c r="C2223" s="14" t="n">
        <v>1</v>
      </c>
      <c r="D2223" s="14" t="n">
        <v>137</v>
      </c>
      <c r="E2223" s="14" t="n">
        <v>2016</v>
      </c>
      <c r="F2223" s="14" t="s">
        <v>126</v>
      </c>
      <c r="G2223" s="14" t="n">
        <v>5</v>
      </c>
      <c r="H2223" s="14" t="n">
        <v>27</v>
      </c>
      <c r="I2223" s="14" t="n">
        <v>0</v>
      </c>
      <c r="J2223" s="14" t="n">
        <v>2</v>
      </c>
      <c r="K2223" s="14" t="n">
        <v>1</v>
      </c>
      <c r="L2223" s="14" t="n">
        <v>0</v>
      </c>
      <c r="M2223" s="14" t="n">
        <v>0</v>
      </c>
      <c r="N2223" s="14" t="s">
        <v>82</v>
      </c>
      <c r="O2223" s="14" t="s">
        <v>92</v>
      </c>
      <c r="P2223" s="14" t="s">
        <v>116</v>
      </c>
      <c r="Q2223" s="14" t="s">
        <v>94</v>
      </c>
      <c r="R2223" s="14" t="n">
        <v>0</v>
      </c>
      <c r="S2223" s="14" t="n">
        <v>1</v>
      </c>
      <c r="T2223" s="14" t="n">
        <v>0</v>
      </c>
      <c r="U2223" s="14" t="s">
        <v>95</v>
      </c>
      <c r="V2223" s="14" t="s">
        <v>95</v>
      </c>
      <c r="W2223" s="14" t="n">
        <v>0</v>
      </c>
      <c r="X2223" s="14" t="s">
        <v>120</v>
      </c>
      <c r="Y2223" s="14" t="n">
        <v>29</v>
      </c>
      <c r="Z2223" s="14"/>
      <c r="AA2223" s="14" t="n">
        <v>45</v>
      </c>
      <c r="AB2223" s="14" t="s">
        <v>87</v>
      </c>
      <c r="AC2223" s="14" t="n">
        <v>70</v>
      </c>
      <c r="AD2223" s="14" t="n">
        <v>0</v>
      </c>
      <c r="AE2223" s="14" t="n">
        <v>0</v>
      </c>
      <c r="AF2223" s="14" t="s">
        <v>96</v>
      </c>
      <c r="AG2223" s="15" t="n">
        <v>42304</v>
      </c>
      <c r="AH2223" s="14" t="str">
        <f aca="false">B2223&amp;"|"&amp;C2223&amp;"|"&amp;D2223&amp;"|"&amp;E2223&amp;"|"&amp;F2223&amp;"|"&amp;G2223&amp;"|"&amp;H2223&amp;"|"&amp;I2223&amp;"|"&amp;J2223&amp;"|"&amp;K2223&amp;"|"&amp;L2223&amp;"|"&amp;M2223&amp;"|"&amp;N2223&amp;"|"&amp;O2223&amp;"|"&amp;P2223&amp;"|"&amp;Q2223&amp;"|"&amp;R2223&amp;"|"&amp;S2223&amp;"|"&amp;T2223&amp;"|"&amp;U2223&amp;"|"&amp;V2223&amp;"|"&amp;W2223&amp;"|"&amp;X2223&amp;"|"&amp;Y2223&amp;"|"&amp;Z2223&amp;"|"&amp;AA2223&amp;"|"&amp;AB2223&amp;"|"&amp;AC2223&amp;"|"&amp;AD2223&amp;"|"&amp;AE2223&amp;"|"&amp;AF2223&amp;"|"&amp;AG2223</f>
        <v>City Hotel|1|137|2016|January|5|27|0|2|1|0|0|BB|PRT|Groups|TA/TO|0|1|0|A|A|0|Non Refund|29||45|Transient|70|0|0|Canceled|42304</v>
      </c>
      <c r="AI2223" s="14" t="str">
        <f aca="false">IF(COUNTIF($AH$4:$AH$2603,AH2223)&gt;1,"Duplicate","Unique")</f>
        <v>Duplicate</v>
      </c>
      <c r="AJ2223" s="14" t="str">
        <f aca="false">IF(COUNTBLANK(B2223:AG2223)&gt;0,"Missing ("&amp;COUNTBLANK(B2223:AG2223)&amp;")","Complete")</f>
        <v>Missing (1)</v>
      </c>
    </row>
    <row r="2224" customFormat="false" ht="15" hidden="false" customHeight="false" outlineLevel="0" collapsed="false">
      <c r="A2224" s="0" t="n">
        <v>2221</v>
      </c>
      <c r="B2224" s="0" t="s">
        <v>90</v>
      </c>
      <c r="C2224" s="0" t="n">
        <v>1</v>
      </c>
      <c r="D2224" s="0" t="n">
        <v>22</v>
      </c>
      <c r="E2224" s="0" t="n">
        <v>2016</v>
      </c>
      <c r="F2224" s="0" t="s">
        <v>135</v>
      </c>
      <c r="G2224" s="0" t="n">
        <v>25</v>
      </c>
      <c r="H2224" s="0" t="n">
        <v>16</v>
      </c>
      <c r="I2224" s="0" t="n">
        <v>0</v>
      </c>
      <c r="J2224" s="0" t="n">
        <v>3</v>
      </c>
      <c r="K2224" s="0" t="n">
        <v>2</v>
      </c>
      <c r="L2224" s="0" t="n">
        <v>2</v>
      </c>
      <c r="M2224" s="0" t="n">
        <v>0</v>
      </c>
      <c r="N2224" s="0" t="s">
        <v>82</v>
      </c>
      <c r="O2224" s="0" t="s">
        <v>155</v>
      </c>
      <c r="P2224" s="0" t="s">
        <v>93</v>
      </c>
      <c r="Q2224" s="0" t="s">
        <v>94</v>
      </c>
      <c r="R2224" s="0" t="n">
        <v>0</v>
      </c>
      <c r="S2224" s="0" t="n">
        <v>0</v>
      </c>
      <c r="T2224" s="0" t="n">
        <v>0</v>
      </c>
      <c r="U2224" s="0" t="s">
        <v>85</v>
      </c>
      <c r="V2224" s="0" t="s">
        <v>85</v>
      </c>
      <c r="W2224" s="0" t="n">
        <v>0</v>
      </c>
      <c r="X2224" s="0" t="s">
        <v>86</v>
      </c>
      <c r="Y2224" s="0" t="n">
        <v>9</v>
      </c>
      <c r="AA2224" s="0" t="n">
        <v>0</v>
      </c>
      <c r="AB2224" s="0" t="s">
        <v>87</v>
      </c>
      <c r="AC2224" s="0" t="n">
        <v>221</v>
      </c>
      <c r="AD2224" s="0" t="n">
        <v>0</v>
      </c>
      <c r="AE2224" s="0" t="n">
        <v>0</v>
      </c>
      <c r="AF2224" s="0" t="s">
        <v>96</v>
      </c>
      <c r="AG2224" s="13" t="n">
        <v>42516</v>
      </c>
      <c r="AH2224" s="0" t="str">
        <f aca="false">B2224&amp;"|"&amp;C2224&amp;"|"&amp;D2224&amp;"|"&amp;E2224&amp;"|"&amp;F2224&amp;"|"&amp;G2224&amp;"|"&amp;H2224&amp;"|"&amp;I2224&amp;"|"&amp;J2224&amp;"|"&amp;K2224&amp;"|"&amp;L2224&amp;"|"&amp;M2224&amp;"|"&amp;N2224&amp;"|"&amp;O2224&amp;"|"&amp;P2224&amp;"|"&amp;Q2224&amp;"|"&amp;R2224&amp;"|"&amp;S2224&amp;"|"&amp;T2224&amp;"|"&amp;U2224&amp;"|"&amp;V2224&amp;"|"&amp;W2224&amp;"|"&amp;X2224&amp;"|"&amp;Y2224&amp;"|"&amp;Z2224&amp;"|"&amp;AA2224&amp;"|"&amp;AB2224&amp;"|"&amp;AC2224&amp;"|"&amp;AD2224&amp;"|"&amp;AE2224&amp;"|"&amp;AF2224&amp;"|"&amp;AG2224</f>
        <v>City Hotel|1|22|2016|June|25|16|0|3|2|2|0|BB|CHE|Online TA|TA/TO|0|0|0|F|F|0|No Deposit|9||0|Transient|221|0|0|Canceled|42516</v>
      </c>
      <c r="AI2224" s="0" t="str">
        <f aca="false">IF(COUNTIF($AH$4:$AH$2603,AH2224)&gt;1,"Duplicate","Unique")</f>
        <v>Unique</v>
      </c>
      <c r="AJ2224" s="0" t="str">
        <f aca="false">IF(COUNTBLANK(B2224:AG2224)&gt;0,"Missing ("&amp;COUNTBLANK(B2224:AG2224)&amp;")","Complete")</f>
        <v>Missing (1)</v>
      </c>
    </row>
    <row r="2225" customFormat="false" ht="15" hidden="false" customHeight="false" outlineLevel="0" collapsed="false">
      <c r="A2225" s="14" t="n">
        <v>2222</v>
      </c>
      <c r="B2225" s="14" t="s">
        <v>80</v>
      </c>
      <c r="C2225" s="14" t="n">
        <v>0</v>
      </c>
      <c r="D2225" s="14" t="n">
        <v>6</v>
      </c>
      <c r="E2225" s="14" t="n">
        <v>2016</v>
      </c>
      <c r="F2225" s="14" t="s">
        <v>121</v>
      </c>
      <c r="G2225" s="14" t="n">
        <v>22</v>
      </c>
      <c r="H2225" s="14" t="n">
        <v>23</v>
      </c>
      <c r="I2225" s="14" t="n">
        <v>1</v>
      </c>
      <c r="J2225" s="14" t="n">
        <v>0</v>
      </c>
      <c r="K2225" s="14" t="n">
        <v>1</v>
      </c>
      <c r="L2225" s="14" t="n">
        <v>0</v>
      </c>
      <c r="M2225" s="14" t="n">
        <v>0</v>
      </c>
      <c r="N2225" s="14" t="s">
        <v>82</v>
      </c>
      <c r="O2225" s="14" t="s">
        <v>92</v>
      </c>
      <c r="P2225" s="14" t="s">
        <v>128</v>
      </c>
      <c r="Q2225" s="14" t="s">
        <v>128</v>
      </c>
      <c r="R2225" s="14" t="n">
        <v>0</v>
      </c>
      <c r="S2225" s="14" t="n">
        <v>0</v>
      </c>
      <c r="T2225" s="14" t="n">
        <v>0</v>
      </c>
      <c r="U2225" s="14" t="s">
        <v>95</v>
      </c>
      <c r="V2225" s="14" t="s">
        <v>95</v>
      </c>
      <c r="W2225" s="14" t="n">
        <v>0</v>
      </c>
      <c r="X2225" s="14" t="s">
        <v>86</v>
      </c>
      <c r="Y2225" s="14"/>
      <c r="Z2225" s="14" t="n">
        <v>83</v>
      </c>
      <c r="AA2225" s="14" t="n">
        <v>0</v>
      </c>
      <c r="AB2225" s="14" t="s">
        <v>87</v>
      </c>
      <c r="AC2225" s="14" t="n">
        <v>42</v>
      </c>
      <c r="AD2225" s="14" t="n">
        <v>0</v>
      </c>
      <c r="AE2225" s="14" t="n">
        <v>0</v>
      </c>
      <c r="AF2225" s="14" t="s">
        <v>88</v>
      </c>
      <c r="AG2225" s="15" t="n">
        <v>42514</v>
      </c>
      <c r="AH2225" s="14" t="str">
        <f aca="false">B2225&amp;"|"&amp;C2225&amp;"|"&amp;D2225&amp;"|"&amp;E2225&amp;"|"&amp;F2225&amp;"|"&amp;G2225&amp;"|"&amp;H2225&amp;"|"&amp;I2225&amp;"|"&amp;J2225&amp;"|"&amp;K2225&amp;"|"&amp;L2225&amp;"|"&amp;M2225&amp;"|"&amp;N2225&amp;"|"&amp;O2225&amp;"|"&amp;P2225&amp;"|"&amp;Q2225&amp;"|"&amp;R2225&amp;"|"&amp;S2225&amp;"|"&amp;T2225&amp;"|"&amp;U2225&amp;"|"&amp;V2225&amp;"|"&amp;W2225&amp;"|"&amp;X2225&amp;"|"&amp;Y2225&amp;"|"&amp;Z2225&amp;"|"&amp;AA2225&amp;"|"&amp;AB2225&amp;"|"&amp;AC2225&amp;"|"&amp;AD2225&amp;"|"&amp;AE2225&amp;"|"&amp;AF2225&amp;"|"&amp;AG2225</f>
        <v>Resort Hotel|0|6|2016|May|22|23|1|0|1|0|0|BB|PRT|Corporate|Corporate|0|0|0|A|A|0|No Deposit||83|0|Transient|42|0|0|Check-Out|42514</v>
      </c>
      <c r="AI2225" s="14" t="str">
        <f aca="false">IF(COUNTIF($AH$4:$AH$2603,AH2225)&gt;1,"Duplicate","Unique")</f>
        <v>Unique</v>
      </c>
      <c r="AJ2225" s="14" t="str">
        <f aca="false">IF(COUNTBLANK(B2225:AG2225)&gt;0,"Missing ("&amp;COUNTBLANK(B2225:AG2225)&amp;")","Complete")</f>
        <v>Missing (1)</v>
      </c>
    </row>
    <row r="2226" customFormat="false" ht="15" hidden="false" customHeight="false" outlineLevel="0" collapsed="false">
      <c r="A2226" s="0" t="n">
        <v>2223</v>
      </c>
      <c r="B2226" s="0" t="s">
        <v>80</v>
      </c>
      <c r="C2226" s="0" t="n">
        <v>0</v>
      </c>
      <c r="D2226" s="0" t="n">
        <v>0</v>
      </c>
      <c r="E2226" s="0" t="n">
        <v>2017</v>
      </c>
      <c r="F2226" s="0" t="s">
        <v>118</v>
      </c>
      <c r="G2226" s="0" t="n">
        <v>7</v>
      </c>
      <c r="H2226" s="0" t="n">
        <v>13</v>
      </c>
      <c r="I2226" s="0" t="n">
        <v>1</v>
      </c>
      <c r="J2226" s="0" t="n">
        <v>2</v>
      </c>
      <c r="K2226" s="0" t="n">
        <v>1</v>
      </c>
      <c r="L2226" s="0" t="n">
        <v>0</v>
      </c>
      <c r="M2226" s="0" t="n">
        <v>0</v>
      </c>
      <c r="N2226" s="0" t="s">
        <v>82</v>
      </c>
      <c r="O2226" s="0" t="s">
        <v>92</v>
      </c>
      <c r="P2226" s="0" t="s">
        <v>128</v>
      </c>
      <c r="Q2226" s="0" t="s">
        <v>128</v>
      </c>
      <c r="R2226" s="0" t="n">
        <v>0</v>
      </c>
      <c r="S2226" s="0" t="n">
        <v>2</v>
      </c>
      <c r="T2226" s="0" t="n">
        <v>8</v>
      </c>
      <c r="U2226" s="0" t="s">
        <v>95</v>
      </c>
      <c r="V2226" s="0" t="s">
        <v>124</v>
      </c>
      <c r="W2226" s="0" t="n">
        <v>1</v>
      </c>
      <c r="X2226" s="0" t="s">
        <v>86</v>
      </c>
      <c r="Z2226" s="0" t="n">
        <v>135</v>
      </c>
      <c r="AA2226" s="0" t="n">
        <v>0</v>
      </c>
      <c r="AB2226" s="0" t="s">
        <v>87</v>
      </c>
      <c r="AC2226" s="0" t="n">
        <v>35</v>
      </c>
      <c r="AD2226" s="0" t="n">
        <v>1</v>
      </c>
      <c r="AE2226" s="0" t="n">
        <v>2</v>
      </c>
      <c r="AF2226" s="0" t="s">
        <v>88</v>
      </c>
      <c r="AG2226" s="13" t="n">
        <v>42782</v>
      </c>
      <c r="AH2226" s="0" t="str">
        <f aca="false">B2226&amp;"|"&amp;C2226&amp;"|"&amp;D2226&amp;"|"&amp;E2226&amp;"|"&amp;F2226&amp;"|"&amp;G2226&amp;"|"&amp;H2226&amp;"|"&amp;I2226&amp;"|"&amp;J2226&amp;"|"&amp;K2226&amp;"|"&amp;L2226&amp;"|"&amp;M2226&amp;"|"&amp;N2226&amp;"|"&amp;O2226&amp;"|"&amp;P2226&amp;"|"&amp;Q2226&amp;"|"&amp;R2226&amp;"|"&amp;S2226&amp;"|"&amp;T2226&amp;"|"&amp;U2226&amp;"|"&amp;V2226&amp;"|"&amp;W2226&amp;"|"&amp;X2226&amp;"|"&amp;Y2226&amp;"|"&amp;Z2226&amp;"|"&amp;AA2226&amp;"|"&amp;AB2226&amp;"|"&amp;AC2226&amp;"|"&amp;AD2226&amp;"|"&amp;AE2226&amp;"|"&amp;AF2226&amp;"|"&amp;AG2226</f>
        <v>Resort Hotel|0|0|2017|February|7|13|1|2|1|0|0|BB|PRT|Corporate|Corporate|0|2|8|A|E|1|No Deposit||135|0|Transient|35|1|2|Check-Out|42782</v>
      </c>
      <c r="AI2226" s="0" t="str">
        <f aca="false">IF(COUNTIF($AH$4:$AH$2603,AH2226)&gt;1,"Duplicate","Unique")</f>
        <v>Unique</v>
      </c>
      <c r="AJ2226" s="0" t="str">
        <f aca="false">IF(COUNTBLANK(B2226:AG2226)&gt;0,"Missing ("&amp;COUNTBLANK(B2226:AG2226)&amp;")","Complete")</f>
        <v>Missing (1)</v>
      </c>
    </row>
    <row r="2227" customFormat="false" ht="15" hidden="false" customHeight="false" outlineLevel="0" collapsed="false">
      <c r="A2227" s="14" t="n">
        <v>2224</v>
      </c>
      <c r="B2227" s="14" t="s">
        <v>90</v>
      </c>
      <c r="C2227" s="14" t="n">
        <v>0</v>
      </c>
      <c r="D2227" s="14" t="n">
        <v>24</v>
      </c>
      <c r="E2227" s="14" t="n">
        <v>2016</v>
      </c>
      <c r="F2227" s="14" t="s">
        <v>126</v>
      </c>
      <c r="G2227" s="14" t="n">
        <v>2</v>
      </c>
      <c r="H2227" s="14" t="n">
        <v>6</v>
      </c>
      <c r="I2227" s="14" t="n">
        <v>0</v>
      </c>
      <c r="J2227" s="14" t="n">
        <v>2</v>
      </c>
      <c r="K2227" s="14" t="n">
        <v>2</v>
      </c>
      <c r="L2227" s="14" t="n">
        <v>0</v>
      </c>
      <c r="M2227" s="14" t="n">
        <v>0</v>
      </c>
      <c r="N2227" s="14" t="s">
        <v>82</v>
      </c>
      <c r="O2227" s="14" t="s">
        <v>98</v>
      </c>
      <c r="P2227" s="14" t="s">
        <v>93</v>
      </c>
      <c r="Q2227" s="14" t="s">
        <v>94</v>
      </c>
      <c r="R2227" s="14" t="n">
        <v>0</v>
      </c>
      <c r="S2227" s="14" t="n">
        <v>0</v>
      </c>
      <c r="T2227" s="14" t="n">
        <v>0</v>
      </c>
      <c r="U2227" s="14" t="s">
        <v>95</v>
      </c>
      <c r="V2227" s="14" t="s">
        <v>95</v>
      </c>
      <c r="W2227" s="14" t="n">
        <v>0</v>
      </c>
      <c r="X2227" s="14" t="s">
        <v>86</v>
      </c>
      <c r="Y2227" s="14" t="n">
        <v>9</v>
      </c>
      <c r="Z2227" s="14"/>
      <c r="AA2227" s="14" t="n">
        <v>0</v>
      </c>
      <c r="AB2227" s="14" t="s">
        <v>101</v>
      </c>
      <c r="AC2227" s="14" t="n">
        <v>115.5</v>
      </c>
      <c r="AD2227" s="14" t="n">
        <v>1</v>
      </c>
      <c r="AE2227" s="14" t="n">
        <v>1</v>
      </c>
      <c r="AF2227" s="14" t="s">
        <v>88</v>
      </c>
      <c r="AG2227" s="15" t="n">
        <v>42377</v>
      </c>
      <c r="AH2227" s="14" t="str">
        <f aca="false">B2227&amp;"|"&amp;C2227&amp;"|"&amp;D2227&amp;"|"&amp;E2227&amp;"|"&amp;F2227&amp;"|"&amp;G2227&amp;"|"&amp;H2227&amp;"|"&amp;I2227&amp;"|"&amp;J2227&amp;"|"&amp;K2227&amp;"|"&amp;L2227&amp;"|"&amp;M2227&amp;"|"&amp;N2227&amp;"|"&amp;O2227&amp;"|"&amp;P2227&amp;"|"&amp;Q2227&amp;"|"&amp;R2227&amp;"|"&amp;S2227&amp;"|"&amp;T2227&amp;"|"&amp;U2227&amp;"|"&amp;V2227&amp;"|"&amp;W2227&amp;"|"&amp;X2227&amp;"|"&amp;Y2227&amp;"|"&amp;Z2227&amp;"|"&amp;AA2227&amp;"|"&amp;AB2227&amp;"|"&amp;AC2227&amp;"|"&amp;AD2227&amp;"|"&amp;AE2227&amp;"|"&amp;AF2227&amp;"|"&amp;AG2227</f>
        <v>City Hotel|0|24|2016|January|2|6|0|2|2|0|0|BB|BRA|Online TA|TA/TO|0|0|0|A|A|0|No Deposit|9||0|Transient-Party|115.5|1|1|Check-Out|42377</v>
      </c>
      <c r="AI2227" s="14" t="str">
        <f aca="false">IF(COUNTIF($AH$4:$AH$2603,AH2227)&gt;1,"Duplicate","Unique")</f>
        <v>Unique</v>
      </c>
      <c r="AJ2227" s="14" t="str">
        <f aca="false">IF(COUNTBLANK(B2227:AG2227)&gt;0,"Missing ("&amp;COUNTBLANK(B2227:AG2227)&amp;")","Complete")</f>
        <v>Missing (1)</v>
      </c>
    </row>
    <row r="2228" customFormat="false" ht="15" hidden="false" customHeight="false" outlineLevel="0" collapsed="false">
      <c r="A2228" s="0" t="n">
        <v>2225</v>
      </c>
      <c r="B2228" s="0" t="s">
        <v>90</v>
      </c>
      <c r="C2228" s="0" t="n">
        <v>0</v>
      </c>
      <c r="D2228" s="0" t="n">
        <v>162</v>
      </c>
      <c r="E2228" s="0" t="n">
        <v>2015</v>
      </c>
      <c r="F2228" s="0" t="s">
        <v>114</v>
      </c>
      <c r="G2228" s="0" t="n">
        <v>38</v>
      </c>
      <c r="H2228" s="0" t="n">
        <v>17</v>
      </c>
      <c r="I2228" s="0" t="n">
        <v>0</v>
      </c>
      <c r="J2228" s="0" t="n">
        <v>3</v>
      </c>
      <c r="K2228" s="0" t="n">
        <v>1</v>
      </c>
      <c r="L2228" s="0" t="n">
        <v>0</v>
      </c>
      <c r="M2228" s="0" t="n">
        <v>0</v>
      </c>
      <c r="N2228" s="0" t="s">
        <v>82</v>
      </c>
      <c r="O2228" s="0" t="s">
        <v>92</v>
      </c>
      <c r="P2228" s="0" t="s">
        <v>99</v>
      </c>
      <c r="Q2228" s="0" t="s">
        <v>94</v>
      </c>
      <c r="R2228" s="0" t="n">
        <v>0</v>
      </c>
      <c r="S2228" s="0" t="n">
        <v>0</v>
      </c>
      <c r="T2228" s="0" t="n">
        <v>0</v>
      </c>
      <c r="U2228" s="0" t="s">
        <v>95</v>
      </c>
      <c r="V2228" s="0" t="s">
        <v>95</v>
      </c>
      <c r="W2228" s="0" t="n">
        <v>1</v>
      </c>
      <c r="X2228" s="0" t="s">
        <v>86</v>
      </c>
      <c r="Y2228" s="0" t="n">
        <v>3</v>
      </c>
      <c r="AA2228" s="0" t="n">
        <v>0</v>
      </c>
      <c r="AB2228" s="0" t="s">
        <v>101</v>
      </c>
      <c r="AC2228" s="0" t="n">
        <v>60</v>
      </c>
      <c r="AD2228" s="0" t="n">
        <v>0</v>
      </c>
      <c r="AE2228" s="0" t="n">
        <v>0</v>
      </c>
      <c r="AF2228" s="0" t="s">
        <v>88</v>
      </c>
      <c r="AG2228" s="13" t="n">
        <v>42267</v>
      </c>
      <c r="AH2228" s="0" t="str">
        <f aca="false">B2228&amp;"|"&amp;C2228&amp;"|"&amp;D2228&amp;"|"&amp;E2228&amp;"|"&amp;F2228&amp;"|"&amp;G2228&amp;"|"&amp;H2228&amp;"|"&amp;I2228&amp;"|"&amp;J2228&amp;"|"&amp;K2228&amp;"|"&amp;L2228&amp;"|"&amp;M2228&amp;"|"&amp;N2228&amp;"|"&amp;O2228&amp;"|"&amp;P2228&amp;"|"&amp;Q2228&amp;"|"&amp;R2228&amp;"|"&amp;S2228&amp;"|"&amp;T2228&amp;"|"&amp;U2228&amp;"|"&amp;V2228&amp;"|"&amp;W2228&amp;"|"&amp;X2228&amp;"|"&amp;Y2228&amp;"|"&amp;Z2228&amp;"|"&amp;AA2228&amp;"|"&amp;AB2228&amp;"|"&amp;AC2228&amp;"|"&amp;AD2228&amp;"|"&amp;AE2228&amp;"|"&amp;AF2228&amp;"|"&amp;AG2228</f>
        <v>City Hotel|0|162|2015|September|38|17|0|3|1|0|0|BB|PRT|Offline TA/TO|TA/TO|0|0|0|A|A|1|No Deposit|3||0|Transient-Party|60|0|0|Check-Out|42267</v>
      </c>
      <c r="AI2228" s="0" t="str">
        <f aca="false">IF(COUNTIF($AH$4:$AH$2603,AH2228)&gt;1,"Duplicate","Unique")</f>
        <v>Unique</v>
      </c>
      <c r="AJ2228" s="0" t="str">
        <f aca="false">IF(COUNTBLANK(B2228:AG2228)&gt;0,"Missing ("&amp;COUNTBLANK(B2228:AG2228)&amp;")","Complete")</f>
        <v>Missing (1)</v>
      </c>
    </row>
    <row r="2229" customFormat="false" ht="15" hidden="false" customHeight="false" outlineLevel="0" collapsed="false">
      <c r="A2229" s="14" t="n">
        <v>2226</v>
      </c>
      <c r="B2229" s="14" t="s">
        <v>90</v>
      </c>
      <c r="C2229" s="14" t="n">
        <v>0</v>
      </c>
      <c r="D2229" s="14" t="n">
        <v>4</v>
      </c>
      <c r="E2229" s="14" t="n">
        <v>2017</v>
      </c>
      <c r="F2229" s="14" t="s">
        <v>106</v>
      </c>
      <c r="G2229" s="14" t="n">
        <v>14</v>
      </c>
      <c r="H2229" s="14" t="n">
        <v>4</v>
      </c>
      <c r="I2229" s="14" t="n">
        <v>0</v>
      </c>
      <c r="J2229" s="14" t="n">
        <v>1</v>
      </c>
      <c r="K2229" s="14" t="n">
        <v>2</v>
      </c>
      <c r="L2229" s="14" t="n">
        <v>0</v>
      </c>
      <c r="M2229" s="14" t="n">
        <v>0</v>
      </c>
      <c r="N2229" s="14" t="s">
        <v>82</v>
      </c>
      <c r="O2229" s="14" t="s">
        <v>115</v>
      </c>
      <c r="P2229" s="14" t="s">
        <v>99</v>
      </c>
      <c r="Q2229" s="14" t="s">
        <v>94</v>
      </c>
      <c r="R2229" s="14" t="n">
        <v>0</v>
      </c>
      <c r="S2229" s="14" t="n">
        <v>0</v>
      </c>
      <c r="T2229" s="14" t="n">
        <v>0</v>
      </c>
      <c r="U2229" s="14" t="s">
        <v>95</v>
      </c>
      <c r="V2229" s="14" t="s">
        <v>95</v>
      </c>
      <c r="W2229" s="14" t="n">
        <v>0</v>
      </c>
      <c r="X2229" s="14" t="s">
        <v>86</v>
      </c>
      <c r="Y2229" s="14" t="n">
        <v>85</v>
      </c>
      <c r="Z2229" s="14"/>
      <c r="AA2229" s="14" t="n">
        <v>0</v>
      </c>
      <c r="AB2229" s="14" t="s">
        <v>87</v>
      </c>
      <c r="AC2229" s="14" t="n">
        <v>108</v>
      </c>
      <c r="AD2229" s="14" t="n">
        <v>1</v>
      </c>
      <c r="AE2229" s="14" t="n">
        <v>1</v>
      </c>
      <c r="AF2229" s="14" t="s">
        <v>88</v>
      </c>
      <c r="AG2229" s="15" t="n">
        <v>42830</v>
      </c>
      <c r="AH2229" s="14" t="str">
        <f aca="false">B2229&amp;"|"&amp;C2229&amp;"|"&amp;D2229&amp;"|"&amp;E2229&amp;"|"&amp;F2229&amp;"|"&amp;G2229&amp;"|"&amp;H2229&amp;"|"&amp;I2229&amp;"|"&amp;J2229&amp;"|"&amp;K2229&amp;"|"&amp;L2229&amp;"|"&amp;M2229&amp;"|"&amp;N2229&amp;"|"&amp;O2229&amp;"|"&amp;P2229&amp;"|"&amp;Q2229&amp;"|"&amp;R2229&amp;"|"&amp;S2229&amp;"|"&amp;T2229&amp;"|"&amp;U2229&amp;"|"&amp;V2229&amp;"|"&amp;W2229&amp;"|"&amp;X2229&amp;"|"&amp;Y2229&amp;"|"&amp;Z2229&amp;"|"&amp;AA2229&amp;"|"&amp;AB2229&amp;"|"&amp;AC2229&amp;"|"&amp;AD2229&amp;"|"&amp;AE2229&amp;"|"&amp;AF2229&amp;"|"&amp;AG2229</f>
        <v>City Hotel|0|4|2017|April|14|4|0|1|2|0|0|BB|ESP|Offline TA/TO|TA/TO|0|0|0|A|A|0|No Deposit|85||0|Transient|108|1|1|Check-Out|42830</v>
      </c>
      <c r="AI2229" s="14" t="str">
        <f aca="false">IF(COUNTIF($AH$4:$AH$2603,AH2229)&gt;1,"Duplicate","Unique")</f>
        <v>Unique</v>
      </c>
      <c r="AJ2229" s="14" t="str">
        <f aca="false">IF(COUNTBLANK(B2229:AG2229)&gt;0,"Missing ("&amp;COUNTBLANK(B2229:AG2229)&amp;")","Complete")</f>
        <v>Missing (1)</v>
      </c>
    </row>
    <row r="2230" customFormat="false" ht="15" hidden="false" customHeight="false" outlineLevel="0" collapsed="false">
      <c r="A2230" s="0" t="n">
        <v>2227</v>
      </c>
      <c r="B2230" s="0" t="s">
        <v>90</v>
      </c>
      <c r="C2230" s="0" t="n">
        <v>0</v>
      </c>
      <c r="D2230" s="0" t="n">
        <v>68</v>
      </c>
      <c r="E2230" s="0" t="n">
        <v>2017</v>
      </c>
      <c r="F2230" s="0" t="s">
        <v>121</v>
      </c>
      <c r="G2230" s="0" t="n">
        <v>20</v>
      </c>
      <c r="H2230" s="0" t="n">
        <v>18</v>
      </c>
      <c r="I2230" s="0" t="n">
        <v>1</v>
      </c>
      <c r="J2230" s="0" t="n">
        <v>3</v>
      </c>
      <c r="K2230" s="0" t="n">
        <v>2</v>
      </c>
      <c r="L2230" s="0" t="n">
        <v>0</v>
      </c>
      <c r="M2230" s="0" t="n">
        <v>0</v>
      </c>
      <c r="N2230" s="0" t="s">
        <v>82</v>
      </c>
      <c r="O2230" s="0" t="s">
        <v>83</v>
      </c>
      <c r="P2230" s="0" t="s">
        <v>93</v>
      </c>
      <c r="Q2230" s="0" t="s">
        <v>94</v>
      </c>
      <c r="R2230" s="0" t="n">
        <v>0</v>
      </c>
      <c r="S2230" s="0" t="n">
        <v>0</v>
      </c>
      <c r="T2230" s="0" t="n">
        <v>0</v>
      </c>
      <c r="U2230" s="0" t="s">
        <v>95</v>
      </c>
      <c r="V2230" s="0" t="s">
        <v>95</v>
      </c>
      <c r="W2230" s="0" t="n">
        <v>0</v>
      </c>
      <c r="X2230" s="0" t="s">
        <v>86</v>
      </c>
      <c r="Y2230" s="0" t="n">
        <v>9</v>
      </c>
      <c r="AA2230" s="0" t="n">
        <v>0</v>
      </c>
      <c r="AB2230" s="0" t="s">
        <v>87</v>
      </c>
      <c r="AC2230" s="0" t="n">
        <v>162</v>
      </c>
      <c r="AD2230" s="0" t="n">
        <v>0</v>
      </c>
      <c r="AE2230" s="0" t="n">
        <v>0</v>
      </c>
      <c r="AF2230" s="0" t="s">
        <v>88</v>
      </c>
      <c r="AG2230" s="13" t="n">
        <v>42877</v>
      </c>
      <c r="AH2230" s="0" t="str">
        <f aca="false">B2230&amp;"|"&amp;C2230&amp;"|"&amp;D2230&amp;"|"&amp;E2230&amp;"|"&amp;F2230&amp;"|"&amp;G2230&amp;"|"&amp;H2230&amp;"|"&amp;I2230&amp;"|"&amp;J2230&amp;"|"&amp;K2230&amp;"|"&amp;L2230&amp;"|"&amp;M2230&amp;"|"&amp;N2230&amp;"|"&amp;O2230&amp;"|"&amp;P2230&amp;"|"&amp;Q2230&amp;"|"&amp;R2230&amp;"|"&amp;S2230&amp;"|"&amp;T2230&amp;"|"&amp;U2230&amp;"|"&amp;V2230&amp;"|"&amp;W2230&amp;"|"&amp;X2230&amp;"|"&amp;Y2230&amp;"|"&amp;Z2230&amp;"|"&amp;AA2230&amp;"|"&amp;AB2230&amp;"|"&amp;AC2230&amp;"|"&amp;AD2230&amp;"|"&amp;AE2230&amp;"|"&amp;AF2230&amp;"|"&amp;AG2230</f>
        <v>City Hotel|0|68|2017|May|20|18|1|3|2|0|0|BB|GBR|Online TA|TA/TO|0|0|0|A|A|0|No Deposit|9||0|Transient|162|0|0|Check-Out|42877</v>
      </c>
      <c r="AI2230" s="0" t="str">
        <f aca="false">IF(COUNTIF($AH$4:$AH$2603,AH2230)&gt;1,"Duplicate","Unique")</f>
        <v>Unique</v>
      </c>
      <c r="AJ2230" s="0" t="str">
        <f aca="false">IF(COUNTBLANK(B2230:AG2230)&gt;0,"Missing ("&amp;COUNTBLANK(B2230:AG2230)&amp;")","Complete")</f>
        <v>Missing (1)</v>
      </c>
    </row>
    <row r="2231" customFormat="false" ht="15" hidden="false" customHeight="false" outlineLevel="0" collapsed="false">
      <c r="A2231" s="14" t="n">
        <v>2228</v>
      </c>
      <c r="B2231" s="14" t="s">
        <v>80</v>
      </c>
      <c r="C2231" s="14" t="n">
        <v>0</v>
      </c>
      <c r="D2231" s="14" t="n">
        <v>19</v>
      </c>
      <c r="E2231" s="14" t="n">
        <v>2015</v>
      </c>
      <c r="F2231" s="14" t="s">
        <v>81</v>
      </c>
      <c r="G2231" s="14" t="n">
        <v>49</v>
      </c>
      <c r="H2231" s="14" t="n">
        <v>2</v>
      </c>
      <c r="I2231" s="14" t="n">
        <v>0</v>
      </c>
      <c r="J2231" s="14" t="n">
        <v>2</v>
      </c>
      <c r="K2231" s="14" t="n">
        <v>1</v>
      </c>
      <c r="L2231" s="14" t="n">
        <v>0</v>
      </c>
      <c r="M2231" s="14" t="n">
        <v>0</v>
      </c>
      <c r="N2231" s="14" t="s">
        <v>82</v>
      </c>
      <c r="O2231" s="14" t="s">
        <v>108</v>
      </c>
      <c r="P2231" s="14" t="s">
        <v>116</v>
      </c>
      <c r="Q2231" s="14" t="s">
        <v>128</v>
      </c>
      <c r="R2231" s="14" t="n">
        <v>0</v>
      </c>
      <c r="S2231" s="14" t="n">
        <v>0</v>
      </c>
      <c r="T2231" s="14" t="n">
        <v>0</v>
      </c>
      <c r="U2231" s="14" t="s">
        <v>95</v>
      </c>
      <c r="V2231" s="14" t="s">
        <v>95</v>
      </c>
      <c r="W2231" s="14" t="n">
        <v>0</v>
      </c>
      <c r="X2231" s="14" t="s">
        <v>86</v>
      </c>
      <c r="Y2231" s="14"/>
      <c r="Z2231" s="14" t="n">
        <v>343</v>
      </c>
      <c r="AA2231" s="14" t="n">
        <v>0</v>
      </c>
      <c r="AB2231" s="14" t="s">
        <v>101</v>
      </c>
      <c r="AC2231" s="14" t="n">
        <v>36</v>
      </c>
      <c r="AD2231" s="14" t="n">
        <v>0</v>
      </c>
      <c r="AE2231" s="14" t="n">
        <v>0</v>
      </c>
      <c r="AF2231" s="14" t="s">
        <v>88</v>
      </c>
      <c r="AG2231" s="15" t="n">
        <v>42342</v>
      </c>
      <c r="AH2231" s="14" t="str">
        <f aca="false">B2231&amp;"|"&amp;C2231&amp;"|"&amp;D2231&amp;"|"&amp;E2231&amp;"|"&amp;F2231&amp;"|"&amp;G2231&amp;"|"&amp;H2231&amp;"|"&amp;I2231&amp;"|"&amp;J2231&amp;"|"&amp;K2231&amp;"|"&amp;L2231&amp;"|"&amp;M2231&amp;"|"&amp;N2231&amp;"|"&amp;O2231&amp;"|"&amp;P2231&amp;"|"&amp;Q2231&amp;"|"&amp;R2231&amp;"|"&amp;S2231&amp;"|"&amp;T2231&amp;"|"&amp;U2231&amp;"|"&amp;V2231&amp;"|"&amp;W2231&amp;"|"&amp;X2231&amp;"|"&amp;Y2231&amp;"|"&amp;Z2231&amp;"|"&amp;AA2231&amp;"|"&amp;AB2231&amp;"|"&amp;AC2231&amp;"|"&amp;AD2231&amp;"|"&amp;AE2231&amp;"|"&amp;AF2231&amp;"|"&amp;AG2231</f>
        <v>Resort Hotel|0|19|2015|December|49|2|0|2|1|0|0|BB|DEU|Groups|Corporate|0|0|0|A|A|0|No Deposit||343|0|Transient-Party|36|0|0|Check-Out|42342</v>
      </c>
      <c r="AI2231" s="14" t="str">
        <f aca="false">IF(COUNTIF($AH$4:$AH$2603,AH2231)&gt;1,"Duplicate","Unique")</f>
        <v>Unique</v>
      </c>
      <c r="AJ2231" s="14" t="str">
        <f aca="false">IF(COUNTBLANK(B2231:AG2231)&gt;0,"Missing ("&amp;COUNTBLANK(B2231:AG2231)&amp;")","Complete")</f>
        <v>Missing (1)</v>
      </c>
    </row>
    <row r="2232" customFormat="false" ht="15" hidden="false" customHeight="false" outlineLevel="0" collapsed="false">
      <c r="A2232" s="0" t="n">
        <v>2229</v>
      </c>
      <c r="B2232" s="0" t="s">
        <v>80</v>
      </c>
      <c r="C2232" s="0" t="n">
        <v>0</v>
      </c>
      <c r="D2232" s="0" t="n">
        <v>339</v>
      </c>
      <c r="E2232" s="0" t="n">
        <v>2017</v>
      </c>
      <c r="F2232" s="0" t="s">
        <v>103</v>
      </c>
      <c r="G2232" s="0" t="n">
        <v>10</v>
      </c>
      <c r="H2232" s="0" t="n">
        <v>11</v>
      </c>
      <c r="I2232" s="0" t="n">
        <v>2</v>
      </c>
      <c r="J2232" s="0" t="n">
        <v>5</v>
      </c>
      <c r="K2232" s="0" t="n">
        <v>2</v>
      </c>
      <c r="L2232" s="0" t="n">
        <v>0</v>
      </c>
      <c r="M2232" s="0" t="n">
        <v>0</v>
      </c>
      <c r="N2232" s="0" t="s">
        <v>112</v>
      </c>
      <c r="O2232" s="0" t="s">
        <v>108</v>
      </c>
      <c r="P2232" s="0" t="s">
        <v>116</v>
      </c>
      <c r="Q2232" s="0" t="s">
        <v>94</v>
      </c>
      <c r="R2232" s="0" t="n">
        <v>0</v>
      </c>
      <c r="S2232" s="0" t="n">
        <v>0</v>
      </c>
      <c r="T2232" s="0" t="n">
        <v>0</v>
      </c>
      <c r="U2232" s="0" t="s">
        <v>109</v>
      </c>
      <c r="V2232" s="0" t="s">
        <v>109</v>
      </c>
      <c r="W2232" s="0" t="n">
        <v>1</v>
      </c>
      <c r="X2232" s="0" t="s">
        <v>86</v>
      </c>
      <c r="Y2232" s="0" t="n">
        <v>298</v>
      </c>
      <c r="AA2232" s="0" t="n">
        <v>0</v>
      </c>
      <c r="AB2232" s="0" t="s">
        <v>101</v>
      </c>
      <c r="AC2232" s="0" t="n">
        <v>32</v>
      </c>
      <c r="AD2232" s="0" t="n">
        <v>0</v>
      </c>
      <c r="AE2232" s="0" t="n">
        <v>0</v>
      </c>
      <c r="AF2232" s="0" t="s">
        <v>88</v>
      </c>
      <c r="AG2232" s="13" t="n">
        <v>42812</v>
      </c>
      <c r="AH2232" s="0" t="str">
        <f aca="false">B2232&amp;"|"&amp;C2232&amp;"|"&amp;D2232&amp;"|"&amp;E2232&amp;"|"&amp;F2232&amp;"|"&amp;G2232&amp;"|"&amp;H2232&amp;"|"&amp;I2232&amp;"|"&amp;J2232&amp;"|"&amp;K2232&amp;"|"&amp;L2232&amp;"|"&amp;M2232&amp;"|"&amp;N2232&amp;"|"&amp;O2232&amp;"|"&amp;P2232&amp;"|"&amp;Q2232&amp;"|"&amp;R2232&amp;"|"&amp;S2232&amp;"|"&amp;T2232&amp;"|"&amp;U2232&amp;"|"&amp;V2232&amp;"|"&amp;W2232&amp;"|"&amp;X2232&amp;"|"&amp;Y2232&amp;"|"&amp;Z2232&amp;"|"&amp;AA2232&amp;"|"&amp;AB2232&amp;"|"&amp;AC2232&amp;"|"&amp;AD2232&amp;"|"&amp;AE2232&amp;"|"&amp;AF2232&amp;"|"&amp;AG2232</f>
        <v>Resort Hotel|0|339|2017|March|10|11|2|5|2|0|0|HB|DEU|Groups|TA/TO|0|0|0|D|D|1|No Deposit|298||0|Transient-Party|32|0|0|Check-Out|42812</v>
      </c>
      <c r="AI2232" s="0" t="str">
        <f aca="false">IF(COUNTIF($AH$4:$AH$2603,AH2232)&gt;1,"Duplicate","Unique")</f>
        <v>Unique</v>
      </c>
      <c r="AJ2232" s="0" t="str">
        <f aca="false">IF(COUNTBLANK(B2232:AG2232)&gt;0,"Missing ("&amp;COUNTBLANK(B2232:AG2232)&amp;")","Complete")</f>
        <v>Missing (1)</v>
      </c>
    </row>
    <row r="2233" customFormat="false" ht="15" hidden="false" customHeight="false" outlineLevel="0" collapsed="false">
      <c r="A2233" s="14" t="n">
        <v>2230</v>
      </c>
      <c r="B2233" s="14" t="s">
        <v>90</v>
      </c>
      <c r="C2233" s="14" t="n">
        <v>0</v>
      </c>
      <c r="D2233" s="14" t="n">
        <v>117</v>
      </c>
      <c r="E2233" s="14" t="n">
        <v>2016</v>
      </c>
      <c r="F2233" s="14" t="s">
        <v>119</v>
      </c>
      <c r="G2233" s="14" t="n">
        <v>33</v>
      </c>
      <c r="H2233" s="14" t="n">
        <v>9</v>
      </c>
      <c r="I2233" s="14" t="n">
        <v>0</v>
      </c>
      <c r="J2233" s="14" t="n">
        <v>3</v>
      </c>
      <c r="K2233" s="14" t="n">
        <v>2</v>
      </c>
      <c r="L2233" s="14" t="n">
        <v>0</v>
      </c>
      <c r="M2233" s="14" t="n">
        <v>0</v>
      </c>
      <c r="N2233" s="14" t="s">
        <v>82</v>
      </c>
      <c r="O2233" s="14" t="s">
        <v>92</v>
      </c>
      <c r="P2233" s="14" t="s">
        <v>93</v>
      </c>
      <c r="Q2233" s="14" t="s">
        <v>94</v>
      </c>
      <c r="R2233" s="14" t="n">
        <v>0</v>
      </c>
      <c r="S2233" s="14" t="n">
        <v>0</v>
      </c>
      <c r="T2233" s="14" t="n">
        <v>0</v>
      </c>
      <c r="U2233" s="14" t="s">
        <v>95</v>
      </c>
      <c r="V2233" s="14" t="s">
        <v>95</v>
      </c>
      <c r="W2233" s="14" t="n">
        <v>0</v>
      </c>
      <c r="X2233" s="14" t="s">
        <v>86</v>
      </c>
      <c r="Y2233" s="14" t="n">
        <v>9</v>
      </c>
      <c r="Z2233" s="14"/>
      <c r="AA2233" s="14" t="n">
        <v>0</v>
      </c>
      <c r="AB2233" s="14" t="s">
        <v>87</v>
      </c>
      <c r="AC2233" s="14" t="n">
        <v>114.3</v>
      </c>
      <c r="AD2233" s="14" t="n">
        <v>0</v>
      </c>
      <c r="AE2233" s="14" t="n">
        <v>1</v>
      </c>
      <c r="AF2233" s="14" t="s">
        <v>88</v>
      </c>
      <c r="AG2233" s="15" t="n">
        <v>42594</v>
      </c>
      <c r="AH2233" s="14" t="str">
        <f aca="false">B2233&amp;"|"&amp;C2233&amp;"|"&amp;D2233&amp;"|"&amp;E2233&amp;"|"&amp;F2233&amp;"|"&amp;G2233&amp;"|"&amp;H2233&amp;"|"&amp;I2233&amp;"|"&amp;J2233&amp;"|"&amp;K2233&amp;"|"&amp;L2233&amp;"|"&amp;M2233&amp;"|"&amp;N2233&amp;"|"&amp;O2233&amp;"|"&amp;P2233&amp;"|"&amp;Q2233&amp;"|"&amp;R2233&amp;"|"&amp;S2233&amp;"|"&amp;T2233&amp;"|"&amp;U2233&amp;"|"&amp;V2233&amp;"|"&amp;W2233&amp;"|"&amp;X2233&amp;"|"&amp;Y2233&amp;"|"&amp;Z2233&amp;"|"&amp;AA2233&amp;"|"&amp;AB2233&amp;"|"&amp;AC2233&amp;"|"&amp;AD2233&amp;"|"&amp;AE2233&amp;"|"&amp;AF2233&amp;"|"&amp;AG2233</f>
        <v>City Hotel|0|117|2016|August|33|9|0|3|2|0|0|BB|PRT|Online TA|TA/TO|0|0|0|A|A|0|No Deposit|9||0|Transient|114.3|0|1|Check-Out|42594</v>
      </c>
      <c r="AI2233" s="14" t="str">
        <f aca="false">IF(COUNTIF($AH$4:$AH$2603,AH2233)&gt;1,"Duplicate","Unique")</f>
        <v>Unique</v>
      </c>
      <c r="AJ2233" s="14" t="str">
        <f aca="false">IF(COUNTBLANK(B2233:AG2233)&gt;0,"Missing ("&amp;COUNTBLANK(B2233:AG2233)&amp;")","Complete")</f>
        <v>Missing (1)</v>
      </c>
    </row>
    <row r="2234" customFormat="false" ht="15" hidden="false" customHeight="false" outlineLevel="0" collapsed="false">
      <c r="A2234" s="0" t="n">
        <v>2231</v>
      </c>
      <c r="B2234" s="0" t="s">
        <v>90</v>
      </c>
      <c r="C2234" s="0" t="n">
        <v>0</v>
      </c>
      <c r="D2234" s="0" t="n">
        <v>377</v>
      </c>
      <c r="E2234" s="0" t="n">
        <v>2016</v>
      </c>
      <c r="F2234" s="0" t="s">
        <v>111</v>
      </c>
      <c r="G2234" s="0" t="n">
        <v>42</v>
      </c>
      <c r="H2234" s="0" t="n">
        <v>14</v>
      </c>
      <c r="I2234" s="0" t="n">
        <v>0</v>
      </c>
      <c r="J2234" s="0" t="n">
        <v>2</v>
      </c>
      <c r="K2234" s="0" t="n">
        <v>1</v>
      </c>
      <c r="L2234" s="0" t="n">
        <v>0</v>
      </c>
      <c r="M2234" s="0" t="n">
        <v>0</v>
      </c>
      <c r="N2234" s="0" t="s">
        <v>112</v>
      </c>
      <c r="O2234" s="0" t="s">
        <v>108</v>
      </c>
      <c r="P2234" s="0" t="s">
        <v>99</v>
      </c>
      <c r="Q2234" s="0" t="s">
        <v>94</v>
      </c>
      <c r="R2234" s="0" t="n">
        <v>0</v>
      </c>
      <c r="S2234" s="0" t="n">
        <v>0</v>
      </c>
      <c r="T2234" s="0" t="n">
        <v>0</v>
      </c>
      <c r="U2234" s="0" t="s">
        <v>95</v>
      </c>
      <c r="V2234" s="0" t="s">
        <v>95</v>
      </c>
      <c r="W2234" s="0" t="n">
        <v>1</v>
      </c>
      <c r="X2234" s="0" t="s">
        <v>86</v>
      </c>
      <c r="Y2234" s="0" t="n">
        <v>6</v>
      </c>
      <c r="AA2234" s="0" t="n">
        <v>0</v>
      </c>
      <c r="AB2234" s="0" t="s">
        <v>101</v>
      </c>
      <c r="AC2234" s="0" t="n">
        <v>90</v>
      </c>
      <c r="AD2234" s="0" t="n">
        <v>0</v>
      </c>
      <c r="AE2234" s="0" t="n">
        <v>0</v>
      </c>
      <c r="AF2234" s="0" t="s">
        <v>88</v>
      </c>
      <c r="AG2234" s="13" t="n">
        <v>42659</v>
      </c>
      <c r="AH2234" s="0" t="str">
        <f aca="false">B2234&amp;"|"&amp;C2234&amp;"|"&amp;D2234&amp;"|"&amp;E2234&amp;"|"&amp;F2234&amp;"|"&amp;G2234&amp;"|"&amp;H2234&amp;"|"&amp;I2234&amp;"|"&amp;J2234&amp;"|"&amp;K2234&amp;"|"&amp;L2234&amp;"|"&amp;M2234&amp;"|"&amp;N2234&amp;"|"&amp;O2234&amp;"|"&amp;P2234&amp;"|"&amp;Q2234&amp;"|"&amp;R2234&amp;"|"&amp;S2234&amp;"|"&amp;T2234&amp;"|"&amp;U2234&amp;"|"&amp;V2234&amp;"|"&amp;W2234&amp;"|"&amp;X2234&amp;"|"&amp;Y2234&amp;"|"&amp;Z2234&amp;"|"&amp;AA2234&amp;"|"&amp;AB2234&amp;"|"&amp;AC2234&amp;"|"&amp;AD2234&amp;"|"&amp;AE2234&amp;"|"&amp;AF2234&amp;"|"&amp;AG2234</f>
        <v>City Hotel|0|377|2016|October|42|14|0|2|1|0|0|HB|DEU|Offline TA/TO|TA/TO|0|0|0|A|A|1|No Deposit|6||0|Transient-Party|90|0|0|Check-Out|42659</v>
      </c>
      <c r="AI2234" s="0" t="str">
        <f aca="false">IF(COUNTIF($AH$4:$AH$2603,AH2234)&gt;1,"Duplicate","Unique")</f>
        <v>Unique</v>
      </c>
      <c r="AJ2234" s="0" t="str">
        <f aca="false">IF(COUNTBLANK(B2234:AG2234)&gt;0,"Missing ("&amp;COUNTBLANK(B2234:AG2234)&amp;")","Complete")</f>
        <v>Missing (1)</v>
      </c>
    </row>
    <row r="2235" customFormat="false" ht="15" hidden="false" customHeight="false" outlineLevel="0" collapsed="false">
      <c r="A2235" s="14" t="n">
        <v>2232</v>
      </c>
      <c r="B2235" s="14" t="s">
        <v>80</v>
      </c>
      <c r="C2235" s="14" t="n">
        <v>0</v>
      </c>
      <c r="D2235" s="14" t="n">
        <v>201</v>
      </c>
      <c r="E2235" s="14" t="n">
        <v>2016</v>
      </c>
      <c r="F2235" s="14" t="s">
        <v>119</v>
      </c>
      <c r="G2235" s="14" t="n">
        <v>34</v>
      </c>
      <c r="H2235" s="14" t="n">
        <v>15</v>
      </c>
      <c r="I2235" s="14" t="n">
        <v>1</v>
      </c>
      <c r="J2235" s="14" t="n">
        <v>4</v>
      </c>
      <c r="K2235" s="14" t="n">
        <v>2</v>
      </c>
      <c r="L2235" s="14" t="n">
        <v>0</v>
      </c>
      <c r="M2235" s="14" t="n">
        <v>0</v>
      </c>
      <c r="N2235" s="14" t="s">
        <v>112</v>
      </c>
      <c r="O2235" s="14" t="s">
        <v>134</v>
      </c>
      <c r="P2235" s="14" t="s">
        <v>99</v>
      </c>
      <c r="Q2235" s="14" t="s">
        <v>94</v>
      </c>
      <c r="R2235" s="14" t="n">
        <v>0</v>
      </c>
      <c r="S2235" s="14" t="n">
        <v>0</v>
      </c>
      <c r="T2235" s="14" t="n">
        <v>0</v>
      </c>
      <c r="U2235" s="14" t="s">
        <v>124</v>
      </c>
      <c r="V2235" s="14" t="s">
        <v>124</v>
      </c>
      <c r="W2235" s="14" t="n">
        <v>0</v>
      </c>
      <c r="X2235" s="14" t="s">
        <v>86</v>
      </c>
      <c r="Y2235" s="14" t="n">
        <v>171</v>
      </c>
      <c r="Z2235" s="14"/>
      <c r="AA2235" s="14" t="n">
        <v>0</v>
      </c>
      <c r="AB2235" s="14" t="s">
        <v>87</v>
      </c>
      <c r="AC2235" s="14" t="n">
        <v>149.4</v>
      </c>
      <c r="AD2235" s="14" t="n">
        <v>0</v>
      </c>
      <c r="AE2235" s="14" t="n">
        <v>0</v>
      </c>
      <c r="AF2235" s="14" t="s">
        <v>88</v>
      </c>
      <c r="AG2235" s="15" t="n">
        <v>42602</v>
      </c>
      <c r="AH2235" s="14" t="str">
        <f aca="false">B2235&amp;"|"&amp;C2235&amp;"|"&amp;D2235&amp;"|"&amp;E2235&amp;"|"&amp;F2235&amp;"|"&amp;G2235&amp;"|"&amp;H2235&amp;"|"&amp;I2235&amp;"|"&amp;J2235&amp;"|"&amp;K2235&amp;"|"&amp;L2235&amp;"|"&amp;M2235&amp;"|"&amp;N2235&amp;"|"&amp;O2235&amp;"|"&amp;P2235&amp;"|"&amp;Q2235&amp;"|"&amp;R2235&amp;"|"&amp;S2235&amp;"|"&amp;T2235&amp;"|"&amp;U2235&amp;"|"&amp;V2235&amp;"|"&amp;W2235&amp;"|"&amp;X2235&amp;"|"&amp;Y2235&amp;"|"&amp;Z2235&amp;"|"&amp;AA2235&amp;"|"&amp;AB2235&amp;"|"&amp;AC2235&amp;"|"&amp;AD2235&amp;"|"&amp;AE2235&amp;"|"&amp;AF2235&amp;"|"&amp;AG2235</f>
        <v>Resort Hotel|0|201|2016|August|34|15|1|4|2|0|0|HB|AUT|Offline TA/TO|TA/TO|0|0|0|E|E|0|No Deposit|171||0|Transient|149.4|0|0|Check-Out|42602</v>
      </c>
      <c r="AI2235" s="14" t="str">
        <f aca="false">IF(COUNTIF($AH$4:$AH$2603,AH2235)&gt;1,"Duplicate","Unique")</f>
        <v>Unique</v>
      </c>
      <c r="AJ2235" s="14" t="str">
        <f aca="false">IF(COUNTBLANK(B2235:AG2235)&gt;0,"Missing ("&amp;COUNTBLANK(B2235:AG2235)&amp;")","Complete")</f>
        <v>Missing (1)</v>
      </c>
    </row>
    <row r="2236" customFormat="false" ht="15" hidden="false" customHeight="false" outlineLevel="0" collapsed="false">
      <c r="A2236" s="0" t="n">
        <v>2233</v>
      </c>
      <c r="B2236" s="0" t="s">
        <v>90</v>
      </c>
      <c r="C2236" s="0" t="n">
        <v>0</v>
      </c>
      <c r="D2236" s="0" t="n">
        <v>81</v>
      </c>
      <c r="E2236" s="0" t="n">
        <v>2016</v>
      </c>
      <c r="F2236" s="0" t="s">
        <v>119</v>
      </c>
      <c r="G2236" s="0" t="n">
        <v>36</v>
      </c>
      <c r="H2236" s="0" t="n">
        <v>28</v>
      </c>
      <c r="I2236" s="0" t="n">
        <v>2</v>
      </c>
      <c r="J2236" s="0" t="n">
        <v>4</v>
      </c>
      <c r="K2236" s="0" t="n">
        <v>3</v>
      </c>
      <c r="L2236" s="0" t="n">
        <v>0</v>
      </c>
      <c r="M2236" s="0" t="n">
        <v>0</v>
      </c>
      <c r="N2236" s="0" t="s">
        <v>82</v>
      </c>
      <c r="O2236" s="0" t="s">
        <v>161</v>
      </c>
      <c r="P2236" s="0" t="s">
        <v>93</v>
      </c>
      <c r="Q2236" s="0" t="s">
        <v>94</v>
      </c>
      <c r="R2236" s="0" t="n">
        <v>0</v>
      </c>
      <c r="S2236" s="0" t="n">
        <v>0</v>
      </c>
      <c r="T2236" s="0" t="n">
        <v>0</v>
      </c>
      <c r="U2236" s="0" t="s">
        <v>95</v>
      </c>
      <c r="V2236" s="0" t="s">
        <v>95</v>
      </c>
      <c r="W2236" s="0" t="n">
        <v>0</v>
      </c>
      <c r="X2236" s="0" t="s">
        <v>86</v>
      </c>
      <c r="Y2236" s="0" t="n">
        <v>7</v>
      </c>
      <c r="AA2236" s="0" t="n">
        <v>0</v>
      </c>
      <c r="AB2236" s="0" t="s">
        <v>87</v>
      </c>
      <c r="AC2236" s="0" t="n">
        <v>106.95</v>
      </c>
      <c r="AD2236" s="0" t="n">
        <v>0</v>
      </c>
      <c r="AE2236" s="0" t="n">
        <v>0</v>
      </c>
      <c r="AF2236" s="0" t="s">
        <v>88</v>
      </c>
      <c r="AG2236" s="13" t="n">
        <v>42616</v>
      </c>
      <c r="AH2236" s="0" t="str">
        <f aca="false">B2236&amp;"|"&amp;C2236&amp;"|"&amp;D2236&amp;"|"&amp;E2236&amp;"|"&amp;F2236&amp;"|"&amp;G2236&amp;"|"&amp;H2236&amp;"|"&amp;I2236&amp;"|"&amp;J2236&amp;"|"&amp;K2236&amp;"|"&amp;L2236&amp;"|"&amp;M2236&amp;"|"&amp;N2236&amp;"|"&amp;O2236&amp;"|"&amp;P2236&amp;"|"&amp;Q2236&amp;"|"&amp;R2236&amp;"|"&amp;S2236&amp;"|"&amp;T2236&amp;"|"&amp;U2236&amp;"|"&amp;V2236&amp;"|"&amp;W2236&amp;"|"&amp;X2236&amp;"|"&amp;Y2236&amp;"|"&amp;Z2236&amp;"|"&amp;AA2236&amp;"|"&amp;AB2236&amp;"|"&amp;AC2236&amp;"|"&amp;AD2236&amp;"|"&amp;AE2236&amp;"|"&amp;AF2236&amp;"|"&amp;AG2236</f>
        <v>City Hotel|0|81|2016|August|36|28|2|4|3|0|0|BB|FIN|Online TA|TA/TO|0|0|0|A|A|0|No Deposit|7||0|Transient|106.95|0|0|Check-Out|42616</v>
      </c>
      <c r="AI2236" s="0" t="str">
        <f aca="false">IF(COUNTIF($AH$4:$AH$2603,AH2236)&gt;1,"Duplicate","Unique")</f>
        <v>Unique</v>
      </c>
      <c r="AJ2236" s="0" t="str">
        <f aca="false">IF(COUNTBLANK(B2236:AG2236)&gt;0,"Missing ("&amp;COUNTBLANK(B2236:AG2236)&amp;")","Complete")</f>
        <v>Missing (1)</v>
      </c>
    </row>
    <row r="2237" customFormat="false" ht="15" hidden="false" customHeight="false" outlineLevel="0" collapsed="false">
      <c r="A2237" s="14" t="n">
        <v>2234</v>
      </c>
      <c r="B2237" s="14" t="s">
        <v>90</v>
      </c>
      <c r="C2237" s="14" t="n">
        <v>1</v>
      </c>
      <c r="D2237" s="14" t="n">
        <v>99</v>
      </c>
      <c r="E2237" s="14" t="n">
        <v>2015</v>
      </c>
      <c r="F2237" s="14" t="s">
        <v>111</v>
      </c>
      <c r="G2237" s="14" t="n">
        <v>44</v>
      </c>
      <c r="H2237" s="14" t="n">
        <v>30</v>
      </c>
      <c r="I2237" s="14" t="n">
        <v>2</v>
      </c>
      <c r="J2237" s="14" t="n">
        <v>2</v>
      </c>
      <c r="K2237" s="14" t="n">
        <v>2</v>
      </c>
      <c r="L2237" s="14" t="n">
        <v>0</v>
      </c>
      <c r="M2237" s="14" t="n">
        <v>0</v>
      </c>
      <c r="N2237" s="14" t="s">
        <v>82</v>
      </c>
      <c r="O2237" s="14" t="s">
        <v>92</v>
      </c>
      <c r="P2237" s="14" t="s">
        <v>99</v>
      </c>
      <c r="Q2237" s="14" t="s">
        <v>94</v>
      </c>
      <c r="R2237" s="14" t="n">
        <v>0</v>
      </c>
      <c r="S2237" s="14" t="n">
        <v>0</v>
      </c>
      <c r="T2237" s="14" t="n">
        <v>0</v>
      </c>
      <c r="U2237" s="14" t="s">
        <v>95</v>
      </c>
      <c r="V2237" s="14" t="s">
        <v>95</v>
      </c>
      <c r="W2237" s="14" t="n">
        <v>0</v>
      </c>
      <c r="X2237" s="14" t="s">
        <v>120</v>
      </c>
      <c r="Y2237" s="14" t="n">
        <v>3</v>
      </c>
      <c r="Z2237" s="14"/>
      <c r="AA2237" s="14" t="n">
        <v>0</v>
      </c>
      <c r="AB2237" s="14" t="s">
        <v>87</v>
      </c>
      <c r="AC2237" s="14" t="n">
        <v>65</v>
      </c>
      <c r="AD2237" s="14" t="n">
        <v>0</v>
      </c>
      <c r="AE2237" s="14" t="n">
        <v>0</v>
      </c>
      <c r="AF2237" s="14" t="s">
        <v>96</v>
      </c>
      <c r="AG2237" s="15" t="n">
        <v>42289</v>
      </c>
      <c r="AH2237" s="14" t="str">
        <f aca="false">B2237&amp;"|"&amp;C2237&amp;"|"&amp;D2237&amp;"|"&amp;E2237&amp;"|"&amp;F2237&amp;"|"&amp;G2237&amp;"|"&amp;H2237&amp;"|"&amp;I2237&amp;"|"&amp;J2237&amp;"|"&amp;K2237&amp;"|"&amp;L2237&amp;"|"&amp;M2237&amp;"|"&amp;N2237&amp;"|"&amp;O2237&amp;"|"&amp;P2237&amp;"|"&amp;Q2237&amp;"|"&amp;R2237&amp;"|"&amp;S2237&amp;"|"&amp;T2237&amp;"|"&amp;U2237&amp;"|"&amp;V2237&amp;"|"&amp;W2237&amp;"|"&amp;X2237&amp;"|"&amp;Y2237&amp;"|"&amp;Z2237&amp;"|"&amp;AA2237&amp;"|"&amp;AB2237&amp;"|"&amp;AC2237&amp;"|"&amp;AD2237&amp;"|"&amp;AE2237&amp;"|"&amp;AF2237&amp;"|"&amp;AG2237</f>
        <v>City Hotel|1|99|2015|October|44|30|2|2|2|0|0|BB|PRT|Offline TA/TO|TA/TO|0|0|0|A|A|0|Non Refund|3||0|Transient|65|0|0|Canceled|42289</v>
      </c>
      <c r="AI2237" s="14" t="str">
        <f aca="false">IF(COUNTIF($AH$4:$AH$2603,AH2237)&gt;1,"Duplicate","Unique")</f>
        <v>Unique</v>
      </c>
      <c r="AJ2237" s="14" t="str">
        <f aca="false">IF(COUNTBLANK(B2237:AG2237)&gt;0,"Missing ("&amp;COUNTBLANK(B2237:AG2237)&amp;")","Complete")</f>
        <v>Missing (1)</v>
      </c>
    </row>
    <row r="2238" customFormat="false" ht="15" hidden="false" customHeight="false" outlineLevel="0" collapsed="false">
      <c r="A2238" s="0" t="n">
        <v>2235</v>
      </c>
      <c r="B2238" s="0" t="s">
        <v>90</v>
      </c>
      <c r="C2238" s="0" t="n">
        <v>1</v>
      </c>
      <c r="D2238" s="0" t="n">
        <v>178</v>
      </c>
      <c r="E2238" s="0" t="n">
        <v>2016</v>
      </c>
      <c r="F2238" s="0" t="s">
        <v>106</v>
      </c>
      <c r="G2238" s="0" t="n">
        <v>18</v>
      </c>
      <c r="H2238" s="0" t="n">
        <v>28</v>
      </c>
      <c r="I2238" s="0" t="n">
        <v>0</v>
      </c>
      <c r="J2238" s="0" t="n">
        <v>3</v>
      </c>
      <c r="K2238" s="0" t="n">
        <v>1</v>
      </c>
      <c r="L2238" s="0" t="n">
        <v>0</v>
      </c>
      <c r="M2238" s="0" t="n">
        <v>0</v>
      </c>
      <c r="N2238" s="0" t="s">
        <v>82</v>
      </c>
      <c r="O2238" s="0" t="s">
        <v>92</v>
      </c>
      <c r="P2238" s="0" t="s">
        <v>99</v>
      </c>
      <c r="Q2238" s="0" t="s">
        <v>94</v>
      </c>
      <c r="R2238" s="0" t="n">
        <v>0</v>
      </c>
      <c r="S2238" s="0" t="n">
        <v>1</v>
      </c>
      <c r="T2238" s="0" t="n">
        <v>0</v>
      </c>
      <c r="U2238" s="0" t="s">
        <v>95</v>
      </c>
      <c r="V2238" s="0" t="s">
        <v>95</v>
      </c>
      <c r="W2238" s="0" t="n">
        <v>0</v>
      </c>
      <c r="X2238" s="0" t="s">
        <v>120</v>
      </c>
      <c r="Y2238" s="0" t="n">
        <v>19</v>
      </c>
      <c r="AA2238" s="0" t="n">
        <v>46</v>
      </c>
      <c r="AB2238" s="0" t="s">
        <v>87</v>
      </c>
      <c r="AC2238" s="0" t="n">
        <v>110</v>
      </c>
      <c r="AD2238" s="0" t="n">
        <v>0</v>
      </c>
      <c r="AE2238" s="0" t="n">
        <v>0</v>
      </c>
      <c r="AF2238" s="0" t="s">
        <v>96</v>
      </c>
      <c r="AG2238" s="13" t="n">
        <v>42356</v>
      </c>
      <c r="AH2238" s="0" t="str">
        <f aca="false">B2238&amp;"|"&amp;C2238&amp;"|"&amp;D2238&amp;"|"&amp;E2238&amp;"|"&amp;F2238&amp;"|"&amp;G2238&amp;"|"&amp;H2238&amp;"|"&amp;I2238&amp;"|"&amp;J2238&amp;"|"&amp;K2238&amp;"|"&amp;L2238&amp;"|"&amp;M2238&amp;"|"&amp;N2238&amp;"|"&amp;O2238&amp;"|"&amp;P2238&amp;"|"&amp;Q2238&amp;"|"&amp;R2238&amp;"|"&amp;S2238&amp;"|"&amp;T2238&amp;"|"&amp;U2238&amp;"|"&amp;V2238&amp;"|"&amp;W2238&amp;"|"&amp;X2238&amp;"|"&amp;Y2238&amp;"|"&amp;Z2238&amp;"|"&amp;AA2238&amp;"|"&amp;AB2238&amp;"|"&amp;AC2238&amp;"|"&amp;AD2238&amp;"|"&amp;AE2238&amp;"|"&amp;AF2238&amp;"|"&amp;AG2238</f>
        <v>City Hotel|1|178|2016|April|18|28|0|3|1|0|0|BB|PRT|Offline TA/TO|TA/TO|0|1|0|A|A|0|Non Refund|19||46|Transient|110|0|0|Canceled|42356</v>
      </c>
      <c r="AI2238" s="0" t="str">
        <f aca="false">IF(COUNTIF($AH$4:$AH$2603,AH2238)&gt;1,"Duplicate","Unique")</f>
        <v>Duplicate</v>
      </c>
      <c r="AJ2238" s="0" t="str">
        <f aca="false">IF(COUNTBLANK(B2238:AG2238)&gt;0,"Missing ("&amp;COUNTBLANK(B2238:AG2238)&amp;")","Complete")</f>
        <v>Missing (1)</v>
      </c>
    </row>
    <row r="2239" customFormat="false" ht="15" hidden="false" customHeight="false" outlineLevel="0" collapsed="false">
      <c r="A2239" s="14" t="n">
        <v>2236</v>
      </c>
      <c r="B2239" s="14" t="s">
        <v>80</v>
      </c>
      <c r="C2239" s="14" t="n">
        <v>1</v>
      </c>
      <c r="D2239" s="14" t="n">
        <v>200</v>
      </c>
      <c r="E2239" s="14" t="n">
        <v>2016</v>
      </c>
      <c r="F2239" s="14" t="s">
        <v>121</v>
      </c>
      <c r="G2239" s="14" t="n">
        <v>19</v>
      </c>
      <c r="H2239" s="14" t="n">
        <v>2</v>
      </c>
      <c r="I2239" s="14" t="n">
        <v>2</v>
      </c>
      <c r="J2239" s="14" t="n">
        <v>5</v>
      </c>
      <c r="K2239" s="14" t="n">
        <v>2</v>
      </c>
      <c r="L2239" s="14" t="n">
        <v>2</v>
      </c>
      <c r="M2239" s="14" t="n">
        <v>0</v>
      </c>
      <c r="N2239" s="14" t="s">
        <v>82</v>
      </c>
      <c r="O2239" s="14" t="s">
        <v>92</v>
      </c>
      <c r="P2239" s="14" t="s">
        <v>93</v>
      </c>
      <c r="Q2239" s="14" t="s">
        <v>94</v>
      </c>
      <c r="R2239" s="14" t="n">
        <v>0</v>
      </c>
      <c r="S2239" s="14" t="n">
        <v>0</v>
      </c>
      <c r="T2239" s="14" t="n">
        <v>0</v>
      </c>
      <c r="U2239" s="14" t="s">
        <v>136</v>
      </c>
      <c r="V2239" s="14" t="s">
        <v>136</v>
      </c>
      <c r="W2239" s="14" t="n">
        <v>0</v>
      </c>
      <c r="X2239" s="14" t="s">
        <v>86</v>
      </c>
      <c r="Y2239" s="14" t="n">
        <v>240</v>
      </c>
      <c r="Z2239" s="14"/>
      <c r="AA2239" s="14" t="n">
        <v>0</v>
      </c>
      <c r="AB2239" s="14" t="s">
        <v>87</v>
      </c>
      <c r="AC2239" s="14" t="n">
        <v>101.7</v>
      </c>
      <c r="AD2239" s="14" t="n">
        <v>0</v>
      </c>
      <c r="AE2239" s="14" t="n">
        <v>1</v>
      </c>
      <c r="AF2239" s="14" t="s">
        <v>96</v>
      </c>
      <c r="AG2239" s="15" t="n">
        <v>42488</v>
      </c>
      <c r="AH2239" s="14" t="str">
        <f aca="false">B2239&amp;"|"&amp;C2239&amp;"|"&amp;D2239&amp;"|"&amp;E2239&amp;"|"&amp;F2239&amp;"|"&amp;G2239&amp;"|"&amp;H2239&amp;"|"&amp;I2239&amp;"|"&amp;J2239&amp;"|"&amp;K2239&amp;"|"&amp;L2239&amp;"|"&amp;M2239&amp;"|"&amp;N2239&amp;"|"&amp;O2239&amp;"|"&amp;P2239&amp;"|"&amp;Q2239&amp;"|"&amp;R2239&amp;"|"&amp;S2239&amp;"|"&amp;T2239&amp;"|"&amp;U2239&amp;"|"&amp;V2239&amp;"|"&amp;W2239&amp;"|"&amp;X2239&amp;"|"&amp;Y2239&amp;"|"&amp;Z2239&amp;"|"&amp;AA2239&amp;"|"&amp;AB2239&amp;"|"&amp;AC2239&amp;"|"&amp;AD2239&amp;"|"&amp;AE2239&amp;"|"&amp;AF2239&amp;"|"&amp;AG2239</f>
        <v>Resort Hotel|1|200|2016|May|19|2|2|5|2|2|0|BB|PRT|Online TA|TA/TO|0|0|0|G|G|0|No Deposit|240||0|Transient|101.7|0|1|Canceled|42488</v>
      </c>
      <c r="AI2239" s="14" t="str">
        <f aca="false">IF(COUNTIF($AH$4:$AH$2603,AH2239)&gt;1,"Duplicate","Unique")</f>
        <v>Unique</v>
      </c>
      <c r="AJ2239" s="14" t="str">
        <f aca="false">IF(COUNTBLANK(B2239:AG2239)&gt;0,"Missing ("&amp;COUNTBLANK(B2239:AG2239)&amp;")","Complete")</f>
        <v>Missing (1)</v>
      </c>
    </row>
    <row r="2240" customFormat="false" ht="15" hidden="false" customHeight="false" outlineLevel="0" collapsed="false">
      <c r="A2240" s="0" t="n">
        <v>2237</v>
      </c>
      <c r="B2240" s="0" t="s">
        <v>80</v>
      </c>
      <c r="C2240" s="0" t="n">
        <v>0</v>
      </c>
      <c r="D2240" s="0" t="n">
        <v>22</v>
      </c>
      <c r="E2240" s="0" t="n">
        <v>2015</v>
      </c>
      <c r="F2240" s="0" t="s">
        <v>111</v>
      </c>
      <c r="G2240" s="0" t="n">
        <v>41</v>
      </c>
      <c r="H2240" s="0" t="n">
        <v>8</v>
      </c>
      <c r="I2240" s="0" t="n">
        <v>2</v>
      </c>
      <c r="J2240" s="0" t="n">
        <v>5</v>
      </c>
      <c r="K2240" s="0" t="n">
        <v>2</v>
      </c>
      <c r="L2240" s="0" t="n">
        <v>0</v>
      </c>
      <c r="M2240" s="0" t="n">
        <v>0</v>
      </c>
      <c r="N2240" s="0" t="s">
        <v>82</v>
      </c>
      <c r="O2240" s="0" t="s">
        <v>83</v>
      </c>
      <c r="P2240" s="0" t="s">
        <v>99</v>
      </c>
      <c r="Q2240" s="0" t="s">
        <v>94</v>
      </c>
      <c r="R2240" s="0" t="n">
        <v>0</v>
      </c>
      <c r="S2240" s="0" t="n">
        <v>0</v>
      </c>
      <c r="T2240" s="0" t="n">
        <v>0</v>
      </c>
      <c r="U2240" s="0" t="s">
        <v>95</v>
      </c>
      <c r="V2240" s="0" t="s">
        <v>95</v>
      </c>
      <c r="W2240" s="0" t="n">
        <v>0</v>
      </c>
      <c r="X2240" s="0" t="s">
        <v>86</v>
      </c>
      <c r="Y2240" s="0" t="n">
        <v>40</v>
      </c>
      <c r="AA2240" s="0" t="n">
        <v>0</v>
      </c>
      <c r="AB2240" s="0" t="s">
        <v>125</v>
      </c>
      <c r="AC2240" s="0" t="n">
        <v>36.12</v>
      </c>
      <c r="AD2240" s="0" t="n">
        <v>0</v>
      </c>
      <c r="AE2240" s="0" t="n">
        <v>0</v>
      </c>
      <c r="AF2240" s="0" t="s">
        <v>88</v>
      </c>
      <c r="AG2240" s="13" t="n">
        <v>42292</v>
      </c>
      <c r="AH2240" s="0" t="str">
        <f aca="false">B2240&amp;"|"&amp;C2240&amp;"|"&amp;D2240&amp;"|"&amp;E2240&amp;"|"&amp;F2240&amp;"|"&amp;G2240&amp;"|"&amp;H2240&amp;"|"&amp;I2240&amp;"|"&amp;J2240&amp;"|"&amp;K2240&amp;"|"&amp;L2240&amp;"|"&amp;M2240&amp;"|"&amp;N2240&amp;"|"&amp;O2240&amp;"|"&amp;P2240&amp;"|"&amp;Q2240&amp;"|"&amp;R2240&amp;"|"&amp;S2240&amp;"|"&amp;T2240&amp;"|"&amp;U2240&amp;"|"&amp;V2240&amp;"|"&amp;W2240&amp;"|"&amp;X2240&amp;"|"&amp;Y2240&amp;"|"&amp;Z2240&amp;"|"&amp;AA2240&amp;"|"&amp;AB2240&amp;"|"&amp;AC2240&amp;"|"&amp;AD2240&amp;"|"&amp;AE2240&amp;"|"&amp;AF2240&amp;"|"&amp;AG2240</f>
        <v>Resort Hotel|0|22|2015|October|41|8|2|5|2|0|0|BB|GBR|Offline TA/TO|TA/TO|0|0|0|A|A|0|No Deposit|40||0|Contract|36.12|0|0|Check-Out|42292</v>
      </c>
      <c r="AI2240" s="0" t="str">
        <f aca="false">IF(COUNTIF($AH$4:$AH$2603,AH2240)&gt;1,"Duplicate","Unique")</f>
        <v>Unique</v>
      </c>
      <c r="AJ2240" s="0" t="str">
        <f aca="false">IF(COUNTBLANK(B2240:AG2240)&gt;0,"Missing ("&amp;COUNTBLANK(B2240:AG2240)&amp;")","Complete")</f>
        <v>Missing (1)</v>
      </c>
    </row>
    <row r="2241" customFormat="false" ht="15" hidden="false" customHeight="false" outlineLevel="0" collapsed="false">
      <c r="A2241" s="14" t="n">
        <v>2238</v>
      </c>
      <c r="B2241" s="14" t="s">
        <v>90</v>
      </c>
      <c r="C2241" s="14" t="n">
        <v>1</v>
      </c>
      <c r="D2241" s="14" t="n">
        <v>468</v>
      </c>
      <c r="E2241" s="14" t="n">
        <v>2016</v>
      </c>
      <c r="F2241" s="14" t="s">
        <v>111</v>
      </c>
      <c r="G2241" s="14" t="n">
        <v>43</v>
      </c>
      <c r="H2241" s="14" t="n">
        <v>20</v>
      </c>
      <c r="I2241" s="14" t="n">
        <v>0</v>
      </c>
      <c r="J2241" s="14" t="n">
        <v>2</v>
      </c>
      <c r="K2241" s="14" t="n">
        <v>2</v>
      </c>
      <c r="L2241" s="14" t="n">
        <v>0</v>
      </c>
      <c r="M2241" s="14" t="n">
        <v>0</v>
      </c>
      <c r="N2241" s="14" t="s">
        <v>82</v>
      </c>
      <c r="O2241" s="14" t="s">
        <v>92</v>
      </c>
      <c r="P2241" s="14" t="s">
        <v>116</v>
      </c>
      <c r="Q2241" s="14" t="s">
        <v>94</v>
      </c>
      <c r="R2241" s="14" t="n">
        <v>0</v>
      </c>
      <c r="S2241" s="14" t="n">
        <v>0</v>
      </c>
      <c r="T2241" s="14" t="n">
        <v>0</v>
      </c>
      <c r="U2241" s="14" t="s">
        <v>95</v>
      </c>
      <c r="V2241" s="14" t="s">
        <v>95</v>
      </c>
      <c r="W2241" s="14" t="n">
        <v>0</v>
      </c>
      <c r="X2241" s="14" t="s">
        <v>120</v>
      </c>
      <c r="Y2241" s="14" t="n">
        <v>1</v>
      </c>
      <c r="Z2241" s="14"/>
      <c r="AA2241" s="14" t="n">
        <v>0</v>
      </c>
      <c r="AB2241" s="14" t="s">
        <v>87</v>
      </c>
      <c r="AC2241" s="14" t="n">
        <v>62</v>
      </c>
      <c r="AD2241" s="14" t="n">
        <v>0</v>
      </c>
      <c r="AE2241" s="14" t="n">
        <v>0</v>
      </c>
      <c r="AF2241" s="14" t="s">
        <v>96</v>
      </c>
      <c r="AG2241" s="15" t="n">
        <v>42298</v>
      </c>
      <c r="AH2241" s="14" t="str">
        <f aca="false">B2241&amp;"|"&amp;C2241&amp;"|"&amp;D2241&amp;"|"&amp;E2241&amp;"|"&amp;F2241&amp;"|"&amp;G2241&amp;"|"&amp;H2241&amp;"|"&amp;I2241&amp;"|"&amp;J2241&amp;"|"&amp;K2241&amp;"|"&amp;L2241&amp;"|"&amp;M2241&amp;"|"&amp;N2241&amp;"|"&amp;O2241&amp;"|"&amp;P2241&amp;"|"&amp;Q2241&amp;"|"&amp;R2241&amp;"|"&amp;S2241&amp;"|"&amp;T2241&amp;"|"&amp;U2241&amp;"|"&amp;V2241&amp;"|"&amp;W2241&amp;"|"&amp;X2241&amp;"|"&amp;Y2241&amp;"|"&amp;Z2241&amp;"|"&amp;AA2241&amp;"|"&amp;AB2241&amp;"|"&amp;AC2241&amp;"|"&amp;AD2241&amp;"|"&amp;AE2241&amp;"|"&amp;AF2241&amp;"|"&amp;AG2241</f>
        <v>City Hotel|1|468|2016|October|43|20|0|2|2|0|0|BB|PRT|Groups|TA/TO|0|0|0|A|A|0|Non Refund|1||0|Transient|62|0|0|Canceled|42298</v>
      </c>
      <c r="AI2241" s="14" t="str">
        <f aca="false">IF(COUNTIF($AH$4:$AH$2603,AH2241)&gt;1,"Duplicate","Unique")</f>
        <v>Duplicate</v>
      </c>
      <c r="AJ2241" s="14" t="str">
        <f aca="false">IF(COUNTBLANK(B2241:AG2241)&gt;0,"Missing ("&amp;COUNTBLANK(B2241:AG2241)&amp;")","Complete")</f>
        <v>Missing (1)</v>
      </c>
    </row>
    <row r="2242" customFormat="false" ht="15" hidden="false" customHeight="false" outlineLevel="0" collapsed="false">
      <c r="A2242" s="0" t="n">
        <v>2239</v>
      </c>
      <c r="B2242" s="0" t="s">
        <v>80</v>
      </c>
      <c r="C2242" s="0" t="n">
        <v>1</v>
      </c>
      <c r="D2242" s="0" t="n">
        <v>244</v>
      </c>
      <c r="E2242" s="0" t="n">
        <v>2016</v>
      </c>
      <c r="F2242" s="0" t="s">
        <v>114</v>
      </c>
      <c r="G2242" s="0" t="n">
        <v>39</v>
      </c>
      <c r="H2242" s="0" t="n">
        <v>20</v>
      </c>
      <c r="I2242" s="0" t="n">
        <v>2</v>
      </c>
      <c r="J2242" s="0" t="n">
        <v>5</v>
      </c>
      <c r="K2242" s="0" t="n">
        <v>1</v>
      </c>
      <c r="L2242" s="0" t="n">
        <v>0</v>
      </c>
      <c r="M2242" s="0" t="n">
        <v>0</v>
      </c>
      <c r="N2242" s="0" t="s">
        <v>82</v>
      </c>
      <c r="O2242" s="0" t="s">
        <v>92</v>
      </c>
      <c r="P2242" s="0" t="s">
        <v>93</v>
      </c>
      <c r="Q2242" s="0" t="s">
        <v>94</v>
      </c>
      <c r="R2242" s="0" t="n">
        <v>0</v>
      </c>
      <c r="S2242" s="0" t="n">
        <v>0</v>
      </c>
      <c r="T2242" s="0" t="n">
        <v>0</v>
      </c>
      <c r="U2242" s="0" t="s">
        <v>95</v>
      </c>
      <c r="V2242" s="0" t="s">
        <v>95</v>
      </c>
      <c r="W2242" s="0" t="n">
        <v>0</v>
      </c>
      <c r="X2242" s="0" t="s">
        <v>86</v>
      </c>
      <c r="Y2242" s="0" t="n">
        <v>240</v>
      </c>
      <c r="AA2242" s="0" t="n">
        <v>0</v>
      </c>
      <c r="AB2242" s="0" t="s">
        <v>87</v>
      </c>
      <c r="AC2242" s="0" t="n">
        <v>71</v>
      </c>
      <c r="AD2242" s="0" t="n">
        <v>0</v>
      </c>
      <c r="AE2242" s="0" t="n">
        <v>2</v>
      </c>
      <c r="AF2242" s="0" t="s">
        <v>96</v>
      </c>
      <c r="AG2242" s="13" t="n">
        <v>42397</v>
      </c>
      <c r="AH2242" s="0" t="str">
        <f aca="false">B2242&amp;"|"&amp;C2242&amp;"|"&amp;D2242&amp;"|"&amp;E2242&amp;"|"&amp;F2242&amp;"|"&amp;G2242&amp;"|"&amp;H2242&amp;"|"&amp;I2242&amp;"|"&amp;J2242&amp;"|"&amp;K2242&amp;"|"&amp;L2242&amp;"|"&amp;M2242&amp;"|"&amp;N2242&amp;"|"&amp;O2242&amp;"|"&amp;P2242&amp;"|"&amp;Q2242&amp;"|"&amp;R2242&amp;"|"&amp;S2242&amp;"|"&amp;T2242&amp;"|"&amp;U2242&amp;"|"&amp;V2242&amp;"|"&amp;W2242&amp;"|"&amp;X2242&amp;"|"&amp;Y2242&amp;"|"&amp;Z2242&amp;"|"&amp;AA2242&amp;"|"&amp;AB2242&amp;"|"&amp;AC2242&amp;"|"&amp;AD2242&amp;"|"&amp;AE2242&amp;"|"&amp;AF2242&amp;"|"&amp;AG2242</f>
        <v>Resort Hotel|1|244|2016|September|39|20|2|5|1|0|0|BB|PRT|Online TA|TA/TO|0|0|0|A|A|0|No Deposit|240||0|Transient|71|0|2|Canceled|42397</v>
      </c>
      <c r="AI2242" s="0" t="str">
        <f aca="false">IF(COUNTIF($AH$4:$AH$2603,AH2242)&gt;1,"Duplicate","Unique")</f>
        <v>Unique</v>
      </c>
      <c r="AJ2242" s="0" t="str">
        <f aca="false">IF(COUNTBLANK(B2242:AG2242)&gt;0,"Missing ("&amp;COUNTBLANK(B2242:AG2242)&amp;")","Complete")</f>
        <v>Missing (1)</v>
      </c>
    </row>
    <row r="2243" customFormat="false" ht="15" hidden="false" customHeight="false" outlineLevel="0" collapsed="false">
      <c r="A2243" s="14" t="n">
        <v>2240</v>
      </c>
      <c r="B2243" s="14" t="s">
        <v>90</v>
      </c>
      <c r="C2243" s="14" t="n">
        <v>0</v>
      </c>
      <c r="D2243" s="14" t="n">
        <v>44</v>
      </c>
      <c r="E2243" s="14" t="n">
        <v>2016</v>
      </c>
      <c r="F2243" s="14" t="s">
        <v>81</v>
      </c>
      <c r="G2243" s="14" t="n">
        <v>50</v>
      </c>
      <c r="H2243" s="14" t="n">
        <v>6</v>
      </c>
      <c r="I2243" s="14" t="n">
        <v>0</v>
      </c>
      <c r="J2243" s="14" t="n">
        <v>4</v>
      </c>
      <c r="K2243" s="14" t="n">
        <v>2</v>
      </c>
      <c r="L2243" s="14" t="n">
        <v>1</v>
      </c>
      <c r="M2243" s="14" t="n">
        <v>0</v>
      </c>
      <c r="N2243" s="14" t="s">
        <v>82</v>
      </c>
      <c r="O2243" s="14" t="s">
        <v>115</v>
      </c>
      <c r="P2243" s="14" t="s">
        <v>84</v>
      </c>
      <c r="Q2243" s="14" t="s">
        <v>84</v>
      </c>
      <c r="R2243" s="14" t="n">
        <v>0</v>
      </c>
      <c r="S2243" s="14" t="n">
        <v>0</v>
      </c>
      <c r="T2243" s="14" t="n">
        <v>0</v>
      </c>
      <c r="U2243" s="14" t="s">
        <v>95</v>
      </c>
      <c r="V2243" s="14" t="s">
        <v>95</v>
      </c>
      <c r="W2243" s="14" t="n">
        <v>0</v>
      </c>
      <c r="X2243" s="14" t="s">
        <v>86</v>
      </c>
      <c r="Y2243" s="14" t="n">
        <v>14</v>
      </c>
      <c r="Z2243" s="14"/>
      <c r="AA2243" s="14" t="n">
        <v>0</v>
      </c>
      <c r="AB2243" s="14" t="s">
        <v>87</v>
      </c>
      <c r="AC2243" s="14" t="n">
        <v>90</v>
      </c>
      <c r="AD2243" s="14" t="n">
        <v>0</v>
      </c>
      <c r="AE2243" s="14" t="n">
        <v>0</v>
      </c>
      <c r="AF2243" s="14" t="s">
        <v>88</v>
      </c>
      <c r="AG2243" s="15" t="n">
        <v>42714</v>
      </c>
      <c r="AH2243" s="14" t="str">
        <f aca="false">B2243&amp;"|"&amp;C2243&amp;"|"&amp;D2243&amp;"|"&amp;E2243&amp;"|"&amp;F2243&amp;"|"&amp;G2243&amp;"|"&amp;H2243&amp;"|"&amp;I2243&amp;"|"&amp;J2243&amp;"|"&amp;K2243&amp;"|"&amp;L2243&amp;"|"&amp;M2243&amp;"|"&amp;N2243&amp;"|"&amp;O2243&amp;"|"&amp;P2243&amp;"|"&amp;Q2243&amp;"|"&amp;R2243&amp;"|"&amp;S2243&amp;"|"&amp;T2243&amp;"|"&amp;U2243&amp;"|"&amp;V2243&amp;"|"&amp;W2243&amp;"|"&amp;X2243&amp;"|"&amp;Y2243&amp;"|"&amp;Z2243&amp;"|"&amp;AA2243&amp;"|"&amp;AB2243&amp;"|"&amp;AC2243&amp;"|"&amp;AD2243&amp;"|"&amp;AE2243&amp;"|"&amp;AF2243&amp;"|"&amp;AG2243</f>
        <v>City Hotel|0|44|2016|December|50|6|0|4|2|1|0|BB|ESP|Direct|Direct|0|0|0|A|A|0|No Deposit|14||0|Transient|90|0|0|Check-Out|42714</v>
      </c>
      <c r="AI2243" s="14" t="str">
        <f aca="false">IF(COUNTIF($AH$4:$AH$2603,AH2243)&gt;1,"Duplicate","Unique")</f>
        <v>Unique</v>
      </c>
      <c r="AJ2243" s="14" t="str">
        <f aca="false">IF(COUNTBLANK(B2243:AG2243)&gt;0,"Missing ("&amp;COUNTBLANK(B2243:AG2243)&amp;")","Complete")</f>
        <v>Missing (1)</v>
      </c>
    </row>
    <row r="2244" customFormat="false" ht="15" hidden="false" customHeight="false" outlineLevel="0" collapsed="false">
      <c r="A2244" s="0" t="n">
        <v>2241</v>
      </c>
      <c r="B2244" s="0" t="s">
        <v>90</v>
      </c>
      <c r="C2244" s="0" t="n">
        <v>0</v>
      </c>
      <c r="D2244" s="0" t="n">
        <v>214</v>
      </c>
      <c r="E2244" s="0" t="n">
        <v>2016</v>
      </c>
      <c r="F2244" s="0" t="s">
        <v>113</v>
      </c>
      <c r="G2244" s="0" t="n">
        <v>48</v>
      </c>
      <c r="H2244" s="0" t="n">
        <v>20</v>
      </c>
      <c r="I2244" s="0" t="n">
        <v>2</v>
      </c>
      <c r="J2244" s="0" t="n">
        <v>1</v>
      </c>
      <c r="K2244" s="0" t="n">
        <v>2</v>
      </c>
      <c r="L2244" s="0" t="n">
        <v>0</v>
      </c>
      <c r="M2244" s="0" t="n">
        <v>0</v>
      </c>
      <c r="N2244" s="0" t="s">
        <v>82</v>
      </c>
      <c r="O2244" s="0" t="s">
        <v>83</v>
      </c>
      <c r="P2244" s="0" t="s">
        <v>116</v>
      </c>
      <c r="Q2244" s="0" t="s">
        <v>128</v>
      </c>
      <c r="R2244" s="0" t="n">
        <v>0</v>
      </c>
      <c r="S2244" s="0" t="n">
        <v>0</v>
      </c>
      <c r="T2244" s="0" t="n">
        <v>0</v>
      </c>
      <c r="U2244" s="0" t="s">
        <v>95</v>
      </c>
      <c r="V2244" s="0" t="s">
        <v>109</v>
      </c>
      <c r="W2244" s="0" t="n">
        <v>2</v>
      </c>
      <c r="X2244" s="0" t="s">
        <v>86</v>
      </c>
      <c r="Z2244" s="0" t="n">
        <v>233</v>
      </c>
      <c r="AA2244" s="0" t="n">
        <v>0</v>
      </c>
      <c r="AB2244" s="0" t="s">
        <v>87</v>
      </c>
      <c r="AC2244" s="0" t="n">
        <v>85</v>
      </c>
      <c r="AD2244" s="0" t="n">
        <v>0</v>
      </c>
      <c r="AE2244" s="0" t="n">
        <v>1</v>
      </c>
      <c r="AF2244" s="0" t="s">
        <v>88</v>
      </c>
      <c r="AG2244" s="13" t="n">
        <v>42697</v>
      </c>
      <c r="AH2244" s="0" t="str">
        <f aca="false">B2244&amp;"|"&amp;C2244&amp;"|"&amp;D2244&amp;"|"&amp;E2244&amp;"|"&amp;F2244&amp;"|"&amp;G2244&amp;"|"&amp;H2244&amp;"|"&amp;I2244&amp;"|"&amp;J2244&amp;"|"&amp;K2244&amp;"|"&amp;L2244&amp;"|"&amp;M2244&amp;"|"&amp;N2244&amp;"|"&amp;O2244&amp;"|"&amp;P2244&amp;"|"&amp;Q2244&amp;"|"&amp;R2244&amp;"|"&amp;S2244&amp;"|"&amp;T2244&amp;"|"&amp;U2244&amp;"|"&amp;V2244&amp;"|"&amp;W2244&amp;"|"&amp;X2244&amp;"|"&amp;Y2244&amp;"|"&amp;Z2244&amp;"|"&amp;AA2244&amp;"|"&amp;AB2244&amp;"|"&amp;AC2244&amp;"|"&amp;AD2244&amp;"|"&amp;AE2244&amp;"|"&amp;AF2244&amp;"|"&amp;AG2244</f>
        <v>City Hotel|0|214|2016|November|48|20|2|1|2|0|0|BB|GBR|Groups|Corporate|0|0|0|A|D|2|No Deposit||233|0|Transient|85|0|1|Check-Out|42697</v>
      </c>
      <c r="AI2244" s="0" t="str">
        <f aca="false">IF(COUNTIF($AH$4:$AH$2603,AH2244)&gt;1,"Duplicate","Unique")</f>
        <v>Unique</v>
      </c>
      <c r="AJ2244" s="0" t="str">
        <f aca="false">IF(COUNTBLANK(B2244:AG2244)&gt;0,"Missing ("&amp;COUNTBLANK(B2244:AG2244)&amp;")","Complete")</f>
        <v>Missing (1)</v>
      </c>
    </row>
    <row r="2245" customFormat="false" ht="15" hidden="false" customHeight="false" outlineLevel="0" collapsed="false">
      <c r="A2245" s="14" t="n">
        <v>2242</v>
      </c>
      <c r="B2245" s="14" t="s">
        <v>80</v>
      </c>
      <c r="C2245" s="14" t="n">
        <v>0</v>
      </c>
      <c r="D2245" s="14" t="n">
        <v>82</v>
      </c>
      <c r="E2245" s="14" t="n">
        <v>2016</v>
      </c>
      <c r="F2245" s="14" t="s">
        <v>81</v>
      </c>
      <c r="G2245" s="14" t="n">
        <v>50</v>
      </c>
      <c r="H2245" s="14" t="n">
        <v>7</v>
      </c>
      <c r="I2245" s="14" t="n">
        <v>0</v>
      </c>
      <c r="J2245" s="14" t="n">
        <v>4</v>
      </c>
      <c r="K2245" s="14" t="n">
        <v>2</v>
      </c>
      <c r="L2245" s="14" t="n">
        <v>0</v>
      </c>
      <c r="M2245" s="14" t="n">
        <v>0</v>
      </c>
      <c r="N2245" s="14" t="s">
        <v>82</v>
      </c>
      <c r="O2245" s="14" t="s">
        <v>115</v>
      </c>
      <c r="P2245" s="14" t="s">
        <v>116</v>
      </c>
      <c r="Q2245" s="14" t="s">
        <v>84</v>
      </c>
      <c r="R2245" s="14" t="n">
        <v>0</v>
      </c>
      <c r="S2245" s="14" t="n">
        <v>0</v>
      </c>
      <c r="T2245" s="14" t="n">
        <v>0</v>
      </c>
      <c r="U2245" s="14" t="s">
        <v>95</v>
      </c>
      <c r="V2245" s="14" t="s">
        <v>95</v>
      </c>
      <c r="W2245" s="14" t="n">
        <v>0</v>
      </c>
      <c r="X2245" s="14" t="s">
        <v>86</v>
      </c>
      <c r="Y2245" s="14"/>
      <c r="Z2245" s="14"/>
      <c r="AA2245" s="14" t="n">
        <v>0</v>
      </c>
      <c r="AB2245" s="14" t="s">
        <v>101</v>
      </c>
      <c r="AC2245" s="14" t="n">
        <v>39.3</v>
      </c>
      <c r="AD2245" s="14" t="n">
        <v>1</v>
      </c>
      <c r="AE2245" s="14" t="n">
        <v>0</v>
      </c>
      <c r="AF2245" s="14" t="s">
        <v>88</v>
      </c>
      <c r="AG2245" s="15" t="n">
        <v>42715</v>
      </c>
      <c r="AH2245" s="14" t="str">
        <f aca="false">B2245&amp;"|"&amp;C2245&amp;"|"&amp;D2245&amp;"|"&amp;E2245&amp;"|"&amp;F2245&amp;"|"&amp;G2245&amp;"|"&amp;H2245&amp;"|"&amp;I2245&amp;"|"&amp;J2245&amp;"|"&amp;K2245&amp;"|"&amp;L2245&amp;"|"&amp;M2245&amp;"|"&amp;N2245&amp;"|"&amp;O2245&amp;"|"&amp;P2245&amp;"|"&amp;Q2245&amp;"|"&amp;R2245&amp;"|"&amp;S2245&amp;"|"&amp;T2245&amp;"|"&amp;U2245&amp;"|"&amp;V2245&amp;"|"&amp;W2245&amp;"|"&amp;X2245&amp;"|"&amp;Y2245&amp;"|"&amp;Z2245&amp;"|"&amp;AA2245&amp;"|"&amp;AB2245&amp;"|"&amp;AC2245&amp;"|"&amp;AD2245&amp;"|"&amp;AE2245&amp;"|"&amp;AF2245&amp;"|"&amp;AG2245</f>
        <v>Resort Hotel|0|82|2016|December|50|7|0|4|2|0|0|BB|ESP|Groups|Direct|0|0|0|A|A|0|No Deposit|||0|Transient-Party|39.3|1|0|Check-Out|42715</v>
      </c>
      <c r="AI2245" s="14" t="str">
        <f aca="false">IF(COUNTIF($AH$4:$AH$2603,AH2245)&gt;1,"Duplicate","Unique")</f>
        <v>Unique</v>
      </c>
      <c r="AJ2245" s="14" t="str">
        <f aca="false">IF(COUNTBLANK(B2245:AG2245)&gt;0,"Missing ("&amp;COUNTBLANK(B2245:AG2245)&amp;")","Complete")</f>
        <v>Missing (2)</v>
      </c>
    </row>
    <row r="2246" customFormat="false" ht="15" hidden="false" customHeight="false" outlineLevel="0" collapsed="false">
      <c r="A2246" s="0" t="n">
        <v>2243</v>
      </c>
      <c r="B2246" s="0" t="s">
        <v>90</v>
      </c>
      <c r="C2246" s="0" t="n">
        <v>1</v>
      </c>
      <c r="D2246" s="0" t="n">
        <v>0</v>
      </c>
      <c r="E2246" s="0" t="n">
        <v>2016</v>
      </c>
      <c r="F2246" s="0" t="s">
        <v>118</v>
      </c>
      <c r="G2246" s="0" t="n">
        <v>6</v>
      </c>
      <c r="H2246" s="0" t="n">
        <v>6</v>
      </c>
      <c r="I2246" s="0" t="n">
        <v>0</v>
      </c>
      <c r="J2246" s="0" t="n">
        <v>1</v>
      </c>
      <c r="K2246" s="0" t="n">
        <v>1</v>
      </c>
      <c r="L2246" s="0" t="n">
        <v>0</v>
      </c>
      <c r="M2246" s="0" t="n">
        <v>0</v>
      </c>
      <c r="N2246" s="0" t="s">
        <v>107</v>
      </c>
      <c r="O2246" s="0" t="s">
        <v>92</v>
      </c>
      <c r="P2246" s="0" t="s">
        <v>93</v>
      </c>
      <c r="Q2246" s="0" t="s">
        <v>94</v>
      </c>
      <c r="R2246" s="0" t="n">
        <v>0</v>
      </c>
      <c r="S2246" s="0" t="n">
        <v>0</v>
      </c>
      <c r="T2246" s="0" t="n">
        <v>0</v>
      </c>
      <c r="U2246" s="0" t="s">
        <v>95</v>
      </c>
      <c r="V2246" s="0" t="s">
        <v>95</v>
      </c>
      <c r="W2246" s="0" t="n">
        <v>0</v>
      </c>
      <c r="X2246" s="0" t="s">
        <v>86</v>
      </c>
      <c r="Y2246" s="0" t="n">
        <v>10</v>
      </c>
      <c r="AA2246" s="0" t="n">
        <v>0</v>
      </c>
      <c r="AB2246" s="0" t="s">
        <v>87</v>
      </c>
      <c r="AC2246" s="0" t="n">
        <v>0</v>
      </c>
      <c r="AD2246" s="0" t="n">
        <v>0</v>
      </c>
      <c r="AE2246" s="0" t="n">
        <v>0</v>
      </c>
      <c r="AF2246" s="0" t="s">
        <v>96</v>
      </c>
      <c r="AG2246" s="13" t="n">
        <v>42406</v>
      </c>
      <c r="AH2246" s="0" t="str">
        <f aca="false">B2246&amp;"|"&amp;C2246&amp;"|"&amp;D2246&amp;"|"&amp;E2246&amp;"|"&amp;F2246&amp;"|"&amp;G2246&amp;"|"&amp;H2246&amp;"|"&amp;I2246&amp;"|"&amp;J2246&amp;"|"&amp;K2246&amp;"|"&amp;L2246&amp;"|"&amp;M2246&amp;"|"&amp;N2246&amp;"|"&amp;O2246&amp;"|"&amp;P2246&amp;"|"&amp;Q2246&amp;"|"&amp;R2246&amp;"|"&amp;S2246&amp;"|"&amp;T2246&amp;"|"&amp;U2246&amp;"|"&amp;V2246&amp;"|"&amp;W2246&amp;"|"&amp;X2246&amp;"|"&amp;Y2246&amp;"|"&amp;Z2246&amp;"|"&amp;AA2246&amp;"|"&amp;AB2246&amp;"|"&amp;AC2246&amp;"|"&amp;AD2246&amp;"|"&amp;AE2246&amp;"|"&amp;AF2246&amp;"|"&amp;AG2246</f>
        <v>City Hotel|1|0|2016|February|6|6|0|1|1|0|0|SC|PRT|Online TA|TA/TO|0|0|0|A|A|0|No Deposit|10||0|Transient|0|0|0|Canceled|42406</v>
      </c>
      <c r="AI2246" s="0" t="str">
        <f aca="false">IF(COUNTIF($AH$4:$AH$2603,AH2246)&gt;1,"Duplicate","Unique")</f>
        <v>Unique</v>
      </c>
      <c r="AJ2246" s="0" t="str">
        <f aca="false">IF(COUNTBLANK(B2246:AG2246)&gt;0,"Missing ("&amp;COUNTBLANK(B2246:AG2246)&amp;")","Complete")</f>
        <v>Missing (1)</v>
      </c>
    </row>
    <row r="2247" customFormat="false" ht="15" hidden="false" customHeight="false" outlineLevel="0" collapsed="false">
      <c r="A2247" s="14" t="n">
        <v>2244</v>
      </c>
      <c r="B2247" s="14" t="s">
        <v>80</v>
      </c>
      <c r="C2247" s="14" t="n">
        <v>1</v>
      </c>
      <c r="D2247" s="14" t="n">
        <v>95</v>
      </c>
      <c r="E2247" s="14" t="n">
        <v>2016</v>
      </c>
      <c r="F2247" s="14" t="s">
        <v>135</v>
      </c>
      <c r="G2247" s="14" t="n">
        <v>24</v>
      </c>
      <c r="H2247" s="14" t="n">
        <v>7</v>
      </c>
      <c r="I2247" s="14" t="n">
        <v>2</v>
      </c>
      <c r="J2247" s="14" t="n">
        <v>5</v>
      </c>
      <c r="K2247" s="14" t="n">
        <v>2</v>
      </c>
      <c r="L2247" s="14" t="n">
        <v>0</v>
      </c>
      <c r="M2247" s="14" t="n">
        <v>0</v>
      </c>
      <c r="N2247" s="14" t="s">
        <v>82</v>
      </c>
      <c r="O2247" s="14" t="s">
        <v>147</v>
      </c>
      <c r="P2247" s="14" t="s">
        <v>93</v>
      </c>
      <c r="Q2247" s="14" t="s">
        <v>94</v>
      </c>
      <c r="R2247" s="14" t="n">
        <v>0</v>
      </c>
      <c r="S2247" s="14" t="n">
        <v>0</v>
      </c>
      <c r="T2247" s="14" t="n">
        <v>0</v>
      </c>
      <c r="U2247" s="14" t="s">
        <v>95</v>
      </c>
      <c r="V2247" s="14" t="s">
        <v>95</v>
      </c>
      <c r="W2247" s="14" t="n">
        <v>0</v>
      </c>
      <c r="X2247" s="14" t="s">
        <v>86</v>
      </c>
      <c r="Y2247" s="14" t="n">
        <v>240</v>
      </c>
      <c r="Z2247" s="14"/>
      <c r="AA2247" s="14" t="n">
        <v>0</v>
      </c>
      <c r="AB2247" s="14" t="s">
        <v>87</v>
      </c>
      <c r="AC2247" s="14" t="n">
        <v>118.86</v>
      </c>
      <c r="AD2247" s="14" t="n">
        <v>0</v>
      </c>
      <c r="AE2247" s="14" t="n">
        <v>1</v>
      </c>
      <c r="AF2247" s="14" t="s">
        <v>96</v>
      </c>
      <c r="AG2247" s="15" t="n">
        <v>42469</v>
      </c>
      <c r="AH2247" s="14" t="str">
        <f aca="false">B2247&amp;"|"&amp;C2247&amp;"|"&amp;D2247&amp;"|"&amp;E2247&amp;"|"&amp;F2247&amp;"|"&amp;G2247&amp;"|"&amp;H2247&amp;"|"&amp;I2247&amp;"|"&amp;J2247&amp;"|"&amp;K2247&amp;"|"&amp;L2247&amp;"|"&amp;M2247&amp;"|"&amp;N2247&amp;"|"&amp;O2247&amp;"|"&amp;P2247&amp;"|"&amp;Q2247&amp;"|"&amp;R2247&amp;"|"&amp;S2247&amp;"|"&amp;T2247&amp;"|"&amp;U2247&amp;"|"&amp;V2247&amp;"|"&amp;W2247&amp;"|"&amp;X2247&amp;"|"&amp;Y2247&amp;"|"&amp;Z2247&amp;"|"&amp;AA2247&amp;"|"&amp;AB2247&amp;"|"&amp;AC2247&amp;"|"&amp;AD2247&amp;"|"&amp;AE2247&amp;"|"&amp;AF2247&amp;"|"&amp;AG2247</f>
        <v>Resort Hotel|1|95|2016|June|24|7|2|5|2|0|0|BB|IRL|Online TA|TA/TO|0|0|0|A|A|0|No Deposit|240||0|Transient|118.86|0|1|Canceled|42469</v>
      </c>
      <c r="AI2247" s="14" t="str">
        <f aca="false">IF(COUNTIF($AH$4:$AH$2603,AH2247)&gt;1,"Duplicate","Unique")</f>
        <v>Unique</v>
      </c>
      <c r="AJ2247" s="14" t="str">
        <f aca="false">IF(COUNTBLANK(B2247:AG2247)&gt;0,"Missing ("&amp;COUNTBLANK(B2247:AG2247)&amp;")","Complete")</f>
        <v>Missing (1)</v>
      </c>
    </row>
    <row r="2248" customFormat="false" ht="15" hidden="false" customHeight="false" outlineLevel="0" collapsed="false">
      <c r="A2248" s="0" t="n">
        <v>2245</v>
      </c>
      <c r="B2248" s="0" t="s">
        <v>90</v>
      </c>
      <c r="C2248" s="0" t="n">
        <v>0</v>
      </c>
      <c r="D2248" s="0" t="n">
        <v>78</v>
      </c>
      <c r="E2248" s="0" t="n">
        <v>2016</v>
      </c>
      <c r="F2248" s="0" t="s">
        <v>135</v>
      </c>
      <c r="G2248" s="0" t="n">
        <v>27</v>
      </c>
      <c r="H2248" s="0" t="n">
        <v>28</v>
      </c>
      <c r="I2248" s="0" t="n">
        <v>2</v>
      </c>
      <c r="J2248" s="0" t="n">
        <v>5</v>
      </c>
      <c r="K2248" s="0" t="n">
        <v>2</v>
      </c>
      <c r="L2248" s="0" t="n">
        <v>0</v>
      </c>
      <c r="M2248" s="0" t="n">
        <v>0</v>
      </c>
      <c r="N2248" s="0" t="s">
        <v>107</v>
      </c>
      <c r="O2248" s="0" t="s">
        <v>83</v>
      </c>
      <c r="P2248" s="0" t="s">
        <v>93</v>
      </c>
      <c r="Q2248" s="0" t="s">
        <v>94</v>
      </c>
      <c r="R2248" s="0" t="n">
        <v>0</v>
      </c>
      <c r="S2248" s="0" t="n">
        <v>0</v>
      </c>
      <c r="T2248" s="0" t="n">
        <v>0</v>
      </c>
      <c r="U2248" s="0" t="s">
        <v>95</v>
      </c>
      <c r="V2248" s="0" t="s">
        <v>95</v>
      </c>
      <c r="W2248" s="0" t="n">
        <v>0</v>
      </c>
      <c r="X2248" s="0" t="s">
        <v>86</v>
      </c>
      <c r="Y2248" s="0" t="n">
        <v>9</v>
      </c>
      <c r="AA2248" s="0" t="n">
        <v>0</v>
      </c>
      <c r="AB2248" s="0" t="s">
        <v>87</v>
      </c>
      <c r="AC2248" s="0" t="n">
        <v>103.5</v>
      </c>
      <c r="AD2248" s="0" t="n">
        <v>0</v>
      </c>
      <c r="AE2248" s="0" t="n">
        <v>2</v>
      </c>
      <c r="AF2248" s="0" t="s">
        <v>88</v>
      </c>
      <c r="AG2248" s="13" t="n">
        <v>42556</v>
      </c>
      <c r="AH2248" s="0" t="str">
        <f aca="false">B2248&amp;"|"&amp;C2248&amp;"|"&amp;D2248&amp;"|"&amp;E2248&amp;"|"&amp;F2248&amp;"|"&amp;G2248&amp;"|"&amp;H2248&amp;"|"&amp;I2248&amp;"|"&amp;J2248&amp;"|"&amp;K2248&amp;"|"&amp;L2248&amp;"|"&amp;M2248&amp;"|"&amp;N2248&amp;"|"&amp;O2248&amp;"|"&amp;P2248&amp;"|"&amp;Q2248&amp;"|"&amp;R2248&amp;"|"&amp;S2248&amp;"|"&amp;T2248&amp;"|"&amp;U2248&amp;"|"&amp;V2248&amp;"|"&amp;W2248&amp;"|"&amp;X2248&amp;"|"&amp;Y2248&amp;"|"&amp;Z2248&amp;"|"&amp;AA2248&amp;"|"&amp;AB2248&amp;"|"&amp;AC2248&amp;"|"&amp;AD2248&amp;"|"&amp;AE2248&amp;"|"&amp;AF2248&amp;"|"&amp;AG2248</f>
        <v>City Hotel|0|78|2016|June|27|28|2|5|2|0|0|SC|GBR|Online TA|TA/TO|0|0|0|A|A|0|No Deposit|9||0|Transient|103.5|0|2|Check-Out|42556</v>
      </c>
      <c r="AI2248" s="0" t="str">
        <f aca="false">IF(COUNTIF($AH$4:$AH$2603,AH2248)&gt;1,"Duplicate","Unique")</f>
        <v>Unique</v>
      </c>
      <c r="AJ2248" s="0" t="str">
        <f aca="false">IF(COUNTBLANK(B2248:AG2248)&gt;0,"Missing ("&amp;COUNTBLANK(B2248:AG2248)&amp;")","Complete")</f>
        <v>Missing (1)</v>
      </c>
    </row>
    <row r="2249" customFormat="false" ht="15" hidden="false" customHeight="false" outlineLevel="0" collapsed="false">
      <c r="A2249" s="14" t="n">
        <v>2246</v>
      </c>
      <c r="B2249" s="14" t="s">
        <v>80</v>
      </c>
      <c r="C2249" s="14" t="n">
        <v>0</v>
      </c>
      <c r="D2249" s="14" t="n">
        <v>96</v>
      </c>
      <c r="E2249" s="14" t="n">
        <v>2017</v>
      </c>
      <c r="F2249" s="14" t="s">
        <v>119</v>
      </c>
      <c r="G2249" s="14" t="n">
        <v>32</v>
      </c>
      <c r="H2249" s="14" t="n">
        <v>12</v>
      </c>
      <c r="I2249" s="14" t="n">
        <v>2</v>
      </c>
      <c r="J2249" s="14" t="n">
        <v>5</v>
      </c>
      <c r="K2249" s="14" t="n">
        <v>2</v>
      </c>
      <c r="L2249" s="14" t="n">
        <v>1</v>
      </c>
      <c r="M2249" s="14" t="n">
        <v>0</v>
      </c>
      <c r="N2249" s="14" t="s">
        <v>112</v>
      </c>
      <c r="O2249" s="14" t="s">
        <v>92</v>
      </c>
      <c r="P2249" s="14" t="s">
        <v>93</v>
      </c>
      <c r="Q2249" s="14" t="s">
        <v>94</v>
      </c>
      <c r="R2249" s="14" t="n">
        <v>0</v>
      </c>
      <c r="S2249" s="14" t="n">
        <v>0</v>
      </c>
      <c r="T2249" s="14" t="n">
        <v>0</v>
      </c>
      <c r="U2249" s="14" t="s">
        <v>95</v>
      </c>
      <c r="V2249" s="14" t="s">
        <v>95</v>
      </c>
      <c r="W2249" s="14" t="n">
        <v>0</v>
      </c>
      <c r="X2249" s="14" t="s">
        <v>86</v>
      </c>
      <c r="Y2249" s="14" t="n">
        <v>15</v>
      </c>
      <c r="Z2249" s="14"/>
      <c r="AA2249" s="14" t="n">
        <v>0</v>
      </c>
      <c r="AB2249" s="14" t="s">
        <v>101</v>
      </c>
      <c r="AC2249" s="14" t="n">
        <v>217.1</v>
      </c>
      <c r="AD2249" s="14" t="n">
        <v>0</v>
      </c>
      <c r="AE2249" s="14" t="n">
        <v>0</v>
      </c>
      <c r="AF2249" s="14" t="s">
        <v>88</v>
      </c>
      <c r="AG2249" s="15" t="n">
        <v>42966</v>
      </c>
      <c r="AH2249" s="14" t="str">
        <f aca="false">B2249&amp;"|"&amp;C2249&amp;"|"&amp;D2249&amp;"|"&amp;E2249&amp;"|"&amp;F2249&amp;"|"&amp;G2249&amp;"|"&amp;H2249&amp;"|"&amp;I2249&amp;"|"&amp;J2249&amp;"|"&amp;K2249&amp;"|"&amp;L2249&amp;"|"&amp;M2249&amp;"|"&amp;N2249&amp;"|"&amp;O2249&amp;"|"&amp;P2249&amp;"|"&amp;Q2249&amp;"|"&amp;R2249&amp;"|"&amp;S2249&amp;"|"&amp;T2249&amp;"|"&amp;U2249&amp;"|"&amp;V2249&amp;"|"&amp;W2249&amp;"|"&amp;X2249&amp;"|"&amp;Y2249&amp;"|"&amp;Z2249&amp;"|"&amp;AA2249&amp;"|"&amp;AB2249&amp;"|"&amp;AC2249&amp;"|"&amp;AD2249&amp;"|"&amp;AE2249&amp;"|"&amp;AF2249&amp;"|"&amp;AG2249</f>
        <v>Resort Hotel|0|96|2017|August|32|12|2|5|2|1|0|HB|PRT|Online TA|TA/TO|0|0|0|A|A|0|No Deposit|15||0|Transient-Party|217.1|0|0|Check-Out|42966</v>
      </c>
      <c r="AI2249" s="14" t="str">
        <f aca="false">IF(COUNTIF($AH$4:$AH$2603,AH2249)&gt;1,"Duplicate","Unique")</f>
        <v>Unique</v>
      </c>
      <c r="AJ2249" s="14" t="str">
        <f aca="false">IF(COUNTBLANK(B2249:AG2249)&gt;0,"Missing ("&amp;COUNTBLANK(B2249:AG2249)&amp;")","Complete")</f>
        <v>Missing (1)</v>
      </c>
    </row>
    <row r="2250" customFormat="false" ht="15" hidden="false" customHeight="false" outlineLevel="0" collapsed="false">
      <c r="A2250" s="0" t="n">
        <v>2247</v>
      </c>
      <c r="B2250" s="0" t="s">
        <v>80</v>
      </c>
      <c r="C2250" s="0" t="n">
        <v>0</v>
      </c>
      <c r="D2250" s="0" t="n">
        <v>27</v>
      </c>
      <c r="E2250" s="0" t="n">
        <v>2015</v>
      </c>
      <c r="F2250" s="0" t="s">
        <v>81</v>
      </c>
      <c r="G2250" s="0" t="n">
        <v>52</v>
      </c>
      <c r="H2250" s="0" t="n">
        <v>24</v>
      </c>
      <c r="I2250" s="0" t="n">
        <v>0</v>
      </c>
      <c r="J2250" s="0" t="n">
        <v>2</v>
      </c>
      <c r="K2250" s="0" t="n">
        <v>2</v>
      </c>
      <c r="L2250" s="0" t="n">
        <v>0</v>
      </c>
      <c r="M2250" s="0" t="n">
        <v>0</v>
      </c>
      <c r="N2250" s="0" t="s">
        <v>82</v>
      </c>
      <c r="O2250" s="0" t="s">
        <v>98</v>
      </c>
      <c r="P2250" s="0" t="s">
        <v>99</v>
      </c>
      <c r="Q2250" s="0" t="s">
        <v>94</v>
      </c>
      <c r="R2250" s="0" t="n">
        <v>0</v>
      </c>
      <c r="S2250" s="0" t="n">
        <v>0</v>
      </c>
      <c r="T2250" s="0" t="n">
        <v>0</v>
      </c>
      <c r="U2250" s="0" t="s">
        <v>95</v>
      </c>
      <c r="V2250" s="0" t="s">
        <v>124</v>
      </c>
      <c r="W2250" s="0" t="n">
        <v>0</v>
      </c>
      <c r="X2250" s="0" t="s">
        <v>86</v>
      </c>
      <c r="Y2250" s="0" t="n">
        <v>6</v>
      </c>
      <c r="AA2250" s="0" t="n">
        <v>0</v>
      </c>
      <c r="AB2250" s="0" t="s">
        <v>87</v>
      </c>
      <c r="AC2250" s="0" t="n">
        <v>50</v>
      </c>
      <c r="AD2250" s="0" t="n">
        <v>0</v>
      </c>
      <c r="AE2250" s="0" t="n">
        <v>0</v>
      </c>
      <c r="AF2250" s="0" t="s">
        <v>88</v>
      </c>
      <c r="AG2250" s="13" t="n">
        <v>42364</v>
      </c>
      <c r="AH2250" s="0" t="str">
        <f aca="false">B2250&amp;"|"&amp;C2250&amp;"|"&amp;D2250&amp;"|"&amp;E2250&amp;"|"&amp;F2250&amp;"|"&amp;G2250&amp;"|"&amp;H2250&amp;"|"&amp;I2250&amp;"|"&amp;J2250&amp;"|"&amp;K2250&amp;"|"&amp;L2250&amp;"|"&amp;M2250&amp;"|"&amp;N2250&amp;"|"&amp;O2250&amp;"|"&amp;P2250&amp;"|"&amp;Q2250&amp;"|"&amp;R2250&amp;"|"&amp;S2250&amp;"|"&amp;T2250&amp;"|"&amp;U2250&amp;"|"&amp;V2250&amp;"|"&amp;W2250&amp;"|"&amp;X2250&amp;"|"&amp;Y2250&amp;"|"&amp;Z2250&amp;"|"&amp;AA2250&amp;"|"&amp;AB2250&amp;"|"&amp;AC2250&amp;"|"&amp;AD2250&amp;"|"&amp;AE2250&amp;"|"&amp;AF2250&amp;"|"&amp;AG2250</f>
        <v>Resort Hotel|0|27|2015|December|52|24|0|2|2|0|0|BB|BRA|Offline TA/TO|TA/TO|0|0|0|A|E|0|No Deposit|6||0|Transient|50|0|0|Check-Out|42364</v>
      </c>
      <c r="AI2250" s="0" t="str">
        <f aca="false">IF(COUNTIF($AH$4:$AH$2603,AH2250)&gt;1,"Duplicate","Unique")</f>
        <v>Unique</v>
      </c>
      <c r="AJ2250" s="0" t="str">
        <f aca="false">IF(COUNTBLANK(B2250:AG2250)&gt;0,"Missing ("&amp;COUNTBLANK(B2250:AG2250)&amp;")","Complete")</f>
        <v>Missing (1)</v>
      </c>
    </row>
    <row r="2251" customFormat="false" ht="15" hidden="false" customHeight="false" outlineLevel="0" collapsed="false">
      <c r="A2251" s="14" t="n">
        <v>2248</v>
      </c>
      <c r="B2251" s="14" t="s">
        <v>80</v>
      </c>
      <c r="C2251" s="14" t="n">
        <v>0</v>
      </c>
      <c r="D2251" s="14" t="n">
        <v>179</v>
      </c>
      <c r="E2251" s="14" t="n">
        <v>2016</v>
      </c>
      <c r="F2251" s="14" t="s">
        <v>91</v>
      </c>
      <c r="G2251" s="14" t="n">
        <v>29</v>
      </c>
      <c r="H2251" s="14" t="n">
        <v>10</v>
      </c>
      <c r="I2251" s="14" t="n">
        <v>4</v>
      </c>
      <c r="J2251" s="14" t="n">
        <v>7</v>
      </c>
      <c r="K2251" s="14" t="n">
        <v>2</v>
      </c>
      <c r="L2251" s="14" t="n">
        <v>0</v>
      </c>
      <c r="M2251" s="14" t="n">
        <v>0</v>
      </c>
      <c r="N2251" s="14" t="s">
        <v>82</v>
      </c>
      <c r="O2251" s="14" t="s">
        <v>83</v>
      </c>
      <c r="P2251" s="14" t="s">
        <v>99</v>
      </c>
      <c r="Q2251" s="14" t="s">
        <v>94</v>
      </c>
      <c r="R2251" s="14" t="n">
        <v>0</v>
      </c>
      <c r="S2251" s="14" t="n">
        <v>0</v>
      </c>
      <c r="T2251" s="14" t="n">
        <v>0</v>
      </c>
      <c r="U2251" s="14" t="s">
        <v>109</v>
      </c>
      <c r="V2251" s="14" t="s">
        <v>109</v>
      </c>
      <c r="W2251" s="14" t="n">
        <v>0</v>
      </c>
      <c r="X2251" s="14" t="s">
        <v>86</v>
      </c>
      <c r="Y2251" s="14" t="n">
        <v>40</v>
      </c>
      <c r="Z2251" s="14"/>
      <c r="AA2251" s="14" t="n">
        <v>0</v>
      </c>
      <c r="AB2251" s="14" t="s">
        <v>101</v>
      </c>
      <c r="AC2251" s="14" t="n">
        <v>106.55</v>
      </c>
      <c r="AD2251" s="14" t="n">
        <v>0</v>
      </c>
      <c r="AE2251" s="14" t="n">
        <v>3</v>
      </c>
      <c r="AF2251" s="14" t="s">
        <v>88</v>
      </c>
      <c r="AG2251" s="15" t="n">
        <v>42572</v>
      </c>
      <c r="AH2251" s="14" t="str">
        <f aca="false">B2251&amp;"|"&amp;C2251&amp;"|"&amp;D2251&amp;"|"&amp;E2251&amp;"|"&amp;F2251&amp;"|"&amp;G2251&amp;"|"&amp;H2251&amp;"|"&amp;I2251&amp;"|"&amp;J2251&amp;"|"&amp;K2251&amp;"|"&amp;L2251&amp;"|"&amp;M2251&amp;"|"&amp;N2251&amp;"|"&amp;O2251&amp;"|"&amp;P2251&amp;"|"&amp;Q2251&amp;"|"&amp;R2251&amp;"|"&amp;S2251&amp;"|"&amp;T2251&amp;"|"&amp;U2251&amp;"|"&amp;V2251&amp;"|"&amp;W2251&amp;"|"&amp;X2251&amp;"|"&amp;Y2251&amp;"|"&amp;Z2251&amp;"|"&amp;AA2251&amp;"|"&amp;AB2251&amp;"|"&amp;AC2251&amp;"|"&amp;AD2251&amp;"|"&amp;AE2251&amp;"|"&amp;AF2251&amp;"|"&amp;AG2251</f>
        <v>Resort Hotel|0|179|2016|July|29|10|4|7|2|0|0|BB|GBR|Offline TA/TO|TA/TO|0|0|0|D|D|0|No Deposit|40||0|Transient-Party|106.55|0|3|Check-Out|42572</v>
      </c>
      <c r="AI2251" s="14" t="str">
        <f aca="false">IF(COUNTIF($AH$4:$AH$2603,AH2251)&gt;1,"Duplicate","Unique")</f>
        <v>Unique</v>
      </c>
      <c r="AJ2251" s="14" t="str">
        <f aca="false">IF(COUNTBLANK(B2251:AG2251)&gt;0,"Missing ("&amp;COUNTBLANK(B2251:AG2251)&amp;")","Complete")</f>
        <v>Missing (1)</v>
      </c>
    </row>
    <row r="2252" customFormat="false" ht="15" hidden="false" customHeight="false" outlineLevel="0" collapsed="false">
      <c r="A2252" s="0" t="n">
        <v>2249</v>
      </c>
      <c r="B2252" s="0" t="s">
        <v>90</v>
      </c>
      <c r="C2252" s="0" t="n">
        <v>1</v>
      </c>
      <c r="D2252" s="0" t="n">
        <v>260</v>
      </c>
      <c r="E2252" s="0" t="n">
        <v>2016</v>
      </c>
      <c r="F2252" s="0" t="s">
        <v>81</v>
      </c>
      <c r="G2252" s="0" t="n">
        <v>53</v>
      </c>
      <c r="H2252" s="0" t="n">
        <v>26</v>
      </c>
      <c r="I2252" s="0" t="n">
        <v>1</v>
      </c>
      <c r="J2252" s="0" t="n">
        <v>3</v>
      </c>
      <c r="K2252" s="0" t="n">
        <v>2</v>
      </c>
      <c r="L2252" s="0" t="n">
        <v>0</v>
      </c>
      <c r="M2252" s="0" t="n">
        <v>0</v>
      </c>
      <c r="N2252" s="0" t="s">
        <v>82</v>
      </c>
      <c r="O2252" s="0" t="s">
        <v>115</v>
      </c>
      <c r="P2252" s="0" t="s">
        <v>93</v>
      </c>
      <c r="Q2252" s="0" t="s">
        <v>94</v>
      </c>
      <c r="R2252" s="0" t="n">
        <v>0</v>
      </c>
      <c r="S2252" s="0" t="n">
        <v>0</v>
      </c>
      <c r="T2252" s="0" t="n">
        <v>0</v>
      </c>
      <c r="U2252" s="0" t="s">
        <v>95</v>
      </c>
      <c r="V2252" s="0" t="s">
        <v>95</v>
      </c>
      <c r="W2252" s="0" t="n">
        <v>0</v>
      </c>
      <c r="X2252" s="0" t="s">
        <v>86</v>
      </c>
      <c r="Y2252" s="0" t="n">
        <v>9</v>
      </c>
      <c r="AA2252" s="0" t="n">
        <v>0</v>
      </c>
      <c r="AB2252" s="0" t="s">
        <v>87</v>
      </c>
      <c r="AC2252" s="0" t="n">
        <v>73.95</v>
      </c>
      <c r="AD2252" s="0" t="n">
        <v>0</v>
      </c>
      <c r="AE2252" s="0" t="n">
        <v>0</v>
      </c>
      <c r="AF2252" s="0" t="s">
        <v>96</v>
      </c>
      <c r="AG2252" s="13" t="n">
        <v>42488</v>
      </c>
      <c r="AH2252" s="0" t="str">
        <f aca="false">B2252&amp;"|"&amp;C2252&amp;"|"&amp;D2252&amp;"|"&amp;E2252&amp;"|"&amp;F2252&amp;"|"&amp;G2252&amp;"|"&amp;H2252&amp;"|"&amp;I2252&amp;"|"&amp;J2252&amp;"|"&amp;K2252&amp;"|"&amp;L2252&amp;"|"&amp;M2252&amp;"|"&amp;N2252&amp;"|"&amp;O2252&amp;"|"&amp;P2252&amp;"|"&amp;Q2252&amp;"|"&amp;R2252&amp;"|"&amp;S2252&amp;"|"&amp;T2252&amp;"|"&amp;U2252&amp;"|"&amp;V2252&amp;"|"&amp;W2252&amp;"|"&amp;X2252&amp;"|"&amp;Y2252&amp;"|"&amp;Z2252&amp;"|"&amp;AA2252&amp;"|"&amp;AB2252&amp;"|"&amp;AC2252&amp;"|"&amp;AD2252&amp;"|"&amp;AE2252&amp;"|"&amp;AF2252&amp;"|"&amp;AG2252</f>
        <v>City Hotel|1|260|2016|December|53|26|1|3|2|0|0|BB|ESP|Online TA|TA/TO|0|0|0|A|A|0|No Deposit|9||0|Transient|73.95|0|0|Canceled|42488</v>
      </c>
      <c r="AI2252" s="0" t="str">
        <f aca="false">IF(COUNTIF($AH$4:$AH$2603,AH2252)&gt;1,"Duplicate","Unique")</f>
        <v>Unique</v>
      </c>
      <c r="AJ2252" s="0" t="str">
        <f aca="false">IF(COUNTBLANK(B2252:AG2252)&gt;0,"Missing ("&amp;COUNTBLANK(B2252:AG2252)&amp;")","Complete")</f>
        <v>Missing (1)</v>
      </c>
    </row>
    <row r="2253" customFormat="false" ht="15" hidden="false" customHeight="false" outlineLevel="0" collapsed="false">
      <c r="A2253" s="14" t="n">
        <v>2250</v>
      </c>
      <c r="B2253" s="14" t="s">
        <v>90</v>
      </c>
      <c r="C2253" s="14" t="n">
        <v>0</v>
      </c>
      <c r="D2253" s="14" t="n">
        <v>0</v>
      </c>
      <c r="E2253" s="14" t="n">
        <v>2016</v>
      </c>
      <c r="F2253" s="14" t="s">
        <v>135</v>
      </c>
      <c r="G2253" s="14" t="n">
        <v>24</v>
      </c>
      <c r="H2253" s="14" t="n">
        <v>10</v>
      </c>
      <c r="I2253" s="14" t="n">
        <v>0</v>
      </c>
      <c r="J2253" s="14" t="n">
        <v>1</v>
      </c>
      <c r="K2253" s="14" t="n">
        <v>2</v>
      </c>
      <c r="L2253" s="14" t="n">
        <v>0</v>
      </c>
      <c r="M2253" s="14" t="n">
        <v>0</v>
      </c>
      <c r="N2253" s="14" t="s">
        <v>107</v>
      </c>
      <c r="O2253" s="14" t="s">
        <v>122</v>
      </c>
      <c r="P2253" s="14" t="s">
        <v>84</v>
      </c>
      <c r="Q2253" s="14" t="s">
        <v>84</v>
      </c>
      <c r="R2253" s="14" t="n">
        <v>0</v>
      </c>
      <c r="S2253" s="14" t="n">
        <v>0</v>
      </c>
      <c r="T2253" s="14" t="n">
        <v>0</v>
      </c>
      <c r="U2253" s="14" t="s">
        <v>95</v>
      </c>
      <c r="V2253" s="14" t="s">
        <v>95</v>
      </c>
      <c r="W2253" s="14" t="n">
        <v>0</v>
      </c>
      <c r="X2253" s="14" t="s">
        <v>86</v>
      </c>
      <c r="Y2253" s="14" t="n">
        <v>14</v>
      </c>
      <c r="Z2253" s="14"/>
      <c r="AA2253" s="14" t="n">
        <v>0</v>
      </c>
      <c r="AB2253" s="14" t="s">
        <v>87</v>
      </c>
      <c r="AC2253" s="14" t="n">
        <v>109</v>
      </c>
      <c r="AD2253" s="14" t="n">
        <v>0</v>
      </c>
      <c r="AE2253" s="14" t="n">
        <v>0</v>
      </c>
      <c r="AF2253" s="14" t="s">
        <v>88</v>
      </c>
      <c r="AG2253" s="15" t="n">
        <v>42532</v>
      </c>
      <c r="AH2253" s="14" t="str">
        <f aca="false">B2253&amp;"|"&amp;C2253&amp;"|"&amp;D2253&amp;"|"&amp;E2253&amp;"|"&amp;F2253&amp;"|"&amp;G2253&amp;"|"&amp;H2253&amp;"|"&amp;I2253&amp;"|"&amp;J2253&amp;"|"&amp;K2253&amp;"|"&amp;L2253&amp;"|"&amp;M2253&amp;"|"&amp;N2253&amp;"|"&amp;O2253&amp;"|"&amp;P2253&amp;"|"&amp;Q2253&amp;"|"&amp;R2253&amp;"|"&amp;S2253&amp;"|"&amp;T2253&amp;"|"&amp;U2253&amp;"|"&amp;V2253&amp;"|"&amp;W2253&amp;"|"&amp;X2253&amp;"|"&amp;Y2253&amp;"|"&amp;Z2253&amp;"|"&amp;AA2253&amp;"|"&amp;AB2253&amp;"|"&amp;AC2253&amp;"|"&amp;AD2253&amp;"|"&amp;AE2253&amp;"|"&amp;AF2253&amp;"|"&amp;AG2253</f>
        <v>City Hotel|0|0|2016|June|24|10|0|1|2|0|0|SC|FRA|Direct|Direct|0|0|0|A|A|0|No Deposit|14||0|Transient|109|0|0|Check-Out|42532</v>
      </c>
      <c r="AI2253" s="14" t="str">
        <f aca="false">IF(COUNTIF($AH$4:$AH$2603,AH2253)&gt;1,"Duplicate","Unique")</f>
        <v>Unique</v>
      </c>
      <c r="AJ2253" s="14" t="str">
        <f aca="false">IF(COUNTBLANK(B2253:AG2253)&gt;0,"Missing ("&amp;COUNTBLANK(B2253:AG2253)&amp;")","Complete")</f>
        <v>Missing (1)</v>
      </c>
    </row>
    <row r="2254" customFormat="false" ht="15" hidden="false" customHeight="false" outlineLevel="0" collapsed="false">
      <c r="A2254" s="0" t="n">
        <v>2251</v>
      </c>
      <c r="B2254" s="0" t="s">
        <v>90</v>
      </c>
      <c r="C2254" s="0" t="n">
        <v>1</v>
      </c>
      <c r="D2254" s="0" t="n">
        <v>34</v>
      </c>
      <c r="E2254" s="0" t="n">
        <v>2017</v>
      </c>
      <c r="F2254" s="0" t="s">
        <v>121</v>
      </c>
      <c r="G2254" s="0" t="n">
        <v>19</v>
      </c>
      <c r="H2254" s="0" t="n">
        <v>12</v>
      </c>
      <c r="I2254" s="0" t="n">
        <v>2</v>
      </c>
      <c r="J2254" s="0" t="n">
        <v>2</v>
      </c>
      <c r="K2254" s="0" t="n">
        <v>2</v>
      </c>
      <c r="L2254" s="0" t="n">
        <v>0</v>
      </c>
      <c r="M2254" s="0" t="n">
        <v>0</v>
      </c>
      <c r="N2254" s="0" t="s">
        <v>107</v>
      </c>
      <c r="O2254" s="0" t="s">
        <v>115</v>
      </c>
      <c r="P2254" s="0" t="s">
        <v>93</v>
      </c>
      <c r="Q2254" s="0" t="s">
        <v>94</v>
      </c>
      <c r="R2254" s="0" t="n">
        <v>0</v>
      </c>
      <c r="S2254" s="0" t="n">
        <v>0</v>
      </c>
      <c r="T2254" s="0" t="n">
        <v>0</v>
      </c>
      <c r="U2254" s="0" t="s">
        <v>95</v>
      </c>
      <c r="V2254" s="0" t="s">
        <v>95</v>
      </c>
      <c r="W2254" s="0" t="n">
        <v>0</v>
      </c>
      <c r="X2254" s="0" t="s">
        <v>86</v>
      </c>
      <c r="Y2254" s="0" t="n">
        <v>9</v>
      </c>
      <c r="AA2254" s="0" t="n">
        <v>0</v>
      </c>
      <c r="AB2254" s="0" t="s">
        <v>87</v>
      </c>
      <c r="AC2254" s="0" t="n">
        <v>170</v>
      </c>
      <c r="AD2254" s="0" t="n">
        <v>0</v>
      </c>
      <c r="AE2254" s="0" t="n">
        <v>1</v>
      </c>
      <c r="AF2254" s="0" t="s">
        <v>96</v>
      </c>
      <c r="AG2254" s="13" t="n">
        <v>42834</v>
      </c>
      <c r="AH2254" s="0" t="str">
        <f aca="false">B2254&amp;"|"&amp;C2254&amp;"|"&amp;D2254&amp;"|"&amp;E2254&amp;"|"&amp;F2254&amp;"|"&amp;G2254&amp;"|"&amp;H2254&amp;"|"&amp;I2254&amp;"|"&amp;J2254&amp;"|"&amp;K2254&amp;"|"&amp;L2254&amp;"|"&amp;M2254&amp;"|"&amp;N2254&amp;"|"&amp;O2254&amp;"|"&amp;P2254&amp;"|"&amp;Q2254&amp;"|"&amp;R2254&amp;"|"&amp;S2254&amp;"|"&amp;T2254&amp;"|"&amp;U2254&amp;"|"&amp;V2254&amp;"|"&amp;W2254&amp;"|"&amp;X2254&amp;"|"&amp;Y2254&amp;"|"&amp;Z2254&amp;"|"&amp;AA2254&amp;"|"&amp;AB2254&amp;"|"&amp;AC2254&amp;"|"&amp;AD2254&amp;"|"&amp;AE2254&amp;"|"&amp;AF2254&amp;"|"&amp;AG2254</f>
        <v>City Hotel|1|34|2017|May|19|12|2|2|2|0|0|SC|ESP|Online TA|TA/TO|0|0|0|A|A|0|No Deposit|9||0|Transient|170|0|1|Canceled|42834</v>
      </c>
      <c r="AI2254" s="0" t="str">
        <f aca="false">IF(COUNTIF($AH$4:$AH$2603,AH2254)&gt;1,"Duplicate","Unique")</f>
        <v>Unique</v>
      </c>
      <c r="AJ2254" s="0" t="str">
        <f aca="false">IF(COUNTBLANK(B2254:AG2254)&gt;0,"Missing ("&amp;COUNTBLANK(B2254:AG2254)&amp;")","Complete")</f>
        <v>Missing (1)</v>
      </c>
    </row>
    <row r="2255" customFormat="false" ht="15" hidden="false" customHeight="false" outlineLevel="0" collapsed="false">
      <c r="A2255" s="14" t="n">
        <v>2252</v>
      </c>
      <c r="B2255" s="14" t="s">
        <v>80</v>
      </c>
      <c r="C2255" s="14" t="n">
        <v>1</v>
      </c>
      <c r="D2255" s="14" t="n">
        <v>53</v>
      </c>
      <c r="E2255" s="14" t="n">
        <v>2016</v>
      </c>
      <c r="F2255" s="14" t="s">
        <v>81</v>
      </c>
      <c r="G2255" s="14" t="n">
        <v>51</v>
      </c>
      <c r="H2255" s="14" t="n">
        <v>17</v>
      </c>
      <c r="I2255" s="14" t="n">
        <v>1</v>
      </c>
      <c r="J2255" s="14" t="n">
        <v>1</v>
      </c>
      <c r="K2255" s="14" t="n">
        <v>1</v>
      </c>
      <c r="L2255" s="14" t="n">
        <v>0</v>
      </c>
      <c r="M2255" s="14" t="n">
        <v>0</v>
      </c>
      <c r="N2255" s="14" t="s">
        <v>82</v>
      </c>
      <c r="O2255" s="14" t="s">
        <v>158</v>
      </c>
      <c r="P2255" s="14" t="s">
        <v>93</v>
      </c>
      <c r="Q2255" s="14" t="s">
        <v>94</v>
      </c>
      <c r="R2255" s="14" t="n">
        <v>0</v>
      </c>
      <c r="S2255" s="14" t="n">
        <v>0</v>
      </c>
      <c r="T2255" s="14" t="n">
        <v>0</v>
      </c>
      <c r="U2255" s="14" t="s">
        <v>95</v>
      </c>
      <c r="V2255" s="14" t="s">
        <v>95</v>
      </c>
      <c r="W2255" s="14" t="n">
        <v>0</v>
      </c>
      <c r="X2255" s="14" t="s">
        <v>86</v>
      </c>
      <c r="Y2255" s="14" t="n">
        <v>240</v>
      </c>
      <c r="Z2255" s="14"/>
      <c r="AA2255" s="14" t="n">
        <v>0</v>
      </c>
      <c r="AB2255" s="14" t="s">
        <v>87</v>
      </c>
      <c r="AC2255" s="14" t="n">
        <v>43</v>
      </c>
      <c r="AD2255" s="14" t="n">
        <v>0</v>
      </c>
      <c r="AE2255" s="14" t="n">
        <v>2</v>
      </c>
      <c r="AF2255" s="14" t="s">
        <v>96</v>
      </c>
      <c r="AG2255" s="15" t="n">
        <v>42669</v>
      </c>
      <c r="AH2255" s="14" t="str">
        <f aca="false">B2255&amp;"|"&amp;C2255&amp;"|"&amp;D2255&amp;"|"&amp;E2255&amp;"|"&amp;F2255&amp;"|"&amp;G2255&amp;"|"&amp;H2255&amp;"|"&amp;I2255&amp;"|"&amp;J2255&amp;"|"&amp;K2255&amp;"|"&amp;L2255&amp;"|"&amp;M2255&amp;"|"&amp;N2255&amp;"|"&amp;O2255&amp;"|"&amp;P2255&amp;"|"&amp;Q2255&amp;"|"&amp;R2255&amp;"|"&amp;S2255&amp;"|"&amp;T2255&amp;"|"&amp;U2255&amp;"|"&amp;V2255&amp;"|"&amp;W2255&amp;"|"&amp;X2255&amp;"|"&amp;Y2255&amp;"|"&amp;Z2255&amp;"|"&amp;AA2255&amp;"|"&amp;AB2255&amp;"|"&amp;AC2255&amp;"|"&amp;AD2255&amp;"|"&amp;AE2255&amp;"|"&amp;AF2255&amp;"|"&amp;AG2255</f>
        <v>Resort Hotel|1|53|2016|December|51|17|1|1|1|0|0|BB|ITA|Online TA|TA/TO|0|0|0|A|A|0|No Deposit|240||0|Transient|43|0|2|Canceled|42669</v>
      </c>
      <c r="AI2255" s="14" t="str">
        <f aca="false">IF(COUNTIF($AH$4:$AH$2603,AH2255)&gt;1,"Duplicate","Unique")</f>
        <v>Unique</v>
      </c>
      <c r="AJ2255" s="14" t="str">
        <f aca="false">IF(COUNTBLANK(B2255:AG2255)&gt;0,"Missing ("&amp;COUNTBLANK(B2255:AG2255)&amp;")","Complete")</f>
        <v>Missing (1)</v>
      </c>
    </row>
    <row r="2256" customFormat="false" ht="15" hidden="false" customHeight="false" outlineLevel="0" collapsed="false">
      <c r="A2256" s="0" t="n">
        <v>2253</v>
      </c>
      <c r="B2256" s="0" t="s">
        <v>80</v>
      </c>
      <c r="C2256" s="0" t="n">
        <v>0</v>
      </c>
      <c r="D2256" s="0" t="n">
        <v>261</v>
      </c>
      <c r="E2256" s="0" t="n">
        <v>2016</v>
      </c>
      <c r="F2256" s="0" t="s">
        <v>111</v>
      </c>
      <c r="G2256" s="0" t="n">
        <v>41</v>
      </c>
      <c r="H2256" s="0" t="n">
        <v>6</v>
      </c>
      <c r="I2256" s="0" t="n">
        <v>0</v>
      </c>
      <c r="J2256" s="0" t="n">
        <v>2</v>
      </c>
      <c r="K2256" s="0" t="n">
        <v>2</v>
      </c>
      <c r="L2256" s="0" t="n">
        <v>0</v>
      </c>
      <c r="M2256" s="0" t="n">
        <v>0</v>
      </c>
      <c r="N2256" s="0" t="s">
        <v>112</v>
      </c>
      <c r="O2256" s="0" t="s">
        <v>92</v>
      </c>
      <c r="P2256" s="0" t="s">
        <v>116</v>
      </c>
      <c r="Q2256" s="0" t="s">
        <v>94</v>
      </c>
      <c r="R2256" s="0" t="n">
        <v>0</v>
      </c>
      <c r="S2256" s="0" t="n">
        <v>0</v>
      </c>
      <c r="T2256" s="0" t="n">
        <v>0</v>
      </c>
      <c r="U2256" s="0" t="s">
        <v>109</v>
      </c>
      <c r="V2256" s="0" t="s">
        <v>109</v>
      </c>
      <c r="W2256" s="0" t="n">
        <v>0</v>
      </c>
      <c r="X2256" s="0" t="s">
        <v>86</v>
      </c>
      <c r="Y2256" s="0" t="n">
        <v>251</v>
      </c>
      <c r="AA2256" s="0" t="n">
        <v>0</v>
      </c>
      <c r="AB2256" s="0" t="s">
        <v>101</v>
      </c>
      <c r="AC2256" s="0" t="n">
        <v>87</v>
      </c>
      <c r="AD2256" s="0" t="n">
        <v>0</v>
      </c>
      <c r="AE2256" s="0" t="n">
        <v>0</v>
      </c>
      <c r="AF2256" s="0" t="s">
        <v>88</v>
      </c>
      <c r="AG2256" s="13" t="n">
        <v>42651</v>
      </c>
      <c r="AH2256" s="0" t="str">
        <f aca="false">B2256&amp;"|"&amp;C2256&amp;"|"&amp;D2256&amp;"|"&amp;E2256&amp;"|"&amp;F2256&amp;"|"&amp;G2256&amp;"|"&amp;H2256&amp;"|"&amp;I2256&amp;"|"&amp;J2256&amp;"|"&amp;K2256&amp;"|"&amp;L2256&amp;"|"&amp;M2256&amp;"|"&amp;N2256&amp;"|"&amp;O2256&amp;"|"&amp;P2256&amp;"|"&amp;Q2256&amp;"|"&amp;R2256&amp;"|"&amp;S2256&amp;"|"&amp;T2256&amp;"|"&amp;U2256&amp;"|"&amp;V2256&amp;"|"&amp;W2256&amp;"|"&amp;X2256&amp;"|"&amp;Y2256&amp;"|"&amp;Z2256&amp;"|"&amp;AA2256&amp;"|"&amp;AB2256&amp;"|"&amp;AC2256&amp;"|"&amp;AD2256&amp;"|"&amp;AE2256&amp;"|"&amp;AF2256&amp;"|"&amp;AG2256</f>
        <v>Resort Hotel|0|261|2016|October|41|6|0|2|2|0|0|HB|PRT|Groups|TA/TO|0|0|0|D|D|0|No Deposit|251||0|Transient-Party|87|0|0|Check-Out|42651</v>
      </c>
      <c r="AI2256" s="0" t="str">
        <f aca="false">IF(COUNTIF($AH$4:$AH$2603,AH2256)&gt;1,"Duplicate","Unique")</f>
        <v>Unique</v>
      </c>
      <c r="AJ2256" s="0" t="str">
        <f aca="false">IF(COUNTBLANK(B2256:AG2256)&gt;0,"Missing ("&amp;COUNTBLANK(B2256:AG2256)&amp;")","Complete")</f>
        <v>Missing (1)</v>
      </c>
    </row>
    <row r="2257" customFormat="false" ht="15" hidden="false" customHeight="false" outlineLevel="0" collapsed="false">
      <c r="A2257" s="14" t="n">
        <v>2254</v>
      </c>
      <c r="B2257" s="14" t="s">
        <v>80</v>
      </c>
      <c r="C2257" s="14" t="n">
        <v>0</v>
      </c>
      <c r="D2257" s="14" t="n">
        <v>0</v>
      </c>
      <c r="E2257" s="14" t="n">
        <v>2015</v>
      </c>
      <c r="F2257" s="14" t="s">
        <v>113</v>
      </c>
      <c r="G2257" s="14" t="n">
        <v>47</v>
      </c>
      <c r="H2257" s="14" t="n">
        <v>16</v>
      </c>
      <c r="I2257" s="14" t="n">
        <v>1</v>
      </c>
      <c r="J2257" s="14" t="n">
        <v>0</v>
      </c>
      <c r="K2257" s="14" t="n">
        <v>1</v>
      </c>
      <c r="L2257" s="14" t="n">
        <v>0</v>
      </c>
      <c r="M2257" s="14" t="n">
        <v>0</v>
      </c>
      <c r="N2257" s="14" t="s">
        <v>82</v>
      </c>
      <c r="O2257" s="14" t="s">
        <v>92</v>
      </c>
      <c r="P2257" s="14" t="s">
        <v>128</v>
      </c>
      <c r="Q2257" s="14" t="s">
        <v>128</v>
      </c>
      <c r="R2257" s="14" t="n">
        <v>0</v>
      </c>
      <c r="S2257" s="14" t="n">
        <v>0</v>
      </c>
      <c r="T2257" s="14" t="n">
        <v>0</v>
      </c>
      <c r="U2257" s="14" t="s">
        <v>95</v>
      </c>
      <c r="V2257" s="14" t="s">
        <v>95</v>
      </c>
      <c r="W2257" s="14" t="n">
        <v>0</v>
      </c>
      <c r="X2257" s="14" t="s">
        <v>86</v>
      </c>
      <c r="Y2257" s="14"/>
      <c r="Z2257" s="14" t="n">
        <v>88</v>
      </c>
      <c r="AA2257" s="14" t="n">
        <v>0</v>
      </c>
      <c r="AB2257" s="14" t="s">
        <v>87</v>
      </c>
      <c r="AC2257" s="14" t="n">
        <v>35</v>
      </c>
      <c r="AD2257" s="14" t="n">
        <v>0</v>
      </c>
      <c r="AE2257" s="14" t="n">
        <v>0</v>
      </c>
      <c r="AF2257" s="14" t="s">
        <v>88</v>
      </c>
      <c r="AG2257" s="15" t="n">
        <v>42325</v>
      </c>
      <c r="AH2257" s="14" t="str">
        <f aca="false">B2257&amp;"|"&amp;C2257&amp;"|"&amp;D2257&amp;"|"&amp;E2257&amp;"|"&amp;F2257&amp;"|"&amp;G2257&amp;"|"&amp;H2257&amp;"|"&amp;I2257&amp;"|"&amp;J2257&amp;"|"&amp;K2257&amp;"|"&amp;L2257&amp;"|"&amp;M2257&amp;"|"&amp;N2257&amp;"|"&amp;O2257&amp;"|"&amp;P2257&amp;"|"&amp;Q2257&amp;"|"&amp;R2257&amp;"|"&amp;S2257&amp;"|"&amp;T2257&amp;"|"&amp;U2257&amp;"|"&amp;V2257&amp;"|"&amp;W2257&amp;"|"&amp;X2257&amp;"|"&amp;Y2257&amp;"|"&amp;Z2257&amp;"|"&amp;AA2257&amp;"|"&amp;AB2257&amp;"|"&amp;AC2257&amp;"|"&amp;AD2257&amp;"|"&amp;AE2257&amp;"|"&amp;AF2257&amp;"|"&amp;AG2257</f>
        <v>Resort Hotel|0|0|2015|November|47|16|1|0|1|0|0|BB|PRT|Corporate|Corporate|0|0|0|A|A|0|No Deposit||88|0|Transient|35|0|0|Check-Out|42325</v>
      </c>
      <c r="AI2257" s="14" t="str">
        <f aca="false">IF(COUNTIF($AH$4:$AH$2603,AH2257)&gt;1,"Duplicate","Unique")</f>
        <v>Unique</v>
      </c>
      <c r="AJ2257" s="14" t="str">
        <f aca="false">IF(COUNTBLANK(B2257:AG2257)&gt;0,"Missing ("&amp;COUNTBLANK(B2257:AG2257)&amp;")","Complete")</f>
        <v>Missing (1)</v>
      </c>
    </row>
    <row r="2258" customFormat="false" ht="15" hidden="false" customHeight="false" outlineLevel="0" collapsed="false">
      <c r="A2258" s="0" t="n">
        <v>2255</v>
      </c>
      <c r="B2258" s="0" t="s">
        <v>90</v>
      </c>
      <c r="C2258" s="0" t="n">
        <v>0</v>
      </c>
      <c r="D2258" s="0" t="n">
        <v>0</v>
      </c>
      <c r="E2258" s="0" t="n">
        <v>2015</v>
      </c>
      <c r="F2258" s="0" t="s">
        <v>111</v>
      </c>
      <c r="G2258" s="0" t="n">
        <v>41</v>
      </c>
      <c r="H2258" s="0" t="n">
        <v>4</v>
      </c>
      <c r="I2258" s="0" t="n">
        <v>2</v>
      </c>
      <c r="J2258" s="0" t="n">
        <v>0</v>
      </c>
      <c r="K2258" s="0" t="n">
        <v>2</v>
      </c>
      <c r="L2258" s="0" t="n">
        <v>0</v>
      </c>
      <c r="M2258" s="0" t="n">
        <v>0</v>
      </c>
      <c r="N2258" s="0" t="s">
        <v>82</v>
      </c>
      <c r="O2258" s="0" t="s">
        <v>158</v>
      </c>
      <c r="P2258" s="0" t="s">
        <v>93</v>
      </c>
      <c r="Q2258" s="0" t="s">
        <v>94</v>
      </c>
      <c r="R2258" s="0" t="n">
        <v>0</v>
      </c>
      <c r="S2258" s="0" t="n">
        <v>0</v>
      </c>
      <c r="T2258" s="0" t="n">
        <v>0</v>
      </c>
      <c r="U2258" s="0" t="s">
        <v>95</v>
      </c>
      <c r="V2258" s="0" t="s">
        <v>95</v>
      </c>
      <c r="W2258" s="0" t="n">
        <v>0</v>
      </c>
      <c r="X2258" s="0" t="s">
        <v>86</v>
      </c>
      <c r="Y2258" s="0" t="n">
        <v>9</v>
      </c>
      <c r="AA2258" s="0" t="n">
        <v>0</v>
      </c>
      <c r="AB2258" s="0" t="s">
        <v>87</v>
      </c>
      <c r="AC2258" s="0" t="n">
        <v>126</v>
      </c>
      <c r="AD2258" s="0" t="n">
        <v>0</v>
      </c>
      <c r="AE2258" s="0" t="n">
        <v>0</v>
      </c>
      <c r="AF2258" s="0" t="s">
        <v>88</v>
      </c>
      <c r="AG2258" s="13" t="n">
        <v>42283</v>
      </c>
      <c r="AH2258" s="0" t="str">
        <f aca="false">B2258&amp;"|"&amp;C2258&amp;"|"&amp;D2258&amp;"|"&amp;E2258&amp;"|"&amp;F2258&amp;"|"&amp;G2258&amp;"|"&amp;H2258&amp;"|"&amp;I2258&amp;"|"&amp;J2258&amp;"|"&amp;K2258&amp;"|"&amp;L2258&amp;"|"&amp;M2258&amp;"|"&amp;N2258&amp;"|"&amp;O2258&amp;"|"&amp;P2258&amp;"|"&amp;Q2258&amp;"|"&amp;R2258&amp;"|"&amp;S2258&amp;"|"&amp;T2258&amp;"|"&amp;U2258&amp;"|"&amp;V2258&amp;"|"&amp;W2258&amp;"|"&amp;X2258&amp;"|"&amp;Y2258&amp;"|"&amp;Z2258&amp;"|"&amp;AA2258&amp;"|"&amp;AB2258&amp;"|"&amp;AC2258&amp;"|"&amp;AD2258&amp;"|"&amp;AE2258&amp;"|"&amp;AF2258&amp;"|"&amp;AG2258</f>
        <v>City Hotel|0|0|2015|October|41|4|2|0|2|0|0|BB|ITA|Online TA|TA/TO|0|0|0|A|A|0|No Deposit|9||0|Transient|126|0|0|Check-Out|42283</v>
      </c>
      <c r="AI2258" s="0" t="str">
        <f aca="false">IF(COUNTIF($AH$4:$AH$2603,AH2258)&gt;1,"Duplicate","Unique")</f>
        <v>Unique</v>
      </c>
      <c r="AJ2258" s="0" t="str">
        <f aca="false">IF(COUNTBLANK(B2258:AG2258)&gt;0,"Missing ("&amp;COUNTBLANK(B2258:AG2258)&amp;")","Complete")</f>
        <v>Missing (1)</v>
      </c>
    </row>
    <row r="2259" customFormat="false" ht="15" hidden="false" customHeight="false" outlineLevel="0" collapsed="false">
      <c r="A2259" s="14" t="n">
        <v>2256</v>
      </c>
      <c r="B2259" s="14" t="s">
        <v>80</v>
      </c>
      <c r="C2259" s="14" t="n">
        <v>0</v>
      </c>
      <c r="D2259" s="14" t="n">
        <v>37</v>
      </c>
      <c r="E2259" s="14" t="n">
        <v>2015</v>
      </c>
      <c r="F2259" s="14" t="s">
        <v>81</v>
      </c>
      <c r="G2259" s="14" t="n">
        <v>53</v>
      </c>
      <c r="H2259" s="14" t="n">
        <v>27</v>
      </c>
      <c r="I2259" s="14" t="n">
        <v>1</v>
      </c>
      <c r="J2259" s="14" t="n">
        <v>0</v>
      </c>
      <c r="K2259" s="14" t="n">
        <v>2</v>
      </c>
      <c r="L2259" s="14" t="n">
        <v>0</v>
      </c>
      <c r="M2259" s="14" t="n">
        <v>0</v>
      </c>
      <c r="N2259" s="14" t="s">
        <v>82</v>
      </c>
      <c r="O2259" s="14" t="s">
        <v>115</v>
      </c>
      <c r="P2259" s="14" t="s">
        <v>93</v>
      </c>
      <c r="Q2259" s="14" t="s">
        <v>94</v>
      </c>
      <c r="R2259" s="14" t="n">
        <v>0</v>
      </c>
      <c r="S2259" s="14" t="n">
        <v>0</v>
      </c>
      <c r="T2259" s="14" t="n">
        <v>0</v>
      </c>
      <c r="U2259" s="14" t="s">
        <v>109</v>
      </c>
      <c r="V2259" s="14" t="s">
        <v>109</v>
      </c>
      <c r="W2259" s="14" t="n">
        <v>0</v>
      </c>
      <c r="X2259" s="14" t="s">
        <v>86</v>
      </c>
      <c r="Y2259" s="14" t="n">
        <v>240</v>
      </c>
      <c r="Z2259" s="14"/>
      <c r="AA2259" s="14" t="n">
        <v>0</v>
      </c>
      <c r="AB2259" s="14" t="s">
        <v>87</v>
      </c>
      <c r="AC2259" s="14" t="n">
        <v>52</v>
      </c>
      <c r="AD2259" s="14" t="n">
        <v>0</v>
      </c>
      <c r="AE2259" s="14" t="n">
        <v>1</v>
      </c>
      <c r="AF2259" s="14" t="s">
        <v>88</v>
      </c>
      <c r="AG2259" s="15" t="n">
        <v>42366</v>
      </c>
      <c r="AH2259" s="14" t="str">
        <f aca="false">B2259&amp;"|"&amp;C2259&amp;"|"&amp;D2259&amp;"|"&amp;E2259&amp;"|"&amp;F2259&amp;"|"&amp;G2259&amp;"|"&amp;H2259&amp;"|"&amp;I2259&amp;"|"&amp;J2259&amp;"|"&amp;K2259&amp;"|"&amp;L2259&amp;"|"&amp;M2259&amp;"|"&amp;N2259&amp;"|"&amp;O2259&amp;"|"&amp;P2259&amp;"|"&amp;Q2259&amp;"|"&amp;R2259&amp;"|"&amp;S2259&amp;"|"&amp;T2259&amp;"|"&amp;U2259&amp;"|"&amp;V2259&amp;"|"&amp;W2259&amp;"|"&amp;X2259&amp;"|"&amp;Y2259&amp;"|"&amp;Z2259&amp;"|"&amp;AA2259&amp;"|"&amp;AB2259&amp;"|"&amp;AC2259&amp;"|"&amp;AD2259&amp;"|"&amp;AE2259&amp;"|"&amp;AF2259&amp;"|"&amp;AG2259</f>
        <v>Resort Hotel|0|37|2015|December|53|27|1|0|2|0|0|BB|ESP|Online TA|TA/TO|0|0|0|D|D|0|No Deposit|240||0|Transient|52|0|1|Check-Out|42366</v>
      </c>
      <c r="AI2259" s="14" t="str">
        <f aca="false">IF(COUNTIF($AH$4:$AH$2603,AH2259)&gt;1,"Duplicate","Unique")</f>
        <v>Unique</v>
      </c>
      <c r="AJ2259" s="14" t="str">
        <f aca="false">IF(COUNTBLANK(B2259:AG2259)&gt;0,"Missing ("&amp;COUNTBLANK(B2259:AG2259)&amp;")","Complete")</f>
        <v>Missing (1)</v>
      </c>
    </row>
    <row r="2260" customFormat="false" ht="15" hidden="false" customHeight="false" outlineLevel="0" collapsed="false">
      <c r="A2260" s="0" t="n">
        <v>2257</v>
      </c>
      <c r="B2260" s="0" t="s">
        <v>90</v>
      </c>
      <c r="C2260" s="0" t="n">
        <v>1</v>
      </c>
      <c r="D2260" s="0" t="n">
        <v>43</v>
      </c>
      <c r="E2260" s="0" t="n">
        <v>2017</v>
      </c>
      <c r="F2260" s="0" t="s">
        <v>135</v>
      </c>
      <c r="G2260" s="0" t="n">
        <v>22</v>
      </c>
      <c r="H2260" s="0" t="n">
        <v>3</v>
      </c>
      <c r="I2260" s="0" t="n">
        <v>0</v>
      </c>
      <c r="J2260" s="0" t="n">
        <v>1</v>
      </c>
      <c r="K2260" s="0" t="n">
        <v>3</v>
      </c>
      <c r="L2260" s="0" t="n">
        <v>0</v>
      </c>
      <c r="M2260" s="0" t="n">
        <v>0</v>
      </c>
      <c r="N2260" s="0" t="s">
        <v>82</v>
      </c>
      <c r="O2260" s="0" t="s">
        <v>92</v>
      </c>
      <c r="P2260" s="0" t="s">
        <v>93</v>
      </c>
      <c r="Q2260" s="0" t="s">
        <v>94</v>
      </c>
      <c r="R2260" s="0" t="n">
        <v>0</v>
      </c>
      <c r="S2260" s="0" t="n">
        <v>0</v>
      </c>
      <c r="T2260" s="0" t="n">
        <v>0</v>
      </c>
      <c r="U2260" s="0" t="s">
        <v>136</v>
      </c>
      <c r="V2260" s="0" t="s">
        <v>136</v>
      </c>
      <c r="W2260" s="0" t="n">
        <v>0</v>
      </c>
      <c r="X2260" s="0" t="s">
        <v>86</v>
      </c>
      <c r="Y2260" s="0" t="n">
        <v>7</v>
      </c>
      <c r="AA2260" s="0" t="n">
        <v>0</v>
      </c>
      <c r="AB2260" s="0" t="s">
        <v>87</v>
      </c>
      <c r="AC2260" s="0" t="n">
        <v>212.8</v>
      </c>
      <c r="AD2260" s="0" t="n">
        <v>0</v>
      </c>
      <c r="AE2260" s="0" t="n">
        <v>1</v>
      </c>
      <c r="AF2260" s="0" t="s">
        <v>96</v>
      </c>
      <c r="AG2260" s="13" t="n">
        <v>42846</v>
      </c>
      <c r="AH2260" s="0" t="str">
        <f aca="false">B2260&amp;"|"&amp;C2260&amp;"|"&amp;D2260&amp;"|"&amp;E2260&amp;"|"&amp;F2260&amp;"|"&amp;G2260&amp;"|"&amp;H2260&amp;"|"&amp;I2260&amp;"|"&amp;J2260&amp;"|"&amp;K2260&amp;"|"&amp;L2260&amp;"|"&amp;M2260&amp;"|"&amp;N2260&amp;"|"&amp;O2260&amp;"|"&amp;P2260&amp;"|"&amp;Q2260&amp;"|"&amp;R2260&amp;"|"&amp;S2260&amp;"|"&amp;T2260&amp;"|"&amp;U2260&amp;"|"&amp;V2260&amp;"|"&amp;W2260&amp;"|"&amp;X2260&amp;"|"&amp;Y2260&amp;"|"&amp;Z2260&amp;"|"&amp;AA2260&amp;"|"&amp;AB2260&amp;"|"&amp;AC2260&amp;"|"&amp;AD2260&amp;"|"&amp;AE2260&amp;"|"&amp;AF2260&amp;"|"&amp;AG2260</f>
        <v>City Hotel|1|43|2017|June|22|3|0|1|3|0|0|BB|PRT|Online TA|TA/TO|0|0|0|G|G|0|No Deposit|7||0|Transient|212.8|0|1|Canceled|42846</v>
      </c>
      <c r="AI2260" s="0" t="str">
        <f aca="false">IF(COUNTIF($AH$4:$AH$2603,AH2260)&gt;1,"Duplicate","Unique")</f>
        <v>Unique</v>
      </c>
      <c r="AJ2260" s="0" t="str">
        <f aca="false">IF(COUNTBLANK(B2260:AG2260)&gt;0,"Missing ("&amp;COUNTBLANK(B2260:AG2260)&amp;")","Complete")</f>
        <v>Missing (1)</v>
      </c>
    </row>
    <row r="2261" customFormat="false" ht="15" hidden="false" customHeight="false" outlineLevel="0" collapsed="false">
      <c r="A2261" s="14" t="n">
        <v>2258</v>
      </c>
      <c r="B2261" s="14" t="s">
        <v>90</v>
      </c>
      <c r="C2261" s="14" t="n">
        <v>0</v>
      </c>
      <c r="D2261" s="14" t="n">
        <v>13</v>
      </c>
      <c r="E2261" s="14" t="n">
        <v>2016</v>
      </c>
      <c r="F2261" s="14" t="s">
        <v>103</v>
      </c>
      <c r="G2261" s="14" t="n">
        <v>11</v>
      </c>
      <c r="H2261" s="14" t="n">
        <v>8</v>
      </c>
      <c r="I2261" s="14" t="n">
        <v>0</v>
      </c>
      <c r="J2261" s="14" t="n">
        <v>2</v>
      </c>
      <c r="K2261" s="14" t="n">
        <v>2</v>
      </c>
      <c r="L2261" s="14" t="n">
        <v>0</v>
      </c>
      <c r="M2261" s="14" t="n">
        <v>0</v>
      </c>
      <c r="N2261" s="14" t="s">
        <v>107</v>
      </c>
      <c r="O2261" s="14" t="s">
        <v>130</v>
      </c>
      <c r="P2261" s="14" t="s">
        <v>93</v>
      </c>
      <c r="Q2261" s="14" t="s">
        <v>94</v>
      </c>
      <c r="R2261" s="14" t="n">
        <v>0</v>
      </c>
      <c r="S2261" s="14" t="n">
        <v>0</v>
      </c>
      <c r="T2261" s="14" t="n">
        <v>0</v>
      </c>
      <c r="U2261" s="14" t="s">
        <v>95</v>
      </c>
      <c r="V2261" s="14" t="s">
        <v>95</v>
      </c>
      <c r="W2261" s="14" t="n">
        <v>0</v>
      </c>
      <c r="X2261" s="14" t="s">
        <v>86</v>
      </c>
      <c r="Y2261" s="14" t="n">
        <v>9</v>
      </c>
      <c r="Z2261" s="14"/>
      <c r="AA2261" s="14" t="n">
        <v>0</v>
      </c>
      <c r="AB2261" s="14" t="s">
        <v>87</v>
      </c>
      <c r="AC2261" s="14" t="n">
        <v>81</v>
      </c>
      <c r="AD2261" s="14" t="n">
        <v>0</v>
      </c>
      <c r="AE2261" s="14" t="n">
        <v>0</v>
      </c>
      <c r="AF2261" s="14" t="s">
        <v>88</v>
      </c>
      <c r="AG2261" s="15" t="n">
        <v>42439</v>
      </c>
      <c r="AH2261" s="14" t="str">
        <f aca="false">B2261&amp;"|"&amp;C2261&amp;"|"&amp;D2261&amp;"|"&amp;E2261&amp;"|"&amp;F2261&amp;"|"&amp;G2261&amp;"|"&amp;H2261&amp;"|"&amp;I2261&amp;"|"&amp;J2261&amp;"|"&amp;K2261&amp;"|"&amp;L2261&amp;"|"&amp;M2261&amp;"|"&amp;N2261&amp;"|"&amp;O2261&amp;"|"&amp;P2261&amp;"|"&amp;Q2261&amp;"|"&amp;R2261&amp;"|"&amp;S2261&amp;"|"&amp;T2261&amp;"|"&amp;U2261&amp;"|"&amp;V2261&amp;"|"&amp;W2261&amp;"|"&amp;X2261&amp;"|"&amp;Y2261&amp;"|"&amp;Z2261&amp;"|"&amp;AA2261&amp;"|"&amp;AB2261&amp;"|"&amp;AC2261&amp;"|"&amp;AD2261&amp;"|"&amp;AE2261&amp;"|"&amp;AF2261&amp;"|"&amp;AG2261</f>
        <v>City Hotel|0|13|2016|March|11|8|0|2|2|0|0|SC|NLD|Online TA|TA/TO|0|0|0|A|A|0|No Deposit|9||0|Transient|81|0|0|Check-Out|42439</v>
      </c>
      <c r="AI2261" s="14" t="str">
        <f aca="false">IF(COUNTIF($AH$4:$AH$2603,AH2261)&gt;1,"Duplicate","Unique")</f>
        <v>Unique</v>
      </c>
      <c r="AJ2261" s="14" t="str">
        <f aca="false">IF(COUNTBLANK(B2261:AG2261)&gt;0,"Missing ("&amp;COUNTBLANK(B2261:AG2261)&amp;")","Complete")</f>
        <v>Missing (1)</v>
      </c>
    </row>
    <row r="2262" customFormat="false" ht="15" hidden="false" customHeight="false" outlineLevel="0" collapsed="false">
      <c r="A2262" s="0" t="n">
        <v>2259</v>
      </c>
      <c r="B2262" s="0" t="s">
        <v>90</v>
      </c>
      <c r="C2262" s="0" t="n">
        <v>0</v>
      </c>
      <c r="D2262" s="0" t="n">
        <v>14</v>
      </c>
      <c r="E2262" s="0" t="n">
        <v>2017</v>
      </c>
      <c r="F2262" s="0" t="s">
        <v>121</v>
      </c>
      <c r="G2262" s="0" t="n">
        <v>20</v>
      </c>
      <c r="H2262" s="0" t="n">
        <v>14</v>
      </c>
      <c r="I2262" s="0" t="n">
        <v>2</v>
      </c>
      <c r="J2262" s="0" t="n">
        <v>2</v>
      </c>
      <c r="K2262" s="0" t="n">
        <v>2</v>
      </c>
      <c r="L2262" s="0" t="n">
        <v>0</v>
      </c>
      <c r="M2262" s="0" t="n">
        <v>0</v>
      </c>
      <c r="N2262" s="0" t="s">
        <v>112</v>
      </c>
      <c r="O2262" s="0" t="s">
        <v>83</v>
      </c>
      <c r="P2262" s="0" t="s">
        <v>93</v>
      </c>
      <c r="Q2262" s="0" t="s">
        <v>94</v>
      </c>
      <c r="R2262" s="0" t="n">
        <v>0</v>
      </c>
      <c r="S2262" s="0" t="n">
        <v>0</v>
      </c>
      <c r="T2262" s="0" t="n">
        <v>0</v>
      </c>
      <c r="U2262" s="0" t="s">
        <v>109</v>
      </c>
      <c r="V2262" s="0" t="s">
        <v>109</v>
      </c>
      <c r="W2262" s="0" t="n">
        <v>0</v>
      </c>
      <c r="X2262" s="0" t="s">
        <v>86</v>
      </c>
      <c r="Y2262" s="0" t="n">
        <v>7</v>
      </c>
      <c r="AA2262" s="0" t="n">
        <v>0</v>
      </c>
      <c r="AB2262" s="0" t="s">
        <v>87</v>
      </c>
      <c r="AC2262" s="0" t="n">
        <v>150.48</v>
      </c>
      <c r="AD2262" s="0" t="n">
        <v>0</v>
      </c>
      <c r="AE2262" s="0" t="n">
        <v>2</v>
      </c>
      <c r="AF2262" s="0" t="s">
        <v>88</v>
      </c>
      <c r="AG2262" s="13" t="n">
        <v>42873</v>
      </c>
      <c r="AH2262" s="0" t="str">
        <f aca="false">B2262&amp;"|"&amp;C2262&amp;"|"&amp;D2262&amp;"|"&amp;E2262&amp;"|"&amp;F2262&amp;"|"&amp;G2262&amp;"|"&amp;H2262&amp;"|"&amp;I2262&amp;"|"&amp;J2262&amp;"|"&amp;K2262&amp;"|"&amp;L2262&amp;"|"&amp;M2262&amp;"|"&amp;N2262&amp;"|"&amp;O2262&amp;"|"&amp;P2262&amp;"|"&amp;Q2262&amp;"|"&amp;R2262&amp;"|"&amp;S2262&amp;"|"&amp;T2262&amp;"|"&amp;U2262&amp;"|"&amp;V2262&amp;"|"&amp;W2262&amp;"|"&amp;X2262&amp;"|"&amp;Y2262&amp;"|"&amp;Z2262&amp;"|"&amp;AA2262&amp;"|"&amp;AB2262&amp;"|"&amp;AC2262&amp;"|"&amp;AD2262&amp;"|"&amp;AE2262&amp;"|"&amp;AF2262&amp;"|"&amp;AG2262</f>
        <v>City Hotel|0|14|2017|May|20|14|2|2|2|0|0|HB|GBR|Online TA|TA/TO|0|0|0|D|D|0|No Deposit|7||0|Transient|150.48|0|2|Check-Out|42873</v>
      </c>
      <c r="AI2262" s="0" t="str">
        <f aca="false">IF(COUNTIF($AH$4:$AH$2603,AH2262)&gt;1,"Duplicate","Unique")</f>
        <v>Unique</v>
      </c>
      <c r="AJ2262" s="0" t="str">
        <f aca="false">IF(COUNTBLANK(B2262:AG2262)&gt;0,"Missing ("&amp;COUNTBLANK(B2262:AG2262)&amp;")","Complete")</f>
        <v>Missing (1)</v>
      </c>
    </row>
    <row r="2263" customFormat="false" ht="15" hidden="false" customHeight="false" outlineLevel="0" collapsed="false">
      <c r="A2263" s="14" t="n">
        <v>2260</v>
      </c>
      <c r="B2263" s="14" t="s">
        <v>80</v>
      </c>
      <c r="C2263" s="14" t="n">
        <v>0</v>
      </c>
      <c r="D2263" s="14" t="n">
        <v>272</v>
      </c>
      <c r="E2263" s="14" t="n">
        <v>2016</v>
      </c>
      <c r="F2263" s="14" t="s">
        <v>119</v>
      </c>
      <c r="G2263" s="14" t="n">
        <v>35</v>
      </c>
      <c r="H2263" s="14" t="n">
        <v>25</v>
      </c>
      <c r="I2263" s="14" t="n">
        <v>2</v>
      </c>
      <c r="J2263" s="14" t="n">
        <v>3</v>
      </c>
      <c r="K2263" s="14" t="n">
        <v>2</v>
      </c>
      <c r="L2263" s="14" t="n">
        <v>0</v>
      </c>
      <c r="M2263" s="14" t="n">
        <v>0</v>
      </c>
      <c r="N2263" s="14" t="s">
        <v>82</v>
      </c>
      <c r="O2263" s="14" t="s">
        <v>83</v>
      </c>
      <c r="P2263" s="14" t="s">
        <v>99</v>
      </c>
      <c r="Q2263" s="14" t="s">
        <v>94</v>
      </c>
      <c r="R2263" s="14" t="n">
        <v>0</v>
      </c>
      <c r="S2263" s="14" t="n">
        <v>0</v>
      </c>
      <c r="T2263" s="14" t="n">
        <v>0</v>
      </c>
      <c r="U2263" s="14" t="s">
        <v>124</v>
      </c>
      <c r="V2263" s="14" t="s">
        <v>124</v>
      </c>
      <c r="W2263" s="14" t="n">
        <v>0</v>
      </c>
      <c r="X2263" s="14" t="s">
        <v>86</v>
      </c>
      <c r="Y2263" s="14" t="n">
        <v>201</v>
      </c>
      <c r="Z2263" s="14"/>
      <c r="AA2263" s="14" t="n">
        <v>0</v>
      </c>
      <c r="AB2263" s="14" t="s">
        <v>101</v>
      </c>
      <c r="AC2263" s="14" t="n">
        <v>131.6</v>
      </c>
      <c r="AD2263" s="14" t="n">
        <v>0</v>
      </c>
      <c r="AE2263" s="14" t="n">
        <v>0</v>
      </c>
      <c r="AF2263" s="14" t="s">
        <v>88</v>
      </c>
      <c r="AG2263" s="15" t="n">
        <v>42612</v>
      </c>
      <c r="AH2263" s="14" t="str">
        <f aca="false">B2263&amp;"|"&amp;C2263&amp;"|"&amp;D2263&amp;"|"&amp;E2263&amp;"|"&amp;F2263&amp;"|"&amp;G2263&amp;"|"&amp;H2263&amp;"|"&amp;I2263&amp;"|"&amp;J2263&amp;"|"&amp;K2263&amp;"|"&amp;L2263&amp;"|"&amp;M2263&amp;"|"&amp;N2263&amp;"|"&amp;O2263&amp;"|"&amp;P2263&amp;"|"&amp;Q2263&amp;"|"&amp;R2263&amp;"|"&amp;S2263&amp;"|"&amp;T2263&amp;"|"&amp;U2263&amp;"|"&amp;V2263&amp;"|"&amp;W2263&amp;"|"&amp;X2263&amp;"|"&amp;Y2263&amp;"|"&amp;Z2263&amp;"|"&amp;AA2263&amp;"|"&amp;AB2263&amp;"|"&amp;AC2263&amp;"|"&amp;AD2263&amp;"|"&amp;AE2263&amp;"|"&amp;AF2263&amp;"|"&amp;AG2263</f>
        <v>Resort Hotel|0|272|2016|August|35|25|2|3|2|0|0|BB|GBR|Offline TA/TO|TA/TO|0|0|0|E|E|0|No Deposit|201||0|Transient-Party|131.6|0|0|Check-Out|42612</v>
      </c>
      <c r="AI2263" s="14" t="str">
        <f aca="false">IF(COUNTIF($AH$4:$AH$2603,AH2263)&gt;1,"Duplicate","Unique")</f>
        <v>Unique</v>
      </c>
      <c r="AJ2263" s="14" t="str">
        <f aca="false">IF(COUNTBLANK(B2263:AG2263)&gt;0,"Missing ("&amp;COUNTBLANK(B2263:AG2263)&amp;")","Complete")</f>
        <v>Missing (1)</v>
      </c>
    </row>
    <row r="2264" customFormat="false" ht="15" hidden="false" customHeight="false" outlineLevel="0" collapsed="false">
      <c r="A2264" s="0" t="n">
        <v>2261</v>
      </c>
      <c r="B2264" s="0" t="s">
        <v>80</v>
      </c>
      <c r="C2264" s="0" t="n">
        <v>0</v>
      </c>
      <c r="D2264" s="0" t="n">
        <v>170</v>
      </c>
      <c r="E2264" s="0" t="n">
        <v>2016</v>
      </c>
      <c r="F2264" s="0" t="s">
        <v>135</v>
      </c>
      <c r="G2264" s="0" t="n">
        <v>25</v>
      </c>
      <c r="H2264" s="0" t="n">
        <v>14</v>
      </c>
      <c r="I2264" s="0" t="n">
        <v>0</v>
      </c>
      <c r="J2264" s="0" t="n">
        <v>0</v>
      </c>
      <c r="K2264" s="0" t="n">
        <v>2</v>
      </c>
      <c r="L2264" s="0" t="n">
        <v>0</v>
      </c>
      <c r="M2264" s="0" t="n">
        <v>0</v>
      </c>
      <c r="N2264" s="0" t="s">
        <v>82</v>
      </c>
      <c r="O2264" s="0" t="s">
        <v>92</v>
      </c>
      <c r="P2264" s="0" t="s">
        <v>93</v>
      </c>
      <c r="Q2264" s="0" t="s">
        <v>94</v>
      </c>
      <c r="R2264" s="0" t="n">
        <v>0</v>
      </c>
      <c r="S2264" s="0" t="n">
        <v>0</v>
      </c>
      <c r="T2264" s="0" t="n">
        <v>0</v>
      </c>
      <c r="U2264" s="0" t="s">
        <v>109</v>
      </c>
      <c r="V2264" s="0" t="s">
        <v>148</v>
      </c>
      <c r="W2264" s="0" t="n">
        <v>0</v>
      </c>
      <c r="X2264" s="0" t="s">
        <v>86</v>
      </c>
      <c r="Y2264" s="0" t="n">
        <v>240</v>
      </c>
      <c r="AA2264" s="0" t="n">
        <v>0</v>
      </c>
      <c r="AB2264" s="0" t="s">
        <v>87</v>
      </c>
      <c r="AC2264" s="0" t="n">
        <v>0</v>
      </c>
      <c r="AD2264" s="0" t="n">
        <v>0</v>
      </c>
      <c r="AE2264" s="0" t="n">
        <v>1</v>
      </c>
      <c r="AF2264" s="0" t="s">
        <v>88</v>
      </c>
      <c r="AG2264" s="13" t="n">
        <v>42535</v>
      </c>
      <c r="AH2264" s="0" t="str">
        <f aca="false">B2264&amp;"|"&amp;C2264&amp;"|"&amp;D2264&amp;"|"&amp;E2264&amp;"|"&amp;F2264&amp;"|"&amp;G2264&amp;"|"&amp;H2264&amp;"|"&amp;I2264&amp;"|"&amp;J2264&amp;"|"&amp;K2264&amp;"|"&amp;L2264&amp;"|"&amp;M2264&amp;"|"&amp;N2264&amp;"|"&amp;O2264&amp;"|"&amp;P2264&amp;"|"&amp;Q2264&amp;"|"&amp;R2264&amp;"|"&amp;S2264&amp;"|"&amp;T2264&amp;"|"&amp;U2264&amp;"|"&amp;V2264&amp;"|"&amp;W2264&amp;"|"&amp;X2264&amp;"|"&amp;Y2264&amp;"|"&amp;Z2264&amp;"|"&amp;AA2264&amp;"|"&amp;AB2264&amp;"|"&amp;AC2264&amp;"|"&amp;AD2264&amp;"|"&amp;AE2264&amp;"|"&amp;AF2264&amp;"|"&amp;AG2264</f>
        <v>Resort Hotel|0|170|2016|June|25|14|0|0|2|0|0|BB|PRT|Online TA|TA/TO|0|0|0|D|I|0|No Deposit|240||0|Transient|0|0|1|Check-Out|42535</v>
      </c>
      <c r="AI2264" s="0" t="str">
        <f aca="false">IF(COUNTIF($AH$4:$AH$2603,AH2264)&gt;1,"Duplicate","Unique")</f>
        <v>Unique</v>
      </c>
      <c r="AJ2264" s="0" t="str">
        <f aca="false">IF(COUNTBLANK(B2264:AG2264)&gt;0,"Missing ("&amp;COUNTBLANK(B2264:AG2264)&amp;")","Complete")</f>
        <v>Missing (1)</v>
      </c>
    </row>
    <row r="2265" customFormat="false" ht="15" hidden="false" customHeight="false" outlineLevel="0" collapsed="false">
      <c r="A2265" s="14" t="n">
        <v>2262</v>
      </c>
      <c r="B2265" s="14" t="s">
        <v>90</v>
      </c>
      <c r="C2265" s="14" t="n">
        <v>1</v>
      </c>
      <c r="D2265" s="14" t="n">
        <v>33</v>
      </c>
      <c r="E2265" s="14" t="n">
        <v>2016</v>
      </c>
      <c r="F2265" s="14" t="s">
        <v>103</v>
      </c>
      <c r="G2265" s="14" t="n">
        <v>10</v>
      </c>
      <c r="H2265" s="14" t="n">
        <v>2</v>
      </c>
      <c r="I2265" s="14" t="n">
        <v>0</v>
      </c>
      <c r="J2265" s="14" t="n">
        <v>4</v>
      </c>
      <c r="K2265" s="14" t="n">
        <v>2</v>
      </c>
      <c r="L2265" s="14" t="n">
        <v>0</v>
      </c>
      <c r="M2265" s="14" t="n">
        <v>0</v>
      </c>
      <c r="N2265" s="14" t="s">
        <v>107</v>
      </c>
      <c r="O2265" s="14" t="s">
        <v>92</v>
      </c>
      <c r="P2265" s="14" t="s">
        <v>93</v>
      </c>
      <c r="Q2265" s="14" t="s">
        <v>94</v>
      </c>
      <c r="R2265" s="14" t="n">
        <v>0</v>
      </c>
      <c r="S2265" s="14" t="n">
        <v>0</v>
      </c>
      <c r="T2265" s="14" t="n">
        <v>0</v>
      </c>
      <c r="U2265" s="14" t="s">
        <v>95</v>
      </c>
      <c r="V2265" s="14" t="s">
        <v>95</v>
      </c>
      <c r="W2265" s="14" t="n">
        <v>0</v>
      </c>
      <c r="X2265" s="14" t="s">
        <v>86</v>
      </c>
      <c r="Y2265" s="14" t="n">
        <v>9</v>
      </c>
      <c r="Z2265" s="14"/>
      <c r="AA2265" s="14" t="n">
        <v>0</v>
      </c>
      <c r="AB2265" s="14" t="s">
        <v>87</v>
      </c>
      <c r="AC2265" s="14" t="n">
        <v>73.1</v>
      </c>
      <c r="AD2265" s="14" t="n">
        <v>0</v>
      </c>
      <c r="AE2265" s="14" t="n">
        <v>0</v>
      </c>
      <c r="AF2265" s="14" t="s">
        <v>96</v>
      </c>
      <c r="AG2265" s="15" t="n">
        <v>42401</v>
      </c>
      <c r="AH2265" s="14" t="str">
        <f aca="false">B2265&amp;"|"&amp;C2265&amp;"|"&amp;D2265&amp;"|"&amp;E2265&amp;"|"&amp;F2265&amp;"|"&amp;G2265&amp;"|"&amp;H2265&amp;"|"&amp;I2265&amp;"|"&amp;J2265&amp;"|"&amp;K2265&amp;"|"&amp;L2265&amp;"|"&amp;M2265&amp;"|"&amp;N2265&amp;"|"&amp;O2265&amp;"|"&amp;P2265&amp;"|"&amp;Q2265&amp;"|"&amp;R2265&amp;"|"&amp;S2265&amp;"|"&amp;T2265&amp;"|"&amp;U2265&amp;"|"&amp;V2265&amp;"|"&amp;W2265&amp;"|"&amp;X2265&amp;"|"&amp;Y2265&amp;"|"&amp;Z2265&amp;"|"&amp;AA2265&amp;"|"&amp;AB2265&amp;"|"&amp;AC2265&amp;"|"&amp;AD2265&amp;"|"&amp;AE2265&amp;"|"&amp;AF2265&amp;"|"&amp;AG2265</f>
        <v>City Hotel|1|33|2016|March|10|2|0|4|2|0|0|SC|PRT|Online TA|TA/TO|0|0|0|A|A|0|No Deposit|9||0|Transient|73.1|0|0|Canceled|42401</v>
      </c>
      <c r="AI2265" s="14" t="str">
        <f aca="false">IF(COUNTIF($AH$4:$AH$2603,AH2265)&gt;1,"Duplicate","Unique")</f>
        <v>Unique</v>
      </c>
      <c r="AJ2265" s="14" t="str">
        <f aca="false">IF(COUNTBLANK(B2265:AG2265)&gt;0,"Missing ("&amp;COUNTBLANK(B2265:AG2265)&amp;")","Complete")</f>
        <v>Missing (1)</v>
      </c>
    </row>
    <row r="2266" customFormat="false" ht="15" hidden="false" customHeight="false" outlineLevel="0" collapsed="false">
      <c r="A2266" s="0" t="n">
        <v>2263</v>
      </c>
      <c r="B2266" s="0" t="s">
        <v>80</v>
      </c>
      <c r="C2266" s="0" t="n">
        <v>0</v>
      </c>
      <c r="D2266" s="0" t="n">
        <v>50</v>
      </c>
      <c r="E2266" s="0" t="n">
        <v>2015</v>
      </c>
      <c r="F2266" s="0" t="s">
        <v>91</v>
      </c>
      <c r="G2266" s="0" t="n">
        <v>29</v>
      </c>
      <c r="H2266" s="0" t="n">
        <v>12</v>
      </c>
      <c r="I2266" s="0" t="n">
        <v>2</v>
      </c>
      <c r="J2266" s="0" t="n">
        <v>3</v>
      </c>
      <c r="K2266" s="0" t="n">
        <v>2</v>
      </c>
      <c r="L2266" s="0" t="n">
        <v>0</v>
      </c>
      <c r="M2266" s="0" t="n">
        <v>0</v>
      </c>
      <c r="N2266" s="0" t="s">
        <v>82</v>
      </c>
      <c r="O2266" s="0" t="s">
        <v>115</v>
      </c>
      <c r="P2266" s="0" t="s">
        <v>99</v>
      </c>
      <c r="Q2266" s="0" t="s">
        <v>94</v>
      </c>
      <c r="R2266" s="0" t="n">
        <v>0</v>
      </c>
      <c r="S2266" s="0" t="n">
        <v>0</v>
      </c>
      <c r="T2266" s="0" t="n">
        <v>0</v>
      </c>
      <c r="U2266" s="0" t="s">
        <v>109</v>
      </c>
      <c r="V2266" s="0" t="s">
        <v>109</v>
      </c>
      <c r="W2266" s="0" t="n">
        <v>0</v>
      </c>
      <c r="X2266" s="0" t="s">
        <v>86</v>
      </c>
      <c r="Y2266" s="0" t="n">
        <v>156</v>
      </c>
      <c r="AA2266" s="0" t="n">
        <v>0</v>
      </c>
      <c r="AB2266" s="0" t="s">
        <v>125</v>
      </c>
      <c r="AC2266" s="0" t="n">
        <v>123</v>
      </c>
      <c r="AD2266" s="0" t="n">
        <v>0</v>
      </c>
      <c r="AE2266" s="0" t="n">
        <v>0</v>
      </c>
      <c r="AF2266" s="0" t="s">
        <v>88</v>
      </c>
      <c r="AG2266" s="13" t="n">
        <v>42202</v>
      </c>
      <c r="AH2266" s="0" t="str">
        <f aca="false">B2266&amp;"|"&amp;C2266&amp;"|"&amp;D2266&amp;"|"&amp;E2266&amp;"|"&amp;F2266&amp;"|"&amp;G2266&amp;"|"&amp;H2266&amp;"|"&amp;I2266&amp;"|"&amp;J2266&amp;"|"&amp;K2266&amp;"|"&amp;L2266&amp;"|"&amp;M2266&amp;"|"&amp;N2266&amp;"|"&amp;O2266&amp;"|"&amp;P2266&amp;"|"&amp;Q2266&amp;"|"&amp;R2266&amp;"|"&amp;S2266&amp;"|"&amp;T2266&amp;"|"&amp;U2266&amp;"|"&amp;V2266&amp;"|"&amp;W2266&amp;"|"&amp;X2266&amp;"|"&amp;Y2266&amp;"|"&amp;Z2266&amp;"|"&amp;AA2266&amp;"|"&amp;AB2266&amp;"|"&amp;AC2266&amp;"|"&amp;AD2266&amp;"|"&amp;AE2266&amp;"|"&amp;AF2266&amp;"|"&amp;AG2266</f>
        <v>Resort Hotel|0|50|2015|July|29|12|2|3|2|0|0|BB|ESP|Offline TA/TO|TA/TO|0|0|0|D|D|0|No Deposit|156||0|Contract|123|0|0|Check-Out|42202</v>
      </c>
      <c r="AI2266" s="0" t="str">
        <f aca="false">IF(COUNTIF($AH$4:$AH$2603,AH2266)&gt;1,"Duplicate","Unique")</f>
        <v>Unique</v>
      </c>
      <c r="AJ2266" s="0" t="str">
        <f aca="false">IF(COUNTBLANK(B2266:AG2266)&gt;0,"Missing ("&amp;COUNTBLANK(B2266:AG2266)&amp;")","Complete")</f>
        <v>Missing (1)</v>
      </c>
    </row>
    <row r="2267" customFormat="false" ht="15" hidden="false" customHeight="false" outlineLevel="0" collapsed="false">
      <c r="A2267" s="14" t="n">
        <v>2264</v>
      </c>
      <c r="B2267" s="14" t="s">
        <v>80</v>
      </c>
      <c r="C2267" s="14" t="n">
        <v>0</v>
      </c>
      <c r="D2267" s="14" t="n">
        <v>2</v>
      </c>
      <c r="E2267" s="14" t="n">
        <v>2016</v>
      </c>
      <c r="F2267" s="14" t="s">
        <v>118</v>
      </c>
      <c r="G2267" s="14" t="n">
        <v>7</v>
      </c>
      <c r="H2267" s="14" t="n">
        <v>13</v>
      </c>
      <c r="I2267" s="14" t="n">
        <v>0</v>
      </c>
      <c r="J2267" s="14" t="n">
        <v>1</v>
      </c>
      <c r="K2267" s="14" t="n">
        <v>2</v>
      </c>
      <c r="L2267" s="14" t="n">
        <v>0</v>
      </c>
      <c r="M2267" s="14" t="n">
        <v>0</v>
      </c>
      <c r="N2267" s="14" t="s">
        <v>82</v>
      </c>
      <c r="O2267" s="14" t="s">
        <v>92</v>
      </c>
      <c r="P2267" s="14" t="s">
        <v>93</v>
      </c>
      <c r="Q2267" s="14" t="s">
        <v>94</v>
      </c>
      <c r="R2267" s="14" t="n">
        <v>0</v>
      </c>
      <c r="S2267" s="14" t="n">
        <v>0</v>
      </c>
      <c r="T2267" s="14" t="n">
        <v>0</v>
      </c>
      <c r="U2267" s="14" t="s">
        <v>124</v>
      </c>
      <c r="V2267" s="14" t="s">
        <v>124</v>
      </c>
      <c r="W2267" s="14" t="n">
        <v>0</v>
      </c>
      <c r="X2267" s="14" t="s">
        <v>86</v>
      </c>
      <c r="Y2267" s="14" t="n">
        <v>240</v>
      </c>
      <c r="Z2267" s="14"/>
      <c r="AA2267" s="14" t="n">
        <v>0</v>
      </c>
      <c r="AB2267" s="14" t="s">
        <v>87</v>
      </c>
      <c r="AC2267" s="14" t="n">
        <v>85</v>
      </c>
      <c r="AD2267" s="14" t="n">
        <v>0</v>
      </c>
      <c r="AE2267" s="14" t="n">
        <v>0</v>
      </c>
      <c r="AF2267" s="14" t="s">
        <v>88</v>
      </c>
      <c r="AG2267" s="15" t="n">
        <v>42414</v>
      </c>
      <c r="AH2267" s="14" t="str">
        <f aca="false">B2267&amp;"|"&amp;C2267&amp;"|"&amp;D2267&amp;"|"&amp;E2267&amp;"|"&amp;F2267&amp;"|"&amp;G2267&amp;"|"&amp;H2267&amp;"|"&amp;I2267&amp;"|"&amp;J2267&amp;"|"&amp;K2267&amp;"|"&amp;L2267&amp;"|"&amp;M2267&amp;"|"&amp;N2267&amp;"|"&amp;O2267&amp;"|"&amp;P2267&amp;"|"&amp;Q2267&amp;"|"&amp;R2267&amp;"|"&amp;S2267&amp;"|"&amp;T2267&amp;"|"&amp;U2267&amp;"|"&amp;V2267&amp;"|"&amp;W2267&amp;"|"&amp;X2267&amp;"|"&amp;Y2267&amp;"|"&amp;Z2267&amp;"|"&amp;AA2267&amp;"|"&amp;AB2267&amp;"|"&amp;AC2267&amp;"|"&amp;AD2267&amp;"|"&amp;AE2267&amp;"|"&amp;AF2267&amp;"|"&amp;AG2267</f>
        <v>Resort Hotel|0|2|2016|February|7|13|0|1|2|0|0|BB|PRT|Online TA|TA/TO|0|0|0|E|E|0|No Deposit|240||0|Transient|85|0|0|Check-Out|42414</v>
      </c>
      <c r="AI2267" s="14" t="str">
        <f aca="false">IF(COUNTIF($AH$4:$AH$2603,AH2267)&gt;1,"Duplicate","Unique")</f>
        <v>Unique</v>
      </c>
      <c r="AJ2267" s="14" t="str">
        <f aca="false">IF(COUNTBLANK(B2267:AG2267)&gt;0,"Missing ("&amp;COUNTBLANK(B2267:AG2267)&amp;")","Complete")</f>
        <v>Missing (1)</v>
      </c>
    </row>
    <row r="2268" customFormat="false" ht="15" hidden="false" customHeight="false" outlineLevel="0" collapsed="false">
      <c r="A2268" s="0" t="n">
        <v>2265</v>
      </c>
      <c r="B2268" s="0" t="s">
        <v>80</v>
      </c>
      <c r="C2268" s="0" t="n">
        <v>0</v>
      </c>
      <c r="D2268" s="0" t="n">
        <v>152</v>
      </c>
      <c r="E2268" s="0" t="n">
        <v>2017</v>
      </c>
      <c r="F2268" s="0" t="s">
        <v>106</v>
      </c>
      <c r="G2268" s="0" t="n">
        <v>14</v>
      </c>
      <c r="H2268" s="0" t="n">
        <v>5</v>
      </c>
      <c r="I2268" s="0" t="n">
        <v>1</v>
      </c>
      <c r="J2268" s="0" t="n">
        <v>4</v>
      </c>
      <c r="K2268" s="0" t="n">
        <v>1</v>
      </c>
      <c r="L2268" s="0" t="n">
        <v>0</v>
      </c>
      <c r="M2268" s="0" t="n">
        <v>0</v>
      </c>
      <c r="N2268" s="0" t="s">
        <v>82</v>
      </c>
      <c r="O2268" s="0" t="s">
        <v>83</v>
      </c>
      <c r="P2268" s="0" t="s">
        <v>116</v>
      </c>
      <c r="Q2268" s="0" t="s">
        <v>94</v>
      </c>
      <c r="R2268" s="0" t="n">
        <v>0</v>
      </c>
      <c r="S2268" s="0" t="n">
        <v>0</v>
      </c>
      <c r="T2268" s="0" t="n">
        <v>0</v>
      </c>
      <c r="U2268" s="0" t="s">
        <v>109</v>
      </c>
      <c r="V2268" s="0" t="s">
        <v>109</v>
      </c>
      <c r="W2268" s="0" t="n">
        <v>4</v>
      </c>
      <c r="X2268" s="0" t="s">
        <v>86</v>
      </c>
      <c r="Z2268" s="0" t="n">
        <v>223</v>
      </c>
      <c r="AA2268" s="0" t="n">
        <v>0</v>
      </c>
      <c r="AB2268" s="0" t="s">
        <v>101</v>
      </c>
      <c r="AC2268" s="0" t="n">
        <v>67</v>
      </c>
      <c r="AD2268" s="0" t="n">
        <v>1</v>
      </c>
      <c r="AE2268" s="0" t="n">
        <v>0</v>
      </c>
      <c r="AF2268" s="0" t="s">
        <v>88</v>
      </c>
      <c r="AG2268" s="13" t="n">
        <v>42835</v>
      </c>
      <c r="AH2268" s="0" t="str">
        <f aca="false">B2268&amp;"|"&amp;C2268&amp;"|"&amp;D2268&amp;"|"&amp;E2268&amp;"|"&amp;F2268&amp;"|"&amp;G2268&amp;"|"&amp;H2268&amp;"|"&amp;I2268&amp;"|"&amp;J2268&amp;"|"&amp;K2268&amp;"|"&amp;L2268&amp;"|"&amp;M2268&amp;"|"&amp;N2268&amp;"|"&amp;O2268&amp;"|"&amp;P2268&amp;"|"&amp;Q2268&amp;"|"&amp;R2268&amp;"|"&amp;S2268&amp;"|"&amp;T2268&amp;"|"&amp;U2268&amp;"|"&amp;V2268&amp;"|"&amp;W2268&amp;"|"&amp;X2268&amp;"|"&amp;Y2268&amp;"|"&amp;Z2268&amp;"|"&amp;AA2268&amp;"|"&amp;AB2268&amp;"|"&amp;AC2268&amp;"|"&amp;AD2268&amp;"|"&amp;AE2268&amp;"|"&amp;AF2268&amp;"|"&amp;AG2268</f>
        <v>Resort Hotel|0|152|2017|April|14|5|1|4|1|0|0|BB|GBR|Groups|TA/TO|0|0|0|D|D|4|No Deposit||223|0|Transient-Party|67|1|0|Check-Out|42835</v>
      </c>
      <c r="AI2268" s="0" t="str">
        <f aca="false">IF(COUNTIF($AH$4:$AH$2603,AH2268)&gt;1,"Duplicate","Unique")</f>
        <v>Unique</v>
      </c>
      <c r="AJ2268" s="0" t="str">
        <f aca="false">IF(COUNTBLANK(B2268:AG2268)&gt;0,"Missing ("&amp;COUNTBLANK(B2268:AG2268)&amp;")","Complete")</f>
        <v>Missing (1)</v>
      </c>
    </row>
    <row r="2269" customFormat="false" ht="15" hidden="false" customHeight="false" outlineLevel="0" collapsed="false">
      <c r="A2269" s="14" t="n">
        <v>2266</v>
      </c>
      <c r="B2269" s="14" t="s">
        <v>80</v>
      </c>
      <c r="C2269" s="14" t="n">
        <v>0</v>
      </c>
      <c r="D2269" s="14" t="n">
        <v>5</v>
      </c>
      <c r="E2269" s="14" t="n">
        <v>2015</v>
      </c>
      <c r="F2269" s="14" t="s">
        <v>114</v>
      </c>
      <c r="G2269" s="14" t="n">
        <v>37</v>
      </c>
      <c r="H2269" s="14" t="n">
        <v>7</v>
      </c>
      <c r="I2269" s="14" t="n">
        <v>1</v>
      </c>
      <c r="J2269" s="14" t="n">
        <v>4</v>
      </c>
      <c r="K2269" s="14" t="n">
        <v>2</v>
      </c>
      <c r="L2269" s="14" t="n">
        <v>0</v>
      </c>
      <c r="M2269" s="14" t="n">
        <v>0</v>
      </c>
      <c r="N2269" s="14" t="s">
        <v>112</v>
      </c>
      <c r="O2269" s="14" t="s">
        <v>115</v>
      </c>
      <c r="P2269" s="14" t="s">
        <v>93</v>
      </c>
      <c r="Q2269" s="14" t="s">
        <v>94</v>
      </c>
      <c r="R2269" s="14" t="n">
        <v>0</v>
      </c>
      <c r="S2269" s="14" t="n">
        <v>0</v>
      </c>
      <c r="T2269" s="14" t="n">
        <v>0</v>
      </c>
      <c r="U2269" s="14" t="s">
        <v>95</v>
      </c>
      <c r="V2269" s="14" t="s">
        <v>95</v>
      </c>
      <c r="W2269" s="14" t="n">
        <v>0</v>
      </c>
      <c r="X2269" s="14" t="s">
        <v>86</v>
      </c>
      <c r="Y2269" s="14" t="n">
        <v>240</v>
      </c>
      <c r="Z2269" s="14"/>
      <c r="AA2269" s="14" t="n">
        <v>0</v>
      </c>
      <c r="AB2269" s="14" t="s">
        <v>87</v>
      </c>
      <c r="AC2269" s="14" t="n">
        <v>161</v>
      </c>
      <c r="AD2269" s="14" t="n">
        <v>0</v>
      </c>
      <c r="AE2269" s="14" t="n">
        <v>0</v>
      </c>
      <c r="AF2269" s="14" t="s">
        <v>88</v>
      </c>
      <c r="AG2269" s="15" t="n">
        <v>42259</v>
      </c>
      <c r="AH2269" s="14" t="str">
        <f aca="false">B2269&amp;"|"&amp;C2269&amp;"|"&amp;D2269&amp;"|"&amp;E2269&amp;"|"&amp;F2269&amp;"|"&amp;G2269&amp;"|"&amp;H2269&amp;"|"&amp;I2269&amp;"|"&amp;J2269&amp;"|"&amp;K2269&amp;"|"&amp;L2269&amp;"|"&amp;M2269&amp;"|"&amp;N2269&amp;"|"&amp;O2269&amp;"|"&amp;P2269&amp;"|"&amp;Q2269&amp;"|"&amp;R2269&amp;"|"&amp;S2269&amp;"|"&amp;T2269&amp;"|"&amp;U2269&amp;"|"&amp;V2269&amp;"|"&amp;W2269&amp;"|"&amp;X2269&amp;"|"&amp;Y2269&amp;"|"&amp;Z2269&amp;"|"&amp;AA2269&amp;"|"&amp;AB2269&amp;"|"&amp;AC2269&amp;"|"&amp;AD2269&amp;"|"&amp;AE2269&amp;"|"&amp;AF2269&amp;"|"&amp;AG2269</f>
        <v>Resort Hotel|0|5|2015|September|37|7|1|4|2|0|0|HB|ESP|Online TA|TA/TO|0|0|0|A|A|0|No Deposit|240||0|Transient|161|0|0|Check-Out|42259</v>
      </c>
      <c r="AI2269" s="14" t="str">
        <f aca="false">IF(COUNTIF($AH$4:$AH$2603,AH2269)&gt;1,"Duplicate","Unique")</f>
        <v>Unique</v>
      </c>
      <c r="AJ2269" s="14" t="str">
        <f aca="false">IF(COUNTBLANK(B2269:AG2269)&gt;0,"Missing ("&amp;COUNTBLANK(B2269:AG2269)&amp;")","Complete")</f>
        <v>Missing (1)</v>
      </c>
    </row>
    <row r="2270" customFormat="false" ht="15" hidden="false" customHeight="false" outlineLevel="0" collapsed="false">
      <c r="A2270" s="0" t="n">
        <v>2267</v>
      </c>
      <c r="B2270" s="0" t="s">
        <v>90</v>
      </c>
      <c r="C2270" s="0" t="n">
        <v>0</v>
      </c>
      <c r="D2270" s="0" t="n">
        <v>19</v>
      </c>
      <c r="E2270" s="0" t="n">
        <v>2016</v>
      </c>
      <c r="F2270" s="0" t="s">
        <v>118</v>
      </c>
      <c r="G2270" s="0" t="n">
        <v>8</v>
      </c>
      <c r="H2270" s="0" t="n">
        <v>19</v>
      </c>
      <c r="I2270" s="0" t="n">
        <v>2</v>
      </c>
      <c r="J2270" s="0" t="n">
        <v>3</v>
      </c>
      <c r="K2270" s="0" t="n">
        <v>2</v>
      </c>
      <c r="L2270" s="0" t="n">
        <v>0</v>
      </c>
      <c r="M2270" s="0" t="n">
        <v>0</v>
      </c>
      <c r="N2270" s="0" t="s">
        <v>82</v>
      </c>
      <c r="O2270" s="0" t="s">
        <v>122</v>
      </c>
      <c r="P2270" s="0" t="s">
        <v>93</v>
      </c>
      <c r="Q2270" s="0" t="s">
        <v>94</v>
      </c>
      <c r="R2270" s="0" t="n">
        <v>0</v>
      </c>
      <c r="S2270" s="0" t="n">
        <v>0</v>
      </c>
      <c r="T2270" s="0" t="n">
        <v>0</v>
      </c>
      <c r="U2270" s="0" t="s">
        <v>95</v>
      </c>
      <c r="V2270" s="0" t="s">
        <v>95</v>
      </c>
      <c r="W2270" s="0" t="n">
        <v>0</v>
      </c>
      <c r="X2270" s="0" t="s">
        <v>86</v>
      </c>
      <c r="Y2270" s="0" t="n">
        <v>9</v>
      </c>
      <c r="AA2270" s="0" t="n">
        <v>0</v>
      </c>
      <c r="AB2270" s="0" t="s">
        <v>101</v>
      </c>
      <c r="AC2270" s="0" t="n">
        <v>93</v>
      </c>
      <c r="AD2270" s="0" t="n">
        <v>0</v>
      </c>
      <c r="AE2270" s="0" t="n">
        <v>2</v>
      </c>
      <c r="AF2270" s="0" t="s">
        <v>88</v>
      </c>
      <c r="AG2270" s="13" t="n">
        <v>42424</v>
      </c>
      <c r="AH2270" s="0" t="str">
        <f aca="false">B2270&amp;"|"&amp;C2270&amp;"|"&amp;D2270&amp;"|"&amp;E2270&amp;"|"&amp;F2270&amp;"|"&amp;G2270&amp;"|"&amp;H2270&amp;"|"&amp;I2270&amp;"|"&amp;J2270&amp;"|"&amp;K2270&amp;"|"&amp;L2270&amp;"|"&amp;M2270&amp;"|"&amp;N2270&amp;"|"&amp;O2270&amp;"|"&amp;P2270&amp;"|"&amp;Q2270&amp;"|"&amp;R2270&amp;"|"&amp;S2270&amp;"|"&amp;T2270&amp;"|"&amp;U2270&amp;"|"&amp;V2270&amp;"|"&amp;W2270&amp;"|"&amp;X2270&amp;"|"&amp;Y2270&amp;"|"&amp;Z2270&amp;"|"&amp;AA2270&amp;"|"&amp;AB2270&amp;"|"&amp;AC2270&amp;"|"&amp;AD2270&amp;"|"&amp;AE2270&amp;"|"&amp;AF2270&amp;"|"&amp;AG2270</f>
        <v>City Hotel|0|19|2016|February|8|19|2|3|2|0|0|BB|FRA|Online TA|TA/TO|0|0|0|A|A|0|No Deposit|9||0|Transient-Party|93|0|2|Check-Out|42424</v>
      </c>
      <c r="AI2270" s="0" t="str">
        <f aca="false">IF(COUNTIF($AH$4:$AH$2603,AH2270)&gt;1,"Duplicate","Unique")</f>
        <v>Unique</v>
      </c>
      <c r="AJ2270" s="0" t="str">
        <f aca="false">IF(COUNTBLANK(B2270:AG2270)&gt;0,"Missing ("&amp;COUNTBLANK(B2270:AG2270)&amp;")","Complete")</f>
        <v>Missing (1)</v>
      </c>
    </row>
    <row r="2271" customFormat="false" ht="15" hidden="false" customHeight="false" outlineLevel="0" collapsed="false">
      <c r="A2271" s="14" t="n">
        <v>2268</v>
      </c>
      <c r="B2271" s="14" t="s">
        <v>90</v>
      </c>
      <c r="C2271" s="14" t="n">
        <v>0</v>
      </c>
      <c r="D2271" s="14" t="n">
        <v>56</v>
      </c>
      <c r="E2271" s="14" t="n">
        <v>2016</v>
      </c>
      <c r="F2271" s="14" t="s">
        <v>103</v>
      </c>
      <c r="G2271" s="14" t="n">
        <v>14</v>
      </c>
      <c r="H2271" s="14" t="n">
        <v>29</v>
      </c>
      <c r="I2271" s="14" t="n">
        <v>0</v>
      </c>
      <c r="J2271" s="14" t="n">
        <v>4</v>
      </c>
      <c r="K2271" s="14" t="n">
        <v>2</v>
      </c>
      <c r="L2271" s="14" t="n">
        <v>0</v>
      </c>
      <c r="M2271" s="14" t="n">
        <v>0</v>
      </c>
      <c r="N2271" s="14" t="s">
        <v>82</v>
      </c>
      <c r="O2271" s="14" t="s">
        <v>108</v>
      </c>
      <c r="P2271" s="14" t="s">
        <v>93</v>
      </c>
      <c r="Q2271" s="14" t="s">
        <v>94</v>
      </c>
      <c r="R2271" s="14" t="n">
        <v>0</v>
      </c>
      <c r="S2271" s="14" t="n">
        <v>0</v>
      </c>
      <c r="T2271" s="14" t="n">
        <v>0</v>
      </c>
      <c r="U2271" s="14" t="s">
        <v>95</v>
      </c>
      <c r="V2271" s="14" t="s">
        <v>95</v>
      </c>
      <c r="W2271" s="14" t="n">
        <v>0</v>
      </c>
      <c r="X2271" s="14" t="s">
        <v>86</v>
      </c>
      <c r="Y2271" s="14" t="n">
        <v>9</v>
      </c>
      <c r="Z2271" s="14"/>
      <c r="AA2271" s="14" t="n">
        <v>0</v>
      </c>
      <c r="AB2271" s="14" t="s">
        <v>87</v>
      </c>
      <c r="AC2271" s="14" t="n">
        <v>85.85</v>
      </c>
      <c r="AD2271" s="14" t="n">
        <v>0</v>
      </c>
      <c r="AE2271" s="14" t="n">
        <v>1</v>
      </c>
      <c r="AF2271" s="14" t="s">
        <v>88</v>
      </c>
      <c r="AG2271" s="15" t="n">
        <v>42462</v>
      </c>
      <c r="AH2271" s="14" t="str">
        <f aca="false">B2271&amp;"|"&amp;C2271&amp;"|"&amp;D2271&amp;"|"&amp;E2271&amp;"|"&amp;F2271&amp;"|"&amp;G2271&amp;"|"&amp;H2271&amp;"|"&amp;I2271&amp;"|"&amp;J2271&amp;"|"&amp;K2271&amp;"|"&amp;L2271&amp;"|"&amp;M2271&amp;"|"&amp;N2271&amp;"|"&amp;O2271&amp;"|"&amp;P2271&amp;"|"&amp;Q2271&amp;"|"&amp;R2271&amp;"|"&amp;S2271&amp;"|"&amp;T2271&amp;"|"&amp;U2271&amp;"|"&amp;V2271&amp;"|"&amp;W2271&amp;"|"&amp;X2271&amp;"|"&amp;Y2271&amp;"|"&amp;Z2271&amp;"|"&amp;AA2271&amp;"|"&amp;AB2271&amp;"|"&amp;AC2271&amp;"|"&amp;AD2271&amp;"|"&amp;AE2271&amp;"|"&amp;AF2271&amp;"|"&amp;AG2271</f>
        <v>City Hotel|0|56|2016|March|14|29|0|4|2|0|0|BB|DEU|Online TA|TA/TO|0|0|0|A|A|0|No Deposit|9||0|Transient|85.85|0|1|Check-Out|42462</v>
      </c>
      <c r="AI2271" s="14" t="str">
        <f aca="false">IF(COUNTIF($AH$4:$AH$2603,AH2271)&gt;1,"Duplicate","Unique")</f>
        <v>Unique</v>
      </c>
      <c r="AJ2271" s="14" t="str">
        <f aca="false">IF(COUNTBLANK(B2271:AG2271)&gt;0,"Missing ("&amp;COUNTBLANK(B2271:AG2271)&amp;")","Complete")</f>
        <v>Missing (1)</v>
      </c>
    </row>
    <row r="2272" customFormat="false" ht="15" hidden="false" customHeight="false" outlineLevel="0" collapsed="false">
      <c r="A2272" s="0" t="n">
        <v>2269</v>
      </c>
      <c r="B2272" s="0" t="s">
        <v>80</v>
      </c>
      <c r="C2272" s="0" t="n">
        <v>0</v>
      </c>
      <c r="D2272" s="0" t="n">
        <v>166</v>
      </c>
      <c r="E2272" s="0" t="n">
        <v>2016</v>
      </c>
      <c r="F2272" s="0" t="s">
        <v>111</v>
      </c>
      <c r="G2272" s="0" t="n">
        <v>43</v>
      </c>
      <c r="H2272" s="0" t="n">
        <v>20</v>
      </c>
      <c r="I2272" s="0" t="n">
        <v>2</v>
      </c>
      <c r="J2272" s="0" t="n">
        <v>5</v>
      </c>
      <c r="K2272" s="0" t="n">
        <v>2</v>
      </c>
      <c r="L2272" s="0" t="n">
        <v>0</v>
      </c>
      <c r="M2272" s="0" t="n">
        <v>0</v>
      </c>
      <c r="N2272" s="0" t="s">
        <v>82</v>
      </c>
      <c r="O2272" s="0" t="s">
        <v>147</v>
      </c>
      <c r="P2272" s="0" t="s">
        <v>93</v>
      </c>
      <c r="Q2272" s="0" t="s">
        <v>94</v>
      </c>
      <c r="R2272" s="0" t="n">
        <v>0</v>
      </c>
      <c r="S2272" s="0" t="n">
        <v>0</v>
      </c>
      <c r="T2272" s="0" t="n">
        <v>0</v>
      </c>
      <c r="U2272" s="0" t="s">
        <v>95</v>
      </c>
      <c r="V2272" s="0" t="s">
        <v>95</v>
      </c>
      <c r="W2272" s="0" t="n">
        <v>0</v>
      </c>
      <c r="X2272" s="0" t="s">
        <v>86</v>
      </c>
      <c r="Y2272" s="0" t="n">
        <v>240</v>
      </c>
      <c r="AA2272" s="0" t="n">
        <v>0</v>
      </c>
      <c r="AB2272" s="0" t="s">
        <v>101</v>
      </c>
      <c r="AC2272" s="0" t="n">
        <v>52.71</v>
      </c>
      <c r="AD2272" s="0" t="n">
        <v>0</v>
      </c>
      <c r="AE2272" s="0" t="n">
        <v>3</v>
      </c>
      <c r="AF2272" s="0" t="s">
        <v>88</v>
      </c>
      <c r="AG2272" s="13" t="n">
        <v>42670</v>
      </c>
      <c r="AH2272" s="0" t="str">
        <f aca="false">B2272&amp;"|"&amp;C2272&amp;"|"&amp;D2272&amp;"|"&amp;E2272&amp;"|"&amp;F2272&amp;"|"&amp;G2272&amp;"|"&amp;H2272&amp;"|"&amp;I2272&amp;"|"&amp;J2272&amp;"|"&amp;K2272&amp;"|"&amp;L2272&amp;"|"&amp;M2272&amp;"|"&amp;N2272&amp;"|"&amp;O2272&amp;"|"&amp;P2272&amp;"|"&amp;Q2272&amp;"|"&amp;R2272&amp;"|"&amp;S2272&amp;"|"&amp;T2272&amp;"|"&amp;U2272&amp;"|"&amp;V2272&amp;"|"&amp;W2272&amp;"|"&amp;X2272&amp;"|"&amp;Y2272&amp;"|"&amp;Z2272&amp;"|"&amp;AA2272&amp;"|"&amp;AB2272&amp;"|"&amp;AC2272&amp;"|"&amp;AD2272&amp;"|"&amp;AE2272&amp;"|"&amp;AF2272&amp;"|"&amp;AG2272</f>
        <v>Resort Hotel|0|166|2016|October|43|20|2|5|2|0|0|BB|IRL|Online TA|TA/TO|0|0|0|A|A|0|No Deposit|240||0|Transient-Party|52.71|0|3|Check-Out|42670</v>
      </c>
      <c r="AI2272" s="0" t="str">
        <f aca="false">IF(COUNTIF($AH$4:$AH$2603,AH2272)&gt;1,"Duplicate","Unique")</f>
        <v>Unique</v>
      </c>
      <c r="AJ2272" s="0" t="str">
        <f aca="false">IF(COUNTBLANK(B2272:AG2272)&gt;0,"Missing ("&amp;COUNTBLANK(B2272:AG2272)&amp;")","Complete")</f>
        <v>Missing (1)</v>
      </c>
    </row>
    <row r="2273" customFormat="false" ht="15" hidden="false" customHeight="false" outlineLevel="0" collapsed="false">
      <c r="A2273" s="14" t="n">
        <v>2270</v>
      </c>
      <c r="B2273" s="14" t="s">
        <v>90</v>
      </c>
      <c r="C2273" s="14" t="n">
        <v>0</v>
      </c>
      <c r="D2273" s="14" t="n">
        <v>65</v>
      </c>
      <c r="E2273" s="14" t="n">
        <v>2017</v>
      </c>
      <c r="F2273" s="14" t="s">
        <v>91</v>
      </c>
      <c r="G2273" s="14" t="n">
        <v>30</v>
      </c>
      <c r="H2273" s="14" t="n">
        <v>29</v>
      </c>
      <c r="I2273" s="14" t="n">
        <v>2</v>
      </c>
      <c r="J2273" s="14" t="n">
        <v>6</v>
      </c>
      <c r="K2273" s="14" t="n">
        <v>2</v>
      </c>
      <c r="L2273" s="14" t="n">
        <v>0</v>
      </c>
      <c r="M2273" s="14" t="n">
        <v>0</v>
      </c>
      <c r="N2273" s="14" t="s">
        <v>112</v>
      </c>
      <c r="O2273" s="14" t="s">
        <v>158</v>
      </c>
      <c r="P2273" s="14" t="s">
        <v>93</v>
      </c>
      <c r="Q2273" s="14" t="s">
        <v>94</v>
      </c>
      <c r="R2273" s="14" t="n">
        <v>0</v>
      </c>
      <c r="S2273" s="14" t="n">
        <v>0</v>
      </c>
      <c r="T2273" s="14" t="n">
        <v>0</v>
      </c>
      <c r="U2273" s="14" t="s">
        <v>95</v>
      </c>
      <c r="V2273" s="14" t="s">
        <v>95</v>
      </c>
      <c r="W2273" s="14" t="n">
        <v>0</v>
      </c>
      <c r="X2273" s="14" t="s">
        <v>86</v>
      </c>
      <c r="Y2273" s="14" t="n">
        <v>9</v>
      </c>
      <c r="Z2273" s="14"/>
      <c r="AA2273" s="14" t="n">
        <v>0</v>
      </c>
      <c r="AB2273" s="14" t="s">
        <v>87</v>
      </c>
      <c r="AC2273" s="14" t="n">
        <v>184</v>
      </c>
      <c r="AD2273" s="14" t="n">
        <v>0</v>
      </c>
      <c r="AE2273" s="14" t="n">
        <v>1</v>
      </c>
      <c r="AF2273" s="14" t="s">
        <v>88</v>
      </c>
      <c r="AG2273" s="15" t="n">
        <v>42953</v>
      </c>
      <c r="AH2273" s="14" t="str">
        <f aca="false">B2273&amp;"|"&amp;C2273&amp;"|"&amp;D2273&amp;"|"&amp;E2273&amp;"|"&amp;F2273&amp;"|"&amp;G2273&amp;"|"&amp;H2273&amp;"|"&amp;I2273&amp;"|"&amp;J2273&amp;"|"&amp;K2273&amp;"|"&amp;L2273&amp;"|"&amp;M2273&amp;"|"&amp;N2273&amp;"|"&amp;O2273&amp;"|"&amp;P2273&amp;"|"&amp;Q2273&amp;"|"&amp;R2273&amp;"|"&amp;S2273&amp;"|"&amp;T2273&amp;"|"&amp;U2273&amp;"|"&amp;V2273&amp;"|"&amp;W2273&amp;"|"&amp;X2273&amp;"|"&amp;Y2273&amp;"|"&amp;Z2273&amp;"|"&amp;AA2273&amp;"|"&amp;AB2273&amp;"|"&amp;AC2273&amp;"|"&amp;AD2273&amp;"|"&amp;AE2273&amp;"|"&amp;AF2273&amp;"|"&amp;AG2273</f>
        <v>City Hotel|0|65|2017|July|30|29|2|6|2|0|0|HB|ITA|Online TA|TA/TO|0|0|0|A|A|0|No Deposit|9||0|Transient|184|0|1|Check-Out|42953</v>
      </c>
      <c r="AI2273" s="14" t="str">
        <f aca="false">IF(COUNTIF($AH$4:$AH$2603,AH2273)&gt;1,"Duplicate","Unique")</f>
        <v>Unique</v>
      </c>
      <c r="AJ2273" s="14" t="str">
        <f aca="false">IF(COUNTBLANK(B2273:AG2273)&gt;0,"Missing ("&amp;COUNTBLANK(B2273:AG2273)&amp;")","Complete")</f>
        <v>Missing (1)</v>
      </c>
    </row>
    <row r="2274" customFormat="false" ht="15" hidden="false" customHeight="false" outlineLevel="0" collapsed="false">
      <c r="A2274" s="0" t="n">
        <v>2271</v>
      </c>
      <c r="B2274" s="0" t="s">
        <v>80</v>
      </c>
      <c r="C2274" s="0" t="n">
        <v>0</v>
      </c>
      <c r="D2274" s="0" t="n">
        <v>11</v>
      </c>
      <c r="E2274" s="0" t="n">
        <v>2015</v>
      </c>
      <c r="F2274" s="0" t="s">
        <v>111</v>
      </c>
      <c r="G2274" s="0" t="n">
        <v>41</v>
      </c>
      <c r="H2274" s="0" t="n">
        <v>10</v>
      </c>
      <c r="I2274" s="0" t="n">
        <v>0</v>
      </c>
      <c r="J2274" s="0" t="n">
        <v>1</v>
      </c>
      <c r="K2274" s="0" t="n">
        <v>2</v>
      </c>
      <c r="L2274" s="0" t="n">
        <v>0</v>
      </c>
      <c r="M2274" s="0" t="n">
        <v>0</v>
      </c>
      <c r="N2274" s="0" t="s">
        <v>82</v>
      </c>
      <c r="O2274" s="0" t="s">
        <v>92</v>
      </c>
      <c r="P2274" s="0" t="s">
        <v>128</v>
      </c>
      <c r="Q2274" s="0" t="s">
        <v>128</v>
      </c>
      <c r="R2274" s="0" t="n">
        <v>0</v>
      </c>
      <c r="S2274" s="0" t="n">
        <v>0</v>
      </c>
      <c r="T2274" s="0" t="n">
        <v>0</v>
      </c>
      <c r="U2274" s="0" t="s">
        <v>95</v>
      </c>
      <c r="V2274" s="0" t="s">
        <v>124</v>
      </c>
      <c r="W2274" s="0" t="n">
        <v>4</v>
      </c>
      <c r="X2274" s="0" t="s">
        <v>86</v>
      </c>
      <c r="Y2274" s="0" t="n">
        <v>281</v>
      </c>
      <c r="AA2274" s="0" t="n">
        <v>0</v>
      </c>
      <c r="AB2274" s="0" t="s">
        <v>125</v>
      </c>
      <c r="AC2274" s="0" t="n">
        <v>45</v>
      </c>
      <c r="AD2274" s="0" t="n">
        <v>0</v>
      </c>
      <c r="AE2274" s="0" t="n">
        <v>0</v>
      </c>
      <c r="AF2274" s="0" t="s">
        <v>88</v>
      </c>
      <c r="AG2274" s="13" t="n">
        <v>42288</v>
      </c>
      <c r="AH2274" s="0" t="str">
        <f aca="false">B2274&amp;"|"&amp;C2274&amp;"|"&amp;D2274&amp;"|"&amp;E2274&amp;"|"&amp;F2274&amp;"|"&amp;G2274&amp;"|"&amp;H2274&amp;"|"&amp;I2274&amp;"|"&amp;J2274&amp;"|"&amp;K2274&amp;"|"&amp;L2274&amp;"|"&amp;M2274&amp;"|"&amp;N2274&amp;"|"&amp;O2274&amp;"|"&amp;P2274&amp;"|"&amp;Q2274&amp;"|"&amp;R2274&amp;"|"&amp;S2274&amp;"|"&amp;T2274&amp;"|"&amp;U2274&amp;"|"&amp;V2274&amp;"|"&amp;W2274&amp;"|"&amp;X2274&amp;"|"&amp;Y2274&amp;"|"&amp;Z2274&amp;"|"&amp;AA2274&amp;"|"&amp;AB2274&amp;"|"&amp;AC2274&amp;"|"&amp;AD2274&amp;"|"&amp;AE2274&amp;"|"&amp;AF2274&amp;"|"&amp;AG2274</f>
        <v>Resort Hotel|0|11|2015|October|41|10|0|1|2|0|0|BB|PRT|Corporate|Corporate|0|0|0|A|E|4|No Deposit|281||0|Contract|45|0|0|Check-Out|42288</v>
      </c>
      <c r="AI2274" s="0" t="str">
        <f aca="false">IF(COUNTIF($AH$4:$AH$2603,AH2274)&gt;1,"Duplicate","Unique")</f>
        <v>Unique</v>
      </c>
      <c r="AJ2274" s="0" t="str">
        <f aca="false">IF(COUNTBLANK(B2274:AG2274)&gt;0,"Missing ("&amp;COUNTBLANK(B2274:AG2274)&amp;")","Complete")</f>
        <v>Missing (1)</v>
      </c>
    </row>
    <row r="2275" customFormat="false" ht="15" hidden="false" customHeight="false" outlineLevel="0" collapsed="false">
      <c r="A2275" s="14" t="n">
        <v>2272</v>
      </c>
      <c r="B2275" s="14" t="s">
        <v>80</v>
      </c>
      <c r="C2275" s="14" t="n">
        <v>0</v>
      </c>
      <c r="D2275" s="14" t="n">
        <v>77</v>
      </c>
      <c r="E2275" s="14" t="n">
        <v>2017</v>
      </c>
      <c r="F2275" s="14" t="s">
        <v>121</v>
      </c>
      <c r="G2275" s="14" t="n">
        <v>18</v>
      </c>
      <c r="H2275" s="14" t="n">
        <v>4</v>
      </c>
      <c r="I2275" s="14" t="n">
        <v>2</v>
      </c>
      <c r="J2275" s="14" t="n">
        <v>3</v>
      </c>
      <c r="K2275" s="14" t="n">
        <v>2</v>
      </c>
      <c r="L2275" s="14" t="n">
        <v>0</v>
      </c>
      <c r="M2275" s="14" t="n">
        <v>0</v>
      </c>
      <c r="N2275" s="14" t="s">
        <v>82</v>
      </c>
      <c r="O2275" s="14" t="s">
        <v>83</v>
      </c>
      <c r="P2275" s="14" t="s">
        <v>99</v>
      </c>
      <c r="Q2275" s="14" t="s">
        <v>94</v>
      </c>
      <c r="R2275" s="14" t="n">
        <v>0</v>
      </c>
      <c r="S2275" s="14" t="n">
        <v>0</v>
      </c>
      <c r="T2275" s="14" t="n">
        <v>0</v>
      </c>
      <c r="U2275" s="14" t="s">
        <v>95</v>
      </c>
      <c r="V2275" s="14" t="s">
        <v>95</v>
      </c>
      <c r="W2275" s="14" t="n">
        <v>0</v>
      </c>
      <c r="X2275" s="14" t="s">
        <v>86</v>
      </c>
      <c r="Y2275" s="14" t="n">
        <v>6</v>
      </c>
      <c r="Z2275" s="14"/>
      <c r="AA2275" s="14" t="n">
        <v>0</v>
      </c>
      <c r="AB2275" s="14" t="s">
        <v>87</v>
      </c>
      <c r="AC2275" s="14" t="n">
        <v>48</v>
      </c>
      <c r="AD2275" s="14" t="n">
        <v>0</v>
      </c>
      <c r="AE2275" s="14" t="n">
        <v>0</v>
      </c>
      <c r="AF2275" s="14" t="s">
        <v>88</v>
      </c>
      <c r="AG2275" s="15" t="n">
        <v>42864</v>
      </c>
      <c r="AH2275" s="14" t="str">
        <f aca="false">B2275&amp;"|"&amp;C2275&amp;"|"&amp;D2275&amp;"|"&amp;E2275&amp;"|"&amp;F2275&amp;"|"&amp;G2275&amp;"|"&amp;H2275&amp;"|"&amp;I2275&amp;"|"&amp;J2275&amp;"|"&amp;K2275&amp;"|"&amp;L2275&amp;"|"&amp;M2275&amp;"|"&amp;N2275&amp;"|"&amp;O2275&amp;"|"&amp;P2275&amp;"|"&amp;Q2275&amp;"|"&amp;R2275&amp;"|"&amp;S2275&amp;"|"&amp;T2275&amp;"|"&amp;U2275&amp;"|"&amp;V2275&amp;"|"&amp;W2275&amp;"|"&amp;X2275&amp;"|"&amp;Y2275&amp;"|"&amp;Z2275&amp;"|"&amp;AA2275&amp;"|"&amp;AB2275&amp;"|"&amp;AC2275&amp;"|"&amp;AD2275&amp;"|"&amp;AE2275&amp;"|"&amp;AF2275&amp;"|"&amp;AG2275</f>
        <v>Resort Hotel|0|77|2017|May|18|4|2|3|2|0|0|BB|GBR|Offline TA/TO|TA/TO|0|0|0|A|A|0|No Deposit|6||0|Transient|48|0|0|Check-Out|42864</v>
      </c>
      <c r="AI2275" s="14" t="str">
        <f aca="false">IF(COUNTIF($AH$4:$AH$2603,AH2275)&gt;1,"Duplicate","Unique")</f>
        <v>Unique</v>
      </c>
      <c r="AJ2275" s="14" t="str">
        <f aca="false">IF(COUNTBLANK(B2275:AG2275)&gt;0,"Missing ("&amp;COUNTBLANK(B2275:AG2275)&amp;")","Complete")</f>
        <v>Missing (1)</v>
      </c>
    </row>
    <row r="2276" customFormat="false" ht="15" hidden="false" customHeight="false" outlineLevel="0" collapsed="false">
      <c r="A2276" s="0" t="n">
        <v>2273</v>
      </c>
      <c r="B2276" s="0" t="s">
        <v>90</v>
      </c>
      <c r="C2276" s="0" t="n">
        <v>1</v>
      </c>
      <c r="D2276" s="0" t="n">
        <v>121</v>
      </c>
      <c r="E2276" s="0" t="n">
        <v>2017</v>
      </c>
      <c r="F2276" s="0" t="s">
        <v>119</v>
      </c>
      <c r="G2276" s="0" t="n">
        <v>33</v>
      </c>
      <c r="H2276" s="0" t="n">
        <v>18</v>
      </c>
      <c r="I2276" s="0" t="n">
        <v>1</v>
      </c>
      <c r="J2276" s="0" t="n">
        <v>2</v>
      </c>
      <c r="K2276" s="0" t="n">
        <v>2</v>
      </c>
      <c r="L2276" s="0" t="n">
        <v>0</v>
      </c>
      <c r="M2276" s="0" t="n">
        <v>0</v>
      </c>
      <c r="N2276" s="0" t="s">
        <v>107</v>
      </c>
      <c r="O2276" s="0" t="s">
        <v>83</v>
      </c>
      <c r="P2276" s="0" t="s">
        <v>93</v>
      </c>
      <c r="Q2276" s="0" t="s">
        <v>94</v>
      </c>
      <c r="R2276" s="0" t="n">
        <v>0</v>
      </c>
      <c r="S2276" s="0" t="n">
        <v>0</v>
      </c>
      <c r="T2276" s="0" t="n">
        <v>0</v>
      </c>
      <c r="U2276" s="0" t="s">
        <v>95</v>
      </c>
      <c r="V2276" s="0" t="s">
        <v>95</v>
      </c>
      <c r="W2276" s="0" t="n">
        <v>0</v>
      </c>
      <c r="X2276" s="0" t="s">
        <v>86</v>
      </c>
      <c r="Y2276" s="0" t="n">
        <v>9</v>
      </c>
      <c r="AA2276" s="0" t="n">
        <v>0</v>
      </c>
      <c r="AB2276" s="0" t="s">
        <v>87</v>
      </c>
      <c r="AC2276" s="0" t="n">
        <v>125</v>
      </c>
      <c r="AD2276" s="0" t="n">
        <v>0</v>
      </c>
      <c r="AE2276" s="0" t="n">
        <v>0</v>
      </c>
      <c r="AF2276" s="0" t="s">
        <v>96</v>
      </c>
      <c r="AG2276" s="13" t="n">
        <v>42952</v>
      </c>
      <c r="AH2276" s="0" t="str">
        <f aca="false">B2276&amp;"|"&amp;C2276&amp;"|"&amp;D2276&amp;"|"&amp;E2276&amp;"|"&amp;F2276&amp;"|"&amp;G2276&amp;"|"&amp;H2276&amp;"|"&amp;I2276&amp;"|"&amp;J2276&amp;"|"&amp;K2276&amp;"|"&amp;L2276&amp;"|"&amp;M2276&amp;"|"&amp;N2276&amp;"|"&amp;O2276&amp;"|"&amp;P2276&amp;"|"&amp;Q2276&amp;"|"&amp;R2276&amp;"|"&amp;S2276&amp;"|"&amp;T2276&amp;"|"&amp;U2276&amp;"|"&amp;V2276&amp;"|"&amp;W2276&amp;"|"&amp;X2276&amp;"|"&amp;Y2276&amp;"|"&amp;Z2276&amp;"|"&amp;AA2276&amp;"|"&amp;AB2276&amp;"|"&amp;AC2276&amp;"|"&amp;AD2276&amp;"|"&amp;AE2276&amp;"|"&amp;AF2276&amp;"|"&amp;AG2276</f>
        <v>City Hotel|1|121|2017|August|33|18|1|2|2|0|0|SC|GBR|Online TA|TA/TO|0|0|0|A|A|0|No Deposit|9||0|Transient|125|0|0|Canceled|42952</v>
      </c>
      <c r="AI2276" s="0" t="str">
        <f aca="false">IF(COUNTIF($AH$4:$AH$2603,AH2276)&gt;1,"Duplicate","Unique")</f>
        <v>Unique</v>
      </c>
      <c r="AJ2276" s="0" t="str">
        <f aca="false">IF(COUNTBLANK(B2276:AG2276)&gt;0,"Missing ("&amp;COUNTBLANK(B2276:AG2276)&amp;")","Complete")</f>
        <v>Missing (1)</v>
      </c>
    </row>
    <row r="2277" customFormat="false" ht="15" hidden="false" customHeight="false" outlineLevel="0" collapsed="false">
      <c r="A2277" s="14" t="n">
        <v>2274</v>
      </c>
      <c r="B2277" s="14" t="s">
        <v>90</v>
      </c>
      <c r="C2277" s="14" t="n">
        <v>1</v>
      </c>
      <c r="D2277" s="14" t="n">
        <v>3</v>
      </c>
      <c r="E2277" s="14" t="n">
        <v>2016</v>
      </c>
      <c r="F2277" s="14" t="s">
        <v>103</v>
      </c>
      <c r="G2277" s="14" t="n">
        <v>10</v>
      </c>
      <c r="H2277" s="14" t="n">
        <v>2</v>
      </c>
      <c r="I2277" s="14" t="n">
        <v>0</v>
      </c>
      <c r="J2277" s="14" t="n">
        <v>2</v>
      </c>
      <c r="K2277" s="14" t="n">
        <v>2</v>
      </c>
      <c r="L2277" s="14" t="n">
        <v>0</v>
      </c>
      <c r="M2277" s="14" t="n">
        <v>0</v>
      </c>
      <c r="N2277" s="14" t="s">
        <v>82</v>
      </c>
      <c r="O2277" s="14" t="s">
        <v>122</v>
      </c>
      <c r="P2277" s="14" t="s">
        <v>93</v>
      </c>
      <c r="Q2277" s="14" t="s">
        <v>94</v>
      </c>
      <c r="R2277" s="14" t="n">
        <v>0</v>
      </c>
      <c r="S2277" s="14" t="n">
        <v>0</v>
      </c>
      <c r="T2277" s="14" t="n">
        <v>0</v>
      </c>
      <c r="U2277" s="14" t="s">
        <v>95</v>
      </c>
      <c r="V2277" s="14" t="s">
        <v>95</v>
      </c>
      <c r="W2277" s="14" t="n">
        <v>0</v>
      </c>
      <c r="X2277" s="14" t="s">
        <v>86</v>
      </c>
      <c r="Y2277" s="14" t="n">
        <v>9</v>
      </c>
      <c r="Z2277" s="14"/>
      <c r="AA2277" s="14" t="n">
        <v>0</v>
      </c>
      <c r="AB2277" s="14" t="s">
        <v>87</v>
      </c>
      <c r="AC2277" s="14" t="n">
        <v>101</v>
      </c>
      <c r="AD2277" s="14" t="n">
        <v>0</v>
      </c>
      <c r="AE2277" s="14" t="n">
        <v>0</v>
      </c>
      <c r="AF2277" s="14" t="s">
        <v>96</v>
      </c>
      <c r="AG2277" s="15" t="n">
        <v>42428</v>
      </c>
      <c r="AH2277" s="14" t="str">
        <f aca="false">B2277&amp;"|"&amp;C2277&amp;"|"&amp;D2277&amp;"|"&amp;E2277&amp;"|"&amp;F2277&amp;"|"&amp;G2277&amp;"|"&amp;H2277&amp;"|"&amp;I2277&amp;"|"&amp;J2277&amp;"|"&amp;K2277&amp;"|"&amp;L2277&amp;"|"&amp;M2277&amp;"|"&amp;N2277&amp;"|"&amp;O2277&amp;"|"&amp;P2277&amp;"|"&amp;Q2277&amp;"|"&amp;R2277&amp;"|"&amp;S2277&amp;"|"&amp;T2277&amp;"|"&amp;U2277&amp;"|"&amp;V2277&amp;"|"&amp;W2277&amp;"|"&amp;X2277&amp;"|"&amp;Y2277&amp;"|"&amp;Z2277&amp;"|"&amp;AA2277&amp;"|"&amp;AB2277&amp;"|"&amp;AC2277&amp;"|"&amp;AD2277&amp;"|"&amp;AE2277&amp;"|"&amp;AF2277&amp;"|"&amp;AG2277</f>
        <v>City Hotel|1|3|2016|March|10|2|0|2|2|0|0|BB|FRA|Online TA|TA/TO|0|0|0|A|A|0|No Deposit|9||0|Transient|101|0|0|Canceled|42428</v>
      </c>
      <c r="AI2277" s="14" t="str">
        <f aca="false">IF(COUNTIF($AH$4:$AH$2603,AH2277)&gt;1,"Duplicate","Unique")</f>
        <v>Unique</v>
      </c>
      <c r="AJ2277" s="14" t="str">
        <f aca="false">IF(COUNTBLANK(B2277:AG2277)&gt;0,"Missing ("&amp;COUNTBLANK(B2277:AG2277)&amp;")","Complete")</f>
        <v>Missing (1)</v>
      </c>
    </row>
    <row r="2278" customFormat="false" ht="15" hidden="false" customHeight="false" outlineLevel="0" collapsed="false">
      <c r="A2278" s="0" t="n">
        <v>2275</v>
      </c>
      <c r="B2278" s="0" t="s">
        <v>90</v>
      </c>
      <c r="C2278" s="0" t="n">
        <v>0</v>
      </c>
      <c r="D2278" s="0" t="n">
        <v>9</v>
      </c>
      <c r="E2278" s="0" t="n">
        <v>2017</v>
      </c>
      <c r="F2278" s="0" t="s">
        <v>106</v>
      </c>
      <c r="G2278" s="0" t="n">
        <v>14</v>
      </c>
      <c r="H2278" s="0" t="n">
        <v>2</v>
      </c>
      <c r="I2278" s="0" t="n">
        <v>1</v>
      </c>
      <c r="J2278" s="0" t="n">
        <v>0</v>
      </c>
      <c r="K2278" s="0" t="n">
        <v>2</v>
      </c>
      <c r="L2278" s="0" t="n">
        <v>0</v>
      </c>
      <c r="M2278" s="0" t="n">
        <v>0</v>
      </c>
      <c r="N2278" s="0" t="s">
        <v>107</v>
      </c>
      <c r="O2278" s="0" t="s">
        <v>123</v>
      </c>
      <c r="P2278" s="0" t="s">
        <v>93</v>
      </c>
      <c r="Q2278" s="0" t="s">
        <v>94</v>
      </c>
      <c r="R2278" s="0" t="n">
        <v>0</v>
      </c>
      <c r="S2278" s="0" t="n">
        <v>0</v>
      </c>
      <c r="T2278" s="0" t="n">
        <v>0</v>
      </c>
      <c r="U2278" s="0" t="s">
        <v>95</v>
      </c>
      <c r="V2278" s="0" t="s">
        <v>95</v>
      </c>
      <c r="W2278" s="0" t="n">
        <v>0</v>
      </c>
      <c r="X2278" s="0" t="s">
        <v>86</v>
      </c>
      <c r="Y2278" s="0" t="n">
        <v>7</v>
      </c>
      <c r="AA2278" s="0" t="n">
        <v>0</v>
      </c>
      <c r="AB2278" s="0" t="s">
        <v>87</v>
      </c>
      <c r="AC2278" s="0" t="n">
        <v>100.2</v>
      </c>
      <c r="AD2278" s="0" t="n">
        <v>0</v>
      </c>
      <c r="AE2278" s="0" t="n">
        <v>0</v>
      </c>
      <c r="AF2278" s="0" t="s">
        <v>88</v>
      </c>
      <c r="AG2278" s="13" t="n">
        <v>42828</v>
      </c>
      <c r="AH2278" s="0" t="str">
        <f aca="false">B2278&amp;"|"&amp;C2278&amp;"|"&amp;D2278&amp;"|"&amp;E2278&amp;"|"&amp;F2278&amp;"|"&amp;G2278&amp;"|"&amp;H2278&amp;"|"&amp;I2278&amp;"|"&amp;J2278&amp;"|"&amp;K2278&amp;"|"&amp;L2278&amp;"|"&amp;M2278&amp;"|"&amp;N2278&amp;"|"&amp;O2278&amp;"|"&amp;P2278&amp;"|"&amp;Q2278&amp;"|"&amp;R2278&amp;"|"&amp;S2278&amp;"|"&amp;T2278&amp;"|"&amp;U2278&amp;"|"&amp;V2278&amp;"|"&amp;W2278&amp;"|"&amp;X2278&amp;"|"&amp;Y2278&amp;"|"&amp;Z2278&amp;"|"&amp;AA2278&amp;"|"&amp;AB2278&amp;"|"&amp;AC2278&amp;"|"&amp;AD2278&amp;"|"&amp;AE2278&amp;"|"&amp;AF2278&amp;"|"&amp;AG2278</f>
        <v>City Hotel|0|9|2017|April|14|2|1|0|2|0|0|SC|USA|Online TA|TA/TO|0|0|0|A|A|0|No Deposit|7||0|Transient|100.2|0|0|Check-Out|42828</v>
      </c>
      <c r="AI2278" s="0" t="str">
        <f aca="false">IF(COUNTIF($AH$4:$AH$2603,AH2278)&gt;1,"Duplicate","Unique")</f>
        <v>Unique</v>
      </c>
      <c r="AJ2278" s="0" t="str">
        <f aca="false">IF(COUNTBLANK(B2278:AG2278)&gt;0,"Missing ("&amp;COUNTBLANK(B2278:AG2278)&amp;")","Complete")</f>
        <v>Missing (1)</v>
      </c>
    </row>
    <row r="2279" customFormat="false" ht="15" hidden="false" customHeight="false" outlineLevel="0" collapsed="false">
      <c r="A2279" s="14" t="n">
        <v>2276</v>
      </c>
      <c r="B2279" s="14" t="s">
        <v>80</v>
      </c>
      <c r="C2279" s="14" t="n">
        <v>0</v>
      </c>
      <c r="D2279" s="14" t="n">
        <v>173</v>
      </c>
      <c r="E2279" s="14" t="n">
        <v>2016</v>
      </c>
      <c r="F2279" s="14" t="s">
        <v>111</v>
      </c>
      <c r="G2279" s="14" t="n">
        <v>43</v>
      </c>
      <c r="H2279" s="14" t="n">
        <v>17</v>
      </c>
      <c r="I2279" s="14" t="n">
        <v>2</v>
      </c>
      <c r="J2279" s="14" t="n">
        <v>5</v>
      </c>
      <c r="K2279" s="14" t="n">
        <v>2</v>
      </c>
      <c r="L2279" s="14" t="n">
        <v>0</v>
      </c>
      <c r="M2279" s="14" t="n">
        <v>0</v>
      </c>
      <c r="N2279" s="14" t="s">
        <v>82</v>
      </c>
      <c r="O2279" s="14" t="s">
        <v>83</v>
      </c>
      <c r="P2279" s="14" t="s">
        <v>93</v>
      </c>
      <c r="Q2279" s="14" t="s">
        <v>94</v>
      </c>
      <c r="R2279" s="14" t="n">
        <v>0</v>
      </c>
      <c r="S2279" s="14" t="n">
        <v>0</v>
      </c>
      <c r="T2279" s="14" t="n">
        <v>0</v>
      </c>
      <c r="U2279" s="14" t="s">
        <v>95</v>
      </c>
      <c r="V2279" s="14" t="s">
        <v>95</v>
      </c>
      <c r="W2279" s="14" t="n">
        <v>0</v>
      </c>
      <c r="X2279" s="14" t="s">
        <v>86</v>
      </c>
      <c r="Y2279" s="14" t="n">
        <v>240</v>
      </c>
      <c r="Z2279" s="14"/>
      <c r="AA2279" s="14" t="n">
        <v>0</v>
      </c>
      <c r="AB2279" s="14" t="s">
        <v>101</v>
      </c>
      <c r="AC2279" s="14" t="n">
        <v>58.71</v>
      </c>
      <c r="AD2279" s="14" t="n">
        <v>0</v>
      </c>
      <c r="AE2279" s="14" t="n">
        <v>1</v>
      </c>
      <c r="AF2279" s="14" t="s">
        <v>88</v>
      </c>
      <c r="AG2279" s="15" t="n">
        <v>42667</v>
      </c>
      <c r="AH2279" s="14" t="str">
        <f aca="false">B2279&amp;"|"&amp;C2279&amp;"|"&amp;D2279&amp;"|"&amp;E2279&amp;"|"&amp;F2279&amp;"|"&amp;G2279&amp;"|"&amp;H2279&amp;"|"&amp;I2279&amp;"|"&amp;J2279&amp;"|"&amp;K2279&amp;"|"&amp;L2279&amp;"|"&amp;M2279&amp;"|"&amp;N2279&amp;"|"&amp;O2279&amp;"|"&amp;P2279&amp;"|"&amp;Q2279&amp;"|"&amp;R2279&amp;"|"&amp;S2279&amp;"|"&amp;T2279&amp;"|"&amp;U2279&amp;"|"&amp;V2279&amp;"|"&amp;W2279&amp;"|"&amp;X2279&amp;"|"&amp;Y2279&amp;"|"&amp;Z2279&amp;"|"&amp;AA2279&amp;"|"&amp;AB2279&amp;"|"&amp;AC2279&amp;"|"&amp;AD2279&amp;"|"&amp;AE2279&amp;"|"&amp;AF2279&amp;"|"&amp;AG2279</f>
        <v>Resort Hotel|0|173|2016|October|43|17|2|5|2|0|0|BB|GBR|Online TA|TA/TO|0|0|0|A|A|0|No Deposit|240||0|Transient-Party|58.71|0|1|Check-Out|42667</v>
      </c>
      <c r="AI2279" s="14" t="str">
        <f aca="false">IF(COUNTIF($AH$4:$AH$2603,AH2279)&gt;1,"Duplicate","Unique")</f>
        <v>Unique</v>
      </c>
      <c r="AJ2279" s="14" t="str">
        <f aca="false">IF(COUNTBLANK(B2279:AG2279)&gt;0,"Missing ("&amp;COUNTBLANK(B2279:AG2279)&amp;")","Complete")</f>
        <v>Missing (1)</v>
      </c>
    </row>
    <row r="2280" customFormat="false" ht="15" hidden="false" customHeight="false" outlineLevel="0" collapsed="false">
      <c r="A2280" s="0" t="n">
        <v>2277</v>
      </c>
      <c r="B2280" s="0" t="s">
        <v>80</v>
      </c>
      <c r="C2280" s="0" t="n">
        <v>0</v>
      </c>
      <c r="D2280" s="0" t="n">
        <v>179</v>
      </c>
      <c r="E2280" s="0" t="n">
        <v>2016</v>
      </c>
      <c r="F2280" s="0" t="s">
        <v>91</v>
      </c>
      <c r="G2280" s="0" t="n">
        <v>32</v>
      </c>
      <c r="H2280" s="0" t="n">
        <v>31</v>
      </c>
      <c r="I2280" s="0" t="n">
        <v>2</v>
      </c>
      <c r="J2280" s="0" t="n">
        <v>2</v>
      </c>
      <c r="K2280" s="0" t="n">
        <v>2</v>
      </c>
      <c r="L2280" s="0" t="n">
        <v>0</v>
      </c>
      <c r="M2280" s="0" t="n">
        <v>0</v>
      </c>
      <c r="N2280" s="0" t="s">
        <v>82</v>
      </c>
      <c r="O2280" s="0" t="s">
        <v>151</v>
      </c>
      <c r="P2280" s="0" t="s">
        <v>99</v>
      </c>
      <c r="Q2280" s="0" t="s">
        <v>94</v>
      </c>
      <c r="R2280" s="0" t="n">
        <v>0</v>
      </c>
      <c r="S2280" s="0" t="n">
        <v>0</v>
      </c>
      <c r="T2280" s="0" t="n">
        <v>0</v>
      </c>
      <c r="U2280" s="0" t="s">
        <v>95</v>
      </c>
      <c r="V2280" s="0" t="s">
        <v>95</v>
      </c>
      <c r="W2280" s="0" t="n">
        <v>0</v>
      </c>
      <c r="X2280" s="0" t="s">
        <v>86</v>
      </c>
      <c r="Y2280" s="0" t="n">
        <v>96</v>
      </c>
      <c r="AA2280" s="0" t="n">
        <v>0</v>
      </c>
      <c r="AB2280" s="0" t="s">
        <v>101</v>
      </c>
      <c r="AC2280" s="0" t="n">
        <v>103.5</v>
      </c>
      <c r="AD2280" s="0" t="n">
        <v>0</v>
      </c>
      <c r="AE2280" s="0" t="n">
        <v>1</v>
      </c>
      <c r="AF2280" s="0" t="s">
        <v>88</v>
      </c>
      <c r="AG2280" s="13" t="n">
        <v>42586</v>
      </c>
      <c r="AH2280" s="0" t="str">
        <f aca="false">B2280&amp;"|"&amp;C2280&amp;"|"&amp;D2280&amp;"|"&amp;E2280&amp;"|"&amp;F2280&amp;"|"&amp;G2280&amp;"|"&amp;H2280&amp;"|"&amp;I2280&amp;"|"&amp;J2280&amp;"|"&amp;K2280&amp;"|"&amp;L2280&amp;"|"&amp;M2280&amp;"|"&amp;N2280&amp;"|"&amp;O2280&amp;"|"&amp;P2280&amp;"|"&amp;Q2280&amp;"|"&amp;R2280&amp;"|"&amp;S2280&amp;"|"&amp;T2280&amp;"|"&amp;U2280&amp;"|"&amp;V2280&amp;"|"&amp;W2280&amp;"|"&amp;X2280&amp;"|"&amp;Y2280&amp;"|"&amp;Z2280&amp;"|"&amp;AA2280&amp;"|"&amp;AB2280&amp;"|"&amp;AC2280&amp;"|"&amp;AD2280&amp;"|"&amp;AE2280&amp;"|"&amp;AF2280&amp;"|"&amp;AG2280</f>
        <v>Resort Hotel|0|179|2016|July|32|31|2|2|2|0|0|BB|CN|Offline TA/TO|TA/TO|0|0|0|A|A|0|No Deposit|96||0|Transient-Party|103.5|0|1|Check-Out|42586</v>
      </c>
      <c r="AI2280" s="0" t="str">
        <f aca="false">IF(COUNTIF($AH$4:$AH$2603,AH2280)&gt;1,"Duplicate","Unique")</f>
        <v>Unique</v>
      </c>
      <c r="AJ2280" s="0" t="str">
        <f aca="false">IF(COUNTBLANK(B2280:AG2280)&gt;0,"Missing ("&amp;COUNTBLANK(B2280:AG2280)&amp;")","Complete")</f>
        <v>Missing (1)</v>
      </c>
    </row>
    <row r="2281" customFormat="false" ht="15" hidden="false" customHeight="false" outlineLevel="0" collapsed="false">
      <c r="A2281" s="14" t="n">
        <v>2278</v>
      </c>
      <c r="B2281" s="14" t="s">
        <v>90</v>
      </c>
      <c r="C2281" s="14" t="n">
        <v>0</v>
      </c>
      <c r="D2281" s="14" t="n">
        <v>518</v>
      </c>
      <c r="E2281" s="14" t="n">
        <v>2017</v>
      </c>
      <c r="F2281" s="14" t="s">
        <v>119</v>
      </c>
      <c r="G2281" s="14" t="n">
        <v>34</v>
      </c>
      <c r="H2281" s="14" t="n">
        <v>26</v>
      </c>
      <c r="I2281" s="14" t="n">
        <v>2</v>
      </c>
      <c r="J2281" s="14" t="n">
        <v>1</v>
      </c>
      <c r="K2281" s="14" t="n">
        <v>2</v>
      </c>
      <c r="L2281" s="14" t="n">
        <v>0</v>
      </c>
      <c r="M2281" s="14" t="n">
        <v>0</v>
      </c>
      <c r="N2281" s="14" t="s">
        <v>82</v>
      </c>
      <c r="O2281" s="14" t="s">
        <v>83</v>
      </c>
      <c r="P2281" s="14" t="s">
        <v>116</v>
      </c>
      <c r="Q2281" s="14" t="s">
        <v>94</v>
      </c>
      <c r="R2281" s="14" t="n">
        <v>0</v>
      </c>
      <c r="S2281" s="14" t="n">
        <v>0</v>
      </c>
      <c r="T2281" s="14" t="n">
        <v>0</v>
      </c>
      <c r="U2281" s="14" t="s">
        <v>95</v>
      </c>
      <c r="V2281" s="14" t="s">
        <v>95</v>
      </c>
      <c r="W2281" s="14" t="n">
        <v>0</v>
      </c>
      <c r="X2281" s="14" t="s">
        <v>86</v>
      </c>
      <c r="Y2281" s="14" t="n">
        <v>229</v>
      </c>
      <c r="Z2281" s="14"/>
      <c r="AA2281" s="14" t="n">
        <v>0</v>
      </c>
      <c r="AB2281" s="14" t="s">
        <v>101</v>
      </c>
      <c r="AC2281" s="14" t="n">
        <v>112.67</v>
      </c>
      <c r="AD2281" s="14" t="n">
        <v>0</v>
      </c>
      <c r="AE2281" s="14" t="n">
        <v>1</v>
      </c>
      <c r="AF2281" s="14" t="s">
        <v>88</v>
      </c>
      <c r="AG2281" s="15" t="n">
        <v>42976</v>
      </c>
      <c r="AH2281" s="14" t="str">
        <f aca="false">B2281&amp;"|"&amp;C2281&amp;"|"&amp;D2281&amp;"|"&amp;E2281&amp;"|"&amp;F2281&amp;"|"&amp;G2281&amp;"|"&amp;H2281&amp;"|"&amp;I2281&amp;"|"&amp;J2281&amp;"|"&amp;K2281&amp;"|"&amp;L2281&amp;"|"&amp;M2281&amp;"|"&amp;N2281&amp;"|"&amp;O2281&amp;"|"&amp;P2281&amp;"|"&amp;Q2281&amp;"|"&amp;R2281&amp;"|"&amp;S2281&amp;"|"&amp;T2281&amp;"|"&amp;U2281&amp;"|"&amp;V2281&amp;"|"&amp;W2281&amp;"|"&amp;X2281&amp;"|"&amp;Y2281&amp;"|"&amp;Z2281&amp;"|"&amp;AA2281&amp;"|"&amp;AB2281&amp;"|"&amp;AC2281&amp;"|"&amp;AD2281&amp;"|"&amp;AE2281&amp;"|"&amp;AF2281&amp;"|"&amp;AG2281</f>
        <v>City Hotel|0|518|2017|August|34|26|2|1|2|0|0|BB|GBR|Groups|TA/TO|0|0|0|A|A|0|No Deposit|229||0|Transient-Party|112.67|0|1|Check-Out|42976</v>
      </c>
      <c r="AI2281" s="14" t="str">
        <f aca="false">IF(COUNTIF($AH$4:$AH$2603,AH2281)&gt;1,"Duplicate","Unique")</f>
        <v>Unique</v>
      </c>
      <c r="AJ2281" s="14" t="str">
        <f aca="false">IF(COUNTBLANK(B2281:AG2281)&gt;0,"Missing ("&amp;COUNTBLANK(B2281:AG2281)&amp;")","Complete")</f>
        <v>Missing (1)</v>
      </c>
    </row>
    <row r="2282" customFormat="false" ht="15" hidden="false" customHeight="false" outlineLevel="0" collapsed="false">
      <c r="A2282" s="0" t="n">
        <v>2279</v>
      </c>
      <c r="B2282" s="0" t="s">
        <v>90</v>
      </c>
      <c r="C2282" s="0" t="n">
        <v>1</v>
      </c>
      <c r="D2282" s="0" t="n">
        <v>135</v>
      </c>
      <c r="E2282" s="0" t="n">
        <v>2015</v>
      </c>
      <c r="F2282" s="0" t="s">
        <v>81</v>
      </c>
      <c r="G2282" s="0" t="n">
        <v>49</v>
      </c>
      <c r="H2282" s="0" t="n">
        <v>5</v>
      </c>
      <c r="I2282" s="0" t="n">
        <v>1</v>
      </c>
      <c r="J2282" s="0" t="n">
        <v>1</v>
      </c>
      <c r="K2282" s="0" t="n">
        <v>1</v>
      </c>
      <c r="L2282" s="0" t="n">
        <v>0</v>
      </c>
      <c r="M2282" s="0" t="n">
        <v>0</v>
      </c>
      <c r="N2282" s="0" t="s">
        <v>82</v>
      </c>
      <c r="O2282" s="0" t="s">
        <v>92</v>
      </c>
      <c r="P2282" s="0" t="s">
        <v>116</v>
      </c>
      <c r="Q2282" s="0" t="s">
        <v>94</v>
      </c>
      <c r="R2282" s="0" t="n">
        <v>0</v>
      </c>
      <c r="S2282" s="0" t="n">
        <v>0</v>
      </c>
      <c r="T2282" s="0" t="n">
        <v>0</v>
      </c>
      <c r="U2282" s="0" t="s">
        <v>95</v>
      </c>
      <c r="V2282" s="0" t="s">
        <v>95</v>
      </c>
      <c r="W2282" s="0" t="n">
        <v>0</v>
      </c>
      <c r="X2282" s="0" t="s">
        <v>86</v>
      </c>
      <c r="Y2282" s="0" t="n">
        <v>1</v>
      </c>
      <c r="AA2282" s="0" t="n">
        <v>0</v>
      </c>
      <c r="AB2282" s="0" t="s">
        <v>101</v>
      </c>
      <c r="AC2282" s="0" t="n">
        <v>51.4</v>
      </c>
      <c r="AD2282" s="0" t="n">
        <v>0</v>
      </c>
      <c r="AE2282" s="0" t="n">
        <v>0</v>
      </c>
      <c r="AF2282" s="0" t="s">
        <v>96</v>
      </c>
      <c r="AG2282" s="13" t="n">
        <v>42283</v>
      </c>
      <c r="AH2282" s="0" t="str">
        <f aca="false">B2282&amp;"|"&amp;C2282&amp;"|"&amp;D2282&amp;"|"&amp;E2282&amp;"|"&amp;F2282&amp;"|"&amp;G2282&amp;"|"&amp;H2282&amp;"|"&amp;I2282&amp;"|"&amp;J2282&amp;"|"&amp;K2282&amp;"|"&amp;L2282&amp;"|"&amp;M2282&amp;"|"&amp;N2282&amp;"|"&amp;O2282&amp;"|"&amp;P2282&amp;"|"&amp;Q2282&amp;"|"&amp;R2282&amp;"|"&amp;S2282&amp;"|"&amp;T2282&amp;"|"&amp;U2282&amp;"|"&amp;V2282&amp;"|"&amp;W2282&amp;"|"&amp;X2282&amp;"|"&amp;Y2282&amp;"|"&amp;Z2282&amp;"|"&amp;AA2282&amp;"|"&amp;AB2282&amp;"|"&amp;AC2282&amp;"|"&amp;AD2282&amp;"|"&amp;AE2282&amp;"|"&amp;AF2282&amp;"|"&amp;AG2282</f>
        <v>City Hotel|1|135|2015|December|49|5|1|1|1|0|0|BB|PRT|Groups|TA/TO|0|0|0|A|A|0|No Deposit|1||0|Transient-Party|51.4|0|0|Canceled|42283</v>
      </c>
      <c r="AI2282" s="0" t="str">
        <f aca="false">IF(COUNTIF($AH$4:$AH$2603,AH2282)&gt;1,"Duplicate","Unique")</f>
        <v>Unique</v>
      </c>
      <c r="AJ2282" s="0" t="str">
        <f aca="false">IF(COUNTBLANK(B2282:AG2282)&gt;0,"Missing ("&amp;COUNTBLANK(B2282:AG2282)&amp;")","Complete")</f>
        <v>Missing (1)</v>
      </c>
    </row>
    <row r="2283" customFormat="false" ht="15" hidden="false" customHeight="false" outlineLevel="0" collapsed="false">
      <c r="A2283" s="14" t="n">
        <v>2280</v>
      </c>
      <c r="B2283" s="14" t="s">
        <v>90</v>
      </c>
      <c r="C2283" s="14" t="n">
        <v>0</v>
      </c>
      <c r="D2283" s="14" t="n">
        <v>7</v>
      </c>
      <c r="E2283" s="14" t="n">
        <v>2016</v>
      </c>
      <c r="F2283" s="14" t="s">
        <v>111</v>
      </c>
      <c r="G2283" s="14" t="n">
        <v>41</v>
      </c>
      <c r="H2283" s="14" t="n">
        <v>6</v>
      </c>
      <c r="I2283" s="14" t="n">
        <v>0</v>
      </c>
      <c r="J2283" s="14" t="n">
        <v>2</v>
      </c>
      <c r="K2283" s="14" t="n">
        <v>1</v>
      </c>
      <c r="L2283" s="14" t="n">
        <v>0</v>
      </c>
      <c r="M2283" s="14" t="n">
        <v>0</v>
      </c>
      <c r="N2283" s="14" t="s">
        <v>82</v>
      </c>
      <c r="O2283" s="14" t="s">
        <v>122</v>
      </c>
      <c r="P2283" s="14" t="s">
        <v>99</v>
      </c>
      <c r="Q2283" s="14" t="s">
        <v>94</v>
      </c>
      <c r="R2283" s="14" t="n">
        <v>0</v>
      </c>
      <c r="S2283" s="14" t="n">
        <v>0</v>
      </c>
      <c r="T2283" s="14" t="n">
        <v>0</v>
      </c>
      <c r="U2283" s="14" t="s">
        <v>95</v>
      </c>
      <c r="V2283" s="14" t="s">
        <v>95</v>
      </c>
      <c r="W2283" s="14" t="n">
        <v>0</v>
      </c>
      <c r="X2283" s="14" t="s">
        <v>86</v>
      </c>
      <c r="Y2283" s="14" t="n">
        <v>327</v>
      </c>
      <c r="Z2283" s="14"/>
      <c r="AA2283" s="14" t="n">
        <v>0</v>
      </c>
      <c r="AB2283" s="14" t="s">
        <v>101</v>
      </c>
      <c r="AC2283" s="14" t="n">
        <v>125</v>
      </c>
      <c r="AD2283" s="14" t="n">
        <v>0</v>
      </c>
      <c r="AE2283" s="14" t="n">
        <v>0</v>
      </c>
      <c r="AF2283" s="14" t="s">
        <v>88</v>
      </c>
      <c r="AG2283" s="15" t="n">
        <v>42651</v>
      </c>
      <c r="AH2283" s="14" t="str">
        <f aca="false">B2283&amp;"|"&amp;C2283&amp;"|"&amp;D2283&amp;"|"&amp;E2283&amp;"|"&amp;F2283&amp;"|"&amp;G2283&amp;"|"&amp;H2283&amp;"|"&amp;I2283&amp;"|"&amp;J2283&amp;"|"&amp;K2283&amp;"|"&amp;L2283&amp;"|"&amp;M2283&amp;"|"&amp;N2283&amp;"|"&amp;O2283&amp;"|"&amp;P2283&amp;"|"&amp;Q2283&amp;"|"&amp;R2283&amp;"|"&amp;S2283&amp;"|"&amp;T2283&amp;"|"&amp;U2283&amp;"|"&amp;V2283&amp;"|"&amp;W2283&amp;"|"&amp;X2283&amp;"|"&amp;Y2283&amp;"|"&amp;Z2283&amp;"|"&amp;AA2283&amp;"|"&amp;AB2283&amp;"|"&amp;AC2283&amp;"|"&amp;AD2283&amp;"|"&amp;AE2283&amp;"|"&amp;AF2283&amp;"|"&amp;AG2283</f>
        <v>City Hotel|0|7|2016|October|41|6|0|2|1|0|0|BB|FRA|Offline TA/TO|TA/TO|0|0|0|A|A|0|No Deposit|327||0|Transient-Party|125|0|0|Check-Out|42651</v>
      </c>
      <c r="AI2283" s="14" t="str">
        <f aca="false">IF(COUNTIF($AH$4:$AH$2603,AH2283)&gt;1,"Duplicate","Unique")</f>
        <v>Unique</v>
      </c>
      <c r="AJ2283" s="14" t="str">
        <f aca="false">IF(COUNTBLANK(B2283:AG2283)&gt;0,"Missing ("&amp;COUNTBLANK(B2283:AG2283)&amp;")","Complete")</f>
        <v>Missing (1)</v>
      </c>
    </row>
    <row r="2284" customFormat="false" ht="15" hidden="false" customHeight="false" outlineLevel="0" collapsed="false">
      <c r="A2284" s="0" t="n">
        <v>2281</v>
      </c>
      <c r="B2284" s="0" t="s">
        <v>90</v>
      </c>
      <c r="C2284" s="0" t="n">
        <v>0</v>
      </c>
      <c r="D2284" s="0" t="n">
        <v>18</v>
      </c>
      <c r="E2284" s="0" t="n">
        <v>2016</v>
      </c>
      <c r="F2284" s="0" t="s">
        <v>126</v>
      </c>
      <c r="G2284" s="0" t="n">
        <v>3</v>
      </c>
      <c r="H2284" s="0" t="n">
        <v>16</v>
      </c>
      <c r="I2284" s="0" t="n">
        <v>0</v>
      </c>
      <c r="J2284" s="0" t="n">
        <v>1</v>
      </c>
      <c r="K2284" s="0" t="n">
        <v>2</v>
      </c>
      <c r="L2284" s="0" t="n">
        <v>0</v>
      </c>
      <c r="M2284" s="0" t="n">
        <v>0</v>
      </c>
      <c r="N2284" s="0" t="s">
        <v>82</v>
      </c>
      <c r="O2284" s="0" t="s">
        <v>92</v>
      </c>
      <c r="P2284" s="0" t="s">
        <v>93</v>
      </c>
      <c r="Q2284" s="0" t="s">
        <v>94</v>
      </c>
      <c r="R2284" s="0" t="n">
        <v>0</v>
      </c>
      <c r="S2284" s="0" t="n">
        <v>0</v>
      </c>
      <c r="T2284" s="0" t="n">
        <v>0</v>
      </c>
      <c r="U2284" s="0" t="s">
        <v>95</v>
      </c>
      <c r="V2284" s="0" t="s">
        <v>95</v>
      </c>
      <c r="W2284" s="0" t="n">
        <v>0</v>
      </c>
      <c r="X2284" s="0" t="s">
        <v>86</v>
      </c>
      <c r="Y2284" s="0" t="n">
        <v>9</v>
      </c>
      <c r="AA2284" s="0" t="n">
        <v>0</v>
      </c>
      <c r="AB2284" s="0" t="s">
        <v>87</v>
      </c>
      <c r="AC2284" s="0" t="n">
        <v>89</v>
      </c>
      <c r="AD2284" s="0" t="n">
        <v>0</v>
      </c>
      <c r="AE2284" s="0" t="n">
        <v>1</v>
      </c>
      <c r="AF2284" s="0" t="s">
        <v>88</v>
      </c>
      <c r="AG2284" s="13" t="n">
        <v>42386</v>
      </c>
      <c r="AH2284" s="0" t="str">
        <f aca="false">B2284&amp;"|"&amp;C2284&amp;"|"&amp;D2284&amp;"|"&amp;E2284&amp;"|"&amp;F2284&amp;"|"&amp;G2284&amp;"|"&amp;H2284&amp;"|"&amp;I2284&amp;"|"&amp;J2284&amp;"|"&amp;K2284&amp;"|"&amp;L2284&amp;"|"&amp;M2284&amp;"|"&amp;N2284&amp;"|"&amp;O2284&amp;"|"&amp;P2284&amp;"|"&amp;Q2284&amp;"|"&amp;R2284&amp;"|"&amp;S2284&amp;"|"&amp;T2284&amp;"|"&amp;U2284&amp;"|"&amp;V2284&amp;"|"&amp;W2284&amp;"|"&amp;X2284&amp;"|"&amp;Y2284&amp;"|"&amp;Z2284&amp;"|"&amp;AA2284&amp;"|"&amp;AB2284&amp;"|"&amp;AC2284&amp;"|"&amp;AD2284&amp;"|"&amp;AE2284&amp;"|"&amp;AF2284&amp;"|"&amp;AG2284</f>
        <v>City Hotel|0|18|2016|January|3|16|0|1|2|0|0|BB|PRT|Online TA|TA/TO|0|0|0|A|A|0|No Deposit|9||0|Transient|89|0|1|Check-Out|42386</v>
      </c>
      <c r="AI2284" s="0" t="str">
        <f aca="false">IF(COUNTIF($AH$4:$AH$2603,AH2284)&gt;1,"Duplicate","Unique")</f>
        <v>Unique</v>
      </c>
      <c r="AJ2284" s="0" t="str">
        <f aca="false">IF(COUNTBLANK(B2284:AG2284)&gt;0,"Missing ("&amp;COUNTBLANK(B2284:AG2284)&amp;")","Complete")</f>
        <v>Missing (1)</v>
      </c>
    </row>
    <row r="2285" customFormat="false" ht="15" hidden="false" customHeight="false" outlineLevel="0" collapsed="false">
      <c r="A2285" s="14" t="n">
        <v>2282</v>
      </c>
      <c r="B2285" s="14" t="s">
        <v>80</v>
      </c>
      <c r="C2285" s="14" t="n">
        <v>1</v>
      </c>
      <c r="D2285" s="14" t="n">
        <v>2</v>
      </c>
      <c r="E2285" s="14" t="n">
        <v>2016</v>
      </c>
      <c r="F2285" s="14" t="s">
        <v>103</v>
      </c>
      <c r="G2285" s="14" t="n">
        <v>14</v>
      </c>
      <c r="H2285" s="14" t="n">
        <v>30</v>
      </c>
      <c r="I2285" s="14" t="n">
        <v>0</v>
      </c>
      <c r="J2285" s="14" t="n">
        <v>2</v>
      </c>
      <c r="K2285" s="14" t="n">
        <v>1</v>
      </c>
      <c r="L2285" s="14" t="n">
        <v>0</v>
      </c>
      <c r="M2285" s="14" t="n">
        <v>0</v>
      </c>
      <c r="N2285" s="14" t="s">
        <v>82</v>
      </c>
      <c r="O2285" s="14"/>
      <c r="P2285" s="14" t="s">
        <v>128</v>
      </c>
      <c r="Q2285" s="14" t="s">
        <v>128</v>
      </c>
      <c r="R2285" s="14" t="n">
        <v>0</v>
      </c>
      <c r="S2285" s="14" t="n">
        <v>0</v>
      </c>
      <c r="T2285" s="14" t="n">
        <v>1</v>
      </c>
      <c r="U2285" s="14" t="s">
        <v>95</v>
      </c>
      <c r="V2285" s="14" t="s">
        <v>109</v>
      </c>
      <c r="W2285" s="14" t="n">
        <v>1</v>
      </c>
      <c r="X2285" s="14" t="s">
        <v>86</v>
      </c>
      <c r="Y2285" s="14"/>
      <c r="Z2285" s="14" t="n">
        <v>31</v>
      </c>
      <c r="AA2285" s="14" t="n">
        <v>0</v>
      </c>
      <c r="AB2285" s="14" t="s">
        <v>87</v>
      </c>
      <c r="AC2285" s="14" t="n">
        <v>42</v>
      </c>
      <c r="AD2285" s="14" t="n">
        <v>0</v>
      </c>
      <c r="AE2285" s="14" t="n">
        <v>0</v>
      </c>
      <c r="AF2285" s="14" t="s">
        <v>141</v>
      </c>
      <c r="AG2285" s="15" t="n">
        <v>42459</v>
      </c>
      <c r="AH2285" s="14" t="str">
        <f aca="false">B2285&amp;"|"&amp;C2285&amp;"|"&amp;D2285&amp;"|"&amp;E2285&amp;"|"&amp;F2285&amp;"|"&amp;G2285&amp;"|"&amp;H2285&amp;"|"&amp;I2285&amp;"|"&amp;J2285&amp;"|"&amp;K2285&amp;"|"&amp;L2285&amp;"|"&amp;M2285&amp;"|"&amp;N2285&amp;"|"&amp;O2285&amp;"|"&amp;P2285&amp;"|"&amp;Q2285&amp;"|"&amp;R2285&amp;"|"&amp;S2285&amp;"|"&amp;T2285&amp;"|"&amp;U2285&amp;"|"&amp;V2285&amp;"|"&amp;W2285&amp;"|"&amp;X2285&amp;"|"&amp;Y2285&amp;"|"&amp;Z2285&amp;"|"&amp;AA2285&amp;"|"&amp;AB2285&amp;"|"&amp;AC2285&amp;"|"&amp;AD2285&amp;"|"&amp;AE2285&amp;"|"&amp;AF2285&amp;"|"&amp;AG2285</f>
        <v>Resort Hotel|1|2|2016|March|14|30|0|2|1|0|0|BB||Corporate|Corporate|0|0|1|A|D|1|No Deposit||31|0|Transient|42|0|0|No-Show|42459</v>
      </c>
      <c r="AI2285" s="14" t="str">
        <f aca="false">IF(COUNTIF($AH$4:$AH$2603,AH2285)&gt;1,"Duplicate","Unique")</f>
        <v>Unique</v>
      </c>
      <c r="AJ2285" s="14" t="str">
        <f aca="false">IF(COUNTBLANK(B2285:AG2285)&gt;0,"Missing ("&amp;COUNTBLANK(B2285:AG2285)&amp;")","Complete")</f>
        <v>Missing (2)</v>
      </c>
    </row>
    <row r="2286" customFormat="false" ht="15" hidden="false" customHeight="false" outlineLevel="0" collapsed="false">
      <c r="A2286" s="0" t="n">
        <v>2283</v>
      </c>
      <c r="B2286" s="0" t="s">
        <v>80</v>
      </c>
      <c r="C2286" s="0" t="n">
        <v>0</v>
      </c>
      <c r="D2286" s="0" t="n">
        <v>146</v>
      </c>
      <c r="E2286" s="0" t="n">
        <v>2016</v>
      </c>
      <c r="F2286" s="0" t="s">
        <v>113</v>
      </c>
      <c r="G2286" s="0" t="n">
        <v>46</v>
      </c>
      <c r="H2286" s="0" t="n">
        <v>7</v>
      </c>
      <c r="I2286" s="0" t="n">
        <v>6</v>
      </c>
      <c r="J2286" s="0" t="n">
        <v>15</v>
      </c>
      <c r="K2286" s="0" t="n">
        <v>2</v>
      </c>
      <c r="L2286" s="0" t="n">
        <v>0</v>
      </c>
      <c r="M2286" s="0" t="n">
        <v>0</v>
      </c>
      <c r="N2286" s="0" t="s">
        <v>112</v>
      </c>
      <c r="O2286" s="0" t="s">
        <v>108</v>
      </c>
      <c r="P2286" s="0" t="s">
        <v>99</v>
      </c>
      <c r="Q2286" s="0" t="s">
        <v>94</v>
      </c>
      <c r="R2286" s="0" t="n">
        <v>0</v>
      </c>
      <c r="S2286" s="0" t="n">
        <v>0</v>
      </c>
      <c r="T2286" s="0" t="n">
        <v>0</v>
      </c>
      <c r="U2286" s="0" t="s">
        <v>124</v>
      </c>
      <c r="V2286" s="0" t="s">
        <v>124</v>
      </c>
      <c r="W2286" s="0" t="n">
        <v>1</v>
      </c>
      <c r="X2286" s="0" t="s">
        <v>86</v>
      </c>
      <c r="Y2286" s="0" t="n">
        <v>75</v>
      </c>
      <c r="AA2286" s="0" t="n">
        <v>0</v>
      </c>
      <c r="AB2286" s="0" t="s">
        <v>87</v>
      </c>
      <c r="AC2286" s="0" t="n">
        <v>70.6</v>
      </c>
      <c r="AD2286" s="0" t="n">
        <v>1</v>
      </c>
      <c r="AE2286" s="0" t="n">
        <v>2</v>
      </c>
      <c r="AF2286" s="0" t="s">
        <v>88</v>
      </c>
      <c r="AG2286" s="13" t="n">
        <v>42702</v>
      </c>
      <c r="AH2286" s="0" t="str">
        <f aca="false">B2286&amp;"|"&amp;C2286&amp;"|"&amp;D2286&amp;"|"&amp;E2286&amp;"|"&amp;F2286&amp;"|"&amp;G2286&amp;"|"&amp;H2286&amp;"|"&amp;I2286&amp;"|"&amp;J2286&amp;"|"&amp;K2286&amp;"|"&amp;L2286&amp;"|"&amp;M2286&amp;"|"&amp;N2286&amp;"|"&amp;O2286&amp;"|"&amp;P2286&amp;"|"&amp;Q2286&amp;"|"&amp;R2286&amp;"|"&amp;S2286&amp;"|"&amp;T2286&amp;"|"&amp;U2286&amp;"|"&amp;V2286&amp;"|"&amp;W2286&amp;"|"&amp;X2286&amp;"|"&amp;Y2286&amp;"|"&amp;Z2286&amp;"|"&amp;AA2286&amp;"|"&amp;AB2286&amp;"|"&amp;AC2286&amp;"|"&amp;AD2286&amp;"|"&amp;AE2286&amp;"|"&amp;AF2286&amp;"|"&amp;AG2286</f>
        <v>Resort Hotel|0|146|2016|November|46|7|6|15|2|0|0|HB|DEU|Offline TA/TO|TA/TO|0|0|0|E|E|1|No Deposit|75||0|Transient|70.6|1|2|Check-Out|42702</v>
      </c>
      <c r="AI2286" s="0" t="str">
        <f aca="false">IF(COUNTIF($AH$4:$AH$2603,AH2286)&gt;1,"Duplicate","Unique")</f>
        <v>Unique</v>
      </c>
      <c r="AJ2286" s="0" t="str">
        <f aca="false">IF(COUNTBLANK(B2286:AG2286)&gt;0,"Missing ("&amp;COUNTBLANK(B2286:AG2286)&amp;")","Complete")</f>
        <v>Missing (1)</v>
      </c>
    </row>
    <row r="2287" customFormat="false" ht="15" hidden="false" customHeight="false" outlineLevel="0" collapsed="false">
      <c r="A2287" s="14" t="n">
        <v>2284</v>
      </c>
      <c r="B2287" s="14" t="s">
        <v>90</v>
      </c>
      <c r="C2287" s="14" t="n">
        <v>0</v>
      </c>
      <c r="D2287" s="14" t="n">
        <v>53</v>
      </c>
      <c r="E2287" s="14" t="n">
        <v>2017</v>
      </c>
      <c r="F2287" s="14" t="s">
        <v>106</v>
      </c>
      <c r="G2287" s="14" t="n">
        <v>17</v>
      </c>
      <c r="H2287" s="14" t="n">
        <v>28</v>
      </c>
      <c r="I2287" s="14" t="n">
        <v>0</v>
      </c>
      <c r="J2287" s="14" t="n">
        <v>1</v>
      </c>
      <c r="K2287" s="14" t="n">
        <v>1</v>
      </c>
      <c r="L2287" s="14" t="n">
        <v>0</v>
      </c>
      <c r="M2287" s="14" t="n">
        <v>0</v>
      </c>
      <c r="N2287" s="14" t="s">
        <v>82</v>
      </c>
      <c r="O2287" s="14" t="s">
        <v>161</v>
      </c>
      <c r="P2287" s="14" t="s">
        <v>93</v>
      </c>
      <c r="Q2287" s="14" t="s">
        <v>94</v>
      </c>
      <c r="R2287" s="14" t="n">
        <v>0</v>
      </c>
      <c r="S2287" s="14" t="n">
        <v>0</v>
      </c>
      <c r="T2287" s="14" t="n">
        <v>0</v>
      </c>
      <c r="U2287" s="14" t="s">
        <v>95</v>
      </c>
      <c r="V2287" s="14" t="s">
        <v>95</v>
      </c>
      <c r="W2287" s="14" t="n">
        <v>1</v>
      </c>
      <c r="X2287" s="14" t="s">
        <v>86</v>
      </c>
      <c r="Y2287" s="14" t="n">
        <v>9</v>
      </c>
      <c r="Z2287" s="14"/>
      <c r="AA2287" s="14" t="n">
        <v>0</v>
      </c>
      <c r="AB2287" s="14" t="s">
        <v>87</v>
      </c>
      <c r="AC2287" s="14" t="n">
        <v>126</v>
      </c>
      <c r="AD2287" s="14" t="n">
        <v>0</v>
      </c>
      <c r="AE2287" s="14" t="n">
        <v>1</v>
      </c>
      <c r="AF2287" s="14" t="s">
        <v>88</v>
      </c>
      <c r="AG2287" s="15" t="n">
        <v>42854</v>
      </c>
      <c r="AH2287" s="14" t="str">
        <f aca="false">B2287&amp;"|"&amp;C2287&amp;"|"&amp;D2287&amp;"|"&amp;E2287&amp;"|"&amp;F2287&amp;"|"&amp;G2287&amp;"|"&amp;H2287&amp;"|"&amp;I2287&amp;"|"&amp;J2287&amp;"|"&amp;K2287&amp;"|"&amp;L2287&amp;"|"&amp;M2287&amp;"|"&amp;N2287&amp;"|"&amp;O2287&amp;"|"&amp;P2287&amp;"|"&amp;Q2287&amp;"|"&amp;R2287&amp;"|"&amp;S2287&amp;"|"&amp;T2287&amp;"|"&amp;U2287&amp;"|"&amp;V2287&amp;"|"&amp;W2287&amp;"|"&amp;X2287&amp;"|"&amp;Y2287&amp;"|"&amp;Z2287&amp;"|"&amp;AA2287&amp;"|"&amp;AB2287&amp;"|"&amp;AC2287&amp;"|"&amp;AD2287&amp;"|"&amp;AE2287&amp;"|"&amp;AF2287&amp;"|"&amp;AG2287</f>
        <v>City Hotel|0|53|2017|April|17|28|0|1|1|0|0|BB|FIN|Online TA|TA/TO|0|0|0|A|A|1|No Deposit|9||0|Transient|126|0|1|Check-Out|42854</v>
      </c>
      <c r="AI2287" s="14" t="str">
        <f aca="false">IF(COUNTIF($AH$4:$AH$2603,AH2287)&gt;1,"Duplicate","Unique")</f>
        <v>Unique</v>
      </c>
      <c r="AJ2287" s="14" t="str">
        <f aca="false">IF(COUNTBLANK(B2287:AG2287)&gt;0,"Missing ("&amp;COUNTBLANK(B2287:AG2287)&amp;")","Complete")</f>
        <v>Missing (1)</v>
      </c>
    </row>
    <row r="2288" customFormat="false" ht="15" hidden="false" customHeight="false" outlineLevel="0" collapsed="false">
      <c r="A2288" s="0" t="n">
        <v>2285</v>
      </c>
      <c r="B2288" s="0" t="s">
        <v>90</v>
      </c>
      <c r="C2288" s="0" t="n">
        <v>1</v>
      </c>
      <c r="D2288" s="0" t="n">
        <v>175</v>
      </c>
      <c r="E2288" s="0" t="n">
        <v>2017</v>
      </c>
      <c r="F2288" s="0" t="s">
        <v>121</v>
      </c>
      <c r="G2288" s="0" t="n">
        <v>20</v>
      </c>
      <c r="H2288" s="0" t="n">
        <v>19</v>
      </c>
      <c r="I2288" s="0" t="n">
        <v>1</v>
      </c>
      <c r="J2288" s="0" t="n">
        <v>2</v>
      </c>
      <c r="K2288" s="0" t="n">
        <v>2</v>
      </c>
      <c r="L2288" s="0" t="n">
        <v>0</v>
      </c>
      <c r="M2288" s="0" t="n">
        <v>0</v>
      </c>
      <c r="N2288" s="0" t="s">
        <v>82</v>
      </c>
      <c r="O2288" s="0" t="s">
        <v>92</v>
      </c>
      <c r="P2288" s="0" t="s">
        <v>116</v>
      </c>
      <c r="Q2288" s="0" t="s">
        <v>94</v>
      </c>
      <c r="R2288" s="0" t="n">
        <v>0</v>
      </c>
      <c r="S2288" s="0" t="n">
        <v>0</v>
      </c>
      <c r="T2288" s="0" t="n">
        <v>0</v>
      </c>
      <c r="U2288" s="0" t="s">
        <v>95</v>
      </c>
      <c r="V2288" s="0" t="s">
        <v>95</v>
      </c>
      <c r="W2288" s="0" t="n">
        <v>0</v>
      </c>
      <c r="X2288" s="0" t="s">
        <v>120</v>
      </c>
      <c r="Y2288" s="0" t="n">
        <v>12</v>
      </c>
      <c r="AA2288" s="0" t="n">
        <v>0</v>
      </c>
      <c r="AB2288" s="0" t="s">
        <v>87</v>
      </c>
      <c r="AC2288" s="0" t="n">
        <v>110</v>
      </c>
      <c r="AD2288" s="0" t="n">
        <v>0</v>
      </c>
      <c r="AE2288" s="0" t="n">
        <v>0</v>
      </c>
      <c r="AF2288" s="0" t="s">
        <v>96</v>
      </c>
      <c r="AG2288" s="13" t="n">
        <v>42699</v>
      </c>
      <c r="AH2288" s="0" t="str">
        <f aca="false">B2288&amp;"|"&amp;C2288&amp;"|"&amp;D2288&amp;"|"&amp;E2288&amp;"|"&amp;F2288&amp;"|"&amp;G2288&amp;"|"&amp;H2288&amp;"|"&amp;I2288&amp;"|"&amp;J2288&amp;"|"&amp;K2288&amp;"|"&amp;L2288&amp;"|"&amp;M2288&amp;"|"&amp;N2288&amp;"|"&amp;O2288&amp;"|"&amp;P2288&amp;"|"&amp;Q2288&amp;"|"&amp;R2288&amp;"|"&amp;S2288&amp;"|"&amp;T2288&amp;"|"&amp;U2288&amp;"|"&amp;V2288&amp;"|"&amp;W2288&amp;"|"&amp;X2288&amp;"|"&amp;Y2288&amp;"|"&amp;Z2288&amp;"|"&amp;AA2288&amp;"|"&amp;AB2288&amp;"|"&amp;AC2288&amp;"|"&amp;AD2288&amp;"|"&amp;AE2288&amp;"|"&amp;AF2288&amp;"|"&amp;AG2288</f>
        <v>City Hotel|1|175|2017|May|20|19|1|2|2|0|0|BB|PRT|Groups|TA/TO|0|0|0|A|A|0|Non Refund|12||0|Transient|110|0|0|Canceled|42699</v>
      </c>
      <c r="AI2288" s="0" t="str">
        <f aca="false">IF(COUNTIF($AH$4:$AH$2603,AH2288)&gt;1,"Duplicate","Unique")</f>
        <v>Unique</v>
      </c>
      <c r="AJ2288" s="0" t="str">
        <f aca="false">IF(COUNTBLANK(B2288:AG2288)&gt;0,"Missing ("&amp;COUNTBLANK(B2288:AG2288)&amp;")","Complete")</f>
        <v>Missing (1)</v>
      </c>
    </row>
    <row r="2289" customFormat="false" ht="15" hidden="false" customHeight="false" outlineLevel="0" collapsed="false">
      <c r="A2289" s="14" t="n">
        <v>2286</v>
      </c>
      <c r="B2289" s="14" t="s">
        <v>80</v>
      </c>
      <c r="C2289" s="14" t="n">
        <v>0</v>
      </c>
      <c r="D2289" s="14" t="n">
        <v>236</v>
      </c>
      <c r="E2289" s="14" t="n">
        <v>2015</v>
      </c>
      <c r="F2289" s="14" t="s">
        <v>119</v>
      </c>
      <c r="G2289" s="14" t="n">
        <v>35</v>
      </c>
      <c r="H2289" s="14" t="n">
        <v>25</v>
      </c>
      <c r="I2289" s="14" t="n">
        <v>2</v>
      </c>
      <c r="J2289" s="14" t="n">
        <v>5</v>
      </c>
      <c r="K2289" s="14" t="n">
        <v>2</v>
      </c>
      <c r="L2289" s="14" t="n">
        <v>0</v>
      </c>
      <c r="M2289" s="14" t="n">
        <v>0</v>
      </c>
      <c r="N2289" s="14" t="s">
        <v>112</v>
      </c>
      <c r="O2289" s="14" t="s">
        <v>83</v>
      </c>
      <c r="P2289" s="14" t="s">
        <v>99</v>
      </c>
      <c r="Q2289" s="14" t="s">
        <v>94</v>
      </c>
      <c r="R2289" s="14" t="n">
        <v>0</v>
      </c>
      <c r="S2289" s="14" t="n">
        <v>0</v>
      </c>
      <c r="T2289" s="14" t="n">
        <v>0</v>
      </c>
      <c r="U2289" s="14" t="s">
        <v>124</v>
      </c>
      <c r="V2289" s="14" t="s">
        <v>124</v>
      </c>
      <c r="W2289" s="14" t="n">
        <v>0</v>
      </c>
      <c r="X2289" s="14" t="s">
        <v>86</v>
      </c>
      <c r="Y2289" s="14" t="n">
        <v>156</v>
      </c>
      <c r="Z2289" s="14"/>
      <c r="AA2289" s="14" t="n">
        <v>0</v>
      </c>
      <c r="AB2289" s="14" t="s">
        <v>125</v>
      </c>
      <c r="AC2289" s="14" t="n">
        <v>104.98</v>
      </c>
      <c r="AD2289" s="14" t="n">
        <v>0</v>
      </c>
      <c r="AE2289" s="14" t="n">
        <v>2</v>
      </c>
      <c r="AF2289" s="14" t="s">
        <v>88</v>
      </c>
      <c r="AG2289" s="15" t="n">
        <v>42248</v>
      </c>
      <c r="AH2289" s="14" t="str">
        <f aca="false">B2289&amp;"|"&amp;C2289&amp;"|"&amp;D2289&amp;"|"&amp;E2289&amp;"|"&amp;F2289&amp;"|"&amp;G2289&amp;"|"&amp;H2289&amp;"|"&amp;I2289&amp;"|"&amp;J2289&amp;"|"&amp;K2289&amp;"|"&amp;L2289&amp;"|"&amp;M2289&amp;"|"&amp;N2289&amp;"|"&amp;O2289&amp;"|"&amp;P2289&amp;"|"&amp;Q2289&amp;"|"&amp;R2289&amp;"|"&amp;S2289&amp;"|"&amp;T2289&amp;"|"&amp;U2289&amp;"|"&amp;V2289&amp;"|"&amp;W2289&amp;"|"&amp;X2289&amp;"|"&amp;Y2289&amp;"|"&amp;Z2289&amp;"|"&amp;AA2289&amp;"|"&amp;AB2289&amp;"|"&amp;AC2289&amp;"|"&amp;AD2289&amp;"|"&amp;AE2289&amp;"|"&amp;AF2289&amp;"|"&amp;AG2289</f>
        <v>Resort Hotel|0|236|2015|August|35|25|2|5|2|0|0|HB|GBR|Offline TA/TO|TA/TO|0|0|0|E|E|0|No Deposit|156||0|Contract|104.98|0|2|Check-Out|42248</v>
      </c>
      <c r="AI2289" s="14" t="str">
        <f aca="false">IF(COUNTIF($AH$4:$AH$2603,AH2289)&gt;1,"Duplicate","Unique")</f>
        <v>Unique</v>
      </c>
      <c r="AJ2289" s="14" t="str">
        <f aca="false">IF(COUNTBLANK(B2289:AG2289)&gt;0,"Missing ("&amp;COUNTBLANK(B2289:AG2289)&amp;")","Complete")</f>
        <v>Missing (1)</v>
      </c>
    </row>
    <row r="2290" customFormat="false" ht="15" hidden="false" customHeight="false" outlineLevel="0" collapsed="false">
      <c r="A2290" s="0" t="n">
        <v>2287</v>
      </c>
      <c r="B2290" s="0" t="s">
        <v>80</v>
      </c>
      <c r="C2290" s="0" t="n">
        <v>1</v>
      </c>
      <c r="D2290" s="0" t="n">
        <v>99</v>
      </c>
      <c r="E2290" s="0" t="n">
        <v>2016</v>
      </c>
      <c r="F2290" s="0" t="s">
        <v>119</v>
      </c>
      <c r="G2290" s="0" t="n">
        <v>33</v>
      </c>
      <c r="H2290" s="0" t="n">
        <v>13</v>
      </c>
      <c r="I2290" s="0" t="n">
        <v>2</v>
      </c>
      <c r="J2290" s="0" t="n">
        <v>1</v>
      </c>
      <c r="K2290" s="0" t="n">
        <v>2</v>
      </c>
      <c r="L2290" s="0" t="n">
        <v>2</v>
      </c>
      <c r="M2290" s="0" t="n">
        <v>0</v>
      </c>
      <c r="N2290" s="0" t="s">
        <v>82</v>
      </c>
      <c r="O2290" s="0" t="s">
        <v>158</v>
      </c>
      <c r="P2290" s="0" t="s">
        <v>93</v>
      </c>
      <c r="Q2290" s="0" t="s">
        <v>94</v>
      </c>
      <c r="R2290" s="0" t="n">
        <v>0</v>
      </c>
      <c r="S2290" s="0" t="n">
        <v>0</v>
      </c>
      <c r="T2290" s="0" t="n">
        <v>0</v>
      </c>
      <c r="U2290" s="0" t="s">
        <v>136</v>
      </c>
      <c r="V2290" s="0" t="s">
        <v>136</v>
      </c>
      <c r="W2290" s="0" t="n">
        <v>0</v>
      </c>
      <c r="X2290" s="0" t="s">
        <v>86</v>
      </c>
      <c r="Y2290" s="0" t="n">
        <v>240</v>
      </c>
      <c r="AA2290" s="0" t="n">
        <v>0</v>
      </c>
      <c r="AB2290" s="0" t="s">
        <v>87</v>
      </c>
      <c r="AC2290" s="0" t="n">
        <v>277.67</v>
      </c>
      <c r="AD2290" s="0" t="n">
        <v>0</v>
      </c>
      <c r="AE2290" s="0" t="n">
        <v>1</v>
      </c>
      <c r="AF2290" s="0" t="s">
        <v>96</v>
      </c>
      <c r="AG2290" s="13" t="n">
        <v>42534</v>
      </c>
      <c r="AH2290" s="0" t="str">
        <f aca="false">B2290&amp;"|"&amp;C2290&amp;"|"&amp;D2290&amp;"|"&amp;E2290&amp;"|"&amp;F2290&amp;"|"&amp;G2290&amp;"|"&amp;H2290&amp;"|"&amp;I2290&amp;"|"&amp;J2290&amp;"|"&amp;K2290&amp;"|"&amp;L2290&amp;"|"&amp;M2290&amp;"|"&amp;N2290&amp;"|"&amp;O2290&amp;"|"&amp;P2290&amp;"|"&amp;Q2290&amp;"|"&amp;R2290&amp;"|"&amp;S2290&amp;"|"&amp;T2290&amp;"|"&amp;U2290&amp;"|"&amp;V2290&amp;"|"&amp;W2290&amp;"|"&amp;X2290&amp;"|"&amp;Y2290&amp;"|"&amp;Z2290&amp;"|"&amp;AA2290&amp;"|"&amp;AB2290&amp;"|"&amp;AC2290&amp;"|"&amp;AD2290&amp;"|"&amp;AE2290&amp;"|"&amp;AF2290&amp;"|"&amp;AG2290</f>
        <v>Resort Hotel|1|99|2016|August|33|13|2|1|2|2|0|BB|ITA|Online TA|TA/TO|0|0|0|G|G|0|No Deposit|240||0|Transient|277.67|0|1|Canceled|42534</v>
      </c>
      <c r="AI2290" s="0" t="str">
        <f aca="false">IF(COUNTIF($AH$4:$AH$2603,AH2290)&gt;1,"Duplicate","Unique")</f>
        <v>Unique</v>
      </c>
      <c r="AJ2290" s="0" t="str">
        <f aca="false">IF(COUNTBLANK(B2290:AG2290)&gt;0,"Missing ("&amp;COUNTBLANK(B2290:AG2290)&amp;")","Complete")</f>
        <v>Missing (1)</v>
      </c>
    </row>
    <row r="2291" customFormat="false" ht="15" hidden="false" customHeight="false" outlineLevel="0" collapsed="false">
      <c r="A2291" s="14" t="n">
        <v>2288</v>
      </c>
      <c r="B2291" s="14" t="s">
        <v>90</v>
      </c>
      <c r="C2291" s="14" t="n">
        <v>1</v>
      </c>
      <c r="D2291" s="14" t="n">
        <v>141</v>
      </c>
      <c r="E2291" s="14" t="n">
        <v>2017</v>
      </c>
      <c r="F2291" s="14" t="s">
        <v>135</v>
      </c>
      <c r="G2291" s="14" t="n">
        <v>24</v>
      </c>
      <c r="H2291" s="14" t="n">
        <v>15</v>
      </c>
      <c r="I2291" s="14" t="n">
        <v>0</v>
      </c>
      <c r="J2291" s="14" t="n">
        <v>3</v>
      </c>
      <c r="K2291" s="14" t="n">
        <v>2</v>
      </c>
      <c r="L2291" s="14" t="n">
        <v>0</v>
      </c>
      <c r="M2291" s="14" t="n">
        <v>0</v>
      </c>
      <c r="N2291" s="14" t="s">
        <v>82</v>
      </c>
      <c r="O2291" s="14" t="s">
        <v>92</v>
      </c>
      <c r="P2291" s="14" t="s">
        <v>99</v>
      </c>
      <c r="Q2291" s="14" t="s">
        <v>94</v>
      </c>
      <c r="R2291" s="14" t="n">
        <v>0</v>
      </c>
      <c r="S2291" s="14" t="n">
        <v>0</v>
      </c>
      <c r="T2291" s="14" t="n">
        <v>0</v>
      </c>
      <c r="U2291" s="14" t="s">
        <v>109</v>
      </c>
      <c r="V2291" s="14" t="s">
        <v>109</v>
      </c>
      <c r="W2291" s="14" t="n">
        <v>0</v>
      </c>
      <c r="X2291" s="14" t="s">
        <v>86</v>
      </c>
      <c r="Y2291" s="14" t="n">
        <v>52</v>
      </c>
      <c r="Z2291" s="14"/>
      <c r="AA2291" s="14" t="n">
        <v>0</v>
      </c>
      <c r="AB2291" s="14" t="s">
        <v>87</v>
      </c>
      <c r="AC2291" s="14" t="n">
        <v>98.1</v>
      </c>
      <c r="AD2291" s="14" t="n">
        <v>0</v>
      </c>
      <c r="AE2291" s="14" t="n">
        <v>0</v>
      </c>
      <c r="AF2291" s="14" t="s">
        <v>96</v>
      </c>
      <c r="AG2291" s="15" t="n">
        <v>42789</v>
      </c>
      <c r="AH2291" s="14" t="str">
        <f aca="false">B2291&amp;"|"&amp;C2291&amp;"|"&amp;D2291&amp;"|"&amp;E2291&amp;"|"&amp;F2291&amp;"|"&amp;G2291&amp;"|"&amp;H2291&amp;"|"&amp;I2291&amp;"|"&amp;J2291&amp;"|"&amp;K2291&amp;"|"&amp;L2291&amp;"|"&amp;M2291&amp;"|"&amp;N2291&amp;"|"&amp;O2291&amp;"|"&amp;P2291&amp;"|"&amp;Q2291&amp;"|"&amp;R2291&amp;"|"&amp;S2291&amp;"|"&amp;T2291&amp;"|"&amp;U2291&amp;"|"&amp;V2291&amp;"|"&amp;W2291&amp;"|"&amp;X2291&amp;"|"&amp;Y2291&amp;"|"&amp;Z2291&amp;"|"&amp;AA2291&amp;"|"&amp;AB2291&amp;"|"&amp;AC2291&amp;"|"&amp;AD2291&amp;"|"&amp;AE2291&amp;"|"&amp;AF2291&amp;"|"&amp;AG2291</f>
        <v>City Hotel|1|141|2017|June|24|15|0|3|2|0|0|BB|PRT|Offline TA/TO|TA/TO|0|0|0|D|D|0|No Deposit|52||0|Transient|98.1|0|0|Canceled|42789</v>
      </c>
      <c r="AI2291" s="14" t="str">
        <f aca="false">IF(COUNTIF($AH$4:$AH$2603,AH2291)&gt;1,"Duplicate","Unique")</f>
        <v>Unique</v>
      </c>
      <c r="AJ2291" s="14" t="str">
        <f aca="false">IF(COUNTBLANK(B2291:AG2291)&gt;0,"Missing ("&amp;COUNTBLANK(B2291:AG2291)&amp;")","Complete")</f>
        <v>Missing (1)</v>
      </c>
    </row>
    <row r="2292" customFormat="false" ht="15" hidden="false" customHeight="false" outlineLevel="0" collapsed="false">
      <c r="A2292" s="0" t="n">
        <v>2289</v>
      </c>
      <c r="B2292" s="0" t="s">
        <v>80</v>
      </c>
      <c r="C2292" s="0" t="n">
        <v>1</v>
      </c>
      <c r="D2292" s="0" t="n">
        <v>150</v>
      </c>
      <c r="E2292" s="0" t="n">
        <v>2017</v>
      </c>
      <c r="F2292" s="0" t="s">
        <v>121</v>
      </c>
      <c r="G2292" s="0" t="n">
        <v>19</v>
      </c>
      <c r="H2292" s="0" t="n">
        <v>11</v>
      </c>
      <c r="I2292" s="0" t="n">
        <v>2</v>
      </c>
      <c r="J2292" s="0" t="n">
        <v>3</v>
      </c>
      <c r="K2292" s="0" t="n">
        <v>2</v>
      </c>
      <c r="L2292" s="0" t="n">
        <v>0</v>
      </c>
      <c r="M2292" s="0" t="n">
        <v>0</v>
      </c>
      <c r="N2292" s="0" t="s">
        <v>82</v>
      </c>
      <c r="O2292" s="0" t="s">
        <v>117</v>
      </c>
      <c r="P2292" s="0" t="s">
        <v>93</v>
      </c>
      <c r="Q2292" s="0" t="s">
        <v>94</v>
      </c>
      <c r="R2292" s="0" t="n">
        <v>0</v>
      </c>
      <c r="S2292" s="0" t="n">
        <v>0</v>
      </c>
      <c r="T2292" s="0" t="n">
        <v>0</v>
      </c>
      <c r="U2292" s="0" t="s">
        <v>95</v>
      </c>
      <c r="V2292" s="0" t="s">
        <v>95</v>
      </c>
      <c r="W2292" s="0" t="n">
        <v>0</v>
      </c>
      <c r="X2292" s="0" t="s">
        <v>86</v>
      </c>
      <c r="Y2292" s="0" t="n">
        <v>240</v>
      </c>
      <c r="AA2292" s="0" t="n">
        <v>0</v>
      </c>
      <c r="AB2292" s="0" t="s">
        <v>87</v>
      </c>
      <c r="AC2292" s="0" t="n">
        <v>85</v>
      </c>
      <c r="AD2292" s="0" t="n">
        <v>0</v>
      </c>
      <c r="AE2292" s="0" t="n">
        <v>0</v>
      </c>
      <c r="AF2292" s="0" t="s">
        <v>96</v>
      </c>
      <c r="AG2292" s="13" t="n">
        <v>42853</v>
      </c>
      <c r="AH2292" s="0" t="str">
        <f aca="false">B2292&amp;"|"&amp;C2292&amp;"|"&amp;D2292&amp;"|"&amp;E2292&amp;"|"&amp;F2292&amp;"|"&amp;G2292&amp;"|"&amp;H2292&amp;"|"&amp;I2292&amp;"|"&amp;J2292&amp;"|"&amp;K2292&amp;"|"&amp;L2292&amp;"|"&amp;M2292&amp;"|"&amp;N2292&amp;"|"&amp;O2292&amp;"|"&amp;P2292&amp;"|"&amp;Q2292&amp;"|"&amp;R2292&amp;"|"&amp;S2292&amp;"|"&amp;T2292&amp;"|"&amp;U2292&amp;"|"&amp;V2292&amp;"|"&amp;W2292&amp;"|"&amp;X2292&amp;"|"&amp;Y2292&amp;"|"&amp;Z2292&amp;"|"&amp;AA2292&amp;"|"&amp;AB2292&amp;"|"&amp;AC2292&amp;"|"&amp;AD2292&amp;"|"&amp;AE2292&amp;"|"&amp;AF2292&amp;"|"&amp;AG2292</f>
        <v>Resort Hotel|1|150|2017|May|19|11|2|3|2|0|0|BB|BEL|Online TA|TA/TO|0|0|0|A|A|0|No Deposit|240||0|Transient|85|0|0|Canceled|42853</v>
      </c>
      <c r="AI2292" s="0" t="str">
        <f aca="false">IF(COUNTIF($AH$4:$AH$2603,AH2292)&gt;1,"Duplicate","Unique")</f>
        <v>Unique</v>
      </c>
      <c r="AJ2292" s="0" t="str">
        <f aca="false">IF(COUNTBLANK(B2292:AG2292)&gt;0,"Missing ("&amp;COUNTBLANK(B2292:AG2292)&amp;")","Complete")</f>
        <v>Missing (1)</v>
      </c>
    </row>
    <row r="2293" customFormat="false" ht="15" hidden="false" customHeight="false" outlineLevel="0" collapsed="false">
      <c r="A2293" s="14" t="n">
        <v>2290</v>
      </c>
      <c r="B2293" s="14" t="s">
        <v>90</v>
      </c>
      <c r="C2293" s="14" t="n">
        <v>0</v>
      </c>
      <c r="D2293" s="14" t="n">
        <v>99</v>
      </c>
      <c r="E2293" s="14" t="n">
        <v>2017</v>
      </c>
      <c r="F2293" s="14" t="s">
        <v>121</v>
      </c>
      <c r="G2293" s="14" t="n">
        <v>22</v>
      </c>
      <c r="H2293" s="14" t="n">
        <v>30</v>
      </c>
      <c r="I2293" s="14" t="n">
        <v>0</v>
      </c>
      <c r="J2293" s="14" t="n">
        <v>4</v>
      </c>
      <c r="K2293" s="14" t="n">
        <v>3</v>
      </c>
      <c r="L2293" s="14" t="n">
        <v>0</v>
      </c>
      <c r="M2293" s="14" t="n">
        <v>0</v>
      </c>
      <c r="N2293" s="14" t="s">
        <v>112</v>
      </c>
      <c r="O2293" s="14" t="s">
        <v>122</v>
      </c>
      <c r="P2293" s="14" t="s">
        <v>93</v>
      </c>
      <c r="Q2293" s="14" t="s">
        <v>94</v>
      </c>
      <c r="R2293" s="14" t="n">
        <v>0</v>
      </c>
      <c r="S2293" s="14" t="n">
        <v>0</v>
      </c>
      <c r="T2293" s="14" t="n">
        <v>0</v>
      </c>
      <c r="U2293" s="14" t="s">
        <v>124</v>
      </c>
      <c r="V2293" s="14" t="s">
        <v>124</v>
      </c>
      <c r="W2293" s="14" t="n">
        <v>0</v>
      </c>
      <c r="X2293" s="14" t="s">
        <v>86</v>
      </c>
      <c r="Y2293" s="14" t="n">
        <v>9</v>
      </c>
      <c r="Z2293" s="14"/>
      <c r="AA2293" s="14" t="n">
        <v>0</v>
      </c>
      <c r="AB2293" s="14" t="s">
        <v>87</v>
      </c>
      <c r="AC2293" s="14" t="n">
        <v>205.2</v>
      </c>
      <c r="AD2293" s="14" t="n">
        <v>0</v>
      </c>
      <c r="AE2293" s="14" t="n">
        <v>2</v>
      </c>
      <c r="AF2293" s="14" t="s">
        <v>88</v>
      </c>
      <c r="AG2293" s="15" t="n">
        <v>42889</v>
      </c>
      <c r="AH2293" s="14" t="str">
        <f aca="false">B2293&amp;"|"&amp;C2293&amp;"|"&amp;D2293&amp;"|"&amp;E2293&amp;"|"&amp;F2293&amp;"|"&amp;G2293&amp;"|"&amp;H2293&amp;"|"&amp;I2293&amp;"|"&amp;J2293&amp;"|"&amp;K2293&amp;"|"&amp;L2293&amp;"|"&amp;M2293&amp;"|"&amp;N2293&amp;"|"&amp;O2293&amp;"|"&amp;P2293&amp;"|"&amp;Q2293&amp;"|"&amp;R2293&amp;"|"&amp;S2293&amp;"|"&amp;T2293&amp;"|"&amp;U2293&amp;"|"&amp;V2293&amp;"|"&amp;W2293&amp;"|"&amp;X2293&amp;"|"&amp;Y2293&amp;"|"&amp;Z2293&amp;"|"&amp;AA2293&amp;"|"&amp;AB2293&amp;"|"&amp;AC2293&amp;"|"&amp;AD2293&amp;"|"&amp;AE2293&amp;"|"&amp;AF2293&amp;"|"&amp;AG2293</f>
        <v>City Hotel|0|99|2017|May|22|30|0|4|3|0|0|HB|FRA|Online TA|TA/TO|0|0|0|E|E|0|No Deposit|9||0|Transient|205.2|0|2|Check-Out|42889</v>
      </c>
      <c r="AI2293" s="14" t="str">
        <f aca="false">IF(COUNTIF($AH$4:$AH$2603,AH2293)&gt;1,"Duplicate","Unique")</f>
        <v>Unique</v>
      </c>
      <c r="AJ2293" s="14" t="str">
        <f aca="false">IF(COUNTBLANK(B2293:AG2293)&gt;0,"Missing ("&amp;COUNTBLANK(B2293:AG2293)&amp;")","Complete")</f>
        <v>Missing (1)</v>
      </c>
    </row>
    <row r="2294" customFormat="false" ht="15" hidden="false" customHeight="false" outlineLevel="0" collapsed="false">
      <c r="A2294" s="0" t="n">
        <v>2291</v>
      </c>
      <c r="B2294" s="0" t="s">
        <v>90</v>
      </c>
      <c r="C2294" s="0" t="n">
        <v>0</v>
      </c>
      <c r="D2294" s="0" t="n">
        <v>122</v>
      </c>
      <c r="E2294" s="0" t="n">
        <v>2016</v>
      </c>
      <c r="F2294" s="0" t="s">
        <v>103</v>
      </c>
      <c r="G2294" s="0" t="n">
        <v>14</v>
      </c>
      <c r="H2294" s="0" t="n">
        <v>28</v>
      </c>
      <c r="I2294" s="0" t="n">
        <v>1</v>
      </c>
      <c r="J2294" s="0" t="n">
        <v>2</v>
      </c>
      <c r="K2294" s="0" t="n">
        <v>2</v>
      </c>
      <c r="L2294" s="0" t="n">
        <v>0</v>
      </c>
      <c r="M2294" s="0" t="n">
        <v>0</v>
      </c>
      <c r="N2294" s="0" t="s">
        <v>82</v>
      </c>
      <c r="O2294" s="0" t="s">
        <v>83</v>
      </c>
      <c r="P2294" s="0" t="s">
        <v>168</v>
      </c>
      <c r="Q2294" s="0" t="s">
        <v>84</v>
      </c>
      <c r="R2294" s="0" t="n">
        <v>0</v>
      </c>
      <c r="S2294" s="0" t="n">
        <v>0</v>
      </c>
      <c r="T2294" s="0" t="n">
        <v>0</v>
      </c>
      <c r="U2294" s="0" t="s">
        <v>95</v>
      </c>
      <c r="V2294" s="0" t="s">
        <v>138</v>
      </c>
      <c r="W2294" s="0" t="n">
        <v>0</v>
      </c>
      <c r="X2294" s="0" t="s">
        <v>86</v>
      </c>
      <c r="AA2294" s="0" t="n">
        <v>0</v>
      </c>
      <c r="AB2294" s="0" t="s">
        <v>87</v>
      </c>
      <c r="AC2294" s="0" t="n">
        <v>0</v>
      </c>
      <c r="AD2294" s="0" t="n">
        <v>0</v>
      </c>
      <c r="AE2294" s="0" t="n">
        <v>1</v>
      </c>
      <c r="AF2294" s="0" t="s">
        <v>88</v>
      </c>
      <c r="AG2294" s="13" t="n">
        <v>42460</v>
      </c>
      <c r="AH2294" s="0" t="str">
        <f aca="false">B2294&amp;"|"&amp;C2294&amp;"|"&amp;D2294&amp;"|"&amp;E2294&amp;"|"&amp;F2294&amp;"|"&amp;G2294&amp;"|"&amp;H2294&amp;"|"&amp;I2294&amp;"|"&amp;J2294&amp;"|"&amp;K2294&amp;"|"&amp;L2294&amp;"|"&amp;M2294&amp;"|"&amp;N2294&amp;"|"&amp;O2294&amp;"|"&amp;P2294&amp;"|"&amp;Q2294&amp;"|"&amp;R2294&amp;"|"&amp;S2294&amp;"|"&amp;T2294&amp;"|"&amp;U2294&amp;"|"&amp;V2294&amp;"|"&amp;W2294&amp;"|"&amp;X2294&amp;"|"&amp;Y2294&amp;"|"&amp;Z2294&amp;"|"&amp;AA2294&amp;"|"&amp;AB2294&amp;"|"&amp;AC2294&amp;"|"&amp;AD2294&amp;"|"&amp;AE2294&amp;"|"&amp;AF2294&amp;"|"&amp;AG2294</f>
        <v>City Hotel|0|122|2016|March|14|28|1|2|2|0|0|BB|GBR|Complementary|Direct|0|0|0|A|B|0|No Deposit|||0|Transient|0|0|1|Check-Out|42460</v>
      </c>
      <c r="AI2294" s="0" t="str">
        <f aca="false">IF(COUNTIF($AH$4:$AH$2603,AH2294)&gt;1,"Duplicate","Unique")</f>
        <v>Unique</v>
      </c>
      <c r="AJ2294" s="0" t="str">
        <f aca="false">IF(COUNTBLANK(B2294:AG2294)&gt;0,"Missing ("&amp;COUNTBLANK(B2294:AG2294)&amp;")","Complete")</f>
        <v>Missing (2)</v>
      </c>
    </row>
    <row r="2295" customFormat="false" ht="15" hidden="false" customHeight="false" outlineLevel="0" collapsed="false">
      <c r="A2295" s="14" t="n">
        <v>2292</v>
      </c>
      <c r="B2295" s="14" t="s">
        <v>90</v>
      </c>
      <c r="C2295" s="14" t="n">
        <v>0</v>
      </c>
      <c r="D2295" s="14" t="n">
        <v>41</v>
      </c>
      <c r="E2295" s="14" t="n">
        <v>2017</v>
      </c>
      <c r="F2295" s="14" t="s">
        <v>118</v>
      </c>
      <c r="G2295" s="14" t="n">
        <v>9</v>
      </c>
      <c r="H2295" s="14" t="n">
        <v>26</v>
      </c>
      <c r="I2295" s="14" t="n">
        <v>2</v>
      </c>
      <c r="J2295" s="14" t="n">
        <v>1</v>
      </c>
      <c r="K2295" s="14" t="n">
        <v>2</v>
      </c>
      <c r="L2295" s="14" t="n">
        <v>0</v>
      </c>
      <c r="M2295" s="14" t="n">
        <v>0</v>
      </c>
      <c r="N2295" s="14" t="s">
        <v>112</v>
      </c>
      <c r="O2295" s="14" t="s">
        <v>122</v>
      </c>
      <c r="P2295" s="14" t="s">
        <v>99</v>
      </c>
      <c r="Q2295" s="14" t="s">
        <v>94</v>
      </c>
      <c r="R2295" s="14" t="n">
        <v>0</v>
      </c>
      <c r="S2295" s="14" t="n">
        <v>0</v>
      </c>
      <c r="T2295" s="14" t="n">
        <v>0</v>
      </c>
      <c r="U2295" s="14" t="s">
        <v>95</v>
      </c>
      <c r="V2295" s="14" t="s">
        <v>95</v>
      </c>
      <c r="W2295" s="14" t="n">
        <v>1</v>
      </c>
      <c r="X2295" s="14" t="s">
        <v>86</v>
      </c>
      <c r="Y2295" s="14" t="n">
        <v>28</v>
      </c>
      <c r="Z2295" s="14"/>
      <c r="AA2295" s="14" t="n">
        <v>0</v>
      </c>
      <c r="AB2295" s="14" t="s">
        <v>87</v>
      </c>
      <c r="AC2295" s="14" t="n">
        <v>105</v>
      </c>
      <c r="AD2295" s="14" t="n">
        <v>0</v>
      </c>
      <c r="AE2295" s="14" t="n">
        <v>0</v>
      </c>
      <c r="AF2295" s="14" t="s">
        <v>88</v>
      </c>
      <c r="AG2295" s="15" t="n">
        <v>42795</v>
      </c>
      <c r="AH2295" s="14" t="str">
        <f aca="false">B2295&amp;"|"&amp;C2295&amp;"|"&amp;D2295&amp;"|"&amp;E2295&amp;"|"&amp;F2295&amp;"|"&amp;G2295&amp;"|"&amp;H2295&amp;"|"&amp;I2295&amp;"|"&amp;J2295&amp;"|"&amp;K2295&amp;"|"&amp;L2295&amp;"|"&amp;M2295&amp;"|"&amp;N2295&amp;"|"&amp;O2295&amp;"|"&amp;P2295&amp;"|"&amp;Q2295&amp;"|"&amp;R2295&amp;"|"&amp;S2295&amp;"|"&amp;T2295&amp;"|"&amp;U2295&amp;"|"&amp;V2295&amp;"|"&amp;W2295&amp;"|"&amp;X2295&amp;"|"&amp;Y2295&amp;"|"&amp;Z2295&amp;"|"&amp;AA2295&amp;"|"&amp;AB2295&amp;"|"&amp;AC2295&amp;"|"&amp;AD2295&amp;"|"&amp;AE2295&amp;"|"&amp;AF2295&amp;"|"&amp;AG2295</f>
        <v>City Hotel|0|41|2017|February|9|26|2|1|2|0|0|HB|FRA|Offline TA/TO|TA/TO|0|0|0|A|A|1|No Deposit|28||0|Transient|105|0|0|Check-Out|42795</v>
      </c>
      <c r="AI2295" s="14" t="str">
        <f aca="false">IF(COUNTIF($AH$4:$AH$2603,AH2295)&gt;1,"Duplicate","Unique")</f>
        <v>Unique</v>
      </c>
      <c r="AJ2295" s="14" t="str">
        <f aca="false">IF(COUNTBLANK(B2295:AG2295)&gt;0,"Missing ("&amp;COUNTBLANK(B2295:AG2295)&amp;")","Complete")</f>
        <v>Missing (1)</v>
      </c>
    </row>
    <row r="2296" customFormat="false" ht="15" hidden="false" customHeight="false" outlineLevel="0" collapsed="false">
      <c r="A2296" s="0" t="n">
        <v>2293</v>
      </c>
      <c r="B2296" s="0" t="s">
        <v>90</v>
      </c>
      <c r="C2296" s="0" t="n">
        <v>0</v>
      </c>
      <c r="D2296" s="0" t="n">
        <v>12</v>
      </c>
      <c r="E2296" s="0" t="n">
        <v>2017</v>
      </c>
      <c r="F2296" s="0" t="s">
        <v>118</v>
      </c>
      <c r="G2296" s="0" t="n">
        <v>6</v>
      </c>
      <c r="H2296" s="0" t="n">
        <v>9</v>
      </c>
      <c r="I2296" s="0" t="n">
        <v>1</v>
      </c>
      <c r="J2296" s="0" t="n">
        <v>3</v>
      </c>
      <c r="K2296" s="0" t="n">
        <v>2</v>
      </c>
      <c r="L2296" s="0" t="n">
        <v>0</v>
      </c>
      <c r="M2296" s="0" t="n">
        <v>0</v>
      </c>
      <c r="N2296" s="0" t="s">
        <v>107</v>
      </c>
      <c r="O2296" s="0" t="s">
        <v>122</v>
      </c>
      <c r="P2296" s="0" t="s">
        <v>93</v>
      </c>
      <c r="Q2296" s="0" t="s">
        <v>94</v>
      </c>
      <c r="R2296" s="0" t="n">
        <v>0</v>
      </c>
      <c r="S2296" s="0" t="n">
        <v>0</v>
      </c>
      <c r="T2296" s="0" t="n">
        <v>0</v>
      </c>
      <c r="U2296" s="0" t="s">
        <v>95</v>
      </c>
      <c r="V2296" s="0" t="s">
        <v>95</v>
      </c>
      <c r="W2296" s="0" t="n">
        <v>0</v>
      </c>
      <c r="X2296" s="0" t="s">
        <v>86</v>
      </c>
      <c r="Y2296" s="0" t="n">
        <v>7</v>
      </c>
      <c r="AA2296" s="0" t="n">
        <v>0</v>
      </c>
      <c r="AB2296" s="0" t="s">
        <v>87</v>
      </c>
      <c r="AC2296" s="0" t="n">
        <v>57.6</v>
      </c>
      <c r="AD2296" s="0" t="n">
        <v>0</v>
      </c>
      <c r="AE2296" s="0" t="n">
        <v>1</v>
      </c>
      <c r="AF2296" s="0" t="s">
        <v>88</v>
      </c>
      <c r="AG2296" s="13" t="n">
        <v>42779</v>
      </c>
      <c r="AH2296" s="0" t="str">
        <f aca="false">B2296&amp;"|"&amp;C2296&amp;"|"&amp;D2296&amp;"|"&amp;E2296&amp;"|"&amp;F2296&amp;"|"&amp;G2296&amp;"|"&amp;H2296&amp;"|"&amp;I2296&amp;"|"&amp;J2296&amp;"|"&amp;K2296&amp;"|"&amp;L2296&amp;"|"&amp;M2296&amp;"|"&amp;N2296&amp;"|"&amp;O2296&amp;"|"&amp;P2296&amp;"|"&amp;Q2296&amp;"|"&amp;R2296&amp;"|"&amp;S2296&amp;"|"&amp;T2296&amp;"|"&amp;U2296&amp;"|"&amp;V2296&amp;"|"&amp;W2296&amp;"|"&amp;X2296&amp;"|"&amp;Y2296&amp;"|"&amp;Z2296&amp;"|"&amp;AA2296&amp;"|"&amp;AB2296&amp;"|"&amp;AC2296&amp;"|"&amp;AD2296&amp;"|"&amp;AE2296&amp;"|"&amp;AF2296&amp;"|"&amp;AG2296</f>
        <v>City Hotel|0|12|2017|February|6|9|1|3|2|0|0|SC|FRA|Online TA|TA/TO|0|0|0|A|A|0|No Deposit|7||0|Transient|57.6|0|1|Check-Out|42779</v>
      </c>
      <c r="AI2296" s="0" t="str">
        <f aca="false">IF(COUNTIF($AH$4:$AH$2603,AH2296)&gt;1,"Duplicate","Unique")</f>
        <v>Unique</v>
      </c>
      <c r="AJ2296" s="0" t="str">
        <f aca="false">IF(COUNTBLANK(B2296:AG2296)&gt;0,"Missing ("&amp;COUNTBLANK(B2296:AG2296)&amp;")","Complete")</f>
        <v>Missing (1)</v>
      </c>
    </row>
    <row r="2297" customFormat="false" ht="15" hidden="false" customHeight="false" outlineLevel="0" collapsed="false">
      <c r="A2297" s="14" t="n">
        <v>2294</v>
      </c>
      <c r="B2297" s="14" t="s">
        <v>80</v>
      </c>
      <c r="C2297" s="14" t="n">
        <v>1</v>
      </c>
      <c r="D2297" s="14" t="n">
        <v>238</v>
      </c>
      <c r="E2297" s="14" t="n">
        <v>2017</v>
      </c>
      <c r="F2297" s="14" t="s">
        <v>118</v>
      </c>
      <c r="G2297" s="14" t="n">
        <v>6</v>
      </c>
      <c r="H2297" s="14" t="n">
        <v>10</v>
      </c>
      <c r="I2297" s="14" t="n">
        <v>0</v>
      </c>
      <c r="J2297" s="14" t="n">
        <v>2</v>
      </c>
      <c r="K2297" s="14" t="n">
        <v>1</v>
      </c>
      <c r="L2297" s="14" t="n">
        <v>0</v>
      </c>
      <c r="M2297" s="14" t="n">
        <v>0</v>
      </c>
      <c r="N2297" s="14" t="s">
        <v>112</v>
      </c>
      <c r="O2297" s="14" t="s">
        <v>92</v>
      </c>
      <c r="P2297" s="14" t="s">
        <v>116</v>
      </c>
      <c r="Q2297" s="14" t="s">
        <v>94</v>
      </c>
      <c r="R2297" s="14" t="n">
        <v>0</v>
      </c>
      <c r="S2297" s="14" t="n">
        <v>0</v>
      </c>
      <c r="T2297" s="14" t="n">
        <v>0</v>
      </c>
      <c r="U2297" s="14" t="s">
        <v>95</v>
      </c>
      <c r="V2297" s="14" t="s">
        <v>95</v>
      </c>
      <c r="W2297" s="14" t="n">
        <v>0</v>
      </c>
      <c r="X2297" s="14" t="s">
        <v>120</v>
      </c>
      <c r="Y2297" s="14" t="n">
        <v>155</v>
      </c>
      <c r="Z2297" s="14"/>
      <c r="AA2297" s="14" t="n">
        <v>0</v>
      </c>
      <c r="AB2297" s="14" t="s">
        <v>87</v>
      </c>
      <c r="AC2297" s="14" t="n">
        <v>47</v>
      </c>
      <c r="AD2297" s="14" t="n">
        <v>0</v>
      </c>
      <c r="AE2297" s="14" t="n">
        <v>0</v>
      </c>
      <c r="AF2297" s="14" t="s">
        <v>96</v>
      </c>
      <c r="AG2297" s="15" t="n">
        <v>42719</v>
      </c>
      <c r="AH2297" s="14" t="str">
        <f aca="false">B2297&amp;"|"&amp;C2297&amp;"|"&amp;D2297&amp;"|"&amp;E2297&amp;"|"&amp;F2297&amp;"|"&amp;G2297&amp;"|"&amp;H2297&amp;"|"&amp;I2297&amp;"|"&amp;J2297&amp;"|"&amp;K2297&amp;"|"&amp;L2297&amp;"|"&amp;M2297&amp;"|"&amp;N2297&amp;"|"&amp;O2297&amp;"|"&amp;P2297&amp;"|"&amp;Q2297&amp;"|"&amp;R2297&amp;"|"&amp;S2297&amp;"|"&amp;T2297&amp;"|"&amp;U2297&amp;"|"&amp;V2297&amp;"|"&amp;W2297&amp;"|"&amp;X2297&amp;"|"&amp;Y2297&amp;"|"&amp;Z2297&amp;"|"&amp;AA2297&amp;"|"&amp;AB2297&amp;"|"&amp;AC2297&amp;"|"&amp;AD2297&amp;"|"&amp;AE2297&amp;"|"&amp;AF2297&amp;"|"&amp;AG2297</f>
        <v>Resort Hotel|1|238|2017|February|6|10|0|2|1|0|0|HB|PRT|Groups|TA/TO|0|0|0|A|A|0|Non Refund|155||0|Transient|47|0|0|Canceled|42719</v>
      </c>
      <c r="AI2297" s="14" t="str">
        <f aca="false">IF(COUNTIF($AH$4:$AH$2603,AH2297)&gt;1,"Duplicate","Unique")</f>
        <v>Unique</v>
      </c>
      <c r="AJ2297" s="14" t="str">
        <f aca="false">IF(COUNTBLANK(B2297:AG2297)&gt;0,"Missing ("&amp;COUNTBLANK(B2297:AG2297)&amp;")","Complete")</f>
        <v>Missing (1)</v>
      </c>
    </row>
    <row r="2298" customFormat="false" ht="15" hidden="false" customHeight="false" outlineLevel="0" collapsed="false">
      <c r="A2298" s="0" t="n">
        <v>2295</v>
      </c>
      <c r="B2298" s="0" t="s">
        <v>80</v>
      </c>
      <c r="C2298" s="0" t="n">
        <v>0</v>
      </c>
      <c r="D2298" s="0" t="n">
        <v>10</v>
      </c>
      <c r="E2298" s="0" t="n">
        <v>2016</v>
      </c>
      <c r="F2298" s="0" t="s">
        <v>81</v>
      </c>
      <c r="G2298" s="0" t="n">
        <v>52</v>
      </c>
      <c r="H2298" s="0" t="n">
        <v>19</v>
      </c>
      <c r="I2298" s="0" t="n">
        <v>1</v>
      </c>
      <c r="J2298" s="0" t="n">
        <v>0</v>
      </c>
      <c r="K2298" s="0" t="n">
        <v>1</v>
      </c>
      <c r="L2298" s="0" t="n">
        <v>0</v>
      </c>
      <c r="M2298" s="0" t="n">
        <v>0</v>
      </c>
      <c r="N2298" s="0" t="s">
        <v>82</v>
      </c>
      <c r="O2298" s="0" t="s">
        <v>92</v>
      </c>
      <c r="P2298" s="0" t="s">
        <v>84</v>
      </c>
      <c r="Q2298" s="0" t="s">
        <v>128</v>
      </c>
      <c r="R2298" s="0" t="n">
        <v>0</v>
      </c>
      <c r="S2298" s="0" t="n">
        <v>1</v>
      </c>
      <c r="T2298" s="0" t="n">
        <v>9</v>
      </c>
      <c r="U2298" s="0" t="s">
        <v>124</v>
      </c>
      <c r="V2298" s="0" t="s">
        <v>124</v>
      </c>
      <c r="W2298" s="0" t="n">
        <v>0</v>
      </c>
      <c r="X2298" s="0" t="s">
        <v>86</v>
      </c>
      <c r="AA2298" s="0" t="n">
        <v>0</v>
      </c>
      <c r="AB2298" s="0" t="s">
        <v>87</v>
      </c>
      <c r="AC2298" s="0" t="n">
        <v>57</v>
      </c>
      <c r="AD2298" s="0" t="n">
        <v>0</v>
      </c>
      <c r="AE2298" s="0" t="n">
        <v>1</v>
      </c>
      <c r="AF2298" s="0" t="s">
        <v>88</v>
      </c>
      <c r="AG2298" s="13" t="n">
        <v>42724</v>
      </c>
      <c r="AH2298" s="0" t="str">
        <f aca="false">B2298&amp;"|"&amp;C2298&amp;"|"&amp;D2298&amp;"|"&amp;E2298&amp;"|"&amp;F2298&amp;"|"&amp;G2298&amp;"|"&amp;H2298&amp;"|"&amp;I2298&amp;"|"&amp;J2298&amp;"|"&amp;K2298&amp;"|"&amp;L2298&amp;"|"&amp;M2298&amp;"|"&amp;N2298&amp;"|"&amp;O2298&amp;"|"&amp;P2298&amp;"|"&amp;Q2298&amp;"|"&amp;R2298&amp;"|"&amp;S2298&amp;"|"&amp;T2298&amp;"|"&amp;U2298&amp;"|"&amp;V2298&amp;"|"&amp;W2298&amp;"|"&amp;X2298&amp;"|"&amp;Y2298&amp;"|"&amp;Z2298&amp;"|"&amp;AA2298&amp;"|"&amp;AB2298&amp;"|"&amp;AC2298&amp;"|"&amp;AD2298&amp;"|"&amp;AE2298&amp;"|"&amp;AF2298&amp;"|"&amp;AG2298</f>
        <v>Resort Hotel|0|10|2016|December|52|19|1|0|1|0|0|BB|PRT|Direct|Corporate|0|1|9|E|E|0|No Deposit|||0|Transient|57|0|1|Check-Out|42724</v>
      </c>
      <c r="AI2298" s="0" t="str">
        <f aca="false">IF(COUNTIF($AH$4:$AH$2603,AH2298)&gt;1,"Duplicate","Unique")</f>
        <v>Unique</v>
      </c>
      <c r="AJ2298" s="0" t="str">
        <f aca="false">IF(COUNTBLANK(B2298:AG2298)&gt;0,"Missing ("&amp;COUNTBLANK(B2298:AG2298)&amp;")","Complete")</f>
        <v>Missing (2)</v>
      </c>
    </row>
    <row r="2299" customFormat="false" ht="15" hidden="false" customHeight="false" outlineLevel="0" collapsed="false">
      <c r="A2299" s="14" t="n">
        <v>2296</v>
      </c>
      <c r="B2299" s="14" t="s">
        <v>90</v>
      </c>
      <c r="C2299" s="14" t="n">
        <v>0</v>
      </c>
      <c r="D2299" s="14" t="n">
        <v>11</v>
      </c>
      <c r="E2299" s="14" t="n">
        <v>2015</v>
      </c>
      <c r="F2299" s="14" t="s">
        <v>114</v>
      </c>
      <c r="G2299" s="14" t="n">
        <v>37</v>
      </c>
      <c r="H2299" s="14" t="n">
        <v>9</v>
      </c>
      <c r="I2299" s="14" t="n">
        <v>0</v>
      </c>
      <c r="J2299" s="14" t="n">
        <v>3</v>
      </c>
      <c r="K2299" s="14" t="n">
        <v>2</v>
      </c>
      <c r="L2299" s="14" t="n">
        <v>0</v>
      </c>
      <c r="M2299" s="14" t="n">
        <v>0</v>
      </c>
      <c r="N2299" s="14" t="s">
        <v>82</v>
      </c>
      <c r="O2299" s="14" t="s">
        <v>92</v>
      </c>
      <c r="P2299" s="14" t="s">
        <v>93</v>
      </c>
      <c r="Q2299" s="14" t="s">
        <v>94</v>
      </c>
      <c r="R2299" s="14" t="n">
        <v>0</v>
      </c>
      <c r="S2299" s="14" t="n">
        <v>0</v>
      </c>
      <c r="T2299" s="14" t="n">
        <v>0</v>
      </c>
      <c r="U2299" s="14" t="s">
        <v>95</v>
      </c>
      <c r="V2299" s="14" t="s">
        <v>95</v>
      </c>
      <c r="W2299" s="14" t="n">
        <v>0</v>
      </c>
      <c r="X2299" s="14" t="s">
        <v>86</v>
      </c>
      <c r="Y2299" s="14" t="n">
        <v>7</v>
      </c>
      <c r="Z2299" s="14"/>
      <c r="AA2299" s="14" t="n">
        <v>0</v>
      </c>
      <c r="AB2299" s="14" t="s">
        <v>87</v>
      </c>
      <c r="AC2299" s="14" t="n">
        <v>80.85</v>
      </c>
      <c r="AD2299" s="14" t="n">
        <v>0</v>
      </c>
      <c r="AE2299" s="14" t="n">
        <v>1</v>
      </c>
      <c r="AF2299" s="14" t="s">
        <v>88</v>
      </c>
      <c r="AG2299" s="15" t="n">
        <v>42259</v>
      </c>
      <c r="AH2299" s="14" t="str">
        <f aca="false">B2299&amp;"|"&amp;C2299&amp;"|"&amp;D2299&amp;"|"&amp;E2299&amp;"|"&amp;F2299&amp;"|"&amp;G2299&amp;"|"&amp;H2299&amp;"|"&amp;I2299&amp;"|"&amp;J2299&amp;"|"&amp;K2299&amp;"|"&amp;L2299&amp;"|"&amp;M2299&amp;"|"&amp;N2299&amp;"|"&amp;O2299&amp;"|"&amp;P2299&amp;"|"&amp;Q2299&amp;"|"&amp;R2299&amp;"|"&amp;S2299&amp;"|"&amp;T2299&amp;"|"&amp;U2299&amp;"|"&amp;V2299&amp;"|"&amp;W2299&amp;"|"&amp;X2299&amp;"|"&amp;Y2299&amp;"|"&amp;Z2299&amp;"|"&amp;AA2299&amp;"|"&amp;AB2299&amp;"|"&amp;AC2299&amp;"|"&amp;AD2299&amp;"|"&amp;AE2299&amp;"|"&amp;AF2299&amp;"|"&amp;AG2299</f>
        <v>City Hotel|0|11|2015|September|37|9|0|3|2|0|0|BB|PRT|Online TA|TA/TO|0|0|0|A|A|0|No Deposit|7||0|Transient|80.85|0|1|Check-Out|42259</v>
      </c>
      <c r="AI2299" s="14" t="str">
        <f aca="false">IF(COUNTIF($AH$4:$AH$2603,AH2299)&gt;1,"Duplicate","Unique")</f>
        <v>Unique</v>
      </c>
      <c r="AJ2299" s="14" t="str">
        <f aca="false">IF(COUNTBLANK(B2299:AG2299)&gt;0,"Missing ("&amp;COUNTBLANK(B2299:AG2299)&amp;")","Complete")</f>
        <v>Missing (1)</v>
      </c>
    </row>
    <row r="2300" customFormat="false" ht="15" hidden="false" customHeight="false" outlineLevel="0" collapsed="false">
      <c r="A2300" s="0" t="n">
        <v>2297</v>
      </c>
      <c r="B2300" s="0" t="s">
        <v>80</v>
      </c>
      <c r="C2300" s="0" t="n">
        <v>0</v>
      </c>
      <c r="D2300" s="0" t="n">
        <v>0</v>
      </c>
      <c r="E2300" s="0" t="n">
        <v>2015</v>
      </c>
      <c r="F2300" s="0" t="s">
        <v>119</v>
      </c>
      <c r="G2300" s="0" t="n">
        <v>32</v>
      </c>
      <c r="H2300" s="0" t="n">
        <v>3</v>
      </c>
      <c r="I2300" s="0" t="n">
        <v>1</v>
      </c>
      <c r="J2300" s="0" t="n">
        <v>0</v>
      </c>
      <c r="K2300" s="0" t="n">
        <v>2</v>
      </c>
      <c r="L2300" s="0" t="n">
        <v>0</v>
      </c>
      <c r="M2300" s="0" t="n">
        <v>0</v>
      </c>
      <c r="N2300" s="0" t="s">
        <v>82</v>
      </c>
      <c r="O2300" s="0" t="s">
        <v>92</v>
      </c>
      <c r="P2300" s="0" t="s">
        <v>93</v>
      </c>
      <c r="Q2300" s="0" t="s">
        <v>94</v>
      </c>
      <c r="R2300" s="0" t="n">
        <v>0</v>
      </c>
      <c r="S2300" s="0" t="n">
        <v>0</v>
      </c>
      <c r="T2300" s="0" t="n">
        <v>0</v>
      </c>
      <c r="U2300" s="0" t="s">
        <v>156</v>
      </c>
      <c r="V2300" s="0" t="s">
        <v>156</v>
      </c>
      <c r="W2300" s="0" t="n">
        <v>0</v>
      </c>
      <c r="X2300" s="0" t="s">
        <v>86</v>
      </c>
      <c r="Y2300" s="0" t="n">
        <v>241</v>
      </c>
      <c r="AA2300" s="0" t="n">
        <v>0</v>
      </c>
      <c r="AB2300" s="0" t="s">
        <v>87</v>
      </c>
      <c r="AC2300" s="0" t="n">
        <v>144.76</v>
      </c>
      <c r="AD2300" s="0" t="n">
        <v>0</v>
      </c>
      <c r="AE2300" s="0" t="n">
        <v>0</v>
      </c>
      <c r="AF2300" s="0" t="s">
        <v>88</v>
      </c>
      <c r="AG2300" s="13" t="n">
        <v>42220</v>
      </c>
      <c r="AH2300" s="0" t="str">
        <f aca="false">B2300&amp;"|"&amp;C2300&amp;"|"&amp;D2300&amp;"|"&amp;E2300&amp;"|"&amp;F2300&amp;"|"&amp;G2300&amp;"|"&amp;H2300&amp;"|"&amp;I2300&amp;"|"&amp;J2300&amp;"|"&amp;K2300&amp;"|"&amp;L2300&amp;"|"&amp;M2300&amp;"|"&amp;N2300&amp;"|"&amp;O2300&amp;"|"&amp;P2300&amp;"|"&amp;Q2300&amp;"|"&amp;R2300&amp;"|"&amp;S2300&amp;"|"&amp;T2300&amp;"|"&amp;U2300&amp;"|"&amp;V2300&amp;"|"&amp;W2300&amp;"|"&amp;X2300&amp;"|"&amp;Y2300&amp;"|"&amp;Z2300&amp;"|"&amp;AA2300&amp;"|"&amp;AB2300&amp;"|"&amp;AC2300&amp;"|"&amp;AD2300&amp;"|"&amp;AE2300&amp;"|"&amp;AF2300&amp;"|"&amp;AG2300</f>
        <v>Resort Hotel|0|0|2015|August|32|3|1|0|2|0|0|BB|PRT|Online TA|TA/TO|0|0|0|C|C|0|No Deposit|241||0|Transient|144.76|0|0|Check-Out|42220</v>
      </c>
      <c r="AI2300" s="0" t="str">
        <f aca="false">IF(COUNTIF($AH$4:$AH$2603,AH2300)&gt;1,"Duplicate","Unique")</f>
        <v>Unique</v>
      </c>
      <c r="AJ2300" s="0" t="str">
        <f aca="false">IF(COUNTBLANK(B2300:AG2300)&gt;0,"Missing ("&amp;COUNTBLANK(B2300:AG2300)&amp;")","Complete")</f>
        <v>Missing (1)</v>
      </c>
    </row>
    <row r="2301" customFormat="false" ht="15" hidden="false" customHeight="false" outlineLevel="0" collapsed="false">
      <c r="A2301" s="14" t="n">
        <v>2298</v>
      </c>
      <c r="B2301" s="14" t="s">
        <v>90</v>
      </c>
      <c r="C2301" s="14" t="n">
        <v>1</v>
      </c>
      <c r="D2301" s="14" t="n">
        <v>395</v>
      </c>
      <c r="E2301" s="14" t="n">
        <v>2017</v>
      </c>
      <c r="F2301" s="14" t="s">
        <v>121</v>
      </c>
      <c r="G2301" s="14" t="n">
        <v>20</v>
      </c>
      <c r="H2301" s="14" t="n">
        <v>17</v>
      </c>
      <c r="I2301" s="14" t="n">
        <v>0</v>
      </c>
      <c r="J2301" s="14" t="n">
        <v>3</v>
      </c>
      <c r="K2301" s="14" t="n">
        <v>2</v>
      </c>
      <c r="L2301" s="14" t="n">
        <v>0</v>
      </c>
      <c r="M2301" s="14" t="n">
        <v>0</v>
      </c>
      <c r="N2301" s="14" t="s">
        <v>82</v>
      </c>
      <c r="O2301" s="14" t="s">
        <v>92</v>
      </c>
      <c r="P2301" s="14" t="s">
        <v>99</v>
      </c>
      <c r="Q2301" s="14" t="s">
        <v>94</v>
      </c>
      <c r="R2301" s="14" t="n">
        <v>0</v>
      </c>
      <c r="S2301" s="14" t="n">
        <v>0</v>
      </c>
      <c r="T2301" s="14" t="n">
        <v>0</v>
      </c>
      <c r="U2301" s="14" t="s">
        <v>95</v>
      </c>
      <c r="V2301" s="14" t="s">
        <v>95</v>
      </c>
      <c r="W2301" s="14" t="n">
        <v>0</v>
      </c>
      <c r="X2301" s="14" t="s">
        <v>86</v>
      </c>
      <c r="Y2301" s="14" t="n">
        <v>229</v>
      </c>
      <c r="Z2301" s="14"/>
      <c r="AA2301" s="14" t="n">
        <v>0</v>
      </c>
      <c r="AB2301" s="14" t="s">
        <v>101</v>
      </c>
      <c r="AC2301" s="14" t="n">
        <v>90</v>
      </c>
      <c r="AD2301" s="14" t="n">
        <v>0</v>
      </c>
      <c r="AE2301" s="14" t="n">
        <v>0</v>
      </c>
      <c r="AF2301" s="14" t="s">
        <v>96</v>
      </c>
      <c r="AG2301" s="15" t="n">
        <v>42819</v>
      </c>
      <c r="AH2301" s="14" t="str">
        <f aca="false">B2301&amp;"|"&amp;C2301&amp;"|"&amp;D2301&amp;"|"&amp;E2301&amp;"|"&amp;F2301&amp;"|"&amp;G2301&amp;"|"&amp;H2301&amp;"|"&amp;I2301&amp;"|"&amp;J2301&amp;"|"&amp;K2301&amp;"|"&amp;L2301&amp;"|"&amp;M2301&amp;"|"&amp;N2301&amp;"|"&amp;O2301&amp;"|"&amp;P2301&amp;"|"&amp;Q2301&amp;"|"&amp;R2301&amp;"|"&amp;S2301&amp;"|"&amp;T2301&amp;"|"&amp;U2301&amp;"|"&amp;V2301&amp;"|"&amp;W2301&amp;"|"&amp;X2301&amp;"|"&amp;Y2301&amp;"|"&amp;Z2301&amp;"|"&amp;AA2301&amp;"|"&amp;AB2301&amp;"|"&amp;AC2301&amp;"|"&amp;AD2301&amp;"|"&amp;AE2301&amp;"|"&amp;AF2301&amp;"|"&amp;AG2301</f>
        <v>City Hotel|1|395|2017|May|20|17|0|3|2|0|0|BB|PRT|Offline TA/TO|TA/TO|0|0|0|A|A|0|No Deposit|229||0|Transient-Party|90|0|0|Canceled|42819</v>
      </c>
      <c r="AI2301" s="14" t="str">
        <f aca="false">IF(COUNTIF($AH$4:$AH$2603,AH2301)&gt;1,"Duplicate","Unique")</f>
        <v>Unique</v>
      </c>
      <c r="AJ2301" s="14" t="str">
        <f aca="false">IF(COUNTBLANK(B2301:AG2301)&gt;0,"Missing ("&amp;COUNTBLANK(B2301:AG2301)&amp;")","Complete")</f>
        <v>Missing (1)</v>
      </c>
    </row>
    <row r="2302" customFormat="false" ht="15" hidden="false" customHeight="false" outlineLevel="0" collapsed="false">
      <c r="A2302" s="0" t="n">
        <v>2299</v>
      </c>
      <c r="B2302" s="0" t="s">
        <v>80</v>
      </c>
      <c r="C2302" s="0" t="n">
        <v>1</v>
      </c>
      <c r="D2302" s="0" t="n">
        <v>111</v>
      </c>
      <c r="E2302" s="0" t="n">
        <v>2016</v>
      </c>
      <c r="F2302" s="0" t="s">
        <v>118</v>
      </c>
      <c r="G2302" s="0" t="n">
        <v>7</v>
      </c>
      <c r="H2302" s="0" t="n">
        <v>12</v>
      </c>
      <c r="I2302" s="0" t="n">
        <v>0</v>
      </c>
      <c r="J2302" s="0" t="n">
        <v>2</v>
      </c>
      <c r="K2302" s="0" t="n">
        <v>2</v>
      </c>
      <c r="L2302" s="0" t="n">
        <v>0</v>
      </c>
      <c r="M2302" s="0" t="n">
        <v>0</v>
      </c>
      <c r="N2302" s="0" t="s">
        <v>142</v>
      </c>
      <c r="O2302" s="0" t="s">
        <v>92</v>
      </c>
      <c r="P2302" s="0" t="s">
        <v>116</v>
      </c>
      <c r="Q2302" s="0" t="s">
        <v>94</v>
      </c>
      <c r="R2302" s="0" t="n">
        <v>0</v>
      </c>
      <c r="S2302" s="0" t="n">
        <v>0</v>
      </c>
      <c r="T2302" s="0" t="n">
        <v>0</v>
      </c>
      <c r="U2302" s="0" t="s">
        <v>95</v>
      </c>
      <c r="V2302" s="0" t="s">
        <v>95</v>
      </c>
      <c r="W2302" s="0" t="n">
        <v>0</v>
      </c>
      <c r="X2302" s="0" t="s">
        <v>120</v>
      </c>
      <c r="Y2302" s="0" t="n">
        <v>38</v>
      </c>
      <c r="AA2302" s="0" t="n">
        <v>0</v>
      </c>
      <c r="AB2302" s="0" t="s">
        <v>87</v>
      </c>
      <c r="AC2302" s="0" t="n">
        <v>70</v>
      </c>
      <c r="AD2302" s="0" t="n">
        <v>0</v>
      </c>
      <c r="AE2302" s="0" t="n">
        <v>0</v>
      </c>
      <c r="AF2302" s="0" t="s">
        <v>96</v>
      </c>
      <c r="AG2302" s="13" t="n">
        <v>42395</v>
      </c>
      <c r="AH2302" s="0" t="str">
        <f aca="false">B2302&amp;"|"&amp;C2302&amp;"|"&amp;D2302&amp;"|"&amp;E2302&amp;"|"&amp;F2302&amp;"|"&amp;G2302&amp;"|"&amp;H2302&amp;"|"&amp;I2302&amp;"|"&amp;J2302&amp;"|"&amp;K2302&amp;"|"&amp;L2302&amp;"|"&amp;M2302&amp;"|"&amp;N2302&amp;"|"&amp;O2302&amp;"|"&amp;P2302&amp;"|"&amp;Q2302&amp;"|"&amp;R2302&amp;"|"&amp;S2302&amp;"|"&amp;T2302&amp;"|"&amp;U2302&amp;"|"&amp;V2302&amp;"|"&amp;W2302&amp;"|"&amp;X2302&amp;"|"&amp;Y2302&amp;"|"&amp;Z2302&amp;"|"&amp;AA2302&amp;"|"&amp;AB2302&amp;"|"&amp;AC2302&amp;"|"&amp;AD2302&amp;"|"&amp;AE2302&amp;"|"&amp;AF2302&amp;"|"&amp;AG2302</f>
        <v>Resort Hotel|1|111|2016|February|7|12|0|2|2|0|0|FB|PRT|Groups|TA/TO|0|0|0|A|A|0|Non Refund|38||0|Transient|70|0|0|Canceled|42395</v>
      </c>
      <c r="AI2302" s="0" t="str">
        <f aca="false">IF(COUNTIF($AH$4:$AH$2603,AH2302)&gt;1,"Duplicate","Unique")</f>
        <v>Unique</v>
      </c>
      <c r="AJ2302" s="0" t="str">
        <f aca="false">IF(COUNTBLANK(B2302:AG2302)&gt;0,"Missing ("&amp;COUNTBLANK(B2302:AG2302)&amp;")","Complete")</f>
        <v>Missing (1)</v>
      </c>
    </row>
    <row r="2303" customFormat="false" ht="15" hidden="false" customHeight="false" outlineLevel="0" collapsed="false">
      <c r="A2303" s="14" t="n">
        <v>2300</v>
      </c>
      <c r="B2303" s="14" t="s">
        <v>80</v>
      </c>
      <c r="C2303" s="14" t="n">
        <v>0</v>
      </c>
      <c r="D2303" s="14" t="n">
        <v>32</v>
      </c>
      <c r="E2303" s="14" t="n">
        <v>2016</v>
      </c>
      <c r="F2303" s="14" t="s">
        <v>106</v>
      </c>
      <c r="G2303" s="14" t="n">
        <v>17</v>
      </c>
      <c r="H2303" s="14" t="n">
        <v>19</v>
      </c>
      <c r="I2303" s="14" t="n">
        <v>2</v>
      </c>
      <c r="J2303" s="14" t="n">
        <v>5</v>
      </c>
      <c r="K2303" s="14" t="n">
        <v>2</v>
      </c>
      <c r="L2303" s="14" t="n">
        <v>0</v>
      </c>
      <c r="M2303" s="14" t="n">
        <v>0</v>
      </c>
      <c r="N2303" s="14" t="s">
        <v>112</v>
      </c>
      <c r="O2303" s="14" t="s">
        <v>83</v>
      </c>
      <c r="P2303" s="14" t="s">
        <v>116</v>
      </c>
      <c r="Q2303" s="14" t="s">
        <v>84</v>
      </c>
      <c r="R2303" s="14" t="n">
        <v>0</v>
      </c>
      <c r="S2303" s="14" t="n">
        <v>0</v>
      </c>
      <c r="T2303" s="14" t="n">
        <v>0</v>
      </c>
      <c r="U2303" s="14" t="s">
        <v>109</v>
      </c>
      <c r="V2303" s="14" t="s">
        <v>109</v>
      </c>
      <c r="W2303" s="14" t="n">
        <v>0</v>
      </c>
      <c r="X2303" s="14" t="s">
        <v>86</v>
      </c>
      <c r="Y2303" s="14" t="n">
        <v>273</v>
      </c>
      <c r="Z2303" s="14"/>
      <c r="AA2303" s="14" t="n">
        <v>0</v>
      </c>
      <c r="AB2303" s="14" t="s">
        <v>101</v>
      </c>
      <c r="AC2303" s="14" t="n">
        <v>69.36</v>
      </c>
      <c r="AD2303" s="14" t="n">
        <v>0</v>
      </c>
      <c r="AE2303" s="14" t="n">
        <v>0</v>
      </c>
      <c r="AF2303" s="14" t="s">
        <v>88</v>
      </c>
      <c r="AG2303" s="15" t="n">
        <v>42486</v>
      </c>
      <c r="AH2303" s="14" t="str">
        <f aca="false">B2303&amp;"|"&amp;C2303&amp;"|"&amp;D2303&amp;"|"&amp;E2303&amp;"|"&amp;F2303&amp;"|"&amp;G2303&amp;"|"&amp;H2303&amp;"|"&amp;I2303&amp;"|"&amp;J2303&amp;"|"&amp;K2303&amp;"|"&amp;L2303&amp;"|"&amp;M2303&amp;"|"&amp;N2303&amp;"|"&amp;O2303&amp;"|"&amp;P2303&amp;"|"&amp;Q2303&amp;"|"&amp;R2303&amp;"|"&amp;S2303&amp;"|"&amp;T2303&amp;"|"&amp;U2303&amp;"|"&amp;V2303&amp;"|"&amp;W2303&amp;"|"&amp;X2303&amp;"|"&amp;Y2303&amp;"|"&amp;Z2303&amp;"|"&amp;AA2303&amp;"|"&amp;AB2303&amp;"|"&amp;AC2303&amp;"|"&amp;AD2303&amp;"|"&amp;AE2303&amp;"|"&amp;AF2303&amp;"|"&amp;AG2303</f>
        <v>Resort Hotel|0|32|2016|April|17|19|2|5|2|0|0|HB|GBR|Groups|Direct|0|0|0|D|D|0|No Deposit|273||0|Transient-Party|69.36|0|0|Check-Out|42486</v>
      </c>
      <c r="AI2303" s="14" t="str">
        <f aca="false">IF(COUNTIF($AH$4:$AH$2603,AH2303)&gt;1,"Duplicate","Unique")</f>
        <v>Unique</v>
      </c>
      <c r="AJ2303" s="14" t="str">
        <f aca="false">IF(COUNTBLANK(B2303:AG2303)&gt;0,"Missing ("&amp;COUNTBLANK(B2303:AG2303)&amp;")","Complete")</f>
        <v>Missing (1)</v>
      </c>
    </row>
    <row r="2304" customFormat="false" ht="15" hidden="false" customHeight="false" outlineLevel="0" collapsed="false">
      <c r="A2304" s="0" t="n">
        <v>2301</v>
      </c>
      <c r="B2304" s="0" t="s">
        <v>80</v>
      </c>
      <c r="C2304" s="0" t="n">
        <v>0</v>
      </c>
      <c r="D2304" s="0" t="n">
        <v>22</v>
      </c>
      <c r="E2304" s="0" t="n">
        <v>2016</v>
      </c>
      <c r="F2304" s="0" t="s">
        <v>103</v>
      </c>
      <c r="G2304" s="0" t="n">
        <v>13</v>
      </c>
      <c r="H2304" s="0" t="n">
        <v>26</v>
      </c>
      <c r="I2304" s="0" t="n">
        <v>2</v>
      </c>
      <c r="J2304" s="0" t="n">
        <v>1</v>
      </c>
      <c r="K2304" s="0" t="n">
        <v>2</v>
      </c>
      <c r="L2304" s="0" t="n">
        <v>0</v>
      </c>
      <c r="M2304" s="0" t="n">
        <v>0</v>
      </c>
      <c r="N2304" s="0" t="s">
        <v>112</v>
      </c>
      <c r="O2304" s="0" t="s">
        <v>92</v>
      </c>
      <c r="P2304" s="0" t="s">
        <v>84</v>
      </c>
      <c r="Q2304" s="0" t="s">
        <v>84</v>
      </c>
      <c r="R2304" s="0" t="n">
        <v>0</v>
      </c>
      <c r="S2304" s="0" t="n">
        <v>0</v>
      </c>
      <c r="T2304" s="0" t="n">
        <v>0</v>
      </c>
      <c r="U2304" s="0" t="s">
        <v>124</v>
      </c>
      <c r="V2304" s="0" t="s">
        <v>124</v>
      </c>
      <c r="W2304" s="0" t="n">
        <v>1</v>
      </c>
      <c r="X2304" s="0" t="s">
        <v>86</v>
      </c>
      <c r="AA2304" s="0" t="n">
        <v>0</v>
      </c>
      <c r="AB2304" s="0" t="s">
        <v>87</v>
      </c>
      <c r="AC2304" s="0" t="n">
        <v>126</v>
      </c>
      <c r="AD2304" s="0" t="n">
        <v>1</v>
      </c>
      <c r="AE2304" s="0" t="n">
        <v>0</v>
      </c>
      <c r="AF2304" s="0" t="s">
        <v>88</v>
      </c>
      <c r="AG2304" s="13" t="n">
        <v>42458</v>
      </c>
      <c r="AH2304" s="0" t="str">
        <f aca="false">B2304&amp;"|"&amp;C2304&amp;"|"&amp;D2304&amp;"|"&amp;E2304&amp;"|"&amp;F2304&amp;"|"&amp;G2304&amp;"|"&amp;H2304&amp;"|"&amp;I2304&amp;"|"&amp;J2304&amp;"|"&amp;K2304&amp;"|"&amp;L2304&amp;"|"&amp;M2304&amp;"|"&amp;N2304&amp;"|"&amp;O2304&amp;"|"&amp;P2304&amp;"|"&amp;Q2304&amp;"|"&amp;R2304&amp;"|"&amp;S2304&amp;"|"&amp;T2304&amp;"|"&amp;U2304&amp;"|"&amp;V2304&amp;"|"&amp;W2304&amp;"|"&amp;X2304&amp;"|"&amp;Y2304&amp;"|"&amp;Z2304&amp;"|"&amp;AA2304&amp;"|"&amp;AB2304&amp;"|"&amp;AC2304&amp;"|"&amp;AD2304&amp;"|"&amp;AE2304&amp;"|"&amp;AF2304&amp;"|"&amp;AG2304</f>
        <v>Resort Hotel|0|22|2016|March|13|26|2|1|2|0|0|HB|PRT|Direct|Direct|0|0|0|E|E|1|No Deposit|||0|Transient|126|1|0|Check-Out|42458</v>
      </c>
      <c r="AI2304" s="0" t="str">
        <f aca="false">IF(COUNTIF($AH$4:$AH$2603,AH2304)&gt;1,"Duplicate","Unique")</f>
        <v>Unique</v>
      </c>
      <c r="AJ2304" s="0" t="str">
        <f aca="false">IF(COUNTBLANK(B2304:AG2304)&gt;0,"Missing ("&amp;COUNTBLANK(B2304:AG2304)&amp;")","Complete")</f>
        <v>Missing (2)</v>
      </c>
    </row>
    <row r="2305" customFormat="false" ht="15" hidden="false" customHeight="false" outlineLevel="0" collapsed="false">
      <c r="A2305" s="14" t="n">
        <v>2302</v>
      </c>
      <c r="B2305" s="14" t="s">
        <v>80</v>
      </c>
      <c r="C2305" s="14" t="n">
        <v>0</v>
      </c>
      <c r="D2305" s="14" t="n">
        <v>0</v>
      </c>
      <c r="E2305" s="14" t="n">
        <v>2016</v>
      </c>
      <c r="F2305" s="14" t="s">
        <v>106</v>
      </c>
      <c r="G2305" s="14" t="n">
        <v>15</v>
      </c>
      <c r="H2305" s="14" t="n">
        <v>4</v>
      </c>
      <c r="I2305" s="14" t="n">
        <v>1</v>
      </c>
      <c r="J2305" s="14" t="n">
        <v>1</v>
      </c>
      <c r="K2305" s="14" t="n">
        <v>1</v>
      </c>
      <c r="L2305" s="14" t="n">
        <v>0</v>
      </c>
      <c r="M2305" s="14" t="n">
        <v>0</v>
      </c>
      <c r="N2305" s="14" t="s">
        <v>82</v>
      </c>
      <c r="O2305" s="14" t="s">
        <v>92</v>
      </c>
      <c r="P2305" s="14" t="s">
        <v>128</v>
      </c>
      <c r="Q2305" s="14" t="s">
        <v>128</v>
      </c>
      <c r="R2305" s="14" t="n">
        <v>1</v>
      </c>
      <c r="S2305" s="14" t="n">
        <v>0</v>
      </c>
      <c r="T2305" s="14" t="n">
        <v>4</v>
      </c>
      <c r="U2305" s="14" t="s">
        <v>95</v>
      </c>
      <c r="V2305" s="14" t="s">
        <v>109</v>
      </c>
      <c r="W2305" s="14" t="n">
        <v>0</v>
      </c>
      <c r="X2305" s="14" t="s">
        <v>86</v>
      </c>
      <c r="Y2305" s="14" t="n">
        <v>47</v>
      </c>
      <c r="Z2305" s="14"/>
      <c r="AA2305" s="14" t="n">
        <v>0</v>
      </c>
      <c r="AB2305" s="14" t="s">
        <v>87</v>
      </c>
      <c r="AC2305" s="14" t="n">
        <v>42</v>
      </c>
      <c r="AD2305" s="14" t="n">
        <v>0</v>
      </c>
      <c r="AE2305" s="14" t="n">
        <v>0</v>
      </c>
      <c r="AF2305" s="14" t="s">
        <v>88</v>
      </c>
      <c r="AG2305" s="15" t="n">
        <v>42466</v>
      </c>
      <c r="AH2305" s="14" t="str">
        <f aca="false">B2305&amp;"|"&amp;C2305&amp;"|"&amp;D2305&amp;"|"&amp;E2305&amp;"|"&amp;F2305&amp;"|"&amp;G2305&amp;"|"&amp;H2305&amp;"|"&amp;I2305&amp;"|"&amp;J2305&amp;"|"&amp;K2305&amp;"|"&amp;L2305&amp;"|"&amp;M2305&amp;"|"&amp;N2305&amp;"|"&amp;O2305&amp;"|"&amp;P2305&amp;"|"&amp;Q2305&amp;"|"&amp;R2305&amp;"|"&amp;S2305&amp;"|"&amp;T2305&amp;"|"&amp;U2305&amp;"|"&amp;V2305&amp;"|"&amp;W2305&amp;"|"&amp;X2305&amp;"|"&amp;Y2305&amp;"|"&amp;Z2305&amp;"|"&amp;AA2305&amp;"|"&amp;AB2305&amp;"|"&amp;AC2305&amp;"|"&amp;AD2305&amp;"|"&amp;AE2305&amp;"|"&amp;AF2305&amp;"|"&amp;AG2305</f>
        <v>Resort Hotel|0|0|2016|April|15|4|1|1|1|0|0|BB|PRT|Corporate|Corporate|1|0|4|A|D|0|No Deposit|47||0|Transient|42|0|0|Check-Out|42466</v>
      </c>
      <c r="AI2305" s="14" t="str">
        <f aca="false">IF(COUNTIF($AH$4:$AH$2603,AH2305)&gt;1,"Duplicate","Unique")</f>
        <v>Unique</v>
      </c>
      <c r="AJ2305" s="14" t="str">
        <f aca="false">IF(COUNTBLANK(B2305:AG2305)&gt;0,"Missing ("&amp;COUNTBLANK(B2305:AG2305)&amp;")","Complete")</f>
        <v>Missing (1)</v>
      </c>
    </row>
    <row r="2306" customFormat="false" ht="15" hidden="false" customHeight="false" outlineLevel="0" collapsed="false">
      <c r="A2306" s="0" t="n">
        <v>2303</v>
      </c>
      <c r="B2306" s="0" t="s">
        <v>80</v>
      </c>
      <c r="C2306" s="0" t="n">
        <v>1</v>
      </c>
      <c r="D2306" s="0" t="n">
        <v>83</v>
      </c>
      <c r="E2306" s="0" t="n">
        <v>2016</v>
      </c>
      <c r="F2306" s="0" t="s">
        <v>106</v>
      </c>
      <c r="G2306" s="0" t="n">
        <v>15</v>
      </c>
      <c r="H2306" s="0" t="n">
        <v>4</v>
      </c>
      <c r="I2306" s="0" t="n">
        <v>2</v>
      </c>
      <c r="J2306" s="0" t="n">
        <v>5</v>
      </c>
      <c r="K2306" s="0" t="n">
        <v>2</v>
      </c>
      <c r="L2306" s="0" t="n">
        <v>0</v>
      </c>
      <c r="M2306" s="0" t="n">
        <v>0</v>
      </c>
      <c r="N2306" s="0" t="s">
        <v>82</v>
      </c>
      <c r="O2306" s="0" t="s">
        <v>92</v>
      </c>
      <c r="P2306" s="0" t="s">
        <v>93</v>
      </c>
      <c r="Q2306" s="0" t="s">
        <v>94</v>
      </c>
      <c r="R2306" s="0" t="n">
        <v>0</v>
      </c>
      <c r="S2306" s="0" t="n">
        <v>0</v>
      </c>
      <c r="T2306" s="0" t="n">
        <v>0</v>
      </c>
      <c r="U2306" s="0" t="s">
        <v>95</v>
      </c>
      <c r="V2306" s="0" t="s">
        <v>95</v>
      </c>
      <c r="W2306" s="0" t="n">
        <v>0</v>
      </c>
      <c r="X2306" s="0" t="s">
        <v>86</v>
      </c>
      <c r="Y2306" s="0" t="n">
        <v>240</v>
      </c>
      <c r="AA2306" s="0" t="n">
        <v>0</v>
      </c>
      <c r="AB2306" s="0" t="s">
        <v>87</v>
      </c>
      <c r="AC2306" s="0" t="n">
        <v>52.2</v>
      </c>
      <c r="AD2306" s="0" t="n">
        <v>0</v>
      </c>
      <c r="AE2306" s="0" t="n">
        <v>3</v>
      </c>
      <c r="AF2306" s="0" t="s">
        <v>96</v>
      </c>
      <c r="AG2306" s="13" t="n">
        <v>42430</v>
      </c>
      <c r="AH2306" s="0" t="str">
        <f aca="false">B2306&amp;"|"&amp;C2306&amp;"|"&amp;D2306&amp;"|"&amp;E2306&amp;"|"&amp;F2306&amp;"|"&amp;G2306&amp;"|"&amp;H2306&amp;"|"&amp;I2306&amp;"|"&amp;J2306&amp;"|"&amp;K2306&amp;"|"&amp;L2306&amp;"|"&amp;M2306&amp;"|"&amp;N2306&amp;"|"&amp;O2306&amp;"|"&amp;P2306&amp;"|"&amp;Q2306&amp;"|"&amp;R2306&amp;"|"&amp;S2306&amp;"|"&amp;T2306&amp;"|"&amp;U2306&amp;"|"&amp;V2306&amp;"|"&amp;W2306&amp;"|"&amp;X2306&amp;"|"&amp;Y2306&amp;"|"&amp;Z2306&amp;"|"&amp;AA2306&amp;"|"&amp;AB2306&amp;"|"&amp;AC2306&amp;"|"&amp;AD2306&amp;"|"&amp;AE2306&amp;"|"&amp;AF2306&amp;"|"&amp;AG2306</f>
        <v>Resort Hotel|1|83|2016|April|15|4|2|5|2|0|0|BB|PRT|Online TA|TA/TO|0|0|0|A|A|0|No Deposit|240||0|Transient|52.2|0|3|Canceled|42430</v>
      </c>
      <c r="AI2306" s="0" t="str">
        <f aca="false">IF(COUNTIF($AH$4:$AH$2603,AH2306)&gt;1,"Duplicate","Unique")</f>
        <v>Unique</v>
      </c>
      <c r="AJ2306" s="0" t="str">
        <f aca="false">IF(COUNTBLANK(B2306:AG2306)&gt;0,"Missing ("&amp;COUNTBLANK(B2306:AG2306)&amp;")","Complete")</f>
        <v>Missing (1)</v>
      </c>
    </row>
    <row r="2307" customFormat="false" ht="15" hidden="false" customHeight="false" outlineLevel="0" collapsed="false">
      <c r="A2307" s="14" t="n">
        <v>2304</v>
      </c>
      <c r="B2307" s="14" t="s">
        <v>90</v>
      </c>
      <c r="C2307" s="14" t="n">
        <v>0</v>
      </c>
      <c r="D2307" s="14" t="n">
        <v>1</v>
      </c>
      <c r="E2307" s="14" t="n">
        <v>2016</v>
      </c>
      <c r="F2307" s="14" t="s">
        <v>135</v>
      </c>
      <c r="G2307" s="14" t="n">
        <v>25</v>
      </c>
      <c r="H2307" s="14" t="n">
        <v>13</v>
      </c>
      <c r="I2307" s="14" t="n">
        <v>1</v>
      </c>
      <c r="J2307" s="14" t="n">
        <v>1</v>
      </c>
      <c r="K2307" s="14" t="n">
        <v>2</v>
      </c>
      <c r="L2307" s="14" t="n">
        <v>0</v>
      </c>
      <c r="M2307" s="14" t="n">
        <v>0</v>
      </c>
      <c r="N2307" s="14" t="s">
        <v>107</v>
      </c>
      <c r="O2307" s="14" t="s">
        <v>83</v>
      </c>
      <c r="P2307" s="14" t="s">
        <v>93</v>
      </c>
      <c r="Q2307" s="14" t="s">
        <v>94</v>
      </c>
      <c r="R2307" s="14" t="n">
        <v>0</v>
      </c>
      <c r="S2307" s="14" t="n">
        <v>0</v>
      </c>
      <c r="T2307" s="14" t="n">
        <v>0</v>
      </c>
      <c r="U2307" s="14" t="s">
        <v>95</v>
      </c>
      <c r="V2307" s="14" t="s">
        <v>95</v>
      </c>
      <c r="W2307" s="14" t="n">
        <v>0</v>
      </c>
      <c r="X2307" s="14" t="s">
        <v>86</v>
      </c>
      <c r="Y2307" s="14" t="n">
        <v>9</v>
      </c>
      <c r="Z2307" s="14"/>
      <c r="AA2307" s="14" t="n">
        <v>0</v>
      </c>
      <c r="AB2307" s="14" t="s">
        <v>87</v>
      </c>
      <c r="AC2307" s="14" t="n">
        <v>79</v>
      </c>
      <c r="AD2307" s="14" t="n">
        <v>0</v>
      </c>
      <c r="AE2307" s="14" t="n">
        <v>2</v>
      </c>
      <c r="AF2307" s="14" t="s">
        <v>88</v>
      </c>
      <c r="AG2307" s="15" t="n">
        <v>42536</v>
      </c>
      <c r="AH2307" s="14" t="str">
        <f aca="false">B2307&amp;"|"&amp;C2307&amp;"|"&amp;D2307&amp;"|"&amp;E2307&amp;"|"&amp;F2307&amp;"|"&amp;G2307&amp;"|"&amp;H2307&amp;"|"&amp;I2307&amp;"|"&amp;J2307&amp;"|"&amp;K2307&amp;"|"&amp;L2307&amp;"|"&amp;M2307&amp;"|"&amp;N2307&amp;"|"&amp;O2307&amp;"|"&amp;P2307&amp;"|"&amp;Q2307&amp;"|"&amp;R2307&amp;"|"&amp;S2307&amp;"|"&amp;T2307&amp;"|"&amp;U2307&amp;"|"&amp;V2307&amp;"|"&amp;W2307&amp;"|"&amp;X2307&amp;"|"&amp;Y2307&amp;"|"&amp;Z2307&amp;"|"&amp;AA2307&amp;"|"&amp;AB2307&amp;"|"&amp;AC2307&amp;"|"&amp;AD2307&amp;"|"&amp;AE2307&amp;"|"&amp;AF2307&amp;"|"&amp;AG2307</f>
        <v>City Hotel|0|1|2016|June|25|13|1|1|2|0|0|SC|GBR|Online TA|TA/TO|0|0|0|A|A|0|No Deposit|9||0|Transient|79|0|2|Check-Out|42536</v>
      </c>
      <c r="AI2307" s="14" t="str">
        <f aca="false">IF(COUNTIF($AH$4:$AH$2603,AH2307)&gt;1,"Duplicate","Unique")</f>
        <v>Unique</v>
      </c>
      <c r="AJ2307" s="14" t="str">
        <f aca="false">IF(COUNTBLANK(B2307:AG2307)&gt;0,"Missing ("&amp;COUNTBLANK(B2307:AG2307)&amp;")","Complete")</f>
        <v>Missing (1)</v>
      </c>
    </row>
    <row r="2308" customFormat="false" ht="15" hidden="false" customHeight="false" outlineLevel="0" collapsed="false">
      <c r="A2308" s="0" t="n">
        <v>2305</v>
      </c>
      <c r="B2308" s="0" t="s">
        <v>80</v>
      </c>
      <c r="C2308" s="0" t="n">
        <v>0</v>
      </c>
      <c r="D2308" s="0" t="n">
        <v>209</v>
      </c>
      <c r="E2308" s="0" t="n">
        <v>2017</v>
      </c>
      <c r="F2308" s="0" t="s">
        <v>119</v>
      </c>
      <c r="G2308" s="0" t="n">
        <v>34</v>
      </c>
      <c r="H2308" s="0" t="n">
        <v>21</v>
      </c>
      <c r="I2308" s="0" t="n">
        <v>1</v>
      </c>
      <c r="J2308" s="0" t="n">
        <v>4</v>
      </c>
      <c r="K2308" s="0" t="n">
        <v>2</v>
      </c>
      <c r="L2308" s="0" t="n">
        <v>0</v>
      </c>
      <c r="M2308" s="0" t="n">
        <v>0</v>
      </c>
      <c r="N2308" s="0" t="s">
        <v>112</v>
      </c>
      <c r="O2308" s="0" t="s">
        <v>92</v>
      </c>
      <c r="P2308" s="0" t="s">
        <v>84</v>
      </c>
      <c r="Q2308" s="0" t="s">
        <v>84</v>
      </c>
      <c r="R2308" s="0" t="n">
        <v>0</v>
      </c>
      <c r="S2308" s="0" t="n">
        <v>0</v>
      </c>
      <c r="T2308" s="0" t="n">
        <v>0</v>
      </c>
      <c r="U2308" s="0" t="s">
        <v>124</v>
      </c>
      <c r="V2308" s="0" t="s">
        <v>124</v>
      </c>
      <c r="W2308" s="0" t="n">
        <v>1</v>
      </c>
      <c r="X2308" s="0" t="s">
        <v>86</v>
      </c>
      <c r="Y2308" s="0" t="n">
        <v>250</v>
      </c>
      <c r="AA2308" s="0" t="n">
        <v>0</v>
      </c>
      <c r="AB2308" s="0" t="s">
        <v>87</v>
      </c>
      <c r="AC2308" s="0" t="n">
        <v>218.8</v>
      </c>
      <c r="AD2308" s="0" t="n">
        <v>1</v>
      </c>
      <c r="AE2308" s="0" t="n">
        <v>2</v>
      </c>
      <c r="AF2308" s="0" t="s">
        <v>88</v>
      </c>
      <c r="AG2308" s="13" t="n">
        <v>42973</v>
      </c>
      <c r="AH2308" s="0" t="str">
        <f aca="false">B2308&amp;"|"&amp;C2308&amp;"|"&amp;D2308&amp;"|"&amp;E2308&amp;"|"&amp;F2308&amp;"|"&amp;G2308&amp;"|"&amp;H2308&amp;"|"&amp;I2308&amp;"|"&amp;J2308&amp;"|"&amp;K2308&amp;"|"&amp;L2308&amp;"|"&amp;M2308&amp;"|"&amp;N2308&amp;"|"&amp;O2308&amp;"|"&amp;P2308&amp;"|"&amp;Q2308&amp;"|"&amp;R2308&amp;"|"&amp;S2308&amp;"|"&amp;T2308&amp;"|"&amp;U2308&amp;"|"&amp;V2308&amp;"|"&amp;W2308&amp;"|"&amp;X2308&amp;"|"&amp;Y2308&amp;"|"&amp;Z2308&amp;"|"&amp;AA2308&amp;"|"&amp;AB2308&amp;"|"&amp;AC2308&amp;"|"&amp;AD2308&amp;"|"&amp;AE2308&amp;"|"&amp;AF2308&amp;"|"&amp;AG2308</f>
        <v>Resort Hotel|0|209|2017|August|34|21|1|4|2|0|0|HB|PRT|Direct|Direct|0|0|0|E|E|1|No Deposit|250||0|Transient|218.8|1|2|Check-Out|42973</v>
      </c>
      <c r="AI2308" s="0" t="str">
        <f aca="false">IF(COUNTIF($AH$4:$AH$2603,AH2308)&gt;1,"Duplicate","Unique")</f>
        <v>Unique</v>
      </c>
      <c r="AJ2308" s="0" t="str">
        <f aca="false">IF(COUNTBLANK(B2308:AG2308)&gt;0,"Missing ("&amp;COUNTBLANK(B2308:AG2308)&amp;")","Complete")</f>
        <v>Missing (1)</v>
      </c>
    </row>
    <row r="2309" customFormat="false" ht="15" hidden="false" customHeight="false" outlineLevel="0" collapsed="false">
      <c r="A2309" s="14" t="n">
        <v>2306</v>
      </c>
      <c r="B2309" s="14" t="s">
        <v>80</v>
      </c>
      <c r="C2309" s="14" t="n">
        <v>1</v>
      </c>
      <c r="D2309" s="14" t="n">
        <v>306</v>
      </c>
      <c r="E2309" s="14" t="n">
        <v>2017</v>
      </c>
      <c r="F2309" s="14" t="s">
        <v>91</v>
      </c>
      <c r="G2309" s="14" t="n">
        <v>26</v>
      </c>
      <c r="H2309" s="14" t="n">
        <v>1</v>
      </c>
      <c r="I2309" s="14" t="n">
        <v>4</v>
      </c>
      <c r="J2309" s="14" t="n">
        <v>10</v>
      </c>
      <c r="K2309" s="14" t="n">
        <v>2</v>
      </c>
      <c r="L2309" s="14" t="n">
        <v>0</v>
      </c>
      <c r="M2309" s="14" t="n">
        <v>0</v>
      </c>
      <c r="N2309" s="14" t="s">
        <v>112</v>
      </c>
      <c r="O2309" s="14" t="s">
        <v>158</v>
      </c>
      <c r="P2309" s="14" t="s">
        <v>93</v>
      </c>
      <c r="Q2309" s="14" t="s">
        <v>94</v>
      </c>
      <c r="R2309" s="14" t="n">
        <v>0</v>
      </c>
      <c r="S2309" s="14" t="n">
        <v>0</v>
      </c>
      <c r="T2309" s="14" t="n">
        <v>0</v>
      </c>
      <c r="U2309" s="14" t="s">
        <v>95</v>
      </c>
      <c r="V2309" s="14" t="s">
        <v>95</v>
      </c>
      <c r="W2309" s="14" t="n">
        <v>0</v>
      </c>
      <c r="X2309" s="14" t="s">
        <v>86</v>
      </c>
      <c r="Y2309" s="14" t="n">
        <v>240</v>
      </c>
      <c r="Z2309" s="14"/>
      <c r="AA2309" s="14" t="n">
        <v>0</v>
      </c>
      <c r="AB2309" s="14" t="s">
        <v>87</v>
      </c>
      <c r="AC2309" s="14" t="n">
        <v>138.25</v>
      </c>
      <c r="AD2309" s="14" t="n">
        <v>0</v>
      </c>
      <c r="AE2309" s="14" t="n">
        <v>2</v>
      </c>
      <c r="AF2309" s="14" t="s">
        <v>96</v>
      </c>
      <c r="AG2309" s="15" t="n">
        <v>42743</v>
      </c>
      <c r="AH2309" s="14" t="str">
        <f aca="false">B2309&amp;"|"&amp;C2309&amp;"|"&amp;D2309&amp;"|"&amp;E2309&amp;"|"&amp;F2309&amp;"|"&amp;G2309&amp;"|"&amp;H2309&amp;"|"&amp;I2309&amp;"|"&amp;J2309&amp;"|"&amp;K2309&amp;"|"&amp;L2309&amp;"|"&amp;M2309&amp;"|"&amp;N2309&amp;"|"&amp;O2309&amp;"|"&amp;P2309&amp;"|"&amp;Q2309&amp;"|"&amp;R2309&amp;"|"&amp;S2309&amp;"|"&amp;T2309&amp;"|"&amp;U2309&amp;"|"&amp;V2309&amp;"|"&amp;W2309&amp;"|"&amp;X2309&amp;"|"&amp;Y2309&amp;"|"&amp;Z2309&amp;"|"&amp;AA2309&amp;"|"&amp;AB2309&amp;"|"&amp;AC2309&amp;"|"&amp;AD2309&amp;"|"&amp;AE2309&amp;"|"&amp;AF2309&amp;"|"&amp;AG2309</f>
        <v>Resort Hotel|1|306|2017|July|26|1|4|10|2|0|0|HB|ITA|Online TA|TA/TO|0|0|0|A|A|0|No Deposit|240||0|Transient|138.25|0|2|Canceled|42743</v>
      </c>
      <c r="AI2309" s="14" t="str">
        <f aca="false">IF(COUNTIF($AH$4:$AH$2603,AH2309)&gt;1,"Duplicate","Unique")</f>
        <v>Unique</v>
      </c>
      <c r="AJ2309" s="14" t="str">
        <f aca="false">IF(COUNTBLANK(B2309:AG2309)&gt;0,"Missing ("&amp;COUNTBLANK(B2309:AG2309)&amp;")","Complete")</f>
        <v>Missing (1)</v>
      </c>
    </row>
    <row r="2310" customFormat="false" ht="15" hidden="false" customHeight="false" outlineLevel="0" collapsed="false">
      <c r="A2310" s="0" t="n">
        <v>2307</v>
      </c>
      <c r="B2310" s="0" t="s">
        <v>90</v>
      </c>
      <c r="C2310" s="0" t="n">
        <v>0</v>
      </c>
      <c r="D2310" s="0" t="n">
        <v>386</v>
      </c>
      <c r="E2310" s="0" t="n">
        <v>2016</v>
      </c>
      <c r="F2310" s="0" t="s">
        <v>111</v>
      </c>
      <c r="G2310" s="0" t="n">
        <v>44</v>
      </c>
      <c r="H2310" s="0" t="n">
        <v>23</v>
      </c>
      <c r="I2310" s="0" t="n">
        <v>2</v>
      </c>
      <c r="J2310" s="0" t="n">
        <v>0</v>
      </c>
      <c r="K2310" s="0" t="n">
        <v>1</v>
      </c>
      <c r="L2310" s="0" t="n">
        <v>0</v>
      </c>
      <c r="M2310" s="0" t="n">
        <v>0</v>
      </c>
      <c r="N2310" s="0" t="s">
        <v>112</v>
      </c>
      <c r="O2310" s="0" t="s">
        <v>108</v>
      </c>
      <c r="P2310" s="0" t="s">
        <v>99</v>
      </c>
      <c r="Q2310" s="0" t="s">
        <v>94</v>
      </c>
      <c r="R2310" s="0" t="n">
        <v>0</v>
      </c>
      <c r="S2310" s="0" t="n">
        <v>0</v>
      </c>
      <c r="T2310" s="0" t="n">
        <v>0</v>
      </c>
      <c r="U2310" s="0" t="s">
        <v>95</v>
      </c>
      <c r="V2310" s="0" t="s">
        <v>95</v>
      </c>
      <c r="W2310" s="0" t="n">
        <v>1</v>
      </c>
      <c r="X2310" s="0" t="s">
        <v>86</v>
      </c>
      <c r="Y2310" s="0" t="n">
        <v>6</v>
      </c>
      <c r="AA2310" s="0" t="n">
        <v>0</v>
      </c>
      <c r="AB2310" s="0" t="s">
        <v>101</v>
      </c>
      <c r="AC2310" s="0" t="n">
        <v>90</v>
      </c>
      <c r="AD2310" s="0" t="n">
        <v>0</v>
      </c>
      <c r="AE2310" s="0" t="n">
        <v>0</v>
      </c>
      <c r="AF2310" s="0" t="s">
        <v>88</v>
      </c>
      <c r="AG2310" s="13" t="n">
        <v>42668</v>
      </c>
      <c r="AH2310" s="0" t="str">
        <f aca="false">B2310&amp;"|"&amp;C2310&amp;"|"&amp;D2310&amp;"|"&amp;E2310&amp;"|"&amp;F2310&amp;"|"&amp;G2310&amp;"|"&amp;H2310&amp;"|"&amp;I2310&amp;"|"&amp;J2310&amp;"|"&amp;K2310&amp;"|"&amp;L2310&amp;"|"&amp;M2310&amp;"|"&amp;N2310&amp;"|"&amp;O2310&amp;"|"&amp;P2310&amp;"|"&amp;Q2310&amp;"|"&amp;R2310&amp;"|"&amp;S2310&amp;"|"&amp;T2310&amp;"|"&amp;U2310&amp;"|"&amp;V2310&amp;"|"&amp;W2310&amp;"|"&amp;X2310&amp;"|"&amp;Y2310&amp;"|"&amp;Z2310&amp;"|"&amp;AA2310&amp;"|"&amp;AB2310&amp;"|"&amp;AC2310&amp;"|"&amp;AD2310&amp;"|"&amp;AE2310&amp;"|"&amp;AF2310&amp;"|"&amp;AG2310</f>
        <v>City Hotel|0|386|2016|October|44|23|2|0|1|0|0|HB|DEU|Offline TA/TO|TA/TO|0|0|0|A|A|1|No Deposit|6||0|Transient-Party|90|0|0|Check-Out|42668</v>
      </c>
      <c r="AI2310" s="0" t="str">
        <f aca="false">IF(COUNTIF($AH$4:$AH$2603,AH2310)&gt;1,"Duplicate","Unique")</f>
        <v>Unique</v>
      </c>
      <c r="AJ2310" s="0" t="str">
        <f aca="false">IF(COUNTBLANK(B2310:AG2310)&gt;0,"Missing ("&amp;COUNTBLANK(B2310:AG2310)&amp;")","Complete")</f>
        <v>Missing (1)</v>
      </c>
    </row>
    <row r="2311" customFormat="false" ht="15" hidden="false" customHeight="false" outlineLevel="0" collapsed="false">
      <c r="A2311" s="14" t="n">
        <v>2308</v>
      </c>
      <c r="B2311" s="14" t="s">
        <v>80</v>
      </c>
      <c r="C2311" s="14" t="n">
        <v>0</v>
      </c>
      <c r="D2311" s="14" t="n">
        <v>213</v>
      </c>
      <c r="E2311" s="14" t="n">
        <v>2016</v>
      </c>
      <c r="F2311" s="14" t="s">
        <v>121</v>
      </c>
      <c r="G2311" s="14" t="n">
        <v>21</v>
      </c>
      <c r="H2311" s="14" t="n">
        <v>16</v>
      </c>
      <c r="I2311" s="14" t="n">
        <v>1</v>
      </c>
      <c r="J2311" s="14" t="n">
        <v>1</v>
      </c>
      <c r="K2311" s="14" t="n">
        <v>2</v>
      </c>
      <c r="L2311" s="14" t="n">
        <v>0</v>
      </c>
      <c r="M2311" s="14" t="n">
        <v>0</v>
      </c>
      <c r="N2311" s="14" t="s">
        <v>112</v>
      </c>
      <c r="O2311" s="14" t="s">
        <v>108</v>
      </c>
      <c r="P2311" s="14" t="s">
        <v>116</v>
      </c>
      <c r="Q2311" s="14" t="s">
        <v>94</v>
      </c>
      <c r="R2311" s="14" t="n">
        <v>0</v>
      </c>
      <c r="S2311" s="14" t="n">
        <v>0</v>
      </c>
      <c r="T2311" s="14" t="n">
        <v>0</v>
      </c>
      <c r="U2311" s="14" t="s">
        <v>95</v>
      </c>
      <c r="V2311" s="14" t="s">
        <v>156</v>
      </c>
      <c r="W2311" s="14" t="n">
        <v>0</v>
      </c>
      <c r="X2311" s="14" t="s">
        <v>86</v>
      </c>
      <c r="Y2311" s="14" t="n">
        <v>298</v>
      </c>
      <c r="Z2311" s="14"/>
      <c r="AA2311" s="14" t="n">
        <v>0</v>
      </c>
      <c r="AB2311" s="14" t="s">
        <v>101</v>
      </c>
      <c r="AC2311" s="14" t="n">
        <v>85</v>
      </c>
      <c r="AD2311" s="14" t="n">
        <v>0</v>
      </c>
      <c r="AE2311" s="14" t="n">
        <v>0</v>
      </c>
      <c r="AF2311" s="14" t="s">
        <v>88</v>
      </c>
      <c r="AG2311" s="15" t="n">
        <v>42508</v>
      </c>
      <c r="AH2311" s="14" t="str">
        <f aca="false">B2311&amp;"|"&amp;C2311&amp;"|"&amp;D2311&amp;"|"&amp;E2311&amp;"|"&amp;F2311&amp;"|"&amp;G2311&amp;"|"&amp;H2311&amp;"|"&amp;I2311&amp;"|"&amp;J2311&amp;"|"&amp;K2311&amp;"|"&amp;L2311&amp;"|"&amp;M2311&amp;"|"&amp;N2311&amp;"|"&amp;O2311&amp;"|"&amp;P2311&amp;"|"&amp;Q2311&amp;"|"&amp;R2311&amp;"|"&amp;S2311&amp;"|"&amp;T2311&amp;"|"&amp;U2311&amp;"|"&amp;V2311&amp;"|"&amp;W2311&amp;"|"&amp;X2311&amp;"|"&amp;Y2311&amp;"|"&amp;Z2311&amp;"|"&amp;AA2311&amp;"|"&amp;AB2311&amp;"|"&amp;AC2311&amp;"|"&amp;AD2311&amp;"|"&amp;AE2311&amp;"|"&amp;AF2311&amp;"|"&amp;AG2311</f>
        <v>Resort Hotel|0|213|2016|May|21|16|1|1|2|0|0|HB|DEU|Groups|TA/TO|0|0|0|A|C|0|No Deposit|298||0|Transient-Party|85|0|0|Check-Out|42508</v>
      </c>
      <c r="AI2311" s="14" t="str">
        <f aca="false">IF(COUNTIF($AH$4:$AH$2603,AH2311)&gt;1,"Duplicate","Unique")</f>
        <v>Unique</v>
      </c>
      <c r="AJ2311" s="14" t="str">
        <f aca="false">IF(COUNTBLANK(B2311:AG2311)&gt;0,"Missing ("&amp;COUNTBLANK(B2311:AG2311)&amp;")","Complete")</f>
        <v>Missing (1)</v>
      </c>
    </row>
    <row r="2312" customFormat="false" ht="15" hidden="false" customHeight="false" outlineLevel="0" collapsed="false">
      <c r="A2312" s="0" t="n">
        <v>2309</v>
      </c>
      <c r="B2312" s="0" t="s">
        <v>90</v>
      </c>
      <c r="C2312" s="0" t="n">
        <v>1</v>
      </c>
      <c r="D2312" s="0" t="n">
        <v>53</v>
      </c>
      <c r="E2312" s="0" t="n">
        <v>2015</v>
      </c>
      <c r="F2312" s="0" t="s">
        <v>113</v>
      </c>
      <c r="G2312" s="0" t="n">
        <v>47</v>
      </c>
      <c r="H2312" s="0" t="n">
        <v>18</v>
      </c>
      <c r="I2312" s="0" t="n">
        <v>0</v>
      </c>
      <c r="J2312" s="0" t="n">
        <v>4</v>
      </c>
      <c r="K2312" s="0" t="n">
        <v>1</v>
      </c>
      <c r="L2312" s="0" t="n">
        <v>0</v>
      </c>
      <c r="M2312" s="0" t="n">
        <v>0</v>
      </c>
      <c r="N2312" s="0" t="s">
        <v>82</v>
      </c>
      <c r="O2312" s="0" t="s">
        <v>92</v>
      </c>
      <c r="P2312" s="0" t="s">
        <v>116</v>
      </c>
      <c r="Q2312" s="0" t="s">
        <v>94</v>
      </c>
      <c r="R2312" s="0" t="n">
        <v>0</v>
      </c>
      <c r="S2312" s="0" t="n">
        <v>1</v>
      </c>
      <c r="T2312" s="0" t="n">
        <v>0</v>
      </c>
      <c r="U2312" s="0" t="s">
        <v>95</v>
      </c>
      <c r="V2312" s="0" t="s">
        <v>95</v>
      </c>
      <c r="W2312" s="0" t="n">
        <v>1</v>
      </c>
      <c r="X2312" s="0" t="s">
        <v>86</v>
      </c>
      <c r="Y2312" s="0" t="n">
        <v>29</v>
      </c>
      <c r="AA2312" s="0" t="n">
        <v>0</v>
      </c>
      <c r="AB2312" s="0" t="s">
        <v>101</v>
      </c>
      <c r="AC2312" s="0" t="n">
        <v>65</v>
      </c>
      <c r="AD2312" s="0" t="n">
        <v>0</v>
      </c>
      <c r="AE2312" s="0" t="n">
        <v>0</v>
      </c>
      <c r="AF2312" s="0" t="s">
        <v>96</v>
      </c>
      <c r="AG2312" s="13" t="n">
        <v>42286</v>
      </c>
      <c r="AH2312" s="0" t="str">
        <f aca="false">B2312&amp;"|"&amp;C2312&amp;"|"&amp;D2312&amp;"|"&amp;E2312&amp;"|"&amp;F2312&amp;"|"&amp;G2312&amp;"|"&amp;H2312&amp;"|"&amp;I2312&amp;"|"&amp;J2312&amp;"|"&amp;K2312&amp;"|"&amp;L2312&amp;"|"&amp;M2312&amp;"|"&amp;N2312&amp;"|"&amp;O2312&amp;"|"&amp;P2312&amp;"|"&amp;Q2312&amp;"|"&amp;R2312&amp;"|"&amp;S2312&amp;"|"&amp;T2312&amp;"|"&amp;U2312&amp;"|"&amp;V2312&amp;"|"&amp;W2312&amp;"|"&amp;X2312&amp;"|"&amp;Y2312&amp;"|"&amp;Z2312&amp;"|"&amp;AA2312&amp;"|"&amp;AB2312&amp;"|"&amp;AC2312&amp;"|"&amp;AD2312&amp;"|"&amp;AE2312&amp;"|"&amp;AF2312&amp;"|"&amp;AG2312</f>
        <v>City Hotel|1|53|2015|November|47|18|0|4|1|0|0|BB|PRT|Groups|TA/TO|0|1|0|A|A|1|No Deposit|29||0|Transient-Party|65|0|0|Canceled|42286</v>
      </c>
      <c r="AI2312" s="0" t="str">
        <f aca="false">IF(COUNTIF($AH$4:$AH$2603,AH2312)&gt;1,"Duplicate","Unique")</f>
        <v>Unique</v>
      </c>
      <c r="AJ2312" s="0" t="str">
        <f aca="false">IF(COUNTBLANK(B2312:AG2312)&gt;0,"Missing ("&amp;COUNTBLANK(B2312:AG2312)&amp;")","Complete")</f>
        <v>Missing (1)</v>
      </c>
    </row>
    <row r="2313" customFormat="false" ht="15" hidden="false" customHeight="false" outlineLevel="0" collapsed="false">
      <c r="A2313" s="14" t="n">
        <v>2310</v>
      </c>
      <c r="B2313" s="14" t="s">
        <v>90</v>
      </c>
      <c r="C2313" s="14" t="n">
        <v>1</v>
      </c>
      <c r="D2313" s="14" t="n">
        <v>233</v>
      </c>
      <c r="E2313" s="14" t="n">
        <v>2017</v>
      </c>
      <c r="F2313" s="14" t="s">
        <v>91</v>
      </c>
      <c r="G2313" s="14" t="n">
        <v>28</v>
      </c>
      <c r="H2313" s="14" t="n">
        <v>14</v>
      </c>
      <c r="I2313" s="14" t="n">
        <v>1</v>
      </c>
      <c r="J2313" s="14" t="n">
        <v>2</v>
      </c>
      <c r="K2313" s="14" t="n">
        <v>2</v>
      </c>
      <c r="L2313" s="14" t="n">
        <v>0</v>
      </c>
      <c r="M2313" s="14" t="n">
        <v>0</v>
      </c>
      <c r="N2313" s="14" t="s">
        <v>82</v>
      </c>
      <c r="O2313" s="14" t="s">
        <v>83</v>
      </c>
      <c r="P2313" s="14" t="s">
        <v>93</v>
      </c>
      <c r="Q2313" s="14" t="s">
        <v>94</v>
      </c>
      <c r="R2313" s="14" t="n">
        <v>0</v>
      </c>
      <c r="S2313" s="14" t="n">
        <v>0</v>
      </c>
      <c r="T2313" s="14" t="n">
        <v>0</v>
      </c>
      <c r="U2313" s="14" t="s">
        <v>109</v>
      </c>
      <c r="V2313" s="14" t="s">
        <v>109</v>
      </c>
      <c r="W2313" s="14" t="n">
        <v>0</v>
      </c>
      <c r="X2313" s="14" t="s">
        <v>86</v>
      </c>
      <c r="Y2313" s="14" t="n">
        <v>9</v>
      </c>
      <c r="Z2313" s="14"/>
      <c r="AA2313" s="14" t="n">
        <v>0</v>
      </c>
      <c r="AB2313" s="14" t="s">
        <v>87</v>
      </c>
      <c r="AC2313" s="14" t="n">
        <v>120.6</v>
      </c>
      <c r="AD2313" s="14" t="n">
        <v>0</v>
      </c>
      <c r="AE2313" s="14" t="n">
        <v>0</v>
      </c>
      <c r="AF2313" s="14" t="s">
        <v>96</v>
      </c>
      <c r="AG2313" s="15" t="n">
        <v>42710</v>
      </c>
      <c r="AH2313" s="14" t="str">
        <f aca="false">B2313&amp;"|"&amp;C2313&amp;"|"&amp;D2313&amp;"|"&amp;E2313&amp;"|"&amp;F2313&amp;"|"&amp;G2313&amp;"|"&amp;H2313&amp;"|"&amp;I2313&amp;"|"&amp;J2313&amp;"|"&amp;K2313&amp;"|"&amp;L2313&amp;"|"&amp;M2313&amp;"|"&amp;N2313&amp;"|"&amp;O2313&amp;"|"&amp;P2313&amp;"|"&amp;Q2313&amp;"|"&amp;R2313&amp;"|"&amp;S2313&amp;"|"&amp;T2313&amp;"|"&amp;U2313&amp;"|"&amp;V2313&amp;"|"&amp;W2313&amp;"|"&amp;X2313&amp;"|"&amp;Y2313&amp;"|"&amp;Z2313&amp;"|"&amp;AA2313&amp;"|"&amp;AB2313&amp;"|"&amp;AC2313&amp;"|"&amp;AD2313&amp;"|"&amp;AE2313&amp;"|"&amp;AF2313&amp;"|"&amp;AG2313</f>
        <v>City Hotel|1|233|2017|July|28|14|1|2|2|0|0|BB|GBR|Online TA|TA/TO|0|0|0|D|D|0|No Deposit|9||0|Transient|120.6|0|0|Canceled|42710</v>
      </c>
      <c r="AI2313" s="14" t="str">
        <f aca="false">IF(COUNTIF($AH$4:$AH$2603,AH2313)&gt;1,"Duplicate","Unique")</f>
        <v>Unique</v>
      </c>
      <c r="AJ2313" s="14" t="str">
        <f aca="false">IF(COUNTBLANK(B2313:AG2313)&gt;0,"Missing ("&amp;COUNTBLANK(B2313:AG2313)&amp;")","Complete")</f>
        <v>Missing (1)</v>
      </c>
    </row>
    <row r="2314" customFormat="false" ht="15" hidden="false" customHeight="false" outlineLevel="0" collapsed="false">
      <c r="A2314" s="0" t="n">
        <v>2311</v>
      </c>
      <c r="B2314" s="0" t="s">
        <v>90</v>
      </c>
      <c r="C2314" s="0" t="n">
        <v>1</v>
      </c>
      <c r="D2314" s="0" t="n">
        <v>12</v>
      </c>
      <c r="E2314" s="0" t="n">
        <v>2017</v>
      </c>
      <c r="F2314" s="0" t="s">
        <v>91</v>
      </c>
      <c r="G2314" s="0" t="n">
        <v>31</v>
      </c>
      <c r="H2314" s="0" t="n">
        <v>30</v>
      </c>
      <c r="I2314" s="0" t="n">
        <v>1</v>
      </c>
      <c r="J2314" s="0" t="n">
        <v>0</v>
      </c>
      <c r="K2314" s="0" t="n">
        <v>2</v>
      </c>
      <c r="L2314" s="0" t="n">
        <v>0</v>
      </c>
      <c r="M2314" s="0" t="n">
        <v>0</v>
      </c>
      <c r="N2314" s="0" t="s">
        <v>107</v>
      </c>
      <c r="O2314" s="0" t="s">
        <v>149</v>
      </c>
      <c r="P2314" s="0" t="s">
        <v>93</v>
      </c>
      <c r="Q2314" s="0" t="s">
        <v>94</v>
      </c>
      <c r="R2314" s="0" t="n">
        <v>0</v>
      </c>
      <c r="S2314" s="0" t="n">
        <v>0</v>
      </c>
      <c r="T2314" s="0" t="n">
        <v>0</v>
      </c>
      <c r="U2314" s="0" t="s">
        <v>95</v>
      </c>
      <c r="V2314" s="0" t="s">
        <v>95</v>
      </c>
      <c r="W2314" s="0" t="n">
        <v>0</v>
      </c>
      <c r="X2314" s="0" t="s">
        <v>86</v>
      </c>
      <c r="Y2314" s="0" t="n">
        <v>9</v>
      </c>
      <c r="AA2314" s="0" t="n">
        <v>0</v>
      </c>
      <c r="AB2314" s="0" t="s">
        <v>87</v>
      </c>
      <c r="AC2314" s="0" t="n">
        <v>109</v>
      </c>
      <c r="AD2314" s="0" t="n">
        <v>0</v>
      </c>
      <c r="AE2314" s="0" t="n">
        <v>1</v>
      </c>
      <c r="AF2314" s="0" t="s">
        <v>96</v>
      </c>
      <c r="AG2314" s="13" t="n">
        <v>42937</v>
      </c>
      <c r="AH2314" s="0" t="str">
        <f aca="false">B2314&amp;"|"&amp;C2314&amp;"|"&amp;D2314&amp;"|"&amp;E2314&amp;"|"&amp;F2314&amp;"|"&amp;G2314&amp;"|"&amp;H2314&amp;"|"&amp;I2314&amp;"|"&amp;J2314&amp;"|"&amp;K2314&amp;"|"&amp;L2314&amp;"|"&amp;M2314&amp;"|"&amp;N2314&amp;"|"&amp;O2314&amp;"|"&amp;P2314&amp;"|"&amp;Q2314&amp;"|"&amp;R2314&amp;"|"&amp;S2314&amp;"|"&amp;T2314&amp;"|"&amp;U2314&amp;"|"&amp;V2314&amp;"|"&amp;W2314&amp;"|"&amp;X2314&amp;"|"&amp;Y2314&amp;"|"&amp;Z2314&amp;"|"&amp;AA2314&amp;"|"&amp;AB2314&amp;"|"&amp;AC2314&amp;"|"&amp;AD2314&amp;"|"&amp;AE2314&amp;"|"&amp;AF2314&amp;"|"&amp;AG2314</f>
        <v>City Hotel|1|12|2017|July|31|30|1|0|2|0|0|SC|AGO|Online TA|TA/TO|0|0|0|A|A|0|No Deposit|9||0|Transient|109|0|1|Canceled|42937</v>
      </c>
      <c r="AI2314" s="0" t="str">
        <f aca="false">IF(COUNTIF($AH$4:$AH$2603,AH2314)&gt;1,"Duplicate","Unique")</f>
        <v>Unique</v>
      </c>
      <c r="AJ2314" s="0" t="str">
        <f aca="false">IF(COUNTBLANK(B2314:AG2314)&gt;0,"Missing ("&amp;COUNTBLANK(B2314:AG2314)&amp;")","Complete")</f>
        <v>Missing (1)</v>
      </c>
    </row>
    <row r="2315" customFormat="false" ht="15" hidden="false" customHeight="false" outlineLevel="0" collapsed="false">
      <c r="A2315" s="14" t="n">
        <v>2312</v>
      </c>
      <c r="B2315" s="14" t="s">
        <v>90</v>
      </c>
      <c r="C2315" s="14" t="n">
        <v>0</v>
      </c>
      <c r="D2315" s="14" t="n">
        <v>78</v>
      </c>
      <c r="E2315" s="14" t="n">
        <v>2016</v>
      </c>
      <c r="F2315" s="14" t="s">
        <v>111</v>
      </c>
      <c r="G2315" s="14" t="n">
        <v>44</v>
      </c>
      <c r="H2315" s="14" t="n">
        <v>26</v>
      </c>
      <c r="I2315" s="14" t="n">
        <v>0</v>
      </c>
      <c r="J2315" s="14" t="n">
        <v>2</v>
      </c>
      <c r="K2315" s="14" t="n">
        <v>2</v>
      </c>
      <c r="L2315" s="14" t="n">
        <v>0</v>
      </c>
      <c r="M2315" s="14" t="n">
        <v>0</v>
      </c>
      <c r="N2315" s="14" t="s">
        <v>112</v>
      </c>
      <c r="O2315" s="14" t="s">
        <v>83</v>
      </c>
      <c r="P2315" s="14" t="s">
        <v>93</v>
      </c>
      <c r="Q2315" s="14" t="s">
        <v>94</v>
      </c>
      <c r="R2315" s="14" t="n">
        <v>0</v>
      </c>
      <c r="S2315" s="14" t="n">
        <v>0</v>
      </c>
      <c r="T2315" s="14" t="n">
        <v>0</v>
      </c>
      <c r="U2315" s="14" t="s">
        <v>109</v>
      </c>
      <c r="V2315" s="14" t="s">
        <v>109</v>
      </c>
      <c r="W2315" s="14" t="n">
        <v>0</v>
      </c>
      <c r="X2315" s="14" t="s">
        <v>86</v>
      </c>
      <c r="Y2315" s="14" t="n">
        <v>9</v>
      </c>
      <c r="Z2315" s="14"/>
      <c r="AA2315" s="14" t="n">
        <v>0</v>
      </c>
      <c r="AB2315" s="14" t="s">
        <v>87</v>
      </c>
      <c r="AC2315" s="14" t="n">
        <v>138.6</v>
      </c>
      <c r="AD2315" s="14" t="n">
        <v>0</v>
      </c>
      <c r="AE2315" s="14" t="n">
        <v>1</v>
      </c>
      <c r="AF2315" s="14" t="s">
        <v>88</v>
      </c>
      <c r="AG2315" s="15" t="n">
        <v>42671</v>
      </c>
      <c r="AH2315" s="14" t="str">
        <f aca="false">B2315&amp;"|"&amp;C2315&amp;"|"&amp;D2315&amp;"|"&amp;E2315&amp;"|"&amp;F2315&amp;"|"&amp;G2315&amp;"|"&amp;H2315&amp;"|"&amp;I2315&amp;"|"&amp;J2315&amp;"|"&amp;K2315&amp;"|"&amp;L2315&amp;"|"&amp;M2315&amp;"|"&amp;N2315&amp;"|"&amp;O2315&amp;"|"&amp;P2315&amp;"|"&amp;Q2315&amp;"|"&amp;R2315&amp;"|"&amp;S2315&amp;"|"&amp;T2315&amp;"|"&amp;U2315&amp;"|"&amp;V2315&amp;"|"&amp;W2315&amp;"|"&amp;X2315&amp;"|"&amp;Y2315&amp;"|"&amp;Z2315&amp;"|"&amp;AA2315&amp;"|"&amp;AB2315&amp;"|"&amp;AC2315&amp;"|"&amp;AD2315&amp;"|"&amp;AE2315&amp;"|"&amp;AF2315&amp;"|"&amp;AG2315</f>
        <v>City Hotel|0|78|2016|October|44|26|0|2|2|0|0|HB|GBR|Online TA|TA/TO|0|0|0|D|D|0|No Deposit|9||0|Transient|138.6|0|1|Check-Out|42671</v>
      </c>
      <c r="AI2315" s="14" t="str">
        <f aca="false">IF(COUNTIF($AH$4:$AH$2603,AH2315)&gt;1,"Duplicate","Unique")</f>
        <v>Unique</v>
      </c>
      <c r="AJ2315" s="14" t="str">
        <f aca="false">IF(COUNTBLANK(B2315:AG2315)&gt;0,"Missing ("&amp;COUNTBLANK(B2315:AG2315)&amp;")","Complete")</f>
        <v>Missing (1)</v>
      </c>
    </row>
    <row r="2316" customFormat="false" ht="15" hidden="false" customHeight="false" outlineLevel="0" collapsed="false">
      <c r="A2316" s="0" t="n">
        <v>2313</v>
      </c>
      <c r="B2316" s="0" t="s">
        <v>80</v>
      </c>
      <c r="C2316" s="0" t="n">
        <v>1</v>
      </c>
      <c r="D2316" s="0" t="n">
        <v>20</v>
      </c>
      <c r="E2316" s="0" t="n">
        <v>2017</v>
      </c>
      <c r="F2316" s="0" t="s">
        <v>118</v>
      </c>
      <c r="G2316" s="0" t="n">
        <v>8</v>
      </c>
      <c r="H2316" s="0" t="n">
        <v>21</v>
      </c>
      <c r="I2316" s="0" t="n">
        <v>0</v>
      </c>
      <c r="J2316" s="0" t="n">
        <v>2</v>
      </c>
      <c r="K2316" s="0" t="n">
        <v>2</v>
      </c>
      <c r="L2316" s="0" t="n">
        <v>0</v>
      </c>
      <c r="M2316" s="0" t="n">
        <v>0</v>
      </c>
      <c r="N2316" s="0" t="s">
        <v>82</v>
      </c>
      <c r="O2316" s="0" t="s">
        <v>92</v>
      </c>
      <c r="P2316" s="0" t="s">
        <v>128</v>
      </c>
      <c r="Q2316" s="0" t="s">
        <v>128</v>
      </c>
      <c r="R2316" s="0" t="n">
        <v>0</v>
      </c>
      <c r="S2316" s="0" t="n">
        <v>0</v>
      </c>
      <c r="T2316" s="0" t="n">
        <v>0</v>
      </c>
      <c r="U2316" s="0" t="s">
        <v>95</v>
      </c>
      <c r="V2316" s="0" t="s">
        <v>109</v>
      </c>
      <c r="W2316" s="0" t="n">
        <v>0</v>
      </c>
      <c r="X2316" s="0" t="s">
        <v>86</v>
      </c>
      <c r="Z2316" s="0" t="n">
        <v>513</v>
      </c>
      <c r="AA2316" s="0" t="n">
        <v>0</v>
      </c>
      <c r="AB2316" s="0" t="s">
        <v>101</v>
      </c>
      <c r="AC2316" s="0" t="n">
        <v>44</v>
      </c>
      <c r="AD2316" s="0" t="n">
        <v>0</v>
      </c>
      <c r="AE2316" s="0" t="n">
        <v>0</v>
      </c>
      <c r="AF2316" s="0" t="s">
        <v>96</v>
      </c>
      <c r="AG2316" s="13" t="n">
        <v>42787</v>
      </c>
      <c r="AH2316" s="0" t="str">
        <f aca="false">B2316&amp;"|"&amp;C2316&amp;"|"&amp;D2316&amp;"|"&amp;E2316&amp;"|"&amp;F2316&amp;"|"&amp;G2316&amp;"|"&amp;H2316&amp;"|"&amp;I2316&amp;"|"&amp;J2316&amp;"|"&amp;K2316&amp;"|"&amp;L2316&amp;"|"&amp;M2316&amp;"|"&amp;N2316&amp;"|"&amp;O2316&amp;"|"&amp;P2316&amp;"|"&amp;Q2316&amp;"|"&amp;R2316&amp;"|"&amp;S2316&amp;"|"&amp;T2316&amp;"|"&amp;U2316&amp;"|"&amp;V2316&amp;"|"&amp;W2316&amp;"|"&amp;X2316&amp;"|"&amp;Y2316&amp;"|"&amp;Z2316&amp;"|"&amp;AA2316&amp;"|"&amp;AB2316&amp;"|"&amp;AC2316&amp;"|"&amp;AD2316&amp;"|"&amp;AE2316&amp;"|"&amp;AF2316&amp;"|"&amp;AG2316</f>
        <v>Resort Hotel|1|20|2017|February|8|21|0|2|2|0|0|BB|PRT|Corporate|Corporate|0|0|0|A|D|0|No Deposit||513|0|Transient-Party|44|0|0|Canceled|42787</v>
      </c>
      <c r="AI2316" s="0" t="str">
        <f aca="false">IF(COUNTIF($AH$4:$AH$2603,AH2316)&gt;1,"Duplicate","Unique")</f>
        <v>Unique</v>
      </c>
      <c r="AJ2316" s="0" t="str">
        <f aca="false">IF(COUNTBLANK(B2316:AG2316)&gt;0,"Missing ("&amp;COUNTBLANK(B2316:AG2316)&amp;")","Complete")</f>
        <v>Missing (1)</v>
      </c>
    </row>
    <row r="2317" customFormat="false" ht="15" hidden="false" customHeight="false" outlineLevel="0" collapsed="false">
      <c r="A2317" s="14" t="n">
        <v>2314</v>
      </c>
      <c r="B2317" s="14" t="s">
        <v>90</v>
      </c>
      <c r="C2317" s="14" t="n">
        <v>0</v>
      </c>
      <c r="D2317" s="14" t="n">
        <v>42</v>
      </c>
      <c r="E2317" s="14" t="n">
        <v>2015</v>
      </c>
      <c r="F2317" s="14" t="s">
        <v>111</v>
      </c>
      <c r="G2317" s="14" t="n">
        <v>44</v>
      </c>
      <c r="H2317" s="14" t="n">
        <v>26</v>
      </c>
      <c r="I2317" s="14" t="n">
        <v>1</v>
      </c>
      <c r="J2317" s="14" t="n">
        <v>4</v>
      </c>
      <c r="K2317" s="14" t="n">
        <v>1</v>
      </c>
      <c r="L2317" s="14" t="n">
        <v>0</v>
      </c>
      <c r="M2317" s="14" t="n">
        <v>0</v>
      </c>
      <c r="N2317" s="14" t="s">
        <v>107</v>
      </c>
      <c r="O2317" s="14" t="s">
        <v>108</v>
      </c>
      <c r="P2317" s="14" t="s">
        <v>93</v>
      </c>
      <c r="Q2317" s="14" t="s">
        <v>94</v>
      </c>
      <c r="R2317" s="14" t="n">
        <v>0</v>
      </c>
      <c r="S2317" s="14" t="n">
        <v>0</v>
      </c>
      <c r="T2317" s="14" t="n">
        <v>0</v>
      </c>
      <c r="U2317" s="14" t="s">
        <v>95</v>
      </c>
      <c r="V2317" s="14" t="s">
        <v>95</v>
      </c>
      <c r="W2317" s="14" t="n">
        <v>0</v>
      </c>
      <c r="X2317" s="14" t="s">
        <v>86</v>
      </c>
      <c r="Y2317" s="14" t="n">
        <v>7</v>
      </c>
      <c r="Z2317" s="14"/>
      <c r="AA2317" s="14" t="n">
        <v>0</v>
      </c>
      <c r="AB2317" s="14" t="s">
        <v>87</v>
      </c>
      <c r="AC2317" s="14" t="n">
        <v>73.15</v>
      </c>
      <c r="AD2317" s="14" t="n">
        <v>0</v>
      </c>
      <c r="AE2317" s="14" t="n">
        <v>1</v>
      </c>
      <c r="AF2317" s="14" t="s">
        <v>88</v>
      </c>
      <c r="AG2317" s="15" t="n">
        <v>42308</v>
      </c>
      <c r="AH2317" s="14" t="str">
        <f aca="false">B2317&amp;"|"&amp;C2317&amp;"|"&amp;D2317&amp;"|"&amp;E2317&amp;"|"&amp;F2317&amp;"|"&amp;G2317&amp;"|"&amp;H2317&amp;"|"&amp;I2317&amp;"|"&amp;J2317&amp;"|"&amp;K2317&amp;"|"&amp;L2317&amp;"|"&amp;M2317&amp;"|"&amp;N2317&amp;"|"&amp;O2317&amp;"|"&amp;P2317&amp;"|"&amp;Q2317&amp;"|"&amp;R2317&amp;"|"&amp;S2317&amp;"|"&amp;T2317&amp;"|"&amp;U2317&amp;"|"&amp;V2317&amp;"|"&amp;W2317&amp;"|"&amp;X2317&amp;"|"&amp;Y2317&amp;"|"&amp;Z2317&amp;"|"&amp;AA2317&amp;"|"&amp;AB2317&amp;"|"&amp;AC2317&amp;"|"&amp;AD2317&amp;"|"&amp;AE2317&amp;"|"&amp;AF2317&amp;"|"&amp;AG2317</f>
        <v>City Hotel|0|42|2015|October|44|26|1|4|1|0|0|SC|DEU|Online TA|TA/TO|0|0|0|A|A|0|No Deposit|7||0|Transient|73.15|0|1|Check-Out|42308</v>
      </c>
      <c r="AI2317" s="14" t="str">
        <f aca="false">IF(COUNTIF($AH$4:$AH$2603,AH2317)&gt;1,"Duplicate","Unique")</f>
        <v>Unique</v>
      </c>
      <c r="AJ2317" s="14" t="str">
        <f aca="false">IF(COUNTBLANK(B2317:AG2317)&gt;0,"Missing ("&amp;COUNTBLANK(B2317:AG2317)&amp;")","Complete")</f>
        <v>Missing (1)</v>
      </c>
    </row>
    <row r="2318" customFormat="false" ht="15" hidden="false" customHeight="false" outlineLevel="0" collapsed="false">
      <c r="A2318" s="0" t="n">
        <v>2315</v>
      </c>
      <c r="B2318" s="0" t="s">
        <v>90</v>
      </c>
      <c r="C2318" s="0" t="n">
        <v>1</v>
      </c>
      <c r="D2318" s="0" t="n">
        <v>21</v>
      </c>
      <c r="E2318" s="0" t="n">
        <v>2016</v>
      </c>
      <c r="F2318" s="0" t="s">
        <v>81</v>
      </c>
      <c r="G2318" s="0" t="n">
        <v>53</v>
      </c>
      <c r="H2318" s="0" t="n">
        <v>28</v>
      </c>
      <c r="I2318" s="0" t="n">
        <v>0</v>
      </c>
      <c r="J2318" s="0" t="n">
        <v>4</v>
      </c>
      <c r="K2318" s="0" t="n">
        <v>2</v>
      </c>
      <c r="L2318" s="0" t="n">
        <v>0</v>
      </c>
      <c r="M2318" s="0" t="n">
        <v>0</v>
      </c>
      <c r="N2318" s="0" t="s">
        <v>82</v>
      </c>
      <c r="O2318" s="0" t="s">
        <v>170</v>
      </c>
      <c r="P2318" s="0" t="s">
        <v>93</v>
      </c>
      <c r="Q2318" s="0" t="s">
        <v>94</v>
      </c>
      <c r="R2318" s="0" t="n">
        <v>0</v>
      </c>
      <c r="S2318" s="0" t="n">
        <v>0</v>
      </c>
      <c r="T2318" s="0" t="n">
        <v>0</v>
      </c>
      <c r="U2318" s="0" t="s">
        <v>109</v>
      </c>
      <c r="V2318" s="0" t="s">
        <v>109</v>
      </c>
      <c r="W2318" s="0" t="n">
        <v>0</v>
      </c>
      <c r="X2318" s="0" t="s">
        <v>86</v>
      </c>
      <c r="Y2318" s="0" t="n">
        <v>9</v>
      </c>
      <c r="AA2318" s="0" t="n">
        <v>0</v>
      </c>
      <c r="AB2318" s="0" t="s">
        <v>87</v>
      </c>
      <c r="AC2318" s="0" t="n">
        <v>129.58</v>
      </c>
      <c r="AD2318" s="0" t="n">
        <v>0</v>
      </c>
      <c r="AE2318" s="0" t="n">
        <v>0</v>
      </c>
      <c r="AF2318" s="0" t="s">
        <v>96</v>
      </c>
      <c r="AG2318" s="13" t="n">
        <v>42726</v>
      </c>
      <c r="AH2318" s="0" t="str">
        <f aca="false">B2318&amp;"|"&amp;C2318&amp;"|"&amp;D2318&amp;"|"&amp;E2318&amp;"|"&amp;F2318&amp;"|"&amp;G2318&amp;"|"&amp;H2318&amp;"|"&amp;I2318&amp;"|"&amp;J2318&amp;"|"&amp;K2318&amp;"|"&amp;L2318&amp;"|"&amp;M2318&amp;"|"&amp;N2318&amp;"|"&amp;O2318&amp;"|"&amp;P2318&amp;"|"&amp;Q2318&amp;"|"&amp;R2318&amp;"|"&amp;S2318&amp;"|"&amp;T2318&amp;"|"&amp;U2318&amp;"|"&amp;V2318&amp;"|"&amp;W2318&amp;"|"&amp;X2318&amp;"|"&amp;Y2318&amp;"|"&amp;Z2318&amp;"|"&amp;AA2318&amp;"|"&amp;AB2318&amp;"|"&amp;AC2318&amp;"|"&amp;AD2318&amp;"|"&amp;AE2318&amp;"|"&amp;AF2318&amp;"|"&amp;AG2318</f>
        <v>City Hotel|1|21|2016|December|53|28|0|4|2|0|0|BB|HUN|Online TA|TA/TO|0|0|0|D|D|0|No Deposit|9||0|Transient|129.58|0|0|Canceled|42726</v>
      </c>
      <c r="AI2318" s="0" t="str">
        <f aca="false">IF(COUNTIF($AH$4:$AH$2603,AH2318)&gt;1,"Duplicate","Unique")</f>
        <v>Unique</v>
      </c>
      <c r="AJ2318" s="0" t="str">
        <f aca="false">IF(COUNTBLANK(B2318:AG2318)&gt;0,"Missing ("&amp;COUNTBLANK(B2318:AG2318)&amp;")","Complete")</f>
        <v>Missing (1)</v>
      </c>
    </row>
    <row r="2319" customFormat="false" ht="15" hidden="false" customHeight="false" outlineLevel="0" collapsed="false">
      <c r="A2319" s="14" t="n">
        <v>2316</v>
      </c>
      <c r="B2319" s="14" t="s">
        <v>90</v>
      </c>
      <c r="C2319" s="14" t="n">
        <v>0</v>
      </c>
      <c r="D2319" s="14" t="n">
        <v>5</v>
      </c>
      <c r="E2319" s="14" t="n">
        <v>2017</v>
      </c>
      <c r="F2319" s="14" t="s">
        <v>121</v>
      </c>
      <c r="G2319" s="14" t="n">
        <v>18</v>
      </c>
      <c r="H2319" s="14" t="n">
        <v>6</v>
      </c>
      <c r="I2319" s="14" t="n">
        <v>0</v>
      </c>
      <c r="J2319" s="14" t="n">
        <v>1</v>
      </c>
      <c r="K2319" s="14" t="n">
        <v>2</v>
      </c>
      <c r="L2319" s="14" t="n">
        <v>1</v>
      </c>
      <c r="M2319" s="14" t="n">
        <v>0</v>
      </c>
      <c r="N2319" s="14" t="s">
        <v>82</v>
      </c>
      <c r="O2319" s="14" t="s">
        <v>92</v>
      </c>
      <c r="P2319" s="14" t="s">
        <v>93</v>
      </c>
      <c r="Q2319" s="14" t="s">
        <v>94</v>
      </c>
      <c r="R2319" s="14" t="n">
        <v>0</v>
      </c>
      <c r="S2319" s="14" t="n">
        <v>0</v>
      </c>
      <c r="T2319" s="14" t="n">
        <v>0</v>
      </c>
      <c r="U2319" s="14" t="s">
        <v>95</v>
      </c>
      <c r="V2319" s="14" t="s">
        <v>95</v>
      </c>
      <c r="W2319" s="14" t="n">
        <v>2</v>
      </c>
      <c r="X2319" s="14" t="s">
        <v>86</v>
      </c>
      <c r="Y2319" s="14" t="n">
        <v>9</v>
      </c>
      <c r="Z2319" s="14"/>
      <c r="AA2319" s="14" t="n">
        <v>0</v>
      </c>
      <c r="AB2319" s="14" t="s">
        <v>87</v>
      </c>
      <c r="AC2319" s="14" t="n">
        <v>160</v>
      </c>
      <c r="AD2319" s="14" t="n">
        <v>0</v>
      </c>
      <c r="AE2319" s="14" t="n">
        <v>2</v>
      </c>
      <c r="AF2319" s="14" t="s">
        <v>88</v>
      </c>
      <c r="AG2319" s="15" t="n">
        <v>42862</v>
      </c>
      <c r="AH2319" s="14" t="str">
        <f aca="false">B2319&amp;"|"&amp;C2319&amp;"|"&amp;D2319&amp;"|"&amp;E2319&amp;"|"&amp;F2319&amp;"|"&amp;G2319&amp;"|"&amp;H2319&amp;"|"&amp;I2319&amp;"|"&amp;J2319&amp;"|"&amp;K2319&amp;"|"&amp;L2319&amp;"|"&amp;M2319&amp;"|"&amp;N2319&amp;"|"&amp;O2319&amp;"|"&amp;P2319&amp;"|"&amp;Q2319&amp;"|"&amp;R2319&amp;"|"&amp;S2319&amp;"|"&amp;T2319&amp;"|"&amp;U2319&amp;"|"&amp;V2319&amp;"|"&amp;W2319&amp;"|"&amp;X2319&amp;"|"&amp;Y2319&amp;"|"&amp;Z2319&amp;"|"&amp;AA2319&amp;"|"&amp;AB2319&amp;"|"&amp;AC2319&amp;"|"&amp;AD2319&amp;"|"&amp;AE2319&amp;"|"&amp;AF2319&amp;"|"&amp;AG2319</f>
        <v>City Hotel|0|5|2017|May|18|6|0|1|2|1|0|BB|PRT|Online TA|TA/TO|0|0|0|A|A|2|No Deposit|9||0|Transient|160|0|2|Check-Out|42862</v>
      </c>
      <c r="AI2319" s="14" t="str">
        <f aca="false">IF(COUNTIF($AH$4:$AH$2603,AH2319)&gt;1,"Duplicate","Unique")</f>
        <v>Unique</v>
      </c>
      <c r="AJ2319" s="14" t="str">
        <f aca="false">IF(COUNTBLANK(B2319:AG2319)&gt;0,"Missing ("&amp;COUNTBLANK(B2319:AG2319)&amp;")","Complete")</f>
        <v>Missing (1)</v>
      </c>
    </row>
    <row r="2320" customFormat="false" ht="15" hidden="false" customHeight="false" outlineLevel="0" collapsed="false">
      <c r="A2320" s="0" t="n">
        <v>2317</v>
      </c>
      <c r="B2320" s="0" t="s">
        <v>90</v>
      </c>
      <c r="C2320" s="0" t="n">
        <v>1</v>
      </c>
      <c r="D2320" s="0" t="n">
        <v>344</v>
      </c>
      <c r="E2320" s="0" t="n">
        <v>2016</v>
      </c>
      <c r="F2320" s="0" t="s">
        <v>135</v>
      </c>
      <c r="G2320" s="0" t="n">
        <v>25</v>
      </c>
      <c r="H2320" s="0" t="n">
        <v>16</v>
      </c>
      <c r="I2320" s="0" t="n">
        <v>0</v>
      </c>
      <c r="J2320" s="0" t="n">
        <v>2</v>
      </c>
      <c r="K2320" s="0" t="n">
        <v>2</v>
      </c>
      <c r="L2320" s="0" t="n">
        <v>0</v>
      </c>
      <c r="M2320" s="0" t="n">
        <v>0</v>
      </c>
      <c r="N2320" s="0" t="s">
        <v>82</v>
      </c>
      <c r="O2320" s="0" t="s">
        <v>92</v>
      </c>
      <c r="P2320" s="0" t="s">
        <v>116</v>
      </c>
      <c r="Q2320" s="0" t="s">
        <v>94</v>
      </c>
      <c r="R2320" s="0" t="n">
        <v>0</v>
      </c>
      <c r="S2320" s="0" t="n">
        <v>0</v>
      </c>
      <c r="T2320" s="0" t="n">
        <v>0</v>
      </c>
      <c r="U2320" s="0" t="s">
        <v>95</v>
      </c>
      <c r="V2320" s="0" t="s">
        <v>95</v>
      </c>
      <c r="W2320" s="0" t="n">
        <v>0</v>
      </c>
      <c r="X2320" s="0" t="s">
        <v>120</v>
      </c>
      <c r="Y2320" s="0" t="n">
        <v>1</v>
      </c>
      <c r="AA2320" s="0" t="n">
        <v>0</v>
      </c>
      <c r="AB2320" s="0" t="s">
        <v>87</v>
      </c>
      <c r="AC2320" s="0" t="n">
        <v>62</v>
      </c>
      <c r="AD2320" s="0" t="n">
        <v>0</v>
      </c>
      <c r="AE2320" s="0" t="n">
        <v>0</v>
      </c>
      <c r="AF2320" s="0" t="s">
        <v>96</v>
      </c>
      <c r="AG2320" s="13" t="n">
        <v>42298</v>
      </c>
      <c r="AH2320" s="0" t="str">
        <f aca="false">B2320&amp;"|"&amp;C2320&amp;"|"&amp;D2320&amp;"|"&amp;E2320&amp;"|"&amp;F2320&amp;"|"&amp;G2320&amp;"|"&amp;H2320&amp;"|"&amp;I2320&amp;"|"&amp;J2320&amp;"|"&amp;K2320&amp;"|"&amp;L2320&amp;"|"&amp;M2320&amp;"|"&amp;N2320&amp;"|"&amp;O2320&amp;"|"&amp;P2320&amp;"|"&amp;Q2320&amp;"|"&amp;R2320&amp;"|"&amp;S2320&amp;"|"&amp;T2320&amp;"|"&amp;U2320&amp;"|"&amp;V2320&amp;"|"&amp;W2320&amp;"|"&amp;X2320&amp;"|"&amp;Y2320&amp;"|"&amp;Z2320&amp;"|"&amp;AA2320&amp;"|"&amp;AB2320&amp;"|"&amp;AC2320&amp;"|"&amp;AD2320&amp;"|"&amp;AE2320&amp;"|"&amp;AF2320&amp;"|"&amp;AG2320</f>
        <v>City Hotel|1|344|2016|June|25|16|0|2|2|0|0|BB|PRT|Groups|TA/TO|0|0|0|A|A|0|Non Refund|1||0|Transient|62|0|0|Canceled|42298</v>
      </c>
      <c r="AI2320" s="0" t="str">
        <f aca="false">IF(COUNTIF($AH$4:$AH$2603,AH2320)&gt;1,"Duplicate","Unique")</f>
        <v>Duplicate</v>
      </c>
      <c r="AJ2320" s="0" t="str">
        <f aca="false">IF(COUNTBLANK(B2320:AG2320)&gt;0,"Missing ("&amp;COUNTBLANK(B2320:AG2320)&amp;")","Complete")</f>
        <v>Missing (1)</v>
      </c>
    </row>
    <row r="2321" customFormat="false" ht="15" hidden="false" customHeight="false" outlineLevel="0" collapsed="false">
      <c r="A2321" s="14" t="n">
        <v>2318</v>
      </c>
      <c r="B2321" s="14" t="s">
        <v>90</v>
      </c>
      <c r="C2321" s="14" t="n">
        <v>0</v>
      </c>
      <c r="D2321" s="14" t="n">
        <v>8</v>
      </c>
      <c r="E2321" s="14" t="n">
        <v>2015</v>
      </c>
      <c r="F2321" s="14" t="s">
        <v>81</v>
      </c>
      <c r="G2321" s="14" t="n">
        <v>49</v>
      </c>
      <c r="H2321" s="14" t="n">
        <v>1</v>
      </c>
      <c r="I2321" s="14" t="n">
        <v>0</v>
      </c>
      <c r="J2321" s="14" t="n">
        <v>2</v>
      </c>
      <c r="K2321" s="14" t="n">
        <v>1</v>
      </c>
      <c r="L2321" s="14" t="n">
        <v>0</v>
      </c>
      <c r="M2321" s="14" t="n">
        <v>0</v>
      </c>
      <c r="N2321" s="14" t="s">
        <v>82</v>
      </c>
      <c r="O2321" s="14" t="s">
        <v>115</v>
      </c>
      <c r="P2321" s="14" t="s">
        <v>84</v>
      </c>
      <c r="Q2321" s="14" t="s">
        <v>84</v>
      </c>
      <c r="R2321" s="14" t="n">
        <v>0</v>
      </c>
      <c r="S2321" s="14" t="n">
        <v>0</v>
      </c>
      <c r="T2321" s="14" t="n">
        <v>0</v>
      </c>
      <c r="U2321" s="14" t="s">
        <v>95</v>
      </c>
      <c r="V2321" s="14" t="s">
        <v>95</v>
      </c>
      <c r="W2321" s="14" t="n">
        <v>0</v>
      </c>
      <c r="X2321" s="14" t="s">
        <v>86</v>
      </c>
      <c r="Y2321" s="14" t="n">
        <v>14</v>
      </c>
      <c r="Z2321" s="14"/>
      <c r="AA2321" s="14" t="n">
        <v>0</v>
      </c>
      <c r="AB2321" s="14" t="s">
        <v>101</v>
      </c>
      <c r="AC2321" s="14" t="n">
        <v>75</v>
      </c>
      <c r="AD2321" s="14" t="n">
        <v>0</v>
      </c>
      <c r="AE2321" s="14" t="n">
        <v>0</v>
      </c>
      <c r="AF2321" s="14" t="s">
        <v>88</v>
      </c>
      <c r="AG2321" s="15" t="n">
        <v>42341</v>
      </c>
      <c r="AH2321" s="14" t="str">
        <f aca="false">B2321&amp;"|"&amp;C2321&amp;"|"&amp;D2321&amp;"|"&amp;E2321&amp;"|"&amp;F2321&amp;"|"&amp;G2321&amp;"|"&amp;H2321&amp;"|"&amp;I2321&amp;"|"&amp;J2321&amp;"|"&amp;K2321&amp;"|"&amp;L2321&amp;"|"&amp;M2321&amp;"|"&amp;N2321&amp;"|"&amp;O2321&amp;"|"&amp;P2321&amp;"|"&amp;Q2321&amp;"|"&amp;R2321&amp;"|"&amp;S2321&amp;"|"&amp;T2321&amp;"|"&amp;U2321&amp;"|"&amp;V2321&amp;"|"&amp;W2321&amp;"|"&amp;X2321&amp;"|"&amp;Y2321&amp;"|"&amp;Z2321&amp;"|"&amp;AA2321&amp;"|"&amp;AB2321&amp;"|"&amp;AC2321&amp;"|"&amp;AD2321&amp;"|"&amp;AE2321&amp;"|"&amp;AF2321&amp;"|"&amp;AG2321</f>
        <v>City Hotel|0|8|2015|December|49|1|0|2|1|0|0|BB|ESP|Direct|Direct|0|0|0|A|A|0|No Deposit|14||0|Transient-Party|75|0|0|Check-Out|42341</v>
      </c>
      <c r="AI2321" s="14" t="str">
        <f aca="false">IF(COUNTIF($AH$4:$AH$2603,AH2321)&gt;1,"Duplicate","Unique")</f>
        <v>Unique</v>
      </c>
      <c r="AJ2321" s="14" t="str">
        <f aca="false">IF(COUNTBLANK(B2321:AG2321)&gt;0,"Missing ("&amp;COUNTBLANK(B2321:AG2321)&amp;")","Complete")</f>
        <v>Missing (1)</v>
      </c>
    </row>
    <row r="2322" customFormat="false" ht="15" hidden="false" customHeight="false" outlineLevel="0" collapsed="false">
      <c r="A2322" s="0" t="n">
        <v>2319</v>
      </c>
      <c r="B2322" s="0" t="s">
        <v>90</v>
      </c>
      <c r="C2322" s="0" t="n">
        <v>0</v>
      </c>
      <c r="D2322" s="0" t="n">
        <v>1</v>
      </c>
      <c r="E2322" s="0" t="n">
        <v>2017</v>
      </c>
      <c r="F2322" s="0" t="s">
        <v>135</v>
      </c>
      <c r="G2322" s="0" t="n">
        <v>25</v>
      </c>
      <c r="H2322" s="0" t="n">
        <v>21</v>
      </c>
      <c r="I2322" s="0" t="n">
        <v>0</v>
      </c>
      <c r="J2322" s="0" t="n">
        <v>1</v>
      </c>
      <c r="K2322" s="0" t="n">
        <v>2</v>
      </c>
      <c r="L2322" s="0" t="n">
        <v>0</v>
      </c>
      <c r="M2322" s="0" t="n">
        <v>0</v>
      </c>
      <c r="N2322" s="0" t="s">
        <v>107</v>
      </c>
      <c r="O2322" s="0" t="s">
        <v>123</v>
      </c>
      <c r="P2322" s="0" t="s">
        <v>93</v>
      </c>
      <c r="Q2322" s="0" t="s">
        <v>94</v>
      </c>
      <c r="R2322" s="0" t="n">
        <v>1</v>
      </c>
      <c r="S2322" s="0" t="n">
        <v>0</v>
      </c>
      <c r="T2322" s="0" t="n">
        <v>0</v>
      </c>
      <c r="U2322" s="0" t="s">
        <v>95</v>
      </c>
      <c r="V2322" s="0" t="s">
        <v>95</v>
      </c>
      <c r="W2322" s="0" t="n">
        <v>0</v>
      </c>
      <c r="X2322" s="0" t="s">
        <v>86</v>
      </c>
      <c r="Y2322" s="0" t="n">
        <v>7</v>
      </c>
      <c r="AA2322" s="0" t="n">
        <v>0</v>
      </c>
      <c r="AB2322" s="0" t="s">
        <v>174</v>
      </c>
      <c r="AC2322" s="0" t="n">
        <v>128</v>
      </c>
      <c r="AD2322" s="0" t="n">
        <v>0</v>
      </c>
      <c r="AE2322" s="0" t="n">
        <v>2</v>
      </c>
      <c r="AF2322" s="0" t="s">
        <v>88</v>
      </c>
      <c r="AG2322" s="13" t="n">
        <v>42908</v>
      </c>
      <c r="AH2322" s="0" t="str">
        <f aca="false">B2322&amp;"|"&amp;C2322&amp;"|"&amp;D2322&amp;"|"&amp;E2322&amp;"|"&amp;F2322&amp;"|"&amp;G2322&amp;"|"&amp;H2322&amp;"|"&amp;I2322&amp;"|"&amp;J2322&amp;"|"&amp;K2322&amp;"|"&amp;L2322&amp;"|"&amp;M2322&amp;"|"&amp;N2322&amp;"|"&amp;O2322&amp;"|"&amp;P2322&amp;"|"&amp;Q2322&amp;"|"&amp;R2322&amp;"|"&amp;S2322&amp;"|"&amp;T2322&amp;"|"&amp;U2322&amp;"|"&amp;V2322&amp;"|"&amp;W2322&amp;"|"&amp;X2322&amp;"|"&amp;Y2322&amp;"|"&amp;Z2322&amp;"|"&amp;AA2322&amp;"|"&amp;AB2322&amp;"|"&amp;AC2322&amp;"|"&amp;AD2322&amp;"|"&amp;AE2322&amp;"|"&amp;AF2322&amp;"|"&amp;AG2322</f>
        <v>City Hotel|0|1|2017|June|25|21|0|1|2|0|0|SC|USA|Online TA|TA/TO|1|0|0|A|A|0|No Deposit|7||0|Group|128|0|2|Check-Out|42908</v>
      </c>
      <c r="AI2322" s="0" t="str">
        <f aca="false">IF(COUNTIF($AH$4:$AH$2603,AH2322)&gt;1,"Duplicate","Unique")</f>
        <v>Unique</v>
      </c>
      <c r="AJ2322" s="0" t="str">
        <f aca="false">IF(COUNTBLANK(B2322:AG2322)&gt;0,"Missing ("&amp;COUNTBLANK(B2322:AG2322)&amp;")","Complete")</f>
        <v>Missing (1)</v>
      </c>
    </row>
    <row r="2323" customFormat="false" ht="15" hidden="false" customHeight="false" outlineLevel="0" collapsed="false">
      <c r="A2323" s="14" t="n">
        <v>2320</v>
      </c>
      <c r="B2323" s="14" t="s">
        <v>90</v>
      </c>
      <c r="C2323" s="14" t="n">
        <v>0</v>
      </c>
      <c r="D2323" s="14" t="n">
        <v>42</v>
      </c>
      <c r="E2323" s="14" t="n">
        <v>2016</v>
      </c>
      <c r="F2323" s="14" t="s">
        <v>119</v>
      </c>
      <c r="G2323" s="14" t="n">
        <v>35</v>
      </c>
      <c r="H2323" s="14" t="n">
        <v>25</v>
      </c>
      <c r="I2323" s="14" t="n">
        <v>2</v>
      </c>
      <c r="J2323" s="14" t="n">
        <v>3</v>
      </c>
      <c r="K2323" s="14" t="n">
        <v>2</v>
      </c>
      <c r="L2323" s="14" t="n">
        <v>0</v>
      </c>
      <c r="M2323" s="14" t="n">
        <v>0</v>
      </c>
      <c r="N2323" s="14" t="s">
        <v>82</v>
      </c>
      <c r="O2323" s="14" t="s">
        <v>122</v>
      </c>
      <c r="P2323" s="14" t="s">
        <v>93</v>
      </c>
      <c r="Q2323" s="14" t="s">
        <v>94</v>
      </c>
      <c r="R2323" s="14" t="n">
        <v>0</v>
      </c>
      <c r="S2323" s="14" t="n">
        <v>0</v>
      </c>
      <c r="T2323" s="14" t="n">
        <v>0</v>
      </c>
      <c r="U2323" s="14" t="s">
        <v>109</v>
      </c>
      <c r="V2323" s="14" t="s">
        <v>109</v>
      </c>
      <c r="W2323" s="14" t="n">
        <v>0</v>
      </c>
      <c r="X2323" s="14" t="s">
        <v>86</v>
      </c>
      <c r="Y2323" s="14" t="n">
        <v>9</v>
      </c>
      <c r="Z2323" s="14"/>
      <c r="AA2323" s="14" t="n">
        <v>0</v>
      </c>
      <c r="AB2323" s="14" t="s">
        <v>87</v>
      </c>
      <c r="AC2323" s="14" t="n">
        <v>140.58</v>
      </c>
      <c r="AD2323" s="14" t="n">
        <v>0</v>
      </c>
      <c r="AE2323" s="14" t="n">
        <v>0</v>
      </c>
      <c r="AF2323" s="14" t="s">
        <v>88</v>
      </c>
      <c r="AG2323" s="15" t="n">
        <v>42612</v>
      </c>
      <c r="AH2323" s="14" t="str">
        <f aca="false">B2323&amp;"|"&amp;C2323&amp;"|"&amp;D2323&amp;"|"&amp;E2323&amp;"|"&amp;F2323&amp;"|"&amp;G2323&amp;"|"&amp;H2323&amp;"|"&amp;I2323&amp;"|"&amp;J2323&amp;"|"&amp;K2323&amp;"|"&amp;L2323&amp;"|"&amp;M2323&amp;"|"&amp;N2323&amp;"|"&amp;O2323&amp;"|"&amp;P2323&amp;"|"&amp;Q2323&amp;"|"&amp;R2323&amp;"|"&amp;S2323&amp;"|"&amp;T2323&amp;"|"&amp;U2323&amp;"|"&amp;V2323&amp;"|"&amp;W2323&amp;"|"&amp;X2323&amp;"|"&amp;Y2323&amp;"|"&amp;Z2323&amp;"|"&amp;AA2323&amp;"|"&amp;AB2323&amp;"|"&amp;AC2323&amp;"|"&amp;AD2323&amp;"|"&amp;AE2323&amp;"|"&amp;AF2323&amp;"|"&amp;AG2323</f>
        <v>City Hotel|0|42|2016|August|35|25|2|3|2|0|0|BB|FRA|Online TA|TA/TO|0|0|0|D|D|0|No Deposit|9||0|Transient|140.58|0|0|Check-Out|42612</v>
      </c>
      <c r="AI2323" s="14" t="str">
        <f aca="false">IF(COUNTIF($AH$4:$AH$2603,AH2323)&gt;1,"Duplicate","Unique")</f>
        <v>Unique</v>
      </c>
      <c r="AJ2323" s="14" t="str">
        <f aca="false">IF(COUNTBLANK(B2323:AG2323)&gt;0,"Missing ("&amp;COUNTBLANK(B2323:AG2323)&amp;")","Complete")</f>
        <v>Missing (1)</v>
      </c>
    </row>
    <row r="2324" customFormat="false" ht="15" hidden="false" customHeight="false" outlineLevel="0" collapsed="false">
      <c r="A2324" s="0" t="n">
        <v>2321</v>
      </c>
      <c r="B2324" s="0" t="s">
        <v>90</v>
      </c>
      <c r="C2324" s="0" t="n">
        <v>1</v>
      </c>
      <c r="D2324" s="0" t="n">
        <v>43</v>
      </c>
      <c r="E2324" s="0" t="n">
        <v>2017</v>
      </c>
      <c r="F2324" s="0" t="s">
        <v>119</v>
      </c>
      <c r="G2324" s="0" t="n">
        <v>34</v>
      </c>
      <c r="H2324" s="0" t="n">
        <v>25</v>
      </c>
      <c r="I2324" s="0" t="n">
        <v>0</v>
      </c>
      <c r="J2324" s="0" t="n">
        <v>2</v>
      </c>
      <c r="K2324" s="0" t="n">
        <v>2</v>
      </c>
      <c r="L2324" s="0" t="n">
        <v>0</v>
      </c>
      <c r="M2324" s="0" t="n">
        <v>0</v>
      </c>
      <c r="N2324" s="0" t="s">
        <v>107</v>
      </c>
      <c r="O2324" s="0" t="s">
        <v>83</v>
      </c>
      <c r="P2324" s="0" t="s">
        <v>93</v>
      </c>
      <c r="Q2324" s="0" t="s">
        <v>94</v>
      </c>
      <c r="R2324" s="0" t="n">
        <v>0</v>
      </c>
      <c r="S2324" s="0" t="n">
        <v>0</v>
      </c>
      <c r="T2324" s="0" t="n">
        <v>0</v>
      </c>
      <c r="U2324" s="0" t="s">
        <v>95</v>
      </c>
      <c r="V2324" s="0" t="s">
        <v>95</v>
      </c>
      <c r="W2324" s="0" t="n">
        <v>0</v>
      </c>
      <c r="X2324" s="0" t="s">
        <v>86</v>
      </c>
      <c r="Y2324" s="0" t="n">
        <v>9</v>
      </c>
      <c r="AA2324" s="0" t="n">
        <v>0</v>
      </c>
      <c r="AB2324" s="0" t="s">
        <v>87</v>
      </c>
      <c r="AC2324" s="0" t="n">
        <v>140</v>
      </c>
      <c r="AD2324" s="0" t="n">
        <v>0</v>
      </c>
      <c r="AE2324" s="0" t="n">
        <v>2</v>
      </c>
      <c r="AF2324" s="0" t="s">
        <v>96</v>
      </c>
      <c r="AG2324" s="13" t="n">
        <v>42957</v>
      </c>
      <c r="AH2324" s="0" t="str">
        <f aca="false">B2324&amp;"|"&amp;C2324&amp;"|"&amp;D2324&amp;"|"&amp;E2324&amp;"|"&amp;F2324&amp;"|"&amp;G2324&amp;"|"&amp;H2324&amp;"|"&amp;I2324&amp;"|"&amp;J2324&amp;"|"&amp;K2324&amp;"|"&amp;L2324&amp;"|"&amp;M2324&amp;"|"&amp;N2324&amp;"|"&amp;O2324&amp;"|"&amp;P2324&amp;"|"&amp;Q2324&amp;"|"&amp;R2324&amp;"|"&amp;S2324&amp;"|"&amp;T2324&amp;"|"&amp;U2324&amp;"|"&amp;V2324&amp;"|"&amp;W2324&amp;"|"&amp;X2324&amp;"|"&amp;Y2324&amp;"|"&amp;Z2324&amp;"|"&amp;AA2324&amp;"|"&amp;AB2324&amp;"|"&amp;AC2324&amp;"|"&amp;AD2324&amp;"|"&amp;AE2324&amp;"|"&amp;AF2324&amp;"|"&amp;AG2324</f>
        <v>City Hotel|1|43|2017|August|34|25|0|2|2|0|0|SC|GBR|Online TA|TA/TO|0|0|0|A|A|0|No Deposit|9||0|Transient|140|0|2|Canceled|42957</v>
      </c>
      <c r="AI2324" s="0" t="str">
        <f aca="false">IF(COUNTIF($AH$4:$AH$2603,AH2324)&gt;1,"Duplicate","Unique")</f>
        <v>Unique</v>
      </c>
      <c r="AJ2324" s="0" t="str">
        <f aca="false">IF(COUNTBLANK(B2324:AG2324)&gt;0,"Missing ("&amp;COUNTBLANK(B2324:AG2324)&amp;")","Complete")</f>
        <v>Missing (1)</v>
      </c>
    </row>
    <row r="2325" customFormat="false" ht="15" hidden="false" customHeight="false" outlineLevel="0" collapsed="false">
      <c r="A2325" s="14" t="n">
        <v>2322</v>
      </c>
      <c r="B2325" s="14" t="s">
        <v>90</v>
      </c>
      <c r="C2325" s="14" t="n">
        <v>0</v>
      </c>
      <c r="D2325" s="14" t="n">
        <v>33</v>
      </c>
      <c r="E2325" s="14" t="n">
        <v>2015</v>
      </c>
      <c r="F2325" s="14" t="s">
        <v>111</v>
      </c>
      <c r="G2325" s="14" t="n">
        <v>44</v>
      </c>
      <c r="H2325" s="14" t="n">
        <v>28</v>
      </c>
      <c r="I2325" s="14" t="n">
        <v>1</v>
      </c>
      <c r="J2325" s="14" t="n">
        <v>4</v>
      </c>
      <c r="K2325" s="14" t="n">
        <v>2</v>
      </c>
      <c r="L2325" s="14" t="n">
        <v>0</v>
      </c>
      <c r="M2325" s="14" t="n">
        <v>0</v>
      </c>
      <c r="N2325" s="14" t="s">
        <v>82</v>
      </c>
      <c r="O2325" s="14" t="s">
        <v>122</v>
      </c>
      <c r="P2325" s="14" t="s">
        <v>99</v>
      </c>
      <c r="Q2325" s="14" t="s">
        <v>94</v>
      </c>
      <c r="R2325" s="14" t="n">
        <v>0</v>
      </c>
      <c r="S2325" s="14" t="n">
        <v>0</v>
      </c>
      <c r="T2325" s="14" t="n">
        <v>0</v>
      </c>
      <c r="U2325" s="14" t="s">
        <v>109</v>
      </c>
      <c r="V2325" s="14" t="s">
        <v>109</v>
      </c>
      <c r="W2325" s="14" t="n">
        <v>0</v>
      </c>
      <c r="X2325" s="14" t="s">
        <v>86</v>
      </c>
      <c r="Y2325" s="14" t="n">
        <v>28</v>
      </c>
      <c r="Z2325" s="14"/>
      <c r="AA2325" s="14" t="n">
        <v>0</v>
      </c>
      <c r="AB2325" s="14" t="s">
        <v>87</v>
      </c>
      <c r="AC2325" s="14" t="n">
        <v>77.4</v>
      </c>
      <c r="AD2325" s="14" t="n">
        <v>0</v>
      </c>
      <c r="AE2325" s="14" t="n">
        <v>0</v>
      </c>
      <c r="AF2325" s="14" t="s">
        <v>88</v>
      </c>
      <c r="AG2325" s="15" t="n">
        <v>42310</v>
      </c>
      <c r="AH2325" s="14" t="str">
        <f aca="false">B2325&amp;"|"&amp;C2325&amp;"|"&amp;D2325&amp;"|"&amp;E2325&amp;"|"&amp;F2325&amp;"|"&amp;G2325&amp;"|"&amp;H2325&amp;"|"&amp;I2325&amp;"|"&amp;J2325&amp;"|"&amp;K2325&amp;"|"&amp;L2325&amp;"|"&amp;M2325&amp;"|"&amp;N2325&amp;"|"&amp;O2325&amp;"|"&amp;P2325&amp;"|"&amp;Q2325&amp;"|"&amp;R2325&amp;"|"&amp;S2325&amp;"|"&amp;T2325&amp;"|"&amp;U2325&amp;"|"&amp;V2325&amp;"|"&amp;W2325&amp;"|"&amp;X2325&amp;"|"&amp;Y2325&amp;"|"&amp;Z2325&amp;"|"&amp;AA2325&amp;"|"&amp;AB2325&amp;"|"&amp;AC2325&amp;"|"&amp;AD2325&amp;"|"&amp;AE2325&amp;"|"&amp;AF2325&amp;"|"&amp;AG2325</f>
        <v>City Hotel|0|33|2015|October|44|28|1|4|2|0|0|BB|FRA|Offline TA/TO|TA/TO|0|0|0|D|D|0|No Deposit|28||0|Transient|77.4|0|0|Check-Out|42310</v>
      </c>
      <c r="AI2325" s="14" t="str">
        <f aca="false">IF(COUNTIF($AH$4:$AH$2603,AH2325)&gt;1,"Duplicate","Unique")</f>
        <v>Unique</v>
      </c>
      <c r="AJ2325" s="14" t="str">
        <f aca="false">IF(COUNTBLANK(B2325:AG2325)&gt;0,"Missing ("&amp;COUNTBLANK(B2325:AG2325)&amp;")","Complete")</f>
        <v>Missing (1)</v>
      </c>
    </row>
    <row r="2326" customFormat="false" ht="15" hidden="false" customHeight="false" outlineLevel="0" collapsed="false">
      <c r="A2326" s="0" t="n">
        <v>2323</v>
      </c>
      <c r="B2326" s="0" t="s">
        <v>90</v>
      </c>
      <c r="C2326" s="0" t="n">
        <v>0</v>
      </c>
      <c r="D2326" s="0" t="n">
        <v>59</v>
      </c>
      <c r="E2326" s="0" t="n">
        <v>2016</v>
      </c>
      <c r="F2326" s="0" t="s">
        <v>111</v>
      </c>
      <c r="G2326" s="0" t="n">
        <v>42</v>
      </c>
      <c r="H2326" s="0" t="n">
        <v>14</v>
      </c>
      <c r="I2326" s="0" t="n">
        <v>2</v>
      </c>
      <c r="J2326" s="0" t="n">
        <v>5</v>
      </c>
      <c r="K2326" s="0" t="n">
        <v>2</v>
      </c>
      <c r="L2326" s="0" t="n">
        <v>0</v>
      </c>
      <c r="M2326" s="0" t="n">
        <v>0</v>
      </c>
      <c r="N2326" s="0" t="s">
        <v>82</v>
      </c>
      <c r="O2326" s="0" t="s">
        <v>122</v>
      </c>
      <c r="P2326" s="0" t="s">
        <v>93</v>
      </c>
      <c r="Q2326" s="0" t="s">
        <v>94</v>
      </c>
      <c r="R2326" s="0" t="n">
        <v>0</v>
      </c>
      <c r="S2326" s="0" t="n">
        <v>0</v>
      </c>
      <c r="T2326" s="0" t="n">
        <v>0</v>
      </c>
      <c r="U2326" s="0" t="s">
        <v>109</v>
      </c>
      <c r="V2326" s="0" t="s">
        <v>109</v>
      </c>
      <c r="W2326" s="0" t="n">
        <v>0</v>
      </c>
      <c r="X2326" s="0" t="s">
        <v>86</v>
      </c>
      <c r="Y2326" s="0" t="n">
        <v>7</v>
      </c>
      <c r="AA2326" s="0" t="n">
        <v>0</v>
      </c>
      <c r="AB2326" s="0" t="s">
        <v>87</v>
      </c>
      <c r="AC2326" s="0" t="n">
        <v>90.55</v>
      </c>
      <c r="AD2326" s="0" t="n">
        <v>0</v>
      </c>
      <c r="AE2326" s="0" t="n">
        <v>2</v>
      </c>
      <c r="AF2326" s="0" t="s">
        <v>88</v>
      </c>
      <c r="AG2326" s="13" t="n">
        <v>42664</v>
      </c>
      <c r="AH2326" s="0" t="str">
        <f aca="false">B2326&amp;"|"&amp;C2326&amp;"|"&amp;D2326&amp;"|"&amp;E2326&amp;"|"&amp;F2326&amp;"|"&amp;G2326&amp;"|"&amp;H2326&amp;"|"&amp;I2326&amp;"|"&amp;J2326&amp;"|"&amp;K2326&amp;"|"&amp;L2326&amp;"|"&amp;M2326&amp;"|"&amp;N2326&amp;"|"&amp;O2326&amp;"|"&amp;P2326&amp;"|"&amp;Q2326&amp;"|"&amp;R2326&amp;"|"&amp;S2326&amp;"|"&amp;T2326&amp;"|"&amp;U2326&amp;"|"&amp;V2326&amp;"|"&amp;W2326&amp;"|"&amp;X2326&amp;"|"&amp;Y2326&amp;"|"&amp;Z2326&amp;"|"&amp;AA2326&amp;"|"&amp;AB2326&amp;"|"&amp;AC2326&amp;"|"&amp;AD2326&amp;"|"&amp;AE2326&amp;"|"&amp;AF2326&amp;"|"&amp;AG2326</f>
        <v>City Hotel|0|59|2016|October|42|14|2|5|2|0|0|BB|FRA|Online TA|TA/TO|0|0|0|D|D|0|No Deposit|7||0|Transient|90.55|0|2|Check-Out|42664</v>
      </c>
      <c r="AI2326" s="0" t="str">
        <f aca="false">IF(COUNTIF($AH$4:$AH$2603,AH2326)&gt;1,"Duplicate","Unique")</f>
        <v>Unique</v>
      </c>
      <c r="AJ2326" s="0" t="str">
        <f aca="false">IF(COUNTBLANK(B2326:AG2326)&gt;0,"Missing ("&amp;COUNTBLANK(B2326:AG2326)&amp;")","Complete")</f>
        <v>Missing (1)</v>
      </c>
    </row>
    <row r="2327" customFormat="false" ht="15" hidden="false" customHeight="false" outlineLevel="0" collapsed="false">
      <c r="A2327" s="14" t="n">
        <v>2324</v>
      </c>
      <c r="B2327" s="14" t="s">
        <v>90</v>
      </c>
      <c r="C2327" s="14" t="n">
        <v>0</v>
      </c>
      <c r="D2327" s="14" t="n">
        <v>70</v>
      </c>
      <c r="E2327" s="14" t="n">
        <v>2016</v>
      </c>
      <c r="F2327" s="14" t="s">
        <v>106</v>
      </c>
      <c r="G2327" s="14" t="n">
        <v>16</v>
      </c>
      <c r="H2327" s="14" t="n">
        <v>14</v>
      </c>
      <c r="I2327" s="14" t="n">
        <v>1</v>
      </c>
      <c r="J2327" s="14" t="n">
        <v>3</v>
      </c>
      <c r="K2327" s="14" t="n">
        <v>2</v>
      </c>
      <c r="L2327" s="14" t="n">
        <v>0</v>
      </c>
      <c r="M2327" s="14" t="n">
        <v>0</v>
      </c>
      <c r="N2327" s="14" t="s">
        <v>107</v>
      </c>
      <c r="O2327" s="14" t="s">
        <v>122</v>
      </c>
      <c r="P2327" s="14" t="s">
        <v>93</v>
      </c>
      <c r="Q2327" s="14" t="s">
        <v>94</v>
      </c>
      <c r="R2327" s="14" t="n">
        <v>0</v>
      </c>
      <c r="S2327" s="14" t="n">
        <v>0</v>
      </c>
      <c r="T2327" s="14" t="n">
        <v>0</v>
      </c>
      <c r="U2327" s="14" t="s">
        <v>95</v>
      </c>
      <c r="V2327" s="14" t="s">
        <v>95</v>
      </c>
      <c r="W2327" s="14" t="n">
        <v>2</v>
      </c>
      <c r="X2327" s="14" t="s">
        <v>86</v>
      </c>
      <c r="Y2327" s="14" t="n">
        <v>9</v>
      </c>
      <c r="Z2327" s="14"/>
      <c r="AA2327" s="14" t="n">
        <v>0</v>
      </c>
      <c r="AB2327" s="14" t="s">
        <v>87</v>
      </c>
      <c r="AC2327" s="14" t="n">
        <v>90.56</v>
      </c>
      <c r="AD2327" s="14" t="n">
        <v>0</v>
      </c>
      <c r="AE2327" s="14" t="n">
        <v>1</v>
      </c>
      <c r="AF2327" s="14" t="s">
        <v>88</v>
      </c>
      <c r="AG2327" s="15" t="n">
        <v>42478</v>
      </c>
      <c r="AH2327" s="14" t="str">
        <f aca="false">B2327&amp;"|"&amp;C2327&amp;"|"&amp;D2327&amp;"|"&amp;E2327&amp;"|"&amp;F2327&amp;"|"&amp;G2327&amp;"|"&amp;H2327&amp;"|"&amp;I2327&amp;"|"&amp;J2327&amp;"|"&amp;K2327&amp;"|"&amp;L2327&amp;"|"&amp;M2327&amp;"|"&amp;N2327&amp;"|"&amp;O2327&amp;"|"&amp;P2327&amp;"|"&amp;Q2327&amp;"|"&amp;R2327&amp;"|"&amp;S2327&amp;"|"&amp;T2327&amp;"|"&amp;U2327&amp;"|"&amp;V2327&amp;"|"&amp;W2327&amp;"|"&amp;X2327&amp;"|"&amp;Y2327&amp;"|"&amp;Z2327&amp;"|"&amp;AA2327&amp;"|"&amp;AB2327&amp;"|"&amp;AC2327&amp;"|"&amp;AD2327&amp;"|"&amp;AE2327&amp;"|"&amp;AF2327&amp;"|"&amp;AG2327</f>
        <v>City Hotel|0|70|2016|April|16|14|1|3|2|0|0|SC|FRA|Online TA|TA/TO|0|0|0|A|A|2|No Deposit|9||0|Transient|90.56|0|1|Check-Out|42478</v>
      </c>
      <c r="AI2327" s="14" t="str">
        <f aca="false">IF(COUNTIF($AH$4:$AH$2603,AH2327)&gt;1,"Duplicate","Unique")</f>
        <v>Unique</v>
      </c>
      <c r="AJ2327" s="14" t="str">
        <f aca="false">IF(COUNTBLANK(B2327:AG2327)&gt;0,"Missing ("&amp;COUNTBLANK(B2327:AG2327)&amp;")","Complete")</f>
        <v>Missing (1)</v>
      </c>
    </row>
    <row r="2328" customFormat="false" ht="15" hidden="false" customHeight="false" outlineLevel="0" collapsed="false">
      <c r="A2328" s="0" t="n">
        <v>2325</v>
      </c>
      <c r="B2328" s="0" t="s">
        <v>90</v>
      </c>
      <c r="C2328" s="0" t="n">
        <v>1</v>
      </c>
      <c r="D2328" s="0" t="n">
        <v>12</v>
      </c>
      <c r="E2328" s="0" t="n">
        <v>2016</v>
      </c>
      <c r="F2328" s="0" t="s">
        <v>106</v>
      </c>
      <c r="G2328" s="0" t="n">
        <v>18</v>
      </c>
      <c r="H2328" s="0" t="n">
        <v>29</v>
      </c>
      <c r="I2328" s="0" t="n">
        <v>1</v>
      </c>
      <c r="J2328" s="0" t="n">
        <v>2</v>
      </c>
      <c r="K2328" s="0" t="n">
        <v>2</v>
      </c>
      <c r="L2328" s="0" t="n">
        <v>0</v>
      </c>
      <c r="M2328" s="0" t="n">
        <v>0</v>
      </c>
      <c r="N2328" s="0" t="s">
        <v>107</v>
      </c>
      <c r="O2328" s="0" t="s">
        <v>130</v>
      </c>
      <c r="P2328" s="0" t="s">
        <v>93</v>
      </c>
      <c r="Q2328" s="0" t="s">
        <v>94</v>
      </c>
      <c r="R2328" s="0" t="n">
        <v>0</v>
      </c>
      <c r="S2328" s="0" t="n">
        <v>0</v>
      </c>
      <c r="T2328" s="0" t="n">
        <v>0</v>
      </c>
      <c r="U2328" s="0" t="s">
        <v>95</v>
      </c>
      <c r="V2328" s="0" t="s">
        <v>95</v>
      </c>
      <c r="W2328" s="0" t="n">
        <v>2</v>
      </c>
      <c r="X2328" s="0" t="s">
        <v>86</v>
      </c>
      <c r="Y2328" s="0" t="n">
        <v>9</v>
      </c>
      <c r="AA2328" s="0" t="n">
        <v>0</v>
      </c>
      <c r="AB2328" s="0" t="s">
        <v>87</v>
      </c>
      <c r="AC2328" s="0" t="n">
        <v>122.33</v>
      </c>
      <c r="AD2328" s="0" t="n">
        <v>0</v>
      </c>
      <c r="AE2328" s="0" t="n">
        <v>0</v>
      </c>
      <c r="AF2328" s="0" t="s">
        <v>96</v>
      </c>
      <c r="AG2328" s="13" t="n">
        <v>42481</v>
      </c>
      <c r="AH2328" s="0" t="str">
        <f aca="false">B2328&amp;"|"&amp;C2328&amp;"|"&amp;D2328&amp;"|"&amp;E2328&amp;"|"&amp;F2328&amp;"|"&amp;G2328&amp;"|"&amp;H2328&amp;"|"&amp;I2328&amp;"|"&amp;J2328&amp;"|"&amp;K2328&amp;"|"&amp;L2328&amp;"|"&amp;M2328&amp;"|"&amp;N2328&amp;"|"&amp;O2328&amp;"|"&amp;P2328&amp;"|"&amp;Q2328&amp;"|"&amp;R2328&amp;"|"&amp;S2328&amp;"|"&amp;T2328&amp;"|"&amp;U2328&amp;"|"&amp;V2328&amp;"|"&amp;W2328&amp;"|"&amp;X2328&amp;"|"&amp;Y2328&amp;"|"&amp;Z2328&amp;"|"&amp;AA2328&amp;"|"&amp;AB2328&amp;"|"&amp;AC2328&amp;"|"&amp;AD2328&amp;"|"&amp;AE2328&amp;"|"&amp;AF2328&amp;"|"&amp;AG2328</f>
        <v>City Hotel|1|12|2016|April|18|29|1|2|2|0|0|SC|NLD|Online TA|TA/TO|0|0|0|A|A|2|No Deposit|9||0|Transient|122.33|0|0|Canceled|42481</v>
      </c>
      <c r="AI2328" s="0" t="str">
        <f aca="false">IF(COUNTIF($AH$4:$AH$2603,AH2328)&gt;1,"Duplicate","Unique")</f>
        <v>Unique</v>
      </c>
      <c r="AJ2328" s="0" t="str">
        <f aca="false">IF(COUNTBLANK(B2328:AG2328)&gt;0,"Missing ("&amp;COUNTBLANK(B2328:AG2328)&amp;")","Complete")</f>
        <v>Missing (1)</v>
      </c>
    </row>
    <row r="2329" customFormat="false" ht="15" hidden="false" customHeight="false" outlineLevel="0" collapsed="false">
      <c r="A2329" s="14" t="n">
        <v>2326</v>
      </c>
      <c r="B2329" s="14" t="s">
        <v>80</v>
      </c>
      <c r="C2329" s="14" t="n">
        <v>0</v>
      </c>
      <c r="D2329" s="14" t="n">
        <v>0</v>
      </c>
      <c r="E2329" s="14" t="n">
        <v>2016</v>
      </c>
      <c r="F2329" s="14" t="s">
        <v>111</v>
      </c>
      <c r="G2329" s="14" t="n">
        <v>42</v>
      </c>
      <c r="H2329" s="14" t="n">
        <v>12</v>
      </c>
      <c r="I2329" s="14" t="n">
        <v>0</v>
      </c>
      <c r="J2329" s="14" t="n">
        <v>1</v>
      </c>
      <c r="K2329" s="14" t="n">
        <v>2</v>
      </c>
      <c r="L2329" s="14" t="n">
        <v>0</v>
      </c>
      <c r="M2329" s="14" t="n">
        <v>0</v>
      </c>
      <c r="N2329" s="14" t="s">
        <v>82</v>
      </c>
      <c r="O2329" s="14" t="s">
        <v>83</v>
      </c>
      <c r="P2329" s="14" t="s">
        <v>84</v>
      </c>
      <c r="Q2329" s="14" t="s">
        <v>84</v>
      </c>
      <c r="R2329" s="14" t="n">
        <v>0</v>
      </c>
      <c r="S2329" s="14" t="n">
        <v>0</v>
      </c>
      <c r="T2329" s="14" t="n">
        <v>0</v>
      </c>
      <c r="U2329" s="14" t="s">
        <v>136</v>
      </c>
      <c r="V2329" s="14" t="s">
        <v>136</v>
      </c>
      <c r="W2329" s="14" t="n">
        <v>0</v>
      </c>
      <c r="X2329" s="14" t="s">
        <v>86</v>
      </c>
      <c r="Y2329" s="14"/>
      <c r="Z2329" s="14"/>
      <c r="AA2329" s="14" t="n">
        <v>0</v>
      </c>
      <c r="AB2329" s="14" t="s">
        <v>87</v>
      </c>
      <c r="AC2329" s="14" t="n">
        <v>130</v>
      </c>
      <c r="AD2329" s="14" t="n">
        <v>0</v>
      </c>
      <c r="AE2329" s="14" t="n">
        <v>0</v>
      </c>
      <c r="AF2329" s="14" t="s">
        <v>88</v>
      </c>
      <c r="AG2329" s="15" t="n">
        <v>42656</v>
      </c>
      <c r="AH2329" s="14" t="str">
        <f aca="false">B2329&amp;"|"&amp;C2329&amp;"|"&amp;D2329&amp;"|"&amp;E2329&amp;"|"&amp;F2329&amp;"|"&amp;G2329&amp;"|"&amp;H2329&amp;"|"&amp;I2329&amp;"|"&amp;J2329&amp;"|"&amp;K2329&amp;"|"&amp;L2329&amp;"|"&amp;M2329&amp;"|"&amp;N2329&amp;"|"&amp;O2329&amp;"|"&amp;P2329&amp;"|"&amp;Q2329&amp;"|"&amp;R2329&amp;"|"&amp;S2329&amp;"|"&amp;T2329&amp;"|"&amp;U2329&amp;"|"&amp;V2329&amp;"|"&amp;W2329&amp;"|"&amp;X2329&amp;"|"&amp;Y2329&amp;"|"&amp;Z2329&amp;"|"&amp;AA2329&amp;"|"&amp;AB2329&amp;"|"&amp;AC2329&amp;"|"&amp;AD2329&amp;"|"&amp;AE2329&amp;"|"&amp;AF2329&amp;"|"&amp;AG2329</f>
        <v>Resort Hotel|0|0|2016|October|42|12|0|1|2|0|0|BB|GBR|Direct|Direct|0|0|0|G|G|0|No Deposit|||0|Transient|130|0|0|Check-Out|42656</v>
      </c>
      <c r="AI2329" s="14" t="str">
        <f aca="false">IF(COUNTIF($AH$4:$AH$2603,AH2329)&gt;1,"Duplicate","Unique")</f>
        <v>Unique</v>
      </c>
      <c r="AJ2329" s="14" t="str">
        <f aca="false">IF(COUNTBLANK(B2329:AG2329)&gt;0,"Missing ("&amp;COUNTBLANK(B2329:AG2329)&amp;")","Complete")</f>
        <v>Missing (2)</v>
      </c>
    </row>
    <row r="2330" customFormat="false" ht="15" hidden="false" customHeight="false" outlineLevel="0" collapsed="false">
      <c r="A2330" s="0" t="n">
        <v>2327</v>
      </c>
      <c r="B2330" s="0" t="s">
        <v>80</v>
      </c>
      <c r="C2330" s="0" t="n">
        <v>0</v>
      </c>
      <c r="D2330" s="0" t="n">
        <v>66</v>
      </c>
      <c r="E2330" s="0" t="n">
        <v>2016</v>
      </c>
      <c r="F2330" s="0" t="s">
        <v>81</v>
      </c>
      <c r="G2330" s="0" t="n">
        <v>53</v>
      </c>
      <c r="H2330" s="0" t="n">
        <v>31</v>
      </c>
      <c r="I2330" s="0" t="n">
        <v>1</v>
      </c>
      <c r="J2330" s="0" t="n">
        <v>1</v>
      </c>
      <c r="K2330" s="0" t="n">
        <v>2</v>
      </c>
      <c r="L2330" s="0" t="n">
        <v>0</v>
      </c>
      <c r="M2330" s="0" t="n">
        <v>0</v>
      </c>
      <c r="N2330" s="0" t="s">
        <v>82</v>
      </c>
      <c r="O2330" s="0" t="s">
        <v>92</v>
      </c>
      <c r="P2330" s="0" t="s">
        <v>84</v>
      </c>
      <c r="Q2330" s="0" t="s">
        <v>84</v>
      </c>
      <c r="R2330" s="0" t="n">
        <v>0</v>
      </c>
      <c r="S2330" s="0" t="n">
        <v>0</v>
      </c>
      <c r="T2330" s="0" t="n">
        <v>0</v>
      </c>
      <c r="U2330" s="0" t="s">
        <v>109</v>
      </c>
      <c r="V2330" s="0" t="s">
        <v>109</v>
      </c>
      <c r="W2330" s="0" t="n">
        <v>0</v>
      </c>
      <c r="X2330" s="0" t="s">
        <v>86</v>
      </c>
      <c r="AA2330" s="0" t="n">
        <v>0</v>
      </c>
      <c r="AB2330" s="0" t="s">
        <v>101</v>
      </c>
      <c r="AC2330" s="0" t="n">
        <v>208.5</v>
      </c>
      <c r="AD2330" s="0" t="n">
        <v>1</v>
      </c>
      <c r="AE2330" s="0" t="n">
        <v>1</v>
      </c>
      <c r="AF2330" s="0" t="s">
        <v>88</v>
      </c>
      <c r="AG2330" s="13" t="n">
        <v>42737</v>
      </c>
      <c r="AH2330" s="0" t="str">
        <f aca="false">B2330&amp;"|"&amp;C2330&amp;"|"&amp;D2330&amp;"|"&amp;E2330&amp;"|"&amp;F2330&amp;"|"&amp;G2330&amp;"|"&amp;H2330&amp;"|"&amp;I2330&amp;"|"&amp;J2330&amp;"|"&amp;K2330&amp;"|"&amp;L2330&amp;"|"&amp;M2330&amp;"|"&amp;N2330&amp;"|"&amp;O2330&amp;"|"&amp;P2330&amp;"|"&amp;Q2330&amp;"|"&amp;R2330&amp;"|"&amp;S2330&amp;"|"&amp;T2330&amp;"|"&amp;U2330&amp;"|"&amp;V2330&amp;"|"&amp;W2330&amp;"|"&amp;X2330&amp;"|"&amp;Y2330&amp;"|"&amp;Z2330&amp;"|"&amp;AA2330&amp;"|"&amp;AB2330&amp;"|"&amp;AC2330&amp;"|"&amp;AD2330&amp;"|"&amp;AE2330&amp;"|"&amp;AF2330&amp;"|"&amp;AG2330</f>
        <v>Resort Hotel|0|66|2016|December|53|31|1|1|2|0|0|BB|PRT|Direct|Direct|0|0|0|D|D|0|No Deposit|||0|Transient-Party|208.5|1|1|Check-Out|42737</v>
      </c>
      <c r="AI2330" s="0" t="str">
        <f aca="false">IF(COUNTIF($AH$4:$AH$2603,AH2330)&gt;1,"Duplicate","Unique")</f>
        <v>Unique</v>
      </c>
      <c r="AJ2330" s="0" t="str">
        <f aca="false">IF(COUNTBLANK(B2330:AG2330)&gt;0,"Missing ("&amp;COUNTBLANK(B2330:AG2330)&amp;")","Complete")</f>
        <v>Missing (2)</v>
      </c>
    </row>
    <row r="2331" customFormat="false" ht="15" hidden="false" customHeight="false" outlineLevel="0" collapsed="false">
      <c r="A2331" s="14" t="n">
        <v>2328</v>
      </c>
      <c r="B2331" s="14" t="s">
        <v>90</v>
      </c>
      <c r="C2331" s="14" t="n">
        <v>1</v>
      </c>
      <c r="D2331" s="14" t="n">
        <v>622</v>
      </c>
      <c r="E2331" s="14" t="n">
        <v>2017</v>
      </c>
      <c r="F2331" s="14" t="s">
        <v>103</v>
      </c>
      <c r="G2331" s="14" t="n">
        <v>12</v>
      </c>
      <c r="H2331" s="14" t="n">
        <v>23</v>
      </c>
      <c r="I2331" s="14" t="n">
        <v>0</v>
      </c>
      <c r="J2331" s="14" t="n">
        <v>2</v>
      </c>
      <c r="K2331" s="14" t="n">
        <v>2</v>
      </c>
      <c r="L2331" s="14" t="n">
        <v>0</v>
      </c>
      <c r="M2331" s="14" t="n">
        <v>0</v>
      </c>
      <c r="N2331" s="14" t="s">
        <v>82</v>
      </c>
      <c r="O2331" s="14" t="s">
        <v>92</v>
      </c>
      <c r="P2331" s="14" t="s">
        <v>116</v>
      </c>
      <c r="Q2331" s="14" t="s">
        <v>94</v>
      </c>
      <c r="R2331" s="14" t="n">
        <v>0</v>
      </c>
      <c r="S2331" s="14" t="n">
        <v>0</v>
      </c>
      <c r="T2331" s="14" t="n">
        <v>0</v>
      </c>
      <c r="U2331" s="14" t="s">
        <v>95</v>
      </c>
      <c r="V2331" s="14" t="s">
        <v>95</v>
      </c>
      <c r="W2331" s="14" t="n">
        <v>0</v>
      </c>
      <c r="X2331" s="14" t="s">
        <v>120</v>
      </c>
      <c r="Y2331" s="14" t="n">
        <v>1</v>
      </c>
      <c r="Z2331" s="14"/>
      <c r="AA2331" s="14" t="n">
        <v>0</v>
      </c>
      <c r="AB2331" s="14" t="s">
        <v>87</v>
      </c>
      <c r="AC2331" s="14" t="n">
        <v>62</v>
      </c>
      <c r="AD2331" s="14" t="n">
        <v>0</v>
      </c>
      <c r="AE2331" s="14" t="n">
        <v>0</v>
      </c>
      <c r="AF2331" s="14" t="s">
        <v>96</v>
      </c>
      <c r="AG2331" s="15" t="n">
        <v>42298</v>
      </c>
      <c r="AH2331" s="14" t="str">
        <f aca="false">B2331&amp;"|"&amp;C2331&amp;"|"&amp;D2331&amp;"|"&amp;E2331&amp;"|"&amp;F2331&amp;"|"&amp;G2331&amp;"|"&amp;H2331&amp;"|"&amp;I2331&amp;"|"&amp;J2331&amp;"|"&amp;K2331&amp;"|"&amp;L2331&amp;"|"&amp;M2331&amp;"|"&amp;N2331&amp;"|"&amp;O2331&amp;"|"&amp;P2331&amp;"|"&amp;Q2331&amp;"|"&amp;R2331&amp;"|"&amp;S2331&amp;"|"&amp;T2331&amp;"|"&amp;U2331&amp;"|"&amp;V2331&amp;"|"&amp;W2331&amp;"|"&amp;X2331&amp;"|"&amp;Y2331&amp;"|"&amp;Z2331&amp;"|"&amp;AA2331&amp;"|"&amp;AB2331&amp;"|"&amp;AC2331&amp;"|"&amp;AD2331&amp;"|"&amp;AE2331&amp;"|"&amp;AF2331&amp;"|"&amp;AG2331</f>
        <v>City Hotel|1|622|2017|March|12|23|0|2|2|0|0|BB|PRT|Groups|TA/TO|0|0|0|A|A|0|Non Refund|1||0|Transient|62|0|0|Canceled|42298</v>
      </c>
      <c r="AI2331" s="14" t="str">
        <f aca="false">IF(COUNTIF($AH$4:$AH$2603,AH2331)&gt;1,"Duplicate","Unique")</f>
        <v>Unique</v>
      </c>
      <c r="AJ2331" s="14" t="str">
        <f aca="false">IF(COUNTBLANK(B2331:AG2331)&gt;0,"Missing ("&amp;COUNTBLANK(B2331:AG2331)&amp;")","Complete")</f>
        <v>Missing (1)</v>
      </c>
    </row>
    <row r="2332" customFormat="false" ht="15" hidden="false" customHeight="false" outlineLevel="0" collapsed="false">
      <c r="A2332" s="0" t="n">
        <v>2329</v>
      </c>
      <c r="B2332" s="0" t="s">
        <v>90</v>
      </c>
      <c r="C2332" s="0" t="n">
        <v>0</v>
      </c>
      <c r="D2332" s="0" t="n">
        <v>0</v>
      </c>
      <c r="E2332" s="0" t="n">
        <v>2017</v>
      </c>
      <c r="F2332" s="0" t="s">
        <v>126</v>
      </c>
      <c r="G2332" s="0" t="n">
        <v>3</v>
      </c>
      <c r="H2332" s="0" t="n">
        <v>18</v>
      </c>
      <c r="I2332" s="0" t="n">
        <v>0</v>
      </c>
      <c r="J2332" s="0" t="n">
        <v>3</v>
      </c>
      <c r="K2332" s="0" t="n">
        <v>2</v>
      </c>
      <c r="L2332" s="0" t="n">
        <v>0</v>
      </c>
      <c r="M2332" s="0" t="n">
        <v>0</v>
      </c>
      <c r="N2332" s="0" t="s">
        <v>107</v>
      </c>
      <c r="O2332" s="0" t="s">
        <v>92</v>
      </c>
      <c r="P2332" s="0" t="s">
        <v>84</v>
      </c>
      <c r="Q2332" s="0" t="s">
        <v>84</v>
      </c>
      <c r="R2332" s="0" t="n">
        <v>0</v>
      </c>
      <c r="S2332" s="0" t="n">
        <v>0</v>
      </c>
      <c r="T2332" s="0" t="n">
        <v>0</v>
      </c>
      <c r="U2332" s="0" t="s">
        <v>95</v>
      </c>
      <c r="V2332" s="0" t="s">
        <v>95</v>
      </c>
      <c r="W2332" s="0" t="n">
        <v>0</v>
      </c>
      <c r="X2332" s="0" t="s">
        <v>86</v>
      </c>
      <c r="AA2332" s="0" t="n">
        <v>0</v>
      </c>
      <c r="AB2332" s="0" t="s">
        <v>87</v>
      </c>
      <c r="AC2332" s="0" t="n">
        <v>88</v>
      </c>
      <c r="AD2332" s="0" t="n">
        <v>0</v>
      </c>
      <c r="AE2332" s="0" t="n">
        <v>2</v>
      </c>
      <c r="AF2332" s="0" t="s">
        <v>88</v>
      </c>
      <c r="AG2332" s="13" t="n">
        <v>42756</v>
      </c>
      <c r="AH2332" s="0" t="str">
        <f aca="false">B2332&amp;"|"&amp;C2332&amp;"|"&amp;D2332&amp;"|"&amp;E2332&amp;"|"&amp;F2332&amp;"|"&amp;G2332&amp;"|"&amp;H2332&amp;"|"&amp;I2332&amp;"|"&amp;J2332&amp;"|"&amp;K2332&amp;"|"&amp;L2332&amp;"|"&amp;M2332&amp;"|"&amp;N2332&amp;"|"&amp;O2332&amp;"|"&amp;P2332&amp;"|"&amp;Q2332&amp;"|"&amp;R2332&amp;"|"&amp;S2332&amp;"|"&amp;T2332&amp;"|"&amp;U2332&amp;"|"&amp;V2332&amp;"|"&amp;W2332&amp;"|"&amp;X2332&amp;"|"&amp;Y2332&amp;"|"&amp;Z2332&amp;"|"&amp;AA2332&amp;"|"&amp;AB2332&amp;"|"&amp;AC2332&amp;"|"&amp;AD2332&amp;"|"&amp;AE2332&amp;"|"&amp;AF2332&amp;"|"&amp;AG2332</f>
        <v>City Hotel|0|0|2017|January|3|18|0|3|2|0|0|SC|PRT|Direct|Direct|0|0|0|A|A|0|No Deposit|||0|Transient|88|0|2|Check-Out|42756</v>
      </c>
      <c r="AI2332" s="0" t="str">
        <f aca="false">IF(COUNTIF($AH$4:$AH$2603,AH2332)&gt;1,"Duplicate","Unique")</f>
        <v>Unique</v>
      </c>
      <c r="AJ2332" s="0" t="str">
        <f aca="false">IF(COUNTBLANK(B2332:AG2332)&gt;0,"Missing ("&amp;COUNTBLANK(B2332:AG2332)&amp;")","Complete")</f>
        <v>Missing (2)</v>
      </c>
    </row>
    <row r="2333" customFormat="false" ht="15" hidden="false" customHeight="false" outlineLevel="0" collapsed="false">
      <c r="A2333" s="14" t="n">
        <v>2330</v>
      </c>
      <c r="B2333" s="14" t="s">
        <v>90</v>
      </c>
      <c r="C2333" s="14" t="n">
        <v>1</v>
      </c>
      <c r="D2333" s="14" t="n">
        <v>295</v>
      </c>
      <c r="E2333" s="14" t="n">
        <v>2015</v>
      </c>
      <c r="F2333" s="14" t="s">
        <v>119</v>
      </c>
      <c r="G2333" s="14" t="n">
        <v>32</v>
      </c>
      <c r="H2333" s="14" t="n">
        <v>8</v>
      </c>
      <c r="I2333" s="14" t="n">
        <v>2</v>
      </c>
      <c r="J2333" s="14" t="n">
        <v>2</v>
      </c>
      <c r="K2333" s="14" t="n">
        <v>2</v>
      </c>
      <c r="L2333" s="14" t="n">
        <v>0</v>
      </c>
      <c r="M2333" s="14" t="n">
        <v>0</v>
      </c>
      <c r="N2333" s="14" t="s">
        <v>82</v>
      </c>
      <c r="O2333" s="14" t="s">
        <v>92</v>
      </c>
      <c r="P2333" s="14" t="s">
        <v>116</v>
      </c>
      <c r="Q2333" s="14" t="s">
        <v>94</v>
      </c>
      <c r="R2333" s="14" t="n">
        <v>0</v>
      </c>
      <c r="S2333" s="14" t="n">
        <v>1</v>
      </c>
      <c r="T2333" s="14" t="n">
        <v>0</v>
      </c>
      <c r="U2333" s="14" t="s">
        <v>95</v>
      </c>
      <c r="V2333" s="14" t="s">
        <v>95</v>
      </c>
      <c r="W2333" s="14" t="n">
        <v>0</v>
      </c>
      <c r="X2333" s="14" t="s">
        <v>86</v>
      </c>
      <c r="Y2333" s="14" t="n">
        <v>1</v>
      </c>
      <c r="Z2333" s="14"/>
      <c r="AA2333" s="14" t="n">
        <v>0</v>
      </c>
      <c r="AB2333" s="14" t="s">
        <v>101</v>
      </c>
      <c r="AC2333" s="14" t="n">
        <v>62</v>
      </c>
      <c r="AD2333" s="14" t="n">
        <v>0</v>
      </c>
      <c r="AE2333" s="14" t="n">
        <v>0</v>
      </c>
      <c r="AF2333" s="14" t="s">
        <v>96</v>
      </c>
      <c r="AG2333" s="15" t="n">
        <v>42191</v>
      </c>
      <c r="AH2333" s="14" t="str">
        <f aca="false">B2333&amp;"|"&amp;C2333&amp;"|"&amp;D2333&amp;"|"&amp;E2333&amp;"|"&amp;F2333&amp;"|"&amp;G2333&amp;"|"&amp;H2333&amp;"|"&amp;I2333&amp;"|"&amp;J2333&amp;"|"&amp;K2333&amp;"|"&amp;L2333&amp;"|"&amp;M2333&amp;"|"&amp;N2333&amp;"|"&amp;O2333&amp;"|"&amp;P2333&amp;"|"&amp;Q2333&amp;"|"&amp;R2333&amp;"|"&amp;S2333&amp;"|"&amp;T2333&amp;"|"&amp;U2333&amp;"|"&amp;V2333&amp;"|"&amp;W2333&amp;"|"&amp;X2333&amp;"|"&amp;Y2333&amp;"|"&amp;Z2333&amp;"|"&amp;AA2333&amp;"|"&amp;AB2333&amp;"|"&amp;AC2333&amp;"|"&amp;AD2333&amp;"|"&amp;AE2333&amp;"|"&amp;AF2333&amp;"|"&amp;AG2333</f>
        <v>City Hotel|1|295|2015|August|32|8|2|2|2|0|0|BB|PRT|Groups|TA/TO|0|1|0|A|A|0|No Deposit|1||0|Transient-Party|62|0|0|Canceled|42191</v>
      </c>
      <c r="AI2333" s="14" t="str">
        <f aca="false">IF(COUNTIF($AH$4:$AH$2603,AH2333)&gt;1,"Duplicate","Unique")</f>
        <v>Duplicate</v>
      </c>
      <c r="AJ2333" s="14" t="str">
        <f aca="false">IF(COUNTBLANK(B2333:AG2333)&gt;0,"Missing ("&amp;COUNTBLANK(B2333:AG2333)&amp;")","Complete")</f>
        <v>Missing (1)</v>
      </c>
    </row>
    <row r="2334" customFormat="false" ht="15" hidden="false" customHeight="false" outlineLevel="0" collapsed="false">
      <c r="A2334" s="0" t="n">
        <v>2331</v>
      </c>
      <c r="B2334" s="0" t="s">
        <v>80</v>
      </c>
      <c r="C2334" s="0" t="n">
        <v>1</v>
      </c>
      <c r="D2334" s="0" t="n">
        <v>35</v>
      </c>
      <c r="E2334" s="0" t="n">
        <v>2017</v>
      </c>
      <c r="F2334" s="0" t="s">
        <v>119</v>
      </c>
      <c r="G2334" s="0" t="n">
        <v>35</v>
      </c>
      <c r="H2334" s="0" t="n">
        <v>29</v>
      </c>
      <c r="I2334" s="0" t="n">
        <v>0</v>
      </c>
      <c r="J2334" s="0" t="n">
        <v>3</v>
      </c>
      <c r="K2334" s="0" t="n">
        <v>2</v>
      </c>
      <c r="L2334" s="0" t="n">
        <v>0</v>
      </c>
      <c r="M2334" s="0" t="n">
        <v>0</v>
      </c>
      <c r="N2334" s="0" t="s">
        <v>82</v>
      </c>
      <c r="O2334" s="0" t="s">
        <v>92</v>
      </c>
      <c r="P2334" s="0" t="s">
        <v>84</v>
      </c>
      <c r="Q2334" s="0" t="s">
        <v>84</v>
      </c>
      <c r="R2334" s="0" t="n">
        <v>0</v>
      </c>
      <c r="S2334" s="0" t="n">
        <v>0</v>
      </c>
      <c r="T2334" s="0" t="n">
        <v>0</v>
      </c>
      <c r="U2334" s="0" t="s">
        <v>95</v>
      </c>
      <c r="V2334" s="0" t="s">
        <v>156</v>
      </c>
      <c r="W2334" s="0" t="n">
        <v>1</v>
      </c>
      <c r="X2334" s="0" t="s">
        <v>86</v>
      </c>
      <c r="Y2334" s="0" t="n">
        <v>250</v>
      </c>
      <c r="AA2334" s="0" t="n">
        <v>0</v>
      </c>
      <c r="AB2334" s="0" t="s">
        <v>87</v>
      </c>
      <c r="AC2334" s="0" t="n">
        <v>185</v>
      </c>
      <c r="AD2334" s="0" t="n">
        <v>0</v>
      </c>
      <c r="AE2334" s="0" t="n">
        <v>1</v>
      </c>
      <c r="AF2334" s="0" t="s">
        <v>141</v>
      </c>
      <c r="AG2334" s="13" t="n">
        <v>42976</v>
      </c>
      <c r="AH2334" s="0" t="str">
        <f aca="false">B2334&amp;"|"&amp;C2334&amp;"|"&amp;D2334&amp;"|"&amp;E2334&amp;"|"&amp;F2334&amp;"|"&amp;G2334&amp;"|"&amp;H2334&amp;"|"&amp;I2334&amp;"|"&amp;J2334&amp;"|"&amp;K2334&amp;"|"&amp;L2334&amp;"|"&amp;M2334&amp;"|"&amp;N2334&amp;"|"&amp;O2334&amp;"|"&amp;P2334&amp;"|"&amp;Q2334&amp;"|"&amp;R2334&amp;"|"&amp;S2334&amp;"|"&amp;T2334&amp;"|"&amp;U2334&amp;"|"&amp;V2334&amp;"|"&amp;W2334&amp;"|"&amp;X2334&amp;"|"&amp;Y2334&amp;"|"&amp;Z2334&amp;"|"&amp;AA2334&amp;"|"&amp;AB2334&amp;"|"&amp;AC2334&amp;"|"&amp;AD2334&amp;"|"&amp;AE2334&amp;"|"&amp;AF2334&amp;"|"&amp;AG2334</f>
        <v>Resort Hotel|1|35|2017|August|35|29|0|3|2|0|0|BB|PRT|Direct|Direct|0|0|0|A|C|1|No Deposit|250||0|Transient|185|0|1|No-Show|42976</v>
      </c>
      <c r="AI2334" s="0" t="str">
        <f aca="false">IF(COUNTIF($AH$4:$AH$2603,AH2334)&gt;1,"Duplicate","Unique")</f>
        <v>Unique</v>
      </c>
      <c r="AJ2334" s="0" t="str">
        <f aca="false">IF(COUNTBLANK(B2334:AG2334)&gt;0,"Missing ("&amp;COUNTBLANK(B2334:AG2334)&amp;")","Complete")</f>
        <v>Missing (1)</v>
      </c>
    </row>
    <row r="2335" customFormat="false" ht="15" hidden="false" customHeight="false" outlineLevel="0" collapsed="false">
      <c r="A2335" s="14" t="n">
        <v>2332</v>
      </c>
      <c r="B2335" s="14" t="s">
        <v>80</v>
      </c>
      <c r="C2335" s="14" t="n">
        <v>0</v>
      </c>
      <c r="D2335" s="14" t="n">
        <v>176</v>
      </c>
      <c r="E2335" s="14" t="n">
        <v>2016</v>
      </c>
      <c r="F2335" s="14" t="s">
        <v>91</v>
      </c>
      <c r="G2335" s="14" t="n">
        <v>29</v>
      </c>
      <c r="H2335" s="14" t="n">
        <v>12</v>
      </c>
      <c r="I2335" s="14" t="n">
        <v>4</v>
      </c>
      <c r="J2335" s="14" t="n">
        <v>10</v>
      </c>
      <c r="K2335" s="14" t="n">
        <v>2</v>
      </c>
      <c r="L2335" s="14" t="n">
        <v>0</v>
      </c>
      <c r="M2335" s="14" t="n">
        <v>0</v>
      </c>
      <c r="N2335" s="14" t="s">
        <v>82</v>
      </c>
      <c r="O2335" s="14" t="s">
        <v>155</v>
      </c>
      <c r="P2335" s="14" t="s">
        <v>99</v>
      </c>
      <c r="Q2335" s="14" t="s">
        <v>94</v>
      </c>
      <c r="R2335" s="14" t="n">
        <v>0</v>
      </c>
      <c r="S2335" s="14" t="n">
        <v>0</v>
      </c>
      <c r="T2335" s="14" t="n">
        <v>0</v>
      </c>
      <c r="U2335" s="14" t="s">
        <v>109</v>
      </c>
      <c r="V2335" s="14" t="s">
        <v>109</v>
      </c>
      <c r="W2335" s="14" t="n">
        <v>0</v>
      </c>
      <c r="X2335" s="14" t="s">
        <v>86</v>
      </c>
      <c r="Y2335" s="14" t="n">
        <v>36</v>
      </c>
      <c r="Z2335" s="14"/>
      <c r="AA2335" s="14" t="n">
        <v>0</v>
      </c>
      <c r="AB2335" s="14" t="s">
        <v>87</v>
      </c>
      <c r="AC2335" s="14" t="n">
        <v>104.81</v>
      </c>
      <c r="AD2335" s="14" t="n">
        <v>1</v>
      </c>
      <c r="AE2335" s="14" t="n">
        <v>0</v>
      </c>
      <c r="AF2335" s="14" t="s">
        <v>88</v>
      </c>
      <c r="AG2335" s="15" t="n">
        <v>42577</v>
      </c>
      <c r="AH2335" s="14" t="str">
        <f aca="false">B2335&amp;"|"&amp;C2335&amp;"|"&amp;D2335&amp;"|"&amp;E2335&amp;"|"&amp;F2335&amp;"|"&amp;G2335&amp;"|"&amp;H2335&amp;"|"&amp;I2335&amp;"|"&amp;J2335&amp;"|"&amp;K2335&amp;"|"&amp;L2335&amp;"|"&amp;M2335&amp;"|"&amp;N2335&amp;"|"&amp;O2335&amp;"|"&amp;P2335&amp;"|"&amp;Q2335&amp;"|"&amp;R2335&amp;"|"&amp;S2335&amp;"|"&amp;T2335&amp;"|"&amp;U2335&amp;"|"&amp;V2335&amp;"|"&amp;W2335&amp;"|"&amp;X2335&amp;"|"&amp;Y2335&amp;"|"&amp;Z2335&amp;"|"&amp;AA2335&amp;"|"&amp;AB2335&amp;"|"&amp;AC2335&amp;"|"&amp;AD2335&amp;"|"&amp;AE2335&amp;"|"&amp;AF2335&amp;"|"&amp;AG2335</f>
        <v>Resort Hotel|0|176|2016|July|29|12|4|10|2|0|0|BB|CHE|Offline TA/TO|TA/TO|0|0|0|D|D|0|No Deposit|36||0|Transient|104.81|1|0|Check-Out|42577</v>
      </c>
      <c r="AI2335" s="14" t="str">
        <f aca="false">IF(COUNTIF($AH$4:$AH$2603,AH2335)&gt;1,"Duplicate","Unique")</f>
        <v>Unique</v>
      </c>
      <c r="AJ2335" s="14" t="str">
        <f aca="false">IF(COUNTBLANK(B2335:AG2335)&gt;0,"Missing ("&amp;COUNTBLANK(B2335:AG2335)&amp;")","Complete")</f>
        <v>Missing (1)</v>
      </c>
    </row>
    <row r="2336" customFormat="false" ht="15" hidden="false" customHeight="false" outlineLevel="0" collapsed="false">
      <c r="A2336" s="0" t="n">
        <v>2333</v>
      </c>
      <c r="B2336" s="0" t="s">
        <v>80</v>
      </c>
      <c r="C2336" s="0" t="n">
        <v>0</v>
      </c>
      <c r="D2336" s="0" t="n">
        <v>280</v>
      </c>
      <c r="E2336" s="0" t="n">
        <v>2017</v>
      </c>
      <c r="F2336" s="0" t="s">
        <v>121</v>
      </c>
      <c r="G2336" s="0" t="n">
        <v>21</v>
      </c>
      <c r="H2336" s="0" t="n">
        <v>25</v>
      </c>
      <c r="I2336" s="0" t="n">
        <v>2</v>
      </c>
      <c r="J2336" s="0" t="n">
        <v>5</v>
      </c>
      <c r="K2336" s="0" t="n">
        <v>2</v>
      </c>
      <c r="L2336" s="0" t="n">
        <v>0</v>
      </c>
      <c r="M2336" s="0" t="n">
        <v>0</v>
      </c>
      <c r="N2336" s="0" t="s">
        <v>82</v>
      </c>
      <c r="O2336" s="0" t="s">
        <v>147</v>
      </c>
      <c r="P2336" s="0" t="s">
        <v>93</v>
      </c>
      <c r="Q2336" s="0" t="s">
        <v>94</v>
      </c>
      <c r="R2336" s="0" t="n">
        <v>0</v>
      </c>
      <c r="S2336" s="0" t="n">
        <v>0</v>
      </c>
      <c r="T2336" s="0" t="n">
        <v>0</v>
      </c>
      <c r="U2336" s="0" t="s">
        <v>95</v>
      </c>
      <c r="V2336" s="0" t="s">
        <v>95</v>
      </c>
      <c r="W2336" s="0" t="n">
        <v>0</v>
      </c>
      <c r="X2336" s="0" t="s">
        <v>86</v>
      </c>
      <c r="Y2336" s="0" t="n">
        <v>240</v>
      </c>
      <c r="AA2336" s="0" t="n">
        <v>0</v>
      </c>
      <c r="AB2336" s="0" t="s">
        <v>87</v>
      </c>
      <c r="AC2336" s="0" t="n">
        <v>80.1</v>
      </c>
      <c r="AD2336" s="0" t="n">
        <v>0</v>
      </c>
      <c r="AE2336" s="0" t="n">
        <v>1</v>
      </c>
      <c r="AF2336" s="0" t="s">
        <v>88</v>
      </c>
      <c r="AG2336" s="13" t="n">
        <v>42887</v>
      </c>
      <c r="AH2336" s="0" t="str">
        <f aca="false">B2336&amp;"|"&amp;C2336&amp;"|"&amp;D2336&amp;"|"&amp;E2336&amp;"|"&amp;F2336&amp;"|"&amp;G2336&amp;"|"&amp;H2336&amp;"|"&amp;I2336&amp;"|"&amp;J2336&amp;"|"&amp;K2336&amp;"|"&amp;L2336&amp;"|"&amp;M2336&amp;"|"&amp;N2336&amp;"|"&amp;O2336&amp;"|"&amp;P2336&amp;"|"&amp;Q2336&amp;"|"&amp;R2336&amp;"|"&amp;S2336&amp;"|"&amp;T2336&amp;"|"&amp;U2336&amp;"|"&amp;V2336&amp;"|"&amp;W2336&amp;"|"&amp;X2336&amp;"|"&amp;Y2336&amp;"|"&amp;Z2336&amp;"|"&amp;AA2336&amp;"|"&amp;AB2336&amp;"|"&amp;AC2336&amp;"|"&amp;AD2336&amp;"|"&amp;AE2336&amp;"|"&amp;AF2336&amp;"|"&amp;AG2336</f>
        <v>Resort Hotel|0|280|2017|May|21|25|2|5|2|0|0|BB|IRL|Online TA|TA/TO|0|0|0|A|A|0|No Deposit|240||0|Transient|80.1|0|1|Check-Out|42887</v>
      </c>
      <c r="AI2336" s="0" t="str">
        <f aca="false">IF(COUNTIF($AH$4:$AH$2603,AH2336)&gt;1,"Duplicate","Unique")</f>
        <v>Unique</v>
      </c>
      <c r="AJ2336" s="0" t="str">
        <f aca="false">IF(COUNTBLANK(B2336:AG2336)&gt;0,"Missing ("&amp;COUNTBLANK(B2336:AG2336)&amp;")","Complete")</f>
        <v>Missing (1)</v>
      </c>
    </row>
    <row r="2337" customFormat="false" ht="15" hidden="false" customHeight="false" outlineLevel="0" collapsed="false">
      <c r="A2337" s="14" t="n">
        <v>2334</v>
      </c>
      <c r="B2337" s="14" t="s">
        <v>80</v>
      </c>
      <c r="C2337" s="14" t="n">
        <v>0</v>
      </c>
      <c r="D2337" s="14" t="n">
        <v>112</v>
      </c>
      <c r="E2337" s="14" t="n">
        <v>2015</v>
      </c>
      <c r="F2337" s="14" t="s">
        <v>81</v>
      </c>
      <c r="G2337" s="14" t="n">
        <v>53</v>
      </c>
      <c r="H2337" s="14" t="n">
        <v>30</v>
      </c>
      <c r="I2337" s="14" t="n">
        <v>0</v>
      </c>
      <c r="J2337" s="14" t="n">
        <v>3</v>
      </c>
      <c r="K2337" s="14" t="n">
        <v>2</v>
      </c>
      <c r="L2337" s="14" t="n">
        <v>0</v>
      </c>
      <c r="M2337" s="14" t="n">
        <v>0</v>
      </c>
      <c r="N2337" s="14" t="s">
        <v>129</v>
      </c>
      <c r="O2337" s="14" t="s">
        <v>92</v>
      </c>
      <c r="P2337" s="14" t="s">
        <v>116</v>
      </c>
      <c r="Q2337" s="14" t="s">
        <v>84</v>
      </c>
      <c r="R2337" s="14" t="n">
        <v>0</v>
      </c>
      <c r="S2337" s="14" t="n">
        <v>0</v>
      </c>
      <c r="T2337" s="14" t="n">
        <v>0</v>
      </c>
      <c r="U2337" s="14" t="s">
        <v>109</v>
      </c>
      <c r="V2337" s="14" t="s">
        <v>109</v>
      </c>
      <c r="W2337" s="14" t="n">
        <v>0</v>
      </c>
      <c r="X2337" s="14" t="s">
        <v>86</v>
      </c>
      <c r="Y2337" s="14"/>
      <c r="Z2337" s="14"/>
      <c r="AA2337" s="14" t="n">
        <v>0</v>
      </c>
      <c r="AB2337" s="14" t="s">
        <v>101</v>
      </c>
      <c r="AC2337" s="14" t="n">
        <v>237.33</v>
      </c>
      <c r="AD2337" s="14" t="n">
        <v>0</v>
      </c>
      <c r="AE2337" s="14" t="n">
        <v>0</v>
      </c>
      <c r="AF2337" s="14" t="s">
        <v>88</v>
      </c>
      <c r="AG2337" s="15" t="n">
        <v>42371</v>
      </c>
      <c r="AH2337" s="14" t="str">
        <f aca="false">B2337&amp;"|"&amp;C2337&amp;"|"&amp;D2337&amp;"|"&amp;E2337&amp;"|"&amp;F2337&amp;"|"&amp;G2337&amp;"|"&amp;H2337&amp;"|"&amp;I2337&amp;"|"&amp;J2337&amp;"|"&amp;K2337&amp;"|"&amp;L2337&amp;"|"&amp;M2337&amp;"|"&amp;N2337&amp;"|"&amp;O2337&amp;"|"&amp;P2337&amp;"|"&amp;Q2337&amp;"|"&amp;R2337&amp;"|"&amp;S2337&amp;"|"&amp;T2337&amp;"|"&amp;U2337&amp;"|"&amp;V2337&amp;"|"&amp;W2337&amp;"|"&amp;X2337&amp;"|"&amp;Y2337&amp;"|"&amp;Z2337&amp;"|"&amp;AA2337&amp;"|"&amp;AB2337&amp;"|"&amp;AC2337&amp;"|"&amp;AD2337&amp;"|"&amp;AE2337&amp;"|"&amp;AF2337&amp;"|"&amp;AG2337</f>
        <v>Resort Hotel|0|112|2015|December|53|30|0|3|2|0|0|Undefined|PRT|Groups|Direct|0|0|0|D|D|0|No Deposit|||0|Transient-Party|237.33|0|0|Check-Out|42371</v>
      </c>
      <c r="AI2337" s="14" t="str">
        <f aca="false">IF(COUNTIF($AH$4:$AH$2603,AH2337)&gt;1,"Duplicate","Unique")</f>
        <v>Unique</v>
      </c>
      <c r="AJ2337" s="14" t="str">
        <f aca="false">IF(COUNTBLANK(B2337:AG2337)&gt;0,"Missing ("&amp;COUNTBLANK(B2337:AG2337)&amp;")","Complete")</f>
        <v>Missing (2)</v>
      </c>
    </row>
    <row r="2338" customFormat="false" ht="15" hidden="false" customHeight="false" outlineLevel="0" collapsed="false">
      <c r="A2338" s="0" t="n">
        <v>2335</v>
      </c>
      <c r="B2338" s="0" t="s">
        <v>90</v>
      </c>
      <c r="C2338" s="0" t="n">
        <v>1</v>
      </c>
      <c r="D2338" s="0" t="n">
        <v>164</v>
      </c>
      <c r="E2338" s="0" t="n">
        <v>2015</v>
      </c>
      <c r="F2338" s="0" t="s">
        <v>119</v>
      </c>
      <c r="G2338" s="0" t="n">
        <v>33</v>
      </c>
      <c r="H2338" s="0" t="n">
        <v>14</v>
      </c>
      <c r="I2338" s="0" t="n">
        <v>0</v>
      </c>
      <c r="J2338" s="0" t="n">
        <v>1</v>
      </c>
      <c r="K2338" s="0" t="n">
        <v>2</v>
      </c>
      <c r="L2338" s="0" t="n">
        <v>0</v>
      </c>
      <c r="M2338" s="0" t="n">
        <v>0</v>
      </c>
      <c r="N2338" s="0" t="s">
        <v>82</v>
      </c>
      <c r="O2338" s="0" t="s">
        <v>92</v>
      </c>
      <c r="P2338" s="0" t="s">
        <v>116</v>
      </c>
      <c r="Q2338" s="0" t="s">
        <v>94</v>
      </c>
      <c r="R2338" s="0" t="n">
        <v>0</v>
      </c>
      <c r="S2338" s="0" t="n">
        <v>1</v>
      </c>
      <c r="T2338" s="0" t="n">
        <v>0</v>
      </c>
      <c r="U2338" s="0" t="s">
        <v>95</v>
      </c>
      <c r="V2338" s="0" t="s">
        <v>95</v>
      </c>
      <c r="W2338" s="0" t="n">
        <v>0</v>
      </c>
      <c r="X2338" s="0" t="s">
        <v>120</v>
      </c>
      <c r="Y2338" s="0" t="n">
        <v>1</v>
      </c>
      <c r="AA2338" s="0" t="n">
        <v>0</v>
      </c>
      <c r="AB2338" s="0" t="s">
        <v>87</v>
      </c>
      <c r="AC2338" s="0" t="n">
        <v>60</v>
      </c>
      <c r="AD2338" s="0" t="n">
        <v>0</v>
      </c>
      <c r="AE2338" s="0" t="n">
        <v>0</v>
      </c>
      <c r="AF2338" s="0" t="s">
        <v>96</v>
      </c>
      <c r="AG2338" s="13" t="n">
        <v>42143</v>
      </c>
      <c r="AH2338" s="0" t="str">
        <f aca="false">B2338&amp;"|"&amp;C2338&amp;"|"&amp;D2338&amp;"|"&amp;E2338&amp;"|"&amp;F2338&amp;"|"&amp;G2338&amp;"|"&amp;H2338&amp;"|"&amp;I2338&amp;"|"&amp;J2338&amp;"|"&amp;K2338&amp;"|"&amp;L2338&amp;"|"&amp;M2338&amp;"|"&amp;N2338&amp;"|"&amp;O2338&amp;"|"&amp;P2338&amp;"|"&amp;Q2338&amp;"|"&amp;R2338&amp;"|"&amp;S2338&amp;"|"&amp;T2338&amp;"|"&amp;U2338&amp;"|"&amp;V2338&amp;"|"&amp;W2338&amp;"|"&amp;X2338&amp;"|"&amp;Y2338&amp;"|"&amp;Z2338&amp;"|"&amp;AA2338&amp;"|"&amp;AB2338&amp;"|"&amp;AC2338&amp;"|"&amp;AD2338&amp;"|"&amp;AE2338&amp;"|"&amp;AF2338&amp;"|"&amp;AG2338</f>
        <v>City Hotel|1|164|2015|August|33|14|0|1|2|0|0|BB|PRT|Groups|TA/TO|0|1|0|A|A|0|Non Refund|1||0|Transient|60|0|0|Canceled|42143</v>
      </c>
      <c r="AI2338" s="0" t="str">
        <f aca="false">IF(COUNTIF($AH$4:$AH$2603,AH2338)&gt;1,"Duplicate","Unique")</f>
        <v>Unique</v>
      </c>
      <c r="AJ2338" s="0" t="str">
        <f aca="false">IF(COUNTBLANK(B2338:AG2338)&gt;0,"Missing ("&amp;COUNTBLANK(B2338:AG2338)&amp;")","Complete")</f>
        <v>Missing (1)</v>
      </c>
    </row>
    <row r="2339" customFormat="false" ht="15" hidden="false" customHeight="false" outlineLevel="0" collapsed="false">
      <c r="A2339" s="14" t="n">
        <v>2336</v>
      </c>
      <c r="B2339" s="14" t="s">
        <v>90</v>
      </c>
      <c r="C2339" s="14" t="n">
        <v>0</v>
      </c>
      <c r="D2339" s="14" t="n">
        <v>59</v>
      </c>
      <c r="E2339" s="14" t="n">
        <v>2016</v>
      </c>
      <c r="F2339" s="14" t="s">
        <v>135</v>
      </c>
      <c r="G2339" s="14" t="n">
        <v>27</v>
      </c>
      <c r="H2339" s="14" t="n">
        <v>26</v>
      </c>
      <c r="I2339" s="14" t="n">
        <v>1</v>
      </c>
      <c r="J2339" s="14" t="n">
        <v>0</v>
      </c>
      <c r="K2339" s="14" t="n">
        <v>2</v>
      </c>
      <c r="L2339" s="14" t="n">
        <v>0</v>
      </c>
      <c r="M2339" s="14" t="n">
        <v>0</v>
      </c>
      <c r="N2339" s="14" t="s">
        <v>107</v>
      </c>
      <c r="O2339" s="14" t="s">
        <v>158</v>
      </c>
      <c r="P2339" s="14" t="s">
        <v>93</v>
      </c>
      <c r="Q2339" s="14" t="s">
        <v>94</v>
      </c>
      <c r="R2339" s="14" t="n">
        <v>0</v>
      </c>
      <c r="S2339" s="14" t="n">
        <v>0</v>
      </c>
      <c r="T2339" s="14" t="n">
        <v>0</v>
      </c>
      <c r="U2339" s="14" t="s">
        <v>95</v>
      </c>
      <c r="V2339" s="14" t="s">
        <v>95</v>
      </c>
      <c r="W2339" s="14" t="n">
        <v>0</v>
      </c>
      <c r="X2339" s="14" t="s">
        <v>86</v>
      </c>
      <c r="Y2339" s="14" t="n">
        <v>9</v>
      </c>
      <c r="Z2339" s="14"/>
      <c r="AA2339" s="14" t="n">
        <v>0</v>
      </c>
      <c r="AB2339" s="14" t="s">
        <v>87</v>
      </c>
      <c r="AC2339" s="14" t="n">
        <v>89.1</v>
      </c>
      <c r="AD2339" s="14" t="n">
        <v>0</v>
      </c>
      <c r="AE2339" s="14" t="n">
        <v>1</v>
      </c>
      <c r="AF2339" s="14" t="s">
        <v>88</v>
      </c>
      <c r="AG2339" s="15" t="n">
        <v>42548</v>
      </c>
      <c r="AH2339" s="14" t="str">
        <f aca="false">B2339&amp;"|"&amp;C2339&amp;"|"&amp;D2339&amp;"|"&amp;E2339&amp;"|"&amp;F2339&amp;"|"&amp;G2339&amp;"|"&amp;H2339&amp;"|"&amp;I2339&amp;"|"&amp;J2339&amp;"|"&amp;K2339&amp;"|"&amp;L2339&amp;"|"&amp;M2339&amp;"|"&amp;N2339&amp;"|"&amp;O2339&amp;"|"&amp;P2339&amp;"|"&amp;Q2339&amp;"|"&amp;R2339&amp;"|"&amp;S2339&amp;"|"&amp;T2339&amp;"|"&amp;U2339&amp;"|"&amp;V2339&amp;"|"&amp;W2339&amp;"|"&amp;X2339&amp;"|"&amp;Y2339&amp;"|"&amp;Z2339&amp;"|"&amp;AA2339&amp;"|"&amp;AB2339&amp;"|"&amp;AC2339&amp;"|"&amp;AD2339&amp;"|"&amp;AE2339&amp;"|"&amp;AF2339&amp;"|"&amp;AG2339</f>
        <v>City Hotel|0|59|2016|June|27|26|1|0|2|0|0|SC|ITA|Online TA|TA/TO|0|0|0|A|A|0|No Deposit|9||0|Transient|89.1|0|1|Check-Out|42548</v>
      </c>
      <c r="AI2339" s="14" t="str">
        <f aca="false">IF(COUNTIF($AH$4:$AH$2603,AH2339)&gt;1,"Duplicate","Unique")</f>
        <v>Unique</v>
      </c>
      <c r="AJ2339" s="14" t="str">
        <f aca="false">IF(COUNTBLANK(B2339:AG2339)&gt;0,"Missing ("&amp;COUNTBLANK(B2339:AG2339)&amp;")","Complete")</f>
        <v>Missing (1)</v>
      </c>
    </row>
    <row r="2340" customFormat="false" ht="15" hidden="false" customHeight="false" outlineLevel="0" collapsed="false">
      <c r="A2340" s="0" t="n">
        <v>2337</v>
      </c>
      <c r="B2340" s="0" t="s">
        <v>90</v>
      </c>
      <c r="C2340" s="0" t="n">
        <v>0</v>
      </c>
      <c r="D2340" s="0" t="n">
        <v>77</v>
      </c>
      <c r="E2340" s="0" t="n">
        <v>2015</v>
      </c>
      <c r="F2340" s="0" t="s">
        <v>114</v>
      </c>
      <c r="G2340" s="0" t="n">
        <v>38</v>
      </c>
      <c r="H2340" s="0" t="n">
        <v>18</v>
      </c>
      <c r="I2340" s="0" t="n">
        <v>2</v>
      </c>
      <c r="J2340" s="0" t="n">
        <v>2</v>
      </c>
      <c r="K2340" s="0" t="n">
        <v>2</v>
      </c>
      <c r="L2340" s="0" t="n">
        <v>0</v>
      </c>
      <c r="M2340" s="0" t="n">
        <v>0</v>
      </c>
      <c r="N2340" s="0" t="s">
        <v>82</v>
      </c>
      <c r="O2340" s="0" t="s">
        <v>130</v>
      </c>
      <c r="P2340" s="0" t="s">
        <v>93</v>
      </c>
      <c r="Q2340" s="0" t="s">
        <v>94</v>
      </c>
      <c r="R2340" s="0" t="n">
        <v>0</v>
      </c>
      <c r="S2340" s="0" t="n">
        <v>0</v>
      </c>
      <c r="T2340" s="0" t="n">
        <v>0</v>
      </c>
      <c r="U2340" s="0" t="s">
        <v>95</v>
      </c>
      <c r="V2340" s="0" t="s">
        <v>95</v>
      </c>
      <c r="W2340" s="0" t="n">
        <v>0</v>
      </c>
      <c r="X2340" s="0" t="s">
        <v>86</v>
      </c>
      <c r="Y2340" s="0" t="n">
        <v>9</v>
      </c>
      <c r="AA2340" s="0" t="n">
        <v>0</v>
      </c>
      <c r="AB2340" s="0" t="s">
        <v>87</v>
      </c>
      <c r="AC2340" s="0" t="n">
        <v>89.25</v>
      </c>
      <c r="AD2340" s="0" t="n">
        <v>0</v>
      </c>
      <c r="AE2340" s="0" t="n">
        <v>0</v>
      </c>
      <c r="AF2340" s="0" t="s">
        <v>88</v>
      </c>
      <c r="AG2340" s="13" t="n">
        <v>42269</v>
      </c>
      <c r="AH2340" s="0" t="str">
        <f aca="false">B2340&amp;"|"&amp;C2340&amp;"|"&amp;D2340&amp;"|"&amp;E2340&amp;"|"&amp;F2340&amp;"|"&amp;G2340&amp;"|"&amp;H2340&amp;"|"&amp;I2340&amp;"|"&amp;J2340&amp;"|"&amp;K2340&amp;"|"&amp;L2340&amp;"|"&amp;M2340&amp;"|"&amp;N2340&amp;"|"&amp;O2340&amp;"|"&amp;P2340&amp;"|"&amp;Q2340&amp;"|"&amp;R2340&amp;"|"&amp;S2340&amp;"|"&amp;T2340&amp;"|"&amp;U2340&amp;"|"&amp;V2340&amp;"|"&amp;W2340&amp;"|"&amp;X2340&amp;"|"&amp;Y2340&amp;"|"&amp;Z2340&amp;"|"&amp;AA2340&amp;"|"&amp;AB2340&amp;"|"&amp;AC2340&amp;"|"&amp;AD2340&amp;"|"&amp;AE2340&amp;"|"&amp;AF2340&amp;"|"&amp;AG2340</f>
        <v>City Hotel|0|77|2015|September|38|18|2|2|2|0|0|BB|NLD|Online TA|TA/TO|0|0|0|A|A|0|No Deposit|9||0|Transient|89.25|0|0|Check-Out|42269</v>
      </c>
      <c r="AI2340" s="0" t="str">
        <f aca="false">IF(COUNTIF($AH$4:$AH$2603,AH2340)&gt;1,"Duplicate","Unique")</f>
        <v>Unique</v>
      </c>
      <c r="AJ2340" s="0" t="str">
        <f aca="false">IF(COUNTBLANK(B2340:AG2340)&gt;0,"Missing ("&amp;COUNTBLANK(B2340:AG2340)&amp;")","Complete")</f>
        <v>Missing (1)</v>
      </c>
    </row>
    <row r="2341" customFormat="false" ht="15" hidden="false" customHeight="false" outlineLevel="0" collapsed="false">
      <c r="A2341" s="14" t="n">
        <v>2338</v>
      </c>
      <c r="B2341" s="14" t="s">
        <v>80</v>
      </c>
      <c r="C2341" s="14" t="n">
        <v>1</v>
      </c>
      <c r="D2341" s="14" t="n">
        <v>151</v>
      </c>
      <c r="E2341" s="14" t="n">
        <v>2016</v>
      </c>
      <c r="F2341" s="14" t="s">
        <v>111</v>
      </c>
      <c r="G2341" s="14" t="n">
        <v>41</v>
      </c>
      <c r="H2341" s="14" t="n">
        <v>8</v>
      </c>
      <c r="I2341" s="14" t="n">
        <v>1</v>
      </c>
      <c r="J2341" s="14" t="n">
        <v>1</v>
      </c>
      <c r="K2341" s="14" t="n">
        <v>1</v>
      </c>
      <c r="L2341" s="14" t="n">
        <v>0</v>
      </c>
      <c r="M2341" s="14" t="n">
        <v>0</v>
      </c>
      <c r="N2341" s="14" t="s">
        <v>82</v>
      </c>
      <c r="O2341" s="14" t="s">
        <v>98</v>
      </c>
      <c r="P2341" s="14" t="s">
        <v>93</v>
      </c>
      <c r="Q2341" s="14" t="s">
        <v>94</v>
      </c>
      <c r="R2341" s="14" t="n">
        <v>0</v>
      </c>
      <c r="S2341" s="14" t="n">
        <v>0</v>
      </c>
      <c r="T2341" s="14" t="n">
        <v>0</v>
      </c>
      <c r="U2341" s="14" t="s">
        <v>95</v>
      </c>
      <c r="V2341" s="14" t="s">
        <v>95</v>
      </c>
      <c r="W2341" s="14" t="n">
        <v>0</v>
      </c>
      <c r="X2341" s="14" t="s">
        <v>86</v>
      </c>
      <c r="Y2341" s="14" t="n">
        <v>240</v>
      </c>
      <c r="Z2341" s="14"/>
      <c r="AA2341" s="14" t="n">
        <v>0</v>
      </c>
      <c r="AB2341" s="14" t="s">
        <v>101</v>
      </c>
      <c r="AC2341" s="14" t="n">
        <v>63.5</v>
      </c>
      <c r="AD2341" s="14" t="n">
        <v>0</v>
      </c>
      <c r="AE2341" s="14" t="n">
        <v>0</v>
      </c>
      <c r="AF2341" s="14" t="s">
        <v>96</v>
      </c>
      <c r="AG2341" s="15" t="n">
        <v>42501</v>
      </c>
      <c r="AH2341" s="14" t="str">
        <f aca="false">B2341&amp;"|"&amp;C2341&amp;"|"&amp;D2341&amp;"|"&amp;E2341&amp;"|"&amp;F2341&amp;"|"&amp;G2341&amp;"|"&amp;H2341&amp;"|"&amp;I2341&amp;"|"&amp;J2341&amp;"|"&amp;K2341&amp;"|"&amp;L2341&amp;"|"&amp;M2341&amp;"|"&amp;N2341&amp;"|"&amp;O2341&amp;"|"&amp;P2341&amp;"|"&amp;Q2341&amp;"|"&amp;R2341&amp;"|"&amp;S2341&amp;"|"&amp;T2341&amp;"|"&amp;U2341&amp;"|"&amp;V2341&amp;"|"&amp;W2341&amp;"|"&amp;X2341&amp;"|"&amp;Y2341&amp;"|"&amp;Z2341&amp;"|"&amp;AA2341&amp;"|"&amp;AB2341&amp;"|"&amp;AC2341&amp;"|"&amp;AD2341&amp;"|"&amp;AE2341&amp;"|"&amp;AF2341&amp;"|"&amp;AG2341</f>
        <v>Resort Hotel|1|151|2016|October|41|8|1|1|1|0|0|BB|BRA|Online TA|TA/TO|0|0|0|A|A|0|No Deposit|240||0|Transient-Party|63.5|0|0|Canceled|42501</v>
      </c>
      <c r="AI2341" s="14" t="str">
        <f aca="false">IF(COUNTIF($AH$4:$AH$2603,AH2341)&gt;1,"Duplicate","Unique")</f>
        <v>Unique</v>
      </c>
      <c r="AJ2341" s="14" t="str">
        <f aca="false">IF(COUNTBLANK(B2341:AG2341)&gt;0,"Missing ("&amp;COUNTBLANK(B2341:AG2341)&amp;")","Complete")</f>
        <v>Missing (1)</v>
      </c>
    </row>
    <row r="2342" customFormat="false" ht="15" hidden="false" customHeight="false" outlineLevel="0" collapsed="false">
      <c r="A2342" s="0" t="n">
        <v>2339</v>
      </c>
      <c r="B2342" s="0" t="s">
        <v>80</v>
      </c>
      <c r="C2342" s="0" t="n">
        <v>0</v>
      </c>
      <c r="D2342" s="0" t="n">
        <v>32</v>
      </c>
      <c r="E2342" s="0" t="n">
        <v>2017</v>
      </c>
      <c r="F2342" s="0" t="s">
        <v>103</v>
      </c>
      <c r="G2342" s="0" t="n">
        <v>13</v>
      </c>
      <c r="H2342" s="0" t="n">
        <v>28</v>
      </c>
      <c r="I2342" s="0" t="n">
        <v>0</v>
      </c>
      <c r="J2342" s="0" t="n">
        <v>3</v>
      </c>
      <c r="K2342" s="0" t="n">
        <v>1</v>
      </c>
      <c r="L2342" s="0" t="n">
        <v>0</v>
      </c>
      <c r="M2342" s="0" t="n">
        <v>0</v>
      </c>
      <c r="N2342" s="0" t="s">
        <v>82</v>
      </c>
      <c r="O2342" s="0" t="s">
        <v>92</v>
      </c>
      <c r="P2342" s="0" t="s">
        <v>128</v>
      </c>
      <c r="Q2342" s="0" t="s">
        <v>128</v>
      </c>
      <c r="R2342" s="0" t="n">
        <v>1</v>
      </c>
      <c r="S2342" s="0" t="n">
        <v>0</v>
      </c>
      <c r="T2342" s="0" t="n">
        <v>17</v>
      </c>
      <c r="U2342" s="0" t="s">
        <v>95</v>
      </c>
      <c r="V2342" s="0" t="s">
        <v>95</v>
      </c>
      <c r="W2342" s="0" t="n">
        <v>1</v>
      </c>
      <c r="X2342" s="0" t="s">
        <v>86</v>
      </c>
      <c r="Z2342" s="0" t="n">
        <v>154</v>
      </c>
      <c r="AA2342" s="0" t="n">
        <v>0</v>
      </c>
      <c r="AB2342" s="0" t="s">
        <v>87</v>
      </c>
      <c r="AC2342" s="0" t="n">
        <v>35</v>
      </c>
      <c r="AD2342" s="0" t="n">
        <v>0</v>
      </c>
      <c r="AE2342" s="0" t="n">
        <v>0</v>
      </c>
      <c r="AF2342" s="0" t="s">
        <v>88</v>
      </c>
      <c r="AG2342" s="13" t="n">
        <v>42825</v>
      </c>
      <c r="AH2342" s="0" t="str">
        <f aca="false">B2342&amp;"|"&amp;C2342&amp;"|"&amp;D2342&amp;"|"&amp;E2342&amp;"|"&amp;F2342&amp;"|"&amp;G2342&amp;"|"&amp;H2342&amp;"|"&amp;I2342&amp;"|"&amp;J2342&amp;"|"&amp;K2342&amp;"|"&amp;L2342&amp;"|"&amp;M2342&amp;"|"&amp;N2342&amp;"|"&amp;O2342&amp;"|"&amp;P2342&amp;"|"&amp;Q2342&amp;"|"&amp;R2342&amp;"|"&amp;S2342&amp;"|"&amp;T2342&amp;"|"&amp;U2342&amp;"|"&amp;V2342&amp;"|"&amp;W2342&amp;"|"&amp;X2342&amp;"|"&amp;Y2342&amp;"|"&amp;Z2342&amp;"|"&amp;AA2342&amp;"|"&amp;AB2342&amp;"|"&amp;AC2342&amp;"|"&amp;AD2342&amp;"|"&amp;AE2342&amp;"|"&amp;AF2342&amp;"|"&amp;AG2342</f>
        <v>Resort Hotel|0|32|2017|March|13|28|0|3|1|0|0|BB|PRT|Corporate|Corporate|1|0|17|A|A|1|No Deposit||154|0|Transient|35|0|0|Check-Out|42825</v>
      </c>
      <c r="AI2342" s="0" t="str">
        <f aca="false">IF(COUNTIF($AH$4:$AH$2603,AH2342)&gt;1,"Duplicate","Unique")</f>
        <v>Unique</v>
      </c>
      <c r="AJ2342" s="0" t="str">
        <f aca="false">IF(COUNTBLANK(B2342:AG2342)&gt;0,"Missing ("&amp;COUNTBLANK(B2342:AG2342)&amp;")","Complete")</f>
        <v>Missing (1)</v>
      </c>
    </row>
    <row r="2343" customFormat="false" ht="15" hidden="false" customHeight="false" outlineLevel="0" collapsed="false">
      <c r="A2343" s="14" t="n">
        <v>2340</v>
      </c>
      <c r="B2343" s="14" t="s">
        <v>90</v>
      </c>
      <c r="C2343" s="14" t="n">
        <v>0</v>
      </c>
      <c r="D2343" s="14" t="n">
        <v>28</v>
      </c>
      <c r="E2343" s="14" t="n">
        <v>2016</v>
      </c>
      <c r="F2343" s="14" t="s">
        <v>119</v>
      </c>
      <c r="G2343" s="14" t="n">
        <v>35</v>
      </c>
      <c r="H2343" s="14" t="n">
        <v>21</v>
      </c>
      <c r="I2343" s="14" t="n">
        <v>2</v>
      </c>
      <c r="J2343" s="14" t="n">
        <v>1</v>
      </c>
      <c r="K2343" s="14" t="n">
        <v>2</v>
      </c>
      <c r="L2343" s="14" t="n">
        <v>0</v>
      </c>
      <c r="M2343" s="14" t="n">
        <v>0</v>
      </c>
      <c r="N2343" s="14" t="s">
        <v>107</v>
      </c>
      <c r="O2343" s="14" t="s">
        <v>134</v>
      </c>
      <c r="P2343" s="14" t="s">
        <v>93</v>
      </c>
      <c r="Q2343" s="14" t="s">
        <v>94</v>
      </c>
      <c r="R2343" s="14" t="n">
        <v>0</v>
      </c>
      <c r="S2343" s="14" t="n">
        <v>0</v>
      </c>
      <c r="T2343" s="14" t="n">
        <v>0</v>
      </c>
      <c r="U2343" s="14" t="s">
        <v>95</v>
      </c>
      <c r="V2343" s="14" t="s">
        <v>95</v>
      </c>
      <c r="W2343" s="14" t="n">
        <v>0</v>
      </c>
      <c r="X2343" s="14" t="s">
        <v>86</v>
      </c>
      <c r="Y2343" s="14" t="n">
        <v>9</v>
      </c>
      <c r="Z2343" s="14"/>
      <c r="AA2343" s="14" t="n">
        <v>0</v>
      </c>
      <c r="AB2343" s="14" t="s">
        <v>87</v>
      </c>
      <c r="AC2343" s="14" t="n">
        <v>134.37</v>
      </c>
      <c r="AD2343" s="14" t="n">
        <v>0</v>
      </c>
      <c r="AE2343" s="14" t="n">
        <v>1</v>
      </c>
      <c r="AF2343" s="14" t="s">
        <v>88</v>
      </c>
      <c r="AG2343" s="15" t="n">
        <v>42606</v>
      </c>
      <c r="AH2343" s="14" t="str">
        <f aca="false">B2343&amp;"|"&amp;C2343&amp;"|"&amp;D2343&amp;"|"&amp;E2343&amp;"|"&amp;F2343&amp;"|"&amp;G2343&amp;"|"&amp;H2343&amp;"|"&amp;I2343&amp;"|"&amp;J2343&amp;"|"&amp;K2343&amp;"|"&amp;L2343&amp;"|"&amp;M2343&amp;"|"&amp;N2343&amp;"|"&amp;O2343&amp;"|"&amp;P2343&amp;"|"&amp;Q2343&amp;"|"&amp;R2343&amp;"|"&amp;S2343&amp;"|"&amp;T2343&amp;"|"&amp;U2343&amp;"|"&amp;V2343&amp;"|"&amp;W2343&amp;"|"&amp;X2343&amp;"|"&amp;Y2343&amp;"|"&amp;Z2343&amp;"|"&amp;AA2343&amp;"|"&amp;AB2343&amp;"|"&amp;AC2343&amp;"|"&amp;AD2343&amp;"|"&amp;AE2343&amp;"|"&amp;AF2343&amp;"|"&amp;AG2343</f>
        <v>City Hotel|0|28|2016|August|35|21|2|1|2|0|0|SC|AUT|Online TA|TA/TO|0|0|0|A|A|0|No Deposit|9||0|Transient|134.37|0|1|Check-Out|42606</v>
      </c>
      <c r="AI2343" s="14" t="str">
        <f aca="false">IF(COUNTIF($AH$4:$AH$2603,AH2343)&gt;1,"Duplicate","Unique")</f>
        <v>Unique</v>
      </c>
      <c r="AJ2343" s="14" t="str">
        <f aca="false">IF(COUNTBLANK(B2343:AG2343)&gt;0,"Missing ("&amp;COUNTBLANK(B2343:AG2343)&amp;")","Complete")</f>
        <v>Missing (1)</v>
      </c>
    </row>
    <row r="2344" customFormat="false" ht="15" hidden="false" customHeight="false" outlineLevel="0" collapsed="false">
      <c r="A2344" s="0" t="n">
        <v>2341</v>
      </c>
      <c r="B2344" s="0" t="s">
        <v>80</v>
      </c>
      <c r="C2344" s="0" t="n">
        <v>0</v>
      </c>
      <c r="D2344" s="0" t="n">
        <v>6</v>
      </c>
      <c r="E2344" s="0" t="n">
        <v>2016</v>
      </c>
      <c r="F2344" s="0" t="s">
        <v>106</v>
      </c>
      <c r="G2344" s="0" t="n">
        <v>18</v>
      </c>
      <c r="H2344" s="0" t="n">
        <v>27</v>
      </c>
      <c r="I2344" s="0" t="n">
        <v>0</v>
      </c>
      <c r="J2344" s="0" t="n">
        <v>1</v>
      </c>
      <c r="K2344" s="0" t="n">
        <v>2</v>
      </c>
      <c r="L2344" s="0" t="n">
        <v>0</v>
      </c>
      <c r="M2344" s="0" t="n">
        <v>0</v>
      </c>
      <c r="N2344" s="0" t="s">
        <v>82</v>
      </c>
      <c r="O2344" s="0" t="s">
        <v>92</v>
      </c>
      <c r="P2344" s="0" t="s">
        <v>84</v>
      </c>
      <c r="Q2344" s="0" t="s">
        <v>84</v>
      </c>
      <c r="R2344" s="0" t="n">
        <v>0</v>
      </c>
      <c r="S2344" s="0" t="n">
        <v>0</v>
      </c>
      <c r="T2344" s="0" t="n">
        <v>0</v>
      </c>
      <c r="U2344" s="0" t="s">
        <v>109</v>
      </c>
      <c r="V2344" s="0" t="s">
        <v>109</v>
      </c>
      <c r="W2344" s="0" t="n">
        <v>0</v>
      </c>
      <c r="X2344" s="0" t="s">
        <v>86</v>
      </c>
      <c r="Y2344" s="0" t="n">
        <v>250</v>
      </c>
      <c r="AA2344" s="0" t="n">
        <v>0</v>
      </c>
      <c r="AB2344" s="0" t="s">
        <v>101</v>
      </c>
      <c r="AC2344" s="0" t="n">
        <v>72</v>
      </c>
      <c r="AD2344" s="0" t="n">
        <v>0</v>
      </c>
      <c r="AE2344" s="0" t="n">
        <v>0</v>
      </c>
      <c r="AF2344" s="0" t="s">
        <v>88</v>
      </c>
      <c r="AG2344" s="13" t="n">
        <v>42488</v>
      </c>
      <c r="AH2344" s="0" t="str">
        <f aca="false">B2344&amp;"|"&amp;C2344&amp;"|"&amp;D2344&amp;"|"&amp;E2344&amp;"|"&amp;F2344&amp;"|"&amp;G2344&amp;"|"&amp;H2344&amp;"|"&amp;I2344&amp;"|"&amp;J2344&amp;"|"&amp;K2344&amp;"|"&amp;L2344&amp;"|"&amp;M2344&amp;"|"&amp;N2344&amp;"|"&amp;O2344&amp;"|"&amp;P2344&amp;"|"&amp;Q2344&amp;"|"&amp;R2344&amp;"|"&amp;S2344&amp;"|"&amp;T2344&amp;"|"&amp;U2344&amp;"|"&amp;V2344&amp;"|"&amp;W2344&amp;"|"&amp;X2344&amp;"|"&amp;Y2344&amp;"|"&amp;Z2344&amp;"|"&amp;AA2344&amp;"|"&amp;AB2344&amp;"|"&amp;AC2344&amp;"|"&amp;AD2344&amp;"|"&amp;AE2344&amp;"|"&amp;AF2344&amp;"|"&amp;AG2344</f>
        <v>Resort Hotel|0|6|2016|April|18|27|0|1|2|0|0|BB|PRT|Direct|Direct|0|0|0|D|D|0|No Deposit|250||0|Transient-Party|72|0|0|Check-Out|42488</v>
      </c>
      <c r="AI2344" s="0" t="str">
        <f aca="false">IF(COUNTIF($AH$4:$AH$2603,AH2344)&gt;1,"Duplicate","Unique")</f>
        <v>Unique</v>
      </c>
      <c r="AJ2344" s="0" t="str">
        <f aca="false">IF(COUNTBLANK(B2344:AG2344)&gt;0,"Missing ("&amp;COUNTBLANK(B2344:AG2344)&amp;")","Complete")</f>
        <v>Missing (1)</v>
      </c>
    </row>
    <row r="2345" customFormat="false" ht="15" hidden="false" customHeight="false" outlineLevel="0" collapsed="false">
      <c r="A2345" s="14" t="n">
        <v>2342</v>
      </c>
      <c r="B2345" s="14" t="s">
        <v>90</v>
      </c>
      <c r="C2345" s="14" t="n">
        <v>0</v>
      </c>
      <c r="D2345" s="14" t="n">
        <v>16</v>
      </c>
      <c r="E2345" s="14" t="n">
        <v>2015</v>
      </c>
      <c r="F2345" s="14" t="s">
        <v>114</v>
      </c>
      <c r="G2345" s="14" t="n">
        <v>39</v>
      </c>
      <c r="H2345" s="14" t="n">
        <v>26</v>
      </c>
      <c r="I2345" s="14" t="n">
        <v>2</v>
      </c>
      <c r="J2345" s="14" t="n">
        <v>2</v>
      </c>
      <c r="K2345" s="14" t="n">
        <v>2</v>
      </c>
      <c r="L2345" s="14" t="n">
        <v>0</v>
      </c>
      <c r="M2345" s="14" t="n">
        <v>0</v>
      </c>
      <c r="N2345" s="14" t="s">
        <v>82</v>
      </c>
      <c r="O2345" s="14" t="s">
        <v>158</v>
      </c>
      <c r="P2345" s="14" t="s">
        <v>93</v>
      </c>
      <c r="Q2345" s="14" t="s">
        <v>94</v>
      </c>
      <c r="R2345" s="14" t="n">
        <v>0</v>
      </c>
      <c r="S2345" s="14" t="n">
        <v>0</v>
      </c>
      <c r="T2345" s="14" t="n">
        <v>0</v>
      </c>
      <c r="U2345" s="14" t="s">
        <v>95</v>
      </c>
      <c r="V2345" s="14" t="s">
        <v>95</v>
      </c>
      <c r="W2345" s="14" t="n">
        <v>0</v>
      </c>
      <c r="X2345" s="14" t="s">
        <v>86</v>
      </c>
      <c r="Y2345" s="14" t="n">
        <v>9</v>
      </c>
      <c r="Z2345" s="14"/>
      <c r="AA2345" s="14" t="n">
        <v>0</v>
      </c>
      <c r="AB2345" s="14" t="s">
        <v>125</v>
      </c>
      <c r="AC2345" s="14" t="n">
        <v>210</v>
      </c>
      <c r="AD2345" s="14" t="n">
        <v>0</v>
      </c>
      <c r="AE2345" s="14" t="n">
        <v>2</v>
      </c>
      <c r="AF2345" s="14" t="s">
        <v>88</v>
      </c>
      <c r="AG2345" s="15" t="n">
        <v>42277</v>
      </c>
      <c r="AH2345" s="14" t="str">
        <f aca="false">B2345&amp;"|"&amp;C2345&amp;"|"&amp;D2345&amp;"|"&amp;E2345&amp;"|"&amp;F2345&amp;"|"&amp;G2345&amp;"|"&amp;H2345&amp;"|"&amp;I2345&amp;"|"&amp;J2345&amp;"|"&amp;K2345&amp;"|"&amp;L2345&amp;"|"&amp;M2345&amp;"|"&amp;N2345&amp;"|"&amp;O2345&amp;"|"&amp;P2345&amp;"|"&amp;Q2345&amp;"|"&amp;R2345&amp;"|"&amp;S2345&amp;"|"&amp;T2345&amp;"|"&amp;U2345&amp;"|"&amp;V2345&amp;"|"&amp;W2345&amp;"|"&amp;X2345&amp;"|"&amp;Y2345&amp;"|"&amp;Z2345&amp;"|"&amp;AA2345&amp;"|"&amp;AB2345&amp;"|"&amp;AC2345&amp;"|"&amp;AD2345&amp;"|"&amp;AE2345&amp;"|"&amp;AF2345&amp;"|"&amp;AG2345</f>
        <v>City Hotel|0|16|2015|September|39|26|2|2|2|0|0|BB|ITA|Online TA|TA/TO|0|0|0|A|A|0|No Deposit|9||0|Contract|210|0|2|Check-Out|42277</v>
      </c>
      <c r="AI2345" s="14" t="str">
        <f aca="false">IF(COUNTIF($AH$4:$AH$2603,AH2345)&gt;1,"Duplicate","Unique")</f>
        <v>Unique</v>
      </c>
      <c r="AJ2345" s="14" t="str">
        <f aca="false">IF(COUNTBLANK(B2345:AG2345)&gt;0,"Missing ("&amp;COUNTBLANK(B2345:AG2345)&amp;")","Complete")</f>
        <v>Missing (1)</v>
      </c>
    </row>
    <row r="2346" customFormat="false" ht="15" hidden="false" customHeight="false" outlineLevel="0" collapsed="false">
      <c r="A2346" s="0" t="n">
        <v>2343</v>
      </c>
      <c r="B2346" s="0" t="s">
        <v>90</v>
      </c>
      <c r="C2346" s="0" t="n">
        <v>1</v>
      </c>
      <c r="D2346" s="0" t="n">
        <v>178</v>
      </c>
      <c r="E2346" s="0" t="n">
        <v>2016</v>
      </c>
      <c r="F2346" s="0" t="s">
        <v>114</v>
      </c>
      <c r="G2346" s="0" t="n">
        <v>37</v>
      </c>
      <c r="H2346" s="0" t="n">
        <v>9</v>
      </c>
      <c r="I2346" s="0" t="n">
        <v>0</v>
      </c>
      <c r="J2346" s="0" t="n">
        <v>2</v>
      </c>
      <c r="K2346" s="0" t="n">
        <v>1</v>
      </c>
      <c r="L2346" s="0" t="n">
        <v>0</v>
      </c>
      <c r="M2346" s="0" t="n">
        <v>0</v>
      </c>
      <c r="N2346" s="0" t="s">
        <v>82</v>
      </c>
      <c r="O2346" s="0" t="s">
        <v>92</v>
      </c>
      <c r="P2346" s="0" t="s">
        <v>116</v>
      </c>
      <c r="Q2346" s="0" t="s">
        <v>94</v>
      </c>
      <c r="R2346" s="0" t="n">
        <v>0</v>
      </c>
      <c r="S2346" s="0" t="n">
        <v>0</v>
      </c>
      <c r="T2346" s="0" t="n">
        <v>0</v>
      </c>
      <c r="U2346" s="0" t="s">
        <v>95</v>
      </c>
      <c r="V2346" s="0" t="s">
        <v>95</v>
      </c>
      <c r="W2346" s="0" t="n">
        <v>0</v>
      </c>
      <c r="X2346" s="0" t="s">
        <v>120</v>
      </c>
      <c r="Y2346" s="0" t="n">
        <v>29</v>
      </c>
      <c r="AA2346" s="0" t="n">
        <v>0</v>
      </c>
      <c r="AB2346" s="0" t="s">
        <v>87</v>
      </c>
      <c r="AC2346" s="0" t="n">
        <v>135</v>
      </c>
      <c r="AD2346" s="0" t="n">
        <v>0</v>
      </c>
      <c r="AE2346" s="0" t="n">
        <v>0</v>
      </c>
      <c r="AF2346" s="0" t="s">
        <v>96</v>
      </c>
      <c r="AG2346" s="13" t="n">
        <v>42452</v>
      </c>
      <c r="AH2346" s="0" t="str">
        <f aca="false">B2346&amp;"|"&amp;C2346&amp;"|"&amp;D2346&amp;"|"&amp;E2346&amp;"|"&amp;F2346&amp;"|"&amp;G2346&amp;"|"&amp;H2346&amp;"|"&amp;I2346&amp;"|"&amp;J2346&amp;"|"&amp;K2346&amp;"|"&amp;L2346&amp;"|"&amp;M2346&amp;"|"&amp;N2346&amp;"|"&amp;O2346&amp;"|"&amp;P2346&amp;"|"&amp;Q2346&amp;"|"&amp;R2346&amp;"|"&amp;S2346&amp;"|"&amp;T2346&amp;"|"&amp;U2346&amp;"|"&amp;V2346&amp;"|"&amp;W2346&amp;"|"&amp;X2346&amp;"|"&amp;Y2346&amp;"|"&amp;Z2346&amp;"|"&amp;AA2346&amp;"|"&amp;AB2346&amp;"|"&amp;AC2346&amp;"|"&amp;AD2346&amp;"|"&amp;AE2346&amp;"|"&amp;AF2346&amp;"|"&amp;AG2346</f>
        <v>City Hotel|1|178|2016|September|37|9|0|2|1|0|0|BB|PRT|Groups|TA/TO|0|0|0|A|A|0|Non Refund|29||0|Transient|135|0|0|Canceled|42452</v>
      </c>
      <c r="AI2346" s="0" t="str">
        <f aca="false">IF(COUNTIF($AH$4:$AH$2603,AH2346)&gt;1,"Duplicate","Unique")</f>
        <v>Duplicate</v>
      </c>
      <c r="AJ2346" s="0" t="str">
        <f aca="false">IF(COUNTBLANK(B2346:AG2346)&gt;0,"Missing ("&amp;COUNTBLANK(B2346:AG2346)&amp;")","Complete")</f>
        <v>Missing (1)</v>
      </c>
    </row>
    <row r="2347" customFormat="false" ht="15" hidden="false" customHeight="false" outlineLevel="0" collapsed="false">
      <c r="A2347" s="14" t="n">
        <v>2344</v>
      </c>
      <c r="B2347" s="14" t="s">
        <v>90</v>
      </c>
      <c r="C2347" s="14" t="n">
        <v>1</v>
      </c>
      <c r="D2347" s="14" t="n">
        <v>109</v>
      </c>
      <c r="E2347" s="14" t="n">
        <v>2017</v>
      </c>
      <c r="F2347" s="14" t="s">
        <v>121</v>
      </c>
      <c r="G2347" s="14" t="n">
        <v>18</v>
      </c>
      <c r="H2347" s="14" t="n">
        <v>6</v>
      </c>
      <c r="I2347" s="14" t="n">
        <v>2</v>
      </c>
      <c r="J2347" s="14" t="n">
        <v>2</v>
      </c>
      <c r="K2347" s="14" t="n">
        <v>2</v>
      </c>
      <c r="L2347" s="14" t="n">
        <v>0</v>
      </c>
      <c r="M2347" s="14" t="n">
        <v>0</v>
      </c>
      <c r="N2347" s="14" t="s">
        <v>112</v>
      </c>
      <c r="O2347" s="14" t="s">
        <v>92</v>
      </c>
      <c r="P2347" s="14" t="s">
        <v>99</v>
      </c>
      <c r="Q2347" s="14" t="s">
        <v>94</v>
      </c>
      <c r="R2347" s="14" t="n">
        <v>0</v>
      </c>
      <c r="S2347" s="14" t="n">
        <v>0</v>
      </c>
      <c r="T2347" s="14" t="n">
        <v>0</v>
      </c>
      <c r="U2347" s="14" t="s">
        <v>95</v>
      </c>
      <c r="V2347" s="14" t="s">
        <v>95</v>
      </c>
      <c r="W2347" s="14" t="n">
        <v>0</v>
      </c>
      <c r="X2347" s="14" t="s">
        <v>86</v>
      </c>
      <c r="Y2347" s="14" t="n">
        <v>138</v>
      </c>
      <c r="Z2347" s="14"/>
      <c r="AA2347" s="14" t="n">
        <v>0</v>
      </c>
      <c r="AB2347" s="14" t="s">
        <v>87</v>
      </c>
      <c r="AC2347" s="14" t="n">
        <v>121</v>
      </c>
      <c r="AD2347" s="14" t="n">
        <v>0</v>
      </c>
      <c r="AE2347" s="14" t="n">
        <v>1</v>
      </c>
      <c r="AF2347" s="14" t="s">
        <v>96</v>
      </c>
      <c r="AG2347" s="15" t="n">
        <v>42795</v>
      </c>
      <c r="AH2347" s="14" t="str">
        <f aca="false">B2347&amp;"|"&amp;C2347&amp;"|"&amp;D2347&amp;"|"&amp;E2347&amp;"|"&amp;F2347&amp;"|"&amp;G2347&amp;"|"&amp;H2347&amp;"|"&amp;I2347&amp;"|"&amp;J2347&amp;"|"&amp;K2347&amp;"|"&amp;L2347&amp;"|"&amp;M2347&amp;"|"&amp;N2347&amp;"|"&amp;O2347&amp;"|"&amp;P2347&amp;"|"&amp;Q2347&amp;"|"&amp;R2347&amp;"|"&amp;S2347&amp;"|"&amp;T2347&amp;"|"&amp;U2347&amp;"|"&amp;V2347&amp;"|"&amp;W2347&amp;"|"&amp;X2347&amp;"|"&amp;Y2347&amp;"|"&amp;Z2347&amp;"|"&amp;AA2347&amp;"|"&amp;AB2347&amp;"|"&amp;AC2347&amp;"|"&amp;AD2347&amp;"|"&amp;AE2347&amp;"|"&amp;AF2347&amp;"|"&amp;AG2347</f>
        <v>City Hotel|1|109|2017|May|18|6|2|2|2|0|0|HB|PRT|Offline TA/TO|TA/TO|0|0|0|A|A|0|No Deposit|138||0|Transient|121|0|1|Canceled|42795</v>
      </c>
      <c r="AI2347" s="14" t="str">
        <f aca="false">IF(COUNTIF($AH$4:$AH$2603,AH2347)&gt;1,"Duplicate","Unique")</f>
        <v>Unique</v>
      </c>
      <c r="AJ2347" s="14" t="str">
        <f aca="false">IF(COUNTBLANK(B2347:AG2347)&gt;0,"Missing ("&amp;COUNTBLANK(B2347:AG2347)&amp;")","Complete")</f>
        <v>Missing (1)</v>
      </c>
    </row>
    <row r="2348" customFormat="false" ht="15" hidden="false" customHeight="false" outlineLevel="0" collapsed="false">
      <c r="A2348" s="0" t="n">
        <v>2345</v>
      </c>
      <c r="B2348" s="0" t="s">
        <v>80</v>
      </c>
      <c r="C2348" s="0" t="n">
        <v>0</v>
      </c>
      <c r="D2348" s="0" t="n">
        <v>62</v>
      </c>
      <c r="E2348" s="0" t="n">
        <v>2017</v>
      </c>
      <c r="F2348" s="0" t="s">
        <v>106</v>
      </c>
      <c r="G2348" s="0" t="n">
        <v>16</v>
      </c>
      <c r="H2348" s="0" t="n">
        <v>19</v>
      </c>
      <c r="I2348" s="0" t="n">
        <v>1</v>
      </c>
      <c r="J2348" s="0" t="n">
        <v>4</v>
      </c>
      <c r="K2348" s="0" t="n">
        <v>1</v>
      </c>
      <c r="L2348" s="0" t="n">
        <v>0</v>
      </c>
      <c r="M2348" s="0" t="n">
        <v>0</v>
      </c>
      <c r="N2348" s="0" t="s">
        <v>82</v>
      </c>
      <c r="O2348" s="0" t="s">
        <v>163</v>
      </c>
      <c r="P2348" s="0" t="s">
        <v>128</v>
      </c>
      <c r="Q2348" s="0" t="s">
        <v>128</v>
      </c>
      <c r="R2348" s="0" t="n">
        <v>0</v>
      </c>
      <c r="S2348" s="0" t="n">
        <v>0</v>
      </c>
      <c r="T2348" s="0" t="n">
        <v>0</v>
      </c>
      <c r="U2348" s="0" t="s">
        <v>95</v>
      </c>
      <c r="V2348" s="0" t="s">
        <v>109</v>
      </c>
      <c r="W2348" s="0" t="n">
        <v>1</v>
      </c>
      <c r="X2348" s="0" t="s">
        <v>86</v>
      </c>
      <c r="Z2348" s="0" t="n">
        <v>307</v>
      </c>
      <c r="AA2348" s="0" t="n">
        <v>0</v>
      </c>
      <c r="AB2348" s="0" t="s">
        <v>101</v>
      </c>
      <c r="AC2348" s="0" t="n">
        <v>85</v>
      </c>
      <c r="AD2348" s="0" t="n">
        <v>0</v>
      </c>
      <c r="AE2348" s="0" t="n">
        <v>0</v>
      </c>
      <c r="AF2348" s="0" t="s">
        <v>88</v>
      </c>
      <c r="AG2348" s="13" t="n">
        <v>42849</v>
      </c>
      <c r="AH2348" s="0" t="str">
        <f aca="false">B2348&amp;"|"&amp;C2348&amp;"|"&amp;D2348&amp;"|"&amp;E2348&amp;"|"&amp;F2348&amp;"|"&amp;G2348&amp;"|"&amp;H2348&amp;"|"&amp;I2348&amp;"|"&amp;J2348&amp;"|"&amp;K2348&amp;"|"&amp;L2348&amp;"|"&amp;M2348&amp;"|"&amp;N2348&amp;"|"&amp;O2348&amp;"|"&amp;P2348&amp;"|"&amp;Q2348&amp;"|"&amp;R2348&amp;"|"&amp;S2348&amp;"|"&amp;T2348&amp;"|"&amp;U2348&amp;"|"&amp;V2348&amp;"|"&amp;W2348&amp;"|"&amp;X2348&amp;"|"&amp;Y2348&amp;"|"&amp;Z2348&amp;"|"&amp;AA2348&amp;"|"&amp;AB2348&amp;"|"&amp;AC2348&amp;"|"&amp;AD2348&amp;"|"&amp;AE2348&amp;"|"&amp;AF2348&amp;"|"&amp;AG2348</f>
        <v>Resort Hotel|0|62|2017|April|16|19|1|4|1|0|0|BB|RUS|Corporate|Corporate|0|0|0|A|D|1|No Deposit||307|0|Transient-Party|85|0|0|Check-Out|42849</v>
      </c>
      <c r="AI2348" s="0" t="str">
        <f aca="false">IF(COUNTIF($AH$4:$AH$2603,AH2348)&gt;1,"Duplicate","Unique")</f>
        <v>Unique</v>
      </c>
      <c r="AJ2348" s="0" t="str">
        <f aca="false">IF(COUNTBLANK(B2348:AG2348)&gt;0,"Missing ("&amp;COUNTBLANK(B2348:AG2348)&amp;")","Complete")</f>
        <v>Missing (1)</v>
      </c>
    </row>
    <row r="2349" customFormat="false" ht="15" hidden="false" customHeight="false" outlineLevel="0" collapsed="false">
      <c r="A2349" s="14" t="n">
        <v>2346</v>
      </c>
      <c r="B2349" s="14" t="s">
        <v>80</v>
      </c>
      <c r="C2349" s="14" t="n">
        <v>0</v>
      </c>
      <c r="D2349" s="14" t="n">
        <v>0</v>
      </c>
      <c r="E2349" s="14" t="n">
        <v>2016</v>
      </c>
      <c r="F2349" s="14" t="s">
        <v>106</v>
      </c>
      <c r="G2349" s="14" t="n">
        <v>18</v>
      </c>
      <c r="H2349" s="14" t="n">
        <v>25</v>
      </c>
      <c r="I2349" s="14" t="n">
        <v>1</v>
      </c>
      <c r="J2349" s="14" t="n">
        <v>0</v>
      </c>
      <c r="K2349" s="14" t="n">
        <v>1</v>
      </c>
      <c r="L2349" s="14" t="n">
        <v>0</v>
      </c>
      <c r="M2349" s="14" t="n">
        <v>0</v>
      </c>
      <c r="N2349" s="14" t="s">
        <v>82</v>
      </c>
      <c r="O2349" s="14" t="s">
        <v>108</v>
      </c>
      <c r="P2349" s="14" t="s">
        <v>93</v>
      </c>
      <c r="Q2349" s="14" t="s">
        <v>94</v>
      </c>
      <c r="R2349" s="14" t="n">
        <v>0</v>
      </c>
      <c r="S2349" s="14" t="n">
        <v>0</v>
      </c>
      <c r="T2349" s="14" t="n">
        <v>0</v>
      </c>
      <c r="U2349" s="14" t="s">
        <v>95</v>
      </c>
      <c r="V2349" s="14" t="s">
        <v>109</v>
      </c>
      <c r="W2349" s="14" t="n">
        <v>0</v>
      </c>
      <c r="X2349" s="14" t="s">
        <v>86</v>
      </c>
      <c r="Y2349" s="14" t="n">
        <v>240</v>
      </c>
      <c r="Z2349" s="14"/>
      <c r="AA2349" s="14" t="n">
        <v>0</v>
      </c>
      <c r="AB2349" s="14" t="s">
        <v>87</v>
      </c>
      <c r="AC2349" s="14" t="n">
        <v>50</v>
      </c>
      <c r="AD2349" s="14" t="n">
        <v>0</v>
      </c>
      <c r="AE2349" s="14" t="n">
        <v>0</v>
      </c>
      <c r="AF2349" s="14" t="s">
        <v>88</v>
      </c>
      <c r="AG2349" s="15" t="n">
        <v>42486</v>
      </c>
      <c r="AH2349" s="14" t="str">
        <f aca="false">B2349&amp;"|"&amp;C2349&amp;"|"&amp;D2349&amp;"|"&amp;E2349&amp;"|"&amp;F2349&amp;"|"&amp;G2349&amp;"|"&amp;H2349&amp;"|"&amp;I2349&amp;"|"&amp;J2349&amp;"|"&amp;K2349&amp;"|"&amp;L2349&amp;"|"&amp;M2349&amp;"|"&amp;N2349&amp;"|"&amp;O2349&amp;"|"&amp;P2349&amp;"|"&amp;Q2349&amp;"|"&amp;R2349&amp;"|"&amp;S2349&amp;"|"&amp;T2349&amp;"|"&amp;U2349&amp;"|"&amp;V2349&amp;"|"&amp;W2349&amp;"|"&amp;X2349&amp;"|"&amp;Y2349&amp;"|"&amp;Z2349&amp;"|"&amp;AA2349&amp;"|"&amp;AB2349&amp;"|"&amp;AC2349&amp;"|"&amp;AD2349&amp;"|"&amp;AE2349&amp;"|"&amp;AF2349&amp;"|"&amp;AG2349</f>
        <v>Resort Hotel|0|0|2016|April|18|25|1|0|1|0|0|BB|DEU|Online TA|TA/TO|0|0|0|A|D|0|No Deposit|240||0|Transient|50|0|0|Check-Out|42486</v>
      </c>
      <c r="AI2349" s="14" t="str">
        <f aca="false">IF(COUNTIF($AH$4:$AH$2603,AH2349)&gt;1,"Duplicate","Unique")</f>
        <v>Unique</v>
      </c>
      <c r="AJ2349" s="14" t="str">
        <f aca="false">IF(COUNTBLANK(B2349:AG2349)&gt;0,"Missing ("&amp;COUNTBLANK(B2349:AG2349)&amp;")","Complete")</f>
        <v>Missing (1)</v>
      </c>
    </row>
    <row r="2350" customFormat="false" ht="15" hidden="false" customHeight="false" outlineLevel="0" collapsed="false">
      <c r="A2350" s="0" t="n">
        <v>2347</v>
      </c>
      <c r="B2350" s="0" t="s">
        <v>90</v>
      </c>
      <c r="C2350" s="0" t="n">
        <v>0</v>
      </c>
      <c r="D2350" s="0" t="n">
        <v>247</v>
      </c>
      <c r="E2350" s="0" t="n">
        <v>2016</v>
      </c>
      <c r="F2350" s="0" t="s">
        <v>135</v>
      </c>
      <c r="G2350" s="0" t="n">
        <v>24</v>
      </c>
      <c r="H2350" s="0" t="n">
        <v>6</v>
      </c>
      <c r="I2350" s="0" t="n">
        <v>1</v>
      </c>
      <c r="J2350" s="0" t="n">
        <v>1</v>
      </c>
      <c r="K2350" s="0" t="n">
        <v>2</v>
      </c>
      <c r="L2350" s="0" t="n">
        <v>0</v>
      </c>
      <c r="M2350" s="0" t="n">
        <v>0</v>
      </c>
      <c r="N2350" s="0" t="s">
        <v>112</v>
      </c>
      <c r="O2350" s="0" t="s">
        <v>108</v>
      </c>
      <c r="P2350" s="0" t="s">
        <v>99</v>
      </c>
      <c r="Q2350" s="0" t="s">
        <v>94</v>
      </c>
      <c r="R2350" s="0" t="n">
        <v>0</v>
      </c>
      <c r="S2350" s="0" t="n">
        <v>0</v>
      </c>
      <c r="T2350" s="0" t="n">
        <v>0</v>
      </c>
      <c r="U2350" s="0" t="s">
        <v>95</v>
      </c>
      <c r="V2350" s="0" t="s">
        <v>109</v>
      </c>
      <c r="W2350" s="0" t="n">
        <v>0</v>
      </c>
      <c r="X2350" s="0" t="s">
        <v>86</v>
      </c>
      <c r="Y2350" s="0" t="n">
        <v>6</v>
      </c>
      <c r="AA2350" s="0" t="n">
        <v>0</v>
      </c>
      <c r="AB2350" s="0" t="s">
        <v>101</v>
      </c>
      <c r="AC2350" s="0" t="n">
        <v>115</v>
      </c>
      <c r="AD2350" s="0" t="n">
        <v>0</v>
      </c>
      <c r="AE2350" s="0" t="n">
        <v>1</v>
      </c>
      <c r="AF2350" s="0" t="s">
        <v>88</v>
      </c>
      <c r="AG2350" s="13" t="n">
        <v>42529</v>
      </c>
      <c r="AH2350" s="0" t="str">
        <f aca="false">B2350&amp;"|"&amp;C2350&amp;"|"&amp;D2350&amp;"|"&amp;E2350&amp;"|"&amp;F2350&amp;"|"&amp;G2350&amp;"|"&amp;H2350&amp;"|"&amp;I2350&amp;"|"&amp;J2350&amp;"|"&amp;K2350&amp;"|"&amp;L2350&amp;"|"&amp;M2350&amp;"|"&amp;N2350&amp;"|"&amp;O2350&amp;"|"&amp;P2350&amp;"|"&amp;Q2350&amp;"|"&amp;R2350&amp;"|"&amp;S2350&amp;"|"&amp;T2350&amp;"|"&amp;U2350&amp;"|"&amp;V2350&amp;"|"&amp;W2350&amp;"|"&amp;X2350&amp;"|"&amp;Y2350&amp;"|"&amp;Z2350&amp;"|"&amp;AA2350&amp;"|"&amp;AB2350&amp;"|"&amp;AC2350&amp;"|"&amp;AD2350&amp;"|"&amp;AE2350&amp;"|"&amp;AF2350&amp;"|"&amp;AG2350</f>
        <v>City Hotel|0|247|2016|June|24|6|1|1|2|0|0|HB|DEU|Offline TA/TO|TA/TO|0|0|0|A|D|0|No Deposit|6||0|Transient-Party|115|0|1|Check-Out|42529</v>
      </c>
      <c r="AI2350" s="0" t="str">
        <f aca="false">IF(COUNTIF($AH$4:$AH$2603,AH2350)&gt;1,"Duplicate","Unique")</f>
        <v>Unique</v>
      </c>
      <c r="AJ2350" s="0" t="str">
        <f aca="false">IF(COUNTBLANK(B2350:AG2350)&gt;0,"Missing ("&amp;COUNTBLANK(B2350:AG2350)&amp;")","Complete")</f>
        <v>Missing (1)</v>
      </c>
    </row>
    <row r="2351" customFormat="false" ht="15" hidden="false" customHeight="false" outlineLevel="0" collapsed="false">
      <c r="A2351" s="14" t="n">
        <v>2348</v>
      </c>
      <c r="B2351" s="14" t="s">
        <v>90</v>
      </c>
      <c r="C2351" s="14" t="n">
        <v>0</v>
      </c>
      <c r="D2351" s="14" t="n">
        <v>7</v>
      </c>
      <c r="E2351" s="14" t="n">
        <v>2016</v>
      </c>
      <c r="F2351" s="14" t="s">
        <v>118</v>
      </c>
      <c r="G2351" s="14" t="n">
        <v>7</v>
      </c>
      <c r="H2351" s="14" t="n">
        <v>13</v>
      </c>
      <c r="I2351" s="14" t="n">
        <v>0</v>
      </c>
      <c r="J2351" s="14" t="n">
        <v>1</v>
      </c>
      <c r="K2351" s="14" t="n">
        <v>3</v>
      </c>
      <c r="L2351" s="14" t="n">
        <v>0</v>
      </c>
      <c r="M2351" s="14" t="n">
        <v>0</v>
      </c>
      <c r="N2351" s="14" t="s">
        <v>82</v>
      </c>
      <c r="O2351" s="14" t="s">
        <v>115</v>
      </c>
      <c r="P2351" s="14" t="s">
        <v>93</v>
      </c>
      <c r="Q2351" s="14" t="s">
        <v>94</v>
      </c>
      <c r="R2351" s="14" t="n">
        <v>0</v>
      </c>
      <c r="S2351" s="14" t="n">
        <v>0</v>
      </c>
      <c r="T2351" s="14" t="n">
        <v>0</v>
      </c>
      <c r="U2351" s="14" t="s">
        <v>109</v>
      </c>
      <c r="V2351" s="14" t="s">
        <v>109</v>
      </c>
      <c r="W2351" s="14" t="n">
        <v>0</v>
      </c>
      <c r="X2351" s="14" t="s">
        <v>86</v>
      </c>
      <c r="Y2351" s="14" t="n">
        <v>9</v>
      </c>
      <c r="Z2351" s="14"/>
      <c r="AA2351" s="14" t="n">
        <v>0</v>
      </c>
      <c r="AB2351" s="14" t="s">
        <v>87</v>
      </c>
      <c r="AC2351" s="14" t="n">
        <v>127</v>
      </c>
      <c r="AD2351" s="14" t="n">
        <v>0</v>
      </c>
      <c r="AE2351" s="14" t="n">
        <v>1</v>
      </c>
      <c r="AF2351" s="14" t="s">
        <v>88</v>
      </c>
      <c r="AG2351" s="15" t="n">
        <v>42414</v>
      </c>
      <c r="AH2351" s="14" t="str">
        <f aca="false">B2351&amp;"|"&amp;C2351&amp;"|"&amp;D2351&amp;"|"&amp;E2351&amp;"|"&amp;F2351&amp;"|"&amp;G2351&amp;"|"&amp;H2351&amp;"|"&amp;I2351&amp;"|"&amp;J2351&amp;"|"&amp;K2351&amp;"|"&amp;L2351&amp;"|"&amp;M2351&amp;"|"&amp;N2351&amp;"|"&amp;O2351&amp;"|"&amp;P2351&amp;"|"&amp;Q2351&amp;"|"&amp;R2351&amp;"|"&amp;S2351&amp;"|"&amp;T2351&amp;"|"&amp;U2351&amp;"|"&amp;V2351&amp;"|"&amp;W2351&amp;"|"&amp;X2351&amp;"|"&amp;Y2351&amp;"|"&amp;Z2351&amp;"|"&amp;AA2351&amp;"|"&amp;AB2351&amp;"|"&amp;AC2351&amp;"|"&amp;AD2351&amp;"|"&amp;AE2351&amp;"|"&amp;AF2351&amp;"|"&amp;AG2351</f>
        <v>City Hotel|0|7|2016|February|7|13|0|1|3|0|0|BB|ESP|Online TA|TA/TO|0|0|0|D|D|0|No Deposit|9||0|Transient|127|0|1|Check-Out|42414</v>
      </c>
      <c r="AI2351" s="14" t="str">
        <f aca="false">IF(COUNTIF($AH$4:$AH$2603,AH2351)&gt;1,"Duplicate","Unique")</f>
        <v>Unique</v>
      </c>
      <c r="AJ2351" s="14" t="str">
        <f aca="false">IF(COUNTBLANK(B2351:AG2351)&gt;0,"Missing ("&amp;COUNTBLANK(B2351:AG2351)&amp;")","Complete")</f>
        <v>Missing (1)</v>
      </c>
    </row>
    <row r="2352" customFormat="false" ht="15" hidden="false" customHeight="false" outlineLevel="0" collapsed="false">
      <c r="A2352" s="0" t="n">
        <v>2349</v>
      </c>
      <c r="B2352" s="0" t="s">
        <v>90</v>
      </c>
      <c r="C2352" s="0" t="n">
        <v>1</v>
      </c>
      <c r="D2352" s="0" t="n">
        <v>227</v>
      </c>
      <c r="E2352" s="0" t="n">
        <v>2017</v>
      </c>
      <c r="F2352" s="0" t="s">
        <v>135</v>
      </c>
      <c r="G2352" s="0" t="n">
        <v>22</v>
      </c>
      <c r="H2352" s="0" t="n">
        <v>3</v>
      </c>
      <c r="I2352" s="0" t="n">
        <v>2</v>
      </c>
      <c r="J2352" s="0" t="n">
        <v>3</v>
      </c>
      <c r="K2352" s="0" t="n">
        <v>2</v>
      </c>
      <c r="L2352" s="0" t="n">
        <v>0</v>
      </c>
      <c r="M2352" s="0" t="n">
        <v>0</v>
      </c>
      <c r="N2352" s="0" t="s">
        <v>82</v>
      </c>
      <c r="O2352" s="0" t="s">
        <v>155</v>
      </c>
      <c r="P2352" s="0" t="s">
        <v>93</v>
      </c>
      <c r="Q2352" s="0" t="s">
        <v>94</v>
      </c>
      <c r="R2352" s="0" t="n">
        <v>0</v>
      </c>
      <c r="S2352" s="0" t="n">
        <v>0</v>
      </c>
      <c r="T2352" s="0" t="n">
        <v>0</v>
      </c>
      <c r="U2352" s="0" t="s">
        <v>109</v>
      </c>
      <c r="V2352" s="0" t="s">
        <v>109</v>
      </c>
      <c r="W2352" s="0" t="n">
        <v>0</v>
      </c>
      <c r="X2352" s="0" t="s">
        <v>86</v>
      </c>
      <c r="Y2352" s="0" t="n">
        <v>9</v>
      </c>
      <c r="AA2352" s="0" t="n">
        <v>0</v>
      </c>
      <c r="AB2352" s="0" t="s">
        <v>87</v>
      </c>
      <c r="AC2352" s="0" t="n">
        <v>138.6</v>
      </c>
      <c r="AD2352" s="0" t="n">
        <v>0</v>
      </c>
      <c r="AE2352" s="0" t="n">
        <v>2</v>
      </c>
      <c r="AF2352" s="0" t="s">
        <v>96</v>
      </c>
      <c r="AG2352" s="13" t="n">
        <v>42820</v>
      </c>
      <c r="AH2352" s="0" t="str">
        <f aca="false">B2352&amp;"|"&amp;C2352&amp;"|"&amp;D2352&amp;"|"&amp;E2352&amp;"|"&amp;F2352&amp;"|"&amp;G2352&amp;"|"&amp;H2352&amp;"|"&amp;I2352&amp;"|"&amp;J2352&amp;"|"&amp;K2352&amp;"|"&amp;L2352&amp;"|"&amp;M2352&amp;"|"&amp;N2352&amp;"|"&amp;O2352&amp;"|"&amp;P2352&amp;"|"&amp;Q2352&amp;"|"&amp;R2352&amp;"|"&amp;S2352&amp;"|"&amp;T2352&amp;"|"&amp;U2352&amp;"|"&amp;V2352&amp;"|"&amp;W2352&amp;"|"&amp;X2352&amp;"|"&amp;Y2352&amp;"|"&amp;Z2352&amp;"|"&amp;AA2352&amp;"|"&amp;AB2352&amp;"|"&amp;AC2352&amp;"|"&amp;AD2352&amp;"|"&amp;AE2352&amp;"|"&amp;AF2352&amp;"|"&amp;AG2352</f>
        <v>City Hotel|1|227|2017|June|22|3|2|3|2|0|0|BB|CHE|Online TA|TA/TO|0|0|0|D|D|0|No Deposit|9||0|Transient|138.6|0|2|Canceled|42820</v>
      </c>
      <c r="AI2352" s="0" t="str">
        <f aca="false">IF(COUNTIF($AH$4:$AH$2603,AH2352)&gt;1,"Duplicate","Unique")</f>
        <v>Unique</v>
      </c>
      <c r="AJ2352" s="0" t="str">
        <f aca="false">IF(COUNTBLANK(B2352:AG2352)&gt;0,"Missing ("&amp;COUNTBLANK(B2352:AG2352)&amp;")","Complete")</f>
        <v>Missing (1)</v>
      </c>
    </row>
    <row r="2353" customFormat="false" ht="15" hidden="false" customHeight="false" outlineLevel="0" collapsed="false">
      <c r="A2353" s="14" t="n">
        <v>2350</v>
      </c>
      <c r="B2353" s="14" t="s">
        <v>90</v>
      </c>
      <c r="C2353" s="14" t="n">
        <v>1</v>
      </c>
      <c r="D2353" s="14" t="n">
        <v>50</v>
      </c>
      <c r="E2353" s="14" t="n">
        <v>2015</v>
      </c>
      <c r="F2353" s="14" t="s">
        <v>119</v>
      </c>
      <c r="G2353" s="14" t="n">
        <v>35</v>
      </c>
      <c r="H2353" s="14" t="n">
        <v>25</v>
      </c>
      <c r="I2353" s="14" t="n">
        <v>0</v>
      </c>
      <c r="J2353" s="14" t="n">
        <v>4</v>
      </c>
      <c r="K2353" s="14" t="n">
        <v>2</v>
      </c>
      <c r="L2353" s="14" t="n">
        <v>0</v>
      </c>
      <c r="M2353" s="14" t="n">
        <v>0</v>
      </c>
      <c r="N2353" s="14" t="s">
        <v>82</v>
      </c>
      <c r="O2353" s="14" t="s">
        <v>92</v>
      </c>
      <c r="P2353" s="14" t="s">
        <v>116</v>
      </c>
      <c r="Q2353" s="14" t="s">
        <v>94</v>
      </c>
      <c r="R2353" s="14" t="n">
        <v>0</v>
      </c>
      <c r="S2353" s="14" t="n">
        <v>0</v>
      </c>
      <c r="T2353" s="14" t="n">
        <v>0</v>
      </c>
      <c r="U2353" s="14" t="s">
        <v>95</v>
      </c>
      <c r="V2353" s="14" t="s">
        <v>95</v>
      </c>
      <c r="W2353" s="14" t="n">
        <v>0</v>
      </c>
      <c r="X2353" s="14" t="s">
        <v>86</v>
      </c>
      <c r="Y2353" s="14" t="n">
        <v>1</v>
      </c>
      <c r="Z2353" s="14"/>
      <c r="AA2353" s="14" t="n">
        <v>0</v>
      </c>
      <c r="AB2353" s="14" t="s">
        <v>101</v>
      </c>
      <c r="AC2353" s="14" t="n">
        <v>62</v>
      </c>
      <c r="AD2353" s="14" t="n">
        <v>0</v>
      </c>
      <c r="AE2353" s="14" t="n">
        <v>0</v>
      </c>
      <c r="AF2353" s="14" t="s">
        <v>96</v>
      </c>
      <c r="AG2353" s="15" t="n">
        <v>42222</v>
      </c>
      <c r="AH2353" s="14" t="str">
        <f aca="false">B2353&amp;"|"&amp;C2353&amp;"|"&amp;D2353&amp;"|"&amp;E2353&amp;"|"&amp;F2353&amp;"|"&amp;G2353&amp;"|"&amp;H2353&amp;"|"&amp;I2353&amp;"|"&amp;J2353&amp;"|"&amp;K2353&amp;"|"&amp;L2353&amp;"|"&amp;M2353&amp;"|"&amp;N2353&amp;"|"&amp;O2353&amp;"|"&amp;P2353&amp;"|"&amp;Q2353&amp;"|"&amp;R2353&amp;"|"&amp;S2353&amp;"|"&amp;T2353&amp;"|"&amp;U2353&amp;"|"&amp;V2353&amp;"|"&amp;W2353&amp;"|"&amp;X2353&amp;"|"&amp;Y2353&amp;"|"&amp;Z2353&amp;"|"&amp;AA2353&amp;"|"&amp;AB2353&amp;"|"&amp;AC2353&amp;"|"&amp;AD2353&amp;"|"&amp;AE2353&amp;"|"&amp;AF2353&amp;"|"&amp;AG2353</f>
        <v>City Hotel|1|50|2015|August|35|25|0|4|2|0|0|BB|PRT|Groups|TA/TO|0|0|0|A|A|0|No Deposit|1||0|Transient-Party|62|0|0|Canceled|42222</v>
      </c>
      <c r="AI2353" s="14" t="str">
        <f aca="false">IF(COUNTIF($AH$4:$AH$2603,AH2353)&gt;1,"Duplicate","Unique")</f>
        <v>Unique</v>
      </c>
      <c r="AJ2353" s="14" t="str">
        <f aca="false">IF(COUNTBLANK(B2353:AG2353)&gt;0,"Missing ("&amp;COUNTBLANK(B2353:AG2353)&amp;")","Complete")</f>
        <v>Missing (1)</v>
      </c>
    </row>
    <row r="2354" customFormat="false" ht="15" hidden="false" customHeight="false" outlineLevel="0" collapsed="false">
      <c r="A2354" s="0" t="n">
        <v>2351</v>
      </c>
      <c r="B2354" s="0" t="s">
        <v>90</v>
      </c>
      <c r="C2354" s="0" t="n">
        <v>1</v>
      </c>
      <c r="D2354" s="0" t="n">
        <v>99</v>
      </c>
      <c r="E2354" s="0" t="n">
        <v>2017</v>
      </c>
      <c r="F2354" s="0" t="s">
        <v>121</v>
      </c>
      <c r="G2354" s="0" t="n">
        <v>20</v>
      </c>
      <c r="H2354" s="0" t="n">
        <v>19</v>
      </c>
      <c r="I2354" s="0" t="n">
        <v>0</v>
      </c>
      <c r="J2354" s="0" t="n">
        <v>2</v>
      </c>
      <c r="K2354" s="0" t="n">
        <v>2</v>
      </c>
      <c r="L2354" s="0" t="n">
        <v>0</v>
      </c>
      <c r="M2354" s="0" t="n">
        <v>0</v>
      </c>
      <c r="N2354" s="0" t="s">
        <v>82</v>
      </c>
      <c r="O2354" s="0" t="s">
        <v>92</v>
      </c>
      <c r="P2354" s="0" t="s">
        <v>99</v>
      </c>
      <c r="Q2354" s="0" t="s">
        <v>94</v>
      </c>
      <c r="R2354" s="0" t="n">
        <v>0</v>
      </c>
      <c r="S2354" s="0" t="n">
        <v>0</v>
      </c>
      <c r="T2354" s="0" t="n">
        <v>0</v>
      </c>
      <c r="U2354" s="0" t="s">
        <v>95</v>
      </c>
      <c r="V2354" s="0" t="s">
        <v>95</v>
      </c>
      <c r="W2354" s="0" t="n">
        <v>0</v>
      </c>
      <c r="X2354" s="0" t="s">
        <v>86</v>
      </c>
      <c r="Y2354" s="0" t="n">
        <v>121</v>
      </c>
      <c r="AA2354" s="0" t="n">
        <v>0</v>
      </c>
      <c r="AB2354" s="0" t="s">
        <v>87</v>
      </c>
      <c r="AC2354" s="0" t="n">
        <v>89.1</v>
      </c>
      <c r="AD2354" s="0" t="n">
        <v>0</v>
      </c>
      <c r="AE2354" s="0" t="n">
        <v>0</v>
      </c>
      <c r="AF2354" s="0" t="s">
        <v>96</v>
      </c>
      <c r="AG2354" s="13" t="n">
        <v>42775</v>
      </c>
      <c r="AH2354" s="0" t="str">
        <f aca="false">B2354&amp;"|"&amp;C2354&amp;"|"&amp;D2354&amp;"|"&amp;E2354&amp;"|"&amp;F2354&amp;"|"&amp;G2354&amp;"|"&amp;H2354&amp;"|"&amp;I2354&amp;"|"&amp;J2354&amp;"|"&amp;K2354&amp;"|"&amp;L2354&amp;"|"&amp;M2354&amp;"|"&amp;N2354&amp;"|"&amp;O2354&amp;"|"&amp;P2354&amp;"|"&amp;Q2354&amp;"|"&amp;R2354&amp;"|"&amp;S2354&amp;"|"&amp;T2354&amp;"|"&amp;U2354&amp;"|"&amp;V2354&amp;"|"&amp;W2354&amp;"|"&amp;X2354&amp;"|"&amp;Y2354&amp;"|"&amp;Z2354&amp;"|"&amp;AA2354&amp;"|"&amp;AB2354&amp;"|"&amp;AC2354&amp;"|"&amp;AD2354&amp;"|"&amp;AE2354&amp;"|"&amp;AF2354&amp;"|"&amp;AG2354</f>
        <v>City Hotel|1|99|2017|May|20|19|0|2|2|0|0|BB|PRT|Offline TA/TO|TA/TO|0|0|0|A|A|0|No Deposit|121||0|Transient|89.1|0|0|Canceled|42775</v>
      </c>
      <c r="AI2354" s="0" t="str">
        <f aca="false">IF(COUNTIF($AH$4:$AH$2603,AH2354)&gt;1,"Duplicate","Unique")</f>
        <v>Unique</v>
      </c>
      <c r="AJ2354" s="0" t="str">
        <f aca="false">IF(COUNTBLANK(B2354:AG2354)&gt;0,"Missing ("&amp;COUNTBLANK(B2354:AG2354)&amp;")","Complete")</f>
        <v>Missing (1)</v>
      </c>
    </row>
    <row r="2355" customFormat="false" ht="15" hidden="false" customHeight="false" outlineLevel="0" collapsed="false">
      <c r="A2355" s="14" t="n">
        <v>2352</v>
      </c>
      <c r="B2355" s="14" t="s">
        <v>80</v>
      </c>
      <c r="C2355" s="14" t="n">
        <v>1</v>
      </c>
      <c r="D2355" s="14" t="n">
        <v>304</v>
      </c>
      <c r="E2355" s="14" t="n">
        <v>2017</v>
      </c>
      <c r="F2355" s="14" t="s">
        <v>135</v>
      </c>
      <c r="G2355" s="14" t="n">
        <v>23</v>
      </c>
      <c r="H2355" s="14" t="n">
        <v>8</v>
      </c>
      <c r="I2355" s="14" t="n">
        <v>2</v>
      </c>
      <c r="J2355" s="14" t="n">
        <v>3</v>
      </c>
      <c r="K2355" s="14" t="n">
        <v>2</v>
      </c>
      <c r="L2355" s="14" t="n">
        <v>0</v>
      </c>
      <c r="M2355" s="14" t="n">
        <v>0</v>
      </c>
      <c r="N2355" s="14" t="s">
        <v>112</v>
      </c>
      <c r="O2355" s="14" t="s">
        <v>92</v>
      </c>
      <c r="P2355" s="14" t="s">
        <v>116</v>
      </c>
      <c r="Q2355" s="14" t="s">
        <v>94</v>
      </c>
      <c r="R2355" s="14" t="n">
        <v>0</v>
      </c>
      <c r="S2355" s="14" t="n">
        <v>0</v>
      </c>
      <c r="T2355" s="14" t="n">
        <v>0</v>
      </c>
      <c r="U2355" s="14" t="s">
        <v>95</v>
      </c>
      <c r="V2355" s="14" t="s">
        <v>95</v>
      </c>
      <c r="W2355" s="14" t="n">
        <v>1</v>
      </c>
      <c r="X2355" s="14" t="s">
        <v>120</v>
      </c>
      <c r="Y2355" s="14" t="n">
        <v>298</v>
      </c>
      <c r="Z2355" s="14"/>
      <c r="AA2355" s="14" t="n">
        <v>0</v>
      </c>
      <c r="AB2355" s="14" t="s">
        <v>87</v>
      </c>
      <c r="AC2355" s="14" t="n">
        <v>94</v>
      </c>
      <c r="AD2355" s="14" t="n">
        <v>0</v>
      </c>
      <c r="AE2355" s="14" t="n">
        <v>0</v>
      </c>
      <c r="AF2355" s="14" t="s">
        <v>96</v>
      </c>
      <c r="AG2355" s="15" t="n">
        <v>42830</v>
      </c>
      <c r="AH2355" s="14" t="str">
        <f aca="false">B2355&amp;"|"&amp;C2355&amp;"|"&amp;D2355&amp;"|"&amp;E2355&amp;"|"&amp;F2355&amp;"|"&amp;G2355&amp;"|"&amp;H2355&amp;"|"&amp;I2355&amp;"|"&amp;J2355&amp;"|"&amp;K2355&amp;"|"&amp;L2355&amp;"|"&amp;M2355&amp;"|"&amp;N2355&amp;"|"&amp;O2355&amp;"|"&amp;P2355&amp;"|"&amp;Q2355&amp;"|"&amp;R2355&amp;"|"&amp;S2355&amp;"|"&amp;T2355&amp;"|"&amp;U2355&amp;"|"&amp;V2355&amp;"|"&amp;W2355&amp;"|"&amp;X2355&amp;"|"&amp;Y2355&amp;"|"&amp;Z2355&amp;"|"&amp;AA2355&amp;"|"&amp;AB2355&amp;"|"&amp;AC2355&amp;"|"&amp;AD2355&amp;"|"&amp;AE2355&amp;"|"&amp;AF2355&amp;"|"&amp;AG2355</f>
        <v>Resort Hotel|1|304|2017|June|23|8|2|3|2|0|0|HB|PRT|Groups|TA/TO|0|0|0|A|A|1|Non Refund|298||0|Transient|94|0|0|Canceled|42830</v>
      </c>
      <c r="AI2355" s="14" t="str">
        <f aca="false">IF(COUNTIF($AH$4:$AH$2603,AH2355)&gt;1,"Duplicate","Unique")</f>
        <v>Unique</v>
      </c>
      <c r="AJ2355" s="14" t="str">
        <f aca="false">IF(COUNTBLANK(B2355:AG2355)&gt;0,"Missing ("&amp;COUNTBLANK(B2355:AG2355)&amp;")","Complete")</f>
        <v>Missing (1)</v>
      </c>
    </row>
    <row r="2356" customFormat="false" ht="15" hidden="false" customHeight="false" outlineLevel="0" collapsed="false">
      <c r="A2356" s="0" t="n">
        <v>2353</v>
      </c>
      <c r="B2356" s="0" t="s">
        <v>90</v>
      </c>
      <c r="C2356" s="0" t="n">
        <v>0</v>
      </c>
      <c r="D2356" s="0" t="n">
        <v>118</v>
      </c>
      <c r="E2356" s="0" t="n">
        <v>2017</v>
      </c>
      <c r="F2356" s="0" t="s">
        <v>106</v>
      </c>
      <c r="G2356" s="0" t="n">
        <v>17</v>
      </c>
      <c r="H2356" s="0" t="n">
        <v>29</v>
      </c>
      <c r="I2356" s="0" t="n">
        <v>1</v>
      </c>
      <c r="J2356" s="0" t="n">
        <v>1</v>
      </c>
      <c r="K2356" s="0" t="n">
        <v>2</v>
      </c>
      <c r="L2356" s="0" t="n">
        <v>0</v>
      </c>
      <c r="M2356" s="0" t="n">
        <v>0</v>
      </c>
      <c r="N2356" s="0" t="s">
        <v>82</v>
      </c>
      <c r="O2356" s="0" t="s">
        <v>147</v>
      </c>
      <c r="P2356" s="0" t="s">
        <v>93</v>
      </c>
      <c r="Q2356" s="0" t="s">
        <v>94</v>
      </c>
      <c r="R2356" s="0" t="n">
        <v>0</v>
      </c>
      <c r="S2356" s="0" t="n">
        <v>0</v>
      </c>
      <c r="T2356" s="0" t="n">
        <v>0</v>
      </c>
      <c r="U2356" s="0" t="s">
        <v>109</v>
      </c>
      <c r="V2356" s="0" t="s">
        <v>109</v>
      </c>
      <c r="W2356" s="0" t="n">
        <v>0</v>
      </c>
      <c r="X2356" s="0" t="s">
        <v>86</v>
      </c>
      <c r="Y2356" s="0" t="n">
        <v>9</v>
      </c>
      <c r="AA2356" s="0" t="n">
        <v>0</v>
      </c>
      <c r="AB2356" s="0" t="s">
        <v>87</v>
      </c>
      <c r="AC2356" s="0" t="n">
        <v>130.5</v>
      </c>
      <c r="AD2356" s="0" t="n">
        <v>0</v>
      </c>
      <c r="AE2356" s="0" t="n">
        <v>0</v>
      </c>
      <c r="AF2356" s="0" t="s">
        <v>88</v>
      </c>
      <c r="AG2356" s="13" t="n">
        <v>42856</v>
      </c>
      <c r="AH2356" s="0" t="str">
        <f aca="false">B2356&amp;"|"&amp;C2356&amp;"|"&amp;D2356&amp;"|"&amp;E2356&amp;"|"&amp;F2356&amp;"|"&amp;G2356&amp;"|"&amp;H2356&amp;"|"&amp;I2356&amp;"|"&amp;J2356&amp;"|"&amp;K2356&amp;"|"&amp;L2356&amp;"|"&amp;M2356&amp;"|"&amp;N2356&amp;"|"&amp;O2356&amp;"|"&amp;P2356&amp;"|"&amp;Q2356&amp;"|"&amp;R2356&amp;"|"&amp;S2356&amp;"|"&amp;T2356&amp;"|"&amp;U2356&amp;"|"&amp;V2356&amp;"|"&amp;W2356&amp;"|"&amp;X2356&amp;"|"&amp;Y2356&amp;"|"&amp;Z2356&amp;"|"&amp;AA2356&amp;"|"&amp;AB2356&amp;"|"&amp;AC2356&amp;"|"&amp;AD2356&amp;"|"&amp;AE2356&amp;"|"&amp;AF2356&amp;"|"&amp;AG2356</f>
        <v>City Hotel|0|118|2017|April|17|29|1|1|2|0|0|BB|IRL|Online TA|TA/TO|0|0|0|D|D|0|No Deposit|9||0|Transient|130.5|0|0|Check-Out|42856</v>
      </c>
      <c r="AI2356" s="0" t="str">
        <f aca="false">IF(COUNTIF($AH$4:$AH$2603,AH2356)&gt;1,"Duplicate","Unique")</f>
        <v>Unique</v>
      </c>
      <c r="AJ2356" s="0" t="str">
        <f aca="false">IF(COUNTBLANK(B2356:AG2356)&gt;0,"Missing ("&amp;COUNTBLANK(B2356:AG2356)&amp;")","Complete")</f>
        <v>Missing (1)</v>
      </c>
    </row>
    <row r="2357" customFormat="false" ht="15" hidden="false" customHeight="false" outlineLevel="0" collapsed="false">
      <c r="A2357" s="14" t="n">
        <v>2354</v>
      </c>
      <c r="B2357" s="14" t="s">
        <v>80</v>
      </c>
      <c r="C2357" s="14" t="n">
        <v>1</v>
      </c>
      <c r="D2357" s="14" t="n">
        <v>295</v>
      </c>
      <c r="E2357" s="14" t="n">
        <v>2016</v>
      </c>
      <c r="F2357" s="14" t="s">
        <v>135</v>
      </c>
      <c r="G2357" s="14" t="n">
        <v>26</v>
      </c>
      <c r="H2357" s="14" t="n">
        <v>22</v>
      </c>
      <c r="I2357" s="14" t="n">
        <v>1</v>
      </c>
      <c r="J2357" s="14" t="n">
        <v>4</v>
      </c>
      <c r="K2357" s="14" t="n">
        <v>1</v>
      </c>
      <c r="L2357" s="14" t="n">
        <v>0</v>
      </c>
      <c r="M2357" s="14" t="n">
        <v>0</v>
      </c>
      <c r="N2357" s="14" t="s">
        <v>82</v>
      </c>
      <c r="O2357" s="14" t="s">
        <v>92</v>
      </c>
      <c r="P2357" s="14" t="s">
        <v>93</v>
      </c>
      <c r="Q2357" s="14" t="s">
        <v>94</v>
      </c>
      <c r="R2357" s="14" t="n">
        <v>0</v>
      </c>
      <c r="S2357" s="14" t="n">
        <v>0</v>
      </c>
      <c r="T2357" s="14" t="n">
        <v>0</v>
      </c>
      <c r="U2357" s="14" t="s">
        <v>95</v>
      </c>
      <c r="V2357" s="14" t="s">
        <v>95</v>
      </c>
      <c r="W2357" s="14" t="n">
        <v>0</v>
      </c>
      <c r="X2357" s="14" t="s">
        <v>86</v>
      </c>
      <c r="Y2357" s="14" t="n">
        <v>240</v>
      </c>
      <c r="Z2357" s="14"/>
      <c r="AA2357" s="14" t="n">
        <v>0</v>
      </c>
      <c r="AB2357" s="14" t="s">
        <v>87</v>
      </c>
      <c r="AC2357" s="14" t="n">
        <v>57.51</v>
      </c>
      <c r="AD2357" s="14" t="n">
        <v>0</v>
      </c>
      <c r="AE2357" s="14" t="n">
        <v>1</v>
      </c>
      <c r="AF2357" s="14" t="s">
        <v>96</v>
      </c>
      <c r="AG2357" s="15" t="n">
        <v>42439</v>
      </c>
      <c r="AH2357" s="14" t="str">
        <f aca="false">B2357&amp;"|"&amp;C2357&amp;"|"&amp;D2357&amp;"|"&amp;E2357&amp;"|"&amp;F2357&amp;"|"&amp;G2357&amp;"|"&amp;H2357&amp;"|"&amp;I2357&amp;"|"&amp;J2357&amp;"|"&amp;K2357&amp;"|"&amp;L2357&amp;"|"&amp;M2357&amp;"|"&amp;N2357&amp;"|"&amp;O2357&amp;"|"&amp;P2357&amp;"|"&amp;Q2357&amp;"|"&amp;R2357&amp;"|"&amp;S2357&amp;"|"&amp;T2357&amp;"|"&amp;U2357&amp;"|"&amp;V2357&amp;"|"&amp;W2357&amp;"|"&amp;X2357&amp;"|"&amp;Y2357&amp;"|"&amp;Z2357&amp;"|"&amp;AA2357&amp;"|"&amp;AB2357&amp;"|"&amp;AC2357&amp;"|"&amp;AD2357&amp;"|"&amp;AE2357&amp;"|"&amp;AF2357&amp;"|"&amp;AG2357</f>
        <v>Resort Hotel|1|295|2016|June|26|22|1|4|1|0|0|BB|PRT|Online TA|TA/TO|0|0|0|A|A|0|No Deposit|240||0|Transient|57.51|0|1|Canceled|42439</v>
      </c>
      <c r="AI2357" s="14" t="str">
        <f aca="false">IF(COUNTIF($AH$4:$AH$2603,AH2357)&gt;1,"Duplicate","Unique")</f>
        <v>Unique</v>
      </c>
      <c r="AJ2357" s="14" t="str">
        <f aca="false">IF(COUNTBLANK(B2357:AG2357)&gt;0,"Missing ("&amp;COUNTBLANK(B2357:AG2357)&amp;")","Complete")</f>
        <v>Missing (1)</v>
      </c>
    </row>
    <row r="2358" customFormat="false" ht="15" hidden="false" customHeight="false" outlineLevel="0" collapsed="false">
      <c r="A2358" s="0" t="n">
        <v>2355</v>
      </c>
      <c r="B2358" s="0" t="s">
        <v>90</v>
      </c>
      <c r="C2358" s="0" t="n">
        <v>0</v>
      </c>
      <c r="D2358" s="0" t="n">
        <v>6</v>
      </c>
      <c r="E2358" s="0" t="n">
        <v>2016</v>
      </c>
      <c r="F2358" s="0" t="s">
        <v>135</v>
      </c>
      <c r="G2358" s="0" t="n">
        <v>26</v>
      </c>
      <c r="H2358" s="0" t="n">
        <v>23</v>
      </c>
      <c r="I2358" s="0" t="n">
        <v>0</v>
      </c>
      <c r="J2358" s="0" t="n">
        <v>1</v>
      </c>
      <c r="K2358" s="0" t="n">
        <v>1</v>
      </c>
      <c r="L2358" s="0" t="n">
        <v>0</v>
      </c>
      <c r="M2358" s="0" t="n">
        <v>0</v>
      </c>
      <c r="N2358" s="0" t="s">
        <v>82</v>
      </c>
      <c r="O2358" s="0" t="s">
        <v>140</v>
      </c>
      <c r="P2358" s="0" t="s">
        <v>84</v>
      </c>
      <c r="Q2358" s="0" t="s">
        <v>84</v>
      </c>
      <c r="R2358" s="0" t="n">
        <v>0</v>
      </c>
      <c r="S2358" s="0" t="n">
        <v>0</v>
      </c>
      <c r="T2358" s="0" t="n">
        <v>0</v>
      </c>
      <c r="U2358" s="0" t="s">
        <v>95</v>
      </c>
      <c r="V2358" s="0" t="s">
        <v>95</v>
      </c>
      <c r="W2358" s="0" t="n">
        <v>0</v>
      </c>
      <c r="X2358" s="0" t="s">
        <v>86</v>
      </c>
      <c r="Y2358" s="0" t="n">
        <v>14</v>
      </c>
      <c r="AA2358" s="0" t="n">
        <v>0</v>
      </c>
      <c r="AB2358" s="0" t="s">
        <v>87</v>
      </c>
      <c r="AC2358" s="0" t="n">
        <v>91</v>
      </c>
      <c r="AD2358" s="0" t="n">
        <v>0</v>
      </c>
      <c r="AE2358" s="0" t="n">
        <v>2</v>
      </c>
      <c r="AF2358" s="0" t="s">
        <v>88</v>
      </c>
      <c r="AG2358" s="13" t="n">
        <v>42545</v>
      </c>
      <c r="AH2358" s="0" t="str">
        <f aca="false">B2358&amp;"|"&amp;C2358&amp;"|"&amp;D2358&amp;"|"&amp;E2358&amp;"|"&amp;F2358&amp;"|"&amp;G2358&amp;"|"&amp;H2358&amp;"|"&amp;I2358&amp;"|"&amp;J2358&amp;"|"&amp;K2358&amp;"|"&amp;L2358&amp;"|"&amp;M2358&amp;"|"&amp;N2358&amp;"|"&amp;O2358&amp;"|"&amp;P2358&amp;"|"&amp;Q2358&amp;"|"&amp;R2358&amp;"|"&amp;S2358&amp;"|"&amp;T2358&amp;"|"&amp;U2358&amp;"|"&amp;V2358&amp;"|"&amp;W2358&amp;"|"&amp;X2358&amp;"|"&amp;Y2358&amp;"|"&amp;Z2358&amp;"|"&amp;AA2358&amp;"|"&amp;AB2358&amp;"|"&amp;AC2358&amp;"|"&amp;AD2358&amp;"|"&amp;AE2358&amp;"|"&amp;AF2358&amp;"|"&amp;AG2358</f>
        <v>City Hotel|0|6|2016|June|26|23|0|1|1|0|0|BB|CHN|Direct|Direct|0|0|0|A|A|0|No Deposit|14||0|Transient|91|0|2|Check-Out|42545</v>
      </c>
      <c r="AI2358" s="0" t="str">
        <f aca="false">IF(COUNTIF($AH$4:$AH$2603,AH2358)&gt;1,"Duplicate","Unique")</f>
        <v>Unique</v>
      </c>
      <c r="AJ2358" s="0" t="str">
        <f aca="false">IF(COUNTBLANK(B2358:AG2358)&gt;0,"Missing ("&amp;COUNTBLANK(B2358:AG2358)&amp;")","Complete")</f>
        <v>Missing (1)</v>
      </c>
    </row>
    <row r="2359" customFormat="false" ht="15" hidden="false" customHeight="false" outlineLevel="0" collapsed="false">
      <c r="A2359" s="14" t="n">
        <v>2356</v>
      </c>
      <c r="B2359" s="14" t="s">
        <v>90</v>
      </c>
      <c r="C2359" s="14" t="n">
        <v>1</v>
      </c>
      <c r="D2359" s="14" t="n">
        <v>230</v>
      </c>
      <c r="E2359" s="14" t="n">
        <v>2016</v>
      </c>
      <c r="F2359" s="14" t="s">
        <v>114</v>
      </c>
      <c r="G2359" s="14" t="n">
        <v>37</v>
      </c>
      <c r="H2359" s="14" t="n">
        <v>6</v>
      </c>
      <c r="I2359" s="14" t="n">
        <v>0</v>
      </c>
      <c r="J2359" s="14" t="n">
        <v>5</v>
      </c>
      <c r="K2359" s="14" t="n">
        <v>2</v>
      </c>
      <c r="L2359" s="14" t="n">
        <v>0</v>
      </c>
      <c r="M2359" s="14" t="n">
        <v>0</v>
      </c>
      <c r="N2359" s="14" t="s">
        <v>112</v>
      </c>
      <c r="O2359" s="14" t="s">
        <v>92</v>
      </c>
      <c r="P2359" s="14" t="s">
        <v>99</v>
      </c>
      <c r="Q2359" s="14" t="s">
        <v>94</v>
      </c>
      <c r="R2359" s="14" t="n">
        <v>0</v>
      </c>
      <c r="S2359" s="14" t="n">
        <v>0</v>
      </c>
      <c r="T2359" s="14" t="n">
        <v>0</v>
      </c>
      <c r="U2359" s="14" t="s">
        <v>95</v>
      </c>
      <c r="V2359" s="14" t="s">
        <v>95</v>
      </c>
      <c r="W2359" s="14" t="n">
        <v>0</v>
      </c>
      <c r="X2359" s="14" t="s">
        <v>86</v>
      </c>
      <c r="Y2359" s="14" t="n">
        <v>44</v>
      </c>
      <c r="Z2359" s="14"/>
      <c r="AA2359" s="14" t="n">
        <v>0</v>
      </c>
      <c r="AB2359" s="14" t="s">
        <v>101</v>
      </c>
      <c r="AC2359" s="14" t="n">
        <v>137</v>
      </c>
      <c r="AD2359" s="14" t="n">
        <v>0</v>
      </c>
      <c r="AE2359" s="14" t="n">
        <v>0</v>
      </c>
      <c r="AF2359" s="14" t="s">
        <v>96</v>
      </c>
      <c r="AG2359" s="15" t="n">
        <v>42445</v>
      </c>
      <c r="AH2359" s="14" t="str">
        <f aca="false">B2359&amp;"|"&amp;C2359&amp;"|"&amp;D2359&amp;"|"&amp;E2359&amp;"|"&amp;F2359&amp;"|"&amp;G2359&amp;"|"&amp;H2359&amp;"|"&amp;I2359&amp;"|"&amp;J2359&amp;"|"&amp;K2359&amp;"|"&amp;L2359&amp;"|"&amp;M2359&amp;"|"&amp;N2359&amp;"|"&amp;O2359&amp;"|"&amp;P2359&amp;"|"&amp;Q2359&amp;"|"&amp;R2359&amp;"|"&amp;S2359&amp;"|"&amp;T2359&amp;"|"&amp;U2359&amp;"|"&amp;V2359&amp;"|"&amp;W2359&amp;"|"&amp;X2359&amp;"|"&amp;Y2359&amp;"|"&amp;Z2359&amp;"|"&amp;AA2359&amp;"|"&amp;AB2359&amp;"|"&amp;AC2359&amp;"|"&amp;AD2359&amp;"|"&amp;AE2359&amp;"|"&amp;AF2359&amp;"|"&amp;AG2359</f>
        <v>City Hotel|1|230|2016|September|37|6|0|5|2|0|0|HB|PRT|Offline TA/TO|TA/TO|0|0|0|A|A|0|No Deposit|44||0|Transient-Party|137|0|0|Canceled|42445</v>
      </c>
      <c r="AI2359" s="14" t="str">
        <f aca="false">IF(COUNTIF($AH$4:$AH$2603,AH2359)&gt;1,"Duplicate","Unique")</f>
        <v>Unique</v>
      </c>
      <c r="AJ2359" s="14" t="str">
        <f aca="false">IF(COUNTBLANK(B2359:AG2359)&gt;0,"Missing ("&amp;COUNTBLANK(B2359:AG2359)&amp;")","Complete")</f>
        <v>Missing (1)</v>
      </c>
    </row>
    <row r="2360" customFormat="false" ht="15" hidden="false" customHeight="false" outlineLevel="0" collapsed="false">
      <c r="A2360" s="0" t="n">
        <v>2357</v>
      </c>
      <c r="B2360" s="0" t="s">
        <v>80</v>
      </c>
      <c r="C2360" s="0" t="n">
        <v>0</v>
      </c>
      <c r="D2360" s="0" t="n">
        <v>24</v>
      </c>
      <c r="E2360" s="0" t="n">
        <v>2017</v>
      </c>
      <c r="F2360" s="0" t="s">
        <v>103</v>
      </c>
      <c r="G2360" s="0" t="n">
        <v>11</v>
      </c>
      <c r="H2360" s="0" t="n">
        <v>13</v>
      </c>
      <c r="I2360" s="0" t="n">
        <v>1</v>
      </c>
      <c r="J2360" s="0" t="n">
        <v>2</v>
      </c>
      <c r="K2360" s="0" t="n">
        <v>2</v>
      </c>
      <c r="L2360" s="0" t="n">
        <v>0</v>
      </c>
      <c r="M2360" s="0" t="n">
        <v>0</v>
      </c>
      <c r="N2360" s="0" t="s">
        <v>82</v>
      </c>
      <c r="O2360" s="0" t="s">
        <v>122</v>
      </c>
      <c r="P2360" s="0" t="s">
        <v>93</v>
      </c>
      <c r="Q2360" s="0" t="s">
        <v>94</v>
      </c>
      <c r="R2360" s="0" t="n">
        <v>0</v>
      </c>
      <c r="S2360" s="0" t="n">
        <v>0</v>
      </c>
      <c r="T2360" s="0" t="n">
        <v>0</v>
      </c>
      <c r="U2360" s="0" t="s">
        <v>95</v>
      </c>
      <c r="V2360" s="0" t="s">
        <v>95</v>
      </c>
      <c r="W2360" s="0" t="n">
        <v>0</v>
      </c>
      <c r="X2360" s="0" t="s">
        <v>86</v>
      </c>
      <c r="Y2360" s="0" t="n">
        <v>240</v>
      </c>
      <c r="AA2360" s="0" t="n">
        <v>0</v>
      </c>
      <c r="AB2360" s="0" t="s">
        <v>87</v>
      </c>
      <c r="AC2360" s="0" t="n">
        <v>60</v>
      </c>
      <c r="AD2360" s="0" t="n">
        <v>0</v>
      </c>
      <c r="AE2360" s="0" t="n">
        <v>1</v>
      </c>
      <c r="AF2360" s="0" t="s">
        <v>88</v>
      </c>
      <c r="AG2360" s="13" t="n">
        <v>42810</v>
      </c>
      <c r="AH2360" s="0" t="str">
        <f aca="false">B2360&amp;"|"&amp;C2360&amp;"|"&amp;D2360&amp;"|"&amp;E2360&amp;"|"&amp;F2360&amp;"|"&amp;G2360&amp;"|"&amp;H2360&amp;"|"&amp;I2360&amp;"|"&amp;J2360&amp;"|"&amp;K2360&amp;"|"&amp;L2360&amp;"|"&amp;M2360&amp;"|"&amp;N2360&amp;"|"&amp;O2360&amp;"|"&amp;P2360&amp;"|"&amp;Q2360&amp;"|"&amp;R2360&amp;"|"&amp;S2360&amp;"|"&amp;T2360&amp;"|"&amp;U2360&amp;"|"&amp;V2360&amp;"|"&amp;W2360&amp;"|"&amp;X2360&amp;"|"&amp;Y2360&amp;"|"&amp;Z2360&amp;"|"&amp;AA2360&amp;"|"&amp;AB2360&amp;"|"&amp;AC2360&amp;"|"&amp;AD2360&amp;"|"&amp;AE2360&amp;"|"&amp;AF2360&amp;"|"&amp;AG2360</f>
        <v>Resort Hotel|0|24|2017|March|11|13|1|2|2|0|0|BB|FRA|Online TA|TA/TO|0|0|0|A|A|0|No Deposit|240||0|Transient|60|0|1|Check-Out|42810</v>
      </c>
      <c r="AI2360" s="0" t="str">
        <f aca="false">IF(COUNTIF($AH$4:$AH$2603,AH2360)&gt;1,"Duplicate","Unique")</f>
        <v>Unique</v>
      </c>
      <c r="AJ2360" s="0" t="str">
        <f aca="false">IF(COUNTBLANK(B2360:AG2360)&gt;0,"Missing ("&amp;COUNTBLANK(B2360:AG2360)&amp;")","Complete")</f>
        <v>Missing (1)</v>
      </c>
    </row>
    <row r="2361" customFormat="false" ht="15" hidden="false" customHeight="false" outlineLevel="0" collapsed="false">
      <c r="A2361" s="14" t="n">
        <v>2358</v>
      </c>
      <c r="B2361" s="14" t="s">
        <v>90</v>
      </c>
      <c r="C2361" s="14" t="n">
        <v>1</v>
      </c>
      <c r="D2361" s="14" t="n">
        <v>365</v>
      </c>
      <c r="E2361" s="14" t="n">
        <v>2016</v>
      </c>
      <c r="F2361" s="14" t="s">
        <v>91</v>
      </c>
      <c r="G2361" s="14" t="n">
        <v>28</v>
      </c>
      <c r="H2361" s="14" t="n">
        <v>7</v>
      </c>
      <c r="I2361" s="14" t="n">
        <v>0</v>
      </c>
      <c r="J2361" s="14" t="n">
        <v>2</v>
      </c>
      <c r="K2361" s="14" t="n">
        <v>2</v>
      </c>
      <c r="L2361" s="14" t="n">
        <v>0</v>
      </c>
      <c r="M2361" s="14" t="n">
        <v>0</v>
      </c>
      <c r="N2361" s="14" t="s">
        <v>82</v>
      </c>
      <c r="O2361" s="14" t="s">
        <v>92</v>
      </c>
      <c r="P2361" s="14" t="s">
        <v>116</v>
      </c>
      <c r="Q2361" s="14" t="s">
        <v>94</v>
      </c>
      <c r="R2361" s="14" t="n">
        <v>0</v>
      </c>
      <c r="S2361" s="14" t="n">
        <v>0</v>
      </c>
      <c r="T2361" s="14" t="n">
        <v>0</v>
      </c>
      <c r="U2361" s="14" t="s">
        <v>95</v>
      </c>
      <c r="V2361" s="14" t="s">
        <v>95</v>
      </c>
      <c r="W2361" s="14" t="n">
        <v>0</v>
      </c>
      <c r="X2361" s="14" t="s">
        <v>120</v>
      </c>
      <c r="Y2361" s="14" t="n">
        <v>1</v>
      </c>
      <c r="Z2361" s="14"/>
      <c r="AA2361" s="14" t="n">
        <v>0</v>
      </c>
      <c r="AB2361" s="14" t="s">
        <v>87</v>
      </c>
      <c r="AC2361" s="14" t="n">
        <v>62</v>
      </c>
      <c r="AD2361" s="14" t="n">
        <v>0</v>
      </c>
      <c r="AE2361" s="14" t="n">
        <v>0</v>
      </c>
      <c r="AF2361" s="14" t="s">
        <v>96</v>
      </c>
      <c r="AG2361" s="15" t="n">
        <v>42298</v>
      </c>
      <c r="AH2361" s="14" t="str">
        <f aca="false">B2361&amp;"|"&amp;C2361&amp;"|"&amp;D2361&amp;"|"&amp;E2361&amp;"|"&amp;F2361&amp;"|"&amp;G2361&amp;"|"&amp;H2361&amp;"|"&amp;I2361&amp;"|"&amp;J2361&amp;"|"&amp;K2361&amp;"|"&amp;L2361&amp;"|"&amp;M2361&amp;"|"&amp;N2361&amp;"|"&amp;O2361&amp;"|"&amp;P2361&amp;"|"&amp;Q2361&amp;"|"&amp;R2361&amp;"|"&amp;S2361&amp;"|"&amp;T2361&amp;"|"&amp;U2361&amp;"|"&amp;V2361&amp;"|"&amp;W2361&amp;"|"&amp;X2361&amp;"|"&amp;Y2361&amp;"|"&amp;Z2361&amp;"|"&amp;AA2361&amp;"|"&amp;AB2361&amp;"|"&amp;AC2361&amp;"|"&amp;AD2361&amp;"|"&amp;AE2361&amp;"|"&amp;AF2361&amp;"|"&amp;AG2361</f>
        <v>City Hotel|1|365|2016|July|28|7|0|2|2|0|0|BB|PRT|Groups|TA/TO|0|0|0|A|A|0|Non Refund|1||0|Transient|62|0|0|Canceled|42298</v>
      </c>
      <c r="AI2361" s="14" t="str">
        <f aca="false">IF(COUNTIF($AH$4:$AH$2603,AH2361)&gt;1,"Duplicate","Unique")</f>
        <v>Duplicate</v>
      </c>
      <c r="AJ2361" s="14" t="str">
        <f aca="false">IF(COUNTBLANK(B2361:AG2361)&gt;0,"Missing ("&amp;COUNTBLANK(B2361:AG2361)&amp;")","Complete")</f>
        <v>Missing (1)</v>
      </c>
    </row>
    <row r="2362" customFormat="false" ht="15" hidden="false" customHeight="false" outlineLevel="0" collapsed="false">
      <c r="A2362" s="0" t="n">
        <v>2359</v>
      </c>
      <c r="B2362" s="0" t="s">
        <v>80</v>
      </c>
      <c r="C2362" s="0" t="n">
        <v>1</v>
      </c>
      <c r="D2362" s="0" t="n">
        <v>108</v>
      </c>
      <c r="E2362" s="0" t="n">
        <v>2016</v>
      </c>
      <c r="F2362" s="0" t="s">
        <v>103</v>
      </c>
      <c r="G2362" s="0" t="n">
        <v>10</v>
      </c>
      <c r="H2362" s="0" t="n">
        <v>1</v>
      </c>
      <c r="I2362" s="0" t="n">
        <v>0</v>
      </c>
      <c r="J2362" s="0" t="n">
        <v>1</v>
      </c>
      <c r="K2362" s="0" t="n">
        <v>2</v>
      </c>
      <c r="L2362" s="0" t="n">
        <v>0</v>
      </c>
      <c r="M2362" s="0" t="n">
        <v>0</v>
      </c>
      <c r="N2362" s="0" t="s">
        <v>82</v>
      </c>
      <c r="O2362" s="0" t="s">
        <v>92</v>
      </c>
      <c r="P2362" s="0" t="s">
        <v>93</v>
      </c>
      <c r="Q2362" s="0" t="s">
        <v>94</v>
      </c>
      <c r="R2362" s="0" t="n">
        <v>0</v>
      </c>
      <c r="S2362" s="0" t="n">
        <v>1</v>
      </c>
      <c r="T2362" s="0" t="n">
        <v>0</v>
      </c>
      <c r="U2362" s="0" t="s">
        <v>109</v>
      </c>
      <c r="V2362" s="0" t="s">
        <v>109</v>
      </c>
      <c r="W2362" s="0" t="n">
        <v>0</v>
      </c>
      <c r="X2362" s="0" t="s">
        <v>86</v>
      </c>
      <c r="Y2362" s="0" t="n">
        <v>240</v>
      </c>
      <c r="AA2362" s="0" t="n">
        <v>0</v>
      </c>
      <c r="AB2362" s="0" t="s">
        <v>87</v>
      </c>
      <c r="AC2362" s="0" t="n">
        <v>46.4</v>
      </c>
      <c r="AD2362" s="0" t="n">
        <v>0</v>
      </c>
      <c r="AE2362" s="0" t="n">
        <v>2</v>
      </c>
      <c r="AF2362" s="0" t="s">
        <v>96</v>
      </c>
      <c r="AG2362" s="13" t="n">
        <v>42332</v>
      </c>
      <c r="AH2362" s="0" t="str">
        <f aca="false">B2362&amp;"|"&amp;C2362&amp;"|"&amp;D2362&amp;"|"&amp;E2362&amp;"|"&amp;F2362&amp;"|"&amp;G2362&amp;"|"&amp;H2362&amp;"|"&amp;I2362&amp;"|"&amp;J2362&amp;"|"&amp;K2362&amp;"|"&amp;L2362&amp;"|"&amp;M2362&amp;"|"&amp;N2362&amp;"|"&amp;O2362&amp;"|"&amp;P2362&amp;"|"&amp;Q2362&amp;"|"&amp;R2362&amp;"|"&amp;S2362&amp;"|"&amp;T2362&amp;"|"&amp;U2362&amp;"|"&amp;V2362&amp;"|"&amp;W2362&amp;"|"&amp;X2362&amp;"|"&amp;Y2362&amp;"|"&amp;Z2362&amp;"|"&amp;AA2362&amp;"|"&amp;AB2362&amp;"|"&amp;AC2362&amp;"|"&amp;AD2362&amp;"|"&amp;AE2362&amp;"|"&amp;AF2362&amp;"|"&amp;AG2362</f>
        <v>Resort Hotel|1|108|2016|March|10|1|0|1|2|0|0|BB|PRT|Online TA|TA/TO|0|1|0|D|D|0|No Deposit|240||0|Transient|46.4|0|2|Canceled|42332</v>
      </c>
      <c r="AI2362" s="0" t="str">
        <f aca="false">IF(COUNTIF($AH$4:$AH$2603,AH2362)&gt;1,"Duplicate","Unique")</f>
        <v>Unique</v>
      </c>
      <c r="AJ2362" s="0" t="str">
        <f aca="false">IF(COUNTBLANK(B2362:AG2362)&gt;0,"Missing ("&amp;COUNTBLANK(B2362:AG2362)&amp;")","Complete")</f>
        <v>Missing (1)</v>
      </c>
    </row>
    <row r="2363" customFormat="false" ht="15" hidden="false" customHeight="false" outlineLevel="0" collapsed="false">
      <c r="A2363" s="14" t="n">
        <v>2360</v>
      </c>
      <c r="B2363" s="14" t="s">
        <v>80</v>
      </c>
      <c r="C2363" s="14" t="n">
        <v>0</v>
      </c>
      <c r="D2363" s="14" t="n">
        <v>24</v>
      </c>
      <c r="E2363" s="14" t="n">
        <v>2016</v>
      </c>
      <c r="F2363" s="14" t="s">
        <v>81</v>
      </c>
      <c r="G2363" s="14" t="n">
        <v>49</v>
      </c>
      <c r="H2363" s="14" t="n">
        <v>3</v>
      </c>
      <c r="I2363" s="14" t="n">
        <v>2</v>
      </c>
      <c r="J2363" s="14" t="n">
        <v>5</v>
      </c>
      <c r="K2363" s="14" t="n">
        <v>1</v>
      </c>
      <c r="L2363" s="14" t="n">
        <v>0</v>
      </c>
      <c r="M2363" s="14" t="n">
        <v>0</v>
      </c>
      <c r="N2363" s="14" t="s">
        <v>82</v>
      </c>
      <c r="O2363" s="14" t="s">
        <v>83</v>
      </c>
      <c r="P2363" s="14" t="s">
        <v>93</v>
      </c>
      <c r="Q2363" s="14" t="s">
        <v>94</v>
      </c>
      <c r="R2363" s="14" t="n">
        <v>0</v>
      </c>
      <c r="S2363" s="14" t="n">
        <v>0</v>
      </c>
      <c r="T2363" s="14" t="n">
        <v>0</v>
      </c>
      <c r="U2363" s="14" t="s">
        <v>95</v>
      </c>
      <c r="V2363" s="14" t="s">
        <v>95</v>
      </c>
      <c r="W2363" s="14" t="n">
        <v>0</v>
      </c>
      <c r="X2363" s="14" t="s">
        <v>86</v>
      </c>
      <c r="Y2363" s="14" t="n">
        <v>240</v>
      </c>
      <c r="Z2363" s="14"/>
      <c r="AA2363" s="14" t="n">
        <v>0</v>
      </c>
      <c r="AB2363" s="14" t="s">
        <v>87</v>
      </c>
      <c r="AC2363" s="14" t="n">
        <v>55</v>
      </c>
      <c r="AD2363" s="14" t="n">
        <v>0</v>
      </c>
      <c r="AE2363" s="14" t="n">
        <v>1</v>
      </c>
      <c r="AF2363" s="14" t="s">
        <v>88</v>
      </c>
      <c r="AG2363" s="15" t="n">
        <v>42714</v>
      </c>
      <c r="AH2363" s="14" t="str">
        <f aca="false">B2363&amp;"|"&amp;C2363&amp;"|"&amp;D2363&amp;"|"&amp;E2363&amp;"|"&amp;F2363&amp;"|"&amp;G2363&amp;"|"&amp;H2363&amp;"|"&amp;I2363&amp;"|"&amp;J2363&amp;"|"&amp;K2363&amp;"|"&amp;L2363&amp;"|"&amp;M2363&amp;"|"&amp;N2363&amp;"|"&amp;O2363&amp;"|"&amp;P2363&amp;"|"&amp;Q2363&amp;"|"&amp;R2363&amp;"|"&amp;S2363&amp;"|"&amp;T2363&amp;"|"&amp;U2363&amp;"|"&amp;V2363&amp;"|"&amp;W2363&amp;"|"&amp;X2363&amp;"|"&amp;Y2363&amp;"|"&amp;Z2363&amp;"|"&amp;AA2363&amp;"|"&amp;AB2363&amp;"|"&amp;AC2363&amp;"|"&amp;AD2363&amp;"|"&amp;AE2363&amp;"|"&amp;AF2363&amp;"|"&amp;AG2363</f>
        <v>Resort Hotel|0|24|2016|December|49|3|2|5|1|0|0|BB|GBR|Online TA|TA/TO|0|0|0|A|A|0|No Deposit|240||0|Transient|55|0|1|Check-Out|42714</v>
      </c>
      <c r="AI2363" s="14" t="str">
        <f aca="false">IF(COUNTIF($AH$4:$AH$2603,AH2363)&gt;1,"Duplicate","Unique")</f>
        <v>Unique</v>
      </c>
      <c r="AJ2363" s="14" t="str">
        <f aca="false">IF(COUNTBLANK(B2363:AG2363)&gt;0,"Missing ("&amp;COUNTBLANK(B2363:AG2363)&amp;")","Complete")</f>
        <v>Missing (1)</v>
      </c>
    </row>
    <row r="2364" customFormat="false" ht="15" hidden="false" customHeight="false" outlineLevel="0" collapsed="false">
      <c r="A2364" s="0" t="n">
        <v>2361</v>
      </c>
      <c r="B2364" s="0" t="s">
        <v>90</v>
      </c>
      <c r="C2364" s="0" t="n">
        <v>1</v>
      </c>
      <c r="D2364" s="0" t="n">
        <v>325</v>
      </c>
      <c r="E2364" s="0" t="n">
        <v>2015</v>
      </c>
      <c r="F2364" s="0" t="s">
        <v>114</v>
      </c>
      <c r="G2364" s="0" t="n">
        <v>37</v>
      </c>
      <c r="H2364" s="0" t="n">
        <v>7</v>
      </c>
      <c r="I2364" s="0" t="n">
        <v>1</v>
      </c>
      <c r="J2364" s="0" t="n">
        <v>1</v>
      </c>
      <c r="K2364" s="0" t="n">
        <v>2</v>
      </c>
      <c r="L2364" s="0" t="n">
        <v>0</v>
      </c>
      <c r="M2364" s="0" t="n">
        <v>0</v>
      </c>
      <c r="N2364" s="0" t="s">
        <v>82</v>
      </c>
      <c r="O2364" s="0" t="s">
        <v>92</v>
      </c>
      <c r="P2364" s="0" t="s">
        <v>116</v>
      </c>
      <c r="Q2364" s="0" t="s">
        <v>94</v>
      </c>
      <c r="R2364" s="0" t="n">
        <v>0</v>
      </c>
      <c r="S2364" s="0" t="n">
        <v>1</v>
      </c>
      <c r="T2364" s="0" t="n">
        <v>0</v>
      </c>
      <c r="U2364" s="0" t="s">
        <v>95</v>
      </c>
      <c r="V2364" s="0" t="s">
        <v>95</v>
      </c>
      <c r="W2364" s="0" t="n">
        <v>0</v>
      </c>
      <c r="X2364" s="0" t="s">
        <v>120</v>
      </c>
      <c r="Y2364" s="0" t="n">
        <v>1</v>
      </c>
      <c r="AA2364" s="0" t="n">
        <v>0</v>
      </c>
      <c r="AB2364" s="0" t="s">
        <v>125</v>
      </c>
      <c r="AC2364" s="0" t="n">
        <v>62</v>
      </c>
      <c r="AD2364" s="0" t="n">
        <v>0</v>
      </c>
      <c r="AE2364" s="0" t="n">
        <v>0</v>
      </c>
      <c r="AF2364" s="0" t="s">
        <v>96</v>
      </c>
      <c r="AG2364" s="13" t="n">
        <v>42005</v>
      </c>
      <c r="AH2364" s="0" t="str">
        <f aca="false">B2364&amp;"|"&amp;C2364&amp;"|"&amp;D2364&amp;"|"&amp;E2364&amp;"|"&amp;F2364&amp;"|"&amp;G2364&amp;"|"&amp;H2364&amp;"|"&amp;I2364&amp;"|"&amp;J2364&amp;"|"&amp;K2364&amp;"|"&amp;L2364&amp;"|"&amp;M2364&amp;"|"&amp;N2364&amp;"|"&amp;O2364&amp;"|"&amp;P2364&amp;"|"&amp;Q2364&amp;"|"&amp;R2364&amp;"|"&amp;S2364&amp;"|"&amp;T2364&amp;"|"&amp;U2364&amp;"|"&amp;V2364&amp;"|"&amp;W2364&amp;"|"&amp;X2364&amp;"|"&amp;Y2364&amp;"|"&amp;Z2364&amp;"|"&amp;AA2364&amp;"|"&amp;AB2364&amp;"|"&amp;AC2364&amp;"|"&amp;AD2364&amp;"|"&amp;AE2364&amp;"|"&amp;AF2364&amp;"|"&amp;AG2364</f>
        <v>City Hotel|1|325|2015|September|37|7|1|1|2|0|0|BB|PRT|Groups|TA/TO|0|1|0|A|A|0|Non Refund|1||0|Contract|62|0|0|Canceled|42005</v>
      </c>
      <c r="AI2364" s="0" t="str">
        <f aca="false">IF(COUNTIF($AH$4:$AH$2603,AH2364)&gt;1,"Duplicate","Unique")</f>
        <v>Unique</v>
      </c>
      <c r="AJ2364" s="0" t="str">
        <f aca="false">IF(COUNTBLANK(B2364:AG2364)&gt;0,"Missing ("&amp;COUNTBLANK(B2364:AG2364)&amp;")","Complete")</f>
        <v>Missing (1)</v>
      </c>
    </row>
    <row r="2365" customFormat="false" ht="15" hidden="false" customHeight="false" outlineLevel="0" collapsed="false">
      <c r="A2365" s="14" t="n">
        <v>2362</v>
      </c>
      <c r="B2365" s="14" t="s">
        <v>90</v>
      </c>
      <c r="C2365" s="14" t="n">
        <v>1</v>
      </c>
      <c r="D2365" s="14" t="n">
        <v>454</v>
      </c>
      <c r="E2365" s="14" t="n">
        <v>2016</v>
      </c>
      <c r="F2365" s="14" t="s">
        <v>111</v>
      </c>
      <c r="G2365" s="14" t="n">
        <v>41</v>
      </c>
      <c r="H2365" s="14" t="n">
        <v>6</v>
      </c>
      <c r="I2365" s="14" t="n">
        <v>0</v>
      </c>
      <c r="J2365" s="14" t="n">
        <v>2</v>
      </c>
      <c r="K2365" s="14" t="n">
        <v>2</v>
      </c>
      <c r="L2365" s="14" t="n">
        <v>0</v>
      </c>
      <c r="M2365" s="14" t="n">
        <v>0</v>
      </c>
      <c r="N2365" s="14" t="s">
        <v>82</v>
      </c>
      <c r="O2365" s="14" t="s">
        <v>92</v>
      </c>
      <c r="P2365" s="14" t="s">
        <v>116</v>
      </c>
      <c r="Q2365" s="14" t="s">
        <v>94</v>
      </c>
      <c r="R2365" s="14" t="n">
        <v>0</v>
      </c>
      <c r="S2365" s="14" t="n">
        <v>0</v>
      </c>
      <c r="T2365" s="14" t="n">
        <v>0</v>
      </c>
      <c r="U2365" s="14" t="s">
        <v>95</v>
      </c>
      <c r="V2365" s="14" t="s">
        <v>95</v>
      </c>
      <c r="W2365" s="14" t="n">
        <v>0</v>
      </c>
      <c r="X2365" s="14" t="s">
        <v>120</v>
      </c>
      <c r="Y2365" s="14" t="n">
        <v>1</v>
      </c>
      <c r="Z2365" s="14"/>
      <c r="AA2365" s="14" t="n">
        <v>0</v>
      </c>
      <c r="AB2365" s="14" t="s">
        <v>87</v>
      </c>
      <c r="AC2365" s="14" t="n">
        <v>62</v>
      </c>
      <c r="AD2365" s="14" t="n">
        <v>0</v>
      </c>
      <c r="AE2365" s="14" t="n">
        <v>0</v>
      </c>
      <c r="AF2365" s="14" t="s">
        <v>96</v>
      </c>
      <c r="AG2365" s="15" t="n">
        <v>42298</v>
      </c>
      <c r="AH2365" s="14" t="str">
        <f aca="false">B2365&amp;"|"&amp;C2365&amp;"|"&amp;D2365&amp;"|"&amp;E2365&amp;"|"&amp;F2365&amp;"|"&amp;G2365&amp;"|"&amp;H2365&amp;"|"&amp;I2365&amp;"|"&amp;J2365&amp;"|"&amp;K2365&amp;"|"&amp;L2365&amp;"|"&amp;M2365&amp;"|"&amp;N2365&amp;"|"&amp;O2365&amp;"|"&amp;P2365&amp;"|"&amp;Q2365&amp;"|"&amp;R2365&amp;"|"&amp;S2365&amp;"|"&amp;T2365&amp;"|"&amp;U2365&amp;"|"&amp;V2365&amp;"|"&amp;W2365&amp;"|"&amp;X2365&amp;"|"&amp;Y2365&amp;"|"&amp;Z2365&amp;"|"&amp;AA2365&amp;"|"&amp;AB2365&amp;"|"&amp;AC2365&amp;"|"&amp;AD2365&amp;"|"&amp;AE2365&amp;"|"&amp;AF2365&amp;"|"&amp;AG2365</f>
        <v>City Hotel|1|454|2016|October|41|6|0|2|2|0|0|BB|PRT|Groups|TA/TO|0|0|0|A|A|0|Non Refund|1||0|Transient|62|0|0|Canceled|42298</v>
      </c>
      <c r="AI2365" s="14" t="str">
        <f aca="false">IF(COUNTIF($AH$4:$AH$2603,AH2365)&gt;1,"Duplicate","Unique")</f>
        <v>Unique</v>
      </c>
      <c r="AJ2365" s="14" t="str">
        <f aca="false">IF(COUNTBLANK(B2365:AG2365)&gt;0,"Missing ("&amp;COUNTBLANK(B2365:AG2365)&amp;")","Complete")</f>
        <v>Missing (1)</v>
      </c>
    </row>
    <row r="2366" customFormat="false" ht="15" hidden="false" customHeight="false" outlineLevel="0" collapsed="false">
      <c r="A2366" s="0" t="n">
        <v>2363</v>
      </c>
      <c r="B2366" s="0" t="s">
        <v>80</v>
      </c>
      <c r="C2366" s="0" t="n">
        <v>0</v>
      </c>
      <c r="D2366" s="0" t="n">
        <v>118</v>
      </c>
      <c r="E2366" s="0" t="n">
        <v>2015</v>
      </c>
      <c r="F2366" s="0" t="s">
        <v>119</v>
      </c>
      <c r="G2366" s="0" t="n">
        <v>33</v>
      </c>
      <c r="H2366" s="0" t="n">
        <v>10</v>
      </c>
      <c r="I2366" s="0" t="n">
        <v>3</v>
      </c>
      <c r="J2366" s="0" t="n">
        <v>6</v>
      </c>
      <c r="K2366" s="0" t="n">
        <v>2</v>
      </c>
      <c r="L2366" s="0" t="n">
        <v>0</v>
      </c>
      <c r="M2366" s="0" t="n">
        <v>0</v>
      </c>
      <c r="N2366" s="0" t="s">
        <v>82</v>
      </c>
      <c r="O2366" s="0" t="s">
        <v>92</v>
      </c>
      <c r="P2366" s="0" t="s">
        <v>99</v>
      </c>
      <c r="Q2366" s="0" t="s">
        <v>94</v>
      </c>
      <c r="R2366" s="0" t="n">
        <v>0</v>
      </c>
      <c r="S2366" s="0" t="n">
        <v>0</v>
      </c>
      <c r="T2366" s="0" t="n">
        <v>0</v>
      </c>
      <c r="U2366" s="0" t="s">
        <v>109</v>
      </c>
      <c r="V2366" s="0" t="s">
        <v>109</v>
      </c>
      <c r="W2366" s="0" t="n">
        <v>0</v>
      </c>
      <c r="X2366" s="0" t="s">
        <v>86</v>
      </c>
      <c r="Y2366" s="0" t="n">
        <v>5</v>
      </c>
      <c r="AA2366" s="0" t="n">
        <v>0</v>
      </c>
      <c r="AB2366" s="0" t="s">
        <v>87</v>
      </c>
      <c r="AC2366" s="0" t="n">
        <v>122.7</v>
      </c>
      <c r="AD2366" s="0" t="n">
        <v>1</v>
      </c>
      <c r="AE2366" s="0" t="n">
        <v>1</v>
      </c>
      <c r="AF2366" s="0" t="s">
        <v>88</v>
      </c>
      <c r="AG2366" s="13" t="n">
        <v>42235</v>
      </c>
      <c r="AH2366" s="0" t="str">
        <f aca="false">B2366&amp;"|"&amp;C2366&amp;"|"&amp;D2366&amp;"|"&amp;E2366&amp;"|"&amp;F2366&amp;"|"&amp;G2366&amp;"|"&amp;H2366&amp;"|"&amp;I2366&amp;"|"&amp;J2366&amp;"|"&amp;K2366&amp;"|"&amp;L2366&amp;"|"&amp;M2366&amp;"|"&amp;N2366&amp;"|"&amp;O2366&amp;"|"&amp;P2366&amp;"|"&amp;Q2366&amp;"|"&amp;R2366&amp;"|"&amp;S2366&amp;"|"&amp;T2366&amp;"|"&amp;U2366&amp;"|"&amp;V2366&amp;"|"&amp;W2366&amp;"|"&amp;X2366&amp;"|"&amp;Y2366&amp;"|"&amp;Z2366&amp;"|"&amp;AA2366&amp;"|"&amp;AB2366&amp;"|"&amp;AC2366&amp;"|"&amp;AD2366&amp;"|"&amp;AE2366&amp;"|"&amp;AF2366&amp;"|"&amp;AG2366</f>
        <v>Resort Hotel|0|118|2015|August|33|10|3|6|2|0|0|BB|PRT|Offline TA/TO|TA/TO|0|0|0|D|D|0|No Deposit|5||0|Transient|122.7|1|1|Check-Out|42235</v>
      </c>
      <c r="AI2366" s="0" t="str">
        <f aca="false">IF(COUNTIF($AH$4:$AH$2603,AH2366)&gt;1,"Duplicate","Unique")</f>
        <v>Unique</v>
      </c>
      <c r="AJ2366" s="0" t="str">
        <f aca="false">IF(COUNTBLANK(B2366:AG2366)&gt;0,"Missing ("&amp;COUNTBLANK(B2366:AG2366)&amp;")","Complete")</f>
        <v>Missing (1)</v>
      </c>
    </row>
    <row r="2367" customFormat="false" ht="15" hidden="false" customHeight="false" outlineLevel="0" collapsed="false">
      <c r="A2367" s="14" t="n">
        <v>2364</v>
      </c>
      <c r="B2367" s="14" t="s">
        <v>90</v>
      </c>
      <c r="C2367" s="14" t="n">
        <v>0</v>
      </c>
      <c r="D2367" s="14" t="n">
        <v>164</v>
      </c>
      <c r="E2367" s="14" t="n">
        <v>2015</v>
      </c>
      <c r="F2367" s="14" t="s">
        <v>111</v>
      </c>
      <c r="G2367" s="14" t="n">
        <v>40</v>
      </c>
      <c r="H2367" s="14" t="n">
        <v>2</v>
      </c>
      <c r="I2367" s="14" t="n">
        <v>0</v>
      </c>
      <c r="J2367" s="14" t="n">
        <v>2</v>
      </c>
      <c r="K2367" s="14" t="n">
        <v>1</v>
      </c>
      <c r="L2367" s="14" t="n">
        <v>0</v>
      </c>
      <c r="M2367" s="14" t="n">
        <v>0</v>
      </c>
      <c r="N2367" s="14" t="s">
        <v>82</v>
      </c>
      <c r="O2367" s="14" t="s">
        <v>92</v>
      </c>
      <c r="P2367" s="14" t="s">
        <v>99</v>
      </c>
      <c r="Q2367" s="14" t="s">
        <v>94</v>
      </c>
      <c r="R2367" s="14" t="n">
        <v>0</v>
      </c>
      <c r="S2367" s="14" t="n">
        <v>0</v>
      </c>
      <c r="T2367" s="14" t="n">
        <v>0</v>
      </c>
      <c r="U2367" s="14" t="s">
        <v>95</v>
      </c>
      <c r="V2367" s="14" t="s">
        <v>95</v>
      </c>
      <c r="W2367" s="14" t="n">
        <v>0</v>
      </c>
      <c r="X2367" s="14" t="s">
        <v>86</v>
      </c>
      <c r="Y2367" s="14" t="n">
        <v>19</v>
      </c>
      <c r="Z2367" s="14"/>
      <c r="AA2367" s="14" t="n">
        <v>0</v>
      </c>
      <c r="AB2367" s="14" t="s">
        <v>101</v>
      </c>
      <c r="AC2367" s="14" t="n">
        <v>100</v>
      </c>
      <c r="AD2367" s="14" t="n">
        <v>0</v>
      </c>
      <c r="AE2367" s="14" t="n">
        <v>0</v>
      </c>
      <c r="AF2367" s="14" t="s">
        <v>88</v>
      </c>
      <c r="AG2367" s="15" t="n">
        <v>42281</v>
      </c>
      <c r="AH2367" s="14" t="str">
        <f aca="false">B2367&amp;"|"&amp;C2367&amp;"|"&amp;D2367&amp;"|"&amp;E2367&amp;"|"&amp;F2367&amp;"|"&amp;G2367&amp;"|"&amp;H2367&amp;"|"&amp;I2367&amp;"|"&amp;J2367&amp;"|"&amp;K2367&amp;"|"&amp;L2367&amp;"|"&amp;M2367&amp;"|"&amp;N2367&amp;"|"&amp;O2367&amp;"|"&amp;P2367&amp;"|"&amp;Q2367&amp;"|"&amp;R2367&amp;"|"&amp;S2367&amp;"|"&amp;T2367&amp;"|"&amp;U2367&amp;"|"&amp;V2367&amp;"|"&amp;W2367&amp;"|"&amp;X2367&amp;"|"&amp;Y2367&amp;"|"&amp;Z2367&amp;"|"&amp;AA2367&amp;"|"&amp;AB2367&amp;"|"&amp;AC2367&amp;"|"&amp;AD2367&amp;"|"&amp;AE2367&amp;"|"&amp;AF2367&amp;"|"&amp;AG2367</f>
        <v>City Hotel|0|164|2015|October|40|2|0|2|1|0|0|BB|PRT|Offline TA/TO|TA/TO|0|0|0|A|A|0|No Deposit|19||0|Transient-Party|100|0|0|Check-Out|42281</v>
      </c>
      <c r="AI2367" s="14" t="str">
        <f aca="false">IF(COUNTIF($AH$4:$AH$2603,AH2367)&gt;1,"Duplicate","Unique")</f>
        <v>Duplicate</v>
      </c>
      <c r="AJ2367" s="14" t="str">
        <f aca="false">IF(COUNTBLANK(B2367:AG2367)&gt;0,"Missing ("&amp;COUNTBLANK(B2367:AG2367)&amp;")","Complete")</f>
        <v>Missing (1)</v>
      </c>
    </row>
    <row r="2368" customFormat="false" ht="15" hidden="false" customHeight="false" outlineLevel="0" collapsed="false">
      <c r="A2368" s="0" t="n">
        <v>2365</v>
      </c>
      <c r="B2368" s="0" t="s">
        <v>90</v>
      </c>
      <c r="C2368" s="0" t="n">
        <v>0</v>
      </c>
      <c r="D2368" s="0" t="n">
        <v>48</v>
      </c>
      <c r="E2368" s="0" t="n">
        <v>2015</v>
      </c>
      <c r="F2368" s="0" t="s">
        <v>114</v>
      </c>
      <c r="G2368" s="0" t="n">
        <v>37</v>
      </c>
      <c r="H2368" s="0" t="n">
        <v>11</v>
      </c>
      <c r="I2368" s="0" t="n">
        <v>0</v>
      </c>
      <c r="J2368" s="0" t="n">
        <v>1</v>
      </c>
      <c r="K2368" s="0" t="n">
        <v>1</v>
      </c>
      <c r="L2368" s="0" t="n">
        <v>0</v>
      </c>
      <c r="M2368" s="0" t="n">
        <v>0</v>
      </c>
      <c r="N2368" s="0" t="s">
        <v>112</v>
      </c>
      <c r="O2368" s="0" t="s">
        <v>92</v>
      </c>
      <c r="P2368" s="0" t="s">
        <v>99</v>
      </c>
      <c r="Q2368" s="0" t="s">
        <v>94</v>
      </c>
      <c r="R2368" s="0" t="n">
        <v>0</v>
      </c>
      <c r="S2368" s="0" t="n">
        <v>0</v>
      </c>
      <c r="T2368" s="0" t="n">
        <v>0</v>
      </c>
      <c r="U2368" s="0" t="s">
        <v>95</v>
      </c>
      <c r="V2368" s="0" t="s">
        <v>95</v>
      </c>
      <c r="W2368" s="0" t="n">
        <v>0</v>
      </c>
      <c r="X2368" s="0" t="s">
        <v>86</v>
      </c>
      <c r="Y2368" s="0" t="n">
        <v>39</v>
      </c>
      <c r="AA2368" s="0" t="n">
        <v>48</v>
      </c>
      <c r="AB2368" s="0" t="s">
        <v>101</v>
      </c>
      <c r="AC2368" s="0" t="n">
        <v>80</v>
      </c>
      <c r="AD2368" s="0" t="n">
        <v>0</v>
      </c>
      <c r="AE2368" s="0" t="n">
        <v>0</v>
      </c>
      <c r="AF2368" s="0" t="s">
        <v>88</v>
      </c>
      <c r="AG2368" s="13" t="n">
        <v>42259</v>
      </c>
      <c r="AH2368" s="0" t="str">
        <f aca="false">B2368&amp;"|"&amp;C2368&amp;"|"&amp;D2368&amp;"|"&amp;E2368&amp;"|"&amp;F2368&amp;"|"&amp;G2368&amp;"|"&amp;H2368&amp;"|"&amp;I2368&amp;"|"&amp;J2368&amp;"|"&amp;K2368&amp;"|"&amp;L2368&amp;"|"&amp;M2368&amp;"|"&amp;N2368&amp;"|"&amp;O2368&amp;"|"&amp;P2368&amp;"|"&amp;Q2368&amp;"|"&amp;R2368&amp;"|"&amp;S2368&amp;"|"&amp;T2368&amp;"|"&amp;U2368&amp;"|"&amp;V2368&amp;"|"&amp;W2368&amp;"|"&amp;X2368&amp;"|"&amp;Y2368&amp;"|"&amp;Z2368&amp;"|"&amp;AA2368&amp;"|"&amp;AB2368&amp;"|"&amp;AC2368&amp;"|"&amp;AD2368&amp;"|"&amp;AE2368&amp;"|"&amp;AF2368&amp;"|"&amp;AG2368</f>
        <v>City Hotel|0|48|2015|September|37|11|0|1|1|0|0|HB|PRT|Offline TA/TO|TA/TO|0|0|0|A|A|0|No Deposit|39||48|Transient-Party|80|0|0|Check-Out|42259</v>
      </c>
      <c r="AI2368" s="0" t="str">
        <f aca="false">IF(COUNTIF($AH$4:$AH$2603,AH2368)&gt;1,"Duplicate","Unique")</f>
        <v>Unique</v>
      </c>
      <c r="AJ2368" s="0" t="str">
        <f aca="false">IF(COUNTBLANK(B2368:AG2368)&gt;0,"Missing ("&amp;COUNTBLANK(B2368:AG2368)&amp;")","Complete")</f>
        <v>Missing (1)</v>
      </c>
    </row>
    <row r="2369" customFormat="false" ht="15" hidden="false" customHeight="false" outlineLevel="0" collapsed="false">
      <c r="A2369" s="14" t="n">
        <v>2366</v>
      </c>
      <c r="B2369" s="14" t="s">
        <v>80</v>
      </c>
      <c r="C2369" s="14" t="n">
        <v>0</v>
      </c>
      <c r="D2369" s="14" t="n">
        <v>7</v>
      </c>
      <c r="E2369" s="14" t="n">
        <v>2017</v>
      </c>
      <c r="F2369" s="14" t="s">
        <v>121</v>
      </c>
      <c r="G2369" s="14" t="n">
        <v>21</v>
      </c>
      <c r="H2369" s="14" t="n">
        <v>23</v>
      </c>
      <c r="I2369" s="14" t="n">
        <v>0</v>
      </c>
      <c r="J2369" s="14" t="n">
        <v>2</v>
      </c>
      <c r="K2369" s="14" t="n">
        <v>1</v>
      </c>
      <c r="L2369" s="14" t="n">
        <v>0</v>
      </c>
      <c r="M2369" s="14" t="n">
        <v>0</v>
      </c>
      <c r="N2369" s="14" t="s">
        <v>82</v>
      </c>
      <c r="O2369" s="14" t="s">
        <v>92</v>
      </c>
      <c r="P2369" s="14" t="s">
        <v>93</v>
      </c>
      <c r="Q2369" s="14" t="s">
        <v>94</v>
      </c>
      <c r="R2369" s="14" t="n">
        <v>0</v>
      </c>
      <c r="S2369" s="14" t="n">
        <v>0</v>
      </c>
      <c r="T2369" s="14" t="n">
        <v>0</v>
      </c>
      <c r="U2369" s="14" t="s">
        <v>95</v>
      </c>
      <c r="V2369" s="14" t="s">
        <v>95</v>
      </c>
      <c r="W2369" s="14" t="n">
        <v>0</v>
      </c>
      <c r="X2369" s="14" t="s">
        <v>86</v>
      </c>
      <c r="Y2369" s="14" t="n">
        <v>127</v>
      </c>
      <c r="Z2369" s="14"/>
      <c r="AA2369" s="14" t="n">
        <v>0</v>
      </c>
      <c r="AB2369" s="14" t="s">
        <v>101</v>
      </c>
      <c r="AC2369" s="14" t="n">
        <v>49.6</v>
      </c>
      <c r="AD2369" s="14" t="n">
        <v>0</v>
      </c>
      <c r="AE2369" s="14" t="n">
        <v>0</v>
      </c>
      <c r="AF2369" s="14" t="s">
        <v>88</v>
      </c>
      <c r="AG2369" s="15" t="n">
        <v>42880</v>
      </c>
      <c r="AH2369" s="14" t="str">
        <f aca="false">B2369&amp;"|"&amp;C2369&amp;"|"&amp;D2369&amp;"|"&amp;E2369&amp;"|"&amp;F2369&amp;"|"&amp;G2369&amp;"|"&amp;H2369&amp;"|"&amp;I2369&amp;"|"&amp;J2369&amp;"|"&amp;K2369&amp;"|"&amp;L2369&amp;"|"&amp;M2369&amp;"|"&amp;N2369&amp;"|"&amp;O2369&amp;"|"&amp;P2369&amp;"|"&amp;Q2369&amp;"|"&amp;R2369&amp;"|"&amp;S2369&amp;"|"&amp;T2369&amp;"|"&amp;U2369&amp;"|"&amp;V2369&amp;"|"&amp;W2369&amp;"|"&amp;X2369&amp;"|"&amp;Y2369&amp;"|"&amp;Z2369&amp;"|"&amp;AA2369&amp;"|"&amp;AB2369&amp;"|"&amp;AC2369&amp;"|"&amp;AD2369&amp;"|"&amp;AE2369&amp;"|"&amp;AF2369&amp;"|"&amp;AG2369</f>
        <v>Resort Hotel|0|7|2017|May|21|23|0|2|1|0|0|BB|PRT|Online TA|TA/TO|0|0|0|A|A|0|No Deposit|127||0|Transient-Party|49.6|0|0|Check-Out|42880</v>
      </c>
      <c r="AI2369" s="14" t="str">
        <f aca="false">IF(COUNTIF($AH$4:$AH$2603,AH2369)&gt;1,"Duplicate","Unique")</f>
        <v>Unique</v>
      </c>
      <c r="AJ2369" s="14" t="str">
        <f aca="false">IF(COUNTBLANK(B2369:AG2369)&gt;0,"Missing ("&amp;COUNTBLANK(B2369:AG2369)&amp;")","Complete")</f>
        <v>Missing (1)</v>
      </c>
    </row>
    <row r="2370" customFormat="false" ht="15" hidden="false" customHeight="false" outlineLevel="0" collapsed="false">
      <c r="A2370" s="0" t="n">
        <v>2367</v>
      </c>
      <c r="B2370" s="0" t="s">
        <v>90</v>
      </c>
      <c r="C2370" s="0" t="n">
        <v>0</v>
      </c>
      <c r="D2370" s="0" t="n">
        <v>78</v>
      </c>
      <c r="E2370" s="0" t="n">
        <v>2016</v>
      </c>
      <c r="F2370" s="0" t="s">
        <v>118</v>
      </c>
      <c r="G2370" s="0" t="n">
        <v>8</v>
      </c>
      <c r="H2370" s="0" t="n">
        <v>20</v>
      </c>
      <c r="I2370" s="0" t="n">
        <v>2</v>
      </c>
      <c r="J2370" s="0" t="n">
        <v>2</v>
      </c>
      <c r="K2370" s="0" t="n">
        <v>2</v>
      </c>
      <c r="L2370" s="0" t="n">
        <v>0</v>
      </c>
      <c r="M2370" s="0" t="n">
        <v>0</v>
      </c>
      <c r="N2370" s="0" t="s">
        <v>82</v>
      </c>
      <c r="O2370" s="0" t="s">
        <v>83</v>
      </c>
      <c r="P2370" s="0" t="s">
        <v>99</v>
      </c>
      <c r="Q2370" s="0" t="s">
        <v>94</v>
      </c>
      <c r="R2370" s="0" t="n">
        <v>0</v>
      </c>
      <c r="S2370" s="0" t="n">
        <v>0</v>
      </c>
      <c r="T2370" s="0" t="n">
        <v>0</v>
      </c>
      <c r="U2370" s="0" t="s">
        <v>95</v>
      </c>
      <c r="V2370" s="0" t="s">
        <v>109</v>
      </c>
      <c r="W2370" s="0" t="n">
        <v>0</v>
      </c>
      <c r="X2370" s="0" t="s">
        <v>86</v>
      </c>
      <c r="Y2370" s="0" t="n">
        <v>28</v>
      </c>
      <c r="AA2370" s="0" t="n">
        <v>0</v>
      </c>
      <c r="AB2370" s="0" t="s">
        <v>87</v>
      </c>
      <c r="AC2370" s="0" t="n">
        <v>60</v>
      </c>
      <c r="AD2370" s="0" t="n">
        <v>0</v>
      </c>
      <c r="AE2370" s="0" t="n">
        <v>1</v>
      </c>
      <c r="AF2370" s="0" t="s">
        <v>88</v>
      </c>
      <c r="AG2370" s="13" t="n">
        <v>42424</v>
      </c>
      <c r="AH2370" s="0" t="str">
        <f aca="false">B2370&amp;"|"&amp;C2370&amp;"|"&amp;D2370&amp;"|"&amp;E2370&amp;"|"&amp;F2370&amp;"|"&amp;G2370&amp;"|"&amp;H2370&amp;"|"&amp;I2370&amp;"|"&amp;J2370&amp;"|"&amp;K2370&amp;"|"&amp;L2370&amp;"|"&amp;M2370&amp;"|"&amp;N2370&amp;"|"&amp;O2370&amp;"|"&amp;P2370&amp;"|"&amp;Q2370&amp;"|"&amp;R2370&amp;"|"&amp;S2370&amp;"|"&amp;T2370&amp;"|"&amp;U2370&amp;"|"&amp;V2370&amp;"|"&amp;W2370&amp;"|"&amp;X2370&amp;"|"&amp;Y2370&amp;"|"&amp;Z2370&amp;"|"&amp;AA2370&amp;"|"&amp;AB2370&amp;"|"&amp;AC2370&amp;"|"&amp;AD2370&amp;"|"&amp;AE2370&amp;"|"&amp;AF2370&amp;"|"&amp;AG2370</f>
        <v>City Hotel|0|78|2016|February|8|20|2|2|2|0|0|BB|GBR|Offline TA/TO|TA/TO|0|0|0|A|D|0|No Deposit|28||0|Transient|60|0|1|Check-Out|42424</v>
      </c>
      <c r="AI2370" s="0" t="str">
        <f aca="false">IF(COUNTIF($AH$4:$AH$2603,AH2370)&gt;1,"Duplicate","Unique")</f>
        <v>Unique</v>
      </c>
      <c r="AJ2370" s="0" t="str">
        <f aca="false">IF(COUNTBLANK(B2370:AG2370)&gt;0,"Missing ("&amp;COUNTBLANK(B2370:AG2370)&amp;")","Complete")</f>
        <v>Missing (1)</v>
      </c>
    </row>
    <row r="2371" customFormat="false" ht="15" hidden="false" customHeight="false" outlineLevel="0" collapsed="false">
      <c r="A2371" s="14" t="n">
        <v>2368</v>
      </c>
      <c r="B2371" s="14" t="s">
        <v>90</v>
      </c>
      <c r="C2371" s="14" t="n">
        <v>0</v>
      </c>
      <c r="D2371" s="14" t="n">
        <v>35</v>
      </c>
      <c r="E2371" s="14" t="n">
        <v>2016</v>
      </c>
      <c r="F2371" s="14" t="s">
        <v>118</v>
      </c>
      <c r="G2371" s="14" t="n">
        <v>7</v>
      </c>
      <c r="H2371" s="14" t="n">
        <v>7</v>
      </c>
      <c r="I2371" s="14" t="n">
        <v>2</v>
      </c>
      <c r="J2371" s="14" t="n">
        <v>1</v>
      </c>
      <c r="K2371" s="14" t="n">
        <v>2</v>
      </c>
      <c r="L2371" s="14" t="n">
        <v>0</v>
      </c>
      <c r="M2371" s="14" t="n">
        <v>0</v>
      </c>
      <c r="N2371" s="14" t="s">
        <v>82</v>
      </c>
      <c r="O2371" s="14" t="s">
        <v>117</v>
      </c>
      <c r="P2371" s="14" t="s">
        <v>84</v>
      </c>
      <c r="Q2371" s="14" t="s">
        <v>84</v>
      </c>
      <c r="R2371" s="14" t="n">
        <v>0</v>
      </c>
      <c r="S2371" s="14" t="n">
        <v>0</v>
      </c>
      <c r="T2371" s="14" t="n">
        <v>0</v>
      </c>
      <c r="U2371" s="14" t="s">
        <v>95</v>
      </c>
      <c r="V2371" s="14" t="s">
        <v>95</v>
      </c>
      <c r="W2371" s="14" t="n">
        <v>0</v>
      </c>
      <c r="X2371" s="14" t="s">
        <v>86</v>
      </c>
      <c r="Y2371" s="14" t="n">
        <v>14</v>
      </c>
      <c r="Z2371" s="14"/>
      <c r="AA2371" s="14" t="n">
        <v>0</v>
      </c>
      <c r="AB2371" s="14" t="s">
        <v>87</v>
      </c>
      <c r="AC2371" s="14" t="n">
        <v>69.5</v>
      </c>
      <c r="AD2371" s="14" t="n">
        <v>0</v>
      </c>
      <c r="AE2371" s="14" t="n">
        <v>0</v>
      </c>
      <c r="AF2371" s="14" t="s">
        <v>88</v>
      </c>
      <c r="AG2371" s="15" t="n">
        <v>42410</v>
      </c>
      <c r="AH2371" s="14" t="str">
        <f aca="false">B2371&amp;"|"&amp;C2371&amp;"|"&amp;D2371&amp;"|"&amp;E2371&amp;"|"&amp;F2371&amp;"|"&amp;G2371&amp;"|"&amp;H2371&amp;"|"&amp;I2371&amp;"|"&amp;J2371&amp;"|"&amp;K2371&amp;"|"&amp;L2371&amp;"|"&amp;M2371&amp;"|"&amp;N2371&amp;"|"&amp;O2371&amp;"|"&amp;P2371&amp;"|"&amp;Q2371&amp;"|"&amp;R2371&amp;"|"&amp;S2371&amp;"|"&amp;T2371&amp;"|"&amp;U2371&amp;"|"&amp;V2371&amp;"|"&amp;W2371&amp;"|"&amp;X2371&amp;"|"&amp;Y2371&amp;"|"&amp;Z2371&amp;"|"&amp;AA2371&amp;"|"&amp;AB2371&amp;"|"&amp;AC2371&amp;"|"&amp;AD2371&amp;"|"&amp;AE2371&amp;"|"&amp;AF2371&amp;"|"&amp;AG2371</f>
        <v>City Hotel|0|35|2016|February|7|7|2|1|2|0|0|BB|BEL|Direct|Direct|0|0|0|A|A|0|No Deposit|14||0|Transient|69.5|0|0|Check-Out|42410</v>
      </c>
      <c r="AI2371" s="14" t="str">
        <f aca="false">IF(COUNTIF($AH$4:$AH$2603,AH2371)&gt;1,"Duplicate","Unique")</f>
        <v>Unique</v>
      </c>
      <c r="AJ2371" s="14" t="str">
        <f aca="false">IF(COUNTBLANK(B2371:AG2371)&gt;0,"Missing ("&amp;COUNTBLANK(B2371:AG2371)&amp;")","Complete")</f>
        <v>Missing (1)</v>
      </c>
    </row>
    <row r="2372" customFormat="false" ht="15" hidden="false" customHeight="false" outlineLevel="0" collapsed="false">
      <c r="A2372" s="0" t="n">
        <v>2369</v>
      </c>
      <c r="B2372" s="0" t="s">
        <v>80</v>
      </c>
      <c r="C2372" s="0" t="n">
        <v>0</v>
      </c>
      <c r="D2372" s="0" t="n">
        <v>0</v>
      </c>
      <c r="E2372" s="0" t="n">
        <v>2015</v>
      </c>
      <c r="F2372" s="0" t="s">
        <v>113</v>
      </c>
      <c r="G2372" s="0" t="n">
        <v>45</v>
      </c>
      <c r="H2372" s="0" t="n">
        <v>5</v>
      </c>
      <c r="I2372" s="0" t="n">
        <v>0</v>
      </c>
      <c r="J2372" s="0" t="n">
        <v>1</v>
      </c>
      <c r="K2372" s="0" t="n">
        <v>1</v>
      </c>
      <c r="L2372" s="0" t="n">
        <v>0</v>
      </c>
      <c r="M2372" s="0" t="n">
        <v>0</v>
      </c>
      <c r="N2372" s="0" t="s">
        <v>82</v>
      </c>
      <c r="O2372" s="0" t="s">
        <v>92</v>
      </c>
      <c r="P2372" s="0" t="s">
        <v>128</v>
      </c>
      <c r="Q2372" s="0" t="s">
        <v>128</v>
      </c>
      <c r="R2372" s="0" t="n">
        <v>0</v>
      </c>
      <c r="S2372" s="0" t="n">
        <v>0</v>
      </c>
      <c r="T2372" s="0" t="n">
        <v>0</v>
      </c>
      <c r="U2372" s="0" t="s">
        <v>95</v>
      </c>
      <c r="V2372" s="0" t="s">
        <v>95</v>
      </c>
      <c r="W2372" s="0" t="n">
        <v>0</v>
      </c>
      <c r="X2372" s="0" t="s">
        <v>86</v>
      </c>
      <c r="Z2372" s="0" t="n">
        <v>12</v>
      </c>
      <c r="AA2372" s="0" t="n">
        <v>0</v>
      </c>
      <c r="AB2372" s="0" t="s">
        <v>87</v>
      </c>
      <c r="AC2372" s="0" t="n">
        <v>35</v>
      </c>
      <c r="AD2372" s="0" t="n">
        <v>0</v>
      </c>
      <c r="AE2372" s="0" t="n">
        <v>0</v>
      </c>
      <c r="AF2372" s="0" t="s">
        <v>88</v>
      </c>
      <c r="AG2372" s="13" t="n">
        <v>42314</v>
      </c>
      <c r="AH2372" s="0" t="str">
        <f aca="false">B2372&amp;"|"&amp;C2372&amp;"|"&amp;D2372&amp;"|"&amp;E2372&amp;"|"&amp;F2372&amp;"|"&amp;G2372&amp;"|"&amp;H2372&amp;"|"&amp;I2372&amp;"|"&amp;J2372&amp;"|"&amp;K2372&amp;"|"&amp;L2372&amp;"|"&amp;M2372&amp;"|"&amp;N2372&amp;"|"&amp;O2372&amp;"|"&amp;P2372&amp;"|"&amp;Q2372&amp;"|"&amp;R2372&amp;"|"&amp;S2372&amp;"|"&amp;T2372&amp;"|"&amp;U2372&amp;"|"&amp;V2372&amp;"|"&amp;W2372&amp;"|"&amp;X2372&amp;"|"&amp;Y2372&amp;"|"&amp;Z2372&amp;"|"&amp;AA2372&amp;"|"&amp;AB2372&amp;"|"&amp;AC2372&amp;"|"&amp;AD2372&amp;"|"&amp;AE2372&amp;"|"&amp;AF2372&amp;"|"&amp;AG2372</f>
        <v>Resort Hotel|0|0|2015|November|45|5|0|1|1|0|0|BB|PRT|Corporate|Corporate|0|0|0|A|A|0|No Deposit||12|0|Transient|35|0|0|Check-Out|42314</v>
      </c>
      <c r="AI2372" s="0" t="str">
        <f aca="false">IF(COUNTIF($AH$4:$AH$2603,AH2372)&gt;1,"Duplicate","Unique")</f>
        <v>Unique</v>
      </c>
      <c r="AJ2372" s="0" t="str">
        <f aca="false">IF(COUNTBLANK(B2372:AG2372)&gt;0,"Missing ("&amp;COUNTBLANK(B2372:AG2372)&amp;")","Complete")</f>
        <v>Missing (1)</v>
      </c>
    </row>
    <row r="2373" customFormat="false" ht="15" hidden="false" customHeight="false" outlineLevel="0" collapsed="false">
      <c r="A2373" s="14" t="n">
        <v>2370</v>
      </c>
      <c r="B2373" s="14" t="s">
        <v>90</v>
      </c>
      <c r="C2373" s="14" t="n">
        <v>0</v>
      </c>
      <c r="D2373" s="14" t="n">
        <v>1</v>
      </c>
      <c r="E2373" s="14" t="n">
        <v>2016</v>
      </c>
      <c r="F2373" s="14" t="s">
        <v>135</v>
      </c>
      <c r="G2373" s="14" t="n">
        <v>27</v>
      </c>
      <c r="H2373" s="14" t="n">
        <v>26</v>
      </c>
      <c r="I2373" s="14" t="n">
        <v>2</v>
      </c>
      <c r="J2373" s="14" t="n">
        <v>0</v>
      </c>
      <c r="K2373" s="14" t="n">
        <v>2</v>
      </c>
      <c r="L2373" s="14" t="n">
        <v>0</v>
      </c>
      <c r="M2373" s="14" t="n">
        <v>0</v>
      </c>
      <c r="N2373" s="14" t="s">
        <v>82</v>
      </c>
      <c r="O2373" s="14" t="s">
        <v>190</v>
      </c>
      <c r="P2373" s="14" t="s">
        <v>93</v>
      </c>
      <c r="Q2373" s="14" t="s">
        <v>94</v>
      </c>
      <c r="R2373" s="14" t="n">
        <v>0</v>
      </c>
      <c r="S2373" s="14" t="n">
        <v>0</v>
      </c>
      <c r="T2373" s="14" t="n">
        <v>0</v>
      </c>
      <c r="U2373" s="14" t="s">
        <v>95</v>
      </c>
      <c r="V2373" s="14" t="s">
        <v>95</v>
      </c>
      <c r="W2373" s="14" t="n">
        <v>0</v>
      </c>
      <c r="X2373" s="14" t="s">
        <v>86</v>
      </c>
      <c r="Y2373" s="14" t="n">
        <v>9</v>
      </c>
      <c r="Z2373" s="14"/>
      <c r="AA2373" s="14" t="n">
        <v>0</v>
      </c>
      <c r="AB2373" s="14" t="s">
        <v>87</v>
      </c>
      <c r="AC2373" s="14" t="n">
        <v>124</v>
      </c>
      <c r="AD2373" s="14" t="n">
        <v>0</v>
      </c>
      <c r="AE2373" s="14" t="n">
        <v>0</v>
      </c>
      <c r="AF2373" s="14" t="s">
        <v>88</v>
      </c>
      <c r="AG2373" s="15" t="n">
        <v>42549</v>
      </c>
      <c r="AH2373" s="14" t="str">
        <f aca="false">B2373&amp;"|"&amp;C2373&amp;"|"&amp;D2373&amp;"|"&amp;E2373&amp;"|"&amp;F2373&amp;"|"&amp;G2373&amp;"|"&amp;H2373&amp;"|"&amp;I2373&amp;"|"&amp;J2373&amp;"|"&amp;K2373&amp;"|"&amp;L2373&amp;"|"&amp;M2373&amp;"|"&amp;N2373&amp;"|"&amp;O2373&amp;"|"&amp;P2373&amp;"|"&amp;Q2373&amp;"|"&amp;R2373&amp;"|"&amp;S2373&amp;"|"&amp;T2373&amp;"|"&amp;U2373&amp;"|"&amp;V2373&amp;"|"&amp;W2373&amp;"|"&amp;X2373&amp;"|"&amp;Y2373&amp;"|"&amp;Z2373&amp;"|"&amp;AA2373&amp;"|"&amp;AB2373&amp;"|"&amp;AC2373&amp;"|"&amp;AD2373&amp;"|"&amp;AE2373&amp;"|"&amp;AF2373&amp;"|"&amp;AG2373</f>
        <v>City Hotel|0|1|2016|June|27|26|2|0|2|0|0|BB|ECU|Online TA|TA/TO|0|0|0|A|A|0|No Deposit|9||0|Transient|124|0|0|Check-Out|42549</v>
      </c>
      <c r="AI2373" s="14" t="str">
        <f aca="false">IF(COUNTIF($AH$4:$AH$2603,AH2373)&gt;1,"Duplicate","Unique")</f>
        <v>Unique</v>
      </c>
      <c r="AJ2373" s="14" t="str">
        <f aca="false">IF(COUNTBLANK(B2373:AG2373)&gt;0,"Missing ("&amp;COUNTBLANK(B2373:AG2373)&amp;")","Complete")</f>
        <v>Missing (1)</v>
      </c>
    </row>
    <row r="2374" customFormat="false" ht="15" hidden="false" customHeight="false" outlineLevel="0" collapsed="false">
      <c r="A2374" s="0" t="n">
        <v>2371</v>
      </c>
      <c r="B2374" s="0" t="s">
        <v>90</v>
      </c>
      <c r="C2374" s="0" t="n">
        <v>1</v>
      </c>
      <c r="D2374" s="0" t="n">
        <v>147</v>
      </c>
      <c r="E2374" s="0" t="n">
        <v>2015</v>
      </c>
      <c r="F2374" s="0" t="s">
        <v>91</v>
      </c>
      <c r="G2374" s="0" t="n">
        <v>30</v>
      </c>
      <c r="H2374" s="0" t="n">
        <v>21</v>
      </c>
      <c r="I2374" s="0" t="n">
        <v>0</v>
      </c>
      <c r="J2374" s="0" t="n">
        <v>2</v>
      </c>
      <c r="K2374" s="0" t="n">
        <v>2</v>
      </c>
      <c r="L2374" s="0" t="n">
        <v>0</v>
      </c>
      <c r="M2374" s="0" t="n">
        <v>0</v>
      </c>
      <c r="N2374" s="0" t="s">
        <v>82</v>
      </c>
      <c r="O2374" s="0" t="s">
        <v>92</v>
      </c>
      <c r="P2374" s="0" t="s">
        <v>116</v>
      </c>
      <c r="Q2374" s="0" t="s">
        <v>94</v>
      </c>
      <c r="R2374" s="0" t="n">
        <v>0</v>
      </c>
      <c r="S2374" s="0" t="n">
        <v>1</v>
      </c>
      <c r="T2374" s="0" t="n">
        <v>0</v>
      </c>
      <c r="U2374" s="0" t="s">
        <v>95</v>
      </c>
      <c r="V2374" s="0" t="s">
        <v>95</v>
      </c>
      <c r="W2374" s="0" t="n">
        <v>0</v>
      </c>
      <c r="X2374" s="0" t="s">
        <v>86</v>
      </c>
      <c r="Y2374" s="0" t="n">
        <v>1</v>
      </c>
      <c r="AA2374" s="0" t="n">
        <v>0</v>
      </c>
      <c r="AB2374" s="0" t="s">
        <v>87</v>
      </c>
      <c r="AC2374" s="0" t="n">
        <v>75</v>
      </c>
      <c r="AD2374" s="0" t="n">
        <v>0</v>
      </c>
      <c r="AE2374" s="0" t="n">
        <v>0</v>
      </c>
      <c r="AF2374" s="0" t="s">
        <v>96</v>
      </c>
      <c r="AG2374" s="13" t="n">
        <v>42195</v>
      </c>
      <c r="AH2374" s="0" t="str">
        <f aca="false">B2374&amp;"|"&amp;C2374&amp;"|"&amp;D2374&amp;"|"&amp;E2374&amp;"|"&amp;F2374&amp;"|"&amp;G2374&amp;"|"&amp;H2374&amp;"|"&amp;I2374&amp;"|"&amp;J2374&amp;"|"&amp;K2374&amp;"|"&amp;L2374&amp;"|"&amp;M2374&amp;"|"&amp;N2374&amp;"|"&amp;O2374&amp;"|"&amp;P2374&amp;"|"&amp;Q2374&amp;"|"&amp;R2374&amp;"|"&amp;S2374&amp;"|"&amp;T2374&amp;"|"&amp;U2374&amp;"|"&amp;V2374&amp;"|"&amp;W2374&amp;"|"&amp;X2374&amp;"|"&amp;Y2374&amp;"|"&amp;Z2374&amp;"|"&amp;AA2374&amp;"|"&amp;AB2374&amp;"|"&amp;AC2374&amp;"|"&amp;AD2374&amp;"|"&amp;AE2374&amp;"|"&amp;AF2374&amp;"|"&amp;AG2374</f>
        <v>City Hotel|1|147|2015|July|30|21|0|2|2|0|0|BB|PRT|Groups|TA/TO|0|1|0|A|A|0|No Deposit|1||0|Transient|75|0|0|Canceled|42195</v>
      </c>
      <c r="AI2374" s="0" t="str">
        <f aca="false">IF(COUNTIF($AH$4:$AH$2603,AH2374)&gt;1,"Duplicate","Unique")</f>
        <v>Unique</v>
      </c>
      <c r="AJ2374" s="0" t="str">
        <f aca="false">IF(COUNTBLANK(B2374:AG2374)&gt;0,"Missing ("&amp;COUNTBLANK(B2374:AG2374)&amp;")","Complete")</f>
        <v>Missing (1)</v>
      </c>
    </row>
    <row r="2375" customFormat="false" ht="15" hidden="false" customHeight="false" outlineLevel="0" collapsed="false">
      <c r="A2375" s="14" t="n">
        <v>2372</v>
      </c>
      <c r="B2375" s="14" t="s">
        <v>90</v>
      </c>
      <c r="C2375" s="14" t="n">
        <v>0</v>
      </c>
      <c r="D2375" s="14" t="n">
        <v>4</v>
      </c>
      <c r="E2375" s="14" t="n">
        <v>2016</v>
      </c>
      <c r="F2375" s="14" t="s">
        <v>126</v>
      </c>
      <c r="G2375" s="14" t="n">
        <v>5</v>
      </c>
      <c r="H2375" s="14" t="n">
        <v>29</v>
      </c>
      <c r="I2375" s="14" t="n">
        <v>1</v>
      </c>
      <c r="J2375" s="14" t="n">
        <v>2</v>
      </c>
      <c r="K2375" s="14" t="n">
        <v>2</v>
      </c>
      <c r="L2375" s="14" t="n">
        <v>0</v>
      </c>
      <c r="M2375" s="14" t="n">
        <v>0</v>
      </c>
      <c r="N2375" s="14" t="s">
        <v>82</v>
      </c>
      <c r="O2375" s="14" t="s">
        <v>122</v>
      </c>
      <c r="P2375" s="14" t="s">
        <v>99</v>
      </c>
      <c r="Q2375" s="14" t="s">
        <v>94</v>
      </c>
      <c r="R2375" s="14" t="n">
        <v>0</v>
      </c>
      <c r="S2375" s="14" t="n">
        <v>0</v>
      </c>
      <c r="T2375" s="14" t="n">
        <v>0</v>
      </c>
      <c r="U2375" s="14" t="s">
        <v>95</v>
      </c>
      <c r="V2375" s="14" t="s">
        <v>95</v>
      </c>
      <c r="W2375" s="14" t="n">
        <v>0</v>
      </c>
      <c r="X2375" s="14" t="s">
        <v>86</v>
      </c>
      <c r="Y2375" s="14" t="n">
        <v>28</v>
      </c>
      <c r="Z2375" s="14"/>
      <c r="AA2375" s="14" t="n">
        <v>0</v>
      </c>
      <c r="AB2375" s="14" t="s">
        <v>87</v>
      </c>
      <c r="AC2375" s="14" t="n">
        <v>66</v>
      </c>
      <c r="AD2375" s="14" t="n">
        <v>0</v>
      </c>
      <c r="AE2375" s="14" t="n">
        <v>0</v>
      </c>
      <c r="AF2375" s="14" t="s">
        <v>88</v>
      </c>
      <c r="AG2375" s="15" t="n">
        <v>42401</v>
      </c>
      <c r="AH2375" s="14" t="str">
        <f aca="false">B2375&amp;"|"&amp;C2375&amp;"|"&amp;D2375&amp;"|"&amp;E2375&amp;"|"&amp;F2375&amp;"|"&amp;G2375&amp;"|"&amp;H2375&amp;"|"&amp;I2375&amp;"|"&amp;J2375&amp;"|"&amp;K2375&amp;"|"&amp;L2375&amp;"|"&amp;M2375&amp;"|"&amp;N2375&amp;"|"&amp;O2375&amp;"|"&amp;P2375&amp;"|"&amp;Q2375&amp;"|"&amp;R2375&amp;"|"&amp;S2375&amp;"|"&amp;T2375&amp;"|"&amp;U2375&amp;"|"&amp;V2375&amp;"|"&amp;W2375&amp;"|"&amp;X2375&amp;"|"&amp;Y2375&amp;"|"&amp;Z2375&amp;"|"&amp;AA2375&amp;"|"&amp;AB2375&amp;"|"&amp;AC2375&amp;"|"&amp;AD2375&amp;"|"&amp;AE2375&amp;"|"&amp;AF2375&amp;"|"&amp;AG2375</f>
        <v>City Hotel|0|4|2016|January|5|29|1|2|2|0|0|BB|FRA|Offline TA/TO|TA/TO|0|0|0|A|A|0|No Deposit|28||0|Transient|66|0|0|Check-Out|42401</v>
      </c>
      <c r="AI2375" s="14" t="str">
        <f aca="false">IF(COUNTIF($AH$4:$AH$2603,AH2375)&gt;1,"Duplicate","Unique")</f>
        <v>Unique</v>
      </c>
      <c r="AJ2375" s="14" t="str">
        <f aca="false">IF(COUNTBLANK(B2375:AG2375)&gt;0,"Missing ("&amp;COUNTBLANK(B2375:AG2375)&amp;")","Complete")</f>
        <v>Missing (1)</v>
      </c>
    </row>
    <row r="2376" customFormat="false" ht="15" hidden="false" customHeight="false" outlineLevel="0" collapsed="false">
      <c r="A2376" s="0" t="n">
        <v>2373</v>
      </c>
      <c r="B2376" s="0" t="s">
        <v>90</v>
      </c>
      <c r="C2376" s="0" t="n">
        <v>1</v>
      </c>
      <c r="D2376" s="0" t="n">
        <v>69</v>
      </c>
      <c r="E2376" s="0" t="n">
        <v>2017</v>
      </c>
      <c r="F2376" s="0" t="s">
        <v>106</v>
      </c>
      <c r="G2376" s="0" t="n">
        <v>14</v>
      </c>
      <c r="H2376" s="0" t="n">
        <v>6</v>
      </c>
      <c r="I2376" s="0" t="n">
        <v>0</v>
      </c>
      <c r="J2376" s="0" t="n">
        <v>3</v>
      </c>
      <c r="K2376" s="0" t="n">
        <v>1</v>
      </c>
      <c r="L2376" s="0" t="n">
        <v>0</v>
      </c>
      <c r="M2376" s="0" t="n">
        <v>0</v>
      </c>
      <c r="N2376" s="0" t="s">
        <v>82</v>
      </c>
      <c r="O2376" s="0" t="s">
        <v>92</v>
      </c>
      <c r="P2376" s="0" t="s">
        <v>128</v>
      </c>
      <c r="Q2376" s="0" t="s">
        <v>128</v>
      </c>
      <c r="R2376" s="0" t="n">
        <v>0</v>
      </c>
      <c r="S2376" s="0" t="n">
        <v>0</v>
      </c>
      <c r="T2376" s="0" t="n">
        <v>0</v>
      </c>
      <c r="U2376" s="0" t="s">
        <v>95</v>
      </c>
      <c r="V2376" s="0" t="s">
        <v>95</v>
      </c>
      <c r="W2376" s="0" t="n">
        <v>0</v>
      </c>
      <c r="X2376" s="0" t="s">
        <v>120</v>
      </c>
      <c r="Z2376" s="0" t="n">
        <v>197</v>
      </c>
      <c r="AA2376" s="0" t="n">
        <v>0</v>
      </c>
      <c r="AB2376" s="0" t="s">
        <v>87</v>
      </c>
      <c r="AC2376" s="0" t="n">
        <v>85</v>
      </c>
      <c r="AD2376" s="0" t="n">
        <v>0</v>
      </c>
      <c r="AE2376" s="0" t="n">
        <v>0</v>
      </c>
      <c r="AF2376" s="0" t="s">
        <v>96</v>
      </c>
      <c r="AG2376" s="13" t="n">
        <v>42762</v>
      </c>
      <c r="AH2376" s="0" t="str">
        <f aca="false">B2376&amp;"|"&amp;C2376&amp;"|"&amp;D2376&amp;"|"&amp;E2376&amp;"|"&amp;F2376&amp;"|"&amp;G2376&amp;"|"&amp;H2376&amp;"|"&amp;I2376&amp;"|"&amp;J2376&amp;"|"&amp;K2376&amp;"|"&amp;L2376&amp;"|"&amp;M2376&amp;"|"&amp;N2376&amp;"|"&amp;O2376&amp;"|"&amp;P2376&amp;"|"&amp;Q2376&amp;"|"&amp;R2376&amp;"|"&amp;S2376&amp;"|"&amp;T2376&amp;"|"&amp;U2376&amp;"|"&amp;V2376&amp;"|"&amp;W2376&amp;"|"&amp;X2376&amp;"|"&amp;Y2376&amp;"|"&amp;Z2376&amp;"|"&amp;AA2376&amp;"|"&amp;AB2376&amp;"|"&amp;AC2376&amp;"|"&amp;AD2376&amp;"|"&amp;AE2376&amp;"|"&amp;AF2376&amp;"|"&amp;AG2376</f>
        <v>City Hotel|1|69|2017|April|14|6|0|3|1|0|0|BB|PRT|Corporate|Corporate|0|0|0|A|A|0|Non Refund||197|0|Transient|85|0|0|Canceled|42762</v>
      </c>
      <c r="AI2376" s="0" t="str">
        <f aca="false">IF(COUNTIF($AH$4:$AH$2603,AH2376)&gt;1,"Duplicate","Unique")</f>
        <v>Unique</v>
      </c>
      <c r="AJ2376" s="0" t="str">
        <f aca="false">IF(COUNTBLANK(B2376:AG2376)&gt;0,"Missing ("&amp;COUNTBLANK(B2376:AG2376)&amp;")","Complete")</f>
        <v>Missing (1)</v>
      </c>
    </row>
    <row r="2377" customFormat="false" ht="15" hidden="false" customHeight="false" outlineLevel="0" collapsed="false">
      <c r="A2377" s="14" t="n">
        <v>2374</v>
      </c>
      <c r="B2377" s="14" t="s">
        <v>80</v>
      </c>
      <c r="C2377" s="14" t="n">
        <v>0</v>
      </c>
      <c r="D2377" s="14" t="n">
        <v>146</v>
      </c>
      <c r="E2377" s="14" t="n">
        <v>2017</v>
      </c>
      <c r="F2377" s="14" t="s">
        <v>135</v>
      </c>
      <c r="G2377" s="14" t="n">
        <v>24</v>
      </c>
      <c r="H2377" s="14" t="n">
        <v>13</v>
      </c>
      <c r="I2377" s="14" t="n">
        <v>2</v>
      </c>
      <c r="J2377" s="14" t="n">
        <v>8</v>
      </c>
      <c r="K2377" s="14" t="n">
        <v>2</v>
      </c>
      <c r="L2377" s="14" t="n">
        <v>0</v>
      </c>
      <c r="M2377" s="14" t="n">
        <v>0</v>
      </c>
      <c r="N2377" s="14" t="s">
        <v>112</v>
      </c>
      <c r="O2377" s="14" t="s">
        <v>83</v>
      </c>
      <c r="P2377" s="14" t="s">
        <v>99</v>
      </c>
      <c r="Q2377" s="14" t="s">
        <v>94</v>
      </c>
      <c r="R2377" s="14" t="n">
        <v>0</v>
      </c>
      <c r="S2377" s="14" t="n">
        <v>0</v>
      </c>
      <c r="T2377" s="14" t="n">
        <v>0</v>
      </c>
      <c r="U2377" s="14" t="s">
        <v>95</v>
      </c>
      <c r="V2377" s="14" t="s">
        <v>95</v>
      </c>
      <c r="W2377" s="14" t="n">
        <v>0</v>
      </c>
      <c r="X2377" s="14" t="s">
        <v>86</v>
      </c>
      <c r="Y2377" s="14" t="n">
        <v>40</v>
      </c>
      <c r="Z2377" s="14"/>
      <c r="AA2377" s="14" t="n">
        <v>0</v>
      </c>
      <c r="AB2377" s="14" t="s">
        <v>125</v>
      </c>
      <c r="AC2377" s="14" t="n">
        <v>88.7</v>
      </c>
      <c r="AD2377" s="14" t="n">
        <v>0</v>
      </c>
      <c r="AE2377" s="14" t="n">
        <v>0</v>
      </c>
      <c r="AF2377" s="14" t="s">
        <v>88</v>
      </c>
      <c r="AG2377" s="15" t="n">
        <v>42909</v>
      </c>
      <c r="AH2377" s="14" t="str">
        <f aca="false">B2377&amp;"|"&amp;C2377&amp;"|"&amp;D2377&amp;"|"&amp;E2377&amp;"|"&amp;F2377&amp;"|"&amp;G2377&amp;"|"&amp;H2377&amp;"|"&amp;I2377&amp;"|"&amp;J2377&amp;"|"&amp;K2377&amp;"|"&amp;L2377&amp;"|"&amp;M2377&amp;"|"&amp;N2377&amp;"|"&amp;O2377&amp;"|"&amp;P2377&amp;"|"&amp;Q2377&amp;"|"&amp;R2377&amp;"|"&amp;S2377&amp;"|"&amp;T2377&amp;"|"&amp;U2377&amp;"|"&amp;V2377&amp;"|"&amp;W2377&amp;"|"&amp;X2377&amp;"|"&amp;Y2377&amp;"|"&amp;Z2377&amp;"|"&amp;AA2377&amp;"|"&amp;AB2377&amp;"|"&amp;AC2377&amp;"|"&amp;AD2377&amp;"|"&amp;AE2377&amp;"|"&amp;AF2377&amp;"|"&amp;AG2377</f>
        <v>Resort Hotel|0|146|2017|June|24|13|2|8|2|0|0|HB|GBR|Offline TA/TO|TA/TO|0|0|0|A|A|0|No Deposit|40||0|Contract|88.7|0|0|Check-Out|42909</v>
      </c>
      <c r="AI2377" s="14" t="str">
        <f aca="false">IF(COUNTIF($AH$4:$AH$2603,AH2377)&gt;1,"Duplicate","Unique")</f>
        <v>Unique</v>
      </c>
      <c r="AJ2377" s="14" t="str">
        <f aca="false">IF(COUNTBLANK(B2377:AG2377)&gt;0,"Missing ("&amp;COUNTBLANK(B2377:AG2377)&amp;")","Complete")</f>
        <v>Missing (1)</v>
      </c>
    </row>
    <row r="2378" customFormat="false" ht="15" hidden="false" customHeight="false" outlineLevel="0" collapsed="false">
      <c r="A2378" s="0" t="n">
        <v>2375</v>
      </c>
      <c r="B2378" s="0" t="s">
        <v>90</v>
      </c>
      <c r="C2378" s="0" t="n">
        <v>0</v>
      </c>
      <c r="D2378" s="0" t="n">
        <v>423</v>
      </c>
      <c r="E2378" s="0" t="n">
        <v>2017</v>
      </c>
      <c r="F2378" s="0" t="s">
        <v>91</v>
      </c>
      <c r="G2378" s="0" t="n">
        <v>29</v>
      </c>
      <c r="H2378" s="0" t="n">
        <v>22</v>
      </c>
      <c r="I2378" s="0" t="n">
        <v>1</v>
      </c>
      <c r="J2378" s="0" t="n">
        <v>1</v>
      </c>
      <c r="K2378" s="0" t="n">
        <v>2</v>
      </c>
      <c r="L2378" s="0" t="n">
        <v>0</v>
      </c>
      <c r="M2378" s="0" t="n">
        <v>0</v>
      </c>
      <c r="N2378" s="0" t="s">
        <v>112</v>
      </c>
      <c r="O2378" s="0" t="s">
        <v>108</v>
      </c>
      <c r="P2378" s="0" t="s">
        <v>99</v>
      </c>
      <c r="Q2378" s="0" t="s">
        <v>94</v>
      </c>
      <c r="R2378" s="0" t="n">
        <v>0</v>
      </c>
      <c r="S2378" s="0" t="n">
        <v>0</v>
      </c>
      <c r="T2378" s="0" t="n">
        <v>0</v>
      </c>
      <c r="U2378" s="0" t="s">
        <v>95</v>
      </c>
      <c r="V2378" s="0" t="s">
        <v>95</v>
      </c>
      <c r="W2378" s="0" t="n">
        <v>0</v>
      </c>
      <c r="X2378" s="0" t="s">
        <v>86</v>
      </c>
      <c r="Y2378" s="0" t="n">
        <v>6</v>
      </c>
      <c r="AA2378" s="0" t="n">
        <v>0</v>
      </c>
      <c r="AB2378" s="0" t="s">
        <v>101</v>
      </c>
      <c r="AC2378" s="0" t="n">
        <v>122.4</v>
      </c>
      <c r="AD2378" s="0" t="n">
        <v>0</v>
      </c>
      <c r="AE2378" s="0" t="n">
        <v>1</v>
      </c>
      <c r="AF2378" s="0" t="s">
        <v>88</v>
      </c>
      <c r="AG2378" s="13" t="n">
        <v>42940</v>
      </c>
      <c r="AH2378" s="0" t="str">
        <f aca="false">B2378&amp;"|"&amp;C2378&amp;"|"&amp;D2378&amp;"|"&amp;E2378&amp;"|"&amp;F2378&amp;"|"&amp;G2378&amp;"|"&amp;H2378&amp;"|"&amp;I2378&amp;"|"&amp;J2378&amp;"|"&amp;K2378&amp;"|"&amp;L2378&amp;"|"&amp;M2378&amp;"|"&amp;N2378&amp;"|"&amp;O2378&amp;"|"&amp;P2378&amp;"|"&amp;Q2378&amp;"|"&amp;R2378&amp;"|"&amp;S2378&amp;"|"&amp;T2378&amp;"|"&amp;U2378&amp;"|"&amp;V2378&amp;"|"&amp;W2378&amp;"|"&amp;X2378&amp;"|"&amp;Y2378&amp;"|"&amp;Z2378&amp;"|"&amp;AA2378&amp;"|"&amp;AB2378&amp;"|"&amp;AC2378&amp;"|"&amp;AD2378&amp;"|"&amp;AE2378&amp;"|"&amp;AF2378&amp;"|"&amp;AG2378</f>
        <v>City Hotel|0|423|2017|July|29|22|1|1|2|0|0|HB|DEU|Offline TA/TO|TA/TO|0|0|0|A|A|0|No Deposit|6||0|Transient-Party|122.4|0|1|Check-Out|42940</v>
      </c>
      <c r="AI2378" s="0" t="str">
        <f aca="false">IF(COUNTIF($AH$4:$AH$2603,AH2378)&gt;1,"Duplicate","Unique")</f>
        <v>Unique</v>
      </c>
      <c r="AJ2378" s="0" t="str">
        <f aca="false">IF(COUNTBLANK(B2378:AG2378)&gt;0,"Missing ("&amp;COUNTBLANK(B2378:AG2378)&amp;")","Complete")</f>
        <v>Missing (1)</v>
      </c>
    </row>
    <row r="2379" customFormat="false" ht="15" hidden="false" customHeight="false" outlineLevel="0" collapsed="false">
      <c r="A2379" s="14" t="n">
        <v>2376</v>
      </c>
      <c r="B2379" s="14" t="s">
        <v>90</v>
      </c>
      <c r="C2379" s="14" t="n">
        <v>1</v>
      </c>
      <c r="D2379" s="14" t="n">
        <v>305</v>
      </c>
      <c r="E2379" s="14" t="n">
        <v>2016</v>
      </c>
      <c r="F2379" s="14" t="s">
        <v>113</v>
      </c>
      <c r="G2379" s="14" t="n">
        <v>45</v>
      </c>
      <c r="H2379" s="14" t="n">
        <v>4</v>
      </c>
      <c r="I2379" s="14" t="n">
        <v>1</v>
      </c>
      <c r="J2379" s="14" t="n">
        <v>2</v>
      </c>
      <c r="K2379" s="14" t="n">
        <v>2</v>
      </c>
      <c r="L2379" s="14" t="n">
        <v>0</v>
      </c>
      <c r="M2379" s="14" t="n">
        <v>0</v>
      </c>
      <c r="N2379" s="14" t="s">
        <v>82</v>
      </c>
      <c r="O2379" s="14" t="s">
        <v>92</v>
      </c>
      <c r="P2379" s="14" t="s">
        <v>99</v>
      </c>
      <c r="Q2379" s="14" t="s">
        <v>94</v>
      </c>
      <c r="R2379" s="14" t="n">
        <v>0</v>
      </c>
      <c r="S2379" s="14" t="n">
        <v>0</v>
      </c>
      <c r="T2379" s="14" t="n">
        <v>0</v>
      </c>
      <c r="U2379" s="14" t="s">
        <v>95</v>
      </c>
      <c r="V2379" s="14" t="s">
        <v>95</v>
      </c>
      <c r="W2379" s="14" t="n">
        <v>0</v>
      </c>
      <c r="X2379" s="14" t="s">
        <v>120</v>
      </c>
      <c r="Y2379" s="14" t="n">
        <v>21</v>
      </c>
      <c r="Z2379" s="14"/>
      <c r="AA2379" s="14" t="n">
        <v>0</v>
      </c>
      <c r="AB2379" s="14" t="s">
        <v>87</v>
      </c>
      <c r="AC2379" s="14" t="n">
        <v>89</v>
      </c>
      <c r="AD2379" s="14" t="n">
        <v>0</v>
      </c>
      <c r="AE2379" s="14" t="n">
        <v>0</v>
      </c>
      <c r="AF2379" s="14" t="s">
        <v>96</v>
      </c>
      <c r="AG2379" s="15" t="n">
        <v>42401</v>
      </c>
      <c r="AH2379" s="14" t="str">
        <f aca="false">B2379&amp;"|"&amp;C2379&amp;"|"&amp;D2379&amp;"|"&amp;E2379&amp;"|"&amp;F2379&amp;"|"&amp;G2379&amp;"|"&amp;H2379&amp;"|"&amp;I2379&amp;"|"&amp;J2379&amp;"|"&amp;K2379&amp;"|"&amp;L2379&amp;"|"&amp;M2379&amp;"|"&amp;N2379&amp;"|"&amp;O2379&amp;"|"&amp;P2379&amp;"|"&amp;Q2379&amp;"|"&amp;R2379&amp;"|"&amp;S2379&amp;"|"&amp;T2379&amp;"|"&amp;U2379&amp;"|"&amp;V2379&amp;"|"&amp;W2379&amp;"|"&amp;X2379&amp;"|"&amp;Y2379&amp;"|"&amp;Z2379&amp;"|"&amp;AA2379&amp;"|"&amp;AB2379&amp;"|"&amp;AC2379&amp;"|"&amp;AD2379&amp;"|"&amp;AE2379&amp;"|"&amp;AF2379&amp;"|"&amp;AG2379</f>
        <v>City Hotel|1|305|2016|November|45|4|1|2|2|0|0|BB|PRT|Offline TA/TO|TA/TO|0|0|0|A|A|0|Non Refund|21||0|Transient|89|0|0|Canceled|42401</v>
      </c>
      <c r="AI2379" s="14" t="str">
        <f aca="false">IF(COUNTIF($AH$4:$AH$2603,AH2379)&gt;1,"Duplicate","Unique")</f>
        <v>Duplicate</v>
      </c>
      <c r="AJ2379" s="14" t="str">
        <f aca="false">IF(COUNTBLANK(B2379:AG2379)&gt;0,"Missing ("&amp;COUNTBLANK(B2379:AG2379)&amp;")","Complete")</f>
        <v>Missing (1)</v>
      </c>
    </row>
    <row r="2380" customFormat="false" ht="15" hidden="false" customHeight="false" outlineLevel="0" collapsed="false">
      <c r="A2380" s="0" t="n">
        <v>2377</v>
      </c>
      <c r="B2380" s="0" t="s">
        <v>90</v>
      </c>
      <c r="C2380" s="0" t="n">
        <v>1</v>
      </c>
      <c r="D2380" s="0" t="n">
        <v>4</v>
      </c>
      <c r="E2380" s="0" t="n">
        <v>2016</v>
      </c>
      <c r="F2380" s="0" t="s">
        <v>111</v>
      </c>
      <c r="G2380" s="0" t="n">
        <v>43</v>
      </c>
      <c r="H2380" s="0" t="n">
        <v>17</v>
      </c>
      <c r="I2380" s="0" t="n">
        <v>1</v>
      </c>
      <c r="J2380" s="0" t="n">
        <v>4</v>
      </c>
      <c r="K2380" s="0" t="n">
        <v>2</v>
      </c>
      <c r="L2380" s="0" t="n">
        <v>0</v>
      </c>
      <c r="M2380" s="0" t="n">
        <v>0</v>
      </c>
      <c r="N2380" s="0" t="s">
        <v>82</v>
      </c>
      <c r="O2380" s="0" t="s">
        <v>122</v>
      </c>
      <c r="P2380" s="0" t="s">
        <v>93</v>
      </c>
      <c r="Q2380" s="0" t="s">
        <v>94</v>
      </c>
      <c r="R2380" s="0" t="n">
        <v>0</v>
      </c>
      <c r="S2380" s="0" t="n">
        <v>0</v>
      </c>
      <c r="T2380" s="0" t="n">
        <v>0</v>
      </c>
      <c r="U2380" s="0" t="s">
        <v>95</v>
      </c>
      <c r="V2380" s="0" t="s">
        <v>95</v>
      </c>
      <c r="W2380" s="0" t="n">
        <v>0</v>
      </c>
      <c r="X2380" s="0" t="s">
        <v>86</v>
      </c>
      <c r="Y2380" s="0" t="n">
        <v>9</v>
      </c>
      <c r="AA2380" s="0" t="n">
        <v>0</v>
      </c>
      <c r="AB2380" s="0" t="s">
        <v>87</v>
      </c>
      <c r="AC2380" s="0" t="n">
        <v>160</v>
      </c>
      <c r="AD2380" s="0" t="n">
        <v>0</v>
      </c>
      <c r="AE2380" s="0" t="n">
        <v>1</v>
      </c>
      <c r="AF2380" s="0" t="s">
        <v>96</v>
      </c>
      <c r="AG2380" s="13" t="n">
        <v>42657</v>
      </c>
      <c r="AH2380" s="0" t="str">
        <f aca="false">B2380&amp;"|"&amp;C2380&amp;"|"&amp;D2380&amp;"|"&amp;E2380&amp;"|"&amp;F2380&amp;"|"&amp;G2380&amp;"|"&amp;H2380&amp;"|"&amp;I2380&amp;"|"&amp;J2380&amp;"|"&amp;K2380&amp;"|"&amp;L2380&amp;"|"&amp;M2380&amp;"|"&amp;N2380&amp;"|"&amp;O2380&amp;"|"&amp;P2380&amp;"|"&amp;Q2380&amp;"|"&amp;R2380&amp;"|"&amp;S2380&amp;"|"&amp;T2380&amp;"|"&amp;U2380&amp;"|"&amp;V2380&amp;"|"&amp;W2380&amp;"|"&amp;X2380&amp;"|"&amp;Y2380&amp;"|"&amp;Z2380&amp;"|"&amp;AA2380&amp;"|"&amp;AB2380&amp;"|"&amp;AC2380&amp;"|"&amp;AD2380&amp;"|"&amp;AE2380&amp;"|"&amp;AF2380&amp;"|"&amp;AG2380</f>
        <v>City Hotel|1|4|2016|October|43|17|1|4|2|0|0|BB|FRA|Online TA|TA/TO|0|0|0|A|A|0|No Deposit|9||0|Transient|160|0|1|Canceled|42657</v>
      </c>
      <c r="AI2380" s="0" t="str">
        <f aca="false">IF(COUNTIF($AH$4:$AH$2603,AH2380)&gt;1,"Duplicate","Unique")</f>
        <v>Unique</v>
      </c>
      <c r="AJ2380" s="0" t="str">
        <f aca="false">IF(COUNTBLANK(B2380:AG2380)&gt;0,"Missing ("&amp;COUNTBLANK(B2380:AG2380)&amp;")","Complete")</f>
        <v>Missing (1)</v>
      </c>
    </row>
    <row r="2381" customFormat="false" ht="15" hidden="false" customHeight="false" outlineLevel="0" collapsed="false">
      <c r="A2381" s="14" t="n">
        <v>2378</v>
      </c>
      <c r="B2381" s="14" t="s">
        <v>80</v>
      </c>
      <c r="C2381" s="14" t="n">
        <v>0</v>
      </c>
      <c r="D2381" s="14" t="n">
        <v>145</v>
      </c>
      <c r="E2381" s="14" t="n">
        <v>2017</v>
      </c>
      <c r="F2381" s="14" t="s">
        <v>135</v>
      </c>
      <c r="G2381" s="14" t="n">
        <v>25</v>
      </c>
      <c r="H2381" s="14" t="n">
        <v>18</v>
      </c>
      <c r="I2381" s="14" t="n">
        <v>2</v>
      </c>
      <c r="J2381" s="14" t="n">
        <v>2</v>
      </c>
      <c r="K2381" s="14" t="n">
        <v>2</v>
      </c>
      <c r="L2381" s="14" t="n">
        <v>0</v>
      </c>
      <c r="M2381" s="14" t="n">
        <v>0</v>
      </c>
      <c r="N2381" s="14" t="s">
        <v>82</v>
      </c>
      <c r="O2381" s="14" t="s">
        <v>151</v>
      </c>
      <c r="P2381" s="14" t="s">
        <v>99</v>
      </c>
      <c r="Q2381" s="14" t="s">
        <v>94</v>
      </c>
      <c r="R2381" s="14" t="n">
        <v>0</v>
      </c>
      <c r="S2381" s="14" t="n">
        <v>0</v>
      </c>
      <c r="T2381" s="14" t="n">
        <v>0</v>
      </c>
      <c r="U2381" s="14" t="s">
        <v>95</v>
      </c>
      <c r="V2381" s="14" t="s">
        <v>95</v>
      </c>
      <c r="W2381" s="14" t="n">
        <v>0</v>
      </c>
      <c r="X2381" s="14" t="s">
        <v>86</v>
      </c>
      <c r="Y2381" s="14" t="n">
        <v>410</v>
      </c>
      <c r="Z2381" s="14"/>
      <c r="AA2381" s="14" t="n">
        <v>0</v>
      </c>
      <c r="AB2381" s="14" t="s">
        <v>87</v>
      </c>
      <c r="AC2381" s="14" t="n">
        <v>58.7</v>
      </c>
      <c r="AD2381" s="14" t="n">
        <v>0</v>
      </c>
      <c r="AE2381" s="14" t="n">
        <v>0</v>
      </c>
      <c r="AF2381" s="14" t="s">
        <v>88</v>
      </c>
      <c r="AG2381" s="15" t="n">
        <v>42908</v>
      </c>
      <c r="AH2381" s="14" t="str">
        <f aca="false">B2381&amp;"|"&amp;C2381&amp;"|"&amp;D2381&amp;"|"&amp;E2381&amp;"|"&amp;F2381&amp;"|"&amp;G2381&amp;"|"&amp;H2381&amp;"|"&amp;I2381&amp;"|"&amp;J2381&amp;"|"&amp;K2381&amp;"|"&amp;L2381&amp;"|"&amp;M2381&amp;"|"&amp;N2381&amp;"|"&amp;O2381&amp;"|"&amp;P2381&amp;"|"&amp;Q2381&amp;"|"&amp;R2381&amp;"|"&amp;S2381&amp;"|"&amp;T2381&amp;"|"&amp;U2381&amp;"|"&amp;V2381&amp;"|"&amp;W2381&amp;"|"&amp;X2381&amp;"|"&amp;Y2381&amp;"|"&amp;Z2381&amp;"|"&amp;AA2381&amp;"|"&amp;AB2381&amp;"|"&amp;AC2381&amp;"|"&amp;AD2381&amp;"|"&amp;AE2381&amp;"|"&amp;AF2381&amp;"|"&amp;AG2381</f>
        <v>Resort Hotel|0|145|2017|June|25|18|2|2|2|0|0|BB|CN|Offline TA/TO|TA/TO|0|0|0|A|A|0|No Deposit|410||0|Transient|58.7|0|0|Check-Out|42908</v>
      </c>
      <c r="AI2381" s="14" t="str">
        <f aca="false">IF(COUNTIF($AH$4:$AH$2603,AH2381)&gt;1,"Duplicate","Unique")</f>
        <v>Unique</v>
      </c>
      <c r="AJ2381" s="14" t="str">
        <f aca="false">IF(COUNTBLANK(B2381:AG2381)&gt;0,"Missing ("&amp;COUNTBLANK(B2381:AG2381)&amp;")","Complete")</f>
        <v>Missing (1)</v>
      </c>
    </row>
    <row r="2382" customFormat="false" ht="15" hidden="false" customHeight="false" outlineLevel="0" collapsed="false">
      <c r="A2382" s="0" t="n">
        <v>2379</v>
      </c>
      <c r="B2382" s="0" t="s">
        <v>80</v>
      </c>
      <c r="C2382" s="0" t="n">
        <v>1</v>
      </c>
      <c r="D2382" s="0" t="n">
        <v>67</v>
      </c>
      <c r="E2382" s="0" t="n">
        <v>2015</v>
      </c>
      <c r="F2382" s="0" t="s">
        <v>114</v>
      </c>
      <c r="G2382" s="0" t="n">
        <v>39</v>
      </c>
      <c r="H2382" s="0" t="n">
        <v>25</v>
      </c>
      <c r="I2382" s="0" t="n">
        <v>2</v>
      </c>
      <c r="J2382" s="0" t="n">
        <v>4</v>
      </c>
      <c r="K2382" s="0" t="n">
        <v>2</v>
      </c>
      <c r="L2382" s="0" t="n">
        <v>0</v>
      </c>
      <c r="M2382" s="0" t="n">
        <v>0</v>
      </c>
      <c r="N2382" s="0" t="s">
        <v>112</v>
      </c>
      <c r="O2382" s="0" t="s">
        <v>92</v>
      </c>
      <c r="P2382" s="0" t="s">
        <v>93</v>
      </c>
      <c r="Q2382" s="0" t="s">
        <v>94</v>
      </c>
      <c r="R2382" s="0" t="n">
        <v>0</v>
      </c>
      <c r="S2382" s="0" t="n">
        <v>0</v>
      </c>
      <c r="T2382" s="0" t="n">
        <v>0</v>
      </c>
      <c r="U2382" s="0" t="s">
        <v>95</v>
      </c>
      <c r="V2382" s="0" t="s">
        <v>95</v>
      </c>
      <c r="W2382" s="0" t="n">
        <v>0</v>
      </c>
      <c r="X2382" s="0" t="s">
        <v>86</v>
      </c>
      <c r="Y2382" s="0" t="n">
        <v>240</v>
      </c>
      <c r="AA2382" s="0" t="n">
        <v>0</v>
      </c>
      <c r="AB2382" s="0" t="s">
        <v>87</v>
      </c>
      <c r="AC2382" s="0" t="n">
        <v>109</v>
      </c>
      <c r="AD2382" s="0" t="n">
        <v>0</v>
      </c>
      <c r="AE2382" s="0" t="n">
        <v>2</v>
      </c>
      <c r="AF2382" s="0" t="s">
        <v>96</v>
      </c>
      <c r="AG2382" s="13" t="n">
        <v>42247</v>
      </c>
      <c r="AH2382" s="0" t="str">
        <f aca="false">B2382&amp;"|"&amp;C2382&amp;"|"&amp;D2382&amp;"|"&amp;E2382&amp;"|"&amp;F2382&amp;"|"&amp;G2382&amp;"|"&amp;H2382&amp;"|"&amp;I2382&amp;"|"&amp;J2382&amp;"|"&amp;K2382&amp;"|"&amp;L2382&amp;"|"&amp;M2382&amp;"|"&amp;N2382&amp;"|"&amp;O2382&amp;"|"&amp;P2382&amp;"|"&amp;Q2382&amp;"|"&amp;R2382&amp;"|"&amp;S2382&amp;"|"&amp;T2382&amp;"|"&amp;U2382&amp;"|"&amp;V2382&amp;"|"&amp;W2382&amp;"|"&amp;X2382&amp;"|"&amp;Y2382&amp;"|"&amp;Z2382&amp;"|"&amp;AA2382&amp;"|"&amp;AB2382&amp;"|"&amp;AC2382&amp;"|"&amp;AD2382&amp;"|"&amp;AE2382&amp;"|"&amp;AF2382&amp;"|"&amp;AG2382</f>
        <v>Resort Hotel|1|67|2015|September|39|25|2|4|2|0|0|HB|PRT|Online TA|TA/TO|0|0|0|A|A|0|No Deposit|240||0|Transient|109|0|2|Canceled|42247</v>
      </c>
      <c r="AI2382" s="0" t="str">
        <f aca="false">IF(COUNTIF($AH$4:$AH$2603,AH2382)&gt;1,"Duplicate","Unique")</f>
        <v>Unique</v>
      </c>
      <c r="AJ2382" s="0" t="str">
        <f aca="false">IF(COUNTBLANK(B2382:AG2382)&gt;0,"Missing ("&amp;COUNTBLANK(B2382:AG2382)&amp;")","Complete")</f>
        <v>Missing (1)</v>
      </c>
    </row>
    <row r="2383" customFormat="false" ht="15" hidden="false" customHeight="false" outlineLevel="0" collapsed="false">
      <c r="A2383" s="14" t="n">
        <v>2380</v>
      </c>
      <c r="B2383" s="14" t="s">
        <v>90</v>
      </c>
      <c r="C2383" s="14" t="n">
        <v>1</v>
      </c>
      <c r="D2383" s="14" t="n">
        <v>156</v>
      </c>
      <c r="E2383" s="14" t="n">
        <v>2017</v>
      </c>
      <c r="F2383" s="14" t="s">
        <v>106</v>
      </c>
      <c r="G2383" s="14" t="n">
        <v>17</v>
      </c>
      <c r="H2383" s="14" t="n">
        <v>26</v>
      </c>
      <c r="I2383" s="14" t="n">
        <v>0</v>
      </c>
      <c r="J2383" s="14" t="n">
        <v>3</v>
      </c>
      <c r="K2383" s="14" t="n">
        <v>2</v>
      </c>
      <c r="L2383" s="14" t="n">
        <v>0</v>
      </c>
      <c r="M2383" s="14" t="n">
        <v>0</v>
      </c>
      <c r="N2383" s="14" t="s">
        <v>82</v>
      </c>
      <c r="O2383" s="14" t="s">
        <v>92</v>
      </c>
      <c r="P2383" s="14" t="s">
        <v>116</v>
      </c>
      <c r="Q2383" s="14" t="s">
        <v>94</v>
      </c>
      <c r="R2383" s="14" t="n">
        <v>0</v>
      </c>
      <c r="S2383" s="14" t="n">
        <v>0</v>
      </c>
      <c r="T2383" s="14" t="n">
        <v>0</v>
      </c>
      <c r="U2383" s="14" t="s">
        <v>95</v>
      </c>
      <c r="V2383" s="14" t="s">
        <v>95</v>
      </c>
      <c r="W2383" s="14" t="n">
        <v>0</v>
      </c>
      <c r="X2383" s="14" t="s">
        <v>120</v>
      </c>
      <c r="Y2383" s="14" t="n">
        <v>37</v>
      </c>
      <c r="Z2383" s="14"/>
      <c r="AA2383" s="14" t="n">
        <v>0</v>
      </c>
      <c r="AB2383" s="14" t="s">
        <v>87</v>
      </c>
      <c r="AC2383" s="14" t="n">
        <v>100</v>
      </c>
      <c r="AD2383" s="14" t="n">
        <v>0</v>
      </c>
      <c r="AE2383" s="14" t="n">
        <v>0</v>
      </c>
      <c r="AF2383" s="14" t="s">
        <v>96</v>
      </c>
      <c r="AG2383" s="15" t="n">
        <v>42695</v>
      </c>
      <c r="AH2383" s="14" t="str">
        <f aca="false">B2383&amp;"|"&amp;C2383&amp;"|"&amp;D2383&amp;"|"&amp;E2383&amp;"|"&amp;F2383&amp;"|"&amp;G2383&amp;"|"&amp;H2383&amp;"|"&amp;I2383&amp;"|"&amp;J2383&amp;"|"&amp;K2383&amp;"|"&amp;L2383&amp;"|"&amp;M2383&amp;"|"&amp;N2383&amp;"|"&amp;O2383&amp;"|"&amp;P2383&amp;"|"&amp;Q2383&amp;"|"&amp;R2383&amp;"|"&amp;S2383&amp;"|"&amp;T2383&amp;"|"&amp;U2383&amp;"|"&amp;V2383&amp;"|"&amp;W2383&amp;"|"&amp;X2383&amp;"|"&amp;Y2383&amp;"|"&amp;Z2383&amp;"|"&amp;AA2383&amp;"|"&amp;AB2383&amp;"|"&amp;AC2383&amp;"|"&amp;AD2383&amp;"|"&amp;AE2383&amp;"|"&amp;AF2383&amp;"|"&amp;AG2383</f>
        <v>City Hotel|1|156|2017|April|17|26|0|3|2|0|0|BB|PRT|Groups|TA/TO|0|0|0|A|A|0|Non Refund|37||0|Transient|100|0|0|Canceled|42695</v>
      </c>
      <c r="AI2383" s="14" t="str">
        <f aca="false">IF(COUNTIF($AH$4:$AH$2603,AH2383)&gt;1,"Duplicate","Unique")</f>
        <v>Unique</v>
      </c>
      <c r="AJ2383" s="14" t="str">
        <f aca="false">IF(COUNTBLANK(B2383:AG2383)&gt;0,"Missing ("&amp;COUNTBLANK(B2383:AG2383)&amp;")","Complete")</f>
        <v>Missing (1)</v>
      </c>
    </row>
    <row r="2384" customFormat="false" ht="15" hidden="false" customHeight="false" outlineLevel="0" collapsed="false">
      <c r="A2384" s="0" t="n">
        <v>2381</v>
      </c>
      <c r="B2384" s="0" t="s">
        <v>90</v>
      </c>
      <c r="C2384" s="0" t="n">
        <v>0</v>
      </c>
      <c r="D2384" s="0" t="n">
        <v>58</v>
      </c>
      <c r="E2384" s="0" t="n">
        <v>2015</v>
      </c>
      <c r="F2384" s="0" t="s">
        <v>111</v>
      </c>
      <c r="G2384" s="0" t="n">
        <v>44</v>
      </c>
      <c r="H2384" s="0" t="n">
        <v>30</v>
      </c>
      <c r="I2384" s="0" t="n">
        <v>0</v>
      </c>
      <c r="J2384" s="0" t="n">
        <v>1</v>
      </c>
      <c r="K2384" s="0" t="n">
        <v>1</v>
      </c>
      <c r="L2384" s="0" t="n">
        <v>0</v>
      </c>
      <c r="M2384" s="0" t="n">
        <v>0</v>
      </c>
      <c r="N2384" s="0" t="s">
        <v>82</v>
      </c>
      <c r="O2384" s="0" t="s">
        <v>92</v>
      </c>
      <c r="P2384" s="0" t="s">
        <v>93</v>
      </c>
      <c r="Q2384" s="0" t="s">
        <v>94</v>
      </c>
      <c r="R2384" s="0" t="n">
        <v>0</v>
      </c>
      <c r="S2384" s="0" t="n">
        <v>0</v>
      </c>
      <c r="T2384" s="0" t="n">
        <v>0</v>
      </c>
      <c r="U2384" s="0" t="s">
        <v>95</v>
      </c>
      <c r="V2384" s="0" t="s">
        <v>95</v>
      </c>
      <c r="W2384" s="0" t="n">
        <v>0</v>
      </c>
      <c r="X2384" s="0" t="s">
        <v>86</v>
      </c>
      <c r="Y2384" s="0" t="n">
        <v>9</v>
      </c>
      <c r="AA2384" s="0" t="n">
        <v>0</v>
      </c>
      <c r="AB2384" s="0" t="s">
        <v>125</v>
      </c>
      <c r="AC2384" s="0" t="n">
        <v>85.5</v>
      </c>
      <c r="AD2384" s="0" t="n">
        <v>0</v>
      </c>
      <c r="AE2384" s="0" t="n">
        <v>2</v>
      </c>
      <c r="AF2384" s="0" t="s">
        <v>88</v>
      </c>
      <c r="AG2384" s="13" t="n">
        <v>42308</v>
      </c>
      <c r="AH2384" s="0" t="str">
        <f aca="false">B2384&amp;"|"&amp;C2384&amp;"|"&amp;D2384&amp;"|"&amp;E2384&amp;"|"&amp;F2384&amp;"|"&amp;G2384&amp;"|"&amp;H2384&amp;"|"&amp;I2384&amp;"|"&amp;J2384&amp;"|"&amp;K2384&amp;"|"&amp;L2384&amp;"|"&amp;M2384&amp;"|"&amp;N2384&amp;"|"&amp;O2384&amp;"|"&amp;P2384&amp;"|"&amp;Q2384&amp;"|"&amp;R2384&amp;"|"&amp;S2384&amp;"|"&amp;T2384&amp;"|"&amp;U2384&amp;"|"&amp;V2384&amp;"|"&amp;W2384&amp;"|"&amp;X2384&amp;"|"&amp;Y2384&amp;"|"&amp;Z2384&amp;"|"&amp;AA2384&amp;"|"&amp;AB2384&amp;"|"&amp;AC2384&amp;"|"&amp;AD2384&amp;"|"&amp;AE2384&amp;"|"&amp;AF2384&amp;"|"&amp;AG2384</f>
        <v>City Hotel|0|58|2015|October|44|30|0|1|1|0|0|BB|PRT|Online TA|TA/TO|0|0|0|A|A|0|No Deposit|9||0|Contract|85.5|0|2|Check-Out|42308</v>
      </c>
      <c r="AI2384" s="0" t="str">
        <f aca="false">IF(COUNTIF($AH$4:$AH$2603,AH2384)&gt;1,"Duplicate","Unique")</f>
        <v>Unique</v>
      </c>
      <c r="AJ2384" s="0" t="str">
        <f aca="false">IF(COUNTBLANK(B2384:AG2384)&gt;0,"Missing ("&amp;COUNTBLANK(B2384:AG2384)&amp;")","Complete")</f>
        <v>Missing (1)</v>
      </c>
    </row>
    <row r="2385" customFormat="false" ht="15" hidden="false" customHeight="false" outlineLevel="0" collapsed="false">
      <c r="A2385" s="14" t="n">
        <v>2382</v>
      </c>
      <c r="B2385" s="14" t="s">
        <v>90</v>
      </c>
      <c r="C2385" s="14" t="n">
        <v>0</v>
      </c>
      <c r="D2385" s="14" t="n">
        <v>20</v>
      </c>
      <c r="E2385" s="14" t="n">
        <v>2016</v>
      </c>
      <c r="F2385" s="14" t="s">
        <v>113</v>
      </c>
      <c r="G2385" s="14" t="n">
        <v>47</v>
      </c>
      <c r="H2385" s="14" t="n">
        <v>14</v>
      </c>
      <c r="I2385" s="14" t="n">
        <v>1</v>
      </c>
      <c r="J2385" s="14" t="n">
        <v>2</v>
      </c>
      <c r="K2385" s="14" t="n">
        <v>2</v>
      </c>
      <c r="L2385" s="14" t="n">
        <v>0</v>
      </c>
      <c r="M2385" s="14" t="n">
        <v>0</v>
      </c>
      <c r="N2385" s="14" t="s">
        <v>82</v>
      </c>
      <c r="O2385" s="14" t="s">
        <v>115</v>
      </c>
      <c r="P2385" s="14" t="s">
        <v>99</v>
      </c>
      <c r="Q2385" s="14" t="s">
        <v>94</v>
      </c>
      <c r="R2385" s="14" t="n">
        <v>0</v>
      </c>
      <c r="S2385" s="14" t="n">
        <v>0</v>
      </c>
      <c r="T2385" s="14" t="n">
        <v>0</v>
      </c>
      <c r="U2385" s="14" t="s">
        <v>95</v>
      </c>
      <c r="V2385" s="14" t="s">
        <v>95</v>
      </c>
      <c r="W2385" s="14" t="n">
        <v>0</v>
      </c>
      <c r="X2385" s="14" t="s">
        <v>86</v>
      </c>
      <c r="Y2385" s="14" t="n">
        <v>85</v>
      </c>
      <c r="Z2385" s="14"/>
      <c r="AA2385" s="14" t="n">
        <v>0</v>
      </c>
      <c r="AB2385" s="14" t="s">
        <v>87</v>
      </c>
      <c r="AC2385" s="14" t="n">
        <v>80</v>
      </c>
      <c r="AD2385" s="14" t="n">
        <v>0</v>
      </c>
      <c r="AE2385" s="14" t="n">
        <v>0</v>
      </c>
      <c r="AF2385" s="14" t="s">
        <v>88</v>
      </c>
      <c r="AG2385" s="15" t="n">
        <v>42691</v>
      </c>
      <c r="AH2385" s="14" t="str">
        <f aca="false">B2385&amp;"|"&amp;C2385&amp;"|"&amp;D2385&amp;"|"&amp;E2385&amp;"|"&amp;F2385&amp;"|"&amp;G2385&amp;"|"&amp;H2385&amp;"|"&amp;I2385&amp;"|"&amp;J2385&amp;"|"&amp;K2385&amp;"|"&amp;L2385&amp;"|"&amp;M2385&amp;"|"&amp;N2385&amp;"|"&amp;O2385&amp;"|"&amp;P2385&amp;"|"&amp;Q2385&amp;"|"&amp;R2385&amp;"|"&amp;S2385&amp;"|"&amp;T2385&amp;"|"&amp;U2385&amp;"|"&amp;V2385&amp;"|"&amp;W2385&amp;"|"&amp;X2385&amp;"|"&amp;Y2385&amp;"|"&amp;Z2385&amp;"|"&amp;AA2385&amp;"|"&amp;AB2385&amp;"|"&amp;AC2385&amp;"|"&amp;AD2385&amp;"|"&amp;AE2385&amp;"|"&amp;AF2385&amp;"|"&amp;AG2385</f>
        <v>City Hotel|0|20|2016|November|47|14|1|2|2|0|0|BB|ESP|Offline TA/TO|TA/TO|0|0|0|A|A|0|No Deposit|85||0|Transient|80|0|0|Check-Out|42691</v>
      </c>
      <c r="AI2385" s="14" t="str">
        <f aca="false">IF(COUNTIF($AH$4:$AH$2603,AH2385)&gt;1,"Duplicate","Unique")</f>
        <v>Unique</v>
      </c>
      <c r="AJ2385" s="14" t="str">
        <f aca="false">IF(COUNTBLANK(B2385:AG2385)&gt;0,"Missing ("&amp;COUNTBLANK(B2385:AG2385)&amp;")","Complete")</f>
        <v>Missing (1)</v>
      </c>
    </row>
    <row r="2386" customFormat="false" ht="15" hidden="false" customHeight="false" outlineLevel="0" collapsed="false">
      <c r="A2386" s="0" t="n">
        <v>2383</v>
      </c>
      <c r="B2386" s="0" t="s">
        <v>90</v>
      </c>
      <c r="C2386" s="0" t="n">
        <v>0</v>
      </c>
      <c r="D2386" s="0" t="n">
        <v>6</v>
      </c>
      <c r="E2386" s="0" t="n">
        <v>2017</v>
      </c>
      <c r="F2386" s="0" t="s">
        <v>119</v>
      </c>
      <c r="G2386" s="0" t="n">
        <v>34</v>
      </c>
      <c r="H2386" s="0" t="n">
        <v>23</v>
      </c>
      <c r="I2386" s="0" t="n">
        <v>0</v>
      </c>
      <c r="J2386" s="0" t="n">
        <v>2</v>
      </c>
      <c r="K2386" s="0" t="n">
        <v>2</v>
      </c>
      <c r="L2386" s="0" t="n">
        <v>1</v>
      </c>
      <c r="M2386" s="0" t="n">
        <v>1</v>
      </c>
      <c r="N2386" s="0" t="s">
        <v>82</v>
      </c>
      <c r="O2386" s="0" t="s">
        <v>92</v>
      </c>
      <c r="P2386" s="0" t="s">
        <v>84</v>
      </c>
      <c r="Q2386" s="0" t="s">
        <v>84</v>
      </c>
      <c r="R2386" s="0" t="n">
        <v>1</v>
      </c>
      <c r="S2386" s="0" t="n">
        <v>0</v>
      </c>
      <c r="T2386" s="0" t="n">
        <v>1</v>
      </c>
      <c r="U2386" s="0" t="s">
        <v>95</v>
      </c>
      <c r="V2386" s="0" t="s">
        <v>95</v>
      </c>
      <c r="W2386" s="0" t="n">
        <v>1</v>
      </c>
      <c r="X2386" s="0" t="s">
        <v>86</v>
      </c>
      <c r="AA2386" s="0" t="n">
        <v>0</v>
      </c>
      <c r="AB2386" s="0" t="s">
        <v>87</v>
      </c>
      <c r="AC2386" s="0" t="n">
        <v>100</v>
      </c>
      <c r="AD2386" s="0" t="n">
        <v>1</v>
      </c>
      <c r="AE2386" s="0" t="n">
        <v>3</v>
      </c>
      <c r="AF2386" s="0" t="s">
        <v>88</v>
      </c>
      <c r="AG2386" s="13" t="n">
        <v>42972</v>
      </c>
      <c r="AH2386" s="0" t="str">
        <f aca="false">B2386&amp;"|"&amp;C2386&amp;"|"&amp;D2386&amp;"|"&amp;E2386&amp;"|"&amp;F2386&amp;"|"&amp;G2386&amp;"|"&amp;H2386&amp;"|"&amp;I2386&amp;"|"&amp;J2386&amp;"|"&amp;K2386&amp;"|"&amp;L2386&amp;"|"&amp;M2386&amp;"|"&amp;N2386&amp;"|"&amp;O2386&amp;"|"&amp;P2386&amp;"|"&amp;Q2386&amp;"|"&amp;R2386&amp;"|"&amp;S2386&amp;"|"&amp;T2386&amp;"|"&amp;U2386&amp;"|"&amp;V2386&amp;"|"&amp;W2386&amp;"|"&amp;X2386&amp;"|"&amp;Y2386&amp;"|"&amp;Z2386&amp;"|"&amp;AA2386&amp;"|"&amp;AB2386&amp;"|"&amp;AC2386&amp;"|"&amp;AD2386&amp;"|"&amp;AE2386&amp;"|"&amp;AF2386&amp;"|"&amp;AG2386</f>
        <v>City Hotel|0|6|2017|August|34|23|0|2|2|1|1|BB|PRT|Direct|Direct|1|0|1|A|A|1|No Deposit|||0|Transient|100|1|3|Check-Out|42972</v>
      </c>
      <c r="AI2386" s="0" t="str">
        <f aca="false">IF(COUNTIF($AH$4:$AH$2603,AH2386)&gt;1,"Duplicate","Unique")</f>
        <v>Unique</v>
      </c>
      <c r="AJ2386" s="0" t="str">
        <f aca="false">IF(COUNTBLANK(B2386:AG2386)&gt;0,"Missing ("&amp;COUNTBLANK(B2386:AG2386)&amp;")","Complete")</f>
        <v>Missing (2)</v>
      </c>
    </row>
    <row r="2387" customFormat="false" ht="15" hidden="false" customHeight="false" outlineLevel="0" collapsed="false">
      <c r="A2387" s="14" t="n">
        <v>2384</v>
      </c>
      <c r="B2387" s="14" t="s">
        <v>90</v>
      </c>
      <c r="C2387" s="14" t="n">
        <v>0</v>
      </c>
      <c r="D2387" s="14" t="n">
        <v>0</v>
      </c>
      <c r="E2387" s="14" t="n">
        <v>2016</v>
      </c>
      <c r="F2387" s="14" t="s">
        <v>121</v>
      </c>
      <c r="G2387" s="14" t="n">
        <v>20</v>
      </c>
      <c r="H2387" s="14" t="n">
        <v>10</v>
      </c>
      <c r="I2387" s="14" t="n">
        <v>0</v>
      </c>
      <c r="J2387" s="14" t="n">
        <v>3</v>
      </c>
      <c r="K2387" s="14" t="n">
        <v>1</v>
      </c>
      <c r="L2387" s="14" t="n">
        <v>0</v>
      </c>
      <c r="M2387" s="14" t="n">
        <v>0</v>
      </c>
      <c r="N2387" s="14" t="s">
        <v>82</v>
      </c>
      <c r="O2387" s="14" t="s">
        <v>157</v>
      </c>
      <c r="P2387" s="14" t="s">
        <v>99</v>
      </c>
      <c r="Q2387" s="14" t="s">
        <v>94</v>
      </c>
      <c r="R2387" s="14" t="n">
        <v>0</v>
      </c>
      <c r="S2387" s="14" t="n">
        <v>0</v>
      </c>
      <c r="T2387" s="14" t="n">
        <v>0</v>
      </c>
      <c r="U2387" s="14" t="s">
        <v>95</v>
      </c>
      <c r="V2387" s="14" t="s">
        <v>138</v>
      </c>
      <c r="W2387" s="14" t="n">
        <v>0</v>
      </c>
      <c r="X2387" s="14" t="s">
        <v>86</v>
      </c>
      <c r="Y2387" s="14" t="n">
        <v>157</v>
      </c>
      <c r="Z2387" s="14"/>
      <c r="AA2387" s="14" t="n">
        <v>0</v>
      </c>
      <c r="AB2387" s="14" t="s">
        <v>87</v>
      </c>
      <c r="AC2387" s="14" t="n">
        <v>108.8</v>
      </c>
      <c r="AD2387" s="14" t="n">
        <v>0</v>
      </c>
      <c r="AE2387" s="14" t="n">
        <v>0</v>
      </c>
      <c r="AF2387" s="14" t="s">
        <v>88</v>
      </c>
      <c r="AG2387" s="15" t="n">
        <v>42503</v>
      </c>
      <c r="AH2387" s="14" t="str">
        <f aca="false">B2387&amp;"|"&amp;C2387&amp;"|"&amp;D2387&amp;"|"&amp;E2387&amp;"|"&amp;F2387&amp;"|"&amp;G2387&amp;"|"&amp;H2387&amp;"|"&amp;I2387&amp;"|"&amp;J2387&amp;"|"&amp;K2387&amp;"|"&amp;L2387&amp;"|"&amp;M2387&amp;"|"&amp;N2387&amp;"|"&amp;O2387&amp;"|"&amp;P2387&amp;"|"&amp;Q2387&amp;"|"&amp;R2387&amp;"|"&amp;S2387&amp;"|"&amp;T2387&amp;"|"&amp;U2387&amp;"|"&amp;V2387&amp;"|"&amp;W2387&amp;"|"&amp;X2387&amp;"|"&amp;Y2387&amp;"|"&amp;Z2387&amp;"|"&amp;AA2387&amp;"|"&amp;AB2387&amp;"|"&amp;AC2387&amp;"|"&amp;AD2387&amp;"|"&amp;AE2387&amp;"|"&amp;AF2387&amp;"|"&amp;AG2387</f>
        <v>City Hotel|0|0|2016|May|20|10|0|3|1|0|0|BB|MAR|Offline TA/TO|TA/TO|0|0|0|A|B|0|No Deposit|157||0|Transient|108.8|0|0|Check-Out|42503</v>
      </c>
      <c r="AI2387" s="14" t="str">
        <f aca="false">IF(COUNTIF($AH$4:$AH$2603,AH2387)&gt;1,"Duplicate","Unique")</f>
        <v>Unique</v>
      </c>
      <c r="AJ2387" s="14" t="str">
        <f aca="false">IF(COUNTBLANK(B2387:AG2387)&gt;0,"Missing ("&amp;COUNTBLANK(B2387:AG2387)&amp;")","Complete")</f>
        <v>Missing (1)</v>
      </c>
    </row>
    <row r="2388" customFormat="false" ht="15" hidden="false" customHeight="false" outlineLevel="0" collapsed="false">
      <c r="A2388" s="0" t="n">
        <v>2385</v>
      </c>
      <c r="B2388" s="0" t="s">
        <v>90</v>
      </c>
      <c r="C2388" s="0" t="n">
        <v>0</v>
      </c>
      <c r="D2388" s="0" t="n">
        <v>53</v>
      </c>
      <c r="E2388" s="0" t="n">
        <v>2017</v>
      </c>
      <c r="F2388" s="0" t="s">
        <v>106</v>
      </c>
      <c r="G2388" s="0" t="n">
        <v>17</v>
      </c>
      <c r="H2388" s="0" t="n">
        <v>28</v>
      </c>
      <c r="I2388" s="0" t="n">
        <v>0</v>
      </c>
      <c r="J2388" s="0" t="n">
        <v>1</v>
      </c>
      <c r="K2388" s="0" t="n">
        <v>2</v>
      </c>
      <c r="L2388" s="0" t="n">
        <v>0</v>
      </c>
      <c r="M2388" s="0" t="n">
        <v>0</v>
      </c>
      <c r="N2388" s="0" t="s">
        <v>82</v>
      </c>
      <c r="O2388" s="0" t="s">
        <v>92</v>
      </c>
      <c r="P2388" s="0" t="s">
        <v>93</v>
      </c>
      <c r="Q2388" s="0" t="s">
        <v>94</v>
      </c>
      <c r="R2388" s="0" t="n">
        <v>0</v>
      </c>
      <c r="S2388" s="0" t="n">
        <v>0</v>
      </c>
      <c r="T2388" s="0" t="n">
        <v>0</v>
      </c>
      <c r="U2388" s="0" t="s">
        <v>95</v>
      </c>
      <c r="V2388" s="0" t="s">
        <v>95</v>
      </c>
      <c r="W2388" s="0" t="n">
        <v>0</v>
      </c>
      <c r="X2388" s="0" t="s">
        <v>86</v>
      </c>
      <c r="Y2388" s="0" t="n">
        <v>9</v>
      </c>
      <c r="AA2388" s="0" t="n">
        <v>0</v>
      </c>
      <c r="AB2388" s="0" t="s">
        <v>87</v>
      </c>
      <c r="AC2388" s="0" t="n">
        <v>117</v>
      </c>
      <c r="AD2388" s="0" t="n">
        <v>0</v>
      </c>
      <c r="AE2388" s="0" t="n">
        <v>1</v>
      </c>
      <c r="AF2388" s="0" t="s">
        <v>88</v>
      </c>
      <c r="AG2388" s="13" t="n">
        <v>42854</v>
      </c>
      <c r="AH2388" s="0" t="str">
        <f aca="false">B2388&amp;"|"&amp;C2388&amp;"|"&amp;D2388&amp;"|"&amp;E2388&amp;"|"&amp;F2388&amp;"|"&amp;G2388&amp;"|"&amp;H2388&amp;"|"&amp;I2388&amp;"|"&amp;J2388&amp;"|"&amp;K2388&amp;"|"&amp;L2388&amp;"|"&amp;M2388&amp;"|"&amp;N2388&amp;"|"&amp;O2388&amp;"|"&amp;P2388&amp;"|"&amp;Q2388&amp;"|"&amp;R2388&amp;"|"&amp;S2388&amp;"|"&amp;T2388&amp;"|"&amp;U2388&amp;"|"&amp;V2388&amp;"|"&amp;W2388&amp;"|"&amp;X2388&amp;"|"&amp;Y2388&amp;"|"&amp;Z2388&amp;"|"&amp;AA2388&amp;"|"&amp;AB2388&amp;"|"&amp;AC2388&amp;"|"&amp;AD2388&amp;"|"&amp;AE2388&amp;"|"&amp;AF2388&amp;"|"&amp;AG2388</f>
        <v>City Hotel|0|53|2017|April|17|28|0|1|2|0|0|BB|PRT|Online TA|TA/TO|0|0|0|A|A|0|No Deposit|9||0|Transient|117|0|1|Check-Out|42854</v>
      </c>
      <c r="AI2388" s="0" t="str">
        <f aca="false">IF(COUNTIF($AH$4:$AH$2603,AH2388)&gt;1,"Duplicate","Unique")</f>
        <v>Unique</v>
      </c>
      <c r="AJ2388" s="0" t="str">
        <f aca="false">IF(COUNTBLANK(B2388:AG2388)&gt;0,"Missing ("&amp;COUNTBLANK(B2388:AG2388)&amp;")","Complete")</f>
        <v>Missing (1)</v>
      </c>
    </row>
    <row r="2389" customFormat="false" ht="15" hidden="false" customHeight="false" outlineLevel="0" collapsed="false">
      <c r="A2389" s="14" t="n">
        <v>2386</v>
      </c>
      <c r="B2389" s="14" t="s">
        <v>90</v>
      </c>
      <c r="C2389" s="14" t="n">
        <v>1</v>
      </c>
      <c r="D2389" s="14" t="n">
        <v>257</v>
      </c>
      <c r="E2389" s="14" t="n">
        <v>2017</v>
      </c>
      <c r="F2389" s="14" t="s">
        <v>119</v>
      </c>
      <c r="G2389" s="14" t="n">
        <v>32</v>
      </c>
      <c r="H2389" s="14" t="n">
        <v>7</v>
      </c>
      <c r="I2389" s="14" t="n">
        <v>1</v>
      </c>
      <c r="J2389" s="14" t="n">
        <v>4</v>
      </c>
      <c r="K2389" s="14" t="n">
        <v>2</v>
      </c>
      <c r="L2389" s="14" t="n">
        <v>0</v>
      </c>
      <c r="M2389" s="14" t="n">
        <v>0</v>
      </c>
      <c r="N2389" s="14" t="s">
        <v>107</v>
      </c>
      <c r="O2389" s="14" t="s">
        <v>158</v>
      </c>
      <c r="P2389" s="14" t="s">
        <v>93</v>
      </c>
      <c r="Q2389" s="14" t="s">
        <v>94</v>
      </c>
      <c r="R2389" s="14" t="n">
        <v>0</v>
      </c>
      <c r="S2389" s="14" t="n">
        <v>0</v>
      </c>
      <c r="T2389" s="14" t="n">
        <v>0</v>
      </c>
      <c r="U2389" s="14" t="s">
        <v>95</v>
      </c>
      <c r="V2389" s="14" t="s">
        <v>95</v>
      </c>
      <c r="W2389" s="14" t="n">
        <v>0</v>
      </c>
      <c r="X2389" s="14" t="s">
        <v>86</v>
      </c>
      <c r="Y2389" s="14" t="n">
        <v>9</v>
      </c>
      <c r="Z2389" s="14"/>
      <c r="AA2389" s="14" t="n">
        <v>0</v>
      </c>
      <c r="AB2389" s="14" t="s">
        <v>87</v>
      </c>
      <c r="AC2389" s="14" t="n">
        <v>89.1</v>
      </c>
      <c r="AD2389" s="14" t="n">
        <v>0</v>
      </c>
      <c r="AE2389" s="14" t="n">
        <v>0</v>
      </c>
      <c r="AF2389" s="14" t="s">
        <v>96</v>
      </c>
      <c r="AG2389" s="15" t="n">
        <v>42930</v>
      </c>
      <c r="AH2389" s="14" t="str">
        <f aca="false">B2389&amp;"|"&amp;C2389&amp;"|"&amp;D2389&amp;"|"&amp;E2389&amp;"|"&amp;F2389&amp;"|"&amp;G2389&amp;"|"&amp;H2389&amp;"|"&amp;I2389&amp;"|"&amp;J2389&amp;"|"&amp;K2389&amp;"|"&amp;L2389&amp;"|"&amp;M2389&amp;"|"&amp;N2389&amp;"|"&amp;O2389&amp;"|"&amp;P2389&amp;"|"&amp;Q2389&amp;"|"&amp;R2389&amp;"|"&amp;S2389&amp;"|"&amp;T2389&amp;"|"&amp;U2389&amp;"|"&amp;V2389&amp;"|"&amp;W2389&amp;"|"&amp;X2389&amp;"|"&amp;Y2389&amp;"|"&amp;Z2389&amp;"|"&amp;AA2389&amp;"|"&amp;AB2389&amp;"|"&amp;AC2389&amp;"|"&amp;AD2389&amp;"|"&amp;AE2389&amp;"|"&amp;AF2389&amp;"|"&amp;AG2389</f>
        <v>City Hotel|1|257|2017|August|32|7|1|4|2|0|0|SC|ITA|Online TA|TA/TO|0|0|0|A|A|0|No Deposit|9||0|Transient|89.1|0|0|Canceled|42930</v>
      </c>
      <c r="AI2389" s="14" t="str">
        <f aca="false">IF(COUNTIF($AH$4:$AH$2603,AH2389)&gt;1,"Duplicate","Unique")</f>
        <v>Unique</v>
      </c>
      <c r="AJ2389" s="14" t="str">
        <f aca="false">IF(COUNTBLANK(B2389:AG2389)&gt;0,"Missing ("&amp;COUNTBLANK(B2389:AG2389)&amp;")","Complete")</f>
        <v>Missing (1)</v>
      </c>
    </row>
    <row r="2390" customFormat="false" ht="15" hidden="false" customHeight="false" outlineLevel="0" collapsed="false">
      <c r="A2390" s="0" t="n">
        <v>2387</v>
      </c>
      <c r="B2390" s="0" t="s">
        <v>80</v>
      </c>
      <c r="C2390" s="0" t="n">
        <v>0</v>
      </c>
      <c r="D2390" s="0" t="n">
        <v>0</v>
      </c>
      <c r="E2390" s="0" t="n">
        <v>2017</v>
      </c>
      <c r="F2390" s="0" t="s">
        <v>121</v>
      </c>
      <c r="G2390" s="0" t="n">
        <v>20</v>
      </c>
      <c r="H2390" s="0" t="n">
        <v>15</v>
      </c>
      <c r="I2390" s="0" t="n">
        <v>1</v>
      </c>
      <c r="J2390" s="0" t="n">
        <v>0</v>
      </c>
      <c r="K2390" s="0" t="n">
        <v>1</v>
      </c>
      <c r="L2390" s="0" t="n">
        <v>0</v>
      </c>
      <c r="M2390" s="0" t="n">
        <v>0</v>
      </c>
      <c r="N2390" s="0" t="s">
        <v>82</v>
      </c>
      <c r="O2390" s="0" t="s">
        <v>92</v>
      </c>
      <c r="P2390" s="0" t="s">
        <v>84</v>
      </c>
      <c r="Q2390" s="0" t="s">
        <v>84</v>
      </c>
      <c r="R2390" s="0" t="n">
        <v>0</v>
      </c>
      <c r="S2390" s="0" t="n">
        <v>0</v>
      </c>
      <c r="T2390" s="0" t="n">
        <v>0</v>
      </c>
      <c r="U2390" s="0" t="s">
        <v>95</v>
      </c>
      <c r="V2390" s="0" t="s">
        <v>95</v>
      </c>
      <c r="W2390" s="0" t="n">
        <v>0</v>
      </c>
      <c r="X2390" s="0" t="s">
        <v>86</v>
      </c>
      <c r="AA2390" s="0" t="n">
        <v>0</v>
      </c>
      <c r="AB2390" s="0" t="s">
        <v>87</v>
      </c>
      <c r="AC2390" s="0" t="n">
        <v>47</v>
      </c>
      <c r="AD2390" s="0" t="n">
        <v>0</v>
      </c>
      <c r="AE2390" s="0" t="n">
        <v>0</v>
      </c>
      <c r="AF2390" s="0" t="s">
        <v>88</v>
      </c>
      <c r="AG2390" s="13" t="n">
        <v>42871</v>
      </c>
      <c r="AH2390" s="0" t="str">
        <f aca="false">B2390&amp;"|"&amp;C2390&amp;"|"&amp;D2390&amp;"|"&amp;E2390&amp;"|"&amp;F2390&amp;"|"&amp;G2390&amp;"|"&amp;H2390&amp;"|"&amp;I2390&amp;"|"&amp;J2390&amp;"|"&amp;K2390&amp;"|"&amp;L2390&amp;"|"&amp;M2390&amp;"|"&amp;N2390&amp;"|"&amp;O2390&amp;"|"&amp;P2390&amp;"|"&amp;Q2390&amp;"|"&amp;R2390&amp;"|"&amp;S2390&amp;"|"&amp;T2390&amp;"|"&amp;U2390&amp;"|"&amp;V2390&amp;"|"&amp;W2390&amp;"|"&amp;X2390&amp;"|"&amp;Y2390&amp;"|"&amp;Z2390&amp;"|"&amp;AA2390&amp;"|"&amp;AB2390&amp;"|"&amp;AC2390&amp;"|"&amp;AD2390&amp;"|"&amp;AE2390&amp;"|"&amp;AF2390&amp;"|"&amp;AG2390</f>
        <v>Resort Hotel|0|0|2017|May|20|15|1|0|1|0|0|BB|PRT|Direct|Direct|0|0|0|A|A|0|No Deposit|||0|Transient|47|0|0|Check-Out|42871</v>
      </c>
      <c r="AI2390" s="0" t="str">
        <f aca="false">IF(COUNTIF($AH$4:$AH$2603,AH2390)&gt;1,"Duplicate","Unique")</f>
        <v>Unique</v>
      </c>
      <c r="AJ2390" s="0" t="str">
        <f aca="false">IF(COUNTBLANK(B2390:AG2390)&gt;0,"Missing ("&amp;COUNTBLANK(B2390:AG2390)&amp;")","Complete")</f>
        <v>Missing (2)</v>
      </c>
    </row>
    <row r="2391" customFormat="false" ht="15" hidden="false" customHeight="false" outlineLevel="0" collapsed="false">
      <c r="A2391" s="14" t="n">
        <v>2388</v>
      </c>
      <c r="B2391" s="14" t="s">
        <v>90</v>
      </c>
      <c r="C2391" s="14" t="n">
        <v>0</v>
      </c>
      <c r="D2391" s="14" t="n">
        <v>164</v>
      </c>
      <c r="E2391" s="14" t="n">
        <v>2015</v>
      </c>
      <c r="F2391" s="14" t="s">
        <v>111</v>
      </c>
      <c r="G2391" s="14" t="n">
        <v>40</v>
      </c>
      <c r="H2391" s="14" t="n">
        <v>2</v>
      </c>
      <c r="I2391" s="14" t="n">
        <v>0</v>
      </c>
      <c r="J2391" s="14" t="n">
        <v>2</v>
      </c>
      <c r="K2391" s="14" t="n">
        <v>1</v>
      </c>
      <c r="L2391" s="14" t="n">
        <v>0</v>
      </c>
      <c r="M2391" s="14" t="n">
        <v>0</v>
      </c>
      <c r="N2391" s="14" t="s">
        <v>82</v>
      </c>
      <c r="O2391" s="14" t="s">
        <v>92</v>
      </c>
      <c r="P2391" s="14" t="s">
        <v>99</v>
      </c>
      <c r="Q2391" s="14" t="s">
        <v>94</v>
      </c>
      <c r="R2391" s="14" t="n">
        <v>0</v>
      </c>
      <c r="S2391" s="14" t="n">
        <v>0</v>
      </c>
      <c r="T2391" s="14" t="n">
        <v>0</v>
      </c>
      <c r="U2391" s="14" t="s">
        <v>95</v>
      </c>
      <c r="V2391" s="14" t="s">
        <v>109</v>
      </c>
      <c r="W2391" s="14" t="n">
        <v>0</v>
      </c>
      <c r="X2391" s="14" t="s">
        <v>86</v>
      </c>
      <c r="Y2391" s="14" t="n">
        <v>19</v>
      </c>
      <c r="Z2391" s="14"/>
      <c r="AA2391" s="14" t="n">
        <v>0</v>
      </c>
      <c r="AB2391" s="14" t="s">
        <v>101</v>
      </c>
      <c r="AC2391" s="14" t="n">
        <v>100</v>
      </c>
      <c r="AD2391" s="14" t="n">
        <v>0</v>
      </c>
      <c r="AE2391" s="14" t="n">
        <v>0</v>
      </c>
      <c r="AF2391" s="14" t="s">
        <v>88</v>
      </c>
      <c r="AG2391" s="15" t="n">
        <v>42281</v>
      </c>
      <c r="AH2391" s="14" t="str">
        <f aca="false">B2391&amp;"|"&amp;C2391&amp;"|"&amp;D2391&amp;"|"&amp;E2391&amp;"|"&amp;F2391&amp;"|"&amp;G2391&amp;"|"&amp;H2391&amp;"|"&amp;I2391&amp;"|"&amp;J2391&amp;"|"&amp;K2391&amp;"|"&amp;L2391&amp;"|"&amp;M2391&amp;"|"&amp;N2391&amp;"|"&amp;O2391&amp;"|"&amp;P2391&amp;"|"&amp;Q2391&amp;"|"&amp;R2391&amp;"|"&amp;S2391&amp;"|"&amp;T2391&amp;"|"&amp;U2391&amp;"|"&amp;V2391&amp;"|"&amp;W2391&amp;"|"&amp;X2391&amp;"|"&amp;Y2391&amp;"|"&amp;Z2391&amp;"|"&amp;AA2391&amp;"|"&amp;AB2391&amp;"|"&amp;AC2391&amp;"|"&amp;AD2391&amp;"|"&amp;AE2391&amp;"|"&amp;AF2391&amp;"|"&amp;AG2391</f>
        <v>City Hotel|0|164|2015|October|40|2|0|2|1|0|0|BB|PRT|Offline TA/TO|TA/TO|0|0|0|A|D|0|No Deposit|19||0|Transient-Party|100|0|0|Check-Out|42281</v>
      </c>
      <c r="AI2391" s="14" t="str">
        <f aca="false">IF(COUNTIF($AH$4:$AH$2603,AH2391)&gt;1,"Duplicate","Unique")</f>
        <v>Duplicate</v>
      </c>
      <c r="AJ2391" s="14" t="str">
        <f aca="false">IF(COUNTBLANK(B2391:AG2391)&gt;0,"Missing ("&amp;COUNTBLANK(B2391:AG2391)&amp;")","Complete")</f>
        <v>Missing (1)</v>
      </c>
    </row>
    <row r="2392" customFormat="false" ht="15" hidden="false" customHeight="false" outlineLevel="0" collapsed="false">
      <c r="A2392" s="0" t="n">
        <v>2389</v>
      </c>
      <c r="B2392" s="0" t="s">
        <v>90</v>
      </c>
      <c r="C2392" s="0" t="n">
        <v>0</v>
      </c>
      <c r="D2392" s="0" t="n">
        <v>117</v>
      </c>
      <c r="E2392" s="0" t="n">
        <v>2016</v>
      </c>
      <c r="F2392" s="0" t="s">
        <v>121</v>
      </c>
      <c r="G2392" s="0" t="n">
        <v>22</v>
      </c>
      <c r="H2392" s="0" t="n">
        <v>22</v>
      </c>
      <c r="I2392" s="0" t="n">
        <v>2</v>
      </c>
      <c r="J2392" s="0" t="n">
        <v>3</v>
      </c>
      <c r="K2392" s="0" t="n">
        <v>2</v>
      </c>
      <c r="L2392" s="0" t="n">
        <v>0</v>
      </c>
      <c r="M2392" s="0" t="n">
        <v>0</v>
      </c>
      <c r="N2392" s="0" t="s">
        <v>82</v>
      </c>
      <c r="O2392" s="0" t="s">
        <v>83</v>
      </c>
      <c r="P2392" s="0" t="s">
        <v>93</v>
      </c>
      <c r="Q2392" s="0" t="s">
        <v>94</v>
      </c>
      <c r="R2392" s="0" t="n">
        <v>0</v>
      </c>
      <c r="S2392" s="0" t="n">
        <v>0</v>
      </c>
      <c r="T2392" s="0" t="n">
        <v>0</v>
      </c>
      <c r="U2392" s="0" t="s">
        <v>95</v>
      </c>
      <c r="V2392" s="0" t="s">
        <v>95</v>
      </c>
      <c r="W2392" s="0" t="n">
        <v>0</v>
      </c>
      <c r="X2392" s="0" t="s">
        <v>86</v>
      </c>
      <c r="Y2392" s="0" t="n">
        <v>9</v>
      </c>
      <c r="AA2392" s="0" t="n">
        <v>0</v>
      </c>
      <c r="AB2392" s="0" t="s">
        <v>87</v>
      </c>
      <c r="AC2392" s="0" t="n">
        <v>126.31</v>
      </c>
      <c r="AD2392" s="0" t="n">
        <v>0</v>
      </c>
      <c r="AE2392" s="0" t="n">
        <v>2</v>
      </c>
      <c r="AF2392" s="0" t="s">
        <v>88</v>
      </c>
      <c r="AG2392" s="13" t="n">
        <v>42517</v>
      </c>
      <c r="AH2392" s="0" t="str">
        <f aca="false">B2392&amp;"|"&amp;C2392&amp;"|"&amp;D2392&amp;"|"&amp;E2392&amp;"|"&amp;F2392&amp;"|"&amp;G2392&amp;"|"&amp;H2392&amp;"|"&amp;I2392&amp;"|"&amp;J2392&amp;"|"&amp;K2392&amp;"|"&amp;L2392&amp;"|"&amp;M2392&amp;"|"&amp;N2392&amp;"|"&amp;O2392&amp;"|"&amp;P2392&amp;"|"&amp;Q2392&amp;"|"&amp;R2392&amp;"|"&amp;S2392&amp;"|"&amp;T2392&amp;"|"&amp;U2392&amp;"|"&amp;V2392&amp;"|"&amp;W2392&amp;"|"&amp;X2392&amp;"|"&amp;Y2392&amp;"|"&amp;Z2392&amp;"|"&amp;AA2392&amp;"|"&amp;AB2392&amp;"|"&amp;AC2392&amp;"|"&amp;AD2392&amp;"|"&amp;AE2392&amp;"|"&amp;AF2392&amp;"|"&amp;AG2392</f>
        <v>City Hotel|0|117|2016|May|22|22|2|3|2|0|0|BB|GBR|Online TA|TA/TO|0|0|0|A|A|0|No Deposit|9||0|Transient|126.31|0|2|Check-Out|42517</v>
      </c>
      <c r="AI2392" s="0" t="str">
        <f aca="false">IF(COUNTIF($AH$4:$AH$2603,AH2392)&gt;1,"Duplicate","Unique")</f>
        <v>Unique</v>
      </c>
      <c r="AJ2392" s="0" t="str">
        <f aca="false">IF(COUNTBLANK(B2392:AG2392)&gt;0,"Missing ("&amp;COUNTBLANK(B2392:AG2392)&amp;")","Complete")</f>
        <v>Missing (1)</v>
      </c>
    </row>
    <row r="2393" customFormat="false" ht="15" hidden="false" customHeight="false" outlineLevel="0" collapsed="false">
      <c r="A2393" s="14" t="n">
        <v>2390</v>
      </c>
      <c r="B2393" s="14" t="s">
        <v>90</v>
      </c>
      <c r="C2393" s="14" t="n">
        <v>0</v>
      </c>
      <c r="D2393" s="14" t="n">
        <v>53</v>
      </c>
      <c r="E2393" s="14" t="n">
        <v>2015</v>
      </c>
      <c r="F2393" s="14" t="s">
        <v>119</v>
      </c>
      <c r="G2393" s="14" t="n">
        <v>35</v>
      </c>
      <c r="H2393" s="14" t="n">
        <v>24</v>
      </c>
      <c r="I2393" s="14" t="n">
        <v>1</v>
      </c>
      <c r="J2393" s="14" t="n">
        <v>1</v>
      </c>
      <c r="K2393" s="14" t="n">
        <v>1</v>
      </c>
      <c r="L2393" s="14" t="n">
        <v>0</v>
      </c>
      <c r="M2393" s="14" t="n">
        <v>0</v>
      </c>
      <c r="N2393" s="14" t="s">
        <v>82</v>
      </c>
      <c r="O2393" s="14" t="s">
        <v>92</v>
      </c>
      <c r="P2393" s="14" t="s">
        <v>116</v>
      </c>
      <c r="Q2393" s="14" t="s">
        <v>94</v>
      </c>
      <c r="R2393" s="14" t="n">
        <v>0</v>
      </c>
      <c r="S2393" s="14" t="n">
        <v>0</v>
      </c>
      <c r="T2393" s="14" t="n">
        <v>0</v>
      </c>
      <c r="U2393" s="14" t="s">
        <v>95</v>
      </c>
      <c r="V2393" s="14" t="s">
        <v>95</v>
      </c>
      <c r="W2393" s="14" t="n">
        <v>1</v>
      </c>
      <c r="X2393" s="14" t="s">
        <v>86</v>
      </c>
      <c r="Y2393" s="14" t="n">
        <v>1</v>
      </c>
      <c r="Z2393" s="14"/>
      <c r="AA2393" s="14" t="n">
        <v>0</v>
      </c>
      <c r="AB2393" s="14" t="s">
        <v>101</v>
      </c>
      <c r="AC2393" s="14" t="n">
        <v>60</v>
      </c>
      <c r="AD2393" s="14" t="n">
        <v>0</v>
      </c>
      <c r="AE2393" s="14" t="n">
        <v>0</v>
      </c>
      <c r="AF2393" s="14" t="s">
        <v>88</v>
      </c>
      <c r="AG2393" s="15" t="n">
        <v>42242</v>
      </c>
      <c r="AH2393" s="14" t="str">
        <f aca="false">B2393&amp;"|"&amp;C2393&amp;"|"&amp;D2393&amp;"|"&amp;E2393&amp;"|"&amp;F2393&amp;"|"&amp;G2393&amp;"|"&amp;H2393&amp;"|"&amp;I2393&amp;"|"&amp;J2393&amp;"|"&amp;K2393&amp;"|"&amp;L2393&amp;"|"&amp;M2393&amp;"|"&amp;N2393&amp;"|"&amp;O2393&amp;"|"&amp;P2393&amp;"|"&amp;Q2393&amp;"|"&amp;R2393&amp;"|"&amp;S2393&amp;"|"&amp;T2393&amp;"|"&amp;U2393&amp;"|"&amp;V2393&amp;"|"&amp;W2393&amp;"|"&amp;X2393&amp;"|"&amp;Y2393&amp;"|"&amp;Z2393&amp;"|"&amp;AA2393&amp;"|"&amp;AB2393&amp;"|"&amp;AC2393&amp;"|"&amp;AD2393&amp;"|"&amp;AE2393&amp;"|"&amp;AF2393&amp;"|"&amp;AG2393</f>
        <v>City Hotel|0|53|2015|August|35|24|1|1|1|0|0|BB|PRT|Groups|TA/TO|0|0|0|A|A|1|No Deposit|1||0|Transient-Party|60|0|0|Check-Out|42242</v>
      </c>
      <c r="AI2393" s="14" t="str">
        <f aca="false">IF(COUNTIF($AH$4:$AH$2603,AH2393)&gt;1,"Duplicate","Unique")</f>
        <v>Unique</v>
      </c>
      <c r="AJ2393" s="14" t="str">
        <f aca="false">IF(COUNTBLANK(B2393:AG2393)&gt;0,"Missing ("&amp;COUNTBLANK(B2393:AG2393)&amp;")","Complete")</f>
        <v>Missing (1)</v>
      </c>
    </row>
    <row r="2394" customFormat="false" ht="15" hidden="false" customHeight="false" outlineLevel="0" collapsed="false">
      <c r="A2394" s="0" t="n">
        <v>2391</v>
      </c>
      <c r="B2394" s="0" t="s">
        <v>90</v>
      </c>
      <c r="C2394" s="0" t="n">
        <v>0</v>
      </c>
      <c r="D2394" s="0" t="n">
        <v>52</v>
      </c>
      <c r="E2394" s="0" t="n">
        <v>2016</v>
      </c>
      <c r="F2394" s="0" t="s">
        <v>106</v>
      </c>
      <c r="G2394" s="0" t="n">
        <v>18</v>
      </c>
      <c r="H2394" s="0" t="n">
        <v>30</v>
      </c>
      <c r="I2394" s="0" t="n">
        <v>2</v>
      </c>
      <c r="J2394" s="0" t="n">
        <v>3</v>
      </c>
      <c r="K2394" s="0" t="n">
        <v>2</v>
      </c>
      <c r="L2394" s="0" t="n">
        <v>1</v>
      </c>
      <c r="M2394" s="0" t="n">
        <v>0</v>
      </c>
      <c r="N2394" s="0" t="s">
        <v>82</v>
      </c>
      <c r="O2394" s="0" t="s">
        <v>104</v>
      </c>
      <c r="P2394" s="0" t="s">
        <v>84</v>
      </c>
      <c r="Q2394" s="0" t="s">
        <v>84</v>
      </c>
      <c r="R2394" s="0" t="n">
        <v>0</v>
      </c>
      <c r="S2394" s="0" t="n">
        <v>0</v>
      </c>
      <c r="T2394" s="0" t="n">
        <v>0</v>
      </c>
      <c r="U2394" s="0" t="s">
        <v>124</v>
      </c>
      <c r="V2394" s="0" t="s">
        <v>124</v>
      </c>
      <c r="W2394" s="0" t="n">
        <v>0</v>
      </c>
      <c r="X2394" s="0" t="s">
        <v>86</v>
      </c>
      <c r="Y2394" s="0" t="n">
        <v>14</v>
      </c>
      <c r="AA2394" s="0" t="n">
        <v>0</v>
      </c>
      <c r="AB2394" s="0" t="s">
        <v>101</v>
      </c>
      <c r="AC2394" s="0" t="n">
        <v>163.75</v>
      </c>
      <c r="AD2394" s="0" t="n">
        <v>0</v>
      </c>
      <c r="AE2394" s="0" t="n">
        <v>1</v>
      </c>
      <c r="AF2394" s="0" t="s">
        <v>88</v>
      </c>
      <c r="AG2394" s="13" t="n">
        <v>42495</v>
      </c>
      <c r="AH2394" s="0" t="str">
        <f aca="false">B2394&amp;"|"&amp;C2394&amp;"|"&amp;D2394&amp;"|"&amp;E2394&amp;"|"&amp;F2394&amp;"|"&amp;G2394&amp;"|"&amp;H2394&amp;"|"&amp;I2394&amp;"|"&amp;J2394&amp;"|"&amp;K2394&amp;"|"&amp;L2394&amp;"|"&amp;M2394&amp;"|"&amp;N2394&amp;"|"&amp;O2394&amp;"|"&amp;P2394&amp;"|"&amp;Q2394&amp;"|"&amp;R2394&amp;"|"&amp;S2394&amp;"|"&amp;T2394&amp;"|"&amp;U2394&amp;"|"&amp;V2394&amp;"|"&amp;W2394&amp;"|"&amp;X2394&amp;"|"&amp;Y2394&amp;"|"&amp;Z2394&amp;"|"&amp;AA2394&amp;"|"&amp;AB2394&amp;"|"&amp;AC2394&amp;"|"&amp;AD2394&amp;"|"&amp;AE2394&amp;"|"&amp;AF2394&amp;"|"&amp;AG2394</f>
        <v>City Hotel|0|52|2016|April|18|30|2|3|2|1|0|BB|SWE|Direct|Direct|0|0|0|E|E|0|No Deposit|14||0|Transient-Party|163.75|0|1|Check-Out|42495</v>
      </c>
      <c r="AI2394" s="0" t="str">
        <f aca="false">IF(COUNTIF($AH$4:$AH$2603,AH2394)&gt;1,"Duplicate","Unique")</f>
        <v>Unique</v>
      </c>
      <c r="AJ2394" s="0" t="str">
        <f aca="false">IF(COUNTBLANK(B2394:AG2394)&gt;0,"Missing ("&amp;COUNTBLANK(B2394:AG2394)&amp;")","Complete")</f>
        <v>Missing (1)</v>
      </c>
    </row>
    <row r="2395" customFormat="false" ht="15" hidden="false" customHeight="false" outlineLevel="0" collapsed="false">
      <c r="A2395" s="14" t="n">
        <v>2392</v>
      </c>
      <c r="B2395" s="14" t="s">
        <v>80</v>
      </c>
      <c r="C2395" s="14" t="n">
        <v>0</v>
      </c>
      <c r="D2395" s="14" t="n">
        <v>148</v>
      </c>
      <c r="E2395" s="14" t="n">
        <v>2016</v>
      </c>
      <c r="F2395" s="14" t="s">
        <v>111</v>
      </c>
      <c r="G2395" s="14" t="n">
        <v>45</v>
      </c>
      <c r="H2395" s="14" t="n">
        <v>30</v>
      </c>
      <c r="I2395" s="14" t="n">
        <v>4</v>
      </c>
      <c r="J2395" s="14" t="n">
        <v>10</v>
      </c>
      <c r="K2395" s="14" t="n">
        <v>2</v>
      </c>
      <c r="L2395" s="14" t="n">
        <v>0</v>
      </c>
      <c r="M2395" s="14" t="n">
        <v>0</v>
      </c>
      <c r="N2395" s="14" t="s">
        <v>82</v>
      </c>
      <c r="O2395" s="14" t="s">
        <v>83</v>
      </c>
      <c r="P2395" s="14" t="s">
        <v>93</v>
      </c>
      <c r="Q2395" s="14" t="s">
        <v>94</v>
      </c>
      <c r="R2395" s="14" t="n">
        <v>0</v>
      </c>
      <c r="S2395" s="14" t="n">
        <v>0</v>
      </c>
      <c r="T2395" s="14" t="n">
        <v>0</v>
      </c>
      <c r="U2395" s="14" t="s">
        <v>95</v>
      </c>
      <c r="V2395" s="14" t="s">
        <v>95</v>
      </c>
      <c r="W2395" s="14" t="n">
        <v>0</v>
      </c>
      <c r="X2395" s="14" t="s">
        <v>86</v>
      </c>
      <c r="Y2395" s="14" t="n">
        <v>240</v>
      </c>
      <c r="Z2395" s="14"/>
      <c r="AA2395" s="14" t="n">
        <v>0</v>
      </c>
      <c r="AB2395" s="14" t="s">
        <v>87</v>
      </c>
      <c r="AC2395" s="14" t="n">
        <v>40.1</v>
      </c>
      <c r="AD2395" s="14" t="n">
        <v>0</v>
      </c>
      <c r="AE2395" s="14" t="n">
        <v>2</v>
      </c>
      <c r="AF2395" s="14" t="s">
        <v>88</v>
      </c>
      <c r="AG2395" s="15" t="n">
        <v>42687</v>
      </c>
      <c r="AH2395" s="14" t="str">
        <f aca="false">B2395&amp;"|"&amp;C2395&amp;"|"&amp;D2395&amp;"|"&amp;E2395&amp;"|"&amp;F2395&amp;"|"&amp;G2395&amp;"|"&amp;H2395&amp;"|"&amp;I2395&amp;"|"&amp;J2395&amp;"|"&amp;K2395&amp;"|"&amp;L2395&amp;"|"&amp;M2395&amp;"|"&amp;N2395&amp;"|"&amp;O2395&amp;"|"&amp;P2395&amp;"|"&amp;Q2395&amp;"|"&amp;R2395&amp;"|"&amp;S2395&amp;"|"&amp;T2395&amp;"|"&amp;U2395&amp;"|"&amp;V2395&amp;"|"&amp;W2395&amp;"|"&amp;X2395&amp;"|"&amp;Y2395&amp;"|"&amp;Z2395&amp;"|"&amp;AA2395&amp;"|"&amp;AB2395&amp;"|"&amp;AC2395&amp;"|"&amp;AD2395&amp;"|"&amp;AE2395&amp;"|"&amp;AF2395&amp;"|"&amp;AG2395</f>
        <v>Resort Hotel|0|148|2016|October|45|30|4|10|2|0|0|BB|GBR|Online TA|TA/TO|0|0|0|A|A|0|No Deposit|240||0|Transient|40.1|0|2|Check-Out|42687</v>
      </c>
      <c r="AI2395" s="14" t="str">
        <f aca="false">IF(COUNTIF($AH$4:$AH$2603,AH2395)&gt;1,"Duplicate","Unique")</f>
        <v>Unique</v>
      </c>
      <c r="AJ2395" s="14" t="str">
        <f aca="false">IF(COUNTBLANK(B2395:AG2395)&gt;0,"Missing ("&amp;COUNTBLANK(B2395:AG2395)&amp;")","Complete")</f>
        <v>Missing (1)</v>
      </c>
    </row>
    <row r="2396" customFormat="false" ht="15" hidden="false" customHeight="false" outlineLevel="0" collapsed="false">
      <c r="A2396" s="0" t="n">
        <v>2393</v>
      </c>
      <c r="B2396" s="0" t="s">
        <v>80</v>
      </c>
      <c r="C2396" s="0" t="n">
        <v>0</v>
      </c>
      <c r="D2396" s="0" t="n">
        <v>115</v>
      </c>
      <c r="E2396" s="0" t="n">
        <v>2015</v>
      </c>
      <c r="F2396" s="0" t="s">
        <v>91</v>
      </c>
      <c r="G2396" s="0" t="n">
        <v>28</v>
      </c>
      <c r="H2396" s="0" t="n">
        <v>10</v>
      </c>
      <c r="I2396" s="0" t="n">
        <v>2</v>
      </c>
      <c r="J2396" s="0" t="n">
        <v>7</v>
      </c>
      <c r="K2396" s="0" t="n">
        <v>2</v>
      </c>
      <c r="L2396" s="0" t="n">
        <v>0</v>
      </c>
      <c r="M2396" s="0" t="n">
        <v>0</v>
      </c>
      <c r="N2396" s="0" t="s">
        <v>82</v>
      </c>
      <c r="O2396" s="0" t="s">
        <v>147</v>
      </c>
      <c r="P2396" s="0" t="s">
        <v>93</v>
      </c>
      <c r="Q2396" s="0" t="s">
        <v>94</v>
      </c>
      <c r="R2396" s="0" t="n">
        <v>0</v>
      </c>
      <c r="S2396" s="0" t="n">
        <v>0</v>
      </c>
      <c r="T2396" s="0" t="n">
        <v>0</v>
      </c>
      <c r="U2396" s="0" t="s">
        <v>95</v>
      </c>
      <c r="V2396" s="0" t="s">
        <v>95</v>
      </c>
      <c r="W2396" s="0" t="n">
        <v>0</v>
      </c>
      <c r="X2396" s="0" t="s">
        <v>86</v>
      </c>
      <c r="Y2396" s="0" t="n">
        <v>240</v>
      </c>
      <c r="AA2396" s="0" t="n">
        <v>0</v>
      </c>
      <c r="AB2396" s="0" t="s">
        <v>87</v>
      </c>
      <c r="AC2396" s="0" t="n">
        <v>120.6</v>
      </c>
      <c r="AD2396" s="0" t="n">
        <v>0</v>
      </c>
      <c r="AE2396" s="0" t="n">
        <v>2</v>
      </c>
      <c r="AF2396" s="0" t="s">
        <v>88</v>
      </c>
      <c r="AG2396" s="13" t="n">
        <v>42204</v>
      </c>
      <c r="AH2396" s="0" t="str">
        <f aca="false">B2396&amp;"|"&amp;C2396&amp;"|"&amp;D2396&amp;"|"&amp;E2396&amp;"|"&amp;F2396&amp;"|"&amp;G2396&amp;"|"&amp;H2396&amp;"|"&amp;I2396&amp;"|"&amp;J2396&amp;"|"&amp;K2396&amp;"|"&amp;L2396&amp;"|"&amp;M2396&amp;"|"&amp;N2396&amp;"|"&amp;O2396&amp;"|"&amp;P2396&amp;"|"&amp;Q2396&amp;"|"&amp;R2396&amp;"|"&amp;S2396&amp;"|"&amp;T2396&amp;"|"&amp;U2396&amp;"|"&amp;V2396&amp;"|"&amp;W2396&amp;"|"&amp;X2396&amp;"|"&amp;Y2396&amp;"|"&amp;Z2396&amp;"|"&amp;AA2396&amp;"|"&amp;AB2396&amp;"|"&amp;AC2396&amp;"|"&amp;AD2396&amp;"|"&amp;AE2396&amp;"|"&amp;AF2396&amp;"|"&amp;AG2396</f>
        <v>Resort Hotel|0|115|2015|July|28|10|2|7|2|0|0|BB|IRL|Online TA|TA/TO|0|0|0|A|A|0|No Deposit|240||0|Transient|120.6|0|2|Check-Out|42204</v>
      </c>
      <c r="AI2396" s="0" t="str">
        <f aca="false">IF(COUNTIF($AH$4:$AH$2603,AH2396)&gt;1,"Duplicate","Unique")</f>
        <v>Unique</v>
      </c>
      <c r="AJ2396" s="0" t="str">
        <f aca="false">IF(COUNTBLANK(B2396:AG2396)&gt;0,"Missing ("&amp;COUNTBLANK(B2396:AG2396)&amp;")","Complete")</f>
        <v>Missing (1)</v>
      </c>
    </row>
    <row r="2397" customFormat="false" ht="15" hidden="false" customHeight="false" outlineLevel="0" collapsed="false">
      <c r="A2397" s="14" t="n">
        <v>2394</v>
      </c>
      <c r="B2397" s="14" t="s">
        <v>80</v>
      </c>
      <c r="C2397" s="14" t="n">
        <v>1</v>
      </c>
      <c r="D2397" s="14" t="n">
        <v>59</v>
      </c>
      <c r="E2397" s="14" t="n">
        <v>2017</v>
      </c>
      <c r="F2397" s="14" t="s">
        <v>106</v>
      </c>
      <c r="G2397" s="14" t="n">
        <v>17</v>
      </c>
      <c r="H2397" s="14" t="n">
        <v>29</v>
      </c>
      <c r="I2397" s="14" t="n">
        <v>2</v>
      </c>
      <c r="J2397" s="14" t="n">
        <v>3</v>
      </c>
      <c r="K2397" s="14" t="n">
        <v>1</v>
      </c>
      <c r="L2397" s="14" t="n">
        <v>0</v>
      </c>
      <c r="M2397" s="14" t="n">
        <v>0</v>
      </c>
      <c r="N2397" s="14" t="s">
        <v>82</v>
      </c>
      <c r="O2397" s="14" t="s">
        <v>108</v>
      </c>
      <c r="P2397" s="14" t="s">
        <v>93</v>
      </c>
      <c r="Q2397" s="14" t="s">
        <v>94</v>
      </c>
      <c r="R2397" s="14" t="n">
        <v>0</v>
      </c>
      <c r="S2397" s="14" t="n">
        <v>0</v>
      </c>
      <c r="T2397" s="14" t="n">
        <v>0</v>
      </c>
      <c r="U2397" s="14" t="s">
        <v>124</v>
      </c>
      <c r="V2397" s="14" t="s">
        <v>124</v>
      </c>
      <c r="W2397" s="14" t="n">
        <v>0</v>
      </c>
      <c r="X2397" s="14" t="s">
        <v>86</v>
      </c>
      <c r="Y2397" s="14" t="n">
        <v>240</v>
      </c>
      <c r="Z2397" s="14"/>
      <c r="AA2397" s="14" t="n">
        <v>0</v>
      </c>
      <c r="AB2397" s="14" t="s">
        <v>87</v>
      </c>
      <c r="AC2397" s="14" t="n">
        <v>115</v>
      </c>
      <c r="AD2397" s="14" t="n">
        <v>0</v>
      </c>
      <c r="AE2397" s="14" t="n">
        <v>1</v>
      </c>
      <c r="AF2397" s="14" t="s">
        <v>96</v>
      </c>
      <c r="AG2397" s="15" t="n">
        <v>42796</v>
      </c>
      <c r="AH2397" s="14" t="str">
        <f aca="false">B2397&amp;"|"&amp;C2397&amp;"|"&amp;D2397&amp;"|"&amp;E2397&amp;"|"&amp;F2397&amp;"|"&amp;G2397&amp;"|"&amp;H2397&amp;"|"&amp;I2397&amp;"|"&amp;J2397&amp;"|"&amp;K2397&amp;"|"&amp;L2397&amp;"|"&amp;M2397&amp;"|"&amp;N2397&amp;"|"&amp;O2397&amp;"|"&amp;P2397&amp;"|"&amp;Q2397&amp;"|"&amp;R2397&amp;"|"&amp;S2397&amp;"|"&amp;T2397&amp;"|"&amp;U2397&amp;"|"&amp;V2397&amp;"|"&amp;W2397&amp;"|"&amp;X2397&amp;"|"&amp;Y2397&amp;"|"&amp;Z2397&amp;"|"&amp;AA2397&amp;"|"&amp;AB2397&amp;"|"&amp;AC2397&amp;"|"&amp;AD2397&amp;"|"&amp;AE2397&amp;"|"&amp;AF2397&amp;"|"&amp;AG2397</f>
        <v>Resort Hotel|1|59|2017|April|17|29|2|3|1|0|0|BB|DEU|Online TA|TA/TO|0|0|0|E|E|0|No Deposit|240||0|Transient|115|0|1|Canceled|42796</v>
      </c>
      <c r="AI2397" s="14" t="str">
        <f aca="false">IF(COUNTIF($AH$4:$AH$2603,AH2397)&gt;1,"Duplicate","Unique")</f>
        <v>Unique</v>
      </c>
      <c r="AJ2397" s="14" t="str">
        <f aca="false">IF(COUNTBLANK(B2397:AG2397)&gt;0,"Missing ("&amp;COUNTBLANK(B2397:AG2397)&amp;")","Complete")</f>
        <v>Missing (1)</v>
      </c>
    </row>
    <row r="2398" customFormat="false" ht="15" hidden="false" customHeight="false" outlineLevel="0" collapsed="false">
      <c r="A2398" s="0" t="n">
        <v>2395</v>
      </c>
      <c r="B2398" s="0" t="s">
        <v>90</v>
      </c>
      <c r="C2398" s="0" t="n">
        <v>1</v>
      </c>
      <c r="D2398" s="0" t="n">
        <v>8</v>
      </c>
      <c r="E2398" s="0" t="n">
        <v>2016</v>
      </c>
      <c r="F2398" s="0" t="s">
        <v>111</v>
      </c>
      <c r="G2398" s="0" t="n">
        <v>41</v>
      </c>
      <c r="H2398" s="0" t="n">
        <v>7</v>
      </c>
      <c r="I2398" s="0" t="n">
        <v>2</v>
      </c>
      <c r="J2398" s="0" t="n">
        <v>2</v>
      </c>
      <c r="K2398" s="0" t="n">
        <v>2</v>
      </c>
      <c r="L2398" s="0" t="n">
        <v>0</v>
      </c>
      <c r="M2398" s="0" t="n">
        <v>0</v>
      </c>
      <c r="N2398" s="0" t="s">
        <v>82</v>
      </c>
      <c r="O2398" s="0" t="s">
        <v>92</v>
      </c>
      <c r="P2398" s="0" t="s">
        <v>99</v>
      </c>
      <c r="Q2398" s="0" t="s">
        <v>94</v>
      </c>
      <c r="R2398" s="0" t="n">
        <v>0</v>
      </c>
      <c r="S2398" s="0" t="n">
        <v>0</v>
      </c>
      <c r="T2398" s="0" t="n">
        <v>0</v>
      </c>
      <c r="U2398" s="0" t="s">
        <v>124</v>
      </c>
      <c r="V2398" s="0" t="s">
        <v>124</v>
      </c>
      <c r="W2398" s="0" t="n">
        <v>0</v>
      </c>
      <c r="X2398" s="0" t="s">
        <v>86</v>
      </c>
      <c r="Y2398" s="0" t="n">
        <v>15</v>
      </c>
      <c r="AA2398" s="0" t="n">
        <v>0</v>
      </c>
      <c r="AB2398" s="0" t="s">
        <v>87</v>
      </c>
      <c r="AC2398" s="0" t="n">
        <v>176</v>
      </c>
      <c r="AD2398" s="0" t="n">
        <v>0</v>
      </c>
      <c r="AE2398" s="0" t="n">
        <v>0</v>
      </c>
      <c r="AF2398" s="0" t="s">
        <v>96</v>
      </c>
      <c r="AG2398" s="13" t="n">
        <v>42642</v>
      </c>
      <c r="AH2398" s="0" t="str">
        <f aca="false">B2398&amp;"|"&amp;C2398&amp;"|"&amp;D2398&amp;"|"&amp;E2398&amp;"|"&amp;F2398&amp;"|"&amp;G2398&amp;"|"&amp;H2398&amp;"|"&amp;I2398&amp;"|"&amp;J2398&amp;"|"&amp;K2398&amp;"|"&amp;L2398&amp;"|"&amp;M2398&amp;"|"&amp;N2398&amp;"|"&amp;O2398&amp;"|"&amp;P2398&amp;"|"&amp;Q2398&amp;"|"&amp;R2398&amp;"|"&amp;S2398&amp;"|"&amp;T2398&amp;"|"&amp;U2398&amp;"|"&amp;V2398&amp;"|"&amp;W2398&amp;"|"&amp;X2398&amp;"|"&amp;Y2398&amp;"|"&amp;Z2398&amp;"|"&amp;AA2398&amp;"|"&amp;AB2398&amp;"|"&amp;AC2398&amp;"|"&amp;AD2398&amp;"|"&amp;AE2398&amp;"|"&amp;AF2398&amp;"|"&amp;AG2398</f>
        <v>City Hotel|1|8|2016|October|41|7|2|2|2|0|0|BB|PRT|Offline TA/TO|TA/TO|0|0|0|E|E|0|No Deposit|15||0|Transient|176|0|0|Canceled|42642</v>
      </c>
      <c r="AI2398" s="0" t="str">
        <f aca="false">IF(COUNTIF($AH$4:$AH$2603,AH2398)&gt;1,"Duplicate","Unique")</f>
        <v>Unique</v>
      </c>
      <c r="AJ2398" s="0" t="str">
        <f aca="false">IF(COUNTBLANK(B2398:AG2398)&gt;0,"Missing ("&amp;COUNTBLANK(B2398:AG2398)&amp;")","Complete")</f>
        <v>Missing (1)</v>
      </c>
    </row>
    <row r="2399" customFormat="false" ht="15" hidden="false" customHeight="false" outlineLevel="0" collapsed="false">
      <c r="A2399" s="14" t="n">
        <v>2396</v>
      </c>
      <c r="B2399" s="14" t="s">
        <v>90</v>
      </c>
      <c r="C2399" s="14" t="n">
        <v>1</v>
      </c>
      <c r="D2399" s="14" t="n">
        <v>192</v>
      </c>
      <c r="E2399" s="14" t="n">
        <v>2016</v>
      </c>
      <c r="F2399" s="14" t="s">
        <v>111</v>
      </c>
      <c r="G2399" s="14" t="n">
        <v>43</v>
      </c>
      <c r="H2399" s="14" t="n">
        <v>21</v>
      </c>
      <c r="I2399" s="14" t="n">
        <v>0</v>
      </c>
      <c r="J2399" s="14" t="n">
        <v>2</v>
      </c>
      <c r="K2399" s="14" t="n">
        <v>2</v>
      </c>
      <c r="L2399" s="14" t="n">
        <v>0</v>
      </c>
      <c r="M2399" s="14" t="n">
        <v>0</v>
      </c>
      <c r="N2399" s="14" t="s">
        <v>82</v>
      </c>
      <c r="O2399" s="14" t="s">
        <v>92</v>
      </c>
      <c r="P2399" s="14" t="s">
        <v>116</v>
      </c>
      <c r="Q2399" s="14" t="s">
        <v>94</v>
      </c>
      <c r="R2399" s="14" t="n">
        <v>0</v>
      </c>
      <c r="S2399" s="14" t="n">
        <v>0</v>
      </c>
      <c r="T2399" s="14" t="n">
        <v>0</v>
      </c>
      <c r="U2399" s="14" t="s">
        <v>95</v>
      </c>
      <c r="V2399" s="14" t="s">
        <v>95</v>
      </c>
      <c r="W2399" s="14" t="n">
        <v>0</v>
      </c>
      <c r="X2399" s="14" t="s">
        <v>86</v>
      </c>
      <c r="Y2399" s="14" t="n">
        <v>29</v>
      </c>
      <c r="Z2399" s="14"/>
      <c r="AA2399" s="14" t="n">
        <v>0</v>
      </c>
      <c r="AB2399" s="14" t="s">
        <v>101</v>
      </c>
      <c r="AC2399" s="14" t="n">
        <v>95</v>
      </c>
      <c r="AD2399" s="14" t="n">
        <v>0</v>
      </c>
      <c r="AE2399" s="14" t="n">
        <v>0</v>
      </c>
      <c r="AF2399" s="14" t="s">
        <v>96</v>
      </c>
      <c r="AG2399" s="15" t="n">
        <v>42619</v>
      </c>
      <c r="AH2399" s="14" t="str">
        <f aca="false">B2399&amp;"|"&amp;C2399&amp;"|"&amp;D2399&amp;"|"&amp;E2399&amp;"|"&amp;F2399&amp;"|"&amp;G2399&amp;"|"&amp;H2399&amp;"|"&amp;I2399&amp;"|"&amp;J2399&amp;"|"&amp;K2399&amp;"|"&amp;L2399&amp;"|"&amp;M2399&amp;"|"&amp;N2399&amp;"|"&amp;O2399&amp;"|"&amp;P2399&amp;"|"&amp;Q2399&amp;"|"&amp;R2399&amp;"|"&amp;S2399&amp;"|"&amp;T2399&amp;"|"&amp;U2399&amp;"|"&amp;V2399&amp;"|"&amp;W2399&amp;"|"&amp;X2399&amp;"|"&amp;Y2399&amp;"|"&amp;Z2399&amp;"|"&amp;AA2399&amp;"|"&amp;AB2399&amp;"|"&amp;AC2399&amp;"|"&amp;AD2399&amp;"|"&amp;AE2399&amp;"|"&amp;AF2399&amp;"|"&amp;AG2399</f>
        <v>City Hotel|1|192|2016|October|43|21|0|2|2|0|0|BB|PRT|Groups|TA/TO|0|0|0|A|A|0|No Deposit|29||0|Transient-Party|95|0|0|Canceled|42619</v>
      </c>
      <c r="AI2399" s="14" t="str">
        <f aca="false">IF(COUNTIF($AH$4:$AH$2603,AH2399)&gt;1,"Duplicate","Unique")</f>
        <v>Unique</v>
      </c>
      <c r="AJ2399" s="14" t="str">
        <f aca="false">IF(COUNTBLANK(B2399:AG2399)&gt;0,"Missing ("&amp;COUNTBLANK(B2399:AG2399)&amp;")","Complete")</f>
        <v>Missing (1)</v>
      </c>
    </row>
    <row r="2400" customFormat="false" ht="15" hidden="false" customHeight="false" outlineLevel="0" collapsed="false">
      <c r="A2400" s="0" t="n">
        <v>2397</v>
      </c>
      <c r="B2400" s="0" t="s">
        <v>90</v>
      </c>
      <c r="C2400" s="0" t="n">
        <v>0</v>
      </c>
      <c r="D2400" s="0" t="n">
        <v>82</v>
      </c>
      <c r="E2400" s="0" t="n">
        <v>2017</v>
      </c>
      <c r="F2400" s="0" t="s">
        <v>91</v>
      </c>
      <c r="G2400" s="0" t="n">
        <v>29</v>
      </c>
      <c r="H2400" s="0" t="n">
        <v>16</v>
      </c>
      <c r="I2400" s="0" t="n">
        <v>1</v>
      </c>
      <c r="J2400" s="0" t="n">
        <v>0</v>
      </c>
      <c r="K2400" s="0" t="n">
        <v>3</v>
      </c>
      <c r="L2400" s="0" t="n">
        <v>0</v>
      </c>
      <c r="M2400" s="0" t="n">
        <v>0</v>
      </c>
      <c r="N2400" s="0" t="s">
        <v>82</v>
      </c>
      <c r="O2400" s="0" t="s">
        <v>194</v>
      </c>
      <c r="P2400" s="0" t="s">
        <v>93</v>
      </c>
      <c r="Q2400" s="0" t="s">
        <v>94</v>
      </c>
      <c r="R2400" s="0" t="n">
        <v>0</v>
      </c>
      <c r="S2400" s="0" t="n">
        <v>0</v>
      </c>
      <c r="T2400" s="0" t="n">
        <v>0</v>
      </c>
      <c r="U2400" s="0" t="s">
        <v>109</v>
      </c>
      <c r="V2400" s="0" t="s">
        <v>109</v>
      </c>
      <c r="W2400" s="0" t="n">
        <v>0</v>
      </c>
      <c r="X2400" s="0" t="s">
        <v>86</v>
      </c>
      <c r="Y2400" s="0" t="n">
        <v>9</v>
      </c>
      <c r="AA2400" s="0" t="n">
        <v>0</v>
      </c>
      <c r="AB2400" s="0" t="s">
        <v>87</v>
      </c>
      <c r="AC2400" s="0" t="n">
        <v>190</v>
      </c>
      <c r="AD2400" s="0" t="n">
        <v>0</v>
      </c>
      <c r="AE2400" s="0" t="n">
        <v>1</v>
      </c>
      <c r="AF2400" s="0" t="s">
        <v>88</v>
      </c>
      <c r="AG2400" s="13" t="n">
        <v>42933</v>
      </c>
      <c r="AH2400" s="0" t="str">
        <f aca="false">B2400&amp;"|"&amp;C2400&amp;"|"&amp;D2400&amp;"|"&amp;E2400&amp;"|"&amp;F2400&amp;"|"&amp;G2400&amp;"|"&amp;H2400&amp;"|"&amp;I2400&amp;"|"&amp;J2400&amp;"|"&amp;K2400&amp;"|"&amp;L2400&amp;"|"&amp;M2400&amp;"|"&amp;N2400&amp;"|"&amp;O2400&amp;"|"&amp;P2400&amp;"|"&amp;Q2400&amp;"|"&amp;R2400&amp;"|"&amp;S2400&amp;"|"&amp;T2400&amp;"|"&amp;U2400&amp;"|"&amp;V2400&amp;"|"&amp;W2400&amp;"|"&amp;X2400&amp;"|"&amp;Y2400&amp;"|"&amp;Z2400&amp;"|"&amp;AA2400&amp;"|"&amp;AB2400&amp;"|"&amp;AC2400&amp;"|"&amp;AD2400&amp;"|"&amp;AE2400&amp;"|"&amp;AF2400&amp;"|"&amp;AG2400</f>
        <v>City Hotel|0|82|2017|July|29|16|1|0|3|0|0|BB|GRC|Online TA|TA/TO|0|0|0|D|D|0|No Deposit|9||0|Transient|190|0|1|Check-Out|42933</v>
      </c>
      <c r="AI2400" s="0" t="str">
        <f aca="false">IF(COUNTIF($AH$4:$AH$2603,AH2400)&gt;1,"Duplicate","Unique")</f>
        <v>Unique</v>
      </c>
      <c r="AJ2400" s="0" t="str">
        <f aca="false">IF(COUNTBLANK(B2400:AG2400)&gt;0,"Missing ("&amp;COUNTBLANK(B2400:AG2400)&amp;")","Complete")</f>
        <v>Missing (1)</v>
      </c>
    </row>
    <row r="2401" customFormat="false" ht="15" hidden="false" customHeight="false" outlineLevel="0" collapsed="false">
      <c r="A2401" s="14" t="n">
        <v>2398</v>
      </c>
      <c r="B2401" s="14" t="s">
        <v>80</v>
      </c>
      <c r="C2401" s="14" t="n">
        <v>0</v>
      </c>
      <c r="D2401" s="14" t="n">
        <v>169</v>
      </c>
      <c r="E2401" s="14" t="n">
        <v>2016</v>
      </c>
      <c r="F2401" s="14" t="s">
        <v>119</v>
      </c>
      <c r="G2401" s="14" t="n">
        <v>34</v>
      </c>
      <c r="H2401" s="14" t="n">
        <v>18</v>
      </c>
      <c r="I2401" s="14" t="n">
        <v>2</v>
      </c>
      <c r="J2401" s="14" t="n">
        <v>5</v>
      </c>
      <c r="K2401" s="14" t="n">
        <v>2</v>
      </c>
      <c r="L2401" s="14" t="n">
        <v>0</v>
      </c>
      <c r="M2401" s="14" t="n">
        <v>0</v>
      </c>
      <c r="N2401" s="14" t="s">
        <v>112</v>
      </c>
      <c r="O2401" s="14" t="s">
        <v>92</v>
      </c>
      <c r="P2401" s="14" t="s">
        <v>99</v>
      </c>
      <c r="Q2401" s="14" t="s">
        <v>94</v>
      </c>
      <c r="R2401" s="14" t="n">
        <v>0</v>
      </c>
      <c r="S2401" s="14" t="n">
        <v>0</v>
      </c>
      <c r="T2401" s="14" t="n">
        <v>0</v>
      </c>
      <c r="U2401" s="14" t="s">
        <v>95</v>
      </c>
      <c r="V2401" s="14" t="s">
        <v>95</v>
      </c>
      <c r="W2401" s="14" t="n">
        <v>0</v>
      </c>
      <c r="X2401" s="14" t="s">
        <v>86</v>
      </c>
      <c r="Y2401" s="14" t="n">
        <v>171</v>
      </c>
      <c r="Z2401" s="14"/>
      <c r="AA2401" s="14" t="n">
        <v>0</v>
      </c>
      <c r="AB2401" s="14" t="s">
        <v>87</v>
      </c>
      <c r="AC2401" s="14" t="n">
        <v>135.63</v>
      </c>
      <c r="AD2401" s="14" t="n">
        <v>1</v>
      </c>
      <c r="AE2401" s="14" t="n">
        <v>1</v>
      </c>
      <c r="AF2401" s="14" t="s">
        <v>88</v>
      </c>
      <c r="AG2401" s="15" t="n">
        <v>42607</v>
      </c>
      <c r="AH2401" s="14" t="str">
        <f aca="false">B2401&amp;"|"&amp;C2401&amp;"|"&amp;D2401&amp;"|"&amp;E2401&amp;"|"&amp;F2401&amp;"|"&amp;G2401&amp;"|"&amp;H2401&amp;"|"&amp;I2401&amp;"|"&amp;J2401&amp;"|"&amp;K2401&amp;"|"&amp;L2401&amp;"|"&amp;M2401&amp;"|"&amp;N2401&amp;"|"&amp;O2401&amp;"|"&amp;P2401&amp;"|"&amp;Q2401&amp;"|"&amp;R2401&amp;"|"&amp;S2401&amp;"|"&amp;T2401&amp;"|"&amp;U2401&amp;"|"&amp;V2401&amp;"|"&amp;W2401&amp;"|"&amp;X2401&amp;"|"&amp;Y2401&amp;"|"&amp;Z2401&amp;"|"&amp;AA2401&amp;"|"&amp;AB2401&amp;"|"&amp;AC2401&amp;"|"&amp;AD2401&amp;"|"&amp;AE2401&amp;"|"&amp;AF2401&amp;"|"&amp;AG2401</f>
        <v>Resort Hotel|0|169|2016|August|34|18|2|5|2|0|0|HB|PRT|Offline TA/TO|TA/TO|0|0|0|A|A|0|No Deposit|171||0|Transient|135.63|1|1|Check-Out|42607</v>
      </c>
      <c r="AI2401" s="14" t="str">
        <f aca="false">IF(COUNTIF($AH$4:$AH$2603,AH2401)&gt;1,"Duplicate","Unique")</f>
        <v>Unique</v>
      </c>
      <c r="AJ2401" s="14" t="str">
        <f aca="false">IF(COUNTBLANK(B2401:AG2401)&gt;0,"Missing ("&amp;COUNTBLANK(B2401:AG2401)&amp;")","Complete")</f>
        <v>Missing (1)</v>
      </c>
    </row>
    <row r="2402" customFormat="false" ht="15" hidden="false" customHeight="false" outlineLevel="0" collapsed="false">
      <c r="A2402" s="0" t="n">
        <v>2399</v>
      </c>
      <c r="B2402" s="0" t="s">
        <v>90</v>
      </c>
      <c r="C2402" s="0" t="n">
        <v>0</v>
      </c>
      <c r="D2402" s="0" t="n">
        <v>167</v>
      </c>
      <c r="E2402" s="0" t="n">
        <v>2017</v>
      </c>
      <c r="F2402" s="0" t="s">
        <v>121</v>
      </c>
      <c r="G2402" s="0" t="n">
        <v>20</v>
      </c>
      <c r="H2402" s="0" t="n">
        <v>18</v>
      </c>
      <c r="I2402" s="0" t="n">
        <v>0</v>
      </c>
      <c r="J2402" s="0" t="n">
        <v>1</v>
      </c>
      <c r="K2402" s="0" t="n">
        <v>2</v>
      </c>
      <c r="L2402" s="0" t="n">
        <v>0</v>
      </c>
      <c r="M2402" s="0" t="n">
        <v>0</v>
      </c>
      <c r="N2402" s="0" t="s">
        <v>82</v>
      </c>
      <c r="O2402" s="0" t="s">
        <v>123</v>
      </c>
      <c r="P2402" s="0" t="s">
        <v>93</v>
      </c>
      <c r="Q2402" s="0" t="s">
        <v>94</v>
      </c>
      <c r="R2402" s="0" t="n">
        <v>0</v>
      </c>
      <c r="S2402" s="0" t="n">
        <v>0</v>
      </c>
      <c r="T2402" s="0" t="n">
        <v>0</v>
      </c>
      <c r="U2402" s="0" t="s">
        <v>95</v>
      </c>
      <c r="V2402" s="0" t="s">
        <v>95</v>
      </c>
      <c r="W2402" s="0" t="n">
        <v>1</v>
      </c>
      <c r="X2402" s="0" t="s">
        <v>86</v>
      </c>
      <c r="Y2402" s="0" t="n">
        <v>9</v>
      </c>
      <c r="AA2402" s="0" t="n">
        <v>0</v>
      </c>
      <c r="AB2402" s="0" t="s">
        <v>87</v>
      </c>
      <c r="AC2402" s="0" t="n">
        <v>118.8</v>
      </c>
      <c r="AD2402" s="0" t="n">
        <v>0</v>
      </c>
      <c r="AE2402" s="0" t="n">
        <v>2</v>
      </c>
      <c r="AF2402" s="0" t="s">
        <v>88</v>
      </c>
      <c r="AG2402" s="13" t="n">
        <v>42874</v>
      </c>
      <c r="AH2402" s="0" t="str">
        <f aca="false">B2402&amp;"|"&amp;C2402&amp;"|"&amp;D2402&amp;"|"&amp;E2402&amp;"|"&amp;F2402&amp;"|"&amp;G2402&amp;"|"&amp;H2402&amp;"|"&amp;I2402&amp;"|"&amp;J2402&amp;"|"&amp;K2402&amp;"|"&amp;L2402&amp;"|"&amp;M2402&amp;"|"&amp;N2402&amp;"|"&amp;O2402&amp;"|"&amp;P2402&amp;"|"&amp;Q2402&amp;"|"&amp;R2402&amp;"|"&amp;S2402&amp;"|"&amp;T2402&amp;"|"&amp;U2402&amp;"|"&amp;V2402&amp;"|"&amp;W2402&amp;"|"&amp;X2402&amp;"|"&amp;Y2402&amp;"|"&amp;Z2402&amp;"|"&amp;AA2402&amp;"|"&amp;AB2402&amp;"|"&amp;AC2402&amp;"|"&amp;AD2402&amp;"|"&amp;AE2402&amp;"|"&amp;AF2402&amp;"|"&amp;AG2402</f>
        <v>City Hotel|0|167|2017|May|20|18|0|1|2|0|0|BB|USA|Online TA|TA/TO|0|0|0|A|A|1|No Deposit|9||0|Transient|118.8|0|2|Check-Out|42874</v>
      </c>
      <c r="AI2402" s="0" t="str">
        <f aca="false">IF(COUNTIF($AH$4:$AH$2603,AH2402)&gt;1,"Duplicate","Unique")</f>
        <v>Unique</v>
      </c>
      <c r="AJ2402" s="0" t="str">
        <f aca="false">IF(COUNTBLANK(B2402:AG2402)&gt;0,"Missing ("&amp;COUNTBLANK(B2402:AG2402)&amp;")","Complete")</f>
        <v>Missing (1)</v>
      </c>
    </row>
    <row r="2403" customFormat="false" ht="15" hidden="false" customHeight="false" outlineLevel="0" collapsed="false">
      <c r="A2403" s="14" t="n">
        <v>2400</v>
      </c>
      <c r="B2403" s="14" t="s">
        <v>90</v>
      </c>
      <c r="C2403" s="14" t="n">
        <v>0</v>
      </c>
      <c r="D2403" s="14" t="n">
        <v>135</v>
      </c>
      <c r="E2403" s="14" t="n">
        <v>2017</v>
      </c>
      <c r="F2403" s="14" t="s">
        <v>118</v>
      </c>
      <c r="G2403" s="14" t="n">
        <v>8</v>
      </c>
      <c r="H2403" s="14" t="n">
        <v>25</v>
      </c>
      <c r="I2403" s="14" t="n">
        <v>2</v>
      </c>
      <c r="J2403" s="14" t="n">
        <v>1</v>
      </c>
      <c r="K2403" s="14" t="n">
        <v>2</v>
      </c>
      <c r="L2403" s="14" t="n">
        <v>0</v>
      </c>
      <c r="M2403" s="14" t="n">
        <v>0</v>
      </c>
      <c r="N2403" s="14" t="s">
        <v>107</v>
      </c>
      <c r="O2403" s="14" t="s">
        <v>158</v>
      </c>
      <c r="P2403" s="14" t="s">
        <v>93</v>
      </c>
      <c r="Q2403" s="14" t="s">
        <v>94</v>
      </c>
      <c r="R2403" s="14" t="n">
        <v>0</v>
      </c>
      <c r="S2403" s="14" t="n">
        <v>0</v>
      </c>
      <c r="T2403" s="14" t="n">
        <v>0</v>
      </c>
      <c r="U2403" s="14" t="s">
        <v>95</v>
      </c>
      <c r="V2403" s="14" t="s">
        <v>95</v>
      </c>
      <c r="W2403" s="14" t="n">
        <v>0</v>
      </c>
      <c r="X2403" s="14" t="s">
        <v>86</v>
      </c>
      <c r="Y2403" s="14" t="n">
        <v>9</v>
      </c>
      <c r="Z2403" s="14"/>
      <c r="AA2403" s="14" t="n">
        <v>0</v>
      </c>
      <c r="AB2403" s="14" t="s">
        <v>87</v>
      </c>
      <c r="AC2403" s="14" t="n">
        <v>79.2</v>
      </c>
      <c r="AD2403" s="14" t="n">
        <v>0</v>
      </c>
      <c r="AE2403" s="14" t="n">
        <v>1</v>
      </c>
      <c r="AF2403" s="14" t="s">
        <v>88</v>
      </c>
      <c r="AG2403" s="15" t="n">
        <v>42794</v>
      </c>
      <c r="AH2403" s="14" t="str">
        <f aca="false">B2403&amp;"|"&amp;C2403&amp;"|"&amp;D2403&amp;"|"&amp;E2403&amp;"|"&amp;F2403&amp;"|"&amp;G2403&amp;"|"&amp;H2403&amp;"|"&amp;I2403&amp;"|"&amp;J2403&amp;"|"&amp;K2403&amp;"|"&amp;L2403&amp;"|"&amp;M2403&amp;"|"&amp;N2403&amp;"|"&amp;O2403&amp;"|"&amp;P2403&amp;"|"&amp;Q2403&amp;"|"&amp;R2403&amp;"|"&amp;S2403&amp;"|"&amp;T2403&amp;"|"&amp;U2403&amp;"|"&amp;V2403&amp;"|"&amp;W2403&amp;"|"&amp;X2403&amp;"|"&amp;Y2403&amp;"|"&amp;Z2403&amp;"|"&amp;AA2403&amp;"|"&amp;AB2403&amp;"|"&amp;AC2403&amp;"|"&amp;AD2403&amp;"|"&amp;AE2403&amp;"|"&amp;AF2403&amp;"|"&amp;AG2403</f>
        <v>City Hotel|0|135|2017|February|8|25|2|1|2|0|0|SC|ITA|Online TA|TA/TO|0|0|0|A|A|0|No Deposit|9||0|Transient|79.2|0|1|Check-Out|42794</v>
      </c>
      <c r="AI2403" s="14" t="str">
        <f aca="false">IF(COUNTIF($AH$4:$AH$2603,AH2403)&gt;1,"Duplicate","Unique")</f>
        <v>Unique</v>
      </c>
      <c r="AJ2403" s="14" t="str">
        <f aca="false">IF(COUNTBLANK(B2403:AG2403)&gt;0,"Missing ("&amp;COUNTBLANK(B2403:AG2403)&amp;")","Complete")</f>
        <v>Missing (1)</v>
      </c>
    </row>
    <row r="2404" customFormat="false" ht="15" hidden="false" customHeight="false" outlineLevel="0" collapsed="false">
      <c r="A2404" s="0" t="n">
        <v>2401</v>
      </c>
      <c r="B2404" s="0" t="s">
        <v>80</v>
      </c>
      <c r="C2404" s="0" t="n">
        <v>0</v>
      </c>
      <c r="D2404" s="0" t="n">
        <v>13</v>
      </c>
      <c r="E2404" s="0" t="n">
        <v>2016</v>
      </c>
      <c r="F2404" s="0" t="s">
        <v>118</v>
      </c>
      <c r="G2404" s="0" t="n">
        <v>6</v>
      </c>
      <c r="H2404" s="0" t="n">
        <v>5</v>
      </c>
      <c r="I2404" s="0" t="n">
        <v>0</v>
      </c>
      <c r="J2404" s="0" t="n">
        <v>2</v>
      </c>
      <c r="K2404" s="0" t="n">
        <v>2</v>
      </c>
      <c r="L2404" s="0" t="n">
        <v>0</v>
      </c>
      <c r="M2404" s="0" t="n">
        <v>0</v>
      </c>
      <c r="N2404" s="0" t="s">
        <v>82</v>
      </c>
      <c r="O2404" s="0" t="s">
        <v>92</v>
      </c>
      <c r="P2404" s="0" t="s">
        <v>93</v>
      </c>
      <c r="Q2404" s="0" t="s">
        <v>94</v>
      </c>
      <c r="R2404" s="0" t="n">
        <v>0</v>
      </c>
      <c r="S2404" s="0" t="n">
        <v>0</v>
      </c>
      <c r="T2404" s="0" t="n">
        <v>0</v>
      </c>
      <c r="U2404" s="0" t="s">
        <v>95</v>
      </c>
      <c r="V2404" s="0" t="s">
        <v>109</v>
      </c>
      <c r="W2404" s="0" t="n">
        <v>1</v>
      </c>
      <c r="X2404" s="0" t="s">
        <v>86</v>
      </c>
      <c r="Y2404" s="0" t="n">
        <v>240</v>
      </c>
      <c r="AA2404" s="0" t="n">
        <v>0</v>
      </c>
      <c r="AB2404" s="0" t="s">
        <v>87</v>
      </c>
      <c r="AC2404" s="0" t="n">
        <v>58</v>
      </c>
      <c r="AD2404" s="0" t="n">
        <v>0</v>
      </c>
      <c r="AE2404" s="0" t="n">
        <v>0</v>
      </c>
      <c r="AF2404" s="0" t="s">
        <v>88</v>
      </c>
      <c r="AG2404" s="13" t="n">
        <v>42407</v>
      </c>
      <c r="AH2404" s="0" t="str">
        <f aca="false">B2404&amp;"|"&amp;C2404&amp;"|"&amp;D2404&amp;"|"&amp;E2404&amp;"|"&amp;F2404&amp;"|"&amp;G2404&amp;"|"&amp;H2404&amp;"|"&amp;I2404&amp;"|"&amp;J2404&amp;"|"&amp;K2404&amp;"|"&amp;L2404&amp;"|"&amp;M2404&amp;"|"&amp;N2404&amp;"|"&amp;O2404&amp;"|"&amp;P2404&amp;"|"&amp;Q2404&amp;"|"&amp;R2404&amp;"|"&amp;S2404&amp;"|"&amp;T2404&amp;"|"&amp;U2404&amp;"|"&amp;V2404&amp;"|"&amp;W2404&amp;"|"&amp;X2404&amp;"|"&amp;Y2404&amp;"|"&amp;Z2404&amp;"|"&amp;AA2404&amp;"|"&amp;AB2404&amp;"|"&amp;AC2404&amp;"|"&amp;AD2404&amp;"|"&amp;AE2404&amp;"|"&amp;AF2404&amp;"|"&amp;AG2404</f>
        <v>Resort Hotel|0|13|2016|February|6|5|0|2|2|0|0|BB|PRT|Online TA|TA/TO|0|0|0|A|D|1|No Deposit|240||0|Transient|58|0|0|Check-Out|42407</v>
      </c>
      <c r="AI2404" s="0" t="str">
        <f aca="false">IF(COUNTIF($AH$4:$AH$2603,AH2404)&gt;1,"Duplicate","Unique")</f>
        <v>Unique</v>
      </c>
      <c r="AJ2404" s="0" t="str">
        <f aca="false">IF(COUNTBLANK(B2404:AG2404)&gt;0,"Missing ("&amp;COUNTBLANK(B2404:AG2404)&amp;")","Complete")</f>
        <v>Missing (1)</v>
      </c>
    </row>
    <row r="2405" customFormat="false" ht="15" hidden="false" customHeight="false" outlineLevel="0" collapsed="false">
      <c r="A2405" s="14" t="n">
        <v>2402</v>
      </c>
      <c r="B2405" s="14" t="s">
        <v>90</v>
      </c>
      <c r="C2405" s="14" t="n">
        <v>0</v>
      </c>
      <c r="D2405" s="14" t="n">
        <v>140</v>
      </c>
      <c r="E2405" s="14" t="n">
        <v>2016</v>
      </c>
      <c r="F2405" s="14" t="s">
        <v>81</v>
      </c>
      <c r="G2405" s="14" t="n">
        <v>53</v>
      </c>
      <c r="H2405" s="14" t="n">
        <v>27</v>
      </c>
      <c r="I2405" s="14" t="n">
        <v>0</v>
      </c>
      <c r="J2405" s="14" t="n">
        <v>3</v>
      </c>
      <c r="K2405" s="14" t="n">
        <v>2</v>
      </c>
      <c r="L2405" s="14" t="n">
        <v>2</v>
      </c>
      <c r="M2405" s="14" t="n">
        <v>0</v>
      </c>
      <c r="N2405" s="14" t="s">
        <v>82</v>
      </c>
      <c r="O2405" s="14" t="s">
        <v>98</v>
      </c>
      <c r="P2405" s="14" t="s">
        <v>93</v>
      </c>
      <c r="Q2405" s="14" t="s">
        <v>94</v>
      </c>
      <c r="R2405" s="14" t="n">
        <v>0</v>
      </c>
      <c r="S2405" s="14" t="n">
        <v>0</v>
      </c>
      <c r="T2405" s="14" t="n">
        <v>0</v>
      </c>
      <c r="U2405" s="14" t="s">
        <v>85</v>
      </c>
      <c r="V2405" s="14" t="s">
        <v>136</v>
      </c>
      <c r="W2405" s="14" t="n">
        <v>0</v>
      </c>
      <c r="X2405" s="14" t="s">
        <v>86</v>
      </c>
      <c r="Y2405" s="14" t="n">
        <v>7</v>
      </c>
      <c r="Z2405" s="14"/>
      <c r="AA2405" s="14" t="n">
        <v>0</v>
      </c>
      <c r="AB2405" s="14" t="s">
        <v>87</v>
      </c>
      <c r="AC2405" s="14" t="n">
        <v>140.98</v>
      </c>
      <c r="AD2405" s="14" t="n">
        <v>0</v>
      </c>
      <c r="AE2405" s="14" t="n">
        <v>2</v>
      </c>
      <c r="AF2405" s="14" t="s">
        <v>88</v>
      </c>
      <c r="AG2405" s="15" t="n">
        <v>42734</v>
      </c>
      <c r="AH2405" s="14" t="str">
        <f aca="false">B2405&amp;"|"&amp;C2405&amp;"|"&amp;D2405&amp;"|"&amp;E2405&amp;"|"&amp;F2405&amp;"|"&amp;G2405&amp;"|"&amp;H2405&amp;"|"&amp;I2405&amp;"|"&amp;J2405&amp;"|"&amp;K2405&amp;"|"&amp;L2405&amp;"|"&amp;M2405&amp;"|"&amp;N2405&amp;"|"&amp;O2405&amp;"|"&amp;P2405&amp;"|"&amp;Q2405&amp;"|"&amp;R2405&amp;"|"&amp;S2405&amp;"|"&amp;T2405&amp;"|"&amp;U2405&amp;"|"&amp;V2405&amp;"|"&amp;W2405&amp;"|"&amp;X2405&amp;"|"&amp;Y2405&amp;"|"&amp;Z2405&amp;"|"&amp;AA2405&amp;"|"&amp;AB2405&amp;"|"&amp;AC2405&amp;"|"&amp;AD2405&amp;"|"&amp;AE2405&amp;"|"&amp;AF2405&amp;"|"&amp;AG2405</f>
        <v>City Hotel|0|140|2016|December|53|27|0|3|2|2|0|BB|BRA|Online TA|TA/TO|0|0|0|F|G|0|No Deposit|7||0|Transient|140.98|0|2|Check-Out|42734</v>
      </c>
      <c r="AI2405" s="14" t="str">
        <f aca="false">IF(COUNTIF($AH$4:$AH$2603,AH2405)&gt;1,"Duplicate","Unique")</f>
        <v>Unique</v>
      </c>
      <c r="AJ2405" s="14" t="str">
        <f aca="false">IF(COUNTBLANK(B2405:AG2405)&gt;0,"Missing ("&amp;COUNTBLANK(B2405:AG2405)&amp;")","Complete")</f>
        <v>Missing (1)</v>
      </c>
    </row>
    <row r="2406" customFormat="false" ht="15" hidden="false" customHeight="false" outlineLevel="0" collapsed="false">
      <c r="A2406" s="0" t="n">
        <v>2403</v>
      </c>
      <c r="B2406" s="0" t="s">
        <v>80</v>
      </c>
      <c r="C2406" s="0" t="n">
        <v>0</v>
      </c>
      <c r="D2406" s="0" t="n">
        <v>6</v>
      </c>
      <c r="E2406" s="0" t="n">
        <v>2017</v>
      </c>
      <c r="F2406" s="0" t="s">
        <v>135</v>
      </c>
      <c r="G2406" s="0" t="n">
        <v>23</v>
      </c>
      <c r="H2406" s="0" t="n">
        <v>8</v>
      </c>
      <c r="I2406" s="0" t="n">
        <v>0</v>
      </c>
      <c r="J2406" s="0" t="n">
        <v>1</v>
      </c>
      <c r="K2406" s="0" t="n">
        <v>1</v>
      </c>
      <c r="L2406" s="0" t="n">
        <v>0</v>
      </c>
      <c r="M2406" s="0" t="n">
        <v>0</v>
      </c>
      <c r="N2406" s="0" t="s">
        <v>82</v>
      </c>
      <c r="O2406" s="0" t="s">
        <v>92</v>
      </c>
      <c r="P2406" s="0" t="s">
        <v>93</v>
      </c>
      <c r="Q2406" s="0" t="s">
        <v>94</v>
      </c>
      <c r="R2406" s="0" t="n">
        <v>1</v>
      </c>
      <c r="S2406" s="0" t="n">
        <v>0</v>
      </c>
      <c r="T2406" s="0" t="n">
        <v>1</v>
      </c>
      <c r="U2406" s="0" t="s">
        <v>95</v>
      </c>
      <c r="V2406" s="0" t="s">
        <v>95</v>
      </c>
      <c r="W2406" s="0" t="n">
        <v>0</v>
      </c>
      <c r="X2406" s="0" t="s">
        <v>86</v>
      </c>
      <c r="Y2406" s="0" t="n">
        <v>5</v>
      </c>
      <c r="AA2406" s="0" t="n">
        <v>0</v>
      </c>
      <c r="AB2406" s="0" t="s">
        <v>87</v>
      </c>
      <c r="AC2406" s="0" t="n">
        <v>105.6</v>
      </c>
      <c r="AD2406" s="0" t="n">
        <v>0</v>
      </c>
      <c r="AE2406" s="0" t="n">
        <v>0</v>
      </c>
      <c r="AF2406" s="0" t="s">
        <v>88</v>
      </c>
      <c r="AG2406" s="13" t="n">
        <v>42895</v>
      </c>
      <c r="AH2406" s="0" t="str">
        <f aca="false">B2406&amp;"|"&amp;C2406&amp;"|"&amp;D2406&amp;"|"&amp;E2406&amp;"|"&amp;F2406&amp;"|"&amp;G2406&amp;"|"&amp;H2406&amp;"|"&amp;I2406&amp;"|"&amp;J2406&amp;"|"&amp;K2406&amp;"|"&amp;L2406&amp;"|"&amp;M2406&amp;"|"&amp;N2406&amp;"|"&amp;O2406&amp;"|"&amp;P2406&amp;"|"&amp;Q2406&amp;"|"&amp;R2406&amp;"|"&amp;S2406&amp;"|"&amp;T2406&amp;"|"&amp;U2406&amp;"|"&amp;V2406&amp;"|"&amp;W2406&amp;"|"&amp;X2406&amp;"|"&amp;Y2406&amp;"|"&amp;Z2406&amp;"|"&amp;AA2406&amp;"|"&amp;AB2406&amp;"|"&amp;AC2406&amp;"|"&amp;AD2406&amp;"|"&amp;AE2406&amp;"|"&amp;AF2406&amp;"|"&amp;AG2406</f>
        <v>Resort Hotel|0|6|2017|June|23|8|0|1|1|0|0|BB|PRT|Online TA|TA/TO|1|0|1|A|A|0|No Deposit|5||0|Transient|105.6|0|0|Check-Out|42895</v>
      </c>
      <c r="AI2406" s="0" t="str">
        <f aca="false">IF(COUNTIF($AH$4:$AH$2603,AH2406)&gt;1,"Duplicate","Unique")</f>
        <v>Unique</v>
      </c>
      <c r="AJ2406" s="0" t="str">
        <f aca="false">IF(COUNTBLANK(B2406:AG2406)&gt;0,"Missing ("&amp;COUNTBLANK(B2406:AG2406)&amp;")","Complete")</f>
        <v>Missing (1)</v>
      </c>
    </row>
    <row r="2407" customFormat="false" ht="15" hidden="false" customHeight="false" outlineLevel="0" collapsed="false">
      <c r="A2407" s="14" t="n">
        <v>2404</v>
      </c>
      <c r="B2407" s="14" t="s">
        <v>90</v>
      </c>
      <c r="C2407" s="14" t="n">
        <v>0</v>
      </c>
      <c r="D2407" s="14" t="n">
        <v>29</v>
      </c>
      <c r="E2407" s="14" t="n">
        <v>2017</v>
      </c>
      <c r="F2407" s="14" t="s">
        <v>121</v>
      </c>
      <c r="G2407" s="14" t="n">
        <v>19</v>
      </c>
      <c r="H2407" s="14" t="n">
        <v>9</v>
      </c>
      <c r="I2407" s="14" t="n">
        <v>0</v>
      </c>
      <c r="J2407" s="14" t="n">
        <v>2</v>
      </c>
      <c r="K2407" s="14" t="n">
        <v>1</v>
      </c>
      <c r="L2407" s="14" t="n">
        <v>0</v>
      </c>
      <c r="M2407" s="14" t="n">
        <v>0</v>
      </c>
      <c r="N2407" s="14" t="s">
        <v>82</v>
      </c>
      <c r="O2407" s="14" t="s">
        <v>122</v>
      </c>
      <c r="P2407" s="14" t="s">
        <v>116</v>
      </c>
      <c r="Q2407" s="14" t="s">
        <v>94</v>
      </c>
      <c r="R2407" s="14" t="n">
        <v>0</v>
      </c>
      <c r="S2407" s="14" t="n">
        <v>0</v>
      </c>
      <c r="T2407" s="14" t="n">
        <v>0</v>
      </c>
      <c r="U2407" s="14" t="s">
        <v>95</v>
      </c>
      <c r="V2407" s="14" t="s">
        <v>95</v>
      </c>
      <c r="W2407" s="14" t="n">
        <v>3</v>
      </c>
      <c r="X2407" s="14" t="s">
        <v>86</v>
      </c>
      <c r="Y2407" s="14" t="n">
        <v>39</v>
      </c>
      <c r="Z2407" s="14"/>
      <c r="AA2407" s="14" t="n">
        <v>0</v>
      </c>
      <c r="AB2407" s="14" t="s">
        <v>101</v>
      </c>
      <c r="AC2407" s="14" t="n">
        <v>130</v>
      </c>
      <c r="AD2407" s="14" t="n">
        <v>0</v>
      </c>
      <c r="AE2407" s="14" t="n">
        <v>0</v>
      </c>
      <c r="AF2407" s="14" t="s">
        <v>88</v>
      </c>
      <c r="AG2407" s="15" t="n">
        <v>42866</v>
      </c>
      <c r="AH2407" s="14" t="str">
        <f aca="false">B2407&amp;"|"&amp;C2407&amp;"|"&amp;D2407&amp;"|"&amp;E2407&amp;"|"&amp;F2407&amp;"|"&amp;G2407&amp;"|"&amp;H2407&amp;"|"&amp;I2407&amp;"|"&amp;J2407&amp;"|"&amp;K2407&amp;"|"&amp;L2407&amp;"|"&amp;M2407&amp;"|"&amp;N2407&amp;"|"&amp;O2407&amp;"|"&amp;P2407&amp;"|"&amp;Q2407&amp;"|"&amp;R2407&amp;"|"&amp;S2407&amp;"|"&amp;T2407&amp;"|"&amp;U2407&amp;"|"&amp;V2407&amp;"|"&amp;W2407&amp;"|"&amp;X2407&amp;"|"&amp;Y2407&amp;"|"&amp;Z2407&amp;"|"&amp;AA2407&amp;"|"&amp;AB2407&amp;"|"&amp;AC2407&amp;"|"&amp;AD2407&amp;"|"&amp;AE2407&amp;"|"&amp;AF2407&amp;"|"&amp;AG2407</f>
        <v>City Hotel|0|29|2017|May|19|9|0|2|1|0|0|BB|FRA|Groups|TA/TO|0|0|0|A|A|3|No Deposit|39||0|Transient-Party|130|0|0|Check-Out|42866</v>
      </c>
      <c r="AI2407" s="14" t="str">
        <f aca="false">IF(COUNTIF($AH$4:$AH$2603,AH2407)&gt;1,"Duplicate","Unique")</f>
        <v>Unique</v>
      </c>
      <c r="AJ2407" s="14" t="str">
        <f aca="false">IF(COUNTBLANK(B2407:AG2407)&gt;0,"Missing ("&amp;COUNTBLANK(B2407:AG2407)&amp;")","Complete")</f>
        <v>Missing (1)</v>
      </c>
    </row>
    <row r="2408" customFormat="false" ht="15" hidden="false" customHeight="false" outlineLevel="0" collapsed="false">
      <c r="A2408" s="0" t="n">
        <v>2405</v>
      </c>
      <c r="B2408" s="0" t="s">
        <v>80</v>
      </c>
      <c r="C2408" s="0" t="n">
        <v>0</v>
      </c>
      <c r="D2408" s="0" t="n">
        <v>27</v>
      </c>
      <c r="E2408" s="0" t="n">
        <v>2016</v>
      </c>
      <c r="F2408" s="0" t="s">
        <v>135</v>
      </c>
      <c r="G2408" s="0" t="n">
        <v>24</v>
      </c>
      <c r="H2408" s="0" t="n">
        <v>9</v>
      </c>
      <c r="I2408" s="0" t="n">
        <v>0</v>
      </c>
      <c r="J2408" s="0" t="n">
        <v>2</v>
      </c>
      <c r="K2408" s="0" t="n">
        <v>2</v>
      </c>
      <c r="L2408" s="0" t="n">
        <v>0</v>
      </c>
      <c r="M2408" s="0" t="n">
        <v>0</v>
      </c>
      <c r="N2408" s="0" t="s">
        <v>82</v>
      </c>
      <c r="O2408" s="0" t="s">
        <v>122</v>
      </c>
      <c r="P2408" s="0" t="s">
        <v>93</v>
      </c>
      <c r="Q2408" s="0" t="s">
        <v>94</v>
      </c>
      <c r="R2408" s="0" t="n">
        <v>0</v>
      </c>
      <c r="S2408" s="0" t="n">
        <v>0</v>
      </c>
      <c r="T2408" s="0" t="n">
        <v>0</v>
      </c>
      <c r="U2408" s="0" t="s">
        <v>95</v>
      </c>
      <c r="V2408" s="0" t="s">
        <v>156</v>
      </c>
      <c r="W2408" s="0" t="n">
        <v>0</v>
      </c>
      <c r="X2408" s="0" t="s">
        <v>86</v>
      </c>
      <c r="Y2408" s="0" t="n">
        <v>240</v>
      </c>
      <c r="AA2408" s="0" t="n">
        <v>0</v>
      </c>
      <c r="AB2408" s="0" t="s">
        <v>87</v>
      </c>
      <c r="AC2408" s="0" t="n">
        <v>141</v>
      </c>
      <c r="AD2408" s="0" t="n">
        <v>1</v>
      </c>
      <c r="AE2408" s="0" t="n">
        <v>1</v>
      </c>
      <c r="AF2408" s="0" t="s">
        <v>88</v>
      </c>
      <c r="AG2408" s="13" t="n">
        <v>42532</v>
      </c>
      <c r="AH2408" s="0" t="str">
        <f aca="false">B2408&amp;"|"&amp;C2408&amp;"|"&amp;D2408&amp;"|"&amp;E2408&amp;"|"&amp;F2408&amp;"|"&amp;G2408&amp;"|"&amp;H2408&amp;"|"&amp;I2408&amp;"|"&amp;J2408&amp;"|"&amp;K2408&amp;"|"&amp;L2408&amp;"|"&amp;M2408&amp;"|"&amp;N2408&amp;"|"&amp;O2408&amp;"|"&amp;P2408&amp;"|"&amp;Q2408&amp;"|"&amp;R2408&amp;"|"&amp;S2408&amp;"|"&amp;T2408&amp;"|"&amp;U2408&amp;"|"&amp;V2408&amp;"|"&amp;W2408&amp;"|"&amp;X2408&amp;"|"&amp;Y2408&amp;"|"&amp;Z2408&amp;"|"&amp;AA2408&amp;"|"&amp;AB2408&amp;"|"&amp;AC2408&amp;"|"&amp;AD2408&amp;"|"&amp;AE2408&amp;"|"&amp;AF2408&amp;"|"&amp;AG2408</f>
        <v>Resort Hotel|0|27|2016|June|24|9|0|2|2|0|0|BB|FRA|Online TA|TA/TO|0|0|0|A|C|0|No Deposit|240||0|Transient|141|1|1|Check-Out|42532</v>
      </c>
      <c r="AI2408" s="0" t="str">
        <f aca="false">IF(COUNTIF($AH$4:$AH$2603,AH2408)&gt;1,"Duplicate","Unique")</f>
        <v>Unique</v>
      </c>
      <c r="AJ2408" s="0" t="str">
        <f aca="false">IF(COUNTBLANK(B2408:AG2408)&gt;0,"Missing ("&amp;COUNTBLANK(B2408:AG2408)&amp;")","Complete")</f>
        <v>Missing (1)</v>
      </c>
    </row>
    <row r="2409" customFormat="false" ht="15" hidden="false" customHeight="false" outlineLevel="0" collapsed="false">
      <c r="A2409" s="14" t="n">
        <v>2406</v>
      </c>
      <c r="B2409" s="14" t="s">
        <v>90</v>
      </c>
      <c r="C2409" s="14" t="n">
        <v>1</v>
      </c>
      <c r="D2409" s="14" t="n">
        <v>93</v>
      </c>
      <c r="E2409" s="14" t="n">
        <v>2015</v>
      </c>
      <c r="F2409" s="14" t="s">
        <v>81</v>
      </c>
      <c r="G2409" s="14" t="n">
        <v>52</v>
      </c>
      <c r="H2409" s="14" t="n">
        <v>26</v>
      </c>
      <c r="I2409" s="14" t="n">
        <v>2</v>
      </c>
      <c r="J2409" s="14" t="n">
        <v>1</v>
      </c>
      <c r="K2409" s="14" t="n">
        <v>2</v>
      </c>
      <c r="L2409" s="14" t="n">
        <v>0</v>
      </c>
      <c r="M2409" s="14" t="n">
        <v>0</v>
      </c>
      <c r="N2409" s="14" t="s">
        <v>82</v>
      </c>
      <c r="O2409" s="14" t="s">
        <v>92</v>
      </c>
      <c r="P2409" s="14" t="s">
        <v>93</v>
      </c>
      <c r="Q2409" s="14" t="s">
        <v>94</v>
      </c>
      <c r="R2409" s="14" t="n">
        <v>0</v>
      </c>
      <c r="S2409" s="14" t="n">
        <v>1</v>
      </c>
      <c r="T2409" s="14" t="n">
        <v>0</v>
      </c>
      <c r="U2409" s="14" t="s">
        <v>95</v>
      </c>
      <c r="V2409" s="14" t="s">
        <v>95</v>
      </c>
      <c r="W2409" s="14" t="n">
        <v>0</v>
      </c>
      <c r="X2409" s="14" t="s">
        <v>86</v>
      </c>
      <c r="Y2409" s="14" t="n">
        <v>9</v>
      </c>
      <c r="Z2409" s="14"/>
      <c r="AA2409" s="14" t="n">
        <v>0</v>
      </c>
      <c r="AB2409" s="14" t="s">
        <v>125</v>
      </c>
      <c r="AC2409" s="14" t="n">
        <v>106.2</v>
      </c>
      <c r="AD2409" s="14" t="n">
        <v>0</v>
      </c>
      <c r="AE2409" s="14" t="n">
        <v>1</v>
      </c>
      <c r="AF2409" s="14" t="s">
        <v>96</v>
      </c>
      <c r="AG2409" s="15" t="n">
        <v>42282</v>
      </c>
      <c r="AH2409" s="14" t="str">
        <f aca="false">B2409&amp;"|"&amp;C2409&amp;"|"&amp;D2409&amp;"|"&amp;E2409&amp;"|"&amp;F2409&amp;"|"&amp;G2409&amp;"|"&amp;H2409&amp;"|"&amp;I2409&amp;"|"&amp;J2409&amp;"|"&amp;K2409&amp;"|"&amp;L2409&amp;"|"&amp;M2409&amp;"|"&amp;N2409&amp;"|"&amp;O2409&amp;"|"&amp;P2409&amp;"|"&amp;Q2409&amp;"|"&amp;R2409&amp;"|"&amp;S2409&amp;"|"&amp;T2409&amp;"|"&amp;U2409&amp;"|"&amp;V2409&amp;"|"&amp;W2409&amp;"|"&amp;X2409&amp;"|"&amp;Y2409&amp;"|"&amp;Z2409&amp;"|"&amp;AA2409&amp;"|"&amp;AB2409&amp;"|"&amp;AC2409&amp;"|"&amp;AD2409&amp;"|"&amp;AE2409&amp;"|"&amp;AF2409&amp;"|"&amp;AG2409</f>
        <v>City Hotel|1|93|2015|December|52|26|2|1|2|0|0|BB|PRT|Online TA|TA/TO|0|1|0|A|A|0|No Deposit|9||0|Contract|106.2|0|1|Canceled|42282</v>
      </c>
      <c r="AI2409" s="14" t="str">
        <f aca="false">IF(COUNTIF($AH$4:$AH$2603,AH2409)&gt;1,"Duplicate","Unique")</f>
        <v>Unique</v>
      </c>
      <c r="AJ2409" s="14" t="str">
        <f aca="false">IF(COUNTBLANK(B2409:AG2409)&gt;0,"Missing ("&amp;COUNTBLANK(B2409:AG2409)&amp;")","Complete")</f>
        <v>Missing (1)</v>
      </c>
    </row>
    <row r="2410" customFormat="false" ht="15" hidden="false" customHeight="false" outlineLevel="0" collapsed="false">
      <c r="A2410" s="0" t="n">
        <v>2407</v>
      </c>
      <c r="B2410" s="0" t="s">
        <v>90</v>
      </c>
      <c r="C2410" s="0" t="n">
        <v>1</v>
      </c>
      <c r="D2410" s="0" t="n">
        <v>134</v>
      </c>
      <c r="E2410" s="0" t="n">
        <v>2017</v>
      </c>
      <c r="F2410" s="0" t="s">
        <v>135</v>
      </c>
      <c r="G2410" s="0" t="n">
        <v>23</v>
      </c>
      <c r="H2410" s="0" t="n">
        <v>7</v>
      </c>
      <c r="I2410" s="0" t="n">
        <v>0</v>
      </c>
      <c r="J2410" s="0" t="n">
        <v>2</v>
      </c>
      <c r="K2410" s="0" t="n">
        <v>2</v>
      </c>
      <c r="L2410" s="0" t="n">
        <v>0</v>
      </c>
      <c r="M2410" s="0" t="n">
        <v>0</v>
      </c>
      <c r="N2410" s="0" t="s">
        <v>82</v>
      </c>
      <c r="O2410" s="0" t="s">
        <v>92</v>
      </c>
      <c r="P2410" s="0" t="s">
        <v>99</v>
      </c>
      <c r="Q2410" s="0" t="s">
        <v>94</v>
      </c>
      <c r="R2410" s="0" t="n">
        <v>0</v>
      </c>
      <c r="S2410" s="0" t="n">
        <v>0</v>
      </c>
      <c r="T2410" s="0" t="n">
        <v>0</v>
      </c>
      <c r="U2410" s="0" t="s">
        <v>95</v>
      </c>
      <c r="V2410" s="0" t="s">
        <v>95</v>
      </c>
      <c r="W2410" s="0" t="n">
        <v>0</v>
      </c>
      <c r="X2410" s="0" t="s">
        <v>120</v>
      </c>
      <c r="Y2410" s="0" t="n">
        <v>20</v>
      </c>
      <c r="AA2410" s="0" t="n">
        <v>0</v>
      </c>
      <c r="AB2410" s="0" t="s">
        <v>87</v>
      </c>
      <c r="AC2410" s="0" t="n">
        <v>110</v>
      </c>
      <c r="AD2410" s="0" t="n">
        <v>0</v>
      </c>
      <c r="AE2410" s="0" t="n">
        <v>0</v>
      </c>
      <c r="AF2410" s="0" t="s">
        <v>96</v>
      </c>
      <c r="AG2410" s="13" t="n">
        <v>42759</v>
      </c>
      <c r="AH2410" s="0" t="str">
        <f aca="false">B2410&amp;"|"&amp;C2410&amp;"|"&amp;D2410&amp;"|"&amp;E2410&amp;"|"&amp;F2410&amp;"|"&amp;G2410&amp;"|"&amp;H2410&amp;"|"&amp;I2410&amp;"|"&amp;J2410&amp;"|"&amp;K2410&amp;"|"&amp;L2410&amp;"|"&amp;M2410&amp;"|"&amp;N2410&amp;"|"&amp;O2410&amp;"|"&amp;P2410&amp;"|"&amp;Q2410&amp;"|"&amp;R2410&amp;"|"&amp;S2410&amp;"|"&amp;T2410&amp;"|"&amp;U2410&amp;"|"&amp;V2410&amp;"|"&amp;W2410&amp;"|"&amp;X2410&amp;"|"&amp;Y2410&amp;"|"&amp;Z2410&amp;"|"&amp;AA2410&amp;"|"&amp;AB2410&amp;"|"&amp;AC2410&amp;"|"&amp;AD2410&amp;"|"&amp;AE2410&amp;"|"&amp;AF2410&amp;"|"&amp;AG2410</f>
        <v>City Hotel|1|134|2017|June|23|7|0|2|2|0|0|BB|PRT|Offline TA/TO|TA/TO|0|0|0|A|A|0|Non Refund|20||0|Transient|110|0|0|Canceled|42759</v>
      </c>
      <c r="AI2410" s="0" t="str">
        <f aca="false">IF(COUNTIF($AH$4:$AH$2603,AH2410)&gt;1,"Duplicate","Unique")</f>
        <v>Unique</v>
      </c>
      <c r="AJ2410" s="0" t="str">
        <f aca="false">IF(COUNTBLANK(B2410:AG2410)&gt;0,"Missing ("&amp;COUNTBLANK(B2410:AG2410)&amp;")","Complete")</f>
        <v>Missing (1)</v>
      </c>
    </row>
    <row r="2411" customFormat="false" ht="15" hidden="false" customHeight="false" outlineLevel="0" collapsed="false">
      <c r="A2411" s="14" t="n">
        <v>2408</v>
      </c>
      <c r="B2411" s="14" t="s">
        <v>80</v>
      </c>
      <c r="C2411" s="14" t="n">
        <v>0</v>
      </c>
      <c r="D2411" s="14" t="n">
        <v>4</v>
      </c>
      <c r="E2411" s="14" t="n">
        <v>2016</v>
      </c>
      <c r="F2411" s="14" t="s">
        <v>103</v>
      </c>
      <c r="G2411" s="14" t="n">
        <v>11</v>
      </c>
      <c r="H2411" s="14" t="n">
        <v>7</v>
      </c>
      <c r="I2411" s="14" t="n">
        <v>1</v>
      </c>
      <c r="J2411" s="14" t="n">
        <v>1</v>
      </c>
      <c r="K2411" s="14" t="n">
        <v>1</v>
      </c>
      <c r="L2411" s="14" t="n">
        <v>0</v>
      </c>
      <c r="M2411" s="14" t="n">
        <v>0</v>
      </c>
      <c r="N2411" s="14" t="s">
        <v>82</v>
      </c>
      <c r="O2411" s="14" t="s">
        <v>92</v>
      </c>
      <c r="P2411" s="14" t="s">
        <v>99</v>
      </c>
      <c r="Q2411" s="14" t="s">
        <v>94</v>
      </c>
      <c r="R2411" s="14" t="n">
        <v>0</v>
      </c>
      <c r="S2411" s="14" t="n">
        <v>0</v>
      </c>
      <c r="T2411" s="14" t="n">
        <v>0</v>
      </c>
      <c r="U2411" s="14" t="s">
        <v>95</v>
      </c>
      <c r="V2411" s="14" t="s">
        <v>109</v>
      </c>
      <c r="W2411" s="14" t="n">
        <v>0</v>
      </c>
      <c r="X2411" s="14" t="s">
        <v>86</v>
      </c>
      <c r="Y2411" s="14" t="n">
        <v>339</v>
      </c>
      <c r="Z2411" s="14"/>
      <c r="AA2411" s="14" t="n">
        <v>0</v>
      </c>
      <c r="AB2411" s="14" t="s">
        <v>87</v>
      </c>
      <c r="AC2411" s="14" t="n">
        <v>31</v>
      </c>
      <c r="AD2411" s="14" t="n">
        <v>1</v>
      </c>
      <c r="AE2411" s="14" t="n">
        <v>0</v>
      </c>
      <c r="AF2411" s="14" t="s">
        <v>88</v>
      </c>
      <c r="AG2411" s="15" t="n">
        <v>42438</v>
      </c>
      <c r="AH2411" s="14" t="str">
        <f aca="false">B2411&amp;"|"&amp;C2411&amp;"|"&amp;D2411&amp;"|"&amp;E2411&amp;"|"&amp;F2411&amp;"|"&amp;G2411&amp;"|"&amp;H2411&amp;"|"&amp;I2411&amp;"|"&amp;J2411&amp;"|"&amp;K2411&amp;"|"&amp;L2411&amp;"|"&amp;M2411&amp;"|"&amp;N2411&amp;"|"&amp;O2411&amp;"|"&amp;P2411&amp;"|"&amp;Q2411&amp;"|"&amp;R2411&amp;"|"&amp;S2411&amp;"|"&amp;T2411&amp;"|"&amp;U2411&amp;"|"&amp;V2411&amp;"|"&amp;W2411&amp;"|"&amp;X2411&amp;"|"&amp;Y2411&amp;"|"&amp;Z2411&amp;"|"&amp;AA2411&amp;"|"&amp;AB2411&amp;"|"&amp;AC2411&amp;"|"&amp;AD2411&amp;"|"&amp;AE2411&amp;"|"&amp;AF2411&amp;"|"&amp;AG2411</f>
        <v>Resort Hotel|0|4|2016|March|11|7|1|1|1|0|0|BB|PRT|Offline TA/TO|TA/TO|0|0|0|A|D|0|No Deposit|339||0|Transient|31|1|0|Check-Out|42438</v>
      </c>
      <c r="AI2411" s="14" t="str">
        <f aca="false">IF(COUNTIF($AH$4:$AH$2603,AH2411)&gt;1,"Duplicate","Unique")</f>
        <v>Unique</v>
      </c>
      <c r="AJ2411" s="14" t="str">
        <f aca="false">IF(COUNTBLANK(B2411:AG2411)&gt;0,"Missing ("&amp;COUNTBLANK(B2411:AG2411)&amp;")","Complete")</f>
        <v>Missing (1)</v>
      </c>
    </row>
    <row r="2412" customFormat="false" ht="15" hidden="false" customHeight="false" outlineLevel="0" collapsed="false">
      <c r="A2412" s="0" t="n">
        <v>2409</v>
      </c>
      <c r="B2412" s="0" t="s">
        <v>90</v>
      </c>
      <c r="C2412" s="0" t="n">
        <v>1</v>
      </c>
      <c r="D2412" s="0" t="n">
        <v>188</v>
      </c>
      <c r="E2412" s="0" t="n">
        <v>2016</v>
      </c>
      <c r="F2412" s="0" t="s">
        <v>135</v>
      </c>
      <c r="G2412" s="0" t="n">
        <v>25</v>
      </c>
      <c r="H2412" s="0" t="n">
        <v>15</v>
      </c>
      <c r="I2412" s="0" t="n">
        <v>0</v>
      </c>
      <c r="J2412" s="0" t="n">
        <v>2</v>
      </c>
      <c r="K2412" s="0" t="n">
        <v>1</v>
      </c>
      <c r="L2412" s="0" t="n">
        <v>0</v>
      </c>
      <c r="M2412" s="0" t="n">
        <v>0</v>
      </c>
      <c r="N2412" s="0" t="s">
        <v>82</v>
      </c>
      <c r="O2412" s="0" t="s">
        <v>92</v>
      </c>
      <c r="P2412" s="0" t="s">
        <v>99</v>
      </c>
      <c r="Q2412" s="0" t="s">
        <v>94</v>
      </c>
      <c r="R2412" s="0" t="n">
        <v>0</v>
      </c>
      <c r="S2412" s="0" t="n">
        <v>0</v>
      </c>
      <c r="T2412" s="0" t="n">
        <v>0</v>
      </c>
      <c r="U2412" s="0" t="s">
        <v>95</v>
      </c>
      <c r="V2412" s="0" t="s">
        <v>95</v>
      </c>
      <c r="W2412" s="0" t="n">
        <v>0</v>
      </c>
      <c r="X2412" s="0" t="s">
        <v>120</v>
      </c>
      <c r="Y2412" s="0" t="n">
        <v>119</v>
      </c>
      <c r="AA2412" s="0" t="n">
        <v>39</v>
      </c>
      <c r="AB2412" s="0" t="s">
        <v>87</v>
      </c>
      <c r="AC2412" s="0" t="n">
        <v>130</v>
      </c>
      <c r="AD2412" s="0" t="n">
        <v>0</v>
      </c>
      <c r="AE2412" s="0" t="n">
        <v>0</v>
      </c>
      <c r="AF2412" s="0" t="s">
        <v>96</v>
      </c>
      <c r="AG2412" s="13" t="n">
        <v>42387</v>
      </c>
      <c r="AH2412" s="0" t="str">
        <f aca="false">B2412&amp;"|"&amp;C2412&amp;"|"&amp;D2412&amp;"|"&amp;E2412&amp;"|"&amp;F2412&amp;"|"&amp;G2412&amp;"|"&amp;H2412&amp;"|"&amp;I2412&amp;"|"&amp;J2412&amp;"|"&amp;K2412&amp;"|"&amp;L2412&amp;"|"&amp;M2412&amp;"|"&amp;N2412&amp;"|"&amp;O2412&amp;"|"&amp;P2412&amp;"|"&amp;Q2412&amp;"|"&amp;R2412&amp;"|"&amp;S2412&amp;"|"&amp;T2412&amp;"|"&amp;U2412&amp;"|"&amp;V2412&amp;"|"&amp;W2412&amp;"|"&amp;X2412&amp;"|"&amp;Y2412&amp;"|"&amp;Z2412&amp;"|"&amp;AA2412&amp;"|"&amp;AB2412&amp;"|"&amp;AC2412&amp;"|"&amp;AD2412&amp;"|"&amp;AE2412&amp;"|"&amp;AF2412&amp;"|"&amp;AG2412</f>
        <v>City Hotel|1|188|2016|June|25|15|0|2|1|0|0|BB|PRT|Offline TA/TO|TA/TO|0|0|0|A|A|0|Non Refund|119||39|Transient|130|0|0|Canceled|42387</v>
      </c>
      <c r="AI2412" s="0" t="str">
        <f aca="false">IF(COUNTIF($AH$4:$AH$2603,AH2412)&gt;1,"Duplicate","Unique")</f>
        <v>Duplicate</v>
      </c>
      <c r="AJ2412" s="0" t="str">
        <f aca="false">IF(COUNTBLANK(B2412:AG2412)&gt;0,"Missing ("&amp;COUNTBLANK(B2412:AG2412)&amp;")","Complete")</f>
        <v>Missing (1)</v>
      </c>
    </row>
    <row r="2413" customFormat="false" ht="15" hidden="false" customHeight="false" outlineLevel="0" collapsed="false">
      <c r="A2413" s="14" t="n">
        <v>2410</v>
      </c>
      <c r="B2413" s="14" t="s">
        <v>80</v>
      </c>
      <c r="C2413" s="14" t="n">
        <v>0</v>
      </c>
      <c r="D2413" s="14" t="n">
        <v>40</v>
      </c>
      <c r="E2413" s="14" t="n">
        <v>2017</v>
      </c>
      <c r="F2413" s="14" t="s">
        <v>126</v>
      </c>
      <c r="G2413" s="14" t="n">
        <v>3</v>
      </c>
      <c r="H2413" s="14" t="n">
        <v>16</v>
      </c>
      <c r="I2413" s="14" t="n">
        <v>1</v>
      </c>
      <c r="J2413" s="14" t="n">
        <v>2</v>
      </c>
      <c r="K2413" s="14" t="n">
        <v>1</v>
      </c>
      <c r="L2413" s="14" t="n">
        <v>0</v>
      </c>
      <c r="M2413" s="14" t="n">
        <v>0</v>
      </c>
      <c r="N2413" s="14" t="s">
        <v>129</v>
      </c>
      <c r="O2413" s="14" t="s">
        <v>92</v>
      </c>
      <c r="P2413" s="14" t="s">
        <v>116</v>
      </c>
      <c r="Q2413" s="14" t="s">
        <v>84</v>
      </c>
      <c r="R2413" s="14" t="n">
        <v>0</v>
      </c>
      <c r="S2413" s="14" t="n">
        <v>0</v>
      </c>
      <c r="T2413" s="14" t="n">
        <v>0</v>
      </c>
      <c r="U2413" s="14" t="s">
        <v>95</v>
      </c>
      <c r="V2413" s="14" t="s">
        <v>95</v>
      </c>
      <c r="W2413" s="14" t="n">
        <v>0</v>
      </c>
      <c r="X2413" s="14" t="s">
        <v>86</v>
      </c>
      <c r="Y2413" s="14"/>
      <c r="Z2413" s="14"/>
      <c r="AA2413" s="14" t="n">
        <v>0</v>
      </c>
      <c r="AB2413" s="14" t="s">
        <v>101</v>
      </c>
      <c r="AC2413" s="14" t="n">
        <v>55</v>
      </c>
      <c r="AD2413" s="14" t="n">
        <v>0</v>
      </c>
      <c r="AE2413" s="14" t="n">
        <v>0</v>
      </c>
      <c r="AF2413" s="14" t="s">
        <v>88</v>
      </c>
      <c r="AG2413" s="15" t="n">
        <v>42754</v>
      </c>
      <c r="AH2413" s="14" t="str">
        <f aca="false">B2413&amp;"|"&amp;C2413&amp;"|"&amp;D2413&amp;"|"&amp;E2413&amp;"|"&amp;F2413&amp;"|"&amp;G2413&amp;"|"&amp;H2413&amp;"|"&amp;I2413&amp;"|"&amp;J2413&amp;"|"&amp;K2413&amp;"|"&amp;L2413&amp;"|"&amp;M2413&amp;"|"&amp;N2413&amp;"|"&amp;O2413&amp;"|"&amp;P2413&amp;"|"&amp;Q2413&amp;"|"&amp;R2413&amp;"|"&amp;S2413&amp;"|"&amp;T2413&amp;"|"&amp;U2413&amp;"|"&amp;V2413&amp;"|"&amp;W2413&amp;"|"&amp;X2413&amp;"|"&amp;Y2413&amp;"|"&amp;Z2413&amp;"|"&amp;AA2413&amp;"|"&amp;AB2413&amp;"|"&amp;AC2413&amp;"|"&amp;AD2413&amp;"|"&amp;AE2413&amp;"|"&amp;AF2413&amp;"|"&amp;AG2413</f>
        <v>Resort Hotel|0|40|2017|January|3|16|1|2|1|0|0|Undefined|PRT|Groups|Direct|0|0|0|A|A|0|No Deposit|||0|Transient-Party|55|0|0|Check-Out|42754</v>
      </c>
      <c r="AI2413" s="14" t="str">
        <f aca="false">IF(COUNTIF($AH$4:$AH$2603,AH2413)&gt;1,"Duplicate","Unique")</f>
        <v>Duplicate</v>
      </c>
      <c r="AJ2413" s="14" t="str">
        <f aca="false">IF(COUNTBLANK(B2413:AG2413)&gt;0,"Missing ("&amp;COUNTBLANK(B2413:AG2413)&amp;")","Complete")</f>
        <v>Missing (2)</v>
      </c>
    </row>
    <row r="2414" customFormat="false" ht="15" hidden="false" customHeight="false" outlineLevel="0" collapsed="false">
      <c r="A2414" s="0" t="n">
        <v>2411</v>
      </c>
      <c r="B2414" s="0" t="s">
        <v>80</v>
      </c>
      <c r="C2414" s="0" t="n">
        <v>1</v>
      </c>
      <c r="D2414" s="0" t="n">
        <v>393</v>
      </c>
      <c r="E2414" s="0" t="n">
        <v>2016</v>
      </c>
      <c r="F2414" s="0" t="s">
        <v>111</v>
      </c>
      <c r="G2414" s="0" t="n">
        <v>41</v>
      </c>
      <c r="H2414" s="0" t="n">
        <v>8</v>
      </c>
      <c r="I2414" s="0" t="n">
        <v>2</v>
      </c>
      <c r="J2414" s="0" t="n">
        <v>2</v>
      </c>
      <c r="K2414" s="0" t="n">
        <v>2</v>
      </c>
      <c r="L2414" s="0" t="n">
        <v>0</v>
      </c>
      <c r="M2414" s="0" t="n">
        <v>0</v>
      </c>
      <c r="N2414" s="0" t="s">
        <v>112</v>
      </c>
      <c r="O2414" s="0" t="s">
        <v>92</v>
      </c>
      <c r="P2414" s="0" t="s">
        <v>116</v>
      </c>
      <c r="Q2414" s="0" t="s">
        <v>94</v>
      </c>
      <c r="R2414" s="0" t="n">
        <v>0</v>
      </c>
      <c r="S2414" s="0" t="n">
        <v>0</v>
      </c>
      <c r="T2414" s="0" t="n">
        <v>0</v>
      </c>
      <c r="U2414" s="0" t="s">
        <v>95</v>
      </c>
      <c r="V2414" s="0" t="s">
        <v>95</v>
      </c>
      <c r="W2414" s="0" t="n">
        <v>0</v>
      </c>
      <c r="X2414" s="0" t="s">
        <v>120</v>
      </c>
      <c r="Y2414" s="0" t="n">
        <v>68</v>
      </c>
      <c r="AA2414" s="0" t="n">
        <v>0</v>
      </c>
      <c r="AB2414" s="0" t="s">
        <v>87</v>
      </c>
      <c r="AC2414" s="0" t="n">
        <v>72</v>
      </c>
      <c r="AD2414" s="0" t="n">
        <v>0</v>
      </c>
      <c r="AE2414" s="0" t="n">
        <v>0</v>
      </c>
      <c r="AF2414" s="0" t="s">
        <v>96</v>
      </c>
      <c r="AG2414" s="13" t="n">
        <v>42355</v>
      </c>
      <c r="AH2414" s="0" t="str">
        <f aca="false">B2414&amp;"|"&amp;C2414&amp;"|"&amp;D2414&amp;"|"&amp;E2414&amp;"|"&amp;F2414&amp;"|"&amp;G2414&amp;"|"&amp;H2414&amp;"|"&amp;I2414&amp;"|"&amp;J2414&amp;"|"&amp;K2414&amp;"|"&amp;L2414&amp;"|"&amp;M2414&amp;"|"&amp;N2414&amp;"|"&amp;O2414&amp;"|"&amp;P2414&amp;"|"&amp;Q2414&amp;"|"&amp;R2414&amp;"|"&amp;S2414&amp;"|"&amp;T2414&amp;"|"&amp;U2414&amp;"|"&amp;V2414&amp;"|"&amp;W2414&amp;"|"&amp;X2414&amp;"|"&amp;Y2414&amp;"|"&amp;Z2414&amp;"|"&amp;AA2414&amp;"|"&amp;AB2414&amp;"|"&amp;AC2414&amp;"|"&amp;AD2414&amp;"|"&amp;AE2414&amp;"|"&amp;AF2414&amp;"|"&amp;AG2414</f>
        <v>Resort Hotel|1|393|2016|October|41|8|2|2|2|0|0|HB|PRT|Groups|TA/TO|0|0|0|A|A|0|Non Refund|68||0|Transient|72|0|0|Canceled|42355</v>
      </c>
      <c r="AI2414" s="0" t="str">
        <f aca="false">IF(COUNTIF($AH$4:$AH$2603,AH2414)&gt;1,"Duplicate","Unique")</f>
        <v>Unique</v>
      </c>
      <c r="AJ2414" s="0" t="str">
        <f aca="false">IF(COUNTBLANK(B2414:AG2414)&gt;0,"Missing ("&amp;COUNTBLANK(B2414:AG2414)&amp;")","Complete")</f>
        <v>Missing (1)</v>
      </c>
    </row>
    <row r="2415" customFormat="false" ht="15" hidden="false" customHeight="false" outlineLevel="0" collapsed="false">
      <c r="A2415" s="14" t="n">
        <v>2412</v>
      </c>
      <c r="B2415" s="14" t="s">
        <v>80</v>
      </c>
      <c r="C2415" s="14" t="n">
        <v>0</v>
      </c>
      <c r="D2415" s="14" t="n">
        <v>0</v>
      </c>
      <c r="E2415" s="14" t="n">
        <v>2016</v>
      </c>
      <c r="F2415" s="14" t="s">
        <v>126</v>
      </c>
      <c r="G2415" s="14" t="n">
        <v>3</v>
      </c>
      <c r="H2415" s="14" t="n">
        <v>12</v>
      </c>
      <c r="I2415" s="14" t="n">
        <v>0</v>
      </c>
      <c r="J2415" s="14" t="n">
        <v>1</v>
      </c>
      <c r="K2415" s="14" t="n">
        <v>1</v>
      </c>
      <c r="L2415" s="14" t="n">
        <v>0</v>
      </c>
      <c r="M2415" s="14" t="n">
        <v>0</v>
      </c>
      <c r="N2415" s="14" t="s">
        <v>82</v>
      </c>
      <c r="O2415" s="14" t="s">
        <v>92</v>
      </c>
      <c r="P2415" s="14" t="s">
        <v>128</v>
      </c>
      <c r="Q2415" s="14" t="s">
        <v>128</v>
      </c>
      <c r="R2415" s="14" t="n">
        <v>1</v>
      </c>
      <c r="S2415" s="14" t="n">
        <v>0</v>
      </c>
      <c r="T2415" s="14" t="n">
        <v>3</v>
      </c>
      <c r="U2415" s="14" t="s">
        <v>95</v>
      </c>
      <c r="V2415" s="14" t="s">
        <v>109</v>
      </c>
      <c r="W2415" s="14" t="n">
        <v>0</v>
      </c>
      <c r="X2415" s="14" t="s">
        <v>86</v>
      </c>
      <c r="Y2415" s="14"/>
      <c r="Z2415" s="14" t="n">
        <v>274</v>
      </c>
      <c r="AA2415" s="14" t="n">
        <v>0</v>
      </c>
      <c r="AB2415" s="14" t="s">
        <v>87</v>
      </c>
      <c r="AC2415" s="14" t="n">
        <v>38</v>
      </c>
      <c r="AD2415" s="14" t="n">
        <v>0</v>
      </c>
      <c r="AE2415" s="14" t="n">
        <v>0</v>
      </c>
      <c r="AF2415" s="14" t="s">
        <v>88</v>
      </c>
      <c r="AG2415" s="15" t="n">
        <v>42382</v>
      </c>
      <c r="AH2415" s="14" t="str">
        <f aca="false">B2415&amp;"|"&amp;C2415&amp;"|"&amp;D2415&amp;"|"&amp;E2415&amp;"|"&amp;F2415&amp;"|"&amp;G2415&amp;"|"&amp;H2415&amp;"|"&amp;I2415&amp;"|"&amp;J2415&amp;"|"&amp;K2415&amp;"|"&amp;L2415&amp;"|"&amp;M2415&amp;"|"&amp;N2415&amp;"|"&amp;O2415&amp;"|"&amp;P2415&amp;"|"&amp;Q2415&amp;"|"&amp;R2415&amp;"|"&amp;S2415&amp;"|"&amp;T2415&amp;"|"&amp;U2415&amp;"|"&amp;V2415&amp;"|"&amp;W2415&amp;"|"&amp;X2415&amp;"|"&amp;Y2415&amp;"|"&amp;Z2415&amp;"|"&amp;AA2415&amp;"|"&amp;AB2415&amp;"|"&amp;AC2415&amp;"|"&amp;AD2415&amp;"|"&amp;AE2415&amp;"|"&amp;AF2415&amp;"|"&amp;AG2415</f>
        <v>Resort Hotel|0|0|2016|January|3|12|0|1|1|0|0|BB|PRT|Corporate|Corporate|1|0|3|A|D|0|No Deposit||274|0|Transient|38|0|0|Check-Out|42382</v>
      </c>
      <c r="AI2415" s="14" t="str">
        <f aca="false">IF(COUNTIF($AH$4:$AH$2603,AH2415)&gt;1,"Duplicate","Unique")</f>
        <v>Unique</v>
      </c>
      <c r="AJ2415" s="14" t="str">
        <f aca="false">IF(COUNTBLANK(B2415:AG2415)&gt;0,"Missing ("&amp;COUNTBLANK(B2415:AG2415)&amp;")","Complete")</f>
        <v>Missing (1)</v>
      </c>
    </row>
    <row r="2416" customFormat="false" ht="15" hidden="false" customHeight="false" outlineLevel="0" collapsed="false">
      <c r="A2416" s="0" t="n">
        <v>2413</v>
      </c>
      <c r="B2416" s="0" t="s">
        <v>80</v>
      </c>
      <c r="C2416" s="0" t="n">
        <v>0</v>
      </c>
      <c r="D2416" s="0" t="n">
        <v>14</v>
      </c>
      <c r="E2416" s="0" t="n">
        <v>2016</v>
      </c>
      <c r="F2416" s="0" t="s">
        <v>103</v>
      </c>
      <c r="G2416" s="0" t="n">
        <v>12</v>
      </c>
      <c r="H2416" s="0" t="n">
        <v>14</v>
      </c>
      <c r="I2416" s="0" t="n">
        <v>1</v>
      </c>
      <c r="J2416" s="0" t="n">
        <v>1</v>
      </c>
      <c r="K2416" s="0" t="n">
        <v>1</v>
      </c>
      <c r="L2416" s="0" t="n">
        <v>0</v>
      </c>
      <c r="M2416" s="0" t="n">
        <v>0</v>
      </c>
      <c r="N2416" s="0" t="s">
        <v>82</v>
      </c>
      <c r="O2416" s="0" t="s">
        <v>92</v>
      </c>
      <c r="P2416" s="0" t="s">
        <v>93</v>
      </c>
      <c r="Q2416" s="0" t="s">
        <v>94</v>
      </c>
      <c r="R2416" s="0" t="n">
        <v>0</v>
      </c>
      <c r="S2416" s="0" t="n">
        <v>0</v>
      </c>
      <c r="T2416" s="0" t="n">
        <v>0</v>
      </c>
      <c r="U2416" s="0" t="s">
        <v>95</v>
      </c>
      <c r="V2416" s="0" t="s">
        <v>109</v>
      </c>
      <c r="W2416" s="0" t="n">
        <v>0</v>
      </c>
      <c r="X2416" s="0" t="s">
        <v>86</v>
      </c>
      <c r="Y2416" s="0" t="n">
        <v>240</v>
      </c>
      <c r="AA2416" s="0" t="n">
        <v>0</v>
      </c>
      <c r="AB2416" s="0" t="s">
        <v>87</v>
      </c>
      <c r="AC2416" s="0" t="n">
        <v>52</v>
      </c>
      <c r="AD2416" s="0" t="n">
        <v>1</v>
      </c>
      <c r="AE2416" s="0" t="n">
        <v>0</v>
      </c>
      <c r="AF2416" s="0" t="s">
        <v>88</v>
      </c>
      <c r="AG2416" s="13" t="n">
        <v>42445</v>
      </c>
      <c r="AH2416" s="0" t="str">
        <f aca="false">B2416&amp;"|"&amp;C2416&amp;"|"&amp;D2416&amp;"|"&amp;E2416&amp;"|"&amp;F2416&amp;"|"&amp;G2416&amp;"|"&amp;H2416&amp;"|"&amp;I2416&amp;"|"&amp;J2416&amp;"|"&amp;K2416&amp;"|"&amp;L2416&amp;"|"&amp;M2416&amp;"|"&amp;N2416&amp;"|"&amp;O2416&amp;"|"&amp;P2416&amp;"|"&amp;Q2416&amp;"|"&amp;R2416&amp;"|"&amp;S2416&amp;"|"&amp;T2416&amp;"|"&amp;U2416&amp;"|"&amp;V2416&amp;"|"&amp;W2416&amp;"|"&amp;X2416&amp;"|"&amp;Y2416&amp;"|"&amp;Z2416&amp;"|"&amp;AA2416&amp;"|"&amp;AB2416&amp;"|"&amp;AC2416&amp;"|"&amp;AD2416&amp;"|"&amp;AE2416&amp;"|"&amp;AF2416&amp;"|"&amp;AG2416</f>
        <v>Resort Hotel|0|14|2016|March|12|14|1|1|1|0|0|BB|PRT|Online TA|TA/TO|0|0|0|A|D|0|No Deposit|240||0|Transient|52|1|0|Check-Out|42445</v>
      </c>
      <c r="AI2416" s="0" t="str">
        <f aca="false">IF(COUNTIF($AH$4:$AH$2603,AH2416)&gt;1,"Duplicate","Unique")</f>
        <v>Unique</v>
      </c>
      <c r="AJ2416" s="0" t="str">
        <f aca="false">IF(COUNTBLANK(B2416:AG2416)&gt;0,"Missing ("&amp;COUNTBLANK(B2416:AG2416)&amp;")","Complete")</f>
        <v>Missing (1)</v>
      </c>
    </row>
    <row r="2417" customFormat="false" ht="15" hidden="false" customHeight="false" outlineLevel="0" collapsed="false">
      <c r="A2417" s="14" t="n">
        <v>2414</v>
      </c>
      <c r="B2417" s="14" t="s">
        <v>90</v>
      </c>
      <c r="C2417" s="14" t="n">
        <v>1</v>
      </c>
      <c r="D2417" s="14" t="n">
        <v>330</v>
      </c>
      <c r="E2417" s="14" t="n">
        <v>2015</v>
      </c>
      <c r="F2417" s="14" t="s">
        <v>114</v>
      </c>
      <c r="G2417" s="14" t="n">
        <v>37</v>
      </c>
      <c r="H2417" s="14" t="n">
        <v>12</v>
      </c>
      <c r="I2417" s="14" t="n">
        <v>2</v>
      </c>
      <c r="J2417" s="14" t="n">
        <v>2</v>
      </c>
      <c r="K2417" s="14" t="n">
        <v>2</v>
      </c>
      <c r="L2417" s="14" t="n">
        <v>0</v>
      </c>
      <c r="M2417" s="14" t="n">
        <v>0</v>
      </c>
      <c r="N2417" s="14" t="s">
        <v>82</v>
      </c>
      <c r="O2417" s="14" t="s">
        <v>92</v>
      </c>
      <c r="P2417" s="14" t="s">
        <v>116</v>
      </c>
      <c r="Q2417" s="14" t="s">
        <v>94</v>
      </c>
      <c r="R2417" s="14" t="n">
        <v>0</v>
      </c>
      <c r="S2417" s="14" t="n">
        <v>1</v>
      </c>
      <c r="T2417" s="14" t="n">
        <v>0</v>
      </c>
      <c r="U2417" s="14" t="s">
        <v>95</v>
      </c>
      <c r="V2417" s="14" t="s">
        <v>95</v>
      </c>
      <c r="W2417" s="14" t="n">
        <v>0</v>
      </c>
      <c r="X2417" s="14" t="s">
        <v>86</v>
      </c>
      <c r="Y2417" s="14" t="n">
        <v>1</v>
      </c>
      <c r="Z2417" s="14"/>
      <c r="AA2417" s="14" t="n">
        <v>0</v>
      </c>
      <c r="AB2417" s="14" t="s">
        <v>101</v>
      </c>
      <c r="AC2417" s="14" t="n">
        <v>62</v>
      </c>
      <c r="AD2417" s="14" t="n">
        <v>0</v>
      </c>
      <c r="AE2417" s="14" t="n">
        <v>0</v>
      </c>
      <c r="AF2417" s="14" t="s">
        <v>96</v>
      </c>
      <c r="AG2417" s="15" t="n">
        <v>42191</v>
      </c>
      <c r="AH2417" s="14" t="str">
        <f aca="false">B2417&amp;"|"&amp;C2417&amp;"|"&amp;D2417&amp;"|"&amp;E2417&amp;"|"&amp;F2417&amp;"|"&amp;G2417&amp;"|"&amp;H2417&amp;"|"&amp;I2417&amp;"|"&amp;J2417&amp;"|"&amp;K2417&amp;"|"&amp;L2417&amp;"|"&amp;M2417&amp;"|"&amp;N2417&amp;"|"&amp;O2417&amp;"|"&amp;P2417&amp;"|"&amp;Q2417&amp;"|"&amp;R2417&amp;"|"&amp;S2417&amp;"|"&amp;T2417&amp;"|"&amp;U2417&amp;"|"&amp;V2417&amp;"|"&amp;W2417&amp;"|"&amp;X2417&amp;"|"&amp;Y2417&amp;"|"&amp;Z2417&amp;"|"&amp;AA2417&amp;"|"&amp;AB2417&amp;"|"&amp;AC2417&amp;"|"&amp;AD2417&amp;"|"&amp;AE2417&amp;"|"&amp;AF2417&amp;"|"&amp;AG2417</f>
        <v>City Hotel|1|330|2015|September|37|12|2|2|2|0|0|BB|PRT|Groups|TA/TO|0|1|0|A|A|0|No Deposit|1||0|Transient-Party|62|0|0|Canceled|42191</v>
      </c>
      <c r="AI2417" s="14" t="str">
        <f aca="false">IF(COUNTIF($AH$4:$AH$2603,AH2417)&gt;1,"Duplicate","Unique")</f>
        <v>Duplicate</v>
      </c>
      <c r="AJ2417" s="14" t="str">
        <f aca="false">IF(COUNTBLANK(B2417:AG2417)&gt;0,"Missing ("&amp;COUNTBLANK(B2417:AG2417)&amp;")","Complete")</f>
        <v>Missing (1)</v>
      </c>
    </row>
    <row r="2418" customFormat="false" ht="15" hidden="false" customHeight="false" outlineLevel="0" collapsed="false">
      <c r="A2418" s="0" t="n">
        <v>2415</v>
      </c>
      <c r="B2418" s="0" t="s">
        <v>90</v>
      </c>
      <c r="C2418" s="0" t="n">
        <v>0</v>
      </c>
      <c r="D2418" s="0" t="n">
        <v>0</v>
      </c>
      <c r="E2418" s="0" t="n">
        <v>2017</v>
      </c>
      <c r="F2418" s="0" t="s">
        <v>135</v>
      </c>
      <c r="G2418" s="0" t="n">
        <v>25</v>
      </c>
      <c r="H2418" s="0" t="n">
        <v>19</v>
      </c>
      <c r="I2418" s="0" t="n">
        <v>1</v>
      </c>
      <c r="J2418" s="0" t="n">
        <v>1</v>
      </c>
      <c r="K2418" s="0" t="n">
        <v>1</v>
      </c>
      <c r="L2418" s="0" t="n">
        <v>0</v>
      </c>
      <c r="M2418" s="0" t="n">
        <v>0</v>
      </c>
      <c r="N2418" s="0" t="s">
        <v>82</v>
      </c>
      <c r="O2418" s="0" t="s">
        <v>161</v>
      </c>
      <c r="P2418" s="0" t="s">
        <v>154</v>
      </c>
      <c r="Q2418" s="0" t="s">
        <v>128</v>
      </c>
      <c r="R2418" s="0" t="n">
        <v>0</v>
      </c>
      <c r="S2418" s="0" t="n">
        <v>0</v>
      </c>
      <c r="T2418" s="0" t="n">
        <v>0</v>
      </c>
      <c r="U2418" s="0" t="s">
        <v>109</v>
      </c>
      <c r="V2418" s="0" t="s">
        <v>109</v>
      </c>
      <c r="W2418" s="0" t="n">
        <v>0</v>
      </c>
      <c r="X2418" s="0" t="s">
        <v>86</v>
      </c>
      <c r="Z2418" s="0" t="n">
        <v>153</v>
      </c>
      <c r="AA2418" s="0" t="n">
        <v>0</v>
      </c>
      <c r="AB2418" s="0" t="s">
        <v>87</v>
      </c>
      <c r="AC2418" s="0" t="n">
        <v>110</v>
      </c>
      <c r="AD2418" s="0" t="n">
        <v>0</v>
      </c>
      <c r="AE2418" s="0" t="n">
        <v>0</v>
      </c>
      <c r="AF2418" s="0" t="s">
        <v>88</v>
      </c>
      <c r="AG2418" s="13" t="n">
        <v>42907</v>
      </c>
      <c r="AH2418" s="0" t="str">
        <f aca="false">B2418&amp;"|"&amp;C2418&amp;"|"&amp;D2418&amp;"|"&amp;E2418&amp;"|"&amp;F2418&amp;"|"&amp;G2418&amp;"|"&amp;H2418&amp;"|"&amp;I2418&amp;"|"&amp;J2418&amp;"|"&amp;K2418&amp;"|"&amp;L2418&amp;"|"&amp;M2418&amp;"|"&amp;N2418&amp;"|"&amp;O2418&amp;"|"&amp;P2418&amp;"|"&amp;Q2418&amp;"|"&amp;R2418&amp;"|"&amp;S2418&amp;"|"&amp;T2418&amp;"|"&amp;U2418&amp;"|"&amp;V2418&amp;"|"&amp;W2418&amp;"|"&amp;X2418&amp;"|"&amp;Y2418&amp;"|"&amp;Z2418&amp;"|"&amp;AA2418&amp;"|"&amp;AB2418&amp;"|"&amp;AC2418&amp;"|"&amp;AD2418&amp;"|"&amp;AE2418&amp;"|"&amp;AF2418&amp;"|"&amp;AG2418</f>
        <v>City Hotel|0|0|2017|June|25|19|1|1|1|0|0|BB|FIN|Aviation|Corporate|0|0|0|D|D|0|No Deposit||153|0|Transient|110|0|0|Check-Out|42907</v>
      </c>
      <c r="AI2418" s="0" t="str">
        <f aca="false">IF(COUNTIF($AH$4:$AH$2603,AH2418)&gt;1,"Duplicate","Unique")</f>
        <v>Unique</v>
      </c>
      <c r="AJ2418" s="0" t="str">
        <f aca="false">IF(COUNTBLANK(B2418:AG2418)&gt;0,"Missing ("&amp;COUNTBLANK(B2418:AG2418)&amp;")","Complete")</f>
        <v>Missing (1)</v>
      </c>
    </row>
    <row r="2419" customFormat="false" ht="15" hidden="false" customHeight="false" outlineLevel="0" collapsed="false">
      <c r="A2419" s="14" t="n">
        <v>2416</v>
      </c>
      <c r="B2419" s="14" t="s">
        <v>90</v>
      </c>
      <c r="C2419" s="14" t="n">
        <v>0</v>
      </c>
      <c r="D2419" s="14" t="n">
        <v>198</v>
      </c>
      <c r="E2419" s="14" t="n">
        <v>2016</v>
      </c>
      <c r="F2419" s="14" t="s">
        <v>91</v>
      </c>
      <c r="G2419" s="14" t="n">
        <v>31</v>
      </c>
      <c r="H2419" s="14" t="n">
        <v>30</v>
      </c>
      <c r="I2419" s="14" t="n">
        <v>2</v>
      </c>
      <c r="J2419" s="14" t="n">
        <v>2</v>
      </c>
      <c r="K2419" s="14" t="n">
        <v>2</v>
      </c>
      <c r="L2419" s="14" t="n">
        <v>2</v>
      </c>
      <c r="M2419" s="14" t="n">
        <v>0</v>
      </c>
      <c r="N2419" s="14" t="s">
        <v>82</v>
      </c>
      <c r="O2419" s="14" t="s">
        <v>108</v>
      </c>
      <c r="P2419" s="14" t="s">
        <v>99</v>
      </c>
      <c r="Q2419" s="14" t="s">
        <v>94</v>
      </c>
      <c r="R2419" s="14" t="n">
        <v>0</v>
      </c>
      <c r="S2419" s="14" t="n">
        <v>0</v>
      </c>
      <c r="T2419" s="14" t="n">
        <v>0</v>
      </c>
      <c r="U2419" s="14" t="s">
        <v>85</v>
      </c>
      <c r="V2419" s="14" t="s">
        <v>85</v>
      </c>
      <c r="W2419" s="14" t="n">
        <v>0</v>
      </c>
      <c r="X2419" s="14" t="s">
        <v>86</v>
      </c>
      <c r="Y2419" s="14" t="n">
        <v>16</v>
      </c>
      <c r="Z2419" s="14"/>
      <c r="AA2419" s="14" t="n">
        <v>0</v>
      </c>
      <c r="AB2419" s="14" t="s">
        <v>87</v>
      </c>
      <c r="AC2419" s="14" t="n">
        <v>136.5</v>
      </c>
      <c r="AD2419" s="14" t="n">
        <v>0</v>
      </c>
      <c r="AE2419" s="14" t="n">
        <v>1</v>
      </c>
      <c r="AF2419" s="14" t="s">
        <v>88</v>
      </c>
      <c r="AG2419" s="15" t="n">
        <v>42585</v>
      </c>
      <c r="AH2419" s="14" t="str">
        <f aca="false">B2419&amp;"|"&amp;C2419&amp;"|"&amp;D2419&amp;"|"&amp;E2419&amp;"|"&amp;F2419&amp;"|"&amp;G2419&amp;"|"&amp;H2419&amp;"|"&amp;I2419&amp;"|"&amp;J2419&amp;"|"&amp;K2419&amp;"|"&amp;L2419&amp;"|"&amp;M2419&amp;"|"&amp;N2419&amp;"|"&amp;O2419&amp;"|"&amp;P2419&amp;"|"&amp;Q2419&amp;"|"&amp;R2419&amp;"|"&amp;S2419&amp;"|"&amp;T2419&amp;"|"&amp;U2419&amp;"|"&amp;V2419&amp;"|"&amp;W2419&amp;"|"&amp;X2419&amp;"|"&amp;Y2419&amp;"|"&amp;Z2419&amp;"|"&amp;AA2419&amp;"|"&amp;AB2419&amp;"|"&amp;AC2419&amp;"|"&amp;AD2419&amp;"|"&amp;AE2419&amp;"|"&amp;AF2419&amp;"|"&amp;AG2419</f>
        <v>City Hotel|0|198|2016|July|31|30|2|2|2|2|0|BB|DEU|Offline TA/TO|TA/TO|0|0|0|F|F|0|No Deposit|16||0|Transient|136.5|0|1|Check-Out|42585</v>
      </c>
      <c r="AI2419" s="14" t="str">
        <f aca="false">IF(COUNTIF($AH$4:$AH$2603,AH2419)&gt;1,"Duplicate","Unique")</f>
        <v>Unique</v>
      </c>
      <c r="AJ2419" s="14" t="str">
        <f aca="false">IF(COUNTBLANK(B2419:AG2419)&gt;0,"Missing ("&amp;COUNTBLANK(B2419:AG2419)&amp;")","Complete")</f>
        <v>Missing (1)</v>
      </c>
    </row>
    <row r="2420" customFormat="false" ht="15" hidden="false" customHeight="false" outlineLevel="0" collapsed="false">
      <c r="A2420" s="0" t="n">
        <v>2417</v>
      </c>
      <c r="B2420" s="0" t="s">
        <v>90</v>
      </c>
      <c r="C2420" s="0" t="n">
        <v>0</v>
      </c>
      <c r="D2420" s="0" t="n">
        <v>135</v>
      </c>
      <c r="E2420" s="0" t="n">
        <v>2015</v>
      </c>
      <c r="F2420" s="0" t="s">
        <v>81</v>
      </c>
      <c r="G2420" s="0" t="n">
        <v>49</v>
      </c>
      <c r="H2420" s="0" t="n">
        <v>5</v>
      </c>
      <c r="I2420" s="0" t="n">
        <v>2</v>
      </c>
      <c r="J2420" s="0" t="n">
        <v>1</v>
      </c>
      <c r="K2420" s="0" t="n">
        <v>2</v>
      </c>
      <c r="L2420" s="0" t="n">
        <v>0</v>
      </c>
      <c r="M2420" s="0" t="n">
        <v>0</v>
      </c>
      <c r="N2420" s="0" t="s">
        <v>82</v>
      </c>
      <c r="O2420" s="0" t="s">
        <v>115</v>
      </c>
      <c r="P2420" s="0" t="s">
        <v>116</v>
      </c>
      <c r="Q2420" s="0" t="s">
        <v>94</v>
      </c>
      <c r="R2420" s="0" t="n">
        <v>0</v>
      </c>
      <c r="S2420" s="0" t="n">
        <v>0</v>
      </c>
      <c r="T2420" s="0" t="n">
        <v>0</v>
      </c>
      <c r="U2420" s="0" t="s">
        <v>95</v>
      </c>
      <c r="V2420" s="0" t="s">
        <v>95</v>
      </c>
      <c r="W2420" s="0" t="n">
        <v>0</v>
      </c>
      <c r="X2420" s="0" t="s">
        <v>86</v>
      </c>
      <c r="Y2420" s="0" t="n">
        <v>1</v>
      </c>
      <c r="AA2420" s="0" t="n">
        <v>0</v>
      </c>
      <c r="AB2420" s="0" t="s">
        <v>101</v>
      </c>
      <c r="AC2420" s="0" t="n">
        <v>62</v>
      </c>
      <c r="AD2420" s="0" t="n">
        <v>0</v>
      </c>
      <c r="AE2420" s="0" t="n">
        <v>0</v>
      </c>
      <c r="AF2420" s="0" t="s">
        <v>88</v>
      </c>
      <c r="AG2420" s="13" t="n">
        <v>42346</v>
      </c>
      <c r="AH2420" s="0" t="str">
        <f aca="false">B2420&amp;"|"&amp;C2420&amp;"|"&amp;D2420&amp;"|"&amp;E2420&amp;"|"&amp;F2420&amp;"|"&amp;G2420&amp;"|"&amp;H2420&amp;"|"&amp;I2420&amp;"|"&amp;J2420&amp;"|"&amp;K2420&amp;"|"&amp;L2420&amp;"|"&amp;M2420&amp;"|"&amp;N2420&amp;"|"&amp;O2420&amp;"|"&amp;P2420&amp;"|"&amp;Q2420&amp;"|"&amp;R2420&amp;"|"&amp;S2420&amp;"|"&amp;T2420&amp;"|"&amp;U2420&amp;"|"&amp;V2420&amp;"|"&amp;W2420&amp;"|"&amp;X2420&amp;"|"&amp;Y2420&amp;"|"&amp;Z2420&amp;"|"&amp;AA2420&amp;"|"&amp;AB2420&amp;"|"&amp;AC2420&amp;"|"&amp;AD2420&amp;"|"&amp;AE2420&amp;"|"&amp;AF2420&amp;"|"&amp;AG2420</f>
        <v>City Hotel|0|135|2015|December|49|5|2|1|2|0|0|BB|ESP|Groups|TA/TO|0|0|0|A|A|0|No Deposit|1||0|Transient-Party|62|0|0|Check-Out|42346</v>
      </c>
      <c r="AI2420" s="0" t="str">
        <f aca="false">IF(COUNTIF($AH$4:$AH$2603,AH2420)&gt;1,"Duplicate","Unique")</f>
        <v>Unique</v>
      </c>
      <c r="AJ2420" s="0" t="str">
        <f aca="false">IF(COUNTBLANK(B2420:AG2420)&gt;0,"Missing ("&amp;COUNTBLANK(B2420:AG2420)&amp;")","Complete")</f>
        <v>Missing (1)</v>
      </c>
    </row>
    <row r="2421" customFormat="false" ht="15" hidden="false" customHeight="false" outlineLevel="0" collapsed="false">
      <c r="A2421" s="14" t="n">
        <v>2418</v>
      </c>
      <c r="B2421" s="14" t="s">
        <v>80</v>
      </c>
      <c r="C2421" s="14" t="n">
        <v>1</v>
      </c>
      <c r="D2421" s="14" t="n">
        <v>87</v>
      </c>
      <c r="E2421" s="14" t="n">
        <v>2017</v>
      </c>
      <c r="F2421" s="14" t="s">
        <v>106</v>
      </c>
      <c r="G2421" s="14" t="n">
        <v>18</v>
      </c>
      <c r="H2421" s="14" t="n">
        <v>30</v>
      </c>
      <c r="I2421" s="14" t="n">
        <v>2</v>
      </c>
      <c r="J2421" s="14" t="n">
        <v>3</v>
      </c>
      <c r="K2421" s="14" t="n">
        <v>2</v>
      </c>
      <c r="L2421" s="14" t="n">
        <v>0</v>
      </c>
      <c r="M2421" s="14" t="n">
        <v>0</v>
      </c>
      <c r="N2421" s="14" t="s">
        <v>82</v>
      </c>
      <c r="O2421" s="14"/>
      <c r="P2421" s="14" t="s">
        <v>99</v>
      </c>
      <c r="Q2421" s="14" t="s">
        <v>94</v>
      </c>
      <c r="R2421" s="14" t="n">
        <v>0</v>
      </c>
      <c r="S2421" s="14" t="n">
        <v>0</v>
      </c>
      <c r="T2421" s="14" t="n">
        <v>0</v>
      </c>
      <c r="U2421" s="14" t="s">
        <v>95</v>
      </c>
      <c r="V2421" s="14" t="s">
        <v>95</v>
      </c>
      <c r="W2421" s="14" t="n">
        <v>0</v>
      </c>
      <c r="X2421" s="14" t="s">
        <v>86</v>
      </c>
      <c r="Y2421" s="14" t="n">
        <v>6</v>
      </c>
      <c r="Z2421" s="14"/>
      <c r="AA2421" s="14" t="n">
        <v>0</v>
      </c>
      <c r="AB2421" s="14" t="s">
        <v>87</v>
      </c>
      <c r="AC2421" s="14" t="n">
        <v>48</v>
      </c>
      <c r="AD2421" s="14" t="n">
        <v>0</v>
      </c>
      <c r="AE2421" s="14" t="n">
        <v>0</v>
      </c>
      <c r="AF2421" s="14" t="s">
        <v>96</v>
      </c>
      <c r="AG2421" s="15" t="n">
        <v>42768</v>
      </c>
      <c r="AH2421" s="14" t="str">
        <f aca="false">B2421&amp;"|"&amp;C2421&amp;"|"&amp;D2421&amp;"|"&amp;E2421&amp;"|"&amp;F2421&amp;"|"&amp;G2421&amp;"|"&amp;H2421&amp;"|"&amp;I2421&amp;"|"&amp;J2421&amp;"|"&amp;K2421&amp;"|"&amp;L2421&amp;"|"&amp;M2421&amp;"|"&amp;N2421&amp;"|"&amp;O2421&amp;"|"&amp;P2421&amp;"|"&amp;Q2421&amp;"|"&amp;R2421&amp;"|"&amp;S2421&amp;"|"&amp;T2421&amp;"|"&amp;U2421&amp;"|"&amp;V2421&amp;"|"&amp;W2421&amp;"|"&amp;X2421&amp;"|"&amp;Y2421&amp;"|"&amp;Z2421&amp;"|"&amp;AA2421&amp;"|"&amp;AB2421&amp;"|"&amp;AC2421&amp;"|"&amp;AD2421&amp;"|"&amp;AE2421&amp;"|"&amp;AF2421&amp;"|"&amp;AG2421</f>
        <v>Resort Hotel|1|87|2017|April|18|30|2|3|2|0|0|BB||Offline TA/TO|TA/TO|0|0|0|A|A|0|No Deposit|6||0|Transient|48|0|0|Canceled|42768</v>
      </c>
      <c r="AI2421" s="14" t="str">
        <f aca="false">IF(COUNTIF($AH$4:$AH$2603,AH2421)&gt;1,"Duplicate","Unique")</f>
        <v>Unique</v>
      </c>
      <c r="AJ2421" s="14" t="str">
        <f aca="false">IF(COUNTBLANK(B2421:AG2421)&gt;0,"Missing ("&amp;COUNTBLANK(B2421:AG2421)&amp;")","Complete")</f>
        <v>Missing (2)</v>
      </c>
    </row>
    <row r="2422" customFormat="false" ht="15" hidden="false" customHeight="false" outlineLevel="0" collapsed="false">
      <c r="A2422" s="0" t="n">
        <v>2419</v>
      </c>
      <c r="B2422" s="0" t="s">
        <v>90</v>
      </c>
      <c r="C2422" s="0" t="n">
        <v>1</v>
      </c>
      <c r="D2422" s="0" t="n">
        <v>71</v>
      </c>
      <c r="E2422" s="0" t="n">
        <v>2016</v>
      </c>
      <c r="F2422" s="0" t="s">
        <v>135</v>
      </c>
      <c r="G2422" s="0" t="n">
        <v>25</v>
      </c>
      <c r="H2422" s="0" t="n">
        <v>14</v>
      </c>
      <c r="I2422" s="0" t="n">
        <v>0</v>
      </c>
      <c r="J2422" s="0" t="n">
        <v>3</v>
      </c>
      <c r="K2422" s="0" t="n">
        <v>1</v>
      </c>
      <c r="L2422" s="0" t="n">
        <v>0</v>
      </c>
      <c r="M2422" s="0" t="n">
        <v>0</v>
      </c>
      <c r="N2422" s="0" t="s">
        <v>82</v>
      </c>
      <c r="O2422" s="0" t="s">
        <v>92</v>
      </c>
      <c r="P2422" s="0" t="s">
        <v>99</v>
      </c>
      <c r="Q2422" s="0" t="s">
        <v>94</v>
      </c>
      <c r="R2422" s="0" t="n">
        <v>0</v>
      </c>
      <c r="S2422" s="0" t="n">
        <v>0</v>
      </c>
      <c r="T2422" s="0" t="n">
        <v>0</v>
      </c>
      <c r="U2422" s="0" t="s">
        <v>95</v>
      </c>
      <c r="V2422" s="0" t="s">
        <v>95</v>
      </c>
      <c r="W2422" s="0" t="n">
        <v>0</v>
      </c>
      <c r="X2422" s="0" t="s">
        <v>120</v>
      </c>
      <c r="Y2422" s="0" t="n">
        <v>236</v>
      </c>
      <c r="AA2422" s="0" t="n">
        <v>0</v>
      </c>
      <c r="AB2422" s="0" t="s">
        <v>87</v>
      </c>
      <c r="AC2422" s="0" t="n">
        <v>120</v>
      </c>
      <c r="AD2422" s="0" t="n">
        <v>0</v>
      </c>
      <c r="AE2422" s="0" t="n">
        <v>0</v>
      </c>
      <c r="AF2422" s="0" t="s">
        <v>96</v>
      </c>
      <c r="AG2422" s="13" t="n">
        <v>42487</v>
      </c>
      <c r="AH2422" s="0" t="str">
        <f aca="false">B2422&amp;"|"&amp;C2422&amp;"|"&amp;D2422&amp;"|"&amp;E2422&amp;"|"&amp;F2422&amp;"|"&amp;G2422&amp;"|"&amp;H2422&amp;"|"&amp;I2422&amp;"|"&amp;J2422&amp;"|"&amp;K2422&amp;"|"&amp;L2422&amp;"|"&amp;M2422&amp;"|"&amp;N2422&amp;"|"&amp;O2422&amp;"|"&amp;P2422&amp;"|"&amp;Q2422&amp;"|"&amp;R2422&amp;"|"&amp;S2422&amp;"|"&amp;T2422&amp;"|"&amp;U2422&amp;"|"&amp;V2422&amp;"|"&amp;W2422&amp;"|"&amp;X2422&amp;"|"&amp;Y2422&amp;"|"&amp;Z2422&amp;"|"&amp;AA2422&amp;"|"&amp;AB2422&amp;"|"&amp;AC2422&amp;"|"&amp;AD2422&amp;"|"&amp;AE2422&amp;"|"&amp;AF2422&amp;"|"&amp;AG2422</f>
        <v>City Hotel|1|71|2016|June|25|14|0|3|1|0|0|BB|PRT|Offline TA/TO|TA/TO|0|0|0|A|A|0|Non Refund|236||0|Transient|120|0|0|Canceled|42487</v>
      </c>
      <c r="AI2422" s="0" t="str">
        <f aca="false">IF(COUNTIF($AH$4:$AH$2603,AH2422)&gt;1,"Duplicate","Unique")</f>
        <v>Duplicate</v>
      </c>
      <c r="AJ2422" s="0" t="str">
        <f aca="false">IF(COUNTBLANK(B2422:AG2422)&gt;0,"Missing ("&amp;COUNTBLANK(B2422:AG2422)&amp;")","Complete")</f>
        <v>Missing (1)</v>
      </c>
    </row>
    <row r="2423" customFormat="false" ht="15" hidden="false" customHeight="false" outlineLevel="0" collapsed="false">
      <c r="A2423" s="14" t="n">
        <v>2420</v>
      </c>
      <c r="B2423" s="14" t="s">
        <v>90</v>
      </c>
      <c r="C2423" s="14" t="n">
        <v>1</v>
      </c>
      <c r="D2423" s="14" t="n">
        <v>359</v>
      </c>
      <c r="E2423" s="14" t="n">
        <v>2017</v>
      </c>
      <c r="F2423" s="14" t="s">
        <v>126</v>
      </c>
      <c r="G2423" s="14" t="n">
        <v>3</v>
      </c>
      <c r="H2423" s="14" t="n">
        <v>15</v>
      </c>
      <c r="I2423" s="14" t="n">
        <v>2</v>
      </c>
      <c r="J2423" s="14" t="n">
        <v>3</v>
      </c>
      <c r="K2423" s="14" t="n">
        <v>2</v>
      </c>
      <c r="L2423" s="14" t="n">
        <v>0</v>
      </c>
      <c r="M2423" s="14" t="n">
        <v>0</v>
      </c>
      <c r="N2423" s="14" t="s">
        <v>82</v>
      </c>
      <c r="O2423" s="14" t="s">
        <v>108</v>
      </c>
      <c r="P2423" s="14" t="s">
        <v>93</v>
      </c>
      <c r="Q2423" s="14" t="s">
        <v>94</v>
      </c>
      <c r="R2423" s="14" t="n">
        <v>0</v>
      </c>
      <c r="S2423" s="14" t="n">
        <v>0</v>
      </c>
      <c r="T2423" s="14" t="n">
        <v>0</v>
      </c>
      <c r="U2423" s="14" t="s">
        <v>95</v>
      </c>
      <c r="V2423" s="14" t="s">
        <v>95</v>
      </c>
      <c r="W2423" s="14" t="n">
        <v>0</v>
      </c>
      <c r="X2423" s="14" t="s">
        <v>86</v>
      </c>
      <c r="Y2423" s="14" t="n">
        <v>9</v>
      </c>
      <c r="Z2423" s="14"/>
      <c r="AA2423" s="14" t="n">
        <v>0</v>
      </c>
      <c r="AB2423" s="14" t="s">
        <v>87</v>
      </c>
      <c r="AC2423" s="14" t="n">
        <v>77.35</v>
      </c>
      <c r="AD2423" s="14" t="n">
        <v>0</v>
      </c>
      <c r="AE2423" s="14" t="n">
        <v>0</v>
      </c>
      <c r="AF2423" s="14" t="s">
        <v>96</v>
      </c>
      <c r="AG2423" s="15" t="n">
        <v>42487</v>
      </c>
      <c r="AH2423" s="14" t="str">
        <f aca="false">B2423&amp;"|"&amp;C2423&amp;"|"&amp;D2423&amp;"|"&amp;E2423&amp;"|"&amp;F2423&amp;"|"&amp;G2423&amp;"|"&amp;H2423&amp;"|"&amp;I2423&amp;"|"&amp;J2423&amp;"|"&amp;K2423&amp;"|"&amp;L2423&amp;"|"&amp;M2423&amp;"|"&amp;N2423&amp;"|"&amp;O2423&amp;"|"&amp;P2423&amp;"|"&amp;Q2423&amp;"|"&amp;R2423&amp;"|"&amp;S2423&amp;"|"&amp;T2423&amp;"|"&amp;U2423&amp;"|"&amp;V2423&amp;"|"&amp;W2423&amp;"|"&amp;X2423&amp;"|"&amp;Y2423&amp;"|"&amp;Z2423&amp;"|"&amp;AA2423&amp;"|"&amp;AB2423&amp;"|"&amp;AC2423&amp;"|"&amp;AD2423&amp;"|"&amp;AE2423&amp;"|"&amp;AF2423&amp;"|"&amp;AG2423</f>
        <v>City Hotel|1|359|2017|January|3|15|2|3|2|0|0|BB|DEU|Online TA|TA/TO|0|0|0|A|A|0|No Deposit|9||0|Transient|77.35|0|0|Canceled|42487</v>
      </c>
      <c r="AI2423" s="14" t="str">
        <f aca="false">IF(COUNTIF($AH$4:$AH$2603,AH2423)&gt;1,"Duplicate","Unique")</f>
        <v>Unique</v>
      </c>
      <c r="AJ2423" s="14" t="str">
        <f aca="false">IF(COUNTBLANK(B2423:AG2423)&gt;0,"Missing ("&amp;COUNTBLANK(B2423:AG2423)&amp;")","Complete")</f>
        <v>Missing (1)</v>
      </c>
    </row>
    <row r="2424" customFormat="false" ht="15" hidden="false" customHeight="false" outlineLevel="0" collapsed="false">
      <c r="A2424" s="0" t="n">
        <v>2421</v>
      </c>
      <c r="B2424" s="0" t="s">
        <v>90</v>
      </c>
      <c r="C2424" s="0" t="n">
        <v>0</v>
      </c>
      <c r="D2424" s="0" t="n">
        <v>47</v>
      </c>
      <c r="E2424" s="0" t="n">
        <v>2017</v>
      </c>
      <c r="F2424" s="0" t="s">
        <v>118</v>
      </c>
      <c r="G2424" s="0" t="n">
        <v>6</v>
      </c>
      <c r="H2424" s="0" t="n">
        <v>8</v>
      </c>
      <c r="I2424" s="0" t="n">
        <v>0</v>
      </c>
      <c r="J2424" s="0" t="n">
        <v>3</v>
      </c>
      <c r="K2424" s="0" t="n">
        <v>2</v>
      </c>
      <c r="L2424" s="0" t="n">
        <v>0</v>
      </c>
      <c r="M2424" s="0" t="n">
        <v>0</v>
      </c>
      <c r="N2424" s="0" t="s">
        <v>82</v>
      </c>
      <c r="O2424" s="0" t="s">
        <v>122</v>
      </c>
      <c r="P2424" s="0" t="s">
        <v>93</v>
      </c>
      <c r="Q2424" s="0" t="s">
        <v>94</v>
      </c>
      <c r="R2424" s="0" t="n">
        <v>0</v>
      </c>
      <c r="S2424" s="0" t="n">
        <v>0</v>
      </c>
      <c r="T2424" s="0" t="n">
        <v>0</v>
      </c>
      <c r="U2424" s="0" t="s">
        <v>95</v>
      </c>
      <c r="V2424" s="0" t="s">
        <v>95</v>
      </c>
      <c r="W2424" s="0" t="n">
        <v>0</v>
      </c>
      <c r="X2424" s="0" t="s">
        <v>86</v>
      </c>
      <c r="Y2424" s="0" t="n">
        <v>9</v>
      </c>
      <c r="AA2424" s="0" t="n">
        <v>0</v>
      </c>
      <c r="AB2424" s="0" t="s">
        <v>87</v>
      </c>
      <c r="AC2424" s="0" t="n">
        <v>95.4</v>
      </c>
      <c r="AD2424" s="0" t="n">
        <v>0</v>
      </c>
      <c r="AE2424" s="0" t="n">
        <v>1</v>
      </c>
      <c r="AF2424" s="0" t="s">
        <v>88</v>
      </c>
      <c r="AG2424" s="13" t="n">
        <v>42777</v>
      </c>
      <c r="AH2424" s="0" t="str">
        <f aca="false">B2424&amp;"|"&amp;C2424&amp;"|"&amp;D2424&amp;"|"&amp;E2424&amp;"|"&amp;F2424&amp;"|"&amp;G2424&amp;"|"&amp;H2424&amp;"|"&amp;I2424&amp;"|"&amp;J2424&amp;"|"&amp;K2424&amp;"|"&amp;L2424&amp;"|"&amp;M2424&amp;"|"&amp;N2424&amp;"|"&amp;O2424&amp;"|"&amp;P2424&amp;"|"&amp;Q2424&amp;"|"&amp;R2424&amp;"|"&amp;S2424&amp;"|"&amp;T2424&amp;"|"&amp;U2424&amp;"|"&amp;V2424&amp;"|"&amp;W2424&amp;"|"&amp;X2424&amp;"|"&amp;Y2424&amp;"|"&amp;Z2424&amp;"|"&amp;AA2424&amp;"|"&amp;AB2424&amp;"|"&amp;AC2424&amp;"|"&amp;AD2424&amp;"|"&amp;AE2424&amp;"|"&amp;AF2424&amp;"|"&amp;AG2424</f>
        <v>City Hotel|0|47|2017|February|6|8|0|3|2|0|0|BB|FRA|Online TA|TA/TO|0|0|0|A|A|0|No Deposit|9||0|Transient|95.4|0|1|Check-Out|42777</v>
      </c>
      <c r="AI2424" s="0" t="str">
        <f aca="false">IF(COUNTIF($AH$4:$AH$2603,AH2424)&gt;1,"Duplicate","Unique")</f>
        <v>Unique</v>
      </c>
      <c r="AJ2424" s="0" t="str">
        <f aca="false">IF(COUNTBLANK(B2424:AG2424)&gt;0,"Missing ("&amp;COUNTBLANK(B2424:AG2424)&amp;")","Complete")</f>
        <v>Missing (1)</v>
      </c>
    </row>
    <row r="2425" customFormat="false" ht="15" hidden="false" customHeight="false" outlineLevel="0" collapsed="false">
      <c r="A2425" s="14" t="n">
        <v>2422</v>
      </c>
      <c r="B2425" s="14" t="s">
        <v>90</v>
      </c>
      <c r="C2425" s="14" t="n">
        <v>0</v>
      </c>
      <c r="D2425" s="14" t="n">
        <v>90</v>
      </c>
      <c r="E2425" s="14" t="n">
        <v>2017</v>
      </c>
      <c r="F2425" s="14" t="s">
        <v>106</v>
      </c>
      <c r="G2425" s="14" t="n">
        <v>15</v>
      </c>
      <c r="H2425" s="14" t="n">
        <v>15</v>
      </c>
      <c r="I2425" s="14" t="n">
        <v>1</v>
      </c>
      <c r="J2425" s="14" t="n">
        <v>1</v>
      </c>
      <c r="K2425" s="14" t="n">
        <v>2</v>
      </c>
      <c r="L2425" s="14" t="n">
        <v>0</v>
      </c>
      <c r="M2425" s="14" t="n">
        <v>0</v>
      </c>
      <c r="N2425" s="14" t="s">
        <v>82</v>
      </c>
      <c r="O2425" s="14" t="s">
        <v>122</v>
      </c>
      <c r="P2425" s="14" t="s">
        <v>93</v>
      </c>
      <c r="Q2425" s="14" t="s">
        <v>94</v>
      </c>
      <c r="R2425" s="14" t="n">
        <v>0</v>
      </c>
      <c r="S2425" s="14" t="n">
        <v>0</v>
      </c>
      <c r="T2425" s="14" t="n">
        <v>0</v>
      </c>
      <c r="U2425" s="14" t="s">
        <v>124</v>
      </c>
      <c r="V2425" s="14" t="s">
        <v>124</v>
      </c>
      <c r="W2425" s="14" t="n">
        <v>0</v>
      </c>
      <c r="X2425" s="14" t="s">
        <v>86</v>
      </c>
      <c r="Y2425" s="14" t="n">
        <v>9</v>
      </c>
      <c r="Z2425" s="14"/>
      <c r="AA2425" s="14" t="n">
        <v>0</v>
      </c>
      <c r="AB2425" s="14" t="s">
        <v>87</v>
      </c>
      <c r="AC2425" s="14" t="n">
        <v>171</v>
      </c>
      <c r="AD2425" s="14" t="n">
        <v>0</v>
      </c>
      <c r="AE2425" s="14" t="n">
        <v>2</v>
      </c>
      <c r="AF2425" s="14" t="s">
        <v>88</v>
      </c>
      <c r="AG2425" s="15" t="n">
        <v>42842</v>
      </c>
      <c r="AH2425" s="14" t="str">
        <f aca="false">B2425&amp;"|"&amp;C2425&amp;"|"&amp;D2425&amp;"|"&amp;E2425&amp;"|"&amp;F2425&amp;"|"&amp;G2425&amp;"|"&amp;H2425&amp;"|"&amp;I2425&amp;"|"&amp;J2425&amp;"|"&amp;K2425&amp;"|"&amp;L2425&amp;"|"&amp;M2425&amp;"|"&amp;N2425&amp;"|"&amp;O2425&amp;"|"&amp;P2425&amp;"|"&amp;Q2425&amp;"|"&amp;R2425&amp;"|"&amp;S2425&amp;"|"&amp;T2425&amp;"|"&amp;U2425&amp;"|"&amp;V2425&amp;"|"&amp;W2425&amp;"|"&amp;X2425&amp;"|"&amp;Y2425&amp;"|"&amp;Z2425&amp;"|"&amp;AA2425&amp;"|"&amp;AB2425&amp;"|"&amp;AC2425&amp;"|"&amp;AD2425&amp;"|"&amp;AE2425&amp;"|"&amp;AF2425&amp;"|"&amp;AG2425</f>
        <v>City Hotel|0|90|2017|April|15|15|1|1|2|0|0|BB|FRA|Online TA|TA/TO|0|0|0|E|E|0|No Deposit|9||0|Transient|171|0|2|Check-Out|42842</v>
      </c>
      <c r="AI2425" s="14" t="str">
        <f aca="false">IF(COUNTIF($AH$4:$AH$2603,AH2425)&gt;1,"Duplicate","Unique")</f>
        <v>Unique</v>
      </c>
      <c r="AJ2425" s="14" t="str">
        <f aca="false">IF(COUNTBLANK(B2425:AG2425)&gt;0,"Missing ("&amp;COUNTBLANK(B2425:AG2425)&amp;")","Complete")</f>
        <v>Missing (1)</v>
      </c>
    </row>
    <row r="2426" customFormat="false" ht="15" hidden="false" customHeight="false" outlineLevel="0" collapsed="false">
      <c r="A2426" s="0" t="n">
        <v>2423</v>
      </c>
      <c r="B2426" s="0" t="s">
        <v>90</v>
      </c>
      <c r="C2426" s="0" t="n">
        <v>0</v>
      </c>
      <c r="D2426" s="0" t="n">
        <v>29</v>
      </c>
      <c r="E2426" s="0" t="n">
        <v>2017</v>
      </c>
      <c r="F2426" s="0" t="s">
        <v>121</v>
      </c>
      <c r="G2426" s="0" t="n">
        <v>22</v>
      </c>
      <c r="H2426" s="0" t="n">
        <v>28</v>
      </c>
      <c r="I2426" s="0" t="n">
        <v>1</v>
      </c>
      <c r="J2426" s="0" t="n">
        <v>0</v>
      </c>
      <c r="K2426" s="0" t="n">
        <v>2</v>
      </c>
      <c r="L2426" s="0" t="n">
        <v>0</v>
      </c>
      <c r="M2426" s="0" t="n">
        <v>0</v>
      </c>
      <c r="N2426" s="0" t="s">
        <v>107</v>
      </c>
      <c r="O2426" s="0" t="s">
        <v>147</v>
      </c>
      <c r="P2426" s="0" t="s">
        <v>93</v>
      </c>
      <c r="Q2426" s="0" t="s">
        <v>94</v>
      </c>
      <c r="R2426" s="0" t="n">
        <v>0</v>
      </c>
      <c r="S2426" s="0" t="n">
        <v>0</v>
      </c>
      <c r="T2426" s="0" t="n">
        <v>0</v>
      </c>
      <c r="U2426" s="0" t="s">
        <v>95</v>
      </c>
      <c r="V2426" s="0" t="s">
        <v>95</v>
      </c>
      <c r="W2426" s="0" t="n">
        <v>0</v>
      </c>
      <c r="X2426" s="0" t="s">
        <v>86</v>
      </c>
      <c r="Y2426" s="0" t="n">
        <v>7</v>
      </c>
      <c r="AA2426" s="0" t="n">
        <v>0</v>
      </c>
      <c r="AB2426" s="0" t="s">
        <v>87</v>
      </c>
      <c r="AC2426" s="0" t="n">
        <v>106.4</v>
      </c>
      <c r="AD2426" s="0" t="n">
        <v>0</v>
      </c>
      <c r="AE2426" s="0" t="n">
        <v>1</v>
      </c>
      <c r="AF2426" s="0" t="s">
        <v>88</v>
      </c>
      <c r="AG2426" s="13" t="n">
        <v>42884</v>
      </c>
      <c r="AH2426" s="0" t="str">
        <f aca="false">B2426&amp;"|"&amp;C2426&amp;"|"&amp;D2426&amp;"|"&amp;E2426&amp;"|"&amp;F2426&amp;"|"&amp;G2426&amp;"|"&amp;H2426&amp;"|"&amp;I2426&amp;"|"&amp;J2426&amp;"|"&amp;K2426&amp;"|"&amp;L2426&amp;"|"&amp;M2426&amp;"|"&amp;N2426&amp;"|"&amp;O2426&amp;"|"&amp;P2426&amp;"|"&amp;Q2426&amp;"|"&amp;R2426&amp;"|"&amp;S2426&amp;"|"&amp;T2426&amp;"|"&amp;U2426&amp;"|"&amp;V2426&amp;"|"&amp;W2426&amp;"|"&amp;X2426&amp;"|"&amp;Y2426&amp;"|"&amp;Z2426&amp;"|"&amp;AA2426&amp;"|"&amp;AB2426&amp;"|"&amp;AC2426&amp;"|"&amp;AD2426&amp;"|"&amp;AE2426&amp;"|"&amp;AF2426&amp;"|"&amp;AG2426</f>
        <v>City Hotel|0|29|2017|May|22|28|1|0|2|0|0|SC|IRL|Online TA|TA/TO|0|0|0|A|A|0|No Deposit|7||0|Transient|106.4|0|1|Check-Out|42884</v>
      </c>
      <c r="AI2426" s="0" t="str">
        <f aca="false">IF(COUNTIF($AH$4:$AH$2603,AH2426)&gt;1,"Duplicate","Unique")</f>
        <v>Unique</v>
      </c>
      <c r="AJ2426" s="0" t="str">
        <f aca="false">IF(COUNTBLANK(B2426:AG2426)&gt;0,"Missing ("&amp;COUNTBLANK(B2426:AG2426)&amp;")","Complete")</f>
        <v>Missing (1)</v>
      </c>
    </row>
    <row r="2427" customFormat="false" ht="15" hidden="false" customHeight="false" outlineLevel="0" collapsed="false">
      <c r="A2427" s="14" t="n">
        <v>2424</v>
      </c>
      <c r="B2427" s="14" t="s">
        <v>90</v>
      </c>
      <c r="C2427" s="14" t="n">
        <v>1</v>
      </c>
      <c r="D2427" s="14" t="n">
        <v>4</v>
      </c>
      <c r="E2427" s="14" t="n">
        <v>2016</v>
      </c>
      <c r="F2427" s="14" t="s">
        <v>114</v>
      </c>
      <c r="G2427" s="14" t="n">
        <v>37</v>
      </c>
      <c r="H2427" s="14" t="n">
        <v>5</v>
      </c>
      <c r="I2427" s="14" t="n">
        <v>1</v>
      </c>
      <c r="J2427" s="14" t="n">
        <v>1</v>
      </c>
      <c r="K2427" s="14" t="n">
        <v>2</v>
      </c>
      <c r="L2427" s="14" t="n">
        <v>0</v>
      </c>
      <c r="M2427" s="14" t="n">
        <v>0</v>
      </c>
      <c r="N2427" s="14" t="s">
        <v>107</v>
      </c>
      <c r="O2427" s="14" t="s">
        <v>139</v>
      </c>
      <c r="P2427" s="14" t="s">
        <v>93</v>
      </c>
      <c r="Q2427" s="14" t="s">
        <v>94</v>
      </c>
      <c r="R2427" s="14" t="n">
        <v>0</v>
      </c>
      <c r="S2427" s="14" t="n">
        <v>0</v>
      </c>
      <c r="T2427" s="14" t="n">
        <v>0</v>
      </c>
      <c r="U2427" s="14" t="s">
        <v>95</v>
      </c>
      <c r="V2427" s="14" t="s">
        <v>95</v>
      </c>
      <c r="W2427" s="14" t="n">
        <v>0</v>
      </c>
      <c r="X2427" s="14" t="s">
        <v>86</v>
      </c>
      <c r="Y2427" s="14" t="n">
        <v>9</v>
      </c>
      <c r="Z2427" s="14"/>
      <c r="AA2427" s="14" t="n">
        <v>0</v>
      </c>
      <c r="AB2427" s="14" t="s">
        <v>87</v>
      </c>
      <c r="AC2427" s="14" t="n">
        <v>149</v>
      </c>
      <c r="AD2427" s="14" t="n">
        <v>0</v>
      </c>
      <c r="AE2427" s="14" t="n">
        <v>0</v>
      </c>
      <c r="AF2427" s="14" t="s">
        <v>96</v>
      </c>
      <c r="AG2427" s="15" t="n">
        <v>42615</v>
      </c>
      <c r="AH2427" s="14" t="str">
        <f aca="false">B2427&amp;"|"&amp;C2427&amp;"|"&amp;D2427&amp;"|"&amp;E2427&amp;"|"&amp;F2427&amp;"|"&amp;G2427&amp;"|"&amp;H2427&amp;"|"&amp;I2427&amp;"|"&amp;J2427&amp;"|"&amp;K2427&amp;"|"&amp;L2427&amp;"|"&amp;M2427&amp;"|"&amp;N2427&amp;"|"&amp;O2427&amp;"|"&amp;P2427&amp;"|"&amp;Q2427&amp;"|"&amp;R2427&amp;"|"&amp;S2427&amp;"|"&amp;T2427&amp;"|"&amp;U2427&amp;"|"&amp;V2427&amp;"|"&amp;W2427&amp;"|"&amp;X2427&amp;"|"&amp;Y2427&amp;"|"&amp;Z2427&amp;"|"&amp;AA2427&amp;"|"&amp;AB2427&amp;"|"&amp;AC2427&amp;"|"&amp;AD2427&amp;"|"&amp;AE2427&amp;"|"&amp;AF2427&amp;"|"&amp;AG2427</f>
        <v>City Hotel|1|4|2016|September|37|5|1|1|2|0|0|SC|KOR|Online TA|TA/TO|0|0|0|A|A|0|No Deposit|9||0|Transient|149|0|0|Canceled|42615</v>
      </c>
      <c r="AI2427" s="14" t="str">
        <f aca="false">IF(COUNTIF($AH$4:$AH$2603,AH2427)&gt;1,"Duplicate","Unique")</f>
        <v>Unique</v>
      </c>
      <c r="AJ2427" s="14" t="str">
        <f aca="false">IF(COUNTBLANK(B2427:AG2427)&gt;0,"Missing ("&amp;COUNTBLANK(B2427:AG2427)&amp;")","Complete")</f>
        <v>Missing (1)</v>
      </c>
    </row>
    <row r="2428" customFormat="false" ht="15" hidden="false" customHeight="false" outlineLevel="0" collapsed="false">
      <c r="A2428" s="0" t="n">
        <v>2425</v>
      </c>
      <c r="B2428" s="0" t="s">
        <v>80</v>
      </c>
      <c r="C2428" s="0" t="n">
        <v>0</v>
      </c>
      <c r="D2428" s="0" t="n">
        <v>22</v>
      </c>
      <c r="E2428" s="0" t="n">
        <v>2017</v>
      </c>
      <c r="F2428" s="0" t="s">
        <v>118</v>
      </c>
      <c r="G2428" s="0" t="n">
        <v>8</v>
      </c>
      <c r="H2428" s="0" t="n">
        <v>23</v>
      </c>
      <c r="I2428" s="0" t="n">
        <v>0</v>
      </c>
      <c r="J2428" s="0" t="n">
        <v>2</v>
      </c>
      <c r="K2428" s="0" t="n">
        <v>2</v>
      </c>
      <c r="L2428" s="0" t="n">
        <v>0</v>
      </c>
      <c r="M2428" s="0" t="n">
        <v>0</v>
      </c>
      <c r="N2428" s="0" t="s">
        <v>129</v>
      </c>
      <c r="O2428" s="0" t="s">
        <v>115</v>
      </c>
      <c r="P2428" s="0" t="s">
        <v>116</v>
      </c>
      <c r="Q2428" s="0" t="s">
        <v>94</v>
      </c>
      <c r="R2428" s="0" t="n">
        <v>0</v>
      </c>
      <c r="S2428" s="0" t="n">
        <v>0</v>
      </c>
      <c r="T2428" s="0" t="n">
        <v>0</v>
      </c>
      <c r="U2428" s="0" t="s">
        <v>95</v>
      </c>
      <c r="V2428" s="0" t="s">
        <v>95</v>
      </c>
      <c r="W2428" s="0" t="n">
        <v>0</v>
      </c>
      <c r="X2428" s="0" t="s">
        <v>86</v>
      </c>
      <c r="Y2428" s="0" t="n">
        <v>68</v>
      </c>
      <c r="AA2428" s="0" t="n">
        <v>0</v>
      </c>
      <c r="AB2428" s="0" t="s">
        <v>101</v>
      </c>
      <c r="AC2428" s="0" t="n">
        <v>60</v>
      </c>
      <c r="AD2428" s="0" t="n">
        <v>0</v>
      </c>
      <c r="AE2428" s="0" t="n">
        <v>0</v>
      </c>
      <c r="AF2428" s="0" t="s">
        <v>88</v>
      </c>
      <c r="AG2428" s="13" t="n">
        <v>42791</v>
      </c>
      <c r="AH2428" s="0" t="str">
        <f aca="false">B2428&amp;"|"&amp;C2428&amp;"|"&amp;D2428&amp;"|"&amp;E2428&amp;"|"&amp;F2428&amp;"|"&amp;G2428&amp;"|"&amp;H2428&amp;"|"&amp;I2428&amp;"|"&amp;J2428&amp;"|"&amp;K2428&amp;"|"&amp;L2428&amp;"|"&amp;M2428&amp;"|"&amp;N2428&amp;"|"&amp;O2428&amp;"|"&amp;P2428&amp;"|"&amp;Q2428&amp;"|"&amp;R2428&amp;"|"&amp;S2428&amp;"|"&amp;T2428&amp;"|"&amp;U2428&amp;"|"&amp;V2428&amp;"|"&amp;W2428&amp;"|"&amp;X2428&amp;"|"&amp;Y2428&amp;"|"&amp;Z2428&amp;"|"&amp;AA2428&amp;"|"&amp;AB2428&amp;"|"&amp;AC2428&amp;"|"&amp;AD2428&amp;"|"&amp;AE2428&amp;"|"&amp;AF2428&amp;"|"&amp;AG2428</f>
        <v>Resort Hotel|0|22|2017|February|8|23|0|2|2|0|0|Undefined|ESP|Groups|TA/TO|0|0|0|A|A|0|No Deposit|68||0|Transient-Party|60|0|0|Check-Out|42791</v>
      </c>
      <c r="AI2428" s="0" t="str">
        <f aca="false">IF(COUNTIF($AH$4:$AH$2603,AH2428)&gt;1,"Duplicate","Unique")</f>
        <v>Unique</v>
      </c>
      <c r="AJ2428" s="0" t="str">
        <f aca="false">IF(COUNTBLANK(B2428:AG2428)&gt;0,"Missing ("&amp;COUNTBLANK(B2428:AG2428)&amp;")","Complete")</f>
        <v>Missing (1)</v>
      </c>
    </row>
    <row r="2429" customFormat="false" ht="15" hidden="false" customHeight="false" outlineLevel="0" collapsed="false">
      <c r="A2429" s="14" t="n">
        <v>2426</v>
      </c>
      <c r="B2429" s="14" t="s">
        <v>90</v>
      </c>
      <c r="C2429" s="14" t="n">
        <v>0</v>
      </c>
      <c r="D2429" s="14" t="n">
        <v>6</v>
      </c>
      <c r="E2429" s="14" t="n">
        <v>2017</v>
      </c>
      <c r="F2429" s="14" t="s">
        <v>106</v>
      </c>
      <c r="G2429" s="14" t="n">
        <v>17</v>
      </c>
      <c r="H2429" s="14" t="n">
        <v>28</v>
      </c>
      <c r="I2429" s="14" t="n">
        <v>2</v>
      </c>
      <c r="J2429" s="14" t="n">
        <v>2</v>
      </c>
      <c r="K2429" s="14" t="n">
        <v>2</v>
      </c>
      <c r="L2429" s="14" t="n">
        <v>0</v>
      </c>
      <c r="M2429" s="14" t="n">
        <v>0</v>
      </c>
      <c r="N2429" s="14" t="s">
        <v>107</v>
      </c>
      <c r="O2429" s="14" t="s">
        <v>83</v>
      </c>
      <c r="P2429" s="14" t="s">
        <v>93</v>
      </c>
      <c r="Q2429" s="14" t="s">
        <v>94</v>
      </c>
      <c r="R2429" s="14" t="n">
        <v>0</v>
      </c>
      <c r="S2429" s="14" t="n">
        <v>0</v>
      </c>
      <c r="T2429" s="14" t="n">
        <v>0</v>
      </c>
      <c r="U2429" s="14" t="s">
        <v>95</v>
      </c>
      <c r="V2429" s="14" t="s">
        <v>95</v>
      </c>
      <c r="W2429" s="14" t="n">
        <v>0</v>
      </c>
      <c r="X2429" s="14" t="s">
        <v>86</v>
      </c>
      <c r="Y2429" s="14" t="n">
        <v>9</v>
      </c>
      <c r="Z2429" s="14"/>
      <c r="AA2429" s="14" t="n">
        <v>0</v>
      </c>
      <c r="AB2429" s="14" t="s">
        <v>87</v>
      </c>
      <c r="AC2429" s="14" t="n">
        <v>162.5</v>
      </c>
      <c r="AD2429" s="14" t="n">
        <v>0</v>
      </c>
      <c r="AE2429" s="14" t="n">
        <v>2</v>
      </c>
      <c r="AF2429" s="14" t="s">
        <v>88</v>
      </c>
      <c r="AG2429" s="15" t="n">
        <v>42857</v>
      </c>
      <c r="AH2429" s="14" t="str">
        <f aca="false">B2429&amp;"|"&amp;C2429&amp;"|"&amp;D2429&amp;"|"&amp;E2429&amp;"|"&amp;F2429&amp;"|"&amp;G2429&amp;"|"&amp;H2429&amp;"|"&amp;I2429&amp;"|"&amp;J2429&amp;"|"&amp;K2429&amp;"|"&amp;L2429&amp;"|"&amp;M2429&amp;"|"&amp;N2429&amp;"|"&amp;O2429&amp;"|"&amp;P2429&amp;"|"&amp;Q2429&amp;"|"&amp;R2429&amp;"|"&amp;S2429&amp;"|"&amp;T2429&amp;"|"&amp;U2429&amp;"|"&amp;V2429&amp;"|"&amp;W2429&amp;"|"&amp;X2429&amp;"|"&amp;Y2429&amp;"|"&amp;Z2429&amp;"|"&amp;AA2429&amp;"|"&amp;AB2429&amp;"|"&amp;AC2429&amp;"|"&amp;AD2429&amp;"|"&amp;AE2429&amp;"|"&amp;AF2429&amp;"|"&amp;AG2429</f>
        <v>City Hotel|0|6|2017|April|17|28|2|2|2|0|0|SC|GBR|Online TA|TA/TO|0|0|0|A|A|0|No Deposit|9||0|Transient|162.5|0|2|Check-Out|42857</v>
      </c>
      <c r="AI2429" s="14" t="str">
        <f aca="false">IF(COUNTIF($AH$4:$AH$2603,AH2429)&gt;1,"Duplicate","Unique")</f>
        <v>Unique</v>
      </c>
      <c r="AJ2429" s="14" t="str">
        <f aca="false">IF(COUNTBLANK(B2429:AG2429)&gt;0,"Missing ("&amp;COUNTBLANK(B2429:AG2429)&amp;")","Complete")</f>
        <v>Missing (1)</v>
      </c>
    </row>
    <row r="2430" customFormat="false" ht="15" hidden="false" customHeight="false" outlineLevel="0" collapsed="false">
      <c r="A2430" s="0" t="n">
        <v>2427</v>
      </c>
      <c r="B2430" s="0" t="s">
        <v>80</v>
      </c>
      <c r="C2430" s="0" t="n">
        <v>0</v>
      </c>
      <c r="D2430" s="0" t="n">
        <v>71</v>
      </c>
      <c r="E2430" s="0" t="n">
        <v>2016</v>
      </c>
      <c r="F2430" s="0" t="s">
        <v>103</v>
      </c>
      <c r="G2430" s="0" t="n">
        <v>12</v>
      </c>
      <c r="H2430" s="0" t="n">
        <v>17</v>
      </c>
      <c r="I2430" s="0" t="n">
        <v>0</v>
      </c>
      <c r="J2430" s="0" t="n">
        <v>3</v>
      </c>
      <c r="K2430" s="0" t="n">
        <v>2</v>
      </c>
      <c r="L2430" s="0" t="n">
        <v>0</v>
      </c>
      <c r="M2430" s="0" t="n">
        <v>0</v>
      </c>
      <c r="N2430" s="0" t="s">
        <v>82</v>
      </c>
      <c r="O2430" s="0" t="s">
        <v>83</v>
      </c>
      <c r="P2430" s="0" t="s">
        <v>93</v>
      </c>
      <c r="Q2430" s="0" t="s">
        <v>94</v>
      </c>
      <c r="R2430" s="0" t="n">
        <v>0</v>
      </c>
      <c r="S2430" s="0" t="n">
        <v>0</v>
      </c>
      <c r="T2430" s="0" t="n">
        <v>0</v>
      </c>
      <c r="U2430" s="0" t="s">
        <v>124</v>
      </c>
      <c r="V2430" s="0" t="s">
        <v>124</v>
      </c>
      <c r="W2430" s="0" t="n">
        <v>0</v>
      </c>
      <c r="X2430" s="0" t="s">
        <v>86</v>
      </c>
      <c r="Y2430" s="0" t="n">
        <v>240</v>
      </c>
      <c r="AA2430" s="0" t="n">
        <v>0</v>
      </c>
      <c r="AB2430" s="0" t="s">
        <v>87</v>
      </c>
      <c r="AC2430" s="0" t="n">
        <v>61.4</v>
      </c>
      <c r="AD2430" s="0" t="n">
        <v>0</v>
      </c>
      <c r="AE2430" s="0" t="n">
        <v>2</v>
      </c>
      <c r="AF2430" s="0" t="s">
        <v>88</v>
      </c>
      <c r="AG2430" s="13" t="n">
        <v>42449</v>
      </c>
      <c r="AH2430" s="0" t="str">
        <f aca="false">B2430&amp;"|"&amp;C2430&amp;"|"&amp;D2430&amp;"|"&amp;E2430&amp;"|"&amp;F2430&amp;"|"&amp;G2430&amp;"|"&amp;H2430&amp;"|"&amp;I2430&amp;"|"&amp;J2430&amp;"|"&amp;K2430&amp;"|"&amp;L2430&amp;"|"&amp;M2430&amp;"|"&amp;N2430&amp;"|"&amp;O2430&amp;"|"&amp;P2430&amp;"|"&amp;Q2430&amp;"|"&amp;R2430&amp;"|"&amp;S2430&amp;"|"&amp;T2430&amp;"|"&amp;U2430&amp;"|"&amp;V2430&amp;"|"&amp;W2430&amp;"|"&amp;X2430&amp;"|"&amp;Y2430&amp;"|"&amp;Z2430&amp;"|"&amp;AA2430&amp;"|"&amp;AB2430&amp;"|"&amp;AC2430&amp;"|"&amp;AD2430&amp;"|"&amp;AE2430&amp;"|"&amp;AF2430&amp;"|"&amp;AG2430</f>
        <v>Resort Hotel|0|71|2016|March|12|17|0|3|2|0|0|BB|GBR|Online TA|TA/TO|0|0|0|E|E|0|No Deposit|240||0|Transient|61.4|0|2|Check-Out|42449</v>
      </c>
      <c r="AI2430" s="0" t="str">
        <f aca="false">IF(COUNTIF($AH$4:$AH$2603,AH2430)&gt;1,"Duplicate","Unique")</f>
        <v>Unique</v>
      </c>
      <c r="AJ2430" s="0" t="str">
        <f aca="false">IF(COUNTBLANK(B2430:AG2430)&gt;0,"Missing ("&amp;COUNTBLANK(B2430:AG2430)&amp;")","Complete")</f>
        <v>Missing (1)</v>
      </c>
    </row>
    <row r="2431" customFormat="false" ht="15" hidden="false" customHeight="false" outlineLevel="0" collapsed="false">
      <c r="A2431" s="14" t="n">
        <v>2428</v>
      </c>
      <c r="B2431" s="14" t="s">
        <v>90</v>
      </c>
      <c r="C2431" s="14" t="n">
        <v>1</v>
      </c>
      <c r="D2431" s="14" t="n">
        <v>16</v>
      </c>
      <c r="E2431" s="14" t="n">
        <v>2017</v>
      </c>
      <c r="F2431" s="14" t="s">
        <v>103</v>
      </c>
      <c r="G2431" s="14" t="n">
        <v>9</v>
      </c>
      <c r="H2431" s="14" t="n">
        <v>2</v>
      </c>
      <c r="I2431" s="14" t="n">
        <v>2</v>
      </c>
      <c r="J2431" s="14" t="n">
        <v>3</v>
      </c>
      <c r="K2431" s="14" t="n">
        <v>2</v>
      </c>
      <c r="L2431" s="14" t="n">
        <v>0</v>
      </c>
      <c r="M2431" s="14" t="n">
        <v>0</v>
      </c>
      <c r="N2431" s="14" t="s">
        <v>82</v>
      </c>
      <c r="O2431" s="14" t="s">
        <v>133</v>
      </c>
      <c r="P2431" s="14" t="s">
        <v>93</v>
      </c>
      <c r="Q2431" s="14" t="s">
        <v>94</v>
      </c>
      <c r="R2431" s="14" t="n">
        <v>0</v>
      </c>
      <c r="S2431" s="14" t="n">
        <v>0</v>
      </c>
      <c r="T2431" s="14" t="n">
        <v>0</v>
      </c>
      <c r="U2431" s="14" t="s">
        <v>95</v>
      </c>
      <c r="V2431" s="14" t="s">
        <v>95</v>
      </c>
      <c r="W2431" s="14" t="n">
        <v>0</v>
      </c>
      <c r="X2431" s="14" t="s">
        <v>86</v>
      </c>
      <c r="Y2431" s="14" t="n">
        <v>9</v>
      </c>
      <c r="Z2431" s="14"/>
      <c r="AA2431" s="14" t="n">
        <v>0</v>
      </c>
      <c r="AB2431" s="14" t="s">
        <v>87</v>
      </c>
      <c r="AC2431" s="14" t="n">
        <v>91.8</v>
      </c>
      <c r="AD2431" s="14" t="n">
        <v>0</v>
      </c>
      <c r="AE2431" s="14" t="n">
        <v>0</v>
      </c>
      <c r="AF2431" s="14" t="s">
        <v>96</v>
      </c>
      <c r="AG2431" s="15" t="n">
        <v>42781</v>
      </c>
      <c r="AH2431" s="14" t="str">
        <f aca="false">B2431&amp;"|"&amp;C2431&amp;"|"&amp;D2431&amp;"|"&amp;E2431&amp;"|"&amp;F2431&amp;"|"&amp;G2431&amp;"|"&amp;H2431&amp;"|"&amp;I2431&amp;"|"&amp;J2431&amp;"|"&amp;K2431&amp;"|"&amp;L2431&amp;"|"&amp;M2431&amp;"|"&amp;N2431&amp;"|"&amp;O2431&amp;"|"&amp;P2431&amp;"|"&amp;Q2431&amp;"|"&amp;R2431&amp;"|"&amp;S2431&amp;"|"&amp;T2431&amp;"|"&amp;U2431&amp;"|"&amp;V2431&amp;"|"&amp;W2431&amp;"|"&amp;X2431&amp;"|"&amp;Y2431&amp;"|"&amp;Z2431&amp;"|"&amp;AA2431&amp;"|"&amp;AB2431&amp;"|"&amp;AC2431&amp;"|"&amp;AD2431&amp;"|"&amp;AE2431&amp;"|"&amp;AF2431&amp;"|"&amp;AG2431</f>
        <v>City Hotel|1|16|2017|March|9|2|2|3|2|0|0|BB|TUR|Online TA|TA/TO|0|0|0|A|A|0|No Deposit|9||0|Transient|91.8|0|0|Canceled|42781</v>
      </c>
      <c r="AI2431" s="14" t="str">
        <f aca="false">IF(COUNTIF($AH$4:$AH$2603,AH2431)&gt;1,"Duplicate","Unique")</f>
        <v>Unique</v>
      </c>
      <c r="AJ2431" s="14" t="str">
        <f aca="false">IF(COUNTBLANK(B2431:AG2431)&gt;0,"Missing ("&amp;COUNTBLANK(B2431:AG2431)&amp;")","Complete")</f>
        <v>Missing (1)</v>
      </c>
    </row>
    <row r="2432" customFormat="false" ht="15" hidden="false" customHeight="false" outlineLevel="0" collapsed="false">
      <c r="A2432" s="0" t="n">
        <v>2429</v>
      </c>
      <c r="B2432" s="0" t="s">
        <v>80</v>
      </c>
      <c r="C2432" s="0" t="n">
        <v>0</v>
      </c>
      <c r="D2432" s="0" t="n">
        <v>1</v>
      </c>
      <c r="E2432" s="0" t="n">
        <v>2016</v>
      </c>
      <c r="F2432" s="0" t="s">
        <v>91</v>
      </c>
      <c r="G2432" s="0" t="n">
        <v>29</v>
      </c>
      <c r="H2432" s="0" t="n">
        <v>13</v>
      </c>
      <c r="I2432" s="0" t="n">
        <v>0</v>
      </c>
      <c r="J2432" s="0" t="n">
        <v>1</v>
      </c>
      <c r="K2432" s="0" t="n">
        <v>2</v>
      </c>
      <c r="L2432" s="0" t="n">
        <v>0</v>
      </c>
      <c r="M2432" s="0" t="n">
        <v>0</v>
      </c>
      <c r="N2432" s="0" t="s">
        <v>82</v>
      </c>
      <c r="O2432" s="0" t="s">
        <v>104</v>
      </c>
      <c r="P2432" s="0" t="s">
        <v>93</v>
      </c>
      <c r="Q2432" s="0" t="s">
        <v>94</v>
      </c>
      <c r="R2432" s="0" t="n">
        <v>0</v>
      </c>
      <c r="S2432" s="0" t="n">
        <v>0</v>
      </c>
      <c r="T2432" s="0" t="n">
        <v>0</v>
      </c>
      <c r="U2432" s="0" t="s">
        <v>109</v>
      </c>
      <c r="V2432" s="0" t="s">
        <v>109</v>
      </c>
      <c r="W2432" s="0" t="n">
        <v>0</v>
      </c>
      <c r="X2432" s="0" t="s">
        <v>86</v>
      </c>
      <c r="Y2432" s="0" t="n">
        <v>240</v>
      </c>
      <c r="AA2432" s="0" t="n">
        <v>0</v>
      </c>
      <c r="AB2432" s="0" t="s">
        <v>87</v>
      </c>
      <c r="AC2432" s="0" t="n">
        <v>144</v>
      </c>
      <c r="AD2432" s="0" t="n">
        <v>0</v>
      </c>
      <c r="AE2432" s="0" t="n">
        <v>0</v>
      </c>
      <c r="AF2432" s="0" t="s">
        <v>88</v>
      </c>
      <c r="AG2432" s="13" t="n">
        <v>42565</v>
      </c>
      <c r="AH2432" s="0" t="str">
        <f aca="false">B2432&amp;"|"&amp;C2432&amp;"|"&amp;D2432&amp;"|"&amp;E2432&amp;"|"&amp;F2432&amp;"|"&amp;G2432&amp;"|"&amp;H2432&amp;"|"&amp;I2432&amp;"|"&amp;J2432&amp;"|"&amp;K2432&amp;"|"&amp;L2432&amp;"|"&amp;M2432&amp;"|"&amp;N2432&amp;"|"&amp;O2432&amp;"|"&amp;P2432&amp;"|"&amp;Q2432&amp;"|"&amp;R2432&amp;"|"&amp;S2432&amp;"|"&amp;T2432&amp;"|"&amp;U2432&amp;"|"&amp;V2432&amp;"|"&amp;W2432&amp;"|"&amp;X2432&amp;"|"&amp;Y2432&amp;"|"&amp;Z2432&amp;"|"&amp;AA2432&amp;"|"&amp;AB2432&amp;"|"&amp;AC2432&amp;"|"&amp;AD2432&amp;"|"&amp;AE2432&amp;"|"&amp;AF2432&amp;"|"&amp;AG2432</f>
        <v>Resort Hotel|0|1|2016|July|29|13|0|1|2|0|0|BB|SWE|Online TA|TA/TO|0|0|0|D|D|0|No Deposit|240||0|Transient|144|0|0|Check-Out|42565</v>
      </c>
      <c r="AI2432" s="0" t="str">
        <f aca="false">IF(COUNTIF($AH$4:$AH$2603,AH2432)&gt;1,"Duplicate","Unique")</f>
        <v>Unique</v>
      </c>
      <c r="AJ2432" s="0" t="str">
        <f aca="false">IF(COUNTBLANK(B2432:AG2432)&gt;0,"Missing ("&amp;COUNTBLANK(B2432:AG2432)&amp;")","Complete")</f>
        <v>Missing (1)</v>
      </c>
    </row>
    <row r="2433" customFormat="false" ht="15" hidden="false" customHeight="false" outlineLevel="0" collapsed="false">
      <c r="A2433" s="14" t="n">
        <v>2430</v>
      </c>
      <c r="B2433" s="14" t="s">
        <v>90</v>
      </c>
      <c r="C2433" s="14" t="n">
        <v>0</v>
      </c>
      <c r="D2433" s="14" t="n">
        <v>0</v>
      </c>
      <c r="E2433" s="14" t="n">
        <v>2017</v>
      </c>
      <c r="F2433" s="14" t="s">
        <v>119</v>
      </c>
      <c r="G2433" s="14" t="n">
        <v>31</v>
      </c>
      <c r="H2433" s="14" t="n">
        <v>1</v>
      </c>
      <c r="I2433" s="14" t="n">
        <v>0</v>
      </c>
      <c r="J2433" s="14" t="n">
        <v>2</v>
      </c>
      <c r="K2433" s="14" t="n">
        <v>1</v>
      </c>
      <c r="L2433" s="14" t="n">
        <v>0</v>
      </c>
      <c r="M2433" s="14" t="n">
        <v>0</v>
      </c>
      <c r="N2433" s="14" t="s">
        <v>82</v>
      </c>
      <c r="O2433" s="14" t="s">
        <v>161</v>
      </c>
      <c r="P2433" s="14" t="s">
        <v>93</v>
      </c>
      <c r="Q2433" s="14" t="s">
        <v>94</v>
      </c>
      <c r="R2433" s="14" t="n">
        <v>0</v>
      </c>
      <c r="S2433" s="14" t="n">
        <v>0</v>
      </c>
      <c r="T2433" s="14" t="n">
        <v>0</v>
      </c>
      <c r="U2433" s="14" t="s">
        <v>109</v>
      </c>
      <c r="V2433" s="14" t="s">
        <v>109</v>
      </c>
      <c r="W2433" s="14" t="n">
        <v>1</v>
      </c>
      <c r="X2433" s="14" t="s">
        <v>86</v>
      </c>
      <c r="Y2433" s="14" t="n">
        <v>9</v>
      </c>
      <c r="Z2433" s="14"/>
      <c r="AA2433" s="14" t="n">
        <v>0</v>
      </c>
      <c r="AB2433" s="14" t="s">
        <v>87</v>
      </c>
      <c r="AC2433" s="14" t="n">
        <v>160</v>
      </c>
      <c r="AD2433" s="14" t="n">
        <v>0</v>
      </c>
      <c r="AE2433" s="14" t="n">
        <v>0</v>
      </c>
      <c r="AF2433" s="14" t="s">
        <v>88</v>
      </c>
      <c r="AG2433" s="15" t="n">
        <v>42950</v>
      </c>
      <c r="AH2433" s="14" t="str">
        <f aca="false">B2433&amp;"|"&amp;C2433&amp;"|"&amp;D2433&amp;"|"&amp;E2433&amp;"|"&amp;F2433&amp;"|"&amp;G2433&amp;"|"&amp;H2433&amp;"|"&amp;I2433&amp;"|"&amp;J2433&amp;"|"&amp;K2433&amp;"|"&amp;L2433&amp;"|"&amp;M2433&amp;"|"&amp;N2433&amp;"|"&amp;O2433&amp;"|"&amp;P2433&amp;"|"&amp;Q2433&amp;"|"&amp;R2433&amp;"|"&amp;S2433&amp;"|"&amp;T2433&amp;"|"&amp;U2433&amp;"|"&amp;V2433&amp;"|"&amp;W2433&amp;"|"&amp;X2433&amp;"|"&amp;Y2433&amp;"|"&amp;Z2433&amp;"|"&amp;AA2433&amp;"|"&amp;AB2433&amp;"|"&amp;AC2433&amp;"|"&amp;AD2433&amp;"|"&amp;AE2433&amp;"|"&amp;AF2433&amp;"|"&amp;AG2433</f>
        <v>City Hotel|0|0|2017|August|31|1|0|2|1|0|0|BB|FIN|Online TA|TA/TO|0|0|0|D|D|1|No Deposit|9||0|Transient|160|0|0|Check-Out|42950</v>
      </c>
      <c r="AI2433" s="14" t="str">
        <f aca="false">IF(COUNTIF($AH$4:$AH$2603,AH2433)&gt;1,"Duplicate","Unique")</f>
        <v>Unique</v>
      </c>
      <c r="AJ2433" s="14" t="str">
        <f aca="false">IF(COUNTBLANK(B2433:AG2433)&gt;0,"Missing ("&amp;COUNTBLANK(B2433:AG2433)&amp;")","Complete")</f>
        <v>Missing (1)</v>
      </c>
    </row>
    <row r="2434" customFormat="false" ht="15" hidden="false" customHeight="false" outlineLevel="0" collapsed="false">
      <c r="A2434" s="0" t="n">
        <v>2431</v>
      </c>
      <c r="B2434" s="0" t="s">
        <v>80</v>
      </c>
      <c r="C2434" s="0" t="n">
        <v>0</v>
      </c>
      <c r="D2434" s="0" t="n">
        <v>19</v>
      </c>
      <c r="E2434" s="0" t="n">
        <v>2017</v>
      </c>
      <c r="F2434" s="0" t="s">
        <v>103</v>
      </c>
      <c r="G2434" s="0" t="n">
        <v>10</v>
      </c>
      <c r="H2434" s="0" t="n">
        <v>7</v>
      </c>
      <c r="I2434" s="0" t="n">
        <v>0</v>
      </c>
      <c r="J2434" s="0" t="n">
        <v>4</v>
      </c>
      <c r="K2434" s="0" t="n">
        <v>2</v>
      </c>
      <c r="L2434" s="0" t="n">
        <v>0</v>
      </c>
      <c r="M2434" s="0" t="n">
        <v>0</v>
      </c>
      <c r="N2434" s="0" t="s">
        <v>112</v>
      </c>
      <c r="O2434" s="0" t="s">
        <v>134</v>
      </c>
      <c r="P2434" s="0" t="s">
        <v>84</v>
      </c>
      <c r="Q2434" s="0" t="s">
        <v>84</v>
      </c>
      <c r="R2434" s="0" t="n">
        <v>0</v>
      </c>
      <c r="S2434" s="0" t="n">
        <v>0</v>
      </c>
      <c r="T2434" s="0" t="n">
        <v>0</v>
      </c>
      <c r="U2434" s="0" t="s">
        <v>109</v>
      </c>
      <c r="V2434" s="0" t="s">
        <v>109</v>
      </c>
      <c r="W2434" s="0" t="n">
        <v>0</v>
      </c>
      <c r="X2434" s="0" t="s">
        <v>86</v>
      </c>
      <c r="AA2434" s="0" t="n">
        <v>0</v>
      </c>
      <c r="AB2434" s="0" t="s">
        <v>101</v>
      </c>
      <c r="AC2434" s="0" t="n">
        <v>75</v>
      </c>
      <c r="AD2434" s="0" t="n">
        <v>1</v>
      </c>
      <c r="AE2434" s="0" t="n">
        <v>0</v>
      </c>
      <c r="AF2434" s="0" t="s">
        <v>88</v>
      </c>
      <c r="AG2434" s="13" t="n">
        <v>42805</v>
      </c>
      <c r="AH2434" s="0" t="str">
        <f aca="false">B2434&amp;"|"&amp;C2434&amp;"|"&amp;D2434&amp;"|"&amp;E2434&amp;"|"&amp;F2434&amp;"|"&amp;G2434&amp;"|"&amp;H2434&amp;"|"&amp;I2434&amp;"|"&amp;J2434&amp;"|"&amp;K2434&amp;"|"&amp;L2434&amp;"|"&amp;M2434&amp;"|"&amp;N2434&amp;"|"&amp;O2434&amp;"|"&amp;P2434&amp;"|"&amp;Q2434&amp;"|"&amp;R2434&amp;"|"&amp;S2434&amp;"|"&amp;T2434&amp;"|"&amp;U2434&amp;"|"&amp;V2434&amp;"|"&amp;W2434&amp;"|"&amp;X2434&amp;"|"&amp;Y2434&amp;"|"&amp;Z2434&amp;"|"&amp;AA2434&amp;"|"&amp;AB2434&amp;"|"&amp;AC2434&amp;"|"&amp;AD2434&amp;"|"&amp;AE2434&amp;"|"&amp;AF2434&amp;"|"&amp;AG2434</f>
        <v>Resort Hotel|0|19|2017|March|10|7|0|4|2|0|0|HB|AUT|Direct|Direct|0|0|0|D|D|0|No Deposit|||0|Transient-Party|75|1|0|Check-Out|42805</v>
      </c>
      <c r="AI2434" s="0" t="str">
        <f aca="false">IF(COUNTIF($AH$4:$AH$2603,AH2434)&gt;1,"Duplicate","Unique")</f>
        <v>Unique</v>
      </c>
      <c r="AJ2434" s="0" t="str">
        <f aca="false">IF(COUNTBLANK(B2434:AG2434)&gt;0,"Missing ("&amp;COUNTBLANK(B2434:AG2434)&amp;")","Complete")</f>
        <v>Missing (2)</v>
      </c>
    </row>
    <row r="2435" customFormat="false" ht="15" hidden="false" customHeight="false" outlineLevel="0" collapsed="false">
      <c r="A2435" s="14" t="n">
        <v>2432</v>
      </c>
      <c r="B2435" s="14" t="s">
        <v>90</v>
      </c>
      <c r="C2435" s="14" t="n">
        <v>0</v>
      </c>
      <c r="D2435" s="14" t="n">
        <v>59</v>
      </c>
      <c r="E2435" s="14" t="n">
        <v>2016</v>
      </c>
      <c r="F2435" s="14" t="s">
        <v>118</v>
      </c>
      <c r="G2435" s="14" t="n">
        <v>6</v>
      </c>
      <c r="H2435" s="14" t="n">
        <v>6</v>
      </c>
      <c r="I2435" s="14" t="n">
        <v>2</v>
      </c>
      <c r="J2435" s="14" t="n">
        <v>2</v>
      </c>
      <c r="K2435" s="14" t="n">
        <v>2</v>
      </c>
      <c r="L2435" s="14" t="n">
        <v>0</v>
      </c>
      <c r="M2435" s="14" t="n">
        <v>0</v>
      </c>
      <c r="N2435" s="14" t="s">
        <v>82</v>
      </c>
      <c r="O2435" s="14" t="s">
        <v>134</v>
      </c>
      <c r="P2435" s="14" t="s">
        <v>116</v>
      </c>
      <c r="Q2435" s="14" t="s">
        <v>94</v>
      </c>
      <c r="R2435" s="14" t="n">
        <v>0</v>
      </c>
      <c r="S2435" s="14" t="n">
        <v>0</v>
      </c>
      <c r="T2435" s="14" t="n">
        <v>0</v>
      </c>
      <c r="U2435" s="14" t="s">
        <v>95</v>
      </c>
      <c r="V2435" s="14" t="s">
        <v>95</v>
      </c>
      <c r="W2435" s="14" t="n">
        <v>0</v>
      </c>
      <c r="X2435" s="14" t="s">
        <v>86</v>
      </c>
      <c r="Y2435" s="14" t="n">
        <v>1</v>
      </c>
      <c r="Z2435" s="14"/>
      <c r="AA2435" s="14" t="n">
        <v>0</v>
      </c>
      <c r="AB2435" s="14" t="s">
        <v>101</v>
      </c>
      <c r="AC2435" s="14" t="n">
        <v>62</v>
      </c>
      <c r="AD2435" s="14" t="n">
        <v>0</v>
      </c>
      <c r="AE2435" s="14" t="n">
        <v>0</v>
      </c>
      <c r="AF2435" s="14" t="s">
        <v>88</v>
      </c>
      <c r="AG2435" s="15" t="n">
        <v>42410</v>
      </c>
      <c r="AH2435" s="14" t="str">
        <f aca="false">B2435&amp;"|"&amp;C2435&amp;"|"&amp;D2435&amp;"|"&amp;E2435&amp;"|"&amp;F2435&amp;"|"&amp;G2435&amp;"|"&amp;H2435&amp;"|"&amp;I2435&amp;"|"&amp;J2435&amp;"|"&amp;K2435&amp;"|"&amp;L2435&amp;"|"&amp;M2435&amp;"|"&amp;N2435&amp;"|"&amp;O2435&amp;"|"&amp;P2435&amp;"|"&amp;Q2435&amp;"|"&amp;R2435&amp;"|"&amp;S2435&amp;"|"&amp;T2435&amp;"|"&amp;U2435&amp;"|"&amp;V2435&amp;"|"&amp;W2435&amp;"|"&amp;X2435&amp;"|"&amp;Y2435&amp;"|"&amp;Z2435&amp;"|"&amp;AA2435&amp;"|"&amp;AB2435&amp;"|"&amp;AC2435&amp;"|"&amp;AD2435&amp;"|"&amp;AE2435&amp;"|"&amp;AF2435&amp;"|"&amp;AG2435</f>
        <v>City Hotel|0|59|2016|February|6|6|2|2|2|0|0|BB|AUT|Groups|TA/TO|0|0|0|A|A|0|No Deposit|1||0|Transient-Party|62|0|0|Check-Out|42410</v>
      </c>
      <c r="AI2435" s="14" t="str">
        <f aca="false">IF(COUNTIF($AH$4:$AH$2603,AH2435)&gt;1,"Duplicate","Unique")</f>
        <v>Unique</v>
      </c>
      <c r="AJ2435" s="14" t="str">
        <f aca="false">IF(COUNTBLANK(B2435:AG2435)&gt;0,"Missing ("&amp;COUNTBLANK(B2435:AG2435)&amp;")","Complete")</f>
        <v>Missing (1)</v>
      </c>
    </row>
    <row r="2436" customFormat="false" ht="15" hidden="false" customHeight="false" outlineLevel="0" collapsed="false">
      <c r="A2436" s="0" t="n">
        <v>2433</v>
      </c>
      <c r="B2436" s="0" t="s">
        <v>90</v>
      </c>
      <c r="C2436" s="0" t="n">
        <v>1</v>
      </c>
      <c r="D2436" s="0" t="n">
        <v>270</v>
      </c>
      <c r="E2436" s="0" t="n">
        <v>2017</v>
      </c>
      <c r="F2436" s="0" t="s">
        <v>106</v>
      </c>
      <c r="G2436" s="0" t="n">
        <v>17</v>
      </c>
      <c r="H2436" s="0" t="n">
        <v>29</v>
      </c>
      <c r="I2436" s="0" t="n">
        <v>1</v>
      </c>
      <c r="J2436" s="0" t="n">
        <v>1</v>
      </c>
      <c r="K2436" s="0" t="n">
        <v>2</v>
      </c>
      <c r="L2436" s="0" t="n">
        <v>0</v>
      </c>
      <c r="M2436" s="0" t="n">
        <v>0</v>
      </c>
      <c r="N2436" s="0" t="s">
        <v>107</v>
      </c>
      <c r="O2436" s="0" t="s">
        <v>158</v>
      </c>
      <c r="P2436" s="0" t="s">
        <v>93</v>
      </c>
      <c r="Q2436" s="0" t="s">
        <v>94</v>
      </c>
      <c r="R2436" s="0" t="n">
        <v>0</v>
      </c>
      <c r="S2436" s="0" t="n">
        <v>0</v>
      </c>
      <c r="T2436" s="0" t="n">
        <v>0</v>
      </c>
      <c r="U2436" s="0" t="s">
        <v>95</v>
      </c>
      <c r="V2436" s="0" t="s">
        <v>95</v>
      </c>
      <c r="W2436" s="0" t="n">
        <v>0</v>
      </c>
      <c r="X2436" s="0" t="s">
        <v>86</v>
      </c>
      <c r="Y2436" s="0" t="n">
        <v>9</v>
      </c>
      <c r="AA2436" s="0" t="n">
        <v>0</v>
      </c>
      <c r="AB2436" s="0" t="s">
        <v>87</v>
      </c>
      <c r="AC2436" s="0" t="n">
        <v>99</v>
      </c>
      <c r="AD2436" s="0" t="n">
        <v>0</v>
      </c>
      <c r="AE2436" s="0" t="n">
        <v>0</v>
      </c>
      <c r="AF2436" s="0" t="s">
        <v>96</v>
      </c>
      <c r="AG2436" s="13" t="n">
        <v>42603</v>
      </c>
      <c r="AH2436" s="0" t="str">
        <f aca="false">B2436&amp;"|"&amp;C2436&amp;"|"&amp;D2436&amp;"|"&amp;E2436&amp;"|"&amp;F2436&amp;"|"&amp;G2436&amp;"|"&amp;H2436&amp;"|"&amp;I2436&amp;"|"&amp;J2436&amp;"|"&amp;K2436&amp;"|"&amp;L2436&amp;"|"&amp;M2436&amp;"|"&amp;N2436&amp;"|"&amp;O2436&amp;"|"&amp;P2436&amp;"|"&amp;Q2436&amp;"|"&amp;R2436&amp;"|"&amp;S2436&amp;"|"&amp;T2436&amp;"|"&amp;U2436&amp;"|"&amp;V2436&amp;"|"&amp;W2436&amp;"|"&amp;X2436&amp;"|"&amp;Y2436&amp;"|"&amp;Z2436&amp;"|"&amp;AA2436&amp;"|"&amp;AB2436&amp;"|"&amp;AC2436&amp;"|"&amp;AD2436&amp;"|"&amp;AE2436&amp;"|"&amp;AF2436&amp;"|"&amp;AG2436</f>
        <v>City Hotel|1|270|2017|April|17|29|1|1|2|0|0|SC|ITA|Online TA|TA/TO|0|0|0|A|A|0|No Deposit|9||0|Transient|99|0|0|Canceled|42603</v>
      </c>
      <c r="AI2436" s="0" t="str">
        <f aca="false">IF(COUNTIF($AH$4:$AH$2603,AH2436)&gt;1,"Duplicate","Unique")</f>
        <v>Unique</v>
      </c>
      <c r="AJ2436" s="0" t="str">
        <f aca="false">IF(COUNTBLANK(B2436:AG2436)&gt;0,"Missing ("&amp;COUNTBLANK(B2436:AG2436)&amp;")","Complete")</f>
        <v>Missing (1)</v>
      </c>
    </row>
    <row r="2437" customFormat="false" ht="15" hidden="false" customHeight="false" outlineLevel="0" collapsed="false">
      <c r="A2437" s="14" t="n">
        <v>2434</v>
      </c>
      <c r="B2437" s="14" t="s">
        <v>80</v>
      </c>
      <c r="C2437" s="14" t="n">
        <v>0</v>
      </c>
      <c r="D2437" s="14" t="n">
        <v>0</v>
      </c>
      <c r="E2437" s="14" t="n">
        <v>2017</v>
      </c>
      <c r="F2437" s="14" t="s">
        <v>118</v>
      </c>
      <c r="G2437" s="14" t="n">
        <v>8</v>
      </c>
      <c r="H2437" s="14" t="n">
        <v>22</v>
      </c>
      <c r="I2437" s="14" t="n">
        <v>0</v>
      </c>
      <c r="J2437" s="14" t="n">
        <v>1</v>
      </c>
      <c r="K2437" s="14" t="n">
        <v>2</v>
      </c>
      <c r="L2437" s="14" t="n">
        <v>0</v>
      </c>
      <c r="M2437" s="14" t="n">
        <v>0</v>
      </c>
      <c r="N2437" s="14" t="s">
        <v>82</v>
      </c>
      <c r="O2437" s="14" t="s">
        <v>161</v>
      </c>
      <c r="P2437" s="14" t="s">
        <v>84</v>
      </c>
      <c r="Q2437" s="14" t="s">
        <v>84</v>
      </c>
      <c r="R2437" s="14" t="n">
        <v>0</v>
      </c>
      <c r="S2437" s="14" t="n">
        <v>0</v>
      </c>
      <c r="T2437" s="14" t="n">
        <v>0</v>
      </c>
      <c r="U2437" s="14" t="s">
        <v>124</v>
      </c>
      <c r="V2437" s="14" t="s">
        <v>124</v>
      </c>
      <c r="W2437" s="14" t="n">
        <v>0</v>
      </c>
      <c r="X2437" s="14" t="s">
        <v>86</v>
      </c>
      <c r="Y2437" s="14"/>
      <c r="Z2437" s="14"/>
      <c r="AA2437" s="14" t="n">
        <v>0</v>
      </c>
      <c r="AB2437" s="14" t="s">
        <v>87</v>
      </c>
      <c r="AC2437" s="14" t="n">
        <v>80</v>
      </c>
      <c r="AD2437" s="14" t="n">
        <v>1</v>
      </c>
      <c r="AE2437" s="14" t="n">
        <v>0</v>
      </c>
      <c r="AF2437" s="14" t="s">
        <v>88</v>
      </c>
      <c r="AG2437" s="15" t="n">
        <v>42789</v>
      </c>
      <c r="AH2437" s="14" t="str">
        <f aca="false">B2437&amp;"|"&amp;C2437&amp;"|"&amp;D2437&amp;"|"&amp;E2437&amp;"|"&amp;F2437&amp;"|"&amp;G2437&amp;"|"&amp;H2437&amp;"|"&amp;I2437&amp;"|"&amp;J2437&amp;"|"&amp;K2437&amp;"|"&amp;L2437&amp;"|"&amp;M2437&amp;"|"&amp;N2437&amp;"|"&amp;O2437&amp;"|"&amp;P2437&amp;"|"&amp;Q2437&amp;"|"&amp;R2437&amp;"|"&amp;S2437&amp;"|"&amp;T2437&amp;"|"&amp;U2437&amp;"|"&amp;V2437&amp;"|"&amp;W2437&amp;"|"&amp;X2437&amp;"|"&amp;Y2437&amp;"|"&amp;Z2437&amp;"|"&amp;AA2437&amp;"|"&amp;AB2437&amp;"|"&amp;AC2437&amp;"|"&amp;AD2437&amp;"|"&amp;AE2437&amp;"|"&amp;AF2437&amp;"|"&amp;AG2437</f>
        <v>Resort Hotel|0|0|2017|February|8|22|0|1|2|0|0|BB|FIN|Direct|Direct|0|0|0|E|E|0|No Deposit|||0|Transient|80|1|0|Check-Out|42789</v>
      </c>
      <c r="AI2437" s="14" t="str">
        <f aca="false">IF(COUNTIF($AH$4:$AH$2603,AH2437)&gt;1,"Duplicate","Unique")</f>
        <v>Unique</v>
      </c>
      <c r="AJ2437" s="14" t="str">
        <f aca="false">IF(COUNTBLANK(B2437:AG2437)&gt;0,"Missing ("&amp;COUNTBLANK(B2437:AG2437)&amp;")","Complete")</f>
        <v>Missing (2)</v>
      </c>
    </row>
    <row r="2438" customFormat="false" ht="15" hidden="false" customHeight="false" outlineLevel="0" collapsed="false">
      <c r="A2438" s="0" t="n">
        <v>2435</v>
      </c>
      <c r="B2438" s="0" t="s">
        <v>90</v>
      </c>
      <c r="C2438" s="0" t="n">
        <v>0</v>
      </c>
      <c r="D2438" s="0" t="n">
        <v>65</v>
      </c>
      <c r="E2438" s="0" t="n">
        <v>2017</v>
      </c>
      <c r="F2438" s="0" t="s">
        <v>103</v>
      </c>
      <c r="G2438" s="0" t="n">
        <v>11</v>
      </c>
      <c r="H2438" s="0" t="n">
        <v>12</v>
      </c>
      <c r="I2438" s="0" t="n">
        <v>2</v>
      </c>
      <c r="J2438" s="0" t="n">
        <v>2</v>
      </c>
      <c r="K2438" s="0" t="n">
        <v>2</v>
      </c>
      <c r="L2438" s="0" t="n">
        <v>0</v>
      </c>
      <c r="M2438" s="0" t="n">
        <v>0</v>
      </c>
      <c r="N2438" s="0" t="s">
        <v>82</v>
      </c>
      <c r="O2438" s="0" t="s">
        <v>122</v>
      </c>
      <c r="P2438" s="0" t="s">
        <v>99</v>
      </c>
      <c r="Q2438" s="0" t="s">
        <v>94</v>
      </c>
      <c r="R2438" s="0" t="n">
        <v>0</v>
      </c>
      <c r="S2438" s="0" t="n">
        <v>0</v>
      </c>
      <c r="T2438" s="0" t="n">
        <v>0</v>
      </c>
      <c r="U2438" s="0" t="s">
        <v>95</v>
      </c>
      <c r="V2438" s="0" t="s">
        <v>95</v>
      </c>
      <c r="W2438" s="0" t="n">
        <v>0</v>
      </c>
      <c r="X2438" s="0" t="s">
        <v>86</v>
      </c>
      <c r="Y2438" s="0" t="n">
        <v>138</v>
      </c>
      <c r="AA2438" s="0" t="n">
        <v>0</v>
      </c>
      <c r="AB2438" s="0" t="s">
        <v>87</v>
      </c>
      <c r="AC2438" s="0" t="n">
        <v>73</v>
      </c>
      <c r="AD2438" s="0" t="n">
        <v>0</v>
      </c>
      <c r="AE2438" s="0" t="n">
        <v>1</v>
      </c>
      <c r="AF2438" s="0" t="s">
        <v>88</v>
      </c>
      <c r="AG2438" s="13" t="n">
        <v>42810</v>
      </c>
      <c r="AH2438" s="0" t="str">
        <f aca="false">B2438&amp;"|"&amp;C2438&amp;"|"&amp;D2438&amp;"|"&amp;E2438&amp;"|"&amp;F2438&amp;"|"&amp;G2438&amp;"|"&amp;H2438&amp;"|"&amp;I2438&amp;"|"&amp;J2438&amp;"|"&amp;K2438&amp;"|"&amp;L2438&amp;"|"&amp;M2438&amp;"|"&amp;N2438&amp;"|"&amp;O2438&amp;"|"&amp;P2438&amp;"|"&amp;Q2438&amp;"|"&amp;R2438&amp;"|"&amp;S2438&amp;"|"&amp;T2438&amp;"|"&amp;U2438&amp;"|"&amp;V2438&amp;"|"&amp;W2438&amp;"|"&amp;X2438&amp;"|"&amp;Y2438&amp;"|"&amp;Z2438&amp;"|"&amp;AA2438&amp;"|"&amp;AB2438&amp;"|"&amp;AC2438&amp;"|"&amp;AD2438&amp;"|"&amp;AE2438&amp;"|"&amp;AF2438&amp;"|"&amp;AG2438</f>
        <v>City Hotel|0|65|2017|March|11|12|2|2|2|0|0|BB|FRA|Offline TA/TO|TA/TO|0|0|0|A|A|0|No Deposit|138||0|Transient|73|0|1|Check-Out|42810</v>
      </c>
      <c r="AI2438" s="0" t="str">
        <f aca="false">IF(COUNTIF($AH$4:$AH$2603,AH2438)&gt;1,"Duplicate","Unique")</f>
        <v>Unique</v>
      </c>
      <c r="AJ2438" s="0" t="str">
        <f aca="false">IF(COUNTBLANK(B2438:AG2438)&gt;0,"Missing ("&amp;COUNTBLANK(B2438:AG2438)&amp;")","Complete")</f>
        <v>Missing (1)</v>
      </c>
    </row>
    <row r="2439" customFormat="false" ht="15" hidden="false" customHeight="false" outlineLevel="0" collapsed="false">
      <c r="A2439" s="14" t="n">
        <v>2436</v>
      </c>
      <c r="B2439" s="14" t="s">
        <v>90</v>
      </c>
      <c r="C2439" s="14" t="n">
        <v>1</v>
      </c>
      <c r="D2439" s="14" t="n">
        <v>233</v>
      </c>
      <c r="E2439" s="14" t="n">
        <v>2016</v>
      </c>
      <c r="F2439" s="14" t="s">
        <v>119</v>
      </c>
      <c r="G2439" s="14" t="n">
        <v>35</v>
      </c>
      <c r="H2439" s="14" t="n">
        <v>22</v>
      </c>
      <c r="I2439" s="14" t="n">
        <v>1</v>
      </c>
      <c r="J2439" s="14" t="n">
        <v>4</v>
      </c>
      <c r="K2439" s="14" t="n">
        <v>2</v>
      </c>
      <c r="L2439" s="14" t="n">
        <v>2</v>
      </c>
      <c r="M2439" s="14" t="n">
        <v>0</v>
      </c>
      <c r="N2439" s="14" t="s">
        <v>82</v>
      </c>
      <c r="O2439" s="14" t="s">
        <v>83</v>
      </c>
      <c r="P2439" s="14" t="s">
        <v>93</v>
      </c>
      <c r="Q2439" s="14" t="s">
        <v>94</v>
      </c>
      <c r="R2439" s="14" t="n">
        <v>0</v>
      </c>
      <c r="S2439" s="14" t="n">
        <v>0</v>
      </c>
      <c r="T2439" s="14" t="n">
        <v>0</v>
      </c>
      <c r="U2439" s="14" t="s">
        <v>85</v>
      </c>
      <c r="V2439" s="14" t="s">
        <v>85</v>
      </c>
      <c r="W2439" s="14" t="n">
        <v>0</v>
      </c>
      <c r="X2439" s="14" t="s">
        <v>86</v>
      </c>
      <c r="Y2439" s="14" t="n">
        <v>9</v>
      </c>
      <c r="Z2439" s="14"/>
      <c r="AA2439" s="14" t="n">
        <v>0</v>
      </c>
      <c r="AB2439" s="14" t="s">
        <v>87</v>
      </c>
      <c r="AC2439" s="14" t="n">
        <v>158.95</v>
      </c>
      <c r="AD2439" s="14" t="n">
        <v>0</v>
      </c>
      <c r="AE2439" s="14" t="n">
        <v>0</v>
      </c>
      <c r="AF2439" s="14" t="s">
        <v>96</v>
      </c>
      <c r="AG2439" s="15" t="n">
        <v>42507</v>
      </c>
      <c r="AH2439" s="14" t="str">
        <f aca="false">B2439&amp;"|"&amp;C2439&amp;"|"&amp;D2439&amp;"|"&amp;E2439&amp;"|"&amp;F2439&amp;"|"&amp;G2439&amp;"|"&amp;H2439&amp;"|"&amp;I2439&amp;"|"&amp;J2439&amp;"|"&amp;K2439&amp;"|"&amp;L2439&amp;"|"&amp;M2439&amp;"|"&amp;N2439&amp;"|"&amp;O2439&amp;"|"&amp;P2439&amp;"|"&amp;Q2439&amp;"|"&amp;R2439&amp;"|"&amp;S2439&amp;"|"&amp;T2439&amp;"|"&amp;U2439&amp;"|"&amp;V2439&amp;"|"&amp;W2439&amp;"|"&amp;X2439&amp;"|"&amp;Y2439&amp;"|"&amp;Z2439&amp;"|"&amp;AA2439&amp;"|"&amp;AB2439&amp;"|"&amp;AC2439&amp;"|"&amp;AD2439&amp;"|"&amp;AE2439&amp;"|"&amp;AF2439&amp;"|"&amp;AG2439</f>
        <v>City Hotel|1|233|2016|August|35|22|1|4|2|2|0|BB|GBR|Online TA|TA/TO|0|0|0|F|F|0|No Deposit|9||0|Transient|158.95|0|0|Canceled|42507</v>
      </c>
      <c r="AI2439" s="14" t="str">
        <f aca="false">IF(COUNTIF($AH$4:$AH$2603,AH2439)&gt;1,"Duplicate","Unique")</f>
        <v>Unique</v>
      </c>
      <c r="AJ2439" s="14" t="str">
        <f aca="false">IF(COUNTBLANK(B2439:AG2439)&gt;0,"Missing ("&amp;COUNTBLANK(B2439:AG2439)&amp;")","Complete")</f>
        <v>Missing (1)</v>
      </c>
    </row>
    <row r="2440" customFormat="false" ht="15" hidden="false" customHeight="false" outlineLevel="0" collapsed="false">
      <c r="A2440" s="0" t="n">
        <v>2437</v>
      </c>
      <c r="B2440" s="0" t="s">
        <v>90</v>
      </c>
      <c r="C2440" s="0" t="n">
        <v>0</v>
      </c>
      <c r="D2440" s="0" t="n">
        <v>115</v>
      </c>
      <c r="E2440" s="0" t="n">
        <v>2017</v>
      </c>
      <c r="F2440" s="0" t="s">
        <v>91</v>
      </c>
      <c r="G2440" s="0" t="n">
        <v>30</v>
      </c>
      <c r="H2440" s="0" t="n">
        <v>24</v>
      </c>
      <c r="I2440" s="0" t="n">
        <v>1</v>
      </c>
      <c r="J2440" s="0" t="n">
        <v>2</v>
      </c>
      <c r="K2440" s="0" t="n">
        <v>2</v>
      </c>
      <c r="L2440" s="0" t="n">
        <v>0</v>
      </c>
      <c r="M2440" s="0" t="n">
        <v>0</v>
      </c>
      <c r="N2440" s="0" t="s">
        <v>107</v>
      </c>
      <c r="O2440" s="0" t="s">
        <v>104</v>
      </c>
      <c r="P2440" s="0" t="s">
        <v>93</v>
      </c>
      <c r="Q2440" s="0" t="s">
        <v>94</v>
      </c>
      <c r="R2440" s="0" t="n">
        <v>0</v>
      </c>
      <c r="S2440" s="0" t="n">
        <v>0</v>
      </c>
      <c r="T2440" s="0" t="n">
        <v>0</v>
      </c>
      <c r="U2440" s="0" t="s">
        <v>95</v>
      </c>
      <c r="V2440" s="0" t="s">
        <v>95</v>
      </c>
      <c r="W2440" s="0" t="n">
        <v>0</v>
      </c>
      <c r="X2440" s="0" t="s">
        <v>86</v>
      </c>
      <c r="Y2440" s="0" t="n">
        <v>9</v>
      </c>
      <c r="AA2440" s="0" t="n">
        <v>0</v>
      </c>
      <c r="AB2440" s="0" t="s">
        <v>87</v>
      </c>
      <c r="AC2440" s="0" t="n">
        <v>125</v>
      </c>
      <c r="AD2440" s="0" t="n">
        <v>0</v>
      </c>
      <c r="AE2440" s="0" t="n">
        <v>1</v>
      </c>
      <c r="AF2440" s="0" t="s">
        <v>88</v>
      </c>
      <c r="AG2440" s="13" t="n">
        <v>42943</v>
      </c>
      <c r="AH2440" s="0" t="str">
        <f aca="false">B2440&amp;"|"&amp;C2440&amp;"|"&amp;D2440&amp;"|"&amp;E2440&amp;"|"&amp;F2440&amp;"|"&amp;G2440&amp;"|"&amp;H2440&amp;"|"&amp;I2440&amp;"|"&amp;J2440&amp;"|"&amp;K2440&amp;"|"&amp;L2440&amp;"|"&amp;M2440&amp;"|"&amp;N2440&amp;"|"&amp;O2440&amp;"|"&amp;P2440&amp;"|"&amp;Q2440&amp;"|"&amp;R2440&amp;"|"&amp;S2440&amp;"|"&amp;T2440&amp;"|"&amp;U2440&amp;"|"&amp;V2440&amp;"|"&amp;W2440&amp;"|"&amp;X2440&amp;"|"&amp;Y2440&amp;"|"&amp;Z2440&amp;"|"&amp;AA2440&amp;"|"&amp;AB2440&amp;"|"&amp;AC2440&amp;"|"&amp;AD2440&amp;"|"&amp;AE2440&amp;"|"&amp;AF2440&amp;"|"&amp;AG2440</f>
        <v>City Hotel|0|115|2017|July|30|24|1|2|2|0|0|SC|SWE|Online TA|TA/TO|0|0|0|A|A|0|No Deposit|9||0|Transient|125|0|1|Check-Out|42943</v>
      </c>
      <c r="AI2440" s="0" t="str">
        <f aca="false">IF(COUNTIF($AH$4:$AH$2603,AH2440)&gt;1,"Duplicate","Unique")</f>
        <v>Unique</v>
      </c>
      <c r="AJ2440" s="0" t="str">
        <f aca="false">IF(COUNTBLANK(B2440:AG2440)&gt;0,"Missing ("&amp;COUNTBLANK(B2440:AG2440)&amp;")","Complete")</f>
        <v>Missing (1)</v>
      </c>
    </row>
    <row r="2441" customFormat="false" ht="15" hidden="false" customHeight="false" outlineLevel="0" collapsed="false">
      <c r="A2441" s="14" t="n">
        <v>2438</v>
      </c>
      <c r="B2441" s="14" t="s">
        <v>90</v>
      </c>
      <c r="C2441" s="14" t="n">
        <v>1</v>
      </c>
      <c r="D2441" s="14" t="n">
        <v>72</v>
      </c>
      <c r="E2441" s="14" t="n">
        <v>2015</v>
      </c>
      <c r="F2441" s="14" t="s">
        <v>81</v>
      </c>
      <c r="G2441" s="14" t="n">
        <v>53</v>
      </c>
      <c r="H2441" s="14" t="n">
        <v>27</v>
      </c>
      <c r="I2441" s="14" t="n">
        <v>2</v>
      </c>
      <c r="J2441" s="14" t="n">
        <v>0</v>
      </c>
      <c r="K2441" s="14" t="n">
        <v>1</v>
      </c>
      <c r="L2441" s="14" t="n">
        <v>0</v>
      </c>
      <c r="M2441" s="14" t="n">
        <v>0</v>
      </c>
      <c r="N2441" s="14" t="s">
        <v>112</v>
      </c>
      <c r="O2441" s="14" t="s">
        <v>92</v>
      </c>
      <c r="P2441" s="14" t="s">
        <v>116</v>
      </c>
      <c r="Q2441" s="14" t="s">
        <v>94</v>
      </c>
      <c r="R2441" s="14" t="n">
        <v>0</v>
      </c>
      <c r="S2441" s="14" t="n">
        <v>1</v>
      </c>
      <c r="T2441" s="14" t="n">
        <v>0</v>
      </c>
      <c r="U2441" s="14" t="s">
        <v>95</v>
      </c>
      <c r="V2441" s="14" t="s">
        <v>95</v>
      </c>
      <c r="W2441" s="14" t="n">
        <v>0</v>
      </c>
      <c r="X2441" s="14" t="s">
        <v>120</v>
      </c>
      <c r="Y2441" s="14" t="n">
        <v>1</v>
      </c>
      <c r="Z2441" s="14"/>
      <c r="AA2441" s="14" t="n">
        <v>0</v>
      </c>
      <c r="AB2441" s="14" t="s">
        <v>87</v>
      </c>
      <c r="AC2441" s="14" t="n">
        <v>65</v>
      </c>
      <c r="AD2441" s="14" t="n">
        <v>0</v>
      </c>
      <c r="AE2441" s="14" t="n">
        <v>0</v>
      </c>
      <c r="AF2441" s="14" t="s">
        <v>96</v>
      </c>
      <c r="AG2441" s="15" t="n">
        <v>42319</v>
      </c>
      <c r="AH2441" s="14" t="str">
        <f aca="false">B2441&amp;"|"&amp;C2441&amp;"|"&amp;D2441&amp;"|"&amp;E2441&amp;"|"&amp;F2441&amp;"|"&amp;G2441&amp;"|"&amp;H2441&amp;"|"&amp;I2441&amp;"|"&amp;J2441&amp;"|"&amp;K2441&amp;"|"&amp;L2441&amp;"|"&amp;M2441&amp;"|"&amp;N2441&amp;"|"&amp;O2441&amp;"|"&amp;P2441&amp;"|"&amp;Q2441&amp;"|"&amp;R2441&amp;"|"&amp;S2441&amp;"|"&amp;T2441&amp;"|"&amp;U2441&amp;"|"&amp;V2441&amp;"|"&amp;W2441&amp;"|"&amp;X2441&amp;"|"&amp;Y2441&amp;"|"&amp;Z2441&amp;"|"&amp;AA2441&amp;"|"&amp;AB2441&amp;"|"&amp;AC2441&amp;"|"&amp;AD2441&amp;"|"&amp;AE2441&amp;"|"&amp;AF2441&amp;"|"&amp;AG2441</f>
        <v>City Hotel|1|72|2015|December|53|27|2|0|1|0|0|HB|PRT|Groups|TA/TO|0|1|0|A|A|0|Non Refund|1||0|Transient|65|0|0|Canceled|42319</v>
      </c>
      <c r="AI2441" s="14" t="str">
        <f aca="false">IF(COUNTIF($AH$4:$AH$2603,AH2441)&gt;1,"Duplicate","Unique")</f>
        <v>Unique</v>
      </c>
      <c r="AJ2441" s="14" t="str">
        <f aca="false">IF(COUNTBLANK(B2441:AG2441)&gt;0,"Missing ("&amp;COUNTBLANK(B2441:AG2441)&amp;")","Complete")</f>
        <v>Missing (1)</v>
      </c>
    </row>
    <row r="2442" customFormat="false" ht="15" hidden="false" customHeight="false" outlineLevel="0" collapsed="false">
      <c r="A2442" s="0" t="n">
        <v>2439</v>
      </c>
      <c r="B2442" s="0" t="s">
        <v>80</v>
      </c>
      <c r="C2442" s="0" t="n">
        <v>0</v>
      </c>
      <c r="D2442" s="0" t="n">
        <v>4</v>
      </c>
      <c r="E2442" s="0" t="n">
        <v>2016</v>
      </c>
      <c r="F2442" s="0" t="s">
        <v>91</v>
      </c>
      <c r="G2442" s="0" t="n">
        <v>27</v>
      </c>
      <c r="H2442" s="0" t="n">
        <v>1</v>
      </c>
      <c r="I2442" s="0" t="n">
        <v>0</v>
      </c>
      <c r="J2442" s="0" t="n">
        <v>1</v>
      </c>
      <c r="K2442" s="0" t="n">
        <v>2</v>
      </c>
      <c r="L2442" s="0" t="n">
        <v>0</v>
      </c>
      <c r="M2442" s="0" t="n">
        <v>0</v>
      </c>
      <c r="N2442" s="0" t="s">
        <v>82</v>
      </c>
      <c r="O2442" s="0" t="s">
        <v>115</v>
      </c>
      <c r="P2442" s="0" t="s">
        <v>93</v>
      </c>
      <c r="Q2442" s="0" t="s">
        <v>94</v>
      </c>
      <c r="R2442" s="0" t="n">
        <v>0</v>
      </c>
      <c r="S2442" s="0" t="n">
        <v>0</v>
      </c>
      <c r="T2442" s="0" t="n">
        <v>0</v>
      </c>
      <c r="U2442" s="0" t="s">
        <v>109</v>
      </c>
      <c r="V2442" s="0" t="s">
        <v>109</v>
      </c>
      <c r="W2442" s="0" t="n">
        <v>0</v>
      </c>
      <c r="X2442" s="0" t="s">
        <v>86</v>
      </c>
      <c r="Y2442" s="0" t="n">
        <v>240</v>
      </c>
      <c r="AA2442" s="0" t="n">
        <v>0</v>
      </c>
      <c r="AB2442" s="0" t="s">
        <v>87</v>
      </c>
      <c r="AC2442" s="0" t="n">
        <v>151</v>
      </c>
      <c r="AD2442" s="0" t="n">
        <v>1</v>
      </c>
      <c r="AE2442" s="0" t="n">
        <v>1</v>
      </c>
      <c r="AF2442" s="0" t="s">
        <v>88</v>
      </c>
      <c r="AG2442" s="13" t="n">
        <v>42553</v>
      </c>
      <c r="AH2442" s="0" t="str">
        <f aca="false">B2442&amp;"|"&amp;C2442&amp;"|"&amp;D2442&amp;"|"&amp;E2442&amp;"|"&amp;F2442&amp;"|"&amp;G2442&amp;"|"&amp;H2442&amp;"|"&amp;I2442&amp;"|"&amp;J2442&amp;"|"&amp;K2442&amp;"|"&amp;L2442&amp;"|"&amp;M2442&amp;"|"&amp;N2442&amp;"|"&amp;O2442&amp;"|"&amp;P2442&amp;"|"&amp;Q2442&amp;"|"&amp;R2442&amp;"|"&amp;S2442&amp;"|"&amp;T2442&amp;"|"&amp;U2442&amp;"|"&amp;V2442&amp;"|"&amp;W2442&amp;"|"&amp;X2442&amp;"|"&amp;Y2442&amp;"|"&amp;Z2442&amp;"|"&amp;AA2442&amp;"|"&amp;AB2442&amp;"|"&amp;AC2442&amp;"|"&amp;AD2442&amp;"|"&amp;AE2442&amp;"|"&amp;AF2442&amp;"|"&amp;AG2442</f>
        <v>Resort Hotel|0|4|2016|July|27|1|0|1|2|0|0|BB|ESP|Online TA|TA/TO|0|0|0|D|D|0|No Deposit|240||0|Transient|151|1|1|Check-Out|42553</v>
      </c>
      <c r="AI2442" s="0" t="str">
        <f aca="false">IF(COUNTIF($AH$4:$AH$2603,AH2442)&gt;1,"Duplicate","Unique")</f>
        <v>Unique</v>
      </c>
      <c r="AJ2442" s="0" t="str">
        <f aca="false">IF(COUNTBLANK(B2442:AG2442)&gt;0,"Missing ("&amp;COUNTBLANK(B2442:AG2442)&amp;")","Complete")</f>
        <v>Missing (1)</v>
      </c>
    </row>
    <row r="2443" customFormat="false" ht="15" hidden="false" customHeight="false" outlineLevel="0" collapsed="false">
      <c r="A2443" s="14" t="n">
        <v>2440</v>
      </c>
      <c r="B2443" s="14" t="s">
        <v>80</v>
      </c>
      <c r="C2443" s="14" t="n">
        <v>1</v>
      </c>
      <c r="D2443" s="14" t="n">
        <v>181</v>
      </c>
      <c r="E2443" s="14" t="n">
        <v>2017</v>
      </c>
      <c r="F2443" s="14" t="s">
        <v>103</v>
      </c>
      <c r="G2443" s="14" t="n">
        <v>9</v>
      </c>
      <c r="H2443" s="14" t="n">
        <v>1</v>
      </c>
      <c r="I2443" s="14" t="n">
        <v>6</v>
      </c>
      <c r="J2443" s="14" t="n">
        <v>19</v>
      </c>
      <c r="K2443" s="14" t="n">
        <v>2</v>
      </c>
      <c r="L2443" s="14" t="n">
        <v>0</v>
      </c>
      <c r="M2443" s="14" t="n">
        <v>0</v>
      </c>
      <c r="N2443" s="14" t="s">
        <v>112</v>
      </c>
      <c r="O2443" s="14" t="s">
        <v>92</v>
      </c>
      <c r="P2443" s="14" t="s">
        <v>116</v>
      </c>
      <c r="Q2443" s="14" t="s">
        <v>94</v>
      </c>
      <c r="R2443" s="14" t="n">
        <v>0</v>
      </c>
      <c r="S2443" s="14" t="n">
        <v>0</v>
      </c>
      <c r="T2443" s="14" t="n">
        <v>0</v>
      </c>
      <c r="U2443" s="14" t="s">
        <v>95</v>
      </c>
      <c r="V2443" s="14" t="s">
        <v>95</v>
      </c>
      <c r="W2443" s="14" t="n">
        <v>0</v>
      </c>
      <c r="X2443" s="14" t="s">
        <v>86</v>
      </c>
      <c r="Y2443" s="14" t="n">
        <v>440</v>
      </c>
      <c r="Z2443" s="14"/>
      <c r="AA2443" s="14" t="n">
        <v>0</v>
      </c>
      <c r="AB2443" s="14" t="s">
        <v>101</v>
      </c>
      <c r="AC2443" s="14" t="n">
        <v>58.6</v>
      </c>
      <c r="AD2443" s="14" t="n">
        <v>0</v>
      </c>
      <c r="AE2443" s="14" t="n">
        <v>0</v>
      </c>
      <c r="AF2443" s="14" t="s">
        <v>96</v>
      </c>
      <c r="AG2443" s="15" t="n">
        <v>42711</v>
      </c>
      <c r="AH2443" s="14" t="str">
        <f aca="false">B2443&amp;"|"&amp;C2443&amp;"|"&amp;D2443&amp;"|"&amp;E2443&amp;"|"&amp;F2443&amp;"|"&amp;G2443&amp;"|"&amp;H2443&amp;"|"&amp;I2443&amp;"|"&amp;J2443&amp;"|"&amp;K2443&amp;"|"&amp;L2443&amp;"|"&amp;M2443&amp;"|"&amp;N2443&amp;"|"&amp;O2443&amp;"|"&amp;P2443&amp;"|"&amp;Q2443&amp;"|"&amp;R2443&amp;"|"&amp;S2443&amp;"|"&amp;T2443&amp;"|"&amp;U2443&amp;"|"&amp;V2443&amp;"|"&amp;W2443&amp;"|"&amp;X2443&amp;"|"&amp;Y2443&amp;"|"&amp;Z2443&amp;"|"&amp;AA2443&amp;"|"&amp;AB2443&amp;"|"&amp;AC2443&amp;"|"&amp;AD2443&amp;"|"&amp;AE2443&amp;"|"&amp;AF2443&amp;"|"&amp;AG2443</f>
        <v>Resort Hotel|1|181|2017|March|9|1|6|19|2|0|0|HB|PRT|Groups|TA/TO|0|0|0|A|A|0|No Deposit|440||0|Transient-Party|58.6|0|0|Canceled|42711</v>
      </c>
      <c r="AI2443" s="14" t="str">
        <f aca="false">IF(COUNTIF($AH$4:$AH$2603,AH2443)&gt;1,"Duplicate","Unique")</f>
        <v>Unique</v>
      </c>
      <c r="AJ2443" s="14" t="str">
        <f aca="false">IF(COUNTBLANK(B2443:AG2443)&gt;0,"Missing ("&amp;COUNTBLANK(B2443:AG2443)&amp;")","Complete")</f>
        <v>Missing (1)</v>
      </c>
    </row>
    <row r="2444" customFormat="false" ht="15" hidden="false" customHeight="false" outlineLevel="0" collapsed="false">
      <c r="A2444" s="0" t="n">
        <v>2441</v>
      </c>
      <c r="B2444" s="0" t="s">
        <v>90</v>
      </c>
      <c r="C2444" s="0" t="n">
        <v>0</v>
      </c>
      <c r="D2444" s="0" t="n">
        <v>50</v>
      </c>
      <c r="E2444" s="0" t="n">
        <v>2015</v>
      </c>
      <c r="F2444" s="0" t="s">
        <v>114</v>
      </c>
      <c r="G2444" s="0" t="n">
        <v>39</v>
      </c>
      <c r="H2444" s="0" t="n">
        <v>24</v>
      </c>
      <c r="I2444" s="0" t="n">
        <v>0</v>
      </c>
      <c r="J2444" s="0" t="n">
        <v>1</v>
      </c>
      <c r="K2444" s="0" t="n">
        <v>2</v>
      </c>
      <c r="L2444" s="0" t="n">
        <v>0</v>
      </c>
      <c r="M2444" s="0" t="n">
        <v>0</v>
      </c>
      <c r="N2444" s="0" t="s">
        <v>107</v>
      </c>
      <c r="O2444" s="0" t="s">
        <v>92</v>
      </c>
      <c r="P2444" s="0" t="s">
        <v>93</v>
      </c>
      <c r="Q2444" s="0" t="s">
        <v>94</v>
      </c>
      <c r="R2444" s="0" t="n">
        <v>0</v>
      </c>
      <c r="S2444" s="0" t="n">
        <v>0</v>
      </c>
      <c r="T2444" s="0" t="n">
        <v>0</v>
      </c>
      <c r="U2444" s="0" t="s">
        <v>95</v>
      </c>
      <c r="V2444" s="0" t="s">
        <v>95</v>
      </c>
      <c r="W2444" s="0" t="n">
        <v>0</v>
      </c>
      <c r="X2444" s="0" t="s">
        <v>86</v>
      </c>
      <c r="Y2444" s="0" t="n">
        <v>9</v>
      </c>
      <c r="AA2444" s="0" t="n">
        <v>0</v>
      </c>
      <c r="AB2444" s="0" t="s">
        <v>125</v>
      </c>
      <c r="AC2444" s="0" t="n">
        <v>86.4</v>
      </c>
      <c r="AD2444" s="0" t="n">
        <v>0</v>
      </c>
      <c r="AE2444" s="0" t="n">
        <v>1</v>
      </c>
      <c r="AF2444" s="0" t="s">
        <v>88</v>
      </c>
      <c r="AG2444" s="13" t="n">
        <v>42272</v>
      </c>
      <c r="AH2444" s="0" t="str">
        <f aca="false">B2444&amp;"|"&amp;C2444&amp;"|"&amp;D2444&amp;"|"&amp;E2444&amp;"|"&amp;F2444&amp;"|"&amp;G2444&amp;"|"&amp;H2444&amp;"|"&amp;I2444&amp;"|"&amp;J2444&amp;"|"&amp;K2444&amp;"|"&amp;L2444&amp;"|"&amp;M2444&amp;"|"&amp;N2444&amp;"|"&amp;O2444&amp;"|"&amp;P2444&amp;"|"&amp;Q2444&amp;"|"&amp;R2444&amp;"|"&amp;S2444&amp;"|"&amp;T2444&amp;"|"&amp;U2444&amp;"|"&amp;V2444&amp;"|"&amp;W2444&amp;"|"&amp;X2444&amp;"|"&amp;Y2444&amp;"|"&amp;Z2444&amp;"|"&amp;AA2444&amp;"|"&amp;AB2444&amp;"|"&amp;AC2444&amp;"|"&amp;AD2444&amp;"|"&amp;AE2444&amp;"|"&amp;AF2444&amp;"|"&amp;AG2444</f>
        <v>City Hotel|0|50|2015|September|39|24|0|1|2|0|0|SC|PRT|Online TA|TA/TO|0|0|0|A|A|0|No Deposit|9||0|Contract|86.4|0|1|Check-Out|42272</v>
      </c>
      <c r="AI2444" s="0" t="str">
        <f aca="false">IF(COUNTIF($AH$4:$AH$2603,AH2444)&gt;1,"Duplicate","Unique")</f>
        <v>Unique</v>
      </c>
      <c r="AJ2444" s="0" t="str">
        <f aca="false">IF(COUNTBLANK(B2444:AG2444)&gt;0,"Missing ("&amp;COUNTBLANK(B2444:AG2444)&amp;")","Complete")</f>
        <v>Missing (1)</v>
      </c>
    </row>
    <row r="2445" customFormat="false" ht="15" hidden="false" customHeight="false" outlineLevel="0" collapsed="false">
      <c r="A2445" s="14" t="n">
        <v>2442</v>
      </c>
      <c r="B2445" s="14" t="s">
        <v>90</v>
      </c>
      <c r="C2445" s="14" t="n">
        <v>0</v>
      </c>
      <c r="D2445" s="14" t="n">
        <v>215</v>
      </c>
      <c r="E2445" s="14" t="n">
        <v>2016</v>
      </c>
      <c r="F2445" s="14" t="s">
        <v>113</v>
      </c>
      <c r="G2445" s="14" t="n">
        <v>48</v>
      </c>
      <c r="H2445" s="14" t="n">
        <v>21</v>
      </c>
      <c r="I2445" s="14" t="n">
        <v>1</v>
      </c>
      <c r="J2445" s="14" t="n">
        <v>1</v>
      </c>
      <c r="K2445" s="14" t="n">
        <v>1</v>
      </c>
      <c r="L2445" s="14" t="n">
        <v>0</v>
      </c>
      <c r="M2445" s="14" t="n">
        <v>0</v>
      </c>
      <c r="N2445" s="14" t="s">
        <v>82</v>
      </c>
      <c r="O2445" s="14" t="s">
        <v>133</v>
      </c>
      <c r="P2445" s="14" t="s">
        <v>116</v>
      </c>
      <c r="Q2445" s="14" t="s">
        <v>128</v>
      </c>
      <c r="R2445" s="14" t="n">
        <v>0</v>
      </c>
      <c r="S2445" s="14" t="n">
        <v>0</v>
      </c>
      <c r="T2445" s="14" t="n">
        <v>0</v>
      </c>
      <c r="U2445" s="14" t="s">
        <v>95</v>
      </c>
      <c r="V2445" s="14" t="s">
        <v>124</v>
      </c>
      <c r="W2445" s="14" t="n">
        <v>1</v>
      </c>
      <c r="X2445" s="14" t="s">
        <v>86</v>
      </c>
      <c r="Y2445" s="14"/>
      <c r="Z2445" s="14" t="n">
        <v>233</v>
      </c>
      <c r="AA2445" s="14" t="n">
        <v>0</v>
      </c>
      <c r="AB2445" s="14" t="s">
        <v>87</v>
      </c>
      <c r="AC2445" s="14" t="n">
        <v>75</v>
      </c>
      <c r="AD2445" s="14" t="n">
        <v>0</v>
      </c>
      <c r="AE2445" s="14" t="n">
        <v>0</v>
      </c>
      <c r="AF2445" s="14" t="s">
        <v>88</v>
      </c>
      <c r="AG2445" s="15" t="n">
        <v>42697</v>
      </c>
      <c r="AH2445" s="14" t="str">
        <f aca="false">B2445&amp;"|"&amp;C2445&amp;"|"&amp;D2445&amp;"|"&amp;E2445&amp;"|"&amp;F2445&amp;"|"&amp;G2445&amp;"|"&amp;H2445&amp;"|"&amp;I2445&amp;"|"&amp;J2445&amp;"|"&amp;K2445&amp;"|"&amp;L2445&amp;"|"&amp;M2445&amp;"|"&amp;N2445&amp;"|"&amp;O2445&amp;"|"&amp;P2445&amp;"|"&amp;Q2445&amp;"|"&amp;R2445&amp;"|"&amp;S2445&amp;"|"&amp;T2445&amp;"|"&amp;U2445&amp;"|"&amp;V2445&amp;"|"&amp;W2445&amp;"|"&amp;X2445&amp;"|"&amp;Y2445&amp;"|"&amp;Z2445&amp;"|"&amp;AA2445&amp;"|"&amp;AB2445&amp;"|"&amp;AC2445&amp;"|"&amp;AD2445&amp;"|"&amp;AE2445&amp;"|"&amp;AF2445&amp;"|"&amp;AG2445</f>
        <v>City Hotel|0|215|2016|November|48|21|1|1|1|0|0|BB|TUR|Groups|Corporate|0|0|0|A|E|1|No Deposit||233|0|Transient|75|0|0|Check-Out|42697</v>
      </c>
      <c r="AI2445" s="14" t="str">
        <f aca="false">IF(COUNTIF($AH$4:$AH$2603,AH2445)&gt;1,"Duplicate","Unique")</f>
        <v>Unique</v>
      </c>
      <c r="AJ2445" s="14" t="str">
        <f aca="false">IF(COUNTBLANK(B2445:AG2445)&gt;0,"Missing ("&amp;COUNTBLANK(B2445:AG2445)&amp;")","Complete")</f>
        <v>Missing (1)</v>
      </c>
    </row>
    <row r="2446" customFormat="false" ht="15" hidden="false" customHeight="false" outlineLevel="0" collapsed="false">
      <c r="A2446" s="0" t="n">
        <v>2443</v>
      </c>
      <c r="B2446" s="0" t="s">
        <v>90</v>
      </c>
      <c r="C2446" s="0" t="n">
        <v>0</v>
      </c>
      <c r="D2446" s="0" t="n">
        <v>23</v>
      </c>
      <c r="E2446" s="0" t="n">
        <v>2015</v>
      </c>
      <c r="F2446" s="0" t="s">
        <v>111</v>
      </c>
      <c r="G2446" s="0" t="n">
        <v>41</v>
      </c>
      <c r="H2446" s="0" t="n">
        <v>4</v>
      </c>
      <c r="I2446" s="0" t="n">
        <v>2</v>
      </c>
      <c r="J2446" s="0" t="n">
        <v>2</v>
      </c>
      <c r="K2446" s="0" t="n">
        <v>2</v>
      </c>
      <c r="L2446" s="0" t="n">
        <v>0</v>
      </c>
      <c r="M2446" s="0" t="n">
        <v>0</v>
      </c>
      <c r="N2446" s="0" t="s">
        <v>82</v>
      </c>
      <c r="O2446" s="0" t="s">
        <v>158</v>
      </c>
      <c r="P2446" s="0" t="s">
        <v>93</v>
      </c>
      <c r="Q2446" s="0" t="s">
        <v>94</v>
      </c>
      <c r="R2446" s="0" t="n">
        <v>0</v>
      </c>
      <c r="S2446" s="0" t="n">
        <v>0</v>
      </c>
      <c r="T2446" s="0" t="n">
        <v>0</v>
      </c>
      <c r="U2446" s="0" t="s">
        <v>95</v>
      </c>
      <c r="V2446" s="0" t="s">
        <v>95</v>
      </c>
      <c r="W2446" s="0" t="n">
        <v>0</v>
      </c>
      <c r="X2446" s="0" t="s">
        <v>86</v>
      </c>
      <c r="Y2446" s="0" t="n">
        <v>9</v>
      </c>
      <c r="AA2446" s="0" t="n">
        <v>0</v>
      </c>
      <c r="AB2446" s="0" t="s">
        <v>125</v>
      </c>
      <c r="AC2446" s="0" t="n">
        <v>105</v>
      </c>
      <c r="AD2446" s="0" t="n">
        <v>0</v>
      </c>
      <c r="AE2446" s="0" t="n">
        <v>2</v>
      </c>
      <c r="AF2446" s="0" t="s">
        <v>88</v>
      </c>
      <c r="AG2446" s="13" t="n">
        <v>42285</v>
      </c>
      <c r="AH2446" s="0" t="str">
        <f aca="false">B2446&amp;"|"&amp;C2446&amp;"|"&amp;D2446&amp;"|"&amp;E2446&amp;"|"&amp;F2446&amp;"|"&amp;G2446&amp;"|"&amp;H2446&amp;"|"&amp;I2446&amp;"|"&amp;J2446&amp;"|"&amp;K2446&amp;"|"&amp;L2446&amp;"|"&amp;M2446&amp;"|"&amp;N2446&amp;"|"&amp;O2446&amp;"|"&amp;P2446&amp;"|"&amp;Q2446&amp;"|"&amp;R2446&amp;"|"&amp;S2446&amp;"|"&amp;T2446&amp;"|"&amp;U2446&amp;"|"&amp;V2446&amp;"|"&amp;W2446&amp;"|"&amp;X2446&amp;"|"&amp;Y2446&amp;"|"&amp;Z2446&amp;"|"&amp;AA2446&amp;"|"&amp;AB2446&amp;"|"&amp;AC2446&amp;"|"&amp;AD2446&amp;"|"&amp;AE2446&amp;"|"&amp;AF2446&amp;"|"&amp;AG2446</f>
        <v>City Hotel|0|23|2015|October|41|4|2|2|2|0|0|BB|ITA|Online TA|TA/TO|0|0|0|A|A|0|No Deposit|9||0|Contract|105|0|2|Check-Out|42285</v>
      </c>
      <c r="AI2446" s="0" t="str">
        <f aca="false">IF(COUNTIF($AH$4:$AH$2603,AH2446)&gt;1,"Duplicate","Unique")</f>
        <v>Unique</v>
      </c>
      <c r="AJ2446" s="0" t="str">
        <f aca="false">IF(COUNTBLANK(B2446:AG2446)&gt;0,"Missing ("&amp;COUNTBLANK(B2446:AG2446)&amp;")","Complete")</f>
        <v>Missing (1)</v>
      </c>
    </row>
    <row r="2447" customFormat="false" ht="15" hidden="false" customHeight="false" outlineLevel="0" collapsed="false">
      <c r="A2447" s="14" t="n">
        <v>2444</v>
      </c>
      <c r="B2447" s="14" t="s">
        <v>90</v>
      </c>
      <c r="C2447" s="14" t="n">
        <v>0</v>
      </c>
      <c r="D2447" s="14" t="n">
        <v>66</v>
      </c>
      <c r="E2447" s="14" t="n">
        <v>2016</v>
      </c>
      <c r="F2447" s="14" t="s">
        <v>111</v>
      </c>
      <c r="G2447" s="14" t="n">
        <v>45</v>
      </c>
      <c r="H2447" s="14" t="n">
        <v>31</v>
      </c>
      <c r="I2447" s="14" t="n">
        <v>1</v>
      </c>
      <c r="J2447" s="14" t="n">
        <v>3</v>
      </c>
      <c r="K2447" s="14" t="n">
        <v>2</v>
      </c>
      <c r="L2447" s="14" t="n">
        <v>0</v>
      </c>
      <c r="M2447" s="14" t="n">
        <v>0</v>
      </c>
      <c r="N2447" s="14" t="s">
        <v>82</v>
      </c>
      <c r="O2447" s="14" t="s">
        <v>130</v>
      </c>
      <c r="P2447" s="14" t="s">
        <v>93</v>
      </c>
      <c r="Q2447" s="14" t="s">
        <v>94</v>
      </c>
      <c r="R2447" s="14" t="n">
        <v>0</v>
      </c>
      <c r="S2447" s="14" t="n">
        <v>0</v>
      </c>
      <c r="T2447" s="14" t="n">
        <v>0</v>
      </c>
      <c r="U2447" s="14" t="s">
        <v>109</v>
      </c>
      <c r="V2447" s="14" t="s">
        <v>109</v>
      </c>
      <c r="W2447" s="14" t="n">
        <v>0</v>
      </c>
      <c r="X2447" s="14" t="s">
        <v>86</v>
      </c>
      <c r="Y2447" s="14" t="n">
        <v>9</v>
      </c>
      <c r="Z2447" s="14"/>
      <c r="AA2447" s="14" t="n">
        <v>0</v>
      </c>
      <c r="AB2447" s="14" t="s">
        <v>87</v>
      </c>
      <c r="AC2447" s="14" t="n">
        <v>104.85</v>
      </c>
      <c r="AD2447" s="14" t="n">
        <v>0</v>
      </c>
      <c r="AE2447" s="14" t="n">
        <v>1</v>
      </c>
      <c r="AF2447" s="14" t="s">
        <v>88</v>
      </c>
      <c r="AG2447" s="15" t="n">
        <v>42678</v>
      </c>
      <c r="AH2447" s="14" t="str">
        <f aca="false">B2447&amp;"|"&amp;C2447&amp;"|"&amp;D2447&amp;"|"&amp;E2447&amp;"|"&amp;F2447&amp;"|"&amp;G2447&amp;"|"&amp;H2447&amp;"|"&amp;I2447&amp;"|"&amp;J2447&amp;"|"&amp;K2447&amp;"|"&amp;L2447&amp;"|"&amp;M2447&amp;"|"&amp;N2447&amp;"|"&amp;O2447&amp;"|"&amp;P2447&amp;"|"&amp;Q2447&amp;"|"&amp;R2447&amp;"|"&amp;S2447&amp;"|"&amp;T2447&amp;"|"&amp;U2447&amp;"|"&amp;V2447&amp;"|"&amp;W2447&amp;"|"&amp;X2447&amp;"|"&amp;Y2447&amp;"|"&amp;Z2447&amp;"|"&amp;AA2447&amp;"|"&amp;AB2447&amp;"|"&amp;AC2447&amp;"|"&amp;AD2447&amp;"|"&amp;AE2447&amp;"|"&amp;AF2447&amp;"|"&amp;AG2447</f>
        <v>City Hotel|0|66|2016|October|45|31|1|3|2|0|0|BB|NLD|Online TA|TA/TO|0|0|0|D|D|0|No Deposit|9||0|Transient|104.85|0|1|Check-Out|42678</v>
      </c>
      <c r="AI2447" s="14" t="str">
        <f aca="false">IF(COUNTIF($AH$4:$AH$2603,AH2447)&gt;1,"Duplicate","Unique")</f>
        <v>Unique</v>
      </c>
      <c r="AJ2447" s="14" t="str">
        <f aca="false">IF(COUNTBLANK(B2447:AG2447)&gt;0,"Missing ("&amp;COUNTBLANK(B2447:AG2447)&amp;")","Complete")</f>
        <v>Missing (1)</v>
      </c>
    </row>
    <row r="2448" customFormat="false" ht="15" hidden="false" customHeight="false" outlineLevel="0" collapsed="false">
      <c r="A2448" s="0" t="n">
        <v>2445</v>
      </c>
      <c r="B2448" s="0" t="s">
        <v>90</v>
      </c>
      <c r="C2448" s="0" t="n">
        <v>1</v>
      </c>
      <c r="D2448" s="0" t="n">
        <v>28</v>
      </c>
      <c r="E2448" s="0" t="n">
        <v>2017</v>
      </c>
      <c r="F2448" s="0" t="s">
        <v>103</v>
      </c>
      <c r="G2448" s="0" t="n">
        <v>9</v>
      </c>
      <c r="H2448" s="0" t="n">
        <v>2</v>
      </c>
      <c r="I2448" s="0" t="n">
        <v>0</v>
      </c>
      <c r="J2448" s="0" t="n">
        <v>3</v>
      </c>
      <c r="K2448" s="0" t="n">
        <v>2</v>
      </c>
      <c r="L2448" s="0" t="n">
        <v>0</v>
      </c>
      <c r="M2448" s="0" t="n">
        <v>0</v>
      </c>
      <c r="N2448" s="0" t="s">
        <v>82</v>
      </c>
      <c r="O2448" s="0" t="s">
        <v>92</v>
      </c>
      <c r="P2448" s="0" t="s">
        <v>116</v>
      </c>
      <c r="Q2448" s="0" t="s">
        <v>94</v>
      </c>
      <c r="R2448" s="0" t="n">
        <v>0</v>
      </c>
      <c r="S2448" s="0" t="n">
        <v>0</v>
      </c>
      <c r="T2448" s="0" t="n">
        <v>0</v>
      </c>
      <c r="U2448" s="0" t="s">
        <v>95</v>
      </c>
      <c r="V2448" s="0" t="s">
        <v>95</v>
      </c>
      <c r="W2448" s="0" t="n">
        <v>0</v>
      </c>
      <c r="X2448" s="0" t="s">
        <v>120</v>
      </c>
      <c r="AA2448" s="0" t="n">
        <v>0</v>
      </c>
      <c r="AB2448" s="0" t="s">
        <v>87</v>
      </c>
      <c r="AC2448" s="0" t="n">
        <v>95</v>
      </c>
      <c r="AD2448" s="0" t="n">
        <v>0</v>
      </c>
      <c r="AE2448" s="0" t="n">
        <v>0</v>
      </c>
      <c r="AF2448" s="0" t="s">
        <v>96</v>
      </c>
      <c r="AG2448" s="13" t="n">
        <v>42768</v>
      </c>
      <c r="AH2448" s="0" t="str">
        <f aca="false">B2448&amp;"|"&amp;C2448&amp;"|"&amp;D2448&amp;"|"&amp;E2448&amp;"|"&amp;F2448&amp;"|"&amp;G2448&amp;"|"&amp;H2448&amp;"|"&amp;I2448&amp;"|"&amp;J2448&amp;"|"&amp;K2448&amp;"|"&amp;L2448&amp;"|"&amp;M2448&amp;"|"&amp;N2448&amp;"|"&amp;O2448&amp;"|"&amp;P2448&amp;"|"&amp;Q2448&amp;"|"&amp;R2448&amp;"|"&amp;S2448&amp;"|"&amp;T2448&amp;"|"&amp;U2448&amp;"|"&amp;V2448&amp;"|"&amp;W2448&amp;"|"&amp;X2448&amp;"|"&amp;Y2448&amp;"|"&amp;Z2448&amp;"|"&amp;AA2448&amp;"|"&amp;AB2448&amp;"|"&amp;AC2448&amp;"|"&amp;AD2448&amp;"|"&amp;AE2448&amp;"|"&amp;AF2448&amp;"|"&amp;AG2448</f>
        <v>City Hotel|1|28|2017|March|9|2|0|3|2|0|0|BB|PRT|Groups|TA/TO|0|0|0|A|A|0|Non Refund|||0|Transient|95|0|0|Canceled|42768</v>
      </c>
      <c r="AI2448" s="0" t="str">
        <f aca="false">IF(COUNTIF($AH$4:$AH$2603,AH2448)&gt;1,"Duplicate","Unique")</f>
        <v>Duplicate</v>
      </c>
      <c r="AJ2448" s="0" t="str">
        <f aca="false">IF(COUNTBLANK(B2448:AG2448)&gt;0,"Missing ("&amp;COUNTBLANK(B2448:AG2448)&amp;")","Complete")</f>
        <v>Missing (2)</v>
      </c>
    </row>
    <row r="2449" customFormat="false" ht="15" hidden="false" customHeight="false" outlineLevel="0" collapsed="false">
      <c r="A2449" s="14" t="n">
        <v>2446</v>
      </c>
      <c r="B2449" s="14" t="s">
        <v>90</v>
      </c>
      <c r="C2449" s="14" t="n">
        <v>0</v>
      </c>
      <c r="D2449" s="14" t="n">
        <v>62</v>
      </c>
      <c r="E2449" s="14" t="n">
        <v>2017</v>
      </c>
      <c r="F2449" s="14" t="s">
        <v>135</v>
      </c>
      <c r="G2449" s="14" t="n">
        <v>26</v>
      </c>
      <c r="H2449" s="14" t="n">
        <v>26</v>
      </c>
      <c r="I2449" s="14" t="n">
        <v>1</v>
      </c>
      <c r="J2449" s="14" t="n">
        <v>1</v>
      </c>
      <c r="K2449" s="14" t="n">
        <v>2</v>
      </c>
      <c r="L2449" s="14" t="n">
        <v>0</v>
      </c>
      <c r="M2449" s="14" t="n">
        <v>0</v>
      </c>
      <c r="N2449" s="14" t="s">
        <v>82</v>
      </c>
      <c r="O2449" s="14" t="s">
        <v>155</v>
      </c>
      <c r="P2449" s="14" t="s">
        <v>93</v>
      </c>
      <c r="Q2449" s="14" t="s">
        <v>94</v>
      </c>
      <c r="R2449" s="14" t="n">
        <v>0</v>
      </c>
      <c r="S2449" s="14" t="n">
        <v>0</v>
      </c>
      <c r="T2449" s="14" t="n">
        <v>0</v>
      </c>
      <c r="U2449" s="14" t="s">
        <v>109</v>
      </c>
      <c r="V2449" s="14" t="s">
        <v>124</v>
      </c>
      <c r="W2449" s="14" t="n">
        <v>0</v>
      </c>
      <c r="X2449" s="14" t="s">
        <v>86</v>
      </c>
      <c r="Y2449" s="14" t="n">
        <v>9</v>
      </c>
      <c r="Z2449" s="14"/>
      <c r="AA2449" s="14" t="n">
        <v>0</v>
      </c>
      <c r="AB2449" s="14" t="s">
        <v>87</v>
      </c>
      <c r="AC2449" s="14" t="n">
        <v>150</v>
      </c>
      <c r="AD2449" s="14" t="n">
        <v>0</v>
      </c>
      <c r="AE2449" s="14" t="n">
        <v>1</v>
      </c>
      <c r="AF2449" s="14" t="s">
        <v>88</v>
      </c>
      <c r="AG2449" s="15" t="n">
        <v>42914</v>
      </c>
      <c r="AH2449" s="14" t="str">
        <f aca="false">B2449&amp;"|"&amp;C2449&amp;"|"&amp;D2449&amp;"|"&amp;E2449&amp;"|"&amp;F2449&amp;"|"&amp;G2449&amp;"|"&amp;H2449&amp;"|"&amp;I2449&amp;"|"&amp;J2449&amp;"|"&amp;K2449&amp;"|"&amp;L2449&amp;"|"&amp;M2449&amp;"|"&amp;N2449&amp;"|"&amp;O2449&amp;"|"&amp;P2449&amp;"|"&amp;Q2449&amp;"|"&amp;R2449&amp;"|"&amp;S2449&amp;"|"&amp;T2449&amp;"|"&amp;U2449&amp;"|"&amp;V2449&amp;"|"&amp;W2449&amp;"|"&amp;X2449&amp;"|"&amp;Y2449&amp;"|"&amp;Z2449&amp;"|"&amp;AA2449&amp;"|"&amp;AB2449&amp;"|"&amp;AC2449&amp;"|"&amp;AD2449&amp;"|"&amp;AE2449&amp;"|"&amp;AF2449&amp;"|"&amp;AG2449</f>
        <v>City Hotel|0|62|2017|June|26|26|1|1|2|0|0|BB|CHE|Online TA|TA/TO|0|0|0|D|E|0|No Deposit|9||0|Transient|150|0|1|Check-Out|42914</v>
      </c>
      <c r="AI2449" s="14" t="str">
        <f aca="false">IF(COUNTIF($AH$4:$AH$2603,AH2449)&gt;1,"Duplicate","Unique")</f>
        <v>Unique</v>
      </c>
      <c r="AJ2449" s="14" t="str">
        <f aca="false">IF(COUNTBLANK(B2449:AG2449)&gt;0,"Missing ("&amp;COUNTBLANK(B2449:AG2449)&amp;")","Complete")</f>
        <v>Missing (1)</v>
      </c>
    </row>
    <row r="2450" customFormat="false" ht="15" hidden="false" customHeight="false" outlineLevel="0" collapsed="false">
      <c r="A2450" s="0" t="n">
        <v>2447</v>
      </c>
      <c r="B2450" s="0" t="s">
        <v>90</v>
      </c>
      <c r="C2450" s="0" t="n">
        <v>0</v>
      </c>
      <c r="D2450" s="0" t="n">
        <v>121</v>
      </c>
      <c r="E2450" s="0" t="n">
        <v>2016</v>
      </c>
      <c r="F2450" s="0" t="s">
        <v>114</v>
      </c>
      <c r="G2450" s="0" t="n">
        <v>37</v>
      </c>
      <c r="H2450" s="0" t="n">
        <v>9</v>
      </c>
      <c r="I2450" s="0" t="n">
        <v>2</v>
      </c>
      <c r="J2450" s="0" t="n">
        <v>4</v>
      </c>
      <c r="K2450" s="0" t="n">
        <v>2</v>
      </c>
      <c r="L2450" s="0" t="n">
        <v>1</v>
      </c>
      <c r="M2450" s="0" t="n">
        <v>0</v>
      </c>
      <c r="N2450" s="0" t="s">
        <v>107</v>
      </c>
      <c r="O2450" s="0" t="s">
        <v>123</v>
      </c>
      <c r="P2450" s="0" t="s">
        <v>93</v>
      </c>
      <c r="Q2450" s="0" t="s">
        <v>94</v>
      </c>
      <c r="R2450" s="0" t="n">
        <v>0</v>
      </c>
      <c r="S2450" s="0" t="n">
        <v>0</v>
      </c>
      <c r="T2450" s="0" t="n">
        <v>0</v>
      </c>
      <c r="U2450" s="0" t="s">
        <v>95</v>
      </c>
      <c r="V2450" s="0" t="s">
        <v>95</v>
      </c>
      <c r="W2450" s="0" t="n">
        <v>0</v>
      </c>
      <c r="X2450" s="0" t="s">
        <v>86</v>
      </c>
      <c r="Y2450" s="0" t="n">
        <v>11</v>
      </c>
      <c r="AA2450" s="0" t="n">
        <v>0</v>
      </c>
      <c r="AB2450" s="0" t="s">
        <v>87</v>
      </c>
      <c r="AC2450" s="0" t="n">
        <v>89.76</v>
      </c>
      <c r="AD2450" s="0" t="n">
        <v>0</v>
      </c>
      <c r="AE2450" s="0" t="n">
        <v>0</v>
      </c>
      <c r="AF2450" s="0" t="s">
        <v>88</v>
      </c>
      <c r="AG2450" s="13" t="n">
        <v>42628</v>
      </c>
      <c r="AH2450" s="0" t="str">
        <f aca="false">B2450&amp;"|"&amp;C2450&amp;"|"&amp;D2450&amp;"|"&amp;E2450&amp;"|"&amp;F2450&amp;"|"&amp;G2450&amp;"|"&amp;H2450&amp;"|"&amp;I2450&amp;"|"&amp;J2450&amp;"|"&amp;K2450&amp;"|"&amp;L2450&amp;"|"&amp;M2450&amp;"|"&amp;N2450&amp;"|"&amp;O2450&amp;"|"&amp;P2450&amp;"|"&amp;Q2450&amp;"|"&amp;R2450&amp;"|"&amp;S2450&amp;"|"&amp;T2450&amp;"|"&amp;U2450&amp;"|"&amp;V2450&amp;"|"&amp;W2450&amp;"|"&amp;X2450&amp;"|"&amp;Y2450&amp;"|"&amp;Z2450&amp;"|"&amp;AA2450&amp;"|"&amp;AB2450&amp;"|"&amp;AC2450&amp;"|"&amp;AD2450&amp;"|"&amp;AE2450&amp;"|"&amp;AF2450&amp;"|"&amp;AG2450</f>
        <v>City Hotel|0|121|2016|September|37|9|2|4|2|1|0|SC|USA|Online TA|TA/TO|0|0|0|A|A|0|No Deposit|11||0|Transient|89.76|0|0|Check-Out|42628</v>
      </c>
      <c r="AI2450" s="0" t="str">
        <f aca="false">IF(COUNTIF($AH$4:$AH$2603,AH2450)&gt;1,"Duplicate","Unique")</f>
        <v>Unique</v>
      </c>
      <c r="AJ2450" s="0" t="str">
        <f aca="false">IF(COUNTBLANK(B2450:AG2450)&gt;0,"Missing ("&amp;COUNTBLANK(B2450:AG2450)&amp;")","Complete")</f>
        <v>Missing (1)</v>
      </c>
    </row>
    <row r="2451" customFormat="false" ht="15" hidden="false" customHeight="false" outlineLevel="0" collapsed="false">
      <c r="A2451" s="14" t="n">
        <v>2448</v>
      </c>
      <c r="B2451" s="14" t="s">
        <v>90</v>
      </c>
      <c r="C2451" s="14" t="n">
        <v>1</v>
      </c>
      <c r="D2451" s="14" t="n">
        <v>158</v>
      </c>
      <c r="E2451" s="14" t="n">
        <v>2016</v>
      </c>
      <c r="F2451" s="14" t="s">
        <v>121</v>
      </c>
      <c r="G2451" s="14" t="n">
        <v>22</v>
      </c>
      <c r="H2451" s="14" t="n">
        <v>24</v>
      </c>
      <c r="I2451" s="14" t="n">
        <v>0</v>
      </c>
      <c r="J2451" s="14" t="n">
        <v>2</v>
      </c>
      <c r="K2451" s="14" t="n">
        <v>1</v>
      </c>
      <c r="L2451" s="14" t="n">
        <v>0</v>
      </c>
      <c r="M2451" s="14" t="n">
        <v>0</v>
      </c>
      <c r="N2451" s="14" t="s">
        <v>82</v>
      </c>
      <c r="O2451" s="14" t="s">
        <v>92</v>
      </c>
      <c r="P2451" s="14" t="s">
        <v>116</v>
      </c>
      <c r="Q2451" s="14" t="s">
        <v>94</v>
      </c>
      <c r="R2451" s="14" t="n">
        <v>0</v>
      </c>
      <c r="S2451" s="14" t="n">
        <v>0</v>
      </c>
      <c r="T2451" s="14" t="n">
        <v>0</v>
      </c>
      <c r="U2451" s="14" t="s">
        <v>95</v>
      </c>
      <c r="V2451" s="14" t="s">
        <v>95</v>
      </c>
      <c r="W2451" s="14" t="n">
        <v>0</v>
      </c>
      <c r="X2451" s="14" t="s">
        <v>120</v>
      </c>
      <c r="Y2451" s="14" t="n">
        <v>37</v>
      </c>
      <c r="Z2451" s="14"/>
      <c r="AA2451" s="14" t="n">
        <v>31</v>
      </c>
      <c r="AB2451" s="14" t="s">
        <v>87</v>
      </c>
      <c r="AC2451" s="14" t="n">
        <v>130</v>
      </c>
      <c r="AD2451" s="14" t="n">
        <v>0</v>
      </c>
      <c r="AE2451" s="14" t="n">
        <v>0</v>
      </c>
      <c r="AF2451" s="14" t="s">
        <v>96</v>
      </c>
      <c r="AG2451" s="15" t="n">
        <v>42387</v>
      </c>
      <c r="AH2451" s="14" t="str">
        <f aca="false">B2451&amp;"|"&amp;C2451&amp;"|"&amp;D2451&amp;"|"&amp;E2451&amp;"|"&amp;F2451&amp;"|"&amp;G2451&amp;"|"&amp;H2451&amp;"|"&amp;I2451&amp;"|"&amp;J2451&amp;"|"&amp;K2451&amp;"|"&amp;L2451&amp;"|"&amp;M2451&amp;"|"&amp;N2451&amp;"|"&amp;O2451&amp;"|"&amp;P2451&amp;"|"&amp;Q2451&amp;"|"&amp;R2451&amp;"|"&amp;S2451&amp;"|"&amp;T2451&amp;"|"&amp;U2451&amp;"|"&amp;V2451&amp;"|"&amp;W2451&amp;"|"&amp;X2451&amp;"|"&amp;Y2451&amp;"|"&amp;Z2451&amp;"|"&amp;AA2451&amp;"|"&amp;AB2451&amp;"|"&amp;AC2451&amp;"|"&amp;AD2451&amp;"|"&amp;AE2451&amp;"|"&amp;AF2451&amp;"|"&amp;AG2451</f>
        <v>City Hotel|1|158|2016|May|22|24|0|2|1|0|0|BB|PRT|Groups|TA/TO|0|0|0|A|A|0|Non Refund|37||31|Transient|130|0|0|Canceled|42387</v>
      </c>
      <c r="AI2451" s="14" t="str">
        <f aca="false">IF(COUNTIF($AH$4:$AH$2603,AH2451)&gt;1,"Duplicate","Unique")</f>
        <v>Duplicate</v>
      </c>
      <c r="AJ2451" s="14" t="str">
        <f aca="false">IF(COUNTBLANK(B2451:AG2451)&gt;0,"Missing ("&amp;COUNTBLANK(B2451:AG2451)&amp;")","Complete")</f>
        <v>Missing (1)</v>
      </c>
    </row>
    <row r="2452" customFormat="false" ht="15" hidden="false" customHeight="false" outlineLevel="0" collapsed="false">
      <c r="A2452" s="0" t="n">
        <v>2449</v>
      </c>
      <c r="B2452" s="0" t="s">
        <v>80</v>
      </c>
      <c r="C2452" s="0" t="n">
        <v>0</v>
      </c>
      <c r="D2452" s="0" t="n">
        <v>0</v>
      </c>
      <c r="E2452" s="0" t="n">
        <v>2015</v>
      </c>
      <c r="F2452" s="0" t="s">
        <v>111</v>
      </c>
      <c r="G2452" s="0" t="n">
        <v>41</v>
      </c>
      <c r="H2452" s="0" t="n">
        <v>9</v>
      </c>
      <c r="I2452" s="0" t="n">
        <v>0</v>
      </c>
      <c r="J2452" s="0" t="n">
        <v>1</v>
      </c>
      <c r="K2452" s="0" t="n">
        <v>2</v>
      </c>
      <c r="L2452" s="0" t="n">
        <v>0</v>
      </c>
      <c r="M2452" s="0" t="n">
        <v>0</v>
      </c>
      <c r="N2452" s="0" t="s">
        <v>82</v>
      </c>
      <c r="O2452" s="0" t="s">
        <v>92</v>
      </c>
      <c r="P2452" s="0" t="s">
        <v>93</v>
      </c>
      <c r="Q2452" s="0" t="s">
        <v>94</v>
      </c>
      <c r="R2452" s="0" t="n">
        <v>0</v>
      </c>
      <c r="S2452" s="0" t="n">
        <v>0</v>
      </c>
      <c r="T2452" s="0" t="n">
        <v>0</v>
      </c>
      <c r="U2452" s="0" t="s">
        <v>95</v>
      </c>
      <c r="V2452" s="0" t="s">
        <v>124</v>
      </c>
      <c r="W2452" s="0" t="n">
        <v>0</v>
      </c>
      <c r="X2452" s="0" t="s">
        <v>86</v>
      </c>
      <c r="Y2452" s="0" t="n">
        <v>240</v>
      </c>
      <c r="AA2452" s="0" t="n">
        <v>0</v>
      </c>
      <c r="AB2452" s="0" t="s">
        <v>87</v>
      </c>
      <c r="AC2452" s="0" t="n">
        <v>67</v>
      </c>
      <c r="AD2452" s="0" t="n">
        <v>0</v>
      </c>
      <c r="AE2452" s="0" t="n">
        <v>0</v>
      </c>
      <c r="AF2452" s="0" t="s">
        <v>88</v>
      </c>
      <c r="AG2452" s="13" t="n">
        <v>42287</v>
      </c>
      <c r="AH2452" s="0" t="str">
        <f aca="false">B2452&amp;"|"&amp;C2452&amp;"|"&amp;D2452&amp;"|"&amp;E2452&amp;"|"&amp;F2452&amp;"|"&amp;G2452&amp;"|"&amp;H2452&amp;"|"&amp;I2452&amp;"|"&amp;J2452&amp;"|"&amp;K2452&amp;"|"&amp;L2452&amp;"|"&amp;M2452&amp;"|"&amp;N2452&amp;"|"&amp;O2452&amp;"|"&amp;P2452&amp;"|"&amp;Q2452&amp;"|"&amp;R2452&amp;"|"&amp;S2452&amp;"|"&amp;T2452&amp;"|"&amp;U2452&amp;"|"&amp;V2452&amp;"|"&amp;W2452&amp;"|"&amp;X2452&amp;"|"&amp;Y2452&amp;"|"&amp;Z2452&amp;"|"&amp;AA2452&amp;"|"&amp;AB2452&amp;"|"&amp;AC2452&amp;"|"&amp;AD2452&amp;"|"&amp;AE2452&amp;"|"&amp;AF2452&amp;"|"&amp;AG2452</f>
        <v>Resort Hotel|0|0|2015|October|41|9|0|1|2|0|0|BB|PRT|Online TA|TA/TO|0|0|0|A|E|0|No Deposit|240||0|Transient|67|0|0|Check-Out|42287</v>
      </c>
      <c r="AI2452" s="0" t="str">
        <f aca="false">IF(COUNTIF($AH$4:$AH$2603,AH2452)&gt;1,"Duplicate","Unique")</f>
        <v>Unique</v>
      </c>
      <c r="AJ2452" s="0" t="str">
        <f aca="false">IF(COUNTBLANK(B2452:AG2452)&gt;0,"Missing ("&amp;COUNTBLANK(B2452:AG2452)&amp;")","Complete")</f>
        <v>Missing (1)</v>
      </c>
    </row>
    <row r="2453" customFormat="false" ht="15" hidden="false" customHeight="false" outlineLevel="0" collapsed="false">
      <c r="A2453" s="14" t="n">
        <v>2450</v>
      </c>
      <c r="B2453" s="14" t="s">
        <v>90</v>
      </c>
      <c r="C2453" s="14" t="n">
        <v>1</v>
      </c>
      <c r="D2453" s="14" t="n">
        <v>97</v>
      </c>
      <c r="E2453" s="14" t="n">
        <v>2016</v>
      </c>
      <c r="F2453" s="14" t="s">
        <v>103</v>
      </c>
      <c r="G2453" s="14" t="n">
        <v>13</v>
      </c>
      <c r="H2453" s="14" t="n">
        <v>20</v>
      </c>
      <c r="I2453" s="14" t="n">
        <v>2</v>
      </c>
      <c r="J2453" s="14" t="n">
        <v>5</v>
      </c>
      <c r="K2453" s="14" t="n">
        <v>1</v>
      </c>
      <c r="L2453" s="14" t="n">
        <v>0</v>
      </c>
      <c r="M2453" s="14" t="n">
        <v>0</v>
      </c>
      <c r="N2453" s="14" t="s">
        <v>112</v>
      </c>
      <c r="O2453" s="14" t="s">
        <v>92</v>
      </c>
      <c r="P2453" s="14" t="s">
        <v>116</v>
      </c>
      <c r="Q2453" s="14" t="s">
        <v>94</v>
      </c>
      <c r="R2453" s="14" t="n">
        <v>0</v>
      </c>
      <c r="S2453" s="14" t="n">
        <v>1</v>
      </c>
      <c r="T2453" s="14" t="n">
        <v>0</v>
      </c>
      <c r="U2453" s="14" t="s">
        <v>95</v>
      </c>
      <c r="V2453" s="14" t="s">
        <v>95</v>
      </c>
      <c r="W2453" s="14" t="n">
        <v>0</v>
      </c>
      <c r="X2453" s="14" t="s">
        <v>120</v>
      </c>
      <c r="Y2453" s="14" t="n">
        <v>1</v>
      </c>
      <c r="Z2453" s="14"/>
      <c r="AA2453" s="14" t="n">
        <v>9</v>
      </c>
      <c r="AB2453" s="14" t="s">
        <v>87</v>
      </c>
      <c r="AC2453" s="14" t="n">
        <v>79.43</v>
      </c>
      <c r="AD2453" s="14" t="n">
        <v>0</v>
      </c>
      <c r="AE2453" s="14" t="n">
        <v>0</v>
      </c>
      <c r="AF2453" s="14" t="s">
        <v>96</v>
      </c>
      <c r="AG2453" s="15" t="n">
        <v>42361</v>
      </c>
      <c r="AH2453" s="14" t="str">
        <f aca="false">B2453&amp;"|"&amp;C2453&amp;"|"&amp;D2453&amp;"|"&amp;E2453&amp;"|"&amp;F2453&amp;"|"&amp;G2453&amp;"|"&amp;H2453&amp;"|"&amp;I2453&amp;"|"&amp;J2453&amp;"|"&amp;K2453&amp;"|"&amp;L2453&amp;"|"&amp;M2453&amp;"|"&amp;N2453&amp;"|"&amp;O2453&amp;"|"&amp;P2453&amp;"|"&amp;Q2453&amp;"|"&amp;R2453&amp;"|"&amp;S2453&amp;"|"&amp;T2453&amp;"|"&amp;U2453&amp;"|"&amp;V2453&amp;"|"&amp;W2453&amp;"|"&amp;X2453&amp;"|"&amp;Y2453&amp;"|"&amp;Z2453&amp;"|"&amp;AA2453&amp;"|"&amp;AB2453&amp;"|"&amp;AC2453&amp;"|"&amp;AD2453&amp;"|"&amp;AE2453&amp;"|"&amp;AF2453&amp;"|"&amp;AG2453</f>
        <v>City Hotel|1|97|2016|March|13|20|2|5|1|0|0|HB|PRT|Groups|TA/TO|0|1|0|A|A|0|Non Refund|1||9|Transient|79.43|0|0|Canceled|42361</v>
      </c>
      <c r="AI2453" s="14" t="str">
        <f aca="false">IF(COUNTIF($AH$4:$AH$2603,AH2453)&gt;1,"Duplicate","Unique")</f>
        <v>Duplicate</v>
      </c>
      <c r="AJ2453" s="14" t="str">
        <f aca="false">IF(COUNTBLANK(B2453:AG2453)&gt;0,"Missing ("&amp;COUNTBLANK(B2453:AG2453)&amp;")","Complete")</f>
        <v>Missing (1)</v>
      </c>
    </row>
    <row r="2454" customFormat="false" ht="15" hidden="false" customHeight="false" outlineLevel="0" collapsed="false">
      <c r="A2454" s="0" t="n">
        <v>2451</v>
      </c>
      <c r="B2454" s="0" t="s">
        <v>90</v>
      </c>
      <c r="C2454" s="0" t="n">
        <v>1</v>
      </c>
      <c r="D2454" s="0" t="n">
        <v>240</v>
      </c>
      <c r="E2454" s="0" t="n">
        <v>2017</v>
      </c>
      <c r="F2454" s="0" t="s">
        <v>91</v>
      </c>
      <c r="G2454" s="0" t="n">
        <v>30</v>
      </c>
      <c r="H2454" s="0" t="n">
        <v>23</v>
      </c>
      <c r="I2454" s="0" t="n">
        <v>2</v>
      </c>
      <c r="J2454" s="0" t="n">
        <v>1</v>
      </c>
      <c r="K2454" s="0" t="n">
        <v>2</v>
      </c>
      <c r="L2454" s="0" t="n">
        <v>0</v>
      </c>
      <c r="M2454" s="0" t="n">
        <v>0</v>
      </c>
      <c r="N2454" s="0" t="s">
        <v>82</v>
      </c>
      <c r="O2454" s="0" t="s">
        <v>92</v>
      </c>
      <c r="P2454" s="0" t="s">
        <v>116</v>
      </c>
      <c r="Q2454" s="0" t="s">
        <v>94</v>
      </c>
      <c r="R2454" s="0" t="n">
        <v>0</v>
      </c>
      <c r="S2454" s="0" t="n">
        <v>0</v>
      </c>
      <c r="T2454" s="0" t="n">
        <v>0</v>
      </c>
      <c r="U2454" s="0" t="s">
        <v>95</v>
      </c>
      <c r="V2454" s="0" t="s">
        <v>95</v>
      </c>
      <c r="W2454" s="0" t="n">
        <v>0</v>
      </c>
      <c r="X2454" s="0" t="s">
        <v>120</v>
      </c>
      <c r="AA2454" s="0" t="n">
        <v>0</v>
      </c>
      <c r="AB2454" s="0" t="s">
        <v>87</v>
      </c>
      <c r="AC2454" s="0" t="n">
        <v>110</v>
      </c>
      <c r="AD2454" s="0" t="n">
        <v>0</v>
      </c>
      <c r="AE2454" s="0" t="n">
        <v>0</v>
      </c>
      <c r="AF2454" s="0" t="s">
        <v>96</v>
      </c>
      <c r="AG2454" s="13" t="n">
        <v>42699</v>
      </c>
      <c r="AH2454" s="0" t="str">
        <f aca="false">B2454&amp;"|"&amp;C2454&amp;"|"&amp;D2454&amp;"|"&amp;E2454&amp;"|"&amp;F2454&amp;"|"&amp;G2454&amp;"|"&amp;H2454&amp;"|"&amp;I2454&amp;"|"&amp;J2454&amp;"|"&amp;K2454&amp;"|"&amp;L2454&amp;"|"&amp;M2454&amp;"|"&amp;N2454&amp;"|"&amp;O2454&amp;"|"&amp;P2454&amp;"|"&amp;Q2454&amp;"|"&amp;R2454&amp;"|"&amp;S2454&amp;"|"&amp;T2454&amp;"|"&amp;U2454&amp;"|"&amp;V2454&amp;"|"&amp;W2454&amp;"|"&amp;X2454&amp;"|"&amp;Y2454&amp;"|"&amp;Z2454&amp;"|"&amp;AA2454&amp;"|"&amp;AB2454&amp;"|"&amp;AC2454&amp;"|"&amp;AD2454&amp;"|"&amp;AE2454&amp;"|"&amp;AF2454&amp;"|"&amp;AG2454</f>
        <v>City Hotel|1|240|2017|July|30|23|2|1|2|0|0|BB|PRT|Groups|TA/TO|0|0|0|A|A|0|Non Refund|||0|Transient|110|0|0|Canceled|42699</v>
      </c>
      <c r="AI2454" s="0" t="str">
        <f aca="false">IF(COUNTIF($AH$4:$AH$2603,AH2454)&gt;1,"Duplicate","Unique")</f>
        <v>Unique</v>
      </c>
      <c r="AJ2454" s="0" t="str">
        <f aca="false">IF(COUNTBLANK(B2454:AG2454)&gt;0,"Missing ("&amp;COUNTBLANK(B2454:AG2454)&amp;")","Complete")</f>
        <v>Missing (2)</v>
      </c>
    </row>
    <row r="2455" customFormat="false" ht="15" hidden="false" customHeight="false" outlineLevel="0" collapsed="false">
      <c r="A2455" s="14" t="n">
        <v>2452</v>
      </c>
      <c r="B2455" s="14" t="s">
        <v>80</v>
      </c>
      <c r="C2455" s="14" t="n">
        <v>0</v>
      </c>
      <c r="D2455" s="14" t="n">
        <v>2</v>
      </c>
      <c r="E2455" s="14" t="n">
        <v>2017</v>
      </c>
      <c r="F2455" s="14" t="s">
        <v>119</v>
      </c>
      <c r="G2455" s="14" t="n">
        <v>32</v>
      </c>
      <c r="H2455" s="14" t="n">
        <v>8</v>
      </c>
      <c r="I2455" s="14" t="n">
        <v>0</v>
      </c>
      <c r="J2455" s="14" t="n">
        <v>1</v>
      </c>
      <c r="K2455" s="14" t="n">
        <v>3</v>
      </c>
      <c r="L2455" s="14" t="n">
        <v>1</v>
      </c>
      <c r="M2455" s="14" t="n">
        <v>0</v>
      </c>
      <c r="N2455" s="14" t="s">
        <v>82</v>
      </c>
      <c r="O2455" s="14" t="s">
        <v>122</v>
      </c>
      <c r="P2455" s="14" t="s">
        <v>93</v>
      </c>
      <c r="Q2455" s="14" t="s">
        <v>94</v>
      </c>
      <c r="R2455" s="14" t="n">
        <v>0</v>
      </c>
      <c r="S2455" s="14" t="n">
        <v>0</v>
      </c>
      <c r="T2455" s="14" t="n">
        <v>0</v>
      </c>
      <c r="U2455" s="14" t="s">
        <v>144</v>
      </c>
      <c r="V2455" s="14" t="s">
        <v>144</v>
      </c>
      <c r="W2455" s="14" t="n">
        <v>0</v>
      </c>
      <c r="X2455" s="14" t="s">
        <v>86</v>
      </c>
      <c r="Y2455" s="14" t="n">
        <v>240</v>
      </c>
      <c r="Z2455" s="14"/>
      <c r="AA2455" s="14" t="n">
        <v>0</v>
      </c>
      <c r="AB2455" s="14" t="s">
        <v>87</v>
      </c>
      <c r="AC2455" s="14" t="n">
        <v>300</v>
      </c>
      <c r="AD2455" s="14" t="n">
        <v>0</v>
      </c>
      <c r="AE2455" s="14" t="n">
        <v>1</v>
      </c>
      <c r="AF2455" s="14" t="s">
        <v>88</v>
      </c>
      <c r="AG2455" s="15" t="n">
        <v>42956</v>
      </c>
      <c r="AH2455" s="14" t="str">
        <f aca="false">B2455&amp;"|"&amp;C2455&amp;"|"&amp;D2455&amp;"|"&amp;E2455&amp;"|"&amp;F2455&amp;"|"&amp;G2455&amp;"|"&amp;H2455&amp;"|"&amp;I2455&amp;"|"&amp;J2455&amp;"|"&amp;K2455&amp;"|"&amp;L2455&amp;"|"&amp;M2455&amp;"|"&amp;N2455&amp;"|"&amp;O2455&amp;"|"&amp;P2455&amp;"|"&amp;Q2455&amp;"|"&amp;R2455&amp;"|"&amp;S2455&amp;"|"&amp;T2455&amp;"|"&amp;U2455&amp;"|"&amp;V2455&amp;"|"&amp;W2455&amp;"|"&amp;X2455&amp;"|"&amp;Y2455&amp;"|"&amp;Z2455&amp;"|"&amp;AA2455&amp;"|"&amp;AB2455&amp;"|"&amp;AC2455&amp;"|"&amp;AD2455&amp;"|"&amp;AE2455&amp;"|"&amp;AF2455&amp;"|"&amp;AG2455</f>
        <v>Resort Hotel|0|2|2017|August|32|8|0|1|3|1|0|BB|FRA|Online TA|TA/TO|0|0|0|H|H|0|No Deposit|240||0|Transient|300|0|1|Check-Out|42956</v>
      </c>
      <c r="AI2455" s="14" t="str">
        <f aca="false">IF(COUNTIF($AH$4:$AH$2603,AH2455)&gt;1,"Duplicate","Unique")</f>
        <v>Unique</v>
      </c>
      <c r="AJ2455" s="14" t="str">
        <f aca="false">IF(COUNTBLANK(B2455:AG2455)&gt;0,"Missing ("&amp;COUNTBLANK(B2455:AG2455)&amp;")","Complete")</f>
        <v>Missing (1)</v>
      </c>
    </row>
    <row r="2456" customFormat="false" ht="15" hidden="false" customHeight="false" outlineLevel="0" collapsed="false">
      <c r="A2456" s="0" t="n">
        <v>2453</v>
      </c>
      <c r="B2456" s="0" t="s">
        <v>90</v>
      </c>
      <c r="C2456" s="0" t="n">
        <v>0</v>
      </c>
      <c r="D2456" s="0" t="n">
        <v>251</v>
      </c>
      <c r="E2456" s="0" t="n">
        <v>2016</v>
      </c>
      <c r="F2456" s="0" t="s">
        <v>114</v>
      </c>
      <c r="G2456" s="0" t="n">
        <v>40</v>
      </c>
      <c r="H2456" s="0" t="n">
        <v>25</v>
      </c>
      <c r="I2456" s="0" t="n">
        <v>2</v>
      </c>
      <c r="J2456" s="0" t="n">
        <v>2</v>
      </c>
      <c r="K2456" s="0" t="n">
        <v>2</v>
      </c>
      <c r="L2456" s="0" t="n">
        <v>0</v>
      </c>
      <c r="M2456" s="0" t="n">
        <v>0</v>
      </c>
      <c r="N2456" s="0" t="s">
        <v>82</v>
      </c>
      <c r="O2456" s="0" t="s">
        <v>108</v>
      </c>
      <c r="P2456" s="0" t="s">
        <v>93</v>
      </c>
      <c r="Q2456" s="0" t="s">
        <v>94</v>
      </c>
      <c r="R2456" s="0" t="n">
        <v>0</v>
      </c>
      <c r="S2456" s="0" t="n">
        <v>0</v>
      </c>
      <c r="T2456" s="0" t="n">
        <v>0</v>
      </c>
      <c r="U2456" s="0" t="s">
        <v>95</v>
      </c>
      <c r="V2456" s="0" t="s">
        <v>95</v>
      </c>
      <c r="W2456" s="0" t="n">
        <v>0</v>
      </c>
      <c r="X2456" s="0" t="s">
        <v>86</v>
      </c>
      <c r="Y2456" s="0" t="n">
        <v>9</v>
      </c>
      <c r="AA2456" s="0" t="n">
        <v>0</v>
      </c>
      <c r="AB2456" s="0" t="s">
        <v>87</v>
      </c>
      <c r="AC2456" s="0" t="n">
        <v>100.3</v>
      </c>
      <c r="AD2456" s="0" t="n">
        <v>0</v>
      </c>
      <c r="AE2456" s="0" t="n">
        <v>2</v>
      </c>
      <c r="AF2456" s="0" t="s">
        <v>88</v>
      </c>
      <c r="AG2456" s="13" t="n">
        <v>42642</v>
      </c>
      <c r="AH2456" s="0" t="str">
        <f aca="false">B2456&amp;"|"&amp;C2456&amp;"|"&amp;D2456&amp;"|"&amp;E2456&amp;"|"&amp;F2456&amp;"|"&amp;G2456&amp;"|"&amp;H2456&amp;"|"&amp;I2456&amp;"|"&amp;J2456&amp;"|"&amp;K2456&amp;"|"&amp;L2456&amp;"|"&amp;M2456&amp;"|"&amp;N2456&amp;"|"&amp;O2456&amp;"|"&amp;P2456&amp;"|"&amp;Q2456&amp;"|"&amp;R2456&amp;"|"&amp;S2456&amp;"|"&amp;T2456&amp;"|"&amp;U2456&amp;"|"&amp;V2456&amp;"|"&amp;W2456&amp;"|"&amp;X2456&amp;"|"&amp;Y2456&amp;"|"&amp;Z2456&amp;"|"&amp;AA2456&amp;"|"&amp;AB2456&amp;"|"&amp;AC2456&amp;"|"&amp;AD2456&amp;"|"&amp;AE2456&amp;"|"&amp;AF2456&amp;"|"&amp;AG2456</f>
        <v>City Hotel|0|251|2016|September|40|25|2|2|2|0|0|BB|DEU|Online TA|TA/TO|0|0|0|A|A|0|No Deposit|9||0|Transient|100.3|0|2|Check-Out|42642</v>
      </c>
      <c r="AI2456" s="0" t="str">
        <f aca="false">IF(COUNTIF($AH$4:$AH$2603,AH2456)&gt;1,"Duplicate","Unique")</f>
        <v>Unique</v>
      </c>
      <c r="AJ2456" s="0" t="str">
        <f aca="false">IF(COUNTBLANK(B2456:AG2456)&gt;0,"Missing ("&amp;COUNTBLANK(B2456:AG2456)&amp;")","Complete")</f>
        <v>Missing (1)</v>
      </c>
    </row>
    <row r="2457" customFormat="false" ht="15" hidden="false" customHeight="false" outlineLevel="0" collapsed="false">
      <c r="A2457" s="14" t="n">
        <v>2454</v>
      </c>
      <c r="B2457" s="14" t="s">
        <v>90</v>
      </c>
      <c r="C2457" s="14" t="n">
        <v>1</v>
      </c>
      <c r="D2457" s="14" t="n">
        <v>52</v>
      </c>
      <c r="E2457" s="14" t="n">
        <v>2017</v>
      </c>
      <c r="F2457" s="14" t="s">
        <v>126</v>
      </c>
      <c r="G2457" s="14" t="n">
        <v>3</v>
      </c>
      <c r="H2457" s="14" t="n">
        <v>21</v>
      </c>
      <c r="I2457" s="14" t="n">
        <v>2</v>
      </c>
      <c r="J2457" s="14" t="n">
        <v>3</v>
      </c>
      <c r="K2457" s="14" t="n">
        <v>2</v>
      </c>
      <c r="L2457" s="14" t="n">
        <v>1</v>
      </c>
      <c r="M2457" s="14" t="n">
        <v>0</v>
      </c>
      <c r="N2457" s="14" t="s">
        <v>82</v>
      </c>
      <c r="O2457" s="14" t="s">
        <v>92</v>
      </c>
      <c r="P2457" s="14" t="s">
        <v>93</v>
      </c>
      <c r="Q2457" s="14" t="s">
        <v>94</v>
      </c>
      <c r="R2457" s="14" t="n">
        <v>0</v>
      </c>
      <c r="S2457" s="14" t="n">
        <v>0</v>
      </c>
      <c r="T2457" s="14" t="n">
        <v>0</v>
      </c>
      <c r="U2457" s="14" t="s">
        <v>95</v>
      </c>
      <c r="V2457" s="14" t="s">
        <v>95</v>
      </c>
      <c r="W2457" s="14" t="n">
        <v>0</v>
      </c>
      <c r="X2457" s="14" t="s">
        <v>86</v>
      </c>
      <c r="Y2457" s="14" t="n">
        <v>7</v>
      </c>
      <c r="Z2457" s="14"/>
      <c r="AA2457" s="14" t="n">
        <v>0</v>
      </c>
      <c r="AB2457" s="14" t="s">
        <v>87</v>
      </c>
      <c r="AC2457" s="14" t="n">
        <v>78.15</v>
      </c>
      <c r="AD2457" s="14" t="n">
        <v>0</v>
      </c>
      <c r="AE2457" s="14" t="n">
        <v>0</v>
      </c>
      <c r="AF2457" s="14" t="s">
        <v>96</v>
      </c>
      <c r="AG2457" s="15" t="n">
        <v>42704</v>
      </c>
      <c r="AH2457" s="14" t="str">
        <f aca="false">B2457&amp;"|"&amp;C2457&amp;"|"&amp;D2457&amp;"|"&amp;E2457&amp;"|"&amp;F2457&amp;"|"&amp;G2457&amp;"|"&amp;H2457&amp;"|"&amp;I2457&amp;"|"&amp;J2457&amp;"|"&amp;K2457&amp;"|"&amp;L2457&amp;"|"&amp;M2457&amp;"|"&amp;N2457&amp;"|"&amp;O2457&amp;"|"&amp;P2457&amp;"|"&amp;Q2457&amp;"|"&amp;R2457&amp;"|"&amp;S2457&amp;"|"&amp;T2457&amp;"|"&amp;U2457&amp;"|"&amp;V2457&amp;"|"&amp;W2457&amp;"|"&amp;X2457&amp;"|"&amp;Y2457&amp;"|"&amp;Z2457&amp;"|"&amp;AA2457&amp;"|"&amp;AB2457&amp;"|"&amp;AC2457&amp;"|"&amp;AD2457&amp;"|"&amp;AE2457&amp;"|"&amp;AF2457&amp;"|"&amp;AG2457</f>
        <v>City Hotel|1|52|2017|January|3|21|2|3|2|1|0|BB|PRT|Online TA|TA/TO|0|0|0|A|A|0|No Deposit|7||0|Transient|78.15|0|0|Canceled|42704</v>
      </c>
      <c r="AI2457" s="14" t="str">
        <f aca="false">IF(COUNTIF($AH$4:$AH$2603,AH2457)&gt;1,"Duplicate","Unique")</f>
        <v>Unique</v>
      </c>
      <c r="AJ2457" s="14" t="str">
        <f aca="false">IF(COUNTBLANK(B2457:AG2457)&gt;0,"Missing ("&amp;COUNTBLANK(B2457:AG2457)&amp;")","Complete")</f>
        <v>Missing (1)</v>
      </c>
    </row>
    <row r="2458" customFormat="false" ht="15" hidden="false" customHeight="false" outlineLevel="0" collapsed="false">
      <c r="A2458" s="0" t="n">
        <v>2455</v>
      </c>
      <c r="B2458" s="0" t="s">
        <v>80</v>
      </c>
      <c r="C2458" s="0" t="n">
        <v>0</v>
      </c>
      <c r="D2458" s="0" t="n">
        <v>179</v>
      </c>
      <c r="E2458" s="0" t="n">
        <v>2016</v>
      </c>
      <c r="F2458" s="0" t="s">
        <v>91</v>
      </c>
      <c r="G2458" s="0" t="n">
        <v>31</v>
      </c>
      <c r="H2458" s="0" t="n">
        <v>26</v>
      </c>
      <c r="I2458" s="0" t="n">
        <v>2</v>
      </c>
      <c r="J2458" s="0" t="n">
        <v>5</v>
      </c>
      <c r="K2458" s="0" t="n">
        <v>2</v>
      </c>
      <c r="L2458" s="0" t="n">
        <v>0</v>
      </c>
      <c r="M2458" s="0" t="n">
        <v>0</v>
      </c>
      <c r="N2458" s="0" t="s">
        <v>112</v>
      </c>
      <c r="O2458" s="0" t="s">
        <v>83</v>
      </c>
      <c r="P2458" s="0" t="s">
        <v>99</v>
      </c>
      <c r="Q2458" s="0" t="s">
        <v>94</v>
      </c>
      <c r="R2458" s="0" t="n">
        <v>0</v>
      </c>
      <c r="S2458" s="0" t="n">
        <v>0</v>
      </c>
      <c r="T2458" s="0" t="n">
        <v>0</v>
      </c>
      <c r="U2458" s="0" t="s">
        <v>95</v>
      </c>
      <c r="V2458" s="0" t="s">
        <v>95</v>
      </c>
      <c r="W2458" s="0" t="n">
        <v>1</v>
      </c>
      <c r="X2458" s="0" t="s">
        <v>86</v>
      </c>
      <c r="Y2458" s="0" t="n">
        <v>143</v>
      </c>
      <c r="AA2458" s="0" t="n">
        <v>0</v>
      </c>
      <c r="AB2458" s="0" t="s">
        <v>125</v>
      </c>
      <c r="AC2458" s="0" t="n">
        <v>114.2</v>
      </c>
      <c r="AD2458" s="0" t="n">
        <v>0</v>
      </c>
      <c r="AE2458" s="0" t="n">
        <v>1</v>
      </c>
      <c r="AF2458" s="0" t="s">
        <v>88</v>
      </c>
      <c r="AG2458" s="13" t="n">
        <v>42584</v>
      </c>
      <c r="AH2458" s="0" t="str">
        <f aca="false">B2458&amp;"|"&amp;C2458&amp;"|"&amp;D2458&amp;"|"&amp;E2458&amp;"|"&amp;F2458&amp;"|"&amp;G2458&amp;"|"&amp;H2458&amp;"|"&amp;I2458&amp;"|"&amp;J2458&amp;"|"&amp;K2458&amp;"|"&amp;L2458&amp;"|"&amp;M2458&amp;"|"&amp;N2458&amp;"|"&amp;O2458&amp;"|"&amp;P2458&amp;"|"&amp;Q2458&amp;"|"&amp;R2458&amp;"|"&amp;S2458&amp;"|"&amp;T2458&amp;"|"&amp;U2458&amp;"|"&amp;V2458&amp;"|"&amp;W2458&amp;"|"&amp;X2458&amp;"|"&amp;Y2458&amp;"|"&amp;Z2458&amp;"|"&amp;AA2458&amp;"|"&amp;AB2458&amp;"|"&amp;AC2458&amp;"|"&amp;AD2458&amp;"|"&amp;AE2458&amp;"|"&amp;AF2458&amp;"|"&amp;AG2458</f>
        <v>Resort Hotel|0|179|2016|July|31|26|2|5|2|0|0|HB|GBR|Offline TA/TO|TA/TO|0|0|0|A|A|1|No Deposit|143||0|Contract|114.2|0|1|Check-Out|42584</v>
      </c>
      <c r="AI2458" s="0" t="str">
        <f aca="false">IF(COUNTIF($AH$4:$AH$2603,AH2458)&gt;1,"Duplicate","Unique")</f>
        <v>Unique</v>
      </c>
      <c r="AJ2458" s="0" t="str">
        <f aca="false">IF(COUNTBLANK(B2458:AG2458)&gt;0,"Missing ("&amp;COUNTBLANK(B2458:AG2458)&amp;")","Complete")</f>
        <v>Missing (1)</v>
      </c>
    </row>
    <row r="2459" customFormat="false" ht="15" hidden="false" customHeight="false" outlineLevel="0" collapsed="false">
      <c r="A2459" s="14" t="n">
        <v>2456</v>
      </c>
      <c r="B2459" s="14" t="s">
        <v>80</v>
      </c>
      <c r="C2459" s="14" t="n">
        <v>0</v>
      </c>
      <c r="D2459" s="14" t="n">
        <v>278</v>
      </c>
      <c r="E2459" s="14" t="n">
        <v>2017</v>
      </c>
      <c r="F2459" s="14" t="s">
        <v>135</v>
      </c>
      <c r="G2459" s="14" t="n">
        <v>26</v>
      </c>
      <c r="H2459" s="14" t="n">
        <v>27</v>
      </c>
      <c r="I2459" s="14" t="n">
        <v>2</v>
      </c>
      <c r="J2459" s="14" t="n">
        <v>5</v>
      </c>
      <c r="K2459" s="14" t="n">
        <v>2</v>
      </c>
      <c r="L2459" s="14" t="n">
        <v>0</v>
      </c>
      <c r="M2459" s="14" t="n">
        <v>0</v>
      </c>
      <c r="N2459" s="14" t="s">
        <v>112</v>
      </c>
      <c r="O2459" s="14" t="s">
        <v>83</v>
      </c>
      <c r="P2459" s="14" t="s">
        <v>99</v>
      </c>
      <c r="Q2459" s="14" t="s">
        <v>94</v>
      </c>
      <c r="R2459" s="14" t="n">
        <v>0</v>
      </c>
      <c r="S2459" s="14" t="n">
        <v>0</v>
      </c>
      <c r="T2459" s="14" t="n">
        <v>0</v>
      </c>
      <c r="U2459" s="14" t="s">
        <v>95</v>
      </c>
      <c r="V2459" s="14" t="s">
        <v>95</v>
      </c>
      <c r="W2459" s="14" t="n">
        <v>0</v>
      </c>
      <c r="X2459" s="14" t="s">
        <v>86</v>
      </c>
      <c r="Y2459" s="14" t="n">
        <v>143</v>
      </c>
      <c r="Z2459" s="14"/>
      <c r="AA2459" s="14" t="n">
        <v>0</v>
      </c>
      <c r="AB2459" s="14" t="s">
        <v>125</v>
      </c>
      <c r="AC2459" s="14" t="n">
        <v>100.2</v>
      </c>
      <c r="AD2459" s="14" t="n">
        <v>0</v>
      </c>
      <c r="AE2459" s="14" t="n">
        <v>0</v>
      </c>
      <c r="AF2459" s="14" t="s">
        <v>88</v>
      </c>
      <c r="AG2459" s="15" t="n">
        <v>42920</v>
      </c>
      <c r="AH2459" s="14" t="str">
        <f aca="false">B2459&amp;"|"&amp;C2459&amp;"|"&amp;D2459&amp;"|"&amp;E2459&amp;"|"&amp;F2459&amp;"|"&amp;G2459&amp;"|"&amp;H2459&amp;"|"&amp;I2459&amp;"|"&amp;J2459&amp;"|"&amp;K2459&amp;"|"&amp;L2459&amp;"|"&amp;M2459&amp;"|"&amp;N2459&amp;"|"&amp;O2459&amp;"|"&amp;P2459&amp;"|"&amp;Q2459&amp;"|"&amp;R2459&amp;"|"&amp;S2459&amp;"|"&amp;T2459&amp;"|"&amp;U2459&amp;"|"&amp;V2459&amp;"|"&amp;W2459&amp;"|"&amp;X2459&amp;"|"&amp;Y2459&amp;"|"&amp;Z2459&amp;"|"&amp;AA2459&amp;"|"&amp;AB2459&amp;"|"&amp;AC2459&amp;"|"&amp;AD2459&amp;"|"&amp;AE2459&amp;"|"&amp;AF2459&amp;"|"&amp;AG2459</f>
        <v>Resort Hotel|0|278|2017|June|26|27|2|5|2|0|0|HB|GBR|Offline TA/TO|TA/TO|0|0|0|A|A|0|No Deposit|143||0|Contract|100.2|0|0|Check-Out|42920</v>
      </c>
      <c r="AI2459" s="14" t="str">
        <f aca="false">IF(COUNTIF($AH$4:$AH$2603,AH2459)&gt;1,"Duplicate","Unique")</f>
        <v>Unique</v>
      </c>
      <c r="AJ2459" s="14" t="str">
        <f aca="false">IF(COUNTBLANK(B2459:AG2459)&gt;0,"Missing ("&amp;COUNTBLANK(B2459:AG2459)&amp;")","Complete")</f>
        <v>Missing (1)</v>
      </c>
    </row>
    <row r="2460" customFormat="false" ht="15" hidden="false" customHeight="false" outlineLevel="0" collapsed="false">
      <c r="A2460" s="0" t="n">
        <v>2457</v>
      </c>
      <c r="B2460" s="0" t="s">
        <v>80</v>
      </c>
      <c r="C2460" s="0" t="n">
        <v>0</v>
      </c>
      <c r="D2460" s="0" t="n">
        <v>7</v>
      </c>
      <c r="E2460" s="0" t="n">
        <v>2017</v>
      </c>
      <c r="F2460" s="0" t="s">
        <v>119</v>
      </c>
      <c r="G2460" s="0" t="n">
        <v>35</v>
      </c>
      <c r="H2460" s="0" t="n">
        <v>30</v>
      </c>
      <c r="I2460" s="0" t="n">
        <v>1</v>
      </c>
      <c r="J2460" s="0" t="n">
        <v>4</v>
      </c>
      <c r="K2460" s="0" t="n">
        <v>2</v>
      </c>
      <c r="L2460" s="0" t="n">
        <v>0</v>
      </c>
      <c r="M2460" s="0" t="n">
        <v>0</v>
      </c>
      <c r="N2460" s="0" t="s">
        <v>82</v>
      </c>
      <c r="O2460" s="0" t="s">
        <v>115</v>
      </c>
      <c r="P2460" s="0" t="s">
        <v>93</v>
      </c>
      <c r="Q2460" s="0" t="s">
        <v>94</v>
      </c>
      <c r="R2460" s="0" t="n">
        <v>0</v>
      </c>
      <c r="S2460" s="0" t="n">
        <v>0</v>
      </c>
      <c r="T2460" s="0" t="n">
        <v>0</v>
      </c>
      <c r="U2460" s="0" t="s">
        <v>95</v>
      </c>
      <c r="V2460" s="0" t="s">
        <v>95</v>
      </c>
      <c r="W2460" s="0" t="n">
        <v>0</v>
      </c>
      <c r="X2460" s="0" t="s">
        <v>86</v>
      </c>
      <c r="Y2460" s="0" t="n">
        <v>240</v>
      </c>
      <c r="AA2460" s="0" t="n">
        <v>0</v>
      </c>
      <c r="AB2460" s="0" t="s">
        <v>87</v>
      </c>
      <c r="AC2460" s="0" t="n">
        <v>192</v>
      </c>
      <c r="AD2460" s="0" t="n">
        <v>1</v>
      </c>
      <c r="AE2460" s="0" t="n">
        <v>1</v>
      </c>
      <c r="AF2460" s="0" t="s">
        <v>88</v>
      </c>
      <c r="AG2460" s="13" t="n">
        <v>42982</v>
      </c>
      <c r="AH2460" s="0" t="str">
        <f aca="false">B2460&amp;"|"&amp;C2460&amp;"|"&amp;D2460&amp;"|"&amp;E2460&amp;"|"&amp;F2460&amp;"|"&amp;G2460&amp;"|"&amp;H2460&amp;"|"&amp;I2460&amp;"|"&amp;J2460&amp;"|"&amp;K2460&amp;"|"&amp;L2460&amp;"|"&amp;M2460&amp;"|"&amp;N2460&amp;"|"&amp;O2460&amp;"|"&amp;P2460&amp;"|"&amp;Q2460&amp;"|"&amp;R2460&amp;"|"&amp;S2460&amp;"|"&amp;T2460&amp;"|"&amp;U2460&amp;"|"&amp;V2460&amp;"|"&amp;W2460&amp;"|"&amp;X2460&amp;"|"&amp;Y2460&amp;"|"&amp;Z2460&amp;"|"&amp;AA2460&amp;"|"&amp;AB2460&amp;"|"&amp;AC2460&amp;"|"&amp;AD2460&amp;"|"&amp;AE2460&amp;"|"&amp;AF2460&amp;"|"&amp;AG2460</f>
        <v>Resort Hotel|0|7|2017|August|35|30|1|4|2|0|0|BB|ESP|Online TA|TA/TO|0|0|0|A|A|0|No Deposit|240||0|Transient|192|1|1|Check-Out|42982</v>
      </c>
      <c r="AI2460" s="0" t="str">
        <f aca="false">IF(COUNTIF($AH$4:$AH$2603,AH2460)&gt;1,"Duplicate","Unique")</f>
        <v>Unique</v>
      </c>
      <c r="AJ2460" s="0" t="str">
        <f aca="false">IF(COUNTBLANK(B2460:AG2460)&gt;0,"Missing ("&amp;COUNTBLANK(B2460:AG2460)&amp;")","Complete")</f>
        <v>Missing (1)</v>
      </c>
    </row>
    <row r="2461" customFormat="false" ht="15" hidden="false" customHeight="false" outlineLevel="0" collapsed="false">
      <c r="A2461" s="14" t="n">
        <v>2458</v>
      </c>
      <c r="B2461" s="14" t="s">
        <v>90</v>
      </c>
      <c r="C2461" s="14" t="n">
        <v>0</v>
      </c>
      <c r="D2461" s="14" t="n">
        <v>123</v>
      </c>
      <c r="E2461" s="14" t="n">
        <v>2017</v>
      </c>
      <c r="F2461" s="14" t="s">
        <v>135</v>
      </c>
      <c r="G2461" s="14" t="n">
        <v>24</v>
      </c>
      <c r="H2461" s="14" t="n">
        <v>17</v>
      </c>
      <c r="I2461" s="14" t="n">
        <v>2</v>
      </c>
      <c r="J2461" s="14" t="n">
        <v>1</v>
      </c>
      <c r="K2461" s="14" t="n">
        <v>2</v>
      </c>
      <c r="L2461" s="14" t="n">
        <v>0</v>
      </c>
      <c r="M2461" s="14" t="n">
        <v>0</v>
      </c>
      <c r="N2461" s="14" t="s">
        <v>82</v>
      </c>
      <c r="O2461" s="14" t="s">
        <v>140</v>
      </c>
      <c r="P2461" s="14" t="s">
        <v>93</v>
      </c>
      <c r="Q2461" s="14" t="s">
        <v>94</v>
      </c>
      <c r="R2461" s="14" t="n">
        <v>0</v>
      </c>
      <c r="S2461" s="14" t="n">
        <v>0</v>
      </c>
      <c r="T2461" s="14" t="n">
        <v>0</v>
      </c>
      <c r="U2461" s="14" t="s">
        <v>95</v>
      </c>
      <c r="V2461" s="14" t="s">
        <v>95</v>
      </c>
      <c r="W2461" s="14" t="n">
        <v>0</v>
      </c>
      <c r="X2461" s="14" t="s">
        <v>86</v>
      </c>
      <c r="Y2461" s="14" t="n">
        <v>9</v>
      </c>
      <c r="Z2461" s="14"/>
      <c r="AA2461" s="14" t="n">
        <v>0</v>
      </c>
      <c r="AB2461" s="14" t="s">
        <v>101</v>
      </c>
      <c r="AC2461" s="14" t="n">
        <v>105.3</v>
      </c>
      <c r="AD2461" s="14" t="n">
        <v>0</v>
      </c>
      <c r="AE2461" s="14" t="n">
        <v>1</v>
      </c>
      <c r="AF2461" s="14" t="s">
        <v>88</v>
      </c>
      <c r="AG2461" s="15" t="n">
        <v>42906</v>
      </c>
      <c r="AH2461" s="14" t="str">
        <f aca="false">B2461&amp;"|"&amp;C2461&amp;"|"&amp;D2461&amp;"|"&amp;E2461&amp;"|"&amp;F2461&amp;"|"&amp;G2461&amp;"|"&amp;H2461&amp;"|"&amp;I2461&amp;"|"&amp;J2461&amp;"|"&amp;K2461&amp;"|"&amp;L2461&amp;"|"&amp;M2461&amp;"|"&amp;N2461&amp;"|"&amp;O2461&amp;"|"&amp;P2461&amp;"|"&amp;Q2461&amp;"|"&amp;R2461&amp;"|"&amp;S2461&amp;"|"&amp;T2461&amp;"|"&amp;U2461&amp;"|"&amp;V2461&amp;"|"&amp;W2461&amp;"|"&amp;X2461&amp;"|"&amp;Y2461&amp;"|"&amp;Z2461&amp;"|"&amp;AA2461&amp;"|"&amp;AB2461&amp;"|"&amp;AC2461&amp;"|"&amp;AD2461&amp;"|"&amp;AE2461&amp;"|"&amp;AF2461&amp;"|"&amp;AG2461</f>
        <v>City Hotel|0|123|2017|June|24|17|2|1|2|0|0|BB|CHN|Online TA|TA/TO|0|0|0|A|A|0|No Deposit|9||0|Transient-Party|105.3|0|1|Check-Out|42906</v>
      </c>
      <c r="AI2461" s="14" t="str">
        <f aca="false">IF(COUNTIF($AH$4:$AH$2603,AH2461)&gt;1,"Duplicate","Unique")</f>
        <v>Unique</v>
      </c>
      <c r="AJ2461" s="14" t="str">
        <f aca="false">IF(COUNTBLANK(B2461:AG2461)&gt;0,"Missing ("&amp;COUNTBLANK(B2461:AG2461)&amp;")","Complete")</f>
        <v>Missing (1)</v>
      </c>
    </row>
    <row r="2462" customFormat="false" ht="15" hidden="false" customHeight="false" outlineLevel="0" collapsed="false">
      <c r="A2462" s="0" t="n">
        <v>2459</v>
      </c>
      <c r="B2462" s="0" t="s">
        <v>90</v>
      </c>
      <c r="C2462" s="0" t="n">
        <v>1</v>
      </c>
      <c r="D2462" s="0" t="n">
        <v>166</v>
      </c>
      <c r="E2462" s="0" t="n">
        <v>2016</v>
      </c>
      <c r="F2462" s="0" t="s">
        <v>113</v>
      </c>
      <c r="G2462" s="0" t="n">
        <v>45</v>
      </c>
      <c r="H2462" s="0" t="n">
        <v>1</v>
      </c>
      <c r="I2462" s="0" t="n">
        <v>0</v>
      </c>
      <c r="J2462" s="0" t="n">
        <v>3</v>
      </c>
      <c r="K2462" s="0" t="n">
        <v>1</v>
      </c>
      <c r="L2462" s="0" t="n">
        <v>0</v>
      </c>
      <c r="M2462" s="0" t="n">
        <v>0</v>
      </c>
      <c r="N2462" s="0" t="s">
        <v>82</v>
      </c>
      <c r="O2462" s="0" t="s">
        <v>92</v>
      </c>
      <c r="P2462" s="0" t="s">
        <v>99</v>
      </c>
      <c r="Q2462" s="0" t="s">
        <v>94</v>
      </c>
      <c r="R2462" s="0" t="n">
        <v>0</v>
      </c>
      <c r="S2462" s="0" t="n">
        <v>0</v>
      </c>
      <c r="T2462" s="0" t="n">
        <v>0</v>
      </c>
      <c r="U2462" s="0" t="s">
        <v>95</v>
      </c>
      <c r="V2462" s="0" t="s">
        <v>95</v>
      </c>
      <c r="W2462" s="0" t="n">
        <v>0</v>
      </c>
      <c r="X2462" s="0" t="s">
        <v>120</v>
      </c>
      <c r="Y2462" s="0" t="n">
        <v>236</v>
      </c>
      <c r="AA2462" s="0" t="n">
        <v>0</v>
      </c>
      <c r="AB2462" s="0" t="s">
        <v>87</v>
      </c>
      <c r="AC2462" s="0" t="n">
        <v>110</v>
      </c>
      <c r="AD2462" s="0" t="n">
        <v>0</v>
      </c>
      <c r="AE2462" s="0" t="n">
        <v>0</v>
      </c>
      <c r="AF2462" s="0" t="s">
        <v>96</v>
      </c>
      <c r="AG2462" s="13" t="n">
        <v>42564</v>
      </c>
      <c r="AH2462" s="0" t="str">
        <f aca="false">B2462&amp;"|"&amp;C2462&amp;"|"&amp;D2462&amp;"|"&amp;E2462&amp;"|"&amp;F2462&amp;"|"&amp;G2462&amp;"|"&amp;H2462&amp;"|"&amp;I2462&amp;"|"&amp;J2462&amp;"|"&amp;K2462&amp;"|"&amp;L2462&amp;"|"&amp;M2462&amp;"|"&amp;N2462&amp;"|"&amp;O2462&amp;"|"&amp;P2462&amp;"|"&amp;Q2462&amp;"|"&amp;R2462&amp;"|"&amp;S2462&amp;"|"&amp;T2462&amp;"|"&amp;U2462&amp;"|"&amp;V2462&amp;"|"&amp;W2462&amp;"|"&amp;X2462&amp;"|"&amp;Y2462&amp;"|"&amp;Z2462&amp;"|"&amp;AA2462&amp;"|"&amp;AB2462&amp;"|"&amp;AC2462&amp;"|"&amp;AD2462&amp;"|"&amp;AE2462&amp;"|"&amp;AF2462&amp;"|"&amp;AG2462</f>
        <v>City Hotel|1|166|2016|November|45|1|0|3|1|0|0|BB|PRT|Offline TA/TO|TA/TO|0|0|0|A|A|0|Non Refund|236||0|Transient|110|0|0|Canceled|42564</v>
      </c>
      <c r="AI2462" s="0" t="str">
        <f aca="false">IF(COUNTIF($AH$4:$AH$2603,AH2462)&gt;1,"Duplicate","Unique")</f>
        <v>Duplicate</v>
      </c>
      <c r="AJ2462" s="0" t="str">
        <f aca="false">IF(COUNTBLANK(B2462:AG2462)&gt;0,"Missing ("&amp;COUNTBLANK(B2462:AG2462)&amp;")","Complete")</f>
        <v>Missing (1)</v>
      </c>
    </row>
    <row r="2463" customFormat="false" ht="15" hidden="false" customHeight="false" outlineLevel="0" collapsed="false">
      <c r="A2463" s="14" t="n">
        <v>2460</v>
      </c>
      <c r="B2463" s="14" t="s">
        <v>90</v>
      </c>
      <c r="C2463" s="14" t="n">
        <v>0</v>
      </c>
      <c r="D2463" s="14" t="n">
        <v>1</v>
      </c>
      <c r="E2463" s="14" t="n">
        <v>2016</v>
      </c>
      <c r="F2463" s="14" t="s">
        <v>106</v>
      </c>
      <c r="G2463" s="14" t="n">
        <v>17</v>
      </c>
      <c r="H2463" s="14" t="n">
        <v>17</v>
      </c>
      <c r="I2463" s="14" t="n">
        <v>1</v>
      </c>
      <c r="J2463" s="14" t="n">
        <v>0</v>
      </c>
      <c r="K2463" s="14" t="n">
        <v>2</v>
      </c>
      <c r="L2463" s="14" t="n">
        <v>0</v>
      </c>
      <c r="M2463" s="14" t="n">
        <v>0</v>
      </c>
      <c r="N2463" s="14" t="s">
        <v>107</v>
      </c>
      <c r="O2463" s="14" t="s">
        <v>145</v>
      </c>
      <c r="P2463" s="14" t="s">
        <v>93</v>
      </c>
      <c r="Q2463" s="14" t="s">
        <v>94</v>
      </c>
      <c r="R2463" s="14" t="n">
        <v>0</v>
      </c>
      <c r="S2463" s="14" t="n">
        <v>0</v>
      </c>
      <c r="T2463" s="14" t="n">
        <v>0</v>
      </c>
      <c r="U2463" s="14" t="s">
        <v>95</v>
      </c>
      <c r="V2463" s="14" t="s">
        <v>95</v>
      </c>
      <c r="W2463" s="14" t="n">
        <v>0</v>
      </c>
      <c r="X2463" s="14" t="s">
        <v>86</v>
      </c>
      <c r="Y2463" s="14" t="n">
        <v>9</v>
      </c>
      <c r="Z2463" s="14"/>
      <c r="AA2463" s="14" t="n">
        <v>0</v>
      </c>
      <c r="AB2463" s="14" t="s">
        <v>87</v>
      </c>
      <c r="AC2463" s="14" t="n">
        <v>89</v>
      </c>
      <c r="AD2463" s="14" t="n">
        <v>0</v>
      </c>
      <c r="AE2463" s="14" t="n">
        <v>2</v>
      </c>
      <c r="AF2463" s="14" t="s">
        <v>88</v>
      </c>
      <c r="AG2463" s="15" t="n">
        <v>42478</v>
      </c>
      <c r="AH2463" s="14" t="str">
        <f aca="false">B2463&amp;"|"&amp;C2463&amp;"|"&amp;D2463&amp;"|"&amp;E2463&amp;"|"&amp;F2463&amp;"|"&amp;G2463&amp;"|"&amp;H2463&amp;"|"&amp;I2463&amp;"|"&amp;J2463&amp;"|"&amp;K2463&amp;"|"&amp;L2463&amp;"|"&amp;M2463&amp;"|"&amp;N2463&amp;"|"&amp;O2463&amp;"|"&amp;P2463&amp;"|"&amp;Q2463&amp;"|"&amp;R2463&amp;"|"&amp;S2463&amp;"|"&amp;T2463&amp;"|"&amp;U2463&amp;"|"&amp;V2463&amp;"|"&amp;W2463&amp;"|"&amp;X2463&amp;"|"&amp;Y2463&amp;"|"&amp;Z2463&amp;"|"&amp;AA2463&amp;"|"&amp;AB2463&amp;"|"&amp;AC2463&amp;"|"&amp;AD2463&amp;"|"&amp;AE2463&amp;"|"&amp;AF2463&amp;"|"&amp;AG2463</f>
        <v>City Hotel|0|1|2016|April|17|17|1|0|2|0|0|SC|ARE|Online TA|TA/TO|0|0|0|A|A|0|No Deposit|9||0|Transient|89|0|2|Check-Out|42478</v>
      </c>
      <c r="AI2463" s="14" t="str">
        <f aca="false">IF(COUNTIF($AH$4:$AH$2603,AH2463)&gt;1,"Duplicate","Unique")</f>
        <v>Unique</v>
      </c>
      <c r="AJ2463" s="14" t="str">
        <f aca="false">IF(COUNTBLANK(B2463:AG2463)&gt;0,"Missing ("&amp;COUNTBLANK(B2463:AG2463)&amp;")","Complete")</f>
        <v>Missing (1)</v>
      </c>
    </row>
    <row r="2464" customFormat="false" ht="15" hidden="false" customHeight="false" outlineLevel="0" collapsed="false">
      <c r="A2464" s="0" t="n">
        <v>2461</v>
      </c>
      <c r="B2464" s="0" t="s">
        <v>90</v>
      </c>
      <c r="C2464" s="0" t="n">
        <v>1</v>
      </c>
      <c r="D2464" s="0" t="n">
        <v>219</v>
      </c>
      <c r="E2464" s="0" t="n">
        <v>2016</v>
      </c>
      <c r="F2464" s="0" t="s">
        <v>114</v>
      </c>
      <c r="G2464" s="0" t="n">
        <v>40</v>
      </c>
      <c r="H2464" s="0" t="n">
        <v>30</v>
      </c>
      <c r="I2464" s="0" t="n">
        <v>1</v>
      </c>
      <c r="J2464" s="0" t="n">
        <v>2</v>
      </c>
      <c r="K2464" s="0" t="n">
        <v>2</v>
      </c>
      <c r="L2464" s="0" t="n">
        <v>0</v>
      </c>
      <c r="M2464" s="0" t="n">
        <v>0</v>
      </c>
      <c r="N2464" s="0" t="s">
        <v>82</v>
      </c>
      <c r="O2464" s="0" t="s">
        <v>92</v>
      </c>
      <c r="P2464" s="0" t="s">
        <v>116</v>
      </c>
      <c r="Q2464" s="0" t="s">
        <v>94</v>
      </c>
      <c r="R2464" s="0" t="n">
        <v>0</v>
      </c>
      <c r="S2464" s="0" t="n">
        <v>0</v>
      </c>
      <c r="T2464" s="0" t="n">
        <v>0</v>
      </c>
      <c r="U2464" s="0" t="s">
        <v>95</v>
      </c>
      <c r="V2464" s="0" t="s">
        <v>95</v>
      </c>
      <c r="W2464" s="0" t="n">
        <v>0</v>
      </c>
      <c r="X2464" s="0" t="s">
        <v>120</v>
      </c>
      <c r="Y2464" s="0" t="n">
        <v>37</v>
      </c>
      <c r="AA2464" s="0" t="n">
        <v>0</v>
      </c>
      <c r="AB2464" s="0" t="s">
        <v>87</v>
      </c>
      <c r="AC2464" s="0" t="n">
        <v>120</v>
      </c>
      <c r="AD2464" s="0" t="n">
        <v>0</v>
      </c>
      <c r="AE2464" s="0" t="n">
        <v>0</v>
      </c>
      <c r="AF2464" s="0" t="s">
        <v>96</v>
      </c>
      <c r="AG2464" s="13" t="n">
        <v>42444</v>
      </c>
      <c r="AH2464" s="0" t="str">
        <f aca="false">B2464&amp;"|"&amp;C2464&amp;"|"&amp;D2464&amp;"|"&amp;E2464&amp;"|"&amp;F2464&amp;"|"&amp;G2464&amp;"|"&amp;H2464&amp;"|"&amp;I2464&amp;"|"&amp;J2464&amp;"|"&amp;K2464&amp;"|"&amp;L2464&amp;"|"&amp;M2464&amp;"|"&amp;N2464&amp;"|"&amp;O2464&amp;"|"&amp;P2464&amp;"|"&amp;Q2464&amp;"|"&amp;R2464&amp;"|"&amp;S2464&amp;"|"&amp;T2464&amp;"|"&amp;U2464&amp;"|"&amp;V2464&amp;"|"&amp;W2464&amp;"|"&amp;X2464&amp;"|"&amp;Y2464&amp;"|"&amp;Z2464&amp;"|"&amp;AA2464&amp;"|"&amp;AB2464&amp;"|"&amp;AC2464&amp;"|"&amp;AD2464&amp;"|"&amp;AE2464&amp;"|"&amp;AF2464&amp;"|"&amp;AG2464</f>
        <v>City Hotel|1|219|2016|September|40|30|1|2|2|0|0|BB|PRT|Groups|TA/TO|0|0|0|A|A|0|Non Refund|37||0|Transient|120|0|0|Canceled|42444</v>
      </c>
      <c r="AI2464" s="0" t="str">
        <f aca="false">IF(COUNTIF($AH$4:$AH$2603,AH2464)&gt;1,"Duplicate","Unique")</f>
        <v>Unique</v>
      </c>
      <c r="AJ2464" s="0" t="str">
        <f aca="false">IF(COUNTBLANK(B2464:AG2464)&gt;0,"Missing ("&amp;COUNTBLANK(B2464:AG2464)&amp;")","Complete")</f>
        <v>Missing (1)</v>
      </c>
    </row>
    <row r="2465" customFormat="false" ht="15" hidden="false" customHeight="false" outlineLevel="0" collapsed="false">
      <c r="A2465" s="14" t="n">
        <v>2462</v>
      </c>
      <c r="B2465" s="14" t="s">
        <v>90</v>
      </c>
      <c r="C2465" s="14" t="n">
        <v>0</v>
      </c>
      <c r="D2465" s="14" t="n">
        <v>316</v>
      </c>
      <c r="E2465" s="14" t="n">
        <v>2016</v>
      </c>
      <c r="F2465" s="14" t="s">
        <v>121</v>
      </c>
      <c r="G2465" s="14" t="n">
        <v>22</v>
      </c>
      <c r="H2465" s="14" t="n">
        <v>26</v>
      </c>
      <c r="I2465" s="14" t="n">
        <v>0</v>
      </c>
      <c r="J2465" s="14" t="n">
        <v>3</v>
      </c>
      <c r="K2465" s="14" t="n">
        <v>1</v>
      </c>
      <c r="L2465" s="14" t="n">
        <v>0</v>
      </c>
      <c r="M2465" s="14" t="n">
        <v>0</v>
      </c>
      <c r="N2465" s="14" t="s">
        <v>82</v>
      </c>
      <c r="O2465" s="14" t="s">
        <v>134</v>
      </c>
      <c r="P2465" s="14" t="s">
        <v>116</v>
      </c>
      <c r="Q2465" s="14" t="s">
        <v>94</v>
      </c>
      <c r="R2465" s="14" t="n">
        <v>0</v>
      </c>
      <c r="S2465" s="14" t="n">
        <v>0</v>
      </c>
      <c r="T2465" s="14" t="n">
        <v>0</v>
      </c>
      <c r="U2465" s="14" t="s">
        <v>95</v>
      </c>
      <c r="V2465" s="14" t="s">
        <v>95</v>
      </c>
      <c r="W2465" s="14" t="n">
        <v>1</v>
      </c>
      <c r="X2465" s="14" t="s">
        <v>86</v>
      </c>
      <c r="Y2465" s="14" t="n">
        <v>30</v>
      </c>
      <c r="Z2465" s="14"/>
      <c r="AA2465" s="14" t="n">
        <v>0</v>
      </c>
      <c r="AB2465" s="14" t="s">
        <v>101</v>
      </c>
      <c r="AC2465" s="14" t="n">
        <v>100</v>
      </c>
      <c r="AD2465" s="14" t="n">
        <v>0</v>
      </c>
      <c r="AE2465" s="14" t="n">
        <v>0</v>
      </c>
      <c r="AF2465" s="14" t="s">
        <v>88</v>
      </c>
      <c r="AG2465" s="15" t="n">
        <v>42519</v>
      </c>
      <c r="AH2465" s="14" t="str">
        <f aca="false">B2465&amp;"|"&amp;C2465&amp;"|"&amp;D2465&amp;"|"&amp;E2465&amp;"|"&amp;F2465&amp;"|"&amp;G2465&amp;"|"&amp;H2465&amp;"|"&amp;I2465&amp;"|"&amp;J2465&amp;"|"&amp;K2465&amp;"|"&amp;L2465&amp;"|"&amp;M2465&amp;"|"&amp;N2465&amp;"|"&amp;O2465&amp;"|"&amp;P2465&amp;"|"&amp;Q2465&amp;"|"&amp;R2465&amp;"|"&amp;S2465&amp;"|"&amp;T2465&amp;"|"&amp;U2465&amp;"|"&amp;V2465&amp;"|"&amp;W2465&amp;"|"&amp;X2465&amp;"|"&amp;Y2465&amp;"|"&amp;Z2465&amp;"|"&amp;AA2465&amp;"|"&amp;AB2465&amp;"|"&amp;AC2465&amp;"|"&amp;AD2465&amp;"|"&amp;AE2465&amp;"|"&amp;AF2465&amp;"|"&amp;AG2465</f>
        <v>City Hotel|0|316|2016|May|22|26|0|3|1|0|0|BB|AUT|Groups|TA/TO|0|0|0|A|A|1|No Deposit|30||0|Transient-Party|100|0|0|Check-Out|42519</v>
      </c>
      <c r="AI2465" s="14" t="str">
        <f aca="false">IF(COUNTIF($AH$4:$AH$2603,AH2465)&gt;1,"Duplicate","Unique")</f>
        <v>Unique</v>
      </c>
      <c r="AJ2465" s="14" t="str">
        <f aca="false">IF(COUNTBLANK(B2465:AG2465)&gt;0,"Missing ("&amp;COUNTBLANK(B2465:AG2465)&amp;")","Complete")</f>
        <v>Missing (1)</v>
      </c>
    </row>
    <row r="2466" customFormat="false" ht="15" hidden="false" customHeight="false" outlineLevel="0" collapsed="false">
      <c r="A2466" s="0" t="n">
        <v>2463</v>
      </c>
      <c r="B2466" s="0" t="s">
        <v>90</v>
      </c>
      <c r="C2466" s="0" t="n">
        <v>1</v>
      </c>
      <c r="D2466" s="0" t="n">
        <v>134</v>
      </c>
      <c r="E2466" s="0" t="n">
        <v>2015</v>
      </c>
      <c r="F2466" s="0" t="s">
        <v>81</v>
      </c>
      <c r="G2466" s="0" t="n">
        <v>49</v>
      </c>
      <c r="H2466" s="0" t="n">
        <v>4</v>
      </c>
      <c r="I2466" s="0" t="n">
        <v>2</v>
      </c>
      <c r="J2466" s="0" t="n">
        <v>2</v>
      </c>
      <c r="K2466" s="0" t="n">
        <v>2</v>
      </c>
      <c r="L2466" s="0" t="n">
        <v>0</v>
      </c>
      <c r="M2466" s="0" t="n">
        <v>0</v>
      </c>
      <c r="N2466" s="0" t="s">
        <v>82</v>
      </c>
      <c r="O2466" s="0" t="s">
        <v>92</v>
      </c>
      <c r="P2466" s="0" t="s">
        <v>99</v>
      </c>
      <c r="Q2466" s="0" t="s">
        <v>94</v>
      </c>
      <c r="R2466" s="0" t="n">
        <v>0</v>
      </c>
      <c r="S2466" s="0" t="n">
        <v>0</v>
      </c>
      <c r="T2466" s="0" t="n">
        <v>0</v>
      </c>
      <c r="U2466" s="0" t="s">
        <v>95</v>
      </c>
      <c r="V2466" s="0" t="s">
        <v>95</v>
      </c>
      <c r="W2466" s="0" t="n">
        <v>0</v>
      </c>
      <c r="X2466" s="0" t="s">
        <v>120</v>
      </c>
      <c r="Y2466" s="0" t="n">
        <v>3</v>
      </c>
      <c r="AA2466" s="0" t="n">
        <v>91</v>
      </c>
      <c r="AB2466" s="0" t="s">
        <v>87</v>
      </c>
      <c r="AC2466" s="0" t="n">
        <v>65</v>
      </c>
      <c r="AD2466" s="0" t="n">
        <v>0</v>
      </c>
      <c r="AE2466" s="0" t="n">
        <v>0</v>
      </c>
      <c r="AF2466" s="0" t="s">
        <v>96</v>
      </c>
      <c r="AG2466" s="13" t="n">
        <v>42299</v>
      </c>
      <c r="AH2466" s="0" t="str">
        <f aca="false">B2466&amp;"|"&amp;C2466&amp;"|"&amp;D2466&amp;"|"&amp;E2466&amp;"|"&amp;F2466&amp;"|"&amp;G2466&amp;"|"&amp;H2466&amp;"|"&amp;I2466&amp;"|"&amp;J2466&amp;"|"&amp;K2466&amp;"|"&amp;L2466&amp;"|"&amp;M2466&amp;"|"&amp;N2466&amp;"|"&amp;O2466&amp;"|"&amp;P2466&amp;"|"&amp;Q2466&amp;"|"&amp;R2466&amp;"|"&amp;S2466&amp;"|"&amp;T2466&amp;"|"&amp;U2466&amp;"|"&amp;V2466&amp;"|"&amp;W2466&amp;"|"&amp;X2466&amp;"|"&amp;Y2466&amp;"|"&amp;Z2466&amp;"|"&amp;AA2466&amp;"|"&amp;AB2466&amp;"|"&amp;AC2466&amp;"|"&amp;AD2466&amp;"|"&amp;AE2466&amp;"|"&amp;AF2466&amp;"|"&amp;AG2466</f>
        <v>City Hotel|1|134|2015|December|49|4|2|2|2|0|0|BB|PRT|Offline TA/TO|TA/TO|0|0|0|A|A|0|Non Refund|3||91|Transient|65|0|0|Canceled|42299</v>
      </c>
      <c r="AI2466" s="0" t="str">
        <f aca="false">IF(COUNTIF($AH$4:$AH$2603,AH2466)&gt;1,"Duplicate","Unique")</f>
        <v>Unique</v>
      </c>
      <c r="AJ2466" s="0" t="str">
        <f aca="false">IF(COUNTBLANK(B2466:AG2466)&gt;0,"Missing ("&amp;COUNTBLANK(B2466:AG2466)&amp;")","Complete")</f>
        <v>Missing (1)</v>
      </c>
    </row>
    <row r="2467" customFormat="false" ht="15" hidden="false" customHeight="false" outlineLevel="0" collapsed="false">
      <c r="A2467" s="14" t="n">
        <v>2464</v>
      </c>
      <c r="B2467" s="14" t="s">
        <v>90</v>
      </c>
      <c r="C2467" s="14" t="n">
        <v>0</v>
      </c>
      <c r="D2467" s="14" t="n">
        <v>4</v>
      </c>
      <c r="E2467" s="14" t="n">
        <v>2016</v>
      </c>
      <c r="F2467" s="14" t="s">
        <v>103</v>
      </c>
      <c r="G2467" s="14" t="n">
        <v>11</v>
      </c>
      <c r="H2467" s="14" t="n">
        <v>7</v>
      </c>
      <c r="I2467" s="14" t="n">
        <v>1</v>
      </c>
      <c r="J2467" s="14" t="n">
        <v>3</v>
      </c>
      <c r="K2467" s="14" t="n">
        <v>1</v>
      </c>
      <c r="L2467" s="14" t="n">
        <v>0</v>
      </c>
      <c r="M2467" s="14" t="n">
        <v>0</v>
      </c>
      <c r="N2467" s="14" t="s">
        <v>112</v>
      </c>
      <c r="O2467" s="14" t="s">
        <v>153</v>
      </c>
      <c r="P2467" s="14" t="s">
        <v>99</v>
      </c>
      <c r="Q2467" s="14" t="s">
        <v>94</v>
      </c>
      <c r="R2467" s="14" t="n">
        <v>0</v>
      </c>
      <c r="S2467" s="14" t="n">
        <v>0</v>
      </c>
      <c r="T2467" s="14" t="n">
        <v>0</v>
      </c>
      <c r="U2467" s="14" t="s">
        <v>95</v>
      </c>
      <c r="V2467" s="14" t="s">
        <v>95</v>
      </c>
      <c r="W2467" s="14" t="n">
        <v>1</v>
      </c>
      <c r="X2467" s="14" t="s">
        <v>86</v>
      </c>
      <c r="Y2467" s="14" t="n">
        <v>12</v>
      </c>
      <c r="Z2467" s="14"/>
      <c r="AA2467" s="14" t="n">
        <v>0</v>
      </c>
      <c r="AB2467" s="14" t="s">
        <v>101</v>
      </c>
      <c r="AC2467" s="14" t="n">
        <v>88</v>
      </c>
      <c r="AD2467" s="14" t="n">
        <v>0</v>
      </c>
      <c r="AE2467" s="14" t="n">
        <v>0</v>
      </c>
      <c r="AF2467" s="14" t="s">
        <v>88</v>
      </c>
      <c r="AG2467" s="15" t="n">
        <v>42440</v>
      </c>
      <c r="AH2467" s="14" t="str">
        <f aca="false">B2467&amp;"|"&amp;C2467&amp;"|"&amp;D2467&amp;"|"&amp;E2467&amp;"|"&amp;F2467&amp;"|"&amp;G2467&amp;"|"&amp;H2467&amp;"|"&amp;I2467&amp;"|"&amp;J2467&amp;"|"&amp;K2467&amp;"|"&amp;L2467&amp;"|"&amp;M2467&amp;"|"&amp;N2467&amp;"|"&amp;O2467&amp;"|"&amp;P2467&amp;"|"&amp;Q2467&amp;"|"&amp;R2467&amp;"|"&amp;S2467&amp;"|"&amp;T2467&amp;"|"&amp;U2467&amp;"|"&amp;V2467&amp;"|"&amp;W2467&amp;"|"&amp;X2467&amp;"|"&amp;Y2467&amp;"|"&amp;Z2467&amp;"|"&amp;AA2467&amp;"|"&amp;AB2467&amp;"|"&amp;AC2467&amp;"|"&amp;AD2467&amp;"|"&amp;AE2467&amp;"|"&amp;AF2467&amp;"|"&amp;AG2467</f>
        <v>City Hotel|0|4|2016|March|11|7|1|3|1|0|0|HB|DZA|Offline TA/TO|TA/TO|0|0|0|A|A|1|No Deposit|12||0|Transient-Party|88|0|0|Check-Out|42440</v>
      </c>
      <c r="AI2467" s="14" t="str">
        <f aca="false">IF(COUNTIF($AH$4:$AH$2603,AH2467)&gt;1,"Duplicate","Unique")</f>
        <v>Unique</v>
      </c>
      <c r="AJ2467" s="14" t="str">
        <f aca="false">IF(COUNTBLANK(B2467:AG2467)&gt;0,"Missing ("&amp;COUNTBLANK(B2467:AG2467)&amp;")","Complete")</f>
        <v>Missing (1)</v>
      </c>
    </row>
    <row r="2468" customFormat="false" ht="15" hidden="false" customHeight="false" outlineLevel="0" collapsed="false">
      <c r="A2468" s="0" t="n">
        <v>2465</v>
      </c>
      <c r="B2468" s="0" t="s">
        <v>90</v>
      </c>
      <c r="C2468" s="0" t="n">
        <v>1</v>
      </c>
      <c r="D2468" s="0" t="n">
        <v>468</v>
      </c>
      <c r="E2468" s="0" t="n">
        <v>2016</v>
      </c>
      <c r="F2468" s="0" t="s">
        <v>111</v>
      </c>
      <c r="G2468" s="0" t="n">
        <v>43</v>
      </c>
      <c r="H2468" s="0" t="n">
        <v>20</v>
      </c>
      <c r="I2468" s="0" t="n">
        <v>0</v>
      </c>
      <c r="J2468" s="0" t="n">
        <v>2</v>
      </c>
      <c r="K2468" s="0" t="n">
        <v>2</v>
      </c>
      <c r="L2468" s="0" t="n">
        <v>0</v>
      </c>
      <c r="M2468" s="0" t="n">
        <v>0</v>
      </c>
      <c r="N2468" s="0" t="s">
        <v>82</v>
      </c>
      <c r="O2468" s="0" t="s">
        <v>92</v>
      </c>
      <c r="P2468" s="0" t="s">
        <v>116</v>
      </c>
      <c r="Q2468" s="0" t="s">
        <v>94</v>
      </c>
      <c r="R2468" s="0" t="n">
        <v>0</v>
      </c>
      <c r="S2468" s="0" t="n">
        <v>0</v>
      </c>
      <c r="T2468" s="0" t="n">
        <v>0</v>
      </c>
      <c r="U2468" s="0" t="s">
        <v>95</v>
      </c>
      <c r="V2468" s="0" t="s">
        <v>95</v>
      </c>
      <c r="W2468" s="0" t="n">
        <v>0</v>
      </c>
      <c r="X2468" s="0" t="s">
        <v>120</v>
      </c>
      <c r="Y2468" s="0" t="n">
        <v>1</v>
      </c>
      <c r="AA2468" s="0" t="n">
        <v>0</v>
      </c>
      <c r="AB2468" s="0" t="s">
        <v>87</v>
      </c>
      <c r="AC2468" s="0" t="n">
        <v>62</v>
      </c>
      <c r="AD2468" s="0" t="n">
        <v>0</v>
      </c>
      <c r="AE2468" s="0" t="n">
        <v>0</v>
      </c>
      <c r="AF2468" s="0" t="s">
        <v>96</v>
      </c>
      <c r="AG2468" s="13" t="n">
        <v>42298</v>
      </c>
      <c r="AH2468" s="0" t="str">
        <f aca="false">B2468&amp;"|"&amp;C2468&amp;"|"&amp;D2468&amp;"|"&amp;E2468&amp;"|"&amp;F2468&amp;"|"&amp;G2468&amp;"|"&amp;H2468&amp;"|"&amp;I2468&amp;"|"&amp;J2468&amp;"|"&amp;K2468&amp;"|"&amp;L2468&amp;"|"&amp;M2468&amp;"|"&amp;N2468&amp;"|"&amp;O2468&amp;"|"&amp;P2468&amp;"|"&amp;Q2468&amp;"|"&amp;R2468&amp;"|"&amp;S2468&amp;"|"&amp;T2468&amp;"|"&amp;U2468&amp;"|"&amp;V2468&amp;"|"&amp;W2468&amp;"|"&amp;X2468&amp;"|"&amp;Y2468&amp;"|"&amp;Z2468&amp;"|"&amp;AA2468&amp;"|"&amp;AB2468&amp;"|"&amp;AC2468&amp;"|"&amp;AD2468&amp;"|"&amp;AE2468&amp;"|"&amp;AF2468&amp;"|"&amp;AG2468</f>
        <v>City Hotel|1|468|2016|October|43|20|0|2|2|0|0|BB|PRT|Groups|TA/TO|0|0|0|A|A|0|Non Refund|1||0|Transient|62|0|0|Canceled|42298</v>
      </c>
      <c r="AI2468" s="0" t="str">
        <f aca="false">IF(COUNTIF($AH$4:$AH$2603,AH2468)&gt;1,"Duplicate","Unique")</f>
        <v>Duplicate</v>
      </c>
      <c r="AJ2468" s="0" t="str">
        <f aca="false">IF(COUNTBLANK(B2468:AG2468)&gt;0,"Missing ("&amp;COUNTBLANK(B2468:AG2468)&amp;")","Complete")</f>
        <v>Missing (1)</v>
      </c>
    </row>
    <row r="2469" customFormat="false" ht="15" hidden="false" customHeight="false" outlineLevel="0" collapsed="false">
      <c r="A2469" s="14" t="n">
        <v>2466</v>
      </c>
      <c r="B2469" s="14" t="s">
        <v>90</v>
      </c>
      <c r="C2469" s="14" t="n">
        <v>0</v>
      </c>
      <c r="D2469" s="14" t="n">
        <v>3</v>
      </c>
      <c r="E2469" s="14" t="n">
        <v>2016</v>
      </c>
      <c r="F2469" s="14" t="s">
        <v>118</v>
      </c>
      <c r="G2469" s="14" t="n">
        <v>7</v>
      </c>
      <c r="H2469" s="14" t="n">
        <v>13</v>
      </c>
      <c r="I2469" s="14" t="n">
        <v>2</v>
      </c>
      <c r="J2469" s="14" t="n">
        <v>1</v>
      </c>
      <c r="K2469" s="14" t="n">
        <v>2</v>
      </c>
      <c r="L2469" s="14" t="n">
        <v>0</v>
      </c>
      <c r="M2469" s="14" t="n">
        <v>0</v>
      </c>
      <c r="N2469" s="14" t="s">
        <v>82</v>
      </c>
      <c r="O2469" s="14" t="s">
        <v>122</v>
      </c>
      <c r="P2469" s="14" t="s">
        <v>99</v>
      </c>
      <c r="Q2469" s="14" t="s">
        <v>94</v>
      </c>
      <c r="R2469" s="14" t="n">
        <v>0</v>
      </c>
      <c r="S2469" s="14" t="n">
        <v>0</v>
      </c>
      <c r="T2469" s="14" t="n">
        <v>0</v>
      </c>
      <c r="U2469" s="14" t="s">
        <v>95</v>
      </c>
      <c r="V2469" s="14" t="s">
        <v>109</v>
      </c>
      <c r="W2469" s="14" t="n">
        <v>0</v>
      </c>
      <c r="X2469" s="14" t="s">
        <v>86</v>
      </c>
      <c r="Y2469" s="14" t="n">
        <v>28</v>
      </c>
      <c r="Z2469" s="14"/>
      <c r="AA2469" s="14" t="n">
        <v>0</v>
      </c>
      <c r="AB2469" s="14" t="s">
        <v>87</v>
      </c>
      <c r="AC2469" s="14" t="n">
        <v>85</v>
      </c>
      <c r="AD2469" s="14" t="n">
        <v>0</v>
      </c>
      <c r="AE2469" s="14" t="n">
        <v>0</v>
      </c>
      <c r="AF2469" s="14" t="s">
        <v>88</v>
      </c>
      <c r="AG2469" s="15" t="n">
        <v>42416</v>
      </c>
      <c r="AH2469" s="14" t="str">
        <f aca="false">B2469&amp;"|"&amp;C2469&amp;"|"&amp;D2469&amp;"|"&amp;E2469&amp;"|"&amp;F2469&amp;"|"&amp;G2469&amp;"|"&amp;H2469&amp;"|"&amp;I2469&amp;"|"&amp;J2469&amp;"|"&amp;K2469&amp;"|"&amp;L2469&amp;"|"&amp;M2469&amp;"|"&amp;N2469&amp;"|"&amp;O2469&amp;"|"&amp;P2469&amp;"|"&amp;Q2469&amp;"|"&amp;R2469&amp;"|"&amp;S2469&amp;"|"&amp;T2469&amp;"|"&amp;U2469&amp;"|"&amp;V2469&amp;"|"&amp;W2469&amp;"|"&amp;X2469&amp;"|"&amp;Y2469&amp;"|"&amp;Z2469&amp;"|"&amp;AA2469&amp;"|"&amp;AB2469&amp;"|"&amp;AC2469&amp;"|"&amp;AD2469&amp;"|"&amp;AE2469&amp;"|"&amp;AF2469&amp;"|"&amp;AG2469</f>
        <v>City Hotel|0|3|2016|February|7|13|2|1|2|0|0|BB|FRA|Offline TA/TO|TA/TO|0|0|0|A|D|0|No Deposit|28||0|Transient|85|0|0|Check-Out|42416</v>
      </c>
      <c r="AI2469" s="14" t="str">
        <f aca="false">IF(COUNTIF($AH$4:$AH$2603,AH2469)&gt;1,"Duplicate","Unique")</f>
        <v>Unique</v>
      </c>
      <c r="AJ2469" s="14" t="str">
        <f aca="false">IF(COUNTBLANK(B2469:AG2469)&gt;0,"Missing ("&amp;COUNTBLANK(B2469:AG2469)&amp;")","Complete")</f>
        <v>Missing (1)</v>
      </c>
    </row>
    <row r="2470" customFormat="false" ht="15" hidden="false" customHeight="false" outlineLevel="0" collapsed="false">
      <c r="A2470" s="0" t="n">
        <v>2467</v>
      </c>
      <c r="B2470" s="0" t="s">
        <v>80</v>
      </c>
      <c r="C2470" s="0" t="n">
        <v>0</v>
      </c>
      <c r="D2470" s="0" t="n">
        <v>0</v>
      </c>
      <c r="E2470" s="0" t="n">
        <v>2015</v>
      </c>
      <c r="F2470" s="0" t="s">
        <v>111</v>
      </c>
      <c r="G2470" s="0" t="n">
        <v>44</v>
      </c>
      <c r="H2470" s="0" t="n">
        <v>31</v>
      </c>
      <c r="I2470" s="0" t="n">
        <v>0</v>
      </c>
      <c r="J2470" s="0" t="n">
        <v>1</v>
      </c>
      <c r="K2470" s="0" t="n">
        <v>2</v>
      </c>
      <c r="L2470" s="0" t="n">
        <v>0</v>
      </c>
      <c r="M2470" s="0" t="n">
        <v>0</v>
      </c>
      <c r="N2470" s="0" t="s">
        <v>82</v>
      </c>
      <c r="O2470" s="0" t="s">
        <v>92</v>
      </c>
      <c r="P2470" s="0" t="s">
        <v>93</v>
      </c>
      <c r="Q2470" s="0" t="s">
        <v>94</v>
      </c>
      <c r="R2470" s="0" t="n">
        <v>0</v>
      </c>
      <c r="S2470" s="0" t="n">
        <v>0</v>
      </c>
      <c r="T2470" s="0" t="n">
        <v>0</v>
      </c>
      <c r="U2470" s="0" t="s">
        <v>95</v>
      </c>
      <c r="V2470" s="0" t="s">
        <v>109</v>
      </c>
      <c r="W2470" s="0" t="n">
        <v>0</v>
      </c>
      <c r="X2470" s="0" t="s">
        <v>86</v>
      </c>
      <c r="Y2470" s="0" t="n">
        <v>240</v>
      </c>
      <c r="AA2470" s="0" t="n">
        <v>0</v>
      </c>
      <c r="AB2470" s="0" t="s">
        <v>87</v>
      </c>
      <c r="AC2470" s="0" t="n">
        <v>49</v>
      </c>
      <c r="AD2470" s="0" t="n">
        <v>0</v>
      </c>
      <c r="AE2470" s="0" t="n">
        <v>0</v>
      </c>
      <c r="AF2470" s="0" t="s">
        <v>88</v>
      </c>
      <c r="AG2470" s="13" t="n">
        <v>42309</v>
      </c>
      <c r="AH2470" s="0" t="str">
        <f aca="false">B2470&amp;"|"&amp;C2470&amp;"|"&amp;D2470&amp;"|"&amp;E2470&amp;"|"&amp;F2470&amp;"|"&amp;G2470&amp;"|"&amp;H2470&amp;"|"&amp;I2470&amp;"|"&amp;J2470&amp;"|"&amp;K2470&amp;"|"&amp;L2470&amp;"|"&amp;M2470&amp;"|"&amp;N2470&amp;"|"&amp;O2470&amp;"|"&amp;P2470&amp;"|"&amp;Q2470&amp;"|"&amp;R2470&amp;"|"&amp;S2470&amp;"|"&amp;T2470&amp;"|"&amp;U2470&amp;"|"&amp;V2470&amp;"|"&amp;W2470&amp;"|"&amp;X2470&amp;"|"&amp;Y2470&amp;"|"&amp;Z2470&amp;"|"&amp;AA2470&amp;"|"&amp;AB2470&amp;"|"&amp;AC2470&amp;"|"&amp;AD2470&amp;"|"&amp;AE2470&amp;"|"&amp;AF2470&amp;"|"&amp;AG2470</f>
        <v>Resort Hotel|0|0|2015|October|44|31|0|1|2|0|0|BB|PRT|Online TA|TA/TO|0|0|0|A|D|0|No Deposit|240||0|Transient|49|0|0|Check-Out|42309</v>
      </c>
      <c r="AI2470" s="0" t="str">
        <f aca="false">IF(COUNTIF($AH$4:$AH$2603,AH2470)&gt;1,"Duplicate","Unique")</f>
        <v>Unique</v>
      </c>
      <c r="AJ2470" s="0" t="str">
        <f aca="false">IF(COUNTBLANK(B2470:AG2470)&gt;0,"Missing ("&amp;COUNTBLANK(B2470:AG2470)&amp;")","Complete")</f>
        <v>Missing (1)</v>
      </c>
    </row>
    <row r="2471" customFormat="false" ht="15" hidden="false" customHeight="false" outlineLevel="0" collapsed="false">
      <c r="A2471" s="14" t="n">
        <v>2468</v>
      </c>
      <c r="B2471" s="14" t="s">
        <v>90</v>
      </c>
      <c r="C2471" s="14" t="n">
        <v>1</v>
      </c>
      <c r="D2471" s="14" t="n">
        <v>19</v>
      </c>
      <c r="E2471" s="14" t="n">
        <v>2015</v>
      </c>
      <c r="F2471" s="14" t="s">
        <v>111</v>
      </c>
      <c r="G2471" s="14" t="n">
        <v>41</v>
      </c>
      <c r="H2471" s="14" t="n">
        <v>6</v>
      </c>
      <c r="I2471" s="14" t="n">
        <v>0</v>
      </c>
      <c r="J2471" s="14" t="n">
        <v>3</v>
      </c>
      <c r="K2471" s="14" t="n">
        <v>2</v>
      </c>
      <c r="L2471" s="14" t="n">
        <v>0</v>
      </c>
      <c r="M2471" s="14" t="n">
        <v>0</v>
      </c>
      <c r="N2471" s="14" t="s">
        <v>82</v>
      </c>
      <c r="O2471" s="14" t="s">
        <v>92</v>
      </c>
      <c r="P2471" s="14" t="s">
        <v>99</v>
      </c>
      <c r="Q2471" s="14" t="s">
        <v>94</v>
      </c>
      <c r="R2471" s="14" t="n">
        <v>1</v>
      </c>
      <c r="S2471" s="14" t="n">
        <v>1</v>
      </c>
      <c r="T2471" s="14" t="n">
        <v>0</v>
      </c>
      <c r="U2471" s="14" t="s">
        <v>95</v>
      </c>
      <c r="V2471" s="14" t="s">
        <v>95</v>
      </c>
      <c r="W2471" s="14" t="n">
        <v>0</v>
      </c>
      <c r="X2471" s="14" t="s">
        <v>120</v>
      </c>
      <c r="Y2471" s="14" t="n">
        <v>82</v>
      </c>
      <c r="Z2471" s="14"/>
      <c r="AA2471" s="14" t="n">
        <v>0</v>
      </c>
      <c r="AB2471" s="14" t="s">
        <v>87</v>
      </c>
      <c r="AC2471" s="14" t="n">
        <v>90</v>
      </c>
      <c r="AD2471" s="14" t="n">
        <v>0</v>
      </c>
      <c r="AE2471" s="14" t="n">
        <v>0</v>
      </c>
      <c r="AF2471" s="14" t="s">
        <v>96</v>
      </c>
      <c r="AG2471" s="15" t="n">
        <v>42264</v>
      </c>
      <c r="AH2471" s="14" t="str">
        <f aca="false">B2471&amp;"|"&amp;C2471&amp;"|"&amp;D2471&amp;"|"&amp;E2471&amp;"|"&amp;F2471&amp;"|"&amp;G2471&amp;"|"&amp;H2471&amp;"|"&amp;I2471&amp;"|"&amp;J2471&amp;"|"&amp;K2471&amp;"|"&amp;L2471&amp;"|"&amp;M2471&amp;"|"&amp;N2471&amp;"|"&amp;O2471&amp;"|"&amp;P2471&amp;"|"&amp;Q2471&amp;"|"&amp;R2471&amp;"|"&amp;S2471&amp;"|"&amp;T2471&amp;"|"&amp;U2471&amp;"|"&amp;V2471&amp;"|"&amp;W2471&amp;"|"&amp;X2471&amp;"|"&amp;Y2471&amp;"|"&amp;Z2471&amp;"|"&amp;AA2471&amp;"|"&amp;AB2471&amp;"|"&amp;AC2471&amp;"|"&amp;AD2471&amp;"|"&amp;AE2471&amp;"|"&amp;AF2471&amp;"|"&amp;AG2471</f>
        <v>City Hotel|1|19|2015|October|41|6|0|3|2|0|0|BB|PRT|Offline TA/TO|TA/TO|1|1|0|A|A|0|Non Refund|82||0|Transient|90|0|0|Canceled|42264</v>
      </c>
      <c r="AI2471" s="14" t="str">
        <f aca="false">IF(COUNTIF($AH$4:$AH$2603,AH2471)&gt;1,"Duplicate","Unique")</f>
        <v>Unique</v>
      </c>
      <c r="AJ2471" s="14" t="str">
        <f aca="false">IF(COUNTBLANK(B2471:AG2471)&gt;0,"Missing ("&amp;COUNTBLANK(B2471:AG2471)&amp;")","Complete")</f>
        <v>Missing (1)</v>
      </c>
    </row>
    <row r="2472" customFormat="false" ht="15" hidden="false" customHeight="false" outlineLevel="0" collapsed="false">
      <c r="A2472" s="0" t="n">
        <v>2469</v>
      </c>
      <c r="B2472" s="0" t="s">
        <v>90</v>
      </c>
      <c r="C2472" s="0" t="n">
        <v>0</v>
      </c>
      <c r="D2472" s="0" t="n">
        <v>6</v>
      </c>
      <c r="E2472" s="0" t="n">
        <v>2016</v>
      </c>
      <c r="F2472" s="0" t="s">
        <v>106</v>
      </c>
      <c r="G2472" s="0" t="n">
        <v>15</v>
      </c>
      <c r="H2472" s="0" t="n">
        <v>7</v>
      </c>
      <c r="I2472" s="0" t="n">
        <v>0</v>
      </c>
      <c r="J2472" s="0" t="n">
        <v>1</v>
      </c>
      <c r="K2472" s="0" t="n">
        <v>1</v>
      </c>
      <c r="L2472" s="0" t="n">
        <v>0</v>
      </c>
      <c r="M2472" s="0" t="n">
        <v>0</v>
      </c>
      <c r="N2472" s="0" t="s">
        <v>82</v>
      </c>
      <c r="O2472" s="0" t="s">
        <v>92</v>
      </c>
      <c r="P2472" s="0" t="s">
        <v>154</v>
      </c>
      <c r="Q2472" s="0" t="s">
        <v>128</v>
      </c>
      <c r="R2472" s="0" t="n">
        <v>0</v>
      </c>
      <c r="S2472" s="0" t="n">
        <v>0</v>
      </c>
      <c r="T2472" s="0" t="n">
        <v>0</v>
      </c>
      <c r="U2472" s="0" t="s">
        <v>95</v>
      </c>
      <c r="V2472" s="0" t="s">
        <v>95</v>
      </c>
      <c r="W2472" s="0" t="n">
        <v>0</v>
      </c>
      <c r="X2472" s="0" t="s">
        <v>86</v>
      </c>
      <c r="Z2472" s="0" t="n">
        <v>153</v>
      </c>
      <c r="AA2472" s="0" t="n">
        <v>0</v>
      </c>
      <c r="AB2472" s="0" t="s">
        <v>87</v>
      </c>
      <c r="AC2472" s="0" t="n">
        <v>95</v>
      </c>
      <c r="AD2472" s="0" t="n">
        <v>0</v>
      </c>
      <c r="AE2472" s="0" t="n">
        <v>0</v>
      </c>
      <c r="AF2472" s="0" t="s">
        <v>88</v>
      </c>
      <c r="AG2472" s="13" t="n">
        <v>42468</v>
      </c>
      <c r="AH2472" s="0" t="str">
        <f aca="false">B2472&amp;"|"&amp;C2472&amp;"|"&amp;D2472&amp;"|"&amp;E2472&amp;"|"&amp;F2472&amp;"|"&amp;G2472&amp;"|"&amp;H2472&amp;"|"&amp;I2472&amp;"|"&amp;J2472&amp;"|"&amp;K2472&amp;"|"&amp;L2472&amp;"|"&amp;M2472&amp;"|"&amp;N2472&amp;"|"&amp;O2472&amp;"|"&amp;P2472&amp;"|"&amp;Q2472&amp;"|"&amp;R2472&amp;"|"&amp;S2472&amp;"|"&amp;T2472&amp;"|"&amp;U2472&amp;"|"&amp;V2472&amp;"|"&amp;W2472&amp;"|"&amp;X2472&amp;"|"&amp;Y2472&amp;"|"&amp;Z2472&amp;"|"&amp;AA2472&amp;"|"&amp;AB2472&amp;"|"&amp;AC2472&amp;"|"&amp;AD2472&amp;"|"&amp;AE2472&amp;"|"&amp;AF2472&amp;"|"&amp;AG2472</f>
        <v>City Hotel|0|6|2016|April|15|7|0|1|1|0|0|BB|PRT|Aviation|Corporate|0|0|0|A|A|0|No Deposit||153|0|Transient|95|0|0|Check-Out|42468</v>
      </c>
      <c r="AI2472" s="0" t="str">
        <f aca="false">IF(COUNTIF($AH$4:$AH$2603,AH2472)&gt;1,"Duplicate","Unique")</f>
        <v>Unique</v>
      </c>
      <c r="AJ2472" s="0" t="str">
        <f aca="false">IF(COUNTBLANK(B2472:AG2472)&gt;0,"Missing ("&amp;COUNTBLANK(B2472:AG2472)&amp;")","Complete")</f>
        <v>Missing (1)</v>
      </c>
    </row>
    <row r="2473" customFormat="false" ht="15" hidden="false" customHeight="false" outlineLevel="0" collapsed="false">
      <c r="A2473" s="14" t="n">
        <v>2470</v>
      </c>
      <c r="B2473" s="14" t="s">
        <v>80</v>
      </c>
      <c r="C2473" s="14" t="n">
        <v>0</v>
      </c>
      <c r="D2473" s="14" t="n">
        <v>59</v>
      </c>
      <c r="E2473" s="14" t="n">
        <v>2017</v>
      </c>
      <c r="F2473" s="14" t="s">
        <v>119</v>
      </c>
      <c r="G2473" s="14" t="n">
        <v>33</v>
      </c>
      <c r="H2473" s="14" t="n">
        <v>14</v>
      </c>
      <c r="I2473" s="14" t="n">
        <v>1</v>
      </c>
      <c r="J2473" s="14" t="n">
        <v>4</v>
      </c>
      <c r="K2473" s="14" t="n">
        <v>2</v>
      </c>
      <c r="L2473" s="14" t="n">
        <v>1</v>
      </c>
      <c r="M2473" s="14" t="n">
        <v>0</v>
      </c>
      <c r="N2473" s="14" t="s">
        <v>112</v>
      </c>
      <c r="O2473" s="14" t="s">
        <v>92</v>
      </c>
      <c r="P2473" s="14" t="s">
        <v>84</v>
      </c>
      <c r="Q2473" s="14" t="s">
        <v>84</v>
      </c>
      <c r="R2473" s="14" t="n">
        <v>0</v>
      </c>
      <c r="S2473" s="14" t="n">
        <v>0</v>
      </c>
      <c r="T2473" s="14" t="n">
        <v>0</v>
      </c>
      <c r="U2473" s="14" t="s">
        <v>95</v>
      </c>
      <c r="V2473" s="14" t="s">
        <v>95</v>
      </c>
      <c r="W2473" s="14" t="n">
        <v>1</v>
      </c>
      <c r="X2473" s="14" t="s">
        <v>86</v>
      </c>
      <c r="Y2473" s="14"/>
      <c r="Z2473" s="14"/>
      <c r="AA2473" s="14" t="n">
        <v>0</v>
      </c>
      <c r="AB2473" s="14" t="s">
        <v>87</v>
      </c>
      <c r="AC2473" s="14" t="n">
        <v>262</v>
      </c>
      <c r="AD2473" s="14" t="n">
        <v>0</v>
      </c>
      <c r="AE2473" s="14" t="n">
        <v>1</v>
      </c>
      <c r="AF2473" s="14" t="s">
        <v>88</v>
      </c>
      <c r="AG2473" s="15" t="n">
        <v>42966</v>
      </c>
      <c r="AH2473" s="14" t="str">
        <f aca="false">B2473&amp;"|"&amp;C2473&amp;"|"&amp;D2473&amp;"|"&amp;E2473&amp;"|"&amp;F2473&amp;"|"&amp;G2473&amp;"|"&amp;H2473&amp;"|"&amp;I2473&amp;"|"&amp;J2473&amp;"|"&amp;K2473&amp;"|"&amp;L2473&amp;"|"&amp;M2473&amp;"|"&amp;N2473&amp;"|"&amp;O2473&amp;"|"&amp;P2473&amp;"|"&amp;Q2473&amp;"|"&amp;R2473&amp;"|"&amp;S2473&amp;"|"&amp;T2473&amp;"|"&amp;U2473&amp;"|"&amp;V2473&amp;"|"&amp;W2473&amp;"|"&amp;X2473&amp;"|"&amp;Y2473&amp;"|"&amp;Z2473&amp;"|"&amp;AA2473&amp;"|"&amp;AB2473&amp;"|"&amp;AC2473&amp;"|"&amp;AD2473&amp;"|"&amp;AE2473&amp;"|"&amp;AF2473&amp;"|"&amp;AG2473</f>
        <v>Resort Hotel|0|59|2017|August|33|14|1|4|2|1|0|HB|PRT|Direct|Direct|0|0|0|A|A|1|No Deposit|||0|Transient|262|0|1|Check-Out|42966</v>
      </c>
      <c r="AI2473" s="14" t="str">
        <f aca="false">IF(COUNTIF($AH$4:$AH$2603,AH2473)&gt;1,"Duplicate","Unique")</f>
        <v>Unique</v>
      </c>
      <c r="AJ2473" s="14" t="str">
        <f aca="false">IF(COUNTBLANK(B2473:AG2473)&gt;0,"Missing ("&amp;COUNTBLANK(B2473:AG2473)&amp;")","Complete")</f>
        <v>Missing (2)</v>
      </c>
    </row>
    <row r="2474" customFormat="false" ht="15" hidden="false" customHeight="false" outlineLevel="0" collapsed="false">
      <c r="A2474" s="0" t="n">
        <v>2471</v>
      </c>
      <c r="B2474" s="0" t="s">
        <v>80</v>
      </c>
      <c r="C2474" s="0" t="n">
        <v>0</v>
      </c>
      <c r="D2474" s="0" t="n">
        <v>1</v>
      </c>
      <c r="E2474" s="0" t="n">
        <v>2016</v>
      </c>
      <c r="F2474" s="0" t="s">
        <v>111</v>
      </c>
      <c r="G2474" s="0" t="n">
        <v>44</v>
      </c>
      <c r="H2474" s="0" t="n">
        <v>25</v>
      </c>
      <c r="I2474" s="0" t="n">
        <v>0</v>
      </c>
      <c r="J2474" s="0" t="n">
        <v>1</v>
      </c>
      <c r="K2474" s="0" t="n">
        <v>1</v>
      </c>
      <c r="L2474" s="0" t="n">
        <v>0</v>
      </c>
      <c r="M2474" s="0" t="n">
        <v>0</v>
      </c>
      <c r="N2474" s="0" t="s">
        <v>82</v>
      </c>
      <c r="O2474" s="0" t="s">
        <v>92</v>
      </c>
      <c r="P2474" s="0" t="s">
        <v>128</v>
      </c>
      <c r="Q2474" s="0" t="s">
        <v>128</v>
      </c>
      <c r="R2474" s="0" t="n">
        <v>1</v>
      </c>
      <c r="S2474" s="0" t="n">
        <v>0</v>
      </c>
      <c r="T2474" s="0" t="n">
        <v>7</v>
      </c>
      <c r="U2474" s="0" t="s">
        <v>95</v>
      </c>
      <c r="V2474" s="0" t="s">
        <v>95</v>
      </c>
      <c r="W2474" s="0" t="n">
        <v>0</v>
      </c>
      <c r="X2474" s="0" t="s">
        <v>86</v>
      </c>
      <c r="Y2474" s="0" t="n">
        <v>47</v>
      </c>
      <c r="AA2474" s="0" t="n">
        <v>0</v>
      </c>
      <c r="AB2474" s="0" t="s">
        <v>101</v>
      </c>
      <c r="AC2474" s="0" t="n">
        <v>42</v>
      </c>
      <c r="AD2474" s="0" t="n">
        <v>0</v>
      </c>
      <c r="AE2474" s="0" t="n">
        <v>0</v>
      </c>
      <c r="AF2474" s="0" t="s">
        <v>88</v>
      </c>
      <c r="AG2474" s="13" t="n">
        <v>42669</v>
      </c>
      <c r="AH2474" s="0" t="str">
        <f aca="false">B2474&amp;"|"&amp;C2474&amp;"|"&amp;D2474&amp;"|"&amp;E2474&amp;"|"&amp;F2474&amp;"|"&amp;G2474&amp;"|"&amp;H2474&amp;"|"&amp;I2474&amp;"|"&amp;J2474&amp;"|"&amp;K2474&amp;"|"&amp;L2474&amp;"|"&amp;M2474&amp;"|"&amp;N2474&amp;"|"&amp;O2474&amp;"|"&amp;P2474&amp;"|"&amp;Q2474&amp;"|"&amp;R2474&amp;"|"&amp;S2474&amp;"|"&amp;T2474&amp;"|"&amp;U2474&amp;"|"&amp;V2474&amp;"|"&amp;W2474&amp;"|"&amp;X2474&amp;"|"&amp;Y2474&amp;"|"&amp;Z2474&amp;"|"&amp;AA2474&amp;"|"&amp;AB2474&amp;"|"&amp;AC2474&amp;"|"&amp;AD2474&amp;"|"&amp;AE2474&amp;"|"&amp;AF2474&amp;"|"&amp;AG2474</f>
        <v>Resort Hotel|0|1|2016|October|44|25|0|1|1|0|0|BB|PRT|Corporate|Corporate|1|0|7|A|A|0|No Deposit|47||0|Transient-Party|42|0|0|Check-Out|42669</v>
      </c>
      <c r="AI2474" s="0" t="str">
        <f aca="false">IF(COUNTIF($AH$4:$AH$2603,AH2474)&gt;1,"Duplicate","Unique")</f>
        <v>Unique</v>
      </c>
      <c r="AJ2474" s="0" t="str">
        <f aca="false">IF(COUNTBLANK(B2474:AG2474)&gt;0,"Missing ("&amp;COUNTBLANK(B2474:AG2474)&amp;")","Complete")</f>
        <v>Missing (1)</v>
      </c>
    </row>
    <row r="2475" customFormat="false" ht="15" hidden="false" customHeight="false" outlineLevel="0" collapsed="false">
      <c r="A2475" s="14" t="n">
        <v>2472</v>
      </c>
      <c r="B2475" s="14" t="s">
        <v>90</v>
      </c>
      <c r="C2475" s="14" t="n">
        <v>0</v>
      </c>
      <c r="D2475" s="14" t="n">
        <v>6</v>
      </c>
      <c r="E2475" s="14" t="n">
        <v>2017</v>
      </c>
      <c r="F2475" s="14" t="s">
        <v>103</v>
      </c>
      <c r="G2475" s="14" t="n">
        <v>13</v>
      </c>
      <c r="H2475" s="14" t="n">
        <v>30</v>
      </c>
      <c r="I2475" s="14" t="n">
        <v>0</v>
      </c>
      <c r="J2475" s="14" t="n">
        <v>1</v>
      </c>
      <c r="K2475" s="14" t="n">
        <v>2</v>
      </c>
      <c r="L2475" s="14" t="n">
        <v>0</v>
      </c>
      <c r="M2475" s="14" t="n">
        <v>0</v>
      </c>
      <c r="N2475" s="14" t="s">
        <v>82</v>
      </c>
      <c r="O2475" s="14" t="s">
        <v>122</v>
      </c>
      <c r="P2475" s="14" t="s">
        <v>93</v>
      </c>
      <c r="Q2475" s="14" t="s">
        <v>94</v>
      </c>
      <c r="R2475" s="14" t="n">
        <v>0</v>
      </c>
      <c r="S2475" s="14" t="n">
        <v>0</v>
      </c>
      <c r="T2475" s="14" t="n">
        <v>0</v>
      </c>
      <c r="U2475" s="14" t="s">
        <v>95</v>
      </c>
      <c r="V2475" s="14" t="s">
        <v>95</v>
      </c>
      <c r="W2475" s="14" t="n">
        <v>0</v>
      </c>
      <c r="X2475" s="14" t="s">
        <v>86</v>
      </c>
      <c r="Y2475" s="14" t="n">
        <v>9</v>
      </c>
      <c r="Z2475" s="14"/>
      <c r="AA2475" s="14" t="n">
        <v>0</v>
      </c>
      <c r="AB2475" s="14" t="s">
        <v>87</v>
      </c>
      <c r="AC2475" s="14" t="n">
        <v>118</v>
      </c>
      <c r="AD2475" s="14" t="n">
        <v>0</v>
      </c>
      <c r="AE2475" s="14" t="n">
        <v>2</v>
      </c>
      <c r="AF2475" s="14" t="s">
        <v>88</v>
      </c>
      <c r="AG2475" s="15" t="n">
        <v>42825</v>
      </c>
      <c r="AH2475" s="14" t="str">
        <f aca="false">B2475&amp;"|"&amp;C2475&amp;"|"&amp;D2475&amp;"|"&amp;E2475&amp;"|"&amp;F2475&amp;"|"&amp;G2475&amp;"|"&amp;H2475&amp;"|"&amp;I2475&amp;"|"&amp;J2475&amp;"|"&amp;K2475&amp;"|"&amp;L2475&amp;"|"&amp;M2475&amp;"|"&amp;N2475&amp;"|"&amp;O2475&amp;"|"&amp;P2475&amp;"|"&amp;Q2475&amp;"|"&amp;R2475&amp;"|"&amp;S2475&amp;"|"&amp;T2475&amp;"|"&amp;U2475&amp;"|"&amp;V2475&amp;"|"&amp;W2475&amp;"|"&amp;X2475&amp;"|"&amp;Y2475&amp;"|"&amp;Z2475&amp;"|"&amp;AA2475&amp;"|"&amp;AB2475&amp;"|"&amp;AC2475&amp;"|"&amp;AD2475&amp;"|"&amp;AE2475&amp;"|"&amp;AF2475&amp;"|"&amp;AG2475</f>
        <v>City Hotel|0|6|2017|March|13|30|0|1|2|0|0|BB|FRA|Online TA|TA/TO|0|0|0|A|A|0|No Deposit|9||0|Transient|118|0|2|Check-Out|42825</v>
      </c>
      <c r="AI2475" s="14" t="str">
        <f aca="false">IF(COUNTIF($AH$4:$AH$2603,AH2475)&gt;1,"Duplicate","Unique")</f>
        <v>Unique</v>
      </c>
      <c r="AJ2475" s="14" t="str">
        <f aca="false">IF(COUNTBLANK(B2475:AG2475)&gt;0,"Missing ("&amp;COUNTBLANK(B2475:AG2475)&amp;")","Complete")</f>
        <v>Missing (1)</v>
      </c>
    </row>
    <row r="2476" customFormat="false" ht="15" hidden="false" customHeight="false" outlineLevel="0" collapsed="false">
      <c r="A2476" s="0" t="n">
        <v>2473</v>
      </c>
      <c r="B2476" s="0" t="s">
        <v>80</v>
      </c>
      <c r="C2476" s="0" t="n">
        <v>0</v>
      </c>
      <c r="D2476" s="0" t="n">
        <v>17</v>
      </c>
      <c r="E2476" s="0" t="n">
        <v>2017</v>
      </c>
      <c r="F2476" s="0" t="s">
        <v>106</v>
      </c>
      <c r="G2476" s="0" t="n">
        <v>15</v>
      </c>
      <c r="H2476" s="0" t="n">
        <v>13</v>
      </c>
      <c r="I2476" s="0" t="n">
        <v>0</v>
      </c>
      <c r="J2476" s="0" t="n">
        <v>3</v>
      </c>
      <c r="K2476" s="0" t="n">
        <v>2</v>
      </c>
      <c r="L2476" s="0" t="n">
        <v>0</v>
      </c>
      <c r="M2476" s="0" t="n">
        <v>0</v>
      </c>
      <c r="N2476" s="0" t="s">
        <v>112</v>
      </c>
      <c r="O2476" s="0" t="s">
        <v>115</v>
      </c>
      <c r="P2476" s="0" t="s">
        <v>93</v>
      </c>
      <c r="Q2476" s="0" t="s">
        <v>94</v>
      </c>
      <c r="R2476" s="0" t="n">
        <v>0</v>
      </c>
      <c r="S2476" s="0" t="n">
        <v>0</v>
      </c>
      <c r="T2476" s="0" t="n">
        <v>0</v>
      </c>
      <c r="U2476" s="0" t="s">
        <v>95</v>
      </c>
      <c r="V2476" s="0" t="s">
        <v>95</v>
      </c>
      <c r="W2476" s="0" t="n">
        <v>0</v>
      </c>
      <c r="X2476" s="0" t="s">
        <v>86</v>
      </c>
      <c r="Y2476" s="0" t="n">
        <v>240</v>
      </c>
      <c r="AA2476" s="0" t="n">
        <v>0</v>
      </c>
      <c r="AB2476" s="0" t="s">
        <v>101</v>
      </c>
      <c r="AC2476" s="0" t="n">
        <v>152</v>
      </c>
      <c r="AD2476" s="0" t="n">
        <v>0</v>
      </c>
      <c r="AE2476" s="0" t="n">
        <v>2</v>
      </c>
      <c r="AF2476" s="0" t="s">
        <v>88</v>
      </c>
      <c r="AG2476" s="13" t="n">
        <v>42841</v>
      </c>
      <c r="AH2476" s="0" t="str">
        <f aca="false">B2476&amp;"|"&amp;C2476&amp;"|"&amp;D2476&amp;"|"&amp;E2476&amp;"|"&amp;F2476&amp;"|"&amp;G2476&amp;"|"&amp;H2476&amp;"|"&amp;I2476&amp;"|"&amp;J2476&amp;"|"&amp;K2476&amp;"|"&amp;L2476&amp;"|"&amp;M2476&amp;"|"&amp;N2476&amp;"|"&amp;O2476&amp;"|"&amp;P2476&amp;"|"&amp;Q2476&amp;"|"&amp;R2476&amp;"|"&amp;S2476&amp;"|"&amp;T2476&amp;"|"&amp;U2476&amp;"|"&amp;V2476&amp;"|"&amp;W2476&amp;"|"&amp;X2476&amp;"|"&amp;Y2476&amp;"|"&amp;Z2476&amp;"|"&amp;AA2476&amp;"|"&amp;AB2476&amp;"|"&amp;AC2476&amp;"|"&amp;AD2476&amp;"|"&amp;AE2476&amp;"|"&amp;AF2476&amp;"|"&amp;AG2476</f>
        <v>Resort Hotel|0|17|2017|April|15|13|0|3|2|0|0|HB|ESP|Online TA|TA/TO|0|0|0|A|A|0|No Deposit|240||0|Transient-Party|152|0|2|Check-Out|42841</v>
      </c>
      <c r="AI2476" s="0" t="str">
        <f aca="false">IF(COUNTIF($AH$4:$AH$2603,AH2476)&gt;1,"Duplicate","Unique")</f>
        <v>Unique</v>
      </c>
      <c r="AJ2476" s="0" t="str">
        <f aca="false">IF(COUNTBLANK(B2476:AG2476)&gt;0,"Missing ("&amp;COUNTBLANK(B2476:AG2476)&amp;")","Complete")</f>
        <v>Missing (1)</v>
      </c>
    </row>
    <row r="2477" customFormat="false" ht="15" hidden="false" customHeight="false" outlineLevel="0" collapsed="false">
      <c r="A2477" s="14" t="n">
        <v>2474</v>
      </c>
      <c r="B2477" s="14" t="s">
        <v>90</v>
      </c>
      <c r="C2477" s="14" t="n">
        <v>1</v>
      </c>
      <c r="D2477" s="14" t="n">
        <v>10</v>
      </c>
      <c r="E2477" s="14" t="n">
        <v>2016</v>
      </c>
      <c r="F2477" s="14" t="s">
        <v>114</v>
      </c>
      <c r="G2477" s="14" t="n">
        <v>38</v>
      </c>
      <c r="H2477" s="14" t="n">
        <v>15</v>
      </c>
      <c r="I2477" s="14" t="n">
        <v>0</v>
      </c>
      <c r="J2477" s="14" t="n">
        <v>1</v>
      </c>
      <c r="K2477" s="14" t="n">
        <v>1</v>
      </c>
      <c r="L2477" s="14" t="n">
        <v>0</v>
      </c>
      <c r="M2477" s="14" t="n">
        <v>0</v>
      </c>
      <c r="N2477" s="14" t="s">
        <v>82</v>
      </c>
      <c r="O2477" s="14" t="s">
        <v>140</v>
      </c>
      <c r="P2477" s="14" t="s">
        <v>93</v>
      </c>
      <c r="Q2477" s="14" t="s">
        <v>94</v>
      </c>
      <c r="R2477" s="14" t="n">
        <v>0</v>
      </c>
      <c r="S2477" s="14" t="n">
        <v>0</v>
      </c>
      <c r="T2477" s="14" t="n">
        <v>0</v>
      </c>
      <c r="U2477" s="14" t="s">
        <v>95</v>
      </c>
      <c r="V2477" s="14" t="s">
        <v>95</v>
      </c>
      <c r="W2477" s="14" t="n">
        <v>0</v>
      </c>
      <c r="X2477" s="14" t="s">
        <v>86</v>
      </c>
      <c r="Y2477" s="14" t="n">
        <v>9</v>
      </c>
      <c r="Z2477" s="14"/>
      <c r="AA2477" s="14" t="n">
        <v>0</v>
      </c>
      <c r="AB2477" s="14" t="s">
        <v>87</v>
      </c>
      <c r="AC2477" s="14" t="n">
        <v>143.1</v>
      </c>
      <c r="AD2477" s="14" t="n">
        <v>0</v>
      </c>
      <c r="AE2477" s="14" t="n">
        <v>1</v>
      </c>
      <c r="AF2477" s="14" t="s">
        <v>96</v>
      </c>
      <c r="AG2477" s="15" t="n">
        <v>42621</v>
      </c>
      <c r="AH2477" s="14" t="str">
        <f aca="false">B2477&amp;"|"&amp;C2477&amp;"|"&amp;D2477&amp;"|"&amp;E2477&amp;"|"&amp;F2477&amp;"|"&amp;G2477&amp;"|"&amp;H2477&amp;"|"&amp;I2477&amp;"|"&amp;J2477&amp;"|"&amp;K2477&amp;"|"&amp;L2477&amp;"|"&amp;M2477&amp;"|"&amp;N2477&amp;"|"&amp;O2477&amp;"|"&amp;P2477&amp;"|"&amp;Q2477&amp;"|"&amp;R2477&amp;"|"&amp;S2477&amp;"|"&amp;T2477&amp;"|"&amp;U2477&amp;"|"&amp;V2477&amp;"|"&amp;W2477&amp;"|"&amp;X2477&amp;"|"&amp;Y2477&amp;"|"&amp;Z2477&amp;"|"&amp;AA2477&amp;"|"&amp;AB2477&amp;"|"&amp;AC2477&amp;"|"&amp;AD2477&amp;"|"&amp;AE2477&amp;"|"&amp;AF2477&amp;"|"&amp;AG2477</f>
        <v>City Hotel|1|10|2016|September|38|15|0|1|1|0|0|BB|CHN|Online TA|TA/TO|0|0|0|A|A|0|No Deposit|9||0|Transient|143.1|0|1|Canceled|42621</v>
      </c>
      <c r="AI2477" s="14" t="str">
        <f aca="false">IF(COUNTIF($AH$4:$AH$2603,AH2477)&gt;1,"Duplicate","Unique")</f>
        <v>Unique</v>
      </c>
      <c r="AJ2477" s="14" t="str">
        <f aca="false">IF(COUNTBLANK(B2477:AG2477)&gt;0,"Missing ("&amp;COUNTBLANK(B2477:AG2477)&amp;")","Complete")</f>
        <v>Missing (1)</v>
      </c>
    </row>
    <row r="2478" customFormat="false" ht="15" hidden="false" customHeight="false" outlineLevel="0" collapsed="false">
      <c r="A2478" s="0" t="n">
        <v>2475</v>
      </c>
      <c r="B2478" s="0" t="s">
        <v>90</v>
      </c>
      <c r="C2478" s="0" t="n">
        <v>0</v>
      </c>
      <c r="D2478" s="0" t="n">
        <v>42</v>
      </c>
      <c r="E2478" s="0" t="n">
        <v>2017</v>
      </c>
      <c r="F2478" s="0" t="s">
        <v>118</v>
      </c>
      <c r="G2478" s="0" t="n">
        <v>7</v>
      </c>
      <c r="H2478" s="0" t="n">
        <v>16</v>
      </c>
      <c r="I2478" s="0" t="n">
        <v>0</v>
      </c>
      <c r="J2478" s="0" t="n">
        <v>3</v>
      </c>
      <c r="K2478" s="0" t="n">
        <v>2</v>
      </c>
      <c r="L2478" s="0" t="n">
        <v>0</v>
      </c>
      <c r="M2478" s="0" t="n">
        <v>0</v>
      </c>
      <c r="N2478" s="0" t="s">
        <v>107</v>
      </c>
      <c r="O2478" s="0" t="s">
        <v>92</v>
      </c>
      <c r="P2478" s="0" t="s">
        <v>93</v>
      </c>
      <c r="Q2478" s="0" t="s">
        <v>94</v>
      </c>
      <c r="R2478" s="0" t="n">
        <v>0</v>
      </c>
      <c r="S2478" s="0" t="n">
        <v>0</v>
      </c>
      <c r="T2478" s="0" t="n">
        <v>0</v>
      </c>
      <c r="U2478" s="0" t="s">
        <v>95</v>
      </c>
      <c r="V2478" s="0" t="s">
        <v>95</v>
      </c>
      <c r="W2478" s="0" t="n">
        <v>0</v>
      </c>
      <c r="X2478" s="0" t="s">
        <v>86</v>
      </c>
      <c r="Y2478" s="0" t="n">
        <v>7</v>
      </c>
      <c r="AA2478" s="0" t="n">
        <v>0</v>
      </c>
      <c r="AB2478" s="0" t="s">
        <v>87</v>
      </c>
      <c r="AC2478" s="0" t="n">
        <v>67.76</v>
      </c>
      <c r="AD2478" s="0" t="n">
        <v>0</v>
      </c>
      <c r="AE2478" s="0" t="n">
        <v>2</v>
      </c>
      <c r="AF2478" s="0" t="s">
        <v>88</v>
      </c>
      <c r="AG2478" s="13" t="n">
        <v>42785</v>
      </c>
      <c r="AH2478" s="0" t="str">
        <f aca="false">B2478&amp;"|"&amp;C2478&amp;"|"&amp;D2478&amp;"|"&amp;E2478&amp;"|"&amp;F2478&amp;"|"&amp;G2478&amp;"|"&amp;H2478&amp;"|"&amp;I2478&amp;"|"&amp;J2478&amp;"|"&amp;K2478&amp;"|"&amp;L2478&amp;"|"&amp;M2478&amp;"|"&amp;N2478&amp;"|"&amp;O2478&amp;"|"&amp;P2478&amp;"|"&amp;Q2478&amp;"|"&amp;R2478&amp;"|"&amp;S2478&amp;"|"&amp;T2478&amp;"|"&amp;U2478&amp;"|"&amp;V2478&amp;"|"&amp;W2478&amp;"|"&amp;X2478&amp;"|"&amp;Y2478&amp;"|"&amp;Z2478&amp;"|"&amp;AA2478&amp;"|"&amp;AB2478&amp;"|"&amp;AC2478&amp;"|"&amp;AD2478&amp;"|"&amp;AE2478&amp;"|"&amp;AF2478&amp;"|"&amp;AG2478</f>
        <v>City Hotel|0|42|2017|February|7|16|0|3|2|0|0|SC|PRT|Online TA|TA/TO|0|0|0|A|A|0|No Deposit|7||0|Transient|67.76|0|2|Check-Out|42785</v>
      </c>
      <c r="AI2478" s="0" t="str">
        <f aca="false">IF(COUNTIF($AH$4:$AH$2603,AH2478)&gt;1,"Duplicate","Unique")</f>
        <v>Unique</v>
      </c>
      <c r="AJ2478" s="0" t="str">
        <f aca="false">IF(COUNTBLANK(B2478:AG2478)&gt;0,"Missing ("&amp;COUNTBLANK(B2478:AG2478)&amp;")","Complete")</f>
        <v>Missing (1)</v>
      </c>
    </row>
    <row r="2479" customFormat="false" ht="15" hidden="false" customHeight="false" outlineLevel="0" collapsed="false">
      <c r="A2479" s="14" t="n">
        <v>2476</v>
      </c>
      <c r="B2479" s="14" t="s">
        <v>90</v>
      </c>
      <c r="C2479" s="14" t="n">
        <v>1</v>
      </c>
      <c r="D2479" s="14" t="n">
        <v>105</v>
      </c>
      <c r="E2479" s="14" t="n">
        <v>2016</v>
      </c>
      <c r="F2479" s="14" t="s">
        <v>106</v>
      </c>
      <c r="G2479" s="14" t="n">
        <v>15</v>
      </c>
      <c r="H2479" s="14" t="n">
        <v>6</v>
      </c>
      <c r="I2479" s="14" t="n">
        <v>0</v>
      </c>
      <c r="J2479" s="14" t="n">
        <v>1</v>
      </c>
      <c r="K2479" s="14" t="n">
        <v>2</v>
      </c>
      <c r="L2479" s="14" t="n">
        <v>0</v>
      </c>
      <c r="M2479" s="14" t="n">
        <v>0</v>
      </c>
      <c r="N2479" s="14" t="s">
        <v>82</v>
      </c>
      <c r="O2479" s="14" t="s">
        <v>92</v>
      </c>
      <c r="P2479" s="14" t="s">
        <v>99</v>
      </c>
      <c r="Q2479" s="14" t="s">
        <v>94</v>
      </c>
      <c r="R2479" s="14" t="n">
        <v>0</v>
      </c>
      <c r="S2479" s="14" t="n">
        <v>0</v>
      </c>
      <c r="T2479" s="14" t="n">
        <v>0</v>
      </c>
      <c r="U2479" s="14" t="s">
        <v>95</v>
      </c>
      <c r="V2479" s="14" t="s">
        <v>95</v>
      </c>
      <c r="W2479" s="14" t="n">
        <v>0</v>
      </c>
      <c r="X2479" s="14" t="s">
        <v>120</v>
      </c>
      <c r="Y2479" s="14" t="n">
        <v>12</v>
      </c>
      <c r="Z2479" s="14"/>
      <c r="AA2479" s="14" t="n">
        <v>0</v>
      </c>
      <c r="AB2479" s="14" t="s">
        <v>87</v>
      </c>
      <c r="AC2479" s="14" t="n">
        <v>75</v>
      </c>
      <c r="AD2479" s="14" t="n">
        <v>0</v>
      </c>
      <c r="AE2479" s="14" t="n">
        <v>0</v>
      </c>
      <c r="AF2479" s="14" t="s">
        <v>96</v>
      </c>
      <c r="AG2479" s="15" t="n">
        <v>42387</v>
      </c>
      <c r="AH2479" s="14" t="str">
        <f aca="false">B2479&amp;"|"&amp;C2479&amp;"|"&amp;D2479&amp;"|"&amp;E2479&amp;"|"&amp;F2479&amp;"|"&amp;G2479&amp;"|"&amp;H2479&amp;"|"&amp;I2479&amp;"|"&amp;J2479&amp;"|"&amp;K2479&amp;"|"&amp;L2479&amp;"|"&amp;M2479&amp;"|"&amp;N2479&amp;"|"&amp;O2479&amp;"|"&amp;P2479&amp;"|"&amp;Q2479&amp;"|"&amp;R2479&amp;"|"&amp;S2479&amp;"|"&amp;T2479&amp;"|"&amp;U2479&amp;"|"&amp;V2479&amp;"|"&amp;W2479&amp;"|"&amp;X2479&amp;"|"&amp;Y2479&amp;"|"&amp;Z2479&amp;"|"&amp;AA2479&amp;"|"&amp;AB2479&amp;"|"&amp;AC2479&amp;"|"&amp;AD2479&amp;"|"&amp;AE2479&amp;"|"&amp;AF2479&amp;"|"&amp;AG2479</f>
        <v>City Hotel|1|105|2016|April|15|6|0|1|2|0|0|BB|PRT|Offline TA/TO|TA/TO|0|0|0|A|A|0|Non Refund|12||0|Transient|75|0|0|Canceled|42387</v>
      </c>
      <c r="AI2479" s="14" t="str">
        <f aca="false">IF(COUNTIF($AH$4:$AH$2603,AH2479)&gt;1,"Duplicate","Unique")</f>
        <v>Duplicate</v>
      </c>
      <c r="AJ2479" s="14" t="str">
        <f aca="false">IF(COUNTBLANK(B2479:AG2479)&gt;0,"Missing ("&amp;COUNTBLANK(B2479:AG2479)&amp;")","Complete")</f>
        <v>Missing (1)</v>
      </c>
    </row>
    <row r="2480" customFormat="false" ht="15" hidden="false" customHeight="false" outlineLevel="0" collapsed="false">
      <c r="A2480" s="0" t="n">
        <v>2477</v>
      </c>
      <c r="B2480" s="0" t="s">
        <v>80</v>
      </c>
      <c r="C2480" s="0" t="n">
        <v>0</v>
      </c>
      <c r="D2480" s="0" t="n">
        <v>1</v>
      </c>
      <c r="E2480" s="0" t="n">
        <v>2017</v>
      </c>
      <c r="F2480" s="0" t="s">
        <v>103</v>
      </c>
      <c r="G2480" s="0" t="n">
        <v>9</v>
      </c>
      <c r="H2480" s="0" t="n">
        <v>4</v>
      </c>
      <c r="I2480" s="0" t="n">
        <v>0</v>
      </c>
      <c r="J2480" s="0" t="n">
        <v>1</v>
      </c>
      <c r="K2480" s="0" t="n">
        <v>2</v>
      </c>
      <c r="L2480" s="0" t="n">
        <v>0</v>
      </c>
      <c r="M2480" s="0" t="n">
        <v>0</v>
      </c>
      <c r="N2480" s="0" t="s">
        <v>82</v>
      </c>
      <c r="O2480" s="0" t="s">
        <v>92</v>
      </c>
      <c r="P2480" s="0" t="s">
        <v>93</v>
      </c>
      <c r="Q2480" s="0" t="s">
        <v>94</v>
      </c>
      <c r="R2480" s="0" t="n">
        <v>0</v>
      </c>
      <c r="S2480" s="0" t="n">
        <v>0</v>
      </c>
      <c r="T2480" s="0" t="n">
        <v>0</v>
      </c>
      <c r="U2480" s="0" t="s">
        <v>95</v>
      </c>
      <c r="V2480" s="0" t="s">
        <v>109</v>
      </c>
      <c r="W2480" s="0" t="n">
        <v>2</v>
      </c>
      <c r="X2480" s="0" t="s">
        <v>86</v>
      </c>
      <c r="Y2480" s="0" t="n">
        <v>240</v>
      </c>
      <c r="AA2480" s="0" t="n">
        <v>0</v>
      </c>
      <c r="AB2480" s="0" t="s">
        <v>101</v>
      </c>
      <c r="AC2480" s="0" t="n">
        <v>65</v>
      </c>
      <c r="AD2480" s="0" t="n">
        <v>0</v>
      </c>
      <c r="AE2480" s="0" t="n">
        <v>1</v>
      </c>
      <c r="AF2480" s="0" t="s">
        <v>88</v>
      </c>
      <c r="AG2480" s="13" t="n">
        <v>42799</v>
      </c>
      <c r="AH2480" s="0" t="str">
        <f aca="false">B2480&amp;"|"&amp;C2480&amp;"|"&amp;D2480&amp;"|"&amp;E2480&amp;"|"&amp;F2480&amp;"|"&amp;G2480&amp;"|"&amp;H2480&amp;"|"&amp;I2480&amp;"|"&amp;J2480&amp;"|"&amp;K2480&amp;"|"&amp;L2480&amp;"|"&amp;M2480&amp;"|"&amp;N2480&amp;"|"&amp;O2480&amp;"|"&amp;P2480&amp;"|"&amp;Q2480&amp;"|"&amp;R2480&amp;"|"&amp;S2480&amp;"|"&amp;T2480&amp;"|"&amp;U2480&amp;"|"&amp;V2480&amp;"|"&amp;W2480&amp;"|"&amp;X2480&amp;"|"&amp;Y2480&amp;"|"&amp;Z2480&amp;"|"&amp;AA2480&amp;"|"&amp;AB2480&amp;"|"&amp;AC2480&amp;"|"&amp;AD2480&amp;"|"&amp;AE2480&amp;"|"&amp;AF2480&amp;"|"&amp;AG2480</f>
        <v>Resort Hotel|0|1|2017|March|9|4|0|1|2|0|0|BB|PRT|Online TA|TA/TO|0|0|0|A|D|2|No Deposit|240||0|Transient-Party|65|0|1|Check-Out|42799</v>
      </c>
      <c r="AI2480" s="0" t="str">
        <f aca="false">IF(COUNTIF($AH$4:$AH$2603,AH2480)&gt;1,"Duplicate","Unique")</f>
        <v>Unique</v>
      </c>
      <c r="AJ2480" s="0" t="str">
        <f aca="false">IF(COUNTBLANK(B2480:AG2480)&gt;0,"Missing ("&amp;COUNTBLANK(B2480:AG2480)&amp;")","Complete")</f>
        <v>Missing (1)</v>
      </c>
    </row>
    <row r="2481" customFormat="false" ht="15" hidden="false" customHeight="false" outlineLevel="0" collapsed="false">
      <c r="A2481" s="14" t="n">
        <v>2478</v>
      </c>
      <c r="B2481" s="14" t="s">
        <v>90</v>
      </c>
      <c r="C2481" s="14" t="n">
        <v>1</v>
      </c>
      <c r="D2481" s="14" t="n">
        <v>258</v>
      </c>
      <c r="E2481" s="14" t="n">
        <v>2016</v>
      </c>
      <c r="F2481" s="14" t="s">
        <v>111</v>
      </c>
      <c r="G2481" s="14" t="n">
        <v>43</v>
      </c>
      <c r="H2481" s="14" t="n">
        <v>16</v>
      </c>
      <c r="I2481" s="14" t="n">
        <v>1</v>
      </c>
      <c r="J2481" s="14" t="n">
        <v>0</v>
      </c>
      <c r="K2481" s="14" t="n">
        <v>2</v>
      </c>
      <c r="L2481" s="14" t="n">
        <v>0</v>
      </c>
      <c r="M2481" s="14" t="n">
        <v>0</v>
      </c>
      <c r="N2481" s="14" t="s">
        <v>82</v>
      </c>
      <c r="O2481" s="14" t="s">
        <v>92</v>
      </c>
      <c r="P2481" s="14" t="s">
        <v>99</v>
      </c>
      <c r="Q2481" s="14" t="s">
        <v>94</v>
      </c>
      <c r="R2481" s="14" t="n">
        <v>0</v>
      </c>
      <c r="S2481" s="14" t="n">
        <v>0</v>
      </c>
      <c r="T2481" s="14" t="n">
        <v>0</v>
      </c>
      <c r="U2481" s="14" t="s">
        <v>95</v>
      </c>
      <c r="V2481" s="14" t="s">
        <v>95</v>
      </c>
      <c r="W2481" s="14" t="n">
        <v>0</v>
      </c>
      <c r="X2481" s="14" t="s">
        <v>120</v>
      </c>
      <c r="Y2481" s="14" t="n">
        <v>31</v>
      </c>
      <c r="Z2481" s="14"/>
      <c r="AA2481" s="14" t="n">
        <v>0</v>
      </c>
      <c r="AB2481" s="14" t="s">
        <v>87</v>
      </c>
      <c r="AC2481" s="14" t="n">
        <v>110</v>
      </c>
      <c r="AD2481" s="14" t="n">
        <v>0</v>
      </c>
      <c r="AE2481" s="14" t="n">
        <v>0</v>
      </c>
      <c r="AF2481" s="14" t="s">
        <v>96</v>
      </c>
      <c r="AG2481" s="15" t="n">
        <v>42438</v>
      </c>
      <c r="AH2481" s="14" t="str">
        <f aca="false">B2481&amp;"|"&amp;C2481&amp;"|"&amp;D2481&amp;"|"&amp;E2481&amp;"|"&amp;F2481&amp;"|"&amp;G2481&amp;"|"&amp;H2481&amp;"|"&amp;I2481&amp;"|"&amp;J2481&amp;"|"&amp;K2481&amp;"|"&amp;L2481&amp;"|"&amp;M2481&amp;"|"&amp;N2481&amp;"|"&amp;O2481&amp;"|"&amp;P2481&amp;"|"&amp;Q2481&amp;"|"&amp;R2481&amp;"|"&amp;S2481&amp;"|"&amp;T2481&amp;"|"&amp;U2481&amp;"|"&amp;V2481&amp;"|"&amp;W2481&amp;"|"&amp;X2481&amp;"|"&amp;Y2481&amp;"|"&amp;Z2481&amp;"|"&amp;AA2481&amp;"|"&amp;AB2481&amp;"|"&amp;AC2481&amp;"|"&amp;AD2481&amp;"|"&amp;AE2481&amp;"|"&amp;AF2481&amp;"|"&amp;AG2481</f>
        <v>City Hotel|1|258|2016|October|43|16|1|0|2|0|0|BB|PRT|Offline TA/TO|TA/TO|0|0|0|A|A|0|Non Refund|31||0|Transient|110|0|0|Canceled|42438</v>
      </c>
      <c r="AI2481" s="14" t="str">
        <f aca="false">IF(COUNTIF($AH$4:$AH$2603,AH2481)&gt;1,"Duplicate","Unique")</f>
        <v>Duplicate</v>
      </c>
      <c r="AJ2481" s="14" t="str">
        <f aca="false">IF(COUNTBLANK(B2481:AG2481)&gt;0,"Missing ("&amp;COUNTBLANK(B2481:AG2481)&amp;")","Complete")</f>
        <v>Missing (1)</v>
      </c>
    </row>
    <row r="2482" customFormat="false" ht="15" hidden="false" customHeight="false" outlineLevel="0" collapsed="false">
      <c r="A2482" s="0" t="n">
        <v>2479</v>
      </c>
      <c r="B2482" s="0" t="s">
        <v>90</v>
      </c>
      <c r="C2482" s="0" t="n">
        <v>0</v>
      </c>
      <c r="D2482" s="0" t="n">
        <v>8</v>
      </c>
      <c r="E2482" s="0" t="n">
        <v>2016</v>
      </c>
      <c r="F2482" s="0" t="s">
        <v>106</v>
      </c>
      <c r="G2482" s="0" t="n">
        <v>18</v>
      </c>
      <c r="H2482" s="0" t="n">
        <v>26</v>
      </c>
      <c r="I2482" s="0" t="n">
        <v>0</v>
      </c>
      <c r="J2482" s="0" t="n">
        <v>2</v>
      </c>
      <c r="K2482" s="0" t="n">
        <v>2</v>
      </c>
      <c r="L2482" s="0" t="n">
        <v>0</v>
      </c>
      <c r="M2482" s="0" t="n">
        <v>0</v>
      </c>
      <c r="N2482" s="0" t="s">
        <v>107</v>
      </c>
      <c r="O2482" s="0" t="s">
        <v>158</v>
      </c>
      <c r="P2482" s="0" t="s">
        <v>93</v>
      </c>
      <c r="Q2482" s="0" t="s">
        <v>94</v>
      </c>
      <c r="R2482" s="0" t="n">
        <v>0</v>
      </c>
      <c r="S2482" s="0" t="n">
        <v>0</v>
      </c>
      <c r="T2482" s="0" t="n">
        <v>0</v>
      </c>
      <c r="U2482" s="0" t="s">
        <v>95</v>
      </c>
      <c r="V2482" s="0" t="s">
        <v>95</v>
      </c>
      <c r="W2482" s="0" t="n">
        <v>0</v>
      </c>
      <c r="X2482" s="0" t="s">
        <v>86</v>
      </c>
      <c r="Y2482" s="0" t="n">
        <v>9</v>
      </c>
      <c r="AA2482" s="0" t="n">
        <v>0</v>
      </c>
      <c r="AB2482" s="0" t="s">
        <v>87</v>
      </c>
      <c r="AC2482" s="0" t="n">
        <v>119</v>
      </c>
      <c r="AD2482" s="0" t="n">
        <v>0</v>
      </c>
      <c r="AE2482" s="0" t="n">
        <v>1</v>
      </c>
      <c r="AF2482" s="0" t="s">
        <v>88</v>
      </c>
      <c r="AG2482" s="13" t="n">
        <v>42488</v>
      </c>
      <c r="AH2482" s="0" t="str">
        <f aca="false">B2482&amp;"|"&amp;C2482&amp;"|"&amp;D2482&amp;"|"&amp;E2482&amp;"|"&amp;F2482&amp;"|"&amp;G2482&amp;"|"&amp;H2482&amp;"|"&amp;I2482&amp;"|"&amp;J2482&amp;"|"&amp;K2482&amp;"|"&amp;L2482&amp;"|"&amp;M2482&amp;"|"&amp;N2482&amp;"|"&amp;O2482&amp;"|"&amp;P2482&amp;"|"&amp;Q2482&amp;"|"&amp;R2482&amp;"|"&amp;S2482&amp;"|"&amp;T2482&amp;"|"&amp;U2482&amp;"|"&amp;V2482&amp;"|"&amp;W2482&amp;"|"&amp;X2482&amp;"|"&amp;Y2482&amp;"|"&amp;Z2482&amp;"|"&amp;AA2482&amp;"|"&amp;AB2482&amp;"|"&amp;AC2482&amp;"|"&amp;AD2482&amp;"|"&amp;AE2482&amp;"|"&amp;AF2482&amp;"|"&amp;AG2482</f>
        <v>City Hotel|0|8|2016|April|18|26|0|2|2|0|0|SC|ITA|Online TA|TA/TO|0|0|0|A|A|0|No Deposit|9||0|Transient|119|0|1|Check-Out|42488</v>
      </c>
      <c r="AI2482" s="0" t="str">
        <f aca="false">IF(COUNTIF($AH$4:$AH$2603,AH2482)&gt;1,"Duplicate","Unique")</f>
        <v>Unique</v>
      </c>
      <c r="AJ2482" s="0" t="str">
        <f aca="false">IF(COUNTBLANK(B2482:AG2482)&gt;0,"Missing ("&amp;COUNTBLANK(B2482:AG2482)&amp;")","Complete")</f>
        <v>Missing (1)</v>
      </c>
    </row>
    <row r="2483" customFormat="false" ht="15" hidden="false" customHeight="false" outlineLevel="0" collapsed="false">
      <c r="A2483" s="14" t="n">
        <v>2480</v>
      </c>
      <c r="B2483" s="14" t="s">
        <v>80</v>
      </c>
      <c r="C2483" s="14" t="n">
        <v>1</v>
      </c>
      <c r="D2483" s="14" t="n">
        <v>148</v>
      </c>
      <c r="E2483" s="14" t="n">
        <v>2015</v>
      </c>
      <c r="F2483" s="14" t="s">
        <v>111</v>
      </c>
      <c r="G2483" s="14" t="n">
        <v>43</v>
      </c>
      <c r="H2483" s="14" t="n">
        <v>24</v>
      </c>
      <c r="I2483" s="14" t="n">
        <v>0</v>
      </c>
      <c r="J2483" s="14" t="n">
        <v>1</v>
      </c>
      <c r="K2483" s="14" t="n">
        <v>2</v>
      </c>
      <c r="L2483" s="14" t="n">
        <v>0</v>
      </c>
      <c r="M2483" s="14" t="n">
        <v>0</v>
      </c>
      <c r="N2483" s="14" t="s">
        <v>82</v>
      </c>
      <c r="O2483" s="14" t="s">
        <v>92</v>
      </c>
      <c r="P2483" s="14" t="s">
        <v>116</v>
      </c>
      <c r="Q2483" s="14" t="s">
        <v>84</v>
      </c>
      <c r="R2483" s="14" t="n">
        <v>0</v>
      </c>
      <c r="S2483" s="14" t="n">
        <v>0</v>
      </c>
      <c r="T2483" s="14" t="n">
        <v>0</v>
      </c>
      <c r="U2483" s="14" t="s">
        <v>95</v>
      </c>
      <c r="V2483" s="14" t="s">
        <v>95</v>
      </c>
      <c r="W2483" s="14" t="n">
        <v>0</v>
      </c>
      <c r="X2483" s="14" t="s">
        <v>120</v>
      </c>
      <c r="Y2483" s="14"/>
      <c r="Z2483" s="14"/>
      <c r="AA2483" s="14" t="n">
        <v>0</v>
      </c>
      <c r="AB2483" s="14" t="s">
        <v>87</v>
      </c>
      <c r="AC2483" s="14" t="n">
        <v>47</v>
      </c>
      <c r="AD2483" s="14" t="n">
        <v>0</v>
      </c>
      <c r="AE2483" s="14" t="n">
        <v>0</v>
      </c>
      <c r="AF2483" s="14" t="s">
        <v>96</v>
      </c>
      <c r="AG2483" s="15" t="n">
        <v>42181</v>
      </c>
      <c r="AH2483" s="14" t="str">
        <f aca="false">B2483&amp;"|"&amp;C2483&amp;"|"&amp;D2483&amp;"|"&amp;E2483&amp;"|"&amp;F2483&amp;"|"&amp;G2483&amp;"|"&amp;H2483&amp;"|"&amp;I2483&amp;"|"&amp;J2483&amp;"|"&amp;K2483&amp;"|"&amp;L2483&amp;"|"&amp;M2483&amp;"|"&amp;N2483&amp;"|"&amp;O2483&amp;"|"&amp;P2483&amp;"|"&amp;Q2483&amp;"|"&amp;R2483&amp;"|"&amp;S2483&amp;"|"&amp;T2483&amp;"|"&amp;U2483&amp;"|"&amp;V2483&amp;"|"&amp;W2483&amp;"|"&amp;X2483&amp;"|"&amp;Y2483&amp;"|"&amp;Z2483&amp;"|"&amp;AA2483&amp;"|"&amp;AB2483&amp;"|"&amp;AC2483&amp;"|"&amp;AD2483&amp;"|"&amp;AE2483&amp;"|"&amp;AF2483&amp;"|"&amp;AG2483</f>
        <v>Resort Hotel|1|148|2015|October|43|24|0|1|2|0|0|BB|PRT|Groups|Direct|0|0|0|A|A|0|Non Refund|||0|Transient|47|0|0|Canceled|42181</v>
      </c>
      <c r="AI2483" s="14" t="str">
        <f aca="false">IF(COUNTIF($AH$4:$AH$2603,AH2483)&gt;1,"Duplicate","Unique")</f>
        <v>Unique</v>
      </c>
      <c r="AJ2483" s="14" t="str">
        <f aca="false">IF(COUNTBLANK(B2483:AG2483)&gt;0,"Missing ("&amp;COUNTBLANK(B2483:AG2483)&amp;")","Complete")</f>
        <v>Missing (2)</v>
      </c>
    </row>
    <row r="2484" customFormat="false" ht="15" hidden="false" customHeight="false" outlineLevel="0" collapsed="false">
      <c r="A2484" s="0" t="n">
        <v>2481</v>
      </c>
      <c r="B2484" s="0" t="s">
        <v>90</v>
      </c>
      <c r="C2484" s="0" t="n">
        <v>0</v>
      </c>
      <c r="D2484" s="0" t="n">
        <v>69</v>
      </c>
      <c r="E2484" s="0" t="n">
        <v>2016</v>
      </c>
      <c r="F2484" s="0" t="s">
        <v>135</v>
      </c>
      <c r="G2484" s="0" t="n">
        <v>25</v>
      </c>
      <c r="H2484" s="0" t="n">
        <v>17</v>
      </c>
      <c r="I2484" s="0" t="n">
        <v>1</v>
      </c>
      <c r="J2484" s="0" t="n">
        <v>2</v>
      </c>
      <c r="K2484" s="0" t="n">
        <v>2</v>
      </c>
      <c r="L2484" s="0" t="n">
        <v>0</v>
      </c>
      <c r="M2484" s="0" t="n">
        <v>0</v>
      </c>
      <c r="N2484" s="0" t="s">
        <v>82</v>
      </c>
      <c r="O2484" s="0" t="s">
        <v>92</v>
      </c>
      <c r="P2484" s="0" t="s">
        <v>93</v>
      </c>
      <c r="Q2484" s="0" t="s">
        <v>94</v>
      </c>
      <c r="R2484" s="0" t="n">
        <v>0</v>
      </c>
      <c r="S2484" s="0" t="n">
        <v>0</v>
      </c>
      <c r="T2484" s="0" t="n">
        <v>0</v>
      </c>
      <c r="U2484" s="0" t="s">
        <v>95</v>
      </c>
      <c r="V2484" s="0" t="s">
        <v>95</v>
      </c>
      <c r="W2484" s="0" t="n">
        <v>0</v>
      </c>
      <c r="X2484" s="0" t="s">
        <v>86</v>
      </c>
      <c r="Y2484" s="0" t="n">
        <v>9</v>
      </c>
      <c r="AA2484" s="0" t="n">
        <v>0</v>
      </c>
      <c r="AB2484" s="0" t="s">
        <v>87</v>
      </c>
      <c r="AC2484" s="0" t="n">
        <v>126.9</v>
      </c>
      <c r="AD2484" s="0" t="n">
        <v>0</v>
      </c>
      <c r="AE2484" s="0" t="n">
        <v>1</v>
      </c>
      <c r="AF2484" s="0" t="s">
        <v>88</v>
      </c>
      <c r="AG2484" s="13" t="n">
        <v>42541</v>
      </c>
      <c r="AH2484" s="0" t="str">
        <f aca="false">B2484&amp;"|"&amp;C2484&amp;"|"&amp;D2484&amp;"|"&amp;E2484&amp;"|"&amp;F2484&amp;"|"&amp;G2484&amp;"|"&amp;H2484&amp;"|"&amp;I2484&amp;"|"&amp;J2484&amp;"|"&amp;K2484&amp;"|"&amp;L2484&amp;"|"&amp;M2484&amp;"|"&amp;N2484&amp;"|"&amp;O2484&amp;"|"&amp;P2484&amp;"|"&amp;Q2484&amp;"|"&amp;R2484&amp;"|"&amp;S2484&amp;"|"&amp;T2484&amp;"|"&amp;U2484&amp;"|"&amp;V2484&amp;"|"&amp;W2484&amp;"|"&amp;X2484&amp;"|"&amp;Y2484&amp;"|"&amp;Z2484&amp;"|"&amp;AA2484&amp;"|"&amp;AB2484&amp;"|"&amp;AC2484&amp;"|"&amp;AD2484&amp;"|"&amp;AE2484&amp;"|"&amp;AF2484&amp;"|"&amp;AG2484</f>
        <v>City Hotel|0|69|2016|June|25|17|1|2|2|0|0|BB|PRT|Online TA|TA/TO|0|0|0|A|A|0|No Deposit|9||0|Transient|126.9|0|1|Check-Out|42541</v>
      </c>
      <c r="AI2484" s="0" t="str">
        <f aca="false">IF(COUNTIF($AH$4:$AH$2603,AH2484)&gt;1,"Duplicate","Unique")</f>
        <v>Unique</v>
      </c>
      <c r="AJ2484" s="0" t="str">
        <f aca="false">IF(COUNTBLANK(B2484:AG2484)&gt;0,"Missing ("&amp;COUNTBLANK(B2484:AG2484)&amp;")","Complete")</f>
        <v>Missing (1)</v>
      </c>
    </row>
    <row r="2485" customFormat="false" ht="15" hidden="false" customHeight="false" outlineLevel="0" collapsed="false">
      <c r="A2485" s="14" t="n">
        <v>2482</v>
      </c>
      <c r="B2485" s="14" t="s">
        <v>80</v>
      </c>
      <c r="C2485" s="14" t="n">
        <v>0</v>
      </c>
      <c r="D2485" s="14" t="n">
        <v>56</v>
      </c>
      <c r="E2485" s="14" t="n">
        <v>2017</v>
      </c>
      <c r="F2485" s="14" t="s">
        <v>126</v>
      </c>
      <c r="G2485" s="14" t="n">
        <v>3</v>
      </c>
      <c r="H2485" s="14" t="n">
        <v>18</v>
      </c>
      <c r="I2485" s="14" t="n">
        <v>0</v>
      </c>
      <c r="J2485" s="14" t="n">
        <v>4</v>
      </c>
      <c r="K2485" s="14" t="n">
        <v>2</v>
      </c>
      <c r="L2485" s="14" t="n">
        <v>0</v>
      </c>
      <c r="M2485" s="14" t="n">
        <v>0</v>
      </c>
      <c r="N2485" s="14" t="s">
        <v>82</v>
      </c>
      <c r="O2485" s="14" t="s">
        <v>83</v>
      </c>
      <c r="P2485" s="14" t="s">
        <v>93</v>
      </c>
      <c r="Q2485" s="14" t="s">
        <v>94</v>
      </c>
      <c r="R2485" s="14" t="n">
        <v>0</v>
      </c>
      <c r="S2485" s="14" t="n">
        <v>0</v>
      </c>
      <c r="T2485" s="14" t="n">
        <v>0</v>
      </c>
      <c r="U2485" s="14" t="s">
        <v>95</v>
      </c>
      <c r="V2485" s="14" t="s">
        <v>95</v>
      </c>
      <c r="W2485" s="14" t="n">
        <v>0</v>
      </c>
      <c r="X2485" s="14" t="s">
        <v>86</v>
      </c>
      <c r="Y2485" s="14" t="n">
        <v>240</v>
      </c>
      <c r="Z2485" s="14"/>
      <c r="AA2485" s="14" t="n">
        <v>0</v>
      </c>
      <c r="AB2485" s="14" t="s">
        <v>87</v>
      </c>
      <c r="AC2485" s="14" t="n">
        <v>42</v>
      </c>
      <c r="AD2485" s="14" t="n">
        <v>0</v>
      </c>
      <c r="AE2485" s="14" t="n">
        <v>1</v>
      </c>
      <c r="AF2485" s="14" t="s">
        <v>88</v>
      </c>
      <c r="AG2485" s="15" t="n">
        <v>42757</v>
      </c>
      <c r="AH2485" s="14" t="str">
        <f aca="false">B2485&amp;"|"&amp;C2485&amp;"|"&amp;D2485&amp;"|"&amp;E2485&amp;"|"&amp;F2485&amp;"|"&amp;G2485&amp;"|"&amp;H2485&amp;"|"&amp;I2485&amp;"|"&amp;J2485&amp;"|"&amp;K2485&amp;"|"&amp;L2485&amp;"|"&amp;M2485&amp;"|"&amp;N2485&amp;"|"&amp;O2485&amp;"|"&amp;P2485&amp;"|"&amp;Q2485&amp;"|"&amp;R2485&amp;"|"&amp;S2485&amp;"|"&amp;T2485&amp;"|"&amp;U2485&amp;"|"&amp;V2485&amp;"|"&amp;W2485&amp;"|"&amp;X2485&amp;"|"&amp;Y2485&amp;"|"&amp;Z2485&amp;"|"&amp;AA2485&amp;"|"&amp;AB2485&amp;"|"&amp;AC2485&amp;"|"&amp;AD2485&amp;"|"&amp;AE2485&amp;"|"&amp;AF2485&amp;"|"&amp;AG2485</f>
        <v>Resort Hotel|0|56|2017|January|3|18|0|4|2|0|0|BB|GBR|Online TA|TA/TO|0|0|0|A|A|0|No Deposit|240||0|Transient|42|0|1|Check-Out|42757</v>
      </c>
      <c r="AI2485" s="14" t="str">
        <f aca="false">IF(COUNTIF($AH$4:$AH$2603,AH2485)&gt;1,"Duplicate","Unique")</f>
        <v>Unique</v>
      </c>
      <c r="AJ2485" s="14" t="str">
        <f aca="false">IF(COUNTBLANK(B2485:AG2485)&gt;0,"Missing ("&amp;COUNTBLANK(B2485:AG2485)&amp;")","Complete")</f>
        <v>Missing (1)</v>
      </c>
    </row>
    <row r="2486" customFormat="false" ht="15" hidden="false" customHeight="false" outlineLevel="0" collapsed="false">
      <c r="A2486" s="0" t="n">
        <v>2483</v>
      </c>
      <c r="B2486" s="0" t="s">
        <v>80</v>
      </c>
      <c r="C2486" s="0" t="n">
        <v>0</v>
      </c>
      <c r="D2486" s="0" t="n">
        <v>103</v>
      </c>
      <c r="E2486" s="0" t="n">
        <v>2016</v>
      </c>
      <c r="F2486" s="0" t="s">
        <v>118</v>
      </c>
      <c r="G2486" s="0" t="n">
        <v>7</v>
      </c>
      <c r="H2486" s="0" t="n">
        <v>9</v>
      </c>
      <c r="I2486" s="0" t="n">
        <v>0</v>
      </c>
      <c r="J2486" s="0" t="n">
        <v>2</v>
      </c>
      <c r="K2486" s="0" t="n">
        <v>2</v>
      </c>
      <c r="L2486" s="0" t="n">
        <v>0</v>
      </c>
      <c r="M2486" s="0" t="n">
        <v>0</v>
      </c>
      <c r="N2486" s="0" t="s">
        <v>112</v>
      </c>
      <c r="O2486" s="0" t="s">
        <v>122</v>
      </c>
      <c r="P2486" s="0" t="s">
        <v>116</v>
      </c>
      <c r="Q2486" s="0" t="s">
        <v>94</v>
      </c>
      <c r="R2486" s="0" t="n">
        <v>0</v>
      </c>
      <c r="S2486" s="0" t="n">
        <v>0</v>
      </c>
      <c r="T2486" s="0" t="n">
        <v>0</v>
      </c>
      <c r="U2486" s="0" t="s">
        <v>95</v>
      </c>
      <c r="V2486" s="0" t="s">
        <v>95</v>
      </c>
      <c r="W2486" s="0" t="n">
        <v>0</v>
      </c>
      <c r="X2486" s="0" t="s">
        <v>86</v>
      </c>
      <c r="Y2486" s="0" t="n">
        <v>332</v>
      </c>
      <c r="AA2486" s="0" t="n">
        <v>0</v>
      </c>
      <c r="AB2486" s="0" t="s">
        <v>101</v>
      </c>
      <c r="AC2486" s="0" t="n">
        <v>50</v>
      </c>
      <c r="AD2486" s="0" t="n">
        <v>0</v>
      </c>
      <c r="AE2486" s="0" t="n">
        <v>0</v>
      </c>
      <c r="AF2486" s="0" t="s">
        <v>88</v>
      </c>
      <c r="AG2486" s="13" t="n">
        <v>42411</v>
      </c>
      <c r="AH2486" s="0" t="str">
        <f aca="false">B2486&amp;"|"&amp;C2486&amp;"|"&amp;D2486&amp;"|"&amp;E2486&amp;"|"&amp;F2486&amp;"|"&amp;G2486&amp;"|"&amp;H2486&amp;"|"&amp;I2486&amp;"|"&amp;J2486&amp;"|"&amp;K2486&amp;"|"&amp;L2486&amp;"|"&amp;M2486&amp;"|"&amp;N2486&amp;"|"&amp;O2486&amp;"|"&amp;P2486&amp;"|"&amp;Q2486&amp;"|"&amp;R2486&amp;"|"&amp;S2486&amp;"|"&amp;T2486&amp;"|"&amp;U2486&amp;"|"&amp;V2486&amp;"|"&amp;W2486&amp;"|"&amp;X2486&amp;"|"&amp;Y2486&amp;"|"&amp;Z2486&amp;"|"&amp;AA2486&amp;"|"&amp;AB2486&amp;"|"&amp;AC2486&amp;"|"&amp;AD2486&amp;"|"&amp;AE2486&amp;"|"&amp;AF2486&amp;"|"&amp;AG2486</f>
        <v>Resort Hotel|0|103|2016|February|7|9|0|2|2|0|0|HB|FRA|Groups|TA/TO|0|0|0|A|A|0|No Deposit|332||0|Transient-Party|50|0|0|Check-Out|42411</v>
      </c>
      <c r="AI2486" s="0" t="str">
        <f aca="false">IF(COUNTIF($AH$4:$AH$2603,AH2486)&gt;1,"Duplicate","Unique")</f>
        <v>Unique</v>
      </c>
      <c r="AJ2486" s="0" t="str">
        <f aca="false">IF(COUNTBLANK(B2486:AG2486)&gt;0,"Missing ("&amp;COUNTBLANK(B2486:AG2486)&amp;")","Complete")</f>
        <v>Missing (1)</v>
      </c>
    </row>
    <row r="2487" customFormat="false" ht="15" hidden="false" customHeight="false" outlineLevel="0" collapsed="false">
      <c r="A2487" s="14" t="n">
        <v>2484</v>
      </c>
      <c r="B2487" s="14" t="s">
        <v>90</v>
      </c>
      <c r="C2487" s="14" t="n">
        <v>0</v>
      </c>
      <c r="D2487" s="14" t="n">
        <v>8</v>
      </c>
      <c r="E2487" s="14" t="n">
        <v>2016</v>
      </c>
      <c r="F2487" s="14" t="s">
        <v>121</v>
      </c>
      <c r="G2487" s="14" t="n">
        <v>22</v>
      </c>
      <c r="H2487" s="14" t="n">
        <v>25</v>
      </c>
      <c r="I2487" s="14" t="n">
        <v>0</v>
      </c>
      <c r="J2487" s="14" t="n">
        <v>1</v>
      </c>
      <c r="K2487" s="14" t="n">
        <v>2</v>
      </c>
      <c r="L2487" s="14" t="n">
        <v>0</v>
      </c>
      <c r="M2487" s="14" t="n">
        <v>0</v>
      </c>
      <c r="N2487" s="14" t="s">
        <v>107</v>
      </c>
      <c r="O2487" s="14" t="s">
        <v>133</v>
      </c>
      <c r="P2487" s="14" t="s">
        <v>93</v>
      </c>
      <c r="Q2487" s="14" t="s">
        <v>94</v>
      </c>
      <c r="R2487" s="14" t="n">
        <v>0</v>
      </c>
      <c r="S2487" s="14" t="n">
        <v>0</v>
      </c>
      <c r="T2487" s="14" t="n">
        <v>0</v>
      </c>
      <c r="U2487" s="14" t="s">
        <v>95</v>
      </c>
      <c r="V2487" s="14" t="s">
        <v>95</v>
      </c>
      <c r="W2487" s="14" t="n">
        <v>0</v>
      </c>
      <c r="X2487" s="14" t="s">
        <v>86</v>
      </c>
      <c r="Y2487" s="14" t="n">
        <v>9</v>
      </c>
      <c r="Z2487" s="14"/>
      <c r="AA2487" s="14" t="n">
        <v>0</v>
      </c>
      <c r="AB2487" s="14" t="s">
        <v>87</v>
      </c>
      <c r="AC2487" s="14" t="n">
        <v>119</v>
      </c>
      <c r="AD2487" s="14" t="n">
        <v>0</v>
      </c>
      <c r="AE2487" s="14" t="n">
        <v>0</v>
      </c>
      <c r="AF2487" s="14" t="s">
        <v>88</v>
      </c>
      <c r="AG2487" s="15" t="n">
        <v>42516</v>
      </c>
      <c r="AH2487" s="14" t="str">
        <f aca="false">B2487&amp;"|"&amp;C2487&amp;"|"&amp;D2487&amp;"|"&amp;E2487&amp;"|"&amp;F2487&amp;"|"&amp;G2487&amp;"|"&amp;H2487&amp;"|"&amp;I2487&amp;"|"&amp;J2487&amp;"|"&amp;K2487&amp;"|"&amp;L2487&amp;"|"&amp;M2487&amp;"|"&amp;N2487&amp;"|"&amp;O2487&amp;"|"&amp;P2487&amp;"|"&amp;Q2487&amp;"|"&amp;R2487&amp;"|"&amp;S2487&amp;"|"&amp;T2487&amp;"|"&amp;U2487&amp;"|"&amp;V2487&amp;"|"&amp;W2487&amp;"|"&amp;X2487&amp;"|"&amp;Y2487&amp;"|"&amp;Z2487&amp;"|"&amp;AA2487&amp;"|"&amp;AB2487&amp;"|"&amp;AC2487&amp;"|"&amp;AD2487&amp;"|"&amp;AE2487&amp;"|"&amp;AF2487&amp;"|"&amp;AG2487</f>
        <v>City Hotel|0|8|2016|May|22|25|0|1|2|0|0|SC|TUR|Online TA|TA/TO|0|0|0|A|A|0|No Deposit|9||0|Transient|119|0|0|Check-Out|42516</v>
      </c>
      <c r="AI2487" s="14" t="str">
        <f aca="false">IF(COUNTIF($AH$4:$AH$2603,AH2487)&gt;1,"Duplicate","Unique")</f>
        <v>Unique</v>
      </c>
      <c r="AJ2487" s="14" t="str">
        <f aca="false">IF(COUNTBLANK(B2487:AG2487)&gt;0,"Missing ("&amp;COUNTBLANK(B2487:AG2487)&amp;")","Complete")</f>
        <v>Missing (1)</v>
      </c>
    </row>
    <row r="2488" customFormat="false" ht="15" hidden="false" customHeight="false" outlineLevel="0" collapsed="false">
      <c r="A2488" s="0" t="n">
        <v>2485</v>
      </c>
      <c r="B2488" s="0" t="s">
        <v>90</v>
      </c>
      <c r="C2488" s="0" t="n">
        <v>0</v>
      </c>
      <c r="D2488" s="0" t="n">
        <v>96</v>
      </c>
      <c r="E2488" s="0" t="n">
        <v>2016</v>
      </c>
      <c r="F2488" s="0" t="s">
        <v>91</v>
      </c>
      <c r="G2488" s="0" t="n">
        <v>29</v>
      </c>
      <c r="H2488" s="0" t="n">
        <v>16</v>
      </c>
      <c r="I2488" s="0" t="n">
        <v>2</v>
      </c>
      <c r="J2488" s="0" t="n">
        <v>1</v>
      </c>
      <c r="K2488" s="0" t="n">
        <v>2</v>
      </c>
      <c r="L2488" s="0" t="n">
        <v>0</v>
      </c>
      <c r="M2488" s="0" t="n">
        <v>1</v>
      </c>
      <c r="N2488" s="0" t="s">
        <v>82</v>
      </c>
      <c r="O2488" s="0" t="s">
        <v>122</v>
      </c>
      <c r="P2488" s="0" t="s">
        <v>93</v>
      </c>
      <c r="Q2488" s="0" t="s">
        <v>94</v>
      </c>
      <c r="R2488" s="0" t="n">
        <v>0</v>
      </c>
      <c r="S2488" s="0" t="n">
        <v>0</v>
      </c>
      <c r="T2488" s="0" t="n">
        <v>0</v>
      </c>
      <c r="U2488" s="0" t="s">
        <v>95</v>
      </c>
      <c r="V2488" s="0" t="s">
        <v>95</v>
      </c>
      <c r="W2488" s="0" t="n">
        <v>1</v>
      </c>
      <c r="X2488" s="0" t="s">
        <v>86</v>
      </c>
      <c r="Y2488" s="0" t="n">
        <v>7</v>
      </c>
      <c r="AA2488" s="0" t="n">
        <v>0</v>
      </c>
      <c r="AB2488" s="0" t="s">
        <v>87</v>
      </c>
      <c r="AC2488" s="0" t="n">
        <v>81.08</v>
      </c>
      <c r="AD2488" s="0" t="n">
        <v>0</v>
      </c>
      <c r="AE2488" s="0" t="n">
        <v>2</v>
      </c>
      <c r="AF2488" s="0" t="s">
        <v>88</v>
      </c>
      <c r="AG2488" s="13" t="n">
        <v>42570</v>
      </c>
      <c r="AH2488" s="0" t="str">
        <f aca="false">B2488&amp;"|"&amp;C2488&amp;"|"&amp;D2488&amp;"|"&amp;E2488&amp;"|"&amp;F2488&amp;"|"&amp;G2488&amp;"|"&amp;H2488&amp;"|"&amp;I2488&amp;"|"&amp;J2488&amp;"|"&amp;K2488&amp;"|"&amp;L2488&amp;"|"&amp;M2488&amp;"|"&amp;N2488&amp;"|"&amp;O2488&amp;"|"&amp;P2488&amp;"|"&amp;Q2488&amp;"|"&amp;R2488&amp;"|"&amp;S2488&amp;"|"&amp;T2488&amp;"|"&amp;U2488&amp;"|"&amp;V2488&amp;"|"&amp;W2488&amp;"|"&amp;X2488&amp;"|"&amp;Y2488&amp;"|"&amp;Z2488&amp;"|"&amp;AA2488&amp;"|"&amp;AB2488&amp;"|"&amp;AC2488&amp;"|"&amp;AD2488&amp;"|"&amp;AE2488&amp;"|"&amp;AF2488&amp;"|"&amp;AG2488</f>
        <v>City Hotel|0|96|2016|July|29|16|2|1|2|0|1|BB|FRA|Online TA|TA/TO|0|0|0|A|A|1|No Deposit|7||0|Transient|81.08|0|2|Check-Out|42570</v>
      </c>
      <c r="AI2488" s="0" t="str">
        <f aca="false">IF(COUNTIF($AH$4:$AH$2603,AH2488)&gt;1,"Duplicate","Unique")</f>
        <v>Unique</v>
      </c>
      <c r="AJ2488" s="0" t="str">
        <f aca="false">IF(COUNTBLANK(B2488:AG2488)&gt;0,"Missing ("&amp;COUNTBLANK(B2488:AG2488)&amp;")","Complete")</f>
        <v>Missing (1)</v>
      </c>
    </row>
    <row r="2489" customFormat="false" ht="15" hidden="false" customHeight="false" outlineLevel="0" collapsed="false">
      <c r="A2489" s="14" t="n">
        <v>2486</v>
      </c>
      <c r="B2489" s="14" t="s">
        <v>90</v>
      </c>
      <c r="C2489" s="14" t="n">
        <v>1</v>
      </c>
      <c r="D2489" s="14" t="n">
        <v>150</v>
      </c>
      <c r="E2489" s="14" t="n">
        <v>2016</v>
      </c>
      <c r="F2489" s="14" t="s">
        <v>126</v>
      </c>
      <c r="G2489" s="14" t="n">
        <v>1</v>
      </c>
      <c r="H2489" s="14" t="n">
        <v>2</v>
      </c>
      <c r="I2489" s="14" t="n">
        <v>2</v>
      </c>
      <c r="J2489" s="14" t="n">
        <v>1</v>
      </c>
      <c r="K2489" s="14" t="n">
        <v>2</v>
      </c>
      <c r="L2489" s="14" t="n">
        <v>0</v>
      </c>
      <c r="M2489" s="14" t="n">
        <v>0</v>
      </c>
      <c r="N2489" s="14" t="s">
        <v>112</v>
      </c>
      <c r="O2489" s="14" t="s">
        <v>92</v>
      </c>
      <c r="P2489" s="14" t="s">
        <v>99</v>
      </c>
      <c r="Q2489" s="14" t="s">
        <v>94</v>
      </c>
      <c r="R2489" s="14" t="n">
        <v>0</v>
      </c>
      <c r="S2489" s="14" t="n">
        <v>0</v>
      </c>
      <c r="T2489" s="14" t="n">
        <v>0</v>
      </c>
      <c r="U2489" s="14" t="s">
        <v>95</v>
      </c>
      <c r="V2489" s="14" t="s">
        <v>95</v>
      </c>
      <c r="W2489" s="14" t="n">
        <v>0</v>
      </c>
      <c r="X2489" s="14" t="s">
        <v>120</v>
      </c>
      <c r="Y2489" s="14" t="n">
        <v>21</v>
      </c>
      <c r="Z2489" s="14"/>
      <c r="AA2489" s="14" t="n">
        <v>91</v>
      </c>
      <c r="AB2489" s="14" t="s">
        <v>87</v>
      </c>
      <c r="AC2489" s="14" t="n">
        <v>101</v>
      </c>
      <c r="AD2489" s="14" t="n">
        <v>0</v>
      </c>
      <c r="AE2489" s="14" t="n">
        <v>0</v>
      </c>
      <c r="AF2489" s="14" t="s">
        <v>96</v>
      </c>
      <c r="AG2489" s="15" t="n">
        <v>42312</v>
      </c>
      <c r="AH2489" s="14" t="str">
        <f aca="false">B2489&amp;"|"&amp;C2489&amp;"|"&amp;D2489&amp;"|"&amp;E2489&amp;"|"&amp;F2489&amp;"|"&amp;G2489&amp;"|"&amp;H2489&amp;"|"&amp;I2489&amp;"|"&amp;J2489&amp;"|"&amp;K2489&amp;"|"&amp;L2489&amp;"|"&amp;M2489&amp;"|"&amp;N2489&amp;"|"&amp;O2489&amp;"|"&amp;P2489&amp;"|"&amp;Q2489&amp;"|"&amp;R2489&amp;"|"&amp;S2489&amp;"|"&amp;T2489&amp;"|"&amp;U2489&amp;"|"&amp;V2489&amp;"|"&amp;W2489&amp;"|"&amp;X2489&amp;"|"&amp;Y2489&amp;"|"&amp;Z2489&amp;"|"&amp;AA2489&amp;"|"&amp;AB2489&amp;"|"&amp;AC2489&amp;"|"&amp;AD2489&amp;"|"&amp;AE2489&amp;"|"&amp;AF2489&amp;"|"&amp;AG2489</f>
        <v>City Hotel|1|150|2016|January|1|2|2|1|2|0|0|HB|PRT|Offline TA/TO|TA/TO|0|0|0|A|A|0|Non Refund|21||91|Transient|101|0|0|Canceled|42312</v>
      </c>
      <c r="AI2489" s="14" t="str">
        <f aca="false">IF(COUNTIF($AH$4:$AH$2603,AH2489)&gt;1,"Duplicate","Unique")</f>
        <v>Duplicate</v>
      </c>
      <c r="AJ2489" s="14" t="str">
        <f aca="false">IF(COUNTBLANK(B2489:AG2489)&gt;0,"Missing ("&amp;COUNTBLANK(B2489:AG2489)&amp;")","Complete")</f>
        <v>Missing (1)</v>
      </c>
    </row>
    <row r="2490" customFormat="false" ht="15" hidden="false" customHeight="false" outlineLevel="0" collapsed="false">
      <c r="A2490" s="0" t="n">
        <v>2487</v>
      </c>
      <c r="B2490" s="0" t="s">
        <v>90</v>
      </c>
      <c r="C2490" s="0" t="n">
        <v>0</v>
      </c>
      <c r="D2490" s="0" t="n">
        <v>6</v>
      </c>
      <c r="E2490" s="0" t="n">
        <v>2015</v>
      </c>
      <c r="F2490" s="0" t="s">
        <v>119</v>
      </c>
      <c r="G2490" s="0" t="n">
        <v>34</v>
      </c>
      <c r="H2490" s="0" t="n">
        <v>21</v>
      </c>
      <c r="I2490" s="0" t="n">
        <v>2</v>
      </c>
      <c r="J2490" s="0" t="n">
        <v>3</v>
      </c>
      <c r="K2490" s="0" t="n">
        <v>2</v>
      </c>
      <c r="L2490" s="0" t="n">
        <v>0</v>
      </c>
      <c r="M2490" s="0" t="n">
        <v>0</v>
      </c>
      <c r="N2490" s="0" t="s">
        <v>82</v>
      </c>
      <c r="O2490" s="0" t="s">
        <v>115</v>
      </c>
      <c r="P2490" s="0" t="s">
        <v>93</v>
      </c>
      <c r="Q2490" s="0" t="s">
        <v>94</v>
      </c>
      <c r="R2490" s="0" t="n">
        <v>0</v>
      </c>
      <c r="S2490" s="0" t="n">
        <v>0</v>
      </c>
      <c r="T2490" s="0" t="n">
        <v>0</v>
      </c>
      <c r="U2490" s="0" t="s">
        <v>95</v>
      </c>
      <c r="V2490" s="0" t="s">
        <v>95</v>
      </c>
      <c r="W2490" s="0" t="n">
        <v>0</v>
      </c>
      <c r="X2490" s="0" t="s">
        <v>86</v>
      </c>
      <c r="Y2490" s="0" t="n">
        <v>9</v>
      </c>
      <c r="AA2490" s="0" t="n">
        <v>0</v>
      </c>
      <c r="AB2490" s="0" t="s">
        <v>87</v>
      </c>
      <c r="AC2490" s="0" t="n">
        <v>96.4</v>
      </c>
      <c r="AD2490" s="0" t="n">
        <v>0</v>
      </c>
      <c r="AE2490" s="0" t="n">
        <v>0</v>
      </c>
      <c r="AF2490" s="0" t="s">
        <v>88</v>
      </c>
      <c r="AG2490" s="13" t="n">
        <v>42242</v>
      </c>
      <c r="AH2490" s="0" t="str">
        <f aca="false">B2490&amp;"|"&amp;C2490&amp;"|"&amp;D2490&amp;"|"&amp;E2490&amp;"|"&amp;F2490&amp;"|"&amp;G2490&amp;"|"&amp;H2490&amp;"|"&amp;I2490&amp;"|"&amp;J2490&amp;"|"&amp;K2490&amp;"|"&amp;L2490&amp;"|"&amp;M2490&amp;"|"&amp;N2490&amp;"|"&amp;O2490&amp;"|"&amp;P2490&amp;"|"&amp;Q2490&amp;"|"&amp;R2490&amp;"|"&amp;S2490&amp;"|"&amp;T2490&amp;"|"&amp;U2490&amp;"|"&amp;V2490&amp;"|"&amp;W2490&amp;"|"&amp;X2490&amp;"|"&amp;Y2490&amp;"|"&amp;Z2490&amp;"|"&amp;AA2490&amp;"|"&amp;AB2490&amp;"|"&amp;AC2490&amp;"|"&amp;AD2490&amp;"|"&amp;AE2490&amp;"|"&amp;AF2490&amp;"|"&amp;AG2490</f>
        <v>City Hotel|0|6|2015|August|34|21|2|3|2|0|0|BB|ESP|Online TA|TA/TO|0|0|0|A|A|0|No Deposit|9||0|Transient|96.4|0|0|Check-Out|42242</v>
      </c>
      <c r="AI2490" s="0" t="str">
        <f aca="false">IF(COUNTIF($AH$4:$AH$2603,AH2490)&gt;1,"Duplicate","Unique")</f>
        <v>Unique</v>
      </c>
      <c r="AJ2490" s="0" t="str">
        <f aca="false">IF(COUNTBLANK(B2490:AG2490)&gt;0,"Missing ("&amp;COUNTBLANK(B2490:AG2490)&amp;")","Complete")</f>
        <v>Missing (1)</v>
      </c>
    </row>
    <row r="2491" customFormat="false" ht="15" hidden="false" customHeight="false" outlineLevel="0" collapsed="false">
      <c r="A2491" s="14" t="n">
        <v>2488</v>
      </c>
      <c r="B2491" s="14" t="s">
        <v>90</v>
      </c>
      <c r="C2491" s="14" t="n">
        <v>0</v>
      </c>
      <c r="D2491" s="14" t="n">
        <v>189</v>
      </c>
      <c r="E2491" s="14" t="n">
        <v>2016</v>
      </c>
      <c r="F2491" s="14" t="s">
        <v>121</v>
      </c>
      <c r="G2491" s="14" t="n">
        <v>21</v>
      </c>
      <c r="H2491" s="14" t="n">
        <v>19</v>
      </c>
      <c r="I2491" s="14" t="n">
        <v>0</v>
      </c>
      <c r="J2491" s="14" t="n">
        <v>3</v>
      </c>
      <c r="K2491" s="14" t="n">
        <v>2</v>
      </c>
      <c r="L2491" s="14" t="n">
        <v>0</v>
      </c>
      <c r="M2491" s="14" t="n">
        <v>0</v>
      </c>
      <c r="N2491" s="14" t="s">
        <v>82</v>
      </c>
      <c r="O2491" s="14" t="s">
        <v>122</v>
      </c>
      <c r="P2491" s="14" t="s">
        <v>116</v>
      </c>
      <c r="Q2491" s="14" t="s">
        <v>94</v>
      </c>
      <c r="R2491" s="14" t="n">
        <v>0</v>
      </c>
      <c r="S2491" s="14" t="n">
        <v>0</v>
      </c>
      <c r="T2491" s="14" t="n">
        <v>0</v>
      </c>
      <c r="U2491" s="14" t="s">
        <v>95</v>
      </c>
      <c r="V2491" s="14" t="s">
        <v>95</v>
      </c>
      <c r="W2491" s="14" t="n">
        <v>0</v>
      </c>
      <c r="X2491" s="14" t="s">
        <v>86</v>
      </c>
      <c r="Y2491" s="14" t="n">
        <v>1</v>
      </c>
      <c r="Z2491" s="14"/>
      <c r="AA2491" s="14" t="n">
        <v>0</v>
      </c>
      <c r="AB2491" s="14" t="s">
        <v>101</v>
      </c>
      <c r="AC2491" s="14" t="n">
        <v>65</v>
      </c>
      <c r="AD2491" s="14" t="n">
        <v>0</v>
      </c>
      <c r="AE2491" s="14" t="n">
        <v>1</v>
      </c>
      <c r="AF2491" s="14" t="s">
        <v>88</v>
      </c>
      <c r="AG2491" s="15" t="n">
        <v>42512</v>
      </c>
      <c r="AH2491" s="14" t="str">
        <f aca="false">B2491&amp;"|"&amp;C2491&amp;"|"&amp;D2491&amp;"|"&amp;E2491&amp;"|"&amp;F2491&amp;"|"&amp;G2491&amp;"|"&amp;H2491&amp;"|"&amp;I2491&amp;"|"&amp;J2491&amp;"|"&amp;K2491&amp;"|"&amp;L2491&amp;"|"&amp;M2491&amp;"|"&amp;N2491&amp;"|"&amp;O2491&amp;"|"&amp;P2491&amp;"|"&amp;Q2491&amp;"|"&amp;R2491&amp;"|"&amp;S2491&amp;"|"&amp;T2491&amp;"|"&amp;U2491&amp;"|"&amp;V2491&amp;"|"&amp;W2491&amp;"|"&amp;X2491&amp;"|"&amp;Y2491&amp;"|"&amp;Z2491&amp;"|"&amp;AA2491&amp;"|"&amp;AB2491&amp;"|"&amp;AC2491&amp;"|"&amp;AD2491&amp;"|"&amp;AE2491&amp;"|"&amp;AF2491&amp;"|"&amp;AG2491</f>
        <v>City Hotel|0|189|2016|May|21|19|0|3|2|0|0|BB|FRA|Groups|TA/TO|0|0|0|A|A|0|No Deposit|1||0|Transient-Party|65|0|1|Check-Out|42512</v>
      </c>
      <c r="AI2491" s="14" t="str">
        <f aca="false">IF(COUNTIF($AH$4:$AH$2603,AH2491)&gt;1,"Duplicate","Unique")</f>
        <v>Unique</v>
      </c>
      <c r="AJ2491" s="14" t="str">
        <f aca="false">IF(COUNTBLANK(B2491:AG2491)&gt;0,"Missing ("&amp;COUNTBLANK(B2491:AG2491)&amp;")","Complete")</f>
        <v>Missing (1)</v>
      </c>
    </row>
    <row r="2492" customFormat="false" ht="15" hidden="false" customHeight="false" outlineLevel="0" collapsed="false">
      <c r="A2492" s="0" t="n">
        <v>2489</v>
      </c>
      <c r="B2492" s="0" t="s">
        <v>90</v>
      </c>
      <c r="C2492" s="0" t="n">
        <v>0</v>
      </c>
      <c r="D2492" s="0" t="n">
        <v>79</v>
      </c>
      <c r="E2492" s="0" t="n">
        <v>2015</v>
      </c>
      <c r="F2492" s="0" t="s">
        <v>111</v>
      </c>
      <c r="G2492" s="0" t="n">
        <v>41</v>
      </c>
      <c r="H2492" s="0" t="n">
        <v>10</v>
      </c>
      <c r="I2492" s="0" t="n">
        <v>1</v>
      </c>
      <c r="J2492" s="0" t="n">
        <v>1</v>
      </c>
      <c r="K2492" s="0" t="n">
        <v>2</v>
      </c>
      <c r="L2492" s="0" t="n">
        <v>0</v>
      </c>
      <c r="M2492" s="0" t="n">
        <v>0</v>
      </c>
      <c r="N2492" s="0" t="s">
        <v>82</v>
      </c>
      <c r="O2492" s="0" t="s">
        <v>92</v>
      </c>
      <c r="P2492" s="0" t="s">
        <v>116</v>
      </c>
      <c r="Q2492" s="0" t="s">
        <v>94</v>
      </c>
      <c r="R2492" s="0" t="n">
        <v>0</v>
      </c>
      <c r="S2492" s="0" t="n">
        <v>0</v>
      </c>
      <c r="T2492" s="0" t="n">
        <v>0</v>
      </c>
      <c r="U2492" s="0" t="s">
        <v>95</v>
      </c>
      <c r="V2492" s="0" t="s">
        <v>109</v>
      </c>
      <c r="W2492" s="0" t="n">
        <v>0</v>
      </c>
      <c r="X2492" s="0" t="s">
        <v>86</v>
      </c>
      <c r="Y2492" s="0" t="n">
        <v>1</v>
      </c>
      <c r="AA2492" s="0" t="n">
        <v>0</v>
      </c>
      <c r="AB2492" s="0" t="s">
        <v>101</v>
      </c>
      <c r="AC2492" s="0" t="n">
        <v>62</v>
      </c>
      <c r="AD2492" s="0" t="n">
        <v>0</v>
      </c>
      <c r="AE2492" s="0" t="n">
        <v>0</v>
      </c>
      <c r="AF2492" s="0" t="s">
        <v>88</v>
      </c>
      <c r="AG2492" s="13" t="n">
        <v>42289</v>
      </c>
      <c r="AH2492" s="0" t="str">
        <f aca="false">B2492&amp;"|"&amp;C2492&amp;"|"&amp;D2492&amp;"|"&amp;E2492&amp;"|"&amp;F2492&amp;"|"&amp;G2492&amp;"|"&amp;H2492&amp;"|"&amp;I2492&amp;"|"&amp;J2492&amp;"|"&amp;K2492&amp;"|"&amp;L2492&amp;"|"&amp;M2492&amp;"|"&amp;N2492&amp;"|"&amp;O2492&amp;"|"&amp;P2492&amp;"|"&amp;Q2492&amp;"|"&amp;R2492&amp;"|"&amp;S2492&amp;"|"&amp;T2492&amp;"|"&amp;U2492&amp;"|"&amp;V2492&amp;"|"&amp;W2492&amp;"|"&amp;X2492&amp;"|"&amp;Y2492&amp;"|"&amp;Z2492&amp;"|"&amp;AA2492&amp;"|"&amp;AB2492&amp;"|"&amp;AC2492&amp;"|"&amp;AD2492&amp;"|"&amp;AE2492&amp;"|"&amp;AF2492&amp;"|"&amp;AG2492</f>
        <v>City Hotel|0|79|2015|October|41|10|1|1|2|0|0|BB|PRT|Groups|TA/TO|0|0|0|A|D|0|No Deposit|1||0|Transient-Party|62|0|0|Check-Out|42289</v>
      </c>
      <c r="AI2492" s="0" t="str">
        <f aca="false">IF(COUNTIF($AH$4:$AH$2603,AH2492)&gt;1,"Duplicate","Unique")</f>
        <v>Unique</v>
      </c>
      <c r="AJ2492" s="0" t="str">
        <f aca="false">IF(COUNTBLANK(B2492:AG2492)&gt;0,"Missing ("&amp;COUNTBLANK(B2492:AG2492)&amp;")","Complete")</f>
        <v>Missing (1)</v>
      </c>
    </row>
    <row r="2493" customFormat="false" ht="15" hidden="false" customHeight="false" outlineLevel="0" collapsed="false">
      <c r="A2493" s="14" t="n">
        <v>2490</v>
      </c>
      <c r="B2493" s="14" t="s">
        <v>90</v>
      </c>
      <c r="C2493" s="14" t="n">
        <v>1</v>
      </c>
      <c r="D2493" s="14" t="n">
        <v>5</v>
      </c>
      <c r="E2493" s="14" t="n">
        <v>2015</v>
      </c>
      <c r="F2493" s="14" t="s">
        <v>113</v>
      </c>
      <c r="G2493" s="14" t="n">
        <v>48</v>
      </c>
      <c r="H2493" s="14" t="n">
        <v>23</v>
      </c>
      <c r="I2493" s="14" t="n">
        <v>1</v>
      </c>
      <c r="J2493" s="14" t="n">
        <v>3</v>
      </c>
      <c r="K2493" s="14" t="n">
        <v>1</v>
      </c>
      <c r="L2493" s="14" t="n">
        <v>0</v>
      </c>
      <c r="M2493" s="14" t="n">
        <v>0</v>
      </c>
      <c r="N2493" s="14" t="s">
        <v>82</v>
      </c>
      <c r="O2493" s="14" t="s">
        <v>92</v>
      </c>
      <c r="P2493" s="14" t="s">
        <v>116</v>
      </c>
      <c r="Q2493" s="14" t="s">
        <v>94</v>
      </c>
      <c r="R2493" s="14" t="n">
        <v>0</v>
      </c>
      <c r="S2493" s="14" t="n">
        <v>0</v>
      </c>
      <c r="T2493" s="14" t="n">
        <v>0</v>
      </c>
      <c r="U2493" s="14" t="s">
        <v>95</v>
      </c>
      <c r="V2493" s="14" t="s">
        <v>95</v>
      </c>
      <c r="W2493" s="14" t="n">
        <v>0</v>
      </c>
      <c r="X2493" s="14" t="s">
        <v>86</v>
      </c>
      <c r="Y2493" s="14" t="n">
        <v>37</v>
      </c>
      <c r="Z2493" s="14"/>
      <c r="AA2493" s="14" t="n">
        <v>0</v>
      </c>
      <c r="AB2493" s="14" t="s">
        <v>101</v>
      </c>
      <c r="AC2493" s="14" t="n">
        <v>70</v>
      </c>
      <c r="AD2493" s="14" t="n">
        <v>0</v>
      </c>
      <c r="AE2493" s="14" t="n">
        <v>0</v>
      </c>
      <c r="AF2493" s="14" t="s">
        <v>141</v>
      </c>
      <c r="AG2493" s="15" t="n">
        <v>42331</v>
      </c>
      <c r="AH2493" s="14" t="str">
        <f aca="false">B2493&amp;"|"&amp;C2493&amp;"|"&amp;D2493&amp;"|"&amp;E2493&amp;"|"&amp;F2493&amp;"|"&amp;G2493&amp;"|"&amp;H2493&amp;"|"&amp;I2493&amp;"|"&amp;J2493&amp;"|"&amp;K2493&amp;"|"&amp;L2493&amp;"|"&amp;M2493&amp;"|"&amp;N2493&amp;"|"&amp;O2493&amp;"|"&amp;P2493&amp;"|"&amp;Q2493&amp;"|"&amp;R2493&amp;"|"&amp;S2493&amp;"|"&amp;T2493&amp;"|"&amp;U2493&amp;"|"&amp;V2493&amp;"|"&amp;W2493&amp;"|"&amp;X2493&amp;"|"&amp;Y2493&amp;"|"&amp;Z2493&amp;"|"&amp;AA2493&amp;"|"&amp;AB2493&amp;"|"&amp;AC2493&amp;"|"&amp;AD2493&amp;"|"&amp;AE2493&amp;"|"&amp;AF2493&amp;"|"&amp;AG2493</f>
        <v>City Hotel|1|5|2015|November|48|23|1|3|1|0|0|BB|PRT|Groups|TA/TO|0|0|0|A|A|0|No Deposit|37||0|Transient-Party|70|0|0|No-Show|42331</v>
      </c>
      <c r="AI2493" s="14" t="str">
        <f aca="false">IF(COUNTIF($AH$4:$AH$2603,AH2493)&gt;1,"Duplicate","Unique")</f>
        <v>Unique</v>
      </c>
      <c r="AJ2493" s="14" t="str">
        <f aca="false">IF(COUNTBLANK(B2493:AG2493)&gt;0,"Missing ("&amp;COUNTBLANK(B2493:AG2493)&amp;")","Complete")</f>
        <v>Missing (1)</v>
      </c>
    </row>
    <row r="2494" customFormat="false" ht="15" hidden="false" customHeight="false" outlineLevel="0" collapsed="false">
      <c r="A2494" s="0" t="n">
        <v>2491</v>
      </c>
      <c r="B2494" s="0" t="s">
        <v>90</v>
      </c>
      <c r="C2494" s="0" t="n">
        <v>0</v>
      </c>
      <c r="D2494" s="0" t="n">
        <v>38</v>
      </c>
      <c r="E2494" s="0" t="n">
        <v>2016</v>
      </c>
      <c r="F2494" s="0" t="s">
        <v>118</v>
      </c>
      <c r="G2494" s="0" t="n">
        <v>7</v>
      </c>
      <c r="H2494" s="0" t="n">
        <v>13</v>
      </c>
      <c r="I2494" s="0" t="n">
        <v>0</v>
      </c>
      <c r="J2494" s="0" t="n">
        <v>1</v>
      </c>
      <c r="K2494" s="0" t="n">
        <v>2</v>
      </c>
      <c r="L2494" s="0" t="n">
        <v>0</v>
      </c>
      <c r="M2494" s="0" t="n">
        <v>0</v>
      </c>
      <c r="N2494" s="0" t="s">
        <v>82</v>
      </c>
      <c r="O2494" s="0" t="s">
        <v>108</v>
      </c>
      <c r="P2494" s="0" t="s">
        <v>93</v>
      </c>
      <c r="Q2494" s="0" t="s">
        <v>94</v>
      </c>
      <c r="R2494" s="0" t="n">
        <v>0</v>
      </c>
      <c r="S2494" s="0" t="n">
        <v>0</v>
      </c>
      <c r="T2494" s="0" t="n">
        <v>0</v>
      </c>
      <c r="U2494" s="0" t="s">
        <v>138</v>
      </c>
      <c r="V2494" s="0" t="s">
        <v>138</v>
      </c>
      <c r="W2494" s="0" t="n">
        <v>1</v>
      </c>
      <c r="X2494" s="0" t="s">
        <v>86</v>
      </c>
      <c r="Y2494" s="0" t="n">
        <v>9</v>
      </c>
      <c r="AA2494" s="0" t="n">
        <v>0</v>
      </c>
      <c r="AB2494" s="0" t="s">
        <v>101</v>
      </c>
      <c r="AC2494" s="0" t="n">
        <v>69.52</v>
      </c>
      <c r="AD2494" s="0" t="n">
        <v>0</v>
      </c>
      <c r="AE2494" s="0" t="n">
        <v>0</v>
      </c>
      <c r="AF2494" s="0" t="s">
        <v>88</v>
      </c>
      <c r="AG2494" s="13" t="n">
        <v>42414</v>
      </c>
      <c r="AH2494" s="0" t="str">
        <f aca="false">B2494&amp;"|"&amp;C2494&amp;"|"&amp;D2494&amp;"|"&amp;E2494&amp;"|"&amp;F2494&amp;"|"&amp;G2494&amp;"|"&amp;H2494&amp;"|"&amp;I2494&amp;"|"&amp;J2494&amp;"|"&amp;K2494&amp;"|"&amp;L2494&amp;"|"&amp;M2494&amp;"|"&amp;N2494&amp;"|"&amp;O2494&amp;"|"&amp;P2494&amp;"|"&amp;Q2494&amp;"|"&amp;R2494&amp;"|"&amp;S2494&amp;"|"&amp;T2494&amp;"|"&amp;U2494&amp;"|"&amp;V2494&amp;"|"&amp;W2494&amp;"|"&amp;X2494&amp;"|"&amp;Y2494&amp;"|"&amp;Z2494&amp;"|"&amp;AA2494&amp;"|"&amp;AB2494&amp;"|"&amp;AC2494&amp;"|"&amp;AD2494&amp;"|"&amp;AE2494&amp;"|"&amp;AF2494&amp;"|"&amp;AG2494</f>
        <v>City Hotel|0|38|2016|February|7|13|0|1|2|0|0|BB|DEU|Online TA|TA/TO|0|0|0|B|B|1|No Deposit|9||0|Transient-Party|69.52|0|0|Check-Out|42414</v>
      </c>
      <c r="AI2494" s="0" t="str">
        <f aca="false">IF(COUNTIF($AH$4:$AH$2603,AH2494)&gt;1,"Duplicate","Unique")</f>
        <v>Unique</v>
      </c>
      <c r="AJ2494" s="0" t="str">
        <f aca="false">IF(COUNTBLANK(B2494:AG2494)&gt;0,"Missing ("&amp;COUNTBLANK(B2494:AG2494)&amp;")","Complete")</f>
        <v>Missing (1)</v>
      </c>
    </row>
    <row r="2495" customFormat="false" ht="15" hidden="false" customHeight="false" outlineLevel="0" collapsed="false">
      <c r="A2495" s="14" t="n">
        <v>2492</v>
      </c>
      <c r="B2495" s="14" t="s">
        <v>80</v>
      </c>
      <c r="C2495" s="14" t="n">
        <v>0</v>
      </c>
      <c r="D2495" s="14" t="n">
        <v>1</v>
      </c>
      <c r="E2495" s="14" t="n">
        <v>2015</v>
      </c>
      <c r="F2495" s="14" t="s">
        <v>114</v>
      </c>
      <c r="G2495" s="14" t="n">
        <v>37</v>
      </c>
      <c r="H2495" s="14" t="n">
        <v>9</v>
      </c>
      <c r="I2495" s="14" t="n">
        <v>1</v>
      </c>
      <c r="J2495" s="14" t="n">
        <v>4</v>
      </c>
      <c r="K2495" s="14" t="n">
        <v>2</v>
      </c>
      <c r="L2495" s="14" t="n">
        <v>0</v>
      </c>
      <c r="M2495" s="14" t="n">
        <v>0</v>
      </c>
      <c r="N2495" s="14" t="s">
        <v>112</v>
      </c>
      <c r="O2495" s="14" t="s">
        <v>83</v>
      </c>
      <c r="P2495" s="14" t="s">
        <v>93</v>
      </c>
      <c r="Q2495" s="14" t="s">
        <v>94</v>
      </c>
      <c r="R2495" s="14" t="n">
        <v>0</v>
      </c>
      <c r="S2495" s="14" t="n">
        <v>0</v>
      </c>
      <c r="T2495" s="14" t="n">
        <v>0</v>
      </c>
      <c r="U2495" s="14" t="s">
        <v>95</v>
      </c>
      <c r="V2495" s="14" t="s">
        <v>95</v>
      </c>
      <c r="W2495" s="14" t="n">
        <v>1</v>
      </c>
      <c r="X2495" s="14" t="s">
        <v>86</v>
      </c>
      <c r="Y2495" s="14" t="n">
        <v>240</v>
      </c>
      <c r="Z2495" s="14"/>
      <c r="AA2495" s="14" t="n">
        <v>0</v>
      </c>
      <c r="AB2495" s="14" t="s">
        <v>87</v>
      </c>
      <c r="AC2495" s="14" t="n">
        <v>158.4</v>
      </c>
      <c r="AD2495" s="14" t="n">
        <v>0</v>
      </c>
      <c r="AE2495" s="14" t="n">
        <v>0</v>
      </c>
      <c r="AF2495" s="14" t="s">
        <v>88</v>
      </c>
      <c r="AG2495" s="15" t="n">
        <v>42261</v>
      </c>
      <c r="AH2495" s="14" t="str">
        <f aca="false">B2495&amp;"|"&amp;C2495&amp;"|"&amp;D2495&amp;"|"&amp;E2495&amp;"|"&amp;F2495&amp;"|"&amp;G2495&amp;"|"&amp;H2495&amp;"|"&amp;I2495&amp;"|"&amp;J2495&amp;"|"&amp;K2495&amp;"|"&amp;L2495&amp;"|"&amp;M2495&amp;"|"&amp;N2495&amp;"|"&amp;O2495&amp;"|"&amp;P2495&amp;"|"&amp;Q2495&amp;"|"&amp;R2495&amp;"|"&amp;S2495&amp;"|"&amp;T2495&amp;"|"&amp;U2495&amp;"|"&amp;V2495&amp;"|"&amp;W2495&amp;"|"&amp;X2495&amp;"|"&amp;Y2495&amp;"|"&amp;Z2495&amp;"|"&amp;AA2495&amp;"|"&amp;AB2495&amp;"|"&amp;AC2495&amp;"|"&amp;AD2495&amp;"|"&amp;AE2495&amp;"|"&amp;AF2495&amp;"|"&amp;AG2495</f>
        <v>Resort Hotel|0|1|2015|September|37|9|1|4|2|0|0|HB|GBR|Online TA|TA/TO|0|0|0|A|A|1|No Deposit|240||0|Transient|158.4|0|0|Check-Out|42261</v>
      </c>
      <c r="AI2495" s="14" t="str">
        <f aca="false">IF(COUNTIF($AH$4:$AH$2603,AH2495)&gt;1,"Duplicate","Unique")</f>
        <v>Unique</v>
      </c>
      <c r="AJ2495" s="14" t="str">
        <f aca="false">IF(COUNTBLANK(B2495:AG2495)&gt;0,"Missing ("&amp;COUNTBLANK(B2495:AG2495)&amp;")","Complete")</f>
        <v>Missing (1)</v>
      </c>
    </row>
    <row r="2496" customFormat="false" ht="15" hidden="false" customHeight="false" outlineLevel="0" collapsed="false">
      <c r="A2496" s="0" t="n">
        <v>2493</v>
      </c>
      <c r="B2496" s="0" t="s">
        <v>90</v>
      </c>
      <c r="C2496" s="0" t="n">
        <v>1</v>
      </c>
      <c r="D2496" s="0" t="n">
        <v>28</v>
      </c>
      <c r="E2496" s="0" t="n">
        <v>2016</v>
      </c>
      <c r="F2496" s="0" t="s">
        <v>91</v>
      </c>
      <c r="G2496" s="0" t="n">
        <v>31</v>
      </c>
      <c r="H2496" s="0" t="n">
        <v>29</v>
      </c>
      <c r="I2496" s="0" t="n">
        <v>0</v>
      </c>
      <c r="J2496" s="0" t="n">
        <v>1</v>
      </c>
      <c r="K2496" s="0" t="n">
        <v>2</v>
      </c>
      <c r="L2496" s="0" t="n">
        <v>1</v>
      </c>
      <c r="M2496" s="0" t="n">
        <v>0</v>
      </c>
      <c r="N2496" s="0" t="s">
        <v>82</v>
      </c>
      <c r="O2496" s="0" t="s">
        <v>162</v>
      </c>
      <c r="P2496" s="0" t="s">
        <v>93</v>
      </c>
      <c r="Q2496" s="0" t="s">
        <v>94</v>
      </c>
      <c r="R2496" s="0" t="n">
        <v>0</v>
      </c>
      <c r="S2496" s="0" t="n">
        <v>0</v>
      </c>
      <c r="T2496" s="0" t="n">
        <v>0</v>
      </c>
      <c r="U2496" s="0" t="s">
        <v>95</v>
      </c>
      <c r="V2496" s="0" t="s">
        <v>95</v>
      </c>
      <c r="W2496" s="0" t="n">
        <v>0</v>
      </c>
      <c r="X2496" s="0" t="s">
        <v>86</v>
      </c>
      <c r="Y2496" s="0" t="n">
        <v>9</v>
      </c>
      <c r="AA2496" s="0" t="n">
        <v>0</v>
      </c>
      <c r="AB2496" s="0" t="s">
        <v>87</v>
      </c>
      <c r="AC2496" s="0" t="n">
        <v>119</v>
      </c>
      <c r="AD2496" s="0" t="n">
        <v>0</v>
      </c>
      <c r="AE2496" s="0" t="n">
        <v>0</v>
      </c>
      <c r="AF2496" s="0" t="s">
        <v>96</v>
      </c>
      <c r="AG2496" s="13" t="n">
        <v>42558</v>
      </c>
      <c r="AH2496" s="0" t="str">
        <f aca="false">B2496&amp;"|"&amp;C2496&amp;"|"&amp;D2496&amp;"|"&amp;E2496&amp;"|"&amp;F2496&amp;"|"&amp;G2496&amp;"|"&amp;H2496&amp;"|"&amp;I2496&amp;"|"&amp;J2496&amp;"|"&amp;K2496&amp;"|"&amp;L2496&amp;"|"&amp;M2496&amp;"|"&amp;N2496&amp;"|"&amp;O2496&amp;"|"&amp;P2496&amp;"|"&amp;Q2496&amp;"|"&amp;R2496&amp;"|"&amp;S2496&amp;"|"&amp;T2496&amp;"|"&amp;U2496&amp;"|"&amp;V2496&amp;"|"&amp;W2496&amp;"|"&amp;X2496&amp;"|"&amp;Y2496&amp;"|"&amp;Z2496&amp;"|"&amp;AA2496&amp;"|"&amp;AB2496&amp;"|"&amp;AC2496&amp;"|"&amp;AD2496&amp;"|"&amp;AE2496&amp;"|"&amp;AF2496&amp;"|"&amp;AG2496</f>
        <v>City Hotel|1|28|2016|July|31|29|0|1|2|1|0|BB|JPN|Online TA|TA/TO|0|0|0|A|A|0|No Deposit|9||0|Transient|119|0|0|Canceled|42558</v>
      </c>
      <c r="AI2496" s="0" t="str">
        <f aca="false">IF(COUNTIF($AH$4:$AH$2603,AH2496)&gt;1,"Duplicate","Unique")</f>
        <v>Unique</v>
      </c>
      <c r="AJ2496" s="0" t="str">
        <f aca="false">IF(COUNTBLANK(B2496:AG2496)&gt;0,"Missing ("&amp;COUNTBLANK(B2496:AG2496)&amp;")","Complete")</f>
        <v>Missing (1)</v>
      </c>
    </row>
    <row r="2497" customFormat="false" ht="15" hidden="false" customHeight="false" outlineLevel="0" collapsed="false">
      <c r="A2497" s="14" t="n">
        <v>2494</v>
      </c>
      <c r="B2497" s="14" t="s">
        <v>90</v>
      </c>
      <c r="C2497" s="14" t="n">
        <v>0</v>
      </c>
      <c r="D2497" s="14" t="n">
        <v>78</v>
      </c>
      <c r="E2497" s="14" t="n">
        <v>2017</v>
      </c>
      <c r="F2497" s="14" t="s">
        <v>106</v>
      </c>
      <c r="G2497" s="14" t="n">
        <v>17</v>
      </c>
      <c r="H2497" s="14" t="n">
        <v>25</v>
      </c>
      <c r="I2497" s="14" t="n">
        <v>0</v>
      </c>
      <c r="J2497" s="14" t="n">
        <v>4</v>
      </c>
      <c r="K2497" s="14" t="n">
        <v>2</v>
      </c>
      <c r="L2497" s="14" t="n">
        <v>0</v>
      </c>
      <c r="M2497" s="14" t="n">
        <v>0</v>
      </c>
      <c r="N2497" s="14" t="s">
        <v>82</v>
      </c>
      <c r="O2497" s="14" t="s">
        <v>83</v>
      </c>
      <c r="P2497" s="14" t="s">
        <v>93</v>
      </c>
      <c r="Q2497" s="14" t="s">
        <v>94</v>
      </c>
      <c r="R2497" s="14" t="n">
        <v>0</v>
      </c>
      <c r="S2497" s="14" t="n">
        <v>0</v>
      </c>
      <c r="T2497" s="14" t="n">
        <v>0</v>
      </c>
      <c r="U2497" s="14" t="s">
        <v>95</v>
      </c>
      <c r="V2497" s="14" t="s">
        <v>95</v>
      </c>
      <c r="W2497" s="14" t="n">
        <v>0</v>
      </c>
      <c r="X2497" s="14" t="s">
        <v>86</v>
      </c>
      <c r="Y2497" s="14" t="n">
        <v>9</v>
      </c>
      <c r="Z2497" s="14"/>
      <c r="AA2497" s="14" t="n">
        <v>0</v>
      </c>
      <c r="AB2497" s="14" t="s">
        <v>87</v>
      </c>
      <c r="AC2497" s="14" t="n">
        <v>121.5</v>
      </c>
      <c r="AD2497" s="14" t="n">
        <v>0</v>
      </c>
      <c r="AE2497" s="14" t="n">
        <v>1</v>
      </c>
      <c r="AF2497" s="14" t="s">
        <v>88</v>
      </c>
      <c r="AG2497" s="15" t="n">
        <v>42854</v>
      </c>
      <c r="AH2497" s="14" t="str">
        <f aca="false">B2497&amp;"|"&amp;C2497&amp;"|"&amp;D2497&amp;"|"&amp;E2497&amp;"|"&amp;F2497&amp;"|"&amp;G2497&amp;"|"&amp;H2497&amp;"|"&amp;I2497&amp;"|"&amp;J2497&amp;"|"&amp;K2497&amp;"|"&amp;L2497&amp;"|"&amp;M2497&amp;"|"&amp;N2497&amp;"|"&amp;O2497&amp;"|"&amp;P2497&amp;"|"&amp;Q2497&amp;"|"&amp;R2497&amp;"|"&amp;S2497&amp;"|"&amp;T2497&amp;"|"&amp;U2497&amp;"|"&amp;V2497&amp;"|"&amp;W2497&amp;"|"&amp;X2497&amp;"|"&amp;Y2497&amp;"|"&amp;Z2497&amp;"|"&amp;AA2497&amp;"|"&amp;AB2497&amp;"|"&amp;AC2497&amp;"|"&amp;AD2497&amp;"|"&amp;AE2497&amp;"|"&amp;AF2497&amp;"|"&amp;AG2497</f>
        <v>City Hotel|0|78|2017|April|17|25|0|4|2|0|0|BB|GBR|Online TA|TA/TO|0|0|0|A|A|0|No Deposit|9||0|Transient|121.5|0|1|Check-Out|42854</v>
      </c>
      <c r="AI2497" s="14" t="str">
        <f aca="false">IF(COUNTIF($AH$4:$AH$2603,AH2497)&gt;1,"Duplicate","Unique")</f>
        <v>Unique</v>
      </c>
      <c r="AJ2497" s="14" t="str">
        <f aca="false">IF(COUNTBLANK(B2497:AG2497)&gt;0,"Missing ("&amp;COUNTBLANK(B2497:AG2497)&amp;")","Complete")</f>
        <v>Missing (1)</v>
      </c>
    </row>
    <row r="2498" customFormat="false" ht="15" hidden="false" customHeight="false" outlineLevel="0" collapsed="false">
      <c r="A2498" s="0" t="n">
        <v>2495</v>
      </c>
      <c r="B2498" s="0" t="s">
        <v>90</v>
      </c>
      <c r="C2498" s="0" t="n">
        <v>1</v>
      </c>
      <c r="D2498" s="0" t="n">
        <v>233</v>
      </c>
      <c r="E2498" s="0" t="n">
        <v>2015</v>
      </c>
      <c r="F2498" s="0" t="s">
        <v>114</v>
      </c>
      <c r="G2498" s="0" t="n">
        <v>38</v>
      </c>
      <c r="H2498" s="0" t="n">
        <v>18</v>
      </c>
      <c r="I2498" s="0" t="n">
        <v>0</v>
      </c>
      <c r="J2498" s="0" t="n">
        <v>1</v>
      </c>
      <c r="K2498" s="0" t="n">
        <v>2</v>
      </c>
      <c r="L2498" s="0" t="n">
        <v>0</v>
      </c>
      <c r="M2498" s="0" t="n">
        <v>0</v>
      </c>
      <c r="N2498" s="0" t="s">
        <v>112</v>
      </c>
      <c r="O2498" s="0" t="s">
        <v>92</v>
      </c>
      <c r="P2498" s="0" t="s">
        <v>99</v>
      </c>
      <c r="Q2498" s="0" t="s">
        <v>94</v>
      </c>
      <c r="R2498" s="0" t="n">
        <v>0</v>
      </c>
      <c r="S2498" s="0" t="n">
        <v>1</v>
      </c>
      <c r="T2498" s="0" t="n">
        <v>0</v>
      </c>
      <c r="U2498" s="0" t="s">
        <v>95</v>
      </c>
      <c r="V2498" s="0" t="s">
        <v>95</v>
      </c>
      <c r="W2498" s="0" t="n">
        <v>0</v>
      </c>
      <c r="X2498" s="0" t="s">
        <v>120</v>
      </c>
      <c r="Y2498" s="0" t="n">
        <v>6</v>
      </c>
      <c r="AA2498" s="0" t="n">
        <v>0</v>
      </c>
      <c r="AB2498" s="0" t="s">
        <v>101</v>
      </c>
      <c r="AC2498" s="0" t="n">
        <v>120</v>
      </c>
      <c r="AD2498" s="0" t="n">
        <v>0</v>
      </c>
      <c r="AE2498" s="0" t="n">
        <v>0</v>
      </c>
      <c r="AF2498" s="0" t="s">
        <v>96</v>
      </c>
      <c r="AG2498" s="13" t="n">
        <v>42193</v>
      </c>
      <c r="AH2498" s="0" t="str">
        <f aca="false">B2498&amp;"|"&amp;C2498&amp;"|"&amp;D2498&amp;"|"&amp;E2498&amp;"|"&amp;F2498&amp;"|"&amp;G2498&amp;"|"&amp;H2498&amp;"|"&amp;I2498&amp;"|"&amp;J2498&amp;"|"&amp;K2498&amp;"|"&amp;L2498&amp;"|"&amp;M2498&amp;"|"&amp;N2498&amp;"|"&amp;O2498&amp;"|"&amp;P2498&amp;"|"&amp;Q2498&amp;"|"&amp;R2498&amp;"|"&amp;S2498&amp;"|"&amp;T2498&amp;"|"&amp;U2498&amp;"|"&amp;V2498&amp;"|"&amp;W2498&amp;"|"&amp;X2498&amp;"|"&amp;Y2498&amp;"|"&amp;Z2498&amp;"|"&amp;AA2498&amp;"|"&amp;AB2498&amp;"|"&amp;AC2498&amp;"|"&amp;AD2498&amp;"|"&amp;AE2498&amp;"|"&amp;AF2498&amp;"|"&amp;AG2498</f>
        <v>City Hotel|1|233|2015|September|38|18|0|1|2|0|0|HB|PRT|Offline TA/TO|TA/TO|0|1|0|A|A|0|Non Refund|6||0|Transient-Party|120|0|0|Canceled|42193</v>
      </c>
      <c r="AI2498" s="0" t="str">
        <f aca="false">IF(COUNTIF($AH$4:$AH$2603,AH2498)&gt;1,"Duplicate","Unique")</f>
        <v>Unique</v>
      </c>
      <c r="AJ2498" s="0" t="str">
        <f aca="false">IF(COUNTBLANK(B2498:AG2498)&gt;0,"Missing ("&amp;COUNTBLANK(B2498:AG2498)&amp;")","Complete")</f>
        <v>Missing (1)</v>
      </c>
    </row>
    <row r="2499" customFormat="false" ht="15" hidden="false" customHeight="false" outlineLevel="0" collapsed="false">
      <c r="A2499" s="14" t="n">
        <v>2496</v>
      </c>
      <c r="B2499" s="14" t="s">
        <v>90</v>
      </c>
      <c r="C2499" s="14" t="n">
        <v>0</v>
      </c>
      <c r="D2499" s="14" t="n">
        <v>9</v>
      </c>
      <c r="E2499" s="14" t="n">
        <v>2016</v>
      </c>
      <c r="F2499" s="14" t="s">
        <v>126</v>
      </c>
      <c r="G2499" s="14" t="n">
        <v>4</v>
      </c>
      <c r="H2499" s="14" t="n">
        <v>17</v>
      </c>
      <c r="I2499" s="14" t="n">
        <v>2</v>
      </c>
      <c r="J2499" s="14" t="n">
        <v>4</v>
      </c>
      <c r="K2499" s="14" t="n">
        <v>2</v>
      </c>
      <c r="L2499" s="14" t="n">
        <v>0</v>
      </c>
      <c r="M2499" s="14" t="n">
        <v>0</v>
      </c>
      <c r="N2499" s="14" t="s">
        <v>82</v>
      </c>
      <c r="O2499" s="14" t="s">
        <v>180</v>
      </c>
      <c r="P2499" s="14" t="s">
        <v>93</v>
      </c>
      <c r="Q2499" s="14" t="s">
        <v>94</v>
      </c>
      <c r="R2499" s="14" t="n">
        <v>0</v>
      </c>
      <c r="S2499" s="14" t="n">
        <v>0</v>
      </c>
      <c r="T2499" s="14" t="n">
        <v>0</v>
      </c>
      <c r="U2499" s="14" t="s">
        <v>95</v>
      </c>
      <c r="V2499" s="14" t="s">
        <v>95</v>
      </c>
      <c r="W2499" s="14" t="n">
        <v>1</v>
      </c>
      <c r="X2499" s="14" t="s">
        <v>86</v>
      </c>
      <c r="Y2499" s="14" t="n">
        <v>9</v>
      </c>
      <c r="Z2499" s="14"/>
      <c r="AA2499" s="14" t="n">
        <v>0</v>
      </c>
      <c r="AB2499" s="14" t="s">
        <v>87</v>
      </c>
      <c r="AC2499" s="14" t="n">
        <v>83</v>
      </c>
      <c r="AD2499" s="14" t="n">
        <v>0</v>
      </c>
      <c r="AE2499" s="14" t="n">
        <v>1</v>
      </c>
      <c r="AF2499" s="14" t="s">
        <v>88</v>
      </c>
      <c r="AG2499" s="15" t="n">
        <v>42392</v>
      </c>
      <c r="AH2499" s="14" t="str">
        <f aca="false">B2499&amp;"|"&amp;C2499&amp;"|"&amp;D2499&amp;"|"&amp;E2499&amp;"|"&amp;F2499&amp;"|"&amp;G2499&amp;"|"&amp;H2499&amp;"|"&amp;I2499&amp;"|"&amp;J2499&amp;"|"&amp;K2499&amp;"|"&amp;L2499&amp;"|"&amp;M2499&amp;"|"&amp;N2499&amp;"|"&amp;O2499&amp;"|"&amp;P2499&amp;"|"&amp;Q2499&amp;"|"&amp;R2499&amp;"|"&amp;S2499&amp;"|"&amp;T2499&amp;"|"&amp;U2499&amp;"|"&amp;V2499&amp;"|"&amp;W2499&amp;"|"&amp;X2499&amp;"|"&amp;Y2499&amp;"|"&amp;Z2499&amp;"|"&amp;AA2499&amp;"|"&amp;AB2499&amp;"|"&amp;AC2499&amp;"|"&amp;AD2499&amp;"|"&amp;AE2499&amp;"|"&amp;AF2499&amp;"|"&amp;AG2499</f>
        <v>City Hotel|0|9|2016|January|4|17|2|4|2|0|0|BB|HRV|Online TA|TA/TO|0|0|0|A|A|1|No Deposit|9||0|Transient|83|0|1|Check-Out|42392</v>
      </c>
      <c r="AI2499" s="14" t="str">
        <f aca="false">IF(COUNTIF($AH$4:$AH$2603,AH2499)&gt;1,"Duplicate","Unique")</f>
        <v>Unique</v>
      </c>
      <c r="AJ2499" s="14" t="str">
        <f aca="false">IF(COUNTBLANK(B2499:AG2499)&gt;0,"Missing ("&amp;COUNTBLANK(B2499:AG2499)&amp;")","Complete")</f>
        <v>Missing (1)</v>
      </c>
    </row>
    <row r="2500" customFormat="false" ht="15" hidden="false" customHeight="false" outlineLevel="0" collapsed="false">
      <c r="A2500" s="0" t="n">
        <v>2497</v>
      </c>
      <c r="B2500" s="0" t="s">
        <v>90</v>
      </c>
      <c r="C2500" s="0" t="n">
        <v>0</v>
      </c>
      <c r="D2500" s="0" t="n">
        <v>172</v>
      </c>
      <c r="E2500" s="0" t="n">
        <v>2016</v>
      </c>
      <c r="F2500" s="0" t="s">
        <v>121</v>
      </c>
      <c r="G2500" s="0" t="n">
        <v>22</v>
      </c>
      <c r="H2500" s="0" t="n">
        <v>22</v>
      </c>
      <c r="I2500" s="0" t="n">
        <v>2</v>
      </c>
      <c r="J2500" s="0" t="n">
        <v>1</v>
      </c>
      <c r="K2500" s="0" t="n">
        <v>2</v>
      </c>
      <c r="L2500" s="0" t="n">
        <v>0</v>
      </c>
      <c r="M2500" s="0" t="n">
        <v>0</v>
      </c>
      <c r="N2500" s="0" t="s">
        <v>82</v>
      </c>
      <c r="O2500" s="0" t="s">
        <v>83</v>
      </c>
      <c r="P2500" s="0" t="s">
        <v>93</v>
      </c>
      <c r="Q2500" s="0" t="s">
        <v>94</v>
      </c>
      <c r="R2500" s="0" t="n">
        <v>0</v>
      </c>
      <c r="S2500" s="0" t="n">
        <v>0</v>
      </c>
      <c r="T2500" s="0" t="n">
        <v>0</v>
      </c>
      <c r="U2500" s="0" t="s">
        <v>109</v>
      </c>
      <c r="V2500" s="0" t="s">
        <v>109</v>
      </c>
      <c r="W2500" s="0" t="n">
        <v>0</v>
      </c>
      <c r="X2500" s="0" t="s">
        <v>86</v>
      </c>
      <c r="Y2500" s="0" t="n">
        <v>7</v>
      </c>
      <c r="AA2500" s="0" t="n">
        <v>0</v>
      </c>
      <c r="AB2500" s="0" t="s">
        <v>87</v>
      </c>
      <c r="AC2500" s="0" t="n">
        <v>88.7</v>
      </c>
      <c r="AD2500" s="0" t="n">
        <v>0</v>
      </c>
      <c r="AE2500" s="0" t="n">
        <v>1</v>
      </c>
      <c r="AF2500" s="0" t="s">
        <v>88</v>
      </c>
      <c r="AG2500" s="13" t="n">
        <v>42515</v>
      </c>
      <c r="AH2500" s="0" t="str">
        <f aca="false">B2500&amp;"|"&amp;C2500&amp;"|"&amp;D2500&amp;"|"&amp;E2500&amp;"|"&amp;F2500&amp;"|"&amp;G2500&amp;"|"&amp;H2500&amp;"|"&amp;I2500&amp;"|"&amp;J2500&amp;"|"&amp;K2500&amp;"|"&amp;L2500&amp;"|"&amp;M2500&amp;"|"&amp;N2500&amp;"|"&amp;O2500&amp;"|"&amp;P2500&amp;"|"&amp;Q2500&amp;"|"&amp;R2500&amp;"|"&amp;S2500&amp;"|"&amp;T2500&amp;"|"&amp;U2500&amp;"|"&amp;V2500&amp;"|"&amp;W2500&amp;"|"&amp;X2500&amp;"|"&amp;Y2500&amp;"|"&amp;Z2500&amp;"|"&amp;AA2500&amp;"|"&amp;AB2500&amp;"|"&amp;AC2500&amp;"|"&amp;AD2500&amp;"|"&amp;AE2500&amp;"|"&amp;AF2500&amp;"|"&amp;AG2500</f>
        <v>City Hotel|0|172|2016|May|22|22|2|1|2|0|0|BB|GBR|Online TA|TA/TO|0|0|0|D|D|0|No Deposit|7||0|Transient|88.7|0|1|Check-Out|42515</v>
      </c>
      <c r="AI2500" s="0" t="str">
        <f aca="false">IF(COUNTIF($AH$4:$AH$2603,AH2500)&gt;1,"Duplicate","Unique")</f>
        <v>Unique</v>
      </c>
      <c r="AJ2500" s="0" t="str">
        <f aca="false">IF(COUNTBLANK(B2500:AG2500)&gt;0,"Missing ("&amp;COUNTBLANK(B2500:AG2500)&amp;")","Complete")</f>
        <v>Missing (1)</v>
      </c>
    </row>
    <row r="2501" customFormat="false" ht="15" hidden="false" customHeight="false" outlineLevel="0" collapsed="false">
      <c r="A2501" s="14" t="n">
        <v>2498</v>
      </c>
      <c r="B2501" s="14" t="s">
        <v>80</v>
      </c>
      <c r="C2501" s="14" t="n">
        <v>0</v>
      </c>
      <c r="D2501" s="14" t="n">
        <v>70</v>
      </c>
      <c r="E2501" s="14" t="n">
        <v>2015</v>
      </c>
      <c r="F2501" s="14" t="s">
        <v>81</v>
      </c>
      <c r="G2501" s="14" t="n">
        <v>53</v>
      </c>
      <c r="H2501" s="14" t="n">
        <v>31</v>
      </c>
      <c r="I2501" s="14" t="n">
        <v>0</v>
      </c>
      <c r="J2501" s="14" t="n">
        <v>3</v>
      </c>
      <c r="K2501" s="14" t="n">
        <v>2</v>
      </c>
      <c r="L2501" s="14" t="n">
        <v>0</v>
      </c>
      <c r="M2501" s="14" t="n">
        <v>0</v>
      </c>
      <c r="N2501" s="14" t="s">
        <v>82</v>
      </c>
      <c r="O2501" s="14" t="s">
        <v>92</v>
      </c>
      <c r="P2501" s="14" t="s">
        <v>84</v>
      </c>
      <c r="Q2501" s="14" t="s">
        <v>84</v>
      </c>
      <c r="R2501" s="14" t="n">
        <v>0</v>
      </c>
      <c r="S2501" s="14" t="n">
        <v>0</v>
      </c>
      <c r="T2501" s="14" t="n">
        <v>0</v>
      </c>
      <c r="U2501" s="14" t="s">
        <v>109</v>
      </c>
      <c r="V2501" s="14" t="s">
        <v>109</v>
      </c>
      <c r="W2501" s="14" t="n">
        <v>0</v>
      </c>
      <c r="X2501" s="14" t="s">
        <v>86</v>
      </c>
      <c r="Y2501" s="14"/>
      <c r="Z2501" s="14"/>
      <c r="AA2501" s="14" t="n">
        <v>0</v>
      </c>
      <c r="AB2501" s="14" t="s">
        <v>87</v>
      </c>
      <c r="AC2501" s="14" t="n">
        <v>154.98</v>
      </c>
      <c r="AD2501" s="14" t="n">
        <v>0</v>
      </c>
      <c r="AE2501" s="14" t="n">
        <v>0</v>
      </c>
      <c r="AF2501" s="14" t="s">
        <v>88</v>
      </c>
      <c r="AG2501" s="15" t="n">
        <v>42372</v>
      </c>
      <c r="AH2501" s="14" t="str">
        <f aca="false">B2501&amp;"|"&amp;C2501&amp;"|"&amp;D2501&amp;"|"&amp;E2501&amp;"|"&amp;F2501&amp;"|"&amp;G2501&amp;"|"&amp;H2501&amp;"|"&amp;I2501&amp;"|"&amp;J2501&amp;"|"&amp;K2501&amp;"|"&amp;L2501&amp;"|"&amp;M2501&amp;"|"&amp;N2501&amp;"|"&amp;O2501&amp;"|"&amp;P2501&amp;"|"&amp;Q2501&amp;"|"&amp;R2501&amp;"|"&amp;S2501&amp;"|"&amp;T2501&amp;"|"&amp;U2501&amp;"|"&amp;V2501&amp;"|"&amp;W2501&amp;"|"&amp;X2501&amp;"|"&amp;Y2501&amp;"|"&amp;Z2501&amp;"|"&amp;AA2501&amp;"|"&amp;AB2501&amp;"|"&amp;AC2501&amp;"|"&amp;AD2501&amp;"|"&amp;AE2501&amp;"|"&amp;AF2501&amp;"|"&amp;AG2501</f>
        <v>Resort Hotel|0|70|2015|December|53|31|0|3|2|0|0|BB|PRT|Direct|Direct|0|0|0|D|D|0|No Deposit|||0|Transient|154.98|0|0|Check-Out|42372</v>
      </c>
      <c r="AI2501" s="14" t="str">
        <f aca="false">IF(COUNTIF($AH$4:$AH$2603,AH2501)&gt;1,"Duplicate","Unique")</f>
        <v>Unique</v>
      </c>
      <c r="AJ2501" s="14" t="str">
        <f aca="false">IF(COUNTBLANK(B2501:AG2501)&gt;0,"Missing ("&amp;COUNTBLANK(B2501:AG2501)&amp;")","Complete")</f>
        <v>Missing (2)</v>
      </c>
    </row>
    <row r="2502" customFormat="false" ht="15" hidden="false" customHeight="false" outlineLevel="0" collapsed="false">
      <c r="A2502" s="0" t="n">
        <v>2499</v>
      </c>
      <c r="B2502" s="0" t="s">
        <v>80</v>
      </c>
      <c r="C2502" s="0" t="n">
        <v>1</v>
      </c>
      <c r="D2502" s="0" t="n">
        <v>228</v>
      </c>
      <c r="E2502" s="0" t="n">
        <v>2017</v>
      </c>
      <c r="F2502" s="0" t="s">
        <v>119</v>
      </c>
      <c r="G2502" s="0" t="n">
        <v>33</v>
      </c>
      <c r="H2502" s="0" t="n">
        <v>13</v>
      </c>
      <c r="I2502" s="0" t="n">
        <v>4</v>
      </c>
      <c r="J2502" s="0" t="n">
        <v>9</v>
      </c>
      <c r="K2502" s="0" t="n">
        <v>2</v>
      </c>
      <c r="L2502" s="0" t="n">
        <v>0</v>
      </c>
      <c r="M2502" s="0" t="n">
        <v>0</v>
      </c>
      <c r="N2502" s="0" t="s">
        <v>112</v>
      </c>
      <c r="O2502" s="0" t="s">
        <v>163</v>
      </c>
      <c r="P2502" s="0" t="s">
        <v>93</v>
      </c>
      <c r="Q2502" s="0" t="s">
        <v>94</v>
      </c>
      <c r="R2502" s="0" t="n">
        <v>0</v>
      </c>
      <c r="S2502" s="0" t="n">
        <v>0</v>
      </c>
      <c r="T2502" s="0" t="n">
        <v>0</v>
      </c>
      <c r="U2502" s="0" t="s">
        <v>109</v>
      </c>
      <c r="V2502" s="0" t="s">
        <v>109</v>
      </c>
      <c r="W2502" s="0" t="n">
        <v>1</v>
      </c>
      <c r="X2502" s="0" t="s">
        <v>86</v>
      </c>
      <c r="Y2502" s="0" t="n">
        <v>240</v>
      </c>
      <c r="AA2502" s="0" t="n">
        <v>0</v>
      </c>
      <c r="AB2502" s="0" t="s">
        <v>87</v>
      </c>
      <c r="AC2502" s="0" t="n">
        <v>207.23</v>
      </c>
      <c r="AD2502" s="0" t="n">
        <v>0</v>
      </c>
      <c r="AE2502" s="0" t="n">
        <v>2</v>
      </c>
      <c r="AF2502" s="0" t="s">
        <v>96</v>
      </c>
      <c r="AG2502" s="13" t="n">
        <v>42754</v>
      </c>
      <c r="AH2502" s="0" t="str">
        <f aca="false">B2502&amp;"|"&amp;C2502&amp;"|"&amp;D2502&amp;"|"&amp;E2502&amp;"|"&amp;F2502&amp;"|"&amp;G2502&amp;"|"&amp;H2502&amp;"|"&amp;I2502&amp;"|"&amp;J2502&amp;"|"&amp;K2502&amp;"|"&amp;L2502&amp;"|"&amp;M2502&amp;"|"&amp;N2502&amp;"|"&amp;O2502&amp;"|"&amp;P2502&amp;"|"&amp;Q2502&amp;"|"&amp;R2502&amp;"|"&amp;S2502&amp;"|"&amp;T2502&amp;"|"&amp;U2502&amp;"|"&amp;V2502&amp;"|"&amp;W2502&amp;"|"&amp;X2502&amp;"|"&amp;Y2502&amp;"|"&amp;Z2502&amp;"|"&amp;AA2502&amp;"|"&amp;AB2502&amp;"|"&amp;AC2502&amp;"|"&amp;AD2502&amp;"|"&amp;AE2502&amp;"|"&amp;AF2502&amp;"|"&amp;AG2502</f>
        <v>Resort Hotel|1|228|2017|August|33|13|4|9|2|0|0|HB|RUS|Online TA|TA/TO|0|0|0|D|D|1|No Deposit|240||0|Transient|207.23|0|2|Canceled|42754</v>
      </c>
      <c r="AI2502" s="0" t="str">
        <f aca="false">IF(COUNTIF($AH$4:$AH$2603,AH2502)&gt;1,"Duplicate","Unique")</f>
        <v>Unique</v>
      </c>
      <c r="AJ2502" s="0" t="str">
        <f aca="false">IF(COUNTBLANK(B2502:AG2502)&gt;0,"Missing ("&amp;COUNTBLANK(B2502:AG2502)&amp;")","Complete")</f>
        <v>Missing (1)</v>
      </c>
    </row>
    <row r="2503" customFormat="false" ht="15" hidden="false" customHeight="false" outlineLevel="0" collapsed="false">
      <c r="A2503" s="14" t="n">
        <v>2500</v>
      </c>
      <c r="B2503" s="14" t="s">
        <v>80</v>
      </c>
      <c r="C2503" s="14" t="n">
        <v>0</v>
      </c>
      <c r="D2503" s="14" t="n">
        <v>29</v>
      </c>
      <c r="E2503" s="14" t="n">
        <v>2016</v>
      </c>
      <c r="F2503" s="14" t="s">
        <v>121</v>
      </c>
      <c r="G2503" s="14" t="n">
        <v>21</v>
      </c>
      <c r="H2503" s="14" t="n">
        <v>17</v>
      </c>
      <c r="I2503" s="14" t="n">
        <v>0</v>
      </c>
      <c r="J2503" s="14" t="n">
        <v>2</v>
      </c>
      <c r="K2503" s="14" t="n">
        <v>1</v>
      </c>
      <c r="L2503" s="14" t="n">
        <v>0</v>
      </c>
      <c r="M2503" s="14" t="n">
        <v>0</v>
      </c>
      <c r="N2503" s="14" t="s">
        <v>82</v>
      </c>
      <c r="O2503" s="14" t="s">
        <v>92</v>
      </c>
      <c r="P2503" s="14" t="s">
        <v>99</v>
      </c>
      <c r="Q2503" s="14" t="s">
        <v>94</v>
      </c>
      <c r="R2503" s="14" t="n">
        <v>0</v>
      </c>
      <c r="S2503" s="14" t="n">
        <v>0</v>
      </c>
      <c r="T2503" s="14" t="n">
        <v>0</v>
      </c>
      <c r="U2503" s="14" t="s">
        <v>124</v>
      </c>
      <c r="V2503" s="14" t="s">
        <v>124</v>
      </c>
      <c r="W2503" s="14" t="n">
        <v>1</v>
      </c>
      <c r="X2503" s="14" t="s">
        <v>86</v>
      </c>
      <c r="Y2503" s="14"/>
      <c r="Z2503" s="14" t="n">
        <v>104</v>
      </c>
      <c r="AA2503" s="14" t="n">
        <v>0</v>
      </c>
      <c r="AB2503" s="14" t="s">
        <v>87</v>
      </c>
      <c r="AC2503" s="14" t="n">
        <v>94.5</v>
      </c>
      <c r="AD2503" s="14" t="n">
        <v>0</v>
      </c>
      <c r="AE2503" s="14" t="n">
        <v>0</v>
      </c>
      <c r="AF2503" s="14" t="s">
        <v>88</v>
      </c>
      <c r="AG2503" s="15" t="n">
        <v>42509</v>
      </c>
      <c r="AH2503" s="14" t="str">
        <f aca="false">B2503&amp;"|"&amp;C2503&amp;"|"&amp;D2503&amp;"|"&amp;E2503&amp;"|"&amp;F2503&amp;"|"&amp;G2503&amp;"|"&amp;H2503&amp;"|"&amp;I2503&amp;"|"&amp;J2503&amp;"|"&amp;K2503&amp;"|"&amp;L2503&amp;"|"&amp;M2503&amp;"|"&amp;N2503&amp;"|"&amp;O2503&amp;"|"&amp;P2503&amp;"|"&amp;Q2503&amp;"|"&amp;R2503&amp;"|"&amp;S2503&amp;"|"&amp;T2503&amp;"|"&amp;U2503&amp;"|"&amp;V2503&amp;"|"&amp;W2503&amp;"|"&amp;X2503&amp;"|"&amp;Y2503&amp;"|"&amp;Z2503&amp;"|"&amp;AA2503&amp;"|"&amp;AB2503&amp;"|"&amp;AC2503&amp;"|"&amp;AD2503&amp;"|"&amp;AE2503&amp;"|"&amp;AF2503&amp;"|"&amp;AG2503</f>
        <v>Resort Hotel|0|29|2016|May|21|17|0|2|1|0|0|BB|PRT|Offline TA/TO|TA/TO|0|0|0|E|E|1|No Deposit||104|0|Transient|94.5|0|0|Check-Out|42509</v>
      </c>
      <c r="AI2503" s="14" t="str">
        <f aca="false">IF(COUNTIF($AH$4:$AH$2603,AH2503)&gt;1,"Duplicate","Unique")</f>
        <v>Unique</v>
      </c>
      <c r="AJ2503" s="14" t="str">
        <f aca="false">IF(COUNTBLANK(B2503:AG2503)&gt;0,"Missing ("&amp;COUNTBLANK(B2503:AG2503)&amp;")","Complete")</f>
        <v>Missing (1)</v>
      </c>
    </row>
    <row r="2504" customFormat="false" ht="15" hidden="false" customHeight="false" outlineLevel="0" collapsed="false">
      <c r="A2504" s="0" t="n">
        <v>2501</v>
      </c>
      <c r="B2504" s="0" t="s">
        <v>90</v>
      </c>
      <c r="C2504" s="0" t="n">
        <v>1</v>
      </c>
      <c r="D2504" s="0" t="n">
        <v>178</v>
      </c>
      <c r="E2504" s="0" t="n">
        <v>2016</v>
      </c>
      <c r="F2504" s="0" t="s">
        <v>114</v>
      </c>
      <c r="G2504" s="0" t="n">
        <v>37</v>
      </c>
      <c r="H2504" s="0" t="n">
        <v>9</v>
      </c>
      <c r="I2504" s="0" t="n">
        <v>0</v>
      </c>
      <c r="J2504" s="0" t="n">
        <v>2</v>
      </c>
      <c r="K2504" s="0" t="n">
        <v>1</v>
      </c>
      <c r="L2504" s="0" t="n">
        <v>0</v>
      </c>
      <c r="M2504" s="0" t="n">
        <v>0</v>
      </c>
      <c r="N2504" s="0" t="s">
        <v>82</v>
      </c>
      <c r="O2504" s="0" t="s">
        <v>92</v>
      </c>
      <c r="P2504" s="0" t="s">
        <v>116</v>
      </c>
      <c r="Q2504" s="0" t="s">
        <v>94</v>
      </c>
      <c r="R2504" s="0" t="n">
        <v>0</v>
      </c>
      <c r="S2504" s="0" t="n">
        <v>0</v>
      </c>
      <c r="T2504" s="0" t="n">
        <v>0</v>
      </c>
      <c r="U2504" s="0" t="s">
        <v>95</v>
      </c>
      <c r="V2504" s="0" t="s">
        <v>95</v>
      </c>
      <c r="W2504" s="0" t="n">
        <v>0</v>
      </c>
      <c r="X2504" s="0" t="s">
        <v>120</v>
      </c>
      <c r="Y2504" s="0" t="n">
        <v>29</v>
      </c>
      <c r="AA2504" s="0" t="n">
        <v>0</v>
      </c>
      <c r="AB2504" s="0" t="s">
        <v>87</v>
      </c>
      <c r="AC2504" s="0" t="n">
        <v>135</v>
      </c>
      <c r="AD2504" s="0" t="n">
        <v>0</v>
      </c>
      <c r="AE2504" s="0" t="n">
        <v>0</v>
      </c>
      <c r="AF2504" s="0" t="s">
        <v>96</v>
      </c>
      <c r="AG2504" s="13" t="n">
        <v>42452</v>
      </c>
      <c r="AH2504" s="0" t="str">
        <f aca="false">B2504&amp;"|"&amp;C2504&amp;"|"&amp;D2504&amp;"|"&amp;E2504&amp;"|"&amp;F2504&amp;"|"&amp;G2504&amp;"|"&amp;H2504&amp;"|"&amp;I2504&amp;"|"&amp;J2504&amp;"|"&amp;K2504&amp;"|"&amp;L2504&amp;"|"&amp;M2504&amp;"|"&amp;N2504&amp;"|"&amp;O2504&amp;"|"&amp;P2504&amp;"|"&amp;Q2504&amp;"|"&amp;R2504&amp;"|"&amp;S2504&amp;"|"&amp;T2504&amp;"|"&amp;U2504&amp;"|"&amp;V2504&amp;"|"&amp;W2504&amp;"|"&amp;X2504&amp;"|"&amp;Y2504&amp;"|"&amp;Z2504&amp;"|"&amp;AA2504&amp;"|"&amp;AB2504&amp;"|"&amp;AC2504&amp;"|"&amp;AD2504&amp;"|"&amp;AE2504&amp;"|"&amp;AF2504&amp;"|"&amp;AG2504</f>
        <v>City Hotel|1|178|2016|September|37|9|0|2|1|0|0|BB|PRT|Groups|TA/TO|0|0|0|A|A|0|Non Refund|29||0|Transient|135|0|0|Canceled|42452</v>
      </c>
      <c r="AI2504" s="0" t="str">
        <f aca="false">IF(COUNTIF($AH$4:$AH$2603,AH2504)&gt;1,"Duplicate","Unique")</f>
        <v>Duplicate</v>
      </c>
      <c r="AJ2504" s="0" t="str">
        <f aca="false">IF(COUNTBLANK(B2504:AG2504)&gt;0,"Missing ("&amp;COUNTBLANK(B2504:AG2504)&amp;")","Complete")</f>
        <v>Missing (1)</v>
      </c>
    </row>
    <row r="2505" customFormat="false" ht="15" hidden="false" customHeight="false" outlineLevel="0" collapsed="false">
      <c r="A2505" s="14" t="n">
        <v>2502</v>
      </c>
      <c r="B2505" s="14" t="s">
        <v>90</v>
      </c>
      <c r="C2505" s="14" t="n">
        <v>0</v>
      </c>
      <c r="D2505" s="14" t="n">
        <v>0</v>
      </c>
      <c r="E2505" s="14" t="n">
        <v>2017</v>
      </c>
      <c r="F2505" s="14" t="s">
        <v>91</v>
      </c>
      <c r="G2505" s="14" t="n">
        <v>30</v>
      </c>
      <c r="H2505" s="14" t="n">
        <v>24</v>
      </c>
      <c r="I2505" s="14" t="n">
        <v>1</v>
      </c>
      <c r="J2505" s="14" t="n">
        <v>0</v>
      </c>
      <c r="K2505" s="14" t="n">
        <v>1</v>
      </c>
      <c r="L2505" s="14" t="n">
        <v>0</v>
      </c>
      <c r="M2505" s="14" t="n">
        <v>0</v>
      </c>
      <c r="N2505" s="14" t="s">
        <v>107</v>
      </c>
      <c r="O2505" s="14" t="s">
        <v>175</v>
      </c>
      <c r="P2505" s="14" t="s">
        <v>93</v>
      </c>
      <c r="Q2505" s="14" t="s">
        <v>94</v>
      </c>
      <c r="R2505" s="14" t="n">
        <v>0</v>
      </c>
      <c r="S2505" s="14" t="n">
        <v>0</v>
      </c>
      <c r="T2505" s="14" t="n">
        <v>0</v>
      </c>
      <c r="U2505" s="14" t="s">
        <v>95</v>
      </c>
      <c r="V2505" s="14" t="s">
        <v>95</v>
      </c>
      <c r="W2505" s="14" t="n">
        <v>1</v>
      </c>
      <c r="X2505" s="14" t="s">
        <v>86</v>
      </c>
      <c r="Y2505" s="14" t="n">
        <v>9</v>
      </c>
      <c r="Z2505" s="14"/>
      <c r="AA2505" s="14" t="n">
        <v>0</v>
      </c>
      <c r="AB2505" s="14" t="s">
        <v>87</v>
      </c>
      <c r="AC2505" s="14" t="n">
        <v>120</v>
      </c>
      <c r="AD2505" s="14" t="n">
        <v>0</v>
      </c>
      <c r="AE2505" s="14" t="n">
        <v>1</v>
      </c>
      <c r="AF2505" s="14" t="s">
        <v>88</v>
      </c>
      <c r="AG2505" s="15" t="n">
        <v>42941</v>
      </c>
      <c r="AH2505" s="14" t="str">
        <f aca="false">B2505&amp;"|"&amp;C2505&amp;"|"&amp;D2505&amp;"|"&amp;E2505&amp;"|"&amp;F2505&amp;"|"&amp;G2505&amp;"|"&amp;H2505&amp;"|"&amp;I2505&amp;"|"&amp;J2505&amp;"|"&amp;K2505&amp;"|"&amp;L2505&amp;"|"&amp;M2505&amp;"|"&amp;N2505&amp;"|"&amp;O2505&amp;"|"&amp;P2505&amp;"|"&amp;Q2505&amp;"|"&amp;R2505&amp;"|"&amp;S2505&amp;"|"&amp;T2505&amp;"|"&amp;U2505&amp;"|"&amp;V2505&amp;"|"&amp;W2505&amp;"|"&amp;X2505&amp;"|"&amp;Y2505&amp;"|"&amp;Z2505&amp;"|"&amp;AA2505&amp;"|"&amp;AB2505&amp;"|"&amp;AC2505&amp;"|"&amp;AD2505&amp;"|"&amp;AE2505&amp;"|"&amp;AF2505&amp;"|"&amp;AG2505</f>
        <v>City Hotel|0|0|2017|July|30|24|1|0|1|0|0|SC|IND|Online TA|TA/TO|0|0|0|A|A|1|No Deposit|9||0|Transient|120|0|1|Check-Out|42941</v>
      </c>
      <c r="AI2505" s="14" t="str">
        <f aca="false">IF(COUNTIF($AH$4:$AH$2603,AH2505)&gt;1,"Duplicate","Unique")</f>
        <v>Unique</v>
      </c>
      <c r="AJ2505" s="14" t="str">
        <f aca="false">IF(COUNTBLANK(B2505:AG2505)&gt;0,"Missing ("&amp;COUNTBLANK(B2505:AG2505)&amp;")","Complete")</f>
        <v>Missing (1)</v>
      </c>
    </row>
    <row r="2506" customFormat="false" ht="15" hidden="false" customHeight="false" outlineLevel="0" collapsed="false">
      <c r="A2506" s="0" t="n">
        <v>2503</v>
      </c>
      <c r="B2506" s="0" t="s">
        <v>90</v>
      </c>
      <c r="C2506" s="0" t="n">
        <v>0</v>
      </c>
      <c r="D2506" s="0" t="n">
        <v>10</v>
      </c>
      <c r="E2506" s="0" t="n">
        <v>2015</v>
      </c>
      <c r="F2506" s="0" t="s">
        <v>114</v>
      </c>
      <c r="G2506" s="0" t="n">
        <v>36</v>
      </c>
      <c r="H2506" s="0" t="n">
        <v>5</v>
      </c>
      <c r="I2506" s="0" t="n">
        <v>2</v>
      </c>
      <c r="J2506" s="0" t="n">
        <v>4</v>
      </c>
      <c r="K2506" s="0" t="n">
        <v>2</v>
      </c>
      <c r="L2506" s="0" t="n">
        <v>0</v>
      </c>
      <c r="M2506" s="0" t="n">
        <v>0</v>
      </c>
      <c r="N2506" s="0" t="s">
        <v>107</v>
      </c>
      <c r="O2506" s="0" t="s">
        <v>115</v>
      </c>
      <c r="P2506" s="0" t="s">
        <v>93</v>
      </c>
      <c r="Q2506" s="0" t="s">
        <v>94</v>
      </c>
      <c r="R2506" s="0" t="n">
        <v>0</v>
      </c>
      <c r="S2506" s="0" t="n">
        <v>0</v>
      </c>
      <c r="T2506" s="0" t="n">
        <v>0</v>
      </c>
      <c r="U2506" s="0" t="s">
        <v>95</v>
      </c>
      <c r="V2506" s="0" t="s">
        <v>109</v>
      </c>
      <c r="W2506" s="0" t="n">
        <v>0</v>
      </c>
      <c r="X2506" s="0" t="s">
        <v>86</v>
      </c>
      <c r="Y2506" s="0" t="n">
        <v>9</v>
      </c>
      <c r="AA2506" s="0" t="n">
        <v>0</v>
      </c>
      <c r="AB2506" s="0" t="s">
        <v>125</v>
      </c>
      <c r="AC2506" s="0" t="n">
        <v>110.17</v>
      </c>
      <c r="AD2506" s="0" t="n">
        <v>0</v>
      </c>
      <c r="AE2506" s="0" t="n">
        <v>2</v>
      </c>
      <c r="AF2506" s="0" t="s">
        <v>88</v>
      </c>
      <c r="AG2506" s="13" t="n">
        <v>42258</v>
      </c>
      <c r="AH2506" s="0" t="str">
        <f aca="false">B2506&amp;"|"&amp;C2506&amp;"|"&amp;D2506&amp;"|"&amp;E2506&amp;"|"&amp;F2506&amp;"|"&amp;G2506&amp;"|"&amp;H2506&amp;"|"&amp;I2506&amp;"|"&amp;J2506&amp;"|"&amp;K2506&amp;"|"&amp;L2506&amp;"|"&amp;M2506&amp;"|"&amp;N2506&amp;"|"&amp;O2506&amp;"|"&amp;P2506&amp;"|"&amp;Q2506&amp;"|"&amp;R2506&amp;"|"&amp;S2506&amp;"|"&amp;T2506&amp;"|"&amp;U2506&amp;"|"&amp;V2506&amp;"|"&amp;W2506&amp;"|"&amp;X2506&amp;"|"&amp;Y2506&amp;"|"&amp;Z2506&amp;"|"&amp;AA2506&amp;"|"&amp;AB2506&amp;"|"&amp;AC2506&amp;"|"&amp;AD2506&amp;"|"&amp;AE2506&amp;"|"&amp;AF2506&amp;"|"&amp;AG2506</f>
        <v>City Hotel|0|10|2015|September|36|5|2|4|2|0|0|SC|ESP|Online TA|TA/TO|0|0|0|A|D|0|No Deposit|9||0|Contract|110.17|0|2|Check-Out|42258</v>
      </c>
      <c r="AI2506" s="0" t="str">
        <f aca="false">IF(COUNTIF($AH$4:$AH$2603,AH2506)&gt;1,"Duplicate","Unique")</f>
        <v>Unique</v>
      </c>
      <c r="AJ2506" s="0" t="str">
        <f aca="false">IF(COUNTBLANK(B2506:AG2506)&gt;0,"Missing ("&amp;COUNTBLANK(B2506:AG2506)&amp;")","Complete")</f>
        <v>Missing (1)</v>
      </c>
    </row>
    <row r="2507" customFormat="false" ht="15" hidden="false" customHeight="false" outlineLevel="0" collapsed="false">
      <c r="A2507" s="14" t="n">
        <v>2504</v>
      </c>
      <c r="B2507" s="14" t="s">
        <v>90</v>
      </c>
      <c r="C2507" s="14" t="n">
        <v>0</v>
      </c>
      <c r="D2507" s="14" t="n">
        <v>210</v>
      </c>
      <c r="E2507" s="14" t="n">
        <v>2015</v>
      </c>
      <c r="F2507" s="14" t="s">
        <v>111</v>
      </c>
      <c r="G2507" s="14" t="n">
        <v>41</v>
      </c>
      <c r="H2507" s="14" t="n">
        <v>8</v>
      </c>
      <c r="I2507" s="14" t="n">
        <v>1</v>
      </c>
      <c r="J2507" s="14" t="n">
        <v>3</v>
      </c>
      <c r="K2507" s="14" t="n">
        <v>2</v>
      </c>
      <c r="L2507" s="14" t="n">
        <v>0</v>
      </c>
      <c r="M2507" s="14" t="n">
        <v>0</v>
      </c>
      <c r="N2507" s="14" t="s">
        <v>82</v>
      </c>
      <c r="O2507" s="14" t="s">
        <v>122</v>
      </c>
      <c r="P2507" s="14" t="s">
        <v>99</v>
      </c>
      <c r="Q2507" s="14" t="s">
        <v>94</v>
      </c>
      <c r="R2507" s="14" t="n">
        <v>0</v>
      </c>
      <c r="S2507" s="14" t="n">
        <v>0</v>
      </c>
      <c r="T2507" s="14" t="n">
        <v>0</v>
      </c>
      <c r="U2507" s="14" t="s">
        <v>95</v>
      </c>
      <c r="V2507" s="14" t="s">
        <v>109</v>
      </c>
      <c r="W2507" s="14" t="n">
        <v>0</v>
      </c>
      <c r="X2507" s="14" t="s">
        <v>86</v>
      </c>
      <c r="Y2507" s="14" t="n">
        <v>12</v>
      </c>
      <c r="Z2507" s="14"/>
      <c r="AA2507" s="14" t="n">
        <v>0</v>
      </c>
      <c r="AB2507" s="14" t="s">
        <v>101</v>
      </c>
      <c r="AC2507" s="14" t="n">
        <v>72.75</v>
      </c>
      <c r="AD2507" s="14" t="n">
        <v>0</v>
      </c>
      <c r="AE2507" s="14" t="n">
        <v>0</v>
      </c>
      <c r="AF2507" s="14" t="s">
        <v>88</v>
      </c>
      <c r="AG2507" s="15" t="n">
        <v>42289</v>
      </c>
      <c r="AH2507" s="14" t="str">
        <f aca="false">B2507&amp;"|"&amp;C2507&amp;"|"&amp;D2507&amp;"|"&amp;E2507&amp;"|"&amp;F2507&amp;"|"&amp;G2507&amp;"|"&amp;H2507&amp;"|"&amp;I2507&amp;"|"&amp;J2507&amp;"|"&amp;K2507&amp;"|"&amp;L2507&amp;"|"&amp;M2507&amp;"|"&amp;N2507&amp;"|"&amp;O2507&amp;"|"&amp;P2507&amp;"|"&amp;Q2507&amp;"|"&amp;R2507&amp;"|"&amp;S2507&amp;"|"&amp;T2507&amp;"|"&amp;U2507&amp;"|"&amp;V2507&amp;"|"&amp;W2507&amp;"|"&amp;X2507&amp;"|"&amp;Y2507&amp;"|"&amp;Z2507&amp;"|"&amp;AA2507&amp;"|"&amp;AB2507&amp;"|"&amp;AC2507&amp;"|"&amp;AD2507&amp;"|"&amp;AE2507&amp;"|"&amp;AF2507&amp;"|"&amp;AG2507</f>
        <v>City Hotel|0|210|2015|October|41|8|1|3|2|0|0|BB|FRA|Offline TA/TO|TA/TO|0|0|0|A|D|0|No Deposit|12||0|Transient-Party|72.75|0|0|Check-Out|42289</v>
      </c>
      <c r="AI2507" s="14" t="str">
        <f aca="false">IF(COUNTIF($AH$4:$AH$2603,AH2507)&gt;1,"Duplicate","Unique")</f>
        <v>Unique</v>
      </c>
      <c r="AJ2507" s="14" t="str">
        <f aca="false">IF(COUNTBLANK(B2507:AG2507)&gt;0,"Missing ("&amp;COUNTBLANK(B2507:AG2507)&amp;")","Complete")</f>
        <v>Missing (1)</v>
      </c>
    </row>
    <row r="2508" customFormat="false" ht="15" hidden="false" customHeight="false" outlineLevel="0" collapsed="false">
      <c r="A2508" s="0" t="n">
        <v>2505</v>
      </c>
      <c r="B2508" s="0" t="s">
        <v>90</v>
      </c>
      <c r="C2508" s="0" t="n">
        <v>0</v>
      </c>
      <c r="D2508" s="0" t="n">
        <v>151</v>
      </c>
      <c r="E2508" s="0" t="n">
        <v>2016</v>
      </c>
      <c r="F2508" s="0" t="s">
        <v>119</v>
      </c>
      <c r="G2508" s="0" t="n">
        <v>32</v>
      </c>
      <c r="H2508" s="0" t="n">
        <v>5</v>
      </c>
      <c r="I2508" s="0" t="n">
        <v>1</v>
      </c>
      <c r="J2508" s="0" t="n">
        <v>2</v>
      </c>
      <c r="K2508" s="0" t="n">
        <v>2</v>
      </c>
      <c r="L2508" s="0" t="n">
        <v>0</v>
      </c>
      <c r="M2508" s="0" t="n">
        <v>0</v>
      </c>
      <c r="N2508" s="0" t="s">
        <v>107</v>
      </c>
      <c r="O2508" s="0" t="s">
        <v>83</v>
      </c>
      <c r="P2508" s="0" t="s">
        <v>99</v>
      </c>
      <c r="Q2508" s="0" t="s">
        <v>94</v>
      </c>
      <c r="R2508" s="0" t="n">
        <v>0</v>
      </c>
      <c r="S2508" s="0" t="n">
        <v>0</v>
      </c>
      <c r="T2508" s="0" t="n">
        <v>0</v>
      </c>
      <c r="U2508" s="0" t="s">
        <v>95</v>
      </c>
      <c r="V2508" s="0" t="s">
        <v>95</v>
      </c>
      <c r="W2508" s="0" t="n">
        <v>0</v>
      </c>
      <c r="X2508" s="0" t="s">
        <v>86</v>
      </c>
      <c r="Y2508" s="0" t="n">
        <v>138</v>
      </c>
      <c r="AA2508" s="0" t="n">
        <v>0</v>
      </c>
      <c r="AB2508" s="0" t="s">
        <v>87</v>
      </c>
      <c r="AC2508" s="0" t="n">
        <v>63.75</v>
      </c>
      <c r="AD2508" s="0" t="n">
        <v>0</v>
      </c>
      <c r="AE2508" s="0" t="n">
        <v>0</v>
      </c>
      <c r="AF2508" s="0" t="s">
        <v>88</v>
      </c>
      <c r="AG2508" s="13" t="n">
        <v>42590</v>
      </c>
      <c r="AH2508" s="0" t="str">
        <f aca="false">B2508&amp;"|"&amp;C2508&amp;"|"&amp;D2508&amp;"|"&amp;E2508&amp;"|"&amp;F2508&amp;"|"&amp;G2508&amp;"|"&amp;H2508&amp;"|"&amp;I2508&amp;"|"&amp;J2508&amp;"|"&amp;K2508&amp;"|"&amp;L2508&amp;"|"&amp;M2508&amp;"|"&amp;N2508&amp;"|"&amp;O2508&amp;"|"&amp;P2508&amp;"|"&amp;Q2508&amp;"|"&amp;R2508&amp;"|"&amp;S2508&amp;"|"&amp;T2508&amp;"|"&amp;U2508&amp;"|"&amp;V2508&amp;"|"&amp;W2508&amp;"|"&amp;X2508&amp;"|"&amp;Y2508&amp;"|"&amp;Z2508&amp;"|"&amp;AA2508&amp;"|"&amp;AB2508&amp;"|"&amp;AC2508&amp;"|"&amp;AD2508&amp;"|"&amp;AE2508&amp;"|"&amp;AF2508&amp;"|"&amp;AG2508</f>
        <v>City Hotel|0|151|2016|August|32|5|1|2|2|0|0|SC|GBR|Offline TA/TO|TA/TO|0|0|0|A|A|0|No Deposit|138||0|Transient|63.75|0|0|Check-Out|42590</v>
      </c>
      <c r="AI2508" s="0" t="str">
        <f aca="false">IF(COUNTIF($AH$4:$AH$2603,AH2508)&gt;1,"Duplicate","Unique")</f>
        <v>Unique</v>
      </c>
      <c r="AJ2508" s="0" t="str">
        <f aca="false">IF(COUNTBLANK(B2508:AG2508)&gt;0,"Missing ("&amp;COUNTBLANK(B2508:AG2508)&amp;")","Complete")</f>
        <v>Missing (1)</v>
      </c>
    </row>
    <row r="2509" customFormat="false" ht="15" hidden="false" customHeight="false" outlineLevel="0" collapsed="false">
      <c r="A2509" s="14" t="n">
        <v>2506</v>
      </c>
      <c r="B2509" s="14" t="s">
        <v>90</v>
      </c>
      <c r="C2509" s="14" t="n">
        <v>1</v>
      </c>
      <c r="D2509" s="14" t="n">
        <v>395</v>
      </c>
      <c r="E2509" s="14" t="n">
        <v>2016</v>
      </c>
      <c r="F2509" s="14" t="s">
        <v>103</v>
      </c>
      <c r="G2509" s="14" t="n">
        <v>13</v>
      </c>
      <c r="H2509" s="14" t="n">
        <v>21</v>
      </c>
      <c r="I2509" s="14" t="n">
        <v>1</v>
      </c>
      <c r="J2509" s="14" t="n">
        <v>2</v>
      </c>
      <c r="K2509" s="14" t="n">
        <v>2</v>
      </c>
      <c r="L2509" s="14" t="n">
        <v>0</v>
      </c>
      <c r="M2509" s="14" t="n">
        <v>0</v>
      </c>
      <c r="N2509" s="14" t="s">
        <v>82</v>
      </c>
      <c r="O2509" s="14" t="s">
        <v>92</v>
      </c>
      <c r="P2509" s="14" t="s">
        <v>116</v>
      </c>
      <c r="Q2509" s="14" t="s">
        <v>94</v>
      </c>
      <c r="R2509" s="14" t="n">
        <v>0</v>
      </c>
      <c r="S2509" s="14" t="n">
        <v>1</v>
      </c>
      <c r="T2509" s="14" t="n">
        <v>0</v>
      </c>
      <c r="U2509" s="14" t="s">
        <v>95</v>
      </c>
      <c r="V2509" s="14" t="s">
        <v>95</v>
      </c>
      <c r="W2509" s="14" t="n">
        <v>0</v>
      </c>
      <c r="X2509" s="14" t="s">
        <v>120</v>
      </c>
      <c r="Y2509" s="14" t="n">
        <v>1</v>
      </c>
      <c r="Z2509" s="14"/>
      <c r="AA2509" s="14" t="n">
        <v>0</v>
      </c>
      <c r="AB2509" s="14" t="s">
        <v>87</v>
      </c>
      <c r="AC2509" s="14" t="n">
        <v>62.8</v>
      </c>
      <c r="AD2509" s="14" t="n">
        <v>0</v>
      </c>
      <c r="AE2509" s="14" t="n">
        <v>0</v>
      </c>
      <c r="AF2509" s="14" t="s">
        <v>96</v>
      </c>
      <c r="AG2509" s="15" t="n">
        <v>42226</v>
      </c>
      <c r="AH2509" s="14" t="str">
        <f aca="false">B2509&amp;"|"&amp;C2509&amp;"|"&amp;D2509&amp;"|"&amp;E2509&amp;"|"&amp;F2509&amp;"|"&amp;G2509&amp;"|"&amp;H2509&amp;"|"&amp;I2509&amp;"|"&amp;J2509&amp;"|"&amp;K2509&amp;"|"&amp;L2509&amp;"|"&amp;M2509&amp;"|"&amp;N2509&amp;"|"&amp;O2509&amp;"|"&amp;P2509&amp;"|"&amp;Q2509&amp;"|"&amp;R2509&amp;"|"&amp;S2509&amp;"|"&amp;T2509&amp;"|"&amp;U2509&amp;"|"&amp;V2509&amp;"|"&amp;W2509&amp;"|"&amp;X2509&amp;"|"&amp;Y2509&amp;"|"&amp;Z2509&amp;"|"&amp;AA2509&amp;"|"&amp;AB2509&amp;"|"&amp;AC2509&amp;"|"&amp;AD2509&amp;"|"&amp;AE2509&amp;"|"&amp;AF2509&amp;"|"&amp;AG2509</f>
        <v>City Hotel|1|395|2016|March|13|21|1|2|2|0|0|BB|PRT|Groups|TA/TO|0|1|0|A|A|0|Non Refund|1||0|Transient|62.8|0|0|Canceled|42226</v>
      </c>
      <c r="AI2509" s="14" t="str">
        <f aca="false">IF(COUNTIF($AH$4:$AH$2603,AH2509)&gt;1,"Duplicate","Unique")</f>
        <v>Duplicate</v>
      </c>
      <c r="AJ2509" s="14" t="str">
        <f aca="false">IF(COUNTBLANK(B2509:AG2509)&gt;0,"Missing ("&amp;COUNTBLANK(B2509:AG2509)&amp;")","Complete")</f>
        <v>Missing (1)</v>
      </c>
    </row>
    <row r="2510" customFormat="false" ht="15" hidden="false" customHeight="false" outlineLevel="0" collapsed="false">
      <c r="A2510" s="0" t="n">
        <v>2507</v>
      </c>
      <c r="B2510" s="0" t="s">
        <v>90</v>
      </c>
      <c r="C2510" s="0" t="n">
        <v>1</v>
      </c>
      <c r="D2510" s="0" t="n">
        <v>129</v>
      </c>
      <c r="E2510" s="0" t="n">
        <v>2017</v>
      </c>
      <c r="F2510" s="0" t="s">
        <v>135</v>
      </c>
      <c r="G2510" s="0" t="n">
        <v>25</v>
      </c>
      <c r="H2510" s="0" t="n">
        <v>24</v>
      </c>
      <c r="I2510" s="0" t="n">
        <v>2</v>
      </c>
      <c r="J2510" s="0" t="n">
        <v>1</v>
      </c>
      <c r="K2510" s="0" t="n">
        <v>1</v>
      </c>
      <c r="L2510" s="0" t="n">
        <v>0</v>
      </c>
      <c r="M2510" s="0" t="n">
        <v>0</v>
      </c>
      <c r="N2510" s="0" t="s">
        <v>82</v>
      </c>
      <c r="O2510" s="0" t="s">
        <v>92</v>
      </c>
      <c r="P2510" s="0" t="s">
        <v>116</v>
      </c>
      <c r="Q2510" s="0" t="s">
        <v>94</v>
      </c>
      <c r="R2510" s="0" t="n">
        <v>0</v>
      </c>
      <c r="S2510" s="0" t="n">
        <v>0</v>
      </c>
      <c r="T2510" s="0" t="n">
        <v>0</v>
      </c>
      <c r="U2510" s="0" t="s">
        <v>95</v>
      </c>
      <c r="V2510" s="0" t="s">
        <v>95</v>
      </c>
      <c r="W2510" s="0" t="n">
        <v>0</v>
      </c>
      <c r="X2510" s="0" t="s">
        <v>120</v>
      </c>
      <c r="Y2510" s="0" t="n">
        <v>30</v>
      </c>
      <c r="AA2510" s="0" t="n">
        <v>0</v>
      </c>
      <c r="AB2510" s="0" t="s">
        <v>87</v>
      </c>
      <c r="AC2510" s="0" t="n">
        <v>120</v>
      </c>
      <c r="AD2510" s="0" t="n">
        <v>0</v>
      </c>
      <c r="AE2510" s="0" t="n">
        <v>0</v>
      </c>
      <c r="AF2510" s="0" t="s">
        <v>96</v>
      </c>
      <c r="AG2510" s="13" t="n">
        <v>42781</v>
      </c>
      <c r="AH2510" s="0" t="str">
        <f aca="false">B2510&amp;"|"&amp;C2510&amp;"|"&amp;D2510&amp;"|"&amp;E2510&amp;"|"&amp;F2510&amp;"|"&amp;G2510&amp;"|"&amp;H2510&amp;"|"&amp;I2510&amp;"|"&amp;J2510&amp;"|"&amp;K2510&amp;"|"&amp;L2510&amp;"|"&amp;M2510&amp;"|"&amp;N2510&amp;"|"&amp;O2510&amp;"|"&amp;P2510&amp;"|"&amp;Q2510&amp;"|"&amp;R2510&amp;"|"&amp;S2510&amp;"|"&amp;T2510&amp;"|"&amp;U2510&amp;"|"&amp;V2510&amp;"|"&amp;W2510&amp;"|"&amp;X2510&amp;"|"&amp;Y2510&amp;"|"&amp;Z2510&amp;"|"&amp;AA2510&amp;"|"&amp;AB2510&amp;"|"&amp;AC2510&amp;"|"&amp;AD2510&amp;"|"&amp;AE2510&amp;"|"&amp;AF2510&amp;"|"&amp;AG2510</f>
        <v>City Hotel|1|129|2017|June|25|24|2|1|1|0|0|BB|PRT|Groups|TA/TO|0|0|0|A|A|0|Non Refund|30||0|Transient|120|0|0|Canceled|42781</v>
      </c>
      <c r="AI2510" s="0" t="str">
        <f aca="false">IF(COUNTIF($AH$4:$AH$2603,AH2510)&gt;1,"Duplicate","Unique")</f>
        <v>Unique</v>
      </c>
      <c r="AJ2510" s="0" t="str">
        <f aca="false">IF(COUNTBLANK(B2510:AG2510)&gt;0,"Missing ("&amp;COUNTBLANK(B2510:AG2510)&amp;")","Complete")</f>
        <v>Missing (1)</v>
      </c>
    </row>
    <row r="2511" customFormat="false" ht="15" hidden="false" customHeight="false" outlineLevel="0" collapsed="false">
      <c r="A2511" s="14" t="n">
        <v>2508</v>
      </c>
      <c r="B2511" s="14" t="s">
        <v>90</v>
      </c>
      <c r="C2511" s="14" t="n">
        <v>0</v>
      </c>
      <c r="D2511" s="14" t="n">
        <v>97</v>
      </c>
      <c r="E2511" s="14" t="n">
        <v>2016</v>
      </c>
      <c r="F2511" s="14" t="s">
        <v>119</v>
      </c>
      <c r="G2511" s="14" t="n">
        <v>32</v>
      </c>
      <c r="H2511" s="14" t="n">
        <v>1</v>
      </c>
      <c r="I2511" s="14" t="n">
        <v>1</v>
      </c>
      <c r="J2511" s="14" t="n">
        <v>2</v>
      </c>
      <c r="K2511" s="14" t="n">
        <v>3</v>
      </c>
      <c r="L2511" s="14" t="n">
        <v>0</v>
      </c>
      <c r="M2511" s="14" t="n">
        <v>0</v>
      </c>
      <c r="N2511" s="14" t="s">
        <v>82</v>
      </c>
      <c r="O2511" s="14" t="s">
        <v>122</v>
      </c>
      <c r="P2511" s="14" t="s">
        <v>93</v>
      </c>
      <c r="Q2511" s="14" t="s">
        <v>94</v>
      </c>
      <c r="R2511" s="14" t="n">
        <v>0</v>
      </c>
      <c r="S2511" s="14" t="n">
        <v>0</v>
      </c>
      <c r="T2511" s="14" t="n">
        <v>0</v>
      </c>
      <c r="U2511" s="14" t="s">
        <v>109</v>
      </c>
      <c r="V2511" s="14" t="s">
        <v>156</v>
      </c>
      <c r="W2511" s="14" t="n">
        <v>0</v>
      </c>
      <c r="X2511" s="14" t="s">
        <v>86</v>
      </c>
      <c r="Y2511" s="14" t="n">
        <v>9</v>
      </c>
      <c r="Z2511" s="14"/>
      <c r="AA2511" s="14" t="n">
        <v>0</v>
      </c>
      <c r="AB2511" s="14" t="s">
        <v>87</v>
      </c>
      <c r="AC2511" s="14" t="n">
        <v>150.3</v>
      </c>
      <c r="AD2511" s="14" t="n">
        <v>0</v>
      </c>
      <c r="AE2511" s="14" t="n">
        <v>2</v>
      </c>
      <c r="AF2511" s="14" t="s">
        <v>88</v>
      </c>
      <c r="AG2511" s="15" t="n">
        <v>42586</v>
      </c>
      <c r="AH2511" s="14" t="str">
        <f aca="false">B2511&amp;"|"&amp;C2511&amp;"|"&amp;D2511&amp;"|"&amp;E2511&amp;"|"&amp;F2511&amp;"|"&amp;G2511&amp;"|"&amp;H2511&amp;"|"&amp;I2511&amp;"|"&amp;J2511&amp;"|"&amp;K2511&amp;"|"&amp;L2511&amp;"|"&amp;M2511&amp;"|"&amp;N2511&amp;"|"&amp;O2511&amp;"|"&amp;P2511&amp;"|"&amp;Q2511&amp;"|"&amp;R2511&amp;"|"&amp;S2511&amp;"|"&amp;T2511&amp;"|"&amp;U2511&amp;"|"&amp;V2511&amp;"|"&amp;W2511&amp;"|"&amp;X2511&amp;"|"&amp;Y2511&amp;"|"&amp;Z2511&amp;"|"&amp;AA2511&amp;"|"&amp;AB2511&amp;"|"&amp;AC2511&amp;"|"&amp;AD2511&amp;"|"&amp;AE2511&amp;"|"&amp;AF2511&amp;"|"&amp;AG2511</f>
        <v>City Hotel|0|97|2016|August|32|1|1|2|3|0|0|BB|FRA|Online TA|TA/TO|0|0|0|D|C|0|No Deposit|9||0|Transient|150.3|0|2|Check-Out|42586</v>
      </c>
      <c r="AI2511" s="14" t="str">
        <f aca="false">IF(COUNTIF($AH$4:$AH$2603,AH2511)&gt;1,"Duplicate","Unique")</f>
        <v>Unique</v>
      </c>
      <c r="AJ2511" s="14" t="str">
        <f aca="false">IF(COUNTBLANK(B2511:AG2511)&gt;0,"Missing ("&amp;COUNTBLANK(B2511:AG2511)&amp;")","Complete")</f>
        <v>Missing (1)</v>
      </c>
    </row>
    <row r="2512" customFormat="false" ht="15" hidden="false" customHeight="false" outlineLevel="0" collapsed="false">
      <c r="A2512" s="0" t="n">
        <v>2509</v>
      </c>
      <c r="B2512" s="0" t="s">
        <v>80</v>
      </c>
      <c r="C2512" s="0" t="n">
        <v>1</v>
      </c>
      <c r="D2512" s="0" t="n">
        <v>112</v>
      </c>
      <c r="E2512" s="0" t="n">
        <v>2016</v>
      </c>
      <c r="F2512" s="0" t="s">
        <v>118</v>
      </c>
      <c r="G2512" s="0" t="n">
        <v>7</v>
      </c>
      <c r="H2512" s="0" t="n">
        <v>12</v>
      </c>
      <c r="I2512" s="0" t="n">
        <v>0</v>
      </c>
      <c r="J2512" s="0" t="n">
        <v>2</v>
      </c>
      <c r="K2512" s="0" t="n">
        <v>2</v>
      </c>
      <c r="L2512" s="0" t="n">
        <v>0</v>
      </c>
      <c r="M2512" s="0" t="n">
        <v>0</v>
      </c>
      <c r="N2512" s="0" t="s">
        <v>142</v>
      </c>
      <c r="O2512" s="0" t="s">
        <v>92</v>
      </c>
      <c r="P2512" s="0" t="s">
        <v>116</v>
      </c>
      <c r="Q2512" s="0" t="s">
        <v>94</v>
      </c>
      <c r="R2512" s="0" t="n">
        <v>0</v>
      </c>
      <c r="S2512" s="0" t="n">
        <v>0</v>
      </c>
      <c r="T2512" s="0" t="n">
        <v>0</v>
      </c>
      <c r="U2512" s="0" t="s">
        <v>95</v>
      </c>
      <c r="V2512" s="0" t="s">
        <v>95</v>
      </c>
      <c r="W2512" s="0" t="n">
        <v>0</v>
      </c>
      <c r="X2512" s="0" t="s">
        <v>86</v>
      </c>
      <c r="Y2512" s="0" t="n">
        <v>134</v>
      </c>
      <c r="AA2512" s="0" t="n">
        <v>0</v>
      </c>
      <c r="AB2512" s="0" t="s">
        <v>101</v>
      </c>
      <c r="AC2512" s="0" t="n">
        <v>68</v>
      </c>
      <c r="AD2512" s="0" t="n">
        <v>0</v>
      </c>
      <c r="AE2512" s="0" t="n">
        <v>0</v>
      </c>
      <c r="AF2512" s="0" t="s">
        <v>96</v>
      </c>
      <c r="AG2512" s="13" t="n">
        <v>42405</v>
      </c>
      <c r="AH2512" s="0" t="str">
        <f aca="false">B2512&amp;"|"&amp;C2512&amp;"|"&amp;D2512&amp;"|"&amp;E2512&amp;"|"&amp;F2512&amp;"|"&amp;G2512&amp;"|"&amp;H2512&amp;"|"&amp;I2512&amp;"|"&amp;J2512&amp;"|"&amp;K2512&amp;"|"&amp;L2512&amp;"|"&amp;M2512&amp;"|"&amp;N2512&amp;"|"&amp;O2512&amp;"|"&amp;P2512&amp;"|"&amp;Q2512&amp;"|"&amp;R2512&amp;"|"&amp;S2512&amp;"|"&amp;T2512&amp;"|"&amp;U2512&amp;"|"&amp;V2512&amp;"|"&amp;W2512&amp;"|"&amp;X2512&amp;"|"&amp;Y2512&amp;"|"&amp;Z2512&amp;"|"&amp;AA2512&amp;"|"&amp;AB2512&amp;"|"&amp;AC2512&amp;"|"&amp;AD2512&amp;"|"&amp;AE2512&amp;"|"&amp;AF2512&amp;"|"&amp;AG2512</f>
        <v>Resort Hotel|1|112|2016|February|7|12|0|2|2|0|0|FB|PRT|Groups|TA/TO|0|0|0|A|A|0|No Deposit|134||0|Transient-Party|68|0|0|Canceled|42405</v>
      </c>
      <c r="AI2512" s="0" t="str">
        <f aca="false">IF(COUNTIF($AH$4:$AH$2603,AH2512)&gt;1,"Duplicate","Unique")</f>
        <v>Duplicate</v>
      </c>
      <c r="AJ2512" s="0" t="str">
        <f aca="false">IF(COUNTBLANK(B2512:AG2512)&gt;0,"Missing ("&amp;COUNTBLANK(B2512:AG2512)&amp;")","Complete")</f>
        <v>Missing (1)</v>
      </c>
    </row>
    <row r="2513" customFormat="false" ht="15" hidden="false" customHeight="false" outlineLevel="0" collapsed="false">
      <c r="A2513" s="14" t="n">
        <v>2510</v>
      </c>
      <c r="B2513" s="14" t="s">
        <v>90</v>
      </c>
      <c r="C2513" s="14" t="n">
        <v>0</v>
      </c>
      <c r="D2513" s="14" t="n">
        <v>386</v>
      </c>
      <c r="E2513" s="14" t="n">
        <v>2016</v>
      </c>
      <c r="F2513" s="14" t="s">
        <v>111</v>
      </c>
      <c r="G2513" s="14" t="n">
        <v>44</v>
      </c>
      <c r="H2513" s="14" t="n">
        <v>23</v>
      </c>
      <c r="I2513" s="14" t="n">
        <v>2</v>
      </c>
      <c r="J2513" s="14" t="n">
        <v>0</v>
      </c>
      <c r="K2513" s="14" t="n">
        <v>2</v>
      </c>
      <c r="L2513" s="14" t="n">
        <v>0</v>
      </c>
      <c r="M2513" s="14" t="n">
        <v>0</v>
      </c>
      <c r="N2513" s="14" t="s">
        <v>112</v>
      </c>
      <c r="O2513" s="14" t="s">
        <v>108</v>
      </c>
      <c r="P2513" s="14" t="s">
        <v>99</v>
      </c>
      <c r="Q2513" s="14" t="s">
        <v>94</v>
      </c>
      <c r="R2513" s="14" t="n">
        <v>0</v>
      </c>
      <c r="S2513" s="14" t="n">
        <v>0</v>
      </c>
      <c r="T2513" s="14" t="n">
        <v>0</v>
      </c>
      <c r="U2513" s="14" t="s">
        <v>95</v>
      </c>
      <c r="V2513" s="14" t="s">
        <v>109</v>
      </c>
      <c r="W2513" s="14" t="n">
        <v>0</v>
      </c>
      <c r="X2513" s="14" t="s">
        <v>86</v>
      </c>
      <c r="Y2513" s="14" t="n">
        <v>6</v>
      </c>
      <c r="Z2513" s="14"/>
      <c r="AA2513" s="14" t="n">
        <v>0</v>
      </c>
      <c r="AB2513" s="14" t="s">
        <v>101</v>
      </c>
      <c r="AC2513" s="14" t="n">
        <v>115</v>
      </c>
      <c r="AD2513" s="14" t="n">
        <v>0</v>
      </c>
      <c r="AE2513" s="14" t="n">
        <v>1</v>
      </c>
      <c r="AF2513" s="14" t="s">
        <v>88</v>
      </c>
      <c r="AG2513" s="15" t="n">
        <v>42668</v>
      </c>
      <c r="AH2513" s="14" t="str">
        <f aca="false">B2513&amp;"|"&amp;C2513&amp;"|"&amp;D2513&amp;"|"&amp;E2513&amp;"|"&amp;F2513&amp;"|"&amp;G2513&amp;"|"&amp;H2513&amp;"|"&amp;I2513&amp;"|"&amp;J2513&amp;"|"&amp;K2513&amp;"|"&amp;L2513&amp;"|"&amp;M2513&amp;"|"&amp;N2513&amp;"|"&amp;O2513&amp;"|"&amp;P2513&amp;"|"&amp;Q2513&amp;"|"&amp;R2513&amp;"|"&amp;S2513&amp;"|"&amp;T2513&amp;"|"&amp;U2513&amp;"|"&amp;V2513&amp;"|"&amp;W2513&amp;"|"&amp;X2513&amp;"|"&amp;Y2513&amp;"|"&amp;Z2513&amp;"|"&amp;AA2513&amp;"|"&amp;AB2513&amp;"|"&amp;AC2513&amp;"|"&amp;AD2513&amp;"|"&amp;AE2513&amp;"|"&amp;AF2513&amp;"|"&amp;AG2513</f>
        <v>City Hotel|0|386|2016|October|44|23|2|0|2|0|0|HB|DEU|Offline TA/TO|TA/TO|0|0|0|A|D|0|No Deposit|6||0|Transient-Party|115|0|1|Check-Out|42668</v>
      </c>
      <c r="AI2513" s="14" t="str">
        <f aca="false">IF(COUNTIF($AH$4:$AH$2603,AH2513)&gt;1,"Duplicate","Unique")</f>
        <v>Unique</v>
      </c>
      <c r="AJ2513" s="14" t="str">
        <f aca="false">IF(COUNTBLANK(B2513:AG2513)&gt;0,"Missing ("&amp;COUNTBLANK(B2513:AG2513)&amp;")","Complete")</f>
        <v>Missing (1)</v>
      </c>
    </row>
    <row r="2514" customFormat="false" ht="15" hidden="false" customHeight="false" outlineLevel="0" collapsed="false">
      <c r="A2514" s="0" t="n">
        <v>2511</v>
      </c>
      <c r="B2514" s="0" t="s">
        <v>80</v>
      </c>
      <c r="C2514" s="0" t="n">
        <v>0</v>
      </c>
      <c r="D2514" s="0" t="n">
        <v>223</v>
      </c>
      <c r="E2514" s="0" t="n">
        <v>2016</v>
      </c>
      <c r="F2514" s="0" t="s">
        <v>121</v>
      </c>
      <c r="G2514" s="0" t="n">
        <v>22</v>
      </c>
      <c r="H2514" s="0" t="n">
        <v>24</v>
      </c>
      <c r="I2514" s="0" t="n">
        <v>1</v>
      </c>
      <c r="J2514" s="0" t="n">
        <v>5</v>
      </c>
      <c r="K2514" s="0" t="n">
        <v>1</v>
      </c>
      <c r="L2514" s="0" t="n">
        <v>0</v>
      </c>
      <c r="M2514" s="0" t="n">
        <v>0</v>
      </c>
      <c r="N2514" s="0" t="s">
        <v>82</v>
      </c>
      <c r="O2514" s="0" t="s">
        <v>83</v>
      </c>
      <c r="P2514" s="0" t="s">
        <v>116</v>
      </c>
      <c r="Q2514" s="0" t="s">
        <v>84</v>
      </c>
      <c r="R2514" s="0" t="n">
        <v>0</v>
      </c>
      <c r="S2514" s="0" t="n">
        <v>0</v>
      </c>
      <c r="T2514" s="0" t="n">
        <v>0</v>
      </c>
      <c r="U2514" s="0" t="s">
        <v>95</v>
      </c>
      <c r="V2514" s="0" t="s">
        <v>95</v>
      </c>
      <c r="W2514" s="0" t="n">
        <v>1</v>
      </c>
      <c r="X2514" s="0" t="s">
        <v>86</v>
      </c>
      <c r="Z2514" s="0" t="n">
        <v>223</v>
      </c>
      <c r="AA2514" s="0" t="n">
        <v>0</v>
      </c>
      <c r="AB2514" s="0" t="s">
        <v>101</v>
      </c>
      <c r="AC2514" s="0" t="n">
        <v>60</v>
      </c>
      <c r="AD2514" s="0" t="n">
        <v>0</v>
      </c>
      <c r="AE2514" s="0" t="n">
        <v>0</v>
      </c>
      <c r="AF2514" s="0" t="s">
        <v>88</v>
      </c>
      <c r="AG2514" s="13" t="n">
        <v>42520</v>
      </c>
      <c r="AH2514" s="0" t="str">
        <f aca="false">B2514&amp;"|"&amp;C2514&amp;"|"&amp;D2514&amp;"|"&amp;E2514&amp;"|"&amp;F2514&amp;"|"&amp;G2514&amp;"|"&amp;H2514&amp;"|"&amp;I2514&amp;"|"&amp;J2514&amp;"|"&amp;K2514&amp;"|"&amp;L2514&amp;"|"&amp;M2514&amp;"|"&amp;N2514&amp;"|"&amp;O2514&amp;"|"&amp;P2514&amp;"|"&amp;Q2514&amp;"|"&amp;R2514&amp;"|"&amp;S2514&amp;"|"&amp;T2514&amp;"|"&amp;U2514&amp;"|"&amp;V2514&amp;"|"&amp;W2514&amp;"|"&amp;X2514&amp;"|"&amp;Y2514&amp;"|"&amp;Z2514&amp;"|"&amp;AA2514&amp;"|"&amp;AB2514&amp;"|"&amp;AC2514&amp;"|"&amp;AD2514&amp;"|"&amp;AE2514&amp;"|"&amp;AF2514&amp;"|"&amp;AG2514</f>
        <v>Resort Hotel|0|223|2016|May|22|24|1|5|1|0|0|BB|GBR|Groups|Direct|0|0|0|A|A|1|No Deposit||223|0|Transient-Party|60|0|0|Check-Out|42520</v>
      </c>
      <c r="AI2514" s="0" t="str">
        <f aca="false">IF(COUNTIF($AH$4:$AH$2603,AH2514)&gt;1,"Duplicate","Unique")</f>
        <v>Unique</v>
      </c>
      <c r="AJ2514" s="0" t="str">
        <f aca="false">IF(COUNTBLANK(B2514:AG2514)&gt;0,"Missing ("&amp;COUNTBLANK(B2514:AG2514)&amp;")","Complete")</f>
        <v>Missing (1)</v>
      </c>
    </row>
    <row r="2515" customFormat="false" ht="15" hidden="false" customHeight="false" outlineLevel="0" collapsed="false">
      <c r="A2515" s="14" t="n">
        <v>2512</v>
      </c>
      <c r="B2515" s="14" t="s">
        <v>90</v>
      </c>
      <c r="C2515" s="14" t="n">
        <v>1</v>
      </c>
      <c r="D2515" s="14" t="n">
        <v>48</v>
      </c>
      <c r="E2515" s="14" t="n">
        <v>2016</v>
      </c>
      <c r="F2515" s="14" t="s">
        <v>111</v>
      </c>
      <c r="G2515" s="14" t="n">
        <v>41</v>
      </c>
      <c r="H2515" s="14" t="n">
        <v>5</v>
      </c>
      <c r="I2515" s="14" t="n">
        <v>0</v>
      </c>
      <c r="J2515" s="14" t="n">
        <v>2</v>
      </c>
      <c r="K2515" s="14" t="n">
        <v>2</v>
      </c>
      <c r="L2515" s="14" t="n">
        <v>0</v>
      </c>
      <c r="M2515" s="14" t="n">
        <v>0</v>
      </c>
      <c r="N2515" s="14" t="s">
        <v>82</v>
      </c>
      <c r="O2515" s="14" t="s">
        <v>92</v>
      </c>
      <c r="P2515" s="14" t="s">
        <v>116</v>
      </c>
      <c r="Q2515" s="14" t="s">
        <v>94</v>
      </c>
      <c r="R2515" s="14" t="n">
        <v>0</v>
      </c>
      <c r="S2515" s="14" t="n">
        <v>0</v>
      </c>
      <c r="T2515" s="14" t="n">
        <v>0</v>
      </c>
      <c r="U2515" s="14" t="s">
        <v>95</v>
      </c>
      <c r="V2515" s="14" t="s">
        <v>95</v>
      </c>
      <c r="W2515" s="14" t="n">
        <v>0</v>
      </c>
      <c r="X2515" s="14" t="s">
        <v>120</v>
      </c>
      <c r="Y2515" s="14" t="n">
        <v>3</v>
      </c>
      <c r="Z2515" s="14"/>
      <c r="AA2515" s="14" t="n">
        <v>0</v>
      </c>
      <c r="AB2515" s="14" t="s">
        <v>87</v>
      </c>
      <c r="AC2515" s="14" t="n">
        <v>120</v>
      </c>
      <c r="AD2515" s="14" t="n">
        <v>0</v>
      </c>
      <c r="AE2515" s="14" t="n">
        <v>0</v>
      </c>
      <c r="AF2515" s="14" t="s">
        <v>96</v>
      </c>
      <c r="AG2515" s="15" t="n">
        <v>42619</v>
      </c>
      <c r="AH2515" s="14" t="str">
        <f aca="false">B2515&amp;"|"&amp;C2515&amp;"|"&amp;D2515&amp;"|"&amp;E2515&amp;"|"&amp;F2515&amp;"|"&amp;G2515&amp;"|"&amp;H2515&amp;"|"&amp;I2515&amp;"|"&amp;J2515&amp;"|"&amp;K2515&amp;"|"&amp;L2515&amp;"|"&amp;M2515&amp;"|"&amp;N2515&amp;"|"&amp;O2515&amp;"|"&amp;P2515&amp;"|"&amp;Q2515&amp;"|"&amp;R2515&amp;"|"&amp;S2515&amp;"|"&amp;T2515&amp;"|"&amp;U2515&amp;"|"&amp;V2515&amp;"|"&amp;W2515&amp;"|"&amp;X2515&amp;"|"&amp;Y2515&amp;"|"&amp;Z2515&amp;"|"&amp;AA2515&amp;"|"&amp;AB2515&amp;"|"&amp;AC2515&amp;"|"&amp;AD2515&amp;"|"&amp;AE2515&amp;"|"&amp;AF2515&amp;"|"&amp;AG2515</f>
        <v>City Hotel|1|48|2016|October|41|5|0|2|2|0|0|BB|PRT|Groups|TA/TO|0|0|0|A|A|0|Non Refund|3||0|Transient|120|0|0|Canceled|42619</v>
      </c>
      <c r="AI2515" s="14" t="str">
        <f aca="false">IF(COUNTIF($AH$4:$AH$2603,AH2515)&gt;1,"Duplicate","Unique")</f>
        <v>Unique</v>
      </c>
      <c r="AJ2515" s="14" t="str">
        <f aca="false">IF(COUNTBLANK(B2515:AG2515)&gt;0,"Missing ("&amp;COUNTBLANK(B2515:AG2515)&amp;")","Complete")</f>
        <v>Missing (1)</v>
      </c>
    </row>
    <row r="2516" customFormat="false" ht="15" hidden="false" customHeight="false" outlineLevel="0" collapsed="false">
      <c r="A2516" s="0" t="n">
        <v>2513</v>
      </c>
      <c r="B2516" s="0" t="s">
        <v>90</v>
      </c>
      <c r="C2516" s="0" t="n">
        <v>1</v>
      </c>
      <c r="D2516" s="0" t="n">
        <v>51</v>
      </c>
      <c r="E2516" s="0" t="n">
        <v>2017</v>
      </c>
      <c r="F2516" s="0" t="s">
        <v>103</v>
      </c>
      <c r="G2516" s="0" t="n">
        <v>12</v>
      </c>
      <c r="H2516" s="0" t="n">
        <v>21</v>
      </c>
      <c r="I2516" s="0" t="n">
        <v>4</v>
      </c>
      <c r="J2516" s="0" t="n">
        <v>10</v>
      </c>
      <c r="K2516" s="0" t="n">
        <v>2</v>
      </c>
      <c r="L2516" s="0" t="n">
        <v>2</v>
      </c>
      <c r="M2516" s="0" t="n">
        <v>0</v>
      </c>
      <c r="N2516" s="0" t="s">
        <v>82</v>
      </c>
      <c r="O2516" s="0" t="s">
        <v>191</v>
      </c>
      <c r="P2516" s="0" t="s">
        <v>93</v>
      </c>
      <c r="Q2516" s="0" t="s">
        <v>94</v>
      </c>
      <c r="R2516" s="0" t="n">
        <v>0</v>
      </c>
      <c r="S2516" s="0" t="n">
        <v>0</v>
      </c>
      <c r="T2516" s="0" t="n">
        <v>0</v>
      </c>
      <c r="U2516" s="0" t="s">
        <v>85</v>
      </c>
      <c r="V2516" s="0" t="s">
        <v>85</v>
      </c>
      <c r="W2516" s="0" t="n">
        <v>0</v>
      </c>
      <c r="X2516" s="0" t="s">
        <v>86</v>
      </c>
      <c r="Y2516" s="0" t="n">
        <v>9</v>
      </c>
      <c r="AA2516" s="0" t="n">
        <v>0</v>
      </c>
      <c r="AB2516" s="0" t="s">
        <v>87</v>
      </c>
      <c r="AC2516" s="0" t="n">
        <v>202.71</v>
      </c>
      <c r="AD2516" s="0" t="n">
        <v>0</v>
      </c>
      <c r="AE2516" s="0" t="n">
        <v>0</v>
      </c>
      <c r="AF2516" s="0" t="s">
        <v>96</v>
      </c>
      <c r="AG2516" s="13" t="n">
        <v>42770</v>
      </c>
      <c r="AH2516" s="0" t="str">
        <f aca="false">B2516&amp;"|"&amp;C2516&amp;"|"&amp;D2516&amp;"|"&amp;E2516&amp;"|"&amp;F2516&amp;"|"&amp;G2516&amp;"|"&amp;H2516&amp;"|"&amp;I2516&amp;"|"&amp;J2516&amp;"|"&amp;K2516&amp;"|"&amp;L2516&amp;"|"&amp;M2516&amp;"|"&amp;N2516&amp;"|"&amp;O2516&amp;"|"&amp;P2516&amp;"|"&amp;Q2516&amp;"|"&amp;R2516&amp;"|"&amp;S2516&amp;"|"&amp;T2516&amp;"|"&amp;U2516&amp;"|"&amp;V2516&amp;"|"&amp;W2516&amp;"|"&amp;X2516&amp;"|"&amp;Y2516&amp;"|"&amp;Z2516&amp;"|"&amp;AA2516&amp;"|"&amp;AB2516&amp;"|"&amp;AC2516&amp;"|"&amp;AD2516&amp;"|"&amp;AE2516&amp;"|"&amp;AF2516&amp;"|"&amp;AG2516</f>
        <v>City Hotel|1|51|2017|March|12|21|4|10|2|2|0|BB|IRN|Online TA|TA/TO|0|0|0|F|F|0|No Deposit|9||0|Transient|202.71|0|0|Canceled|42770</v>
      </c>
      <c r="AI2516" s="0" t="str">
        <f aca="false">IF(COUNTIF($AH$4:$AH$2603,AH2516)&gt;1,"Duplicate","Unique")</f>
        <v>Unique</v>
      </c>
      <c r="AJ2516" s="0" t="str">
        <f aca="false">IF(COUNTBLANK(B2516:AG2516)&gt;0,"Missing ("&amp;COUNTBLANK(B2516:AG2516)&amp;")","Complete")</f>
        <v>Missing (1)</v>
      </c>
    </row>
    <row r="2517" customFormat="false" ht="15" hidden="false" customHeight="false" outlineLevel="0" collapsed="false">
      <c r="A2517" s="14" t="n">
        <v>2514</v>
      </c>
      <c r="B2517" s="14" t="s">
        <v>90</v>
      </c>
      <c r="C2517" s="14" t="n">
        <v>1</v>
      </c>
      <c r="D2517" s="14" t="n">
        <v>451</v>
      </c>
      <c r="E2517" s="14" t="n">
        <v>2016</v>
      </c>
      <c r="F2517" s="14" t="s">
        <v>121</v>
      </c>
      <c r="G2517" s="14" t="n">
        <v>21</v>
      </c>
      <c r="H2517" s="14" t="n">
        <v>16</v>
      </c>
      <c r="I2517" s="14" t="n">
        <v>1</v>
      </c>
      <c r="J2517" s="14" t="n">
        <v>2</v>
      </c>
      <c r="K2517" s="14" t="n">
        <v>2</v>
      </c>
      <c r="L2517" s="14" t="n">
        <v>0</v>
      </c>
      <c r="M2517" s="14" t="n">
        <v>0</v>
      </c>
      <c r="N2517" s="14" t="s">
        <v>82</v>
      </c>
      <c r="O2517" s="14" t="s">
        <v>92</v>
      </c>
      <c r="P2517" s="14" t="s">
        <v>116</v>
      </c>
      <c r="Q2517" s="14" t="s">
        <v>94</v>
      </c>
      <c r="R2517" s="14" t="n">
        <v>0</v>
      </c>
      <c r="S2517" s="14" t="n">
        <v>0</v>
      </c>
      <c r="T2517" s="14" t="n">
        <v>0</v>
      </c>
      <c r="U2517" s="14" t="s">
        <v>95</v>
      </c>
      <c r="V2517" s="14" t="s">
        <v>95</v>
      </c>
      <c r="W2517" s="14" t="n">
        <v>0</v>
      </c>
      <c r="X2517" s="14" t="s">
        <v>120</v>
      </c>
      <c r="Y2517" s="14" t="n">
        <v>1</v>
      </c>
      <c r="Z2517" s="14"/>
      <c r="AA2517" s="14" t="n">
        <v>0</v>
      </c>
      <c r="AB2517" s="14" t="s">
        <v>87</v>
      </c>
      <c r="AC2517" s="14" t="n">
        <v>60</v>
      </c>
      <c r="AD2517" s="14" t="n">
        <v>0</v>
      </c>
      <c r="AE2517" s="14" t="n">
        <v>0</v>
      </c>
      <c r="AF2517" s="14" t="s">
        <v>96</v>
      </c>
      <c r="AG2517" s="15" t="n">
        <v>42443</v>
      </c>
      <c r="AH2517" s="14" t="str">
        <f aca="false">B2517&amp;"|"&amp;C2517&amp;"|"&amp;D2517&amp;"|"&amp;E2517&amp;"|"&amp;F2517&amp;"|"&amp;G2517&amp;"|"&amp;H2517&amp;"|"&amp;I2517&amp;"|"&amp;J2517&amp;"|"&amp;K2517&amp;"|"&amp;L2517&amp;"|"&amp;M2517&amp;"|"&amp;N2517&amp;"|"&amp;O2517&amp;"|"&amp;P2517&amp;"|"&amp;Q2517&amp;"|"&amp;R2517&amp;"|"&amp;S2517&amp;"|"&amp;T2517&amp;"|"&amp;U2517&amp;"|"&amp;V2517&amp;"|"&amp;W2517&amp;"|"&amp;X2517&amp;"|"&amp;Y2517&amp;"|"&amp;Z2517&amp;"|"&amp;AA2517&amp;"|"&amp;AB2517&amp;"|"&amp;AC2517&amp;"|"&amp;AD2517&amp;"|"&amp;AE2517&amp;"|"&amp;AF2517&amp;"|"&amp;AG2517</f>
        <v>City Hotel|1|451|2016|May|21|16|1|2|2|0|0|BB|PRT|Groups|TA/TO|0|0|0|A|A|0|Non Refund|1||0|Transient|60|0|0|Canceled|42443</v>
      </c>
      <c r="AI2517" s="14" t="str">
        <f aca="false">IF(COUNTIF($AH$4:$AH$2603,AH2517)&gt;1,"Duplicate","Unique")</f>
        <v>Duplicate</v>
      </c>
      <c r="AJ2517" s="14" t="str">
        <f aca="false">IF(COUNTBLANK(B2517:AG2517)&gt;0,"Missing ("&amp;COUNTBLANK(B2517:AG2517)&amp;")","Complete")</f>
        <v>Missing (1)</v>
      </c>
    </row>
    <row r="2518" customFormat="false" ht="15" hidden="false" customHeight="false" outlineLevel="0" collapsed="false">
      <c r="A2518" s="0" t="n">
        <v>2515</v>
      </c>
      <c r="B2518" s="0" t="s">
        <v>90</v>
      </c>
      <c r="C2518" s="0" t="n">
        <v>0</v>
      </c>
      <c r="D2518" s="0" t="n">
        <v>7</v>
      </c>
      <c r="E2518" s="0" t="n">
        <v>2016</v>
      </c>
      <c r="F2518" s="0" t="s">
        <v>91</v>
      </c>
      <c r="G2518" s="0" t="n">
        <v>29</v>
      </c>
      <c r="H2518" s="0" t="n">
        <v>11</v>
      </c>
      <c r="I2518" s="0" t="n">
        <v>1</v>
      </c>
      <c r="J2518" s="0" t="n">
        <v>1</v>
      </c>
      <c r="K2518" s="0" t="n">
        <v>1</v>
      </c>
      <c r="L2518" s="0" t="n">
        <v>0</v>
      </c>
      <c r="M2518" s="0" t="n">
        <v>0</v>
      </c>
      <c r="N2518" s="0" t="s">
        <v>82</v>
      </c>
      <c r="O2518" s="0" t="s">
        <v>92</v>
      </c>
      <c r="P2518" s="0" t="s">
        <v>128</v>
      </c>
      <c r="Q2518" s="0" t="s">
        <v>128</v>
      </c>
      <c r="R2518" s="0" t="n">
        <v>1</v>
      </c>
      <c r="S2518" s="0" t="n">
        <v>1</v>
      </c>
      <c r="T2518" s="0" t="n">
        <v>16</v>
      </c>
      <c r="U2518" s="0" t="s">
        <v>95</v>
      </c>
      <c r="V2518" s="0" t="s">
        <v>109</v>
      </c>
      <c r="W2518" s="0" t="n">
        <v>1</v>
      </c>
      <c r="X2518" s="0" t="s">
        <v>86</v>
      </c>
      <c r="Z2518" s="0" t="n">
        <v>40</v>
      </c>
      <c r="AA2518" s="0" t="n">
        <v>0</v>
      </c>
      <c r="AB2518" s="0" t="s">
        <v>87</v>
      </c>
      <c r="AC2518" s="0" t="n">
        <v>67</v>
      </c>
      <c r="AD2518" s="0" t="n">
        <v>0</v>
      </c>
      <c r="AE2518" s="0" t="n">
        <v>1</v>
      </c>
      <c r="AF2518" s="0" t="s">
        <v>88</v>
      </c>
      <c r="AG2518" s="13" t="n">
        <v>42564</v>
      </c>
      <c r="AH2518" s="0" t="str">
        <f aca="false">B2518&amp;"|"&amp;C2518&amp;"|"&amp;D2518&amp;"|"&amp;E2518&amp;"|"&amp;F2518&amp;"|"&amp;G2518&amp;"|"&amp;H2518&amp;"|"&amp;I2518&amp;"|"&amp;J2518&amp;"|"&amp;K2518&amp;"|"&amp;L2518&amp;"|"&amp;M2518&amp;"|"&amp;N2518&amp;"|"&amp;O2518&amp;"|"&amp;P2518&amp;"|"&amp;Q2518&amp;"|"&amp;R2518&amp;"|"&amp;S2518&amp;"|"&amp;T2518&amp;"|"&amp;U2518&amp;"|"&amp;V2518&amp;"|"&amp;W2518&amp;"|"&amp;X2518&amp;"|"&amp;Y2518&amp;"|"&amp;Z2518&amp;"|"&amp;AA2518&amp;"|"&amp;AB2518&amp;"|"&amp;AC2518&amp;"|"&amp;AD2518&amp;"|"&amp;AE2518&amp;"|"&amp;AF2518&amp;"|"&amp;AG2518</f>
        <v>City Hotel|0|7|2016|July|29|11|1|1|1|0|0|BB|PRT|Corporate|Corporate|1|1|16|A|D|1|No Deposit||40|0|Transient|67|0|1|Check-Out|42564</v>
      </c>
      <c r="AI2518" s="0" t="str">
        <f aca="false">IF(COUNTIF($AH$4:$AH$2603,AH2518)&gt;1,"Duplicate","Unique")</f>
        <v>Unique</v>
      </c>
      <c r="AJ2518" s="0" t="str">
        <f aca="false">IF(COUNTBLANK(B2518:AG2518)&gt;0,"Missing ("&amp;COUNTBLANK(B2518:AG2518)&amp;")","Complete")</f>
        <v>Missing (1)</v>
      </c>
    </row>
    <row r="2519" customFormat="false" ht="15" hidden="false" customHeight="false" outlineLevel="0" collapsed="false">
      <c r="A2519" s="14" t="n">
        <v>2516</v>
      </c>
      <c r="B2519" s="14" t="s">
        <v>90</v>
      </c>
      <c r="C2519" s="14" t="n">
        <v>1</v>
      </c>
      <c r="D2519" s="14" t="n">
        <v>49</v>
      </c>
      <c r="E2519" s="14" t="n">
        <v>2016</v>
      </c>
      <c r="F2519" s="14" t="s">
        <v>103</v>
      </c>
      <c r="G2519" s="14" t="n">
        <v>13</v>
      </c>
      <c r="H2519" s="14" t="n">
        <v>23</v>
      </c>
      <c r="I2519" s="14" t="n">
        <v>0</v>
      </c>
      <c r="J2519" s="14" t="n">
        <v>2</v>
      </c>
      <c r="K2519" s="14" t="n">
        <v>2</v>
      </c>
      <c r="L2519" s="14" t="n">
        <v>0</v>
      </c>
      <c r="M2519" s="14" t="n">
        <v>0</v>
      </c>
      <c r="N2519" s="14" t="s">
        <v>82</v>
      </c>
      <c r="O2519" s="14" t="s">
        <v>115</v>
      </c>
      <c r="P2519" s="14" t="s">
        <v>93</v>
      </c>
      <c r="Q2519" s="14" t="s">
        <v>94</v>
      </c>
      <c r="R2519" s="14" t="n">
        <v>0</v>
      </c>
      <c r="S2519" s="14" t="n">
        <v>0</v>
      </c>
      <c r="T2519" s="14" t="n">
        <v>0</v>
      </c>
      <c r="U2519" s="14" t="s">
        <v>95</v>
      </c>
      <c r="V2519" s="14" t="s">
        <v>95</v>
      </c>
      <c r="W2519" s="14" t="n">
        <v>0</v>
      </c>
      <c r="X2519" s="14" t="s">
        <v>86</v>
      </c>
      <c r="Y2519" s="14" t="n">
        <v>9</v>
      </c>
      <c r="Z2519" s="14"/>
      <c r="AA2519" s="14" t="n">
        <v>0</v>
      </c>
      <c r="AB2519" s="14" t="s">
        <v>87</v>
      </c>
      <c r="AC2519" s="14" t="n">
        <v>99</v>
      </c>
      <c r="AD2519" s="14" t="n">
        <v>0</v>
      </c>
      <c r="AE2519" s="14" t="n">
        <v>1</v>
      </c>
      <c r="AF2519" s="14" t="s">
        <v>96</v>
      </c>
      <c r="AG2519" s="15" t="n">
        <v>42438</v>
      </c>
      <c r="AH2519" s="14" t="str">
        <f aca="false">B2519&amp;"|"&amp;C2519&amp;"|"&amp;D2519&amp;"|"&amp;E2519&amp;"|"&amp;F2519&amp;"|"&amp;G2519&amp;"|"&amp;H2519&amp;"|"&amp;I2519&amp;"|"&amp;J2519&amp;"|"&amp;K2519&amp;"|"&amp;L2519&amp;"|"&amp;M2519&amp;"|"&amp;N2519&amp;"|"&amp;O2519&amp;"|"&amp;P2519&amp;"|"&amp;Q2519&amp;"|"&amp;R2519&amp;"|"&amp;S2519&amp;"|"&amp;T2519&amp;"|"&amp;U2519&amp;"|"&amp;V2519&amp;"|"&amp;W2519&amp;"|"&amp;X2519&amp;"|"&amp;Y2519&amp;"|"&amp;Z2519&amp;"|"&amp;AA2519&amp;"|"&amp;AB2519&amp;"|"&amp;AC2519&amp;"|"&amp;AD2519&amp;"|"&amp;AE2519&amp;"|"&amp;AF2519&amp;"|"&amp;AG2519</f>
        <v>City Hotel|1|49|2016|March|13|23|0|2|2|0|0|BB|ESP|Online TA|TA/TO|0|0|0|A|A|0|No Deposit|9||0|Transient|99|0|1|Canceled|42438</v>
      </c>
      <c r="AI2519" s="14" t="str">
        <f aca="false">IF(COUNTIF($AH$4:$AH$2603,AH2519)&gt;1,"Duplicate","Unique")</f>
        <v>Unique</v>
      </c>
      <c r="AJ2519" s="14" t="str">
        <f aca="false">IF(COUNTBLANK(B2519:AG2519)&gt;0,"Missing ("&amp;COUNTBLANK(B2519:AG2519)&amp;")","Complete")</f>
        <v>Missing (1)</v>
      </c>
    </row>
    <row r="2520" customFormat="false" ht="15" hidden="false" customHeight="false" outlineLevel="0" collapsed="false">
      <c r="A2520" s="0" t="n">
        <v>2517</v>
      </c>
      <c r="B2520" s="0" t="s">
        <v>80</v>
      </c>
      <c r="C2520" s="0" t="n">
        <v>0</v>
      </c>
      <c r="D2520" s="0" t="n">
        <v>38</v>
      </c>
      <c r="E2520" s="0" t="n">
        <v>2017</v>
      </c>
      <c r="F2520" s="0" t="s">
        <v>121</v>
      </c>
      <c r="G2520" s="0" t="n">
        <v>18</v>
      </c>
      <c r="H2520" s="0" t="n">
        <v>1</v>
      </c>
      <c r="I2520" s="0" t="n">
        <v>1</v>
      </c>
      <c r="J2520" s="0" t="n">
        <v>0</v>
      </c>
      <c r="K2520" s="0" t="n">
        <v>2</v>
      </c>
      <c r="L2520" s="0" t="n">
        <v>0</v>
      </c>
      <c r="M2520" s="0" t="n">
        <v>0</v>
      </c>
      <c r="N2520" s="0" t="s">
        <v>112</v>
      </c>
      <c r="O2520" s="0" t="s">
        <v>115</v>
      </c>
      <c r="P2520" s="0" t="s">
        <v>93</v>
      </c>
      <c r="Q2520" s="0" t="s">
        <v>94</v>
      </c>
      <c r="R2520" s="0" t="n">
        <v>0</v>
      </c>
      <c r="S2520" s="0" t="n">
        <v>0</v>
      </c>
      <c r="T2520" s="0" t="n">
        <v>0</v>
      </c>
      <c r="U2520" s="0" t="s">
        <v>95</v>
      </c>
      <c r="V2520" s="0" t="s">
        <v>109</v>
      </c>
      <c r="W2520" s="0" t="n">
        <v>0</v>
      </c>
      <c r="X2520" s="0" t="s">
        <v>86</v>
      </c>
      <c r="Y2520" s="0" t="n">
        <v>468</v>
      </c>
      <c r="AA2520" s="0" t="n">
        <v>0</v>
      </c>
      <c r="AB2520" s="0" t="s">
        <v>87</v>
      </c>
      <c r="AC2520" s="0" t="n">
        <v>93.6</v>
      </c>
      <c r="AD2520" s="0" t="n">
        <v>0</v>
      </c>
      <c r="AE2520" s="0" t="n">
        <v>0</v>
      </c>
      <c r="AF2520" s="0" t="s">
        <v>88</v>
      </c>
      <c r="AG2520" s="13" t="n">
        <v>42857</v>
      </c>
      <c r="AH2520" s="0" t="str">
        <f aca="false">B2520&amp;"|"&amp;C2520&amp;"|"&amp;D2520&amp;"|"&amp;E2520&amp;"|"&amp;F2520&amp;"|"&amp;G2520&amp;"|"&amp;H2520&amp;"|"&amp;I2520&amp;"|"&amp;J2520&amp;"|"&amp;K2520&amp;"|"&amp;L2520&amp;"|"&amp;M2520&amp;"|"&amp;N2520&amp;"|"&amp;O2520&amp;"|"&amp;P2520&amp;"|"&amp;Q2520&amp;"|"&amp;R2520&amp;"|"&amp;S2520&amp;"|"&amp;T2520&amp;"|"&amp;U2520&amp;"|"&amp;V2520&amp;"|"&amp;W2520&amp;"|"&amp;X2520&amp;"|"&amp;Y2520&amp;"|"&amp;Z2520&amp;"|"&amp;AA2520&amp;"|"&amp;AB2520&amp;"|"&amp;AC2520&amp;"|"&amp;AD2520&amp;"|"&amp;AE2520&amp;"|"&amp;AF2520&amp;"|"&amp;AG2520</f>
        <v>Resort Hotel|0|38|2017|May|18|1|1|0|2|0|0|HB|ESP|Online TA|TA/TO|0|0|0|A|D|0|No Deposit|468||0|Transient|93.6|0|0|Check-Out|42857</v>
      </c>
      <c r="AI2520" s="0" t="str">
        <f aca="false">IF(COUNTIF($AH$4:$AH$2603,AH2520)&gt;1,"Duplicate","Unique")</f>
        <v>Unique</v>
      </c>
      <c r="AJ2520" s="0" t="str">
        <f aca="false">IF(COUNTBLANK(B2520:AG2520)&gt;0,"Missing ("&amp;COUNTBLANK(B2520:AG2520)&amp;")","Complete")</f>
        <v>Missing (1)</v>
      </c>
    </row>
    <row r="2521" customFormat="false" ht="15" hidden="false" customHeight="false" outlineLevel="0" collapsed="false">
      <c r="A2521" s="14" t="n">
        <v>2518</v>
      </c>
      <c r="B2521" s="14" t="s">
        <v>80</v>
      </c>
      <c r="C2521" s="14" t="n">
        <v>0</v>
      </c>
      <c r="D2521" s="14" t="n">
        <v>5</v>
      </c>
      <c r="E2521" s="14" t="n">
        <v>2015</v>
      </c>
      <c r="F2521" s="14" t="s">
        <v>114</v>
      </c>
      <c r="G2521" s="14" t="n">
        <v>38</v>
      </c>
      <c r="H2521" s="14" t="n">
        <v>15</v>
      </c>
      <c r="I2521" s="14" t="n">
        <v>0</v>
      </c>
      <c r="J2521" s="14" t="n">
        <v>1</v>
      </c>
      <c r="K2521" s="14" t="n">
        <v>2</v>
      </c>
      <c r="L2521" s="14" t="n">
        <v>0</v>
      </c>
      <c r="M2521" s="14" t="n">
        <v>0</v>
      </c>
      <c r="N2521" s="14" t="s">
        <v>82</v>
      </c>
      <c r="O2521" s="14" t="s">
        <v>92</v>
      </c>
      <c r="P2521" s="14" t="s">
        <v>84</v>
      </c>
      <c r="Q2521" s="14" t="s">
        <v>84</v>
      </c>
      <c r="R2521" s="14" t="n">
        <v>0</v>
      </c>
      <c r="S2521" s="14" t="n">
        <v>0</v>
      </c>
      <c r="T2521" s="14" t="n">
        <v>0</v>
      </c>
      <c r="U2521" s="14" t="s">
        <v>109</v>
      </c>
      <c r="V2521" s="14" t="s">
        <v>136</v>
      </c>
      <c r="W2521" s="14" t="n">
        <v>0</v>
      </c>
      <c r="X2521" s="14" t="s">
        <v>86</v>
      </c>
      <c r="Y2521" s="14" t="n">
        <v>250</v>
      </c>
      <c r="Z2521" s="14"/>
      <c r="AA2521" s="14" t="n">
        <v>0</v>
      </c>
      <c r="AB2521" s="14" t="s">
        <v>87</v>
      </c>
      <c r="AC2521" s="14" t="n">
        <v>146</v>
      </c>
      <c r="AD2521" s="14" t="n">
        <v>0</v>
      </c>
      <c r="AE2521" s="14" t="n">
        <v>0</v>
      </c>
      <c r="AF2521" s="14" t="s">
        <v>88</v>
      </c>
      <c r="AG2521" s="15" t="n">
        <v>42263</v>
      </c>
      <c r="AH2521" s="14" t="str">
        <f aca="false">B2521&amp;"|"&amp;C2521&amp;"|"&amp;D2521&amp;"|"&amp;E2521&amp;"|"&amp;F2521&amp;"|"&amp;G2521&amp;"|"&amp;H2521&amp;"|"&amp;I2521&amp;"|"&amp;J2521&amp;"|"&amp;K2521&amp;"|"&amp;L2521&amp;"|"&amp;M2521&amp;"|"&amp;N2521&amp;"|"&amp;O2521&amp;"|"&amp;P2521&amp;"|"&amp;Q2521&amp;"|"&amp;R2521&amp;"|"&amp;S2521&amp;"|"&amp;T2521&amp;"|"&amp;U2521&amp;"|"&amp;V2521&amp;"|"&amp;W2521&amp;"|"&amp;X2521&amp;"|"&amp;Y2521&amp;"|"&amp;Z2521&amp;"|"&amp;AA2521&amp;"|"&amp;AB2521&amp;"|"&amp;AC2521&amp;"|"&amp;AD2521&amp;"|"&amp;AE2521&amp;"|"&amp;AF2521&amp;"|"&amp;AG2521</f>
        <v>Resort Hotel|0|5|2015|September|38|15|0|1|2|0|0|BB|PRT|Direct|Direct|0|0|0|D|G|0|No Deposit|250||0|Transient|146|0|0|Check-Out|42263</v>
      </c>
      <c r="AI2521" s="14" t="str">
        <f aca="false">IF(COUNTIF($AH$4:$AH$2603,AH2521)&gt;1,"Duplicate","Unique")</f>
        <v>Unique</v>
      </c>
      <c r="AJ2521" s="14" t="str">
        <f aca="false">IF(COUNTBLANK(B2521:AG2521)&gt;0,"Missing ("&amp;COUNTBLANK(B2521:AG2521)&amp;")","Complete")</f>
        <v>Missing (1)</v>
      </c>
    </row>
    <row r="2522" customFormat="false" ht="15" hidden="false" customHeight="false" outlineLevel="0" collapsed="false">
      <c r="A2522" s="0" t="n">
        <v>2519</v>
      </c>
      <c r="B2522" s="0" t="s">
        <v>90</v>
      </c>
      <c r="C2522" s="0" t="n">
        <v>1</v>
      </c>
      <c r="D2522" s="0" t="n">
        <v>314</v>
      </c>
      <c r="E2522" s="0" t="n">
        <v>2015</v>
      </c>
      <c r="F2522" s="0" t="s">
        <v>119</v>
      </c>
      <c r="G2522" s="0" t="n">
        <v>35</v>
      </c>
      <c r="H2522" s="0" t="n">
        <v>27</v>
      </c>
      <c r="I2522" s="0" t="n">
        <v>0</v>
      </c>
      <c r="J2522" s="0" t="n">
        <v>2</v>
      </c>
      <c r="K2522" s="0" t="n">
        <v>2</v>
      </c>
      <c r="L2522" s="0" t="n">
        <v>0</v>
      </c>
      <c r="M2522" s="0" t="n">
        <v>0</v>
      </c>
      <c r="N2522" s="0" t="s">
        <v>82</v>
      </c>
      <c r="O2522" s="0" t="s">
        <v>92</v>
      </c>
      <c r="P2522" s="0" t="s">
        <v>116</v>
      </c>
      <c r="Q2522" s="0" t="s">
        <v>94</v>
      </c>
      <c r="R2522" s="0" t="n">
        <v>1</v>
      </c>
      <c r="S2522" s="0" t="n">
        <v>1</v>
      </c>
      <c r="T2522" s="0" t="n">
        <v>0</v>
      </c>
      <c r="U2522" s="0" t="s">
        <v>95</v>
      </c>
      <c r="V2522" s="0" t="s">
        <v>95</v>
      </c>
      <c r="W2522" s="0" t="n">
        <v>0</v>
      </c>
      <c r="X2522" s="0" t="s">
        <v>86</v>
      </c>
      <c r="Y2522" s="0" t="n">
        <v>1</v>
      </c>
      <c r="AA2522" s="0" t="n">
        <v>0</v>
      </c>
      <c r="AB2522" s="0" t="s">
        <v>101</v>
      </c>
      <c r="AC2522" s="0" t="n">
        <v>62.8</v>
      </c>
      <c r="AD2522" s="0" t="n">
        <v>0</v>
      </c>
      <c r="AE2522" s="0" t="n">
        <v>0</v>
      </c>
      <c r="AF2522" s="0" t="s">
        <v>96</v>
      </c>
      <c r="AG2522" s="13" t="n">
        <v>41929</v>
      </c>
      <c r="AH2522" s="0" t="str">
        <f aca="false">B2522&amp;"|"&amp;C2522&amp;"|"&amp;D2522&amp;"|"&amp;E2522&amp;"|"&amp;F2522&amp;"|"&amp;G2522&amp;"|"&amp;H2522&amp;"|"&amp;I2522&amp;"|"&amp;J2522&amp;"|"&amp;K2522&amp;"|"&amp;L2522&amp;"|"&amp;M2522&amp;"|"&amp;N2522&amp;"|"&amp;O2522&amp;"|"&amp;P2522&amp;"|"&amp;Q2522&amp;"|"&amp;R2522&amp;"|"&amp;S2522&amp;"|"&amp;T2522&amp;"|"&amp;U2522&amp;"|"&amp;V2522&amp;"|"&amp;W2522&amp;"|"&amp;X2522&amp;"|"&amp;Y2522&amp;"|"&amp;Z2522&amp;"|"&amp;AA2522&amp;"|"&amp;AB2522&amp;"|"&amp;AC2522&amp;"|"&amp;AD2522&amp;"|"&amp;AE2522&amp;"|"&amp;AF2522&amp;"|"&amp;AG2522</f>
        <v>City Hotel|1|314|2015|August|35|27|0|2|2|0|0|BB|PRT|Groups|TA/TO|1|1|0|A|A|0|No Deposit|1||0|Transient-Party|62.8|0|0|Canceled|41929</v>
      </c>
      <c r="AI2522" s="0" t="str">
        <f aca="false">IF(COUNTIF($AH$4:$AH$2603,AH2522)&gt;1,"Duplicate","Unique")</f>
        <v>Unique</v>
      </c>
      <c r="AJ2522" s="0" t="str">
        <f aca="false">IF(COUNTBLANK(B2522:AG2522)&gt;0,"Missing ("&amp;COUNTBLANK(B2522:AG2522)&amp;")","Complete")</f>
        <v>Missing (1)</v>
      </c>
    </row>
    <row r="2523" customFormat="false" ht="15" hidden="false" customHeight="false" outlineLevel="0" collapsed="false">
      <c r="A2523" s="14" t="n">
        <v>2520</v>
      </c>
      <c r="B2523" s="14" t="s">
        <v>90</v>
      </c>
      <c r="C2523" s="14" t="n">
        <v>1</v>
      </c>
      <c r="D2523" s="14" t="n">
        <v>126</v>
      </c>
      <c r="E2523" s="14" t="n">
        <v>2016</v>
      </c>
      <c r="F2523" s="14" t="s">
        <v>106</v>
      </c>
      <c r="G2523" s="14" t="n">
        <v>16</v>
      </c>
      <c r="H2523" s="14" t="n">
        <v>14</v>
      </c>
      <c r="I2523" s="14" t="n">
        <v>0</v>
      </c>
      <c r="J2523" s="14" t="n">
        <v>3</v>
      </c>
      <c r="K2523" s="14" t="n">
        <v>2</v>
      </c>
      <c r="L2523" s="14" t="n">
        <v>0</v>
      </c>
      <c r="M2523" s="14" t="n">
        <v>0</v>
      </c>
      <c r="N2523" s="14" t="s">
        <v>82</v>
      </c>
      <c r="O2523" s="14" t="s">
        <v>92</v>
      </c>
      <c r="P2523" s="14" t="s">
        <v>116</v>
      </c>
      <c r="Q2523" s="14" t="s">
        <v>94</v>
      </c>
      <c r="R2523" s="14" t="n">
        <v>0</v>
      </c>
      <c r="S2523" s="14" t="n">
        <v>0</v>
      </c>
      <c r="T2523" s="14" t="n">
        <v>0</v>
      </c>
      <c r="U2523" s="14" t="s">
        <v>95</v>
      </c>
      <c r="V2523" s="14" t="s">
        <v>95</v>
      </c>
      <c r="W2523" s="14" t="n">
        <v>0</v>
      </c>
      <c r="X2523" s="14" t="s">
        <v>120</v>
      </c>
      <c r="Y2523" s="14" t="n">
        <v>1</v>
      </c>
      <c r="Z2523" s="14"/>
      <c r="AA2523" s="14" t="n">
        <v>39</v>
      </c>
      <c r="AB2523" s="14" t="s">
        <v>87</v>
      </c>
      <c r="AC2523" s="14" t="n">
        <v>65</v>
      </c>
      <c r="AD2523" s="14" t="n">
        <v>0</v>
      </c>
      <c r="AE2523" s="14" t="n">
        <v>0</v>
      </c>
      <c r="AF2523" s="14" t="s">
        <v>96</v>
      </c>
      <c r="AG2523" s="15" t="n">
        <v>42387</v>
      </c>
      <c r="AH2523" s="14" t="str">
        <f aca="false">B2523&amp;"|"&amp;C2523&amp;"|"&amp;D2523&amp;"|"&amp;E2523&amp;"|"&amp;F2523&amp;"|"&amp;G2523&amp;"|"&amp;H2523&amp;"|"&amp;I2523&amp;"|"&amp;J2523&amp;"|"&amp;K2523&amp;"|"&amp;L2523&amp;"|"&amp;M2523&amp;"|"&amp;N2523&amp;"|"&amp;O2523&amp;"|"&amp;P2523&amp;"|"&amp;Q2523&amp;"|"&amp;R2523&amp;"|"&amp;S2523&amp;"|"&amp;T2523&amp;"|"&amp;U2523&amp;"|"&amp;V2523&amp;"|"&amp;W2523&amp;"|"&amp;X2523&amp;"|"&amp;Y2523&amp;"|"&amp;Z2523&amp;"|"&amp;AA2523&amp;"|"&amp;AB2523&amp;"|"&amp;AC2523&amp;"|"&amp;AD2523&amp;"|"&amp;AE2523&amp;"|"&amp;AF2523&amp;"|"&amp;AG2523</f>
        <v>City Hotel|1|126|2016|April|16|14|0|3|2|0|0|BB|PRT|Groups|TA/TO|0|0|0|A|A|0|Non Refund|1||39|Transient|65|0|0|Canceled|42387</v>
      </c>
      <c r="AI2523" s="14" t="str">
        <f aca="false">IF(COUNTIF($AH$4:$AH$2603,AH2523)&gt;1,"Duplicate","Unique")</f>
        <v>Unique</v>
      </c>
      <c r="AJ2523" s="14" t="str">
        <f aca="false">IF(COUNTBLANK(B2523:AG2523)&gt;0,"Missing ("&amp;COUNTBLANK(B2523:AG2523)&amp;")","Complete")</f>
        <v>Missing (1)</v>
      </c>
    </row>
    <row r="2524" customFormat="false" ht="15" hidden="false" customHeight="false" outlineLevel="0" collapsed="false">
      <c r="A2524" s="0" t="n">
        <v>2521</v>
      </c>
      <c r="B2524" s="0" t="s">
        <v>90</v>
      </c>
      <c r="C2524" s="0" t="n">
        <v>0</v>
      </c>
      <c r="D2524" s="0" t="n">
        <v>24</v>
      </c>
      <c r="E2524" s="0" t="n">
        <v>2017</v>
      </c>
      <c r="F2524" s="0" t="s">
        <v>118</v>
      </c>
      <c r="G2524" s="0" t="n">
        <v>9</v>
      </c>
      <c r="H2524" s="0" t="n">
        <v>26</v>
      </c>
      <c r="I2524" s="0" t="n">
        <v>2</v>
      </c>
      <c r="J2524" s="0" t="n">
        <v>3</v>
      </c>
      <c r="K2524" s="0" t="n">
        <v>2</v>
      </c>
      <c r="L2524" s="0" t="n">
        <v>0</v>
      </c>
      <c r="M2524" s="0" t="n">
        <v>0</v>
      </c>
      <c r="N2524" s="0" t="s">
        <v>82</v>
      </c>
      <c r="O2524" s="0" t="s">
        <v>108</v>
      </c>
      <c r="P2524" s="0" t="s">
        <v>99</v>
      </c>
      <c r="Q2524" s="0" t="s">
        <v>94</v>
      </c>
      <c r="R2524" s="0" t="n">
        <v>0</v>
      </c>
      <c r="S2524" s="0" t="n">
        <v>0</v>
      </c>
      <c r="T2524" s="0" t="n">
        <v>0</v>
      </c>
      <c r="U2524" s="0" t="s">
        <v>95</v>
      </c>
      <c r="V2524" s="0" t="s">
        <v>95</v>
      </c>
      <c r="W2524" s="0" t="n">
        <v>0</v>
      </c>
      <c r="X2524" s="0" t="s">
        <v>86</v>
      </c>
      <c r="Y2524" s="0" t="n">
        <v>27</v>
      </c>
      <c r="AA2524" s="0" t="n">
        <v>0</v>
      </c>
      <c r="AB2524" s="0" t="s">
        <v>87</v>
      </c>
      <c r="AC2524" s="0" t="n">
        <v>68</v>
      </c>
      <c r="AD2524" s="0" t="n">
        <v>0</v>
      </c>
      <c r="AE2524" s="0" t="n">
        <v>2</v>
      </c>
      <c r="AF2524" s="0" t="s">
        <v>88</v>
      </c>
      <c r="AG2524" s="13" t="n">
        <v>42797</v>
      </c>
      <c r="AH2524" s="0" t="str">
        <f aca="false">B2524&amp;"|"&amp;C2524&amp;"|"&amp;D2524&amp;"|"&amp;E2524&amp;"|"&amp;F2524&amp;"|"&amp;G2524&amp;"|"&amp;H2524&amp;"|"&amp;I2524&amp;"|"&amp;J2524&amp;"|"&amp;K2524&amp;"|"&amp;L2524&amp;"|"&amp;M2524&amp;"|"&amp;N2524&amp;"|"&amp;O2524&amp;"|"&amp;P2524&amp;"|"&amp;Q2524&amp;"|"&amp;R2524&amp;"|"&amp;S2524&amp;"|"&amp;T2524&amp;"|"&amp;U2524&amp;"|"&amp;V2524&amp;"|"&amp;W2524&amp;"|"&amp;X2524&amp;"|"&amp;Y2524&amp;"|"&amp;Z2524&amp;"|"&amp;AA2524&amp;"|"&amp;AB2524&amp;"|"&amp;AC2524&amp;"|"&amp;AD2524&amp;"|"&amp;AE2524&amp;"|"&amp;AF2524&amp;"|"&amp;AG2524</f>
        <v>City Hotel|0|24|2017|February|9|26|2|3|2|0|0|BB|DEU|Offline TA/TO|TA/TO|0|0|0|A|A|0|No Deposit|27||0|Transient|68|0|2|Check-Out|42797</v>
      </c>
      <c r="AI2524" s="0" t="str">
        <f aca="false">IF(COUNTIF($AH$4:$AH$2603,AH2524)&gt;1,"Duplicate","Unique")</f>
        <v>Unique</v>
      </c>
      <c r="AJ2524" s="0" t="str">
        <f aca="false">IF(COUNTBLANK(B2524:AG2524)&gt;0,"Missing ("&amp;COUNTBLANK(B2524:AG2524)&amp;")","Complete")</f>
        <v>Missing (1)</v>
      </c>
    </row>
    <row r="2525" customFormat="false" ht="15" hidden="false" customHeight="false" outlineLevel="0" collapsed="false">
      <c r="A2525" s="14" t="n">
        <v>2522</v>
      </c>
      <c r="B2525" s="14" t="s">
        <v>90</v>
      </c>
      <c r="C2525" s="14" t="n">
        <v>0</v>
      </c>
      <c r="D2525" s="14" t="n">
        <v>229</v>
      </c>
      <c r="E2525" s="14" t="n">
        <v>2016</v>
      </c>
      <c r="F2525" s="14" t="s">
        <v>119</v>
      </c>
      <c r="G2525" s="14" t="n">
        <v>35</v>
      </c>
      <c r="H2525" s="14" t="n">
        <v>21</v>
      </c>
      <c r="I2525" s="14" t="n">
        <v>2</v>
      </c>
      <c r="J2525" s="14" t="n">
        <v>1</v>
      </c>
      <c r="K2525" s="14" t="n">
        <v>2</v>
      </c>
      <c r="L2525" s="14" t="n">
        <v>2</v>
      </c>
      <c r="M2525" s="14" t="n">
        <v>0</v>
      </c>
      <c r="N2525" s="14" t="s">
        <v>82</v>
      </c>
      <c r="O2525" s="14" t="s">
        <v>122</v>
      </c>
      <c r="P2525" s="14" t="s">
        <v>93</v>
      </c>
      <c r="Q2525" s="14" t="s">
        <v>94</v>
      </c>
      <c r="R2525" s="14" t="n">
        <v>0</v>
      </c>
      <c r="S2525" s="14" t="n">
        <v>0</v>
      </c>
      <c r="T2525" s="14" t="n">
        <v>0</v>
      </c>
      <c r="U2525" s="14" t="s">
        <v>85</v>
      </c>
      <c r="V2525" s="14" t="s">
        <v>136</v>
      </c>
      <c r="W2525" s="14" t="n">
        <v>1</v>
      </c>
      <c r="X2525" s="14" t="s">
        <v>86</v>
      </c>
      <c r="Y2525" s="14" t="n">
        <v>9</v>
      </c>
      <c r="Z2525" s="14"/>
      <c r="AA2525" s="14" t="n">
        <v>0</v>
      </c>
      <c r="AB2525" s="14" t="s">
        <v>87</v>
      </c>
      <c r="AC2525" s="14" t="n">
        <v>177.3</v>
      </c>
      <c r="AD2525" s="14" t="n">
        <v>1</v>
      </c>
      <c r="AE2525" s="14" t="n">
        <v>2</v>
      </c>
      <c r="AF2525" s="14" t="s">
        <v>88</v>
      </c>
      <c r="AG2525" s="15" t="n">
        <v>42606</v>
      </c>
      <c r="AH2525" s="14" t="str">
        <f aca="false">B2525&amp;"|"&amp;C2525&amp;"|"&amp;D2525&amp;"|"&amp;E2525&amp;"|"&amp;F2525&amp;"|"&amp;G2525&amp;"|"&amp;H2525&amp;"|"&amp;I2525&amp;"|"&amp;J2525&amp;"|"&amp;K2525&amp;"|"&amp;L2525&amp;"|"&amp;M2525&amp;"|"&amp;N2525&amp;"|"&amp;O2525&amp;"|"&amp;P2525&amp;"|"&amp;Q2525&amp;"|"&amp;R2525&amp;"|"&amp;S2525&amp;"|"&amp;T2525&amp;"|"&amp;U2525&amp;"|"&amp;V2525&amp;"|"&amp;W2525&amp;"|"&amp;X2525&amp;"|"&amp;Y2525&amp;"|"&amp;Z2525&amp;"|"&amp;AA2525&amp;"|"&amp;AB2525&amp;"|"&amp;AC2525&amp;"|"&amp;AD2525&amp;"|"&amp;AE2525&amp;"|"&amp;AF2525&amp;"|"&amp;AG2525</f>
        <v>City Hotel|0|229|2016|August|35|21|2|1|2|2|0|BB|FRA|Online TA|TA/TO|0|0|0|F|G|1|No Deposit|9||0|Transient|177.3|1|2|Check-Out|42606</v>
      </c>
      <c r="AI2525" s="14" t="str">
        <f aca="false">IF(COUNTIF($AH$4:$AH$2603,AH2525)&gt;1,"Duplicate","Unique")</f>
        <v>Unique</v>
      </c>
      <c r="AJ2525" s="14" t="str">
        <f aca="false">IF(COUNTBLANK(B2525:AG2525)&gt;0,"Missing ("&amp;COUNTBLANK(B2525:AG2525)&amp;")","Complete")</f>
        <v>Missing (1)</v>
      </c>
    </row>
    <row r="2526" customFormat="false" ht="15" hidden="false" customHeight="false" outlineLevel="0" collapsed="false">
      <c r="A2526" s="0" t="n">
        <v>2523</v>
      </c>
      <c r="B2526" s="0" t="s">
        <v>90</v>
      </c>
      <c r="C2526" s="0" t="n">
        <v>0</v>
      </c>
      <c r="D2526" s="0" t="n">
        <v>0</v>
      </c>
      <c r="E2526" s="0" t="n">
        <v>2016</v>
      </c>
      <c r="F2526" s="0" t="s">
        <v>103</v>
      </c>
      <c r="G2526" s="0" t="n">
        <v>12</v>
      </c>
      <c r="H2526" s="0" t="n">
        <v>16</v>
      </c>
      <c r="I2526" s="0" t="n">
        <v>0</v>
      </c>
      <c r="J2526" s="0" t="n">
        <v>1</v>
      </c>
      <c r="K2526" s="0" t="n">
        <v>1</v>
      </c>
      <c r="L2526" s="0" t="n">
        <v>0</v>
      </c>
      <c r="M2526" s="0" t="n">
        <v>0</v>
      </c>
      <c r="N2526" s="0" t="s">
        <v>82</v>
      </c>
      <c r="O2526" s="0" t="s">
        <v>92</v>
      </c>
      <c r="P2526" s="0" t="s">
        <v>128</v>
      </c>
      <c r="Q2526" s="0" t="s">
        <v>128</v>
      </c>
      <c r="R2526" s="0" t="n">
        <v>1</v>
      </c>
      <c r="S2526" s="0" t="n">
        <v>0</v>
      </c>
      <c r="T2526" s="0" t="n">
        <v>2</v>
      </c>
      <c r="U2526" s="0" t="s">
        <v>95</v>
      </c>
      <c r="V2526" s="0" t="s">
        <v>109</v>
      </c>
      <c r="W2526" s="0" t="n">
        <v>0</v>
      </c>
      <c r="X2526" s="0" t="s">
        <v>86</v>
      </c>
      <c r="Z2526" s="0" t="n">
        <v>40</v>
      </c>
      <c r="AA2526" s="0" t="n">
        <v>0</v>
      </c>
      <c r="AB2526" s="0" t="s">
        <v>87</v>
      </c>
      <c r="AC2526" s="0" t="n">
        <v>65</v>
      </c>
      <c r="AD2526" s="0" t="n">
        <v>0</v>
      </c>
      <c r="AE2526" s="0" t="n">
        <v>1</v>
      </c>
      <c r="AF2526" s="0" t="s">
        <v>88</v>
      </c>
      <c r="AG2526" s="13" t="n">
        <v>42446</v>
      </c>
      <c r="AH2526" s="0" t="str">
        <f aca="false">B2526&amp;"|"&amp;C2526&amp;"|"&amp;D2526&amp;"|"&amp;E2526&amp;"|"&amp;F2526&amp;"|"&amp;G2526&amp;"|"&amp;H2526&amp;"|"&amp;I2526&amp;"|"&amp;J2526&amp;"|"&amp;K2526&amp;"|"&amp;L2526&amp;"|"&amp;M2526&amp;"|"&amp;N2526&amp;"|"&amp;O2526&amp;"|"&amp;P2526&amp;"|"&amp;Q2526&amp;"|"&amp;R2526&amp;"|"&amp;S2526&amp;"|"&amp;T2526&amp;"|"&amp;U2526&amp;"|"&amp;V2526&amp;"|"&amp;W2526&amp;"|"&amp;X2526&amp;"|"&amp;Y2526&amp;"|"&amp;Z2526&amp;"|"&amp;AA2526&amp;"|"&amp;AB2526&amp;"|"&amp;AC2526&amp;"|"&amp;AD2526&amp;"|"&amp;AE2526&amp;"|"&amp;AF2526&amp;"|"&amp;AG2526</f>
        <v>City Hotel|0|0|2016|March|12|16|0|1|1|0|0|BB|PRT|Corporate|Corporate|1|0|2|A|D|0|No Deposit||40|0|Transient|65|0|1|Check-Out|42446</v>
      </c>
      <c r="AI2526" s="0" t="str">
        <f aca="false">IF(COUNTIF($AH$4:$AH$2603,AH2526)&gt;1,"Duplicate","Unique")</f>
        <v>Unique</v>
      </c>
      <c r="AJ2526" s="0" t="str">
        <f aca="false">IF(COUNTBLANK(B2526:AG2526)&gt;0,"Missing ("&amp;COUNTBLANK(B2526:AG2526)&amp;")","Complete")</f>
        <v>Missing (1)</v>
      </c>
    </row>
    <row r="2527" customFormat="false" ht="15" hidden="false" customHeight="false" outlineLevel="0" collapsed="false">
      <c r="A2527" s="14" t="n">
        <v>2524</v>
      </c>
      <c r="B2527" s="14" t="s">
        <v>90</v>
      </c>
      <c r="C2527" s="14" t="n">
        <v>1</v>
      </c>
      <c r="D2527" s="14" t="n">
        <v>178</v>
      </c>
      <c r="E2527" s="14" t="n">
        <v>2016</v>
      </c>
      <c r="F2527" s="14" t="s">
        <v>106</v>
      </c>
      <c r="G2527" s="14" t="n">
        <v>18</v>
      </c>
      <c r="H2527" s="14" t="n">
        <v>28</v>
      </c>
      <c r="I2527" s="14" t="n">
        <v>0</v>
      </c>
      <c r="J2527" s="14" t="n">
        <v>3</v>
      </c>
      <c r="K2527" s="14" t="n">
        <v>2</v>
      </c>
      <c r="L2527" s="14" t="n">
        <v>0</v>
      </c>
      <c r="M2527" s="14" t="n">
        <v>0</v>
      </c>
      <c r="N2527" s="14" t="s">
        <v>82</v>
      </c>
      <c r="O2527" s="14" t="s">
        <v>92</v>
      </c>
      <c r="P2527" s="14" t="s">
        <v>99</v>
      </c>
      <c r="Q2527" s="14" t="s">
        <v>94</v>
      </c>
      <c r="R2527" s="14" t="n">
        <v>0</v>
      </c>
      <c r="S2527" s="14" t="n">
        <v>1</v>
      </c>
      <c r="T2527" s="14" t="n">
        <v>0</v>
      </c>
      <c r="U2527" s="14" t="s">
        <v>95</v>
      </c>
      <c r="V2527" s="14" t="s">
        <v>95</v>
      </c>
      <c r="W2527" s="14" t="n">
        <v>0</v>
      </c>
      <c r="X2527" s="14" t="s">
        <v>120</v>
      </c>
      <c r="Y2527" s="14" t="n">
        <v>19</v>
      </c>
      <c r="Z2527" s="14"/>
      <c r="AA2527" s="14" t="n">
        <v>46</v>
      </c>
      <c r="AB2527" s="14" t="s">
        <v>87</v>
      </c>
      <c r="AC2527" s="14" t="n">
        <v>120</v>
      </c>
      <c r="AD2527" s="14" t="n">
        <v>0</v>
      </c>
      <c r="AE2527" s="14" t="n">
        <v>0</v>
      </c>
      <c r="AF2527" s="14" t="s">
        <v>96</v>
      </c>
      <c r="AG2527" s="15" t="n">
        <v>42356</v>
      </c>
      <c r="AH2527" s="14" t="str">
        <f aca="false">B2527&amp;"|"&amp;C2527&amp;"|"&amp;D2527&amp;"|"&amp;E2527&amp;"|"&amp;F2527&amp;"|"&amp;G2527&amp;"|"&amp;H2527&amp;"|"&amp;I2527&amp;"|"&amp;J2527&amp;"|"&amp;K2527&amp;"|"&amp;L2527&amp;"|"&amp;M2527&amp;"|"&amp;N2527&amp;"|"&amp;O2527&amp;"|"&amp;P2527&amp;"|"&amp;Q2527&amp;"|"&amp;R2527&amp;"|"&amp;S2527&amp;"|"&amp;T2527&amp;"|"&amp;U2527&amp;"|"&amp;V2527&amp;"|"&amp;W2527&amp;"|"&amp;X2527&amp;"|"&amp;Y2527&amp;"|"&amp;Z2527&amp;"|"&amp;AA2527&amp;"|"&amp;AB2527&amp;"|"&amp;AC2527&amp;"|"&amp;AD2527&amp;"|"&amp;AE2527&amp;"|"&amp;AF2527&amp;"|"&amp;AG2527</f>
        <v>City Hotel|1|178|2016|April|18|28|0|3|2|0|0|BB|PRT|Offline TA/TO|TA/TO|0|1|0|A|A|0|Non Refund|19||46|Transient|120|0|0|Canceled|42356</v>
      </c>
      <c r="AI2527" s="14" t="str">
        <f aca="false">IF(COUNTIF($AH$4:$AH$2603,AH2527)&gt;1,"Duplicate","Unique")</f>
        <v>Unique</v>
      </c>
      <c r="AJ2527" s="14" t="str">
        <f aca="false">IF(COUNTBLANK(B2527:AG2527)&gt;0,"Missing ("&amp;COUNTBLANK(B2527:AG2527)&amp;")","Complete")</f>
        <v>Missing (1)</v>
      </c>
    </row>
    <row r="2528" customFormat="false" ht="15" hidden="false" customHeight="false" outlineLevel="0" collapsed="false">
      <c r="A2528" s="0" t="n">
        <v>2525</v>
      </c>
      <c r="B2528" s="0" t="s">
        <v>90</v>
      </c>
      <c r="C2528" s="0" t="n">
        <v>1</v>
      </c>
      <c r="D2528" s="0" t="n">
        <v>37</v>
      </c>
      <c r="E2528" s="0" t="n">
        <v>2016</v>
      </c>
      <c r="F2528" s="0" t="s">
        <v>81</v>
      </c>
      <c r="G2528" s="0" t="n">
        <v>49</v>
      </c>
      <c r="H2528" s="0" t="n">
        <v>2</v>
      </c>
      <c r="I2528" s="0" t="n">
        <v>2</v>
      </c>
      <c r="J2528" s="0" t="n">
        <v>2</v>
      </c>
      <c r="K2528" s="0" t="n">
        <v>2</v>
      </c>
      <c r="L2528" s="0" t="n">
        <v>0</v>
      </c>
      <c r="M2528" s="0" t="n">
        <v>0</v>
      </c>
      <c r="N2528" s="0" t="s">
        <v>107</v>
      </c>
      <c r="O2528" s="0" t="s">
        <v>123</v>
      </c>
      <c r="P2528" s="0" t="s">
        <v>93</v>
      </c>
      <c r="Q2528" s="0" t="s">
        <v>94</v>
      </c>
      <c r="R2528" s="0" t="n">
        <v>0</v>
      </c>
      <c r="S2528" s="0" t="n">
        <v>0</v>
      </c>
      <c r="T2528" s="0" t="n">
        <v>0</v>
      </c>
      <c r="U2528" s="0" t="s">
        <v>95</v>
      </c>
      <c r="V2528" s="0" t="s">
        <v>95</v>
      </c>
      <c r="W2528" s="0" t="n">
        <v>0</v>
      </c>
      <c r="X2528" s="0" t="s">
        <v>86</v>
      </c>
      <c r="Y2528" s="0" t="n">
        <v>9</v>
      </c>
      <c r="AA2528" s="0" t="n">
        <v>0</v>
      </c>
      <c r="AB2528" s="0" t="s">
        <v>87</v>
      </c>
      <c r="AC2528" s="0" t="n">
        <v>74.8</v>
      </c>
      <c r="AD2528" s="0" t="n">
        <v>0</v>
      </c>
      <c r="AE2528" s="0" t="n">
        <v>1</v>
      </c>
      <c r="AF2528" s="0" t="s">
        <v>141</v>
      </c>
      <c r="AG2528" s="13" t="n">
        <v>42706</v>
      </c>
      <c r="AH2528" s="0" t="str">
        <f aca="false">B2528&amp;"|"&amp;C2528&amp;"|"&amp;D2528&amp;"|"&amp;E2528&amp;"|"&amp;F2528&amp;"|"&amp;G2528&amp;"|"&amp;H2528&amp;"|"&amp;I2528&amp;"|"&amp;J2528&amp;"|"&amp;K2528&amp;"|"&amp;L2528&amp;"|"&amp;M2528&amp;"|"&amp;N2528&amp;"|"&amp;O2528&amp;"|"&amp;P2528&amp;"|"&amp;Q2528&amp;"|"&amp;R2528&amp;"|"&amp;S2528&amp;"|"&amp;T2528&amp;"|"&amp;U2528&amp;"|"&amp;V2528&amp;"|"&amp;W2528&amp;"|"&amp;X2528&amp;"|"&amp;Y2528&amp;"|"&amp;Z2528&amp;"|"&amp;AA2528&amp;"|"&amp;AB2528&amp;"|"&amp;AC2528&amp;"|"&amp;AD2528&amp;"|"&amp;AE2528&amp;"|"&amp;AF2528&amp;"|"&amp;AG2528</f>
        <v>City Hotel|1|37|2016|December|49|2|2|2|2|0|0|SC|USA|Online TA|TA/TO|0|0|0|A|A|0|No Deposit|9||0|Transient|74.8|0|1|No-Show|42706</v>
      </c>
      <c r="AI2528" s="0" t="str">
        <f aca="false">IF(COUNTIF($AH$4:$AH$2603,AH2528)&gt;1,"Duplicate","Unique")</f>
        <v>Unique</v>
      </c>
      <c r="AJ2528" s="0" t="str">
        <f aca="false">IF(COUNTBLANK(B2528:AG2528)&gt;0,"Missing ("&amp;COUNTBLANK(B2528:AG2528)&amp;")","Complete")</f>
        <v>Missing (1)</v>
      </c>
    </row>
    <row r="2529" customFormat="false" ht="15" hidden="false" customHeight="false" outlineLevel="0" collapsed="false">
      <c r="A2529" s="14" t="n">
        <v>2526</v>
      </c>
      <c r="B2529" s="14" t="s">
        <v>80</v>
      </c>
      <c r="C2529" s="14" t="n">
        <v>0</v>
      </c>
      <c r="D2529" s="14" t="n">
        <v>214</v>
      </c>
      <c r="E2529" s="14" t="n">
        <v>2016</v>
      </c>
      <c r="F2529" s="14" t="s">
        <v>114</v>
      </c>
      <c r="G2529" s="14" t="n">
        <v>39</v>
      </c>
      <c r="H2529" s="14" t="n">
        <v>19</v>
      </c>
      <c r="I2529" s="14" t="n">
        <v>4</v>
      </c>
      <c r="J2529" s="14" t="n">
        <v>10</v>
      </c>
      <c r="K2529" s="14" t="n">
        <v>2</v>
      </c>
      <c r="L2529" s="14" t="n">
        <v>0</v>
      </c>
      <c r="M2529" s="14" t="n">
        <v>0</v>
      </c>
      <c r="N2529" s="14" t="s">
        <v>82</v>
      </c>
      <c r="O2529" s="14" t="s">
        <v>83</v>
      </c>
      <c r="P2529" s="14" t="s">
        <v>99</v>
      </c>
      <c r="Q2529" s="14" t="s">
        <v>94</v>
      </c>
      <c r="R2529" s="14" t="n">
        <v>0</v>
      </c>
      <c r="S2529" s="14" t="n">
        <v>0</v>
      </c>
      <c r="T2529" s="14" t="n">
        <v>0</v>
      </c>
      <c r="U2529" s="14" t="s">
        <v>109</v>
      </c>
      <c r="V2529" s="14" t="s">
        <v>109</v>
      </c>
      <c r="W2529" s="14" t="n">
        <v>0</v>
      </c>
      <c r="X2529" s="14" t="s">
        <v>86</v>
      </c>
      <c r="Y2529" s="14" t="n">
        <v>40</v>
      </c>
      <c r="Z2529" s="14"/>
      <c r="AA2529" s="14" t="n">
        <v>0</v>
      </c>
      <c r="AB2529" s="14" t="s">
        <v>125</v>
      </c>
      <c r="AC2529" s="14" t="n">
        <v>48.32</v>
      </c>
      <c r="AD2529" s="14" t="n">
        <v>0</v>
      </c>
      <c r="AE2529" s="14" t="n">
        <v>0</v>
      </c>
      <c r="AF2529" s="14" t="s">
        <v>88</v>
      </c>
      <c r="AG2529" s="15" t="n">
        <v>42646</v>
      </c>
      <c r="AH2529" s="14" t="str">
        <f aca="false">B2529&amp;"|"&amp;C2529&amp;"|"&amp;D2529&amp;"|"&amp;E2529&amp;"|"&amp;F2529&amp;"|"&amp;G2529&amp;"|"&amp;H2529&amp;"|"&amp;I2529&amp;"|"&amp;J2529&amp;"|"&amp;K2529&amp;"|"&amp;L2529&amp;"|"&amp;M2529&amp;"|"&amp;N2529&amp;"|"&amp;O2529&amp;"|"&amp;P2529&amp;"|"&amp;Q2529&amp;"|"&amp;R2529&amp;"|"&amp;S2529&amp;"|"&amp;T2529&amp;"|"&amp;U2529&amp;"|"&amp;V2529&amp;"|"&amp;W2529&amp;"|"&amp;X2529&amp;"|"&amp;Y2529&amp;"|"&amp;Z2529&amp;"|"&amp;AA2529&amp;"|"&amp;AB2529&amp;"|"&amp;AC2529&amp;"|"&amp;AD2529&amp;"|"&amp;AE2529&amp;"|"&amp;AF2529&amp;"|"&amp;AG2529</f>
        <v>Resort Hotel|0|214|2016|September|39|19|4|10|2|0|0|BB|GBR|Offline TA/TO|TA/TO|0|0|0|D|D|0|No Deposit|40||0|Contract|48.32|0|0|Check-Out|42646</v>
      </c>
      <c r="AI2529" s="14" t="str">
        <f aca="false">IF(COUNTIF($AH$4:$AH$2603,AH2529)&gt;1,"Duplicate","Unique")</f>
        <v>Unique</v>
      </c>
      <c r="AJ2529" s="14" t="str">
        <f aca="false">IF(COUNTBLANK(B2529:AG2529)&gt;0,"Missing ("&amp;COUNTBLANK(B2529:AG2529)&amp;")","Complete")</f>
        <v>Missing (1)</v>
      </c>
    </row>
    <row r="2530" customFormat="false" ht="15" hidden="false" customHeight="false" outlineLevel="0" collapsed="false">
      <c r="A2530" s="0" t="n">
        <v>2527</v>
      </c>
      <c r="B2530" s="0" t="s">
        <v>90</v>
      </c>
      <c r="C2530" s="0" t="n">
        <v>1</v>
      </c>
      <c r="D2530" s="0" t="n">
        <v>279</v>
      </c>
      <c r="E2530" s="0" t="n">
        <v>2016</v>
      </c>
      <c r="F2530" s="0" t="s">
        <v>111</v>
      </c>
      <c r="G2530" s="0" t="n">
        <v>42</v>
      </c>
      <c r="H2530" s="0" t="n">
        <v>12</v>
      </c>
      <c r="I2530" s="0" t="n">
        <v>0</v>
      </c>
      <c r="J2530" s="0" t="n">
        <v>3</v>
      </c>
      <c r="K2530" s="0" t="n">
        <v>2</v>
      </c>
      <c r="L2530" s="0" t="n">
        <v>0</v>
      </c>
      <c r="M2530" s="0" t="n">
        <v>0</v>
      </c>
      <c r="N2530" s="0" t="s">
        <v>82</v>
      </c>
      <c r="O2530" s="0" t="s">
        <v>92</v>
      </c>
      <c r="P2530" s="0" t="s">
        <v>99</v>
      </c>
      <c r="Q2530" s="0" t="s">
        <v>94</v>
      </c>
      <c r="R2530" s="0" t="n">
        <v>0</v>
      </c>
      <c r="S2530" s="0" t="n">
        <v>0</v>
      </c>
      <c r="T2530" s="0" t="n">
        <v>0</v>
      </c>
      <c r="U2530" s="0" t="s">
        <v>95</v>
      </c>
      <c r="V2530" s="0" t="s">
        <v>95</v>
      </c>
      <c r="W2530" s="0" t="n">
        <v>0</v>
      </c>
      <c r="X2530" s="0" t="s">
        <v>120</v>
      </c>
      <c r="Y2530" s="0" t="n">
        <v>98</v>
      </c>
      <c r="AA2530" s="0" t="n">
        <v>0</v>
      </c>
      <c r="AB2530" s="0" t="s">
        <v>87</v>
      </c>
      <c r="AC2530" s="0" t="n">
        <v>110</v>
      </c>
      <c r="AD2530" s="0" t="n">
        <v>0</v>
      </c>
      <c r="AE2530" s="0" t="n">
        <v>0</v>
      </c>
      <c r="AF2530" s="0" t="s">
        <v>96</v>
      </c>
      <c r="AG2530" s="13" t="n">
        <v>42495</v>
      </c>
      <c r="AH2530" s="0" t="str">
        <f aca="false">B2530&amp;"|"&amp;C2530&amp;"|"&amp;D2530&amp;"|"&amp;E2530&amp;"|"&amp;F2530&amp;"|"&amp;G2530&amp;"|"&amp;H2530&amp;"|"&amp;I2530&amp;"|"&amp;J2530&amp;"|"&amp;K2530&amp;"|"&amp;L2530&amp;"|"&amp;M2530&amp;"|"&amp;N2530&amp;"|"&amp;O2530&amp;"|"&amp;P2530&amp;"|"&amp;Q2530&amp;"|"&amp;R2530&amp;"|"&amp;S2530&amp;"|"&amp;T2530&amp;"|"&amp;U2530&amp;"|"&amp;V2530&amp;"|"&amp;W2530&amp;"|"&amp;X2530&amp;"|"&amp;Y2530&amp;"|"&amp;Z2530&amp;"|"&amp;AA2530&amp;"|"&amp;AB2530&amp;"|"&amp;AC2530&amp;"|"&amp;AD2530&amp;"|"&amp;AE2530&amp;"|"&amp;AF2530&amp;"|"&amp;AG2530</f>
        <v>City Hotel|1|279|2016|October|42|12|0|3|2|0|0|BB|PRT|Offline TA/TO|TA/TO|0|0|0|A|A|0|Non Refund|98||0|Transient|110|0|0|Canceled|42495</v>
      </c>
      <c r="AI2530" s="0" t="str">
        <f aca="false">IF(COUNTIF($AH$4:$AH$2603,AH2530)&gt;1,"Duplicate","Unique")</f>
        <v>Duplicate</v>
      </c>
      <c r="AJ2530" s="0" t="str">
        <f aca="false">IF(COUNTBLANK(B2530:AG2530)&gt;0,"Missing ("&amp;COUNTBLANK(B2530:AG2530)&amp;")","Complete")</f>
        <v>Missing (1)</v>
      </c>
    </row>
    <row r="2531" customFormat="false" ht="15" hidden="false" customHeight="false" outlineLevel="0" collapsed="false">
      <c r="A2531" s="14" t="n">
        <v>2528</v>
      </c>
      <c r="B2531" s="14" t="s">
        <v>90</v>
      </c>
      <c r="C2531" s="14" t="n">
        <v>0</v>
      </c>
      <c r="D2531" s="14" t="n">
        <v>48</v>
      </c>
      <c r="E2531" s="14" t="n">
        <v>2017</v>
      </c>
      <c r="F2531" s="14" t="s">
        <v>103</v>
      </c>
      <c r="G2531" s="14" t="n">
        <v>9</v>
      </c>
      <c r="H2531" s="14" t="n">
        <v>2</v>
      </c>
      <c r="I2531" s="14" t="n">
        <v>0</v>
      </c>
      <c r="J2531" s="14" t="n">
        <v>1</v>
      </c>
      <c r="K2531" s="14" t="n">
        <v>2</v>
      </c>
      <c r="L2531" s="14" t="n">
        <v>0</v>
      </c>
      <c r="M2531" s="14" t="n">
        <v>0</v>
      </c>
      <c r="N2531" s="14" t="s">
        <v>82</v>
      </c>
      <c r="O2531" s="14" t="s">
        <v>123</v>
      </c>
      <c r="P2531" s="14" t="s">
        <v>84</v>
      </c>
      <c r="Q2531" s="14" t="s">
        <v>84</v>
      </c>
      <c r="R2531" s="14" t="n">
        <v>0</v>
      </c>
      <c r="S2531" s="14" t="n">
        <v>0</v>
      </c>
      <c r="T2531" s="14" t="n">
        <v>0</v>
      </c>
      <c r="U2531" s="14" t="s">
        <v>95</v>
      </c>
      <c r="V2531" s="14" t="s">
        <v>95</v>
      </c>
      <c r="W2531" s="14" t="n">
        <v>0</v>
      </c>
      <c r="X2531" s="14" t="s">
        <v>86</v>
      </c>
      <c r="Y2531" s="14" t="n">
        <v>14</v>
      </c>
      <c r="Z2531" s="14"/>
      <c r="AA2531" s="14" t="n">
        <v>0</v>
      </c>
      <c r="AB2531" s="14" t="s">
        <v>87</v>
      </c>
      <c r="AC2531" s="14" t="n">
        <v>77</v>
      </c>
      <c r="AD2531" s="14" t="n">
        <v>0</v>
      </c>
      <c r="AE2531" s="14" t="n">
        <v>0</v>
      </c>
      <c r="AF2531" s="14" t="s">
        <v>88</v>
      </c>
      <c r="AG2531" s="15" t="n">
        <v>42797</v>
      </c>
      <c r="AH2531" s="14" t="str">
        <f aca="false">B2531&amp;"|"&amp;C2531&amp;"|"&amp;D2531&amp;"|"&amp;E2531&amp;"|"&amp;F2531&amp;"|"&amp;G2531&amp;"|"&amp;H2531&amp;"|"&amp;I2531&amp;"|"&amp;J2531&amp;"|"&amp;K2531&amp;"|"&amp;L2531&amp;"|"&amp;M2531&amp;"|"&amp;N2531&amp;"|"&amp;O2531&amp;"|"&amp;P2531&amp;"|"&amp;Q2531&amp;"|"&amp;R2531&amp;"|"&amp;S2531&amp;"|"&amp;T2531&amp;"|"&amp;U2531&amp;"|"&amp;V2531&amp;"|"&amp;W2531&amp;"|"&amp;X2531&amp;"|"&amp;Y2531&amp;"|"&amp;Z2531&amp;"|"&amp;AA2531&amp;"|"&amp;AB2531&amp;"|"&amp;AC2531&amp;"|"&amp;AD2531&amp;"|"&amp;AE2531&amp;"|"&amp;AF2531&amp;"|"&amp;AG2531</f>
        <v>City Hotel|0|48|2017|March|9|2|0|1|2|0|0|BB|USA|Direct|Direct|0|0|0|A|A|0|No Deposit|14||0|Transient|77|0|0|Check-Out|42797</v>
      </c>
      <c r="AI2531" s="14" t="str">
        <f aca="false">IF(COUNTIF($AH$4:$AH$2603,AH2531)&gt;1,"Duplicate","Unique")</f>
        <v>Unique</v>
      </c>
      <c r="AJ2531" s="14" t="str">
        <f aca="false">IF(COUNTBLANK(B2531:AG2531)&gt;0,"Missing ("&amp;COUNTBLANK(B2531:AG2531)&amp;")","Complete")</f>
        <v>Missing (1)</v>
      </c>
    </row>
    <row r="2532" customFormat="false" ht="15" hidden="false" customHeight="false" outlineLevel="0" collapsed="false">
      <c r="A2532" s="0" t="n">
        <v>2529</v>
      </c>
      <c r="B2532" s="0" t="s">
        <v>90</v>
      </c>
      <c r="C2532" s="0" t="n">
        <v>0</v>
      </c>
      <c r="D2532" s="0" t="n">
        <v>72</v>
      </c>
      <c r="E2532" s="0" t="n">
        <v>2016</v>
      </c>
      <c r="F2532" s="0" t="s">
        <v>103</v>
      </c>
      <c r="G2532" s="0" t="n">
        <v>14</v>
      </c>
      <c r="H2532" s="0" t="n">
        <v>31</v>
      </c>
      <c r="I2532" s="0" t="n">
        <v>0</v>
      </c>
      <c r="J2532" s="0" t="n">
        <v>3</v>
      </c>
      <c r="K2532" s="0" t="n">
        <v>2</v>
      </c>
      <c r="L2532" s="0" t="n">
        <v>0</v>
      </c>
      <c r="M2532" s="0" t="n">
        <v>0</v>
      </c>
      <c r="N2532" s="0" t="s">
        <v>82</v>
      </c>
      <c r="O2532" s="0" t="s">
        <v>130</v>
      </c>
      <c r="P2532" s="0" t="s">
        <v>93</v>
      </c>
      <c r="Q2532" s="0" t="s">
        <v>94</v>
      </c>
      <c r="R2532" s="0" t="n">
        <v>0</v>
      </c>
      <c r="S2532" s="0" t="n">
        <v>0</v>
      </c>
      <c r="T2532" s="0" t="n">
        <v>0</v>
      </c>
      <c r="U2532" s="0" t="s">
        <v>95</v>
      </c>
      <c r="V2532" s="0" t="s">
        <v>95</v>
      </c>
      <c r="W2532" s="0" t="n">
        <v>0</v>
      </c>
      <c r="X2532" s="0" t="s">
        <v>86</v>
      </c>
      <c r="Y2532" s="0" t="n">
        <v>7</v>
      </c>
      <c r="AA2532" s="0" t="n">
        <v>0</v>
      </c>
      <c r="AB2532" s="0" t="s">
        <v>87</v>
      </c>
      <c r="AC2532" s="0" t="n">
        <v>67.22</v>
      </c>
      <c r="AD2532" s="0" t="n">
        <v>0</v>
      </c>
      <c r="AE2532" s="0" t="n">
        <v>1</v>
      </c>
      <c r="AF2532" s="0" t="s">
        <v>88</v>
      </c>
      <c r="AG2532" s="13" t="n">
        <v>42463</v>
      </c>
      <c r="AH2532" s="0" t="str">
        <f aca="false">B2532&amp;"|"&amp;C2532&amp;"|"&amp;D2532&amp;"|"&amp;E2532&amp;"|"&amp;F2532&amp;"|"&amp;G2532&amp;"|"&amp;H2532&amp;"|"&amp;I2532&amp;"|"&amp;J2532&amp;"|"&amp;K2532&amp;"|"&amp;L2532&amp;"|"&amp;M2532&amp;"|"&amp;N2532&amp;"|"&amp;O2532&amp;"|"&amp;P2532&amp;"|"&amp;Q2532&amp;"|"&amp;R2532&amp;"|"&amp;S2532&amp;"|"&amp;T2532&amp;"|"&amp;U2532&amp;"|"&amp;V2532&amp;"|"&amp;W2532&amp;"|"&amp;X2532&amp;"|"&amp;Y2532&amp;"|"&amp;Z2532&amp;"|"&amp;AA2532&amp;"|"&amp;AB2532&amp;"|"&amp;AC2532&amp;"|"&amp;AD2532&amp;"|"&amp;AE2532&amp;"|"&amp;AF2532&amp;"|"&amp;AG2532</f>
        <v>City Hotel|0|72|2016|March|14|31|0|3|2|0|0|BB|NLD|Online TA|TA/TO|0|0|0|A|A|0|No Deposit|7||0|Transient|67.22|0|1|Check-Out|42463</v>
      </c>
      <c r="AI2532" s="0" t="str">
        <f aca="false">IF(COUNTIF($AH$4:$AH$2603,AH2532)&gt;1,"Duplicate","Unique")</f>
        <v>Unique</v>
      </c>
      <c r="AJ2532" s="0" t="str">
        <f aca="false">IF(COUNTBLANK(B2532:AG2532)&gt;0,"Missing ("&amp;COUNTBLANK(B2532:AG2532)&amp;")","Complete")</f>
        <v>Missing (1)</v>
      </c>
    </row>
    <row r="2533" customFormat="false" ht="15" hidden="false" customHeight="false" outlineLevel="0" collapsed="false">
      <c r="A2533" s="14" t="n">
        <v>2530</v>
      </c>
      <c r="B2533" s="14" t="s">
        <v>90</v>
      </c>
      <c r="C2533" s="14" t="n">
        <v>0</v>
      </c>
      <c r="D2533" s="14" t="n">
        <v>17</v>
      </c>
      <c r="E2533" s="14" t="n">
        <v>2016</v>
      </c>
      <c r="F2533" s="14" t="s">
        <v>81</v>
      </c>
      <c r="G2533" s="14" t="n">
        <v>50</v>
      </c>
      <c r="H2533" s="14" t="n">
        <v>10</v>
      </c>
      <c r="I2533" s="14" t="n">
        <v>0</v>
      </c>
      <c r="J2533" s="14" t="n">
        <v>1</v>
      </c>
      <c r="K2533" s="14" t="n">
        <v>2</v>
      </c>
      <c r="L2533" s="14" t="n">
        <v>0</v>
      </c>
      <c r="M2533" s="14" t="n">
        <v>0</v>
      </c>
      <c r="N2533" s="14" t="s">
        <v>107</v>
      </c>
      <c r="O2533" s="14" t="s">
        <v>92</v>
      </c>
      <c r="P2533" s="14" t="s">
        <v>93</v>
      </c>
      <c r="Q2533" s="14" t="s">
        <v>94</v>
      </c>
      <c r="R2533" s="14" t="n">
        <v>1</v>
      </c>
      <c r="S2533" s="14" t="n">
        <v>0</v>
      </c>
      <c r="T2533" s="14" t="n">
        <v>5</v>
      </c>
      <c r="U2533" s="14" t="s">
        <v>95</v>
      </c>
      <c r="V2533" s="14" t="s">
        <v>95</v>
      </c>
      <c r="W2533" s="14" t="n">
        <v>0</v>
      </c>
      <c r="X2533" s="14" t="s">
        <v>86</v>
      </c>
      <c r="Y2533" s="14" t="n">
        <v>9</v>
      </c>
      <c r="Z2533" s="14"/>
      <c r="AA2533" s="14" t="n">
        <v>0</v>
      </c>
      <c r="AB2533" s="14" t="s">
        <v>87</v>
      </c>
      <c r="AC2533" s="14" t="n">
        <v>95</v>
      </c>
      <c r="AD2533" s="14" t="n">
        <v>0</v>
      </c>
      <c r="AE2533" s="14" t="n">
        <v>0</v>
      </c>
      <c r="AF2533" s="14" t="s">
        <v>88</v>
      </c>
      <c r="AG2533" s="15" t="n">
        <v>42715</v>
      </c>
      <c r="AH2533" s="14" t="str">
        <f aca="false">B2533&amp;"|"&amp;C2533&amp;"|"&amp;D2533&amp;"|"&amp;E2533&amp;"|"&amp;F2533&amp;"|"&amp;G2533&amp;"|"&amp;H2533&amp;"|"&amp;I2533&amp;"|"&amp;J2533&amp;"|"&amp;K2533&amp;"|"&amp;L2533&amp;"|"&amp;M2533&amp;"|"&amp;N2533&amp;"|"&amp;O2533&amp;"|"&amp;P2533&amp;"|"&amp;Q2533&amp;"|"&amp;R2533&amp;"|"&amp;S2533&amp;"|"&amp;T2533&amp;"|"&amp;U2533&amp;"|"&amp;V2533&amp;"|"&amp;W2533&amp;"|"&amp;X2533&amp;"|"&amp;Y2533&amp;"|"&amp;Z2533&amp;"|"&amp;AA2533&amp;"|"&amp;AB2533&amp;"|"&amp;AC2533&amp;"|"&amp;AD2533&amp;"|"&amp;AE2533&amp;"|"&amp;AF2533&amp;"|"&amp;AG2533</f>
        <v>City Hotel|0|17|2016|December|50|10|0|1|2|0|0|SC|PRT|Online TA|TA/TO|1|0|5|A|A|0|No Deposit|9||0|Transient|95|0|0|Check-Out|42715</v>
      </c>
      <c r="AI2533" s="14" t="str">
        <f aca="false">IF(COUNTIF($AH$4:$AH$2603,AH2533)&gt;1,"Duplicate","Unique")</f>
        <v>Unique</v>
      </c>
      <c r="AJ2533" s="14" t="str">
        <f aca="false">IF(COUNTBLANK(B2533:AG2533)&gt;0,"Missing ("&amp;COUNTBLANK(B2533:AG2533)&amp;")","Complete")</f>
        <v>Missing (1)</v>
      </c>
    </row>
    <row r="2534" customFormat="false" ht="15" hidden="false" customHeight="false" outlineLevel="0" collapsed="false">
      <c r="A2534" s="0" t="n">
        <v>2531</v>
      </c>
      <c r="B2534" s="0" t="s">
        <v>90</v>
      </c>
      <c r="C2534" s="0" t="n">
        <v>0</v>
      </c>
      <c r="D2534" s="0" t="n">
        <v>203</v>
      </c>
      <c r="E2534" s="0" t="n">
        <v>2016</v>
      </c>
      <c r="F2534" s="0" t="s">
        <v>119</v>
      </c>
      <c r="G2534" s="0" t="n">
        <v>35</v>
      </c>
      <c r="H2534" s="0" t="n">
        <v>26</v>
      </c>
      <c r="I2534" s="0" t="n">
        <v>1</v>
      </c>
      <c r="J2534" s="0" t="n">
        <v>2</v>
      </c>
      <c r="K2534" s="0" t="n">
        <v>2</v>
      </c>
      <c r="L2534" s="0" t="n">
        <v>0</v>
      </c>
      <c r="M2534" s="0" t="n">
        <v>0</v>
      </c>
      <c r="N2534" s="0" t="s">
        <v>82</v>
      </c>
      <c r="O2534" s="0" t="s">
        <v>130</v>
      </c>
      <c r="P2534" s="0" t="s">
        <v>99</v>
      </c>
      <c r="Q2534" s="0" t="s">
        <v>94</v>
      </c>
      <c r="R2534" s="0" t="n">
        <v>0</v>
      </c>
      <c r="S2534" s="0" t="n">
        <v>0</v>
      </c>
      <c r="T2534" s="0" t="n">
        <v>0</v>
      </c>
      <c r="U2534" s="0" t="s">
        <v>95</v>
      </c>
      <c r="V2534" s="0" t="s">
        <v>95</v>
      </c>
      <c r="W2534" s="0" t="n">
        <v>0</v>
      </c>
      <c r="X2534" s="0" t="s">
        <v>86</v>
      </c>
      <c r="Y2534" s="0" t="n">
        <v>121</v>
      </c>
      <c r="AA2534" s="0" t="n">
        <v>0</v>
      </c>
      <c r="AB2534" s="0" t="s">
        <v>101</v>
      </c>
      <c r="AC2534" s="0" t="n">
        <v>72.25</v>
      </c>
      <c r="AD2534" s="0" t="n">
        <v>0</v>
      </c>
      <c r="AE2534" s="0" t="n">
        <v>0</v>
      </c>
      <c r="AF2534" s="0" t="s">
        <v>88</v>
      </c>
      <c r="AG2534" s="13" t="n">
        <v>42611</v>
      </c>
      <c r="AH2534" s="0" t="str">
        <f aca="false">B2534&amp;"|"&amp;C2534&amp;"|"&amp;D2534&amp;"|"&amp;E2534&amp;"|"&amp;F2534&amp;"|"&amp;G2534&amp;"|"&amp;H2534&amp;"|"&amp;I2534&amp;"|"&amp;J2534&amp;"|"&amp;K2534&amp;"|"&amp;L2534&amp;"|"&amp;M2534&amp;"|"&amp;N2534&amp;"|"&amp;O2534&amp;"|"&amp;P2534&amp;"|"&amp;Q2534&amp;"|"&amp;R2534&amp;"|"&amp;S2534&amp;"|"&amp;T2534&amp;"|"&amp;U2534&amp;"|"&amp;V2534&amp;"|"&amp;W2534&amp;"|"&amp;X2534&amp;"|"&amp;Y2534&amp;"|"&amp;Z2534&amp;"|"&amp;AA2534&amp;"|"&amp;AB2534&amp;"|"&amp;AC2534&amp;"|"&amp;AD2534&amp;"|"&amp;AE2534&amp;"|"&amp;AF2534&amp;"|"&amp;AG2534</f>
        <v>City Hotel|0|203|2016|August|35|26|1|2|2|0|0|BB|NLD|Offline TA/TO|TA/TO|0|0|0|A|A|0|No Deposit|121||0|Transient-Party|72.25|0|0|Check-Out|42611</v>
      </c>
      <c r="AI2534" s="0" t="str">
        <f aca="false">IF(COUNTIF($AH$4:$AH$2603,AH2534)&gt;1,"Duplicate","Unique")</f>
        <v>Unique</v>
      </c>
      <c r="AJ2534" s="0" t="str">
        <f aca="false">IF(COUNTBLANK(B2534:AG2534)&gt;0,"Missing ("&amp;COUNTBLANK(B2534:AG2534)&amp;")","Complete")</f>
        <v>Missing (1)</v>
      </c>
    </row>
    <row r="2535" customFormat="false" ht="15" hidden="false" customHeight="false" outlineLevel="0" collapsed="false">
      <c r="A2535" s="14" t="n">
        <v>2532</v>
      </c>
      <c r="B2535" s="14" t="s">
        <v>90</v>
      </c>
      <c r="C2535" s="14" t="n">
        <v>1</v>
      </c>
      <c r="D2535" s="14" t="n">
        <v>129</v>
      </c>
      <c r="E2535" s="14" t="n">
        <v>2017</v>
      </c>
      <c r="F2535" s="14" t="s">
        <v>106</v>
      </c>
      <c r="G2535" s="14" t="n">
        <v>14</v>
      </c>
      <c r="H2535" s="14" t="n">
        <v>3</v>
      </c>
      <c r="I2535" s="14" t="n">
        <v>1</v>
      </c>
      <c r="J2535" s="14" t="n">
        <v>1</v>
      </c>
      <c r="K2535" s="14" t="n">
        <v>2</v>
      </c>
      <c r="L2535" s="14" t="n">
        <v>0</v>
      </c>
      <c r="M2535" s="14" t="n">
        <v>0</v>
      </c>
      <c r="N2535" s="14" t="s">
        <v>82</v>
      </c>
      <c r="O2535" s="14" t="s">
        <v>92</v>
      </c>
      <c r="P2535" s="14" t="s">
        <v>116</v>
      </c>
      <c r="Q2535" s="14" t="s">
        <v>94</v>
      </c>
      <c r="R2535" s="14" t="n">
        <v>0</v>
      </c>
      <c r="S2535" s="14" t="n">
        <v>0</v>
      </c>
      <c r="T2535" s="14" t="n">
        <v>0</v>
      </c>
      <c r="U2535" s="14" t="s">
        <v>95</v>
      </c>
      <c r="V2535" s="14" t="s">
        <v>95</v>
      </c>
      <c r="W2535" s="14" t="n">
        <v>0</v>
      </c>
      <c r="X2535" s="14" t="s">
        <v>120</v>
      </c>
      <c r="Y2535" s="14" t="n">
        <v>58</v>
      </c>
      <c r="Z2535" s="14"/>
      <c r="AA2535" s="14" t="n">
        <v>0</v>
      </c>
      <c r="AB2535" s="14" t="s">
        <v>87</v>
      </c>
      <c r="AC2535" s="14" t="n">
        <v>100</v>
      </c>
      <c r="AD2535" s="14" t="n">
        <v>0</v>
      </c>
      <c r="AE2535" s="14" t="n">
        <v>0</v>
      </c>
      <c r="AF2535" s="14" t="s">
        <v>96</v>
      </c>
      <c r="AG2535" s="15" t="n">
        <v>42699</v>
      </c>
      <c r="AH2535" s="14" t="str">
        <f aca="false">B2535&amp;"|"&amp;C2535&amp;"|"&amp;D2535&amp;"|"&amp;E2535&amp;"|"&amp;F2535&amp;"|"&amp;G2535&amp;"|"&amp;H2535&amp;"|"&amp;I2535&amp;"|"&amp;J2535&amp;"|"&amp;K2535&amp;"|"&amp;L2535&amp;"|"&amp;M2535&amp;"|"&amp;N2535&amp;"|"&amp;O2535&amp;"|"&amp;P2535&amp;"|"&amp;Q2535&amp;"|"&amp;R2535&amp;"|"&amp;S2535&amp;"|"&amp;T2535&amp;"|"&amp;U2535&amp;"|"&amp;V2535&amp;"|"&amp;W2535&amp;"|"&amp;X2535&amp;"|"&amp;Y2535&amp;"|"&amp;Z2535&amp;"|"&amp;AA2535&amp;"|"&amp;AB2535&amp;"|"&amp;AC2535&amp;"|"&amp;AD2535&amp;"|"&amp;AE2535&amp;"|"&amp;AF2535&amp;"|"&amp;AG2535</f>
        <v>City Hotel|1|129|2017|April|14|3|1|1|2|0|0|BB|PRT|Groups|TA/TO|0|0|0|A|A|0|Non Refund|58||0|Transient|100|0|0|Canceled|42699</v>
      </c>
      <c r="AI2535" s="14" t="str">
        <f aca="false">IF(COUNTIF($AH$4:$AH$2603,AH2535)&gt;1,"Duplicate","Unique")</f>
        <v>Unique</v>
      </c>
      <c r="AJ2535" s="14" t="str">
        <f aca="false">IF(COUNTBLANK(B2535:AG2535)&gt;0,"Missing ("&amp;COUNTBLANK(B2535:AG2535)&amp;")","Complete")</f>
        <v>Missing (1)</v>
      </c>
    </row>
    <row r="2536" customFormat="false" ht="15" hidden="false" customHeight="false" outlineLevel="0" collapsed="false">
      <c r="A2536" s="0" t="n">
        <v>2533</v>
      </c>
      <c r="B2536" s="0" t="s">
        <v>80</v>
      </c>
      <c r="C2536" s="0" t="n">
        <v>0</v>
      </c>
      <c r="D2536" s="0" t="n">
        <v>193</v>
      </c>
      <c r="E2536" s="0" t="n">
        <v>2016</v>
      </c>
      <c r="F2536" s="0" t="s">
        <v>91</v>
      </c>
      <c r="G2536" s="0" t="n">
        <v>30</v>
      </c>
      <c r="H2536" s="0" t="n">
        <v>23</v>
      </c>
      <c r="I2536" s="0" t="n">
        <v>4</v>
      </c>
      <c r="J2536" s="0" t="n">
        <v>6</v>
      </c>
      <c r="K2536" s="0" t="n">
        <v>2</v>
      </c>
      <c r="L2536" s="0" t="n">
        <v>0</v>
      </c>
      <c r="M2536" s="0" t="n">
        <v>0</v>
      </c>
      <c r="N2536" s="0" t="s">
        <v>82</v>
      </c>
      <c r="O2536" s="0" t="s">
        <v>92</v>
      </c>
      <c r="P2536" s="0" t="s">
        <v>93</v>
      </c>
      <c r="Q2536" s="0" t="s">
        <v>94</v>
      </c>
      <c r="R2536" s="0" t="n">
        <v>0</v>
      </c>
      <c r="S2536" s="0" t="n">
        <v>0</v>
      </c>
      <c r="T2536" s="0" t="n">
        <v>0</v>
      </c>
      <c r="U2536" s="0" t="s">
        <v>95</v>
      </c>
      <c r="V2536" s="0" t="s">
        <v>95</v>
      </c>
      <c r="W2536" s="0" t="n">
        <v>0</v>
      </c>
      <c r="X2536" s="0" t="s">
        <v>86</v>
      </c>
      <c r="Y2536" s="0" t="n">
        <v>240</v>
      </c>
      <c r="AA2536" s="0" t="n">
        <v>0</v>
      </c>
      <c r="AB2536" s="0" t="s">
        <v>87</v>
      </c>
      <c r="AC2536" s="0" t="n">
        <v>128</v>
      </c>
      <c r="AD2536" s="0" t="n">
        <v>0</v>
      </c>
      <c r="AE2536" s="0" t="n">
        <v>2</v>
      </c>
      <c r="AF2536" s="0" t="s">
        <v>88</v>
      </c>
      <c r="AG2536" s="13" t="n">
        <v>42584</v>
      </c>
      <c r="AH2536" s="0" t="str">
        <f aca="false">B2536&amp;"|"&amp;C2536&amp;"|"&amp;D2536&amp;"|"&amp;E2536&amp;"|"&amp;F2536&amp;"|"&amp;G2536&amp;"|"&amp;H2536&amp;"|"&amp;I2536&amp;"|"&amp;J2536&amp;"|"&amp;K2536&amp;"|"&amp;L2536&amp;"|"&amp;M2536&amp;"|"&amp;N2536&amp;"|"&amp;O2536&amp;"|"&amp;P2536&amp;"|"&amp;Q2536&amp;"|"&amp;R2536&amp;"|"&amp;S2536&amp;"|"&amp;T2536&amp;"|"&amp;U2536&amp;"|"&amp;V2536&amp;"|"&amp;W2536&amp;"|"&amp;X2536&amp;"|"&amp;Y2536&amp;"|"&amp;Z2536&amp;"|"&amp;AA2536&amp;"|"&amp;AB2536&amp;"|"&amp;AC2536&amp;"|"&amp;AD2536&amp;"|"&amp;AE2536&amp;"|"&amp;AF2536&amp;"|"&amp;AG2536</f>
        <v>Resort Hotel|0|193|2016|July|30|23|4|6|2|0|0|BB|PRT|Online TA|TA/TO|0|0|0|A|A|0|No Deposit|240||0|Transient|128|0|2|Check-Out|42584</v>
      </c>
      <c r="AI2536" s="0" t="str">
        <f aca="false">IF(COUNTIF($AH$4:$AH$2603,AH2536)&gt;1,"Duplicate","Unique")</f>
        <v>Unique</v>
      </c>
      <c r="AJ2536" s="0" t="str">
        <f aca="false">IF(COUNTBLANK(B2536:AG2536)&gt;0,"Missing ("&amp;COUNTBLANK(B2536:AG2536)&amp;")","Complete")</f>
        <v>Missing (1)</v>
      </c>
    </row>
    <row r="2537" customFormat="false" ht="15" hidden="false" customHeight="false" outlineLevel="0" collapsed="false">
      <c r="A2537" s="14" t="n">
        <v>2534</v>
      </c>
      <c r="B2537" s="14" t="s">
        <v>80</v>
      </c>
      <c r="C2537" s="14" t="n">
        <v>0</v>
      </c>
      <c r="D2537" s="14" t="n">
        <v>7</v>
      </c>
      <c r="E2537" s="14" t="n">
        <v>2016</v>
      </c>
      <c r="F2537" s="14" t="s">
        <v>119</v>
      </c>
      <c r="G2537" s="14" t="n">
        <v>34</v>
      </c>
      <c r="H2537" s="14" t="n">
        <v>19</v>
      </c>
      <c r="I2537" s="14" t="n">
        <v>0</v>
      </c>
      <c r="J2537" s="14" t="n">
        <v>1</v>
      </c>
      <c r="K2537" s="14" t="n">
        <v>2</v>
      </c>
      <c r="L2537" s="14" t="n">
        <v>0</v>
      </c>
      <c r="M2537" s="14" t="n">
        <v>0</v>
      </c>
      <c r="N2537" s="14" t="s">
        <v>82</v>
      </c>
      <c r="O2537" s="14" t="s">
        <v>140</v>
      </c>
      <c r="P2537" s="14" t="s">
        <v>93</v>
      </c>
      <c r="Q2537" s="14" t="s">
        <v>94</v>
      </c>
      <c r="R2537" s="14" t="n">
        <v>0</v>
      </c>
      <c r="S2537" s="14" t="n">
        <v>0</v>
      </c>
      <c r="T2537" s="14" t="n">
        <v>0</v>
      </c>
      <c r="U2537" s="14" t="s">
        <v>95</v>
      </c>
      <c r="V2537" s="14" t="s">
        <v>156</v>
      </c>
      <c r="W2537" s="14" t="n">
        <v>0</v>
      </c>
      <c r="X2537" s="14" t="s">
        <v>86</v>
      </c>
      <c r="Y2537" s="14" t="n">
        <v>339</v>
      </c>
      <c r="Z2537" s="14"/>
      <c r="AA2537" s="14" t="n">
        <v>0</v>
      </c>
      <c r="AB2537" s="14" t="s">
        <v>101</v>
      </c>
      <c r="AC2537" s="14" t="n">
        <v>140</v>
      </c>
      <c r="AD2537" s="14" t="n">
        <v>0</v>
      </c>
      <c r="AE2537" s="14" t="n">
        <v>0</v>
      </c>
      <c r="AF2537" s="14" t="s">
        <v>88</v>
      </c>
      <c r="AG2537" s="15" t="n">
        <v>42602</v>
      </c>
      <c r="AH2537" s="14" t="str">
        <f aca="false">B2537&amp;"|"&amp;C2537&amp;"|"&amp;D2537&amp;"|"&amp;E2537&amp;"|"&amp;F2537&amp;"|"&amp;G2537&amp;"|"&amp;H2537&amp;"|"&amp;I2537&amp;"|"&amp;J2537&amp;"|"&amp;K2537&amp;"|"&amp;L2537&amp;"|"&amp;M2537&amp;"|"&amp;N2537&amp;"|"&amp;O2537&amp;"|"&amp;P2537&amp;"|"&amp;Q2537&amp;"|"&amp;R2537&amp;"|"&amp;S2537&amp;"|"&amp;T2537&amp;"|"&amp;U2537&amp;"|"&amp;V2537&amp;"|"&amp;W2537&amp;"|"&amp;X2537&amp;"|"&amp;Y2537&amp;"|"&amp;Z2537&amp;"|"&amp;AA2537&amp;"|"&amp;AB2537&amp;"|"&amp;AC2537&amp;"|"&amp;AD2537&amp;"|"&amp;AE2537&amp;"|"&amp;AF2537&amp;"|"&amp;AG2537</f>
        <v>Resort Hotel|0|7|2016|August|34|19|0|1|2|0|0|BB|CHN|Online TA|TA/TO|0|0|0|A|C|0|No Deposit|339||0|Transient-Party|140|0|0|Check-Out|42602</v>
      </c>
      <c r="AI2537" s="14" t="str">
        <f aca="false">IF(COUNTIF($AH$4:$AH$2603,AH2537)&gt;1,"Duplicate","Unique")</f>
        <v>Unique</v>
      </c>
      <c r="AJ2537" s="14" t="str">
        <f aca="false">IF(COUNTBLANK(B2537:AG2537)&gt;0,"Missing ("&amp;COUNTBLANK(B2537:AG2537)&amp;")","Complete")</f>
        <v>Missing (1)</v>
      </c>
    </row>
    <row r="2538" customFormat="false" ht="15" hidden="false" customHeight="false" outlineLevel="0" collapsed="false">
      <c r="A2538" s="0" t="n">
        <v>2535</v>
      </c>
      <c r="B2538" s="0" t="s">
        <v>80</v>
      </c>
      <c r="C2538" s="0" t="n">
        <v>1</v>
      </c>
      <c r="D2538" s="0" t="n">
        <v>155</v>
      </c>
      <c r="E2538" s="0" t="n">
        <v>2015</v>
      </c>
      <c r="F2538" s="0" t="s">
        <v>111</v>
      </c>
      <c r="G2538" s="0" t="n">
        <v>44</v>
      </c>
      <c r="H2538" s="0" t="n">
        <v>31</v>
      </c>
      <c r="I2538" s="0" t="n">
        <v>0</v>
      </c>
      <c r="J2538" s="0" t="n">
        <v>1</v>
      </c>
      <c r="K2538" s="0" t="n">
        <v>2</v>
      </c>
      <c r="L2538" s="0" t="n">
        <v>0</v>
      </c>
      <c r="M2538" s="0" t="n">
        <v>0</v>
      </c>
      <c r="N2538" s="0" t="s">
        <v>82</v>
      </c>
      <c r="O2538" s="0" t="s">
        <v>92</v>
      </c>
      <c r="P2538" s="0" t="s">
        <v>116</v>
      </c>
      <c r="Q2538" s="0" t="s">
        <v>84</v>
      </c>
      <c r="R2538" s="0" t="n">
        <v>0</v>
      </c>
      <c r="S2538" s="0" t="n">
        <v>0</v>
      </c>
      <c r="T2538" s="0" t="n">
        <v>0</v>
      </c>
      <c r="U2538" s="0" t="s">
        <v>95</v>
      </c>
      <c r="V2538" s="0" t="s">
        <v>95</v>
      </c>
      <c r="W2538" s="0" t="n">
        <v>0</v>
      </c>
      <c r="X2538" s="0" t="s">
        <v>120</v>
      </c>
      <c r="AA2538" s="0" t="n">
        <v>0</v>
      </c>
      <c r="AB2538" s="0" t="s">
        <v>87</v>
      </c>
      <c r="AC2538" s="0" t="n">
        <v>36</v>
      </c>
      <c r="AD2538" s="0" t="n">
        <v>0</v>
      </c>
      <c r="AE2538" s="0" t="n">
        <v>0</v>
      </c>
      <c r="AF2538" s="0" t="s">
        <v>96</v>
      </c>
      <c r="AG2538" s="13" t="n">
        <v>42303</v>
      </c>
      <c r="AH2538" s="0" t="str">
        <f aca="false">B2538&amp;"|"&amp;C2538&amp;"|"&amp;D2538&amp;"|"&amp;E2538&amp;"|"&amp;F2538&amp;"|"&amp;G2538&amp;"|"&amp;H2538&amp;"|"&amp;I2538&amp;"|"&amp;J2538&amp;"|"&amp;K2538&amp;"|"&amp;L2538&amp;"|"&amp;M2538&amp;"|"&amp;N2538&amp;"|"&amp;O2538&amp;"|"&amp;P2538&amp;"|"&amp;Q2538&amp;"|"&amp;R2538&amp;"|"&amp;S2538&amp;"|"&amp;T2538&amp;"|"&amp;U2538&amp;"|"&amp;V2538&amp;"|"&amp;W2538&amp;"|"&amp;X2538&amp;"|"&amp;Y2538&amp;"|"&amp;Z2538&amp;"|"&amp;AA2538&amp;"|"&amp;AB2538&amp;"|"&amp;AC2538&amp;"|"&amp;AD2538&amp;"|"&amp;AE2538&amp;"|"&amp;AF2538&amp;"|"&amp;AG2538</f>
        <v>Resort Hotel|1|155|2015|October|44|31|0|1|2|0|0|BB|PRT|Groups|Direct|0|0|0|A|A|0|Non Refund|||0|Transient|36|0|0|Canceled|42303</v>
      </c>
      <c r="AI2538" s="0" t="str">
        <f aca="false">IF(COUNTIF($AH$4:$AH$2603,AH2538)&gt;1,"Duplicate","Unique")</f>
        <v>Duplicate</v>
      </c>
      <c r="AJ2538" s="0" t="str">
        <f aca="false">IF(COUNTBLANK(B2538:AG2538)&gt;0,"Missing ("&amp;COUNTBLANK(B2538:AG2538)&amp;")","Complete")</f>
        <v>Missing (2)</v>
      </c>
    </row>
    <row r="2539" customFormat="false" ht="15" hidden="false" customHeight="false" outlineLevel="0" collapsed="false">
      <c r="A2539" s="14" t="n">
        <v>2536</v>
      </c>
      <c r="B2539" s="14" t="s">
        <v>90</v>
      </c>
      <c r="C2539" s="14" t="n">
        <v>1</v>
      </c>
      <c r="D2539" s="14" t="n">
        <v>97</v>
      </c>
      <c r="E2539" s="14" t="n">
        <v>2015</v>
      </c>
      <c r="F2539" s="14" t="s">
        <v>111</v>
      </c>
      <c r="G2539" s="14" t="n">
        <v>41</v>
      </c>
      <c r="H2539" s="14" t="n">
        <v>5</v>
      </c>
      <c r="I2539" s="14" t="n">
        <v>1</v>
      </c>
      <c r="J2539" s="14" t="n">
        <v>3</v>
      </c>
      <c r="K2539" s="14" t="n">
        <v>1</v>
      </c>
      <c r="L2539" s="14" t="n">
        <v>0</v>
      </c>
      <c r="M2539" s="14" t="n">
        <v>0</v>
      </c>
      <c r="N2539" s="14" t="s">
        <v>82</v>
      </c>
      <c r="O2539" s="14" t="s">
        <v>92</v>
      </c>
      <c r="P2539" s="14" t="s">
        <v>116</v>
      </c>
      <c r="Q2539" s="14" t="s">
        <v>94</v>
      </c>
      <c r="R2539" s="14" t="n">
        <v>0</v>
      </c>
      <c r="S2539" s="14" t="n">
        <v>0</v>
      </c>
      <c r="T2539" s="14" t="n">
        <v>0</v>
      </c>
      <c r="U2539" s="14" t="s">
        <v>95</v>
      </c>
      <c r="V2539" s="14" t="s">
        <v>95</v>
      </c>
      <c r="W2539" s="14" t="n">
        <v>0</v>
      </c>
      <c r="X2539" s="14" t="s">
        <v>120</v>
      </c>
      <c r="Y2539" s="14" t="n">
        <v>29</v>
      </c>
      <c r="Z2539" s="14"/>
      <c r="AA2539" s="14" t="n">
        <v>0</v>
      </c>
      <c r="AB2539" s="14" t="s">
        <v>87</v>
      </c>
      <c r="AC2539" s="14" t="n">
        <v>140</v>
      </c>
      <c r="AD2539" s="14" t="n">
        <v>0</v>
      </c>
      <c r="AE2539" s="14" t="n">
        <v>0</v>
      </c>
      <c r="AF2539" s="14" t="s">
        <v>96</v>
      </c>
      <c r="AG2539" s="15" t="n">
        <v>42188</v>
      </c>
      <c r="AH2539" s="14" t="str">
        <f aca="false">B2539&amp;"|"&amp;C2539&amp;"|"&amp;D2539&amp;"|"&amp;E2539&amp;"|"&amp;F2539&amp;"|"&amp;G2539&amp;"|"&amp;H2539&amp;"|"&amp;I2539&amp;"|"&amp;J2539&amp;"|"&amp;K2539&amp;"|"&amp;L2539&amp;"|"&amp;M2539&amp;"|"&amp;N2539&amp;"|"&amp;O2539&amp;"|"&amp;P2539&amp;"|"&amp;Q2539&amp;"|"&amp;R2539&amp;"|"&amp;S2539&amp;"|"&amp;T2539&amp;"|"&amp;U2539&amp;"|"&amp;V2539&amp;"|"&amp;W2539&amp;"|"&amp;X2539&amp;"|"&amp;Y2539&amp;"|"&amp;Z2539&amp;"|"&amp;AA2539&amp;"|"&amp;AB2539&amp;"|"&amp;AC2539&amp;"|"&amp;AD2539&amp;"|"&amp;AE2539&amp;"|"&amp;AF2539&amp;"|"&amp;AG2539</f>
        <v>City Hotel|1|97|2015|October|41|5|1|3|1|0|0|BB|PRT|Groups|TA/TO|0|0|0|A|A|0|Non Refund|29||0|Transient|140|0|0|Canceled|42188</v>
      </c>
      <c r="AI2539" s="14" t="str">
        <f aca="false">IF(COUNTIF($AH$4:$AH$2603,AH2539)&gt;1,"Duplicate","Unique")</f>
        <v>Duplicate</v>
      </c>
      <c r="AJ2539" s="14" t="str">
        <f aca="false">IF(COUNTBLANK(B2539:AG2539)&gt;0,"Missing ("&amp;COUNTBLANK(B2539:AG2539)&amp;")","Complete")</f>
        <v>Missing (1)</v>
      </c>
    </row>
    <row r="2540" customFormat="false" ht="15" hidden="false" customHeight="false" outlineLevel="0" collapsed="false">
      <c r="A2540" s="0" t="n">
        <v>2537</v>
      </c>
      <c r="B2540" s="0" t="s">
        <v>80</v>
      </c>
      <c r="C2540" s="0" t="n">
        <v>0</v>
      </c>
      <c r="D2540" s="0" t="n">
        <v>39</v>
      </c>
      <c r="E2540" s="0" t="n">
        <v>2016</v>
      </c>
      <c r="F2540" s="0" t="s">
        <v>114</v>
      </c>
      <c r="G2540" s="0" t="n">
        <v>39</v>
      </c>
      <c r="H2540" s="0" t="n">
        <v>18</v>
      </c>
      <c r="I2540" s="0" t="n">
        <v>2</v>
      </c>
      <c r="J2540" s="0" t="n">
        <v>1</v>
      </c>
      <c r="K2540" s="0" t="n">
        <v>2</v>
      </c>
      <c r="L2540" s="0" t="n">
        <v>0</v>
      </c>
      <c r="M2540" s="0" t="n">
        <v>0</v>
      </c>
      <c r="N2540" s="0" t="s">
        <v>82</v>
      </c>
      <c r="O2540" s="0" t="s">
        <v>83</v>
      </c>
      <c r="P2540" s="0" t="s">
        <v>93</v>
      </c>
      <c r="Q2540" s="0" t="s">
        <v>94</v>
      </c>
      <c r="R2540" s="0" t="n">
        <v>0</v>
      </c>
      <c r="S2540" s="0" t="n">
        <v>0</v>
      </c>
      <c r="T2540" s="0" t="n">
        <v>0</v>
      </c>
      <c r="U2540" s="0" t="s">
        <v>124</v>
      </c>
      <c r="V2540" s="0" t="s">
        <v>124</v>
      </c>
      <c r="W2540" s="0" t="n">
        <v>0</v>
      </c>
      <c r="X2540" s="0" t="s">
        <v>86</v>
      </c>
      <c r="Y2540" s="0" t="n">
        <v>240</v>
      </c>
      <c r="AA2540" s="0" t="n">
        <v>0</v>
      </c>
      <c r="AB2540" s="0" t="s">
        <v>87</v>
      </c>
      <c r="AC2540" s="0" t="n">
        <v>104.67</v>
      </c>
      <c r="AD2540" s="0" t="n">
        <v>0</v>
      </c>
      <c r="AE2540" s="0" t="n">
        <v>1</v>
      </c>
      <c r="AF2540" s="0" t="s">
        <v>88</v>
      </c>
      <c r="AG2540" s="13" t="n">
        <v>42634</v>
      </c>
      <c r="AH2540" s="0" t="str">
        <f aca="false">B2540&amp;"|"&amp;C2540&amp;"|"&amp;D2540&amp;"|"&amp;E2540&amp;"|"&amp;F2540&amp;"|"&amp;G2540&amp;"|"&amp;H2540&amp;"|"&amp;I2540&amp;"|"&amp;J2540&amp;"|"&amp;K2540&amp;"|"&amp;L2540&amp;"|"&amp;M2540&amp;"|"&amp;N2540&amp;"|"&amp;O2540&amp;"|"&amp;P2540&amp;"|"&amp;Q2540&amp;"|"&amp;R2540&amp;"|"&amp;S2540&amp;"|"&amp;T2540&amp;"|"&amp;U2540&amp;"|"&amp;V2540&amp;"|"&amp;W2540&amp;"|"&amp;X2540&amp;"|"&amp;Y2540&amp;"|"&amp;Z2540&amp;"|"&amp;AA2540&amp;"|"&amp;AB2540&amp;"|"&amp;AC2540&amp;"|"&amp;AD2540&amp;"|"&amp;AE2540&amp;"|"&amp;AF2540&amp;"|"&amp;AG2540</f>
        <v>Resort Hotel|0|39|2016|September|39|18|2|1|2|0|0|BB|GBR|Online TA|TA/TO|0|0|0|E|E|0|No Deposit|240||0|Transient|104.67|0|1|Check-Out|42634</v>
      </c>
      <c r="AI2540" s="0" t="str">
        <f aca="false">IF(COUNTIF($AH$4:$AH$2603,AH2540)&gt;1,"Duplicate","Unique")</f>
        <v>Unique</v>
      </c>
      <c r="AJ2540" s="0" t="str">
        <f aca="false">IF(COUNTBLANK(B2540:AG2540)&gt;0,"Missing ("&amp;COUNTBLANK(B2540:AG2540)&amp;")","Complete")</f>
        <v>Missing (1)</v>
      </c>
    </row>
    <row r="2541" customFormat="false" ht="15" hidden="false" customHeight="false" outlineLevel="0" collapsed="false">
      <c r="A2541" s="14" t="n">
        <v>2538</v>
      </c>
      <c r="B2541" s="14" t="s">
        <v>90</v>
      </c>
      <c r="C2541" s="14" t="n">
        <v>1</v>
      </c>
      <c r="D2541" s="14" t="n">
        <v>109</v>
      </c>
      <c r="E2541" s="14" t="n">
        <v>2017</v>
      </c>
      <c r="F2541" s="14" t="s">
        <v>135</v>
      </c>
      <c r="G2541" s="14" t="n">
        <v>26</v>
      </c>
      <c r="H2541" s="14" t="n">
        <v>30</v>
      </c>
      <c r="I2541" s="14" t="n">
        <v>1</v>
      </c>
      <c r="J2541" s="14" t="n">
        <v>2</v>
      </c>
      <c r="K2541" s="14" t="n">
        <v>2</v>
      </c>
      <c r="L2541" s="14" t="n">
        <v>0</v>
      </c>
      <c r="M2541" s="14" t="n">
        <v>0</v>
      </c>
      <c r="N2541" s="14" t="s">
        <v>82</v>
      </c>
      <c r="O2541" s="14" t="s">
        <v>83</v>
      </c>
      <c r="P2541" s="14" t="s">
        <v>93</v>
      </c>
      <c r="Q2541" s="14" t="s">
        <v>94</v>
      </c>
      <c r="R2541" s="14" t="n">
        <v>0</v>
      </c>
      <c r="S2541" s="14" t="n">
        <v>0</v>
      </c>
      <c r="T2541" s="14" t="n">
        <v>0</v>
      </c>
      <c r="U2541" s="14" t="s">
        <v>124</v>
      </c>
      <c r="V2541" s="14" t="s">
        <v>124</v>
      </c>
      <c r="W2541" s="14" t="n">
        <v>0</v>
      </c>
      <c r="X2541" s="14" t="s">
        <v>86</v>
      </c>
      <c r="Y2541" s="14" t="n">
        <v>9</v>
      </c>
      <c r="Z2541" s="14"/>
      <c r="AA2541" s="14" t="n">
        <v>0</v>
      </c>
      <c r="AB2541" s="14" t="s">
        <v>87</v>
      </c>
      <c r="AC2541" s="14" t="n">
        <v>198</v>
      </c>
      <c r="AD2541" s="14" t="n">
        <v>0</v>
      </c>
      <c r="AE2541" s="14" t="n">
        <v>0</v>
      </c>
      <c r="AF2541" s="14" t="s">
        <v>96</v>
      </c>
      <c r="AG2541" s="15" t="n">
        <v>42808</v>
      </c>
      <c r="AH2541" s="14" t="str">
        <f aca="false">B2541&amp;"|"&amp;C2541&amp;"|"&amp;D2541&amp;"|"&amp;E2541&amp;"|"&amp;F2541&amp;"|"&amp;G2541&amp;"|"&amp;H2541&amp;"|"&amp;I2541&amp;"|"&amp;J2541&amp;"|"&amp;K2541&amp;"|"&amp;L2541&amp;"|"&amp;M2541&amp;"|"&amp;N2541&amp;"|"&amp;O2541&amp;"|"&amp;P2541&amp;"|"&amp;Q2541&amp;"|"&amp;R2541&amp;"|"&amp;S2541&amp;"|"&amp;T2541&amp;"|"&amp;U2541&amp;"|"&amp;V2541&amp;"|"&amp;W2541&amp;"|"&amp;X2541&amp;"|"&amp;Y2541&amp;"|"&amp;Z2541&amp;"|"&amp;AA2541&amp;"|"&amp;AB2541&amp;"|"&amp;AC2541&amp;"|"&amp;AD2541&amp;"|"&amp;AE2541&amp;"|"&amp;AF2541&amp;"|"&amp;AG2541</f>
        <v>City Hotel|1|109|2017|June|26|30|1|2|2|0|0|BB|GBR|Online TA|TA/TO|0|0|0|E|E|0|No Deposit|9||0|Transient|198|0|0|Canceled|42808</v>
      </c>
      <c r="AI2541" s="14" t="str">
        <f aca="false">IF(COUNTIF($AH$4:$AH$2603,AH2541)&gt;1,"Duplicate","Unique")</f>
        <v>Unique</v>
      </c>
      <c r="AJ2541" s="14" t="str">
        <f aca="false">IF(COUNTBLANK(B2541:AG2541)&gt;0,"Missing ("&amp;COUNTBLANK(B2541:AG2541)&amp;")","Complete")</f>
        <v>Missing (1)</v>
      </c>
    </row>
    <row r="2542" customFormat="false" ht="15" hidden="false" customHeight="false" outlineLevel="0" collapsed="false">
      <c r="A2542" s="0" t="n">
        <v>2539</v>
      </c>
      <c r="B2542" s="0" t="s">
        <v>90</v>
      </c>
      <c r="C2542" s="0" t="n">
        <v>0</v>
      </c>
      <c r="D2542" s="0" t="n">
        <v>62</v>
      </c>
      <c r="E2542" s="0" t="n">
        <v>2015</v>
      </c>
      <c r="F2542" s="0" t="s">
        <v>113</v>
      </c>
      <c r="G2542" s="0" t="n">
        <v>47</v>
      </c>
      <c r="H2542" s="0" t="n">
        <v>15</v>
      </c>
      <c r="I2542" s="0" t="n">
        <v>2</v>
      </c>
      <c r="J2542" s="0" t="n">
        <v>2</v>
      </c>
      <c r="K2542" s="0" t="n">
        <v>2</v>
      </c>
      <c r="L2542" s="0" t="n">
        <v>0</v>
      </c>
      <c r="M2542" s="0" t="n">
        <v>0</v>
      </c>
      <c r="N2542" s="0" t="s">
        <v>82</v>
      </c>
      <c r="O2542" s="0" t="s">
        <v>167</v>
      </c>
      <c r="P2542" s="0" t="s">
        <v>93</v>
      </c>
      <c r="Q2542" s="0" t="s">
        <v>94</v>
      </c>
      <c r="R2542" s="0" t="n">
        <v>0</v>
      </c>
      <c r="S2542" s="0" t="n">
        <v>0</v>
      </c>
      <c r="T2542" s="0" t="n">
        <v>0</v>
      </c>
      <c r="U2542" s="0" t="s">
        <v>109</v>
      </c>
      <c r="V2542" s="0" t="s">
        <v>109</v>
      </c>
      <c r="W2542" s="0" t="n">
        <v>0</v>
      </c>
      <c r="X2542" s="0" t="s">
        <v>86</v>
      </c>
      <c r="Y2542" s="0" t="n">
        <v>9</v>
      </c>
      <c r="AA2542" s="0" t="n">
        <v>0</v>
      </c>
      <c r="AB2542" s="0" t="s">
        <v>125</v>
      </c>
      <c r="AC2542" s="0" t="n">
        <v>81.9</v>
      </c>
      <c r="AD2542" s="0" t="n">
        <v>0</v>
      </c>
      <c r="AE2542" s="0" t="n">
        <v>1</v>
      </c>
      <c r="AF2542" s="0" t="s">
        <v>88</v>
      </c>
      <c r="AG2542" s="13" t="n">
        <v>42327</v>
      </c>
      <c r="AH2542" s="0" t="str">
        <f aca="false">B2542&amp;"|"&amp;C2542&amp;"|"&amp;D2542&amp;"|"&amp;E2542&amp;"|"&amp;F2542&amp;"|"&amp;G2542&amp;"|"&amp;H2542&amp;"|"&amp;I2542&amp;"|"&amp;J2542&amp;"|"&amp;K2542&amp;"|"&amp;L2542&amp;"|"&amp;M2542&amp;"|"&amp;N2542&amp;"|"&amp;O2542&amp;"|"&amp;P2542&amp;"|"&amp;Q2542&amp;"|"&amp;R2542&amp;"|"&amp;S2542&amp;"|"&amp;T2542&amp;"|"&amp;U2542&amp;"|"&amp;V2542&amp;"|"&amp;W2542&amp;"|"&amp;X2542&amp;"|"&amp;Y2542&amp;"|"&amp;Z2542&amp;"|"&amp;AA2542&amp;"|"&amp;AB2542&amp;"|"&amp;AC2542&amp;"|"&amp;AD2542&amp;"|"&amp;AE2542&amp;"|"&amp;AF2542&amp;"|"&amp;AG2542</f>
        <v>City Hotel|0|62|2015|November|47|15|2|2|2|0|0|BB|POL|Online TA|TA/TO|0|0|0|D|D|0|No Deposit|9||0|Contract|81.9|0|1|Check-Out|42327</v>
      </c>
      <c r="AI2542" s="0" t="str">
        <f aca="false">IF(COUNTIF($AH$4:$AH$2603,AH2542)&gt;1,"Duplicate","Unique")</f>
        <v>Unique</v>
      </c>
      <c r="AJ2542" s="0" t="str">
        <f aca="false">IF(COUNTBLANK(B2542:AG2542)&gt;0,"Missing ("&amp;COUNTBLANK(B2542:AG2542)&amp;")","Complete")</f>
        <v>Missing (1)</v>
      </c>
    </row>
    <row r="2543" customFormat="false" ht="15" hidden="false" customHeight="false" outlineLevel="0" collapsed="false">
      <c r="A2543" s="14" t="n">
        <v>2540</v>
      </c>
      <c r="B2543" s="14" t="s">
        <v>90</v>
      </c>
      <c r="C2543" s="14" t="n">
        <v>1</v>
      </c>
      <c r="D2543" s="14" t="n">
        <v>293</v>
      </c>
      <c r="E2543" s="14" t="n">
        <v>2015</v>
      </c>
      <c r="F2543" s="14" t="s">
        <v>119</v>
      </c>
      <c r="G2543" s="14" t="n">
        <v>32</v>
      </c>
      <c r="H2543" s="14" t="n">
        <v>6</v>
      </c>
      <c r="I2543" s="14" t="n">
        <v>0</v>
      </c>
      <c r="J2543" s="14" t="n">
        <v>2</v>
      </c>
      <c r="K2543" s="14" t="n">
        <v>2</v>
      </c>
      <c r="L2543" s="14" t="n">
        <v>0</v>
      </c>
      <c r="M2543" s="14" t="n">
        <v>0</v>
      </c>
      <c r="N2543" s="14" t="s">
        <v>82</v>
      </c>
      <c r="O2543" s="14" t="s">
        <v>92</v>
      </c>
      <c r="P2543" s="14" t="s">
        <v>116</v>
      </c>
      <c r="Q2543" s="14" t="s">
        <v>94</v>
      </c>
      <c r="R2543" s="14" t="n">
        <v>0</v>
      </c>
      <c r="S2543" s="14" t="n">
        <v>1</v>
      </c>
      <c r="T2543" s="14" t="n">
        <v>0</v>
      </c>
      <c r="U2543" s="14" t="s">
        <v>95</v>
      </c>
      <c r="V2543" s="14" t="s">
        <v>95</v>
      </c>
      <c r="W2543" s="14" t="n">
        <v>0</v>
      </c>
      <c r="X2543" s="14" t="s">
        <v>120</v>
      </c>
      <c r="Y2543" s="14" t="n">
        <v>1</v>
      </c>
      <c r="Z2543" s="14"/>
      <c r="AA2543" s="14" t="n">
        <v>0</v>
      </c>
      <c r="AB2543" s="14" t="s">
        <v>125</v>
      </c>
      <c r="AC2543" s="14" t="n">
        <v>62</v>
      </c>
      <c r="AD2543" s="14" t="n">
        <v>0</v>
      </c>
      <c r="AE2543" s="14" t="n">
        <v>0</v>
      </c>
      <c r="AF2543" s="14" t="s">
        <v>96</v>
      </c>
      <c r="AG2543" s="15" t="n">
        <v>42005</v>
      </c>
      <c r="AH2543" s="14" t="str">
        <f aca="false">B2543&amp;"|"&amp;C2543&amp;"|"&amp;D2543&amp;"|"&amp;E2543&amp;"|"&amp;F2543&amp;"|"&amp;G2543&amp;"|"&amp;H2543&amp;"|"&amp;I2543&amp;"|"&amp;J2543&amp;"|"&amp;K2543&amp;"|"&amp;L2543&amp;"|"&amp;M2543&amp;"|"&amp;N2543&amp;"|"&amp;O2543&amp;"|"&amp;P2543&amp;"|"&amp;Q2543&amp;"|"&amp;R2543&amp;"|"&amp;S2543&amp;"|"&amp;T2543&amp;"|"&amp;U2543&amp;"|"&amp;V2543&amp;"|"&amp;W2543&amp;"|"&amp;X2543&amp;"|"&amp;Y2543&amp;"|"&amp;Z2543&amp;"|"&amp;AA2543&amp;"|"&amp;AB2543&amp;"|"&amp;AC2543&amp;"|"&amp;AD2543&amp;"|"&amp;AE2543&amp;"|"&amp;AF2543&amp;"|"&amp;AG2543</f>
        <v>City Hotel|1|293|2015|August|32|6|0|2|2|0|0|BB|PRT|Groups|TA/TO|0|1|0|A|A|0|Non Refund|1||0|Contract|62|0|0|Canceled|42005</v>
      </c>
      <c r="AI2543" s="14" t="str">
        <f aca="false">IF(COUNTIF($AH$4:$AH$2603,AH2543)&gt;1,"Duplicate","Unique")</f>
        <v>Unique</v>
      </c>
      <c r="AJ2543" s="14" t="str">
        <f aca="false">IF(COUNTBLANK(B2543:AG2543)&gt;0,"Missing ("&amp;COUNTBLANK(B2543:AG2543)&amp;")","Complete")</f>
        <v>Missing (1)</v>
      </c>
    </row>
    <row r="2544" customFormat="false" ht="15" hidden="false" customHeight="false" outlineLevel="0" collapsed="false">
      <c r="A2544" s="0" t="n">
        <v>2541</v>
      </c>
      <c r="B2544" s="0" t="s">
        <v>90</v>
      </c>
      <c r="C2544" s="0" t="n">
        <v>0</v>
      </c>
      <c r="D2544" s="0" t="n">
        <v>0</v>
      </c>
      <c r="E2544" s="0" t="n">
        <v>2017</v>
      </c>
      <c r="F2544" s="0" t="s">
        <v>118</v>
      </c>
      <c r="G2544" s="0" t="n">
        <v>8</v>
      </c>
      <c r="H2544" s="0" t="n">
        <v>24</v>
      </c>
      <c r="I2544" s="0" t="n">
        <v>0</v>
      </c>
      <c r="J2544" s="0" t="n">
        <v>1</v>
      </c>
      <c r="K2544" s="0" t="n">
        <v>1</v>
      </c>
      <c r="L2544" s="0" t="n">
        <v>0</v>
      </c>
      <c r="M2544" s="0" t="n">
        <v>0</v>
      </c>
      <c r="N2544" s="0" t="s">
        <v>107</v>
      </c>
      <c r="O2544" s="0" t="s">
        <v>140</v>
      </c>
      <c r="P2544" s="0" t="s">
        <v>84</v>
      </c>
      <c r="Q2544" s="0" t="s">
        <v>84</v>
      </c>
      <c r="R2544" s="0" t="n">
        <v>0</v>
      </c>
      <c r="S2544" s="0" t="n">
        <v>0</v>
      </c>
      <c r="T2544" s="0" t="n">
        <v>0</v>
      </c>
      <c r="U2544" s="0" t="s">
        <v>95</v>
      </c>
      <c r="V2544" s="0" t="s">
        <v>95</v>
      </c>
      <c r="W2544" s="0" t="n">
        <v>0</v>
      </c>
      <c r="X2544" s="0" t="s">
        <v>86</v>
      </c>
      <c r="AA2544" s="0" t="n">
        <v>0</v>
      </c>
      <c r="AB2544" s="0" t="s">
        <v>87</v>
      </c>
      <c r="AC2544" s="0" t="n">
        <v>78</v>
      </c>
      <c r="AD2544" s="0" t="n">
        <v>0</v>
      </c>
      <c r="AE2544" s="0" t="n">
        <v>0</v>
      </c>
      <c r="AF2544" s="0" t="s">
        <v>88</v>
      </c>
      <c r="AG2544" s="13" t="n">
        <v>42791</v>
      </c>
      <c r="AH2544" s="0" t="str">
        <f aca="false">B2544&amp;"|"&amp;C2544&amp;"|"&amp;D2544&amp;"|"&amp;E2544&amp;"|"&amp;F2544&amp;"|"&amp;G2544&amp;"|"&amp;H2544&amp;"|"&amp;I2544&amp;"|"&amp;J2544&amp;"|"&amp;K2544&amp;"|"&amp;L2544&amp;"|"&amp;M2544&amp;"|"&amp;N2544&amp;"|"&amp;O2544&amp;"|"&amp;P2544&amp;"|"&amp;Q2544&amp;"|"&amp;R2544&amp;"|"&amp;S2544&amp;"|"&amp;T2544&amp;"|"&amp;U2544&amp;"|"&amp;V2544&amp;"|"&amp;W2544&amp;"|"&amp;X2544&amp;"|"&amp;Y2544&amp;"|"&amp;Z2544&amp;"|"&amp;AA2544&amp;"|"&amp;AB2544&amp;"|"&amp;AC2544&amp;"|"&amp;AD2544&amp;"|"&amp;AE2544&amp;"|"&amp;AF2544&amp;"|"&amp;AG2544</f>
        <v>City Hotel|0|0|2017|February|8|24|0|1|1|0|0|SC|CHN|Direct|Direct|0|0|0|A|A|0|No Deposit|||0|Transient|78|0|0|Check-Out|42791</v>
      </c>
      <c r="AI2544" s="0" t="str">
        <f aca="false">IF(COUNTIF($AH$4:$AH$2603,AH2544)&gt;1,"Duplicate","Unique")</f>
        <v>Unique</v>
      </c>
      <c r="AJ2544" s="0" t="str">
        <f aca="false">IF(COUNTBLANK(B2544:AG2544)&gt;0,"Missing ("&amp;COUNTBLANK(B2544:AG2544)&amp;")","Complete")</f>
        <v>Missing (2)</v>
      </c>
    </row>
    <row r="2545" customFormat="false" ht="15" hidden="false" customHeight="false" outlineLevel="0" collapsed="false">
      <c r="A2545" s="14" t="n">
        <v>2542</v>
      </c>
      <c r="B2545" s="14" t="s">
        <v>80</v>
      </c>
      <c r="C2545" s="14" t="n">
        <v>1</v>
      </c>
      <c r="D2545" s="14" t="n">
        <v>236</v>
      </c>
      <c r="E2545" s="14" t="n">
        <v>2017</v>
      </c>
      <c r="F2545" s="14" t="s">
        <v>91</v>
      </c>
      <c r="G2545" s="14" t="n">
        <v>27</v>
      </c>
      <c r="H2545" s="14" t="n">
        <v>4</v>
      </c>
      <c r="I2545" s="14" t="n">
        <v>2</v>
      </c>
      <c r="J2545" s="14" t="n">
        <v>5</v>
      </c>
      <c r="K2545" s="14" t="n">
        <v>3</v>
      </c>
      <c r="L2545" s="14" t="n">
        <v>1</v>
      </c>
      <c r="M2545" s="14" t="n">
        <v>0</v>
      </c>
      <c r="N2545" s="14" t="s">
        <v>82</v>
      </c>
      <c r="O2545" s="14" t="s">
        <v>83</v>
      </c>
      <c r="P2545" s="14" t="s">
        <v>93</v>
      </c>
      <c r="Q2545" s="14" t="s">
        <v>94</v>
      </c>
      <c r="R2545" s="14" t="n">
        <v>0</v>
      </c>
      <c r="S2545" s="14" t="n">
        <v>0</v>
      </c>
      <c r="T2545" s="14" t="n">
        <v>0</v>
      </c>
      <c r="U2545" s="14" t="s">
        <v>144</v>
      </c>
      <c r="V2545" s="14" t="s">
        <v>144</v>
      </c>
      <c r="W2545" s="14" t="n">
        <v>0</v>
      </c>
      <c r="X2545" s="14" t="s">
        <v>86</v>
      </c>
      <c r="Y2545" s="14" t="n">
        <v>240</v>
      </c>
      <c r="Z2545" s="14"/>
      <c r="AA2545" s="14" t="n">
        <v>0</v>
      </c>
      <c r="AB2545" s="14" t="s">
        <v>87</v>
      </c>
      <c r="AC2545" s="14" t="n">
        <v>199.86</v>
      </c>
      <c r="AD2545" s="14" t="n">
        <v>0</v>
      </c>
      <c r="AE2545" s="14" t="n">
        <v>0</v>
      </c>
      <c r="AF2545" s="14" t="s">
        <v>96</v>
      </c>
      <c r="AG2545" s="15" t="n">
        <v>42720</v>
      </c>
      <c r="AH2545" s="14" t="str">
        <f aca="false">B2545&amp;"|"&amp;C2545&amp;"|"&amp;D2545&amp;"|"&amp;E2545&amp;"|"&amp;F2545&amp;"|"&amp;G2545&amp;"|"&amp;H2545&amp;"|"&amp;I2545&amp;"|"&amp;J2545&amp;"|"&amp;K2545&amp;"|"&amp;L2545&amp;"|"&amp;M2545&amp;"|"&amp;N2545&amp;"|"&amp;O2545&amp;"|"&amp;P2545&amp;"|"&amp;Q2545&amp;"|"&amp;R2545&amp;"|"&amp;S2545&amp;"|"&amp;T2545&amp;"|"&amp;U2545&amp;"|"&amp;V2545&amp;"|"&amp;W2545&amp;"|"&amp;X2545&amp;"|"&amp;Y2545&amp;"|"&amp;Z2545&amp;"|"&amp;AA2545&amp;"|"&amp;AB2545&amp;"|"&amp;AC2545&amp;"|"&amp;AD2545&amp;"|"&amp;AE2545&amp;"|"&amp;AF2545&amp;"|"&amp;AG2545</f>
        <v>Resort Hotel|1|236|2017|July|27|4|2|5|3|1|0|BB|GBR|Online TA|TA/TO|0|0|0|H|H|0|No Deposit|240||0|Transient|199.86|0|0|Canceled|42720</v>
      </c>
      <c r="AI2545" s="14" t="str">
        <f aca="false">IF(COUNTIF($AH$4:$AH$2603,AH2545)&gt;1,"Duplicate","Unique")</f>
        <v>Unique</v>
      </c>
      <c r="AJ2545" s="14" t="str">
        <f aca="false">IF(COUNTBLANK(B2545:AG2545)&gt;0,"Missing ("&amp;COUNTBLANK(B2545:AG2545)&amp;")","Complete")</f>
        <v>Missing (1)</v>
      </c>
    </row>
    <row r="2546" customFormat="false" ht="15" hidden="false" customHeight="false" outlineLevel="0" collapsed="false">
      <c r="A2546" s="0" t="n">
        <v>2543</v>
      </c>
      <c r="B2546" s="0" t="s">
        <v>80</v>
      </c>
      <c r="C2546" s="0" t="n">
        <v>0</v>
      </c>
      <c r="D2546" s="0" t="n">
        <v>123</v>
      </c>
      <c r="E2546" s="0" t="n">
        <v>2016</v>
      </c>
      <c r="F2546" s="0" t="s">
        <v>118</v>
      </c>
      <c r="G2546" s="0" t="n">
        <v>9</v>
      </c>
      <c r="H2546" s="0" t="n">
        <v>27</v>
      </c>
      <c r="I2546" s="0" t="n">
        <v>1</v>
      </c>
      <c r="J2546" s="0" t="n">
        <v>1</v>
      </c>
      <c r="K2546" s="0" t="n">
        <v>2</v>
      </c>
      <c r="L2546" s="0" t="n">
        <v>0</v>
      </c>
      <c r="M2546" s="0" t="n">
        <v>0</v>
      </c>
      <c r="N2546" s="0" t="s">
        <v>142</v>
      </c>
      <c r="O2546" s="0" t="s">
        <v>115</v>
      </c>
      <c r="P2546" s="0" t="s">
        <v>116</v>
      </c>
      <c r="Q2546" s="0" t="s">
        <v>84</v>
      </c>
      <c r="R2546" s="0" t="n">
        <v>0</v>
      </c>
      <c r="S2546" s="0" t="n">
        <v>0</v>
      </c>
      <c r="T2546" s="0" t="n">
        <v>0</v>
      </c>
      <c r="U2546" s="0" t="s">
        <v>95</v>
      </c>
      <c r="V2546" s="0" t="s">
        <v>95</v>
      </c>
      <c r="W2546" s="0" t="n">
        <v>0</v>
      </c>
      <c r="X2546" s="0" t="s">
        <v>86</v>
      </c>
      <c r="Y2546" s="0" t="n">
        <v>38</v>
      </c>
      <c r="AA2546" s="0" t="n">
        <v>0</v>
      </c>
      <c r="AB2546" s="0" t="s">
        <v>101</v>
      </c>
      <c r="AC2546" s="0" t="n">
        <v>64</v>
      </c>
      <c r="AD2546" s="0" t="n">
        <v>0</v>
      </c>
      <c r="AE2546" s="0" t="n">
        <v>0</v>
      </c>
      <c r="AF2546" s="0" t="s">
        <v>88</v>
      </c>
      <c r="AG2546" s="13" t="n">
        <v>42429</v>
      </c>
      <c r="AH2546" s="0" t="str">
        <f aca="false">B2546&amp;"|"&amp;C2546&amp;"|"&amp;D2546&amp;"|"&amp;E2546&amp;"|"&amp;F2546&amp;"|"&amp;G2546&amp;"|"&amp;H2546&amp;"|"&amp;I2546&amp;"|"&amp;J2546&amp;"|"&amp;K2546&amp;"|"&amp;L2546&amp;"|"&amp;M2546&amp;"|"&amp;N2546&amp;"|"&amp;O2546&amp;"|"&amp;P2546&amp;"|"&amp;Q2546&amp;"|"&amp;R2546&amp;"|"&amp;S2546&amp;"|"&amp;T2546&amp;"|"&amp;U2546&amp;"|"&amp;V2546&amp;"|"&amp;W2546&amp;"|"&amp;X2546&amp;"|"&amp;Y2546&amp;"|"&amp;Z2546&amp;"|"&amp;AA2546&amp;"|"&amp;AB2546&amp;"|"&amp;AC2546&amp;"|"&amp;AD2546&amp;"|"&amp;AE2546&amp;"|"&amp;AF2546&amp;"|"&amp;AG2546</f>
        <v>Resort Hotel|0|123|2016|February|9|27|1|1|2|0|0|FB|ESP|Groups|Direct|0|0|0|A|A|0|No Deposit|38||0|Transient-Party|64|0|0|Check-Out|42429</v>
      </c>
      <c r="AI2546" s="0" t="str">
        <f aca="false">IF(COUNTIF($AH$4:$AH$2603,AH2546)&gt;1,"Duplicate","Unique")</f>
        <v>Unique</v>
      </c>
      <c r="AJ2546" s="0" t="str">
        <f aca="false">IF(COUNTBLANK(B2546:AG2546)&gt;0,"Missing ("&amp;COUNTBLANK(B2546:AG2546)&amp;")","Complete")</f>
        <v>Missing (1)</v>
      </c>
    </row>
    <row r="2547" customFormat="false" ht="15" hidden="false" customHeight="false" outlineLevel="0" collapsed="false">
      <c r="A2547" s="14" t="n">
        <v>2544</v>
      </c>
      <c r="B2547" s="14" t="s">
        <v>90</v>
      </c>
      <c r="C2547" s="14" t="n">
        <v>1</v>
      </c>
      <c r="D2547" s="14" t="n">
        <v>179</v>
      </c>
      <c r="E2547" s="14" t="n">
        <v>2017</v>
      </c>
      <c r="F2547" s="14" t="s">
        <v>121</v>
      </c>
      <c r="G2547" s="14" t="n">
        <v>20</v>
      </c>
      <c r="H2547" s="14" t="n">
        <v>19</v>
      </c>
      <c r="I2547" s="14" t="n">
        <v>1</v>
      </c>
      <c r="J2547" s="14" t="n">
        <v>2</v>
      </c>
      <c r="K2547" s="14" t="n">
        <v>2</v>
      </c>
      <c r="L2547" s="14" t="n">
        <v>0</v>
      </c>
      <c r="M2547" s="14" t="n">
        <v>0</v>
      </c>
      <c r="N2547" s="14" t="s">
        <v>112</v>
      </c>
      <c r="O2547" s="14" t="s">
        <v>115</v>
      </c>
      <c r="P2547" s="14" t="s">
        <v>93</v>
      </c>
      <c r="Q2547" s="14" t="s">
        <v>94</v>
      </c>
      <c r="R2547" s="14" t="n">
        <v>0</v>
      </c>
      <c r="S2547" s="14" t="n">
        <v>0</v>
      </c>
      <c r="T2547" s="14" t="n">
        <v>0</v>
      </c>
      <c r="U2547" s="14" t="s">
        <v>95</v>
      </c>
      <c r="V2547" s="14" t="s">
        <v>95</v>
      </c>
      <c r="W2547" s="14" t="n">
        <v>0</v>
      </c>
      <c r="X2547" s="14" t="s">
        <v>86</v>
      </c>
      <c r="Y2547" s="14" t="n">
        <v>9</v>
      </c>
      <c r="Z2547" s="14"/>
      <c r="AA2547" s="14" t="n">
        <v>0</v>
      </c>
      <c r="AB2547" s="14" t="s">
        <v>87</v>
      </c>
      <c r="AC2547" s="14" t="n">
        <v>162</v>
      </c>
      <c r="AD2547" s="14" t="n">
        <v>0</v>
      </c>
      <c r="AE2547" s="14" t="n">
        <v>0</v>
      </c>
      <c r="AF2547" s="14" t="s">
        <v>96</v>
      </c>
      <c r="AG2547" s="15" t="n">
        <v>42696</v>
      </c>
      <c r="AH2547" s="14" t="str">
        <f aca="false">B2547&amp;"|"&amp;C2547&amp;"|"&amp;D2547&amp;"|"&amp;E2547&amp;"|"&amp;F2547&amp;"|"&amp;G2547&amp;"|"&amp;H2547&amp;"|"&amp;I2547&amp;"|"&amp;J2547&amp;"|"&amp;K2547&amp;"|"&amp;L2547&amp;"|"&amp;M2547&amp;"|"&amp;N2547&amp;"|"&amp;O2547&amp;"|"&amp;P2547&amp;"|"&amp;Q2547&amp;"|"&amp;R2547&amp;"|"&amp;S2547&amp;"|"&amp;T2547&amp;"|"&amp;U2547&amp;"|"&amp;V2547&amp;"|"&amp;W2547&amp;"|"&amp;X2547&amp;"|"&amp;Y2547&amp;"|"&amp;Z2547&amp;"|"&amp;AA2547&amp;"|"&amp;AB2547&amp;"|"&amp;AC2547&amp;"|"&amp;AD2547&amp;"|"&amp;AE2547&amp;"|"&amp;AF2547&amp;"|"&amp;AG2547</f>
        <v>City Hotel|1|179|2017|May|20|19|1|2|2|0|0|HB|ESP|Online TA|TA/TO|0|0|0|A|A|0|No Deposit|9||0|Transient|162|0|0|Canceled|42696</v>
      </c>
      <c r="AI2547" s="14" t="str">
        <f aca="false">IF(COUNTIF($AH$4:$AH$2603,AH2547)&gt;1,"Duplicate","Unique")</f>
        <v>Unique</v>
      </c>
      <c r="AJ2547" s="14" t="str">
        <f aca="false">IF(COUNTBLANK(B2547:AG2547)&gt;0,"Missing ("&amp;COUNTBLANK(B2547:AG2547)&amp;")","Complete")</f>
        <v>Missing (1)</v>
      </c>
    </row>
    <row r="2548" customFormat="false" ht="15" hidden="false" customHeight="false" outlineLevel="0" collapsed="false">
      <c r="A2548" s="0" t="n">
        <v>2545</v>
      </c>
      <c r="B2548" s="0" t="s">
        <v>90</v>
      </c>
      <c r="C2548" s="0" t="n">
        <v>1</v>
      </c>
      <c r="D2548" s="0" t="n">
        <v>178</v>
      </c>
      <c r="E2548" s="0" t="n">
        <v>2016</v>
      </c>
      <c r="F2548" s="0" t="s">
        <v>114</v>
      </c>
      <c r="G2548" s="0" t="n">
        <v>37</v>
      </c>
      <c r="H2548" s="0" t="n">
        <v>9</v>
      </c>
      <c r="I2548" s="0" t="n">
        <v>0</v>
      </c>
      <c r="J2548" s="0" t="n">
        <v>2</v>
      </c>
      <c r="K2548" s="0" t="n">
        <v>1</v>
      </c>
      <c r="L2548" s="0" t="n">
        <v>0</v>
      </c>
      <c r="M2548" s="0" t="n">
        <v>0</v>
      </c>
      <c r="N2548" s="0" t="s">
        <v>82</v>
      </c>
      <c r="O2548" s="0" t="s">
        <v>92</v>
      </c>
      <c r="P2548" s="0" t="s">
        <v>116</v>
      </c>
      <c r="Q2548" s="0" t="s">
        <v>94</v>
      </c>
      <c r="R2548" s="0" t="n">
        <v>0</v>
      </c>
      <c r="S2548" s="0" t="n">
        <v>0</v>
      </c>
      <c r="T2548" s="0" t="n">
        <v>0</v>
      </c>
      <c r="U2548" s="0" t="s">
        <v>95</v>
      </c>
      <c r="V2548" s="0" t="s">
        <v>95</v>
      </c>
      <c r="W2548" s="0" t="n">
        <v>0</v>
      </c>
      <c r="X2548" s="0" t="s">
        <v>120</v>
      </c>
      <c r="Y2548" s="0" t="n">
        <v>29</v>
      </c>
      <c r="AA2548" s="0" t="n">
        <v>0</v>
      </c>
      <c r="AB2548" s="0" t="s">
        <v>87</v>
      </c>
      <c r="AC2548" s="0" t="n">
        <v>135</v>
      </c>
      <c r="AD2548" s="0" t="n">
        <v>0</v>
      </c>
      <c r="AE2548" s="0" t="n">
        <v>0</v>
      </c>
      <c r="AF2548" s="0" t="s">
        <v>96</v>
      </c>
      <c r="AG2548" s="13" t="n">
        <v>42452</v>
      </c>
      <c r="AH2548" s="0" t="str">
        <f aca="false">B2548&amp;"|"&amp;C2548&amp;"|"&amp;D2548&amp;"|"&amp;E2548&amp;"|"&amp;F2548&amp;"|"&amp;G2548&amp;"|"&amp;H2548&amp;"|"&amp;I2548&amp;"|"&amp;J2548&amp;"|"&amp;K2548&amp;"|"&amp;L2548&amp;"|"&amp;M2548&amp;"|"&amp;N2548&amp;"|"&amp;O2548&amp;"|"&amp;P2548&amp;"|"&amp;Q2548&amp;"|"&amp;R2548&amp;"|"&amp;S2548&amp;"|"&amp;T2548&amp;"|"&amp;U2548&amp;"|"&amp;V2548&amp;"|"&amp;W2548&amp;"|"&amp;X2548&amp;"|"&amp;Y2548&amp;"|"&amp;Z2548&amp;"|"&amp;AA2548&amp;"|"&amp;AB2548&amp;"|"&amp;AC2548&amp;"|"&amp;AD2548&amp;"|"&amp;AE2548&amp;"|"&amp;AF2548&amp;"|"&amp;AG2548</f>
        <v>City Hotel|1|178|2016|September|37|9|0|2|1|0|0|BB|PRT|Groups|TA/TO|0|0|0|A|A|0|Non Refund|29||0|Transient|135|0|0|Canceled|42452</v>
      </c>
      <c r="AI2548" s="0" t="str">
        <f aca="false">IF(COUNTIF($AH$4:$AH$2603,AH2548)&gt;1,"Duplicate","Unique")</f>
        <v>Duplicate</v>
      </c>
      <c r="AJ2548" s="0" t="str">
        <f aca="false">IF(COUNTBLANK(B2548:AG2548)&gt;0,"Missing ("&amp;COUNTBLANK(B2548:AG2548)&amp;")","Complete")</f>
        <v>Missing (1)</v>
      </c>
    </row>
    <row r="2549" customFormat="false" ht="15" hidden="false" customHeight="false" outlineLevel="0" collapsed="false">
      <c r="A2549" s="14" t="n">
        <v>2546</v>
      </c>
      <c r="B2549" s="14" t="s">
        <v>90</v>
      </c>
      <c r="C2549" s="14" t="n">
        <v>0</v>
      </c>
      <c r="D2549" s="14" t="n">
        <v>96</v>
      </c>
      <c r="E2549" s="14" t="n">
        <v>2017</v>
      </c>
      <c r="F2549" s="14" t="s">
        <v>121</v>
      </c>
      <c r="G2549" s="14" t="n">
        <v>20</v>
      </c>
      <c r="H2549" s="14" t="n">
        <v>14</v>
      </c>
      <c r="I2549" s="14" t="n">
        <v>2</v>
      </c>
      <c r="J2549" s="14" t="n">
        <v>1</v>
      </c>
      <c r="K2549" s="14" t="n">
        <v>2</v>
      </c>
      <c r="L2549" s="14" t="n">
        <v>0</v>
      </c>
      <c r="M2549" s="14" t="n">
        <v>0</v>
      </c>
      <c r="N2549" s="14" t="s">
        <v>82</v>
      </c>
      <c r="O2549" s="14" t="s">
        <v>122</v>
      </c>
      <c r="P2549" s="14" t="s">
        <v>93</v>
      </c>
      <c r="Q2549" s="14" t="s">
        <v>94</v>
      </c>
      <c r="R2549" s="14" t="n">
        <v>0</v>
      </c>
      <c r="S2549" s="14" t="n">
        <v>0</v>
      </c>
      <c r="T2549" s="14" t="n">
        <v>0</v>
      </c>
      <c r="U2549" s="14" t="s">
        <v>95</v>
      </c>
      <c r="V2549" s="14" t="s">
        <v>95</v>
      </c>
      <c r="W2549" s="14" t="n">
        <v>0</v>
      </c>
      <c r="X2549" s="14" t="s">
        <v>86</v>
      </c>
      <c r="Y2549" s="14" t="n">
        <v>9</v>
      </c>
      <c r="Z2549" s="14"/>
      <c r="AA2549" s="14" t="n">
        <v>0</v>
      </c>
      <c r="AB2549" s="14" t="s">
        <v>87</v>
      </c>
      <c r="AC2549" s="14" t="n">
        <v>138</v>
      </c>
      <c r="AD2549" s="14" t="n">
        <v>0</v>
      </c>
      <c r="AE2549" s="14" t="n">
        <v>0</v>
      </c>
      <c r="AF2549" s="14" t="s">
        <v>88</v>
      </c>
      <c r="AG2549" s="15" t="n">
        <v>42872</v>
      </c>
      <c r="AH2549" s="14" t="str">
        <f aca="false">B2549&amp;"|"&amp;C2549&amp;"|"&amp;D2549&amp;"|"&amp;E2549&amp;"|"&amp;F2549&amp;"|"&amp;G2549&amp;"|"&amp;H2549&amp;"|"&amp;I2549&amp;"|"&amp;J2549&amp;"|"&amp;K2549&amp;"|"&amp;L2549&amp;"|"&amp;M2549&amp;"|"&amp;N2549&amp;"|"&amp;O2549&amp;"|"&amp;P2549&amp;"|"&amp;Q2549&amp;"|"&amp;R2549&amp;"|"&amp;S2549&amp;"|"&amp;T2549&amp;"|"&amp;U2549&amp;"|"&amp;V2549&amp;"|"&amp;W2549&amp;"|"&amp;X2549&amp;"|"&amp;Y2549&amp;"|"&amp;Z2549&amp;"|"&amp;AA2549&amp;"|"&amp;AB2549&amp;"|"&amp;AC2549&amp;"|"&amp;AD2549&amp;"|"&amp;AE2549&amp;"|"&amp;AF2549&amp;"|"&amp;AG2549</f>
        <v>City Hotel|0|96|2017|May|20|14|2|1|2|0|0|BB|FRA|Online TA|TA/TO|0|0|0|A|A|0|No Deposit|9||0|Transient|138|0|0|Check-Out|42872</v>
      </c>
      <c r="AI2549" s="14" t="str">
        <f aca="false">IF(COUNTIF($AH$4:$AH$2603,AH2549)&gt;1,"Duplicate","Unique")</f>
        <v>Unique</v>
      </c>
      <c r="AJ2549" s="14" t="str">
        <f aca="false">IF(COUNTBLANK(B2549:AG2549)&gt;0,"Missing ("&amp;COUNTBLANK(B2549:AG2549)&amp;")","Complete")</f>
        <v>Missing (1)</v>
      </c>
    </row>
    <row r="2550" customFormat="false" ht="15" hidden="false" customHeight="false" outlineLevel="0" collapsed="false">
      <c r="A2550" s="0" t="n">
        <v>2547</v>
      </c>
      <c r="B2550" s="0" t="s">
        <v>90</v>
      </c>
      <c r="C2550" s="0" t="n">
        <v>0</v>
      </c>
      <c r="D2550" s="0" t="n">
        <v>56</v>
      </c>
      <c r="E2550" s="0" t="n">
        <v>2015</v>
      </c>
      <c r="F2550" s="0" t="s">
        <v>114</v>
      </c>
      <c r="G2550" s="0" t="n">
        <v>39</v>
      </c>
      <c r="H2550" s="0" t="n">
        <v>25</v>
      </c>
      <c r="I2550" s="0" t="n">
        <v>2</v>
      </c>
      <c r="J2550" s="0" t="n">
        <v>2</v>
      </c>
      <c r="K2550" s="0" t="n">
        <v>2</v>
      </c>
      <c r="L2550" s="0" t="n">
        <v>0</v>
      </c>
      <c r="M2550" s="0" t="n">
        <v>0</v>
      </c>
      <c r="N2550" s="0" t="s">
        <v>82</v>
      </c>
      <c r="O2550" s="0" t="s">
        <v>194</v>
      </c>
      <c r="P2550" s="0" t="s">
        <v>99</v>
      </c>
      <c r="Q2550" s="0" t="s">
        <v>94</v>
      </c>
      <c r="R2550" s="0" t="n">
        <v>0</v>
      </c>
      <c r="S2550" s="0" t="n">
        <v>0</v>
      </c>
      <c r="T2550" s="0" t="n">
        <v>0</v>
      </c>
      <c r="U2550" s="0" t="s">
        <v>95</v>
      </c>
      <c r="V2550" s="0" t="s">
        <v>109</v>
      </c>
      <c r="W2550" s="0" t="n">
        <v>0</v>
      </c>
      <c r="X2550" s="0" t="s">
        <v>86</v>
      </c>
      <c r="Y2550" s="0" t="n">
        <v>44</v>
      </c>
      <c r="AA2550" s="0" t="n">
        <v>0</v>
      </c>
      <c r="AB2550" s="0" t="s">
        <v>101</v>
      </c>
      <c r="AC2550" s="0" t="n">
        <v>185</v>
      </c>
      <c r="AD2550" s="0" t="n">
        <v>0</v>
      </c>
      <c r="AE2550" s="0" t="n">
        <v>0</v>
      </c>
      <c r="AF2550" s="0" t="s">
        <v>88</v>
      </c>
      <c r="AG2550" s="13" t="n">
        <v>42276</v>
      </c>
      <c r="AH2550" s="0" t="str">
        <f aca="false">B2550&amp;"|"&amp;C2550&amp;"|"&amp;D2550&amp;"|"&amp;E2550&amp;"|"&amp;F2550&amp;"|"&amp;G2550&amp;"|"&amp;H2550&amp;"|"&amp;I2550&amp;"|"&amp;J2550&amp;"|"&amp;K2550&amp;"|"&amp;L2550&amp;"|"&amp;M2550&amp;"|"&amp;N2550&amp;"|"&amp;O2550&amp;"|"&amp;P2550&amp;"|"&amp;Q2550&amp;"|"&amp;R2550&amp;"|"&amp;S2550&amp;"|"&amp;T2550&amp;"|"&amp;U2550&amp;"|"&amp;V2550&amp;"|"&amp;W2550&amp;"|"&amp;X2550&amp;"|"&amp;Y2550&amp;"|"&amp;Z2550&amp;"|"&amp;AA2550&amp;"|"&amp;AB2550&amp;"|"&amp;AC2550&amp;"|"&amp;AD2550&amp;"|"&amp;AE2550&amp;"|"&amp;AF2550&amp;"|"&amp;AG2550</f>
        <v>City Hotel|0|56|2015|September|39|25|2|2|2|0|0|BB|GRC|Offline TA/TO|TA/TO|0|0|0|A|D|0|No Deposit|44||0|Transient-Party|185|0|0|Check-Out|42276</v>
      </c>
      <c r="AI2550" s="0" t="str">
        <f aca="false">IF(COUNTIF($AH$4:$AH$2603,AH2550)&gt;1,"Duplicate","Unique")</f>
        <v>Unique</v>
      </c>
      <c r="AJ2550" s="0" t="str">
        <f aca="false">IF(COUNTBLANK(B2550:AG2550)&gt;0,"Missing ("&amp;COUNTBLANK(B2550:AG2550)&amp;")","Complete")</f>
        <v>Missing (1)</v>
      </c>
    </row>
    <row r="2551" customFormat="false" ht="15" hidden="false" customHeight="false" outlineLevel="0" collapsed="false">
      <c r="A2551" s="14" t="n">
        <v>2548</v>
      </c>
      <c r="B2551" s="14" t="s">
        <v>90</v>
      </c>
      <c r="C2551" s="14" t="n">
        <v>0</v>
      </c>
      <c r="D2551" s="14" t="n">
        <v>138</v>
      </c>
      <c r="E2551" s="14" t="n">
        <v>2017</v>
      </c>
      <c r="F2551" s="14" t="s">
        <v>135</v>
      </c>
      <c r="G2551" s="14" t="n">
        <v>24</v>
      </c>
      <c r="H2551" s="14" t="n">
        <v>17</v>
      </c>
      <c r="I2551" s="14" t="n">
        <v>2</v>
      </c>
      <c r="J2551" s="14" t="n">
        <v>4</v>
      </c>
      <c r="K2551" s="14" t="n">
        <v>2</v>
      </c>
      <c r="L2551" s="14" t="n">
        <v>0</v>
      </c>
      <c r="M2551" s="14" t="n">
        <v>0</v>
      </c>
      <c r="N2551" s="14" t="s">
        <v>82</v>
      </c>
      <c r="O2551" s="14" t="s">
        <v>134</v>
      </c>
      <c r="P2551" s="14" t="s">
        <v>93</v>
      </c>
      <c r="Q2551" s="14" t="s">
        <v>94</v>
      </c>
      <c r="R2551" s="14" t="n">
        <v>0</v>
      </c>
      <c r="S2551" s="14" t="n">
        <v>0</v>
      </c>
      <c r="T2551" s="14" t="n">
        <v>0</v>
      </c>
      <c r="U2551" s="14" t="s">
        <v>95</v>
      </c>
      <c r="V2551" s="14" t="s">
        <v>95</v>
      </c>
      <c r="W2551" s="14" t="n">
        <v>0</v>
      </c>
      <c r="X2551" s="14" t="s">
        <v>86</v>
      </c>
      <c r="Y2551" s="14" t="n">
        <v>83</v>
      </c>
      <c r="Z2551" s="14"/>
      <c r="AA2551" s="14" t="n">
        <v>0</v>
      </c>
      <c r="AB2551" s="14" t="s">
        <v>87</v>
      </c>
      <c r="AC2551" s="14" t="n">
        <v>98.1</v>
      </c>
      <c r="AD2551" s="14" t="n">
        <v>0</v>
      </c>
      <c r="AE2551" s="14" t="n">
        <v>0</v>
      </c>
      <c r="AF2551" s="14" t="s">
        <v>88</v>
      </c>
      <c r="AG2551" s="15" t="n">
        <v>42909</v>
      </c>
      <c r="AH2551" s="14" t="str">
        <f aca="false">B2551&amp;"|"&amp;C2551&amp;"|"&amp;D2551&amp;"|"&amp;E2551&amp;"|"&amp;F2551&amp;"|"&amp;G2551&amp;"|"&amp;H2551&amp;"|"&amp;I2551&amp;"|"&amp;J2551&amp;"|"&amp;K2551&amp;"|"&amp;L2551&amp;"|"&amp;M2551&amp;"|"&amp;N2551&amp;"|"&amp;O2551&amp;"|"&amp;P2551&amp;"|"&amp;Q2551&amp;"|"&amp;R2551&amp;"|"&amp;S2551&amp;"|"&amp;T2551&amp;"|"&amp;U2551&amp;"|"&amp;V2551&amp;"|"&amp;W2551&amp;"|"&amp;X2551&amp;"|"&amp;Y2551&amp;"|"&amp;Z2551&amp;"|"&amp;AA2551&amp;"|"&amp;AB2551&amp;"|"&amp;AC2551&amp;"|"&amp;AD2551&amp;"|"&amp;AE2551&amp;"|"&amp;AF2551&amp;"|"&amp;AG2551</f>
        <v>City Hotel|0|138|2017|June|24|17|2|4|2|0|0|BB|AUT|Online TA|TA/TO|0|0|0|A|A|0|No Deposit|83||0|Transient|98.1|0|0|Check-Out|42909</v>
      </c>
      <c r="AI2551" s="14" t="str">
        <f aca="false">IF(COUNTIF($AH$4:$AH$2603,AH2551)&gt;1,"Duplicate","Unique")</f>
        <v>Unique</v>
      </c>
      <c r="AJ2551" s="14" t="str">
        <f aca="false">IF(COUNTBLANK(B2551:AG2551)&gt;0,"Missing ("&amp;COUNTBLANK(B2551:AG2551)&amp;")","Complete")</f>
        <v>Missing (1)</v>
      </c>
    </row>
    <row r="2552" customFormat="false" ht="15" hidden="false" customHeight="false" outlineLevel="0" collapsed="false">
      <c r="A2552" s="0" t="n">
        <v>2549</v>
      </c>
      <c r="B2552" s="0" t="s">
        <v>80</v>
      </c>
      <c r="C2552" s="0" t="n">
        <v>1</v>
      </c>
      <c r="D2552" s="0" t="n">
        <v>383</v>
      </c>
      <c r="E2552" s="0" t="n">
        <v>2016</v>
      </c>
      <c r="F2552" s="0" t="s">
        <v>111</v>
      </c>
      <c r="G2552" s="0" t="n">
        <v>41</v>
      </c>
      <c r="H2552" s="0" t="n">
        <v>6</v>
      </c>
      <c r="I2552" s="0" t="n">
        <v>1</v>
      </c>
      <c r="J2552" s="0" t="n">
        <v>3</v>
      </c>
      <c r="K2552" s="0" t="n">
        <v>2</v>
      </c>
      <c r="L2552" s="0" t="n">
        <v>0</v>
      </c>
      <c r="M2552" s="0" t="n">
        <v>0</v>
      </c>
      <c r="N2552" s="0" t="s">
        <v>82</v>
      </c>
      <c r="O2552" s="0" t="s">
        <v>92</v>
      </c>
      <c r="P2552" s="0" t="s">
        <v>116</v>
      </c>
      <c r="Q2552" s="0" t="s">
        <v>94</v>
      </c>
      <c r="R2552" s="0" t="n">
        <v>0</v>
      </c>
      <c r="S2552" s="0" t="n">
        <v>0</v>
      </c>
      <c r="T2552" s="0" t="n">
        <v>0</v>
      </c>
      <c r="U2552" s="0" t="s">
        <v>95</v>
      </c>
      <c r="V2552" s="0" t="s">
        <v>95</v>
      </c>
      <c r="W2552" s="0" t="n">
        <v>0</v>
      </c>
      <c r="X2552" s="0" t="s">
        <v>86</v>
      </c>
      <c r="Y2552" s="0" t="n">
        <v>315</v>
      </c>
      <c r="AA2552" s="0" t="n">
        <v>0</v>
      </c>
      <c r="AB2552" s="0" t="s">
        <v>101</v>
      </c>
      <c r="AC2552" s="0" t="n">
        <v>48</v>
      </c>
      <c r="AD2552" s="0" t="n">
        <v>0</v>
      </c>
      <c r="AE2552" s="0" t="n">
        <v>0</v>
      </c>
      <c r="AF2552" s="0" t="s">
        <v>96</v>
      </c>
      <c r="AG2552" s="13" t="n">
        <v>42433</v>
      </c>
      <c r="AH2552" s="0" t="str">
        <f aca="false">B2552&amp;"|"&amp;C2552&amp;"|"&amp;D2552&amp;"|"&amp;E2552&amp;"|"&amp;F2552&amp;"|"&amp;G2552&amp;"|"&amp;H2552&amp;"|"&amp;I2552&amp;"|"&amp;J2552&amp;"|"&amp;K2552&amp;"|"&amp;L2552&amp;"|"&amp;M2552&amp;"|"&amp;N2552&amp;"|"&amp;O2552&amp;"|"&amp;P2552&amp;"|"&amp;Q2552&amp;"|"&amp;R2552&amp;"|"&amp;S2552&amp;"|"&amp;T2552&amp;"|"&amp;U2552&amp;"|"&amp;V2552&amp;"|"&amp;W2552&amp;"|"&amp;X2552&amp;"|"&amp;Y2552&amp;"|"&amp;Z2552&amp;"|"&amp;AA2552&amp;"|"&amp;AB2552&amp;"|"&amp;AC2552&amp;"|"&amp;AD2552&amp;"|"&amp;AE2552&amp;"|"&amp;AF2552&amp;"|"&amp;AG2552</f>
        <v>Resort Hotel|1|383|2016|October|41|6|1|3|2|0|0|BB|PRT|Groups|TA/TO|0|0|0|A|A|0|No Deposit|315||0|Transient-Party|48|0|0|Canceled|42433</v>
      </c>
      <c r="AI2552" s="0" t="str">
        <f aca="false">IF(COUNTIF($AH$4:$AH$2603,AH2552)&gt;1,"Duplicate","Unique")</f>
        <v>Unique</v>
      </c>
      <c r="AJ2552" s="0" t="str">
        <f aca="false">IF(COUNTBLANK(B2552:AG2552)&gt;0,"Missing ("&amp;COUNTBLANK(B2552:AG2552)&amp;")","Complete")</f>
        <v>Missing (1)</v>
      </c>
    </row>
    <row r="2553" customFormat="false" ht="15" hidden="false" customHeight="false" outlineLevel="0" collapsed="false">
      <c r="A2553" s="14" t="n">
        <v>2550</v>
      </c>
      <c r="B2553" s="14" t="s">
        <v>90</v>
      </c>
      <c r="C2553" s="14" t="n">
        <v>1</v>
      </c>
      <c r="D2553" s="14" t="n">
        <v>146</v>
      </c>
      <c r="E2553" s="14" t="n">
        <v>2016</v>
      </c>
      <c r="F2553" s="14" t="s">
        <v>106</v>
      </c>
      <c r="G2553" s="14" t="n">
        <v>18</v>
      </c>
      <c r="H2553" s="14" t="n">
        <v>24</v>
      </c>
      <c r="I2553" s="14" t="n">
        <v>2</v>
      </c>
      <c r="J2553" s="14" t="n">
        <v>0</v>
      </c>
      <c r="K2553" s="14" t="n">
        <v>2</v>
      </c>
      <c r="L2553" s="14" t="n">
        <v>0</v>
      </c>
      <c r="M2553" s="14" t="n">
        <v>0</v>
      </c>
      <c r="N2553" s="14" t="s">
        <v>82</v>
      </c>
      <c r="O2553" s="14" t="s">
        <v>92</v>
      </c>
      <c r="P2553" s="14" t="s">
        <v>99</v>
      </c>
      <c r="Q2553" s="14" t="s">
        <v>94</v>
      </c>
      <c r="R2553" s="14" t="n">
        <v>0</v>
      </c>
      <c r="S2553" s="14" t="n">
        <v>0</v>
      </c>
      <c r="T2553" s="14" t="n">
        <v>0</v>
      </c>
      <c r="U2553" s="14" t="s">
        <v>95</v>
      </c>
      <c r="V2553" s="14" t="s">
        <v>95</v>
      </c>
      <c r="W2553" s="14" t="n">
        <v>0</v>
      </c>
      <c r="X2553" s="14" t="s">
        <v>120</v>
      </c>
      <c r="Y2553" s="14" t="n">
        <v>26</v>
      </c>
      <c r="Z2553" s="14"/>
      <c r="AA2553" s="14" t="n">
        <v>50</v>
      </c>
      <c r="AB2553" s="14" t="s">
        <v>87</v>
      </c>
      <c r="AC2553" s="14" t="n">
        <v>95</v>
      </c>
      <c r="AD2553" s="14" t="n">
        <v>0</v>
      </c>
      <c r="AE2553" s="14" t="n">
        <v>0</v>
      </c>
      <c r="AF2553" s="14" t="s">
        <v>96</v>
      </c>
      <c r="AG2553" s="15" t="n">
        <v>42388</v>
      </c>
      <c r="AH2553" s="14" t="str">
        <f aca="false">B2553&amp;"|"&amp;C2553&amp;"|"&amp;D2553&amp;"|"&amp;E2553&amp;"|"&amp;F2553&amp;"|"&amp;G2553&amp;"|"&amp;H2553&amp;"|"&amp;I2553&amp;"|"&amp;J2553&amp;"|"&amp;K2553&amp;"|"&amp;L2553&amp;"|"&amp;M2553&amp;"|"&amp;N2553&amp;"|"&amp;O2553&amp;"|"&amp;P2553&amp;"|"&amp;Q2553&amp;"|"&amp;R2553&amp;"|"&amp;S2553&amp;"|"&amp;T2553&amp;"|"&amp;U2553&amp;"|"&amp;V2553&amp;"|"&amp;W2553&amp;"|"&amp;X2553&amp;"|"&amp;Y2553&amp;"|"&amp;Z2553&amp;"|"&amp;AA2553&amp;"|"&amp;AB2553&amp;"|"&amp;AC2553&amp;"|"&amp;AD2553&amp;"|"&amp;AE2553&amp;"|"&amp;AF2553&amp;"|"&amp;AG2553</f>
        <v>City Hotel|1|146|2016|April|18|24|2|0|2|0|0|BB|PRT|Offline TA/TO|TA/TO|0|0|0|A|A|0|Non Refund|26||50|Transient|95|0|0|Canceled|42388</v>
      </c>
      <c r="AI2553" s="14" t="str">
        <f aca="false">IF(COUNTIF($AH$4:$AH$2603,AH2553)&gt;1,"Duplicate","Unique")</f>
        <v>Duplicate</v>
      </c>
      <c r="AJ2553" s="14" t="str">
        <f aca="false">IF(COUNTBLANK(B2553:AG2553)&gt;0,"Missing ("&amp;COUNTBLANK(B2553:AG2553)&amp;")","Complete")</f>
        <v>Missing (1)</v>
      </c>
    </row>
    <row r="2554" customFormat="false" ht="15" hidden="false" customHeight="false" outlineLevel="0" collapsed="false">
      <c r="A2554" s="0" t="n">
        <v>2551</v>
      </c>
      <c r="B2554" s="0" t="s">
        <v>90</v>
      </c>
      <c r="C2554" s="0" t="n">
        <v>0</v>
      </c>
      <c r="D2554" s="0" t="n">
        <v>112</v>
      </c>
      <c r="E2554" s="0" t="n">
        <v>2016</v>
      </c>
      <c r="F2554" s="0" t="s">
        <v>121</v>
      </c>
      <c r="G2554" s="0" t="n">
        <v>21</v>
      </c>
      <c r="H2554" s="0" t="n">
        <v>20</v>
      </c>
      <c r="I2554" s="0" t="n">
        <v>0</v>
      </c>
      <c r="J2554" s="0" t="n">
        <v>2</v>
      </c>
      <c r="K2554" s="0" t="n">
        <v>3</v>
      </c>
      <c r="L2554" s="0" t="n">
        <v>0</v>
      </c>
      <c r="M2554" s="0" t="n">
        <v>0</v>
      </c>
      <c r="N2554" s="0" t="s">
        <v>82</v>
      </c>
      <c r="O2554" s="0" t="s">
        <v>92</v>
      </c>
      <c r="P2554" s="0" t="s">
        <v>93</v>
      </c>
      <c r="Q2554" s="0" t="s">
        <v>94</v>
      </c>
      <c r="R2554" s="0" t="n">
        <v>0</v>
      </c>
      <c r="S2554" s="0" t="n">
        <v>0</v>
      </c>
      <c r="T2554" s="0" t="n">
        <v>0</v>
      </c>
      <c r="U2554" s="0" t="s">
        <v>109</v>
      </c>
      <c r="V2554" s="0" t="s">
        <v>109</v>
      </c>
      <c r="W2554" s="0" t="n">
        <v>0</v>
      </c>
      <c r="X2554" s="0" t="s">
        <v>86</v>
      </c>
      <c r="Y2554" s="0" t="n">
        <v>9</v>
      </c>
      <c r="AA2554" s="0" t="n">
        <v>0</v>
      </c>
      <c r="AB2554" s="0" t="s">
        <v>87</v>
      </c>
      <c r="AC2554" s="0" t="n">
        <v>168.3</v>
      </c>
      <c r="AD2554" s="0" t="n">
        <v>0</v>
      </c>
      <c r="AE2554" s="0" t="n">
        <v>2</v>
      </c>
      <c r="AF2554" s="0" t="s">
        <v>88</v>
      </c>
      <c r="AG2554" s="13" t="n">
        <v>42512</v>
      </c>
      <c r="AH2554" s="0" t="str">
        <f aca="false">B2554&amp;"|"&amp;C2554&amp;"|"&amp;D2554&amp;"|"&amp;E2554&amp;"|"&amp;F2554&amp;"|"&amp;G2554&amp;"|"&amp;H2554&amp;"|"&amp;I2554&amp;"|"&amp;J2554&amp;"|"&amp;K2554&amp;"|"&amp;L2554&amp;"|"&amp;M2554&amp;"|"&amp;N2554&amp;"|"&amp;O2554&amp;"|"&amp;P2554&amp;"|"&amp;Q2554&amp;"|"&amp;R2554&amp;"|"&amp;S2554&amp;"|"&amp;T2554&amp;"|"&amp;U2554&amp;"|"&amp;V2554&amp;"|"&amp;W2554&amp;"|"&amp;X2554&amp;"|"&amp;Y2554&amp;"|"&amp;Z2554&amp;"|"&amp;AA2554&amp;"|"&amp;AB2554&amp;"|"&amp;AC2554&amp;"|"&amp;AD2554&amp;"|"&amp;AE2554&amp;"|"&amp;AF2554&amp;"|"&amp;AG2554</f>
        <v>City Hotel|0|112|2016|May|21|20|0|2|3|0|0|BB|PRT|Online TA|TA/TO|0|0|0|D|D|0|No Deposit|9||0|Transient|168.3|0|2|Check-Out|42512</v>
      </c>
      <c r="AI2554" s="0" t="str">
        <f aca="false">IF(COUNTIF($AH$4:$AH$2603,AH2554)&gt;1,"Duplicate","Unique")</f>
        <v>Unique</v>
      </c>
      <c r="AJ2554" s="0" t="str">
        <f aca="false">IF(COUNTBLANK(B2554:AG2554)&gt;0,"Missing ("&amp;COUNTBLANK(B2554:AG2554)&amp;")","Complete")</f>
        <v>Missing (1)</v>
      </c>
    </row>
    <row r="2555" customFormat="false" ht="15" hidden="false" customHeight="false" outlineLevel="0" collapsed="false">
      <c r="A2555" s="14" t="n">
        <v>2552</v>
      </c>
      <c r="B2555" s="14" t="s">
        <v>90</v>
      </c>
      <c r="C2555" s="14" t="n">
        <v>1</v>
      </c>
      <c r="D2555" s="14" t="n">
        <v>102</v>
      </c>
      <c r="E2555" s="14" t="n">
        <v>2015</v>
      </c>
      <c r="F2555" s="14" t="s">
        <v>111</v>
      </c>
      <c r="G2555" s="14" t="n">
        <v>42</v>
      </c>
      <c r="H2555" s="14" t="n">
        <v>16</v>
      </c>
      <c r="I2555" s="14" t="n">
        <v>0</v>
      </c>
      <c r="J2555" s="14" t="n">
        <v>2</v>
      </c>
      <c r="K2555" s="14" t="n">
        <v>2</v>
      </c>
      <c r="L2555" s="14" t="n">
        <v>0</v>
      </c>
      <c r="M2555" s="14" t="n">
        <v>0</v>
      </c>
      <c r="N2555" s="14" t="s">
        <v>112</v>
      </c>
      <c r="O2555" s="14" t="s">
        <v>92</v>
      </c>
      <c r="P2555" s="14" t="s">
        <v>99</v>
      </c>
      <c r="Q2555" s="14" t="s">
        <v>94</v>
      </c>
      <c r="R2555" s="14" t="n">
        <v>0</v>
      </c>
      <c r="S2555" s="14" t="n">
        <v>0</v>
      </c>
      <c r="T2555" s="14" t="n">
        <v>0</v>
      </c>
      <c r="U2555" s="14" t="s">
        <v>95</v>
      </c>
      <c r="V2555" s="14" t="s">
        <v>95</v>
      </c>
      <c r="W2555" s="14" t="n">
        <v>0</v>
      </c>
      <c r="X2555" s="14" t="s">
        <v>120</v>
      </c>
      <c r="Y2555" s="14" t="n">
        <v>6</v>
      </c>
      <c r="Z2555" s="14"/>
      <c r="AA2555" s="14" t="n">
        <v>0</v>
      </c>
      <c r="AB2555" s="14" t="s">
        <v>101</v>
      </c>
      <c r="AC2555" s="14" t="n">
        <v>101.5</v>
      </c>
      <c r="AD2555" s="14" t="n">
        <v>0</v>
      </c>
      <c r="AE2555" s="14" t="n">
        <v>0</v>
      </c>
      <c r="AF2555" s="14" t="s">
        <v>96</v>
      </c>
      <c r="AG2555" s="15" t="n">
        <v>42191</v>
      </c>
      <c r="AH2555" s="14" t="str">
        <f aca="false">B2555&amp;"|"&amp;C2555&amp;"|"&amp;D2555&amp;"|"&amp;E2555&amp;"|"&amp;F2555&amp;"|"&amp;G2555&amp;"|"&amp;H2555&amp;"|"&amp;I2555&amp;"|"&amp;J2555&amp;"|"&amp;K2555&amp;"|"&amp;L2555&amp;"|"&amp;M2555&amp;"|"&amp;N2555&amp;"|"&amp;O2555&amp;"|"&amp;P2555&amp;"|"&amp;Q2555&amp;"|"&amp;R2555&amp;"|"&amp;S2555&amp;"|"&amp;T2555&amp;"|"&amp;U2555&amp;"|"&amp;V2555&amp;"|"&amp;W2555&amp;"|"&amp;X2555&amp;"|"&amp;Y2555&amp;"|"&amp;Z2555&amp;"|"&amp;AA2555&amp;"|"&amp;AB2555&amp;"|"&amp;AC2555&amp;"|"&amp;AD2555&amp;"|"&amp;AE2555&amp;"|"&amp;AF2555&amp;"|"&amp;AG2555</f>
        <v>City Hotel|1|102|2015|October|42|16|0|2|2|0|0|HB|PRT|Offline TA/TO|TA/TO|0|0|0|A|A|0|Non Refund|6||0|Transient-Party|101.5|0|0|Canceled|42191</v>
      </c>
      <c r="AI2555" s="14" t="str">
        <f aca="false">IF(COUNTIF($AH$4:$AH$2603,AH2555)&gt;1,"Duplicate","Unique")</f>
        <v>Unique</v>
      </c>
      <c r="AJ2555" s="14" t="str">
        <f aca="false">IF(COUNTBLANK(B2555:AG2555)&gt;0,"Missing ("&amp;COUNTBLANK(B2555:AG2555)&amp;")","Complete")</f>
        <v>Missing (1)</v>
      </c>
    </row>
    <row r="2556" customFormat="false" ht="15" hidden="false" customHeight="false" outlineLevel="0" collapsed="false">
      <c r="A2556" s="0" t="n">
        <v>2553</v>
      </c>
      <c r="B2556" s="0" t="s">
        <v>80</v>
      </c>
      <c r="C2556" s="0" t="n">
        <v>0</v>
      </c>
      <c r="D2556" s="0" t="n">
        <v>169</v>
      </c>
      <c r="E2556" s="0" t="n">
        <v>2016</v>
      </c>
      <c r="F2556" s="0" t="s">
        <v>103</v>
      </c>
      <c r="G2556" s="0" t="n">
        <v>14</v>
      </c>
      <c r="H2556" s="0" t="n">
        <v>31</v>
      </c>
      <c r="I2556" s="0" t="n">
        <v>1</v>
      </c>
      <c r="J2556" s="0" t="n">
        <v>3</v>
      </c>
      <c r="K2556" s="0" t="n">
        <v>1</v>
      </c>
      <c r="L2556" s="0" t="n">
        <v>0</v>
      </c>
      <c r="M2556" s="0" t="n">
        <v>0</v>
      </c>
      <c r="N2556" s="0" t="s">
        <v>82</v>
      </c>
      <c r="O2556" s="0" t="s">
        <v>117</v>
      </c>
      <c r="P2556" s="0" t="s">
        <v>116</v>
      </c>
      <c r="Q2556" s="0" t="s">
        <v>84</v>
      </c>
      <c r="R2556" s="0" t="n">
        <v>0</v>
      </c>
      <c r="S2556" s="0" t="n">
        <v>0</v>
      </c>
      <c r="T2556" s="0" t="n">
        <v>0</v>
      </c>
      <c r="U2556" s="0" t="s">
        <v>95</v>
      </c>
      <c r="V2556" s="0" t="s">
        <v>95</v>
      </c>
      <c r="W2556" s="0" t="n">
        <v>2</v>
      </c>
      <c r="X2556" s="0" t="s">
        <v>172</v>
      </c>
      <c r="Z2556" s="0" t="n">
        <v>223</v>
      </c>
      <c r="AA2556" s="0" t="n">
        <v>0</v>
      </c>
      <c r="AB2556" s="0" t="s">
        <v>101</v>
      </c>
      <c r="AC2556" s="0" t="n">
        <v>60</v>
      </c>
      <c r="AD2556" s="0" t="n">
        <v>0</v>
      </c>
      <c r="AE2556" s="0" t="n">
        <v>0</v>
      </c>
      <c r="AF2556" s="0" t="s">
        <v>88</v>
      </c>
      <c r="AG2556" s="13" t="n">
        <v>42464</v>
      </c>
      <c r="AH2556" s="0" t="str">
        <f aca="false">B2556&amp;"|"&amp;C2556&amp;"|"&amp;D2556&amp;"|"&amp;E2556&amp;"|"&amp;F2556&amp;"|"&amp;G2556&amp;"|"&amp;H2556&amp;"|"&amp;I2556&amp;"|"&amp;J2556&amp;"|"&amp;K2556&amp;"|"&amp;L2556&amp;"|"&amp;M2556&amp;"|"&amp;N2556&amp;"|"&amp;O2556&amp;"|"&amp;P2556&amp;"|"&amp;Q2556&amp;"|"&amp;R2556&amp;"|"&amp;S2556&amp;"|"&amp;T2556&amp;"|"&amp;U2556&amp;"|"&amp;V2556&amp;"|"&amp;W2556&amp;"|"&amp;X2556&amp;"|"&amp;Y2556&amp;"|"&amp;Z2556&amp;"|"&amp;AA2556&amp;"|"&amp;AB2556&amp;"|"&amp;AC2556&amp;"|"&amp;AD2556&amp;"|"&amp;AE2556&amp;"|"&amp;AF2556&amp;"|"&amp;AG2556</f>
        <v>Resort Hotel|0|169|2016|March|14|31|1|3|1|0|0|BB|BEL|Groups|Direct|0|0|0|A|A|2|Refundable||223|0|Transient-Party|60|0|0|Check-Out|42464</v>
      </c>
      <c r="AI2556" s="0" t="str">
        <f aca="false">IF(COUNTIF($AH$4:$AH$2603,AH2556)&gt;1,"Duplicate","Unique")</f>
        <v>Unique</v>
      </c>
      <c r="AJ2556" s="0" t="str">
        <f aca="false">IF(COUNTBLANK(B2556:AG2556)&gt;0,"Missing ("&amp;COUNTBLANK(B2556:AG2556)&amp;")","Complete")</f>
        <v>Missing (1)</v>
      </c>
    </row>
    <row r="2557" customFormat="false" ht="15" hidden="false" customHeight="false" outlineLevel="0" collapsed="false">
      <c r="A2557" s="14" t="n">
        <v>2554</v>
      </c>
      <c r="B2557" s="14" t="s">
        <v>90</v>
      </c>
      <c r="C2557" s="14" t="n">
        <v>1</v>
      </c>
      <c r="D2557" s="14" t="n">
        <v>127</v>
      </c>
      <c r="E2557" s="14" t="n">
        <v>2017</v>
      </c>
      <c r="F2557" s="14" t="s">
        <v>135</v>
      </c>
      <c r="G2557" s="14" t="n">
        <v>25</v>
      </c>
      <c r="H2557" s="14" t="n">
        <v>22</v>
      </c>
      <c r="I2557" s="14" t="n">
        <v>1</v>
      </c>
      <c r="J2557" s="14" t="n">
        <v>3</v>
      </c>
      <c r="K2557" s="14" t="n">
        <v>1</v>
      </c>
      <c r="L2557" s="14" t="n">
        <v>0</v>
      </c>
      <c r="M2557" s="14" t="n">
        <v>0</v>
      </c>
      <c r="N2557" s="14" t="s">
        <v>82</v>
      </c>
      <c r="O2557" s="14" t="s">
        <v>115</v>
      </c>
      <c r="P2557" s="14" t="s">
        <v>93</v>
      </c>
      <c r="Q2557" s="14" t="s">
        <v>94</v>
      </c>
      <c r="R2557" s="14" t="n">
        <v>0</v>
      </c>
      <c r="S2557" s="14" t="n">
        <v>0</v>
      </c>
      <c r="T2557" s="14" t="n">
        <v>0</v>
      </c>
      <c r="U2557" s="14" t="s">
        <v>95</v>
      </c>
      <c r="V2557" s="14" t="s">
        <v>95</v>
      </c>
      <c r="W2557" s="14" t="n">
        <v>0</v>
      </c>
      <c r="X2557" s="14" t="s">
        <v>86</v>
      </c>
      <c r="Y2557" s="14" t="n">
        <v>9</v>
      </c>
      <c r="Z2557" s="14"/>
      <c r="AA2557" s="14" t="n">
        <v>0</v>
      </c>
      <c r="AB2557" s="14" t="s">
        <v>87</v>
      </c>
      <c r="AC2557" s="14" t="n">
        <v>108</v>
      </c>
      <c r="AD2557" s="14" t="n">
        <v>0</v>
      </c>
      <c r="AE2557" s="14" t="n">
        <v>0</v>
      </c>
      <c r="AF2557" s="14" t="s">
        <v>96</v>
      </c>
      <c r="AG2557" s="15" t="n">
        <v>42801</v>
      </c>
      <c r="AH2557" s="14" t="str">
        <f aca="false">B2557&amp;"|"&amp;C2557&amp;"|"&amp;D2557&amp;"|"&amp;E2557&amp;"|"&amp;F2557&amp;"|"&amp;G2557&amp;"|"&amp;H2557&amp;"|"&amp;I2557&amp;"|"&amp;J2557&amp;"|"&amp;K2557&amp;"|"&amp;L2557&amp;"|"&amp;M2557&amp;"|"&amp;N2557&amp;"|"&amp;O2557&amp;"|"&amp;P2557&amp;"|"&amp;Q2557&amp;"|"&amp;R2557&amp;"|"&amp;S2557&amp;"|"&amp;T2557&amp;"|"&amp;U2557&amp;"|"&amp;V2557&amp;"|"&amp;W2557&amp;"|"&amp;X2557&amp;"|"&amp;Y2557&amp;"|"&amp;Z2557&amp;"|"&amp;AA2557&amp;"|"&amp;AB2557&amp;"|"&amp;AC2557&amp;"|"&amp;AD2557&amp;"|"&amp;AE2557&amp;"|"&amp;AF2557&amp;"|"&amp;AG2557</f>
        <v>City Hotel|1|127|2017|June|25|22|1|3|1|0|0|BB|ESP|Online TA|TA/TO|0|0|0|A|A|0|No Deposit|9||0|Transient|108|0|0|Canceled|42801</v>
      </c>
      <c r="AI2557" s="14" t="str">
        <f aca="false">IF(COUNTIF($AH$4:$AH$2603,AH2557)&gt;1,"Duplicate","Unique")</f>
        <v>Unique</v>
      </c>
      <c r="AJ2557" s="14" t="str">
        <f aca="false">IF(COUNTBLANK(B2557:AG2557)&gt;0,"Missing ("&amp;COUNTBLANK(B2557:AG2557)&amp;")","Complete")</f>
        <v>Missing (1)</v>
      </c>
    </row>
    <row r="2558" customFormat="false" ht="15" hidden="false" customHeight="false" outlineLevel="0" collapsed="false">
      <c r="A2558" s="0" t="n">
        <v>2555</v>
      </c>
      <c r="B2558" s="0" t="s">
        <v>90</v>
      </c>
      <c r="C2558" s="0" t="n">
        <v>1</v>
      </c>
      <c r="D2558" s="0" t="n">
        <v>85</v>
      </c>
      <c r="E2558" s="0" t="n">
        <v>2016</v>
      </c>
      <c r="F2558" s="0" t="s">
        <v>113</v>
      </c>
      <c r="G2558" s="0" t="n">
        <v>48</v>
      </c>
      <c r="H2558" s="0" t="n">
        <v>24</v>
      </c>
      <c r="I2558" s="0" t="n">
        <v>1</v>
      </c>
      <c r="J2558" s="0" t="n">
        <v>3</v>
      </c>
      <c r="K2558" s="0" t="n">
        <v>2</v>
      </c>
      <c r="L2558" s="0" t="n">
        <v>0</v>
      </c>
      <c r="M2558" s="0" t="n">
        <v>0</v>
      </c>
      <c r="N2558" s="0" t="s">
        <v>82</v>
      </c>
      <c r="O2558" s="0" t="s">
        <v>199</v>
      </c>
      <c r="P2558" s="0" t="s">
        <v>93</v>
      </c>
      <c r="Q2558" s="0" t="s">
        <v>94</v>
      </c>
      <c r="R2558" s="0" t="n">
        <v>0</v>
      </c>
      <c r="S2558" s="0" t="n">
        <v>0</v>
      </c>
      <c r="T2558" s="0" t="n">
        <v>0</v>
      </c>
      <c r="U2558" s="0" t="s">
        <v>95</v>
      </c>
      <c r="V2558" s="0" t="s">
        <v>95</v>
      </c>
      <c r="W2558" s="0" t="n">
        <v>0</v>
      </c>
      <c r="X2558" s="0" t="s">
        <v>86</v>
      </c>
      <c r="Y2558" s="0" t="n">
        <v>9</v>
      </c>
      <c r="AA2558" s="0" t="n">
        <v>0</v>
      </c>
      <c r="AB2558" s="0" t="s">
        <v>87</v>
      </c>
      <c r="AC2558" s="0" t="n">
        <v>88.4</v>
      </c>
      <c r="AD2558" s="0" t="n">
        <v>0</v>
      </c>
      <c r="AE2558" s="0" t="n">
        <v>0</v>
      </c>
      <c r="AF2558" s="0" t="s">
        <v>96</v>
      </c>
      <c r="AG2558" s="13" t="n">
        <v>42613</v>
      </c>
      <c r="AH2558" s="0" t="str">
        <f aca="false">B2558&amp;"|"&amp;C2558&amp;"|"&amp;D2558&amp;"|"&amp;E2558&amp;"|"&amp;F2558&amp;"|"&amp;G2558&amp;"|"&amp;H2558&amp;"|"&amp;I2558&amp;"|"&amp;J2558&amp;"|"&amp;K2558&amp;"|"&amp;L2558&amp;"|"&amp;M2558&amp;"|"&amp;N2558&amp;"|"&amp;O2558&amp;"|"&amp;P2558&amp;"|"&amp;Q2558&amp;"|"&amp;R2558&amp;"|"&amp;S2558&amp;"|"&amp;T2558&amp;"|"&amp;U2558&amp;"|"&amp;V2558&amp;"|"&amp;W2558&amp;"|"&amp;X2558&amp;"|"&amp;Y2558&amp;"|"&amp;Z2558&amp;"|"&amp;AA2558&amp;"|"&amp;AB2558&amp;"|"&amp;AC2558&amp;"|"&amp;AD2558&amp;"|"&amp;AE2558&amp;"|"&amp;AF2558&amp;"|"&amp;AG2558</f>
        <v>City Hotel|1|85|2016|November|48|24|1|3|2|0|0|BB|EGY|Online TA|TA/TO|0|0|0|A|A|0|No Deposit|9||0|Transient|88.4|0|0|Canceled|42613</v>
      </c>
      <c r="AI2558" s="0" t="str">
        <f aca="false">IF(COUNTIF($AH$4:$AH$2603,AH2558)&gt;1,"Duplicate","Unique")</f>
        <v>Unique</v>
      </c>
      <c r="AJ2558" s="0" t="str">
        <f aca="false">IF(COUNTBLANK(B2558:AG2558)&gt;0,"Missing ("&amp;COUNTBLANK(B2558:AG2558)&amp;")","Complete")</f>
        <v>Missing (1)</v>
      </c>
    </row>
    <row r="2559" customFormat="false" ht="15" hidden="false" customHeight="false" outlineLevel="0" collapsed="false">
      <c r="A2559" s="14" t="n">
        <v>2556</v>
      </c>
      <c r="B2559" s="14" t="s">
        <v>90</v>
      </c>
      <c r="C2559" s="14" t="n">
        <v>1</v>
      </c>
      <c r="D2559" s="14" t="n">
        <v>188</v>
      </c>
      <c r="E2559" s="14" t="n">
        <v>2016</v>
      </c>
      <c r="F2559" s="14" t="s">
        <v>135</v>
      </c>
      <c r="G2559" s="14" t="n">
        <v>25</v>
      </c>
      <c r="H2559" s="14" t="n">
        <v>15</v>
      </c>
      <c r="I2559" s="14" t="n">
        <v>0</v>
      </c>
      <c r="J2559" s="14" t="n">
        <v>2</v>
      </c>
      <c r="K2559" s="14" t="n">
        <v>1</v>
      </c>
      <c r="L2559" s="14" t="n">
        <v>0</v>
      </c>
      <c r="M2559" s="14" t="n">
        <v>0</v>
      </c>
      <c r="N2559" s="14" t="s">
        <v>82</v>
      </c>
      <c r="O2559" s="14" t="s">
        <v>92</v>
      </c>
      <c r="P2559" s="14" t="s">
        <v>99</v>
      </c>
      <c r="Q2559" s="14" t="s">
        <v>94</v>
      </c>
      <c r="R2559" s="14" t="n">
        <v>0</v>
      </c>
      <c r="S2559" s="14" t="n">
        <v>0</v>
      </c>
      <c r="T2559" s="14" t="n">
        <v>0</v>
      </c>
      <c r="U2559" s="14" t="s">
        <v>95</v>
      </c>
      <c r="V2559" s="14" t="s">
        <v>95</v>
      </c>
      <c r="W2559" s="14" t="n">
        <v>0</v>
      </c>
      <c r="X2559" s="14" t="s">
        <v>120</v>
      </c>
      <c r="Y2559" s="14" t="n">
        <v>119</v>
      </c>
      <c r="Z2559" s="14"/>
      <c r="AA2559" s="14" t="n">
        <v>39</v>
      </c>
      <c r="AB2559" s="14" t="s">
        <v>87</v>
      </c>
      <c r="AC2559" s="14" t="n">
        <v>130</v>
      </c>
      <c r="AD2559" s="14" t="n">
        <v>0</v>
      </c>
      <c r="AE2559" s="14" t="n">
        <v>0</v>
      </c>
      <c r="AF2559" s="14" t="s">
        <v>96</v>
      </c>
      <c r="AG2559" s="15" t="n">
        <v>42387</v>
      </c>
      <c r="AH2559" s="14" t="str">
        <f aca="false">B2559&amp;"|"&amp;C2559&amp;"|"&amp;D2559&amp;"|"&amp;E2559&amp;"|"&amp;F2559&amp;"|"&amp;G2559&amp;"|"&amp;H2559&amp;"|"&amp;I2559&amp;"|"&amp;J2559&amp;"|"&amp;K2559&amp;"|"&amp;L2559&amp;"|"&amp;M2559&amp;"|"&amp;N2559&amp;"|"&amp;O2559&amp;"|"&amp;P2559&amp;"|"&amp;Q2559&amp;"|"&amp;R2559&amp;"|"&amp;S2559&amp;"|"&amp;T2559&amp;"|"&amp;U2559&amp;"|"&amp;V2559&amp;"|"&amp;W2559&amp;"|"&amp;X2559&amp;"|"&amp;Y2559&amp;"|"&amp;Z2559&amp;"|"&amp;AA2559&amp;"|"&amp;AB2559&amp;"|"&amp;AC2559&amp;"|"&amp;AD2559&amp;"|"&amp;AE2559&amp;"|"&amp;AF2559&amp;"|"&amp;AG2559</f>
        <v>City Hotel|1|188|2016|June|25|15|0|2|1|0|0|BB|PRT|Offline TA/TO|TA/TO|0|0|0|A|A|0|Non Refund|119||39|Transient|130|0|0|Canceled|42387</v>
      </c>
      <c r="AI2559" s="14" t="str">
        <f aca="false">IF(COUNTIF($AH$4:$AH$2603,AH2559)&gt;1,"Duplicate","Unique")</f>
        <v>Duplicate</v>
      </c>
      <c r="AJ2559" s="14" t="str">
        <f aca="false">IF(COUNTBLANK(B2559:AG2559)&gt;0,"Missing ("&amp;COUNTBLANK(B2559:AG2559)&amp;")","Complete")</f>
        <v>Missing (1)</v>
      </c>
    </row>
    <row r="2560" customFormat="false" ht="15" hidden="false" customHeight="false" outlineLevel="0" collapsed="false">
      <c r="A2560" s="0" t="n">
        <v>2557</v>
      </c>
      <c r="B2560" s="0" t="s">
        <v>90</v>
      </c>
      <c r="C2560" s="0" t="n">
        <v>0</v>
      </c>
      <c r="D2560" s="0" t="n">
        <v>2</v>
      </c>
      <c r="E2560" s="0" t="n">
        <v>2017</v>
      </c>
      <c r="F2560" s="0" t="s">
        <v>118</v>
      </c>
      <c r="G2560" s="0" t="n">
        <v>6</v>
      </c>
      <c r="H2560" s="0" t="n">
        <v>9</v>
      </c>
      <c r="I2560" s="0" t="n">
        <v>0</v>
      </c>
      <c r="J2560" s="0" t="n">
        <v>1</v>
      </c>
      <c r="K2560" s="0" t="n">
        <v>1</v>
      </c>
      <c r="L2560" s="0" t="n">
        <v>0</v>
      </c>
      <c r="M2560" s="0" t="n">
        <v>0</v>
      </c>
      <c r="N2560" s="0" t="s">
        <v>107</v>
      </c>
      <c r="O2560" s="0" t="s">
        <v>92</v>
      </c>
      <c r="P2560" s="0" t="s">
        <v>93</v>
      </c>
      <c r="Q2560" s="0" t="s">
        <v>94</v>
      </c>
      <c r="R2560" s="0" t="n">
        <v>0</v>
      </c>
      <c r="S2560" s="0" t="n">
        <v>0</v>
      </c>
      <c r="T2560" s="0" t="n">
        <v>0</v>
      </c>
      <c r="U2560" s="0" t="s">
        <v>95</v>
      </c>
      <c r="V2560" s="0" t="s">
        <v>95</v>
      </c>
      <c r="W2560" s="0" t="n">
        <v>0</v>
      </c>
      <c r="X2560" s="0" t="s">
        <v>86</v>
      </c>
      <c r="Y2560" s="0" t="n">
        <v>9</v>
      </c>
      <c r="AA2560" s="0" t="n">
        <v>0</v>
      </c>
      <c r="AB2560" s="0" t="s">
        <v>87</v>
      </c>
      <c r="AC2560" s="0" t="n">
        <v>88</v>
      </c>
      <c r="AD2560" s="0" t="n">
        <v>0</v>
      </c>
      <c r="AE2560" s="0" t="n">
        <v>1</v>
      </c>
      <c r="AF2560" s="0" t="s">
        <v>88</v>
      </c>
      <c r="AG2560" s="13" t="n">
        <v>42776</v>
      </c>
      <c r="AH2560" s="0" t="str">
        <f aca="false">B2560&amp;"|"&amp;C2560&amp;"|"&amp;D2560&amp;"|"&amp;E2560&amp;"|"&amp;F2560&amp;"|"&amp;G2560&amp;"|"&amp;H2560&amp;"|"&amp;I2560&amp;"|"&amp;J2560&amp;"|"&amp;K2560&amp;"|"&amp;L2560&amp;"|"&amp;M2560&amp;"|"&amp;N2560&amp;"|"&amp;O2560&amp;"|"&amp;P2560&amp;"|"&amp;Q2560&amp;"|"&amp;R2560&amp;"|"&amp;S2560&amp;"|"&amp;T2560&amp;"|"&amp;U2560&amp;"|"&amp;V2560&amp;"|"&amp;W2560&amp;"|"&amp;X2560&amp;"|"&amp;Y2560&amp;"|"&amp;Z2560&amp;"|"&amp;AA2560&amp;"|"&amp;AB2560&amp;"|"&amp;AC2560&amp;"|"&amp;AD2560&amp;"|"&amp;AE2560&amp;"|"&amp;AF2560&amp;"|"&amp;AG2560</f>
        <v>City Hotel|0|2|2017|February|6|9|0|1|1|0|0|SC|PRT|Online TA|TA/TO|0|0|0|A|A|0|No Deposit|9||0|Transient|88|0|1|Check-Out|42776</v>
      </c>
      <c r="AI2560" s="0" t="str">
        <f aca="false">IF(COUNTIF($AH$4:$AH$2603,AH2560)&gt;1,"Duplicate","Unique")</f>
        <v>Unique</v>
      </c>
      <c r="AJ2560" s="0" t="str">
        <f aca="false">IF(COUNTBLANK(B2560:AG2560)&gt;0,"Missing ("&amp;COUNTBLANK(B2560:AG2560)&amp;")","Complete")</f>
        <v>Missing (1)</v>
      </c>
    </row>
    <row r="2561" customFormat="false" ht="15" hidden="false" customHeight="false" outlineLevel="0" collapsed="false">
      <c r="A2561" s="14" t="n">
        <v>2558</v>
      </c>
      <c r="B2561" s="14" t="s">
        <v>90</v>
      </c>
      <c r="C2561" s="14" t="n">
        <v>1</v>
      </c>
      <c r="D2561" s="14" t="n">
        <v>28</v>
      </c>
      <c r="E2561" s="14" t="n">
        <v>2017</v>
      </c>
      <c r="F2561" s="14" t="s">
        <v>103</v>
      </c>
      <c r="G2561" s="14" t="n">
        <v>9</v>
      </c>
      <c r="H2561" s="14" t="n">
        <v>2</v>
      </c>
      <c r="I2561" s="14" t="n">
        <v>0</v>
      </c>
      <c r="J2561" s="14" t="n">
        <v>3</v>
      </c>
      <c r="K2561" s="14" t="n">
        <v>2</v>
      </c>
      <c r="L2561" s="14" t="n">
        <v>0</v>
      </c>
      <c r="M2561" s="14" t="n">
        <v>0</v>
      </c>
      <c r="N2561" s="14" t="s">
        <v>82</v>
      </c>
      <c r="O2561" s="14" t="s">
        <v>92</v>
      </c>
      <c r="P2561" s="14" t="s">
        <v>116</v>
      </c>
      <c r="Q2561" s="14" t="s">
        <v>94</v>
      </c>
      <c r="R2561" s="14" t="n">
        <v>0</v>
      </c>
      <c r="S2561" s="14" t="n">
        <v>0</v>
      </c>
      <c r="T2561" s="14" t="n">
        <v>0</v>
      </c>
      <c r="U2561" s="14" t="s">
        <v>95</v>
      </c>
      <c r="V2561" s="14" t="s">
        <v>95</v>
      </c>
      <c r="W2561" s="14" t="n">
        <v>0</v>
      </c>
      <c r="X2561" s="14" t="s">
        <v>120</v>
      </c>
      <c r="Y2561" s="14"/>
      <c r="Z2561" s="14"/>
      <c r="AA2561" s="14" t="n">
        <v>0</v>
      </c>
      <c r="AB2561" s="14" t="s">
        <v>87</v>
      </c>
      <c r="AC2561" s="14" t="n">
        <v>95</v>
      </c>
      <c r="AD2561" s="14" t="n">
        <v>0</v>
      </c>
      <c r="AE2561" s="14" t="n">
        <v>0</v>
      </c>
      <c r="AF2561" s="14" t="s">
        <v>96</v>
      </c>
      <c r="AG2561" s="15" t="n">
        <v>42768</v>
      </c>
      <c r="AH2561" s="14" t="str">
        <f aca="false">B2561&amp;"|"&amp;C2561&amp;"|"&amp;D2561&amp;"|"&amp;E2561&amp;"|"&amp;F2561&amp;"|"&amp;G2561&amp;"|"&amp;H2561&amp;"|"&amp;I2561&amp;"|"&amp;J2561&amp;"|"&amp;K2561&amp;"|"&amp;L2561&amp;"|"&amp;M2561&amp;"|"&amp;N2561&amp;"|"&amp;O2561&amp;"|"&amp;P2561&amp;"|"&amp;Q2561&amp;"|"&amp;R2561&amp;"|"&amp;S2561&amp;"|"&amp;T2561&amp;"|"&amp;U2561&amp;"|"&amp;V2561&amp;"|"&amp;W2561&amp;"|"&amp;X2561&amp;"|"&amp;Y2561&amp;"|"&amp;Z2561&amp;"|"&amp;AA2561&amp;"|"&amp;AB2561&amp;"|"&amp;AC2561&amp;"|"&amp;AD2561&amp;"|"&amp;AE2561&amp;"|"&amp;AF2561&amp;"|"&amp;AG2561</f>
        <v>City Hotel|1|28|2017|March|9|2|0|3|2|0|0|BB|PRT|Groups|TA/TO|0|0|0|A|A|0|Non Refund|||0|Transient|95|0|0|Canceled|42768</v>
      </c>
      <c r="AI2561" s="14" t="str">
        <f aca="false">IF(COUNTIF($AH$4:$AH$2603,AH2561)&gt;1,"Duplicate","Unique")</f>
        <v>Duplicate</v>
      </c>
      <c r="AJ2561" s="14" t="str">
        <f aca="false">IF(COUNTBLANK(B2561:AG2561)&gt;0,"Missing ("&amp;COUNTBLANK(B2561:AG2561)&amp;")","Complete")</f>
        <v>Missing (2)</v>
      </c>
    </row>
    <row r="2562" customFormat="false" ht="15" hidden="false" customHeight="false" outlineLevel="0" collapsed="false">
      <c r="A2562" s="0" t="n">
        <v>2559</v>
      </c>
      <c r="B2562" s="0" t="s">
        <v>90</v>
      </c>
      <c r="C2562" s="0" t="n">
        <v>1</v>
      </c>
      <c r="D2562" s="0" t="n">
        <v>128</v>
      </c>
      <c r="E2562" s="0" t="n">
        <v>2016</v>
      </c>
      <c r="F2562" s="0" t="s">
        <v>135</v>
      </c>
      <c r="G2562" s="0" t="n">
        <v>26</v>
      </c>
      <c r="H2562" s="0" t="n">
        <v>20</v>
      </c>
      <c r="I2562" s="0" t="n">
        <v>1</v>
      </c>
      <c r="J2562" s="0" t="n">
        <v>2</v>
      </c>
      <c r="K2562" s="0" t="n">
        <v>2</v>
      </c>
      <c r="L2562" s="0" t="n">
        <v>0</v>
      </c>
      <c r="M2562" s="0" t="n">
        <v>0</v>
      </c>
      <c r="N2562" s="0" t="s">
        <v>82</v>
      </c>
      <c r="O2562" s="0" t="s">
        <v>130</v>
      </c>
      <c r="P2562" s="0" t="s">
        <v>93</v>
      </c>
      <c r="Q2562" s="0" t="s">
        <v>94</v>
      </c>
      <c r="R2562" s="0" t="n">
        <v>0</v>
      </c>
      <c r="S2562" s="0" t="n">
        <v>0</v>
      </c>
      <c r="T2562" s="0" t="n">
        <v>0</v>
      </c>
      <c r="U2562" s="0" t="s">
        <v>95</v>
      </c>
      <c r="V2562" s="0" t="s">
        <v>95</v>
      </c>
      <c r="W2562" s="0" t="n">
        <v>0</v>
      </c>
      <c r="X2562" s="0" t="s">
        <v>86</v>
      </c>
      <c r="Y2562" s="0" t="n">
        <v>9</v>
      </c>
      <c r="AA2562" s="0" t="n">
        <v>0</v>
      </c>
      <c r="AB2562" s="0" t="s">
        <v>87</v>
      </c>
      <c r="AC2562" s="0" t="n">
        <v>120</v>
      </c>
      <c r="AD2562" s="0" t="n">
        <v>0</v>
      </c>
      <c r="AE2562" s="0" t="n">
        <v>0</v>
      </c>
      <c r="AF2562" s="0" t="s">
        <v>96</v>
      </c>
      <c r="AG2562" s="13" t="n">
        <v>42423</v>
      </c>
      <c r="AH2562" s="0" t="str">
        <f aca="false">B2562&amp;"|"&amp;C2562&amp;"|"&amp;D2562&amp;"|"&amp;E2562&amp;"|"&amp;F2562&amp;"|"&amp;G2562&amp;"|"&amp;H2562&amp;"|"&amp;I2562&amp;"|"&amp;J2562&amp;"|"&amp;K2562&amp;"|"&amp;L2562&amp;"|"&amp;M2562&amp;"|"&amp;N2562&amp;"|"&amp;O2562&amp;"|"&amp;P2562&amp;"|"&amp;Q2562&amp;"|"&amp;R2562&amp;"|"&amp;S2562&amp;"|"&amp;T2562&amp;"|"&amp;U2562&amp;"|"&amp;V2562&amp;"|"&amp;W2562&amp;"|"&amp;X2562&amp;"|"&amp;Y2562&amp;"|"&amp;Z2562&amp;"|"&amp;AA2562&amp;"|"&amp;AB2562&amp;"|"&amp;AC2562&amp;"|"&amp;AD2562&amp;"|"&amp;AE2562&amp;"|"&amp;AF2562&amp;"|"&amp;AG2562</f>
        <v>City Hotel|1|128|2016|June|26|20|1|2|2|0|0|BB|NLD|Online TA|TA/TO|0|0|0|A|A|0|No Deposit|9||0|Transient|120|0|0|Canceled|42423</v>
      </c>
      <c r="AI2562" s="0" t="str">
        <f aca="false">IF(COUNTIF($AH$4:$AH$2603,AH2562)&gt;1,"Duplicate","Unique")</f>
        <v>Unique</v>
      </c>
      <c r="AJ2562" s="0" t="str">
        <f aca="false">IF(COUNTBLANK(B2562:AG2562)&gt;0,"Missing ("&amp;COUNTBLANK(B2562:AG2562)&amp;")","Complete")</f>
        <v>Missing (1)</v>
      </c>
    </row>
    <row r="2563" customFormat="false" ht="15" hidden="false" customHeight="false" outlineLevel="0" collapsed="false">
      <c r="A2563" s="14" t="n">
        <v>2560</v>
      </c>
      <c r="B2563" s="14" t="s">
        <v>90</v>
      </c>
      <c r="C2563" s="14" t="n">
        <v>1</v>
      </c>
      <c r="D2563" s="14" t="n">
        <v>279</v>
      </c>
      <c r="E2563" s="14" t="n">
        <v>2015</v>
      </c>
      <c r="F2563" s="14" t="s">
        <v>91</v>
      </c>
      <c r="G2563" s="14" t="n">
        <v>30</v>
      </c>
      <c r="H2563" s="14" t="n">
        <v>23</v>
      </c>
      <c r="I2563" s="14" t="n">
        <v>0</v>
      </c>
      <c r="J2563" s="14" t="n">
        <v>2</v>
      </c>
      <c r="K2563" s="14" t="n">
        <v>2</v>
      </c>
      <c r="L2563" s="14" t="n">
        <v>0</v>
      </c>
      <c r="M2563" s="14" t="n">
        <v>0</v>
      </c>
      <c r="N2563" s="14" t="s">
        <v>82</v>
      </c>
      <c r="O2563" s="14" t="s">
        <v>92</v>
      </c>
      <c r="P2563" s="14" t="s">
        <v>116</v>
      </c>
      <c r="Q2563" s="14" t="s">
        <v>94</v>
      </c>
      <c r="R2563" s="14" t="n">
        <v>1</v>
      </c>
      <c r="S2563" s="14" t="n">
        <v>1</v>
      </c>
      <c r="T2563" s="14" t="n">
        <v>0</v>
      </c>
      <c r="U2563" s="14" t="s">
        <v>95</v>
      </c>
      <c r="V2563" s="14" t="s">
        <v>95</v>
      </c>
      <c r="W2563" s="14" t="n">
        <v>0</v>
      </c>
      <c r="X2563" s="14" t="s">
        <v>86</v>
      </c>
      <c r="Y2563" s="14" t="n">
        <v>1</v>
      </c>
      <c r="Z2563" s="14"/>
      <c r="AA2563" s="14" t="n">
        <v>0</v>
      </c>
      <c r="AB2563" s="14" t="s">
        <v>101</v>
      </c>
      <c r="AC2563" s="14" t="n">
        <v>62.8</v>
      </c>
      <c r="AD2563" s="14" t="n">
        <v>0</v>
      </c>
      <c r="AE2563" s="14" t="n">
        <v>0</v>
      </c>
      <c r="AF2563" s="14" t="s">
        <v>96</v>
      </c>
      <c r="AG2563" s="15" t="n">
        <v>41929</v>
      </c>
      <c r="AH2563" s="14" t="str">
        <f aca="false">B2563&amp;"|"&amp;C2563&amp;"|"&amp;D2563&amp;"|"&amp;E2563&amp;"|"&amp;F2563&amp;"|"&amp;G2563&amp;"|"&amp;H2563&amp;"|"&amp;I2563&amp;"|"&amp;J2563&amp;"|"&amp;K2563&amp;"|"&amp;L2563&amp;"|"&amp;M2563&amp;"|"&amp;N2563&amp;"|"&amp;O2563&amp;"|"&amp;P2563&amp;"|"&amp;Q2563&amp;"|"&amp;R2563&amp;"|"&amp;S2563&amp;"|"&amp;T2563&amp;"|"&amp;U2563&amp;"|"&amp;V2563&amp;"|"&amp;W2563&amp;"|"&amp;X2563&amp;"|"&amp;Y2563&amp;"|"&amp;Z2563&amp;"|"&amp;AA2563&amp;"|"&amp;AB2563&amp;"|"&amp;AC2563&amp;"|"&amp;AD2563&amp;"|"&amp;AE2563&amp;"|"&amp;AF2563&amp;"|"&amp;AG2563</f>
        <v>City Hotel|1|279|2015|July|30|23|0|2|2|0|0|BB|PRT|Groups|TA/TO|1|1|0|A|A|0|No Deposit|1||0|Transient-Party|62.8|0|0|Canceled|41929</v>
      </c>
      <c r="AI2563" s="14" t="str">
        <f aca="false">IF(COUNTIF($AH$4:$AH$2603,AH2563)&gt;1,"Duplicate","Unique")</f>
        <v>Duplicate</v>
      </c>
      <c r="AJ2563" s="14" t="str">
        <f aca="false">IF(COUNTBLANK(B2563:AG2563)&gt;0,"Missing ("&amp;COUNTBLANK(B2563:AG2563)&amp;")","Complete")</f>
        <v>Missing (1)</v>
      </c>
    </row>
    <row r="2564" customFormat="false" ht="15" hidden="false" customHeight="false" outlineLevel="0" collapsed="false">
      <c r="A2564" s="0" t="n">
        <v>2561</v>
      </c>
      <c r="B2564" s="0" t="s">
        <v>80</v>
      </c>
      <c r="C2564" s="0" t="n">
        <v>0</v>
      </c>
      <c r="D2564" s="0" t="n">
        <v>145</v>
      </c>
      <c r="E2564" s="0" t="n">
        <v>2017</v>
      </c>
      <c r="F2564" s="0" t="s">
        <v>91</v>
      </c>
      <c r="G2564" s="0" t="n">
        <v>29</v>
      </c>
      <c r="H2564" s="0" t="n">
        <v>18</v>
      </c>
      <c r="I2564" s="0" t="n">
        <v>0</v>
      </c>
      <c r="J2564" s="0" t="n">
        <v>3</v>
      </c>
      <c r="K2564" s="0" t="n">
        <v>2</v>
      </c>
      <c r="L2564" s="0" t="n">
        <v>2</v>
      </c>
      <c r="M2564" s="0" t="n">
        <v>0</v>
      </c>
      <c r="N2564" s="0" t="s">
        <v>82</v>
      </c>
      <c r="O2564" s="0" t="s">
        <v>151</v>
      </c>
      <c r="P2564" s="0" t="s">
        <v>93</v>
      </c>
      <c r="Q2564" s="0" t="s">
        <v>94</v>
      </c>
      <c r="R2564" s="0" t="n">
        <v>0</v>
      </c>
      <c r="S2564" s="0" t="n">
        <v>0</v>
      </c>
      <c r="T2564" s="0" t="n">
        <v>0</v>
      </c>
      <c r="U2564" s="0" t="s">
        <v>156</v>
      </c>
      <c r="V2564" s="0" t="s">
        <v>156</v>
      </c>
      <c r="W2564" s="0" t="n">
        <v>0</v>
      </c>
      <c r="X2564" s="0" t="s">
        <v>86</v>
      </c>
      <c r="Y2564" s="0" t="n">
        <v>241</v>
      </c>
      <c r="AA2564" s="0" t="n">
        <v>0</v>
      </c>
      <c r="AB2564" s="0" t="s">
        <v>87</v>
      </c>
      <c r="AC2564" s="0" t="n">
        <v>207.8</v>
      </c>
      <c r="AD2564" s="0" t="n">
        <v>1</v>
      </c>
      <c r="AE2564" s="0" t="n">
        <v>1</v>
      </c>
      <c r="AF2564" s="0" t="s">
        <v>88</v>
      </c>
      <c r="AG2564" s="13" t="n">
        <v>42937</v>
      </c>
      <c r="AH2564" s="0" t="str">
        <f aca="false">B2564&amp;"|"&amp;C2564&amp;"|"&amp;D2564&amp;"|"&amp;E2564&amp;"|"&amp;F2564&amp;"|"&amp;G2564&amp;"|"&amp;H2564&amp;"|"&amp;I2564&amp;"|"&amp;J2564&amp;"|"&amp;K2564&amp;"|"&amp;L2564&amp;"|"&amp;M2564&amp;"|"&amp;N2564&amp;"|"&amp;O2564&amp;"|"&amp;P2564&amp;"|"&amp;Q2564&amp;"|"&amp;R2564&amp;"|"&amp;S2564&amp;"|"&amp;T2564&amp;"|"&amp;U2564&amp;"|"&amp;V2564&amp;"|"&amp;W2564&amp;"|"&amp;X2564&amp;"|"&amp;Y2564&amp;"|"&amp;Z2564&amp;"|"&amp;AA2564&amp;"|"&amp;AB2564&amp;"|"&amp;AC2564&amp;"|"&amp;AD2564&amp;"|"&amp;AE2564&amp;"|"&amp;AF2564&amp;"|"&amp;AG2564</f>
        <v>Resort Hotel|0|145|2017|July|29|18|0|3|2|2|0|BB|CN|Online TA|TA/TO|0|0|0|C|C|0|No Deposit|241||0|Transient|207.8|1|1|Check-Out|42937</v>
      </c>
      <c r="AI2564" s="0" t="str">
        <f aca="false">IF(COUNTIF($AH$4:$AH$2603,AH2564)&gt;1,"Duplicate","Unique")</f>
        <v>Unique</v>
      </c>
      <c r="AJ2564" s="0" t="str">
        <f aca="false">IF(COUNTBLANK(B2564:AG2564)&gt;0,"Missing ("&amp;COUNTBLANK(B2564:AG2564)&amp;")","Complete")</f>
        <v>Missing (1)</v>
      </c>
    </row>
    <row r="2565" customFormat="false" ht="15" hidden="false" customHeight="false" outlineLevel="0" collapsed="false">
      <c r="A2565" s="14" t="n">
        <v>2562</v>
      </c>
      <c r="B2565" s="14" t="s">
        <v>90</v>
      </c>
      <c r="C2565" s="14" t="n">
        <v>1</v>
      </c>
      <c r="D2565" s="14" t="n">
        <v>30</v>
      </c>
      <c r="E2565" s="14" t="n">
        <v>2016</v>
      </c>
      <c r="F2565" s="14" t="s">
        <v>114</v>
      </c>
      <c r="G2565" s="14" t="n">
        <v>37</v>
      </c>
      <c r="H2565" s="14" t="n">
        <v>7</v>
      </c>
      <c r="I2565" s="14" t="n">
        <v>0</v>
      </c>
      <c r="J2565" s="14" t="n">
        <v>1</v>
      </c>
      <c r="K2565" s="14" t="n">
        <v>2</v>
      </c>
      <c r="L2565" s="14" t="n">
        <v>0</v>
      </c>
      <c r="M2565" s="14" t="n">
        <v>0</v>
      </c>
      <c r="N2565" s="14" t="s">
        <v>82</v>
      </c>
      <c r="O2565" s="14" t="s">
        <v>98</v>
      </c>
      <c r="P2565" s="14" t="s">
        <v>93</v>
      </c>
      <c r="Q2565" s="14" t="s">
        <v>94</v>
      </c>
      <c r="R2565" s="14" t="n">
        <v>0</v>
      </c>
      <c r="S2565" s="14" t="n">
        <v>0</v>
      </c>
      <c r="T2565" s="14" t="n">
        <v>0</v>
      </c>
      <c r="U2565" s="14" t="s">
        <v>95</v>
      </c>
      <c r="V2565" s="14" t="s">
        <v>95</v>
      </c>
      <c r="W2565" s="14" t="n">
        <v>0</v>
      </c>
      <c r="X2565" s="14" t="s">
        <v>86</v>
      </c>
      <c r="Y2565" s="14" t="n">
        <v>9</v>
      </c>
      <c r="Z2565" s="14"/>
      <c r="AA2565" s="14" t="n">
        <v>0</v>
      </c>
      <c r="AB2565" s="14" t="s">
        <v>87</v>
      </c>
      <c r="AC2565" s="14" t="n">
        <v>109</v>
      </c>
      <c r="AD2565" s="14" t="n">
        <v>0</v>
      </c>
      <c r="AE2565" s="14" t="n">
        <v>3</v>
      </c>
      <c r="AF2565" s="14" t="s">
        <v>96</v>
      </c>
      <c r="AG2565" s="15" t="n">
        <v>42613</v>
      </c>
      <c r="AH2565" s="14" t="str">
        <f aca="false">B2565&amp;"|"&amp;C2565&amp;"|"&amp;D2565&amp;"|"&amp;E2565&amp;"|"&amp;F2565&amp;"|"&amp;G2565&amp;"|"&amp;H2565&amp;"|"&amp;I2565&amp;"|"&amp;J2565&amp;"|"&amp;K2565&amp;"|"&amp;L2565&amp;"|"&amp;M2565&amp;"|"&amp;N2565&amp;"|"&amp;O2565&amp;"|"&amp;P2565&amp;"|"&amp;Q2565&amp;"|"&amp;R2565&amp;"|"&amp;S2565&amp;"|"&amp;T2565&amp;"|"&amp;U2565&amp;"|"&amp;V2565&amp;"|"&amp;W2565&amp;"|"&amp;X2565&amp;"|"&amp;Y2565&amp;"|"&amp;Z2565&amp;"|"&amp;AA2565&amp;"|"&amp;AB2565&amp;"|"&amp;AC2565&amp;"|"&amp;AD2565&amp;"|"&amp;AE2565&amp;"|"&amp;AF2565&amp;"|"&amp;AG2565</f>
        <v>City Hotel|1|30|2016|September|37|7|0|1|2|0|0|BB|BRA|Online TA|TA/TO|0|0|0|A|A|0|No Deposit|9||0|Transient|109|0|3|Canceled|42613</v>
      </c>
      <c r="AI2565" s="14" t="str">
        <f aca="false">IF(COUNTIF($AH$4:$AH$2603,AH2565)&gt;1,"Duplicate","Unique")</f>
        <v>Unique</v>
      </c>
      <c r="AJ2565" s="14" t="str">
        <f aca="false">IF(COUNTBLANK(B2565:AG2565)&gt;0,"Missing ("&amp;COUNTBLANK(B2565:AG2565)&amp;")","Complete")</f>
        <v>Missing (1)</v>
      </c>
    </row>
    <row r="2566" customFormat="false" ht="15" hidden="false" customHeight="false" outlineLevel="0" collapsed="false">
      <c r="A2566" s="0" t="n">
        <v>2563</v>
      </c>
      <c r="B2566" s="0" t="s">
        <v>80</v>
      </c>
      <c r="C2566" s="0" t="n">
        <v>1</v>
      </c>
      <c r="D2566" s="0" t="n">
        <v>260</v>
      </c>
      <c r="E2566" s="0" t="n">
        <v>2015</v>
      </c>
      <c r="F2566" s="0" t="s">
        <v>114</v>
      </c>
      <c r="G2566" s="0" t="n">
        <v>38</v>
      </c>
      <c r="H2566" s="0" t="n">
        <v>19</v>
      </c>
      <c r="I2566" s="0" t="n">
        <v>2</v>
      </c>
      <c r="J2566" s="0" t="n">
        <v>5</v>
      </c>
      <c r="K2566" s="0" t="n">
        <v>2</v>
      </c>
      <c r="L2566" s="0" t="n">
        <v>0</v>
      </c>
      <c r="M2566" s="0" t="n">
        <v>0</v>
      </c>
      <c r="N2566" s="0" t="s">
        <v>82</v>
      </c>
      <c r="O2566" s="0" t="s">
        <v>92</v>
      </c>
      <c r="P2566" s="0" t="s">
        <v>99</v>
      </c>
      <c r="Q2566" s="0" t="s">
        <v>94</v>
      </c>
      <c r="R2566" s="0" t="n">
        <v>0</v>
      </c>
      <c r="S2566" s="0" t="n">
        <v>1</v>
      </c>
      <c r="T2566" s="0" t="n">
        <v>0</v>
      </c>
      <c r="U2566" s="0" t="s">
        <v>95</v>
      </c>
      <c r="V2566" s="0" t="s">
        <v>95</v>
      </c>
      <c r="W2566" s="0" t="n">
        <v>0</v>
      </c>
      <c r="X2566" s="0" t="s">
        <v>120</v>
      </c>
      <c r="Y2566" s="0" t="n">
        <v>96</v>
      </c>
      <c r="AA2566" s="0" t="n">
        <v>0</v>
      </c>
      <c r="AB2566" s="0" t="s">
        <v>87</v>
      </c>
      <c r="AC2566" s="0" t="n">
        <v>54.99</v>
      </c>
      <c r="AD2566" s="0" t="n">
        <v>0</v>
      </c>
      <c r="AE2566" s="0" t="n">
        <v>0</v>
      </c>
      <c r="AF2566" s="0" t="s">
        <v>96</v>
      </c>
      <c r="AG2566" s="13" t="n">
        <v>42193</v>
      </c>
      <c r="AH2566" s="0" t="str">
        <f aca="false">B2566&amp;"|"&amp;C2566&amp;"|"&amp;D2566&amp;"|"&amp;E2566&amp;"|"&amp;F2566&amp;"|"&amp;G2566&amp;"|"&amp;H2566&amp;"|"&amp;I2566&amp;"|"&amp;J2566&amp;"|"&amp;K2566&amp;"|"&amp;L2566&amp;"|"&amp;M2566&amp;"|"&amp;N2566&amp;"|"&amp;O2566&amp;"|"&amp;P2566&amp;"|"&amp;Q2566&amp;"|"&amp;R2566&amp;"|"&amp;S2566&amp;"|"&amp;T2566&amp;"|"&amp;U2566&amp;"|"&amp;V2566&amp;"|"&amp;W2566&amp;"|"&amp;X2566&amp;"|"&amp;Y2566&amp;"|"&amp;Z2566&amp;"|"&amp;AA2566&amp;"|"&amp;AB2566&amp;"|"&amp;AC2566&amp;"|"&amp;AD2566&amp;"|"&amp;AE2566&amp;"|"&amp;AF2566&amp;"|"&amp;AG2566</f>
        <v>Resort Hotel|1|260|2015|September|38|19|2|5|2|0|0|BB|PRT|Offline TA/TO|TA/TO|0|1|0|A|A|0|Non Refund|96||0|Transient|54.99|0|0|Canceled|42193</v>
      </c>
      <c r="AI2566" s="0" t="str">
        <f aca="false">IF(COUNTIF($AH$4:$AH$2603,AH2566)&gt;1,"Duplicate","Unique")</f>
        <v>Unique</v>
      </c>
      <c r="AJ2566" s="0" t="str">
        <f aca="false">IF(COUNTBLANK(B2566:AG2566)&gt;0,"Missing ("&amp;COUNTBLANK(B2566:AG2566)&amp;")","Complete")</f>
        <v>Missing (1)</v>
      </c>
    </row>
    <row r="2567" customFormat="false" ht="15" hidden="false" customHeight="false" outlineLevel="0" collapsed="false">
      <c r="A2567" s="14" t="n">
        <v>2564</v>
      </c>
      <c r="B2567" s="14" t="s">
        <v>90</v>
      </c>
      <c r="C2567" s="14" t="n">
        <v>0</v>
      </c>
      <c r="D2567" s="14" t="n">
        <v>195</v>
      </c>
      <c r="E2567" s="14" t="n">
        <v>2017</v>
      </c>
      <c r="F2567" s="14" t="s">
        <v>91</v>
      </c>
      <c r="G2567" s="14" t="n">
        <v>29</v>
      </c>
      <c r="H2567" s="14" t="n">
        <v>17</v>
      </c>
      <c r="I2567" s="14" t="n">
        <v>1</v>
      </c>
      <c r="J2567" s="14" t="n">
        <v>4</v>
      </c>
      <c r="K2567" s="14" t="n">
        <v>2</v>
      </c>
      <c r="L2567" s="14" t="n">
        <v>0</v>
      </c>
      <c r="M2567" s="14" t="n">
        <v>0</v>
      </c>
      <c r="N2567" s="14" t="s">
        <v>82</v>
      </c>
      <c r="O2567" s="14" t="s">
        <v>83</v>
      </c>
      <c r="P2567" s="14" t="s">
        <v>84</v>
      </c>
      <c r="Q2567" s="14" t="s">
        <v>84</v>
      </c>
      <c r="R2567" s="14" t="n">
        <v>0</v>
      </c>
      <c r="S2567" s="14" t="n">
        <v>0</v>
      </c>
      <c r="T2567" s="14" t="n">
        <v>0</v>
      </c>
      <c r="U2567" s="14" t="s">
        <v>109</v>
      </c>
      <c r="V2567" s="14" t="s">
        <v>109</v>
      </c>
      <c r="W2567" s="14" t="n">
        <v>0</v>
      </c>
      <c r="X2567" s="14" t="s">
        <v>86</v>
      </c>
      <c r="Y2567" s="14" t="n">
        <v>14</v>
      </c>
      <c r="Z2567" s="14"/>
      <c r="AA2567" s="14" t="n">
        <v>0</v>
      </c>
      <c r="AB2567" s="14" t="s">
        <v>87</v>
      </c>
      <c r="AC2567" s="14" t="n">
        <v>111.6</v>
      </c>
      <c r="AD2567" s="14" t="n">
        <v>0</v>
      </c>
      <c r="AE2567" s="14" t="n">
        <v>1</v>
      </c>
      <c r="AF2567" s="14" t="s">
        <v>88</v>
      </c>
      <c r="AG2567" s="15" t="n">
        <v>42938</v>
      </c>
      <c r="AH2567" s="14" t="str">
        <f aca="false">B2567&amp;"|"&amp;C2567&amp;"|"&amp;D2567&amp;"|"&amp;E2567&amp;"|"&amp;F2567&amp;"|"&amp;G2567&amp;"|"&amp;H2567&amp;"|"&amp;I2567&amp;"|"&amp;J2567&amp;"|"&amp;K2567&amp;"|"&amp;L2567&amp;"|"&amp;M2567&amp;"|"&amp;N2567&amp;"|"&amp;O2567&amp;"|"&amp;P2567&amp;"|"&amp;Q2567&amp;"|"&amp;R2567&amp;"|"&amp;S2567&amp;"|"&amp;T2567&amp;"|"&amp;U2567&amp;"|"&amp;V2567&amp;"|"&amp;W2567&amp;"|"&amp;X2567&amp;"|"&amp;Y2567&amp;"|"&amp;Z2567&amp;"|"&amp;AA2567&amp;"|"&amp;AB2567&amp;"|"&amp;AC2567&amp;"|"&amp;AD2567&amp;"|"&amp;AE2567&amp;"|"&amp;AF2567&amp;"|"&amp;AG2567</f>
        <v>City Hotel|0|195|2017|July|29|17|1|4|2|0|0|BB|GBR|Direct|Direct|0|0|0|D|D|0|No Deposit|14||0|Transient|111.6|0|1|Check-Out|42938</v>
      </c>
      <c r="AI2567" s="14" t="str">
        <f aca="false">IF(COUNTIF($AH$4:$AH$2603,AH2567)&gt;1,"Duplicate","Unique")</f>
        <v>Unique</v>
      </c>
      <c r="AJ2567" s="14" t="str">
        <f aca="false">IF(COUNTBLANK(B2567:AG2567)&gt;0,"Missing ("&amp;COUNTBLANK(B2567:AG2567)&amp;")","Complete")</f>
        <v>Missing (1)</v>
      </c>
    </row>
    <row r="2568" customFormat="false" ht="15" hidden="false" customHeight="false" outlineLevel="0" collapsed="false">
      <c r="A2568" s="0" t="n">
        <v>2565</v>
      </c>
      <c r="B2568" s="0" t="s">
        <v>90</v>
      </c>
      <c r="C2568" s="0" t="n">
        <v>0</v>
      </c>
      <c r="D2568" s="0" t="n">
        <v>44</v>
      </c>
      <c r="E2568" s="0" t="n">
        <v>2017</v>
      </c>
      <c r="F2568" s="0" t="s">
        <v>106</v>
      </c>
      <c r="G2568" s="0" t="n">
        <v>16</v>
      </c>
      <c r="H2568" s="0" t="n">
        <v>20</v>
      </c>
      <c r="I2568" s="0" t="n">
        <v>1</v>
      </c>
      <c r="J2568" s="0" t="n">
        <v>3</v>
      </c>
      <c r="K2568" s="0" t="n">
        <v>1</v>
      </c>
      <c r="L2568" s="0" t="n">
        <v>0</v>
      </c>
      <c r="M2568" s="0" t="n">
        <v>0</v>
      </c>
      <c r="N2568" s="0" t="s">
        <v>82</v>
      </c>
      <c r="O2568" s="0" t="s">
        <v>108</v>
      </c>
      <c r="P2568" s="0" t="s">
        <v>99</v>
      </c>
      <c r="Q2568" s="0" t="s">
        <v>94</v>
      </c>
      <c r="R2568" s="0" t="n">
        <v>0</v>
      </c>
      <c r="S2568" s="0" t="n">
        <v>0</v>
      </c>
      <c r="T2568" s="0" t="n">
        <v>0</v>
      </c>
      <c r="U2568" s="0" t="s">
        <v>95</v>
      </c>
      <c r="V2568" s="0" t="s">
        <v>109</v>
      </c>
      <c r="W2568" s="0" t="n">
        <v>2</v>
      </c>
      <c r="X2568" s="0" t="s">
        <v>86</v>
      </c>
      <c r="Y2568" s="0" t="n">
        <v>6</v>
      </c>
      <c r="AA2568" s="0" t="n">
        <v>0</v>
      </c>
      <c r="AB2568" s="0" t="s">
        <v>101</v>
      </c>
      <c r="AC2568" s="0" t="n">
        <v>75</v>
      </c>
      <c r="AD2568" s="0" t="n">
        <v>0</v>
      </c>
      <c r="AE2568" s="0" t="n">
        <v>0</v>
      </c>
      <c r="AF2568" s="0" t="s">
        <v>88</v>
      </c>
      <c r="AG2568" s="13" t="n">
        <v>42849</v>
      </c>
      <c r="AH2568" s="0" t="str">
        <f aca="false">B2568&amp;"|"&amp;C2568&amp;"|"&amp;D2568&amp;"|"&amp;E2568&amp;"|"&amp;F2568&amp;"|"&amp;G2568&amp;"|"&amp;H2568&amp;"|"&amp;I2568&amp;"|"&amp;J2568&amp;"|"&amp;K2568&amp;"|"&amp;L2568&amp;"|"&amp;M2568&amp;"|"&amp;N2568&amp;"|"&amp;O2568&amp;"|"&amp;P2568&amp;"|"&amp;Q2568&amp;"|"&amp;R2568&amp;"|"&amp;S2568&amp;"|"&amp;T2568&amp;"|"&amp;U2568&amp;"|"&amp;V2568&amp;"|"&amp;W2568&amp;"|"&amp;X2568&amp;"|"&amp;Y2568&amp;"|"&amp;Z2568&amp;"|"&amp;AA2568&amp;"|"&amp;AB2568&amp;"|"&amp;AC2568&amp;"|"&amp;AD2568&amp;"|"&amp;AE2568&amp;"|"&amp;AF2568&amp;"|"&amp;AG2568</f>
        <v>City Hotel|0|44|2017|April|16|20|1|3|1|0|0|BB|DEU|Offline TA/TO|TA/TO|0|0|0|A|D|2|No Deposit|6||0|Transient-Party|75|0|0|Check-Out|42849</v>
      </c>
      <c r="AI2568" s="0" t="str">
        <f aca="false">IF(COUNTIF($AH$4:$AH$2603,AH2568)&gt;1,"Duplicate","Unique")</f>
        <v>Unique</v>
      </c>
      <c r="AJ2568" s="0" t="str">
        <f aca="false">IF(COUNTBLANK(B2568:AG2568)&gt;0,"Missing ("&amp;COUNTBLANK(B2568:AG2568)&amp;")","Complete")</f>
        <v>Missing (1)</v>
      </c>
    </row>
    <row r="2569" customFormat="false" ht="15" hidden="false" customHeight="false" outlineLevel="0" collapsed="false">
      <c r="A2569" s="14" t="n">
        <v>2566</v>
      </c>
      <c r="B2569" s="14" t="s">
        <v>90</v>
      </c>
      <c r="C2569" s="14" t="n">
        <v>1</v>
      </c>
      <c r="D2569" s="14" t="n">
        <v>2</v>
      </c>
      <c r="E2569" s="14" t="n">
        <v>2016</v>
      </c>
      <c r="F2569" s="14" t="s">
        <v>118</v>
      </c>
      <c r="G2569" s="14" t="n">
        <v>7</v>
      </c>
      <c r="H2569" s="14" t="n">
        <v>13</v>
      </c>
      <c r="I2569" s="14" t="n">
        <v>0</v>
      </c>
      <c r="J2569" s="14" t="n">
        <v>1</v>
      </c>
      <c r="K2569" s="14" t="n">
        <v>2</v>
      </c>
      <c r="L2569" s="14" t="n">
        <v>0</v>
      </c>
      <c r="M2569" s="14" t="n">
        <v>0</v>
      </c>
      <c r="N2569" s="14" t="s">
        <v>107</v>
      </c>
      <c r="O2569" s="14" t="s">
        <v>92</v>
      </c>
      <c r="P2569" s="14" t="s">
        <v>93</v>
      </c>
      <c r="Q2569" s="14" t="s">
        <v>94</v>
      </c>
      <c r="R2569" s="14" t="n">
        <v>0</v>
      </c>
      <c r="S2569" s="14" t="n">
        <v>0</v>
      </c>
      <c r="T2569" s="14" t="n">
        <v>0</v>
      </c>
      <c r="U2569" s="14" t="s">
        <v>95</v>
      </c>
      <c r="V2569" s="14" t="s">
        <v>95</v>
      </c>
      <c r="W2569" s="14" t="n">
        <v>0</v>
      </c>
      <c r="X2569" s="14" t="s">
        <v>86</v>
      </c>
      <c r="Y2569" s="14" t="n">
        <v>9</v>
      </c>
      <c r="Z2569" s="14"/>
      <c r="AA2569" s="14" t="n">
        <v>0</v>
      </c>
      <c r="AB2569" s="14" t="s">
        <v>87</v>
      </c>
      <c r="AC2569" s="14" t="n">
        <v>79</v>
      </c>
      <c r="AD2569" s="14" t="n">
        <v>0</v>
      </c>
      <c r="AE2569" s="14" t="n">
        <v>1</v>
      </c>
      <c r="AF2569" s="14" t="s">
        <v>96</v>
      </c>
      <c r="AG2569" s="15" t="n">
        <v>42413</v>
      </c>
      <c r="AH2569" s="14" t="str">
        <f aca="false">B2569&amp;"|"&amp;C2569&amp;"|"&amp;D2569&amp;"|"&amp;E2569&amp;"|"&amp;F2569&amp;"|"&amp;G2569&amp;"|"&amp;H2569&amp;"|"&amp;I2569&amp;"|"&amp;J2569&amp;"|"&amp;K2569&amp;"|"&amp;L2569&amp;"|"&amp;M2569&amp;"|"&amp;N2569&amp;"|"&amp;O2569&amp;"|"&amp;P2569&amp;"|"&amp;Q2569&amp;"|"&amp;R2569&amp;"|"&amp;S2569&amp;"|"&amp;T2569&amp;"|"&amp;U2569&amp;"|"&amp;V2569&amp;"|"&amp;W2569&amp;"|"&amp;X2569&amp;"|"&amp;Y2569&amp;"|"&amp;Z2569&amp;"|"&amp;AA2569&amp;"|"&amp;AB2569&amp;"|"&amp;AC2569&amp;"|"&amp;AD2569&amp;"|"&amp;AE2569&amp;"|"&amp;AF2569&amp;"|"&amp;AG2569</f>
        <v>City Hotel|1|2|2016|February|7|13|0|1|2|0|0|SC|PRT|Online TA|TA/TO|0|0|0|A|A|0|No Deposit|9||0|Transient|79|0|1|Canceled|42413</v>
      </c>
      <c r="AI2569" s="14" t="str">
        <f aca="false">IF(COUNTIF($AH$4:$AH$2603,AH2569)&gt;1,"Duplicate","Unique")</f>
        <v>Unique</v>
      </c>
      <c r="AJ2569" s="14" t="str">
        <f aca="false">IF(COUNTBLANK(B2569:AG2569)&gt;0,"Missing ("&amp;COUNTBLANK(B2569:AG2569)&amp;")","Complete")</f>
        <v>Missing (1)</v>
      </c>
    </row>
    <row r="2570" customFormat="false" ht="15" hidden="false" customHeight="false" outlineLevel="0" collapsed="false">
      <c r="A2570" s="0" t="n">
        <v>2567</v>
      </c>
      <c r="B2570" s="0" t="s">
        <v>80</v>
      </c>
      <c r="C2570" s="0" t="n">
        <v>1</v>
      </c>
      <c r="D2570" s="0" t="n">
        <v>23</v>
      </c>
      <c r="E2570" s="0" t="n">
        <v>2016</v>
      </c>
      <c r="F2570" s="0" t="s">
        <v>81</v>
      </c>
      <c r="G2570" s="0" t="n">
        <v>50</v>
      </c>
      <c r="H2570" s="0" t="n">
        <v>10</v>
      </c>
      <c r="I2570" s="0" t="n">
        <v>1</v>
      </c>
      <c r="J2570" s="0" t="n">
        <v>1</v>
      </c>
      <c r="K2570" s="0" t="n">
        <v>2</v>
      </c>
      <c r="L2570" s="0" t="n">
        <v>0</v>
      </c>
      <c r="M2570" s="0" t="n">
        <v>0</v>
      </c>
      <c r="N2570" s="0" t="s">
        <v>82</v>
      </c>
      <c r="O2570" s="0" t="s">
        <v>115</v>
      </c>
      <c r="P2570" s="0" t="s">
        <v>93</v>
      </c>
      <c r="Q2570" s="0" t="s">
        <v>94</v>
      </c>
      <c r="R2570" s="0" t="n">
        <v>0</v>
      </c>
      <c r="S2570" s="0" t="n">
        <v>0</v>
      </c>
      <c r="T2570" s="0" t="n">
        <v>0</v>
      </c>
      <c r="U2570" s="0" t="s">
        <v>109</v>
      </c>
      <c r="V2570" s="0" t="s">
        <v>109</v>
      </c>
      <c r="W2570" s="0" t="n">
        <v>0</v>
      </c>
      <c r="X2570" s="0" t="s">
        <v>86</v>
      </c>
      <c r="Y2570" s="0" t="n">
        <v>240</v>
      </c>
      <c r="AA2570" s="0" t="n">
        <v>0</v>
      </c>
      <c r="AB2570" s="0" t="s">
        <v>87</v>
      </c>
      <c r="AC2570" s="0" t="n">
        <v>72</v>
      </c>
      <c r="AD2570" s="0" t="n">
        <v>0</v>
      </c>
      <c r="AE2570" s="0" t="n">
        <v>1</v>
      </c>
      <c r="AF2570" s="0" t="s">
        <v>96</v>
      </c>
      <c r="AG2570" s="13" t="n">
        <v>42701</v>
      </c>
      <c r="AH2570" s="0" t="str">
        <f aca="false">B2570&amp;"|"&amp;C2570&amp;"|"&amp;D2570&amp;"|"&amp;E2570&amp;"|"&amp;F2570&amp;"|"&amp;G2570&amp;"|"&amp;H2570&amp;"|"&amp;I2570&amp;"|"&amp;J2570&amp;"|"&amp;K2570&amp;"|"&amp;L2570&amp;"|"&amp;M2570&amp;"|"&amp;N2570&amp;"|"&amp;O2570&amp;"|"&amp;P2570&amp;"|"&amp;Q2570&amp;"|"&amp;R2570&amp;"|"&amp;S2570&amp;"|"&amp;T2570&amp;"|"&amp;U2570&amp;"|"&amp;V2570&amp;"|"&amp;W2570&amp;"|"&amp;X2570&amp;"|"&amp;Y2570&amp;"|"&amp;Z2570&amp;"|"&amp;AA2570&amp;"|"&amp;AB2570&amp;"|"&amp;AC2570&amp;"|"&amp;AD2570&amp;"|"&amp;AE2570&amp;"|"&amp;AF2570&amp;"|"&amp;AG2570</f>
        <v>Resort Hotel|1|23|2016|December|50|10|1|1|2|0|0|BB|ESP|Online TA|TA/TO|0|0|0|D|D|0|No Deposit|240||0|Transient|72|0|1|Canceled|42701</v>
      </c>
      <c r="AI2570" s="0" t="str">
        <f aca="false">IF(COUNTIF($AH$4:$AH$2603,AH2570)&gt;1,"Duplicate","Unique")</f>
        <v>Unique</v>
      </c>
      <c r="AJ2570" s="0" t="str">
        <f aca="false">IF(COUNTBLANK(B2570:AG2570)&gt;0,"Missing ("&amp;COUNTBLANK(B2570:AG2570)&amp;")","Complete")</f>
        <v>Missing (1)</v>
      </c>
    </row>
    <row r="2571" customFormat="false" ht="15" hidden="false" customHeight="false" outlineLevel="0" collapsed="false">
      <c r="A2571" s="14" t="n">
        <v>2568</v>
      </c>
      <c r="B2571" s="14" t="s">
        <v>90</v>
      </c>
      <c r="C2571" s="14" t="n">
        <v>1</v>
      </c>
      <c r="D2571" s="14" t="n">
        <v>67</v>
      </c>
      <c r="E2571" s="14" t="n">
        <v>2016</v>
      </c>
      <c r="F2571" s="14" t="s">
        <v>106</v>
      </c>
      <c r="G2571" s="14" t="n">
        <v>15</v>
      </c>
      <c r="H2571" s="14" t="n">
        <v>9</v>
      </c>
      <c r="I2571" s="14" t="n">
        <v>1</v>
      </c>
      <c r="J2571" s="14" t="n">
        <v>1</v>
      </c>
      <c r="K2571" s="14" t="n">
        <v>2</v>
      </c>
      <c r="L2571" s="14" t="n">
        <v>0</v>
      </c>
      <c r="M2571" s="14" t="n">
        <v>0</v>
      </c>
      <c r="N2571" s="14" t="s">
        <v>82</v>
      </c>
      <c r="O2571" s="14" t="s">
        <v>83</v>
      </c>
      <c r="P2571" s="14" t="s">
        <v>93</v>
      </c>
      <c r="Q2571" s="14" t="s">
        <v>94</v>
      </c>
      <c r="R2571" s="14" t="n">
        <v>0</v>
      </c>
      <c r="S2571" s="14" t="n">
        <v>0</v>
      </c>
      <c r="T2571" s="14" t="n">
        <v>0</v>
      </c>
      <c r="U2571" s="14" t="s">
        <v>109</v>
      </c>
      <c r="V2571" s="14" t="s">
        <v>109</v>
      </c>
      <c r="W2571" s="14" t="n">
        <v>0</v>
      </c>
      <c r="X2571" s="14" t="s">
        <v>86</v>
      </c>
      <c r="Y2571" s="14" t="n">
        <v>9</v>
      </c>
      <c r="Z2571" s="14"/>
      <c r="AA2571" s="14" t="n">
        <v>0</v>
      </c>
      <c r="AB2571" s="14" t="s">
        <v>87</v>
      </c>
      <c r="AC2571" s="14" t="n">
        <v>137.7</v>
      </c>
      <c r="AD2571" s="14" t="n">
        <v>0</v>
      </c>
      <c r="AE2571" s="14" t="n">
        <v>0</v>
      </c>
      <c r="AF2571" s="14" t="s">
        <v>96</v>
      </c>
      <c r="AG2571" s="15" t="n">
        <v>42403</v>
      </c>
      <c r="AH2571" s="14" t="str">
        <f aca="false">B2571&amp;"|"&amp;C2571&amp;"|"&amp;D2571&amp;"|"&amp;E2571&amp;"|"&amp;F2571&amp;"|"&amp;G2571&amp;"|"&amp;H2571&amp;"|"&amp;I2571&amp;"|"&amp;J2571&amp;"|"&amp;K2571&amp;"|"&amp;L2571&amp;"|"&amp;M2571&amp;"|"&amp;N2571&amp;"|"&amp;O2571&amp;"|"&amp;P2571&amp;"|"&amp;Q2571&amp;"|"&amp;R2571&amp;"|"&amp;S2571&amp;"|"&amp;T2571&amp;"|"&amp;U2571&amp;"|"&amp;V2571&amp;"|"&amp;W2571&amp;"|"&amp;X2571&amp;"|"&amp;Y2571&amp;"|"&amp;Z2571&amp;"|"&amp;AA2571&amp;"|"&amp;AB2571&amp;"|"&amp;AC2571&amp;"|"&amp;AD2571&amp;"|"&amp;AE2571&amp;"|"&amp;AF2571&amp;"|"&amp;AG2571</f>
        <v>City Hotel|1|67|2016|April|15|9|1|1|2|0|0|BB|GBR|Online TA|TA/TO|0|0|0|D|D|0|No Deposit|9||0|Transient|137.7|0|0|Canceled|42403</v>
      </c>
      <c r="AI2571" s="14" t="str">
        <f aca="false">IF(COUNTIF($AH$4:$AH$2603,AH2571)&gt;1,"Duplicate","Unique")</f>
        <v>Unique</v>
      </c>
      <c r="AJ2571" s="14" t="str">
        <f aca="false">IF(COUNTBLANK(B2571:AG2571)&gt;0,"Missing ("&amp;COUNTBLANK(B2571:AG2571)&amp;")","Complete")</f>
        <v>Missing (1)</v>
      </c>
    </row>
    <row r="2572" customFormat="false" ht="15" hidden="false" customHeight="false" outlineLevel="0" collapsed="false">
      <c r="A2572" s="0" t="n">
        <v>2569</v>
      </c>
      <c r="B2572" s="0" t="s">
        <v>90</v>
      </c>
      <c r="C2572" s="0" t="n">
        <v>1</v>
      </c>
      <c r="D2572" s="0" t="n">
        <v>328</v>
      </c>
      <c r="E2572" s="0" t="n">
        <v>2017</v>
      </c>
      <c r="F2572" s="0" t="s">
        <v>119</v>
      </c>
      <c r="G2572" s="0" t="n">
        <v>31</v>
      </c>
      <c r="H2572" s="0" t="n">
        <v>2</v>
      </c>
      <c r="I2572" s="0" t="n">
        <v>2</v>
      </c>
      <c r="J2572" s="0" t="n">
        <v>5</v>
      </c>
      <c r="K2572" s="0" t="n">
        <v>2</v>
      </c>
      <c r="L2572" s="0" t="n">
        <v>0</v>
      </c>
      <c r="M2572" s="0" t="n">
        <v>0</v>
      </c>
      <c r="N2572" s="0" t="s">
        <v>112</v>
      </c>
      <c r="O2572" s="0" t="s">
        <v>98</v>
      </c>
      <c r="P2572" s="0" t="s">
        <v>93</v>
      </c>
      <c r="Q2572" s="0" t="s">
        <v>94</v>
      </c>
      <c r="R2572" s="0" t="n">
        <v>0</v>
      </c>
      <c r="S2572" s="0" t="n">
        <v>0</v>
      </c>
      <c r="T2572" s="0" t="n">
        <v>0</v>
      </c>
      <c r="U2572" s="0" t="s">
        <v>109</v>
      </c>
      <c r="V2572" s="0" t="s">
        <v>109</v>
      </c>
      <c r="W2572" s="0" t="n">
        <v>0</v>
      </c>
      <c r="X2572" s="0" t="s">
        <v>86</v>
      </c>
      <c r="Y2572" s="0" t="n">
        <v>9</v>
      </c>
      <c r="AA2572" s="0" t="n">
        <v>0</v>
      </c>
      <c r="AB2572" s="0" t="s">
        <v>87</v>
      </c>
      <c r="AC2572" s="0" t="n">
        <v>172</v>
      </c>
      <c r="AD2572" s="0" t="n">
        <v>0</v>
      </c>
      <c r="AE2572" s="0" t="n">
        <v>2</v>
      </c>
      <c r="AF2572" s="0" t="s">
        <v>96</v>
      </c>
      <c r="AG2572" s="13" t="n">
        <v>42642</v>
      </c>
      <c r="AH2572" s="0" t="str">
        <f aca="false">B2572&amp;"|"&amp;C2572&amp;"|"&amp;D2572&amp;"|"&amp;E2572&amp;"|"&amp;F2572&amp;"|"&amp;G2572&amp;"|"&amp;H2572&amp;"|"&amp;I2572&amp;"|"&amp;J2572&amp;"|"&amp;K2572&amp;"|"&amp;L2572&amp;"|"&amp;M2572&amp;"|"&amp;N2572&amp;"|"&amp;O2572&amp;"|"&amp;P2572&amp;"|"&amp;Q2572&amp;"|"&amp;R2572&amp;"|"&amp;S2572&amp;"|"&amp;T2572&amp;"|"&amp;U2572&amp;"|"&amp;V2572&amp;"|"&amp;W2572&amp;"|"&amp;X2572&amp;"|"&amp;Y2572&amp;"|"&amp;Z2572&amp;"|"&amp;AA2572&amp;"|"&amp;AB2572&amp;"|"&amp;AC2572&amp;"|"&amp;AD2572&amp;"|"&amp;AE2572&amp;"|"&amp;AF2572&amp;"|"&amp;AG2572</f>
        <v>City Hotel|1|328|2017|August|31|2|2|5|2|0|0|HB|BRA|Online TA|TA/TO|0|0|0|D|D|0|No Deposit|9||0|Transient|172|0|2|Canceled|42642</v>
      </c>
      <c r="AI2572" s="0" t="str">
        <f aca="false">IF(COUNTIF($AH$4:$AH$2603,AH2572)&gt;1,"Duplicate","Unique")</f>
        <v>Unique</v>
      </c>
      <c r="AJ2572" s="0" t="str">
        <f aca="false">IF(COUNTBLANK(B2572:AG2572)&gt;0,"Missing ("&amp;COUNTBLANK(B2572:AG2572)&amp;")","Complete")</f>
        <v>Missing (1)</v>
      </c>
    </row>
    <row r="2573" customFormat="false" ht="15" hidden="false" customHeight="false" outlineLevel="0" collapsed="false">
      <c r="A2573" s="14" t="n">
        <v>2570</v>
      </c>
      <c r="B2573" s="14" t="s">
        <v>80</v>
      </c>
      <c r="C2573" s="14" t="n">
        <v>1</v>
      </c>
      <c r="D2573" s="14" t="n">
        <v>161</v>
      </c>
      <c r="E2573" s="14" t="n">
        <v>2016</v>
      </c>
      <c r="F2573" s="14" t="s">
        <v>135</v>
      </c>
      <c r="G2573" s="14" t="n">
        <v>23</v>
      </c>
      <c r="H2573" s="14" t="n">
        <v>4</v>
      </c>
      <c r="I2573" s="14" t="n">
        <v>2</v>
      </c>
      <c r="J2573" s="14" t="n">
        <v>6</v>
      </c>
      <c r="K2573" s="14" t="n">
        <v>2</v>
      </c>
      <c r="L2573" s="14" t="n">
        <v>0</v>
      </c>
      <c r="M2573" s="14" t="n">
        <v>0</v>
      </c>
      <c r="N2573" s="14" t="s">
        <v>82</v>
      </c>
      <c r="O2573" s="14" t="s">
        <v>92</v>
      </c>
      <c r="P2573" s="14" t="s">
        <v>93</v>
      </c>
      <c r="Q2573" s="14" t="s">
        <v>94</v>
      </c>
      <c r="R2573" s="14" t="n">
        <v>0</v>
      </c>
      <c r="S2573" s="14" t="n">
        <v>0</v>
      </c>
      <c r="T2573" s="14" t="n">
        <v>0</v>
      </c>
      <c r="U2573" s="14" t="s">
        <v>95</v>
      </c>
      <c r="V2573" s="14" t="s">
        <v>95</v>
      </c>
      <c r="W2573" s="14" t="n">
        <v>0</v>
      </c>
      <c r="X2573" s="14" t="s">
        <v>86</v>
      </c>
      <c r="Y2573" s="14" t="n">
        <v>240</v>
      </c>
      <c r="Z2573" s="14"/>
      <c r="AA2573" s="14" t="n">
        <v>0</v>
      </c>
      <c r="AB2573" s="14" t="s">
        <v>87</v>
      </c>
      <c r="AC2573" s="14" t="n">
        <v>72</v>
      </c>
      <c r="AD2573" s="14" t="n">
        <v>0</v>
      </c>
      <c r="AE2573" s="14" t="n">
        <v>1</v>
      </c>
      <c r="AF2573" s="14" t="s">
        <v>96</v>
      </c>
      <c r="AG2573" s="15" t="n">
        <v>42459</v>
      </c>
      <c r="AH2573" s="14" t="str">
        <f aca="false">B2573&amp;"|"&amp;C2573&amp;"|"&amp;D2573&amp;"|"&amp;E2573&amp;"|"&amp;F2573&amp;"|"&amp;G2573&amp;"|"&amp;H2573&amp;"|"&amp;I2573&amp;"|"&amp;J2573&amp;"|"&amp;K2573&amp;"|"&amp;L2573&amp;"|"&amp;M2573&amp;"|"&amp;N2573&amp;"|"&amp;O2573&amp;"|"&amp;P2573&amp;"|"&amp;Q2573&amp;"|"&amp;R2573&amp;"|"&amp;S2573&amp;"|"&amp;T2573&amp;"|"&amp;U2573&amp;"|"&amp;V2573&amp;"|"&amp;W2573&amp;"|"&amp;X2573&amp;"|"&amp;Y2573&amp;"|"&amp;Z2573&amp;"|"&amp;AA2573&amp;"|"&amp;AB2573&amp;"|"&amp;AC2573&amp;"|"&amp;AD2573&amp;"|"&amp;AE2573&amp;"|"&amp;AF2573&amp;"|"&amp;AG2573</f>
        <v>Resort Hotel|1|161|2016|June|23|4|2|6|2|0|0|BB|PRT|Online TA|TA/TO|0|0|0|A|A|0|No Deposit|240||0|Transient|72|0|1|Canceled|42459</v>
      </c>
      <c r="AI2573" s="14" t="str">
        <f aca="false">IF(COUNTIF($AH$4:$AH$2603,AH2573)&gt;1,"Duplicate","Unique")</f>
        <v>Unique</v>
      </c>
      <c r="AJ2573" s="14" t="str">
        <f aca="false">IF(COUNTBLANK(B2573:AG2573)&gt;0,"Missing ("&amp;COUNTBLANK(B2573:AG2573)&amp;")","Complete")</f>
        <v>Missing (1)</v>
      </c>
    </row>
    <row r="2574" customFormat="false" ht="15" hidden="false" customHeight="false" outlineLevel="0" collapsed="false">
      <c r="A2574" s="0" t="n">
        <v>2571</v>
      </c>
      <c r="B2574" s="0" t="s">
        <v>90</v>
      </c>
      <c r="C2574" s="0" t="n">
        <v>1</v>
      </c>
      <c r="D2574" s="0" t="n">
        <v>75</v>
      </c>
      <c r="E2574" s="0" t="n">
        <v>2016</v>
      </c>
      <c r="F2574" s="0" t="s">
        <v>111</v>
      </c>
      <c r="G2574" s="0" t="n">
        <v>43</v>
      </c>
      <c r="H2574" s="0" t="n">
        <v>22</v>
      </c>
      <c r="I2574" s="0" t="n">
        <v>2</v>
      </c>
      <c r="J2574" s="0" t="n">
        <v>2</v>
      </c>
      <c r="K2574" s="0" t="n">
        <v>2</v>
      </c>
      <c r="L2574" s="0" t="n">
        <v>0</v>
      </c>
      <c r="M2574" s="0" t="n">
        <v>0</v>
      </c>
      <c r="N2574" s="0" t="s">
        <v>82</v>
      </c>
      <c r="O2574" s="0" t="s">
        <v>140</v>
      </c>
      <c r="P2574" s="0" t="s">
        <v>93</v>
      </c>
      <c r="Q2574" s="0" t="s">
        <v>94</v>
      </c>
      <c r="R2574" s="0" t="n">
        <v>0</v>
      </c>
      <c r="S2574" s="0" t="n">
        <v>0</v>
      </c>
      <c r="T2574" s="0" t="n">
        <v>0</v>
      </c>
      <c r="U2574" s="0" t="s">
        <v>109</v>
      </c>
      <c r="V2574" s="0" t="s">
        <v>109</v>
      </c>
      <c r="W2574" s="0" t="n">
        <v>0</v>
      </c>
      <c r="X2574" s="0" t="s">
        <v>86</v>
      </c>
      <c r="Y2574" s="0" t="n">
        <v>9</v>
      </c>
      <c r="AA2574" s="0" t="n">
        <v>0</v>
      </c>
      <c r="AB2574" s="0" t="s">
        <v>87</v>
      </c>
      <c r="AC2574" s="0" t="n">
        <v>112.79</v>
      </c>
      <c r="AD2574" s="0" t="n">
        <v>0</v>
      </c>
      <c r="AE2574" s="0" t="n">
        <v>1</v>
      </c>
      <c r="AF2574" s="0" t="s">
        <v>96</v>
      </c>
      <c r="AG2574" s="13" t="n">
        <v>42660</v>
      </c>
      <c r="AH2574" s="0" t="str">
        <f aca="false">B2574&amp;"|"&amp;C2574&amp;"|"&amp;D2574&amp;"|"&amp;E2574&amp;"|"&amp;F2574&amp;"|"&amp;G2574&amp;"|"&amp;H2574&amp;"|"&amp;I2574&amp;"|"&amp;J2574&amp;"|"&amp;K2574&amp;"|"&amp;L2574&amp;"|"&amp;M2574&amp;"|"&amp;N2574&amp;"|"&amp;O2574&amp;"|"&amp;P2574&amp;"|"&amp;Q2574&amp;"|"&amp;R2574&amp;"|"&amp;S2574&amp;"|"&amp;T2574&amp;"|"&amp;U2574&amp;"|"&amp;V2574&amp;"|"&amp;W2574&amp;"|"&amp;X2574&amp;"|"&amp;Y2574&amp;"|"&amp;Z2574&amp;"|"&amp;AA2574&amp;"|"&amp;AB2574&amp;"|"&amp;AC2574&amp;"|"&amp;AD2574&amp;"|"&amp;AE2574&amp;"|"&amp;AF2574&amp;"|"&amp;AG2574</f>
        <v>City Hotel|1|75|2016|October|43|22|2|2|2|0|0|BB|CHN|Online TA|TA/TO|0|0|0|D|D|0|No Deposit|9||0|Transient|112.79|0|1|Canceled|42660</v>
      </c>
      <c r="AI2574" s="0" t="str">
        <f aca="false">IF(COUNTIF($AH$4:$AH$2603,AH2574)&gt;1,"Duplicate","Unique")</f>
        <v>Unique</v>
      </c>
      <c r="AJ2574" s="0" t="str">
        <f aca="false">IF(COUNTBLANK(B2574:AG2574)&gt;0,"Missing ("&amp;COUNTBLANK(B2574:AG2574)&amp;")","Complete")</f>
        <v>Missing (1)</v>
      </c>
    </row>
    <row r="2575" customFormat="false" ht="15" hidden="false" customHeight="false" outlineLevel="0" collapsed="false">
      <c r="A2575" s="14" t="n">
        <v>2572</v>
      </c>
      <c r="B2575" s="14" t="s">
        <v>80</v>
      </c>
      <c r="C2575" s="14" t="n">
        <v>1</v>
      </c>
      <c r="D2575" s="14" t="n">
        <v>3</v>
      </c>
      <c r="E2575" s="14" t="n">
        <v>2016</v>
      </c>
      <c r="F2575" s="14" t="s">
        <v>135</v>
      </c>
      <c r="G2575" s="14" t="n">
        <v>24</v>
      </c>
      <c r="H2575" s="14" t="n">
        <v>6</v>
      </c>
      <c r="I2575" s="14" t="n">
        <v>1</v>
      </c>
      <c r="J2575" s="14" t="n">
        <v>0</v>
      </c>
      <c r="K2575" s="14" t="n">
        <v>2</v>
      </c>
      <c r="L2575" s="14" t="n">
        <v>0</v>
      </c>
      <c r="M2575" s="14" t="n">
        <v>0</v>
      </c>
      <c r="N2575" s="14" t="s">
        <v>82</v>
      </c>
      <c r="O2575" s="14" t="s">
        <v>92</v>
      </c>
      <c r="P2575" s="14" t="s">
        <v>128</v>
      </c>
      <c r="Q2575" s="14" t="s">
        <v>128</v>
      </c>
      <c r="R2575" s="14" t="n">
        <v>0</v>
      </c>
      <c r="S2575" s="14" t="n">
        <v>0</v>
      </c>
      <c r="T2575" s="14" t="n">
        <v>0</v>
      </c>
      <c r="U2575" s="14" t="s">
        <v>95</v>
      </c>
      <c r="V2575" s="14" t="s">
        <v>144</v>
      </c>
      <c r="W2575" s="14" t="n">
        <v>0</v>
      </c>
      <c r="X2575" s="14" t="s">
        <v>86</v>
      </c>
      <c r="Y2575" s="14"/>
      <c r="Z2575" s="14"/>
      <c r="AA2575" s="14" t="n">
        <v>0</v>
      </c>
      <c r="AB2575" s="14" t="s">
        <v>87</v>
      </c>
      <c r="AC2575" s="14" t="n">
        <v>65</v>
      </c>
      <c r="AD2575" s="14" t="n">
        <v>0</v>
      </c>
      <c r="AE2575" s="14" t="n">
        <v>0</v>
      </c>
      <c r="AF2575" s="14" t="s">
        <v>96</v>
      </c>
      <c r="AG2575" s="15" t="n">
        <v>42524</v>
      </c>
      <c r="AH2575" s="14" t="str">
        <f aca="false">B2575&amp;"|"&amp;C2575&amp;"|"&amp;D2575&amp;"|"&amp;E2575&amp;"|"&amp;F2575&amp;"|"&amp;G2575&amp;"|"&amp;H2575&amp;"|"&amp;I2575&amp;"|"&amp;J2575&amp;"|"&amp;K2575&amp;"|"&amp;L2575&amp;"|"&amp;M2575&amp;"|"&amp;N2575&amp;"|"&amp;O2575&amp;"|"&amp;P2575&amp;"|"&amp;Q2575&amp;"|"&amp;R2575&amp;"|"&amp;S2575&amp;"|"&amp;T2575&amp;"|"&amp;U2575&amp;"|"&amp;V2575&amp;"|"&amp;W2575&amp;"|"&amp;X2575&amp;"|"&amp;Y2575&amp;"|"&amp;Z2575&amp;"|"&amp;AA2575&amp;"|"&amp;AB2575&amp;"|"&amp;AC2575&amp;"|"&amp;AD2575&amp;"|"&amp;AE2575&amp;"|"&amp;AF2575&amp;"|"&amp;AG2575</f>
        <v>Resort Hotel|1|3|2016|June|24|6|1|0|2|0|0|BB|PRT|Corporate|Corporate|0|0|0|A|H|0|No Deposit|||0|Transient|65|0|0|Canceled|42524</v>
      </c>
      <c r="AI2575" s="14" t="str">
        <f aca="false">IF(COUNTIF($AH$4:$AH$2603,AH2575)&gt;1,"Duplicate","Unique")</f>
        <v>Unique</v>
      </c>
      <c r="AJ2575" s="14" t="str">
        <f aca="false">IF(COUNTBLANK(B2575:AG2575)&gt;0,"Missing ("&amp;COUNTBLANK(B2575:AG2575)&amp;")","Complete")</f>
        <v>Missing (2)</v>
      </c>
    </row>
    <row r="2576" customFormat="false" ht="15" hidden="false" customHeight="false" outlineLevel="0" collapsed="false">
      <c r="A2576" s="0" t="n">
        <v>2573</v>
      </c>
      <c r="B2576" s="0" t="s">
        <v>80</v>
      </c>
      <c r="C2576" s="0" t="n">
        <v>0</v>
      </c>
      <c r="D2576" s="0" t="n">
        <v>0</v>
      </c>
      <c r="E2576" s="0" t="n">
        <v>2015</v>
      </c>
      <c r="F2576" s="0" t="s">
        <v>81</v>
      </c>
      <c r="G2576" s="0" t="n">
        <v>53</v>
      </c>
      <c r="H2576" s="0" t="n">
        <v>29</v>
      </c>
      <c r="I2576" s="0" t="n">
        <v>0</v>
      </c>
      <c r="J2576" s="0" t="n">
        <v>2</v>
      </c>
      <c r="K2576" s="0" t="n">
        <v>2</v>
      </c>
      <c r="L2576" s="0" t="n">
        <v>0</v>
      </c>
      <c r="M2576" s="0" t="n">
        <v>0</v>
      </c>
      <c r="N2576" s="0" t="s">
        <v>112</v>
      </c>
      <c r="O2576" s="0" t="s">
        <v>115</v>
      </c>
      <c r="P2576" s="0" t="s">
        <v>93</v>
      </c>
      <c r="Q2576" s="0" t="s">
        <v>94</v>
      </c>
      <c r="R2576" s="0" t="n">
        <v>0</v>
      </c>
      <c r="S2576" s="0" t="n">
        <v>0</v>
      </c>
      <c r="T2576" s="0" t="n">
        <v>0</v>
      </c>
      <c r="U2576" s="0" t="s">
        <v>85</v>
      </c>
      <c r="V2576" s="0" t="s">
        <v>85</v>
      </c>
      <c r="W2576" s="0" t="n">
        <v>1</v>
      </c>
      <c r="X2576" s="0" t="s">
        <v>86</v>
      </c>
      <c r="Y2576" s="0" t="n">
        <v>241</v>
      </c>
      <c r="AA2576" s="0" t="n">
        <v>0</v>
      </c>
      <c r="AB2576" s="0" t="s">
        <v>87</v>
      </c>
      <c r="AC2576" s="0" t="n">
        <v>105.11</v>
      </c>
      <c r="AD2576" s="0" t="n">
        <v>0</v>
      </c>
      <c r="AE2576" s="0" t="n">
        <v>1</v>
      </c>
      <c r="AF2576" s="0" t="s">
        <v>88</v>
      </c>
      <c r="AG2576" s="13" t="n">
        <v>42369</v>
      </c>
      <c r="AH2576" s="0" t="str">
        <f aca="false">B2576&amp;"|"&amp;C2576&amp;"|"&amp;D2576&amp;"|"&amp;E2576&amp;"|"&amp;F2576&amp;"|"&amp;G2576&amp;"|"&amp;H2576&amp;"|"&amp;I2576&amp;"|"&amp;J2576&amp;"|"&amp;K2576&amp;"|"&amp;L2576&amp;"|"&amp;M2576&amp;"|"&amp;N2576&amp;"|"&amp;O2576&amp;"|"&amp;P2576&amp;"|"&amp;Q2576&amp;"|"&amp;R2576&amp;"|"&amp;S2576&amp;"|"&amp;T2576&amp;"|"&amp;U2576&amp;"|"&amp;V2576&amp;"|"&amp;W2576&amp;"|"&amp;X2576&amp;"|"&amp;Y2576&amp;"|"&amp;Z2576&amp;"|"&amp;AA2576&amp;"|"&amp;AB2576&amp;"|"&amp;AC2576&amp;"|"&amp;AD2576&amp;"|"&amp;AE2576&amp;"|"&amp;AF2576&amp;"|"&amp;AG2576</f>
        <v>Resort Hotel|0|0|2015|December|53|29|0|2|2|0|0|HB|ESP|Online TA|TA/TO|0|0|0|F|F|1|No Deposit|241||0|Transient|105.11|0|1|Check-Out|42369</v>
      </c>
      <c r="AI2576" s="0" t="str">
        <f aca="false">IF(COUNTIF($AH$4:$AH$2603,AH2576)&gt;1,"Duplicate","Unique")</f>
        <v>Unique</v>
      </c>
      <c r="AJ2576" s="0" t="str">
        <f aca="false">IF(COUNTBLANK(B2576:AG2576)&gt;0,"Missing ("&amp;COUNTBLANK(B2576:AG2576)&amp;")","Complete")</f>
        <v>Missing (1)</v>
      </c>
    </row>
    <row r="2577" customFormat="false" ht="15" hidden="false" customHeight="false" outlineLevel="0" collapsed="false">
      <c r="A2577" s="14" t="n">
        <v>2574</v>
      </c>
      <c r="B2577" s="14" t="s">
        <v>80</v>
      </c>
      <c r="C2577" s="14" t="n">
        <v>0</v>
      </c>
      <c r="D2577" s="14" t="n">
        <v>270</v>
      </c>
      <c r="E2577" s="14" t="n">
        <v>2017</v>
      </c>
      <c r="F2577" s="14" t="s">
        <v>91</v>
      </c>
      <c r="G2577" s="14" t="n">
        <v>27</v>
      </c>
      <c r="H2577" s="14" t="n">
        <v>6</v>
      </c>
      <c r="I2577" s="14" t="n">
        <v>0</v>
      </c>
      <c r="J2577" s="14" t="n">
        <v>3</v>
      </c>
      <c r="K2577" s="14" t="n">
        <v>2</v>
      </c>
      <c r="L2577" s="14" t="n">
        <v>0</v>
      </c>
      <c r="M2577" s="14" t="n">
        <v>0</v>
      </c>
      <c r="N2577" s="14" t="s">
        <v>82</v>
      </c>
      <c r="O2577" s="14" t="s">
        <v>98</v>
      </c>
      <c r="P2577" s="14" t="s">
        <v>93</v>
      </c>
      <c r="Q2577" s="14" t="s">
        <v>94</v>
      </c>
      <c r="R2577" s="14" t="n">
        <v>0</v>
      </c>
      <c r="S2577" s="14" t="n">
        <v>0</v>
      </c>
      <c r="T2577" s="14" t="n">
        <v>0</v>
      </c>
      <c r="U2577" s="14" t="s">
        <v>124</v>
      </c>
      <c r="V2577" s="14" t="s">
        <v>124</v>
      </c>
      <c r="W2577" s="14" t="n">
        <v>0</v>
      </c>
      <c r="X2577" s="14" t="s">
        <v>86</v>
      </c>
      <c r="Y2577" s="14" t="n">
        <v>240</v>
      </c>
      <c r="Z2577" s="14"/>
      <c r="AA2577" s="14" t="n">
        <v>0</v>
      </c>
      <c r="AB2577" s="14" t="s">
        <v>87</v>
      </c>
      <c r="AC2577" s="14" t="n">
        <v>125.9</v>
      </c>
      <c r="AD2577" s="14" t="n">
        <v>0</v>
      </c>
      <c r="AE2577" s="14" t="n">
        <v>3</v>
      </c>
      <c r="AF2577" s="14" t="s">
        <v>88</v>
      </c>
      <c r="AG2577" s="15" t="n">
        <v>42925</v>
      </c>
      <c r="AH2577" s="14" t="str">
        <f aca="false">B2577&amp;"|"&amp;C2577&amp;"|"&amp;D2577&amp;"|"&amp;E2577&amp;"|"&amp;F2577&amp;"|"&amp;G2577&amp;"|"&amp;H2577&amp;"|"&amp;I2577&amp;"|"&amp;J2577&amp;"|"&amp;K2577&amp;"|"&amp;L2577&amp;"|"&amp;M2577&amp;"|"&amp;N2577&amp;"|"&amp;O2577&amp;"|"&amp;P2577&amp;"|"&amp;Q2577&amp;"|"&amp;R2577&amp;"|"&amp;S2577&amp;"|"&amp;T2577&amp;"|"&amp;U2577&amp;"|"&amp;V2577&amp;"|"&amp;W2577&amp;"|"&amp;X2577&amp;"|"&amp;Y2577&amp;"|"&amp;Z2577&amp;"|"&amp;AA2577&amp;"|"&amp;AB2577&amp;"|"&amp;AC2577&amp;"|"&amp;AD2577&amp;"|"&amp;AE2577&amp;"|"&amp;AF2577&amp;"|"&amp;AG2577</f>
        <v>Resort Hotel|0|270|2017|July|27|6|0|3|2|0|0|BB|BRA|Online TA|TA/TO|0|0|0|E|E|0|No Deposit|240||0|Transient|125.9|0|3|Check-Out|42925</v>
      </c>
      <c r="AI2577" s="14" t="str">
        <f aca="false">IF(COUNTIF($AH$4:$AH$2603,AH2577)&gt;1,"Duplicate","Unique")</f>
        <v>Unique</v>
      </c>
      <c r="AJ2577" s="14" t="str">
        <f aca="false">IF(COUNTBLANK(B2577:AG2577)&gt;0,"Missing ("&amp;COUNTBLANK(B2577:AG2577)&amp;")","Complete")</f>
        <v>Missing (1)</v>
      </c>
    </row>
    <row r="2578" customFormat="false" ht="15" hidden="false" customHeight="false" outlineLevel="0" collapsed="false">
      <c r="A2578" s="0" t="n">
        <v>2575</v>
      </c>
      <c r="B2578" s="0" t="s">
        <v>80</v>
      </c>
      <c r="C2578" s="0" t="n">
        <v>1</v>
      </c>
      <c r="D2578" s="0" t="n">
        <v>2</v>
      </c>
      <c r="E2578" s="0" t="n">
        <v>2016</v>
      </c>
      <c r="F2578" s="0" t="s">
        <v>135</v>
      </c>
      <c r="G2578" s="0" t="n">
        <v>24</v>
      </c>
      <c r="H2578" s="0" t="n">
        <v>5</v>
      </c>
      <c r="I2578" s="0" t="n">
        <v>1</v>
      </c>
      <c r="J2578" s="0" t="n">
        <v>0</v>
      </c>
      <c r="K2578" s="0" t="n">
        <v>2</v>
      </c>
      <c r="L2578" s="0" t="n">
        <v>0</v>
      </c>
      <c r="M2578" s="0" t="n">
        <v>0</v>
      </c>
      <c r="N2578" s="0" t="s">
        <v>82</v>
      </c>
      <c r="O2578" s="0" t="s">
        <v>167</v>
      </c>
      <c r="P2578" s="0" t="s">
        <v>93</v>
      </c>
      <c r="Q2578" s="0" t="s">
        <v>94</v>
      </c>
      <c r="R2578" s="0" t="n">
        <v>0</v>
      </c>
      <c r="S2578" s="0" t="n">
        <v>0</v>
      </c>
      <c r="T2578" s="0" t="n">
        <v>0</v>
      </c>
      <c r="U2578" s="0" t="s">
        <v>95</v>
      </c>
      <c r="V2578" s="0" t="s">
        <v>95</v>
      </c>
      <c r="W2578" s="0" t="n">
        <v>0</v>
      </c>
      <c r="X2578" s="0" t="s">
        <v>86</v>
      </c>
      <c r="AA2578" s="0" t="n">
        <v>0</v>
      </c>
      <c r="AB2578" s="0" t="s">
        <v>87</v>
      </c>
      <c r="AC2578" s="0" t="n">
        <v>109</v>
      </c>
      <c r="AD2578" s="0" t="n">
        <v>0</v>
      </c>
      <c r="AE2578" s="0" t="n">
        <v>1</v>
      </c>
      <c r="AF2578" s="0" t="s">
        <v>96</v>
      </c>
      <c r="AG2578" s="13" t="n">
        <v>42525</v>
      </c>
      <c r="AH2578" s="0" t="str">
        <f aca="false">B2578&amp;"|"&amp;C2578&amp;"|"&amp;D2578&amp;"|"&amp;E2578&amp;"|"&amp;F2578&amp;"|"&amp;G2578&amp;"|"&amp;H2578&amp;"|"&amp;I2578&amp;"|"&amp;J2578&amp;"|"&amp;K2578&amp;"|"&amp;L2578&amp;"|"&amp;M2578&amp;"|"&amp;N2578&amp;"|"&amp;O2578&amp;"|"&amp;P2578&amp;"|"&amp;Q2578&amp;"|"&amp;R2578&amp;"|"&amp;S2578&amp;"|"&amp;T2578&amp;"|"&amp;U2578&amp;"|"&amp;V2578&amp;"|"&amp;W2578&amp;"|"&amp;X2578&amp;"|"&amp;Y2578&amp;"|"&amp;Z2578&amp;"|"&amp;AA2578&amp;"|"&amp;AB2578&amp;"|"&amp;AC2578&amp;"|"&amp;AD2578&amp;"|"&amp;AE2578&amp;"|"&amp;AF2578&amp;"|"&amp;AG2578</f>
        <v>Resort Hotel|1|2|2016|June|24|5|1|0|2|0|0|BB|POL|Online TA|TA/TO|0|0|0|A|A|0|No Deposit|||0|Transient|109|0|1|Canceled|42525</v>
      </c>
      <c r="AI2578" s="0" t="str">
        <f aca="false">IF(COUNTIF($AH$4:$AH$2603,AH2578)&gt;1,"Duplicate","Unique")</f>
        <v>Unique</v>
      </c>
      <c r="AJ2578" s="0" t="str">
        <f aca="false">IF(COUNTBLANK(B2578:AG2578)&gt;0,"Missing ("&amp;COUNTBLANK(B2578:AG2578)&amp;")","Complete")</f>
        <v>Missing (2)</v>
      </c>
    </row>
    <row r="2579" customFormat="false" ht="15" hidden="false" customHeight="false" outlineLevel="0" collapsed="false">
      <c r="A2579" s="14" t="n">
        <v>2576</v>
      </c>
      <c r="B2579" s="14" t="s">
        <v>80</v>
      </c>
      <c r="C2579" s="14" t="n">
        <v>1</v>
      </c>
      <c r="D2579" s="14" t="n">
        <v>143</v>
      </c>
      <c r="E2579" s="14" t="n">
        <v>2016</v>
      </c>
      <c r="F2579" s="14" t="s">
        <v>119</v>
      </c>
      <c r="G2579" s="14" t="n">
        <v>32</v>
      </c>
      <c r="H2579" s="14" t="n">
        <v>3</v>
      </c>
      <c r="I2579" s="14" t="n">
        <v>2</v>
      </c>
      <c r="J2579" s="14" t="n">
        <v>5</v>
      </c>
      <c r="K2579" s="14" t="n">
        <v>2</v>
      </c>
      <c r="L2579" s="14" t="n">
        <v>0</v>
      </c>
      <c r="M2579" s="14" t="n">
        <v>0</v>
      </c>
      <c r="N2579" s="14" t="s">
        <v>82</v>
      </c>
      <c r="O2579" s="14" t="s">
        <v>92</v>
      </c>
      <c r="P2579" s="14" t="s">
        <v>93</v>
      </c>
      <c r="Q2579" s="14" t="s">
        <v>94</v>
      </c>
      <c r="R2579" s="14" t="n">
        <v>0</v>
      </c>
      <c r="S2579" s="14" t="n">
        <v>0</v>
      </c>
      <c r="T2579" s="14" t="n">
        <v>0</v>
      </c>
      <c r="U2579" s="14" t="s">
        <v>95</v>
      </c>
      <c r="V2579" s="14" t="s">
        <v>95</v>
      </c>
      <c r="W2579" s="14" t="n">
        <v>0</v>
      </c>
      <c r="X2579" s="14" t="s">
        <v>86</v>
      </c>
      <c r="Y2579" s="14" t="n">
        <v>240</v>
      </c>
      <c r="Z2579" s="14"/>
      <c r="AA2579" s="14" t="n">
        <v>0</v>
      </c>
      <c r="AB2579" s="14" t="s">
        <v>87</v>
      </c>
      <c r="AC2579" s="14" t="n">
        <v>211</v>
      </c>
      <c r="AD2579" s="14" t="n">
        <v>0</v>
      </c>
      <c r="AE2579" s="14" t="n">
        <v>0</v>
      </c>
      <c r="AF2579" s="14" t="s">
        <v>96</v>
      </c>
      <c r="AG2579" s="15" t="n">
        <v>42453</v>
      </c>
      <c r="AH2579" s="14" t="str">
        <f aca="false">B2579&amp;"|"&amp;C2579&amp;"|"&amp;D2579&amp;"|"&amp;E2579&amp;"|"&amp;F2579&amp;"|"&amp;G2579&amp;"|"&amp;H2579&amp;"|"&amp;I2579&amp;"|"&amp;J2579&amp;"|"&amp;K2579&amp;"|"&amp;L2579&amp;"|"&amp;M2579&amp;"|"&amp;N2579&amp;"|"&amp;O2579&amp;"|"&amp;P2579&amp;"|"&amp;Q2579&amp;"|"&amp;R2579&amp;"|"&amp;S2579&amp;"|"&amp;T2579&amp;"|"&amp;U2579&amp;"|"&amp;V2579&amp;"|"&amp;W2579&amp;"|"&amp;X2579&amp;"|"&amp;Y2579&amp;"|"&amp;Z2579&amp;"|"&amp;AA2579&amp;"|"&amp;AB2579&amp;"|"&amp;AC2579&amp;"|"&amp;AD2579&amp;"|"&amp;AE2579&amp;"|"&amp;AF2579&amp;"|"&amp;AG2579</f>
        <v>Resort Hotel|1|143|2016|August|32|3|2|5|2|0|0|BB|PRT|Online TA|TA/TO|0|0|0|A|A|0|No Deposit|240||0|Transient|211|0|0|Canceled|42453</v>
      </c>
      <c r="AI2579" s="14" t="str">
        <f aca="false">IF(COUNTIF($AH$4:$AH$2603,AH2579)&gt;1,"Duplicate","Unique")</f>
        <v>Unique</v>
      </c>
      <c r="AJ2579" s="14" t="str">
        <f aca="false">IF(COUNTBLANK(B2579:AG2579)&gt;0,"Missing ("&amp;COUNTBLANK(B2579:AG2579)&amp;")","Complete")</f>
        <v>Missing (1)</v>
      </c>
    </row>
    <row r="2580" customFormat="false" ht="15" hidden="false" customHeight="false" outlineLevel="0" collapsed="false">
      <c r="A2580" s="0" t="n">
        <v>2577</v>
      </c>
      <c r="B2580" s="0" t="s">
        <v>90</v>
      </c>
      <c r="C2580" s="0" t="n">
        <v>0</v>
      </c>
      <c r="D2580" s="0" t="n">
        <v>183</v>
      </c>
      <c r="E2580" s="0" t="n">
        <v>2016</v>
      </c>
      <c r="F2580" s="0" t="s">
        <v>114</v>
      </c>
      <c r="G2580" s="0" t="n">
        <v>37</v>
      </c>
      <c r="H2580" s="0" t="n">
        <v>8</v>
      </c>
      <c r="I2580" s="0" t="n">
        <v>0</v>
      </c>
      <c r="J2580" s="0" t="n">
        <v>3</v>
      </c>
      <c r="K2580" s="0" t="n">
        <v>2</v>
      </c>
      <c r="L2580" s="0" t="n">
        <v>0</v>
      </c>
      <c r="M2580" s="0" t="n">
        <v>0</v>
      </c>
      <c r="N2580" s="0" t="s">
        <v>82</v>
      </c>
      <c r="O2580" s="0" t="s">
        <v>122</v>
      </c>
      <c r="P2580" s="0" t="s">
        <v>99</v>
      </c>
      <c r="Q2580" s="0" t="s">
        <v>94</v>
      </c>
      <c r="R2580" s="0" t="n">
        <v>0</v>
      </c>
      <c r="S2580" s="0" t="n">
        <v>0</v>
      </c>
      <c r="T2580" s="0" t="n">
        <v>0</v>
      </c>
      <c r="U2580" s="0" t="s">
        <v>95</v>
      </c>
      <c r="V2580" s="0" t="s">
        <v>95</v>
      </c>
      <c r="W2580" s="0" t="n">
        <v>0</v>
      </c>
      <c r="X2580" s="0" t="s">
        <v>86</v>
      </c>
      <c r="Y2580" s="0" t="n">
        <v>44</v>
      </c>
      <c r="AA2580" s="0" t="n">
        <v>0</v>
      </c>
      <c r="AB2580" s="0" t="s">
        <v>101</v>
      </c>
      <c r="AC2580" s="0" t="n">
        <v>110</v>
      </c>
      <c r="AD2580" s="0" t="n">
        <v>0</v>
      </c>
      <c r="AE2580" s="0" t="n">
        <v>1</v>
      </c>
      <c r="AF2580" s="0" t="s">
        <v>88</v>
      </c>
      <c r="AG2580" s="13" t="n">
        <v>42624</v>
      </c>
      <c r="AH2580" s="0" t="str">
        <f aca="false">B2580&amp;"|"&amp;C2580&amp;"|"&amp;D2580&amp;"|"&amp;E2580&amp;"|"&amp;F2580&amp;"|"&amp;G2580&amp;"|"&amp;H2580&amp;"|"&amp;I2580&amp;"|"&amp;J2580&amp;"|"&amp;K2580&amp;"|"&amp;L2580&amp;"|"&amp;M2580&amp;"|"&amp;N2580&amp;"|"&amp;O2580&amp;"|"&amp;P2580&amp;"|"&amp;Q2580&amp;"|"&amp;R2580&amp;"|"&amp;S2580&amp;"|"&amp;T2580&amp;"|"&amp;U2580&amp;"|"&amp;V2580&amp;"|"&amp;W2580&amp;"|"&amp;X2580&amp;"|"&amp;Y2580&amp;"|"&amp;Z2580&amp;"|"&amp;AA2580&amp;"|"&amp;AB2580&amp;"|"&amp;AC2580&amp;"|"&amp;AD2580&amp;"|"&amp;AE2580&amp;"|"&amp;AF2580&amp;"|"&amp;AG2580</f>
        <v>City Hotel|0|183|2016|September|37|8|0|3|2|0|0|BB|FRA|Offline TA/TO|TA/TO|0|0|0|A|A|0|No Deposit|44||0|Transient-Party|110|0|1|Check-Out|42624</v>
      </c>
      <c r="AI2580" s="0" t="str">
        <f aca="false">IF(COUNTIF($AH$4:$AH$2603,AH2580)&gt;1,"Duplicate","Unique")</f>
        <v>Duplicate</v>
      </c>
      <c r="AJ2580" s="0" t="str">
        <f aca="false">IF(COUNTBLANK(B2580:AG2580)&gt;0,"Missing ("&amp;COUNTBLANK(B2580:AG2580)&amp;")","Complete")</f>
        <v>Missing (1)</v>
      </c>
    </row>
    <row r="2581" customFormat="false" ht="15" hidden="false" customHeight="false" outlineLevel="0" collapsed="false">
      <c r="A2581" s="14" t="n">
        <v>2578</v>
      </c>
      <c r="B2581" s="14" t="s">
        <v>90</v>
      </c>
      <c r="C2581" s="14" t="n">
        <v>1</v>
      </c>
      <c r="D2581" s="14" t="n">
        <v>56</v>
      </c>
      <c r="E2581" s="14" t="n">
        <v>2017</v>
      </c>
      <c r="F2581" s="14" t="s">
        <v>103</v>
      </c>
      <c r="G2581" s="14" t="n">
        <v>10</v>
      </c>
      <c r="H2581" s="14" t="n">
        <v>10</v>
      </c>
      <c r="I2581" s="14" t="n">
        <v>1</v>
      </c>
      <c r="J2581" s="14" t="n">
        <v>2</v>
      </c>
      <c r="K2581" s="14" t="n">
        <v>2</v>
      </c>
      <c r="L2581" s="14" t="n">
        <v>0</v>
      </c>
      <c r="M2581" s="14" t="n">
        <v>0</v>
      </c>
      <c r="N2581" s="14" t="s">
        <v>82</v>
      </c>
      <c r="O2581" s="14" t="s">
        <v>130</v>
      </c>
      <c r="P2581" s="14" t="s">
        <v>93</v>
      </c>
      <c r="Q2581" s="14" t="s">
        <v>94</v>
      </c>
      <c r="R2581" s="14" t="n">
        <v>0</v>
      </c>
      <c r="S2581" s="14" t="n">
        <v>0</v>
      </c>
      <c r="T2581" s="14" t="n">
        <v>0</v>
      </c>
      <c r="U2581" s="14" t="s">
        <v>95</v>
      </c>
      <c r="V2581" s="14" t="s">
        <v>95</v>
      </c>
      <c r="W2581" s="14" t="n">
        <v>0</v>
      </c>
      <c r="X2581" s="14" t="s">
        <v>86</v>
      </c>
      <c r="Y2581" s="14" t="n">
        <v>9</v>
      </c>
      <c r="Z2581" s="14"/>
      <c r="AA2581" s="14" t="n">
        <v>0</v>
      </c>
      <c r="AB2581" s="14" t="s">
        <v>87</v>
      </c>
      <c r="AC2581" s="14" t="n">
        <v>97.2</v>
      </c>
      <c r="AD2581" s="14" t="n">
        <v>0</v>
      </c>
      <c r="AE2581" s="14" t="n">
        <v>0</v>
      </c>
      <c r="AF2581" s="14" t="s">
        <v>96</v>
      </c>
      <c r="AG2581" s="15" t="n">
        <v>42748</v>
      </c>
      <c r="AH2581" s="14" t="str">
        <f aca="false">B2581&amp;"|"&amp;C2581&amp;"|"&amp;D2581&amp;"|"&amp;E2581&amp;"|"&amp;F2581&amp;"|"&amp;G2581&amp;"|"&amp;H2581&amp;"|"&amp;I2581&amp;"|"&amp;J2581&amp;"|"&amp;K2581&amp;"|"&amp;L2581&amp;"|"&amp;M2581&amp;"|"&amp;N2581&amp;"|"&amp;O2581&amp;"|"&amp;P2581&amp;"|"&amp;Q2581&amp;"|"&amp;R2581&amp;"|"&amp;S2581&amp;"|"&amp;T2581&amp;"|"&amp;U2581&amp;"|"&amp;V2581&amp;"|"&amp;W2581&amp;"|"&amp;X2581&amp;"|"&amp;Y2581&amp;"|"&amp;Z2581&amp;"|"&amp;AA2581&amp;"|"&amp;AB2581&amp;"|"&amp;AC2581&amp;"|"&amp;AD2581&amp;"|"&amp;AE2581&amp;"|"&amp;AF2581&amp;"|"&amp;AG2581</f>
        <v>City Hotel|1|56|2017|March|10|10|1|2|2|0|0|BB|NLD|Online TA|TA/TO|0|0|0|A|A|0|No Deposit|9||0|Transient|97.2|0|0|Canceled|42748</v>
      </c>
      <c r="AI2581" s="14" t="str">
        <f aca="false">IF(COUNTIF($AH$4:$AH$2603,AH2581)&gt;1,"Duplicate","Unique")</f>
        <v>Unique</v>
      </c>
      <c r="AJ2581" s="14" t="str">
        <f aca="false">IF(COUNTBLANK(B2581:AG2581)&gt;0,"Missing ("&amp;COUNTBLANK(B2581:AG2581)&amp;")","Complete")</f>
        <v>Missing (1)</v>
      </c>
    </row>
    <row r="2582" customFormat="false" ht="15" hidden="false" customHeight="false" outlineLevel="0" collapsed="false">
      <c r="A2582" s="0" t="n">
        <v>2579</v>
      </c>
      <c r="B2582" s="0" t="s">
        <v>80</v>
      </c>
      <c r="C2582" s="0" t="n">
        <v>0</v>
      </c>
      <c r="D2582" s="0" t="n">
        <v>62</v>
      </c>
      <c r="E2582" s="0" t="n">
        <v>2015</v>
      </c>
      <c r="F2582" s="0" t="s">
        <v>111</v>
      </c>
      <c r="G2582" s="0" t="n">
        <v>44</v>
      </c>
      <c r="H2582" s="0" t="n">
        <v>25</v>
      </c>
      <c r="I2582" s="0" t="n">
        <v>2</v>
      </c>
      <c r="J2582" s="0" t="n">
        <v>4</v>
      </c>
      <c r="K2582" s="0" t="n">
        <v>1</v>
      </c>
      <c r="L2582" s="0" t="n">
        <v>1</v>
      </c>
      <c r="M2582" s="0" t="n">
        <v>0</v>
      </c>
      <c r="N2582" s="0" t="s">
        <v>82</v>
      </c>
      <c r="O2582" s="0" t="s">
        <v>83</v>
      </c>
      <c r="P2582" s="0" t="s">
        <v>99</v>
      </c>
      <c r="Q2582" s="0" t="s">
        <v>94</v>
      </c>
      <c r="R2582" s="0" t="n">
        <v>0</v>
      </c>
      <c r="S2582" s="0" t="n">
        <v>0</v>
      </c>
      <c r="T2582" s="0" t="n">
        <v>0</v>
      </c>
      <c r="U2582" s="0" t="s">
        <v>109</v>
      </c>
      <c r="V2582" s="0" t="s">
        <v>109</v>
      </c>
      <c r="W2582" s="0" t="n">
        <v>0</v>
      </c>
      <c r="X2582" s="0" t="s">
        <v>86</v>
      </c>
      <c r="Y2582" s="0" t="n">
        <v>314</v>
      </c>
      <c r="AA2582" s="0" t="n">
        <v>0</v>
      </c>
      <c r="AB2582" s="0" t="s">
        <v>125</v>
      </c>
      <c r="AC2582" s="0" t="n">
        <v>44.8</v>
      </c>
      <c r="AD2582" s="0" t="n">
        <v>0</v>
      </c>
      <c r="AE2582" s="0" t="n">
        <v>0</v>
      </c>
      <c r="AF2582" s="0" t="s">
        <v>88</v>
      </c>
      <c r="AG2582" s="13" t="n">
        <v>42308</v>
      </c>
      <c r="AH2582" s="0" t="str">
        <f aca="false">B2582&amp;"|"&amp;C2582&amp;"|"&amp;D2582&amp;"|"&amp;E2582&amp;"|"&amp;F2582&amp;"|"&amp;G2582&amp;"|"&amp;H2582&amp;"|"&amp;I2582&amp;"|"&amp;J2582&amp;"|"&amp;K2582&amp;"|"&amp;L2582&amp;"|"&amp;M2582&amp;"|"&amp;N2582&amp;"|"&amp;O2582&amp;"|"&amp;P2582&amp;"|"&amp;Q2582&amp;"|"&amp;R2582&amp;"|"&amp;S2582&amp;"|"&amp;T2582&amp;"|"&amp;U2582&amp;"|"&amp;V2582&amp;"|"&amp;W2582&amp;"|"&amp;X2582&amp;"|"&amp;Y2582&amp;"|"&amp;Z2582&amp;"|"&amp;AA2582&amp;"|"&amp;AB2582&amp;"|"&amp;AC2582&amp;"|"&amp;AD2582&amp;"|"&amp;AE2582&amp;"|"&amp;AF2582&amp;"|"&amp;AG2582</f>
        <v>Resort Hotel|0|62|2015|October|44|25|2|4|1|1|0|BB|GBR|Offline TA/TO|TA/TO|0|0|0|D|D|0|No Deposit|314||0|Contract|44.8|0|0|Check-Out|42308</v>
      </c>
      <c r="AI2582" s="0" t="str">
        <f aca="false">IF(COUNTIF($AH$4:$AH$2603,AH2582)&gt;1,"Duplicate","Unique")</f>
        <v>Unique</v>
      </c>
      <c r="AJ2582" s="0" t="str">
        <f aca="false">IF(COUNTBLANK(B2582:AG2582)&gt;0,"Missing ("&amp;COUNTBLANK(B2582:AG2582)&amp;")","Complete")</f>
        <v>Missing (1)</v>
      </c>
    </row>
    <row r="2583" customFormat="false" ht="15" hidden="false" customHeight="false" outlineLevel="0" collapsed="false">
      <c r="A2583" s="14" t="n">
        <v>2580</v>
      </c>
      <c r="B2583" s="14" t="s">
        <v>80</v>
      </c>
      <c r="C2583" s="14" t="n">
        <v>1</v>
      </c>
      <c r="D2583" s="14" t="n">
        <v>44</v>
      </c>
      <c r="E2583" s="14" t="n">
        <v>2016</v>
      </c>
      <c r="F2583" s="14" t="s">
        <v>118</v>
      </c>
      <c r="G2583" s="14" t="n">
        <v>9</v>
      </c>
      <c r="H2583" s="14" t="n">
        <v>27</v>
      </c>
      <c r="I2583" s="14" t="n">
        <v>1</v>
      </c>
      <c r="J2583" s="14" t="n">
        <v>1</v>
      </c>
      <c r="K2583" s="14" t="n">
        <v>2</v>
      </c>
      <c r="L2583" s="14" t="n">
        <v>0</v>
      </c>
      <c r="M2583" s="14" t="n">
        <v>0</v>
      </c>
      <c r="N2583" s="14" t="s">
        <v>82</v>
      </c>
      <c r="O2583" s="14" t="s">
        <v>92</v>
      </c>
      <c r="P2583" s="14" t="s">
        <v>93</v>
      </c>
      <c r="Q2583" s="14" t="s">
        <v>94</v>
      </c>
      <c r="R2583" s="14" t="n">
        <v>0</v>
      </c>
      <c r="S2583" s="14" t="n">
        <v>0</v>
      </c>
      <c r="T2583" s="14" t="n">
        <v>0</v>
      </c>
      <c r="U2583" s="14" t="s">
        <v>95</v>
      </c>
      <c r="V2583" s="14" t="s">
        <v>95</v>
      </c>
      <c r="W2583" s="14" t="n">
        <v>0</v>
      </c>
      <c r="X2583" s="14" t="s">
        <v>86</v>
      </c>
      <c r="Y2583" s="14" t="n">
        <v>240</v>
      </c>
      <c r="Z2583" s="14"/>
      <c r="AA2583" s="14" t="n">
        <v>0</v>
      </c>
      <c r="AB2583" s="14" t="s">
        <v>87</v>
      </c>
      <c r="AC2583" s="14" t="n">
        <v>48</v>
      </c>
      <c r="AD2583" s="14" t="n">
        <v>0</v>
      </c>
      <c r="AE2583" s="14" t="n">
        <v>2</v>
      </c>
      <c r="AF2583" s="14" t="s">
        <v>96</v>
      </c>
      <c r="AG2583" s="15" t="n">
        <v>42402</v>
      </c>
      <c r="AH2583" s="14" t="str">
        <f aca="false">B2583&amp;"|"&amp;C2583&amp;"|"&amp;D2583&amp;"|"&amp;E2583&amp;"|"&amp;F2583&amp;"|"&amp;G2583&amp;"|"&amp;H2583&amp;"|"&amp;I2583&amp;"|"&amp;J2583&amp;"|"&amp;K2583&amp;"|"&amp;L2583&amp;"|"&amp;M2583&amp;"|"&amp;N2583&amp;"|"&amp;O2583&amp;"|"&amp;P2583&amp;"|"&amp;Q2583&amp;"|"&amp;R2583&amp;"|"&amp;S2583&amp;"|"&amp;T2583&amp;"|"&amp;U2583&amp;"|"&amp;V2583&amp;"|"&amp;W2583&amp;"|"&amp;X2583&amp;"|"&amp;Y2583&amp;"|"&amp;Z2583&amp;"|"&amp;AA2583&amp;"|"&amp;AB2583&amp;"|"&amp;AC2583&amp;"|"&amp;AD2583&amp;"|"&amp;AE2583&amp;"|"&amp;AF2583&amp;"|"&amp;AG2583</f>
        <v>Resort Hotel|1|44|2016|February|9|27|1|1|2|0|0|BB|PRT|Online TA|TA/TO|0|0|0|A|A|0|No Deposit|240||0|Transient|48|0|2|Canceled|42402</v>
      </c>
      <c r="AI2583" s="14" t="str">
        <f aca="false">IF(COUNTIF($AH$4:$AH$2603,AH2583)&gt;1,"Duplicate","Unique")</f>
        <v>Unique</v>
      </c>
      <c r="AJ2583" s="14" t="str">
        <f aca="false">IF(COUNTBLANK(B2583:AG2583)&gt;0,"Missing ("&amp;COUNTBLANK(B2583:AG2583)&amp;")","Complete")</f>
        <v>Missing (1)</v>
      </c>
    </row>
    <row r="2584" customFormat="false" ht="15" hidden="false" customHeight="false" outlineLevel="0" collapsed="false">
      <c r="A2584" s="0" t="n">
        <v>2581</v>
      </c>
      <c r="B2584" s="0" t="s">
        <v>80</v>
      </c>
      <c r="C2584" s="0" t="n">
        <v>1</v>
      </c>
      <c r="D2584" s="0" t="n">
        <v>201</v>
      </c>
      <c r="E2584" s="0" t="n">
        <v>2016</v>
      </c>
      <c r="F2584" s="0" t="s">
        <v>103</v>
      </c>
      <c r="G2584" s="0" t="n">
        <v>12</v>
      </c>
      <c r="H2584" s="0" t="n">
        <v>19</v>
      </c>
      <c r="I2584" s="0" t="n">
        <v>2</v>
      </c>
      <c r="J2584" s="0" t="n">
        <v>5</v>
      </c>
      <c r="K2584" s="0" t="n">
        <v>2</v>
      </c>
      <c r="L2584" s="0" t="n">
        <v>0</v>
      </c>
      <c r="M2584" s="0" t="n">
        <v>0</v>
      </c>
      <c r="N2584" s="0" t="s">
        <v>82</v>
      </c>
      <c r="O2584" s="0" t="s">
        <v>92</v>
      </c>
      <c r="P2584" s="0" t="s">
        <v>93</v>
      </c>
      <c r="Q2584" s="0" t="s">
        <v>94</v>
      </c>
      <c r="R2584" s="0" t="n">
        <v>0</v>
      </c>
      <c r="S2584" s="0" t="n">
        <v>0</v>
      </c>
      <c r="T2584" s="0" t="n">
        <v>0</v>
      </c>
      <c r="U2584" s="0" t="s">
        <v>95</v>
      </c>
      <c r="V2584" s="0" t="s">
        <v>95</v>
      </c>
      <c r="W2584" s="0" t="n">
        <v>0</v>
      </c>
      <c r="X2584" s="0" t="s">
        <v>86</v>
      </c>
      <c r="Y2584" s="0" t="n">
        <v>240</v>
      </c>
      <c r="AA2584" s="0" t="n">
        <v>0</v>
      </c>
      <c r="AB2584" s="0" t="s">
        <v>87</v>
      </c>
      <c r="AC2584" s="0" t="n">
        <v>37.54</v>
      </c>
      <c r="AD2584" s="0" t="n">
        <v>0</v>
      </c>
      <c r="AE2584" s="0" t="n">
        <v>1</v>
      </c>
      <c r="AF2584" s="0" t="s">
        <v>96</v>
      </c>
      <c r="AG2584" s="13" t="n">
        <v>42413</v>
      </c>
      <c r="AH2584" s="0" t="str">
        <f aca="false">B2584&amp;"|"&amp;C2584&amp;"|"&amp;D2584&amp;"|"&amp;E2584&amp;"|"&amp;F2584&amp;"|"&amp;G2584&amp;"|"&amp;H2584&amp;"|"&amp;I2584&amp;"|"&amp;J2584&amp;"|"&amp;K2584&amp;"|"&amp;L2584&amp;"|"&amp;M2584&amp;"|"&amp;N2584&amp;"|"&amp;O2584&amp;"|"&amp;P2584&amp;"|"&amp;Q2584&amp;"|"&amp;R2584&amp;"|"&amp;S2584&amp;"|"&amp;T2584&amp;"|"&amp;U2584&amp;"|"&amp;V2584&amp;"|"&amp;W2584&amp;"|"&amp;X2584&amp;"|"&amp;Y2584&amp;"|"&amp;Z2584&amp;"|"&amp;AA2584&amp;"|"&amp;AB2584&amp;"|"&amp;AC2584&amp;"|"&amp;AD2584&amp;"|"&amp;AE2584&amp;"|"&amp;AF2584&amp;"|"&amp;AG2584</f>
        <v>Resort Hotel|1|201|2016|March|12|19|2|5|2|0|0|BB|PRT|Online TA|TA/TO|0|0|0|A|A|0|No Deposit|240||0|Transient|37.54|0|1|Canceled|42413</v>
      </c>
      <c r="AI2584" s="0" t="str">
        <f aca="false">IF(COUNTIF($AH$4:$AH$2603,AH2584)&gt;1,"Duplicate","Unique")</f>
        <v>Unique</v>
      </c>
      <c r="AJ2584" s="0" t="str">
        <f aca="false">IF(COUNTBLANK(B2584:AG2584)&gt;0,"Missing ("&amp;COUNTBLANK(B2584:AG2584)&amp;")","Complete")</f>
        <v>Missing (1)</v>
      </c>
    </row>
    <row r="2585" customFormat="false" ht="15" hidden="false" customHeight="false" outlineLevel="0" collapsed="false">
      <c r="A2585" s="14" t="n">
        <v>2582</v>
      </c>
      <c r="B2585" s="14" t="s">
        <v>80</v>
      </c>
      <c r="C2585" s="14" t="n">
        <v>0</v>
      </c>
      <c r="D2585" s="14" t="n">
        <v>150</v>
      </c>
      <c r="E2585" s="14" t="n">
        <v>2017</v>
      </c>
      <c r="F2585" s="14" t="s">
        <v>119</v>
      </c>
      <c r="G2585" s="14" t="n">
        <v>33</v>
      </c>
      <c r="H2585" s="14" t="n">
        <v>16</v>
      </c>
      <c r="I2585" s="14" t="n">
        <v>2</v>
      </c>
      <c r="J2585" s="14" t="n">
        <v>5</v>
      </c>
      <c r="K2585" s="14" t="n">
        <v>2</v>
      </c>
      <c r="L2585" s="14" t="n">
        <v>0</v>
      </c>
      <c r="M2585" s="14" t="n">
        <v>0</v>
      </c>
      <c r="N2585" s="14" t="s">
        <v>112</v>
      </c>
      <c r="O2585" s="14" t="s">
        <v>92</v>
      </c>
      <c r="P2585" s="14" t="s">
        <v>93</v>
      </c>
      <c r="Q2585" s="14" t="s">
        <v>94</v>
      </c>
      <c r="R2585" s="14" t="n">
        <v>0</v>
      </c>
      <c r="S2585" s="14" t="n">
        <v>0</v>
      </c>
      <c r="T2585" s="14" t="n">
        <v>0</v>
      </c>
      <c r="U2585" s="14" t="s">
        <v>109</v>
      </c>
      <c r="V2585" s="14" t="s">
        <v>109</v>
      </c>
      <c r="W2585" s="14" t="n">
        <v>1</v>
      </c>
      <c r="X2585" s="14" t="s">
        <v>86</v>
      </c>
      <c r="Y2585" s="14" t="n">
        <v>240</v>
      </c>
      <c r="Z2585" s="14"/>
      <c r="AA2585" s="14" t="n">
        <v>0</v>
      </c>
      <c r="AB2585" s="14" t="s">
        <v>87</v>
      </c>
      <c r="AC2585" s="14" t="n">
        <v>261</v>
      </c>
      <c r="AD2585" s="14" t="n">
        <v>0</v>
      </c>
      <c r="AE2585" s="14" t="n">
        <v>2</v>
      </c>
      <c r="AF2585" s="14" t="s">
        <v>88</v>
      </c>
      <c r="AG2585" s="15" t="n">
        <v>42970</v>
      </c>
      <c r="AH2585" s="14" t="str">
        <f aca="false">B2585&amp;"|"&amp;C2585&amp;"|"&amp;D2585&amp;"|"&amp;E2585&amp;"|"&amp;F2585&amp;"|"&amp;G2585&amp;"|"&amp;H2585&amp;"|"&amp;I2585&amp;"|"&amp;J2585&amp;"|"&amp;K2585&amp;"|"&amp;L2585&amp;"|"&amp;M2585&amp;"|"&amp;N2585&amp;"|"&amp;O2585&amp;"|"&amp;P2585&amp;"|"&amp;Q2585&amp;"|"&amp;R2585&amp;"|"&amp;S2585&amp;"|"&amp;T2585&amp;"|"&amp;U2585&amp;"|"&amp;V2585&amp;"|"&amp;W2585&amp;"|"&amp;X2585&amp;"|"&amp;Y2585&amp;"|"&amp;Z2585&amp;"|"&amp;AA2585&amp;"|"&amp;AB2585&amp;"|"&amp;AC2585&amp;"|"&amp;AD2585&amp;"|"&amp;AE2585&amp;"|"&amp;AF2585&amp;"|"&amp;AG2585</f>
        <v>Resort Hotel|0|150|2017|August|33|16|2|5|2|0|0|HB|PRT|Online TA|TA/TO|0|0|0|D|D|1|No Deposit|240||0|Transient|261|0|2|Check-Out|42970</v>
      </c>
      <c r="AI2585" s="14" t="str">
        <f aca="false">IF(COUNTIF($AH$4:$AH$2603,AH2585)&gt;1,"Duplicate","Unique")</f>
        <v>Unique</v>
      </c>
      <c r="AJ2585" s="14" t="str">
        <f aca="false">IF(COUNTBLANK(B2585:AG2585)&gt;0,"Missing ("&amp;COUNTBLANK(B2585:AG2585)&amp;")","Complete")</f>
        <v>Missing (1)</v>
      </c>
    </row>
    <row r="2586" customFormat="false" ht="15" hidden="false" customHeight="false" outlineLevel="0" collapsed="false">
      <c r="A2586" s="0" t="n">
        <v>2583</v>
      </c>
      <c r="B2586" s="0" t="s">
        <v>90</v>
      </c>
      <c r="C2586" s="0" t="n">
        <v>0</v>
      </c>
      <c r="D2586" s="0" t="n">
        <v>56</v>
      </c>
      <c r="E2586" s="0" t="n">
        <v>2017</v>
      </c>
      <c r="F2586" s="0" t="s">
        <v>103</v>
      </c>
      <c r="G2586" s="0" t="n">
        <v>11</v>
      </c>
      <c r="H2586" s="0" t="n">
        <v>18</v>
      </c>
      <c r="I2586" s="0" t="n">
        <v>0</v>
      </c>
      <c r="J2586" s="0" t="n">
        <v>1</v>
      </c>
      <c r="K2586" s="0" t="n">
        <v>2</v>
      </c>
      <c r="L2586" s="0" t="n">
        <v>0</v>
      </c>
      <c r="M2586" s="0" t="n">
        <v>0</v>
      </c>
      <c r="N2586" s="0" t="s">
        <v>82</v>
      </c>
      <c r="O2586" s="0" t="s">
        <v>92</v>
      </c>
      <c r="P2586" s="0" t="s">
        <v>84</v>
      </c>
      <c r="Q2586" s="0" t="s">
        <v>84</v>
      </c>
      <c r="R2586" s="0" t="n">
        <v>0</v>
      </c>
      <c r="S2586" s="0" t="n">
        <v>0</v>
      </c>
      <c r="T2586" s="0" t="n">
        <v>0</v>
      </c>
      <c r="U2586" s="0" t="s">
        <v>95</v>
      </c>
      <c r="V2586" s="0" t="s">
        <v>95</v>
      </c>
      <c r="W2586" s="0" t="n">
        <v>0</v>
      </c>
      <c r="X2586" s="0" t="s">
        <v>86</v>
      </c>
      <c r="Y2586" s="0" t="n">
        <v>14</v>
      </c>
      <c r="AA2586" s="0" t="n">
        <v>0</v>
      </c>
      <c r="AB2586" s="0" t="s">
        <v>87</v>
      </c>
      <c r="AC2586" s="0" t="n">
        <v>79.2</v>
      </c>
      <c r="AD2586" s="0" t="n">
        <v>0</v>
      </c>
      <c r="AE2586" s="0" t="n">
        <v>1</v>
      </c>
      <c r="AF2586" s="0" t="s">
        <v>88</v>
      </c>
      <c r="AG2586" s="13" t="n">
        <v>42813</v>
      </c>
      <c r="AH2586" s="0" t="str">
        <f aca="false">B2586&amp;"|"&amp;C2586&amp;"|"&amp;D2586&amp;"|"&amp;E2586&amp;"|"&amp;F2586&amp;"|"&amp;G2586&amp;"|"&amp;H2586&amp;"|"&amp;I2586&amp;"|"&amp;J2586&amp;"|"&amp;K2586&amp;"|"&amp;L2586&amp;"|"&amp;M2586&amp;"|"&amp;N2586&amp;"|"&amp;O2586&amp;"|"&amp;P2586&amp;"|"&amp;Q2586&amp;"|"&amp;R2586&amp;"|"&amp;S2586&amp;"|"&amp;T2586&amp;"|"&amp;U2586&amp;"|"&amp;V2586&amp;"|"&amp;W2586&amp;"|"&amp;X2586&amp;"|"&amp;Y2586&amp;"|"&amp;Z2586&amp;"|"&amp;AA2586&amp;"|"&amp;AB2586&amp;"|"&amp;AC2586&amp;"|"&amp;AD2586&amp;"|"&amp;AE2586&amp;"|"&amp;AF2586&amp;"|"&amp;AG2586</f>
        <v>City Hotel|0|56|2017|March|11|18|0|1|2|0|0|BB|PRT|Direct|Direct|0|0|0|A|A|0|No Deposit|14||0|Transient|79.2|0|1|Check-Out|42813</v>
      </c>
      <c r="AI2586" s="0" t="str">
        <f aca="false">IF(COUNTIF($AH$4:$AH$2603,AH2586)&gt;1,"Duplicate","Unique")</f>
        <v>Unique</v>
      </c>
      <c r="AJ2586" s="0" t="str">
        <f aca="false">IF(COUNTBLANK(B2586:AG2586)&gt;0,"Missing ("&amp;COUNTBLANK(B2586:AG2586)&amp;")","Complete")</f>
        <v>Missing (1)</v>
      </c>
    </row>
    <row r="2587" customFormat="false" ht="15" hidden="false" customHeight="false" outlineLevel="0" collapsed="false">
      <c r="A2587" s="14" t="n">
        <v>2584</v>
      </c>
      <c r="B2587" s="14" t="s">
        <v>80</v>
      </c>
      <c r="C2587" s="14" t="n">
        <v>0</v>
      </c>
      <c r="D2587" s="14" t="n">
        <v>154</v>
      </c>
      <c r="E2587" s="14" t="n">
        <v>2016</v>
      </c>
      <c r="F2587" s="14" t="s">
        <v>81</v>
      </c>
      <c r="G2587" s="14" t="n">
        <v>52</v>
      </c>
      <c r="H2587" s="14" t="n">
        <v>22</v>
      </c>
      <c r="I2587" s="14" t="n">
        <v>2</v>
      </c>
      <c r="J2587" s="14" t="n">
        <v>5</v>
      </c>
      <c r="K2587" s="14" t="n">
        <v>2</v>
      </c>
      <c r="L2587" s="14" t="n">
        <v>0</v>
      </c>
      <c r="M2587" s="14" t="n">
        <v>0</v>
      </c>
      <c r="N2587" s="14" t="s">
        <v>82</v>
      </c>
      <c r="O2587" s="14" t="s">
        <v>151</v>
      </c>
      <c r="P2587" s="14" t="s">
        <v>93</v>
      </c>
      <c r="Q2587" s="14" t="s">
        <v>94</v>
      </c>
      <c r="R2587" s="14" t="n">
        <v>0</v>
      </c>
      <c r="S2587" s="14" t="n">
        <v>0</v>
      </c>
      <c r="T2587" s="14" t="n">
        <v>0</v>
      </c>
      <c r="U2587" s="14" t="s">
        <v>95</v>
      </c>
      <c r="V2587" s="14" t="s">
        <v>109</v>
      </c>
      <c r="W2587" s="14" t="n">
        <v>0</v>
      </c>
      <c r="X2587" s="14" t="s">
        <v>86</v>
      </c>
      <c r="Y2587" s="14" t="n">
        <v>240</v>
      </c>
      <c r="Z2587" s="14"/>
      <c r="AA2587" s="14" t="n">
        <v>0</v>
      </c>
      <c r="AB2587" s="14" t="s">
        <v>87</v>
      </c>
      <c r="AC2587" s="14" t="n">
        <v>47.8</v>
      </c>
      <c r="AD2587" s="14" t="n">
        <v>0</v>
      </c>
      <c r="AE2587" s="14" t="n">
        <v>2</v>
      </c>
      <c r="AF2587" s="14" t="s">
        <v>88</v>
      </c>
      <c r="AG2587" s="15" t="n">
        <v>42733</v>
      </c>
      <c r="AH2587" s="14" t="str">
        <f aca="false">B2587&amp;"|"&amp;C2587&amp;"|"&amp;D2587&amp;"|"&amp;E2587&amp;"|"&amp;F2587&amp;"|"&amp;G2587&amp;"|"&amp;H2587&amp;"|"&amp;I2587&amp;"|"&amp;J2587&amp;"|"&amp;K2587&amp;"|"&amp;L2587&amp;"|"&amp;M2587&amp;"|"&amp;N2587&amp;"|"&amp;O2587&amp;"|"&amp;P2587&amp;"|"&amp;Q2587&amp;"|"&amp;R2587&amp;"|"&amp;S2587&amp;"|"&amp;T2587&amp;"|"&amp;U2587&amp;"|"&amp;V2587&amp;"|"&amp;W2587&amp;"|"&amp;X2587&amp;"|"&amp;Y2587&amp;"|"&amp;Z2587&amp;"|"&amp;AA2587&amp;"|"&amp;AB2587&amp;"|"&amp;AC2587&amp;"|"&amp;AD2587&amp;"|"&amp;AE2587&amp;"|"&amp;AF2587&amp;"|"&amp;AG2587</f>
        <v>Resort Hotel|0|154|2016|December|52|22|2|5|2|0|0|BB|CN|Online TA|TA/TO|0|0|0|A|D|0|No Deposit|240||0|Transient|47.8|0|2|Check-Out|42733</v>
      </c>
      <c r="AI2587" s="14" t="str">
        <f aca="false">IF(COUNTIF($AH$4:$AH$2603,AH2587)&gt;1,"Duplicate","Unique")</f>
        <v>Unique</v>
      </c>
      <c r="AJ2587" s="14" t="str">
        <f aca="false">IF(COUNTBLANK(B2587:AG2587)&gt;0,"Missing ("&amp;COUNTBLANK(B2587:AG2587)&amp;")","Complete")</f>
        <v>Missing (1)</v>
      </c>
    </row>
    <row r="2588" customFormat="false" ht="15" hidden="false" customHeight="false" outlineLevel="0" collapsed="false">
      <c r="A2588" s="0" t="n">
        <v>2585</v>
      </c>
      <c r="B2588" s="0" t="s">
        <v>90</v>
      </c>
      <c r="C2588" s="0" t="n">
        <v>0</v>
      </c>
      <c r="D2588" s="0" t="n">
        <v>166</v>
      </c>
      <c r="E2588" s="0" t="n">
        <v>2016</v>
      </c>
      <c r="F2588" s="0" t="s">
        <v>111</v>
      </c>
      <c r="G2588" s="0" t="n">
        <v>41</v>
      </c>
      <c r="H2588" s="0" t="n">
        <v>6</v>
      </c>
      <c r="I2588" s="0" t="n">
        <v>1</v>
      </c>
      <c r="J2588" s="0" t="n">
        <v>3</v>
      </c>
      <c r="K2588" s="0" t="n">
        <v>2</v>
      </c>
      <c r="L2588" s="0" t="n">
        <v>0</v>
      </c>
      <c r="M2588" s="0" t="n">
        <v>0</v>
      </c>
      <c r="N2588" s="0" t="s">
        <v>82</v>
      </c>
      <c r="O2588" s="0" t="s">
        <v>122</v>
      </c>
      <c r="P2588" s="0" t="s">
        <v>93</v>
      </c>
      <c r="Q2588" s="0" t="s">
        <v>94</v>
      </c>
      <c r="R2588" s="0" t="n">
        <v>0</v>
      </c>
      <c r="S2588" s="0" t="n">
        <v>0</v>
      </c>
      <c r="T2588" s="0" t="n">
        <v>0</v>
      </c>
      <c r="U2588" s="0" t="s">
        <v>95</v>
      </c>
      <c r="V2588" s="0" t="s">
        <v>95</v>
      </c>
      <c r="W2588" s="0" t="n">
        <v>0</v>
      </c>
      <c r="X2588" s="0" t="s">
        <v>86</v>
      </c>
      <c r="Y2588" s="0" t="n">
        <v>9</v>
      </c>
      <c r="AA2588" s="0" t="n">
        <v>0</v>
      </c>
      <c r="AB2588" s="0" t="s">
        <v>87</v>
      </c>
      <c r="AC2588" s="0" t="n">
        <v>118.8</v>
      </c>
      <c r="AD2588" s="0" t="n">
        <v>0</v>
      </c>
      <c r="AE2588" s="0" t="n">
        <v>2</v>
      </c>
      <c r="AF2588" s="0" t="s">
        <v>88</v>
      </c>
      <c r="AG2588" s="13" t="n">
        <v>42653</v>
      </c>
      <c r="AH2588" s="0" t="str">
        <f aca="false">B2588&amp;"|"&amp;C2588&amp;"|"&amp;D2588&amp;"|"&amp;E2588&amp;"|"&amp;F2588&amp;"|"&amp;G2588&amp;"|"&amp;H2588&amp;"|"&amp;I2588&amp;"|"&amp;J2588&amp;"|"&amp;K2588&amp;"|"&amp;L2588&amp;"|"&amp;M2588&amp;"|"&amp;N2588&amp;"|"&amp;O2588&amp;"|"&amp;P2588&amp;"|"&amp;Q2588&amp;"|"&amp;R2588&amp;"|"&amp;S2588&amp;"|"&amp;T2588&amp;"|"&amp;U2588&amp;"|"&amp;V2588&amp;"|"&amp;W2588&amp;"|"&amp;X2588&amp;"|"&amp;Y2588&amp;"|"&amp;Z2588&amp;"|"&amp;AA2588&amp;"|"&amp;AB2588&amp;"|"&amp;AC2588&amp;"|"&amp;AD2588&amp;"|"&amp;AE2588&amp;"|"&amp;AF2588&amp;"|"&amp;AG2588</f>
        <v>City Hotel|0|166|2016|October|41|6|1|3|2|0|0|BB|FRA|Online TA|TA/TO|0|0|0|A|A|0|No Deposit|9||0|Transient|118.8|0|2|Check-Out|42653</v>
      </c>
      <c r="AI2588" s="0" t="str">
        <f aca="false">IF(COUNTIF($AH$4:$AH$2603,AH2588)&gt;1,"Duplicate","Unique")</f>
        <v>Unique</v>
      </c>
      <c r="AJ2588" s="0" t="str">
        <f aca="false">IF(COUNTBLANK(B2588:AG2588)&gt;0,"Missing ("&amp;COUNTBLANK(B2588:AG2588)&amp;")","Complete")</f>
        <v>Missing (1)</v>
      </c>
    </row>
    <row r="2589" customFormat="false" ht="15" hidden="false" customHeight="false" outlineLevel="0" collapsed="false">
      <c r="A2589" s="14" t="n">
        <v>2586</v>
      </c>
      <c r="B2589" s="14" t="s">
        <v>90</v>
      </c>
      <c r="C2589" s="14" t="n">
        <v>0</v>
      </c>
      <c r="D2589" s="14" t="n">
        <v>65</v>
      </c>
      <c r="E2589" s="14" t="n">
        <v>2017</v>
      </c>
      <c r="F2589" s="14" t="s">
        <v>103</v>
      </c>
      <c r="G2589" s="14" t="n">
        <v>12</v>
      </c>
      <c r="H2589" s="14" t="n">
        <v>25</v>
      </c>
      <c r="I2589" s="14" t="n">
        <v>2</v>
      </c>
      <c r="J2589" s="14" t="n">
        <v>1</v>
      </c>
      <c r="K2589" s="14" t="n">
        <v>3</v>
      </c>
      <c r="L2589" s="14" t="n">
        <v>0</v>
      </c>
      <c r="M2589" s="14" t="n">
        <v>0</v>
      </c>
      <c r="N2589" s="14" t="s">
        <v>82</v>
      </c>
      <c r="O2589" s="14" t="s">
        <v>158</v>
      </c>
      <c r="P2589" s="14" t="s">
        <v>93</v>
      </c>
      <c r="Q2589" s="14" t="s">
        <v>94</v>
      </c>
      <c r="R2589" s="14" t="n">
        <v>0</v>
      </c>
      <c r="S2589" s="14" t="n">
        <v>0</v>
      </c>
      <c r="T2589" s="14" t="n">
        <v>0</v>
      </c>
      <c r="U2589" s="14" t="s">
        <v>109</v>
      </c>
      <c r="V2589" s="14" t="s">
        <v>109</v>
      </c>
      <c r="W2589" s="14" t="n">
        <v>0</v>
      </c>
      <c r="X2589" s="14" t="s">
        <v>86</v>
      </c>
      <c r="Y2589" s="14" t="n">
        <v>9</v>
      </c>
      <c r="Z2589" s="14"/>
      <c r="AA2589" s="14" t="n">
        <v>0</v>
      </c>
      <c r="AB2589" s="14" t="s">
        <v>87</v>
      </c>
      <c r="AC2589" s="14" t="n">
        <v>142.2</v>
      </c>
      <c r="AD2589" s="14" t="n">
        <v>0</v>
      </c>
      <c r="AE2589" s="14" t="n">
        <v>0</v>
      </c>
      <c r="AF2589" s="14" t="s">
        <v>88</v>
      </c>
      <c r="AG2589" s="15" t="n">
        <v>42822</v>
      </c>
      <c r="AH2589" s="14" t="str">
        <f aca="false">B2589&amp;"|"&amp;C2589&amp;"|"&amp;D2589&amp;"|"&amp;E2589&amp;"|"&amp;F2589&amp;"|"&amp;G2589&amp;"|"&amp;H2589&amp;"|"&amp;I2589&amp;"|"&amp;J2589&amp;"|"&amp;K2589&amp;"|"&amp;L2589&amp;"|"&amp;M2589&amp;"|"&amp;N2589&amp;"|"&amp;O2589&amp;"|"&amp;P2589&amp;"|"&amp;Q2589&amp;"|"&amp;R2589&amp;"|"&amp;S2589&amp;"|"&amp;T2589&amp;"|"&amp;U2589&amp;"|"&amp;V2589&amp;"|"&amp;W2589&amp;"|"&amp;X2589&amp;"|"&amp;Y2589&amp;"|"&amp;Z2589&amp;"|"&amp;AA2589&amp;"|"&amp;AB2589&amp;"|"&amp;AC2589&amp;"|"&amp;AD2589&amp;"|"&amp;AE2589&amp;"|"&amp;AF2589&amp;"|"&amp;AG2589</f>
        <v>City Hotel|0|65|2017|March|12|25|2|1|3|0|0|BB|ITA|Online TA|TA/TO|0|0|0|D|D|0|No Deposit|9||0|Transient|142.2|0|0|Check-Out|42822</v>
      </c>
      <c r="AI2589" s="14" t="str">
        <f aca="false">IF(COUNTIF($AH$4:$AH$2603,AH2589)&gt;1,"Duplicate","Unique")</f>
        <v>Unique</v>
      </c>
      <c r="AJ2589" s="14" t="str">
        <f aca="false">IF(COUNTBLANK(B2589:AG2589)&gt;0,"Missing ("&amp;COUNTBLANK(B2589:AG2589)&amp;")","Complete")</f>
        <v>Missing (1)</v>
      </c>
    </row>
    <row r="2590" customFormat="false" ht="15" hidden="false" customHeight="false" outlineLevel="0" collapsed="false">
      <c r="A2590" s="0" t="n">
        <v>2587</v>
      </c>
      <c r="B2590" s="0" t="s">
        <v>80</v>
      </c>
      <c r="C2590" s="0" t="n">
        <v>0</v>
      </c>
      <c r="D2590" s="0" t="n">
        <v>163</v>
      </c>
      <c r="E2590" s="0" t="n">
        <v>2016</v>
      </c>
      <c r="F2590" s="0" t="s">
        <v>121</v>
      </c>
      <c r="G2590" s="0" t="n">
        <v>19</v>
      </c>
      <c r="H2590" s="0" t="n">
        <v>5</v>
      </c>
      <c r="I2590" s="0" t="n">
        <v>2</v>
      </c>
      <c r="J2590" s="0" t="n">
        <v>7</v>
      </c>
      <c r="K2590" s="0" t="n">
        <v>2</v>
      </c>
      <c r="L2590" s="0" t="n">
        <v>0</v>
      </c>
      <c r="M2590" s="0" t="n">
        <v>0</v>
      </c>
      <c r="N2590" s="0" t="s">
        <v>82</v>
      </c>
      <c r="O2590" s="0" t="s">
        <v>83</v>
      </c>
      <c r="P2590" s="0" t="s">
        <v>93</v>
      </c>
      <c r="Q2590" s="0" t="s">
        <v>94</v>
      </c>
      <c r="R2590" s="0" t="n">
        <v>0</v>
      </c>
      <c r="S2590" s="0" t="n">
        <v>0</v>
      </c>
      <c r="T2590" s="0" t="n">
        <v>0</v>
      </c>
      <c r="U2590" s="0" t="s">
        <v>124</v>
      </c>
      <c r="V2590" s="0" t="s">
        <v>124</v>
      </c>
      <c r="W2590" s="0" t="n">
        <v>0</v>
      </c>
      <c r="X2590" s="0" t="s">
        <v>86</v>
      </c>
      <c r="Y2590" s="0" t="n">
        <v>240</v>
      </c>
      <c r="AA2590" s="0" t="n">
        <v>0</v>
      </c>
      <c r="AB2590" s="0" t="s">
        <v>101</v>
      </c>
      <c r="AC2590" s="0" t="n">
        <v>82.31</v>
      </c>
      <c r="AD2590" s="0" t="n">
        <v>1</v>
      </c>
      <c r="AE2590" s="0" t="n">
        <v>1</v>
      </c>
      <c r="AF2590" s="0" t="s">
        <v>88</v>
      </c>
      <c r="AG2590" s="13" t="n">
        <v>42504</v>
      </c>
      <c r="AH2590" s="0" t="str">
        <f aca="false">B2590&amp;"|"&amp;C2590&amp;"|"&amp;D2590&amp;"|"&amp;E2590&amp;"|"&amp;F2590&amp;"|"&amp;G2590&amp;"|"&amp;H2590&amp;"|"&amp;I2590&amp;"|"&amp;J2590&amp;"|"&amp;K2590&amp;"|"&amp;L2590&amp;"|"&amp;M2590&amp;"|"&amp;N2590&amp;"|"&amp;O2590&amp;"|"&amp;P2590&amp;"|"&amp;Q2590&amp;"|"&amp;R2590&amp;"|"&amp;S2590&amp;"|"&amp;T2590&amp;"|"&amp;U2590&amp;"|"&amp;V2590&amp;"|"&amp;W2590&amp;"|"&amp;X2590&amp;"|"&amp;Y2590&amp;"|"&amp;Z2590&amp;"|"&amp;AA2590&amp;"|"&amp;AB2590&amp;"|"&amp;AC2590&amp;"|"&amp;AD2590&amp;"|"&amp;AE2590&amp;"|"&amp;AF2590&amp;"|"&amp;AG2590</f>
        <v>Resort Hotel|0|163|2016|May|19|5|2|7|2|0|0|BB|GBR|Online TA|TA/TO|0|0|0|E|E|0|No Deposit|240||0|Transient-Party|82.31|1|1|Check-Out|42504</v>
      </c>
      <c r="AI2590" s="0" t="str">
        <f aca="false">IF(COUNTIF($AH$4:$AH$2603,AH2590)&gt;1,"Duplicate","Unique")</f>
        <v>Unique</v>
      </c>
      <c r="AJ2590" s="0" t="str">
        <f aca="false">IF(COUNTBLANK(B2590:AG2590)&gt;0,"Missing ("&amp;COUNTBLANK(B2590:AG2590)&amp;")","Complete")</f>
        <v>Missing (1)</v>
      </c>
    </row>
    <row r="2591" customFormat="false" ht="15" hidden="false" customHeight="false" outlineLevel="0" collapsed="false">
      <c r="A2591" s="14" t="n">
        <v>2588</v>
      </c>
      <c r="B2591" s="14" t="s">
        <v>80</v>
      </c>
      <c r="C2591" s="14" t="n">
        <v>1</v>
      </c>
      <c r="D2591" s="14" t="n">
        <v>185</v>
      </c>
      <c r="E2591" s="14" t="n">
        <v>2016</v>
      </c>
      <c r="F2591" s="14" t="s">
        <v>106</v>
      </c>
      <c r="G2591" s="14" t="n">
        <v>17</v>
      </c>
      <c r="H2591" s="14" t="n">
        <v>18</v>
      </c>
      <c r="I2591" s="14" t="n">
        <v>1</v>
      </c>
      <c r="J2591" s="14" t="n">
        <v>1</v>
      </c>
      <c r="K2591" s="14" t="n">
        <v>2</v>
      </c>
      <c r="L2591" s="14" t="n">
        <v>0</v>
      </c>
      <c r="M2591" s="14" t="n">
        <v>0</v>
      </c>
      <c r="N2591" s="14" t="s">
        <v>112</v>
      </c>
      <c r="O2591" s="14" t="s">
        <v>92</v>
      </c>
      <c r="P2591" s="14" t="s">
        <v>116</v>
      </c>
      <c r="Q2591" s="14" t="s">
        <v>94</v>
      </c>
      <c r="R2591" s="14" t="n">
        <v>0</v>
      </c>
      <c r="S2591" s="14" t="n">
        <v>0</v>
      </c>
      <c r="T2591" s="14" t="n">
        <v>0</v>
      </c>
      <c r="U2591" s="14" t="s">
        <v>95</v>
      </c>
      <c r="V2591" s="14" t="s">
        <v>95</v>
      </c>
      <c r="W2591" s="14" t="n">
        <v>0</v>
      </c>
      <c r="X2591" s="14" t="s">
        <v>86</v>
      </c>
      <c r="Y2591" s="14" t="n">
        <v>298</v>
      </c>
      <c r="Z2591" s="14"/>
      <c r="AA2591" s="14" t="n">
        <v>0</v>
      </c>
      <c r="AB2591" s="14" t="s">
        <v>101</v>
      </c>
      <c r="AC2591" s="14" t="n">
        <v>86</v>
      </c>
      <c r="AD2591" s="14" t="n">
        <v>0</v>
      </c>
      <c r="AE2591" s="14" t="n">
        <v>0</v>
      </c>
      <c r="AF2591" s="14" t="s">
        <v>96</v>
      </c>
      <c r="AG2591" s="15" t="n">
        <v>42447</v>
      </c>
      <c r="AH2591" s="14" t="str">
        <f aca="false">B2591&amp;"|"&amp;C2591&amp;"|"&amp;D2591&amp;"|"&amp;E2591&amp;"|"&amp;F2591&amp;"|"&amp;G2591&amp;"|"&amp;H2591&amp;"|"&amp;I2591&amp;"|"&amp;J2591&amp;"|"&amp;K2591&amp;"|"&amp;L2591&amp;"|"&amp;M2591&amp;"|"&amp;N2591&amp;"|"&amp;O2591&amp;"|"&amp;P2591&amp;"|"&amp;Q2591&amp;"|"&amp;R2591&amp;"|"&amp;S2591&amp;"|"&amp;T2591&amp;"|"&amp;U2591&amp;"|"&amp;V2591&amp;"|"&amp;W2591&amp;"|"&amp;X2591&amp;"|"&amp;Y2591&amp;"|"&amp;Z2591&amp;"|"&amp;AA2591&amp;"|"&amp;AB2591&amp;"|"&amp;AC2591&amp;"|"&amp;AD2591&amp;"|"&amp;AE2591&amp;"|"&amp;AF2591&amp;"|"&amp;AG2591</f>
        <v>Resort Hotel|1|185|2016|April|17|18|1|1|2|0|0|HB|PRT|Groups|TA/TO|0|0|0|A|A|0|No Deposit|298||0|Transient-Party|86|0|0|Canceled|42447</v>
      </c>
      <c r="AI2591" s="14" t="str">
        <f aca="false">IF(COUNTIF($AH$4:$AH$2603,AH2591)&gt;1,"Duplicate","Unique")</f>
        <v>Unique</v>
      </c>
      <c r="AJ2591" s="14" t="str">
        <f aca="false">IF(COUNTBLANK(B2591:AG2591)&gt;0,"Missing ("&amp;COUNTBLANK(B2591:AG2591)&amp;")","Complete")</f>
        <v>Missing (1)</v>
      </c>
    </row>
    <row r="2592" customFormat="false" ht="15" hidden="false" customHeight="false" outlineLevel="0" collapsed="false">
      <c r="A2592" s="0" t="n">
        <v>2589</v>
      </c>
      <c r="B2592" s="0" t="s">
        <v>90</v>
      </c>
      <c r="C2592" s="0" t="n">
        <v>1</v>
      </c>
      <c r="D2592" s="0" t="n">
        <v>53</v>
      </c>
      <c r="E2592" s="0" t="n">
        <v>2016</v>
      </c>
      <c r="F2592" s="0" t="s">
        <v>114</v>
      </c>
      <c r="G2592" s="0" t="n">
        <v>40</v>
      </c>
      <c r="H2592" s="0" t="n">
        <v>26</v>
      </c>
      <c r="I2592" s="0" t="n">
        <v>1</v>
      </c>
      <c r="J2592" s="0" t="n">
        <v>2</v>
      </c>
      <c r="K2592" s="0" t="n">
        <v>2</v>
      </c>
      <c r="L2592" s="0" t="n">
        <v>0</v>
      </c>
      <c r="M2592" s="0" t="n">
        <v>0</v>
      </c>
      <c r="N2592" s="0" t="s">
        <v>82</v>
      </c>
      <c r="O2592" s="0" t="s">
        <v>92</v>
      </c>
      <c r="P2592" s="0" t="s">
        <v>116</v>
      </c>
      <c r="Q2592" s="0" t="s">
        <v>94</v>
      </c>
      <c r="R2592" s="0" t="n">
        <v>0</v>
      </c>
      <c r="S2592" s="0" t="n">
        <v>0</v>
      </c>
      <c r="T2592" s="0" t="n">
        <v>0</v>
      </c>
      <c r="U2592" s="0" t="s">
        <v>95</v>
      </c>
      <c r="V2592" s="0" t="s">
        <v>95</v>
      </c>
      <c r="W2592" s="0" t="n">
        <v>0</v>
      </c>
      <c r="X2592" s="0" t="s">
        <v>120</v>
      </c>
      <c r="Y2592" s="0" t="n">
        <v>37</v>
      </c>
      <c r="AA2592" s="0" t="n">
        <v>0</v>
      </c>
      <c r="AB2592" s="0" t="s">
        <v>87</v>
      </c>
      <c r="AC2592" s="0" t="n">
        <v>105</v>
      </c>
      <c r="AD2592" s="0" t="n">
        <v>0</v>
      </c>
      <c r="AE2592" s="0" t="n">
        <v>0</v>
      </c>
      <c r="AF2592" s="0" t="s">
        <v>96</v>
      </c>
      <c r="AG2592" s="13" t="n">
        <v>42612</v>
      </c>
      <c r="AH2592" s="0" t="str">
        <f aca="false">B2592&amp;"|"&amp;C2592&amp;"|"&amp;D2592&amp;"|"&amp;E2592&amp;"|"&amp;F2592&amp;"|"&amp;G2592&amp;"|"&amp;H2592&amp;"|"&amp;I2592&amp;"|"&amp;J2592&amp;"|"&amp;K2592&amp;"|"&amp;L2592&amp;"|"&amp;M2592&amp;"|"&amp;N2592&amp;"|"&amp;O2592&amp;"|"&amp;P2592&amp;"|"&amp;Q2592&amp;"|"&amp;R2592&amp;"|"&amp;S2592&amp;"|"&amp;T2592&amp;"|"&amp;U2592&amp;"|"&amp;V2592&amp;"|"&amp;W2592&amp;"|"&amp;X2592&amp;"|"&amp;Y2592&amp;"|"&amp;Z2592&amp;"|"&amp;AA2592&amp;"|"&amp;AB2592&amp;"|"&amp;AC2592&amp;"|"&amp;AD2592&amp;"|"&amp;AE2592&amp;"|"&amp;AF2592&amp;"|"&amp;AG2592</f>
        <v>City Hotel|1|53|2016|September|40|26|1|2|2|0|0|BB|PRT|Groups|TA/TO|0|0|0|A|A|0|Non Refund|37||0|Transient|105|0|0|Canceled|42612</v>
      </c>
      <c r="AI2592" s="0" t="str">
        <f aca="false">IF(COUNTIF($AH$4:$AH$2603,AH2592)&gt;1,"Duplicate","Unique")</f>
        <v>Unique</v>
      </c>
      <c r="AJ2592" s="0" t="str">
        <f aca="false">IF(COUNTBLANK(B2592:AG2592)&gt;0,"Missing ("&amp;COUNTBLANK(B2592:AG2592)&amp;")","Complete")</f>
        <v>Missing (1)</v>
      </c>
    </row>
    <row r="2593" customFormat="false" ht="15" hidden="false" customHeight="false" outlineLevel="0" collapsed="false">
      <c r="A2593" s="14" t="n">
        <v>2590</v>
      </c>
      <c r="B2593" s="14" t="s">
        <v>90</v>
      </c>
      <c r="C2593" s="14" t="n">
        <v>1</v>
      </c>
      <c r="D2593" s="14" t="n">
        <v>288</v>
      </c>
      <c r="E2593" s="14" t="n">
        <v>2016</v>
      </c>
      <c r="F2593" s="14" t="s">
        <v>121</v>
      </c>
      <c r="G2593" s="14" t="n">
        <v>19</v>
      </c>
      <c r="H2593" s="14" t="n">
        <v>5</v>
      </c>
      <c r="I2593" s="14" t="n">
        <v>0</v>
      </c>
      <c r="J2593" s="14" t="n">
        <v>3</v>
      </c>
      <c r="K2593" s="14" t="n">
        <v>2</v>
      </c>
      <c r="L2593" s="14" t="n">
        <v>0</v>
      </c>
      <c r="M2593" s="14" t="n">
        <v>0</v>
      </c>
      <c r="N2593" s="14" t="s">
        <v>82</v>
      </c>
      <c r="O2593" s="14" t="s">
        <v>92</v>
      </c>
      <c r="P2593" s="14" t="s">
        <v>116</v>
      </c>
      <c r="Q2593" s="14" t="s">
        <v>94</v>
      </c>
      <c r="R2593" s="14" t="n">
        <v>0</v>
      </c>
      <c r="S2593" s="14" t="n">
        <v>0</v>
      </c>
      <c r="T2593" s="14" t="n">
        <v>0</v>
      </c>
      <c r="U2593" s="14" t="s">
        <v>95</v>
      </c>
      <c r="V2593" s="14" t="s">
        <v>95</v>
      </c>
      <c r="W2593" s="14" t="n">
        <v>0</v>
      </c>
      <c r="X2593" s="14" t="s">
        <v>86</v>
      </c>
      <c r="Y2593" s="14" t="n">
        <v>1</v>
      </c>
      <c r="Z2593" s="14"/>
      <c r="AA2593" s="14" t="n">
        <v>236</v>
      </c>
      <c r="AB2593" s="14" t="s">
        <v>101</v>
      </c>
      <c r="AC2593" s="14" t="n">
        <v>65</v>
      </c>
      <c r="AD2593" s="14" t="n">
        <v>0</v>
      </c>
      <c r="AE2593" s="14" t="n">
        <v>0</v>
      </c>
      <c r="AF2593" s="14" t="s">
        <v>96</v>
      </c>
      <c r="AG2593" s="15" t="n">
        <v>42443</v>
      </c>
      <c r="AH2593" s="14" t="str">
        <f aca="false">B2593&amp;"|"&amp;C2593&amp;"|"&amp;D2593&amp;"|"&amp;E2593&amp;"|"&amp;F2593&amp;"|"&amp;G2593&amp;"|"&amp;H2593&amp;"|"&amp;I2593&amp;"|"&amp;J2593&amp;"|"&amp;K2593&amp;"|"&amp;L2593&amp;"|"&amp;M2593&amp;"|"&amp;N2593&amp;"|"&amp;O2593&amp;"|"&amp;P2593&amp;"|"&amp;Q2593&amp;"|"&amp;R2593&amp;"|"&amp;S2593&amp;"|"&amp;T2593&amp;"|"&amp;U2593&amp;"|"&amp;V2593&amp;"|"&amp;W2593&amp;"|"&amp;X2593&amp;"|"&amp;Y2593&amp;"|"&amp;Z2593&amp;"|"&amp;AA2593&amp;"|"&amp;AB2593&amp;"|"&amp;AC2593&amp;"|"&amp;AD2593&amp;"|"&amp;AE2593&amp;"|"&amp;AF2593&amp;"|"&amp;AG2593</f>
        <v>City Hotel|1|288|2016|May|19|5|0|3|2|0|0|BB|PRT|Groups|TA/TO|0|0|0|A|A|0|No Deposit|1||236|Transient-Party|65|0|0|Canceled|42443</v>
      </c>
      <c r="AI2593" s="14" t="str">
        <f aca="false">IF(COUNTIF($AH$4:$AH$2603,AH2593)&gt;1,"Duplicate","Unique")</f>
        <v>Duplicate</v>
      </c>
      <c r="AJ2593" s="14" t="str">
        <f aca="false">IF(COUNTBLANK(B2593:AG2593)&gt;0,"Missing ("&amp;COUNTBLANK(B2593:AG2593)&amp;")","Complete")</f>
        <v>Missing (1)</v>
      </c>
    </row>
    <row r="2594" customFormat="false" ht="15" hidden="false" customHeight="false" outlineLevel="0" collapsed="false">
      <c r="A2594" s="0" t="n">
        <v>2591</v>
      </c>
      <c r="B2594" s="0" t="s">
        <v>90</v>
      </c>
      <c r="C2594" s="0" t="n">
        <v>0</v>
      </c>
      <c r="D2594" s="0" t="n">
        <v>323</v>
      </c>
      <c r="E2594" s="0" t="n">
        <v>2017</v>
      </c>
      <c r="F2594" s="0" t="s">
        <v>119</v>
      </c>
      <c r="G2594" s="0" t="n">
        <v>35</v>
      </c>
      <c r="H2594" s="0" t="n">
        <v>29</v>
      </c>
      <c r="I2594" s="0" t="n">
        <v>0</v>
      </c>
      <c r="J2594" s="0" t="n">
        <v>1</v>
      </c>
      <c r="K2594" s="0" t="n">
        <v>2</v>
      </c>
      <c r="L2594" s="0" t="n">
        <v>1</v>
      </c>
      <c r="M2594" s="0" t="n">
        <v>0</v>
      </c>
      <c r="N2594" s="0" t="s">
        <v>82</v>
      </c>
      <c r="O2594" s="0" t="s">
        <v>158</v>
      </c>
      <c r="P2594" s="0" t="s">
        <v>93</v>
      </c>
      <c r="Q2594" s="0" t="s">
        <v>94</v>
      </c>
      <c r="R2594" s="0" t="n">
        <v>0</v>
      </c>
      <c r="S2594" s="0" t="n">
        <v>0</v>
      </c>
      <c r="T2594" s="0" t="n">
        <v>0</v>
      </c>
      <c r="U2594" s="0" t="s">
        <v>95</v>
      </c>
      <c r="V2594" s="0" t="s">
        <v>109</v>
      </c>
      <c r="W2594" s="0" t="n">
        <v>1</v>
      </c>
      <c r="X2594" s="0" t="s">
        <v>86</v>
      </c>
      <c r="Y2594" s="0" t="n">
        <v>9</v>
      </c>
      <c r="AA2594" s="0" t="n">
        <v>0</v>
      </c>
      <c r="AB2594" s="0" t="s">
        <v>87</v>
      </c>
      <c r="AC2594" s="0" t="n">
        <v>125.1</v>
      </c>
      <c r="AD2594" s="0" t="n">
        <v>0</v>
      </c>
      <c r="AE2594" s="0" t="n">
        <v>2</v>
      </c>
      <c r="AF2594" s="0" t="s">
        <v>88</v>
      </c>
      <c r="AG2594" s="13" t="n">
        <v>42977</v>
      </c>
      <c r="AH2594" s="0" t="str">
        <f aca="false">B2594&amp;"|"&amp;C2594&amp;"|"&amp;D2594&amp;"|"&amp;E2594&amp;"|"&amp;F2594&amp;"|"&amp;G2594&amp;"|"&amp;H2594&amp;"|"&amp;I2594&amp;"|"&amp;J2594&amp;"|"&amp;K2594&amp;"|"&amp;L2594&amp;"|"&amp;M2594&amp;"|"&amp;N2594&amp;"|"&amp;O2594&amp;"|"&amp;P2594&amp;"|"&amp;Q2594&amp;"|"&amp;R2594&amp;"|"&amp;S2594&amp;"|"&amp;T2594&amp;"|"&amp;U2594&amp;"|"&amp;V2594&amp;"|"&amp;W2594&amp;"|"&amp;X2594&amp;"|"&amp;Y2594&amp;"|"&amp;Z2594&amp;"|"&amp;AA2594&amp;"|"&amp;AB2594&amp;"|"&amp;AC2594&amp;"|"&amp;AD2594&amp;"|"&amp;AE2594&amp;"|"&amp;AF2594&amp;"|"&amp;AG2594</f>
        <v>City Hotel|0|323|2017|August|35|29|0|1|2|1|0|BB|ITA|Online TA|TA/TO|0|0|0|A|D|1|No Deposit|9||0|Transient|125.1|0|2|Check-Out|42977</v>
      </c>
      <c r="AI2594" s="0" t="str">
        <f aca="false">IF(COUNTIF($AH$4:$AH$2603,AH2594)&gt;1,"Duplicate","Unique")</f>
        <v>Unique</v>
      </c>
      <c r="AJ2594" s="0" t="str">
        <f aca="false">IF(COUNTBLANK(B2594:AG2594)&gt;0,"Missing ("&amp;COUNTBLANK(B2594:AG2594)&amp;")","Complete")</f>
        <v>Missing (1)</v>
      </c>
    </row>
    <row r="2595" customFormat="false" ht="15" hidden="false" customHeight="false" outlineLevel="0" collapsed="false">
      <c r="A2595" s="14" t="n">
        <v>2592</v>
      </c>
      <c r="B2595" s="14" t="s">
        <v>90</v>
      </c>
      <c r="C2595" s="14" t="n">
        <v>0</v>
      </c>
      <c r="D2595" s="14" t="n">
        <v>31</v>
      </c>
      <c r="E2595" s="14" t="n">
        <v>2016</v>
      </c>
      <c r="F2595" s="14" t="s">
        <v>103</v>
      </c>
      <c r="G2595" s="14" t="n">
        <v>12</v>
      </c>
      <c r="H2595" s="14" t="n">
        <v>13</v>
      </c>
      <c r="I2595" s="14" t="n">
        <v>2</v>
      </c>
      <c r="J2595" s="14" t="n">
        <v>1</v>
      </c>
      <c r="K2595" s="14" t="n">
        <v>2</v>
      </c>
      <c r="L2595" s="14" t="n">
        <v>0</v>
      </c>
      <c r="M2595" s="14" t="n">
        <v>0</v>
      </c>
      <c r="N2595" s="14" t="s">
        <v>82</v>
      </c>
      <c r="O2595" s="14" t="s">
        <v>122</v>
      </c>
      <c r="P2595" s="14" t="s">
        <v>99</v>
      </c>
      <c r="Q2595" s="14" t="s">
        <v>94</v>
      </c>
      <c r="R2595" s="14" t="n">
        <v>0</v>
      </c>
      <c r="S2595" s="14" t="n">
        <v>0</v>
      </c>
      <c r="T2595" s="14" t="n">
        <v>0</v>
      </c>
      <c r="U2595" s="14" t="s">
        <v>95</v>
      </c>
      <c r="V2595" s="14" t="s">
        <v>109</v>
      </c>
      <c r="W2595" s="14" t="n">
        <v>0</v>
      </c>
      <c r="X2595" s="14" t="s">
        <v>86</v>
      </c>
      <c r="Y2595" s="14" t="n">
        <v>28</v>
      </c>
      <c r="Z2595" s="14"/>
      <c r="AA2595" s="14" t="n">
        <v>0</v>
      </c>
      <c r="AB2595" s="14" t="s">
        <v>87</v>
      </c>
      <c r="AC2595" s="14" t="n">
        <v>85</v>
      </c>
      <c r="AD2595" s="14" t="n">
        <v>0</v>
      </c>
      <c r="AE2595" s="14" t="n">
        <v>0</v>
      </c>
      <c r="AF2595" s="14" t="s">
        <v>88</v>
      </c>
      <c r="AG2595" s="15" t="n">
        <v>42445</v>
      </c>
      <c r="AH2595" s="14" t="str">
        <f aca="false">B2595&amp;"|"&amp;C2595&amp;"|"&amp;D2595&amp;"|"&amp;E2595&amp;"|"&amp;F2595&amp;"|"&amp;G2595&amp;"|"&amp;H2595&amp;"|"&amp;I2595&amp;"|"&amp;J2595&amp;"|"&amp;K2595&amp;"|"&amp;L2595&amp;"|"&amp;M2595&amp;"|"&amp;N2595&amp;"|"&amp;O2595&amp;"|"&amp;P2595&amp;"|"&amp;Q2595&amp;"|"&amp;R2595&amp;"|"&amp;S2595&amp;"|"&amp;T2595&amp;"|"&amp;U2595&amp;"|"&amp;V2595&amp;"|"&amp;W2595&amp;"|"&amp;X2595&amp;"|"&amp;Y2595&amp;"|"&amp;Z2595&amp;"|"&amp;AA2595&amp;"|"&amp;AB2595&amp;"|"&amp;AC2595&amp;"|"&amp;AD2595&amp;"|"&amp;AE2595&amp;"|"&amp;AF2595&amp;"|"&amp;AG2595</f>
        <v>City Hotel|0|31|2016|March|12|13|2|1|2|0|0|BB|FRA|Offline TA/TO|TA/TO|0|0|0|A|D|0|No Deposit|28||0|Transient|85|0|0|Check-Out|42445</v>
      </c>
      <c r="AI2595" s="14" t="str">
        <f aca="false">IF(COUNTIF($AH$4:$AH$2603,AH2595)&gt;1,"Duplicate","Unique")</f>
        <v>Unique</v>
      </c>
      <c r="AJ2595" s="14" t="str">
        <f aca="false">IF(COUNTBLANK(B2595:AG2595)&gt;0,"Missing ("&amp;COUNTBLANK(B2595:AG2595)&amp;")","Complete")</f>
        <v>Missing (1)</v>
      </c>
    </row>
    <row r="2596" customFormat="false" ht="15" hidden="false" customHeight="false" outlineLevel="0" collapsed="false">
      <c r="A2596" s="0" t="n">
        <v>2593</v>
      </c>
      <c r="B2596" s="0" t="s">
        <v>80</v>
      </c>
      <c r="C2596" s="0" t="n">
        <v>1</v>
      </c>
      <c r="D2596" s="0" t="n">
        <v>148</v>
      </c>
      <c r="E2596" s="0" t="n">
        <v>2015</v>
      </c>
      <c r="F2596" s="0" t="s">
        <v>111</v>
      </c>
      <c r="G2596" s="0" t="n">
        <v>43</v>
      </c>
      <c r="H2596" s="0" t="n">
        <v>24</v>
      </c>
      <c r="I2596" s="0" t="n">
        <v>0</v>
      </c>
      <c r="J2596" s="0" t="n">
        <v>1</v>
      </c>
      <c r="K2596" s="0" t="n">
        <v>1</v>
      </c>
      <c r="L2596" s="0" t="n">
        <v>0</v>
      </c>
      <c r="M2596" s="0" t="n">
        <v>0</v>
      </c>
      <c r="N2596" s="0" t="s">
        <v>82</v>
      </c>
      <c r="O2596" s="0" t="s">
        <v>92</v>
      </c>
      <c r="P2596" s="0" t="s">
        <v>116</v>
      </c>
      <c r="Q2596" s="0" t="s">
        <v>84</v>
      </c>
      <c r="R2596" s="0" t="n">
        <v>0</v>
      </c>
      <c r="S2596" s="0" t="n">
        <v>0</v>
      </c>
      <c r="T2596" s="0" t="n">
        <v>0</v>
      </c>
      <c r="U2596" s="0" t="s">
        <v>95</v>
      </c>
      <c r="V2596" s="0" t="s">
        <v>95</v>
      </c>
      <c r="W2596" s="0" t="n">
        <v>0</v>
      </c>
      <c r="X2596" s="0" t="s">
        <v>120</v>
      </c>
      <c r="AA2596" s="0" t="n">
        <v>0</v>
      </c>
      <c r="AB2596" s="0" t="s">
        <v>87</v>
      </c>
      <c r="AC2596" s="0" t="n">
        <v>39</v>
      </c>
      <c r="AD2596" s="0" t="n">
        <v>0</v>
      </c>
      <c r="AE2596" s="0" t="n">
        <v>0</v>
      </c>
      <c r="AF2596" s="0" t="s">
        <v>96</v>
      </c>
      <c r="AG2596" s="13" t="n">
        <v>42181</v>
      </c>
      <c r="AH2596" s="0" t="str">
        <f aca="false">B2596&amp;"|"&amp;C2596&amp;"|"&amp;D2596&amp;"|"&amp;E2596&amp;"|"&amp;F2596&amp;"|"&amp;G2596&amp;"|"&amp;H2596&amp;"|"&amp;I2596&amp;"|"&amp;J2596&amp;"|"&amp;K2596&amp;"|"&amp;L2596&amp;"|"&amp;M2596&amp;"|"&amp;N2596&amp;"|"&amp;O2596&amp;"|"&amp;P2596&amp;"|"&amp;Q2596&amp;"|"&amp;R2596&amp;"|"&amp;S2596&amp;"|"&amp;T2596&amp;"|"&amp;U2596&amp;"|"&amp;V2596&amp;"|"&amp;W2596&amp;"|"&amp;X2596&amp;"|"&amp;Y2596&amp;"|"&amp;Z2596&amp;"|"&amp;AA2596&amp;"|"&amp;AB2596&amp;"|"&amp;AC2596&amp;"|"&amp;AD2596&amp;"|"&amp;AE2596&amp;"|"&amp;AF2596&amp;"|"&amp;AG2596</f>
        <v>Resort Hotel|1|148|2015|October|43|24|0|1|1|0|0|BB|PRT|Groups|Direct|0|0|0|A|A|0|Non Refund|||0|Transient|39|0|0|Canceled|42181</v>
      </c>
      <c r="AI2596" s="0" t="str">
        <f aca="false">IF(COUNTIF($AH$4:$AH$2603,AH2596)&gt;1,"Duplicate","Unique")</f>
        <v>Unique</v>
      </c>
      <c r="AJ2596" s="0" t="str">
        <f aca="false">IF(COUNTBLANK(B2596:AG2596)&gt;0,"Missing ("&amp;COUNTBLANK(B2596:AG2596)&amp;")","Complete")</f>
        <v>Missing (2)</v>
      </c>
    </row>
    <row r="2597" customFormat="false" ht="15" hidden="false" customHeight="false" outlineLevel="0" collapsed="false">
      <c r="A2597" s="14" t="n">
        <v>2594</v>
      </c>
      <c r="B2597" s="14" t="s">
        <v>80</v>
      </c>
      <c r="C2597" s="14" t="n">
        <v>0</v>
      </c>
      <c r="D2597" s="14" t="n">
        <v>23</v>
      </c>
      <c r="E2597" s="14" t="n">
        <v>2016</v>
      </c>
      <c r="F2597" s="14" t="s">
        <v>103</v>
      </c>
      <c r="G2597" s="14" t="n">
        <v>11</v>
      </c>
      <c r="H2597" s="14" t="n">
        <v>12</v>
      </c>
      <c r="I2597" s="14" t="n">
        <v>0</v>
      </c>
      <c r="J2597" s="14" t="n">
        <v>1</v>
      </c>
      <c r="K2597" s="14" t="n">
        <v>2</v>
      </c>
      <c r="L2597" s="14" t="n">
        <v>0</v>
      </c>
      <c r="M2597" s="14" t="n">
        <v>0</v>
      </c>
      <c r="N2597" s="14" t="s">
        <v>82</v>
      </c>
      <c r="O2597" s="14" t="s">
        <v>115</v>
      </c>
      <c r="P2597" s="14" t="s">
        <v>93</v>
      </c>
      <c r="Q2597" s="14" t="s">
        <v>94</v>
      </c>
      <c r="R2597" s="14" t="n">
        <v>0</v>
      </c>
      <c r="S2597" s="14" t="n">
        <v>0</v>
      </c>
      <c r="T2597" s="14" t="n">
        <v>0</v>
      </c>
      <c r="U2597" s="14" t="s">
        <v>95</v>
      </c>
      <c r="V2597" s="14" t="s">
        <v>109</v>
      </c>
      <c r="W2597" s="14" t="n">
        <v>0</v>
      </c>
      <c r="X2597" s="14" t="s">
        <v>86</v>
      </c>
      <c r="Y2597" s="14" t="n">
        <v>240</v>
      </c>
      <c r="Z2597" s="14"/>
      <c r="AA2597" s="14" t="n">
        <v>0</v>
      </c>
      <c r="AB2597" s="14" t="s">
        <v>87</v>
      </c>
      <c r="AC2597" s="14" t="n">
        <v>48</v>
      </c>
      <c r="AD2597" s="14" t="n">
        <v>0</v>
      </c>
      <c r="AE2597" s="14" t="n">
        <v>0</v>
      </c>
      <c r="AF2597" s="14" t="s">
        <v>88</v>
      </c>
      <c r="AG2597" s="15" t="n">
        <v>42442</v>
      </c>
      <c r="AH2597" s="14" t="str">
        <f aca="false">B2597&amp;"|"&amp;C2597&amp;"|"&amp;D2597&amp;"|"&amp;E2597&amp;"|"&amp;F2597&amp;"|"&amp;G2597&amp;"|"&amp;H2597&amp;"|"&amp;I2597&amp;"|"&amp;J2597&amp;"|"&amp;K2597&amp;"|"&amp;L2597&amp;"|"&amp;M2597&amp;"|"&amp;N2597&amp;"|"&amp;O2597&amp;"|"&amp;P2597&amp;"|"&amp;Q2597&amp;"|"&amp;R2597&amp;"|"&amp;S2597&amp;"|"&amp;T2597&amp;"|"&amp;U2597&amp;"|"&amp;V2597&amp;"|"&amp;W2597&amp;"|"&amp;X2597&amp;"|"&amp;Y2597&amp;"|"&amp;Z2597&amp;"|"&amp;AA2597&amp;"|"&amp;AB2597&amp;"|"&amp;AC2597&amp;"|"&amp;AD2597&amp;"|"&amp;AE2597&amp;"|"&amp;AF2597&amp;"|"&amp;AG2597</f>
        <v>Resort Hotel|0|23|2016|March|11|12|0|1|2|0|0|BB|ESP|Online TA|TA/TO|0|0|0|A|D|0|No Deposit|240||0|Transient|48|0|0|Check-Out|42442</v>
      </c>
      <c r="AI2597" s="14" t="str">
        <f aca="false">IF(COUNTIF($AH$4:$AH$2603,AH2597)&gt;1,"Duplicate","Unique")</f>
        <v>Unique</v>
      </c>
      <c r="AJ2597" s="14" t="str">
        <f aca="false">IF(COUNTBLANK(B2597:AG2597)&gt;0,"Missing ("&amp;COUNTBLANK(B2597:AG2597)&amp;")","Complete")</f>
        <v>Missing (1)</v>
      </c>
    </row>
    <row r="2598" customFormat="false" ht="15" hidden="false" customHeight="false" outlineLevel="0" collapsed="false">
      <c r="A2598" s="0" t="n">
        <v>2595</v>
      </c>
      <c r="B2598" s="0" t="s">
        <v>90</v>
      </c>
      <c r="C2598" s="0" t="n">
        <v>0</v>
      </c>
      <c r="D2598" s="0" t="n">
        <v>6</v>
      </c>
      <c r="E2598" s="0" t="n">
        <v>2017</v>
      </c>
      <c r="F2598" s="0" t="s">
        <v>126</v>
      </c>
      <c r="G2598" s="0" t="n">
        <v>4</v>
      </c>
      <c r="H2598" s="0" t="n">
        <v>25</v>
      </c>
      <c r="I2598" s="0" t="n">
        <v>0</v>
      </c>
      <c r="J2598" s="0" t="n">
        <v>1</v>
      </c>
      <c r="K2598" s="0" t="n">
        <v>2</v>
      </c>
      <c r="L2598" s="0" t="n">
        <v>0</v>
      </c>
      <c r="M2598" s="0" t="n">
        <v>0</v>
      </c>
      <c r="N2598" s="0" t="s">
        <v>107</v>
      </c>
      <c r="O2598" s="0" t="s">
        <v>149</v>
      </c>
      <c r="P2598" s="0" t="s">
        <v>93</v>
      </c>
      <c r="Q2598" s="0" t="s">
        <v>94</v>
      </c>
      <c r="R2598" s="0" t="n">
        <v>0</v>
      </c>
      <c r="S2598" s="0" t="n">
        <v>0</v>
      </c>
      <c r="T2598" s="0" t="n">
        <v>0</v>
      </c>
      <c r="U2598" s="0" t="s">
        <v>95</v>
      </c>
      <c r="V2598" s="0" t="s">
        <v>95</v>
      </c>
      <c r="W2598" s="0" t="n">
        <v>0</v>
      </c>
      <c r="X2598" s="0" t="s">
        <v>86</v>
      </c>
      <c r="Y2598" s="0" t="n">
        <v>9</v>
      </c>
      <c r="AA2598" s="0" t="n">
        <v>0</v>
      </c>
      <c r="AB2598" s="0" t="s">
        <v>87</v>
      </c>
      <c r="AC2598" s="0" t="n">
        <v>88</v>
      </c>
      <c r="AD2598" s="0" t="n">
        <v>0</v>
      </c>
      <c r="AE2598" s="0" t="n">
        <v>0</v>
      </c>
      <c r="AF2598" s="0" t="s">
        <v>88</v>
      </c>
      <c r="AG2598" s="13" t="n">
        <v>42761</v>
      </c>
      <c r="AH2598" s="0" t="str">
        <f aca="false">B2598&amp;"|"&amp;C2598&amp;"|"&amp;D2598&amp;"|"&amp;E2598&amp;"|"&amp;F2598&amp;"|"&amp;G2598&amp;"|"&amp;H2598&amp;"|"&amp;I2598&amp;"|"&amp;J2598&amp;"|"&amp;K2598&amp;"|"&amp;L2598&amp;"|"&amp;M2598&amp;"|"&amp;N2598&amp;"|"&amp;O2598&amp;"|"&amp;P2598&amp;"|"&amp;Q2598&amp;"|"&amp;R2598&amp;"|"&amp;S2598&amp;"|"&amp;T2598&amp;"|"&amp;U2598&amp;"|"&amp;V2598&amp;"|"&amp;W2598&amp;"|"&amp;X2598&amp;"|"&amp;Y2598&amp;"|"&amp;Z2598&amp;"|"&amp;AA2598&amp;"|"&amp;AB2598&amp;"|"&amp;AC2598&amp;"|"&amp;AD2598&amp;"|"&amp;AE2598&amp;"|"&amp;AF2598&amp;"|"&amp;AG2598</f>
        <v>City Hotel|0|6|2017|January|4|25|0|1|2|0|0|SC|AGO|Online TA|TA/TO|0|0|0|A|A|0|No Deposit|9||0|Transient|88|0|0|Check-Out|42761</v>
      </c>
      <c r="AI2598" s="0" t="str">
        <f aca="false">IF(COUNTIF($AH$4:$AH$2603,AH2598)&gt;1,"Duplicate","Unique")</f>
        <v>Unique</v>
      </c>
      <c r="AJ2598" s="0" t="str">
        <f aca="false">IF(COUNTBLANK(B2598:AG2598)&gt;0,"Missing ("&amp;COUNTBLANK(B2598:AG2598)&amp;")","Complete")</f>
        <v>Missing (1)</v>
      </c>
    </row>
    <row r="2599" customFormat="false" ht="15" hidden="false" customHeight="false" outlineLevel="0" collapsed="false">
      <c r="A2599" s="14" t="n">
        <v>2596</v>
      </c>
      <c r="B2599" s="14" t="s">
        <v>90</v>
      </c>
      <c r="C2599" s="14" t="n">
        <v>0</v>
      </c>
      <c r="D2599" s="14" t="n">
        <v>215</v>
      </c>
      <c r="E2599" s="14" t="n">
        <v>2016</v>
      </c>
      <c r="F2599" s="14" t="s">
        <v>113</v>
      </c>
      <c r="G2599" s="14" t="n">
        <v>48</v>
      </c>
      <c r="H2599" s="14" t="n">
        <v>21</v>
      </c>
      <c r="I2599" s="14" t="n">
        <v>1</v>
      </c>
      <c r="J2599" s="14" t="n">
        <v>1</v>
      </c>
      <c r="K2599" s="14" t="n">
        <v>1</v>
      </c>
      <c r="L2599" s="14" t="n">
        <v>0</v>
      </c>
      <c r="M2599" s="14" t="n">
        <v>0</v>
      </c>
      <c r="N2599" s="14" t="s">
        <v>82</v>
      </c>
      <c r="O2599" s="14" t="s">
        <v>158</v>
      </c>
      <c r="P2599" s="14" t="s">
        <v>116</v>
      </c>
      <c r="Q2599" s="14" t="s">
        <v>128</v>
      </c>
      <c r="R2599" s="14" t="n">
        <v>0</v>
      </c>
      <c r="S2599" s="14" t="n">
        <v>0</v>
      </c>
      <c r="T2599" s="14" t="n">
        <v>0</v>
      </c>
      <c r="U2599" s="14" t="s">
        <v>95</v>
      </c>
      <c r="V2599" s="14" t="s">
        <v>109</v>
      </c>
      <c r="W2599" s="14" t="n">
        <v>1</v>
      </c>
      <c r="X2599" s="14" t="s">
        <v>86</v>
      </c>
      <c r="Y2599" s="14"/>
      <c r="Z2599" s="14" t="n">
        <v>233</v>
      </c>
      <c r="AA2599" s="14" t="n">
        <v>0</v>
      </c>
      <c r="AB2599" s="14" t="s">
        <v>87</v>
      </c>
      <c r="AC2599" s="14" t="n">
        <v>75</v>
      </c>
      <c r="AD2599" s="14" t="n">
        <v>0</v>
      </c>
      <c r="AE2599" s="14" t="n">
        <v>0</v>
      </c>
      <c r="AF2599" s="14" t="s">
        <v>88</v>
      </c>
      <c r="AG2599" s="15" t="n">
        <v>42697</v>
      </c>
      <c r="AH2599" s="14" t="str">
        <f aca="false">B2599&amp;"|"&amp;C2599&amp;"|"&amp;D2599&amp;"|"&amp;E2599&amp;"|"&amp;F2599&amp;"|"&amp;G2599&amp;"|"&amp;H2599&amp;"|"&amp;I2599&amp;"|"&amp;J2599&amp;"|"&amp;K2599&amp;"|"&amp;L2599&amp;"|"&amp;M2599&amp;"|"&amp;N2599&amp;"|"&amp;O2599&amp;"|"&amp;P2599&amp;"|"&amp;Q2599&amp;"|"&amp;R2599&amp;"|"&amp;S2599&amp;"|"&amp;T2599&amp;"|"&amp;U2599&amp;"|"&amp;V2599&amp;"|"&amp;W2599&amp;"|"&amp;X2599&amp;"|"&amp;Y2599&amp;"|"&amp;Z2599&amp;"|"&amp;AA2599&amp;"|"&amp;AB2599&amp;"|"&amp;AC2599&amp;"|"&amp;AD2599&amp;"|"&amp;AE2599&amp;"|"&amp;AF2599&amp;"|"&amp;AG2599</f>
        <v>City Hotel|0|215|2016|November|48|21|1|1|1|0|0|BB|ITA|Groups|Corporate|0|0|0|A|D|1|No Deposit||233|0|Transient|75|0|0|Check-Out|42697</v>
      </c>
      <c r="AI2599" s="14" t="str">
        <f aca="false">IF(COUNTIF($AH$4:$AH$2603,AH2599)&gt;1,"Duplicate","Unique")</f>
        <v>Unique</v>
      </c>
      <c r="AJ2599" s="14" t="str">
        <f aca="false">IF(COUNTBLANK(B2599:AG2599)&gt;0,"Missing ("&amp;COUNTBLANK(B2599:AG2599)&amp;")","Complete")</f>
        <v>Missing (1)</v>
      </c>
    </row>
    <row r="2600" customFormat="false" ht="15" hidden="false" customHeight="false" outlineLevel="0" collapsed="false">
      <c r="A2600" s="0" t="n">
        <v>2597</v>
      </c>
      <c r="B2600" s="0" t="s">
        <v>90</v>
      </c>
      <c r="C2600" s="0" t="n">
        <v>0</v>
      </c>
      <c r="D2600" s="0" t="n">
        <v>61</v>
      </c>
      <c r="E2600" s="0" t="n">
        <v>2017</v>
      </c>
      <c r="F2600" s="0" t="s">
        <v>106</v>
      </c>
      <c r="G2600" s="0" t="n">
        <v>16</v>
      </c>
      <c r="H2600" s="0" t="n">
        <v>22</v>
      </c>
      <c r="I2600" s="0" t="n">
        <v>2</v>
      </c>
      <c r="J2600" s="0" t="n">
        <v>1</v>
      </c>
      <c r="K2600" s="0" t="n">
        <v>2</v>
      </c>
      <c r="L2600" s="0" t="n">
        <v>0</v>
      </c>
      <c r="M2600" s="0" t="n">
        <v>0</v>
      </c>
      <c r="N2600" s="0" t="s">
        <v>82</v>
      </c>
      <c r="O2600" s="0" t="s">
        <v>122</v>
      </c>
      <c r="P2600" s="0" t="s">
        <v>93</v>
      </c>
      <c r="Q2600" s="0" t="s">
        <v>94</v>
      </c>
      <c r="R2600" s="0" t="n">
        <v>0</v>
      </c>
      <c r="S2600" s="0" t="n">
        <v>0</v>
      </c>
      <c r="T2600" s="0" t="n">
        <v>0</v>
      </c>
      <c r="U2600" s="0" t="s">
        <v>109</v>
      </c>
      <c r="V2600" s="0" t="s">
        <v>109</v>
      </c>
      <c r="W2600" s="0" t="n">
        <v>0</v>
      </c>
      <c r="X2600" s="0" t="s">
        <v>86</v>
      </c>
      <c r="Y2600" s="0" t="n">
        <v>9</v>
      </c>
      <c r="AA2600" s="0" t="n">
        <v>0</v>
      </c>
      <c r="AB2600" s="0" t="s">
        <v>87</v>
      </c>
      <c r="AC2600" s="0" t="n">
        <v>135</v>
      </c>
      <c r="AD2600" s="0" t="n">
        <v>0</v>
      </c>
      <c r="AE2600" s="0" t="n">
        <v>1</v>
      </c>
      <c r="AF2600" s="0" t="s">
        <v>88</v>
      </c>
      <c r="AG2600" s="13" t="n">
        <v>42850</v>
      </c>
      <c r="AH2600" s="0" t="str">
        <f aca="false">B2600&amp;"|"&amp;C2600&amp;"|"&amp;D2600&amp;"|"&amp;E2600&amp;"|"&amp;F2600&amp;"|"&amp;G2600&amp;"|"&amp;H2600&amp;"|"&amp;I2600&amp;"|"&amp;J2600&amp;"|"&amp;K2600&amp;"|"&amp;L2600&amp;"|"&amp;M2600&amp;"|"&amp;N2600&amp;"|"&amp;O2600&amp;"|"&amp;P2600&amp;"|"&amp;Q2600&amp;"|"&amp;R2600&amp;"|"&amp;S2600&amp;"|"&amp;T2600&amp;"|"&amp;U2600&amp;"|"&amp;V2600&amp;"|"&amp;W2600&amp;"|"&amp;X2600&amp;"|"&amp;Y2600&amp;"|"&amp;Z2600&amp;"|"&amp;AA2600&amp;"|"&amp;AB2600&amp;"|"&amp;AC2600&amp;"|"&amp;AD2600&amp;"|"&amp;AE2600&amp;"|"&amp;AF2600&amp;"|"&amp;AG2600</f>
        <v>City Hotel|0|61|2017|April|16|22|2|1|2|0|0|BB|FRA|Online TA|TA/TO|0|0|0|D|D|0|No Deposit|9||0|Transient|135|0|1|Check-Out|42850</v>
      </c>
      <c r="AI2600" s="0" t="str">
        <f aca="false">IF(COUNTIF($AH$4:$AH$2603,AH2600)&gt;1,"Duplicate","Unique")</f>
        <v>Unique</v>
      </c>
      <c r="AJ2600" s="0" t="str">
        <f aca="false">IF(COUNTBLANK(B2600:AG2600)&gt;0,"Missing ("&amp;COUNTBLANK(B2600:AG2600)&amp;")","Complete")</f>
        <v>Missing (1)</v>
      </c>
    </row>
    <row r="2601" customFormat="false" ht="15" hidden="false" customHeight="false" outlineLevel="0" collapsed="false">
      <c r="A2601" s="14" t="n">
        <v>2598</v>
      </c>
      <c r="B2601" s="14" t="s">
        <v>90</v>
      </c>
      <c r="C2601" s="14" t="n">
        <v>1</v>
      </c>
      <c r="D2601" s="14" t="n">
        <v>34</v>
      </c>
      <c r="E2601" s="14" t="n">
        <v>2016</v>
      </c>
      <c r="F2601" s="14" t="s">
        <v>113</v>
      </c>
      <c r="G2601" s="14" t="n">
        <v>49</v>
      </c>
      <c r="H2601" s="14" t="n">
        <v>27</v>
      </c>
      <c r="I2601" s="14" t="n">
        <v>2</v>
      </c>
      <c r="J2601" s="14" t="n">
        <v>1</v>
      </c>
      <c r="K2601" s="14" t="n">
        <v>2</v>
      </c>
      <c r="L2601" s="14" t="n">
        <v>0</v>
      </c>
      <c r="M2601" s="14" t="n">
        <v>0</v>
      </c>
      <c r="N2601" s="14" t="s">
        <v>82</v>
      </c>
      <c r="O2601" s="14" t="s">
        <v>92</v>
      </c>
      <c r="P2601" s="14" t="s">
        <v>116</v>
      </c>
      <c r="Q2601" s="14" t="s">
        <v>94</v>
      </c>
      <c r="R2601" s="14" t="n">
        <v>0</v>
      </c>
      <c r="S2601" s="14" t="n">
        <v>0</v>
      </c>
      <c r="T2601" s="14" t="n">
        <v>0</v>
      </c>
      <c r="U2601" s="14" t="s">
        <v>95</v>
      </c>
      <c r="V2601" s="14" t="s">
        <v>95</v>
      </c>
      <c r="W2601" s="14" t="n">
        <v>0</v>
      </c>
      <c r="X2601" s="14" t="s">
        <v>86</v>
      </c>
      <c r="Y2601" s="14"/>
      <c r="Z2601" s="14"/>
      <c r="AA2601" s="14" t="n">
        <v>0</v>
      </c>
      <c r="AB2601" s="14" t="s">
        <v>101</v>
      </c>
      <c r="AC2601" s="14" t="n">
        <v>75</v>
      </c>
      <c r="AD2601" s="14" t="n">
        <v>0</v>
      </c>
      <c r="AE2601" s="14" t="n">
        <v>0</v>
      </c>
      <c r="AF2601" s="14" t="s">
        <v>96</v>
      </c>
      <c r="AG2601" s="15" t="n">
        <v>42699</v>
      </c>
      <c r="AH2601" s="14" t="str">
        <f aca="false">B2601&amp;"|"&amp;C2601&amp;"|"&amp;D2601&amp;"|"&amp;E2601&amp;"|"&amp;F2601&amp;"|"&amp;G2601&amp;"|"&amp;H2601&amp;"|"&amp;I2601&amp;"|"&amp;J2601&amp;"|"&amp;K2601&amp;"|"&amp;L2601&amp;"|"&amp;M2601&amp;"|"&amp;N2601&amp;"|"&amp;O2601&amp;"|"&amp;P2601&amp;"|"&amp;Q2601&amp;"|"&amp;R2601&amp;"|"&amp;S2601&amp;"|"&amp;T2601&amp;"|"&amp;U2601&amp;"|"&amp;V2601&amp;"|"&amp;W2601&amp;"|"&amp;X2601&amp;"|"&amp;Y2601&amp;"|"&amp;Z2601&amp;"|"&amp;AA2601&amp;"|"&amp;AB2601&amp;"|"&amp;AC2601&amp;"|"&amp;AD2601&amp;"|"&amp;AE2601&amp;"|"&amp;AF2601&amp;"|"&amp;AG2601</f>
        <v>City Hotel|1|34|2016|November|49|27|2|1|2|0|0|BB|PRT|Groups|TA/TO|0|0|0|A|A|0|No Deposit|||0|Transient-Party|75|0|0|Canceled|42699</v>
      </c>
      <c r="AI2601" s="14" t="str">
        <f aca="false">IF(COUNTIF($AH$4:$AH$2603,AH2601)&gt;1,"Duplicate","Unique")</f>
        <v>Unique</v>
      </c>
      <c r="AJ2601" s="14" t="str">
        <f aca="false">IF(COUNTBLANK(B2601:AG2601)&gt;0,"Missing ("&amp;COUNTBLANK(B2601:AG2601)&amp;")","Complete")</f>
        <v>Missing (2)</v>
      </c>
    </row>
    <row r="2602" customFormat="false" ht="15" hidden="false" customHeight="false" outlineLevel="0" collapsed="false">
      <c r="A2602" s="0" t="n">
        <v>2599</v>
      </c>
      <c r="B2602" s="0" t="s">
        <v>90</v>
      </c>
      <c r="C2602" s="0" t="n">
        <v>1</v>
      </c>
      <c r="D2602" s="0" t="n">
        <v>108</v>
      </c>
      <c r="E2602" s="0" t="n">
        <v>2016</v>
      </c>
      <c r="F2602" s="0" t="s">
        <v>103</v>
      </c>
      <c r="G2602" s="0" t="n">
        <v>12</v>
      </c>
      <c r="H2602" s="0" t="n">
        <v>18</v>
      </c>
      <c r="I2602" s="0" t="n">
        <v>0</v>
      </c>
      <c r="J2602" s="0" t="n">
        <v>2</v>
      </c>
      <c r="K2602" s="0" t="n">
        <v>2</v>
      </c>
      <c r="L2602" s="0" t="n">
        <v>0</v>
      </c>
      <c r="M2602" s="0" t="n">
        <v>0</v>
      </c>
      <c r="N2602" s="0" t="s">
        <v>82</v>
      </c>
      <c r="O2602" s="0" t="s">
        <v>92</v>
      </c>
      <c r="P2602" s="0" t="s">
        <v>99</v>
      </c>
      <c r="Q2602" s="0" t="s">
        <v>94</v>
      </c>
      <c r="R2602" s="0" t="n">
        <v>0</v>
      </c>
      <c r="S2602" s="0" t="n">
        <v>1</v>
      </c>
      <c r="T2602" s="0" t="n">
        <v>0</v>
      </c>
      <c r="U2602" s="0" t="s">
        <v>95</v>
      </c>
      <c r="V2602" s="0" t="s">
        <v>95</v>
      </c>
      <c r="W2602" s="0" t="n">
        <v>0</v>
      </c>
      <c r="X2602" s="0" t="s">
        <v>120</v>
      </c>
      <c r="Y2602" s="0" t="n">
        <v>154</v>
      </c>
      <c r="AA2602" s="0" t="n">
        <v>0</v>
      </c>
      <c r="AB2602" s="0" t="s">
        <v>87</v>
      </c>
      <c r="AC2602" s="0" t="n">
        <v>80</v>
      </c>
      <c r="AD2602" s="0" t="n">
        <v>0</v>
      </c>
      <c r="AE2602" s="0" t="n">
        <v>0</v>
      </c>
      <c r="AF2602" s="0" t="s">
        <v>96</v>
      </c>
      <c r="AG2602" s="13" t="n">
        <v>42367</v>
      </c>
      <c r="AH2602" s="0" t="str">
        <f aca="false">B2602&amp;"|"&amp;C2602&amp;"|"&amp;D2602&amp;"|"&amp;E2602&amp;"|"&amp;F2602&amp;"|"&amp;G2602&amp;"|"&amp;H2602&amp;"|"&amp;I2602&amp;"|"&amp;J2602&amp;"|"&amp;K2602&amp;"|"&amp;L2602&amp;"|"&amp;M2602&amp;"|"&amp;N2602&amp;"|"&amp;O2602&amp;"|"&amp;P2602&amp;"|"&amp;Q2602&amp;"|"&amp;R2602&amp;"|"&amp;S2602&amp;"|"&amp;T2602&amp;"|"&amp;U2602&amp;"|"&amp;V2602&amp;"|"&amp;W2602&amp;"|"&amp;X2602&amp;"|"&amp;Y2602&amp;"|"&amp;Z2602&amp;"|"&amp;AA2602&amp;"|"&amp;AB2602&amp;"|"&amp;AC2602&amp;"|"&amp;AD2602&amp;"|"&amp;AE2602&amp;"|"&amp;AF2602&amp;"|"&amp;AG2602</f>
        <v>City Hotel|1|108|2016|March|12|18|0|2|2|0|0|BB|PRT|Offline TA/TO|TA/TO|0|1|0|A|A|0|Non Refund|154||0|Transient|80|0|0|Canceled|42367</v>
      </c>
      <c r="AI2602" s="0" t="str">
        <f aca="false">IF(COUNTIF($AH$4:$AH$2603,AH2602)&gt;1,"Duplicate","Unique")</f>
        <v>Duplicate</v>
      </c>
      <c r="AJ2602" s="0" t="str">
        <f aca="false">IF(COUNTBLANK(B2602:AG2602)&gt;0,"Missing ("&amp;COUNTBLANK(B2602:AG2602)&amp;")","Complete")</f>
        <v>Missing (1)</v>
      </c>
    </row>
    <row r="2603" customFormat="false" ht="15" hidden="false" customHeight="false" outlineLevel="0" collapsed="false">
      <c r="A2603" s="14" t="n">
        <v>2600</v>
      </c>
      <c r="B2603" s="14" t="s">
        <v>90</v>
      </c>
      <c r="C2603" s="14" t="n">
        <v>1</v>
      </c>
      <c r="D2603" s="14" t="n">
        <v>50</v>
      </c>
      <c r="E2603" s="14" t="n">
        <v>2015</v>
      </c>
      <c r="F2603" s="14" t="s">
        <v>111</v>
      </c>
      <c r="G2603" s="14" t="n">
        <v>43</v>
      </c>
      <c r="H2603" s="14" t="n">
        <v>24</v>
      </c>
      <c r="I2603" s="14" t="n">
        <v>0</v>
      </c>
      <c r="J2603" s="14" t="n">
        <v>1</v>
      </c>
      <c r="K2603" s="14" t="n">
        <v>2</v>
      </c>
      <c r="L2603" s="14" t="n">
        <v>0</v>
      </c>
      <c r="M2603" s="14" t="n">
        <v>0</v>
      </c>
      <c r="N2603" s="14" t="s">
        <v>112</v>
      </c>
      <c r="O2603" s="14" t="s">
        <v>92</v>
      </c>
      <c r="P2603" s="14" t="s">
        <v>116</v>
      </c>
      <c r="Q2603" s="14" t="s">
        <v>94</v>
      </c>
      <c r="R2603" s="14" t="n">
        <v>0</v>
      </c>
      <c r="S2603" s="14" t="n">
        <v>0</v>
      </c>
      <c r="T2603" s="14" t="n">
        <v>0</v>
      </c>
      <c r="U2603" s="14" t="s">
        <v>95</v>
      </c>
      <c r="V2603" s="14" t="s">
        <v>95</v>
      </c>
      <c r="W2603" s="14" t="n">
        <v>0</v>
      </c>
      <c r="X2603" s="14" t="s">
        <v>120</v>
      </c>
      <c r="Y2603" s="14"/>
      <c r="Z2603" s="14"/>
      <c r="AA2603" s="14" t="n">
        <v>0</v>
      </c>
      <c r="AB2603" s="14" t="s">
        <v>87</v>
      </c>
      <c r="AC2603" s="14" t="n">
        <v>146</v>
      </c>
      <c r="AD2603" s="14" t="n">
        <v>0</v>
      </c>
      <c r="AE2603" s="14" t="n">
        <v>0</v>
      </c>
      <c r="AF2603" s="14" t="s">
        <v>96</v>
      </c>
      <c r="AG2603" s="15" t="n">
        <v>42292</v>
      </c>
      <c r="AH2603" s="14" t="str">
        <f aca="false">B2603&amp;"|"&amp;C2603&amp;"|"&amp;D2603&amp;"|"&amp;E2603&amp;"|"&amp;F2603&amp;"|"&amp;G2603&amp;"|"&amp;H2603&amp;"|"&amp;I2603&amp;"|"&amp;J2603&amp;"|"&amp;K2603&amp;"|"&amp;L2603&amp;"|"&amp;M2603&amp;"|"&amp;N2603&amp;"|"&amp;O2603&amp;"|"&amp;P2603&amp;"|"&amp;Q2603&amp;"|"&amp;R2603&amp;"|"&amp;S2603&amp;"|"&amp;T2603&amp;"|"&amp;U2603&amp;"|"&amp;V2603&amp;"|"&amp;W2603&amp;"|"&amp;X2603&amp;"|"&amp;Y2603&amp;"|"&amp;Z2603&amp;"|"&amp;AA2603&amp;"|"&amp;AB2603&amp;"|"&amp;AC2603&amp;"|"&amp;AD2603&amp;"|"&amp;AE2603&amp;"|"&amp;AF2603&amp;"|"&amp;AG2603</f>
        <v>City Hotel|1|50|2015|October|43|24|0|1|2|0|0|HB|PRT|Groups|TA/TO|0|0|0|A|A|0|Non Refund|||0|Transient|146|0|0|Canceled|42292</v>
      </c>
      <c r="AI2603" s="14" t="str">
        <f aca="false">IF(COUNTIF($AH$4:$AH$2603,AH2603)&gt;1,"Duplicate","Unique")</f>
        <v>Unique</v>
      </c>
      <c r="AJ2603" s="14" t="str">
        <f aca="false">IF(COUNTBLANK(B2603:AG2603)&gt;0,"Missing ("&amp;COUNTBLANK(B2603:AG2603)&amp;")","Complete")</f>
        <v>Missing (2)</v>
      </c>
    </row>
  </sheetData>
  <mergeCells count="1">
    <mergeCell ref="A1:A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B2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60"/>
    <col collapsed="false" customWidth="true" hidden="false" outlineLevel="0" max="4" min="4" style="0" width="18"/>
  </cols>
  <sheetData>
    <row r="2" customFormat="false" ht="24" hidden="false" customHeight="true" outlineLevel="0" collapsed="false">
      <c r="B2" s="16" t="s">
        <v>200</v>
      </c>
      <c r="C2" s="16"/>
      <c r="D2" s="16"/>
    </row>
    <row r="4" customFormat="false" ht="15" hidden="false" customHeight="false" outlineLevel="0" collapsed="false">
      <c r="B4" s="17" t="s">
        <v>201</v>
      </c>
      <c r="C4" s="17" t="s">
        <v>202</v>
      </c>
      <c r="D4" s="17" t="s">
        <v>203</v>
      </c>
    </row>
    <row r="5" customFormat="false" ht="45.75" hidden="false" customHeight="true" outlineLevel="0" collapsed="false">
      <c r="B5" s="18" t="s">
        <v>204</v>
      </c>
      <c r="C5" s="19" t="s">
        <v>205</v>
      </c>
      <c r="D5" s="20" t="n">
        <f aca="false">COUNTIF('Raw Data'!$AI$4:$AI$2603,"Duplicate")</f>
        <v>257</v>
      </c>
    </row>
    <row r="6" customFormat="false" ht="45.75" hidden="false" customHeight="true" outlineLevel="0" collapsed="false">
      <c r="B6" s="21" t="s">
        <v>206</v>
      </c>
      <c r="C6" s="22" t="s">
        <v>207</v>
      </c>
      <c r="D6" s="23" t="n">
        <f aca="false">COUNTBLANK('Raw Data'!O:O)</f>
        <v>1045986</v>
      </c>
    </row>
    <row r="7" customFormat="false" ht="45.75" hidden="false" customHeight="true" outlineLevel="0" collapsed="false">
      <c r="B7" s="18" t="s">
        <v>208</v>
      </c>
      <c r="C7" s="19" t="s">
        <v>209</v>
      </c>
      <c r="D7" s="20" t="n">
        <f aca="false">COUNTBLANK('Raw Data'!Y:Y)+COUNTBLANK('Raw Data'!Z:Z)</f>
        <v>2094759</v>
      </c>
    </row>
    <row r="8" customFormat="false" ht="45.75" hidden="false" customHeight="true" outlineLevel="0" collapsed="false">
      <c r="B8" s="21" t="s">
        <v>210</v>
      </c>
      <c r="C8" s="22" t="s">
        <v>211</v>
      </c>
      <c r="D8" s="23" t="n">
        <f aca="false">COUNTBLANK('Raw Data'!L:L)</f>
        <v>1045975</v>
      </c>
    </row>
    <row r="9" customFormat="false" ht="45.75" hidden="false" customHeight="true" outlineLevel="0" collapsed="false">
      <c r="B9" s="18" t="s">
        <v>212</v>
      </c>
      <c r="C9" s="19" t="s">
        <v>213</v>
      </c>
      <c r="D9" s="20" t="s">
        <v>214</v>
      </c>
    </row>
    <row r="10" customFormat="false" ht="45.75" hidden="false" customHeight="true" outlineLevel="0" collapsed="false">
      <c r="B10" s="21" t="s">
        <v>215</v>
      </c>
      <c r="C10" s="22" t="s">
        <v>216</v>
      </c>
      <c r="D10" s="23" t="s">
        <v>217</v>
      </c>
    </row>
    <row r="13" customFormat="false" ht="15" hidden="false" customHeight="false" outlineLevel="0" collapsed="false">
      <c r="B13" s="4" t="s">
        <v>218</v>
      </c>
      <c r="C13" s="4"/>
      <c r="D13" s="4"/>
    </row>
    <row r="14" customFormat="false" ht="15" hidden="false" customHeight="false" outlineLevel="0" collapsed="false">
      <c r="B14" s="24" t="s">
        <v>219</v>
      </c>
      <c r="C14" s="10" t="n">
        <f aca="false">COUNTA('Raw Data'!A4:A2603)</f>
        <v>2600</v>
      </c>
    </row>
    <row r="15" customFormat="false" ht="15" hidden="false" customHeight="false" outlineLevel="0" collapsed="false">
      <c r="B15" s="24" t="s">
        <v>220</v>
      </c>
      <c r="C15" s="10" t="n">
        <v>146</v>
      </c>
    </row>
    <row r="16" customFormat="false" ht="15" hidden="false" customHeight="false" outlineLevel="0" collapsed="false">
      <c r="B16" s="24" t="s">
        <v>221</v>
      </c>
      <c r="C16" s="10" t="n">
        <v>3</v>
      </c>
    </row>
    <row r="17" customFormat="false" ht="15" hidden="false" customHeight="false" outlineLevel="0" collapsed="false">
      <c r="B17" s="24" t="s">
        <v>222</v>
      </c>
      <c r="C17" s="10" t="n">
        <f aca="false">COUNTA('Cleaned Data'!A4:A2454)</f>
        <v>2451</v>
      </c>
    </row>
  </sheetData>
  <mergeCells count="2">
    <mergeCell ref="B2:D2"/>
    <mergeCell ref="B13:D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AO24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2" min="1" style="0" width="13"/>
    <col collapsed="false" customWidth="true" hidden="false" outlineLevel="0" max="33" min="33" style="0" width="16"/>
    <col collapsed="false" customWidth="true" hidden="false" outlineLevel="0" max="41" min="34" style="0" width="13"/>
  </cols>
  <sheetData>
    <row r="1" customFormat="false" ht="21.75" hidden="false" customHeight="true" outlineLevel="0" collapsed="false">
      <c r="A1" s="8" t="s">
        <v>223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</row>
    <row r="3" customFormat="false" ht="35.05" hidden="false" customHeight="false" outlineLevel="0" collapsed="false">
      <c r="A3" s="12" t="s">
        <v>43</v>
      </c>
      <c r="B3" s="12" t="s">
        <v>44</v>
      </c>
      <c r="C3" s="12" t="s">
        <v>45</v>
      </c>
      <c r="D3" s="12" t="s">
        <v>46</v>
      </c>
      <c r="E3" s="12" t="s">
        <v>47</v>
      </c>
      <c r="F3" s="12" t="s">
        <v>48</v>
      </c>
      <c r="G3" s="12" t="s">
        <v>49</v>
      </c>
      <c r="H3" s="12" t="s">
        <v>50</v>
      </c>
      <c r="I3" s="12" t="s">
        <v>51</v>
      </c>
      <c r="J3" s="12" t="s">
        <v>52</v>
      </c>
      <c r="K3" s="12" t="s">
        <v>53</v>
      </c>
      <c r="L3" s="12" t="s">
        <v>54</v>
      </c>
      <c r="M3" s="12" t="s">
        <v>55</v>
      </c>
      <c r="N3" s="12" t="s">
        <v>56</v>
      </c>
      <c r="O3" s="12" t="s">
        <v>57</v>
      </c>
      <c r="P3" s="12" t="s">
        <v>58</v>
      </c>
      <c r="Q3" s="12" t="s">
        <v>59</v>
      </c>
      <c r="R3" s="12" t="s">
        <v>60</v>
      </c>
      <c r="S3" s="12" t="s">
        <v>61</v>
      </c>
      <c r="T3" s="12" t="s">
        <v>62</v>
      </c>
      <c r="U3" s="12" t="s">
        <v>63</v>
      </c>
      <c r="V3" s="12" t="s">
        <v>64</v>
      </c>
      <c r="W3" s="12" t="s">
        <v>65</v>
      </c>
      <c r="X3" s="12" t="s">
        <v>66</v>
      </c>
      <c r="Y3" s="12" t="s">
        <v>67</v>
      </c>
      <c r="Z3" s="12" t="s">
        <v>68</v>
      </c>
      <c r="AA3" s="12" t="s">
        <v>69</v>
      </c>
      <c r="AB3" s="12" t="s">
        <v>70</v>
      </c>
      <c r="AC3" s="12" t="s">
        <v>71</v>
      </c>
      <c r="AD3" s="12" t="s">
        <v>72</v>
      </c>
      <c r="AE3" s="12" t="s">
        <v>73</v>
      </c>
      <c r="AF3" s="12" t="s">
        <v>74</v>
      </c>
      <c r="AG3" s="12" t="s">
        <v>75</v>
      </c>
      <c r="AH3" s="12" t="s">
        <v>224</v>
      </c>
      <c r="AI3" s="12" t="s">
        <v>225</v>
      </c>
      <c r="AJ3" s="12" t="s">
        <v>226</v>
      </c>
      <c r="AK3" s="12" t="s">
        <v>227</v>
      </c>
      <c r="AL3" s="12" t="s">
        <v>228</v>
      </c>
      <c r="AM3" s="12" t="s">
        <v>229</v>
      </c>
      <c r="AN3" s="12" t="s">
        <v>230</v>
      </c>
      <c r="AO3" s="12" t="s">
        <v>231</v>
      </c>
    </row>
    <row r="4" customFormat="false" ht="15" hidden="false" customHeight="false" outlineLevel="0" collapsed="false">
      <c r="A4" s="0" t="n">
        <v>1</v>
      </c>
      <c r="B4" s="0" t="s">
        <v>80</v>
      </c>
      <c r="C4" s="0" t="n">
        <v>0</v>
      </c>
      <c r="D4" s="0" t="n">
        <v>203</v>
      </c>
      <c r="E4" s="0" t="n">
        <v>2016</v>
      </c>
      <c r="F4" s="0" t="s">
        <v>81</v>
      </c>
      <c r="G4" s="0" t="n">
        <v>49</v>
      </c>
      <c r="H4" s="0" t="n">
        <v>2</v>
      </c>
      <c r="I4" s="0" t="n">
        <v>2</v>
      </c>
      <c r="J4" s="0" t="n">
        <v>5</v>
      </c>
      <c r="K4" s="0" t="n">
        <v>2</v>
      </c>
      <c r="L4" s="0" t="n">
        <v>0</v>
      </c>
      <c r="M4" s="0" t="n">
        <v>0</v>
      </c>
      <c r="N4" s="0" t="s">
        <v>82</v>
      </c>
      <c r="O4" s="0" t="s">
        <v>83</v>
      </c>
      <c r="P4" s="0" t="s">
        <v>84</v>
      </c>
      <c r="Q4" s="0" t="s">
        <v>84</v>
      </c>
      <c r="R4" s="0" t="n">
        <v>0</v>
      </c>
      <c r="S4" s="0" t="n">
        <v>0</v>
      </c>
      <c r="T4" s="0" t="n">
        <v>0</v>
      </c>
      <c r="U4" s="0" t="s">
        <v>85</v>
      </c>
      <c r="V4" s="0" t="s">
        <v>85</v>
      </c>
      <c r="W4" s="0" t="n">
        <v>4</v>
      </c>
      <c r="X4" s="0" t="s">
        <v>86</v>
      </c>
      <c r="Y4" s="0" t="n">
        <v>250</v>
      </c>
      <c r="Z4" s="0" t="n">
        <v>0</v>
      </c>
      <c r="AA4" s="0" t="n">
        <v>0</v>
      </c>
      <c r="AB4" s="0" t="s">
        <v>87</v>
      </c>
      <c r="AC4" s="0" t="n">
        <v>66.8</v>
      </c>
      <c r="AD4" s="0" t="n">
        <v>0</v>
      </c>
      <c r="AE4" s="0" t="n">
        <v>0</v>
      </c>
      <c r="AF4" s="0" t="s">
        <v>88</v>
      </c>
      <c r="AG4" s="13" t="n">
        <v>42713</v>
      </c>
      <c r="AH4" s="25" t="n">
        <f aca="false">I4+J4</f>
        <v>7</v>
      </c>
      <c r="AI4" s="25" t="n">
        <f aca="false">K4+L4+M4</f>
        <v>2</v>
      </c>
      <c r="AJ4" s="25" t="n">
        <f aca="false">AC4*AH4</f>
        <v>467.6</v>
      </c>
      <c r="AK4" s="0" t="str">
        <f aca="false">IF(C4=1,"Cancelled","Completed")</f>
        <v>Completed</v>
      </c>
      <c r="AL4" s="0" t="str">
        <f aca="false">_xlfn.IFS(D4&lt;=7,"0-7 Days",D4&lt;=30,"8-30 Days",D4&lt;=90,"31-90 Days",TRUE(),"90+ Days")</f>
        <v>90+ Days</v>
      </c>
      <c r="AM4" s="0" t="str">
        <f aca="false">_xlfn.IFS(OR(F4="December",F4="January",F4="February"),"Winter",OR(F4="March",F4="April",F4="May"),"Spring",OR(F4="June",F4="July",F4="August"),"Summer",TRUE(),"Autumn")</f>
        <v>Winter</v>
      </c>
      <c r="AN4" s="0" t="str">
        <f aca="false">IF(L4+M4&gt;0,"Family","Adult Only")</f>
        <v>Adult Only</v>
      </c>
      <c r="AO4" s="0" t="str">
        <f aca="false">IF(U4=V4,"Same","Changed")</f>
        <v>Same</v>
      </c>
    </row>
    <row r="5" customFormat="false" ht="15" hidden="false" customHeight="false" outlineLevel="0" collapsed="false">
      <c r="A5" s="14" t="n">
        <v>2</v>
      </c>
      <c r="B5" s="14" t="s">
        <v>90</v>
      </c>
      <c r="C5" s="14" t="n">
        <v>1</v>
      </c>
      <c r="D5" s="14" t="n">
        <v>82</v>
      </c>
      <c r="E5" s="14" t="n">
        <v>2015</v>
      </c>
      <c r="F5" s="14" t="s">
        <v>91</v>
      </c>
      <c r="G5" s="14" t="n">
        <v>29</v>
      </c>
      <c r="H5" s="14" t="n">
        <v>16</v>
      </c>
      <c r="I5" s="14" t="n">
        <v>0</v>
      </c>
      <c r="J5" s="14" t="n">
        <v>3</v>
      </c>
      <c r="K5" s="14" t="n">
        <v>2</v>
      </c>
      <c r="L5" s="14" t="n">
        <v>0</v>
      </c>
      <c r="M5" s="14" t="n">
        <v>0</v>
      </c>
      <c r="N5" s="14" t="s">
        <v>82</v>
      </c>
      <c r="O5" s="14" t="s">
        <v>92</v>
      </c>
      <c r="P5" s="14" t="s">
        <v>93</v>
      </c>
      <c r="Q5" s="14" t="s">
        <v>94</v>
      </c>
      <c r="R5" s="14" t="n">
        <v>0</v>
      </c>
      <c r="S5" s="14" t="n">
        <v>0</v>
      </c>
      <c r="T5" s="14" t="n">
        <v>0</v>
      </c>
      <c r="U5" s="14" t="s">
        <v>95</v>
      </c>
      <c r="V5" s="14" t="s">
        <v>95</v>
      </c>
      <c r="W5" s="14" t="n">
        <v>0</v>
      </c>
      <c r="X5" s="14" t="s">
        <v>86</v>
      </c>
      <c r="Y5" s="14" t="n">
        <v>9</v>
      </c>
      <c r="Z5" s="14" t="n">
        <v>0</v>
      </c>
      <c r="AA5" s="14" t="n">
        <v>0</v>
      </c>
      <c r="AB5" s="14" t="s">
        <v>87</v>
      </c>
      <c r="AC5" s="14" t="n">
        <v>76.5</v>
      </c>
      <c r="AD5" s="14" t="n">
        <v>0</v>
      </c>
      <c r="AE5" s="14" t="n">
        <v>0</v>
      </c>
      <c r="AF5" s="14" t="s">
        <v>96</v>
      </c>
      <c r="AG5" s="15" t="n">
        <v>42201</v>
      </c>
      <c r="AH5" s="14" t="n">
        <f aca="false">I5+J5</f>
        <v>3</v>
      </c>
      <c r="AI5" s="14" t="n">
        <f aca="false">K5+L5+M5</f>
        <v>2</v>
      </c>
      <c r="AJ5" s="14" t="n">
        <f aca="false">AC5*AH5</f>
        <v>229.5</v>
      </c>
      <c r="AK5" s="14" t="str">
        <f aca="false">IF(C5=1,"Cancelled","Completed")</f>
        <v>Cancelled</v>
      </c>
      <c r="AL5" s="14" t="str">
        <f aca="false">_xlfn.IFS(D5&lt;=7,"0-7 Days",D5&lt;=30,"8-30 Days",D5&lt;=90,"31-90 Days",TRUE(),"90+ Days")</f>
        <v>31-90 Days</v>
      </c>
      <c r="AM5" s="14" t="str">
        <f aca="false">_xlfn.IFS(OR(F5="December",F5="January",F5="February"),"Winter",OR(F5="March",F5="April",F5="May"),"Spring",OR(F5="June",F5="July",F5="August"),"Summer",TRUE(),"Autumn")</f>
        <v>Summer</v>
      </c>
      <c r="AN5" s="14" t="str">
        <f aca="false">IF(L5+M5&gt;0,"Family","Adult Only")</f>
        <v>Adult Only</v>
      </c>
      <c r="AO5" s="14" t="str">
        <f aca="false">IF(U5=V5,"Same","Changed")</f>
        <v>Same</v>
      </c>
    </row>
    <row r="6" customFormat="false" ht="15" hidden="false" customHeight="false" outlineLevel="0" collapsed="false">
      <c r="A6" s="0" t="n">
        <v>3</v>
      </c>
      <c r="B6" s="0" t="s">
        <v>90</v>
      </c>
      <c r="C6" s="0" t="n">
        <v>0</v>
      </c>
      <c r="D6" s="0" t="n">
        <v>25</v>
      </c>
      <c r="E6" s="0" t="n">
        <v>2016</v>
      </c>
      <c r="F6" s="0" t="s">
        <v>81</v>
      </c>
      <c r="G6" s="0" t="n">
        <v>53</v>
      </c>
      <c r="H6" s="0" t="n">
        <v>27</v>
      </c>
      <c r="I6" s="0" t="n">
        <v>0</v>
      </c>
      <c r="J6" s="0" t="n">
        <v>3</v>
      </c>
      <c r="K6" s="0" t="n">
        <v>3</v>
      </c>
      <c r="L6" s="0" t="n">
        <v>0</v>
      </c>
      <c r="M6" s="0" t="n">
        <v>0</v>
      </c>
      <c r="N6" s="0" t="s">
        <v>82</v>
      </c>
      <c r="O6" s="0" t="s">
        <v>98</v>
      </c>
      <c r="P6" s="0" t="s">
        <v>99</v>
      </c>
      <c r="Q6" s="0" t="s">
        <v>94</v>
      </c>
      <c r="R6" s="0" t="n">
        <v>0</v>
      </c>
      <c r="S6" s="0" t="n">
        <v>0</v>
      </c>
      <c r="T6" s="0" t="n">
        <v>0</v>
      </c>
      <c r="U6" s="0" t="s">
        <v>95</v>
      </c>
      <c r="V6" s="0" t="s">
        <v>100</v>
      </c>
      <c r="W6" s="0" t="n">
        <v>2</v>
      </c>
      <c r="X6" s="0" t="s">
        <v>86</v>
      </c>
      <c r="Y6" s="0" t="n">
        <v>220</v>
      </c>
      <c r="Z6" s="0" t="n">
        <v>0</v>
      </c>
      <c r="AA6" s="0" t="n">
        <v>0</v>
      </c>
      <c r="AB6" s="0" t="s">
        <v>101</v>
      </c>
      <c r="AC6" s="0" t="n">
        <v>60</v>
      </c>
      <c r="AD6" s="0" t="n">
        <v>0</v>
      </c>
      <c r="AE6" s="0" t="n">
        <v>1</v>
      </c>
      <c r="AF6" s="0" t="s">
        <v>88</v>
      </c>
      <c r="AG6" s="13" t="n">
        <v>42734</v>
      </c>
      <c r="AH6" s="25" t="n">
        <f aca="false">I6+J6</f>
        <v>3</v>
      </c>
      <c r="AI6" s="25" t="n">
        <f aca="false">K6+L6+M6</f>
        <v>3</v>
      </c>
      <c r="AJ6" s="25" t="n">
        <f aca="false">AC6*AH6</f>
        <v>180</v>
      </c>
      <c r="AK6" s="0" t="str">
        <f aca="false">IF(C6=1,"Cancelled","Completed")</f>
        <v>Completed</v>
      </c>
      <c r="AL6" s="0" t="str">
        <f aca="false">_xlfn.IFS(D6&lt;=7,"0-7 Days",D6&lt;=30,"8-30 Days",D6&lt;=90,"31-90 Days",TRUE(),"90+ Days")</f>
        <v>8-30 Days</v>
      </c>
      <c r="AM6" s="0" t="str">
        <f aca="false">_xlfn.IFS(OR(F6="December",F6="January",F6="February"),"Winter",OR(F6="March",F6="April",F6="May"),"Spring",OR(F6="June",F6="July",F6="August"),"Summer",TRUE(),"Autumn")</f>
        <v>Winter</v>
      </c>
      <c r="AN6" s="0" t="str">
        <f aca="false">IF(L6+M6&gt;0,"Family","Adult Only")</f>
        <v>Adult Only</v>
      </c>
      <c r="AO6" s="0" t="str">
        <f aca="false">IF(U6=V6,"Same","Changed")</f>
        <v>Changed</v>
      </c>
    </row>
    <row r="7" customFormat="false" ht="15" hidden="false" customHeight="false" outlineLevel="0" collapsed="false">
      <c r="A7" s="14" t="n">
        <v>4</v>
      </c>
      <c r="B7" s="14" t="s">
        <v>90</v>
      </c>
      <c r="C7" s="14" t="n">
        <v>0</v>
      </c>
      <c r="D7" s="14" t="n">
        <v>1</v>
      </c>
      <c r="E7" s="14" t="n">
        <v>2016</v>
      </c>
      <c r="F7" s="14" t="s">
        <v>103</v>
      </c>
      <c r="G7" s="14" t="n">
        <v>11</v>
      </c>
      <c r="H7" s="14" t="n">
        <v>9</v>
      </c>
      <c r="I7" s="14" t="n">
        <v>0</v>
      </c>
      <c r="J7" s="14" t="n">
        <v>1</v>
      </c>
      <c r="K7" s="14" t="n">
        <v>1</v>
      </c>
      <c r="L7" s="14" t="n">
        <v>0</v>
      </c>
      <c r="M7" s="14" t="n">
        <v>0</v>
      </c>
      <c r="N7" s="14" t="s">
        <v>82</v>
      </c>
      <c r="O7" s="14" t="s">
        <v>104</v>
      </c>
      <c r="P7" s="14" t="s">
        <v>93</v>
      </c>
      <c r="Q7" s="14" t="s">
        <v>94</v>
      </c>
      <c r="R7" s="14" t="n">
        <v>0</v>
      </c>
      <c r="S7" s="14" t="n">
        <v>0</v>
      </c>
      <c r="T7" s="14" t="n">
        <v>0</v>
      </c>
      <c r="U7" s="14" t="s">
        <v>95</v>
      </c>
      <c r="V7" s="14" t="s">
        <v>95</v>
      </c>
      <c r="W7" s="14" t="n">
        <v>0</v>
      </c>
      <c r="X7" s="14" t="s">
        <v>86</v>
      </c>
      <c r="Y7" s="14" t="n">
        <v>9</v>
      </c>
      <c r="Z7" s="14" t="n">
        <v>0</v>
      </c>
      <c r="AA7" s="14" t="n">
        <v>0</v>
      </c>
      <c r="AB7" s="14" t="s">
        <v>101</v>
      </c>
      <c r="AC7" s="14" t="n">
        <v>95</v>
      </c>
      <c r="AD7" s="14" t="n">
        <v>0</v>
      </c>
      <c r="AE7" s="14" t="n">
        <v>0</v>
      </c>
      <c r="AF7" s="14" t="s">
        <v>88</v>
      </c>
      <c r="AG7" s="15" t="n">
        <v>42439</v>
      </c>
      <c r="AH7" s="14" t="n">
        <f aca="false">I7+J7</f>
        <v>1</v>
      </c>
      <c r="AI7" s="14" t="n">
        <f aca="false">K7+L7+M7</f>
        <v>1</v>
      </c>
      <c r="AJ7" s="14" t="n">
        <f aca="false">AC7*AH7</f>
        <v>95</v>
      </c>
      <c r="AK7" s="14" t="str">
        <f aca="false">IF(C7=1,"Cancelled","Completed")</f>
        <v>Completed</v>
      </c>
      <c r="AL7" s="14" t="str">
        <f aca="false">_xlfn.IFS(D7&lt;=7,"0-7 Days",D7&lt;=30,"8-30 Days",D7&lt;=90,"31-90 Days",TRUE(),"90+ Days")</f>
        <v>0-7 Days</v>
      </c>
      <c r="AM7" s="14" t="str">
        <f aca="false">_xlfn.IFS(OR(F7="December",F7="January",F7="February"),"Winter",OR(F7="March",F7="April",F7="May"),"Spring",OR(F7="June",F7="July",F7="August"),"Summer",TRUE(),"Autumn")</f>
        <v>Spring</v>
      </c>
      <c r="AN7" s="14" t="str">
        <f aca="false">IF(L7+M7&gt;0,"Family","Adult Only")</f>
        <v>Adult Only</v>
      </c>
      <c r="AO7" s="14" t="str">
        <f aca="false">IF(U7=V7,"Same","Changed")</f>
        <v>Same</v>
      </c>
    </row>
    <row r="8" customFormat="false" ht="15" hidden="false" customHeight="false" outlineLevel="0" collapsed="false">
      <c r="A8" s="0" t="n">
        <v>5</v>
      </c>
      <c r="B8" s="0" t="s">
        <v>90</v>
      </c>
      <c r="C8" s="0" t="n">
        <v>0</v>
      </c>
      <c r="D8" s="0" t="n">
        <v>70</v>
      </c>
      <c r="E8" s="0" t="n">
        <v>2017</v>
      </c>
      <c r="F8" s="0" t="s">
        <v>106</v>
      </c>
      <c r="G8" s="0" t="n">
        <v>16</v>
      </c>
      <c r="H8" s="0" t="n">
        <v>16</v>
      </c>
      <c r="I8" s="0" t="n">
        <v>2</v>
      </c>
      <c r="J8" s="0" t="n">
        <v>2</v>
      </c>
      <c r="K8" s="0" t="n">
        <v>2</v>
      </c>
      <c r="L8" s="0" t="n">
        <v>0</v>
      </c>
      <c r="M8" s="0" t="n">
        <v>0</v>
      </c>
      <c r="N8" s="0" t="s">
        <v>107</v>
      </c>
      <c r="O8" s="0" t="s">
        <v>83</v>
      </c>
      <c r="P8" s="0" t="s">
        <v>93</v>
      </c>
      <c r="Q8" s="0" t="s">
        <v>94</v>
      </c>
      <c r="R8" s="0" t="n">
        <v>0</v>
      </c>
      <c r="S8" s="0" t="n">
        <v>0</v>
      </c>
      <c r="T8" s="0" t="n">
        <v>0</v>
      </c>
      <c r="U8" s="0" t="s">
        <v>95</v>
      </c>
      <c r="V8" s="0" t="s">
        <v>95</v>
      </c>
      <c r="W8" s="0" t="n">
        <v>0</v>
      </c>
      <c r="X8" s="0" t="s">
        <v>86</v>
      </c>
      <c r="Y8" s="0" t="n">
        <v>9</v>
      </c>
      <c r="Z8" s="0" t="n">
        <v>0</v>
      </c>
      <c r="AA8" s="0" t="n">
        <v>0</v>
      </c>
      <c r="AB8" s="0" t="s">
        <v>87</v>
      </c>
      <c r="AC8" s="0" t="n">
        <v>108</v>
      </c>
      <c r="AD8" s="0" t="n">
        <v>0</v>
      </c>
      <c r="AE8" s="0" t="n">
        <v>0</v>
      </c>
      <c r="AF8" s="0" t="s">
        <v>88</v>
      </c>
      <c r="AG8" s="13" t="n">
        <v>42845</v>
      </c>
      <c r="AH8" s="25" t="n">
        <f aca="false">I8+J8</f>
        <v>4</v>
      </c>
      <c r="AI8" s="25" t="n">
        <f aca="false">K8+L8+M8</f>
        <v>2</v>
      </c>
      <c r="AJ8" s="25" t="n">
        <f aca="false">AC8*AH8</f>
        <v>432</v>
      </c>
      <c r="AK8" s="0" t="str">
        <f aca="false">IF(C8=1,"Cancelled","Completed")</f>
        <v>Completed</v>
      </c>
      <c r="AL8" s="0" t="str">
        <f aca="false">_xlfn.IFS(D8&lt;=7,"0-7 Days",D8&lt;=30,"8-30 Days",D8&lt;=90,"31-90 Days",TRUE(),"90+ Days")</f>
        <v>31-90 Days</v>
      </c>
      <c r="AM8" s="0" t="str">
        <f aca="false">_xlfn.IFS(OR(F8="December",F8="January",F8="February"),"Winter",OR(F8="March",F8="April",F8="May"),"Spring",OR(F8="June",F8="July",F8="August"),"Summer",TRUE(),"Autumn")</f>
        <v>Spring</v>
      </c>
      <c r="AN8" s="0" t="str">
        <f aca="false">IF(L8+M8&gt;0,"Family","Adult Only")</f>
        <v>Adult Only</v>
      </c>
      <c r="AO8" s="0" t="str">
        <f aca="false">IF(U8=V8,"Same","Changed")</f>
        <v>Same</v>
      </c>
    </row>
    <row r="9" customFormat="false" ht="15" hidden="false" customHeight="false" outlineLevel="0" collapsed="false">
      <c r="A9" s="14" t="n">
        <v>6</v>
      </c>
      <c r="B9" s="14" t="s">
        <v>90</v>
      </c>
      <c r="C9" s="14" t="n">
        <v>0</v>
      </c>
      <c r="D9" s="14" t="n">
        <v>170</v>
      </c>
      <c r="E9" s="14" t="n">
        <v>2017</v>
      </c>
      <c r="F9" s="14" t="s">
        <v>106</v>
      </c>
      <c r="G9" s="14" t="n">
        <v>17</v>
      </c>
      <c r="H9" s="14" t="n">
        <v>27</v>
      </c>
      <c r="I9" s="14" t="n">
        <v>0</v>
      </c>
      <c r="J9" s="14" t="n">
        <v>3</v>
      </c>
      <c r="K9" s="14" t="n">
        <v>2</v>
      </c>
      <c r="L9" s="14" t="n">
        <v>0</v>
      </c>
      <c r="M9" s="14" t="n">
        <v>0</v>
      </c>
      <c r="N9" s="14" t="s">
        <v>82</v>
      </c>
      <c r="O9" s="14" t="s">
        <v>108</v>
      </c>
      <c r="P9" s="14" t="s">
        <v>93</v>
      </c>
      <c r="Q9" s="14" t="s">
        <v>94</v>
      </c>
      <c r="R9" s="14" t="n">
        <v>0</v>
      </c>
      <c r="S9" s="14" t="n">
        <v>0</v>
      </c>
      <c r="T9" s="14" t="n">
        <v>0</v>
      </c>
      <c r="U9" s="14" t="s">
        <v>109</v>
      </c>
      <c r="V9" s="14" t="s">
        <v>109</v>
      </c>
      <c r="W9" s="14" t="n">
        <v>0</v>
      </c>
      <c r="X9" s="14" t="s">
        <v>86</v>
      </c>
      <c r="Y9" s="14" t="n">
        <v>9</v>
      </c>
      <c r="Z9" s="14" t="n">
        <v>0</v>
      </c>
      <c r="AA9" s="14" t="n">
        <v>0</v>
      </c>
      <c r="AB9" s="14" t="s">
        <v>87</v>
      </c>
      <c r="AC9" s="14" t="n">
        <v>130.5</v>
      </c>
      <c r="AD9" s="14" t="n">
        <v>0</v>
      </c>
      <c r="AE9" s="14" t="n">
        <v>0</v>
      </c>
      <c r="AF9" s="14" t="s">
        <v>88</v>
      </c>
      <c r="AG9" s="15" t="n">
        <v>42855</v>
      </c>
      <c r="AH9" s="14" t="n">
        <f aca="false">I9+J9</f>
        <v>3</v>
      </c>
      <c r="AI9" s="14" t="n">
        <f aca="false">K9+L9+M9</f>
        <v>2</v>
      </c>
      <c r="AJ9" s="14" t="n">
        <f aca="false">AC9*AH9</f>
        <v>391.5</v>
      </c>
      <c r="AK9" s="14" t="str">
        <f aca="false">IF(C9=1,"Cancelled","Completed")</f>
        <v>Completed</v>
      </c>
      <c r="AL9" s="14" t="str">
        <f aca="false">_xlfn.IFS(D9&lt;=7,"0-7 Days",D9&lt;=30,"8-30 Days",D9&lt;=90,"31-90 Days",TRUE(),"90+ Days")</f>
        <v>90+ Days</v>
      </c>
      <c r="AM9" s="14" t="str">
        <f aca="false">_xlfn.IFS(OR(F9="December",F9="January",F9="February"),"Winter",OR(F9="March",F9="April",F9="May"),"Spring",OR(F9="June",F9="July",F9="August"),"Summer",TRUE(),"Autumn")</f>
        <v>Spring</v>
      </c>
      <c r="AN9" s="14" t="str">
        <f aca="false">IF(L9+M9&gt;0,"Family","Adult Only")</f>
        <v>Adult Only</v>
      </c>
      <c r="AO9" s="14" t="str">
        <f aca="false">IF(U9=V9,"Same","Changed")</f>
        <v>Same</v>
      </c>
    </row>
    <row r="10" customFormat="false" ht="15" hidden="false" customHeight="false" outlineLevel="0" collapsed="false">
      <c r="A10" s="0" t="n">
        <v>7</v>
      </c>
      <c r="B10" s="0" t="s">
        <v>90</v>
      </c>
      <c r="C10" s="0" t="n">
        <v>1</v>
      </c>
      <c r="D10" s="0" t="n">
        <v>21</v>
      </c>
      <c r="E10" s="0" t="n">
        <v>2016</v>
      </c>
      <c r="F10" s="0" t="s">
        <v>103</v>
      </c>
      <c r="G10" s="0" t="n">
        <v>10</v>
      </c>
      <c r="H10" s="0" t="n">
        <v>4</v>
      </c>
      <c r="I10" s="0" t="n">
        <v>0</v>
      </c>
      <c r="J10" s="0" t="n">
        <v>1</v>
      </c>
      <c r="K10" s="0" t="n">
        <v>1</v>
      </c>
      <c r="L10" s="0" t="n">
        <v>0</v>
      </c>
      <c r="M10" s="0" t="n">
        <v>0</v>
      </c>
      <c r="N10" s="0" t="s">
        <v>82</v>
      </c>
      <c r="O10" s="0" t="s">
        <v>110</v>
      </c>
      <c r="P10" s="0" t="s">
        <v>93</v>
      </c>
      <c r="Q10" s="0" t="s">
        <v>94</v>
      </c>
      <c r="R10" s="0" t="n">
        <v>0</v>
      </c>
      <c r="S10" s="0" t="n">
        <v>0</v>
      </c>
      <c r="T10" s="0" t="n">
        <v>0</v>
      </c>
      <c r="U10" s="0" t="s">
        <v>95</v>
      </c>
      <c r="V10" s="0" t="s">
        <v>95</v>
      </c>
      <c r="W10" s="0" t="n">
        <v>0</v>
      </c>
      <c r="X10" s="0" t="s">
        <v>86</v>
      </c>
      <c r="Y10" s="0" t="n">
        <v>9</v>
      </c>
      <c r="Z10" s="0" t="n">
        <v>0</v>
      </c>
      <c r="AA10" s="0" t="n">
        <v>0</v>
      </c>
      <c r="AB10" s="0" t="s">
        <v>101</v>
      </c>
      <c r="AC10" s="0" t="n">
        <v>85</v>
      </c>
      <c r="AD10" s="0" t="n">
        <v>0</v>
      </c>
      <c r="AE10" s="0" t="n">
        <v>0</v>
      </c>
      <c r="AF10" s="0" t="s">
        <v>96</v>
      </c>
      <c r="AG10" s="13" t="n">
        <v>42426</v>
      </c>
      <c r="AH10" s="25" t="n">
        <f aca="false">I10+J10</f>
        <v>1</v>
      </c>
      <c r="AI10" s="25" t="n">
        <f aca="false">K10+L10+M10</f>
        <v>1</v>
      </c>
      <c r="AJ10" s="25" t="n">
        <f aca="false">AC10*AH10</f>
        <v>85</v>
      </c>
      <c r="AK10" s="0" t="str">
        <f aca="false">IF(C10=1,"Cancelled","Completed")</f>
        <v>Cancelled</v>
      </c>
      <c r="AL10" s="0" t="str">
        <f aca="false">_xlfn.IFS(D10&lt;=7,"0-7 Days",D10&lt;=30,"8-30 Days",D10&lt;=90,"31-90 Days",TRUE(),"90+ Days")</f>
        <v>8-30 Days</v>
      </c>
      <c r="AM10" s="0" t="str">
        <f aca="false">_xlfn.IFS(OR(F10="December",F10="January",F10="February"),"Winter",OR(F10="March",F10="April",F10="May"),"Spring",OR(F10="June",F10="July",F10="August"),"Summer",TRUE(),"Autumn")</f>
        <v>Spring</v>
      </c>
      <c r="AN10" s="0" t="str">
        <f aca="false">IF(L10+M10&gt;0,"Family","Adult Only")</f>
        <v>Adult Only</v>
      </c>
      <c r="AO10" s="0" t="str">
        <f aca="false">IF(U10=V10,"Same","Changed")</f>
        <v>Same</v>
      </c>
    </row>
    <row r="11" customFormat="false" ht="15" hidden="false" customHeight="false" outlineLevel="0" collapsed="false">
      <c r="A11" s="14" t="n">
        <v>8</v>
      </c>
      <c r="B11" s="14" t="s">
        <v>90</v>
      </c>
      <c r="C11" s="14" t="n">
        <v>0</v>
      </c>
      <c r="D11" s="14" t="n">
        <v>102</v>
      </c>
      <c r="E11" s="14" t="n">
        <v>2015</v>
      </c>
      <c r="F11" s="14" t="s">
        <v>111</v>
      </c>
      <c r="G11" s="14" t="n">
        <v>42</v>
      </c>
      <c r="H11" s="14" t="n">
        <v>16</v>
      </c>
      <c r="I11" s="14" t="n">
        <v>0</v>
      </c>
      <c r="J11" s="14" t="n">
        <v>2</v>
      </c>
      <c r="K11" s="14" t="n">
        <v>2</v>
      </c>
      <c r="L11" s="14" t="n">
        <v>0</v>
      </c>
      <c r="M11" s="14" t="n">
        <v>0</v>
      </c>
      <c r="N11" s="14" t="s">
        <v>112</v>
      </c>
      <c r="O11" s="14" t="s">
        <v>108</v>
      </c>
      <c r="P11" s="14" t="s">
        <v>99</v>
      </c>
      <c r="Q11" s="14" t="s">
        <v>94</v>
      </c>
      <c r="R11" s="14" t="n">
        <v>0</v>
      </c>
      <c r="S11" s="14" t="n">
        <v>0</v>
      </c>
      <c r="T11" s="14" t="n">
        <v>0</v>
      </c>
      <c r="U11" s="14" t="s">
        <v>95</v>
      </c>
      <c r="V11" s="14" t="s">
        <v>109</v>
      </c>
      <c r="W11" s="14" t="n">
        <v>0</v>
      </c>
      <c r="X11" s="14" t="s">
        <v>86</v>
      </c>
      <c r="Y11" s="14" t="n">
        <v>6</v>
      </c>
      <c r="Z11" s="14" t="n">
        <v>0</v>
      </c>
      <c r="AA11" s="14" t="n">
        <v>0</v>
      </c>
      <c r="AB11" s="14" t="s">
        <v>101</v>
      </c>
      <c r="AC11" s="14" t="n">
        <v>109</v>
      </c>
      <c r="AD11" s="14" t="n">
        <v>0</v>
      </c>
      <c r="AE11" s="14" t="n">
        <v>0</v>
      </c>
      <c r="AF11" s="14" t="s">
        <v>88</v>
      </c>
      <c r="AG11" s="15" t="n">
        <v>42295</v>
      </c>
      <c r="AH11" s="14" t="n">
        <f aca="false">I11+J11</f>
        <v>2</v>
      </c>
      <c r="AI11" s="14" t="n">
        <f aca="false">K11+L11+M11</f>
        <v>2</v>
      </c>
      <c r="AJ11" s="14" t="n">
        <f aca="false">AC11*AH11</f>
        <v>218</v>
      </c>
      <c r="AK11" s="14" t="str">
        <f aca="false">IF(C11=1,"Cancelled","Completed")</f>
        <v>Completed</v>
      </c>
      <c r="AL11" s="14" t="str">
        <f aca="false">_xlfn.IFS(D11&lt;=7,"0-7 Days",D11&lt;=30,"8-30 Days",D11&lt;=90,"31-90 Days",TRUE(),"90+ Days")</f>
        <v>90+ Days</v>
      </c>
      <c r="AM11" s="14" t="str">
        <f aca="false">_xlfn.IFS(OR(F11="December",F11="January",F11="February"),"Winter",OR(F11="March",F11="April",F11="May"),"Spring",OR(F11="June",F11="July",F11="August"),"Summer",TRUE(),"Autumn")</f>
        <v>Autumn</v>
      </c>
      <c r="AN11" s="14" t="str">
        <f aca="false">IF(L11+M11&gt;0,"Family","Adult Only")</f>
        <v>Adult Only</v>
      </c>
      <c r="AO11" s="14" t="str">
        <f aca="false">IF(U11=V11,"Same","Changed")</f>
        <v>Changed</v>
      </c>
    </row>
    <row r="12" customFormat="false" ht="15" hidden="false" customHeight="false" outlineLevel="0" collapsed="false">
      <c r="A12" s="0" t="n">
        <v>9</v>
      </c>
      <c r="B12" s="0" t="s">
        <v>80</v>
      </c>
      <c r="C12" s="0" t="n">
        <v>0</v>
      </c>
      <c r="D12" s="0" t="n">
        <v>55</v>
      </c>
      <c r="E12" s="0" t="n">
        <v>2016</v>
      </c>
      <c r="F12" s="0" t="s">
        <v>113</v>
      </c>
      <c r="G12" s="0" t="n">
        <v>47</v>
      </c>
      <c r="H12" s="0" t="n">
        <v>19</v>
      </c>
      <c r="I12" s="0" t="n">
        <v>2</v>
      </c>
      <c r="J12" s="0" t="n">
        <v>5</v>
      </c>
      <c r="K12" s="0" t="n">
        <v>2</v>
      </c>
      <c r="L12" s="0" t="n">
        <v>0</v>
      </c>
      <c r="M12" s="0" t="n">
        <v>0</v>
      </c>
      <c r="N12" s="0" t="s">
        <v>112</v>
      </c>
      <c r="O12" s="0" t="s">
        <v>83</v>
      </c>
      <c r="P12" s="0" t="s">
        <v>93</v>
      </c>
      <c r="Q12" s="0" t="s">
        <v>94</v>
      </c>
      <c r="R12" s="0" t="n">
        <v>0</v>
      </c>
      <c r="S12" s="0" t="n">
        <v>0</v>
      </c>
      <c r="T12" s="0" t="n">
        <v>0</v>
      </c>
      <c r="U12" s="0" t="s">
        <v>109</v>
      </c>
      <c r="V12" s="0" t="s">
        <v>109</v>
      </c>
      <c r="W12" s="0" t="n">
        <v>1</v>
      </c>
      <c r="X12" s="0" t="s">
        <v>86</v>
      </c>
      <c r="Y12" s="0" t="n">
        <v>314</v>
      </c>
      <c r="Z12" s="0" t="n">
        <v>0</v>
      </c>
      <c r="AA12" s="0" t="n">
        <v>0</v>
      </c>
      <c r="AB12" s="0" t="s">
        <v>87</v>
      </c>
      <c r="AC12" s="0" t="n">
        <v>67.44</v>
      </c>
      <c r="AD12" s="0" t="n">
        <v>0</v>
      </c>
      <c r="AE12" s="0" t="n">
        <v>0</v>
      </c>
      <c r="AF12" s="0" t="s">
        <v>88</v>
      </c>
      <c r="AG12" s="13" t="n">
        <v>42700</v>
      </c>
      <c r="AH12" s="25" t="n">
        <f aca="false">I12+J12</f>
        <v>7</v>
      </c>
      <c r="AI12" s="25" t="n">
        <f aca="false">K12+L12+M12</f>
        <v>2</v>
      </c>
      <c r="AJ12" s="25" t="n">
        <f aca="false">AC12*AH12</f>
        <v>472.08</v>
      </c>
      <c r="AK12" s="0" t="str">
        <f aca="false">IF(C12=1,"Cancelled","Completed")</f>
        <v>Completed</v>
      </c>
      <c r="AL12" s="0" t="str">
        <f aca="false">_xlfn.IFS(D12&lt;=7,"0-7 Days",D12&lt;=30,"8-30 Days",D12&lt;=90,"31-90 Days",TRUE(),"90+ Days")</f>
        <v>31-90 Days</v>
      </c>
      <c r="AM12" s="0" t="str">
        <f aca="false">_xlfn.IFS(OR(F12="December",F12="January",F12="February"),"Winter",OR(F12="March",F12="April",F12="May"),"Spring",OR(F12="June",F12="July",F12="August"),"Summer",TRUE(),"Autumn")</f>
        <v>Autumn</v>
      </c>
      <c r="AN12" s="0" t="str">
        <f aca="false">IF(L12+M12&gt;0,"Family","Adult Only")</f>
        <v>Adult Only</v>
      </c>
      <c r="AO12" s="0" t="str">
        <f aca="false">IF(U12=V12,"Same","Changed")</f>
        <v>Same</v>
      </c>
    </row>
    <row r="13" customFormat="false" ht="15" hidden="false" customHeight="false" outlineLevel="0" collapsed="false">
      <c r="A13" s="14" t="n">
        <v>10</v>
      </c>
      <c r="B13" s="14" t="s">
        <v>80</v>
      </c>
      <c r="C13" s="14" t="n">
        <v>0</v>
      </c>
      <c r="D13" s="14" t="n">
        <v>222</v>
      </c>
      <c r="E13" s="14" t="n">
        <v>2015</v>
      </c>
      <c r="F13" s="14" t="s">
        <v>114</v>
      </c>
      <c r="G13" s="14" t="n">
        <v>38</v>
      </c>
      <c r="H13" s="14" t="n">
        <v>14</v>
      </c>
      <c r="I13" s="14" t="n">
        <v>1</v>
      </c>
      <c r="J13" s="14" t="n">
        <v>1</v>
      </c>
      <c r="K13" s="14" t="n">
        <v>2</v>
      </c>
      <c r="L13" s="14" t="n">
        <v>0</v>
      </c>
      <c r="M13" s="14" t="n">
        <v>0</v>
      </c>
      <c r="N13" s="14" t="s">
        <v>112</v>
      </c>
      <c r="O13" s="14" t="s">
        <v>115</v>
      </c>
      <c r="P13" s="14" t="s">
        <v>116</v>
      </c>
      <c r="Q13" s="14" t="s">
        <v>94</v>
      </c>
      <c r="R13" s="14" t="n">
        <v>0</v>
      </c>
      <c r="S13" s="14" t="n">
        <v>0</v>
      </c>
      <c r="T13" s="14" t="n">
        <v>0</v>
      </c>
      <c r="U13" s="14" t="s">
        <v>95</v>
      </c>
      <c r="V13" s="14" t="s">
        <v>95</v>
      </c>
      <c r="W13" s="14" t="n">
        <v>0</v>
      </c>
      <c r="X13" s="14" t="s">
        <v>86</v>
      </c>
      <c r="Y13" s="14" t="n">
        <v>68</v>
      </c>
      <c r="Z13" s="14" t="n">
        <v>0</v>
      </c>
      <c r="AA13" s="14" t="n">
        <v>0</v>
      </c>
      <c r="AB13" s="14" t="s">
        <v>87</v>
      </c>
      <c r="AC13" s="14" t="n">
        <v>80</v>
      </c>
      <c r="AD13" s="14" t="n">
        <v>0</v>
      </c>
      <c r="AE13" s="14" t="n">
        <v>0</v>
      </c>
      <c r="AF13" s="14" t="s">
        <v>88</v>
      </c>
      <c r="AG13" s="15" t="n">
        <v>42263</v>
      </c>
      <c r="AH13" s="14" t="n">
        <f aca="false">I13+J13</f>
        <v>2</v>
      </c>
      <c r="AI13" s="14" t="n">
        <f aca="false">K13+L13+M13</f>
        <v>2</v>
      </c>
      <c r="AJ13" s="14" t="n">
        <f aca="false">AC13*AH13</f>
        <v>160</v>
      </c>
      <c r="AK13" s="14" t="str">
        <f aca="false">IF(C13=1,"Cancelled","Completed")</f>
        <v>Completed</v>
      </c>
      <c r="AL13" s="14" t="str">
        <f aca="false">_xlfn.IFS(D13&lt;=7,"0-7 Days",D13&lt;=30,"8-30 Days",D13&lt;=90,"31-90 Days",TRUE(),"90+ Days")</f>
        <v>90+ Days</v>
      </c>
      <c r="AM13" s="14" t="str">
        <f aca="false">_xlfn.IFS(OR(F13="December",F13="January",F13="February"),"Winter",OR(F13="March",F13="April",F13="May"),"Spring",OR(F13="June",F13="July",F13="August"),"Summer",TRUE(),"Autumn")</f>
        <v>Autumn</v>
      </c>
      <c r="AN13" s="14" t="str">
        <f aca="false">IF(L13+M13&gt;0,"Family","Adult Only")</f>
        <v>Adult Only</v>
      </c>
      <c r="AO13" s="14" t="str">
        <f aca="false">IF(U13=V13,"Same","Changed")</f>
        <v>Same</v>
      </c>
    </row>
    <row r="14" customFormat="false" ht="15" hidden="false" customHeight="false" outlineLevel="0" collapsed="false">
      <c r="A14" s="0" t="n">
        <v>11</v>
      </c>
      <c r="B14" s="0" t="s">
        <v>80</v>
      </c>
      <c r="C14" s="0" t="n">
        <v>0</v>
      </c>
      <c r="D14" s="0" t="n">
        <v>120</v>
      </c>
      <c r="E14" s="0" t="n">
        <v>2016</v>
      </c>
      <c r="F14" s="0" t="s">
        <v>81</v>
      </c>
      <c r="G14" s="0" t="n">
        <v>53</v>
      </c>
      <c r="H14" s="0" t="n">
        <v>26</v>
      </c>
      <c r="I14" s="0" t="n">
        <v>1</v>
      </c>
      <c r="J14" s="0" t="n">
        <v>3</v>
      </c>
      <c r="K14" s="0" t="n">
        <v>2</v>
      </c>
      <c r="L14" s="0" t="n">
        <v>0</v>
      </c>
      <c r="M14" s="0" t="n">
        <v>0</v>
      </c>
      <c r="N14" s="0" t="s">
        <v>82</v>
      </c>
      <c r="O14" s="0" t="s">
        <v>117</v>
      </c>
      <c r="P14" s="0" t="s">
        <v>93</v>
      </c>
      <c r="Q14" s="0" t="s">
        <v>94</v>
      </c>
      <c r="R14" s="0" t="n">
        <v>0</v>
      </c>
      <c r="S14" s="0" t="n">
        <v>0</v>
      </c>
      <c r="T14" s="0" t="n">
        <v>0</v>
      </c>
      <c r="U14" s="0" t="s">
        <v>109</v>
      </c>
      <c r="V14" s="0" t="s">
        <v>109</v>
      </c>
      <c r="W14" s="0" t="n">
        <v>0</v>
      </c>
      <c r="X14" s="0" t="s">
        <v>86</v>
      </c>
      <c r="Y14" s="0" t="n">
        <v>240</v>
      </c>
      <c r="Z14" s="0" t="n">
        <v>0</v>
      </c>
      <c r="AA14" s="0" t="n">
        <v>0</v>
      </c>
      <c r="AB14" s="0" t="s">
        <v>101</v>
      </c>
      <c r="AC14" s="0" t="n">
        <v>54.8</v>
      </c>
      <c r="AD14" s="0" t="n">
        <v>1</v>
      </c>
      <c r="AE14" s="0" t="n">
        <v>3</v>
      </c>
      <c r="AF14" s="0" t="s">
        <v>88</v>
      </c>
      <c r="AG14" s="13" t="n">
        <v>42734</v>
      </c>
      <c r="AH14" s="25" t="n">
        <f aca="false">I14+J14</f>
        <v>4</v>
      </c>
      <c r="AI14" s="25" t="n">
        <f aca="false">K14+L14+M14</f>
        <v>2</v>
      </c>
      <c r="AJ14" s="25" t="n">
        <f aca="false">AC14*AH14</f>
        <v>219.2</v>
      </c>
      <c r="AK14" s="0" t="str">
        <f aca="false">IF(C14=1,"Cancelled","Completed")</f>
        <v>Completed</v>
      </c>
      <c r="AL14" s="0" t="str">
        <f aca="false">_xlfn.IFS(D14&lt;=7,"0-7 Days",D14&lt;=30,"8-30 Days",D14&lt;=90,"31-90 Days",TRUE(),"90+ Days")</f>
        <v>90+ Days</v>
      </c>
      <c r="AM14" s="0" t="str">
        <f aca="false">_xlfn.IFS(OR(F14="December",F14="January",F14="February"),"Winter",OR(F14="March",F14="April",F14="May"),"Spring",OR(F14="June",F14="July",F14="August"),"Summer",TRUE(),"Autumn")</f>
        <v>Winter</v>
      </c>
      <c r="AN14" s="0" t="str">
        <f aca="false">IF(L14+M14&gt;0,"Family","Adult Only")</f>
        <v>Adult Only</v>
      </c>
      <c r="AO14" s="0" t="str">
        <f aca="false">IF(U14=V14,"Same","Changed")</f>
        <v>Same</v>
      </c>
    </row>
    <row r="15" customFormat="false" ht="15" hidden="false" customHeight="false" outlineLevel="0" collapsed="false">
      <c r="A15" s="14" t="n">
        <v>12</v>
      </c>
      <c r="B15" s="14" t="s">
        <v>90</v>
      </c>
      <c r="C15" s="14" t="n">
        <v>1</v>
      </c>
      <c r="D15" s="14" t="n">
        <v>88</v>
      </c>
      <c r="E15" s="14" t="n">
        <v>2017</v>
      </c>
      <c r="F15" s="14" t="s">
        <v>118</v>
      </c>
      <c r="G15" s="14" t="n">
        <v>7</v>
      </c>
      <c r="H15" s="14" t="n">
        <v>17</v>
      </c>
      <c r="I15" s="14" t="n">
        <v>0</v>
      </c>
      <c r="J15" s="14" t="n">
        <v>2</v>
      </c>
      <c r="K15" s="14" t="n">
        <v>2</v>
      </c>
      <c r="L15" s="14" t="n">
        <v>0</v>
      </c>
      <c r="M15" s="14" t="n">
        <v>0</v>
      </c>
      <c r="N15" s="14" t="s">
        <v>107</v>
      </c>
      <c r="O15" s="14" t="s">
        <v>108</v>
      </c>
      <c r="P15" s="14" t="s">
        <v>93</v>
      </c>
      <c r="Q15" s="14" t="s">
        <v>94</v>
      </c>
      <c r="R15" s="14" t="n">
        <v>0</v>
      </c>
      <c r="S15" s="14" t="n">
        <v>0</v>
      </c>
      <c r="T15" s="14" t="n">
        <v>0</v>
      </c>
      <c r="U15" s="14" t="s">
        <v>95</v>
      </c>
      <c r="V15" s="14" t="s">
        <v>95</v>
      </c>
      <c r="W15" s="14" t="n">
        <v>0</v>
      </c>
      <c r="X15" s="14" t="s">
        <v>86</v>
      </c>
      <c r="Y15" s="14" t="n">
        <v>9</v>
      </c>
      <c r="Z15" s="14" t="n">
        <v>0</v>
      </c>
      <c r="AA15" s="14" t="n">
        <v>0</v>
      </c>
      <c r="AB15" s="14" t="s">
        <v>87</v>
      </c>
      <c r="AC15" s="14" t="n">
        <v>79.2</v>
      </c>
      <c r="AD15" s="14" t="n">
        <v>0</v>
      </c>
      <c r="AE15" s="14" t="n">
        <v>0</v>
      </c>
      <c r="AF15" s="14" t="s">
        <v>96</v>
      </c>
      <c r="AG15" s="15" t="n">
        <v>42699</v>
      </c>
      <c r="AH15" s="14" t="n">
        <f aca="false">I15+J15</f>
        <v>2</v>
      </c>
      <c r="AI15" s="14" t="n">
        <f aca="false">K15+L15+M15</f>
        <v>2</v>
      </c>
      <c r="AJ15" s="14" t="n">
        <f aca="false">AC15*AH15</f>
        <v>158.4</v>
      </c>
      <c r="AK15" s="14" t="str">
        <f aca="false">IF(C15=1,"Cancelled","Completed")</f>
        <v>Cancelled</v>
      </c>
      <c r="AL15" s="14" t="str">
        <f aca="false">_xlfn.IFS(D15&lt;=7,"0-7 Days",D15&lt;=30,"8-30 Days",D15&lt;=90,"31-90 Days",TRUE(),"90+ Days")</f>
        <v>31-90 Days</v>
      </c>
      <c r="AM15" s="14" t="str">
        <f aca="false">_xlfn.IFS(OR(F15="December",F15="January",F15="February"),"Winter",OR(F15="March",F15="April",F15="May"),"Spring",OR(F15="June",F15="July",F15="August"),"Summer",TRUE(),"Autumn")</f>
        <v>Winter</v>
      </c>
      <c r="AN15" s="14" t="str">
        <f aca="false">IF(L15+M15&gt;0,"Family","Adult Only")</f>
        <v>Adult Only</v>
      </c>
      <c r="AO15" s="14" t="str">
        <f aca="false">IF(U15=V15,"Same","Changed")</f>
        <v>Same</v>
      </c>
    </row>
    <row r="16" customFormat="false" ht="15" hidden="false" customHeight="false" outlineLevel="0" collapsed="false">
      <c r="A16" s="0" t="n">
        <v>13</v>
      </c>
      <c r="B16" s="0" t="s">
        <v>80</v>
      </c>
      <c r="C16" s="0" t="n">
        <v>0</v>
      </c>
      <c r="D16" s="0" t="n">
        <v>79</v>
      </c>
      <c r="E16" s="0" t="n">
        <v>2015</v>
      </c>
      <c r="F16" s="0" t="s">
        <v>81</v>
      </c>
      <c r="G16" s="0" t="n">
        <v>52</v>
      </c>
      <c r="H16" s="0" t="n">
        <v>24</v>
      </c>
      <c r="I16" s="0" t="n">
        <v>2</v>
      </c>
      <c r="J16" s="0" t="n">
        <v>5</v>
      </c>
      <c r="K16" s="0" t="n">
        <v>2</v>
      </c>
      <c r="L16" s="0" t="n">
        <v>0</v>
      </c>
      <c r="M16" s="0" t="n">
        <v>0</v>
      </c>
      <c r="N16" s="0" t="s">
        <v>112</v>
      </c>
      <c r="O16" s="0" t="s">
        <v>83</v>
      </c>
      <c r="P16" s="0" t="s">
        <v>99</v>
      </c>
      <c r="Q16" s="0" t="s">
        <v>94</v>
      </c>
      <c r="R16" s="0" t="n">
        <v>0</v>
      </c>
      <c r="S16" s="0" t="n">
        <v>0</v>
      </c>
      <c r="T16" s="0" t="n">
        <v>0</v>
      </c>
      <c r="U16" s="0" t="s">
        <v>95</v>
      </c>
      <c r="V16" s="0" t="s">
        <v>95</v>
      </c>
      <c r="W16" s="0" t="n">
        <v>0</v>
      </c>
      <c r="X16" s="0" t="s">
        <v>86</v>
      </c>
      <c r="Y16" s="0" t="n">
        <v>156</v>
      </c>
      <c r="Z16" s="0" t="n">
        <v>0</v>
      </c>
      <c r="AA16" s="0" t="n">
        <v>0</v>
      </c>
      <c r="AB16" s="0" t="s">
        <v>87</v>
      </c>
      <c r="AC16" s="0" t="n">
        <v>57.29</v>
      </c>
      <c r="AD16" s="0" t="n">
        <v>0</v>
      </c>
      <c r="AE16" s="0" t="n">
        <v>2</v>
      </c>
      <c r="AF16" s="0" t="s">
        <v>88</v>
      </c>
      <c r="AG16" s="13" t="n">
        <v>42369</v>
      </c>
      <c r="AH16" s="25" t="n">
        <f aca="false">I16+J16</f>
        <v>7</v>
      </c>
      <c r="AI16" s="25" t="n">
        <f aca="false">K16+L16+M16</f>
        <v>2</v>
      </c>
      <c r="AJ16" s="25" t="n">
        <f aca="false">AC16*AH16</f>
        <v>401.03</v>
      </c>
      <c r="AK16" s="0" t="str">
        <f aca="false">IF(C16=1,"Cancelled","Completed")</f>
        <v>Completed</v>
      </c>
      <c r="AL16" s="0" t="str">
        <f aca="false">_xlfn.IFS(D16&lt;=7,"0-7 Days",D16&lt;=30,"8-30 Days",D16&lt;=90,"31-90 Days",TRUE(),"90+ Days")</f>
        <v>31-90 Days</v>
      </c>
      <c r="AM16" s="0" t="str">
        <f aca="false">_xlfn.IFS(OR(F16="December",F16="January",F16="February"),"Winter",OR(F16="March",F16="April",F16="May"),"Spring",OR(F16="June",F16="July",F16="August"),"Summer",TRUE(),"Autumn")</f>
        <v>Winter</v>
      </c>
      <c r="AN16" s="0" t="str">
        <f aca="false">IF(L16+M16&gt;0,"Family","Adult Only")</f>
        <v>Adult Only</v>
      </c>
      <c r="AO16" s="0" t="str">
        <f aca="false">IF(U16=V16,"Same","Changed")</f>
        <v>Same</v>
      </c>
    </row>
    <row r="17" customFormat="false" ht="15" hidden="false" customHeight="false" outlineLevel="0" collapsed="false">
      <c r="A17" s="14" t="n">
        <v>14</v>
      </c>
      <c r="B17" s="14" t="s">
        <v>90</v>
      </c>
      <c r="C17" s="14" t="n">
        <v>0</v>
      </c>
      <c r="D17" s="14" t="n">
        <v>41</v>
      </c>
      <c r="E17" s="14" t="n">
        <v>2016</v>
      </c>
      <c r="F17" s="14" t="s">
        <v>119</v>
      </c>
      <c r="G17" s="14" t="n">
        <v>34</v>
      </c>
      <c r="H17" s="14" t="n">
        <v>15</v>
      </c>
      <c r="I17" s="14" t="n">
        <v>1</v>
      </c>
      <c r="J17" s="14" t="n">
        <v>2</v>
      </c>
      <c r="K17" s="14" t="n">
        <v>2</v>
      </c>
      <c r="L17" s="14" t="n">
        <v>0</v>
      </c>
      <c r="M17" s="14" t="n">
        <v>0</v>
      </c>
      <c r="N17" s="14" t="s">
        <v>82</v>
      </c>
      <c r="O17" s="14" t="s">
        <v>92</v>
      </c>
      <c r="P17" s="14" t="s">
        <v>99</v>
      </c>
      <c r="Q17" s="14" t="s">
        <v>94</v>
      </c>
      <c r="R17" s="14" t="n">
        <v>0</v>
      </c>
      <c r="S17" s="14" t="n">
        <v>0</v>
      </c>
      <c r="T17" s="14" t="n">
        <v>0</v>
      </c>
      <c r="U17" s="14" t="s">
        <v>95</v>
      </c>
      <c r="V17" s="14" t="s">
        <v>95</v>
      </c>
      <c r="W17" s="14" t="n">
        <v>0</v>
      </c>
      <c r="X17" s="14" t="s">
        <v>86</v>
      </c>
      <c r="Y17" s="14" t="n">
        <v>28</v>
      </c>
      <c r="Z17" s="14" t="n">
        <v>0</v>
      </c>
      <c r="AA17" s="14" t="n">
        <v>0</v>
      </c>
      <c r="AB17" s="14" t="s">
        <v>87</v>
      </c>
      <c r="AC17" s="14" t="n">
        <v>76.5</v>
      </c>
      <c r="AD17" s="14" t="n">
        <v>0</v>
      </c>
      <c r="AE17" s="14" t="n">
        <v>0</v>
      </c>
      <c r="AF17" s="14" t="s">
        <v>88</v>
      </c>
      <c r="AG17" s="15" t="n">
        <v>42600</v>
      </c>
      <c r="AH17" s="14" t="n">
        <f aca="false">I17+J17</f>
        <v>3</v>
      </c>
      <c r="AI17" s="14" t="n">
        <f aca="false">K17+L17+M17</f>
        <v>2</v>
      </c>
      <c r="AJ17" s="14" t="n">
        <f aca="false">AC17*AH17</f>
        <v>229.5</v>
      </c>
      <c r="AK17" s="14" t="str">
        <f aca="false">IF(C17=1,"Cancelled","Completed")</f>
        <v>Completed</v>
      </c>
      <c r="AL17" s="14" t="str">
        <f aca="false">_xlfn.IFS(D17&lt;=7,"0-7 Days",D17&lt;=30,"8-30 Days",D17&lt;=90,"31-90 Days",TRUE(),"90+ Days")</f>
        <v>31-90 Days</v>
      </c>
      <c r="AM17" s="14" t="str">
        <f aca="false">_xlfn.IFS(OR(F17="December",F17="January",F17="February"),"Winter",OR(F17="March",F17="April",F17="May"),"Spring",OR(F17="June",F17="July",F17="August"),"Summer",TRUE(),"Autumn")</f>
        <v>Summer</v>
      </c>
      <c r="AN17" s="14" t="str">
        <f aca="false">IF(L17+M17&gt;0,"Family","Adult Only")</f>
        <v>Adult Only</v>
      </c>
      <c r="AO17" s="14" t="str">
        <f aca="false">IF(U17=V17,"Same","Changed")</f>
        <v>Same</v>
      </c>
    </row>
    <row r="18" customFormat="false" ht="15" hidden="false" customHeight="false" outlineLevel="0" collapsed="false">
      <c r="A18" s="0" t="n">
        <v>15</v>
      </c>
      <c r="B18" s="0" t="s">
        <v>90</v>
      </c>
      <c r="C18" s="0" t="n">
        <v>1</v>
      </c>
      <c r="D18" s="0" t="n">
        <v>239</v>
      </c>
      <c r="E18" s="0" t="n">
        <v>2015</v>
      </c>
      <c r="F18" s="0" t="s">
        <v>111</v>
      </c>
      <c r="G18" s="0" t="n">
        <v>42</v>
      </c>
      <c r="H18" s="0" t="n">
        <v>17</v>
      </c>
      <c r="I18" s="0" t="n">
        <v>0</v>
      </c>
      <c r="J18" s="0" t="n">
        <v>1</v>
      </c>
      <c r="K18" s="0" t="n">
        <v>2</v>
      </c>
      <c r="L18" s="0" t="n">
        <v>0</v>
      </c>
      <c r="M18" s="0" t="n">
        <v>0</v>
      </c>
      <c r="N18" s="0" t="s">
        <v>82</v>
      </c>
      <c r="O18" s="0" t="s">
        <v>92</v>
      </c>
      <c r="P18" s="0" t="s">
        <v>116</v>
      </c>
      <c r="Q18" s="0" t="s">
        <v>94</v>
      </c>
      <c r="R18" s="0" t="n">
        <v>0</v>
      </c>
      <c r="S18" s="0" t="n">
        <v>1</v>
      </c>
      <c r="T18" s="0" t="n">
        <v>0</v>
      </c>
      <c r="U18" s="0" t="s">
        <v>95</v>
      </c>
      <c r="V18" s="0" t="s">
        <v>95</v>
      </c>
      <c r="W18" s="0" t="n">
        <v>0</v>
      </c>
      <c r="X18" s="0" t="s">
        <v>120</v>
      </c>
      <c r="Y18" s="0" t="n">
        <v>1</v>
      </c>
      <c r="Z18" s="0" t="n">
        <v>0</v>
      </c>
      <c r="AA18" s="0" t="n">
        <v>0</v>
      </c>
      <c r="AB18" s="0" t="s">
        <v>87</v>
      </c>
      <c r="AC18" s="0" t="n">
        <v>60</v>
      </c>
      <c r="AD18" s="0" t="n">
        <v>0</v>
      </c>
      <c r="AE18" s="0" t="n">
        <v>0</v>
      </c>
      <c r="AF18" s="0" t="s">
        <v>96</v>
      </c>
      <c r="AG18" s="13" t="n">
        <v>42233</v>
      </c>
      <c r="AH18" s="25" t="n">
        <f aca="false">I18+J18</f>
        <v>1</v>
      </c>
      <c r="AI18" s="25" t="n">
        <f aca="false">K18+L18+M18</f>
        <v>2</v>
      </c>
      <c r="AJ18" s="25" t="n">
        <f aca="false">AC18*AH18</f>
        <v>60</v>
      </c>
      <c r="AK18" s="0" t="str">
        <f aca="false">IF(C18=1,"Cancelled","Completed")</f>
        <v>Cancelled</v>
      </c>
      <c r="AL18" s="0" t="str">
        <f aca="false">_xlfn.IFS(D18&lt;=7,"0-7 Days",D18&lt;=30,"8-30 Days",D18&lt;=90,"31-90 Days",TRUE(),"90+ Days")</f>
        <v>90+ Days</v>
      </c>
      <c r="AM18" s="0" t="str">
        <f aca="false">_xlfn.IFS(OR(F18="December",F18="January",F18="February"),"Winter",OR(F18="March",F18="April",F18="May"),"Spring",OR(F18="June",F18="July",F18="August"),"Summer",TRUE(),"Autumn")</f>
        <v>Autumn</v>
      </c>
      <c r="AN18" s="0" t="str">
        <f aca="false">IF(L18+M18&gt;0,"Family","Adult Only")</f>
        <v>Adult Only</v>
      </c>
      <c r="AO18" s="0" t="str">
        <f aca="false">IF(U18=V18,"Same","Changed")</f>
        <v>Same</v>
      </c>
    </row>
    <row r="19" customFormat="false" ht="15" hidden="false" customHeight="false" outlineLevel="0" collapsed="false">
      <c r="A19" s="14" t="n">
        <v>16</v>
      </c>
      <c r="B19" s="14" t="s">
        <v>80</v>
      </c>
      <c r="C19" s="14" t="n">
        <v>0</v>
      </c>
      <c r="D19" s="14" t="n">
        <v>23</v>
      </c>
      <c r="E19" s="14" t="n">
        <v>2017</v>
      </c>
      <c r="F19" s="14" t="s">
        <v>106</v>
      </c>
      <c r="G19" s="14" t="n">
        <v>16</v>
      </c>
      <c r="H19" s="14" t="n">
        <v>20</v>
      </c>
      <c r="I19" s="14" t="n">
        <v>0</v>
      </c>
      <c r="J19" s="14" t="n">
        <v>2</v>
      </c>
      <c r="K19" s="14" t="n">
        <v>2</v>
      </c>
      <c r="L19" s="14" t="n">
        <v>0</v>
      </c>
      <c r="M19" s="14" t="n">
        <v>0</v>
      </c>
      <c r="N19" s="14" t="s">
        <v>82</v>
      </c>
      <c r="O19" s="14" t="s">
        <v>83</v>
      </c>
      <c r="P19" s="14" t="s">
        <v>116</v>
      </c>
      <c r="Q19" s="14" t="s">
        <v>84</v>
      </c>
      <c r="R19" s="14" t="n">
        <v>0</v>
      </c>
      <c r="S19" s="14" t="n">
        <v>0</v>
      </c>
      <c r="T19" s="14" t="n">
        <v>0</v>
      </c>
      <c r="U19" s="14" t="s">
        <v>95</v>
      </c>
      <c r="V19" s="14" t="s">
        <v>95</v>
      </c>
      <c r="W19" s="14" t="n">
        <v>0</v>
      </c>
      <c r="X19" s="14" t="s">
        <v>86</v>
      </c>
      <c r="Y19" s="14" t="n">
        <v>0</v>
      </c>
      <c r="Z19" s="14" t="n">
        <v>0</v>
      </c>
      <c r="AA19" s="14" t="n">
        <v>0</v>
      </c>
      <c r="AB19" s="14" t="s">
        <v>101</v>
      </c>
      <c r="AC19" s="14" t="n">
        <v>99</v>
      </c>
      <c r="AD19" s="14" t="n">
        <v>1</v>
      </c>
      <c r="AE19" s="14" t="n">
        <v>0</v>
      </c>
      <c r="AF19" s="14" t="s">
        <v>88</v>
      </c>
      <c r="AG19" s="15" t="n">
        <v>42847</v>
      </c>
      <c r="AH19" s="14" t="n">
        <f aca="false">I19+J19</f>
        <v>2</v>
      </c>
      <c r="AI19" s="14" t="n">
        <f aca="false">K19+L19+M19</f>
        <v>2</v>
      </c>
      <c r="AJ19" s="14" t="n">
        <f aca="false">AC19*AH19</f>
        <v>198</v>
      </c>
      <c r="AK19" s="14" t="str">
        <f aca="false">IF(C19=1,"Cancelled","Completed")</f>
        <v>Completed</v>
      </c>
      <c r="AL19" s="14" t="str">
        <f aca="false">_xlfn.IFS(D19&lt;=7,"0-7 Days",D19&lt;=30,"8-30 Days",D19&lt;=90,"31-90 Days",TRUE(),"90+ Days")</f>
        <v>8-30 Days</v>
      </c>
      <c r="AM19" s="14" t="str">
        <f aca="false">_xlfn.IFS(OR(F19="December",F19="January",F19="February"),"Winter",OR(F19="March",F19="April",F19="May"),"Spring",OR(F19="June",F19="July",F19="August"),"Summer",TRUE(),"Autumn")</f>
        <v>Spring</v>
      </c>
      <c r="AN19" s="14" t="str">
        <f aca="false">IF(L19+M19&gt;0,"Family","Adult Only")</f>
        <v>Adult Only</v>
      </c>
      <c r="AO19" s="14" t="str">
        <f aca="false">IF(U19=V19,"Same","Changed")</f>
        <v>Same</v>
      </c>
    </row>
    <row r="20" customFormat="false" ht="15" hidden="false" customHeight="false" outlineLevel="0" collapsed="false">
      <c r="A20" s="0" t="n">
        <v>17</v>
      </c>
      <c r="B20" s="0" t="s">
        <v>80</v>
      </c>
      <c r="C20" s="0" t="n">
        <v>0</v>
      </c>
      <c r="D20" s="0" t="n">
        <v>34</v>
      </c>
      <c r="E20" s="0" t="n">
        <v>2016</v>
      </c>
      <c r="F20" s="0" t="s">
        <v>81</v>
      </c>
      <c r="G20" s="0" t="n">
        <v>50</v>
      </c>
      <c r="H20" s="0" t="n">
        <v>9</v>
      </c>
      <c r="I20" s="0" t="n">
        <v>0</v>
      </c>
      <c r="J20" s="0" t="n">
        <v>1</v>
      </c>
      <c r="K20" s="0" t="n">
        <v>2</v>
      </c>
      <c r="L20" s="0" t="n">
        <v>0</v>
      </c>
      <c r="M20" s="0" t="n">
        <v>0</v>
      </c>
      <c r="N20" s="0" t="s">
        <v>82</v>
      </c>
      <c r="O20" s="0" t="s">
        <v>92</v>
      </c>
      <c r="P20" s="0" t="s">
        <v>93</v>
      </c>
      <c r="Q20" s="0" t="s">
        <v>94</v>
      </c>
      <c r="R20" s="0" t="n">
        <v>0</v>
      </c>
      <c r="S20" s="0" t="n">
        <v>0</v>
      </c>
      <c r="T20" s="0" t="n">
        <v>0</v>
      </c>
      <c r="U20" s="0" t="s">
        <v>95</v>
      </c>
      <c r="V20" s="0" t="s">
        <v>109</v>
      </c>
      <c r="W20" s="0" t="n">
        <v>0</v>
      </c>
      <c r="X20" s="0" t="s">
        <v>86</v>
      </c>
      <c r="Y20" s="0" t="n">
        <v>240</v>
      </c>
      <c r="Z20" s="0" t="n">
        <v>0</v>
      </c>
      <c r="AA20" s="0" t="n">
        <v>0</v>
      </c>
      <c r="AB20" s="0" t="s">
        <v>87</v>
      </c>
      <c r="AC20" s="0" t="n">
        <v>48</v>
      </c>
      <c r="AD20" s="0" t="n">
        <v>0</v>
      </c>
      <c r="AE20" s="0" t="n">
        <v>1</v>
      </c>
      <c r="AF20" s="0" t="s">
        <v>88</v>
      </c>
      <c r="AG20" s="13" t="n">
        <v>42714</v>
      </c>
      <c r="AH20" s="25" t="n">
        <f aca="false">I20+J20</f>
        <v>1</v>
      </c>
      <c r="AI20" s="25" t="n">
        <f aca="false">K20+L20+M20</f>
        <v>2</v>
      </c>
      <c r="AJ20" s="25" t="n">
        <f aca="false">AC20*AH20</f>
        <v>48</v>
      </c>
      <c r="AK20" s="0" t="str">
        <f aca="false">IF(C20=1,"Cancelled","Completed")</f>
        <v>Completed</v>
      </c>
      <c r="AL20" s="0" t="str">
        <f aca="false">_xlfn.IFS(D20&lt;=7,"0-7 Days",D20&lt;=30,"8-30 Days",D20&lt;=90,"31-90 Days",TRUE(),"90+ Days")</f>
        <v>31-90 Days</v>
      </c>
      <c r="AM20" s="0" t="str">
        <f aca="false">_xlfn.IFS(OR(F20="December",F20="January",F20="February"),"Winter",OR(F20="March",F20="April",F20="May"),"Spring",OR(F20="June",F20="July",F20="August"),"Summer",TRUE(),"Autumn")</f>
        <v>Winter</v>
      </c>
      <c r="AN20" s="0" t="str">
        <f aca="false">IF(L20+M20&gt;0,"Family","Adult Only")</f>
        <v>Adult Only</v>
      </c>
      <c r="AO20" s="0" t="str">
        <f aca="false">IF(U20=V20,"Same","Changed")</f>
        <v>Changed</v>
      </c>
    </row>
    <row r="21" customFormat="false" ht="15" hidden="false" customHeight="false" outlineLevel="0" collapsed="false">
      <c r="A21" s="14" t="n">
        <v>18</v>
      </c>
      <c r="B21" s="14" t="s">
        <v>90</v>
      </c>
      <c r="C21" s="14" t="n">
        <v>1</v>
      </c>
      <c r="D21" s="14" t="n">
        <v>38</v>
      </c>
      <c r="E21" s="14" t="n">
        <v>2016</v>
      </c>
      <c r="F21" s="14" t="s">
        <v>121</v>
      </c>
      <c r="G21" s="14" t="n">
        <v>19</v>
      </c>
      <c r="H21" s="14" t="n">
        <v>6</v>
      </c>
      <c r="I21" s="14" t="n">
        <v>2</v>
      </c>
      <c r="J21" s="14" t="n">
        <v>3</v>
      </c>
      <c r="K21" s="14" t="n">
        <v>2</v>
      </c>
      <c r="L21" s="14" t="n">
        <v>1</v>
      </c>
      <c r="M21" s="14" t="n">
        <v>0</v>
      </c>
      <c r="N21" s="14" t="s">
        <v>112</v>
      </c>
      <c r="O21" s="14" t="s">
        <v>122</v>
      </c>
      <c r="P21" s="14" t="s">
        <v>93</v>
      </c>
      <c r="Q21" s="14" t="s">
        <v>94</v>
      </c>
      <c r="R21" s="14" t="n">
        <v>0</v>
      </c>
      <c r="S21" s="14" t="n">
        <v>0</v>
      </c>
      <c r="T21" s="14" t="n">
        <v>0</v>
      </c>
      <c r="U21" s="14" t="s">
        <v>95</v>
      </c>
      <c r="V21" s="14" t="s">
        <v>95</v>
      </c>
      <c r="W21" s="14" t="n">
        <v>0</v>
      </c>
      <c r="X21" s="14" t="s">
        <v>86</v>
      </c>
      <c r="Y21" s="14" t="n">
        <v>9</v>
      </c>
      <c r="Z21" s="14" t="n">
        <v>0</v>
      </c>
      <c r="AA21" s="14" t="n">
        <v>0</v>
      </c>
      <c r="AB21" s="14" t="s">
        <v>87</v>
      </c>
      <c r="AC21" s="14" t="n">
        <v>149.68</v>
      </c>
      <c r="AD21" s="14" t="n">
        <v>0</v>
      </c>
      <c r="AE21" s="14" t="n">
        <v>0</v>
      </c>
      <c r="AF21" s="14" t="s">
        <v>96</v>
      </c>
      <c r="AG21" s="15" t="n">
        <v>42491</v>
      </c>
      <c r="AH21" s="14" t="n">
        <f aca="false">I21+J21</f>
        <v>5</v>
      </c>
      <c r="AI21" s="14" t="n">
        <f aca="false">K21+L21+M21</f>
        <v>3</v>
      </c>
      <c r="AJ21" s="14" t="n">
        <f aca="false">AC21*AH21</f>
        <v>748.4</v>
      </c>
      <c r="AK21" s="14" t="str">
        <f aca="false">IF(C21=1,"Cancelled","Completed")</f>
        <v>Cancelled</v>
      </c>
      <c r="AL21" s="14" t="str">
        <f aca="false">_xlfn.IFS(D21&lt;=7,"0-7 Days",D21&lt;=30,"8-30 Days",D21&lt;=90,"31-90 Days",TRUE(),"90+ Days")</f>
        <v>31-90 Days</v>
      </c>
      <c r="AM21" s="14" t="str">
        <f aca="false">_xlfn.IFS(OR(F21="December",F21="January",F21="February"),"Winter",OR(F21="March",F21="April",F21="May"),"Spring",OR(F21="June",F21="July",F21="August"),"Summer",TRUE(),"Autumn")</f>
        <v>Spring</v>
      </c>
      <c r="AN21" s="14" t="str">
        <f aca="false">IF(L21+M21&gt;0,"Family","Adult Only")</f>
        <v>Family</v>
      </c>
      <c r="AO21" s="14" t="str">
        <f aca="false">IF(U21=V21,"Same","Changed")</f>
        <v>Same</v>
      </c>
    </row>
    <row r="22" customFormat="false" ht="15" hidden="false" customHeight="false" outlineLevel="0" collapsed="false">
      <c r="A22" s="0" t="n">
        <v>19</v>
      </c>
      <c r="B22" s="0" t="s">
        <v>90</v>
      </c>
      <c r="C22" s="0" t="n">
        <v>0</v>
      </c>
      <c r="D22" s="0" t="n">
        <v>160</v>
      </c>
      <c r="E22" s="0" t="n">
        <v>2017</v>
      </c>
      <c r="F22" s="0" t="s">
        <v>91</v>
      </c>
      <c r="G22" s="0" t="n">
        <v>28</v>
      </c>
      <c r="H22" s="0" t="n">
        <v>15</v>
      </c>
      <c r="I22" s="0" t="n">
        <v>2</v>
      </c>
      <c r="J22" s="0" t="n">
        <v>5</v>
      </c>
      <c r="K22" s="0" t="n">
        <v>2</v>
      </c>
      <c r="L22" s="0" t="n">
        <v>0</v>
      </c>
      <c r="M22" s="0" t="n">
        <v>0</v>
      </c>
      <c r="N22" s="0" t="s">
        <v>82</v>
      </c>
      <c r="O22" s="0" t="s">
        <v>122</v>
      </c>
      <c r="P22" s="0" t="s">
        <v>93</v>
      </c>
      <c r="Q22" s="0" t="s">
        <v>94</v>
      </c>
      <c r="R22" s="0" t="n">
        <v>0</v>
      </c>
      <c r="S22" s="0" t="n">
        <v>0</v>
      </c>
      <c r="T22" s="0" t="n">
        <v>0</v>
      </c>
      <c r="U22" s="0" t="s">
        <v>95</v>
      </c>
      <c r="V22" s="0" t="s">
        <v>95</v>
      </c>
      <c r="W22" s="0" t="n">
        <v>0</v>
      </c>
      <c r="X22" s="0" t="s">
        <v>86</v>
      </c>
      <c r="Y22" s="0" t="n">
        <v>7</v>
      </c>
      <c r="Z22" s="0" t="n">
        <v>0</v>
      </c>
      <c r="AA22" s="0" t="n">
        <v>0</v>
      </c>
      <c r="AB22" s="0" t="s">
        <v>87</v>
      </c>
      <c r="AC22" s="0" t="n">
        <v>78.35</v>
      </c>
      <c r="AD22" s="0" t="n">
        <v>0</v>
      </c>
      <c r="AE22" s="0" t="n">
        <v>1</v>
      </c>
      <c r="AF22" s="0" t="s">
        <v>88</v>
      </c>
      <c r="AG22" s="13" t="n">
        <v>42938</v>
      </c>
      <c r="AH22" s="25" t="n">
        <f aca="false">I22+J22</f>
        <v>7</v>
      </c>
      <c r="AI22" s="25" t="n">
        <f aca="false">K22+L22+M22</f>
        <v>2</v>
      </c>
      <c r="AJ22" s="25" t="n">
        <f aca="false">AC22*AH22</f>
        <v>548.45</v>
      </c>
      <c r="AK22" s="0" t="str">
        <f aca="false">IF(C22=1,"Cancelled","Completed")</f>
        <v>Completed</v>
      </c>
      <c r="AL22" s="0" t="str">
        <f aca="false">_xlfn.IFS(D22&lt;=7,"0-7 Days",D22&lt;=30,"8-30 Days",D22&lt;=90,"31-90 Days",TRUE(),"90+ Days")</f>
        <v>90+ Days</v>
      </c>
      <c r="AM22" s="0" t="str">
        <f aca="false">_xlfn.IFS(OR(F22="December",F22="January",F22="February"),"Winter",OR(F22="March",F22="April",F22="May"),"Spring",OR(F22="June",F22="July",F22="August"),"Summer",TRUE(),"Autumn")</f>
        <v>Summer</v>
      </c>
      <c r="AN22" s="0" t="str">
        <f aca="false">IF(L22+M22&gt;0,"Family","Adult Only")</f>
        <v>Adult Only</v>
      </c>
      <c r="AO22" s="0" t="str">
        <f aca="false">IF(U22=V22,"Same","Changed")</f>
        <v>Same</v>
      </c>
    </row>
    <row r="23" customFormat="false" ht="15" hidden="false" customHeight="false" outlineLevel="0" collapsed="false">
      <c r="A23" s="14" t="n">
        <v>20</v>
      </c>
      <c r="B23" s="14" t="s">
        <v>80</v>
      </c>
      <c r="C23" s="14" t="n">
        <v>0</v>
      </c>
      <c r="D23" s="14" t="n">
        <v>32</v>
      </c>
      <c r="E23" s="14" t="n">
        <v>2016</v>
      </c>
      <c r="F23" s="14" t="s">
        <v>111</v>
      </c>
      <c r="G23" s="14" t="n">
        <v>44</v>
      </c>
      <c r="H23" s="14" t="n">
        <v>27</v>
      </c>
      <c r="I23" s="14" t="n">
        <v>2</v>
      </c>
      <c r="J23" s="14" t="n">
        <v>5</v>
      </c>
      <c r="K23" s="14" t="n">
        <v>2</v>
      </c>
      <c r="L23" s="14" t="n">
        <v>0</v>
      </c>
      <c r="M23" s="14" t="n">
        <v>0</v>
      </c>
      <c r="N23" s="14" t="s">
        <v>82</v>
      </c>
      <c r="O23" s="14" t="s">
        <v>122</v>
      </c>
      <c r="P23" s="14" t="s">
        <v>84</v>
      </c>
      <c r="Q23" s="14" t="s">
        <v>84</v>
      </c>
      <c r="R23" s="14" t="n">
        <v>0</v>
      </c>
      <c r="S23" s="14" t="n">
        <v>0</v>
      </c>
      <c r="T23" s="14" t="n">
        <v>0</v>
      </c>
      <c r="U23" s="14" t="s">
        <v>85</v>
      </c>
      <c r="V23" s="14" t="s">
        <v>85</v>
      </c>
      <c r="W23" s="14" t="n">
        <v>0</v>
      </c>
      <c r="X23" s="14" t="s">
        <v>86</v>
      </c>
      <c r="Y23" s="14" t="n">
        <v>250</v>
      </c>
      <c r="Z23" s="14" t="n">
        <v>0</v>
      </c>
      <c r="AA23" s="14" t="n">
        <v>0</v>
      </c>
      <c r="AB23" s="14" t="s">
        <v>87</v>
      </c>
      <c r="AC23" s="14" t="n">
        <v>91.85</v>
      </c>
      <c r="AD23" s="14" t="n">
        <v>1</v>
      </c>
      <c r="AE23" s="14" t="n">
        <v>0</v>
      </c>
      <c r="AF23" s="14" t="s">
        <v>88</v>
      </c>
      <c r="AG23" s="15" t="n">
        <v>42677</v>
      </c>
      <c r="AH23" s="14" t="n">
        <f aca="false">I23+J23</f>
        <v>7</v>
      </c>
      <c r="AI23" s="14" t="n">
        <f aca="false">K23+L23+M23</f>
        <v>2</v>
      </c>
      <c r="AJ23" s="14" t="n">
        <f aca="false">AC23*AH23</f>
        <v>642.95</v>
      </c>
      <c r="AK23" s="14" t="str">
        <f aca="false">IF(C23=1,"Cancelled","Completed")</f>
        <v>Completed</v>
      </c>
      <c r="AL23" s="14" t="str">
        <f aca="false">_xlfn.IFS(D23&lt;=7,"0-7 Days",D23&lt;=30,"8-30 Days",D23&lt;=90,"31-90 Days",TRUE(),"90+ Days")</f>
        <v>31-90 Days</v>
      </c>
      <c r="AM23" s="14" t="str">
        <f aca="false">_xlfn.IFS(OR(F23="December",F23="January",F23="February"),"Winter",OR(F23="March",F23="April",F23="May"),"Spring",OR(F23="June",F23="July",F23="August"),"Summer",TRUE(),"Autumn")</f>
        <v>Autumn</v>
      </c>
      <c r="AN23" s="14" t="str">
        <f aca="false">IF(L23+M23&gt;0,"Family","Adult Only")</f>
        <v>Adult Only</v>
      </c>
      <c r="AO23" s="14" t="str">
        <f aca="false">IF(U23=V23,"Same","Changed")</f>
        <v>Same</v>
      </c>
    </row>
    <row r="24" customFormat="false" ht="15" hidden="false" customHeight="false" outlineLevel="0" collapsed="false">
      <c r="A24" s="0" t="n">
        <v>21</v>
      </c>
      <c r="B24" s="0" t="s">
        <v>80</v>
      </c>
      <c r="C24" s="0" t="n">
        <v>0</v>
      </c>
      <c r="D24" s="0" t="n">
        <v>56</v>
      </c>
      <c r="E24" s="0" t="n">
        <v>2016</v>
      </c>
      <c r="F24" s="0" t="s">
        <v>103</v>
      </c>
      <c r="G24" s="0" t="n">
        <v>14</v>
      </c>
      <c r="H24" s="0" t="n">
        <v>29</v>
      </c>
      <c r="I24" s="0" t="n">
        <v>0</v>
      </c>
      <c r="J24" s="0" t="n">
        <v>4</v>
      </c>
      <c r="K24" s="0" t="n">
        <v>2</v>
      </c>
      <c r="L24" s="0" t="n">
        <v>0</v>
      </c>
      <c r="M24" s="0" t="n">
        <v>0</v>
      </c>
      <c r="N24" s="0" t="s">
        <v>82</v>
      </c>
      <c r="O24" s="0" t="s">
        <v>92</v>
      </c>
      <c r="P24" s="0" t="s">
        <v>93</v>
      </c>
      <c r="Q24" s="0" t="s">
        <v>94</v>
      </c>
      <c r="R24" s="0" t="n">
        <v>0</v>
      </c>
      <c r="S24" s="0" t="n">
        <v>0</v>
      </c>
      <c r="T24" s="0" t="n">
        <v>0</v>
      </c>
      <c r="U24" s="0" t="s">
        <v>95</v>
      </c>
      <c r="V24" s="0" t="s">
        <v>95</v>
      </c>
      <c r="W24" s="0" t="n">
        <v>0</v>
      </c>
      <c r="X24" s="0" t="s">
        <v>86</v>
      </c>
      <c r="Y24" s="0" t="n">
        <v>240</v>
      </c>
      <c r="Z24" s="0" t="n">
        <v>0</v>
      </c>
      <c r="AA24" s="0" t="n">
        <v>0</v>
      </c>
      <c r="AB24" s="0" t="s">
        <v>87</v>
      </c>
      <c r="AC24" s="0" t="n">
        <v>58</v>
      </c>
      <c r="AD24" s="0" t="n">
        <v>1</v>
      </c>
      <c r="AE24" s="0" t="n">
        <v>1</v>
      </c>
      <c r="AF24" s="0" t="s">
        <v>88</v>
      </c>
      <c r="AG24" s="13" t="n">
        <v>42462</v>
      </c>
      <c r="AH24" s="25" t="n">
        <f aca="false">I24+J24</f>
        <v>4</v>
      </c>
      <c r="AI24" s="25" t="n">
        <f aca="false">K24+L24+M24</f>
        <v>2</v>
      </c>
      <c r="AJ24" s="25" t="n">
        <f aca="false">AC24*AH24</f>
        <v>232</v>
      </c>
      <c r="AK24" s="0" t="str">
        <f aca="false">IF(C24=1,"Cancelled","Completed")</f>
        <v>Completed</v>
      </c>
      <c r="AL24" s="0" t="str">
        <f aca="false">_xlfn.IFS(D24&lt;=7,"0-7 Days",D24&lt;=30,"8-30 Days",D24&lt;=90,"31-90 Days",TRUE(),"90+ Days")</f>
        <v>31-90 Days</v>
      </c>
      <c r="AM24" s="0" t="str">
        <f aca="false">_xlfn.IFS(OR(F24="December",F24="January",F24="February"),"Winter",OR(F24="March",F24="April",F24="May"),"Spring",OR(F24="June",F24="July",F24="August"),"Summer",TRUE(),"Autumn")</f>
        <v>Spring</v>
      </c>
      <c r="AN24" s="0" t="str">
        <f aca="false">IF(L24+M24&gt;0,"Family","Adult Only")</f>
        <v>Adult Only</v>
      </c>
      <c r="AO24" s="0" t="str">
        <f aca="false">IF(U24=V24,"Same","Changed")</f>
        <v>Same</v>
      </c>
    </row>
    <row r="25" customFormat="false" ht="15" hidden="false" customHeight="false" outlineLevel="0" collapsed="false">
      <c r="A25" s="14" t="n">
        <v>22</v>
      </c>
      <c r="B25" s="14" t="s">
        <v>90</v>
      </c>
      <c r="C25" s="14" t="n">
        <v>1</v>
      </c>
      <c r="D25" s="14" t="n">
        <v>97</v>
      </c>
      <c r="E25" s="14" t="n">
        <v>2015</v>
      </c>
      <c r="F25" s="14" t="s">
        <v>111</v>
      </c>
      <c r="G25" s="14" t="n">
        <v>41</v>
      </c>
      <c r="H25" s="14" t="n">
        <v>5</v>
      </c>
      <c r="I25" s="14" t="n">
        <v>1</v>
      </c>
      <c r="J25" s="14" t="n">
        <v>3</v>
      </c>
      <c r="K25" s="14" t="n">
        <v>1</v>
      </c>
      <c r="L25" s="14" t="n">
        <v>0</v>
      </c>
      <c r="M25" s="14" t="n">
        <v>0</v>
      </c>
      <c r="N25" s="14" t="s">
        <v>82</v>
      </c>
      <c r="O25" s="14" t="s">
        <v>92</v>
      </c>
      <c r="P25" s="14" t="s">
        <v>116</v>
      </c>
      <c r="Q25" s="14" t="s">
        <v>94</v>
      </c>
      <c r="R25" s="14" t="n">
        <v>0</v>
      </c>
      <c r="S25" s="14" t="n">
        <v>0</v>
      </c>
      <c r="T25" s="14" t="n">
        <v>0</v>
      </c>
      <c r="U25" s="14" t="s">
        <v>95</v>
      </c>
      <c r="V25" s="14" t="s">
        <v>95</v>
      </c>
      <c r="W25" s="14" t="n">
        <v>0</v>
      </c>
      <c r="X25" s="14" t="s">
        <v>120</v>
      </c>
      <c r="Y25" s="14" t="n">
        <v>29</v>
      </c>
      <c r="Z25" s="14" t="n">
        <v>0</v>
      </c>
      <c r="AA25" s="14" t="n">
        <v>0</v>
      </c>
      <c r="AB25" s="14" t="s">
        <v>87</v>
      </c>
      <c r="AC25" s="14" t="n">
        <v>140</v>
      </c>
      <c r="AD25" s="14" t="n">
        <v>0</v>
      </c>
      <c r="AE25" s="14" t="n">
        <v>0</v>
      </c>
      <c r="AF25" s="14" t="s">
        <v>96</v>
      </c>
      <c r="AG25" s="15" t="n">
        <v>42188</v>
      </c>
      <c r="AH25" s="14" t="n">
        <f aca="false">I25+J25</f>
        <v>4</v>
      </c>
      <c r="AI25" s="14" t="n">
        <f aca="false">K25+L25+M25</f>
        <v>1</v>
      </c>
      <c r="AJ25" s="14" t="n">
        <f aca="false">AC25*AH25</f>
        <v>560</v>
      </c>
      <c r="AK25" s="14" t="str">
        <f aca="false">IF(C25=1,"Cancelled","Completed")</f>
        <v>Cancelled</v>
      </c>
      <c r="AL25" s="14" t="str">
        <f aca="false">_xlfn.IFS(D25&lt;=7,"0-7 Days",D25&lt;=30,"8-30 Days",D25&lt;=90,"31-90 Days",TRUE(),"90+ Days")</f>
        <v>90+ Days</v>
      </c>
      <c r="AM25" s="14" t="str">
        <f aca="false">_xlfn.IFS(OR(F25="December",F25="January",F25="February"),"Winter",OR(F25="March",F25="April",F25="May"),"Spring",OR(F25="June",F25="July",F25="August"),"Summer",TRUE(),"Autumn")</f>
        <v>Autumn</v>
      </c>
      <c r="AN25" s="14" t="str">
        <f aca="false">IF(L25+M25&gt;0,"Family","Adult Only")</f>
        <v>Adult Only</v>
      </c>
      <c r="AO25" s="14" t="str">
        <f aca="false">IF(U25=V25,"Same","Changed")</f>
        <v>Same</v>
      </c>
    </row>
    <row r="26" customFormat="false" ht="15" hidden="false" customHeight="false" outlineLevel="0" collapsed="false">
      <c r="A26" s="0" t="n">
        <v>23</v>
      </c>
      <c r="B26" s="0" t="s">
        <v>80</v>
      </c>
      <c r="C26" s="0" t="n">
        <v>0</v>
      </c>
      <c r="D26" s="0" t="n">
        <v>85</v>
      </c>
      <c r="E26" s="0" t="n">
        <v>2017</v>
      </c>
      <c r="F26" s="0" t="s">
        <v>106</v>
      </c>
      <c r="G26" s="0" t="n">
        <v>16</v>
      </c>
      <c r="H26" s="0" t="n">
        <v>19</v>
      </c>
      <c r="I26" s="0" t="n">
        <v>1</v>
      </c>
      <c r="J26" s="0" t="n">
        <v>4</v>
      </c>
      <c r="K26" s="0" t="n">
        <v>2</v>
      </c>
      <c r="L26" s="0" t="n">
        <v>0</v>
      </c>
      <c r="M26" s="0" t="n">
        <v>0</v>
      </c>
      <c r="N26" s="0" t="s">
        <v>82</v>
      </c>
      <c r="O26" s="0" t="s">
        <v>123</v>
      </c>
      <c r="P26" s="0" t="s">
        <v>84</v>
      </c>
      <c r="Q26" s="0" t="s">
        <v>84</v>
      </c>
      <c r="R26" s="0" t="n">
        <v>0</v>
      </c>
      <c r="S26" s="0" t="n">
        <v>0</v>
      </c>
      <c r="T26" s="0" t="n">
        <v>0</v>
      </c>
      <c r="U26" s="0" t="s">
        <v>124</v>
      </c>
      <c r="V26" s="0" t="s">
        <v>124</v>
      </c>
      <c r="W26" s="0" t="n">
        <v>2</v>
      </c>
      <c r="X26" s="0" t="s">
        <v>86</v>
      </c>
      <c r="Y26" s="0" t="n">
        <v>0</v>
      </c>
      <c r="Z26" s="0" t="n">
        <v>0</v>
      </c>
      <c r="AA26" s="0" t="n">
        <v>0</v>
      </c>
      <c r="AB26" s="0" t="s">
        <v>101</v>
      </c>
      <c r="AC26" s="0" t="n">
        <v>74.6</v>
      </c>
      <c r="AD26" s="0" t="n">
        <v>0</v>
      </c>
      <c r="AE26" s="0" t="n">
        <v>1</v>
      </c>
      <c r="AF26" s="0" t="s">
        <v>88</v>
      </c>
      <c r="AG26" s="13" t="n">
        <v>42849</v>
      </c>
      <c r="AH26" s="25" t="n">
        <f aca="false">I26+J26</f>
        <v>5</v>
      </c>
      <c r="AI26" s="25" t="n">
        <f aca="false">K26+L26+M26</f>
        <v>2</v>
      </c>
      <c r="AJ26" s="25" t="n">
        <f aca="false">AC26*AH26</f>
        <v>373</v>
      </c>
      <c r="AK26" s="0" t="str">
        <f aca="false">IF(C26=1,"Cancelled","Completed")</f>
        <v>Completed</v>
      </c>
      <c r="AL26" s="0" t="str">
        <f aca="false">_xlfn.IFS(D26&lt;=7,"0-7 Days",D26&lt;=30,"8-30 Days",D26&lt;=90,"31-90 Days",TRUE(),"90+ Days")</f>
        <v>31-90 Days</v>
      </c>
      <c r="AM26" s="0" t="str">
        <f aca="false">_xlfn.IFS(OR(F26="December",F26="January",F26="February"),"Winter",OR(F26="March",F26="April",F26="May"),"Spring",OR(F26="June",F26="July",F26="August"),"Summer",TRUE(),"Autumn")</f>
        <v>Spring</v>
      </c>
      <c r="AN26" s="0" t="str">
        <f aca="false">IF(L26+M26&gt;0,"Family","Adult Only")</f>
        <v>Adult Only</v>
      </c>
      <c r="AO26" s="0" t="str">
        <f aca="false">IF(U26=V26,"Same","Changed")</f>
        <v>Same</v>
      </c>
    </row>
    <row r="27" customFormat="false" ht="15" hidden="false" customHeight="false" outlineLevel="0" collapsed="false">
      <c r="A27" s="14" t="n">
        <v>24</v>
      </c>
      <c r="B27" s="14" t="s">
        <v>90</v>
      </c>
      <c r="C27" s="14" t="n">
        <v>0</v>
      </c>
      <c r="D27" s="14" t="n">
        <v>278</v>
      </c>
      <c r="E27" s="14" t="n">
        <v>2017</v>
      </c>
      <c r="F27" s="14" t="s">
        <v>91</v>
      </c>
      <c r="G27" s="14" t="n">
        <v>30</v>
      </c>
      <c r="H27" s="14" t="n">
        <v>26</v>
      </c>
      <c r="I27" s="14" t="n">
        <v>0</v>
      </c>
      <c r="J27" s="14" t="n">
        <v>4</v>
      </c>
      <c r="K27" s="14" t="n">
        <v>3</v>
      </c>
      <c r="L27" s="14" t="n">
        <v>0</v>
      </c>
      <c r="M27" s="14" t="n">
        <v>0</v>
      </c>
      <c r="N27" s="14" t="s">
        <v>82</v>
      </c>
      <c r="O27" s="14" t="s">
        <v>108</v>
      </c>
      <c r="P27" s="14" t="s">
        <v>93</v>
      </c>
      <c r="Q27" s="14" t="s">
        <v>94</v>
      </c>
      <c r="R27" s="14" t="n">
        <v>0</v>
      </c>
      <c r="S27" s="14" t="n">
        <v>0</v>
      </c>
      <c r="T27" s="14" t="n">
        <v>0</v>
      </c>
      <c r="U27" s="14" t="s">
        <v>109</v>
      </c>
      <c r="V27" s="14" t="s">
        <v>109</v>
      </c>
      <c r="W27" s="14" t="n">
        <v>0</v>
      </c>
      <c r="X27" s="14" t="s">
        <v>86</v>
      </c>
      <c r="Y27" s="14" t="n">
        <v>9</v>
      </c>
      <c r="Z27" s="14" t="n">
        <v>0</v>
      </c>
      <c r="AA27" s="14" t="n">
        <v>0</v>
      </c>
      <c r="AB27" s="14" t="s">
        <v>87</v>
      </c>
      <c r="AC27" s="14" t="n">
        <v>165.6</v>
      </c>
      <c r="AD27" s="14" t="n">
        <v>0</v>
      </c>
      <c r="AE27" s="14" t="n">
        <v>2</v>
      </c>
      <c r="AF27" s="14" t="s">
        <v>88</v>
      </c>
      <c r="AG27" s="15" t="n">
        <v>42946</v>
      </c>
      <c r="AH27" s="14" t="n">
        <f aca="false">I27+J27</f>
        <v>4</v>
      </c>
      <c r="AI27" s="14" t="n">
        <f aca="false">K27+L27+M27</f>
        <v>3</v>
      </c>
      <c r="AJ27" s="14" t="n">
        <f aca="false">AC27*AH27</f>
        <v>662.4</v>
      </c>
      <c r="AK27" s="14" t="str">
        <f aca="false">IF(C27=1,"Cancelled","Completed")</f>
        <v>Completed</v>
      </c>
      <c r="AL27" s="14" t="str">
        <f aca="false">_xlfn.IFS(D27&lt;=7,"0-7 Days",D27&lt;=30,"8-30 Days",D27&lt;=90,"31-90 Days",TRUE(),"90+ Days")</f>
        <v>90+ Days</v>
      </c>
      <c r="AM27" s="14" t="str">
        <f aca="false">_xlfn.IFS(OR(F27="December",F27="January",F27="February"),"Winter",OR(F27="March",F27="April",F27="May"),"Spring",OR(F27="June",F27="July",F27="August"),"Summer",TRUE(),"Autumn")</f>
        <v>Summer</v>
      </c>
      <c r="AN27" s="14" t="str">
        <f aca="false">IF(L27+M27&gt;0,"Family","Adult Only")</f>
        <v>Adult Only</v>
      </c>
      <c r="AO27" s="14" t="str">
        <f aca="false">IF(U27=V27,"Same","Changed")</f>
        <v>Same</v>
      </c>
    </row>
    <row r="28" customFormat="false" ht="15" hidden="false" customHeight="false" outlineLevel="0" collapsed="false">
      <c r="A28" s="0" t="n">
        <v>25</v>
      </c>
      <c r="B28" s="0" t="s">
        <v>90</v>
      </c>
      <c r="C28" s="0" t="n">
        <v>1</v>
      </c>
      <c r="D28" s="0" t="n">
        <v>175</v>
      </c>
      <c r="E28" s="0" t="n">
        <v>2016</v>
      </c>
      <c r="F28" s="0" t="s">
        <v>119</v>
      </c>
      <c r="G28" s="0" t="n">
        <v>33</v>
      </c>
      <c r="H28" s="0" t="n">
        <v>10</v>
      </c>
      <c r="I28" s="0" t="n">
        <v>0</v>
      </c>
      <c r="J28" s="0" t="n">
        <v>4</v>
      </c>
      <c r="K28" s="0" t="n">
        <v>2</v>
      </c>
      <c r="L28" s="0" t="n">
        <v>0</v>
      </c>
      <c r="M28" s="0" t="n">
        <v>0</v>
      </c>
      <c r="N28" s="0" t="s">
        <v>82</v>
      </c>
      <c r="O28" s="0" t="s">
        <v>83</v>
      </c>
      <c r="P28" s="0" t="s">
        <v>93</v>
      </c>
      <c r="Q28" s="0" t="s">
        <v>94</v>
      </c>
      <c r="R28" s="0" t="n">
        <v>0</v>
      </c>
      <c r="S28" s="0" t="n">
        <v>0</v>
      </c>
      <c r="T28" s="0" t="n">
        <v>0</v>
      </c>
      <c r="U28" s="0" t="s">
        <v>95</v>
      </c>
      <c r="V28" s="0" t="s">
        <v>95</v>
      </c>
      <c r="W28" s="0" t="n">
        <v>0</v>
      </c>
      <c r="X28" s="0" t="s">
        <v>86</v>
      </c>
      <c r="Y28" s="0" t="n">
        <v>9</v>
      </c>
      <c r="Z28" s="0" t="n">
        <v>0</v>
      </c>
      <c r="AA28" s="0" t="n">
        <v>0</v>
      </c>
      <c r="AB28" s="0" t="s">
        <v>87</v>
      </c>
      <c r="AC28" s="0" t="n">
        <v>99.45</v>
      </c>
      <c r="AD28" s="0" t="n">
        <v>0</v>
      </c>
      <c r="AE28" s="0" t="n">
        <v>0</v>
      </c>
      <c r="AF28" s="0" t="s">
        <v>96</v>
      </c>
      <c r="AG28" s="13" t="n">
        <v>42430</v>
      </c>
      <c r="AH28" s="25" t="n">
        <f aca="false">I28+J28</f>
        <v>4</v>
      </c>
      <c r="AI28" s="25" t="n">
        <f aca="false">K28+L28+M28</f>
        <v>2</v>
      </c>
      <c r="AJ28" s="25" t="n">
        <f aca="false">AC28*AH28</f>
        <v>397.8</v>
      </c>
      <c r="AK28" s="0" t="str">
        <f aca="false">IF(C28=1,"Cancelled","Completed")</f>
        <v>Cancelled</v>
      </c>
      <c r="AL28" s="0" t="str">
        <f aca="false">_xlfn.IFS(D28&lt;=7,"0-7 Days",D28&lt;=30,"8-30 Days",D28&lt;=90,"31-90 Days",TRUE(),"90+ Days")</f>
        <v>90+ Days</v>
      </c>
      <c r="AM28" s="0" t="str">
        <f aca="false">_xlfn.IFS(OR(F28="December",F28="January",F28="February"),"Winter",OR(F28="March",F28="April",F28="May"),"Spring",OR(F28="June",F28="July",F28="August"),"Summer",TRUE(),"Autumn")</f>
        <v>Summer</v>
      </c>
      <c r="AN28" s="0" t="str">
        <f aca="false">IF(L28+M28&gt;0,"Family","Adult Only")</f>
        <v>Adult Only</v>
      </c>
      <c r="AO28" s="0" t="str">
        <f aca="false">IF(U28=V28,"Same","Changed")</f>
        <v>Same</v>
      </c>
    </row>
    <row r="29" customFormat="false" ht="15" hidden="false" customHeight="false" outlineLevel="0" collapsed="false">
      <c r="A29" s="14" t="n">
        <v>26</v>
      </c>
      <c r="B29" s="14" t="s">
        <v>90</v>
      </c>
      <c r="C29" s="14" t="n">
        <v>1</v>
      </c>
      <c r="D29" s="14" t="n">
        <v>26</v>
      </c>
      <c r="E29" s="14" t="n">
        <v>2017</v>
      </c>
      <c r="F29" s="14" t="s">
        <v>121</v>
      </c>
      <c r="G29" s="14" t="n">
        <v>21</v>
      </c>
      <c r="H29" s="14" t="n">
        <v>22</v>
      </c>
      <c r="I29" s="14" t="n">
        <v>1</v>
      </c>
      <c r="J29" s="14" t="n">
        <v>1</v>
      </c>
      <c r="K29" s="14" t="n">
        <v>2</v>
      </c>
      <c r="L29" s="14" t="n">
        <v>0</v>
      </c>
      <c r="M29" s="14" t="n">
        <v>0</v>
      </c>
      <c r="N29" s="14" t="s">
        <v>82</v>
      </c>
      <c r="O29" s="14" t="s">
        <v>92</v>
      </c>
      <c r="P29" s="14" t="s">
        <v>99</v>
      </c>
      <c r="Q29" s="14" t="s">
        <v>94</v>
      </c>
      <c r="R29" s="14" t="n">
        <v>0</v>
      </c>
      <c r="S29" s="14" t="n">
        <v>0</v>
      </c>
      <c r="T29" s="14" t="n">
        <v>0</v>
      </c>
      <c r="U29" s="14" t="s">
        <v>95</v>
      </c>
      <c r="V29" s="14" t="s">
        <v>95</v>
      </c>
      <c r="W29" s="14" t="n">
        <v>0</v>
      </c>
      <c r="X29" s="14" t="s">
        <v>120</v>
      </c>
      <c r="Y29" s="14" t="n">
        <v>3</v>
      </c>
      <c r="Z29" s="14" t="n">
        <v>0</v>
      </c>
      <c r="AA29" s="14" t="n">
        <v>0</v>
      </c>
      <c r="AB29" s="14" t="s">
        <v>87</v>
      </c>
      <c r="AC29" s="14" t="n">
        <v>128</v>
      </c>
      <c r="AD29" s="14" t="n">
        <v>0</v>
      </c>
      <c r="AE29" s="14" t="n">
        <v>0</v>
      </c>
      <c r="AF29" s="14" t="s">
        <v>96</v>
      </c>
      <c r="AG29" s="15" t="n">
        <v>42851</v>
      </c>
      <c r="AH29" s="14" t="n">
        <f aca="false">I29+J29</f>
        <v>2</v>
      </c>
      <c r="AI29" s="14" t="n">
        <f aca="false">K29+L29+M29</f>
        <v>2</v>
      </c>
      <c r="AJ29" s="14" t="n">
        <f aca="false">AC29*AH29</f>
        <v>256</v>
      </c>
      <c r="AK29" s="14" t="str">
        <f aca="false">IF(C29=1,"Cancelled","Completed")</f>
        <v>Cancelled</v>
      </c>
      <c r="AL29" s="14" t="str">
        <f aca="false">_xlfn.IFS(D29&lt;=7,"0-7 Days",D29&lt;=30,"8-30 Days",D29&lt;=90,"31-90 Days",TRUE(),"90+ Days")</f>
        <v>8-30 Days</v>
      </c>
      <c r="AM29" s="14" t="str">
        <f aca="false">_xlfn.IFS(OR(F29="December",F29="January",F29="February"),"Winter",OR(F29="March",F29="April",F29="May"),"Spring",OR(F29="June",F29="July",F29="August"),"Summer",TRUE(),"Autumn")</f>
        <v>Spring</v>
      </c>
      <c r="AN29" s="14" t="str">
        <f aca="false">IF(L29+M29&gt;0,"Family","Adult Only")</f>
        <v>Adult Only</v>
      </c>
      <c r="AO29" s="14" t="str">
        <f aca="false">IF(U29=V29,"Same","Changed")</f>
        <v>Same</v>
      </c>
    </row>
    <row r="30" customFormat="false" ht="15" hidden="false" customHeight="false" outlineLevel="0" collapsed="false">
      <c r="A30" s="0" t="n">
        <v>27</v>
      </c>
      <c r="B30" s="0" t="s">
        <v>90</v>
      </c>
      <c r="C30" s="0" t="n">
        <v>1</v>
      </c>
      <c r="D30" s="0" t="n">
        <v>360</v>
      </c>
      <c r="E30" s="0" t="n">
        <v>2015</v>
      </c>
      <c r="F30" s="0" t="s">
        <v>111</v>
      </c>
      <c r="G30" s="0" t="n">
        <v>42</v>
      </c>
      <c r="H30" s="0" t="n">
        <v>12</v>
      </c>
      <c r="I30" s="0" t="n">
        <v>1</v>
      </c>
      <c r="J30" s="0" t="n">
        <v>1</v>
      </c>
      <c r="K30" s="0" t="n">
        <v>2</v>
      </c>
      <c r="L30" s="0" t="n">
        <v>0</v>
      </c>
      <c r="M30" s="0" t="n">
        <v>0</v>
      </c>
      <c r="N30" s="0" t="s">
        <v>82</v>
      </c>
      <c r="O30" s="0" t="s">
        <v>92</v>
      </c>
      <c r="P30" s="0" t="s">
        <v>116</v>
      </c>
      <c r="Q30" s="0" t="s">
        <v>94</v>
      </c>
      <c r="R30" s="0" t="n">
        <v>0</v>
      </c>
      <c r="S30" s="0" t="n">
        <v>1</v>
      </c>
      <c r="T30" s="0" t="n">
        <v>0</v>
      </c>
      <c r="U30" s="0" t="s">
        <v>95</v>
      </c>
      <c r="V30" s="0" t="s">
        <v>95</v>
      </c>
      <c r="W30" s="0" t="n">
        <v>0</v>
      </c>
      <c r="X30" s="0" t="s">
        <v>120</v>
      </c>
      <c r="Y30" s="0" t="n">
        <v>1</v>
      </c>
      <c r="Z30" s="0" t="n">
        <v>0</v>
      </c>
      <c r="AA30" s="0" t="n">
        <v>0</v>
      </c>
      <c r="AB30" s="0" t="s">
        <v>125</v>
      </c>
      <c r="AC30" s="0" t="n">
        <v>62</v>
      </c>
      <c r="AD30" s="0" t="n">
        <v>0</v>
      </c>
      <c r="AE30" s="0" t="n">
        <v>0</v>
      </c>
      <c r="AF30" s="0" t="s">
        <v>96</v>
      </c>
      <c r="AG30" s="13" t="n">
        <v>42005</v>
      </c>
      <c r="AH30" s="25" t="n">
        <f aca="false">I30+J30</f>
        <v>2</v>
      </c>
      <c r="AI30" s="25" t="n">
        <f aca="false">K30+L30+M30</f>
        <v>2</v>
      </c>
      <c r="AJ30" s="25" t="n">
        <f aca="false">AC30*AH30</f>
        <v>124</v>
      </c>
      <c r="AK30" s="0" t="str">
        <f aca="false">IF(C30=1,"Cancelled","Completed")</f>
        <v>Cancelled</v>
      </c>
      <c r="AL30" s="0" t="str">
        <f aca="false">_xlfn.IFS(D30&lt;=7,"0-7 Days",D30&lt;=30,"8-30 Days",D30&lt;=90,"31-90 Days",TRUE(),"90+ Days")</f>
        <v>90+ Days</v>
      </c>
      <c r="AM30" s="0" t="str">
        <f aca="false">_xlfn.IFS(OR(F30="December",F30="January",F30="February"),"Winter",OR(F30="March",F30="April",F30="May"),"Spring",OR(F30="June",F30="July",F30="August"),"Summer",TRUE(),"Autumn")</f>
        <v>Autumn</v>
      </c>
      <c r="AN30" s="0" t="str">
        <f aca="false">IF(L30+M30&gt;0,"Family","Adult Only")</f>
        <v>Adult Only</v>
      </c>
      <c r="AO30" s="0" t="str">
        <f aca="false">IF(U30=V30,"Same","Changed")</f>
        <v>Same</v>
      </c>
    </row>
    <row r="31" customFormat="false" ht="15" hidden="false" customHeight="false" outlineLevel="0" collapsed="false">
      <c r="A31" s="14" t="n">
        <v>28</v>
      </c>
      <c r="B31" s="14" t="s">
        <v>80</v>
      </c>
      <c r="C31" s="14" t="n">
        <v>1</v>
      </c>
      <c r="D31" s="14" t="n">
        <v>378</v>
      </c>
      <c r="E31" s="14" t="n">
        <v>2016</v>
      </c>
      <c r="F31" s="14" t="s">
        <v>113</v>
      </c>
      <c r="G31" s="14" t="n">
        <v>45</v>
      </c>
      <c r="H31" s="14" t="n">
        <v>1</v>
      </c>
      <c r="I31" s="14" t="n">
        <v>0</v>
      </c>
      <c r="J31" s="14" t="n">
        <v>2</v>
      </c>
      <c r="K31" s="14" t="n">
        <v>2</v>
      </c>
      <c r="L31" s="14" t="n">
        <v>0</v>
      </c>
      <c r="M31" s="14" t="n">
        <v>0</v>
      </c>
      <c r="N31" s="14" t="s">
        <v>82</v>
      </c>
      <c r="O31" s="14" t="s">
        <v>92</v>
      </c>
      <c r="P31" s="14" t="s">
        <v>116</v>
      </c>
      <c r="Q31" s="14" t="s">
        <v>94</v>
      </c>
      <c r="R31" s="14" t="n">
        <v>0</v>
      </c>
      <c r="S31" s="14" t="n">
        <v>0</v>
      </c>
      <c r="T31" s="14" t="n">
        <v>0</v>
      </c>
      <c r="U31" s="14" t="s">
        <v>95</v>
      </c>
      <c r="V31" s="14" t="s">
        <v>95</v>
      </c>
      <c r="W31" s="14" t="n">
        <v>0</v>
      </c>
      <c r="X31" s="14" t="s">
        <v>120</v>
      </c>
      <c r="Y31" s="14" t="n">
        <v>248</v>
      </c>
      <c r="Z31" s="14" t="n">
        <v>0</v>
      </c>
      <c r="AA31" s="14" t="n">
        <v>0</v>
      </c>
      <c r="AB31" s="14" t="s">
        <v>87</v>
      </c>
      <c r="AC31" s="14" t="n">
        <v>46</v>
      </c>
      <c r="AD31" s="14" t="n">
        <v>0</v>
      </c>
      <c r="AE31" s="14" t="n">
        <v>0</v>
      </c>
      <c r="AF31" s="14" t="s">
        <v>96</v>
      </c>
      <c r="AG31" s="15" t="n">
        <v>42661</v>
      </c>
      <c r="AH31" s="14" t="n">
        <f aca="false">I31+J31</f>
        <v>2</v>
      </c>
      <c r="AI31" s="14" t="n">
        <f aca="false">K31+L31+M31</f>
        <v>2</v>
      </c>
      <c r="AJ31" s="14" t="n">
        <f aca="false">AC31*AH31</f>
        <v>92</v>
      </c>
      <c r="AK31" s="14" t="str">
        <f aca="false">IF(C31=1,"Cancelled","Completed")</f>
        <v>Cancelled</v>
      </c>
      <c r="AL31" s="14" t="str">
        <f aca="false">_xlfn.IFS(D31&lt;=7,"0-7 Days",D31&lt;=30,"8-30 Days",D31&lt;=90,"31-90 Days",TRUE(),"90+ Days")</f>
        <v>90+ Days</v>
      </c>
      <c r="AM31" s="14" t="str">
        <f aca="false">_xlfn.IFS(OR(F31="December",F31="January",F31="February"),"Winter",OR(F31="March",F31="April",F31="May"),"Spring",OR(F31="June",F31="July",F31="August"),"Summer",TRUE(),"Autumn")</f>
        <v>Autumn</v>
      </c>
      <c r="AN31" s="14" t="str">
        <f aca="false">IF(L31+M31&gt;0,"Family","Adult Only")</f>
        <v>Adult Only</v>
      </c>
      <c r="AO31" s="14" t="str">
        <f aca="false">IF(U31=V31,"Same","Changed")</f>
        <v>Same</v>
      </c>
    </row>
    <row r="32" customFormat="false" ht="15" hidden="false" customHeight="false" outlineLevel="0" collapsed="false">
      <c r="A32" s="0" t="n">
        <v>29</v>
      </c>
      <c r="B32" s="0" t="s">
        <v>90</v>
      </c>
      <c r="C32" s="0" t="n">
        <v>0</v>
      </c>
      <c r="D32" s="0" t="n">
        <v>32</v>
      </c>
      <c r="E32" s="0" t="n">
        <v>2016</v>
      </c>
      <c r="F32" s="0" t="s">
        <v>126</v>
      </c>
      <c r="G32" s="0" t="n">
        <v>5</v>
      </c>
      <c r="H32" s="0" t="n">
        <v>24</v>
      </c>
      <c r="I32" s="0" t="n">
        <v>2</v>
      </c>
      <c r="J32" s="0" t="n">
        <v>1</v>
      </c>
      <c r="K32" s="0" t="n">
        <v>2</v>
      </c>
      <c r="L32" s="0" t="n">
        <v>0</v>
      </c>
      <c r="M32" s="0" t="n">
        <v>0</v>
      </c>
      <c r="N32" s="0" t="s">
        <v>82</v>
      </c>
      <c r="O32" s="0" t="s">
        <v>127</v>
      </c>
      <c r="P32" s="0" t="s">
        <v>128</v>
      </c>
      <c r="Q32" s="0" t="s">
        <v>128</v>
      </c>
      <c r="R32" s="0" t="n">
        <v>0</v>
      </c>
      <c r="S32" s="0" t="n">
        <v>0</v>
      </c>
      <c r="T32" s="0" t="n">
        <v>0</v>
      </c>
      <c r="U32" s="0" t="s">
        <v>95</v>
      </c>
      <c r="V32" s="0" t="s">
        <v>95</v>
      </c>
      <c r="W32" s="0" t="n">
        <v>1</v>
      </c>
      <c r="X32" s="0" t="s">
        <v>86</v>
      </c>
      <c r="Y32" s="0" t="n">
        <v>38</v>
      </c>
      <c r="Z32" s="0" t="n">
        <v>0</v>
      </c>
      <c r="AA32" s="0" t="n">
        <v>15</v>
      </c>
      <c r="AB32" s="0" t="s">
        <v>101</v>
      </c>
      <c r="AC32" s="0" t="n">
        <v>64</v>
      </c>
      <c r="AD32" s="0" t="n">
        <v>0</v>
      </c>
      <c r="AE32" s="0" t="n">
        <v>0</v>
      </c>
      <c r="AF32" s="0" t="s">
        <v>88</v>
      </c>
      <c r="AG32" s="13" t="n">
        <v>42396</v>
      </c>
      <c r="AH32" s="25" t="n">
        <f aca="false">I32+J32</f>
        <v>3</v>
      </c>
      <c r="AI32" s="25" t="n">
        <f aca="false">K32+L32+M32</f>
        <v>2</v>
      </c>
      <c r="AJ32" s="25" t="n">
        <f aca="false">AC32*AH32</f>
        <v>192</v>
      </c>
      <c r="AK32" s="0" t="str">
        <f aca="false">IF(C32=1,"Cancelled","Completed")</f>
        <v>Completed</v>
      </c>
      <c r="AL32" s="0" t="str">
        <f aca="false">_xlfn.IFS(D32&lt;=7,"0-7 Days",D32&lt;=30,"8-30 Days",D32&lt;=90,"31-90 Days",TRUE(),"90+ Days")</f>
        <v>31-90 Days</v>
      </c>
      <c r="AM32" s="0" t="str">
        <f aca="false">_xlfn.IFS(OR(F32="December",F32="January",F32="February"),"Winter",OR(F32="March",F32="April",F32="May"),"Spring",OR(F32="June",F32="July",F32="August"),"Summer",TRUE(),"Autumn")</f>
        <v>Winter</v>
      </c>
      <c r="AN32" s="0" t="str">
        <f aca="false">IF(L32+M32&gt;0,"Family","Adult Only")</f>
        <v>Adult Only</v>
      </c>
      <c r="AO32" s="0" t="str">
        <f aca="false">IF(U32=V32,"Same","Changed")</f>
        <v>Same</v>
      </c>
    </row>
    <row r="33" customFormat="false" ht="15" hidden="false" customHeight="false" outlineLevel="0" collapsed="false">
      <c r="A33" s="14" t="n">
        <v>30</v>
      </c>
      <c r="B33" s="14" t="s">
        <v>80</v>
      </c>
      <c r="C33" s="14" t="n">
        <v>0</v>
      </c>
      <c r="D33" s="14" t="n">
        <v>165</v>
      </c>
      <c r="E33" s="14" t="n">
        <v>2015</v>
      </c>
      <c r="F33" s="14" t="s">
        <v>81</v>
      </c>
      <c r="G33" s="14" t="n">
        <v>53</v>
      </c>
      <c r="H33" s="14" t="n">
        <v>30</v>
      </c>
      <c r="I33" s="14" t="n">
        <v>0</v>
      </c>
      <c r="J33" s="14" t="n">
        <v>4</v>
      </c>
      <c r="K33" s="14" t="n">
        <v>1</v>
      </c>
      <c r="L33" s="14" t="n">
        <v>0</v>
      </c>
      <c r="M33" s="14" t="n">
        <v>0</v>
      </c>
      <c r="N33" s="14" t="s">
        <v>129</v>
      </c>
      <c r="O33" s="14" t="s">
        <v>92</v>
      </c>
      <c r="P33" s="14" t="s">
        <v>116</v>
      </c>
      <c r="Q33" s="14" t="s">
        <v>94</v>
      </c>
      <c r="R33" s="14" t="n">
        <v>0</v>
      </c>
      <c r="S33" s="14" t="n">
        <v>0</v>
      </c>
      <c r="T33" s="14" t="n">
        <v>0</v>
      </c>
      <c r="U33" s="14" t="s">
        <v>95</v>
      </c>
      <c r="V33" s="14" t="s">
        <v>95</v>
      </c>
      <c r="W33" s="14" t="n">
        <v>0</v>
      </c>
      <c r="X33" s="14" t="s">
        <v>86</v>
      </c>
      <c r="Y33" s="14" t="n">
        <v>308</v>
      </c>
      <c r="Z33" s="14" t="n">
        <v>0</v>
      </c>
      <c r="AA33" s="14" t="n">
        <v>122</v>
      </c>
      <c r="AB33" s="14" t="s">
        <v>101</v>
      </c>
      <c r="AC33" s="14" t="n">
        <v>0</v>
      </c>
      <c r="AD33" s="14" t="n">
        <v>0</v>
      </c>
      <c r="AE33" s="14" t="n">
        <v>0</v>
      </c>
      <c r="AF33" s="14" t="s">
        <v>88</v>
      </c>
      <c r="AG33" s="15" t="n">
        <v>42372</v>
      </c>
      <c r="AH33" s="14" t="n">
        <f aca="false">I33+J33</f>
        <v>4</v>
      </c>
      <c r="AI33" s="14" t="n">
        <f aca="false">K33+L33+M33</f>
        <v>1</v>
      </c>
      <c r="AJ33" s="14" t="n">
        <f aca="false">AC33*AH33</f>
        <v>0</v>
      </c>
      <c r="AK33" s="14" t="str">
        <f aca="false">IF(C33=1,"Cancelled","Completed")</f>
        <v>Completed</v>
      </c>
      <c r="AL33" s="14" t="str">
        <f aca="false">_xlfn.IFS(D33&lt;=7,"0-7 Days",D33&lt;=30,"8-30 Days",D33&lt;=90,"31-90 Days",TRUE(),"90+ Days")</f>
        <v>90+ Days</v>
      </c>
      <c r="AM33" s="14" t="str">
        <f aca="false">_xlfn.IFS(OR(F33="December",F33="January",F33="February"),"Winter",OR(F33="March",F33="April",F33="May"),"Spring",OR(F33="June",F33="July",F33="August"),"Summer",TRUE(),"Autumn")</f>
        <v>Winter</v>
      </c>
      <c r="AN33" s="14" t="str">
        <f aca="false">IF(L33+M33&gt;0,"Family","Adult Only")</f>
        <v>Adult Only</v>
      </c>
      <c r="AO33" s="14" t="str">
        <f aca="false">IF(U33=V33,"Same","Changed")</f>
        <v>Same</v>
      </c>
    </row>
    <row r="34" customFormat="false" ht="15" hidden="false" customHeight="false" outlineLevel="0" collapsed="false">
      <c r="A34" s="0" t="n">
        <v>31</v>
      </c>
      <c r="B34" s="0" t="s">
        <v>90</v>
      </c>
      <c r="C34" s="0" t="n">
        <v>0</v>
      </c>
      <c r="D34" s="0" t="n">
        <v>4</v>
      </c>
      <c r="E34" s="0" t="n">
        <v>2015</v>
      </c>
      <c r="F34" s="0" t="s">
        <v>119</v>
      </c>
      <c r="G34" s="0" t="n">
        <v>35</v>
      </c>
      <c r="H34" s="0" t="n">
        <v>25</v>
      </c>
      <c r="I34" s="0" t="n">
        <v>0</v>
      </c>
      <c r="J34" s="0" t="n">
        <v>4</v>
      </c>
      <c r="K34" s="0" t="n">
        <v>2</v>
      </c>
      <c r="L34" s="0" t="n">
        <v>0</v>
      </c>
      <c r="M34" s="0" t="n">
        <v>0</v>
      </c>
      <c r="N34" s="0" t="s">
        <v>82</v>
      </c>
      <c r="O34" s="0" t="s">
        <v>92</v>
      </c>
      <c r="P34" s="0" t="s">
        <v>116</v>
      </c>
      <c r="Q34" s="0" t="s">
        <v>94</v>
      </c>
      <c r="R34" s="0" t="n">
        <v>0</v>
      </c>
      <c r="S34" s="0" t="n">
        <v>0</v>
      </c>
      <c r="T34" s="0" t="n">
        <v>0</v>
      </c>
      <c r="U34" s="0" t="s">
        <v>95</v>
      </c>
      <c r="V34" s="0" t="s">
        <v>95</v>
      </c>
      <c r="W34" s="0" t="n">
        <v>0</v>
      </c>
      <c r="X34" s="0" t="s">
        <v>86</v>
      </c>
      <c r="Y34" s="0" t="n">
        <v>1</v>
      </c>
      <c r="Z34" s="0" t="n">
        <v>0</v>
      </c>
      <c r="AA34" s="0" t="n">
        <v>0</v>
      </c>
      <c r="AB34" s="0" t="s">
        <v>101</v>
      </c>
      <c r="AC34" s="0" t="n">
        <v>62</v>
      </c>
      <c r="AD34" s="0" t="n">
        <v>0</v>
      </c>
      <c r="AE34" s="0" t="n">
        <v>0</v>
      </c>
      <c r="AF34" s="0" t="s">
        <v>88</v>
      </c>
      <c r="AG34" s="13" t="n">
        <v>42245</v>
      </c>
      <c r="AH34" s="25" t="n">
        <f aca="false">I34+J34</f>
        <v>4</v>
      </c>
      <c r="AI34" s="25" t="n">
        <f aca="false">K34+L34+M34</f>
        <v>2</v>
      </c>
      <c r="AJ34" s="25" t="n">
        <f aca="false">AC34*AH34</f>
        <v>248</v>
      </c>
      <c r="AK34" s="0" t="str">
        <f aca="false">IF(C34=1,"Cancelled","Completed")</f>
        <v>Completed</v>
      </c>
      <c r="AL34" s="0" t="str">
        <f aca="false">_xlfn.IFS(D34&lt;=7,"0-7 Days",D34&lt;=30,"8-30 Days",D34&lt;=90,"31-90 Days",TRUE(),"90+ Days")</f>
        <v>0-7 Days</v>
      </c>
      <c r="AM34" s="0" t="str">
        <f aca="false">_xlfn.IFS(OR(F34="December",F34="January",F34="February"),"Winter",OR(F34="March",F34="April",F34="May"),"Spring",OR(F34="June",F34="July",F34="August"),"Summer",TRUE(),"Autumn")</f>
        <v>Summer</v>
      </c>
      <c r="AN34" s="0" t="str">
        <f aca="false">IF(L34+M34&gt;0,"Family","Adult Only")</f>
        <v>Adult Only</v>
      </c>
      <c r="AO34" s="0" t="str">
        <f aca="false">IF(U34=V34,"Same","Changed")</f>
        <v>Same</v>
      </c>
    </row>
    <row r="35" customFormat="false" ht="15" hidden="false" customHeight="false" outlineLevel="0" collapsed="false">
      <c r="A35" s="14" t="n">
        <v>32</v>
      </c>
      <c r="B35" s="14" t="s">
        <v>90</v>
      </c>
      <c r="C35" s="14" t="n">
        <v>1</v>
      </c>
      <c r="D35" s="14" t="n">
        <v>179</v>
      </c>
      <c r="E35" s="14" t="n">
        <v>2016</v>
      </c>
      <c r="F35" s="14" t="s">
        <v>91</v>
      </c>
      <c r="G35" s="14" t="n">
        <v>27</v>
      </c>
      <c r="H35" s="14" t="n">
        <v>1</v>
      </c>
      <c r="I35" s="14" t="n">
        <v>0</v>
      </c>
      <c r="J35" s="14" t="n">
        <v>2</v>
      </c>
      <c r="K35" s="14" t="n">
        <v>2</v>
      </c>
      <c r="L35" s="14" t="n">
        <v>0</v>
      </c>
      <c r="M35" s="14" t="n">
        <v>0</v>
      </c>
      <c r="N35" s="14" t="s">
        <v>82</v>
      </c>
      <c r="O35" s="14" t="s">
        <v>92</v>
      </c>
      <c r="P35" s="14" t="s">
        <v>116</v>
      </c>
      <c r="Q35" s="14" t="s">
        <v>94</v>
      </c>
      <c r="R35" s="14" t="n">
        <v>0</v>
      </c>
      <c r="S35" s="14" t="n">
        <v>0</v>
      </c>
      <c r="T35" s="14" t="n">
        <v>0</v>
      </c>
      <c r="U35" s="14" t="s">
        <v>95</v>
      </c>
      <c r="V35" s="14" t="s">
        <v>95</v>
      </c>
      <c r="W35" s="14" t="n">
        <v>0</v>
      </c>
      <c r="X35" s="14" t="s">
        <v>120</v>
      </c>
      <c r="Y35" s="14" t="n">
        <v>1</v>
      </c>
      <c r="Z35" s="14" t="n">
        <v>0</v>
      </c>
      <c r="AA35" s="14" t="n">
        <v>0</v>
      </c>
      <c r="AB35" s="14" t="s">
        <v>87</v>
      </c>
      <c r="AC35" s="14" t="n">
        <v>65</v>
      </c>
      <c r="AD35" s="14" t="n">
        <v>0</v>
      </c>
      <c r="AE35" s="14" t="n">
        <v>0</v>
      </c>
      <c r="AF35" s="14" t="s">
        <v>96</v>
      </c>
      <c r="AG35" s="15" t="n">
        <v>42500</v>
      </c>
      <c r="AH35" s="14" t="n">
        <f aca="false">I35+J35</f>
        <v>2</v>
      </c>
      <c r="AI35" s="14" t="n">
        <f aca="false">K35+L35+M35</f>
        <v>2</v>
      </c>
      <c r="AJ35" s="14" t="n">
        <f aca="false">AC35*AH35</f>
        <v>130</v>
      </c>
      <c r="AK35" s="14" t="str">
        <f aca="false">IF(C35=1,"Cancelled","Completed")</f>
        <v>Cancelled</v>
      </c>
      <c r="AL35" s="14" t="str">
        <f aca="false">_xlfn.IFS(D35&lt;=7,"0-7 Days",D35&lt;=30,"8-30 Days",D35&lt;=90,"31-90 Days",TRUE(),"90+ Days")</f>
        <v>90+ Days</v>
      </c>
      <c r="AM35" s="14" t="str">
        <f aca="false">_xlfn.IFS(OR(F35="December",F35="January",F35="February"),"Winter",OR(F35="March",F35="April",F35="May"),"Spring",OR(F35="June",F35="July",F35="August"),"Summer",TRUE(),"Autumn")</f>
        <v>Summer</v>
      </c>
      <c r="AN35" s="14" t="str">
        <f aca="false">IF(L35+M35&gt;0,"Family","Adult Only")</f>
        <v>Adult Only</v>
      </c>
      <c r="AO35" s="14" t="str">
        <f aca="false">IF(U35=V35,"Same","Changed")</f>
        <v>Same</v>
      </c>
    </row>
    <row r="36" customFormat="false" ht="15" hidden="false" customHeight="false" outlineLevel="0" collapsed="false">
      <c r="A36" s="0" t="n">
        <v>33</v>
      </c>
      <c r="B36" s="0" t="s">
        <v>90</v>
      </c>
      <c r="C36" s="0" t="n">
        <v>0</v>
      </c>
      <c r="D36" s="0" t="n">
        <v>349</v>
      </c>
      <c r="E36" s="0" t="n">
        <v>2016</v>
      </c>
      <c r="F36" s="0" t="s">
        <v>111</v>
      </c>
      <c r="G36" s="0" t="n">
        <v>41</v>
      </c>
      <c r="H36" s="0" t="n">
        <v>4</v>
      </c>
      <c r="I36" s="0" t="n">
        <v>1</v>
      </c>
      <c r="J36" s="0" t="n">
        <v>5</v>
      </c>
      <c r="K36" s="0" t="n">
        <v>2</v>
      </c>
      <c r="L36" s="0" t="n">
        <v>0</v>
      </c>
      <c r="M36" s="0" t="n">
        <v>0</v>
      </c>
      <c r="N36" s="0" t="s">
        <v>82</v>
      </c>
      <c r="O36" s="0" t="s">
        <v>108</v>
      </c>
      <c r="P36" s="0" t="s">
        <v>99</v>
      </c>
      <c r="Q36" s="0" t="s">
        <v>94</v>
      </c>
      <c r="R36" s="0" t="n">
        <v>0</v>
      </c>
      <c r="S36" s="0" t="n">
        <v>0</v>
      </c>
      <c r="T36" s="0" t="n">
        <v>0</v>
      </c>
      <c r="U36" s="0" t="s">
        <v>95</v>
      </c>
      <c r="V36" s="0" t="s">
        <v>95</v>
      </c>
      <c r="W36" s="0" t="n">
        <v>0</v>
      </c>
      <c r="X36" s="0" t="s">
        <v>86</v>
      </c>
      <c r="Y36" s="0" t="n">
        <v>58</v>
      </c>
      <c r="Z36" s="0" t="n">
        <v>0</v>
      </c>
      <c r="AA36" s="0" t="n">
        <v>162</v>
      </c>
      <c r="AB36" s="0" t="s">
        <v>101</v>
      </c>
      <c r="AC36" s="0" t="n">
        <v>123.33</v>
      </c>
      <c r="AD36" s="0" t="n">
        <v>0</v>
      </c>
      <c r="AE36" s="0" t="n">
        <v>0</v>
      </c>
      <c r="AF36" s="0" t="s">
        <v>88</v>
      </c>
      <c r="AG36" s="13" t="n">
        <v>42653</v>
      </c>
      <c r="AH36" s="25" t="n">
        <f aca="false">I36+J36</f>
        <v>6</v>
      </c>
      <c r="AI36" s="25" t="n">
        <f aca="false">K36+L36+M36</f>
        <v>2</v>
      </c>
      <c r="AJ36" s="25" t="n">
        <f aca="false">AC36*AH36</f>
        <v>739.98</v>
      </c>
      <c r="AK36" s="0" t="str">
        <f aca="false">IF(C36=1,"Cancelled","Completed")</f>
        <v>Completed</v>
      </c>
      <c r="AL36" s="0" t="str">
        <f aca="false">_xlfn.IFS(D36&lt;=7,"0-7 Days",D36&lt;=30,"8-30 Days",D36&lt;=90,"31-90 Days",TRUE(),"90+ Days")</f>
        <v>90+ Days</v>
      </c>
      <c r="AM36" s="0" t="str">
        <f aca="false">_xlfn.IFS(OR(F36="December",F36="January",F36="February"),"Winter",OR(F36="March",F36="April",F36="May"),"Spring",OR(F36="June",F36="July",F36="August"),"Summer",TRUE(),"Autumn")</f>
        <v>Autumn</v>
      </c>
      <c r="AN36" s="0" t="str">
        <f aca="false">IF(L36+M36&gt;0,"Family","Adult Only")</f>
        <v>Adult Only</v>
      </c>
      <c r="AO36" s="0" t="str">
        <f aca="false">IF(U36=V36,"Same","Changed")</f>
        <v>Same</v>
      </c>
    </row>
    <row r="37" customFormat="false" ht="15" hidden="false" customHeight="false" outlineLevel="0" collapsed="false">
      <c r="A37" s="14" t="n">
        <v>34</v>
      </c>
      <c r="B37" s="14" t="s">
        <v>90</v>
      </c>
      <c r="C37" s="14" t="n">
        <v>0</v>
      </c>
      <c r="D37" s="14" t="n">
        <v>47</v>
      </c>
      <c r="E37" s="14" t="n">
        <v>2016</v>
      </c>
      <c r="F37" s="14" t="s">
        <v>118</v>
      </c>
      <c r="G37" s="14" t="n">
        <v>8</v>
      </c>
      <c r="H37" s="14" t="n">
        <v>18</v>
      </c>
      <c r="I37" s="14" t="n">
        <v>0</v>
      </c>
      <c r="J37" s="14" t="n">
        <v>3</v>
      </c>
      <c r="K37" s="14" t="n">
        <v>2</v>
      </c>
      <c r="L37" s="14" t="n">
        <v>0</v>
      </c>
      <c r="M37" s="14" t="n">
        <v>0</v>
      </c>
      <c r="N37" s="14" t="s">
        <v>82</v>
      </c>
      <c r="O37" s="14" t="s">
        <v>130</v>
      </c>
      <c r="P37" s="14" t="s">
        <v>93</v>
      </c>
      <c r="Q37" s="14" t="s">
        <v>94</v>
      </c>
      <c r="R37" s="14" t="n">
        <v>0</v>
      </c>
      <c r="S37" s="14" t="n">
        <v>0</v>
      </c>
      <c r="T37" s="14" t="n">
        <v>0</v>
      </c>
      <c r="U37" s="14" t="s">
        <v>109</v>
      </c>
      <c r="V37" s="14" t="s">
        <v>109</v>
      </c>
      <c r="W37" s="14" t="n">
        <v>0</v>
      </c>
      <c r="X37" s="14" t="s">
        <v>86</v>
      </c>
      <c r="Y37" s="14" t="n">
        <v>9</v>
      </c>
      <c r="Z37" s="14" t="n">
        <v>0</v>
      </c>
      <c r="AA37" s="14" t="n">
        <v>0</v>
      </c>
      <c r="AB37" s="14" t="s">
        <v>87</v>
      </c>
      <c r="AC37" s="14" t="n">
        <v>90.3</v>
      </c>
      <c r="AD37" s="14" t="n">
        <v>0</v>
      </c>
      <c r="AE37" s="14" t="n">
        <v>0</v>
      </c>
      <c r="AF37" s="14" t="s">
        <v>88</v>
      </c>
      <c r="AG37" s="15" t="n">
        <v>42421</v>
      </c>
      <c r="AH37" s="14" t="n">
        <f aca="false">I37+J37</f>
        <v>3</v>
      </c>
      <c r="AI37" s="14" t="n">
        <f aca="false">K37+L37+M37</f>
        <v>2</v>
      </c>
      <c r="AJ37" s="14" t="n">
        <f aca="false">AC37*AH37</f>
        <v>270.9</v>
      </c>
      <c r="AK37" s="14" t="str">
        <f aca="false">IF(C37=1,"Cancelled","Completed")</f>
        <v>Completed</v>
      </c>
      <c r="AL37" s="14" t="str">
        <f aca="false">_xlfn.IFS(D37&lt;=7,"0-7 Days",D37&lt;=30,"8-30 Days",D37&lt;=90,"31-90 Days",TRUE(),"90+ Days")</f>
        <v>31-90 Days</v>
      </c>
      <c r="AM37" s="14" t="str">
        <f aca="false">_xlfn.IFS(OR(F37="December",F37="January",F37="February"),"Winter",OR(F37="March",F37="April",F37="May"),"Spring",OR(F37="June",F37="July",F37="August"),"Summer",TRUE(),"Autumn")</f>
        <v>Winter</v>
      </c>
      <c r="AN37" s="14" t="str">
        <f aca="false">IF(L37+M37&gt;0,"Family","Adult Only")</f>
        <v>Adult Only</v>
      </c>
      <c r="AO37" s="14" t="str">
        <f aca="false">IF(U37=V37,"Same","Changed")</f>
        <v>Same</v>
      </c>
    </row>
    <row r="38" customFormat="false" ht="15" hidden="false" customHeight="false" outlineLevel="0" collapsed="false">
      <c r="A38" s="0" t="n">
        <v>35</v>
      </c>
      <c r="B38" s="0" t="s">
        <v>90</v>
      </c>
      <c r="C38" s="0" t="n">
        <v>0</v>
      </c>
      <c r="D38" s="0" t="n">
        <v>237</v>
      </c>
      <c r="E38" s="0" t="n">
        <v>2015</v>
      </c>
      <c r="F38" s="0" t="s">
        <v>114</v>
      </c>
      <c r="G38" s="0" t="n">
        <v>38</v>
      </c>
      <c r="H38" s="0" t="n">
        <v>14</v>
      </c>
      <c r="I38" s="0" t="n">
        <v>1</v>
      </c>
      <c r="J38" s="0" t="n">
        <v>2</v>
      </c>
      <c r="K38" s="0" t="n">
        <v>1</v>
      </c>
      <c r="L38" s="0" t="n">
        <v>0</v>
      </c>
      <c r="M38" s="0" t="n">
        <v>0</v>
      </c>
      <c r="N38" s="0" t="s">
        <v>82</v>
      </c>
      <c r="O38" s="0" t="s">
        <v>108</v>
      </c>
      <c r="P38" s="0" t="s">
        <v>93</v>
      </c>
      <c r="Q38" s="0" t="s">
        <v>94</v>
      </c>
      <c r="R38" s="0" t="n">
        <v>0</v>
      </c>
      <c r="S38" s="0" t="n">
        <v>0</v>
      </c>
      <c r="T38" s="0" t="n">
        <v>0</v>
      </c>
      <c r="U38" s="0" t="s">
        <v>95</v>
      </c>
      <c r="V38" s="0" t="s">
        <v>95</v>
      </c>
      <c r="W38" s="0" t="n">
        <v>0</v>
      </c>
      <c r="X38" s="0" t="s">
        <v>86</v>
      </c>
      <c r="Y38" s="0" t="n">
        <v>9</v>
      </c>
      <c r="Z38" s="0" t="n">
        <v>0</v>
      </c>
      <c r="AA38" s="0" t="n">
        <v>0</v>
      </c>
      <c r="AB38" s="0" t="s">
        <v>101</v>
      </c>
      <c r="AC38" s="0" t="n">
        <v>80.75</v>
      </c>
      <c r="AD38" s="0" t="n">
        <v>0</v>
      </c>
      <c r="AE38" s="0" t="n">
        <v>0</v>
      </c>
      <c r="AF38" s="0" t="s">
        <v>88</v>
      </c>
      <c r="AG38" s="13" t="n">
        <v>42264</v>
      </c>
      <c r="AH38" s="25" t="n">
        <f aca="false">I38+J38</f>
        <v>3</v>
      </c>
      <c r="AI38" s="25" t="n">
        <f aca="false">K38+L38+M38</f>
        <v>1</v>
      </c>
      <c r="AJ38" s="25" t="n">
        <f aca="false">AC38*AH38</f>
        <v>242.25</v>
      </c>
      <c r="AK38" s="0" t="str">
        <f aca="false">IF(C38=1,"Cancelled","Completed")</f>
        <v>Completed</v>
      </c>
      <c r="AL38" s="0" t="str">
        <f aca="false">_xlfn.IFS(D38&lt;=7,"0-7 Days",D38&lt;=30,"8-30 Days",D38&lt;=90,"31-90 Days",TRUE(),"90+ Days")</f>
        <v>90+ Days</v>
      </c>
      <c r="AM38" s="0" t="str">
        <f aca="false">_xlfn.IFS(OR(F38="December",F38="January",F38="February"),"Winter",OR(F38="March",F38="April",F38="May"),"Spring",OR(F38="June",F38="July",F38="August"),"Summer",TRUE(),"Autumn")</f>
        <v>Autumn</v>
      </c>
      <c r="AN38" s="0" t="str">
        <f aca="false">IF(L38+M38&gt;0,"Family","Adult Only")</f>
        <v>Adult Only</v>
      </c>
      <c r="AO38" s="0" t="str">
        <f aca="false">IF(U38=V38,"Same","Changed")</f>
        <v>Same</v>
      </c>
    </row>
    <row r="39" customFormat="false" ht="15" hidden="false" customHeight="false" outlineLevel="0" collapsed="false">
      <c r="A39" s="14" t="n">
        <v>36</v>
      </c>
      <c r="B39" s="14" t="s">
        <v>90</v>
      </c>
      <c r="C39" s="14" t="n">
        <v>0</v>
      </c>
      <c r="D39" s="14" t="n">
        <v>31</v>
      </c>
      <c r="E39" s="14" t="n">
        <v>2016</v>
      </c>
      <c r="F39" s="14" t="s">
        <v>114</v>
      </c>
      <c r="G39" s="14" t="n">
        <v>40</v>
      </c>
      <c r="H39" s="14" t="n">
        <v>27</v>
      </c>
      <c r="I39" s="14" t="n">
        <v>0</v>
      </c>
      <c r="J39" s="14" t="n">
        <v>1</v>
      </c>
      <c r="K39" s="14" t="n">
        <v>2</v>
      </c>
      <c r="L39" s="14" t="n">
        <v>0</v>
      </c>
      <c r="M39" s="14" t="n">
        <v>0</v>
      </c>
      <c r="N39" s="14" t="s">
        <v>82</v>
      </c>
      <c r="O39" s="14" t="s">
        <v>131</v>
      </c>
      <c r="P39" s="14" t="s">
        <v>93</v>
      </c>
      <c r="Q39" s="14" t="s">
        <v>94</v>
      </c>
      <c r="R39" s="14" t="n">
        <v>0</v>
      </c>
      <c r="S39" s="14" t="n">
        <v>0</v>
      </c>
      <c r="T39" s="14" t="n">
        <v>0</v>
      </c>
      <c r="U39" s="14" t="s">
        <v>95</v>
      </c>
      <c r="V39" s="14" t="s">
        <v>109</v>
      </c>
      <c r="W39" s="14" t="n">
        <v>0</v>
      </c>
      <c r="X39" s="14" t="s">
        <v>86</v>
      </c>
      <c r="Y39" s="14" t="n">
        <v>9</v>
      </c>
      <c r="Z39" s="14" t="n">
        <v>0</v>
      </c>
      <c r="AA39" s="14" t="n">
        <v>0</v>
      </c>
      <c r="AB39" s="14" t="s">
        <v>87</v>
      </c>
      <c r="AC39" s="14" t="n">
        <v>126</v>
      </c>
      <c r="AD39" s="14" t="n">
        <v>0</v>
      </c>
      <c r="AE39" s="14" t="n">
        <v>0</v>
      </c>
      <c r="AF39" s="14" t="s">
        <v>88</v>
      </c>
      <c r="AG39" s="15" t="n">
        <v>42641</v>
      </c>
      <c r="AH39" s="14" t="n">
        <f aca="false">I39+J39</f>
        <v>1</v>
      </c>
      <c r="AI39" s="14" t="n">
        <f aca="false">K39+L39+M39</f>
        <v>2</v>
      </c>
      <c r="AJ39" s="14" t="n">
        <f aca="false">AC39*AH39</f>
        <v>126</v>
      </c>
      <c r="AK39" s="14" t="str">
        <f aca="false">IF(C39=1,"Cancelled","Completed")</f>
        <v>Completed</v>
      </c>
      <c r="AL39" s="14" t="str">
        <f aca="false">_xlfn.IFS(D39&lt;=7,"0-7 Days",D39&lt;=30,"8-30 Days",D39&lt;=90,"31-90 Days",TRUE(),"90+ Days")</f>
        <v>31-90 Days</v>
      </c>
      <c r="AM39" s="14" t="str">
        <f aca="false">_xlfn.IFS(OR(F39="December",F39="January",F39="February"),"Winter",OR(F39="March",F39="April",F39="May"),"Spring",OR(F39="June",F39="July",F39="August"),"Summer",TRUE(),"Autumn")</f>
        <v>Autumn</v>
      </c>
      <c r="AN39" s="14" t="str">
        <f aca="false">IF(L39+M39&gt;0,"Family","Adult Only")</f>
        <v>Adult Only</v>
      </c>
      <c r="AO39" s="14" t="str">
        <f aca="false">IF(U39=V39,"Same","Changed")</f>
        <v>Changed</v>
      </c>
    </row>
    <row r="40" customFormat="false" ht="15" hidden="false" customHeight="false" outlineLevel="0" collapsed="false">
      <c r="A40" s="0" t="n">
        <v>37</v>
      </c>
      <c r="B40" s="0" t="s">
        <v>90</v>
      </c>
      <c r="C40" s="0" t="n">
        <v>0</v>
      </c>
      <c r="D40" s="0" t="n">
        <v>158</v>
      </c>
      <c r="E40" s="0" t="n">
        <v>2016</v>
      </c>
      <c r="F40" s="0" t="s">
        <v>91</v>
      </c>
      <c r="G40" s="0" t="n">
        <v>27</v>
      </c>
      <c r="H40" s="0" t="n">
        <v>1</v>
      </c>
      <c r="I40" s="0" t="n">
        <v>1</v>
      </c>
      <c r="J40" s="0" t="n">
        <v>2</v>
      </c>
      <c r="K40" s="0" t="n">
        <v>2</v>
      </c>
      <c r="L40" s="0" t="n">
        <v>2</v>
      </c>
      <c r="M40" s="0" t="n">
        <v>0</v>
      </c>
      <c r="N40" s="0" t="s">
        <v>82</v>
      </c>
      <c r="O40" s="0" t="s">
        <v>117</v>
      </c>
      <c r="P40" s="0" t="s">
        <v>93</v>
      </c>
      <c r="Q40" s="0" t="s">
        <v>94</v>
      </c>
      <c r="R40" s="0" t="n">
        <v>0</v>
      </c>
      <c r="S40" s="0" t="n">
        <v>0</v>
      </c>
      <c r="T40" s="0" t="n">
        <v>0</v>
      </c>
      <c r="U40" s="0" t="s">
        <v>85</v>
      </c>
      <c r="V40" s="0" t="s">
        <v>85</v>
      </c>
      <c r="W40" s="0" t="n">
        <v>0</v>
      </c>
      <c r="X40" s="0" t="s">
        <v>86</v>
      </c>
      <c r="Y40" s="0" t="n">
        <v>9</v>
      </c>
      <c r="Z40" s="0" t="n">
        <v>0</v>
      </c>
      <c r="AA40" s="0" t="n">
        <v>0</v>
      </c>
      <c r="AB40" s="0" t="s">
        <v>87</v>
      </c>
      <c r="AC40" s="0" t="n">
        <v>168.3</v>
      </c>
      <c r="AD40" s="0" t="n">
        <v>0</v>
      </c>
      <c r="AE40" s="0" t="n">
        <v>1</v>
      </c>
      <c r="AF40" s="0" t="s">
        <v>88</v>
      </c>
      <c r="AG40" s="13" t="n">
        <v>42555</v>
      </c>
      <c r="AH40" s="25" t="n">
        <f aca="false">I40+J40</f>
        <v>3</v>
      </c>
      <c r="AI40" s="25" t="n">
        <f aca="false">K40+L40+M40</f>
        <v>4</v>
      </c>
      <c r="AJ40" s="25" t="n">
        <f aca="false">AC40*AH40</f>
        <v>504.9</v>
      </c>
      <c r="AK40" s="0" t="str">
        <f aca="false">IF(C40=1,"Cancelled","Completed")</f>
        <v>Completed</v>
      </c>
      <c r="AL40" s="0" t="str">
        <f aca="false">_xlfn.IFS(D40&lt;=7,"0-7 Days",D40&lt;=30,"8-30 Days",D40&lt;=90,"31-90 Days",TRUE(),"90+ Days")</f>
        <v>90+ Days</v>
      </c>
      <c r="AM40" s="0" t="str">
        <f aca="false">_xlfn.IFS(OR(F40="December",F40="January",F40="February"),"Winter",OR(F40="March",F40="April",F40="May"),"Spring",OR(F40="June",F40="July",F40="August"),"Summer",TRUE(),"Autumn")</f>
        <v>Summer</v>
      </c>
      <c r="AN40" s="0" t="str">
        <f aca="false">IF(L40+M40&gt;0,"Family","Adult Only")</f>
        <v>Family</v>
      </c>
      <c r="AO40" s="0" t="str">
        <f aca="false">IF(U40=V40,"Same","Changed")</f>
        <v>Same</v>
      </c>
    </row>
    <row r="41" customFormat="false" ht="15" hidden="false" customHeight="false" outlineLevel="0" collapsed="false">
      <c r="A41" s="14" t="n">
        <v>38</v>
      </c>
      <c r="B41" s="14" t="s">
        <v>90</v>
      </c>
      <c r="C41" s="14" t="n">
        <v>0</v>
      </c>
      <c r="D41" s="14" t="n">
        <v>25</v>
      </c>
      <c r="E41" s="14" t="n">
        <v>2016</v>
      </c>
      <c r="F41" s="14" t="s">
        <v>81</v>
      </c>
      <c r="G41" s="14" t="n">
        <v>51</v>
      </c>
      <c r="H41" s="14" t="n">
        <v>13</v>
      </c>
      <c r="I41" s="14" t="n">
        <v>0</v>
      </c>
      <c r="J41" s="14" t="n">
        <v>4</v>
      </c>
      <c r="K41" s="14" t="n">
        <v>1</v>
      </c>
      <c r="L41" s="14" t="n">
        <v>0</v>
      </c>
      <c r="M41" s="14" t="n">
        <v>0</v>
      </c>
      <c r="N41" s="14" t="s">
        <v>82</v>
      </c>
      <c r="O41" s="14" t="s">
        <v>132</v>
      </c>
      <c r="P41" s="14" t="s">
        <v>93</v>
      </c>
      <c r="Q41" s="14" t="s">
        <v>94</v>
      </c>
      <c r="R41" s="14" t="n">
        <v>0</v>
      </c>
      <c r="S41" s="14" t="n">
        <v>0</v>
      </c>
      <c r="T41" s="14" t="n">
        <v>0</v>
      </c>
      <c r="U41" s="14" t="s">
        <v>95</v>
      </c>
      <c r="V41" s="14" t="s">
        <v>95</v>
      </c>
      <c r="W41" s="14" t="n">
        <v>0</v>
      </c>
      <c r="X41" s="14" t="s">
        <v>86</v>
      </c>
      <c r="Y41" s="14" t="n">
        <v>8</v>
      </c>
      <c r="Z41" s="14" t="n">
        <v>0</v>
      </c>
      <c r="AA41" s="14" t="n">
        <v>0</v>
      </c>
      <c r="AB41" s="14" t="s">
        <v>87</v>
      </c>
      <c r="AC41" s="14" t="n">
        <v>79.9</v>
      </c>
      <c r="AD41" s="14" t="n">
        <v>0</v>
      </c>
      <c r="AE41" s="14" t="n">
        <v>1</v>
      </c>
      <c r="AF41" s="14" t="s">
        <v>88</v>
      </c>
      <c r="AG41" s="15" t="n">
        <v>42721</v>
      </c>
      <c r="AH41" s="14" t="n">
        <f aca="false">I41+J41</f>
        <v>4</v>
      </c>
      <c r="AI41" s="14" t="n">
        <f aca="false">K41+L41+M41</f>
        <v>1</v>
      </c>
      <c r="AJ41" s="14" t="n">
        <f aca="false">AC41*AH41</f>
        <v>319.6</v>
      </c>
      <c r="AK41" s="14" t="str">
        <f aca="false">IF(C41=1,"Cancelled","Completed")</f>
        <v>Completed</v>
      </c>
      <c r="AL41" s="14" t="str">
        <f aca="false">_xlfn.IFS(D41&lt;=7,"0-7 Days",D41&lt;=30,"8-30 Days",D41&lt;=90,"31-90 Days",TRUE(),"90+ Days")</f>
        <v>8-30 Days</v>
      </c>
      <c r="AM41" s="14" t="str">
        <f aca="false">_xlfn.IFS(OR(F41="December",F41="January",F41="February"),"Winter",OR(F41="March",F41="April",F41="May"),"Spring",OR(F41="June",F41="July",F41="August"),"Summer",TRUE(),"Autumn")</f>
        <v>Winter</v>
      </c>
      <c r="AN41" s="14" t="str">
        <f aca="false">IF(L41+M41&gt;0,"Family","Adult Only")</f>
        <v>Adult Only</v>
      </c>
      <c r="AO41" s="14" t="str">
        <f aca="false">IF(U41=V41,"Same","Changed")</f>
        <v>Same</v>
      </c>
    </row>
    <row r="42" customFormat="false" ht="15" hidden="false" customHeight="false" outlineLevel="0" collapsed="false">
      <c r="A42" s="0" t="n">
        <v>39</v>
      </c>
      <c r="B42" s="0" t="s">
        <v>90</v>
      </c>
      <c r="C42" s="0" t="n">
        <v>0</v>
      </c>
      <c r="D42" s="0" t="n">
        <v>386</v>
      </c>
      <c r="E42" s="0" t="n">
        <v>2016</v>
      </c>
      <c r="F42" s="0" t="s">
        <v>111</v>
      </c>
      <c r="G42" s="0" t="n">
        <v>44</v>
      </c>
      <c r="H42" s="0" t="n">
        <v>23</v>
      </c>
      <c r="I42" s="0" t="n">
        <v>2</v>
      </c>
      <c r="J42" s="0" t="n">
        <v>0</v>
      </c>
      <c r="K42" s="0" t="n">
        <v>2</v>
      </c>
      <c r="L42" s="0" t="n">
        <v>0</v>
      </c>
      <c r="M42" s="0" t="n">
        <v>0</v>
      </c>
      <c r="N42" s="0" t="s">
        <v>112</v>
      </c>
      <c r="O42" s="0" t="s">
        <v>108</v>
      </c>
      <c r="P42" s="0" t="s">
        <v>99</v>
      </c>
      <c r="Q42" s="0" t="s">
        <v>94</v>
      </c>
      <c r="R42" s="0" t="n">
        <v>0</v>
      </c>
      <c r="S42" s="0" t="n">
        <v>0</v>
      </c>
      <c r="T42" s="0" t="n">
        <v>0</v>
      </c>
      <c r="U42" s="0" t="s">
        <v>95</v>
      </c>
      <c r="V42" s="0" t="s">
        <v>95</v>
      </c>
      <c r="W42" s="0" t="n">
        <v>0</v>
      </c>
      <c r="X42" s="0" t="s">
        <v>86</v>
      </c>
      <c r="Y42" s="0" t="n">
        <v>6</v>
      </c>
      <c r="Z42" s="0" t="n">
        <v>0</v>
      </c>
      <c r="AA42" s="0" t="n">
        <v>0</v>
      </c>
      <c r="AB42" s="0" t="s">
        <v>101</v>
      </c>
      <c r="AC42" s="0" t="n">
        <v>115</v>
      </c>
      <c r="AD42" s="0" t="n">
        <v>0</v>
      </c>
      <c r="AE42" s="0" t="n">
        <v>1</v>
      </c>
      <c r="AF42" s="0" t="s">
        <v>88</v>
      </c>
      <c r="AG42" s="13" t="n">
        <v>42668</v>
      </c>
      <c r="AH42" s="25" t="n">
        <f aca="false">I42+J42</f>
        <v>2</v>
      </c>
      <c r="AI42" s="25" t="n">
        <f aca="false">K42+L42+M42</f>
        <v>2</v>
      </c>
      <c r="AJ42" s="25" t="n">
        <f aca="false">AC42*AH42</f>
        <v>230</v>
      </c>
      <c r="AK42" s="0" t="str">
        <f aca="false">IF(C42=1,"Cancelled","Completed")</f>
        <v>Completed</v>
      </c>
      <c r="AL42" s="0" t="str">
        <f aca="false">_xlfn.IFS(D42&lt;=7,"0-7 Days",D42&lt;=30,"8-30 Days",D42&lt;=90,"31-90 Days",TRUE(),"90+ Days")</f>
        <v>90+ Days</v>
      </c>
      <c r="AM42" s="0" t="str">
        <f aca="false">_xlfn.IFS(OR(F42="December",F42="January",F42="February"),"Winter",OR(F42="March",F42="April",F42="May"),"Spring",OR(F42="June",F42="July",F42="August"),"Summer",TRUE(),"Autumn")</f>
        <v>Autumn</v>
      </c>
      <c r="AN42" s="0" t="str">
        <f aca="false">IF(L42+M42&gt;0,"Family","Adult Only")</f>
        <v>Adult Only</v>
      </c>
      <c r="AO42" s="0" t="str">
        <f aca="false">IF(U42=V42,"Same","Changed")</f>
        <v>Same</v>
      </c>
    </row>
    <row r="43" customFormat="false" ht="15" hidden="false" customHeight="false" outlineLevel="0" collapsed="false">
      <c r="A43" s="14" t="n">
        <v>40</v>
      </c>
      <c r="B43" s="14" t="s">
        <v>80</v>
      </c>
      <c r="C43" s="14" t="n">
        <v>0</v>
      </c>
      <c r="D43" s="14" t="n">
        <v>10</v>
      </c>
      <c r="E43" s="14" t="n">
        <v>2016</v>
      </c>
      <c r="F43" s="14" t="s">
        <v>114</v>
      </c>
      <c r="G43" s="14" t="n">
        <v>38</v>
      </c>
      <c r="H43" s="14" t="n">
        <v>13</v>
      </c>
      <c r="I43" s="14" t="n">
        <v>0</v>
      </c>
      <c r="J43" s="14" t="n">
        <v>2</v>
      </c>
      <c r="K43" s="14" t="n">
        <v>2</v>
      </c>
      <c r="L43" s="14" t="n">
        <v>0</v>
      </c>
      <c r="M43" s="14" t="n">
        <v>0</v>
      </c>
      <c r="N43" s="14" t="s">
        <v>82</v>
      </c>
      <c r="O43" s="14" t="s">
        <v>133</v>
      </c>
      <c r="P43" s="14" t="s">
        <v>93</v>
      </c>
      <c r="Q43" s="14" t="s">
        <v>94</v>
      </c>
      <c r="R43" s="14" t="n">
        <v>0</v>
      </c>
      <c r="S43" s="14" t="n">
        <v>0</v>
      </c>
      <c r="T43" s="14" t="n">
        <v>0</v>
      </c>
      <c r="U43" s="14" t="s">
        <v>95</v>
      </c>
      <c r="V43" s="14" t="s">
        <v>95</v>
      </c>
      <c r="W43" s="14" t="n">
        <v>0</v>
      </c>
      <c r="X43" s="14" t="s">
        <v>86</v>
      </c>
      <c r="Y43" s="14" t="n">
        <v>240</v>
      </c>
      <c r="Z43" s="14" t="n">
        <v>0</v>
      </c>
      <c r="AA43" s="14" t="n">
        <v>0</v>
      </c>
      <c r="AB43" s="14" t="s">
        <v>87</v>
      </c>
      <c r="AC43" s="14" t="n">
        <v>109</v>
      </c>
      <c r="AD43" s="14" t="n">
        <v>0</v>
      </c>
      <c r="AE43" s="14" t="n">
        <v>0</v>
      </c>
      <c r="AF43" s="14" t="s">
        <v>88</v>
      </c>
      <c r="AG43" s="15" t="n">
        <v>42628</v>
      </c>
      <c r="AH43" s="14" t="n">
        <f aca="false">I43+J43</f>
        <v>2</v>
      </c>
      <c r="AI43" s="14" t="n">
        <f aca="false">K43+L43+M43</f>
        <v>2</v>
      </c>
      <c r="AJ43" s="14" t="n">
        <f aca="false">AC43*AH43</f>
        <v>218</v>
      </c>
      <c r="AK43" s="14" t="str">
        <f aca="false">IF(C43=1,"Cancelled","Completed")</f>
        <v>Completed</v>
      </c>
      <c r="AL43" s="14" t="str">
        <f aca="false">_xlfn.IFS(D43&lt;=7,"0-7 Days",D43&lt;=30,"8-30 Days",D43&lt;=90,"31-90 Days",TRUE(),"90+ Days")</f>
        <v>8-30 Days</v>
      </c>
      <c r="AM43" s="14" t="str">
        <f aca="false">_xlfn.IFS(OR(F43="December",F43="January",F43="February"),"Winter",OR(F43="March",F43="April",F43="May"),"Spring",OR(F43="June",F43="July",F43="August"),"Summer",TRUE(),"Autumn")</f>
        <v>Autumn</v>
      </c>
      <c r="AN43" s="14" t="str">
        <f aca="false">IF(L43+M43&gt;0,"Family","Adult Only")</f>
        <v>Adult Only</v>
      </c>
      <c r="AO43" s="14" t="str">
        <f aca="false">IF(U43=V43,"Same","Changed")</f>
        <v>Same</v>
      </c>
    </row>
    <row r="44" customFormat="false" ht="15" hidden="false" customHeight="false" outlineLevel="0" collapsed="false">
      <c r="A44" s="0" t="n">
        <v>41</v>
      </c>
      <c r="B44" s="0" t="s">
        <v>90</v>
      </c>
      <c r="C44" s="0" t="n">
        <v>0</v>
      </c>
      <c r="D44" s="0" t="n">
        <v>76</v>
      </c>
      <c r="E44" s="0" t="n">
        <v>2016</v>
      </c>
      <c r="F44" s="0" t="s">
        <v>103</v>
      </c>
      <c r="G44" s="0" t="n">
        <v>13</v>
      </c>
      <c r="H44" s="0" t="n">
        <v>20</v>
      </c>
      <c r="I44" s="0" t="n">
        <v>2</v>
      </c>
      <c r="J44" s="0" t="n">
        <v>3</v>
      </c>
      <c r="K44" s="0" t="n">
        <v>2</v>
      </c>
      <c r="L44" s="0" t="n">
        <v>0</v>
      </c>
      <c r="M44" s="0" t="n">
        <v>0</v>
      </c>
      <c r="N44" s="0" t="s">
        <v>82</v>
      </c>
      <c r="O44" s="0" t="s">
        <v>134</v>
      </c>
      <c r="P44" s="0" t="s">
        <v>93</v>
      </c>
      <c r="Q44" s="0" t="s">
        <v>94</v>
      </c>
      <c r="R44" s="0" t="n">
        <v>0</v>
      </c>
      <c r="S44" s="0" t="n">
        <v>0</v>
      </c>
      <c r="T44" s="0" t="n">
        <v>0</v>
      </c>
      <c r="U44" s="0" t="s">
        <v>109</v>
      </c>
      <c r="V44" s="0" t="s">
        <v>109</v>
      </c>
      <c r="W44" s="0" t="n">
        <v>1</v>
      </c>
      <c r="X44" s="0" t="s">
        <v>86</v>
      </c>
      <c r="Y44" s="0" t="n">
        <v>9</v>
      </c>
      <c r="Z44" s="0" t="n">
        <v>0</v>
      </c>
      <c r="AA44" s="0" t="n">
        <v>0</v>
      </c>
      <c r="AB44" s="0" t="s">
        <v>87</v>
      </c>
      <c r="AC44" s="0" t="n">
        <v>110.15</v>
      </c>
      <c r="AD44" s="0" t="n">
        <v>0</v>
      </c>
      <c r="AE44" s="0" t="n">
        <v>1</v>
      </c>
      <c r="AF44" s="0" t="s">
        <v>88</v>
      </c>
      <c r="AG44" s="13" t="n">
        <v>42454</v>
      </c>
      <c r="AH44" s="25" t="n">
        <f aca="false">I44+J44</f>
        <v>5</v>
      </c>
      <c r="AI44" s="25" t="n">
        <f aca="false">K44+L44+M44</f>
        <v>2</v>
      </c>
      <c r="AJ44" s="25" t="n">
        <f aca="false">AC44*AH44</f>
        <v>550.75</v>
      </c>
      <c r="AK44" s="0" t="str">
        <f aca="false">IF(C44=1,"Cancelled","Completed")</f>
        <v>Completed</v>
      </c>
      <c r="AL44" s="0" t="str">
        <f aca="false">_xlfn.IFS(D44&lt;=7,"0-7 Days",D44&lt;=30,"8-30 Days",D44&lt;=90,"31-90 Days",TRUE(),"90+ Days")</f>
        <v>31-90 Days</v>
      </c>
      <c r="AM44" s="0" t="str">
        <f aca="false">_xlfn.IFS(OR(F44="December",F44="January",F44="February"),"Winter",OR(F44="March",F44="April",F44="May"),"Spring",OR(F44="June",F44="July",F44="August"),"Summer",TRUE(),"Autumn")</f>
        <v>Spring</v>
      </c>
      <c r="AN44" s="0" t="str">
        <f aca="false">IF(L44+M44&gt;0,"Family","Adult Only")</f>
        <v>Adult Only</v>
      </c>
      <c r="AO44" s="0" t="str">
        <f aca="false">IF(U44=V44,"Same","Changed")</f>
        <v>Same</v>
      </c>
    </row>
    <row r="45" customFormat="false" ht="15" hidden="false" customHeight="false" outlineLevel="0" collapsed="false">
      <c r="A45" s="14" t="n">
        <v>42</v>
      </c>
      <c r="B45" s="14" t="s">
        <v>90</v>
      </c>
      <c r="C45" s="14" t="n">
        <v>0</v>
      </c>
      <c r="D45" s="14" t="n">
        <v>42</v>
      </c>
      <c r="E45" s="14" t="n">
        <v>2017</v>
      </c>
      <c r="F45" s="14" t="s">
        <v>106</v>
      </c>
      <c r="G45" s="14" t="n">
        <v>16</v>
      </c>
      <c r="H45" s="14" t="n">
        <v>21</v>
      </c>
      <c r="I45" s="14" t="n">
        <v>1</v>
      </c>
      <c r="J45" s="14" t="n">
        <v>2</v>
      </c>
      <c r="K45" s="14" t="n">
        <v>2</v>
      </c>
      <c r="L45" s="14" t="n">
        <v>0</v>
      </c>
      <c r="M45" s="14" t="n">
        <v>0</v>
      </c>
      <c r="N45" s="14" t="s">
        <v>82</v>
      </c>
      <c r="O45" s="14" t="s">
        <v>98</v>
      </c>
      <c r="P45" s="14" t="s">
        <v>93</v>
      </c>
      <c r="Q45" s="14" t="s">
        <v>94</v>
      </c>
      <c r="R45" s="14" t="n">
        <v>0</v>
      </c>
      <c r="S45" s="14" t="n">
        <v>0</v>
      </c>
      <c r="T45" s="14" t="n">
        <v>0</v>
      </c>
      <c r="U45" s="14" t="s">
        <v>109</v>
      </c>
      <c r="V45" s="14" t="s">
        <v>109</v>
      </c>
      <c r="W45" s="14" t="n">
        <v>0</v>
      </c>
      <c r="X45" s="14" t="s">
        <v>86</v>
      </c>
      <c r="Y45" s="14" t="n">
        <v>9</v>
      </c>
      <c r="Z45" s="14" t="n">
        <v>0</v>
      </c>
      <c r="AA45" s="14" t="n">
        <v>0</v>
      </c>
      <c r="AB45" s="14" t="s">
        <v>87</v>
      </c>
      <c r="AC45" s="14" t="n">
        <v>156.67</v>
      </c>
      <c r="AD45" s="14" t="n">
        <v>0</v>
      </c>
      <c r="AE45" s="14" t="n">
        <v>2</v>
      </c>
      <c r="AF45" s="14" t="s">
        <v>88</v>
      </c>
      <c r="AG45" s="15" t="n">
        <v>42849</v>
      </c>
      <c r="AH45" s="14" t="n">
        <f aca="false">I45+J45</f>
        <v>3</v>
      </c>
      <c r="AI45" s="14" t="n">
        <f aca="false">K45+L45+M45</f>
        <v>2</v>
      </c>
      <c r="AJ45" s="14" t="n">
        <f aca="false">AC45*AH45</f>
        <v>470.01</v>
      </c>
      <c r="AK45" s="14" t="str">
        <f aca="false">IF(C45=1,"Cancelled","Completed")</f>
        <v>Completed</v>
      </c>
      <c r="AL45" s="14" t="str">
        <f aca="false">_xlfn.IFS(D45&lt;=7,"0-7 Days",D45&lt;=30,"8-30 Days",D45&lt;=90,"31-90 Days",TRUE(),"90+ Days")</f>
        <v>31-90 Days</v>
      </c>
      <c r="AM45" s="14" t="str">
        <f aca="false">_xlfn.IFS(OR(F45="December",F45="January",F45="February"),"Winter",OR(F45="March",F45="April",F45="May"),"Spring",OR(F45="June",F45="July",F45="August"),"Summer",TRUE(),"Autumn")</f>
        <v>Spring</v>
      </c>
      <c r="AN45" s="14" t="str">
        <f aca="false">IF(L45+M45&gt;0,"Family","Adult Only")</f>
        <v>Adult Only</v>
      </c>
      <c r="AO45" s="14" t="str">
        <f aca="false">IF(U45=V45,"Same","Changed")</f>
        <v>Same</v>
      </c>
    </row>
    <row r="46" customFormat="false" ht="15" hidden="false" customHeight="false" outlineLevel="0" collapsed="false">
      <c r="A46" s="0" t="n">
        <v>43</v>
      </c>
      <c r="B46" s="0" t="s">
        <v>80</v>
      </c>
      <c r="C46" s="0" t="n">
        <v>1</v>
      </c>
      <c r="D46" s="0" t="n">
        <v>210</v>
      </c>
      <c r="E46" s="0" t="n">
        <v>2016</v>
      </c>
      <c r="F46" s="0" t="s">
        <v>119</v>
      </c>
      <c r="G46" s="0" t="n">
        <v>35</v>
      </c>
      <c r="H46" s="0" t="n">
        <v>22</v>
      </c>
      <c r="I46" s="0" t="n">
        <v>3</v>
      </c>
      <c r="J46" s="0" t="n">
        <v>8</v>
      </c>
      <c r="K46" s="0" t="n">
        <v>2</v>
      </c>
      <c r="L46" s="0" t="n">
        <v>0</v>
      </c>
      <c r="M46" s="0" t="n">
        <v>0</v>
      </c>
      <c r="N46" s="0" t="s">
        <v>112</v>
      </c>
      <c r="O46" s="0" t="s">
        <v>92</v>
      </c>
      <c r="P46" s="0" t="s">
        <v>93</v>
      </c>
      <c r="Q46" s="0" t="s">
        <v>94</v>
      </c>
      <c r="R46" s="0" t="n">
        <v>0</v>
      </c>
      <c r="S46" s="0" t="n">
        <v>0</v>
      </c>
      <c r="T46" s="0" t="n">
        <v>0</v>
      </c>
      <c r="U46" s="0" t="s">
        <v>124</v>
      </c>
      <c r="V46" s="0" t="s">
        <v>124</v>
      </c>
      <c r="W46" s="0" t="n">
        <v>0</v>
      </c>
      <c r="X46" s="0" t="s">
        <v>86</v>
      </c>
      <c r="Y46" s="0" t="n">
        <v>240</v>
      </c>
      <c r="Z46" s="0" t="n">
        <v>0</v>
      </c>
      <c r="AA46" s="0" t="n">
        <v>0</v>
      </c>
      <c r="AB46" s="0" t="s">
        <v>87</v>
      </c>
      <c r="AC46" s="0" t="n">
        <v>192.73</v>
      </c>
      <c r="AD46" s="0" t="n">
        <v>0</v>
      </c>
      <c r="AE46" s="0" t="n">
        <v>2</v>
      </c>
      <c r="AF46" s="0" t="s">
        <v>96</v>
      </c>
      <c r="AG46" s="13" t="n">
        <v>42415</v>
      </c>
      <c r="AH46" s="25" t="n">
        <f aca="false">I46+J46</f>
        <v>11</v>
      </c>
      <c r="AI46" s="25" t="n">
        <f aca="false">K46+L46+M46</f>
        <v>2</v>
      </c>
      <c r="AJ46" s="25" t="n">
        <f aca="false">AC46*AH46</f>
        <v>2120.03</v>
      </c>
      <c r="AK46" s="0" t="str">
        <f aca="false">IF(C46=1,"Cancelled","Completed")</f>
        <v>Cancelled</v>
      </c>
      <c r="AL46" s="0" t="str">
        <f aca="false">_xlfn.IFS(D46&lt;=7,"0-7 Days",D46&lt;=30,"8-30 Days",D46&lt;=90,"31-90 Days",TRUE(),"90+ Days")</f>
        <v>90+ Days</v>
      </c>
      <c r="AM46" s="0" t="str">
        <f aca="false">_xlfn.IFS(OR(F46="December",F46="January",F46="February"),"Winter",OR(F46="March",F46="April",F46="May"),"Spring",OR(F46="June",F46="July",F46="August"),"Summer",TRUE(),"Autumn")</f>
        <v>Summer</v>
      </c>
      <c r="AN46" s="0" t="str">
        <f aca="false">IF(L46+M46&gt;0,"Family","Adult Only")</f>
        <v>Adult Only</v>
      </c>
      <c r="AO46" s="0" t="str">
        <f aca="false">IF(U46=V46,"Same","Changed")</f>
        <v>Same</v>
      </c>
    </row>
    <row r="47" customFormat="false" ht="15" hidden="false" customHeight="false" outlineLevel="0" collapsed="false">
      <c r="A47" s="14" t="n">
        <v>44</v>
      </c>
      <c r="B47" s="14" t="s">
        <v>90</v>
      </c>
      <c r="C47" s="14" t="n">
        <v>0</v>
      </c>
      <c r="D47" s="14" t="n">
        <v>4</v>
      </c>
      <c r="E47" s="14" t="n">
        <v>2016</v>
      </c>
      <c r="F47" s="14" t="s">
        <v>135</v>
      </c>
      <c r="G47" s="14" t="n">
        <v>27</v>
      </c>
      <c r="H47" s="14" t="n">
        <v>26</v>
      </c>
      <c r="I47" s="14" t="n">
        <v>2</v>
      </c>
      <c r="J47" s="14" t="n">
        <v>0</v>
      </c>
      <c r="K47" s="14" t="n">
        <v>1</v>
      </c>
      <c r="L47" s="14" t="n">
        <v>0</v>
      </c>
      <c r="M47" s="14" t="n">
        <v>0</v>
      </c>
      <c r="N47" s="14" t="s">
        <v>107</v>
      </c>
      <c r="O47" s="14" t="s">
        <v>130</v>
      </c>
      <c r="P47" s="14" t="s">
        <v>93</v>
      </c>
      <c r="Q47" s="14" t="s">
        <v>94</v>
      </c>
      <c r="R47" s="14" t="n">
        <v>0</v>
      </c>
      <c r="S47" s="14" t="n">
        <v>0</v>
      </c>
      <c r="T47" s="14" t="n">
        <v>0</v>
      </c>
      <c r="U47" s="14" t="s">
        <v>95</v>
      </c>
      <c r="V47" s="14" t="s">
        <v>95</v>
      </c>
      <c r="W47" s="14" t="n">
        <v>0</v>
      </c>
      <c r="X47" s="14" t="s">
        <v>86</v>
      </c>
      <c r="Y47" s="14" t="n">
        <v>9</v>
      </c>
      <c r="Z47" s="14" t="n">
        <v>0</v>
      </c>
      <c r="AA47" s="14" t="n">
        <v>0</v>
      </c>
      <c r="AB47" s="14" t="s">
        <v>87</v>
      </c>
      <c r="AC47" s="14" t="n">
        <v>113</v>
      </c>
      <c r="AD47" s="14" t="n">
        <v>0</v>
      </c>
      <c r="AE47" s="14" t="n">
        <v>1</v>
      </c>
      <c r="AF47" s="14" t="s">
        <v>88</v>
      </c>
      <c r="AG47" s="15" t="n">
        <v>42549</v>
      </c>
      <c r="AH47" s="14" t="n">
        <f aca="false">I47+J47</f>
        <v>2</v>
      </c>
      <c r="AI47" s="14" t="n">
        <f aca="false">K47+L47+M47</f>
        <v>1</v>
      </c>
      <c r="AJ47" s="14" t="n">
        <f aca="false">AC47*AH47</f>
        <v>226</v>
      </c>
      <c r="AK47" s="14" t="str">
        <f aca="false">IF(C47=1,"Cancelled","Completed")</f>
        <v>Completed</v>
      </c>
      <c r="AL47" s="14" t="str">
        <f aca="false">_xlfn.IFS(D47&lt;=7,"0-7 Days",D47&lt;=30,"8-30 Days",D47&lt;=90,"31-90 Days",TRUE(),"90+ Days")</f>
        <v>0-7 Days</v>
      </c>
      <c r="AM47" s="14" t="str">
        <f aca="false">_xlfn.IFS(OR(F47="December",F47="January",F47="February"),"Winter",OR(F47="March",F47="April",F47="May"),"Spring",OR(F47="June",F47="July",F47="August"),"Summer",TRUE(),"Autumn")</f>
        <v>Summer</v>
      </c>
      <c r="AN47" s="14" t="str">
        <f aca="false">IF(L47+M47&gt;0,"Family","Adult Only")</f>
        <v>Adult Only</v>
      </c>
      <c r="AO47" s="14" t="str">
        <f aca="false">IF(U47=V47,"Same","Changed")</f>
        <v>Same</v>
      </c>
    </row>
    <row r="48" customFormat="false" ht="15" hidden="false" customHeight="false" outlineLevel="0" collapsed="false">
      <c r="A48" s="0" t="n">
        <v>45</v>
      </c>
      <c r="B48" s="0" t="s">
        <v>90</v>
      </c>
      <c r="C48" s="0" t="n">
        <v>0</v>
      </c>
      <c r="D48" s="0" t="n">
        <v>33</v>
      </c>
      <c r="E48" s="0" t="n">
        <v>2016</v>
      </c>
      <c r="F48" s="0" t="s">
        <v>121</v>
      </c>
      <c r="G48" s="0" t="n">
        <v>23</v>
      </c>
      <c r="H48" s="0" t="n">
        <v>29</v>
      </c>
      <c r="I48" s="0" t="n">
        <v>2</v>
      </c>
      <c r="J48" s="0" t="n">
        <v>1</v>
      </c>
      <c r="K48" s="0" t="n">
        <v>2</v>
      </c>
      <c r="L48" s="0" t="n">
        <v>0</v>
      </c>
      <c r="M48" s="0" t="n">
        <v>0</v>
      </c>
      <c r="N48" s="0" t="s">
        <v>82</v>
      </c>
      <c r="O48" s="0" t="s">
        <v>92</v>
      </c>
      <c r="P48" s="0" t="s">
        <v>99</v>
      </c>
      <c r="Q48" s="0" t="s">
        <v>94</v>
      </c>
      <c r="R48" s="0" t="n">
        <v>0</v>
      </c>
      <c r="S48" s="0" t="n">
        <v>0</v>
      </c>
      <c r="T48" s="0" t="n">
        <v>0</v>
      </c>
      <c r="U48" s="0" t="s">
        <v>95</v>
      </c>
      <c r="V48" s="0" t="s">
        <v>95</v>
      </c>
      <c r="W48" s="0" t="n">
        <v>0</v>
      </c>
      <c r="X48" s="0" t="s">
        <v>86</v>
      </c>
      <c r="Y48" s="0" t="n">
        <v>42</v>
      </c>
      <c r="Z48" s="0" t="n">
        <v>0</v>
      </c>
      <c r="AA48" s="0" t="n">
        <v>0</v>
      </c>
      <c r="AB48" s="0" t="s">
        <v>87</v>
      </c>
      <c r="AC48" s="0" t="n">
        <v>85.5</v>
      </c>
      <c r="AD48" s="0" t="n">
        <v>0</v>
      </c>
      <c r="AE48" s="0" t="n">
        <v>0</v>
      </c>
      <c r="AF48" s="0" t="s">
        <v>88</v>
      </c>
      <c r="AG48" s="13" t="n">
        <v>42522</v>
      </c>
      <c r="AH48" s="25" t="n">
        <f aca="false">I48+J48</f>
        <v>3</v>
      </c>
      <c r="AI48" s="25" t="n">
        <f aca="false">K48+L48+M48</f>
        <v>2</v>
      </c>
      <c r="AJ48" s="25" t="n">
        <f aca="false">AC48*AH48</f>
        <v>256.5</v>
      </c>
      <c r="AK48" s="0" t="str">
        <f aca="false">IF(C48=1,"Cancelled","Completed")</f>
        <v>Completed</v>
      </c>
      <c r="AL48" s="0" t="str">
        <f aca="false">_xlfn.IFS(D48&lt;=7,"0-7 Days",D48&lt;=30,"8-30 Days",D48&lt;=90,"31-90 Days",TRUE(),"90+ Days")</f>
        <v>31-90 Days</v>
      </c>
      <c r="AM48" s="0" t="str">
        <f aca="false">_xlfn.IFS(OR(F48="December",F48="January",F48="February"),"Winter",OR(F48="March",F48="April",F48="May"),"Spring",OR(F48="June",F48="July",F48="August"),"Summer",TRUE(),"Autumn")</f>
        <v>Spring</v>
      </c>
      <c r="AN48" s="0" t="str">
        <f aca="false">IF(L48+M48&gt;0,"Family","Adult Only")</f>
        <v>Adult Only</v>
      </c>
      <c r="AO48" s="0" t="str">
        <f aca="false">IF(U48=V48,"Same","Changed")</f>
        <v>Same</v>
      </c>
    </row>
    <row r="49" customFormat="false" ht="15" hidden="false" customHeight="false" outlineLevel="0" collapsed="false">
      <c r="A49" s="14" t="n">
        <v>46</v>
      </c>
      <c r="B49" s="14" t="s">
        <v>90</v>
      </c>
      <c r="C49" s="14" t="n">
        <v>0</v>
      </c>
      <c r="D49" s="14" t="n">
        <v>7</v>
      </c>
      <c r="E49" s="14" t="n">
        <v>2016</v>
      </c>
      <c r="F49" s="14" t="s">
        <v>81</v>
      </c>
      <c r="G49" s="14" t="n">
        <v>51</v>
      </c>
      <c r="H49" s="14" t="n">
        <v>17</v>
      </c>
      <c r="I49" s="14" t="n">
        <v>1</v>
      </c>
      <c r="J49" s="14" t="n">
        <v>1</v>
      </c>
      <c r="K49" s="14" t="n">
        <v>2</v>
      </c>
      <c r="L49" s="14" t="n">
        <v>0</v>
      </c>
      <c r="M49" s="14" t="n">
        <v>0</v>
      </c>
      <c r="N49" s="14" t="s">
        <v>107</v>
      </c>
      <c r="O49" s="14" t="s">
        <v>92</v>
      </c>
      <c r="P49" s="14" t="s">
        <v>93</v>
      </c>
      <c r="Q49" s="14" t="s">
        <v>94</v>
      </c>
      <c r="R49" s="14" t="n">
        <v>0</v>
      </c>
      <c r="S49" s="14" t="n">
        <v>0</v>
      </c>
      <c r="T49" s="14" t="n">
        <v>0</v>
      </c>
      <c r="U49" s="14" t="s">
        <v>95</v>
      </c>
      <c r="V49" s="14" t="s">
        <v>95</v>
      </c>
      <c r="W49" s="14" t="n">
        <v>0</v>
      </c>
      <c r="X49" s="14" t="s">
        <v>86</v>
      </c>
      <c r="Y49" s="14" t="n">
        <v>9</v>
      </c>
      <c r="Z49" s="14" t="n">
        <v>0</v>
      </c>
      <c r="AA49" s="14" t="n">
        <v>0</v>
      </c>
      <c r="AB49" s="14" t="s">
        <v>87</v>
      </c>
      <c r="AC49" s="14" t="n">
        <v>78</v>
      </c>
      <c r="AD49" s="14" t="n">
        <v>0</v>
      </c>
      <c r="AE49" s="14" t="n">
        <v>1</v>
      </c>
      <c r="AF49" s="14" t="s">
        <v>88</v>
      </c>
      <c r="AG49" s="15" t="n">
        <v>42723</v>
      </c>
      <c r="AH49" s="14" t="n">
        <f aca="false">I49+J49</f>
        <v>2</v>
      </c>
      <c r="AI49" s="14" t="n">
        <f aca="false">K49+L49+M49</f>
        <v>2</v>
      </c>
      <c r="AJ49" s="14" t="n">
        <f aca="false">AC49*AH49</f>
        <v>156</v>
      </c>
      <c r="AK49" s="14" t="str">
        <f aca="false">IF(C49=1,"Cancelled","Completed")</f>
        <v>Completed</v>
      </c>
      <c r="AL49" s="14" t="str">
        <f aca="false">_xlfn.IFS(D49&lt;=7,"0-7 Days",D49&lt;=30,"8-30 Days",D49&lt;=90,"31-90 Days",TRUE(),"90+ Days")</f>
        <v>0-7 Days</v>
      </c>
      <c r="AM49" s="14" t="str">
        <f aca="false">_xlfn.IFS(OR(F49="December",F49="January",F49="February"),"Winter",OR(F49="March",F49="April",F49="May"),"Spring",OR(F49="June",F49="July",F49="August"),"Summer",TRUE(),"Autumn")</f>
        <v>Winter</v>
      </c>
      <c r="AN49" s="14" t="str">
        <f aca="false">IF(L49+M49&gt;0,"Family","Adult Only")</f>
        <v>Adult Only</v>
      </c>
      <c r="AO49" s="14" t="str">
        <f aca="false">IF(U49=V49,"Same","Changed")</f>
        <v>Same</v>
      </c>
    </row>
    <row r="50" customFormat="false" ht="15" hidden="false" customHeight="false" outlineLevel="0" collapsed="false">
      <c r="A50" s="0" t="n">
        <v>47</v>
      </c>
      <c r="B50" s="0" t="s">
        <v>90</v>
      </c>
      <c r="C50" s="0" t="n">
        <v>0</v>
      </c>
      <c r="D50" s="0" t="n">
        <v>21</v>
      </c>
      <c r="E50" s="0" t="n">
        <v>2015</v>
      </c>
      <c r="F50" s="0" t="s">
        <v>81</v>
      </c>
      <c r="G50" s="0" t="n">
        <v>51</v>
      </c>
      <c r="H50" s="0" t="n">
        <v>17</v>
      </c>
      <c r="I50" s="0" t="n">
        <v>0</v>
      </c>
      <c r="J50" s="0" t="n">
        <v>2</v>
      </c>
      <c r="K50" s="0" t="n">
        <v>1</v>
      </c>
      <c r="L50" s="0" t="n">
        <v>0</v>
      </c>
      <c r="M50" s="0" t="n">
        <v>0</v>
      </c>
      <c r="N50" s="0" t="s">
        <v>82</v>
      </c>
      <c r="O50" s="0" t="s">
        <v>92</v>
      </c>
      <c r="P50" s="0" t="s">
        <v>128</v>
      </c>
      <c r="Q50" s="0" t="s">
        <v>128</v>
      </c>
      <c r="R50" s="0" t="n">
        <v>0</v>
      </c>
      <c r="S50" s="0" t="n">
        <v>0</v>
      </c>
      <c r="T50" s="0" t="n">
        <v>0</v>
      </c>
      <c r="U50" s="0" t="s">
        <v>95</v>
      </c>
      <c r="V50" s="0" t="s">
        <v>95</v>
      </c>
      <c r="W50" s="0" t="n">
        <v>0</v>
      </c>
      <c r="X50" s="0" t="s">
        <v>86</v>
      </c>
      <c r="Y50" s="0" t="n">
        <v>0</v>
      </c>
      <c r="Z50" s="0" t="n">
        <v>40</v>
      </c>
      <c r="AA50" s="0" t="n">
        <v>0</v>
      </c>
      <c r="AB50" s="0" t="s">
        <v>101</v>
      </c>
      <c r="AC50" s="0" t="n">
        <v>65</v>
      </c>
      <c r="AD50" s="0" t="n">
        <v>0</v>
      </c>
      <c r="AE50" s="0" t="n">
        <v>0</v>
      </c>
      <c r="AF50" s="0" t="s">
        <v>88</v>
      </c>
      <c r="AG50" s="13" t="n">
        <v>42357</v>
      </c>
      <c r="AH50" s="25" t="n">
        <f aca="false">I50+J50</f>
        <v>2</v>
      </c>
      <c r="AI50" s="25" t="n">
        <f aca="false">K50+L50+M50</f>
        <v>1</v>
      </c>
      <c r="AJ50" s="25" t="n">
        <f aca="false">AC50*AH50</f>
        <v>130</v>
      </c>
      <c r="AK50" s="0" t="str">
        <f aca="false">IF(C50=1,"Cancelled","Completed")</f>
        <v>Completed</v>
      </c>
      <c r="AL50" s="0" t="str">
        <f aca="false">_xlfn.IFS(D50&lt;=7,"0-7 Days",D50&lt;=30,"8-30 Days",D50&lt;=90,"31-90 Days",TRUE(),"90+ Days")</f>
        <v>8-30 Days</v>
      </c>
      <c r="AM50" s="0" t="str">
        <f aca="false">_xlfn.IFS(OR(F50="December",F50="January",F50="February"),"Winter",OR(F50="March",F50="April",F50="May"),"Spring",OR(F50="June",F50="July",F50="August"),"Summer",TRUE(),"Autumn")</f>
        <v>Winter</v>
      </c>
      <c r="AN50" s="0" t="str">
        <f aca="false">IF(L50+M50&gt;0,"Family","Adult Only")</f>
        <v>Adult Only</v>
      </c>
      <c r="AO50" s="0" t="str">
        <f aca="false">IF(U50=V50,"Same","Changed")</f>
        <v>Same</v>
      </c>
    </row>
    <row r="51" customFormat="false" ht="15" hidden="false" customHeight="false" outlineLevel="0" collapsed="false">
      <c r="A51" s="14" t="n">
        <v>48</v>
      </c>
      <c r="B51" s="14" t="s">
        <v>90</v>
      </c>
      <c r="C51" s="14" t="n">
        <v>1</v>
      </c>
      <c r="D51" s="14" t="n">
        <v>160</v>
      </c>
      <c r="E51" s="14" t="n">
        <v>2015</v>
      </c>
      <c r="F51" s="14" t="s">
        <v>81</v>
      </c>
      <c r="G51" s="14" t="n">
        <v>53</v>
      </c>
      <c r="H51" s="14" t="n">
        <v>30</v>
      </c>
      <c r="I51" s="14" t="n">
        <v>0</v>
      </c>
      <c r="J51" s="14" t="n">
        <v>3</v>
      </c>
      <c r="K51" s="14" t="n">
        <v>2</v>
      </c>
      <c r="L51" s="14" t="n">
        <v>0</v>
      </c>
      <c r="M51" s="14" t="n">
        <v>0</v>
      </c>
      <c r="N51" s="14" t="s">
        <v>82</v>
      </c>
      <c r="O51" s="14" t="s">
        <v>92</v>
      </c>
      <c r="P51" s="14" t="s">
        <v>99</v>
      </c>
      <c r="Q51" s="14" t="s">
        <v>94</v>
      </c>
      <c r="R51" s="14" t="n">
        <v>0</v>
      </c>
      <c r="S51" s="14" t="n">
        <v>0</v>
      </c>
      <c r="T51" s="14" t="n">
        <v>0</v>
      </c>
      <c r="U51" s="14" t="s">
        <v>95</v>
      </c>
      <c r="V51" s="14" t="s">
        <v>95</v>
      </c>
      <c r="W51" s="14" t="n">
        <v>0</v>
      </c>
      <c r="X51" s="14" t="s">
        <v>86</v>
      </c>
      <c r="Y51" s="14" t="n">
        <v>3</v>
      </c>
      <c r="Z51" s="14" t="n">
        <v>0</v>
      </c>
      <c r="AA51" s="14" t="n">
        <v>111</v>
      </c>
      <c r="AB51" s="14" t="s">
        <v>101</v>
      </c>
      <c r="AC51" s="14" t="n">
        <v>70</v>
      </c>
      <c r="AD51" s="14" t="n">
        <v>0</v>
      </c>
      <c r="AE51" s="14" t="n">
        <v>0</v>
      </c>
      <c r="AF51" s="14" t="s">
        <v>96</v>
      </c>
      <c r="AG51" s="15" t="n">
        <v>42361</v>
      </c>
      <c r="AH51" s="14" t="n">
        <f aca="false">I51+J51</f>
        <v>3</v>
      </c>
      <c r="AI51" s="14" t="n">
        <f aca="false">K51+L51+M51</f>
        <v>2</v>
      </c>
      <c r="AJ51" s="14" t="n">
        <f aca="false">AC51*AH51</f>
        <v>210</v>
      </c>
      <c r="AK51" s="14" t="str">
        <f aca="false">IF(C51=1,"Cancelled","Completed")</f>
        <v>Cancelled</v>
      </c>
      <c r="AL51" s="14" t="str">
        <f aca="false">_xlfn.IFS(D51&lt;=7,"0-7 Days",D51&lt;=30,"8-30 Days",D51&lt;=90,"31-90 Days",TRUE(),"90+ Days")</f>
        <v>90+ Days</v>
      </c>
      <c r="AM51" s="14" t="str">
        <f aca="false">_xlfn.IFS(OR(F51="December",F51="January",F51="February"),"Winter",OR(F51="March",F51="April",F51="May"),"Spring",OR(F51="June",F51="July",F51="August"),"Summer",TRUE(),"Autumn")</f>
        <v>Winter</v>
      </c>
      <c r="AN51" s="14" t="str">
        <f aca="false">IF(L51+M51&gt;0,"Family","Adult Only")</f>
        <v>Adult Only</v>
      </c>
      <c r="AO51" s="14" t="str">
        <f aca="false">IF(U51=V51,"Same","Changed")</f>
        <v>Same</v>
      </c>
    </row>
    <row r="52" customFormat="false" ht="15" hidden="false" customHeight="false" outlineLevel="0" collapsed="false">
      <c r="A52" s="0" t="n">
        <v>49</v>
      </c>
      <c r="B52" s="0" t="s">
        <v>80</v>
      </c>
      <c r="C52" s="0" t="n">
        <v>0</v>
      </c>
      <c r="D52" s="0" t="n">
        <v>28</v>
      </c>
      <c r="E52" s="0" t="n">
        <v>2016</v>
      </c>
      <c r="F52" s="0" t="s">
        <v>121</v>
      </c>
      <c r="G52" s="0" t="n">
        <v>21</v>
      </c>
      <c r="H52" s="0" t="n">
        <v>19</v>
      </c>
      <c r="I52" s="0" t="n">
        <v>2</v>
      </c>
      <c r="J52" s="0" t="n">
        <v>5</v>
      </c>
      <c r="K52" s="0" t="n">
        <v>3</v>
      </c>
      <c r="L52" s="0" t="n">
        <v>0</v>
      </c>
      <c r="M52" s="0" t="n">
        <v>0</v>
      </c>
      <c r="N52" s="0" t="s">
        <v>82</v>
      </c>
      <c r="O52" s="0" t="s">
        <v>122</v>
      </c>
      <c r="P52" s="0" t="s">
        <v>99</v>
      </c>
      <c r="Q52" s="0" t="s">
        <v>94</v>
      </c>
      <c r="R52" s="0" t="n">
        <v>0</v>
      </c>
      <c r="S52" s="0" t="n">
        <v>0</v>
      </c>
      <c r="T52" s="0" t="n">
        <v>0</v>
      </c>
      <c r="U52" s="0" t="s">
        <v>95</v>
      </c>
      <c r="V52" s="0" t="s">
        <v>95</v>
      </c>
      <c r="W52" s="0" t="n">
        <v>0</v>
      </c>
      <c r="X52" s="0" t="s">
        <v>86</v>
      </c>
      <c r="Y52" s="0" t="n">
        <v>8</v>
      </c>
      <c r="Z52" s="0" t="n">
        <v>0</v>
      </c>
      <c r="AA52" s="0" t="n">
        <v>0</v>
      </c>
      <c r="AB52" s="0" t="s">
        <v>87</v>
      </c>
      <c r="AC52" s="0" t="n">
        <v>79.9</v>
      </c>
      <c r="AD52" s="0" t="n">
        <v>0</v>
      </c>
      <c r="AE52" s="0" t="n">
        <v>2</v>
      </c>
      <c r="AF52" s="0" t="s">
        <v>88</v>
      </c>
      <c r="AG52" s="13" t="n">
        <v>42516</v>
      </c>
      <c r="AH52" s="25" t="n">
        <f aca="false">I52+J52</f>
        <v>7</v>
      </c>
      <c r="AI52" s="25" t="n">
        <f aca="false">K52+L52+M52</f>
        <v>3</v>
      </c>
      <c r="AJ52" s="25" t="n">
        <f aca="false">AC52*AH52</f>
        <v>559.3</v>
      </c>
      <c r="AK52" s="0" t="str">
        <f aca="false">IF(C52=1,"Cancelled","Completed")</f>
        <v>Completed</v>
      </c>
      <c r="AL52" s="0" t="str">
        <f aca="false">_xlfn.IFS(D52&lt;=7,"0-7 Days",D52&lt;=30,"8-30 Days",D52&lt;=90,"31-90 Days",TRUE(),"90+ Days")</f>
        <v>8-30 Days</v>
      </c>
      <c r="AM52" s="0" t="str">
        <f aca="false">_xlfn.IFS(OR(F52="December",F52="January",F52="February"),"Winter",OR(F52="March",F52="April",F52="May"),"Spring",OR(F52="June",F52="July",F52="August"),"Summer",TRUE(),"Autumn")</f>
        <v>Spring</v>
      </c>
      <c r="AN52" s="0" t="str">
        <f aca="false">IF(L52+M52&gt;0,"Family","Adult Only")</f>
        <v>Adult Only</v>
      </c>
      <c r="AO52" s="0" t="str">
        <f aca="false">IF(U52=V52,"Same","Changed")</f>
        <v>Same</v>
      </c>
    </row>
    <row r="53" customFormat="false" ht="15" hidden="false" customHeight="false" outlineLevel="0" collapsed="false">
      <c r="A53" s="14" t="n">
        <v>50</v>
      </c>
      <c r="B53" s="14" t="s">
        <v>90</v>
      </c>
      <c r="C53" s="14" t="n">
        <v>1</v>
      </c>
      <c r="D53" s="14" t="n">
        <v>274</v>
      </c>
      <c r="E53" s="14" t="n">
        <v>2015</v>
      </c>
      <c r="F53" s="14" t="s">
        <v>91</v>
      </c>
      <c r="G53" s="14" t="n">
        <v>29</v>
      </c>
      <c r="H53" s="14" t="n">
        <v>18</v>
      </c>
      <c r="I53" s="14" t="n">
        <v>2</v>
      </c>
      <c r="J53" s="14" t="n">
        <v>2</v>
      </c>
      <c r="K53" s="14" t="n">
        <v>2</v>
      </c>
      <c r="L53" s="14" t="n">
        <v>0</v>
      </c>
      <c r="M53" s="14" t="n">
        <v>0</v>
      </c>
      <c r="N53" s="14" t="s">
        <v>82</v>
      </c>
      <c r="O53" s="14" t="s">
        <v>92</v>
      </c>
      <c r="P53" s="14" t="s">
        <v>116</v>
      </c>
      <c r="Q53" s="14" t="s">
        <v>94</v>
      </c>
      <c r="R53" s="14" t="n">
        <v>0</v>
      </c>
      <c r="S53" s="14" t="n">
        <v>1</v>
      </c>
      <c r="T53" s="14" t="n">
        <v>0</v>
      </c>
      <c r="U53" s="14" t="s">
        <v>95</v>
      </c>
      <c r="V53" s="14" t="s">
        <v>95</v>
      </c>
      <c r="W53" s="14" t="n">
        <v>0</v>
      </c>
      <c r="X53" s="14" t="s">
        <v>86</v>
      </c>
      <c r="Y53" s="14" t="n">
        <v>1</v>
      </c>
      <c r="Z53" s="14" t="n">
        <v>0</v>
      </c>
      <c r="AA53" s="14" t="n">
        <v>0</v>
      </c>
      <c r="AB53" s="14" t="s">
        <v>101</v>
      </c>
      <c r="AC53" s="14" t="n">
        <v>62</v>
      </c>
      <c r="AD53" s="14" t="n">
        <v>0</v>
      </c>
      <c r="AE53" s="14" t="n">
        <v>0</v>
      </c>
      <c r="AF53" s="14" t="s">
        <v>96</v>
      </c>
      <c r="AG53" s="15" t="n">
        <v>42191</v>
      </c>
      <c r="AH53" s="14" t="n">
        <f aca="false">I53+J53</f>
        <v>4</v>
      </c>
      <c r="AI53" s="14" t="n">
        <f aca="false">K53+L53+M53</f>
        <v>2</v>
      </c>
      <c r="AJ53" s="14" t="n">
        <f aca="false">AC53*AH53</f>
        <v>248</v>
      </c>
      <c r="AK53" s="14" t="str">
        <f aca="false">IF(C53=1,"Cancelled","Completed")</f>
        <v>Cancelled</v>
      </c>
      <c r="AL53" s="14" t="str">
        <f aca="false">_xlfn.IFS(D53&lt;=7,"0-7 Days",D53&lt;=30,"8-30 Days",D53&lt;=90,"31-90 Days",TRUE(),"90+ Days")</f>
        <v>90+ Days</v>
      </c>
      <c r="AM53" s="14" t="str">
        <f aca="false">_xlfn.IFS(OR(F53="December",F53="January",F53="February"),"Winter",OR(F53="March",F53="April",F53="May"),"Spring",OR(F53="June",F53="July",F53="August"),"Summer",TRUE(),"Autumn")</f>
        <v>Summer</v>
      </c>
      <c r="AN53" s="14" t="str">
        <f aca="false">IF(L53+M53&gt;0,"Family","Adult Only")</f>
        <v>Adult Only</v>
      </c>
      <c r="AO53" s="14" t="str">
        <f aca="false">IF(U53=V53,"Same","Changed")</f>
        <v>Same</v>
      </c>
    </row>
    <row r="54" customFormat="false" ht="15" hidden="false" customHeight="false" outlineLevel="0" collapsed="false">
      <c r="A54" s="0" t="n">
        <v>51</v>
      </c>
      <c r="B54" s="0" t="s">
        <v>90</v>
      </c>
      <c r="C54" s="0" t="n">
        <v>1</v>
      </c>
      <c r="D54" s="0" t="n">
        <v>155</v>
      </c>
      <c r="E54" s="0" t="n">
        <v>2017</v>
      </c>
      <c r="F54" s="0" t="s">
        <v>91</v>
      </c>
      <c r="G54" s="0" t="n">
        <v>29</v>
      </c>
      <c r="H54" s="0" t="n">
        <v>17</v>
      </c>
      <c r="I54" s="0" t="n">
        <v>1</v>
      </c>
      <c r="J54" s="0" t="n">
        <v>1</v>
      </c>
      <c r="K54" s="0" t="n">
        <v>2</v>
      </c>
      <c r="L54" s="0" t="n">
        <v>0</v>
      </c>
      <c r="M54" s="0" t="n">
        <v>0</v>
      </c>
      <c r="N54" s="0" t="s">
        <v>107</v>
      </c>
      <c r="O54" s="0" t="s">
        <v>123</v>
      </c>
      <c r="P54" s="0" t="s">
        <v>93</v>
      </c>
      <c r="Q54" s="0" t="s">
        <v>94</v>
      </c>
      <c r="R54" s="0" t="n">
        <v>0</v>
      </c>
      <c r="S54" s="0" t="n">
        <v>0</v>
      </c>
      <c r="T54" s="0" t="n">
        <v>0</v>
      </c>
      <c r="U54" s="0" t="s">
        <v>95</v>
      </c>
      <c r="V54" s="0" t="s">
        <v>95</v>
      </c>
      <c r="W54" s="0" t="n">
        <v>0</v>
      </c>
      <c r="X54" s="0" t="s">
        <v>86</v>
      </c>
      <c r="Y54" s="0" t="n">
        <v>9</v>
      </c>
      <c r="Z54" s="0" t="n">
        <v>0</v>
      </c>
      <c r="AA54" s="0" t="n">
        <v>0</v>
      </c>
      <c r="AB54" s="0" t="s">
        <v>87</v>
      </c>
      <c r="AC54" s="0" t="n">
        <v>89.1</v>
      </c>
      <c r="AD54" s="0" t="n">
        <v>0</v>
      </c>
      <c r="AE54" s="0" t="n">
        <v>1</v>
      </c>
      <c r="AF54" s="0" t="s">
        <v>96</v>
      </c>
      <c r="AG54" s="13" t="n">
        <v>42802</v>
      </c>
      <c r="AH54" s="25" t="n">
        <f aca="false">I54+J54</f>
        <v>2</v>
      </c>
      <c r="AI54" s="25" t="n">
        <f aca="false">K54+L54+M54</f>
        <v>2</v>
      </c>
      <c r="AJ54" s="25" t="n">
        <f aca="false">AC54*AH54</f>
        <v>178.2</v>
      </c>
      <c r="AK54" s="0" t="str">
        <f aca="false">IF(C54=1,"Cancelled","Completed")</f>
        <v>Cancelled</v>
      </c>
      <c r="AL54" s="0" t="str">
        <f aca="false">_xlfn.IFS(D54&lt;=7,"0-7 Days",D54&lt;=30,"8-30 Days",D54&lt;=90,"31-90 Days",TRUE(),"90+ Days")</f>
        <v>90+ Days</v>
      </c>
      <c r="AM54" s="0" t="str">
        <f aca="false">_xlfn.IFS(OR(F54="December",F54="January",F54="February"),"Winter",OR(F54="March",F54="April",F54="May"),"Spring",OR(F54="June",F54="July",F54="August"),"Summer",TRUE(),"Autumn")</f>
        <v>Summer</v>
      </c>
      <c r="AN54" s="0" t="str">
        <f aca="false">IF(L54+M54&gt;0,"Family","Adult Only")</f>
        <v>Adult Only</v>
      </c>
      <c r="AO54" s="0" t="str">
        <f aca="false">IF(U54=V54,"Same","Changed")</f>
        <v>Same</v>
      </c>
    </row>
    <row r="55" customFormat="false" ht="15" hidden="false" customHeight="false" outlineLevel="0" collapsed="false">
      <c r="A55" s="14" t="n">
        <v>52</v>
      </c>
      <c r="B55" s="14" t="s">
        <v>80</v>
      </c>
      <c r="C55" s="14" t="n">
        <v>1</v>
      </c>
      <c r="D55" s="14" t="n">
        <v>48</v>
      </c>
      <c r="E55" s="14" t="n">
        <v>2016</v>
      </c>
      <c r="F55" s="14" t="s">
        <v>114</v>
      </c>
      <c r="G55" s="14" t="n">
        <v>40</v>
      </c>
      <c r="H55" s="14" t="n">
        <v>30</v>
      </c>
      <c r="I55" s="14" t="n">
        <v>2</v>
      </c>
      <c r="J55" s="14" t="n">
        <v>3</v>
      </c>
      <c r="K55" s="14" t="n">
        <v>2</v>
      </c>
      <c r="L55" s="14" t="n">
        <v>0</v>
      </c>
      <c r="M55" s="14" t="n">
        <v>0</v>
      </c>
      <c r="N55" s="14" t="s">
        <v>82</v>
      </c>
      <c r="O55" s="14" t="s">
        <v>115</v>
      </c>
      <c r="P55" s="14" t="s">
        <v>93</v>
      </c>
      <c r="Q55" s="14" t="s">
        <v>94</v>
      </c>
      <c r="R55" s="14" t="n">
        <v>0</v>
      </c>
      <c r="S55" s="14" t="n">
        <v>0</v>
      </c>
      <c r="T55" s="14" t="n">
        <v>0</v>
      </c>
      <c r="U55" s="14" t="s">
        <v>124</v>
      </c>
      <c r="V55" s="14" t="s">
        <v>124</v>
      </c>
      <c r="W55" s="14" t="n">
        <v>0</v>
      </c>
      <c r="X55" s="14" t="s">
        <v>86</v>
      </c>
      <c r="Y55" s="14" t="n">
        <v>240</v>
      </c>
      <c r="Z55" s="14" t="n">
        <v>0</v>
      </c>
      <c r="AA55" s="14" t="n">
        <v>0</v>
      </c>
      <c r="AB55" s="14" t="s">
        <v>87</v>
      </c>
      <c r="AC55" s="14" t="n">
        <v>107</v>
      </c>
      <c r="AD55" s="14" t="n">
        <v>0</v>
      </c>
      <c r="AE55" s="14" t="n">
        <v>0</v>
      </c>
      <c r="AF55" s="14" t="s">
        <v>96</v>
      </c>
      <c r="AG55" s="15" t="n">
        <v>42596</v>
      </c>
      <c r="AH55" s="14" t="n">
        <f aca="false">I55+J55</f>
        <v>5</v>
      </c>
      <c r="AI55" s="14" t="n">
        <f aca="false">K55+L55+M55</f>
        <v>2</v>
      </c>
      <c r="AJ55" s="14" t="n">
        <f aca="false">AC55*AH55</f>
        <v>535</v>
      </c>
      <c r="AK55" s="14" t="str">
        <f aca="false">IF(C55=1,"Cancelled","Completed")</f>
        <v>Cancelled</v>
      </c>
      <c r="AL55" s="14" t="str">
        <f aca="false">_xlfn.IFS(D55&lt;=7,"0-7 Days",D55&lt;=30,"8-30 Days",D55&lt;=90,"31-90 Days",TRUE(),"90+ Days")</f>
        <v>31-90 Days</v>
      </c>
      <c r="AM55" s="14" t="str">
        <f aca="false">_xlfn.IFS(OR(F55="December",F55="January",F55="February"),"Winter",OR(F55="March",F55="April",F55="May"),"Spring",OR(F55="June",F55="July",F55="August"),"Summer",TRUE(),"Autumn")</f>
        <v>Autumn</v>
      </c>
      <c r="AN55" s="14" t="str">
        <f aca="false">IF(L55+M55&gt;0,"Family","Adult Only")</f>
        <v>Adult Only</v>
      </c>
      <c r="AO55" s="14" t="str">
        <f aca="false">IF(U55=V55,"Same","Changed")</f>
        <v>Same</v>
      </c>
    </row>
    <row r="56" customFormat="false" ht="15" hidden="false" customHeight="false" outlineLevel="0" collapsed="false">
      <c r="A56" s="0" t="n">
        <v>53</v>
      </c>
      <c r="B56" s="0" t="s">
        <v>80</v>
      </c>
      <c r="C56" s="0" t="n">
        <v>0</v>
      </c>
      <c r="D56" s="0" t="n">
        <v>25</v>
      </c>
      <c r="E56" s="0" t="n">
        <v>2016</v>
      </c>
      <c r="F56" s="0" t="s">
        <v>126</v>
      </c>
      <c r="G56" s="0" t="n">
        <v>3</v>
      </c>
      <c r="H56" s="0" t="n">
        <v>14</v>
      </c>
      <c r="I56" s="0" t="n">
        <v>0</v>
      </c>
      <c r="J56" s="0" t="n">
        <v>2</v>
      </c>
      <c r="K56" s="0" t="n">
        <v>2</v>
      </c>
      <c r="L56" s="0" t="n">
        <v>2</v>
      </c>
      <c r="M56" s="0" t="n">
        <v>0</v>
      </c>
      <c r="N56" s="0" t="s">
        <v>82</v>
      </c>
      <c r="O56" s="0" t="s">
        <v>115</v>
      </c>
      <c r="P56" s="0" t="s">
        <v>93</v>
      </c>
      <c r="Q56" s="0" t="s">
        <v>94</v>
      </c>
      <c r="R56" s="0" t="n">
        <v>0</v>
      </c>
      <c r="S56" s="0" t="n">
        <v>0</v>
      </c>
      <c r="T56" s="0" t="n">
        <v>0</v>
      </c>
      <c r="U56" s="0" t="s">
        <v>136</v>
      </c>
      <c r="V56" s="0" t="s">
        <v>136</v>
      </c>
      <c r="W56" s="0" t="n">
        <v>0</v>
      </c>
      <c r="X56" s="0" t="s">
        <v>86</v>
      </c>
      <c r="Y56" s="0" t="n">
        <v>240</v>
      </c>
      <c r="Z56" s="0" t="n">
        <v>0</v>
      </c>
      <c r="AA56" s="0" t="n">
        <v>0</v>
      </c>
      <c r="AB56" s="0" t="s">
        <v>87</v>
      </c>
      <c r="AC56" s="0" t="n">
        <v>79</v>
      </c>
      <c r="AD56" s="0" t="n">
        <v>0</v>
      </c>
      <c r="AE56" s="0" t="n">
        <v>1</v>
      </c>
      <c r="AF56" s="0" t="s">
        <v>88</v>
      </c>
      <c r="AG56" s="13" t="n">
        <v>42385</v>
      </c>
      <c r="AH56" s="25" t="n">
        <f aca="false">I56+J56</f>
        <v>2</v>
      </c>
      <c r="AI56" s="25" t="n">
        <f aca="false">K56+L56+M56</f>
        <v>4</v>
      </c>
      <c r="AJ56" s="25" t="n">
        <f aca="false">AC56*AH56</f>
        <v>158</v>
      </c>
      <c r="AK56" s="0" t="str">
        <f aca="false">IF(C56=1,"Cancelled","Completed")</f>
        <v>Completed</v>
      </c>
      <c r="AL56" s="0" t="str">
        <f aca="false">_xlfn.IFS(D56&lt;=7,"0-7 Days",D56&lt;=30,"8-30 Days",D56&lt;=90,"31-90 Days",TRUE(),"90+ Days")</f>
        <v>8-30 Days</v>
      </c>
      <c r="AM56" s="0" t="str">
        <f aca="false">_xlfn.IFS(OR(F56="December",F56="January",F56="February"),"Winter",OR(F56="March",F56="April",F56="May"),"Spring",OR(F56="June",F56="July",F56="August"),"Summer",TRUE(),"Autumn")</f>
        <v>Winter</v>
      </c>
      <c r="AN56" s="0" t="str">
        <f aca="false">IF(L56+M56&gt;0,"Family","Adult Only")</f>
        <v>Family</v>
      </c>
      <c r="AO56" s="0" t="str">
        <f aca="false">IF(U56=V56,"Same","Changed")</f>
        <v>Same</v>
      </c>
    </row>
    <row r="57" customFormat="false" ht="15" hidden="false" customHeight="false" outlineLevel="0" collapsed="false">
      <c r="A57" s="14" t="n">
        <v>54</v>
      </c>
      <c r="B57" s="14" t="s">
        <v>80</v>
      </c>
      <c r="C57" s="14" t="n">
        <v>0</v>
      </c>
      <c r="D57" s="14" t="n">
        <v>154</v>
      </c>
      <c r="E57" s="14" t="n">
        <v>2016</v>
      </c>
      <c r="F57" s="14" t="s">
        <v>91</v>
      </c>
      <c r="G57" s="14" t="n">
        <v>29</v>
      </c>
      <c r="H57" s="14" t="n">
        <v>11</v>
      </c>
      <c r="I57" s="14" t="n">
        <v>1</v>
      </c>
      <c r="J57" s="14" t="n">
        <v>2</v>
      </c>
      <c r="K57" s="14" t="n">
        <v>2</v>
      </c>
      <c r="L57" s="14" t="n">
        <v>0</v>
      </c>
      <c r="M57" s="14" t="n">
        <v>0</v>
      </c>
      <c r="N57" s="14" t="s">
        <v>82</v>
      </c>
      <c r="O57" s="14" t="s">
        <v>137</v>
      </c>
      <c r="P57" s="14" t="s">
        <v>99</v>
      </c>
      <c r="Q57" s="14" t="s">
        <v>94</v>
      </c>
      <c r="R57" s="14" t="n">
        <v>0</v>
      </c>
      <c r="S57" s="14" t="n">
        <v>0</v>
      </c>
      <c r="T57" s="14" t="n">
        <v>0</v>
      </c>
      <c r="U57" s="14" t="s">
        <v>95</v>
      </c>
      <c r="V57" s="14" t="s">
        <v>138</v>
      </c>
      <c r="W57" s="14" t="n">
        <v>0</v>
      </c>
      <c r="X57" s="14" t="s">
        <v>86</v>
      </c>
      <c r="Y57" s="14" t="n">
        <v>327</v>
      </c>
      <c r="Z57" s="14" t="n">
        <v>0</v>
      </c>
      <c r="AA57" s="14" t="n">
        <v>0</v>
      </c>
      <c r="AB57" s="14" t="s">
        <v>87</v>
      </c>
      <c r="AC57" s="14" t="n">
        <v>64.8</v>
      </c>
      <c r="AD57" s="14" t="n">
        <v>0</v>
      </c>
      <c r="AE57" s="14" t="n">
        <v>0</v>
      </c>
      <c r="AF57" s="14" t="s">
        <v>88</v>
      </c>
      <c r="AG57" s="15" t="n">
        <v>42565</v>
      </c>
      <c r="AH57" s="14" t="n">
        <f aca="false">I57+J57</f>
        <v>3</v>
      </c>
      <c r="AI57" s="14" t="n">
        <f aca="false">K57+L57+M57</f>
        <v>2</v>
      </c>
      <c r="AJ57" s="14" t="n">
        <f aca="false">AC57*AH57</f>
        <v>194.4</v>
      </c>
      <c r="AK57" s="14" t="str">
        <f aca="false">IF(C57=1,"Cancelled","Completed")</f>
        <v>Completed</v>
      </c>
      <c r="AL57" s="14" t="str">
        <f aca="false">_xlfn.IFS(D57&lt;=7,"0-7 Days",D57&lt;=30,"8-30 Days",D57&lt;=90,"31-90 Days",TRUE(),"90+ Days")</f>
        <v>90+ Days</v>
      </c>
      <c r="AM57" s="14" t="str">
        <f aca="false">_xlfn.IFS(OR(F57="December",F57="January",F57="February"),"Winter",OR(F57="March",F57="April",F57="May"),"Spring",OR(F57="June",F57="July",F57="August"),"Summer",TRUE(),"Autumn")</f>
        <v>Summer</v>
      </c>
      <c r="AN57" s="14" t="str">
        <f aca="false">IF(L57+M57&gt;0,"Family","Adult Only")</f>
        <v>Adult Only</v>
      </c>
      <c r="AO57" s="14" t="str">
        <f aca="false">IF(U57=V57,"Same","Changed")</f>
        <v>Changed</v>
      </c>
    </row>
    <row r="58" customFormat="false" ht="15" hidden="false" customHeight="false" outlineLevel="0" collapsed="false">
      <c r="A58" s="0" t="n">
        <v>55</v>
      </c>
      <c r="B58" s="0" t="s">
        <v>90</v>
      </c>
      <c r="C58" s="0" t="n">
        <v>1</v>
      </c>
      <c r="D58" s="0" t="n">
        <v>1</v>
      </c>
      <c r="E58" s="0" t="n">
        <v>2015</v>
      </c>
      <c r="F58" s="0" t="s">
        <v>81</v>
      </c>
      <c r="G58" s="0" t="n">
        <v>53</v>
      </c>
      <c r="H58" s="0" t="n">
        <v>29</v>
      </c>
      <c r="I58" s="0" t="n">
        <v>0</v>
      </c>
      <c r="J58" s="0" t="n">
        <v>4</v>
      </c>
      <c r="K58" s="0" t="n">
        <v>2</v>
      </c>
      <c r="L58" s="0" t="n">
        <v>0</v>
      </c>
      <c r="M58" s="0" t="n">
        <v>1</v>
      </c>
      <c r="N58" s="0" t="s">
        <v>82</v>
      </c>
      <c r="O58" s="0" t="s">
        <v>92</v>
      </c>
      <c r="P58" s="0" t="s">
        <v>116</v>
      </c>
      <c r="Q58" s="0" t="s">
        <v>94</v>
      </c>
      <c r="R58" s="0" t="n">
        <v>0</v>
      </c>
      <c r="S58" s="0" t="n">
        <v>0</v>
      </c>
      <c r="T58" s="0" t="n">
        <v>0</v>
      </c>
      <c r="U58" s="0" t="s">
        <v>138</v>
      </c>
      <c r="V58" s="0" t="s">
        <v>138</v>
      </c>
      <c r="W58" s="0" t="n">
        <v>2</v>
      </c>
      <c r="X58" s="0" t="s">
        <v>86</v>
      </c>
      <c r="Y58" s="0" t="n">
        <v>29</v>
      </c>
      <c r="Z58" s="0" t="n">
        <v>0</v>
      </c>
      <c r="AA58" s="0" t="n">
        <v>0</v>
      </c>
      <c r="AB58" s="0" t="s">
        <v>87</v>
      </c>
      <c r="AC58" s="0" t="n">
        <v>72.5</v>
      </c>
      <c r="AD58" s="0" t="n">
        <v>0</v>
      </c>
      <c r="AE58" s="0" t="n">
        <v>2</v>
      </c>
      <c r="AF58" s="0" t="s">
        <v>96</v>
      </c>
      <c r="AG58" s="13" t="n">
        <v>42367</v>
      </c>
      <c r="AH58" s="25" t="n">
        <f aca="false">I58+J58</f>
        <v>4</v>
      </c>
      <c r="AI58" s="25" t="n">
        <f aca="false">K58+L58+M58</f>
        <v>3</v>
      </c>
      <c r="AJ58" s="25" t="n">
        <f aca="false">AC58*AH58</f>
        <v>290</v>
      </c>
      <c r="AK58" s="0" t="str">
        <f aca="false">IF(C58=1,"Cancelled","Completed")</f>
        <v>Cancelled</v>
      </c>
      <c r="AL58" s="0" t="str">
        <f aca="false">_xlfn.IFS(D58&lt;=7,"0-7 Days",D58&lt;=30,"8-30 Days",D58&lt;=90,"31-90 Days",TRUE(),"90+ Days")</f>
        <v>0-7 Days</v>
      </c>
      <c r="AM58" s="0" t="str">
        <f aca="false">_xlfn.IFS(OR(F58="December",F58="January",F58="February"),"Winter",OR(F58="March",F58="April",F58="May"),"Spring",OR(F58="June",F58="July",F58="August"),"Summer",TRUE(),"Autumn")</f>
        <v>Winter</v>
      </c>
      <c r="AN58" s="0" t="str">
        <f aca="false">IF(L58+M58&gt;0,"Family","Adult Only")</f>
        <v>Family</v>
      </c>
      <c r="AO58" s="0" t="str">
        <f aca="false">IF(U58=V58,"Same","Changed")</f>
        <v>Same</v>
      </c>
    </row>
    <row r="59" customFormat="false" ht="15" hidden="false" customHeight="false" outlineLevel="0" collapsed="false">
      <c r="A59" s="14" t="n">
        <v>56</v>
      </c>
      <c r="B59" s="14" t="s">
        <v>90</v>
      </c>
      <c r="C59" s="14" t="n">
        <v>1</v>
      </c>
      <c r="D59" s="14" t="n">
        <v>364</v>
      </c>
      <c r="E59" s="14" t="n">
        <v>2015</v>
      </c>
      <c r="F59" s="14" t="s">
        <v>111</v>
      </c>
      <c r="G59" s="14" t="n">
        <v>42</v>
      </c>
      <c r="H59" s="14" t="n">
        <v>16</v>
      </c>
      <c r="I59" s="14" t="n">
        <v>0</v>
      </c>
      <c r="J59" s="14" t="n">
        <v>2</v>
      </c>
      <c r="K59" s="14" t="n">
        <v>2</v>
      </c>
      <c r="L59" s="14" t="n">
        <v>0</v>
      </c>
      <c r="M59" s="14" t="n">
        <v>0</v>
      </c>
      <c r="N59" s="14" t="s">
        <v>112</v>
      </c>
      <c r="O59" s="14" t="s">
        <v>92</v>
      </c>
      <c r="P59" s="14" t="s">
        <v>99</v>
      </c>
      <c r="Q59" s="14" t="s">
        <v>94</v>
      </c>
      <c r="R59" s="14" t="n">
        <v>0</v>
      </c>
      <c r="S59" s="14" t="n">
        <v>1</v>
      </c>
      <c r="T59" s="14" t="n">
        <v>0</v>
      </c>
      <c r="U59" s="14" t="s">
        <v>95</v>
      </c>
      <c r="V59" s="14" t="s">
        <v>95</v>
      </c>
      <c r="W59" s="14" t="n">
        <v>0</v>
      </c>
      <c r="X59" s="14" t="s">
        <v>120</v>
      </c>
      <c r="Y59" s="14" t="n">
        <v>6</v>
      </c>
      <c r="Z59" s="14" t="n">
        <v>0</v>
      </c>
      <c r="AA59" s="14" t="n">
        <v>0</v>
      </c>
      <c r="AB59" s="14" t="s">
        <v>101</v>
      </c>
      <c r="AC59" s="14" t="n">
        <v>101.5</v>
      </c>
      <c r="AD59" s="14" t="n">
        <v>0</v>
      </c>
      <c r="AE59" s="14" t="n">
        <v>0</v>
      </c>
      <c r="AF59" s="14" t="s">
        <v>96</v>
      </c>
      <c r="AG59" s="15" t="n">
        <v>42191</v>
      </c>
      <c r="AH59" s="14" t="n">
        <f aca="false">I59+J59</f>
        <v>2</v>
      </c>
      <c r="AI59" s="14" t="n">
        <f aca="false">K59+L59+M59</f>
        <v>2</v>
      </c>
      <c r="AJ59" s="14" t="n">
        <f aca="false">AC59*AH59</f>
        <v>203</v>
      </c>
      <c r="AK59" s="14" t="str">
        <f aca="false">IF(C59=1,"Cancelled","Completed")</f>
        <v>Cancelled</v>
      </c>
      <c r="AL59" s="14" t="str">
        <f aca="false">_xlfn.IFS(D59&lt;=7,"0-7 Days",D59&lt;=30,"8-30 Days",D59&lt;=90,"31-90 Days",TRUE(),"90+ Days")</f>
        <v>90+ Days</v>
      </c>
      <c r="AM59" s="14" t="str">
        <f aca="false">_xlfn.IFS(OR(F59="December",F59="January",F59="February"),"Winter",OR(F59="March",F59="April",F59="May"),"Spring",OR(F59="June",F59="July",F59="August"),"Summer",TRUE(),"Autumn")</f>
        <v>Autumn</v>
      </c>
      <c r="AN59" s="14" t="str">
        <f aca="false">IF(L59+M59&gt;0,"Family","Adult Only")</f>
        <v>Adult Only</v>
      </c>
      <c r="AO59" s="14" t="str">
        <f aca="false">IF(U59=V59,"Same","Changed")</f>
        <v>Same</v>
      </c>
    </row>
    <row r="60" customFormat="false" ht="15" hidden="false" customHeight="false" outlineLevel="0" collapsed="false">
      <c r="A60" s="0" t="n">
        <v>57</v>
      </c>
      <c r="B60" s="0" t="s">
        <v>90</v>
      </c>
      <c r="C60" s="0" t="n">
        <v>0</v>
      </c>
      <c r="D60" s="0" t="n">
        <v>18</v>
      </c>
      <c r="E60" s="0" t="n">
        <v>2016</v>
      </c>
      <c r="F60" s="0" t="s">
        <v>81</v>
      </c>
      <c r="G60" s="0" t="n">
        <v>51</v>
      </c>
      <c r="H60" s="0" t="n">
        <v>11</v>
      </c>
      <c r="I60" s="0" t="n">
        <v>1</v>
      </c>
      <c r="J60" s="0" t="n">
        <v>0</v>
      </c>
      <c r="K60" s="0" t="n">
        <v>2</v>
      </c>
      <c r="L60" s="0" t="n">
        <v>0</v>
      </c>
      <c r="M60" s="0" t="n">
        <v>0</v>
      </c>
      <c r="N60" s="0" t="s">
        <v>82</v>
      </c>
      <c r="O60" s="0" t="s">
        <v>92</v>
      </c>
      <c r="P60" s="0" t="s">
        <v>99</v>
      </c>
      <c r="Q60" s="0" t="s">
        <v>94</v>
      </c>
      <c r="R60" s="0" t="n">
        <v>0</v>
      </c>
      <c r="S60" s="0" t="n">
        <v>0</v>
      </c>
      <c r="T60" s="0" t="n">
        <v>0</v>
      </c>
      <c r="U60" s="0" t="s">
        <v>95</v>
      </c>
      <c r="V60" s="0" t="s">
        <v>95</v>
      </c>
      <c r="W60" s="0" t="n">
        <v>0</v>
      </c>
      <c r="X60" s="0" t="s">
        <v>86</v>
      </c>
      <c r="Y60" s="0" t="n">
        <v>378</v>
      </c>
      <c r="Z60" s="0" t="n">
        <v>0</v>
      </c>
      <c r="AA60" s="0" t="n">
        <v>0</v>
      </c>
      <c r="AB60" s="0" t="s">
        <v>101</v>
      </c>
      <c r="AC60" s="0" t="n">
        <v>80</v>
      </c>
      <c r="AD60" s="0" t="n">
        <v>0</v>
      </c>
      <c r="AE60" s="0" t="n">
        <v>0</v>
      </c>
      <c r="AF60" s="0" t="s">
        <v>88</v>
      </c>
      <c r="AG60" s="13" t="n">
        <v>42716</v>
      </c>
      <c r="AH60" s="25" t="n">
        <f aca="false">I60+J60</f>
        <v>1</v>
      </c>
      <c r="AI60" s="25" t="n">
        <f aca="false">K60+L60+M60</f>
        <v>2</v>
      </c>
      <c r="AJ60" s="25" t="n">
        <f aca="false">AC60*AH60</f>
        <v>80</v>
      </c>
      <c r="AK60" s="0" t="str">
        <f aca="false">IF(C60=1,"Cancelled","Completed")</f>
        <v>Completed</v>
      </c>
      <c r="AL60" s="0" t="str">
        <f aca="false">_xlfn.IFS(D60&lt;=7,"0-7 Days",D60&lt;=30,"8-30 Days",D60&lt;=90,"31-90 Days",TRUE(),"90+ Days")</f>
        <v>8-30 Days</v>
      </c>
      <c r="AM60" s="0" t="str">
        <f aca="false">_xlfn.IFS(OR(F60="December",F60="January",F60="February"),"Winter",OR(F60="March",F60="April",F60="May"),"Spring",OR(F60="June",F60="July",F60="August"),"Summer",TRUE(),"Autumn")</f>
        <v>Winter</v>
      </c>
      <c r="AN60" s="0" t="str">
        <f aca="false">IF(L60+M60&gt;0,"Family","Adult Only")</f>
        <v>Adult Only</v>
      </c>
      <c r="AO60" s="0" t="str">
        <f aca="false">IF(U60=V60,"Same","Changed")</f>
        <v>Same</v>
      </c>
    </row>
    <row r="61" customFormat="false" ht="15" hidden="false" customHeight="false" outlineLevel="0" collapsed="false">
      <c r="A61" s="14" t="n">
        <v>58</v>
      </c>
      <c r="B61" s="14" t="s">
        <v>90</v>
      </c>
      <c r="C61" s="14" t="n">
        <v>1</v>
      </c>
      <c r="D61" s="14" t="n">
        <v>21</v>
      </c>
      <c r="E61" s="14" t="n">
        <v>2017</v>
      </c>
      <c r="F61" s="14" t="s">
        <v>126</v>
      </c>
      <c r="G61" s="14" t="n">
        <v>1</v>
      </c>
      <c r="H61" s="14" t="n">
        <v>2</v>
      </c>
      <c r="I61" s="14" t="n">
        <v>1</v>
      </c>
      <c r="J61" s="14" t="n">
        <v>3</v>
      </c>
      <c r="K61" s="14" t="n">
        <v>2</v>
      </c>
      <c r="L61" s="14" t="n">
        <v>0</v>
      </c>
      <c r="M61" s="14" t="n">
        <v>0</v>
      </c>
      <c r="N61" s="14" t="s">
        <v>82</v>
      </c>
      <c r="O61" s="14" t="s">
        <v>139</v>
      </c>
      <c r="P61" s="14" t="s">
        <v>93</v>
      </c>
      <c r="Q61" s="14" t="s">
        <v>94</v>
      </c>
      <c r="R61" s="14" t="n">
        <v>0</v>
      </c>
      <c r="S61" s="14" t="n">
        <v>0</v>
      </c>
      <c r="T61" s="14" t="n">
        <v>0</v>
      </c>
      <c r="U61" s="14" t="s">
        <v>95</v>
      </c>
      <c r="V61" s="14" t="s">
        <v>95</v>
      </c>
      <c r="W61" s="14" t="n">
        <v>0</v>
      </c>
      <c r="X61" s="14" t="s">
        <v>86</v>
      </c>
      <c r="Y61" s="14" t="n">
        <v>9</v>
      </c>
      <c r="Z61" s="14" t="n">
        <v>0</v>
      </c>
      <c r="AA61" s="14" t="n">
        <v>0</v>
      </c>
      <c r="AB61" s="14" t="s">
        <v>87</v>
      </c>
      <c r="AC61" s="14" t="n">
        <v>90.1</v>
      </c>
      <c r="AD61" s="14" t="n">
        <v>0</v>
      </c>
      <c r="AE61" s="14" t="n">
        <v>2</v>
      </c>
      <c r="AF61" s="14" t="s">
        <v>96</v>
      </c>
      <c r="AG61" s="15" t="n">
        <v>42720</v>
      </c>
      <c r="AH61" s="14" t="n">
        <f aca="false">I61+J61</f>
        <v>4</v>
      </c>
      <c r="AI61" s="14" t="n">
        <f aca="false">K61+L61+M61</f>
        <v>2</v>
      </c>
      <c r="AJ61" s="14" t="n">
        <f aca="false">AC61*AH61</f>
        <v>360.4</v>
      </c>
      <c r="AK61" s="14" t="str">
        <f aca="false">IF(C61=1,"Cancelled","Completed")</f>
        <v>Cancelled</v>
      </c>
      <c r="AL61" s="14" t="str">
        <f aca="false">_xlfn.IFS(D61&lt;=7,"0-7 Days",D61&lt;=30,"8-30 Days",D61&lt;=90,"31-90 Days",TRUE(),"90+ Days")</f>
        <v>8-30 Days</v>
      </c>
      <c r="AM61" s="14" t="str">
        <f aca="false">_xlfn.IFS(OR(F61="December",F61="January",F61="February"),"Winter",OR(F61="March",F61="April",F61="May"),"Spring",OR(F61="June",F61="July",F61="August"),"Summer",TRUE(),"Autumn")</f>
        <v>Winter</v>
      </c>
      <c r="AN61" s="14" t="str">
        <f aca="false">IF(L61+M61&gt;0,"Family","Adult Only")</f>
        <v>Adult Only</v>
      </c>
      <c r="AO61" s="14" t="str">
        <f aca="false">IF(U61=V61,"Same","Changed")</f>
        <v>Same</v>
      </c>
    </row>
    <row r="62" customFormat="false" ht="15" hidden="false" customHeight="false" outlineLevel="0" collapsed="false">
      <c r="A62" s="0" t="n">
        <v>59</v>
      </c>
      <c r="B62" s="0" t="s">
        <v>90</v>
      </c>
      <c r="C62" s="0" t="n">
        <v>1</v>
      </c>
      <c r="D62" s="0" t="n">
        <v>15</v>
      </c>
      <c r="E62" s="0" t="n">
        <v>2017</v>
      </c>
      <c r="F62" s="0" t="s">
        <v>118</v>
      </c>
      <c r="G62" s="0" t="n">
        <v>7</v>
      </c>
      <c r="H62" s="0" t="n">
        <v>17</v>
      </c>
      <c r="I62" s="0" t="n">
        <v>0</v>
      </c>
      <c r="J62" s="0" t="n">
        <v>2</v>
      </c>
      <c r="K62" s="0" t="n">
        <v>2</v>
      </c>
      <c r="L62" s="0" t="n">
        <v>0</v>
      </c>
      <c r="M62" s="0" t="n">
        <v>0</v>
      </c>
      <c r="N62" s="0" t="s">
        <v>82</v>
      </c>
      <c r="O62" s="0" t="s">
        <v>92</v>
      </c>
      <c r="P62" s="0" t="s">
        <v>99</v>
      </c>
      <c r="Q62" s="0" t="s">
        <v>94</v>
      </c>
      <c r="R62" s="0" t="n">
        <v>0</v>
      </c>
      <c r="S62" s="0" t="n">
        <v>0</v>
      </c>
      <c r="T62" s="0" t="n">
        <v>0</v>
      </c>
      <c r="U62" s="0" t="s">
        <v>95</v>
      </c>
      <c r="V62" s="0" t="s">
        <v>95</v>
      </c>
      <c r="W62" s="0" t="n">
        <v>0</v>
      </c>
      <c r="X62" s="0" t="s">
        <v>120</v>
      </c>
      <c r="Y62" s="0" t="n">
        <v>19</v>
      </c>
      <c r="Z62" s="0" t="n">
        <v>0</v>
      </c>
      <c r="AA62" s="0" t="n">
        <v>0</v>
      </c>
      <c r="AB62" s="0" t="s">
        <v>87</v>
      </c>
      <c r="AC62" s="0" t="n">
        <v>95</v>
      </c>
      <c r="AD62" s="0" t="n">
        <v>0</v>
      </c>
      <c r="AE62" s="0" t="n">
        <v>0</v>
      </c>
      <c r="AF62" s="0" t="s">
        <v>96</v>
      </c>
      <c r="AG62" s="13" t="n">
        <v>42768</v>
      </c>
      <c r="AH62" s="25" t="n">
        <f aca="false">I62+J62</f>
        <v>2</v>
      </c>
      <c r="AI62" s="25" t="n">
        <f aca="false">K62+L62+M62</f>
        <v>2</v>
      </c>
      <c r="AJ62" s="25" t="n">
        <f aca="false">AC62*AH62</f>
        <v>190</v>
      </c>
      <c r="AK62" s="0" t="str">
        <f aca="false">IF(C62=1,"Cancelled","Completed")</f>
        <v>Cancelled</v>
      </c>
      <c r="AL62" s="0" t="str">
        <f aca="false">_xlfn.IFS(D62&lt;=7,"0-7 Days",D62&lt;=30,"8-30 Days",D62&lt;=90,"31-90 Days",TRUE(),"90+ Days")</f>
        <v>8-30 Days</v>
      </c>
      <c r="AM62" s="0" t="str">
        <f aca="false">_xlfn.IFS(OR(F62="December",F62="January",F62="February"),"Winter",OR(F62="March",F62="April",F62="May"),"Spring",OR(F62="June",F62="July",F62="August"),"Summer",TRUE(),"Autumn")</f>
        <v>Winter</v>
      </c>
      <c r="AN62" s="0" t="str">
        <f aca="false">IF(L62+M62&gt;0,"Family","Adult Only")</f>
        <v>Adult Only</v>
      </c>
      <c r="AO62" s="0" t="str">
        <f aca="false">IF(U62=V62,"Same","Changed")</f>
        <v>Same</v>
      </c>
    </row>
    <row r="63" customFormat="false" ht="15" hidden="false" customHeight="false" outlineLevel="0" collapsed="false">
      <c r="A63" s="14" t="n">
        <v>60</v>
      </c>
      <c r="B63" s="14" t="s">
        <v>90</v>
      </c>
      <c r="C63" s="14" t="n">
        <v>0</v>
      </c>
      <c r="D63" s="14" t="n">
        <v>22</v>
      </c>
      <c r="E63" s="14" t="n">
        <v>2017</v>
      </c>
      <c r="F63" s="14" t="s">
        <v>103</v>
      </c>
      <c r="G63" s="14" t="n">
        <v>11</v>
      </c>
      <c r="H63" s="14" t="n">
        <v>16</v>
      </c>
      <c r="I63" s="14" t="n">
        <v>2</v>
      </c>
      <c r="J63" s="14" t="n">
        <v>5</v>
      </c>
      <c r="K63" s="14" t="n">
        <v>2</v>
      </c>
      <c r="L63" s="14" t="n">
        <v>0</v>
      </c>
      <c r="M63" s="14" t="n">
        <v>0</v>
      </c>
      <c r="N63" s="14" t="s">
        <v>82</v>
      </c>
      <c r="O63" s="14" t="s">
        <v>83</v>
      </c>
      <c r="P63" s="14" t="s">
        <v>99</v>
      </c>
      <c r="Q63" s="14" t="s">
        <v>94</v>
      </c>
      <c r="R63" s="14" t="n">
        <v>0</v>
      </c>
      <c r="S63" s="14" t="n">
        <v>0</v>
      </c>
      <c r="T63" s="14" t="n">
        <v>0</v>
      </c>
      <c r="U63" s="14" t="s">
        <v>95</v>
      </c>
      <c r="V63" s="14" t="s">
        <v>95</v>
      </c>
      <c r="W63" s="14" t="n">
        <v>0</v>
      </c>
      <c r="X63" s="14" t="s">
        <v>86</v>
      </c>
      <c r="Y63" s="14" t="n">
        <v>85</v>
      </c>
      <c r="Z63" s="14" t="n">
        <v>0</v>
      </c>
      <c r="AA63" s="14" t="n">
        <v>0</v>
      </c>
      <c r="AB63" s="14" t="s">
        <v>87</v>
      </c>
      <c r="AC63" s="14" t="n">
        <v>68</v>
      </c>
      <c r="AD63" s="14" t="n">
        <v>0</v>
      </c>
      <c r="AE63" s="14" t="n">
        <v>1</v>
      </c>
      <c r="AF63" s="14" t="s">
        <v>88</v>
      </c>
      <c r="AG63" s="15" t="n">
        <v>42817</v>
      </c>
      <c r="AH63" s="14" t="n">
        <f aca="false">I63+J63</f>
        <v>7</v>
      </c>
      <c r="AI63" s="14" t="n">
        <f aca="false">K63+L63+M63</f>
        <v>2</v>
      </c>
      <c r="AJ63" s="14" t="n">
        <f aca="false">AC63*AH63</f>
        <v>476</v>
      </c>
      <c r="AK63" s="14" t="str">
        <f aca="false">IF(C63=1,"Cancelled","Completed")</f>
        <v>Completed</v>
      </c>
      <c r="AL63" s="14" t="str">
        <f aca="false">_xlfn.IFS(D63&lt;=7,"0-7 Days",D63&lt;=30,"8-30 Days",D63&lt;=90,"31-90 Days",TRUE(),"90+ Days")</f>
        <v>8-30 Days</v>
      </c>
      <c r="AM63" s="14" t="str">
        <f aca="false">_xlfn.IFS(OR(F63="December",F63="January",F63="February"),"Winter",OR(F63="March",F63="April",F63="May"),"Spring",OR(F63="June",F63="July",F63="August"),"Summer",TRUE(),"Autumn")</f>
        <v>Spring</v>
      </c>
      <c r="AN63" s="14" t="str">
        <f aca="false">IF(L63+M63&gt;0,"Family","Adult Only")</f>
        <v>Adult Only</v>
      </c>
      <c r="AO63" s="14" t="str">
        <f aca="false">IF(U63=V63,"Same","Changed")</f>
        <v>Same</v>
      </c>
    </row>
    <row r="64" customFormat="false" ht="15" hidden="false" customHeight="false" outlineLevel="0" collapsed="false">
      <c r="A64" s="0" t="n">
        <v>61</v>
      </c>
      <c r="B64" s="0" t="s">
        <v>80</v>
      </c>
      <c r="C64" s="0" t="n">
        <v>1</v>
      </c>
      <c r="D64" s="0" t="n">
        <v>80</v>
      </c>
      <c r="E64" s="0" t="n">
        <v>2017</v>
      </c>
      <c r="F64" s="0" t="s">
        <v>119</v>
      </c>
      <c r="G64" s="0" t="n">
        <v>34</v>
      </c>
      <c r="H64" s="0" t="n">
        <v>26</v>
      </c>
      <c r="I64" s="0" t="n">
        <v>2</v>
      </c>
      <c r="J64" s="0" t="n">
        <v>2</v>
      </c>
      <c r="K64" s="0" t="n">
        <v>2</v>
      </c>
      <c r="L64" s="0" t="n">
        <v>0</v>
      </c>
      <c r="M64" s="0" t="n">
        <v>0</v>
      </c>
      <c r="N64" s="0" t="s">
        <v>82</v>
      </c>
      <c r="O64" s="0" t="s">
        <v>92</v>
      </c>
      <c r="P64" s="0" t="s">
        <v>99</v>
      </c>
      <c r="Q64" s="0" t="s">
        <v>94</v>
      </c>
      <c r="R64" s="0" t="n">
        <v>0</v>
      </c>
      <c r="S64" s="0" t="n">
        <v>0</v>
      </c>
      <c r="T64" s="0" t="n">
        <v>0</v>
      </c>
      <c r="U64" s="0" t="s">
        <v>109</v>
      </c>
      <c r="V64" s="0" t="s">
        <v>109</v>
      </c>
      <c r="W64" s="0" t="n">
        <v>0</v>
      </c>
      <c r="X64" s="0" t="s">
        <v>86</v>
      </c>
      <c r="Y64" s="0" t="n">
        <v>40</v>
      </c>
      <c r="Z64" s="0" t="n">
        <v>0</v>
      </c>
      <c r="AA64" s="0" t="n">
        <v>0</v>
      </c>
      <c r="AB64" s="0" t="s">
        <v>125</v>
      </c>
      <c r="AC64" s="0" t="n">
        <v>135</v>
      </c>
      <c r="AD64" s="0" t="n">
        <v>0</v>
      </c>
      <c r="AE64" s="0" t="n">
        <v>1</v>
      </c>
      <c r="AF64" s="0" t="s">
        <v>96</v>
      </c>
      <c r="AG64" s="13" t="n">
        <v>42931</v>
      </c>
      <c r="AH64" s="25" t="n">
        <f aca="false">I64+J64</f>
        <v>4</v>
      </c>
      <c r="AI64" s="25" t="n">
        <f aca="false">K64+L64+M64</f>
        <v>2</v>
      </c>
      <c r="AJ64" s="25" t="n">
        <f aca="false">AC64*AH64</f>
        <v>540</v>
      </c>
      <c r="AK64" s="0" t="str">
        <f aca="false">IF(C64=1,"Cancelled","Completed")</f>
        <v>Cancelled</v>
      </c>
      <c r="AL64" s="0" t="str">
        <f aca="false">_xlfn.IFS(D64&lt;=7,"0-7 Days",D64&lt;=30,"8-30 Days",D64&lt;=90,"31-90 Days",TRUE(),"90+ Days")</f>
        <v>31-90 Days</v>
      </c>
      <c r="AM64" s="0" t="str">
        <f aca="false">_xlfn.IFS(OR(F64="December",F64="January",F64="February"),"Winter",OR(F64="March",F64="April",F64="May"),"Spring",OR(F64="June",F64="July",F64="August"),"Summer",TRUE(),"Autumn")</f>
        <v>Summer</v>
      </c>
      <c r="AN64" s="0" t="str">
        <f aca="false">IF(L64+M64&gt;0,"Family","Adult Only")</f>
        <v>Adult Only</v>
      </c>
      <c r="AO64" s="0" t="str">
        <f aca="false">IF(U64=V64,"Same","Changed")</f>
        <v>Same</v>
      </c>
    </row>
    <row r="65" customFormat="false" ht="15" hidden="false" customHeight="false" outlineLevel="0" collapsed="false">
      <c r="A65" s="14" t="n">
        <v>62</v>
      </c>
      <c r="B65" s="14" t="s">
        <v>90</v>
      </c>
      <c r="C65" s="14" t="n">
        <v>1</v>
      </c>
      <c r="D65" s="14" t="n">
        <v>25</v>
      </c>
      <c r="E65" s="14" t="n">
        <v>2015</v>
      </c>
      <c r="F65" s="14" t="s">
        <v>81</v>
      </c>
      <c r="G65" s="14" t="n">
        <v>50</v>
      </c>
      <c r="H65" s="14" t="n">
        <v>8</v>
      </c>
      <c r="I65" s="14" t="n">
        <v>0</v>
      </c>
      <c r="J65" s="14" t="n">
        <v>2</v>
      </c>
      <c r="K65" s="14" t="n">
        <v>1</v>
      </c>
      <c r="L65" s="14" t="n">
        <v>0</v>
      </c>
      <c r="M65" s="14" t="n">
        <v>0</v>
      </c>
      <c r="N65" s="14" t="s">
        <v>82</v>
      </c>
      <c r="O65" s="14" t="s">
        <v>92</v>
      </c>
      <c r="P65" s="14" t="s">
        <v>99</v>
      </c>
      <c r="Q65" s="14" t="s">
        <v>94</v>
      </c>
      <c r="R65" s="14" t="n">
        <v>0</v>
      </c>
      <c r="S65" s="14" t="n">
        <v>1</v>
      </c>
      <c r="T65" s="14" t="n">
        <v>0</v>
      </c>
      <c r="U65" s="14" t="s">
        <v>95</v>
      </c>
      <c r="V65" s="14" t="s">
        <v>95</v>
      </c>
      <c r="W65" s="14" t="n">
        <v>0</v>
      </c>
      <c r="X65" s="14" t="s">
        <v>120</v>
      </c>
      <c r="Y65" s="14" t="n">
        <v>19</v>
      </c>
      <c r="Z65" s="14" t="n">
        <v>0</v>
      </c>
      <c r="AA65" s="14" t="n">
        <v>0</v>
      </c>
      <c r="AB65" s="14" t="s">
        <v>87</v>
      </c>
      <c r="AC65" s="14" t="n">
        <v>90</v>
      </c>
      <c r="AD65" s="14" t="n">
        <v>0</v>
      </c>
      <c r="AE65" s="14" t="n">
        <v>0</v>
      </c>
      <c r="AF65" s="14" t="s">
        <v>96</v>
      </c>
      <c r="AG65" s="15" t="n">
        <v>42325</v>
      </c>
      <c r="AH65" s="14" t="n">
        <f aca="false">I65+J65</f>
        <v>2</v>
      </c>
      <c r="AI65" s="14" t="n">
        <f aca="false">K65+L65+M65</f>
        <v>1</v>
      </c>
      <c r="AJ65" s="14" t="n">
        <f aca="false">AC65*AH65</f>
        <v>180</v>
      </c>
      <c r="AK65" s="14" t="str">
        <f aca="false">IF(C65=1,"Cancelled","Completed")</f>
        <v>Cancelled</v>
      </c>
      <c r="AL65" s="14" t="str">
        <f aca="false">_xlfn.IFS(D65&lt;=7,"0-7 Days",D65&lt;=30,"8-30 Days",D65&lt;=90,"31-90 Days",TRUE(),"90+ Days")</f>
        <v>8-30 Days</v>
      </c>
      <c r="AM65" s="14" t="str">
        <f aca="false">_xlfn.IFS(OR(F65="December",F65="January",F65="February"),"Winter",OR(F65="March",F65="April",F65="May"),"Spring",OR(F65="June",F65="July",F65="August"),"Summer",TRUE(),"Autumn")</f>
        <v>Winter</v>
      </c>
      <c r="AN65" s="14" t="str">
        <f aca="false">IF(L65+M65&gt;0,"Family","Adult Only")</f>
        <v>Adult Only</v>
      </c>
      <c r="AO65" s="14" t="str">
        <f aca="false">IF(U65=V65,"Same","Changed")</f>
        <v>Same</v>
      </c>
    </row>
    <row r="66" customFormat="false" ht="15" hidden="false" customHeight="false" outlineLevel="0" collapsed="false">
      <c r="A66" s="0" t="n">
        <v>63</v>
      </c>
      <c r="B66" s="0" t="s">
        <v>80</v>
      </c>
      <c r="C66" s="0" t="n">
        <v>0</v>
      </c>
      <c r="D66" s="0" t="n">
        <v>164</v>
      </c>
      <c r="E66" s="0" t="n">
        <v>2015</v>
      </c>
      <c r="F66" s="0" t="s">
        <v>113</v>
      </c>
      <c r="G66" s="0" t="n">
        <v>46</v>
      </c>
      <c r="H66" s="0" t="n">
        <v>9</v>
      </c>
      <c r="I66" s="0" t="n">
        <v>2</v>
      </c>
      <c r="J66" s="0" t="n">
        <v>5</v>
      </c>
      <c r="K66" s="0" t="n">
        <v>2</v>
      </c>
      <c r="L66" s="0" t="n">
        <v>0</v>
      </c>
      <c r="M66" s="0" t="n">
        <v>0</v>
      </c>
      <c r="N66" s="0" t="s">
        <v>112</v>
      </c>
      <c r="O66" s="0" t="s">
        <v>122</v>
      </c>
      <c r="P66" s="0" t="s">
        <v>93</v>
      </c>
      <c r="Q66" s="0" t="s">
        <v>94</v>
      </c>
      <c r="R66" s="0" t="n">
        <v>0</v>
      </c>
      <c r="S66" s="0" t="n">
        <v>0</v>
      </c>
      <c r="T66" s="0" t="n">
        <v>0</v>
      </c>
      <c r="U66" s="0" t="s">
        <v>95</v>
      </c>
      <c r="V66" s="0" t="s">
        <v>109</v>
      </c>
      <c r="W66" s="0" t="n">
        <v>0</v>
      </c>
      <c r="X66" s="0" t="s">
        <v>86</v>
      </c>
      <c r="Y66" s="0" t="n">
        <v>240</v>
      </c>
      <c r="Z66" s="0" t="n">
        <v>0</v>
      </c>
      <c r="AA66" s="0" t="n">
        <v>0</v>
      </c>
      <c r="AB66" s="0" t="s">
        <v>87</v>
      </c>
      <c r="AC66" s="0" t="n">
        <v>61.2</v>
      </c>
      <c r="AD66" s="0" t="n">
        <v>1</v>
      </c>
      <c r="AE66" s="0" t="n">
        <v>0</v>
      </c>
      <c r="AF66" s="0" t="s">
        <v>88</v>
      </c>
      <c r="AG66" s="13" t="n">
        <v>42324</v>
      </c>
      <c r="AH66" s="25" t="n">
        <f aca="false">I66+J66</f>
        <v>7</v>
      </c>
      <c r="AI66" s="25" t="n">
        <f aca="false">K66+L66+M66</f>
        <v>2</v>
      </c>
      <c r="AJ66" s="25" t="n">
        <f aca="false">AC66*AH66</f>
        <v>428.4</v>
      </c>
      <c r="AK66" s="0" t="str">
        <f aca="false">IF(C66=1,"Cancelled","Completed")</f>
        <v>Completed</v>
      </c>
      <c r="AL66" s="0" t="str">
        <f aca="false">_xlfn.IFS(D66&lt;=7,"0-7 Days",D66&lt;=30,"8-30 Days",D66&lt;=90,"31-90 Days",TRUE(),"90+ Days")</f>
        <v>90+ Days</v>
      </c>
      <c r="AM66" s="0" t="str">
        <f aca="false">_xlfn.IFS(OR(F66="December",F66="January",F66="February"),"Winter",OR(F66="March",F66="April",F66="May"),"Spring",OR(F66="June",F66="July",F66="August"),"Summer",TRUE(),"Autumn")</f>
        <v>Autumn</v>
      </c>
      <c r="AN66" s="0" t="str">
        <f aca="false">IF(L66+M66&gt;0,"Family","Adult Only")</f>
        <v>Adult Only</v>
      </c>
      <c r="AO66" s="0" t="str">
        <f aca="false">IF(U66=V66,"Same","Changed")</f>
        <v>Changed</v>
      </c>
    </row>
    <row r="67" customFormat="false" ht="15" hidden="false" customHeight="false" outlineLevel="0" collapsed="false">
      <c r="A67" s="14" t="n">
        <v>64</v>
      </c>
      <c r="B67" s="14" t="s">
        <v>90</v>
      </c>
      <c r="C67" s="14" t="n">
        <v>0</v>
      </c>
      <c r="D67" s="14" t="n">
        <v>69</v>
      </c>
      <c r="E67" s="14" t="n">
        <v>2016</v>
      </c>
      <c r="F67" s="14" t="s">
        <v>121</v>
      </c>
      <c r="G67" s="14" t="n">
        <v>20</v>
      </c>
      <c r="H67" s="14" t="n">
        <v>14</v>
      </c>
      <c r="I67" s="14" t="n">
        <v>2</v>
      </c>
      <c r="J67" s="14" t="n">
        <v>1</v>
      </c>
      <c r="K67" s="14" t="n">
        <v>3</v>
      </c>
      <c r="L67" s="14" t="n">
        <v>0</v>
      </c>
      <c r="M67" s="14" t="n">
        <v>0</v>
      </c>
      <c r="N67" s="14" t="s">
        <v>82</v>
      </c>
      <c r="O67" s="14" t="s">
        <v>108</v>
      </c>
      <c r="P67" s="14" t="s">
        <v>93</v>
      </c>
      <c r="Q67" s="14" t="s">
        <v>94</v>
      </c>
      <c r="R67" s="14" t="n">
        <v>0</v>
      </c>
      <c r="S67" s="14" t="n">
        <v>0</v>
      </c>
      <c r="T67" s="14" t="n">
        <v>0</v>
      </c>
      <c r="U67" s="14" t="s">
        <v>95</v>
      </c>
      <c r="V67" s="14" t="s">
        <v>109</v>
      </c>
      <c r="W67" s="14" t="n">
        <v>0</v>
      </c>
      <c r="X67" s="14" t="s">
        <v>86</v>
      </c>
      <c r="Y67" s="14" t="n">
        <v>9</v>
      </c>
      <c r="Z67" s="14" t="n">
        <v>0</v>
      </c>
      <c r="AA67" s="14" t="n">
        <v>0</v>
      </c>
      <c r="AB67" s="14" t="s">
        <v>87</v>
      </c>
      <c r="AC67" s="14" t="n">
        <v>159.3</v>
      </c>
      <c r="AD67" s="14" t="n">
        <v>0</v>
      </c>
      <c r="AE67" s="14" t="n">
        <v>1</v>
      </c>
      <c r="AF67" s="14" t="s">
        <v>88</v>
      </c>
      <c r="AG67" s="15" t="n">
        <v>42507</v>
      </c>
      <c r="AH67" s="14" t="n">
        <f aca="false">I67+J67</f>
        <v>3</v>
      </c>
      <c r="AI67" s="14" t="n">
        <f aca="false">K67+L67+M67</f>
        <v>3</v>
      </c>
      <c r="AJ67" s="14" t="n">
        <f aca="false">AC67*AH67</f>
        <v>477.9</v>
      </c>
      <c r="AK67" s="14" t="str">
        <f aca="false">IF(C67=1,"Cancelled","Completed")</f>
        <v>Completed</v>
      </c>
      <c r="AL67" s="14" t="str">
        <f aca="false">_xlfn.IFS(D67&lt;=7,"0-7 Days",D67&lt;=30,"8-30 Days",D67&lt;=90,"31-90 Days",TRUE(),"90+ Days")</f>
        <v>31-90 Days</v>
      </c>
      <c r="AM67" s="14" t="str">
        <f aca="false">_xlfn.IFS(OR(F67="December",F67="January",F67="February"),"Winter",OR(F67="March",F67="April",F67="May"),"Spring",OR(F67="June",F67="July",F67="August"),"Summer",TRUE(),"Autumn")</f>
        <v>Spring</v>
      </c>
      <c r="AN67" s="14" t="str">
        <f aca="false">IF(L67+M67&gt;0,"Family","Adult Only")</f>
        <v>Adult Only</v>
      </c>
      <c r="AO67" s="14" t="str">
        <f aca="false">IF(U67=V67,"Same","Changed")</f>
        <v>Changed</v>
      </c>
    </row>
    <row r="68" customFormat="false" ht="15" hidden="false" customHeight="false" outlineLevel="0" collapsed="false">
      <c r="A68" s="0" t="n">
        <v>65</v>
      </c>
      <c r="B68" s="0" t="s">
        <v>80</v>
      </c>
      <c r="C68" s="0" t="n">
        <v>0</v>
      </c>
      <c r="D68" s="0" t="n">
        <v>3</v>
      </c>
      <c r="E68" s="0" t="n">
        <v>2016</v>
      </c>
      <c r="F68" s="0" t="s">
        <v>121</v>
      </c>
      <c r="G68" s="0" t="n">
        <v>21</v>
      </c>
      <c r="H68" s="0" t="n">
        <v>20</v>
      </c>
      <c r="I68" s="0" t="n">
        <v>0</v>
      </c>
      <c r="J68" s="0" t="n">
        <v>2</v>
      </c>
      <c r="K68" s="0" t="n">
        <v>2</v>
      </c>
      <c r="L68" s="0" t="n">
        <v>0</v>
      </c>
      <c r="M68" s="0" t="n">
        <v>0</v>
      </c>
      <c r="N68" s="0" t="s">
        <v>82</v>
      </c>
      <c r="O68" s="0" t="s">
        <v>115</v>
      </c>
      <c r="P68" s="0" t="s">
        <v>93</v>
      </c>
      <c r="Q68" s="0" t="s">
        <v>94</v>
      </c>
      <c r="R68" s="0" t="n">
        <v>0</v>
      </c>
      <c r="S68" s="0" t="n">
        <v>0</v>
      </c>
      <c r="T68" s="0" t="n">
        <v>0</v>
      </c>
      <c r="U68" s="0" t="s">
        <v>95</v>
      </c>
      <c r="V68" s="0" t="s">
        <v>85</v>
      </c>
      <c r="W68" s="0" t="n">
        <v>0</v>
      </c>
      <c r="X68" s="0" t="s">
        <v>86</v>
      </c>
      <c r="Y68" s="0" t="n">
        <v>240</v>
      </c>
      <c r="Z68" s="0" t="n">
        <v>0</v>
      </c>
      <c r="AA68" s="0" t="n">
        <v>0</v>
      </c>
      <c r="AB68" s="0" t="s">
        <v>87</v>
      </c>
      <c r="AC68" s="0" t="n">
        <v>89</v>
      </c>
      <c r="AD68" s="0" t="n">
        <v>0</v>
      </c>
      <c r="AE68" s="0" t="n">
        <v>0</v>
      </c>
      <c r="AF68" s="0" t="s">
        <v>88</v>
      </c>
      <c r="AG68" s="13" t="n">
        <v>42512</v>
      </c>
      <c r="AH68" s="25" t="n">
        <f aca="false">I68+J68</f>
        <v>2</v>
      </c>
      <c r="AI68" s="25" t="n">
        <f aca="false">K68+L68+M68</f>
        <v>2</v>
      </c>
      <c r="AJ68" s="25" t="n">
        <f aca="false">AC68*AH68</f>
        <v>178</v>
      </c>
      <c r="AK68" s="0" t="str">
        <f aca="false">IF(C68=1,"Cancelled","Completed")</f>
        <v>Completed</v>
      </c>
      <c r="AL68" s="0" t="str">
        <f aca="false">_xlfn.IFS(D68&lt;=7,"0-7 Days",D68&lt;=30,"8-30 Days",D68&lt;=90,"31-90 Days",TRUE(),"90+ Days")</f>
        <v>0-7 Days</v>
      </c>
      <c r="AM68" s="0" t="str">
        <f aca="false">_xlfn.IFS(OR(F68="December",F68="January",F68="February"),"Winter",OR(F68="March",F68="April",F68="May"),"Spring",OR(F68="June",F68="July",F68="August"),"Summer",TRUE(),"Autumn")</f>
        <v>Spring</v>
      </c>
      <c r="AN68" s="0" t="str">
        <f aca="false">IF(L68+M68&gt;0,"Family","Adult Only")</f>
        <v>Adult Only</v>
      </c>
      <c r="AO68" s="0" t="str">
        <f aca="false">IF(U68=V68,"Same","Changed")</f>
        <v>Changed</v>
      </c>
    </row>
    <row r="69" customFormat="false" ht="15" hidden="false" customHeight="false" outlineLevel="0" collapsed="false">
      <c r="A69" s="14" t="n">
        <v>66</v>
      </c>
      <c r="B69" s="14" t="s">
        <v>80</v>
      </c>
      <c r="C69" s="14" t="n">
        <v>1</v>
      </c>
      <c r="D69" s="14" t="n">
        <v>206</v>
      </c>
      <c r="E69" s="14" t="n">
        <v>2016</v>
      </c>
      <c r="F69" s="14" t="s">
        <v>103</v>
      </c>
      <c r="G69" s="14" t="n">
        <v>13</v>
      </c>
      <c r="H69" s="14" t="n">
        <v>21</v>
      </c>
      <c r="I69" s="14" t="n">
        <v>2</v>
      </c>
      <c r="J69" s="14" t="n">
        <v>5</v>
      </c>
      <c r="K69" s="14" t="n">
        <v>2</v>
      </c>
      <c r="L69" s="14" t="n">
        <v>0</v>
      </c>
      <c r="M69" s="14" t="n">
        <v>0</v>
      </c>
      <c r="N69" s="14" t="s">
        <v>82</v>
      </c>
      <c r="O69" s="14" t="s">
        <v>92</v>
      </c>
      <c r="P69" s="14" t="s">
        <v>93</v>
      </c>
      <c r="Q69" s="14" t="s">
        <v>94</v>
      </c>
      <c r="R69" s="14" t="n">
        <v>0</v>
      </c>
      <c r="S69" s="14" t="n">
        <v>0</v>
      </c>
      <c r="T69" s="14" t="n">
        <v>0</v>
      </c>
      <c r="U69" s="14" t="s">
        <v>95</v>
      </c>
      <c r="V69" s="14" t="s">
        <v>95</v>
      </c>
      <c r="W69" s="14" t="n">
        <v>0</v>
      </c>
      <c r="X69" s="14" t="s">
        <v>86</v>
      </c>
      <c r="Y69" s="14" t="n">
        <v>240</v>
      </c>
      <c r="Z69" s="14" t="n">
        <v>0</v>
      </c>
      <c r="AA69" s="14" t="n">
        <v>0</v>
      </c>
      <c r="AB69" s="14" t="s">
        <v>87</v>
      </c>
      <c r="AC69" s="14" t="n">
        <v>42.69</v>
      </c>
      <c r="AD69" s="14" t="n">
        <v>0</v>
      </c>
      <c r="AE69" s="14" t="n">
        <v>1</v>
      </c>
      <c r="AF69" s="14" t="s">
        <v>96</v>
      </c>
      <c r="AG69" s="15" t="n">
        <v>42247</v>
      </c>
      <c r="AH69" s="14" t="n">
        <f aca="false">I69+J69</f>
        <v>7</v>
      </c>
      <c r="AI69" s="14" t="n">
        <f aca="false">K69+L69+M69</f>
        <v>2</v>
      </c>
      <c r="AJ69" s="14" t="n">
        <f aca="false">AC69*AH69</f>
        <v>298.83</v>
      </c>
      <c r="AK69" s="14" t="str">
        <f aca="false">IF(C69=1,"Cancelled","Completed")</f>
        <v>Cancelled</v>
      </c>
      <c r="AL69" s="14" t="str">
        <f aca="false">_xlfn.IFS(D69&lt;=7,"0-7 Days",D69&lt;=30,"8-30 Days",D69&lt;=90,"31-90 Days",TRUE(),"90+ Days")</f>
        <v>90+ Days</v>
      </c>
      <c r="AM69" s="14" t="str">
        <f aca="false">_xlfn.IFS(OR(F69="December",F69="January",F69="February"),"Winter",OR(F69="March",F69="April",F69="May"),"Spring",OR(F69="June",F69="July",F69="August"),"Summer",TRUE(),"Autumn")</f>
        <v>Spring</v>
      </c>
      <c r="AN69" s="14" t="str">
        <f aca="false">IF(L69+M69&gt;0,"Family","Adult Only")</f>
        <v>Adult Only</v>
      </c>
      <c r="AO69" s="14" t="str">
        <f aca="false">IF(U69=V69,"Same","Changed")</f>
        <v>Same</v>
      </c>
    </row>
    <row r="70" customFormat="false" ht="15" hidden="false" customHeight="false" outlineLevel="0" collapsed="false">
      <c r="A70" s="0" t="n">
        <v>67</v>
      </c>
      <c r="B70" s="0" t="s">
        <v>90</v>
      </c>
      <c r="C70" s="0" t="n">
        <v>1</v>
      </c>
      <c r="D70" s="0" t="n">
        <v>157</v>
      </c>
      <c r="E70" s="0" t="n">
        <v>2017</v>
      </c>
      <c r="F70" s="0" t="s">
        <v>121</v>
      </c>
      <c r="G70" s="0" t="n">
        <v>18</v>
      </c>
      <c r="H70" s="0" t="n">
        <v>1</v>
      </c>
      <c r="I70" s="0" t="n">
        <v>1</v>
      </c>
      <c r="J70" s="0" t="n">
        <v>3</v>
      </c>
      <c r="K70" s="0" t="n">
        <v>2</v>
      </c>
      <c r="L70" s="0" t="n">
        <v>0</v>
      </c>
      <c r="M70" s="0" t="n">
        <v>0</v>
      </c>
      <c r="N70" s="0" t="s">
        <v>82</v>
      </c>
      <c r="O70" s="0" t="s">
        <v>92</v>
      </c>
      <c r="P70" s="0" t="s">
        <v>116</v>
      </c>
      <c r="Q70" s="0" t="s">
        <v>94</v>
      </c>
      <c r="R70" s="0" t="n">
        <v>0</v>
      </c>
      <c r="S70" s="0" t="n">
        <v>0</v>
      </c>
      <c r="T70" s="0" t="n">
        <v>0</v>
      </c>
      <c r="U70" s="0" t="s">
        <v>95</v>
      </c>
      <c r="V70" s="0" t="s">
        <v>95</v>
      </c>
      <c r="W70" s="0" t="n">
        <v>0</v>
      </c>
      <c r="X70" s="0" t="s">
        <v>120</v>
      </c>
      <c r="Y70" s="0" t="n">
        <v>3</v>
      </c>
      <c r="Z70" s="0" t="n">
        <v>0</v>
      </c>
      <c r="AA70" s="0" t="n">
        <v>0</v>
      </c>
      <c r="AB70" s="0" t="s">
        <v>87</v>
      </c>
      <c r="AC70" s="0" t="n">
        <v>130</v>
      </c>
      <c r="AD70" s="0" t="n">
        <v>0</v>
      </c>
      <c r="AE70" s="0" t="n">
        <v>0</v>
      </c>
      <c r="AF70" s="0" t="s">
        <v>96</v>
      </c>
      <c r="AG70" s="13" t="n">
        <v>42699</v>
      </c>
      <c r="AH70" s="25" t="n">
        <f aca="false">I70+J70</f>
        <v>4</v>
      </c>
      <c r="AI70" s="25" t="n">
        <f aca="false">K70+L70+M70</f>
        <v>2</v>
      </c>
      <c r="AJ70" s="25" t="n">
        <f aca="false">AC70*AH70</f>
        <v>520</v>
      </c>
      <c r="AK70" s="0" t="str">
        <f aca="false">IF(C70=1,"Cancelled","Completed")</f>
        <v>Cancelled</v>
      </c>
      <c r="AL70" s="0" t="str">
        <f aca="false">_xlfn.IFS(D70&lt;=7,"0-7 Days",D70&lt;=30,"8-30 Days",D70&lt;=90,"31-90 Days",TRUE(),"90+ Days")</f>
        <v>90+ Days</v>
      </c>
      <c r="AM70" s="0" t="str">
        <f aca="false">_xlfn.IFS(OR(F70="December",F70="January",F70="February"),"Winter",OR(F70="March",F70="April",F70="May"),"Spring",OR(F70="June",F70="July",F70="August"),"Summer",TRUE(),"Autumn")</f>
        <v>Spring</v>
      </c>
      <c r="AN70" s="0" t="str">
        <f aca="false">IF(L70+M70&gt;0,"Family","Adult Only")</f>
        <v>Adult Only</v>
      </c>
      <c r="AO70" s="0" t="str">
        <f aca="false">IF(U70=V70,"Same","Changed")</f>
        <v>Same</v>
      </c>
    </row>
    <row r="71" customFormat="false" ht="15" hidden="false" customHeight="false" outlineLevel="0" collapsed="false">
      <c r="A71" s="14" t="n">
        <v>68</v>
      </c>
      <c r="B71" s="14" t="s">
        <v>90</v>
      </c>
      <c r="C71" s="14" t="n">
        <v>0</v>
      </c>
      <c r="D71" s="14" t="n">
        <v>30</v>
      </c>
      <c r="E71" s="14" t="n">
        <v>2016</v>
      </c>
      <c r="F71" s="14" t="s">
        <v>121</v>
      </c>
      <c r="G71" s="14" t="n">
        <v>21</v>
      </c>
      <c r="H71" s="14" t="n">
        <v>21</v>
      </c>
      <c r="I71" s="14" t="n">
        <v>2</v>
      </c>
      <c r="J71" s="14" t="n">
        <v>2</v>
      </c>
      <c r="K71" s="14" t="n">
        <v>2</v>
      </c>
      <c r="L71" s="14" t="n">
        <v>1</v>
      </c>
      <c r="M71" s="14" t="n">
        <v>0</v>
      </c>
      <c r="N71" s="14" t="s">
        <v>82</v>
      </c>
      <c r="O71" s="14" t="s">
        <v>98</v>
      </c>
      <c r="P71" s="14" t="s">
        <v>93</v>
      </c>
      <c r="Q71" s="14" t="s">
        <v>94</v>
      </c>
      <c r="R71" s="14" t="n">
        <v>0</v>
      </c>
      <c r="S71" s="14" t="n">
        <v>0</v>
      </c>
      <c r="T71" s="14" t="n">
        <v>0</v>
      </c>
      <c r="U71" s="14" t="s">
        <v>95</v>
      </c>
      <c r="V71" s="14" t="s">
        <v>138</v>
      </c>
      <c r="W71" s="14" t="n">
        <v>0</v>
      </c>
      <c r="X71" s="14" t="s">
        <v>86</v>
      </c>
      <c r="Y71" s="14" t="n">
        <v>9</v>
      </c>
      <c r="Z71" s="14" t="n">
        <v>0</v>
      </c>
      <c r="AA71" s="14" t="n">
        <v>0</v>
      </c>
      <c r="AB71" s="14" t="s">
        <v>87</v>
      </c>
      <c r="AC71" s="14" t="n">
        <v>133.58</v>
      </c>
      <c r="AD71" s="14" t="n">
        <v>0</v>
      </c>
      <c r="AE71" s="14" t="n">
        <v>0</v>
      </c>
      <c r="AF71" s="14" t="s">
        <v>88</v>
      </c>
      <c r="AG71" s="15" t="n">
        <v>42515</v>
      </c>
      <c r="AH71" s="14" t="n">
        <f aca="false">I71+J71</f>
        <v>4</v>
      </c>
      <c r="AI71" s="14" t="n">
        <f aca="false">K71+L71+M71</f>
        <v>3</v>
      </c>
      <c r="AJ71" s="14" t="n">
        <f aca="false">AC71*AH71</f>
        <v>534.32</v>
      </c>
      <c r="AK71" s="14" t="str">
        <f aca="false">IF(C71=1,"Cancelled","Completed")</f>
        <v>Completed</v>
      </c>
      <c r="AL71" s="14" t="str">
        <f aca="false">_xlfn.IFS(D71&lt;=7,"0-7 Days",D71&lt;=30,"8-30 Days",D71&lt;=90,"31-90 Days",TRUE(),"90+ Days")</f>
        <v>8-30 Days</v>
      </c>
      <c r="AM71" s="14" t="str">
        <f aca="false">_xlfn.IFS(OR(F71="December",F71="January",F71="February"),"Winter",OR(F71="March",F71="April",F71="May"),"Spring",OR(F71="June",F71="July",F71="August"),"Summer",TRUE(),"Autumn")</f>
        <v>Spring</v>
      </c>
      <c r="AN71" s="14" t="str">
        <f aca="false">IF(L71+M71&gt;0,"Family","Adult Only")</f>
        <v>Family</v>
      </c>
      <c r="AO71" s="14" t="str">
        <f aca="false">IF(U71=V71,"Same","Changed")</f>
        <v>Changed</v>
      </c>
    </row>
    <row r="72" customFormat="false" ht="15" hidden="false" customHeight="false" outlineLevel="0" collapsed="false">
      <c r="A72" s="0" t="n">
        <v>69</v>
      </c>
      <c r="B72" s="0" t="s">
        <v>90</v>
      </c>
      <c r="C72" s="0" t="n">
        <v>0</v>
      </c>
      <c r="D72" s="0" t="n">
        <v>1</v>
      </c>
      <c r="E72" s="0" t="n">
        <v>2017</v>
      </c>
      <c r="F72" s="0" t="s">
        <v>121</v>
      </c>
      <c r="G72" s="0" t="n">
        <v>19</v>
      </c>
      <c r="H72" s="0" t="n">
        <v>9</v>
      </c>
      <c r="I72" s="0" t="n">
        <v>0</v>
      </c>
      <c r="J72" s="0" t="n">
        <v>1</v>
      </c>
      <c r="K72" s="0" t="n">
        <v>1</v>
      </c>
      <c r="L72" s="0" t="n">
        <v>0</v>
      </c>
      <c r="M72" s="0" t="n">
        <v>0</v>
      </c>
      <c r="N72" s="0" t="s">
        <v>107</v>
      </c>
      <c r="O72" s="0" t="s">
        <v>115</v>
      </c>
      <c r="P72" s="0" t="s">
        <v>93</v>
      </c>
      <c r="Q72" s="0" t="s">
        <v>94</v>
      </c>
      <c r="R72" s="0" t="n">
        <v>0</v>
      </c>
      <c r="S72" s="0" t="n">
        <v>0</v>
      </c>
      <c r="T72" s="0" t="n">
        <v>0</v>
      </c>
      <c r="U72" s="0" t="s">
        <v>95</v>
      </c>
      <c r="V72" s="0" t="s">
        <v>95</v>
      </c>
      <c r="W72" s="0" t="n">
        <v>0</v>
      </c>
      <c r="X72" s="0" t="s">
        <v>86</v>
      </c>
      <c r="Y72" s="0" t="n">
        <v>10</v>
      </c>
      <c r="Z72" s="0" t="n">
        <v>0</v>
      </c>
      <c r="AA72" s="0" t="n">
        <v>0</v>
      </c>
      <c r="AB72" s="0" t="s">
        <v>87</v>
      </c>
      <c r="AC72" s="0" t="n">
        <v>95</v>
      </c>
      <c r="AD72" s="0" t="n">
        <v>0</v>
      </c>
      <c r="AE72" s="0" t="n">
        <v>0</v>
      </c>
      <c r="AF72" s="0" t="s">
        <v>88</v>
      </c>
      <c r="AG72" s="13" t="n">
        <v>42865</v>
      </c>
      <c r="AH72" s="25" t="n">
        <f aca="false">I72+J72</f>
        <v>1</v>
      </c>
      <c r="AI72" s="25" t="n">
        <f aca="false">K72+L72+M72</f>
        <v>1</v>
      </c>
      <c r="AJ72" s="25" t="n">
        <f aca="false">AC72*AH72</f>
        <v>95</v>
      </c>
      <c r="AK72" s="0" t="str">
        <f aca="false">IF(C72=1,"Cancelled","Completed")</f>
        <v>Completed</v>
      </c>
      <c r="AL72" s="0" t="str">
        <f aca="false">_xlfn.IFS(D72&lt;=7,"0-7 Days",D72&lt;=30,"8-30 Days",D72&lt;=90,"31-90 Days",TRUE(),"90+ Days")</f>
        <v>0-7 Days</v>
      </c>
      <c r="AM72" s="0" t="str">
        <f aca="false">_xlfn.IFS(OR(F72="December",F72="January",F72="February"),"Winter",OR(F72="March",F72="April",F72="May"),"Spring",OR(F72="June",F72="July",F72="August"),"Summer",TRUE(),"Autumn")</f>
        <v>Spring</v>
      </c>
      <c r="AN72" s="0" t="str">
        <f aca="false">IF(L72+M72&gt;0,"Family","Adult Only")</f>
        <v>Adult Only</v>
      </c>
      <c r="AO72" s="0" t="str">
        <f aca="false">IF(U72=V72,"Same","Changed")</f>
        <v>Same</v>
      </c>
    </row>
    <row r="73" customFormat="false" ht="15" hidden="false" customHeight="false" outlineLevel="0" collapsed="false">
      <c r="A73" s="14" t="n">
        <v>70</v>
      </c>
      <c r="B73" s="14" t="s">
        <v>80</v>
      </c>
      <c r="C73" s="14" t="n">
        <v>0</v>
      </c>
      <c r="D73" s="14" t="n">
        <v>32</v>
      </c>
      <c r="E73" s="14" t="n">
        <v>2016</v>
      </c>
      <c r="F73" s="14" t="s">
        <v>106</v>
      </c>
      <c r="G73" s="14" t="n">
        <v>17</v>
      </c>
      <c r="H73" s="14" t="n">
        <v>19</v>
      </c>
      <c r="I73" s="14" t="n">
        <v>2</v>
      </c>
      <c r="J73" s="14" t="n">
        <v>5</v>
      </c>
      <c r="K73" s="14" t="n">
        <v>2</v>
      </c>
      <c r="L73" s="14" t="n">
        <v>0</v>
      </c>
      <c r="M73" s="14" t="n">
        <v>0</v>
      </c>
      <c r="N73" s="14" t="s">
        <v>112</v>
      </c>
      <c r="O73" s="14" t="s">
        <v>83</v>
      </c>
      <c r="P73" s="14" t="s">
        <v>116</v>
      </c>
      <c r="Q73" s="14" t="s">
        <v>84</v>
      </c>
      <c r="R73" s="14" t="n">
        <v>0</v>
      </c>
      <c r="S73" s="14" t="n">
        <v>0</v>
      </c>
      <c r="T73" s="14" t="n">
        <v>0</v>
      </c>
      <c r="U73" s="14" t="s">
        <v>109</v>
      </c>
      <c r="V73" s="14" t="s">
        <v>109</v>
      </c>
      <c r="W73" s="14" t="n">
        <v>0</v>
      </c>
      <c r="X73" s="14" t="s">
        <v>86</v>
      </c>
      <c r="Y73" s="14" t="n">
        <v>273</v>
      </c>
      <c r="Z73" s="14" t="n">
        <v>0</v>
      </c>
      <c r="AA73" s="14" t="n">
        <v>0</v>
      </c>
      <c r="AB73" s="14" t="s">
        <v>101</v>
      </c>
      <c r="AC73" s="14" t="n">
        <v>38.22</v>
      </c>
      <c r="AD73" s="14" t="n">
        <v>0</v>
      </c>
      <c r="AE73" s="14" t="n">
        <v>0</v>
      </c>
      <c r="AF73" s="14" t="s">
        <v>88</v>
      </c>
      <c r="AG73" s="15" t="n">
        <v>42486</v>
      </c>
      <c r="AH73" s="14" t="n">
        <f aca="false">I73+J73</f>
        <v>7</v>
      </c>
      <c r="AI73" s="14" t="n">
        <f aca="false">K73+L73+M73</f>
        <v>2</v>
      </c>
      <c r="AJ73" s="14" t="n">
        <f aca="false">AC73*AH73</f>
        <v>267.54</v>
      </c>
      <c r="AK73" s="14" t="str">
        <f aca="false">IF(C73=1,"Cancelled","Completed")</f>
        <v>Completed</v>
      </c>
      <c r="AL73" s="14" t="str">
        <f aca="false">_xlfn.IFS(D73&lt;=7,"0-7 Days",D73&lt;=30,"8-30 Days",D73&lt;=90,"31-90 Days",TRUE(),"90+ Days")</f>
        <v>31-90 Days</v>
      </c>
      <c r="AM73" s="14" t="str">
        <f aca="false">_xlfn.IFS(OR(F73="December",F73="January",F73="February"),"Winter",OR(F73="March",F73="April",F73="May"),"Spring",OR(F73="June",F73="July",F73="August"),"Summer",TRUE(),"Autumn")</f>
        <v>Spring</v>
      </c>
      <c r="AN73" s="14" t="str">
        <f aca="false">IF(L73+M73&gt;0,"Family","Adult Only")</f>
        <v>Adult Only</v>
      </c>
      <c r="AO73" s="14" t="str">
        <f aca="false">IF(U73=V73,"Same","Changed")</f>
        <v>Same</v>
      </c>
    </row>
    <row r="74" customFormat="false" ht="15" hidden="false" customHeight="false" outlineLevel="0" collapsed="false">
      <c r="A74" s="0" t="n">
        <v>71</v>
      </c>
      <c r="B74" s="0" t="s">
        <v>80</v>
      </c>
      <c r="C74" s="0" t="n">
        <v>0</v>
      </c>
      <c r="D74" s="0" t="n">
        <v>53</v>
      </c>
      <c r="E74" s="0" t="n">
        <v>2016</v>
      </c>
      <c r="F74" s="0" t="s">
        <v>135</v>
      </c>
      <c r="G74" s="0" t="n">
        <v>24</v>
      </c>
      <c r="H74" s="0" t="n">
        <v>7</v>
      </c>
      <c r="I74" s="0" t="n">
        <v>0</v>
      </c>
      <c r="J74" s="0" t="n">
        <v>2</v>
      </c>
      <c r="K74" s="0" t="n">
        <v>2</v>
      </c>
      <c r="L74" s="0" t="n">
        <v>0</v>
      </c>
      <c r="M74" s="0" t="n">
        <v>0</v>
      </c>
      <c r="N74" s="0" t="s">
        <v>82</v>
      </c>
      <c r="O74" s="0" t="s">
        <v>140</v>
      </c>
      <c r="P74" s="0" t="s">
        <v>93</v>
      </c>
      <c r="Q74" s="0" t="s">
        <v>94</v>
      </c>
      <c r="R74" s="0" t="n">
        <v>0</v>
      </c>
      <c r="S74" s="0" t="n">
        <v>0</v>
      </c>
      <c r="T74" s="0" t="n">
        <v>0</v>
      </c>
      <c r="U74" s="0" t="s">
        <v>95</v>
      </c>
      <c r="V74" s="0" t="s">
        <v>95</v>
      </c>
      <c r="W74" s="0" t="n">
        <v>0</v>
      </c>
      <c r="X74" s="0" t="s">
        <v>86</v>
      </c>
      <c r="Y74" s="0" t="n">
        <v>240</v>
      </c>
      <c r="Z74" s="0" t="n">
        <v>0</v>
      </c>
      <c r="AA74" s="0" t="n">
        <v>0</v>
      </c>
      <c r="AB74" s="0" t="s">
        <v>87</v>
      </c>
      <c r="AC74" s="0" t="n">
        <v>129</v>
      </c>
      <c r="AD74" s="0" t="n">
        <v>0</v>
      </c>
      <c r="AE74" s="0" t="n">
        <v>1</v>
      </c>
      <c r="AF74" s="0" t="s">
        <v>88</v>
      </c>
      <c r="AG74" s="13" t="n">
        <v>42530</v>
      </c>
      <c r="AH74" s="25" t="n">
        <f aca="false">I74+J74</f>
        <v>2</v>
      </c>
      <c r="AI74" s="25" t="n">
        <f aca="false">K74+L74+M74</f>
        <v>2</v>
      </c>
      <c r="AJ74" s="25" t="n">
        <f aca="false">AC74*AH74</f>
        <v>258</v>
      </c>
      <c r="AK74" s="0" t="str">
        <f aca="false">IF(C74=1,"Cancelled","Completed")</f>
        <v>Completed</v>
      </c>
      <c r="AL74" s="0" t="str">
        <f aca="false">_xlfn.IFS(D74&lt;=7,"0-7 Days",D74&lt;=30,"8-30 Days",D74&lt;=90,"31-90 Days",TRUE(),"90+ Days")</f>
        <v>31-90 Days</v>
      </c>
      <c r="AM74" s="0" t="str">
        <f aca="false">_xlfn.IFS(OR(F74="December",F74="January",F74="February"),"Winter",OR(F74="March",F74="April",F74="May"),"Spring",OR(F74="June",F74="July",F74="August"),"Summer",TRUE(),"Autumn")</f>
        <v>Summer</v>
      </c>
      <c r="AN74" s="0" t="str">
        <f aca="false">IF(L74+M74&gt;0,"Family","Adult Only")</f>
        <v>Adult Only</v>
      </c>
      <c r="AO74" s="0" t="str">
        <f aca="false">IF(U74=V74,"Same","Changed")</f>
        <v>Same</v>
      </c>
    </row>
    <row r="75" customFormat="false" ht="15" hidden="false" customHeight="false" outlineLevel="0" collapsed="false">
      <c r="A75" s="14" t="n">
        <v>72</v>
      </c>
      <c r="B75" s="14" t="s">
        <v>80</v>
      </c>
      <c r="C75" s="14" t="n">
        <v>1</v>
      </c>
      <c r="D75" s="14" t="n">
        <v>246</v>
      </c>
      <c r="E75" s="14" t="n">
        <v>2015</v>
      </c>
      <c r="F75" s="14" t="s">
        <v>114</v>
      </c>
      <c r="G75" s="14" t="n">
        <v>36</v>
      </c>
      <c r="H75" s="14" t="n">
        <v>5</v>
      </c>
      <c r="I75" s="14" t="n">
        <v>2</v>
      </c>
      <c r="J75" s="14" t="n">
        <v>5</v>
      </c>
      <c r="K75" s="14" t="n">
        <v>2</v>
      </c>
      <c r="L75" s="14" t="n">
        <v>0</v>
      </c>
      <c r="M75" s="14" t="n">
        <v>0</v>
      </c>
      <c r="N75" s="14" t="s">
        <v>82</v>
      </c>
      <c r="O75" s="14" t="s">
        <v>232</v>
      </c>
      <c r="P75" s="14" t="s">
        <v>99</v>
      </c>
      <c r="Q75" s="14" t="s">
        <v>94</v>
      </c>
      <c r="R75" s="14" t="n">
        <v>0</v>
      </c>
      <c r="S75" s="14" t="n">
        <v>1</v>
      </c>
      <c r="T75" s="14" t="n">
        <v>0</v>
      </c>
      <c r="U75" s="14" t="s">
        <v>95</v>
      </c>
      <c r="V75" s="14" t="s">
        <v>95</v>
      </c>
      <c r="W75" s="14" t="n">
        <v>0</v>
      </c>
      <c r="X75" s="14" t="s">
        <v>86</v>
      </c>
      <c r="Y75" s="14" t="n">
        <v>96</v>
      </c>
      <c r="Z75" s="14" t="n">
        <v>0</v>
      </c>
      <c r="AA75" s="14" t="n">
        <v>0</v>
      </c>
      <c r="AB75" s="14" t="s">
        <v>101</v>
      </c>
      <c r="AC75" s="14" t="n">
        <v>58.95</v>
      </c>
      <c r="AD75" s="14" t="n">
        <v>0</v>
      </c>
      <c r="AE75" s="14" t="n">
        <v>0</v>
      </c>
      <c r="AF75" s="14" t="s">
        <v>96</v>
      </c>
      <c r="AG75" s="15" t="n">
        <v>42172</v>
      </c>
      <c r="AH75" s="14" t="n">
        <f aca="false">I75+J75</f>
        <v>7</v>
      </c>
      <c r="AI75" s="14" t="n">
        <f aca="false">K75+L75+M75</f>
        <v>2</v>
      </c>
      <c r="AJ75" s="14" t="n">
        <f aca="false">AC75*AH75</f>
        <v>412.65</v>
      </c>
      <c r="AK75" s="14" t="str">
        <f aca="false">IF(C75=1,"Cancelled","Completed")</f>
        <v>Cancelled</v>
      </c>
      <c r="AL75" s="14" t="str">
        <f aca="false">_xlfn.IFS(D75&lt;=7,"0-7 Days",D75&lt;=30,"8-30 Days",D75&lt;=90,"31-90 Days",TRUE(),"90+ Days")</f>
        <v>90+ Days</v>
      </c>
      <c r="AM75" s="14" t="str">
        <f aca="false">_xlfn.IFS(OR(F75="December",F75="January",F75="February"),"Winter",OR(F75="March",F75="April",F75="May"),"Spring",OR(F75="June",F75="July",F75="August"),"Summer",TRUE(),"Autumn")</f>
        <v>Autumn</v>
      </c>
      <c r="AN75" s="14" t="str">
        <f aca="false">IF(L75+M75&gt;0,"Family","Adult Only")</f>
        <v>Adult Only</v>
      </c>
      <c r="AO75" s="14" t="str">
        <f aca="false">IF(U75=V75,"Same","Changed")</f>
        <v>Same</v>
      </c>
    </row>
    <row r="76" customFormat="false" ht="15" hidden="false" customHeight="false" outlineLevel="0" collapsed="false">
      <c r="A76" s="0" t="n">
        <v>73</v>
      </c>
      <c r="B76" s="0" t="s">
        <v>90</v>
      </c>
      <c r="C76" s="0" t="n">
        <v>1</v>
      </c>
      <c r="D76" s="0" t="n">
        <v>304</v>
      </c>
      <c r="E76" s="0" t="n">
        <v>2016</v>
      </c>
      <c r="F76" s="0" t="s">
        <v>113</v>
      </c>
      <c r="G76" s="0" t="n">
        <v>45</v>
      </c>
      <c r="H76" s="0" t="n">
        <v>3</v>
      </c>
      <c r="I76" s="0" t="n">
        <v>0</v>
      </c>
      <c r="J76" s="0" t="n">
        <v>3</v>
      </c>
      <c r="K76" s="0" t="n">
        <v>2</v>
      </c>
      <c r="L76" s="0" t="n">
        <v>0</v>
      </c>
      <c r="M76" s="0" t="n">
        <v>0</v>
      </c>
      <c r="N76" s="0" t="s">
        <v>82</v>
      </c>
      <c r="O76" s="0" t="s">
        <v>92</v>
      </c>
      <c r="P76" s="0" t="s">
        <v>99</v>
      </c>
      <c r="Q76" s="0" t="s">
        <v>94</v>
      </c>
      <c r="R76" s="0" t="n">
        <v>0</v>
      </c>
      <c r="S76" s="0" t="n">
        <v>0</v>
      </c>
      <c r="T76" s="0" t="n">
        <v>0</v>
      </c>
      <c r="U76" s="0" t="s">
        <v>95</v>
      </c>
      <c r="V76" s="0" t="s">
        <v>95</v>
      </c>
      <c r="W76" s="0" t="n">
        <v>0</v>
      </c>
      <c r="X76" s="0" t="s">
        <v>120</v>
      </c>
      <c r="Y76" s="0" t="n">
        <v>21</v>
      </c>
      <c r="Z76" s="0" t="n">
        <v>0</v>
      </c>
      <c r="AA76" s="0" t="n">
        <v>0</v>
      </c>
      <c r="AB76" s="0" t="s">
        <v>87</v>
      </c>
      <c r="AC76" s="0" t="n">
        <v>89</v>
      </c>
      <c r="AD76" s="0" t="n">
        <v>0</v>
      </c>
      <c r="AE76" s="0" t="n">
        <v>0</v>
      </c>
      <c r="AF76" s="0" t="s">
        <v>96</v>
      </c>
      <c r="AG76" s="13" t="n">
        <v>42401</v>
      </c>
      <c r="AH76" s="25" t="n">
        <f aca="false">I76+J76</f>
        <v>3</v>
      </c>
      <c r="AI76" s="25" t="n">
        <f aca="false">K76+L76+M76</f>
        <v>2</v>
      </c>
      <c r="AJ76" s="25" t="n">
        <f aca="false">AC76*AH76</f>
        <v>267</v>
      </c>
      <c r="AK76" s="0" t="str">
        <f aca="false">IF(C76=1,"Cancelled","Completed")</f>
        <v>Cancelled</v>
      </c>
      <c r="AL76" s="0" t="str">
        <f aca="false">_xlfn.IFS(D76&lt;=7,"0-7 Days",D76&lt;=30,"8-30 Days",D76&lt;=90,"31-90 Days",TRUE(),"90+ Days")</f>
        <v>90+ Days</v>
      </c>
      <c r="AM76" s="0" t="str">
        <f aca="false">_xlfn.IFS(OR(F76="December",F76="January",F76="February"),"Winter",OR(F76="March",F76="April",F76="May"),"Spring",OR(F76="June",F76="July",F76="August"),"Summer",TRUE(),"Autumn")</f>
        <v>Autumn</v>
      </c>
      <c r="AN76" s="0" t="str">
        <f aca="false">IF(L76+M76&gt;0,"Family","Adult Only")</f>
        <v>Adult Only</v>
      </c>
      <c r="AO76" s="0" t="str">
        <f aca="false">IF(U76=V76,"Same","Changed")</f>
        <v>Same</v>
      </c>
    </row>
    <row r="77" customFormat="false" ht="15" hidden="false" customHeight="false" outlineLevel="0" collapsed="false">
      <c r="A77" s="14" t="n">
        <v>74</v>
      </c>
      <c r="B77" s="14" t="s">
        <v>90</v>
      </c>
      <c r="C77" s="14" t="n">
        <v>0</v>
      </c>
      <c r="D77" s="14" t="n">
        <v>127</v>
      </c>
      <c r="E77" s="14" t="n">
        <v>2017</v>
      </c>
      <c r="F77" s="14" t="s">
        <v>91</v>
      </c>
      <c r="G77" s="14" t="n">
        <v>30</v>
      </c>
      <c r="H77" s="14" t="n">
        <v>25</v>
      </c>
      <c r="I77" s="14" t="n">
        <v>0</v>
      </c>
      <c r="J77" s="14" t="n">
        <v>3</v>
      </c>
      <c r="K77" s="14" t="n">
        <v>2</v>
      </c>
      <c r="L77" s="14" t="n">
        <v>0</v>
      </c>
      <c r="M77" s="14" t="n">
        <v>0</v>
      </c>
      <c r="N77" s="14" t="s">
        <v>82</v>
      </c>
      <c r="O77" s="14" t="s">
        <v>134</v>
      </c>
      <c r="P77" s="14" t="s">
        <v>99</v>
      </c>
      <c r="Q77" s="14" t="s">
        <v>94</v>
      </c>
      <c r="R77" s="14" t="n">
        <v>0</v>
      </c>
      <c r="S77" s="14" t="n">
        <v>0</v>
      </c>
      <c r="T77" s="14" t="n">
        <v>0</v>
      </c>
      <c r="U77" s="14" t="s">
        <v>109</v>
      </c>
      <c r="V77" s="14" t="s">
        <v>109</v>
      </c>
      <c r="W77" s="14" t="n">
        <v>0</v>
      </c>
      <c r="X77" s="14" t="s">
        <v>86</v>
      </c>
      <c r="Y77" s="14" t="n">
        <v>16</v>
      </c>
      <c r="Z77" s="14" t="n">
        <v>0</v>
      </c>
      <c r="AA77" s="14" t="n">
        <v>0</v>
      </c>
      <c r="AB77" s="14" t="s">
        <v>87</v>
      </c>
      <c r="AC77" s="14" t="n">
        <v>98.1</v>
      </c>
      <c r="AD77" s="14" t="n">
        <v>0</v>
      </c>
      <c r="AE77" s="14" t="n">
        <v>0</v>
      </c>
      <c r="AF77" s="14" t="s">
        <v>88</v>
      </c>
      <c r="AG77" s="15" t="n">
        <v>42944</v>
      </c>
      <c r="AH77" s="14" t="n">
        <f aca="false">I77+J77</f>
        <v>3</v>
      </c>
      <c r="AI77" s="14" t="n">
        <f aca="false">K77+L77+M77</f>
        <v>2</v>
      </c>
      <c r="AJ77" s="14" t="n">
        <f aca="false">AC77*AH77</f>
        <v>294.3</v>
      </c>
      <c r="AK77" s="14" t="str">
        <f aca="false">IF(C77=1,"Cancelled","Completed")</f>
        <v>Completed</v>
      </c>
      <c r="AL77" s="14" t="str">
        <f aca="false">_xlfn.IFS(D77&lt;=7,"0-7 Days",D77&lt;=30,"8-30 Days",D77&lt;=90,"31-90 Days",TRUE(),"90+ Days")</f>
        <v>90+ Days</v>
      </c>
      <c r="AM77" s="14" t="str">
        <f aca="false">_xlfn.IFS(OR(F77="December",F77="January",F77="February"),"Winter",OR(F77="March",F77="April",F77="May"),"Spring",OR(F77="June",F77="July",F77="August"),"Summer",TRUE(),"Autumn")</f>
        <v>Summer</v>
      </c>
      <c r="AN77" s="14" t="str">
        <f aca="false">IF(L77+M77&gt;0,"Family","Adult Only")</f>
        <v>Adult Only</v>
      </c>
      <c r="AO77" s="14" t="str">
        <f aca="false">IF(U77=V77,"Same","Changed")</f>
        <v>Same</v>
      </c>
    </row>
    <row r="78" customFormat="false" ht="15" hidden="false" customHeight="false" outlineLevel="0" collapsed="false">
      <c r="A78" s="0" t="n">
        <v>75</v>
      </c>
      <c r="B78" s="0" t="s">
        <v>80</v>
      </c>
      <c r="C78" s="0" t="n">
        <v>0</v>
      </c>
      <c r="D78" s="0" t="n">
        <v>0</v>
      </c>
      <c r="E78" s="0" t="n">
        <v>2017</v>
      </c>
      <c r="F78" s="0" t="s">
        <v>126</v>
      </c>
      <c r="G78" s="0" t="n">
        <v>3</v>
      </c>
      <c r="H78" s="0" t="n">
        <v>17</v>
      </c>
      <c r="I78" s="0" t="n">
        <v>0</v>
      </c>
      <c r="J78" s="0" t="n">
        <v>1</v>
      </c>
      <c r="K78" s="0" t="n">
        <v>1</v>
      </c>
      <c r="L78" s="0" t="n">
        <v>0</v>
      </c>
      <c r="M78" s="0" t="n">
        <v>0</v>
      </c>
      <c r="N78" s="0" t="s">
        <v>82</v>
      </c>
      <c r="O78" s="0" t="s">
        <v>115</v>
      </c>
      <c r="P78" s="0" t="s">
        <v>84</v>
      </c>
      <c r="Q78" s="0" t="s">
        <v>84</v>
      </c>
      <c r="R78" s="0" t="n">
        <v>1</v>
      </c>
      <c r="S78" s="0" t="n">
        <v>0</v>
      </c>
      <c r="T78" s="0" t="n">
        <v>1</v>
      </c>
      <c r="U78" s="0" t="s">
        <v>95</v>
      </c>
      <c r="V78" s="0" t="s">
        <v>95</v>
      </c>
      <c r="W78" s="0" t="n">
        <v>0</v>
      </c>
      <c r="X78" s="0" t="s">
        <v>86</v>
      </c>
      <c r="Y78" s="0" t="n">
        <v>0</v>
      </c>
      <c r="Z78" s="0" t="n">
        <v>0</v>
      </c>
      <c r="AA78" s="0" t="n">
        <v>0</v>
      </c>
      <c r="AB78" s="0" t="s">
        <v>87</v>
      </c>
      <c r="AC78" s="0" t="n">
        <v>57</v>
      </c>
      <c r="AD78" s="0" t="n">
        <v>0</v>
      </c>
      <c r="AE78" s="0" t="n">
        <v>0</v>
      </c>
      <c r="AF78" s="0" t="s">
        <v>88</v>
      </c>
      <c r="AG78" s="13" t="n">
        <v>42753</v>
      </c>
      <c r="AH78" s="25" t="n">
        <f aca="false">I78+J78</f>
        <v>1</v>
      </c>
      <c r="AI78" s="25" t="n">
        <f aca="false">K78+L78+M78</f>
        <v>1</v>
      </c>
      <c r="AJ78" s="25" t="n">
        <f aca="false">AC78*AH78</f>
        <v>57</v>
      </c>
      <c r="AK78" s="0" t="str">
        <f aca="false">IF(C78=1,"Cancelled","Completed")</f>
        <v>Completed</v>
      </c>
      <c r="AL78" s="0" t="str">
        <f aca="false">_xlfn.IFS(D78&lt;=7,"0-7 Days",D78&lt;=30,"8-30 Days",D78&lt;=90,"31-90 Days",TRUE(),"90+ Days")</f>
        <v>0-7 Days</v>
      </c>
      <c r="AM78" s="0" t="str">
        <f aca="false">_xlfn.IFS(OR(F78="December",F78="January",F78="February"),"Winter",OR(F78="March",F78="April",F78="May"),"Spring",OR(F78="June",F78="July",F78="August"),"Summer",TRUE(),"Autumn")</f>
        <v>Winter</v>
      </c>
      <c r="AN78" s="0" t="str">
        <f aca="false">IF(L78+M78&gt;0,"Family","Adult Only")</f>
        <v>Adult Only</v>
      </c>
      <c r="AO78" s="0" t="str">
        <f aca="false">IF(U78=V78,"Same","Changed")</f>
        <v>Same</v>
      </c>
    </row>
    <row r="79" customFormat="false" ht="15" hidden="false" customHeight="false" outlineLevel="0" collapsed="false">
      <c r="A79" s="14" t="n">
        <v>76</v>
      </c>
      <c r="B79" s="14" t="s">
        <v>90</v>
      </c>
      <c r="C79" s="14" t="n">
        <v>1</v>
      </c>
      <c r="D79" s="14" t="n">
        <v>113</v>
      </c>
      <c r="E79" s="14" t="n">
        <v>2016</v>
      </c>
      <c r="F79" s="14" t="s">
        <v>114</v>
      </c>
      <c r="G79" s="14" t="n">
        <v>37</v>
      </c>
      <c r="H79" s="14" t="n">
        <v>7</v>
      </c>
      <c r="I79" s="14" t="n">
        <v>1</v>
      </c>
      <c r="J79" s="14" t="n">
        <v>4</v>
      </c>
      <c r="K79" s="14" t="n">
        <v>2</v>
      </c>
      <c r="L79" s="14" t="n">
        <v>0</v>
      </c>
      <c r="M79" s="14" t="n">
        <v>0</v>
      </c>
      <c r="N79" s="14" t="s">
        <v>82</v>
      </c>
      <c r="O79" s="14" t="s">
        <v>92</v>
      </c>
      <c r="P79" s="14" t="s">
        <v>99</v>
      </c>
      <c r="Q79" s="14" t="s">
        <v>94</v>
      </c>
      <c r="R79" s="14" t="n">
        <v>0</v>
      </c>
      <c r="S79" s="14" t="n">
        <v>0</v>
      </c>
      <c r="T79" s="14" t="n">
        <v>0</v>
      </c>
      <c r="U79" s="14" t="s">
        <v>95</v>
      </c>
      <c r="V79" s="14" t="s">
        <v>95</v>
      </c>
      <c r="W79" s="14" t="n">
        <v>0</v>
      </c>
      <c r="X79" s="14" t="s">
        <v>86</v>
      </c>
      <c r="Y79" s="14" t="n">
        <v>6</v>
      </c>
      <c r="Z79" s="14" t="n">
        <v>0</v>
      </c>
      <c r="AA79" s="14" t="n">
        <v>0</v>
      </c>
      <c r="AB79" s="14" t="s">
        <v>87</v>
      </c>
      <c r="AC79" s="14" t="n">
        <v>118.8</v>
      </c>
      <c r="AD79" s="14" t="n">
        <v>0</v>
      </c>
      <c r="AE79" s="14" t="n">
        <v>0</v>
      </c>
      <c r="AF79" s="14" t="s">
        <v>96</v>
      </c>
      <c r="AG79" s="15" t="n">
        <v>42513</v>
      </c>
      <c r="AH79" s="14" t="n">
        <f aca="false">I79+J79</f>
        <v>5</v>
      </c>
      <c r="AI79" s="14" t="n">
        <f aca="false">K79+L79+M79</f>
        <v>2</v>
      </c>
      <c r="AJ79" s="14" t="n">
        <f aca="false">AC79*AH79</f>
        <v>594</v>
      </c>
      <c r="AK79" s="14" t="str">
        <f aca="false">IF(C79=1,"Cancelled","Completed")</f>
        <v>Cancelled</v>
      </c>
      <c r="AL79" s="14" t="str">
        <f aca="false">_xlfn.IFS(D79&lt;=7,"0-7 Days",D79&lt;=30,"8-30 Days",D79&lt;=90,"31-90 Days",TRUE(),"90+ Days")</f>
        <v>90+ Days</v>
      </c>
      <c r="AM79" s="14" t="str">
        <f aca="false">_xlfn.IFS(OR(F79="December",F79="January",F79="February"),"Winter",OR(F79="March",F79="April",F79="May"),"Spring",OR(F79="June",F79="July",F79="August"),"Summer",TRUE(),"Autumn")</f>
        <v>Autumn</v>
      </c>
      <c r="AN79" s="14" t="str">
        <f aca="false">IF(L79+M79&gt;0,"Family","Adult Only")</f>
        <v>Adult Only</v>
      </c>
      <c r="AO79" s="14" t="str">
        <f aca="false">IF(U79=V79,"Same","Changed")</f>
        <v>Same</v>
      </c>
    </row>
    <row r="80" customFormat="false" ht="15" hidden="false" customHeight="false" outlineLevel="0" collapsed="false">
      <c r="A80" s="0" t="n">
        <v>77</v>
      </c>
      <c r="B80" s="0" t="s">
        <v>90</v>
      </c>
      <c r="C80" s="0" t="n">
        <v>0</v>
      </c>
      <c r="D80" s="0" t="n">
        <v>272</v>
      </c>
      <c r="E80" s="0" t="n">
        <v>2017</v>
      </c>
      <c r="F80" s="0" t="s">
        <v>91</v>
      </c>
      <c r="G80" s="0" t="n">
        <v>28</v>
      </c>
      <c r="H80" s="0" t="n">
        <v>12</v>
      </c>
      <c r="I80" s="0" t="n">
        <v>0</v>
      </c>
      <c r="J80" s="0" t="n">
        <v>3</v>
      </c>
      <c r="K80" s="0" t="n">
        <v>2</v>
      </c>
      <c r="L80" s="0" t="n">
        <v>2</v>
      </c>
      <c r="M80" s="0" t="n">
        <v>0</v>
      </c>
      <c r="N80" s="0" t="s">
        <v>82</v>
      </c>
      <c r="O80" s="0" t="s">
        <v>134</v>
      </c>
      <c r="P80" s="0" t="s">
        <v>93</v>
      </c>
      <c r="Q80" s="0" t="s">
        <v>94</v>
      </c>
      <c r="R80" s="0" t="n">
        <v>0</v>
      </c>
      <c r="S80" s="0" t="n">
        <v>0</v>
      </c>
      <c r="T80" s="0" t="n">
        <v>0</v>
      </c>
      <c r="U80" s="0" t="s">
        <v>85</v>
      </c>
      <c r="V80" s="0" t="s">
        <v>85</v>
      </c>
      <c r="W80" s="0" t="n">
        <v>3</v>
      </c>
      <c r="X80" s="0" t="s">
        <v>86</v>
      </c>
      <c r="Y80" s="0" t="n">
        <v>9</v>
      </c>
      <c r="Z80" s="0" t="n">
        <v>0</v>
      </c>
      <c r="AA80" s="0" t="n">
        <v>0</v>
      </c>
      <c r="AB80" s="0" t="s">
        <v>101</v>
      </c>
      <c r="AC80" s="0" t="n">
        <v>179.1</v>
      </c>
      <c r="AD80" s="0" t="n">
        <v>0</v>
      </c>
      <c r="AE80" s="0" t="n">
        <v>2</v>
      </c>
      <c r="AF80" s="0" t="s">
        <v>88</v>
      </c>
      <c r="AG80" s="13" t="n">
        <v>42931</v>
      </c>
      <c r="AH80" s="25" t="n">
        <f aca="false">I80+J80</f>
        <v>3</v>
      </c>
      <c r="AI80" s="25" t="n">
        <f aca="false">K80+L80+M80</f>
        <v>4</v>
      </c>
      <c r="AJ80" s="25" t="n">
        <f aca="false">AC80*AH80</f>
        <v>537.3</v>
      </c>
      <c r="AK80" s="0" t="str">
        <f aca="false">IF(C80=1,"Cancelled","Completed")</f>
        <v>Completed</v>
      </c>
      <c r="AL80" s="0" t="str">
        <f aca="false">_xlfn.IFS(D80&lt;=7,"0-7 Days",D80&lt;=30,"8-30 Days",D80&lt;=90,"31-90 Days",TRUE(),"90+ Days")</f>
        <v>90+ Days</v>
      </c>
      <c r="AM80" s="0" t="str">
        <f aca="false">_xlfn.IFS(OR(F80="December",F80="January",F80="February"),"Winter",OR(F80="March",F80="April",F80="May"),"Spring",OR(F80="June",F80="July",F80="August"),"Summer",TRUE(),"Autumn")</f>
        <v>Summer</v>
      </c>
      <c r="AN80" s="0" t="str">
        <f aca="false">IF(L80+M80&gt;0,"Family","Adult Only")</f>
        <v>Family</v>
      </c>
      <c r="AO80" s="0" t="str">
        <f aca="false">IF(U80=V80,"Same","Changed")</f>
        <v>Same</v>
      </c>
    </row>
    <row r="81" customFormat="false" ht="15" hidden="false" customHeight="false" outlineLevel="0" collapsed="false">
      <c r="A81" s="14" t="n">
        <v>78</v>
      </c>
      <c r="B81" s="14" t="s">
        <v>90</v>
      </c>
      <c r="C81" s="14" t="n">
        <v>1</v>
      </c>
      <c r="D81" s="14" t="n">
        <v>11</v>
      </c>
      <c r="E81" s="14" t="n">
        <v>2016</v>
      </c>
      <c r="F81" s="14" t="s">
        <v>113</v>
      </c>
      <c r="G81" s="14" t="n">
        <v>45</v>
      </c>
      <c r="H81" s="14" t="n">
        <v>5</v>
      </c>
      <c r="I81" s="14" t="n">
        <v>0</v>
      </c>
      <c r="J81" s="14" t="n">
        <v>1</v>
      </c>
      <c r="K81" s="14" t="n">
        <v>2</v>
      </c>
      <c r="L81" s="14" t="n">
        <v>1</v>
      </c>
      <c r="M81" s="14" t="n">
        <v>0</v>
      </c>
      <c r="N81" s="14" t="s">
        <v>82</v>
      </c>
      <c r="O81" s="14" t="s">
        <v>83</v>
      </c>
      <c r="P81" s="14" t="s">
        <v>93</v>
      </c>
      <c r="Q81" s="14" t="s">
        <v>94</v>
      </c>
      <c r="R81" s="14" t="n">
        <v>0</v>
      </c>
      <c r="S81" s="14" t="n">
        <v>0</v>
      </c>
      <c r="T81" s="14" t="n">
        <v>0</v>
      </c>
      <c r="U81" s="14" t="s">
        <v>95</v>
      </c>
      <c r="V81" s="14" t="s">
        <v>95</v>
      </c>
      <c r="W81" s="14" t="n">
        <v>0</v>
      </c>
      <c r="X81" s="14" t="s">
        <v>86</v>
      </c>
      <c r="Y81" s="14" t="n">
        <v>9</v>
      </c>
      <c r="Z81" s="14" t="n">
        <v>0</v>
      </c>
      <c r="AA81" s="14" t="n">
        <v>0</v>
      </c>
      <c r="AB81" s="14" t="s">
        <v>87</v>
      </c>
      <c r="AC81" s="14" t="n">
        <v>150</v>
      </c>
      <c r="AD81" s="14" t="n">
        <v>0</v>
      </c>
      <c r="AE81" s="14" t="n">
        <v>1</v>
      </c>
      <c r="AF81" s="14" t="s">
        <v>96</v>
      </c>
      <c r="AG81" s="15" t="n">
        <v>42671</v>
      </c>
      <c r="AH81" s="14" t="n">
        <f aca="false">I81+J81</f>
        <v>1</v>
      </c>
      <c r="AI81" s="14" t="n">
        <f aca="false">K81+L81+M81</f>
        <v>3</v>
      </c>
      <c r="AJ81" s="14" t="n">
        <f aca="false">AC81*AH81</f>
        <v>150</v>
      </c>
      <c r="AK81" s="14" t="str">
        <f aca="false">IF(C81=1,"Cancelled","Completed")</f>
        <v>Cancelled</v>
      </c>
      <c r="AL81" s="14" t="str">
        <f aca="false">_xlfn.IFS(D81&lt;=7,"0-7 Days",D81&lt;=30,"8-30 Days",D81&lt;=90,"31-90 Days",TRUE(),"90+ Days")</f>
        <v>8-30 Days</v>
      </c>
      <c r="AM81" s="14" t="str">
        <f aca="false">_xlfn.IFS(OR(F81="December",F81="January",F81="February"),"Winter",OR(F81="March",F81="April",F81="May"),"Spring",OR(F81="June",F81="July",F81="August"),"Summer",TRUE(),"Autumn")</f>
        <v>Autumn</v>
      </c>
      <c r="AN81" s="14" t="str">
        <f aca="false">IF(L81+M81&gt;0,"Family","Adult Only")</f>
        <v>Family</v>
      </c>
      <c r="AO81" s="14" t="str">
        <f aca="false">IF(U81=V81,"Same","Changed")</f>
        <v>Same</v>
      </c>
    </row>
    <row r="82" customFormat="false" ht="15" hidden="false" customHeight="false" outlineLevel="0" collapsed="false">
      <c r="A82" s="0" t="n">
        <v>79</v>
      </c>
      <c r="B82" s="0" t="s">
        <v>90</v>
      </c>
      <c r="C82" s="0" t="n">
        <v>1</v>
      </c>
      <c r="D82" s="0" t="n">
        <v>98</v>
      </c>
      <c r="E82" s="0" t="n">
        <v>2015</v>
      </c>
      <c r="F82" s="0" t="s">
        <v>113</v>
      </c>
      <c r="G82" s="0" t="n">
        <v>48</v>
      </c>
      <c r="H82" s="0" t="n">
        <v>23</v>
      </c>
      <c r="I82" s="0" t="n">
        <v>1</v>
      </c>
      <c r="J82" s="0" t="n">
        <v>2</v>
      </c>
      <c r="K82" s="0" t="n">
        <v>1</v>
      </c>
      <c r="L82" s="0" t="n">
        <v>0</v>
      </c>
      <c r="M82" s="0" t="n">
        <v>0</v>
      </c>
      <c r="N82" s="0" t="s">
        <v>82</v>
      </c>
      <c r="O82" s="0" t="s">
        <v>92</v>
      </c>
      <c r="P82" s="0" t="s">
        <v>116</v>
      </c>
      <c r="Q82" s="0" t="s">
        <v>94</v>
      </c>
      <c r="R82" s="0" t="n">
        <v>0</v>
      </c>
      <c r="S82" s="0" t="n">
        <v>0</v>
      </c>
      <c r="T82" s="0" t="n">
        <v>0</v>
      </c>
      <c r="U82" s="0" t="s">
        <v>95</v>
      </c>
      <c r="V82" s="0" t="s">
        <v>95</v>
      </c>
      <c r="W82" s="0" t="n">
        <v>0</v>
      </c>
      <c r="X82" s="0" t="s">
        <v>86</v>
      </c>
      <c r="Y82" s="0" t="n">
        <v>37</v>
      </c>
      <c r="Z82" s="0" t="n">
        <v>0</v>
      </c>
      <c r="AA82" s="0" t="n">
        <v>0</v>
      </c>
      <c r="AB82" s="0" t="s">
        <v>101</v>
      </c>
      <c r="AC82" s="0" t="n">
        <v>70</v>
      </c>
      <c r="AD82" s="0" t="n">
        <v>0</v>
      </c>
      <c r="AE82" s="0" t="n">
        <v>0</v>
      </c>
      <c r="AF82" s="0" t="s">
        <v>141</v>
      </c>
      <c r="AG82" s="13" t="n">
        <v>42331</v>
      </c>
      <c r="AH82" s="25" t="n">
        <f aca="false">I82+J82</f>
        <v>3</v>
      </c>
      <c r="AI82" s="25" t="n">
        <f aca="false">K82+L82+M82</f>
        <v>1</v>
      </c>
      <c r="AJ82" s="25" t="n">
        <f aca="false">AC82*AH82</f>
        <v>210</v>
      </c>
      <c r="AK82" s="0" t="str">
        <f aca="false">IF(C82=1,"Cancelled","Completed")</f>
        <v>Cancelled</v>
      </c>
      <c r="AL82" s="0" t="str">
        <f aca="false">_xlfn.IFS(D82&lt;=7,"0-7 Days",D82&lt;=30,"8-30 Days",D82&lt;=90,"31-90 Days",TRUE(),"90+ Days")</f>
        <v>90+ Days</v>
      </c>
      <c r="AM82" s="0" t="str">
        <f aca="false">_xlfn.IFS(OR(F82="December",F82="January",F82="February"),"Winter",OR(F82="March",F82="April",F82="May"),"Spring",OR(F82="June",F82="July",F82="August"),"Summer",TRUE(),"Autumn")</f>
        <v>Autumn</v>
      </c>
      <c r="AN82" s="0" t="str">
        <f aca="false">IF(L82+M82&gt;0,"Family","Adult Only")</f>
        <v>Adult Only</v>
      </c>
      <c r="AO82" s="0" t="str">
        <f aca="false">IF(U82=V82,"Same","Changed")</f>
        <v>Same</v>
      </c>
    </row>
    <row r="83" customFormat="false" ht="15" hidden="false" customHeight="false" outlineLevel="0" collapsed="false">
      <c r="A83" s="14" t="n">
        <v>80</v>
      </c>
      <c r="B83" s="14" t="s">
        <v>90</v>
      </c>
      <c r="C83" s="14" t="n">
        <v>1</v>
      </c>
      <c r="D83" s="14" t="n">
        <v>292</v>
      </c>
      <c r="E83" s="14" t="n">
        <v>2015</v>
      </c>
      <c r="F83" s="14" t="s">
        <v>119</v>
      </c>
      <c r="G83" s="14" t="n">
        <v>32</v>
      </c>
      <c r="H83" s="14" t="n">
        <v>5</v>
      </c>
      <c r="I83" s="14" t="n">
        <v>0</v>
      </c>
      <c r="J83" s="14" t="n">
        <v>2</v>
      </c>
      <c r="K83" s="14" t="n">
        <v>2</v>
      </c>
      <c r="L83" s="14" t="n">
        <v>0</v>
      </c>
      <c r="M83" s="14" t="n">
        <v>0</v>
      </c>
      <c r="N83" s="14" t="s">
        <v>82</v>
      </c>
      <c r="O83" s="14" t="s">
        <v>92</v>
      </c>
      <c r="P83" s="14" t="s">
        <v>116</v>
      </c>
      <c r="Q83" s="14" t="s">
        <v>94</v>
      </c>
      <c r="R83" s="14" t="n">
        <v>0</v>
      </c>
      <c r="S83" s="14" t="n">
        <v>1</v>
      </c>
      <c r="T83" s="14" t="n">
        <v>0</v>
      </c>
      <c r="U83" s="14" t="s">
        <v>95</v>
      </c>
      <c r="V83" s="14" t="s">
        <v>95</v>
      </c>
      <c r="W83" s="14" t="n">
        <v>0</v>
      </c>
      <c r="X83" s="14" t="s">
        <v>120</v>
      </c>
      <c r="Y83" s="14" t="n">
        <v>1</v>
      </c>
      <c r="Z83" s="14" t="n">
        <v>0</v>
      </c>
      <c r="AA83" s="14" t="n">
        <v>0</v>
      </c>
      <c r="AB83" s="14" t="s">
        <v>101</v>
      </c>
      <c r="AC83" s="14" t="n">
        <v>62</v>
      </c>
      <c r="AD83" s="14" t="n">
        <v>0</v>
      </c>
      <c r="AE83" s="14" t="n">
        <v>0</v>
      </c>
      <c r="AF83" s="14" t="s">
        <v>96</v>
      </c>
      <c r="AG83" s="15" t="n">
        <v>42187</v>
      </c>
      <c r="AH83" s="14" t="n">
        <f aca="false">I83+J83</f>
        <v>2</v>
      </c>
      <c r="AI83" s="14" t="n">
        <f aca="false">K83+L83+M83</f>
        <v>2</v>
      </c>
      <c r="AJ83" s="14" t="n">
        <f aca="false">AC83*AH83</f>
        <v>124</v>
      </c>
      <c r="AK83" s="14" t="str">
        <f aca="false">IF(C83=1,"Cancelled","Completed")</f>
        <v>Cancelled</v>
      </c>
      <c r="AL83" s="14" t="str">
        <f aca="false">_xlfn.IFS(D83&lt;=7,"0-7 Days",D83&lt;=30,"8-30 Days",D83&lt;=90,"31-90 Days",TRUE(),"90+ Days")</f>
        <v>90+ Days</v>
      </c>
      <c r="AM83" s="14" t="str">
        <f aca="false">_xlfn.IFS(OR(F83="December",F83="January",F83="February"),"Winter",OR(F83="March",F83="April",F83="May"),"Spring",OR(F83="June",F83="July",F83="August"),"Summer",TRUE(),"Autumn")</f>
        <v>Summer</v>
      </c>
      <c r="AN83" s="14" t="str">
        <f aca="false">IF(L83+M83&gt;0,"Family","Adult Only")</f>
        <v>Adult Only</v>
      </c>
      <c r="AO83" s="14" t="str">
        <f aca="false">IF(U83=V83,"Same","Changed")</f>
        <v>Same</v>
      </c>
    </row>
    <row r="84" customFormat="false" ht="15" hidden="false" customHeight="false" outlineLevel="0" collapsed="false">
      <c r="A84" s="0" t="n">
        <v>81</v>
      </c>
      <c r="B84" s="0" t="s">
        <v>90</v>
      </c>
      <c r="C84" s="0" t="n">
        <v>0</v>
      </c>
      <c r="D84" s="0" t="n">
        <v>16</v>
      </c>
      <c r="E84" s="0" t="n">
        <v>2016</v>
      </c>
      <c r="F84" s="0" t="s">
        <v>81</v>
      </c>
      <c r="G84" s="0" t="n">
        <v>50</v>
      </c>
      <c r="H84" s="0" t="n">
        <v>4</v>
      </c>
      <c r="I84" s="0" t="n">
        <v>2</v>
      </c>
      <c r="J84" s="0" t="n">
        <v>0</v>
      </c>
      <c r="K84" s="0" t="n">
        <v>2</v>
      </c>
      <c r="L84" s="0" t="n">
        <v>1</v>
      </c>
      <c r="M84" s="0" t="n">
        <v>0</v>
      </c>
      <c r="N84" s="0" t="s">
        <v>82</v>
      </c>
      <c r="O84" s="0" t="s">
        <v>115</v>
      </c>
      <c r="P84" s="0" t="s">
        <v>93</v>
      </c>
      <c r="Q84" s="0" t="s">
        <v>94</v>
      </c>
      <c r="R84" s="0" t="n">
        <v>0</v>
      </c>
      <c r="S84" s="0" t="n">
        <v>0</v>
      </c>
      <c r="T84" s="0" t="n">
        <v>0</v>
      </c>
      <c r="U84" s="0" t="s">
        <v>95</v>
      </c>
      <c r="V84" s="0" t="s">
        <v>95</v>
      </c>
      <c r="W84" s="0" t="n">
        <v>0</v>
      </c>
      <c r="X84" s="0" t="s">
        <v>86</v>
      </c>
      <c r="Y84" s="0" t="n">
        <v>9</v>
      </c>
      <c r="Z84" s="0" t="n">
        <v>0</v>
      </c>
      <c r="AA84" s="0" t="n">
        <v>0</v>
      </c>
      <c r="AB84" s="0" t="s">
        <v>87</v>
      </c>
      <c r="AC84" s="0" t="n">
        <v>118.8</v>
      </c>
      <c r="AD84" s="0" t="n">
        <v>0</v>
      </c>
      <c r="AE84" s="0" t="n">
        <v>1</v>
      </c>
      <c r="AF84" s="0" t="s">
        <v>88</v>
      </c>
      <c r="AG84" s="13" t="n">
        <v>42710</v>
      </c>
      <c r="AH84" s="25" t="n">
        <f aca="false">I84+J84</f>
        <v>2</v>
      </c>
      <c r="AI84" s="25" t="n">
        <f aca="false">K84+L84+M84</f>
        <v>3</v>
      </c>
      <c r="AJ84" s="25" t="n">
        <f aca="false">AC84*AH84</f>
        <v>237.6</v>
      </c>
      <c r="AK84" s="0" t="str">
        <f aca="false">IF(C84=1,"Cancelled","Completed")</f>
        <v>Completed</v>
      </c>
      <c r="AL84" s="0" t="str">
        <f aca="false">_xlfn.IFS(D84&lt;=7,"0-7 Days",D84&lt;=30,"8-30 Days",D84&lt;=90,"31-90 Days",TRUE(),"90+ Days")</f>
        <v>8-30 Days</v>
      </c>
      <c r="AM84" s="0" t="str">
        <f aca="false">_xlfn.IFS(OR(F84="December",F84="January",F84="February"),"Winter",OR(F84="March",F84="April",F84="May"),"Spring",OR(F84="June",F84="July",F84="August"),"Summer",TRUE(),"Autumn")</f>
        <v>Winter</v>
      </c>
      <c r="AN84" s="0" t="str">
        <f aca="false">IF(L84+M84&gt;0,"Family","Adult Only")</f>
        <v>Family</v>
      </c>
      <c r="AO84" s="0" t="str">
        <f aca="false">IF(U84=V84,"Same","Changed")</f>
        <v>Same</v>
      </c>
    </row>
    <row r="85" customFormat="false" ht="15" hidden="false" customHeight="false" outlineLevel="0" collapsed="false">
      <c r="A85" s="14" t="n">
        <v>82</v>
      </c>
      <c r="B85" s="14" t="s">
        <v>90</v>
      </c>
      <c r="C85" s="14" t="n">
        <v>0</v>
      </c>
      <c r="D85" s="14" t="n">
        <v>70</v>
      </c>
      <c r="E85" s="14" t="n">
        <v>2016</v>
      </c>
      <c r="F85" s="14" t="s">
        <v>106</v>
      </c>
      <c r="G85" s="14" t="n">
        <v>17</v>
      </c>
      <c r="H85" s="14" t="n">
        <v>22</v>
      </c>
      <c r="I85" s="14" t="n">
        <v>2</v>
      </c>
      <c r="J85" s="14" t="n">
        <v>2</v>
      </c>
      <c r="K85" s="14" t="n">
        <v>2</v>
      </c>
      <c r="L85" s="14" t="n">
        <v>0</v>
      </c>
      <c r="M85" s="14" t="n">
        <v>0</v>
      </c>
      <c r="N85" s="14" t="s">
        <v>82</v>
      </c>
      <c r="O85" s="14" t="s">
        <v>130</v>
      </c>
      <c r="P85" s="14" t="s">
        <v>93</v>
      </c>
      <c r="Q85" s="14" t="s">
        <v>94</v>
      </c>
      <c r="R85" s="14" t="n">
        <v>0</v>
      </c>
      <c r="S85" s="14" t="n">
        <v>0</v>
      </c>
      <c r="T85" s="14" t="n">
        <v>0</v>
      </c>
      <c r="U85" s="14" t="s">
        <v>95</v>
      </c>
      <c r="V85" s="14" t="s">
        <v>95</v>
      </c>
      <c r="W85" s="14" t="n">
        <v>0</v>
      </c>
      <c r="X85" s="14" t="s">
        <v>86</v>
      </c>
      <c r="Y85" s="14" t="n">
        <v>9</v>
      </c>
      <c r="Z85" s="14" t="n">
        <v>0</v>
      </c>
      <c r="AA85" s="14" t="n">
        <v>0</v>
      </c>
      <c r="AB85" s="14" t="s">
        <v>87</v>
      </c>
      <c r="AC85" s="14" t="n">
        <v>97.33</v>
      </c>
      <c r="AD85" s="14" t="n">
        <v>0</v>
      </c>
      <c r="AE85" s="14" t="n">
        <v>0</v>
      </c>
      <c r="AF85" s="14" t="s">
        <v>88</v>
      </c>
      <c r="AG85" s="15" t="n">
        <v>42486</v>
      </c>
      <c r="AH85" s="14" t="n">
        <f aca="false">I85+J85</f>
        <v>4</v>
      </c>
      <c r="AI85" s="14" t="n">
        <f aca="false">K85+L85+M85</f>
        <v>2</v>
      </c>
      <c r="AJ85" s="14" t="n">
        <f aca="false">AC85*AH85</f>
        <v>389.32</v>
      </c>
      <c r="AK85" s="14" t="str">
        <f aca="false">IF(C85=1,"Cancelled","Completed")</f>
        <v>Completed</v>
      </c>
      <c r="AL85" s="14" t="str">
        <f aca="false">_xlfn.IFS(D85&lt;=7,"0-7 Days",D85&lt;=30,"8-30 Days",D85&lt;=90,"31-90 Days",TRUE(),"90+ Days")</f>
        <v>31-90 Days</v>
      </c>
      <c r="AM85" s="14" t="str">
        <f aca="false">_xlfn.IFS(OR(F85="December",F85="January",F85="February"),"Winter",OR(F85="March",F85="April",F85="May"),"Spring",OR(F85="June",F85="July",F85="August"),"Summer",TRUE(),"Autumn")</f>
        <v>Spring</v>
      </c>
      <c r="AN85" s="14" t="str">
        <f aca="false">IF(L85+M85&gt;0,"Family","Adult Only")</f>
        <v>Adult Only</v>
      </c>
      <c r="AO85" s="14" t="str">
        <f aca="false">IF(U85=V85,"Same","Changed")</f>
        <v>Same</v>
      </c>
    </row>
    <row r="86" customFormat="false" ht="15" hidden="false" customHeight="false" outlineLevel="0" collapsed="false">
      <c r="A86" s="0" t="n">
        <v>83</v>
      </c>
      <c r="B86" s="0" t="s">
        <v>80</v>
      </c>
      <c r="C86" s="0" t="n">
        <v>1</v>
      </c>
      <c r="D86" s="0" t="n">
        <v>49</v>
      </c>
      <c r="E86" s="0" t="n">
        <v>2015</v>
      </c>
      <c r="F86" s="0" t="s">
        <v>91</v>
      </c>
      <c r="G86" s="0" t="n">
        <v>30</v>
      </c>
      <c r="H86" s="0" t="n">
        <v>20</v>
      </c>
      <c r="I86" s="0" t="n">
        <v>3</v>
      </c>
      <c r="J86" s="0" t="n">
        <v>6</v>
      </c>
      <c r="K86" s="0" t="n">
        <v>2</v>
      </c>
      <c r="L86" s="0" t="n">
        <v>0</v>
      </c>
      <c r="M86" s="0" t="n">
        <v>0</v>
      </c>
      <c r="N86" s="0" t="s">
        <v>142</v>
      </c>
      <c r="O86" s="0" t="s">
        <v>92</v>
      </c>
      <c r="P86" s="0" t="s">
        <v>99</v>
      </c>
      <c r="Q86" s="0" t="s">
        <v>94</v>
      </c>
      <c r="R86" s="0" t="n">
        <v>0</v>
      </c>
      <c r="S86" s="0" t="n">
        <v>0</v>
      </c>
      <c r="T86" s="0" t="n">
        <v>0</v>
      </c>
      <c r="U86" s="0" t="s">
        <v>109</v>
      </c>
      <c r="V86" s="0" t="s">
        <v>109</v>
      </c>
      <c r="W86" s="0" t="n">
        <v>0</v>
      </c>
      <c r="X86" s="0" t="s">
        <v>86</v>
      </c>
      <c r="Y86" s="0" t="n">
        <v>15</v>
      </c>
      <c r="Z86" s="0" t="n">
        <v>0</v>
      </c>
      <c r="AA86" s="0" t="n">
        <v>0</v>
      </c>
      <c r="AB86" s="0" t="s">
        <v>87</v>
      </c>
      <c r="AC86" s="0" t="n">
        <v>111.2</v>
      </c>
      <c r="AD86" s="0" t="n">
        <v>0</v>
      </c>
      <c r="AE86" s="0" t="n">
        <v>0</v>
      </c>
      <c r="AF86" s="0" t="s">
        <v>96</v>
      </c>
      <c r="AG86" s="13" t="n">
        <v>42156</v>
      </c>
      <c r="AH86" s="25" t="n">
        <f aca="false">I86+J86</f>
        <v>9</v>
      </c>
      <c r="AI86" s="25" t="n">
        <f aca="false">K86+L86+M86</f>
        <v>2</v>
      </c>
      <c r="AJ86" s="25" t="n">
        <f aca="false">AC86*AH86</f>
        <v>1000.8</v>
      </c>
      <c r="AK86" s="0" t="str">
        <f aca="false">IF(C86=1,"Cancelled","Completed")</f>
        <v>Cancelled</v>
      </c>
      <c r="AL86" s="0" t="str">
        <f aca="false">_xlfn.IFS(D86&lt;=7,"0-7 Days",D86&lt;=30,"8-30 Days",D86&lt;=90,"31-90 Days",TRUE(),"90+ Days")</f>
        <v>31-90 Days</v>
      </c>
      <c r="AM86" s="0" t="str">
        <f aca="false">_xlfn.IFS(OR(F86="December",F86="January",F86="February"),"Winter",OR(F86="March",F86="April",F86="May"),"Spring",OR(F86="June",F86="July",F86="August"),"Summer",TRUE(),"Autumn")</f>
        <v>Summer</v>
      </c>
      <c r="AN86" s="0" t="str">
        <f aca="false">IF(L86+M86&gt;0,"Family","Adult Only")</f>
        <v>Adult Only</v>
      </c>
      <c r="AO86" s="0" t="str">
        <f aca="false">IF(U86=V86,"Same","Changed")</f>
        <v>Same</v>
      </c>
    </row>
    <row r="87" customFormat="false" ht="15" hidden="false" customHeight="false" outlineLevel="0" collapsed="false">
      <c r="A87" s="14" t="n">
        <v>84</v>
      </c>
      <c r="B87" s="14" t="s">
        <v>90</v>
      </c>
      <c r="C87" s="14" t="n">
        <v>1</v>
      </c>
      <c r="D87" s="14" t="n">
        <v>379</v>
      </c>
      <c r="E87" s="14" t="n">
        <v>2015</v>
      </c>
      <c r="F87" s="14" t="s">
        <v>111</v>
      </c>
      <c r="G87" s="14" t="n">
        <v>44</v>
      </c>
      <c r="H87" s="14" t="n">
        <v>31</v>
      </c>
      <c r="I87" s="14" t="n">
        <v>1</v>
      </c>
      <c r="J87" s="14" t="n">
        <v>1</v>
      </c>
      <c r="K87" s="14" t="n">
        <v>2</v>
      </c>
      <c r="L87" s="14" t="n">
        <v>0</v>
      </c>
      <c r="M87" s="14" t="n">
        <v>0</v>
      </c>
      <c r="N87" s="14" t="s">
        <v>82</v>
      </c>
      <c r="O87" s="14" t="s">
        <v>92</v>
      </c>
      <c r="P87" s="14" t="s">
        <v>116</v>
      </c>
      <c r="Q87" s="14" t="s">
        <v>94</v>
      </c>
      <c r="R87" s="14" t="n">
        <v>0</v>
      </c>
      <c r="S87" s="14" t="n">
        <v>1</v>
      </c>
      <c r="T87" s="14" t="n">
        <v>0</v>
      </c>
      <c r="U87" s="14" t="s">
        <v>95</v>
      </c>
      <c r="V87" s="14" t="s">
        <v>95</v>
      </c>
      <c r="W87" s="14" t="n">
        <v>0</v>
      </c>
      <c r="X87" s="14" t="s">
        <v>120</v>
      </c>
      <c r="Y87" s="14" t="n">
        <v>1</v>
      </c>
      <c r="Z87" s="14" t="n">
        <v>0</v>
      </c>
      <c r="AA87" s="14" t="n">
        <v>0</v>
      </c>
      <c r="AB87" s="14" t="s">
        <v>87</v>
      </c>
      <c r="AC87" s="14" t="n">
        <v>62</v>
      </c>
      <c r="AD87" s="14" t="n">
        <v>0</v>
      </c>
      <c r="AE87" s="14" t="n">
        <v>0</v>
      </c>
      <c r="AF87" s="14" t="s">
        <v>96</v>
      </c>
      <c r="AG87" s="15" t="n">
        <v>42208</v>
      </c>
      <c r="AH87" s="14" t="n">
        <f aca="false">I87+J87</f>
        <v>2</v>
      </c>
      <c r="AI87" s="14" t="n">
        <f aca="false">K87+L87+M87</f>
        <v>2</v>
      </c>
      <c r="AJ87" s="14" t="n">
        <f aca="false">AC87*AH87</f>
        <v>124</v>
      </c>
      <c r="AK87" s="14" t="str">
        <f aca="false">IF(C87=1,"Cancelled","Completed")</f>
        <v>Cancelled</v>
      </c>
      <c r="AL87" s="14" t="str">
        <f aca="false">_xlfn.IFS(D87&lt;=7,"0-7 Days",D87&lt;=30,"8-30 Days",D87&lt;=90,"31-90 Days",TRUE(),"90+ Days")</f>
        <v>90+ Days</v>
      </c>
      <c r="AM87" s="14" t="str">
        <f aca="false">_xlfn.IFS(OR(F87="December",F87="January",F87="February"),"Winter",OR(F87="March",F87="April",F87="May"),"Spring",OR(F87="June",F87="July",F87="August"),"Summer",TRUE(),"Autumn")</f>
        <v>Autumn</v>
      </c>
      <c r="AN87" s="14" t="str">
        <f aca="false">IF(L87+M87&gt;0,"Family","Adult Only")</f>
        <v>Adult Only</v>
      </c>
      <c r="AO87" s="14" t="str">
        <f aca="false">IF(U87=V87,"Same","Changed")</f>
        <v>Same</v>
      </c>
    </row>
    <row r="88" customFormat="false" ht="15" hidden="false" customHeight="false" outlineLevel="0" collapsed="false">
      <c r="A88" s="0" t="n">
        <v>85</v>
      </c>
      <c r="B88" s="0" t="s">
        <v>80</v>
      </c>
      <c r="C88" s="0" t="n">
        <v>1</v>
      </c>
      <c r="D88" s="0" t="n">
        <v>289</v>
      </c>
      <c r="E88" s="0" t="n">
        <v>2017</v>
      </c>
      <c r="F88" s="0" t="s">
        <v>91</v>
      </c>
      <c r="G88" s="0" t="n">
        <v>30</v>
      </c>
      <c r="H88" s="0" t="n">
        <v>25</v>
      </c>
      <c r="I88" s="0" t="n">
        <v>0</v>
      </c>
      <c r="J88" s="0" t="n">
        <v>4</v>
      </c>
      <c r="K88" s="0" t="n">
        <v>2</v>
      </c>
      <c r="L88" s="0" t="n">
        <v>1</v>
      </c>
      <c r="M88" s="0" t="n">
        <v>0</v>
      </c>
      <c r="N88" s="0" t="s">
        <v>82</v>
      </c>
      <c r="O88" s="0" t="s">
        <v>143</v>
      </c>
      <c r="P88" s="0" t="s">
        <v>93</v>
      </c>
      <c r="Q88" s="0" t="s">
        <v>94</v>
      </c>
      <c r="R88" s="0" t="n">
        <v>0</v>
      </c>
      <c r="S88" s="0" t="n">
        <v>0</v>
      </c>
      <c r="T88" s="0" t="n">
        <v>0</v>
      </c>
      <c r="U88" s="0" t="s">
        <v>124</v>
      </c>
      <c r="V88" s="0" t="s">
        <v>124</v>
      </c>
      <c r="W88" s="0" t="n">
        <v>0</v>
      </c>
      <c r="X88" s="0" t="s">
        <v>86</v>
      </c>
      <c r="Y88" s="0" t="n">
        <v>240</v>
      </c>
      <c r="Z88" s="0" t="n">
        <v>0</v>
      </c>
      <c r="AA88" s="0" t="n">
        <v>0</v>
      </c>
      <c r="AB88" s="0" t="s">
        <v>87</v>
      </c>
      <c r="AC88" s="0" t="n">
        <v>172.8</v>
      </c>
      <c r="AD88" s="0" t="n">
        <v>0</v>
      </c>
      <c r="AE88" s="0" t="n">
        <v>0</v>
      </c>
      <c r="AF88" s="0" t="s">
        <v>96</v>
      </c>
      <c r="AG88" s="13" t="n">
        <v>42844</v>
      </c>
      <c r="AH88" s="25" t="n">
        <f aca="false">I88+J88</f>
        <v>4</v>
      </c>
      <c r="AI88" s="25" t="n">
        <f aca="false">K88+L88+M88</f>
        <v>3</v>
      </c>
      <c r="AJ88" s="25" t="n">
        <f aca="false">AC88*AH88</f>
        <v>691.2</v>
      </c>
      <c r="AK88" s="0" t="str">
        <f aca="false">IF(C88=1,"Cancelled","Completed")</f>
        <v>Cancelled</v>
      </c>
      <c r="AL88" s="0" t="str">
        <f aca="false">_xlfn.IFS(D88&lt;=7,"0-7 Days",D88&lt;=30,"8-30 Days",D88&lt;=90,"31-90 Days",TRUE(),"90+ Days")</f>
        <v>90+ Days</v>
      </c>
      <c r="AM88" s="0" t="str">
        <f aca="false">_xlfn.IFS(OR(F88="December",F88="January",F88="February"),"Winter",OR(F88="March",F88="April",F88="May"),"Spring",OR(F88="June",F88="July",F88="August"),"Summer",TRUE(),"Autumn")</f>
        <v>Summer</v>
      </c>
      <c r="AN88" s="0" t="str">
        <f aca="false">IF(L88+M88&gt;0,"Family","Adult Only")</f>
        <v>Family</v>
      </c>
      <c r="AO88" s="0" t="str">
        <f aca="false">IF(U88=V88,"Same","Changed")</f>
        <v>Same</v>
      </c>
    </row>
    <row r="89" customFormat="false" ht="15" hidden="false" customHeight="false" outlineLevel="0" collapsed="false">
      <c r="A89" s="14" t="n">
        <v>86</v>
      </c>
      <c r="B89" s="14" t="s">
        <v>80</v>
      </c>
      <c r="C89" s="14" t="n">
        <v>1</v>
      </c>
      <c r="D89" s="14" t="n">
        <v>108</v>
      </c>
      <c r="E89" s="14" t="n">
        <v>2016</v>
      </c>
      <c r="F89" s="14" t="s">
        <v>106</v>
      </c>
      <c r="G89" s="14" t="n">
        <v>18</v>
      </c>
      <c r="H89" s="14" t="n">
        <v>29</v>
      </c>
      <c r="I89" s="14" t="n">
        <v>2</v>
      </c>
      <c r="J89" s="14" t="n">
        <v>2</v>
      </c>
      <c r="K89" s="14" t="n">
        <v>2</v>
      </c>
      <c r="L89" s="14" t="n">
        <v>0</v>
      </c>
      <c r="M89" s="14" t="n">
        <v>0</v>
      </c>
      <c r="N89" s="14" t="s">
        <v>112</v>
      </c>
      <c r="O89" s="14" t="s">
        <v>92</v>
      </c>
      <c r="P89" s="14" t="s">
        <v>116</v>
      </c>
      <c r="Q89" s="14" t="s">
        <v>94</v>
      </c>
      <c r="R89" s="14" t="n">
        <v>0</v>
      </c>
      <c r="S89" s="14" t="n">
        <v>0</v>
      </c>
      <c r="T89" s="14" t="n">
        <v>0</v>
      </c>
      <c r="U89" s="14" t="s">
        <v>95</v>
      </c>
      <c r="V89" s="14" t="s">
        <v>95</v>
      </c>
      <c r="W89" s="14" t="n">
        <v>0</v>
      </c>
      <c r="X89" s="14" t="s">
        <v>120</v>
      </c>
      <c r="Y89" s="14" t="n">
        <v>0</v>
      </c>
      <c r="Z89" s="14" t="n">
        <v>0</v>
      </c>
      <c r="AA89" s="14" t="n">
        <v>0</v>
      </c>
      <c r="AB89" s="14" t="s">
        <v>87</v>
      </c>
      <c r="AC89" s="14" t="n">
        <v>84</v>
      </c>
      <c r="AD89" s="14" t="n">
        <v>0</v>
      </c>
      <c r="AE89" s="14" t="n">
        <v>0</v>
      </c>
      <c r="AF89" s="14" t="s">
        <v>96</v>
      </c>
      <c r="AG89" s="15" t="n">
        <v>42412</v>
      </c>
      <c r="AH89" s="14" t="n">
        <f aca="false">I89+J89</f>
        <v>4</v>
      </c>
      <c r="AI89" s="14" t="n">
        <f aca="false">K89+L89+M89</f>
        <v>2</v>
      </c>
      <c r="AJ89" s="14" t="n">
        <f aca="false">AC89*AH89</f>
        <v>336</v>
      </c>
      <c r="AK89" s="14" t="str">
        <f aca="false">IF(C89=1,"Cancelled","Completed")</f>
        <v>Cancelled</v>
      </c>
      <c r="AL89" s="14" t="str">
        <f aca="false">_xlfn.IFS(D89&lt;=7,"0-7 Days",D89&lt;=30,"8-30 Days",D89&lt;=90,"31-90 Days",TRUE(),"90+ Days")</f>
        <v>90+ Days</v>
      </c>
      <c r="AM89" s="14" t="str">
        <f aca="false">_xlfn.IFS(OR(F89="December",F89="January",F89="February"),"Winter",OR(F89="March",F89="April",F89="May"),"Spring",OR(F89="June",F89="July",F89="August"),"Summer",TRUE(),"Autumn")</f>
        <v>Spring</v>
      </c>
      <c r="AN89" s="14" t="str">
        <f aca="false">IF(L89+M89&gt;0,"Family","Adult Only")</f>
        <v>Adult Only</v>
      </c>
      <c r="AO89" s="14" t="str">
        <f aca="false">IF(U89=V89,"Same","Changed")</f>
        <v>Same</v>
      </c>
    </row>
    <row r="90" customFormat="false" ht="15" hidden="false" customHeight="false" outlineLevel="0" collapsed="false">
      <c r="A90" s="0" t="n">
        <v>87</v>
      </c>
      <c r="B90" s="0" t="s">
        <v>80</v>
      </c>
      <c r="C90" s="0" t="n">
        <v>0</v>
      </c>
      <c r="D90" s="0" t="n">
        <v>128</v>
      </c>
      <c r="E90" s="0" t="n">
        <v>2016</v>
      </c>
      <c r="F90" s="0" t="s">
        <v>81</v>
      </c>
      <c r="G90" s="0" t="n">
        <v>50</v>
      </c>
      <c r="H90" s="0" t="n">
        <v>8</v>
      </c>
      <c r="I90" s="0" t="n">
        <v>0</v>
      </c>
      <c r="J90" s="0" t="n">
        <v>3</v>
      </c>
      <c r="K90" s="0" t="n">
        <v>2</v>
      </c>
      <c r="L90" s="0" t="n">
        <v>0</v>
      </c>
      <c r="M90" s="0" t="n">
        <v>0</v>
      </c>
      <c r="N90" s="0" t="s">
        <v>82</v>
      </c>
      <c r="O90" s="0" t="s">
        <v>83</v>
      </c>
      <c r="P90" s="0" t="s">
        <v>93</v>
      </c>
      <c r="Q90" s="0" t="s">
        <v>94</v>
      </c>
      <c r="R90" s="0" t="n">
        <v>0</v>
      </c>
      <c r="S90" s="0" t="n">
        <v>0</v>
      </c>
      <c r="T90" s="0" t="n">
        <v>0</v>
      </c>
      <c r="U90" s="0" t="s">
        <v>109</v>
      </c>
      <c r="V90" s="0" t="s">
        <v>109</v>
      </c>
      <c r="W90" s="0" t="n">
        <v>0</v>
      </c>
      <c r="X90" s="0" t="s">
        <v>86</v>
      </c>
      <c r="Y90" s="0" t="n">
        <v>241</v>
      </c>
      <c r="Z90" s="0" t="n">
        <v>0</v>
      </c>
      <c r="AA90" s="0" t="n">
        <v>0</v>
      </c>
      <c r="AB90" s="0" t="s">
        <v>87</v>
      </c>
      <c r="AC90" s="0" t="n">
        <v>36.04</v>
      </c>
      <c r="AD90" s="0" t="n">
        <v>0</v>
      </c>
      <c r="AE90" s="0" t="n">
        <v>2</v>
      </c>
      <c r="AF90" s="0" t="s">
        <v>88</v>
      </c>
      <c r="AG90" s="13" t="n">
        <v>42715</v>
      </c>
      <c r="AH90" s="25" t="n">
        <f aca="false">I90+J90</f>
        <v>3</v>
      </c>
      <c r="AI90" s="25" t="n">
        <f aca="false">K90+L90+M90</f>
        <v>2</v>
      </c>
      <c r="AJ90" s="25" t="n">
        <f aca="false">AC90*AH90</f>
        <v>108.12</v>
      </c>
      <c r="AK90" s="0" t="str">
        <f aca="false">IF(C90=1,"Cancelled","Completed")</f>
        <v>Completed</v>
      </c>
      <c r="AL90" s="0" t="str">
        <f aca="false">_xlfn.IFS(D90&lt;=7,"0-7 Days",D90&lt;=30,"8-30 Days",D90&lt;=90,"31-90 Days",TRUE(),"90+ Days")</f>
        <v>90+ Days</v>
      </c>
      <c r="AM90" s="0" t="str">
        <f aca="false">_xlfn.IFS(OR(F90="December",F90="January",F90="February"),"Winter",OR(F90="March",F90="April",F90="May"),"Spring",OR(F90="June",F90="July",F90="August"),"Summer",TRUE(),"Autumn")</f>
        <v>Winter</v>
      </c>
      <c r="AN90" s="0" t="str">
        <f aca="false">IF(L90+M90&gt;0,"Family","Adult Only")</f>
        <v>Adult Only</v>
      </c>
      <c r="AO90" s="0" t="str">
        <f aca="false">IF(U90=V90,"Same","Changed")</f>
        <v>Same</v>
      </c>
    </row>
    <row r="91" customFormat="false" ht="15" hidden="false" customHeight="false" outlineLevel="0" collapsed="false">
      <c r="A91" s="14" t="n">
        <v>88</v>
      </c>
      <c r="B91" s="14" t="s">
        <v>80</v>
      </c>
      <c r="C91" s="14" t="n">
        <v>0</v>
      </c>
      <c r="D91" s="14" t="n">
        <v>18</v>
      </c>
      <c r="E91" s="14" t="n">
        <v>2016</v>
      </c>
      <c r="F91" s="14" t="s">
        <v>106</v>
      </c>
      <c r="G91" s="14" t="n">
        <v>15</v>
      </c>
      <c r="H91" s="14" t="n">
        <v>9</v>
      </c>
      <c r="I91" s="14" t="n">
        <v>2</v>
      </c>
      <c r="J91" s="14" t="n">
        <v>3</v>
      </c>
      <c r="K91" s="14" t="n">
        <v>1</v>
      </c>
      <c r="L91" s="14" t="n">
        <v>0</v>
      </c>
      <c r="M91" s="14" t="n">
        <v>0</v>
      </c>
      <c r="N91" s="14" t="s">
        <v>82</v>
      </c>
      <c r="O91" s="14" t="s">
        <v>83</v>
      </c>
      <c r="P91" s="14" t="s">
        <v>99</v>
      </c>
      <c r="Q91" s="14" t="s">
        <v>94</v>
      </c>
      <c r="R91" s="14" t="n">
        <v>0</v>
      </c>
      <c r="S91" s="14" t="n">
        <v>0</v>
      </c>
      <c r="T91" s="14" t="n">
        <v>0</v>
      </c>
      <c r="U91" s="14" t="s">
        <v>95</v>
      </c>
      <c r="V91" s="14" t="s">
        <v>95</v>
      </c>
      <c r="W91" s="14" t="n">
        <v>0</v>
      </c>
      <c r="X91" s="14" t="s">
        <v>86</v>
      </c>
      <c r="Y91" s="14" t="n">
        <v>40</v>
      </c>
      <c r="Z91" s="14" t="n">
        <v>0</v>
      </c>
      <c r="AA91" s="14" t="n">
        <v>0</v>
      </c>
      <c r="AB91" s="14" t="s">
        <v>125</v>
      </c>
      <c r="AC91" s="14" t="n">
        <v>33.3</v>
      </c>
      <c r="AD91" s="14" t="n">
        <v>0</v>
      </c>
      <c r="AE91" s="14" t="n">
        <v>0</v>
      </c>
      <c r="AF91" s="14" t="s">
        <v>88</v>
      </c>
      <c r="AG91" s="15" t="n">
        <v>42474</v>
      </c>
      <c r="AH91" s="14" t="n">
        <f aca="false">I91+J91</f>
        <v>5</v>
      </c>
      <c r="AI91" s="14" t="n">
        <f aca="false">K91+L91+M91</f>
        <v>1</v>
      </c>
      <c r="AJ91" s="14" t="n">
        <f aca="false">AC91*AH91</f>
        <v>166.5</v>
      </c>
      <c r="AK91" s="14" t="str">
        <f aca="false">IF(C91=1,"Cancelled","Completed")</f>
        <v>Completed</v>
      </c>
      <c r="AL91" s="14" t="str">
        <f aca="false">_xlfn.IFS(D91&lt;=7,"0-7 Days",D91&lt;=30,"8-30 Days",D91&lt;=90,"31-90 Days",TRUE(),"90+ Days")</f>
        <v>8-30 Days</v>
      </c>
      <c r="AM91" s="14" t="str">
        <f aca="false">_xlfn.IFS(OR(F91="December",F91="January",F91="February"),"Winter",OR(F91="March",F91="April",F91="May"),"Spring",OR(F91="June",F91="July",F91="August"),"Summer",TRUE(),"Autumn")</f>
        <v>Spring</v>
      </c>
      <c r="AN91" s="14" t="str">
        <f aca="false">IF(L91+M91&gt;0,"Family","Adult Only")</f>
        <v>Adult Only</v>
      </c>
      <c r="AO91" s="14" t="str">
        <f aca="false">IF(U91=V91,"Same","Changed")</f>
        <v>Same</v>
      </c>
    </row>
    <row r="92" customFormat="false" ht="15" hidden="false" customHeight="false" outlineLevel="0" collapsed="false">
      <c r="A92" s="0" t="n">
        <v>89</v>
      </c>
      <c r="B92" s="0" t="s">
        <v>80</v>
      </c>
      <c r="C92" s="0" t="n">
        <v>1</v>
      </c>
      <c r="D92" s="0" t="n">
        <v>46</v>
      </c>
      <c r="E92" s="0" t="n">
        <v>2017</v>
      </c>
      <c r="F92" s="0" t="s">
        <v>119</v>
      </c>
      <c r="G92" s="0" t="n">
        <v>32</v>
      </c>
      <c r="H92" s="0" t="n">
        <v>12</v>
      </c>
      <c r="I92" s="0" t="n">
        <v>2</v>
      </c>
      <c r="J92" s="0" t="n">
        <v>5</v>
      </c>
      <c r="K92" s="0" t="n">
        <v>2</v>
      </c>
      <c r="L92" s="0" t="n">
        <v>0</v>
      </c>
      <c r="M92" s="0" t="n">
        <v>0</v>
      </c>
      <c r="N92" s="0" t="s">
        <v>82</v>
      </c>
      <c r="O92" s="0" t="s">
        <v>92</v>
      </c>
      <c r="P92" s="0" t="s">
        <v>99</v>
      </c>
      <c r="Q92" s="0" t="s">
        <v>94</v>
      </c>
      <c r="R92" s="0" t="n">
        <v>0</v>
      </c>
      <c r="S92" s="0" t="n">
        <v>0</v>
      </c>
      <c r="T92" s="0" t="n">
        <v>0</v>
      </c>
      <c r="U92" s="0" t="s">
        <v>95</v>
      </c>
      <c r="V92" s="0" t="s">
        <v>95</v>
      </c>
      <c r="W92" s="0" t="n">
        <v>0</v>
      </c>
      <c r="X92" s="0" t="s">
        <v>86</v>
      </c>
      <c r="Y92" s="0" t="n">
        <v>261</v>
      </c>
      <c r="Z92" s="0" t="n">
        <v>0</v>
      </c>
      <c r="AA92" s="0" t="n">
        <v>0</v>
      </c>
      <c r="AB92" s="0" t="s">
        <v>87</v>
      </c>
      <c r="AC92" s="0" t="n">
        <v>212</v>
      </c>
      <c r="AD92" s="0" t="n">
        <v>0</v>
      </c>
      <c r="AE92" s="0" t="n">
        <v>0</v>
      </c>
      <c r="AF92" s="0" t="s">
        <v>96</v>
      </c>
      <c r="AG92" s="13" t="n">
        <v>42928</v>
      </c>
      <c r="AH92" s="25" t="n">
        <f aca="false">I92+J92</f>
        <v>7</v>
      </c>
      <c r="AI92" s="25" t="n">
        <f aca="false">K92+L92+M92</f>
        <v>2</v>
      </c>
      <c r="AJ92" s="25" t="n">
        <f aca="false">AC92*AH92</f>
        <v>1484</v>
      </c>
      <c r="AK92" s="0" t="str">
        <f aca="false">IF(C92=1,"Cancelled","Completed")</f>
        <v>Cancelled</v>
      </c>
      <c r="AL92" s="0" t="str">
        <f aca="false">_xlfn.IFS(D92&lt;=7,"0-7 Days",D92&lt;=30,"8-30 Days",D92&lt;=90,"31-90 Days",TRUE(),"90+ Days")</f>
        <v>31-90 Days</v>
      </c>
      <c r="AM92" s="0" t="str">
        <f aca="false">_xlfn.IFS(OR(F92="December",F92="January",F92="February"),"Winter",OR(F92="March",F92="April",F92="May"),"Spring",OR(F92="June",F92="July",F92="August"),"Summer",TRUE(),"Autumn")</f>
        <v>Summer</v>
      </c>
      <c r="AN92" s="0" t="str">
        <f aca="false">IF(L92+M92&gt;0,"Family","Adult Only")</f>
        <v>Adult Only</v>
      </c>
      <c r="AO92" s="0" t="str">
        <f aca="false">IF(U92=V92,"Same","Changed")</f>
        <v>Same</v>
      </c>
    </row>
    <row r="93" customFormat="false" ht="15" hidden="false" customHeight="false" outlineLevel="0" collapsed="false">
      <c r="A93" s="14" t="n">
        <v>90</v>
      </c>
      <c r="B93" s="14" t="s">
        <v>90</v>
      </c>
      <c r="C93" s="14" t="n">
        <v>0</v>
      </c>
      <c r="D93" s="14" t="n">
        <v>4</v>
      </c>
      <c r="E93" s="14" t="n">
        <v>2015</v>
      </c>
      <c r="F93" s="14" t="s">
        <v>119</v>
      </c>
      <c r="G93" s="14" t="n">
        <v>33</v>
      </c>
      <c r="H93" s="14" t="n">
        <v>11</v>
      </c>
      <c r="I93" s="14" t="n">
        <v>0</v>
      </c>
      <c r="J93" s="14" t="n">
        <v>5</v>
      </c>
      <c r="K93" s="14" t="n">
        <v>2</v>
      </c>
      <c r="L93" s="14" t="n">
        <v>0</v>
      </c>
      <c r="M93" s="14" t="n">
        <v>0</v>
      </c>
      <c r="N93" s="14" t="s">
        <v>82</v>
      </c>
      <c r="O93" s="14" t="s">
        <v>122</v>
      </c>
      <c r="P93" s="14" t="s">
        <v>93</v>
      </c>
      <c r="Q93" s="14" t="s">
        <v>94</v>
      </c>
      <c r="R93" s="14" t="n">
        <v>0</v>
      </c>
      <c r="S93" s="14" t="n">
        <v>0</v>
      </c>
      <c r="T93" s="14" t="n">
        <v>0</v>
      </c>
      <c r="U93" s="14" t="s">
        <v>95</v>
      </c>
      <c r="V93" s="14" t="s">
        <v>95</v>
      </c>
      <c r="W93" s="14" t="n">
        <v>0</v>
      </c>
      <c r="X93" s="14" t="s">
        <v>86</v>
      </c>
      <c r="Y93" s="14" t="n">
        <v>9</v>
      </c>
      <c r="Z93" s="14" t="n">
        <v>0</v>
      </c>
      <c r="AA93" s="14" t="n">
        <v>0</v>
      </c>
      <c r="AB93" s="14" t="s">
        <v>125</v>
      </c>
      <c r="AC93" s="14" t="n">
        <v>90</v>
      </c>
      <c r="AD93" s="14" t="n">
        <v>0</v>
      </c>
      <c r="AE93" s="14" t="n">
        <v>2</v>
      </c>
      <c r="AF93" s="14" t="s">
        <v>88</v>
      </c>
      <c r="AG93" s="15" t="n">
        <v>42232</v>
      </c>
      <c r="AH93" s="14" t="n">
        <f aca="false">I93+J93</f>
        <v>5</v>
      </c>
      <c r="AI93" s="14" t="n">
        <f aca="false">K93+L93+M93</f>
        <v>2</v>
      </c>
      <c r="AJ93" s="14" t="n">
        <f aca="false">AC93*AH93</f>
        <v>450</v>
      </c>
      <c r="AK93" s="14" t="str">
        <f aca="false">IF(C93=1,"Cancelled","Completed")</f>
        <v>Completed</v>
      </c>
      <c r="AL93" s="14" t="str">
        <f aca="false">_xlfn.IFS(D93&lt;=7,"0-7 Days",D93&lt;=30,"8-30 Days",D93&lt;=90,"31-90 Days",TRUE(),"90+ Days")</f>
        <v>0-7 Days</v>
      </c>
      <c r="AM93" s="14" t="str">
        <f aca="false">_xlfn.IFS(OR(F93="December",F93="January",F93="February"),"Winter",OR(F93="March",F93="April",F93="May"),"Spring",OR(F93="June",F93="July",F93="August"),"Summer",TRUE(),"Autumn")</f>
        <v>Summer</v>
      </c>
      <c r="AN93" s="14" t="str">
        <f aca="false">IF(L93+M93&gt;0,"Family","Adult Only")</f>
        <v>Adult Only</v>
      </c>
      <c r="AO93" s="14" t="str">
        <f aca="false">IF(U93=V93,"Same","Changed")</f>
        <v>Same</v>
      </c>
    </row>
    <row r="94" customFormat="false" ht="15" hidden="false" customHeight="false" outlineLevel="0" collapsed="false">
      <c r="A94" s="0" t="n">
        <v>91</v>
      </c>
      <c r="B94" s="0" t="s">
        <v>90</v>
      </c>
      <c r="C94" s="0" t="n">
        <v>1</v>
      </c>
      <c r="D94" s="0" t="n">
        <v>332</v>
      </c>
      <c r="E94" s="0" t="n">
        <v>2017</v>
      </c>
      <c r="F94" s="0" t="s">
        <v>106</v>
      </c>
      <c r="G94" s="0" t="n">
        <v>16</v>
      </c>
      <c r="H94" s="0" t="n">
        <v>22</v>
      </c>
      <c r="I94" s="0" t="n">
        <v>1</v>
      </c>
      <c r="J94" s="0" t="n">
        <v>1</v>
      </c>
      <c r="K94" s="0" t="n">
        <v>2</v>
      </c>
      <c r="L94" s="0" t="n">
        <v>1</v>
      </c>
      <c r="M94" s="0" t="n">
        <v>0</v>
      </c>
      <c r="N94" s="0" t="s">
        <v>82</v>
      </c>
      <c r="O94" s="0" t="s">
        <v>117</v>
      </c>
      <c r="P94" s="0" t="s">
        <v>93</v>
      </c>
      <c r="Q94" s="0" t="s">
        <v>94</v>
      </c>
      <c r="R94" s="0" t="n">
        <v>0</v>
      </c>
      <c r="S94" s="0" t="n">
        <v>0</v>
      </c>
      <c r="T94" s="0" t="n">
        <v>0</v>
      </c>
      <c r="U94" s="0" t="s">
        <v>95</v>
      </c>
      <c r="V94" s="0" t="s">
        <v>95</v>
      </c>
      <c r="W94" s="0" t="n">
        <v>0</v>
      </c>
      <c r="X94" s="0" t="s">
        <v>86</v>
      </c>
      <c r="Y94" s="0" t="n">
        <v>9</v>
      </c>
      <c r="Z94" s="0" t="n">
        <v>0</v>
      </c>
      <c r="AA94" s="0" t="n">
        <v>0</v>
      </c>
      <c r="AB94" s="0" t="s">
        <v>87</v>
      </c>
      <c r="AC94" s="0" t="n">
        <v>125.1</v>
      </c>
      <c r="AD94" s="0" t="n">
        <v>0</v>
      </c>
      <c r="AE94" s="0" t="n">
        <v>0</v>
      </c>
      <c r="AF94" s="0" t="s">
        <v>96</v>
      </c>
      <c r="AG94" s="13" t="n">
        <v>42528</v>
      </c>
      <c r="AH94" s="25" t="n">
        <f aca="false">I94+J94</f>
        <v>2</v>
      </c>
      <c r="AI94" s="25" t="n">
        <f aca="false">K94+L94+M94</f>
        <v>3</v>
      </c>
      <c r="AJ94" s="25" t="n">
        <f aca="false">AC94*AH94</f>
        <v>250.2</v>
      </c>
      <c r="AK94" s="0" t="str">
        <f aca="false">IF(C94=1,"Cancelled","Completed")</f>
        <v>Cancelled</v>
      </c>
      <c r="AL94" s="0" t="str">
        <f aca="false">_xlfn.IFS(D94&lt;=7,"0-7 Days",D94&lt;=30,"8-30 Days",D94&lt;=90,"31-90 Days",TRUE(),"90+ Days")</f>
        <v>90+ Days</v>
      </c>
      <c r="AM94" s="0" t="str">
        <f aca="false">_xlfn.IFS(OR(F94="December",F94="January",F94="February"),"Winter",OR(F94="March",F94="April",F94="May"),"Spring",OR(F94="June",F94="July",F94="August"),"Summer",TRUE(),"Autumn")</f>
        <v>Spring</v>
      </c>
      <c r="AN94" s="0" t="str">
        <f aca="false">IF(L94+M94&gt;0,"Family","Adult Only")</f>
        <v>Family</v>
      </c>
      <c r="AO94" s="0" t="str">
        <f aca="false">IF(U94=V94,"Same","Changed")</f>
        <v>Same</v>
      </c>
    </row>
    <row r="95" customFormat="false" ht="15" hidden="false" customHeight="false" outlineLevel="0" collapsed="false">
      <c r="A95" s="14" t="n">
        <v>92</v>
      </c>
      <c r="B95" s="14" t="s">
        <v>90</v>
      </c>
      <c r="C95" s="14" t="n">
        <v>0</v>
      </c>
      <c r="D95" s="14" t="n">
        <v>28</v>
      </c>
      <c r="E95" s="14" t="n">
        <v>2017</v>
      </c>
      <c r="F95" s="14" t="s">
        <v>118</v>
      </c>
      <c r="G95" s="14" t="n">
        <v>7</v>
      </c>
      <c r="H95" s="14" t="n">
        <v>13</v>
      </c>
      <c r="I95" s="14" t="n">
        <v>1</v>
      </c>
      <c r="J95" s="14" t="n">
        <v>2</v>
      </c>
      <c r="K95" s="14" t="n">
        <v>2</v>
      </c>
      <c r="L95" s="14" t="n">
        <v>0</v>
      </c>
      <c r="M95" s="14" t="n">
        <v>0</v>
      </c>
      <c r="N95" s="14" t="s">
        <v>82</v>
      </c>
      <c r="O95" s="14" t="s">
        <v>122</v>
      </c>
      <c r="P95" s="14" t="s">
        <v>99</v>
      </c>
      <c r="Q95" s="14" t="s">
        <v>94</v>
      </c>
      <c r="R95" s="14" t="n">
        <v>0</v>
      </c>
      <c r="S95" s="14" t="n">
        <v>0</v>
      </c>
      <c r="T95" s="14" t="n">
        <v>0</v>
      </c>
      <c r="U95" s="14" t="s">
        <v>95</v>
      </c>
      <c r="V95" s="14" t="s">
        <v>109</v>
      </c>
      <c r="W95" s="14" t="n">
        <v>0</v>
      </c>
      <c r="X95" s="14" t="s">
        <v>86</v>
      </c>
      <c r="Y95" s="14" t="n">
        <v>28</v>
      </c>
      <c r="Z95" s="14" t="n">
        <v>0</v>
      </c>
      <c r="AA95" s="14" t="n">
        <v>0</v>
      </c>
      <c r="AB95" s="14" t="s">
        <v>87</v>
      </c>
      <c r="AC95" s="14" t="n">
        <v>75</v>
      </c>
      <c r="AD95" s="14" t="n">
        <v>0</v>
      </c>
      <c r="AE95" s="14" t="n">
        <v>0</v>
      </c>
      <c r="AF95" s="14" t="s">
        <v>88</v>
      </c>
      <c r="AG95" s="15" t="n">
        <v>42782</v>
      </c>
      <c r="AH95" s="14" t="n">
        <f aca="false">I95+J95</f>
        <v>3</v>
      </c>
      <c r="AI95" s="14" t="n">
        <f aca="false">K95+L95+M95</f>
        <v>2</v>
      </c>
      <c r="AJ95" s="14" t="n">
        <f aca="false">AC95*AH95</f>
        <v>225</v>
      </c>
      <c r="AK95" s="14" t="str">
        <f aca="false">IF(C95=1,"Cancelled","Completed")</f>
        <v>Completed</v>
      </c>
      <c r="AL95" s="14" t="str">
        <f aca="false">_xlfn.IFS(D95&lt;=7,"0-7 Days",D95&lt;=30,"8-30 Days",D95&lt;=90,"31-90 Days",TRUE(),"90+ Days")</f>
        <v>8-30 Days</v>
      </c>
      <c r="AM95" s="14" t="str">
        <f aca="false">_xlfn.IFS(OR(F95="December",F95="January",F95="February"),"Winter",OR(F95="March",F95="April",F95="May"),"Spring",OR(F95="June",F95="July",F95="August"),"Summer",TRUE(),"Autumn")</f>
        <v>Winter</v>
      </c>
      <c r="AN95" s="14" t="str">
        <f aca="false">IF(L95+M95&gt;0,"Family","Adult Only")</f>
        <v>Adult Only</v>
      </c>
      <c r="AO95" s="14" t="str">
        <f aca="false">IF(U95=V95,"Same","Changed")</f>
        <v>Changed</v>
      </c>
    </row>
    <row r="96" customFormat="false" ht="15" hidden="false" customHeight="false" outlineLevel="0" collapsed="false">
      <c r="A96" s="0" t="n">
        <v>93</v>
      </c>
      <c r="B96" s="0" t="s">
        <v>80</v>
      </c>
      <c r="C96" s="0" t="n">
        <v>0</v>
      </c>
      <c r="D96" s="0" t="n">
        <v>1</v>
      </c>
      <c r="E96" s="0" t="n">
        <v>2015</v>
      </c>
      <c r="F96" s="0" t="s">
        <v>111</v>
      </c>
      <c r="G96" s="0" t="n">
        <v>42</v>
      </c>
      <c r="H96" s="0" t="n">
        <v>13</v>
      </c>
      <c r="I96" s="0" t="n">
        <v>0</v>
      </c>
      <c r="J96" s="0" t="n">
        <v>1</v>
      </c>
      <c r="K96" s="0" t="n">
        <v>2</v>
      </c>
      <c r="L96" s="0" t="n">
        <v>0</v>
      </c>
      <c r="M96" s="0" t="n">
        <v>0</v>
      </c>
      <c r="N96" s="0" t="s">
        <v>82</v>
      </c>
      <c r="O96" s="0" t="s">
        <v>123</v>
      </c>
      <c r="P96" s="0" t="s">
        <v>93</v>
      </c>
      <c r="Q96" s="0" t="s">
        <v>94</v>
      </c>
      <c r="R96" s="0" t="n">
        <v>0</v>
      </c>
      <c r="S96" s="0" t="n">
        <v>0</v>
      </c>
      <c r="T96" s="0" t="n">
        <v>0</v>
      </c>
      <c r="U96" s="0" t="s">
        <v>109</v>
      </c>
      <c r="V96" s="0" t="s">
        <v>109</v>
      </c>
      <c r="W96" s="0" t="n">
        <v>1</v>
      </c>
      <c r="X96" s="0" t="s">
        <v>86</v>
      </c>
      <c r="Y96" s="0" t="n">
        <v>240</v>
      </c>
      <c r="Z96" s="0" t="n">
        <v>0</v>
      </c>
      <c r="AA96" s="0" t="n">
        <v>0</v>
      </c>
      <c r="AB96" s="0" t="s">
        <v>87</v>
      </c>
      <c r="AC96" s="0" t="n">
        <v>66</v>
      </c>
      <c r="AD96" s="0" t="n">
        <v>0</v>
      </c>
      <c r="AE96" s="0" t="n">
        <v>1</v>
      </c>
      <c r="AF96" s="0" t="s">
        <v>88</v>
      </c>
      <c r="AG96" s="13" t="n">
        <v>42291</v>
      </c>
      <c r="AH96" s="25" t="n">
        <f aca="false">I96+J96</f>
        <v>1</v>
      </c>
      <c r="AI96" s="25" t="n">
        <f aca="false">K96+L96+M96</f>
        <v>2</v>
      </c>
      <c r="AJ96" s="25" t="n">
        <f aca="false">AC96*AH96</f>
        <v>66</v>
      </c>
      <c r="AK96" s="0" t="str">
        <f aca="false">IF(C96=1,"Cancelled","Completed")</f>
        <v>Completed</v>
      </c>
      <c r="AL96" s="0" t="str">
        <f aca="false">_xlfn.IFS(D96&lt;=7,"0-7 Days",D96&lt;=30,"8-30 Days",D96&lt;=90,"31-90 Days",TRUE(),"90+ Days")</f>
        <v>0-7 Days</v>
      </c>
      <c r="AM96" s="0" t="str">
        <f aca="false">_xlfn.IFS(OR(F96="December",F96="January",F96="February"),"Winter",OR(F96="March",F96="April",F96="May"),"Spring",OR(F96="June",F96="July",F96="August"),"Summer",TRUE(),"Autumn")</f>
        <v>Autumn</v>
      </c>
      <c r="AN96" s="0" t="str">
        <f aca="false">IF(L96+M96&gt;0,"Family","Adult Only")</f>
        <v>Adult Only</v>
      </c>
      <c r="AO96" s="0" t="str">
        <f aca="false">IF(U96=V96,"Same","Changed")</f>
        <v>Same</v>
      </c>
    </row>
    <row r="97" customFormat="false" ht="15" hidden="false" customHeight="false" outlineLevel="0" collapsed="false">
      <c r="A97" s="14" t="n">
        <v>94</v>
      </c>
      <c r="B97" s="14" t="s">
        <v>90</v>
      </c>
      <c r="C97" s="14" t="n">
        <v>0</v>
      </c>
      <c r="D97" s="14" t="n">
        <v>53</v>
      </c>
      <c r="E97" s="14" t="n">
        <v>2015</v>
      </c>
      <c r="F97" s="14" t="s">
        <v>111</v>
      </c>
      <c r="G97" s="14" t="n">
        <v>41</v>
      </c>
      <c r="H97" s="14" t="n">
        <v>9</v>
      </c>
      <c r="I97" s="14" t="n">
        <v>1</v>
      </c>
      <c r="J97" s="14" t="n">
        <v>2</v>
      </c>
      <c r="K97" s="14" t="n">
        <v>2</v>
      </c>
      <c r="L97" s="14" t="n">
        <v>0</v>
      </c>
      <c r="M97" s="14" t="n">
        <v>0</v>
      </c>
      <c r="N97" s="14" t="s">
        <v>82</v>
      </c>
      <c r="O97" s="14" t="s">
        <v>83</v>
      </c>
      <c r="P97" s="14" t="s">
        <v>93</v>
      </c>
      <c r="Q97" s="14" t="s">
        <v>94</v>
      </c>
      <c r="R97" s="14" t="n">
        <v>0</v>
      </c>
      <c r="S97" s="14" t="n">
        <v>0</v>
      </c>
      <c r="T97" s="14" t="n">
        <v>0</v>
      </c>
      <c r="U97" s="14" t="s">
        <v>95</v>
      </c>
      <c r="V97" s="14" t="s">
        <v>95</v>
      </c>
      <c r="W97" s="14" t="n">
        <v>0</v>
      </c>
      <c r="X97" s="14" t="s">
        <v>86</v>
      </c>
      <c r="Y97" s="14" t="n">
        <v>9</v>
      </c>
      <c r="Z97" s="14" t="n">
        <v>0</v>
      </c>
      <c r="AA97" s="14" t="n">
        <v>0</v>
      </c>
      <c r="AB97" s="14" t="s">
        <v>125</v>
      </c>
      <c r="AC97" s="14" t="n">
        <v>94.5</v>
      </c>
      <c r="AD97" s="14" t="n">
        <v>0</v>
      </c>
      <c r="AE97" s="14" t="n">
        <v>0</v>
      </c>
      <c r="AF97" s="14" t="s">
        <v>88</v>
      </c>
      <c r="AG97" s="15" t="n">
        <v>42289</v>
      </c>
      <c r="AH97" s="14" t="n">
        <f aca="false">I97+J97</f>
        <v>3</v>
      </c>
      <c r="AI97" s="14" t="n">
        <f aca="false">K97+L97+M97</f>
        <v>2</v>
      </c>
      <c r="AJ97" s="14" t="n">
        <f aca="false">AC97*AH97</f>
        <v>283.5</v>
      </c>
      <c r="AK97" s="14" t="str">
        <f aca="false">IF(C97=1,"Cancelled","Completed")</f>
        <v>Completed</v>
      </c>
      <c r="AL97" s="14" t="str">
        <f aca="false">_xlfn.IFS(D97&lt;=7,"0-7 Days",D97&lt;=30,"8-30 Days",D97&lt;=90,"31-90 Days",TRUE(),"90+ Days")</f>
        <v>31-90 Days</v>
      </c>
      <c r="AM97" s="14" t="str">
        <f aca="false">_xlfn.IFS(OR(F97="December",F97="January",F97="February"),"Winter",OR(F97="March",F97="April",F97="May"),"Spring",OR(F97="June",F97="July",F97="August"),"Summer",TRUE(),"Autumn")</f>
        <v>Autumn</v>
      </c>
      <c r="AN97" s="14" t="str">
        <f aca="false">IF(L97+M97&gt;0,"Family","Adult Only")</f>
        <v>Adult Only</v>
      </c>
      <c r="AO97" s="14" t="str">
        <f aca="false">IF(U97=V97,"Same","Changed")</f>
        <v>Same</v>
      </c>
    </row>
    <row r="98" customFormat="false" ht="15" hidden="false" customHeight="false" outlineLevel="0" collapsed="false">
      <c r="A98" s="0" t="n">
        <v>95</v>
      </c>
      <c r="B98" s="0" t="s">
        <v>80</v>
      </c>
      <c r="C98" s="0" t="n">
        <v>1</v>
      </c>
      <c r="D98" s="0" t="n">
        <v>260</v>
      </c>
      <c r="E98" s="0" t="n">
        <v>2015</v>
      </c>
      <c r="F98" s="0" t="s">
        <v>81</v>
      </c>
      <c r="G98" s="0" t="n">
        <v>52</v>
      </c>
      <c r="H98" s="0" t="n">
        <v>20</v>
      </c>
      <c r="I98" s="0" t="n">
        <v>4</v>
      </c>
      <c r="J98" s="0" t="n">
        <v>9</v>
      </c>
      <c r="K98" s="0" t="n">
        <v>1</v>
      </c>
      <c r="L98" s="0" t="n">
        <v>0</v>
      </c>
      <c r="M98" s="0" t="n">
        <v>0</v>
      </c>
      <c r="N98" s="0" t="s">
        <v>82</v>
      </c>
      <c r="O98" s="0" t="s">
        <v>92</v>
      </c>
      <c r="P98" s="0" t="s">
        <v>93</v>
      </c>
      <c r="Q98" s="0" t="s">
        <v>94</v>
      </c>
      <c r="R98" s="0" t="n">
        <v>0</v>
      </c>
      <c r="S98" s="0" t="n">
        <v>0</v>
      </c>
      <c r="T98" s="0" t="n">
        <v>0</v>
      </c>
      <c r="U98" s="0" t="s">
        <v>109</v>
      </c>
      <c r="V98" s="0" t="s">
        <v>109</v>
      </c>
      <c r="W98" s="0" t="n">
        <v>0</v>
      </c>
      <c r="X98" s="0" t="s">
        <v>86</v>
      </c>
      <c r="Y98" s="0" t="n">
        <v>240</v>
      </c>
      <c r="Z98" s="0" t="n">
        <v>0</v>
      </c>
      <c r="AA98" s="0" t="n">
        <v>0</v>
      </c>
      <c r="AB98" s="0" t="s">
        <v>87</v>
      </c>
      <c r="AC98" s="0" t="n">
        <v>47.54</v>
      </c>
      <c r="AD98" s="0" t="n">
        <v>0</v>
      </c>
      <c r="AE98" s="0" t="n">
        <v>1</v>
      </c>
      <c r="AF98" s="0" t="s">
        <v>96</v>
      </c>
      <c r="AG98" s="13" t="n">
        <v>42240</v>
      </c>
      <c r="AH98" s="25" t="n">
        <f aca="false">I98+J98</f>
        <v>13</v>
      </c>
      <c r="AI98" s="25" t="n">
        <f aca="false">K98+L98+M98</f>
        <v>1</v>
      </c>
      <c r="AJ98" s="25" t="n">
        <f aca="false">AC98*AH98</f>
        <v>618.02</v>
      </c>
      <c r="AK98" s="0" t="str">
        <f aca="false">IF(C98=1,"Cancelled","Completed")</f>
        <v>Cancelled</v>
      </c>
      <c r="AL98" s="0" t="str">
        <f aca="false">_xlfn.IFS(D98&lt;=7,"0-7 Days",D98&lt;=30,"8-30 Days",D98&lt;=90,"31-90 Days",TRUE(),"90+ Days")</f>
        <v>90+ Days</v>
      </c>
      <c r="AM98" s="0" t="str">
        <f aca="false">_xlfn.IFS(OR(F98="December",F98="January",F98="February"),"Winter",OR(F98="March",F98="April",F98="May"),"Spring",OR(F98="June",F98="July",F98="August"),"Summer",TRUE(),"Autumn")</f>
        <v>Winter</v>
      </c>
      <c r="AN98" s="0" t="str">
        <f aca="false">IF(L98+M98&gt;0,"Family","Adult Only")</f>
        <v>Adult Only</v>
      </c>
      <c r="AO98" s="0" t="str">
        <f aca="false">IF(U98=V98,"Same","Changed")</f>
        <v>Same</v>
      </c>
    </row>
    <row r="99" customFormat="false" ht="15" hidden="false" customHeight="false" outlineLevel="0" collapsed="false">
      <c r="A99" s="14" t="n">
        <v>96</v>
      </c>
      <c r="B99" s="14" t="s">
        <v>80</v>
      </c>
      <c r="C99" s="14" t="n">
        <v>0</v>
      </c>
      <c r="D99" s="14" t="n">
        <v>166</v>
      </c>
      <c r="E99" s="14" t="n">
        <v>2016</v>
      </c>
      <c r="F99" s="14" t="s">
        <v>119</v>
      </c>
      <c r="G99" s="14" t="n">
        <v>35</v>
      </c>
      <c r="H99" s="14" t="n">
        <v>27</v>
      </c>
      <c r="I99" s="14" t="n">
        <v>2</v>
      </c>
      <c r="J99" s="14" t="n">
        <v>2</v>
      </c>
      <c r="K99" s="14" t="n">
        <v>1</v>
      </c>
      <c r="L99" s="14" t="n">
        <v>0</v>
      </c>
      <c r="M99" s="14" t="n">
        <v>0</v>
      </c>
      <c r="N99" s="14" t="s">
        <v>82</v>
      </c>
      <c r="O99" s="14" t="s">
        <v>83</v>
      </c>
      <c r="P99" s="14" t="s">
        <v>99</v>
      </c>
      <c r="Q99" s="14" t="s">
        <v>94</v>
      </c>
      <c r="R99" s="14" t="n">
        <v>0</v>
      </c>
      <c r="S99" s="14" t="n">
        <v>0</v>
      </c>
      <c r="T99" s="14" t="n">
        <v>0</v>
      </c>
      <c r="U99" s="14" t="s">
        <v>95</v>
      </c>
      <c r="V99" s="14" t="s">
        <v>95</v>
      </c>
      <c r="W99" s="14" t="n">
        <v>0</v>
      </c>
      <c r="X99" s="14" t="s">
        <v>86</v>
      </c>
      <c r="Y99" s="14" t="n">
        <v>171</v>
      </c>
      <c r="Z99" s="14" t="n">
        <v>0</v>
      </c>
      <c r="AA99" s="14" t="n">
        <v>0</v>
      </c>
      <c r="AB99" s="14" t="s">
        <v>101</v>
      </c>
      <c r="AC99" s="14" t="n">
        <v>100.8</v>
      </c>
      <c r="AD99" s="14" t="n">
        <v>0</v>
      </c>
      <c r="AE99" s="14" t="n">
        <v>0</v>
      </c>
      <c r="AF99" s="14" t="s">
        <v>88</v>
      </c>
      <c r="AG99" s="15" t="n">
        <v>42613</v>
      </c>
      <c r="AH99" s="14" t="n">
        <f aca="false">I99+J99</f>
        <v>4</v>
      </c>
      <c r="AI99" s="14" t="n">
        <f aca="false">K99+L99+M99</f>
        <v>1</v>
      </c>
      <c r="AJ99" s="14" t="n">
        <f aca="false">AC99*AH99</f>
        <v>403.2</v>
      </c>
      <c r="AK99" s="14" t="str">
        <f aca="false">IF(C99=1,"Cancelled","Completed")</f>
        <v>Completed</v>
      </c>
      <c r="AL99" s="14" t="str">
        <f aca="false">_xlfn.IFS(D99&lt;=7,"0-7 Days",D99&lt;=30,"8-30 Days",D99&lt;=90,"31-90 Days",TRUE(),"90+ Days")</f>
        <v>90+ Days</v>
      </c>
      <c r="AM99" s="14" t="str">
        <f aca="false">_xlfn.IFS(OR(F99="December",F99="January",F99="February"),"Winter",OR(F99="March",F99="April",F99="May"),"Spring",OR(F99="June",F99="July",F99="August"),"Summer",TRUE(),"Autumn")</f>
        <v>Summer</v>
      </c>
      <c r="AN99" s="14" t="str">
        <f aca="false">IF(L99+M99&gt;0,"Family","Adult Only")</f>
        <v>Adult Only</v>
      </c>
      <c r="AO99" s="14" t="str">
        <f aca="false">IF(U99=V99,"Same","Changed")</f>
        <v>Same</v>
      </c>
    </row>
    <row r="100" customFormat="false" ht="15" hidden="false" customHeight="false" outlineLevel="0" collapsed="false">
      <c r="A100" s="0" t="n">
        <v>97</v>
      </c>
      <c r="B100" s="0" t="s">
        <v>90</v>
      </c>
      <c r="C100" s="0" t="n">
        <v>0</v>
      </c>
      <c r="D100" s="0" t="n">
        <v>76</v>
      </c>
      <c r="E100" s="0" t="n">
        <v>2017</v>
      </c>
      <c r="F100" s="0" t="s">
        <v>91</v>
      </c>
      <c r="G100" s="0" t="n">
        <v>29</v>
      </c>
      <c r="H100" s="0" t="n">
        <v>16</v>
      </c>
      <c r="I100" s="0" t="n">
        <v>2</v>
      </c>
      <c r="J100" s="0" t="n">
        <v>3</v>
      </c>
      <c r="K100" s="0" t="n">
        <v>2</v>
      </c>
      <c r="L100" s="0" t="n">
        <v>0</v>
      </c>
      <c r="M100" s="0" t="n">
        <v>0</v>
      </c>
      <c r="N100" s="0" t="s">
        <v>82</v>
      </c>
      <c r="O100" s="0" t="s">
        <v>108</v>
      </c>
      <c r="P100" s="0" t="s">
        <v>84</v>
      </c>
      <c r="Q100" s="0" t="s">
        <v>84</v>
      </c>
      <c r="R100" s="0" t="n">
        <v>0</v>
      </c>
      <c r="S100" s="0" t="n">
        <v>0</v>
      </c>
      <c r="T100" s="0" t="n">
        <v>0</v>
      </c>
      <c r="U100" s="0" t="s">
        <v>95</v>
      </c>
      <c r="V100" s="0" t="s">
        <v>95</v>
      </c>
      <c r="W100" s="0" t="n">
        <v>0</v>
      </c>
      <c r="X100" s="0" t="s">
        <v>86</v>
      </c>
      <c r="Y100" s="0" t="n">
        <v>14</v>
      </c>
      <c r="Z100" s="0" t="n">
        <v>0</v>
      </c>
      <c r="AA100" s="0" t="n">
        <v>0</v>
      </c>
      <c r="AB100" s="0" t="s">
        <v>87</v>
      </c>
      <c r="AC100" s="0" t="n">
        <v>108</v>
      </c>
      <c r="AD100" s="0" t="n">
        <v>0</v>
      </c>
      <c r="AE100" s="0" t="n">
        <v>0</v>
      </c>
      <c r="AF100" s="0" t="s">
        <v>88</v>
      </c>
      <c r="AG100" s="13" t="n">
        <v>42937</v>
      </c>
      <c r="AH100" s="25" t="n">
        <f aca="false">I100+J100</f>
        <v>5</v>
      </c>
      <c r="AI100" s="25" t="n">
        <f aca="false">K100+L100+M100</f>
        <v>2</v>
      </c>
      <c r="AJ100" s="25" t="n">
        <f aca="false">AC100*AH100</f>
        <v>540</v>
      </c>
      <c r="AK100" s="0" t="str">
        <f aca="false">IF(C100=1,"Cancelled","Completed")</f>
        <v>Completed</v>
      </c>
      <c r="AL100" s="0" t="str">
        <f aca="false">_xlfn.IFS(D100&lt;=7,"0-7 Days",D100&lt;=30,"8-30 Days",D100&lt;=90,"31-90 Days",TRUE(),"90+ Days")</f>
        <v>31-90 Days</v>
      </c>
      <c r="AM100" s="0" t="str">
        <f aca="false">_xlfn.IFS(OR(F100="December",F100="January",F100="February"),"Winter",OR(F100="March",F100="April",F100="May"),"Spring",OR(F100="June",F100="July",F100="August"),"Summer",TRUE(),"Autumn")</f>
        <v>Summer</v>
      </c>
      <c r="AN100" s="0" t="str">
        <f aca="false">IF(L100+M100&gt;0,"Family","Adult Only")</f>
        <v>Adult Only</v>
      </c>
      <c r="AO100" s="0" t="str">
        <f aca="false">IF(U100=V100,"Same","Changed")</f>
        <v>Same</v>
      </c>
    </row>
    <row r="101" customFormat="false" ht="15" hidden="false" customHeight="false" outlineLevel="0" collapsed="false">
      <c r="A101" s="14" t="n">
        <v>98</v>
      </c>
      <c r="B101" s="14" t="s">
        <v>90</v>
      </c>
      <c r="C101" s="14" t="n">
        <v>0</v>
      </c>
      <c r="D101" s="14" t="n">
        <v>1</v>
      </c>
      <c r="E101" s="14" t="n">
        <v>2015</v>
      </c>
      <c r="F101" s="14" t="s">
        <v>119</v>
      </c>
      <c r="G101" s="14" t="n">
        <v>33</v>
      </c>
      <c r="H101" s="14" t="n">
        <v>9</v>
      </c>
      <c r="I101" s="14" t="n">
        <v>1</v>
      </c>
      <c r="J101" s="14" t="n">
        <v>0</v>
      </c>
      <c r="K101" s="14" t="n">
        <v>2</v>
      </c>
      <c r="L101" s="14" t="n">
        <v>2</v>
      </c>
      <c r="M101" s="14" t="n">
        <v>0</v>
      </c>
      <c r="N101" s="14" t="s">
        <v>82</v>
      </c>
      <c r="O101" s="14" t="s">
        <v>92</v>
      </c>
      <c r="P101" s="14" t="s">
        <v>93</v>
      </c>
      <c r="Q101" s="14" t="s">
        <v>94</v>
      </c>
      <c r="R101" s="14" t="n">
        <v>0</v>
      </c>
      <c r="S101" s="14" t="n">
        <v>0</v>
      </c>
      <c r="T101" s="14" t="n">
        <v>0</v>
      </c>
      <c r="U101" s="14" t="s">
        <v>85</v>
      </c>
      <c r="V101" s="14" t="s">
        <v>85</v>
      </c>
      <c r="W101" s="14" t="n">
        <v>0</v>
      </c>
      <c r="X101" s="14" t="s">
        <v>86</v>
      </c>
      <c r="Y101" s="14" t="n">
        <v>9</v>
      </c>
      <c r="Z101" s="14" t="n">
        <v>0</v>
      </c>
      <c r="AA101" s="14" t="n">
        <v>0</v>
      </c>
      <c r="AB101" s="14" t="s">
        <v>87</v>
      </c>
      <c r="AC101" s="14" t="n">
        <v>153</v>
      </c>
      <c r="AD101" s="14" t="n">
        <v>0</v>
      </c>
      <c r="AE101" s="14" t="n">
        <v>2</v>
      </c>
      <c r="AF101" s="14" t="s">
        <v>88</v>
      </c>
      <c r="AG101" s="15" t="n">
        <v>42226</v>
      </c>
      <c r="AH101" s="14" t="n">
        <f aca="false">I101+J101</f>
        <v>1</v>
      </c>
      <c r="AI101" s="14" t="n">
        <f aca="false">K101+L101+M101</f>
        <v>4</v>
      </c>
      <c r="AJ101" s="14" t="n">
        <f aca="false">AC101*AH101</f>
        <v>153</v>
      </c>
      <c r="AK101" s="14" t="str">
        <f aca="false">IF(C101=1,"Cancelled","Completed")</f>
        <v>Completed</v>
      </c>
      <c r="AL101" s="14" t="str">
        <f aca="false">_xlfn.IFS(D101&lt;=7,"0-7 Days",D101&lt;=30,"8-30 Days",D101&lt;=90,"31-90 Days",TRUE(),"90+ Days")</f>
        <v>0-7 Days</v>
      </c>
      <c r="AM101" s="14" t="str">
        <f aca="false">_xlfn.IFS(OR(F101="December",F101="January",F101="February"),"Winter",OR(F101="March",F101="April",F101="May"),"Spring",OR(F101="June",F101="July",F101="August"),"Summer",TRUE(),"Autumn")</f>
        <v>Summer</v>
      </c>
      <c r="AN101" s="14" t="str">
        <f aca="false">IF(L101+M101&gt;0,"Family","Adult Only")</f>
        <v>Family</v>
      </c>
      <c r="AO101" s="14" t="str">
        <f aca="false">IF(U101=V101,"Same","Changed")</f>
        <v>Same</v>
      </c>
    </row>
    <row r="102" customFormat="false" ht="15" hidden="false" customHeight="false" outlineLevel="0" collapsed="false">
      <c r="A102" s="0" t="n">
        <v>99</v>
      </c>
      <c r="B102" s="0" t="s">
        <v>90</v>
      </c>
      <c r="C102" s="0" t="n">
        <v>0</v>
      </c>
      <c r="D102" s="0" t="n">
        <v>172</v>
      </c>
      <c r="E102" s="0" t="n">
        <v>2017</v>
      </c>
      <c r="F102" s="0" t="s">
        <v>106</v>
      </c>
      <c r="G102" s="0" t="n">
        <v>15</v>
      </c>
      <c r="H102" s="0" t="n">
        <v>13</v>
      </c>
      <c r="I102" s="0" t="n">
        <v>0</v>
      </c>
      <c r="J102" s="0" t="n">
        <v>3</v>
      </c>
      <c r="K102" s="0" t="n">
        <v>2</v>
      </c>
      <c r="L102" s="0" t="n">
        <v>1</v>
      </c>
      <c r="M102" s="0" t="n">
        <v>0</v>
      </c>
      <c r="N102" s="0" t="s">
        <v>82</v>
      </c>
      <c r="O102" s="0" t="s">
        <v>115</v>
      </c>
      <c r="P102" s="0" t="s">
        <v>93</v>
      </c>
      <c r="Q102" s="0" t="s">
        <v>94</v>
      </c>
      <c r="R102" s="0" t="n">
        <v>0</v>
      </c>
      <c r="S102" s="0" t="n">
        <v>0</v>
      </c>
      <c r="T102" s="0" t="n">
        <v>0</v>
      </c>
      <c r="U102" s="0" t="s">
        <v>95</v>
      </c>
      <c r="V102" s="0" t="s">
        <v>95</v>
      </c>
      <c r="W102" s="0" t="n">
        <v>0</v>
      </c>
      <c r="X102" s="0" t="s">
        <v>86</v>
      </c>
      <c r="Y102" s="0" t="n">
        <v>9</v>
      </c>
      <c r="Z102" s="0" t="n">
        <v>0</v>
      </c>
      <c r="AA102" s="0" t="n">
        <v>0</v>
      </c>
      <c r="AB102" s="0" t="s">
        <v>87</v>
      </c>
      <c r="AC102" s="0" t="n">
        <v>153</v>
      </c>
      <c r="AD102" s="0" t="n">
        <v>0</v>
      </c>
      <c r="AE102" s="0" t="n">
        <v>2</v>
      </c>
      <c r="AF102" s="0" t="s">
        <v>88</v>
      </c>
      <c r="AG102" s="13" t="n">
        <v>42841</v>
      </c>
      <c r="AH102" s="25" t="n">
        <f aca="false">I102+J102</f>
        <v>3</v>
      </c>
      <c r="AI102" s="25" t="n">
        <f aca="false">K102+L102+M102</f>
        <v>3</v>
      </c>
      <c r="AJ102" s="25" t="n">
        <f aca="false">AC102*AH102</f>
        <v>459</v>
      </c>
      <c r="AK102" s="0" t="str">
        <f aca="false">IF(C102=1,"Cancelled","Completed")</f>
        <v>Completed</v>
      </c>
      <c r="AL102" s="0" t="str">
        <f aca="false">_xlfn.IFS(D102&lt;=7,"0-7 Days",D102&lt;=30,"8-30 Days",D102&lt;=90,"31-90 Days",TRUE(),"90+ Days")</f>
        <v>90+ Days</v>
      </c>
      <c r="AM102" s="0" t="str">
        <f aca="false">_xlfn.IFS(OR(F102="December",F102="January",F102="February"),"Winter",OR(F102="March",F102="April",F102="May"),"Spring",OR(F102="June",F102="July",F102="August"),"Summer",TRUE(),"Autumn")</f>
        <v>Spring</v>
      </c>
      <c r="AN102" s="0" t="str">
        <f aca="false">IF(L102+M102&gt;0,"Family","Adult Only")</f>
        <v>Family</v>
      </c>
      <c r="AO102" s="0" t="str">
        <f aca="false">IF(U102=V102,"Same","Changed")</f>
        <v>Same</v>
      </c>
    </row>
    <row r="103" customFormat="false" ht="15" hidden="false" customHeight="false" outlineLevel="0" collapsed="false">
      <c r="A103" s="14" t="n">
        <v>100</v>
      </c>
      <c r="B103" s="14" t="s">
        <v>90</v>
      </c>
      <c r="C103" s="14" t="n">
        <v>0</v>
      </c>
      <c r="D103" s="14" t="n">
        <v>2</v>
      </c>
      <c r="E103" s="14" t="n">
        <v>2016</v>
      </c>
      <c r="F103" s="14" t="s">
        <v>103</v>
      </c>
      <c r="G103" s="14" t="n">
        <v>13</v>
      </c>
      <c r="H103" s="14" t="n">
        <v>20</v>
      </c>
      <c r="I103" s="14" t="n">
        <v>2</v>
      </c>
      <c r="J103" s="14" t="n">
        <v>4</v>
      </c>
      <c r="K103" s="14" t="n">
        <v>2</v>
      </c>
      <c r="L103" s="14" t="n">
        <v>0</v>
      </c>
      <c r="M103" s="14" t="n">
        <v>0</v>
      </c>
      <c r="N103" s="14" t="s">
        <v>82</v>
      </c>
      <c r="O103" s="14" t="s">
        <v>92</v>
      </c>
      <c r="P103" s="14" t="s">
        <v>99</v>
      </c>
      <c r="Q103" s="14" t="s">
        <v>94</v>
      </c>
      <c r="R103" s="14" t="n">
        <v>0</v>
      </c>
      <c r="S103" s="14" t="n">
        <v>0</v>
      </c>
      <c r="T103" s="14" t="n">
        <v>0</v>
      </c>
      <c r="U103" s="14" t="s">
        <v>95</v>
      </c>
      <c r="V103" s="14" t="s">
        <v>95</v>
      </c>
      <c r="W103" s="14" t="n">
        <v>0</v>
      </c>
      <c r="X103" s="14" t="s">
        <v>86</v>
      </c>
      <c r="Y103" s="14" t="n">
        <v>220</v>
      </c>
      <c r="Z103" s="14" t="n">
        <v>0</v>
      </c>
      <c r="AA103" s="14" t="n">
        <v>0</v>
      </c>
      <c r="AB103" s="14" t="s">
        <v>101</v>
      </c>
      <c r="AC103" s="14" t="n">
        <v>85</v>
      </c>
      <c r="AD103" s="14" t="n">
        <v>0</v>
      </c>
      <c r="AE103" s="14" t="n">
        <v>0</v>
      </c>
      <c r="AF103" s="14" t="s">
        <v>88</v>
      </c>
      <c r="AG103" s="15" t="n">
        <v>42455</v>
      </c>
      <c r="AH103" s="14" t="n">
        <f aca="false">I103+J103</f>
        <v>6</v>
      </c>
      <c r="AI103" s="14" t="n">
        <f aca="false">K103+L103+M103</f>
        <v>2</v>
      </c>
      <c r="AJ103" s="14" t="n">
        <f aca="false">AC103*AH103</f>
        <v>510</v>
      </c>
      <c r="AK103" s="14" t="str">
        <f aca="false">IF(C103=1,"Cancelled","Completed")</f>
        <v>Completed</v>
      </c>
      <c r="AL103" s="14" t="str">
        <f aca="false">_xlfn.IFS(D103&lt;=7,"0-7 Days",D103&lt;=30,"8-30 Days",D103&lt;=90,"31-90 Days",TRUE(),"90+ Days")</f>
        <v>0-7 Days</v>
      </c>
      <c r="AM103" s="14" t="str">
        <f aca="false">_xlfn.IFS(OR(F103="December",F103="January",F103="February"),"Winter",OR(F103="March",F103="April",F103="May"),"Spring",OR(F103="June",F103="July",F103="August"),"Summer",TRUE(),"Autumn")</f>
        <v>Spring</v>
      </c>
      <c r="AN103" s="14" t="str">
        <f aca="false">IF(L103+M103&gt;0,"Family","Adult Only")</f>
        <v>Adult Only</v>
      </c>
      <c r="AO103" s="14" t="str">
        <f aca="false">IF(U103=V103,"Same","Changed")</f>
        <v>Same</v>
      </c>
    </row>
    <row r="104" customFormat="false" ht="15" hidden="false" customHeight="false" outlineLevel="0" collapsed="false">
      <c r="A104" s="0" t="n">
        <v>101</v>
      </c>
      <c r="B104" s="0" t="s">
        <v>80</v>
      </c>
      <c r="C104" s="0" t="n">
        <v>0</v>
      </c>
      <c r="D104" s="0" t="n">
        <v>4</v>
      </c>
      <c r="E104" s="0" t="n">
        <v>2017</v>
      </c>
      <c r="F104" s="0" t="s">
        <v>135</v>
      </c>
      <c r="G104" s="0" t="n">
        <v>23</v>
      </c>
      <c r="H104" s="0" t="n">
        <v>6</v>
      </c>
      <c r="I104" s="0" t="n">
        <v>0</v>
      </c>
      <c r="J104" s="0" t="n">
        <v>3</v>
      </c>
      <c r="K104" s="0" t="n">
        <v>1</v>
      </c>
      <c r="L104" s="0" t="n">
        <v>0</v>
      </c>
      <c r="M104" s="0" t="n">
        <v>0</v>
      </c>
      <c r="N104" s="0" t="s">
        <v>82</v>
      </c>
      <c r="O104" s="0" t="s">
        <v>92</v>
      </c>
      <c r="P104" s="0" t="s">
        <v>99</v>
      </c>
      <c r="Q104" s="0" t="s">
        <v>94</v>
      </c>
      <c r="R104" s="0" t="n">
        <v>1</v>
      </c>
      <c r="S104" s="0" t="n">
        <v>0</v>
      </c>
      <c r="T104" s="0" t="n">
        <v>3</v>
      </c>
      <c r="U104" s="0" t="s">
        <v>95</v>
      </c>
      <c r="V104" s="0" t="s">
        <v>95</v>
      </c>
      <c r="W104" s="0" t="n">
        <v>0</v>
      </c>
      <c r="X104" s="0" t="s">
        <v>86</v>
      </c>
      <c r="Y104" s="0" t="n">
        <v>146</v>
      </c>
      <c r="Z104" s="0" t="n">
        <v>0</v>
      </c>
      <c r="AA104" s="0" t="n">
        <v>0</v>
      </c>
      <c r="AB104" s="0" t="s">
        <v>87</v>
      </c>
      <c r="AC104" s="0" t="n">
        <v>108</v>
      </c>
      <c r="AD104" s="0" t="n">
        <v>0</v>
      </c>
      <c r="AE104" s="0" t="n">
        <v>2</v>
      </c>
      <c r="AF104" s="0" t="s">
        <v>88</v>
      </c>
      <c r="AG104" s="13" t="n">
        <v>42895</v>
      </c>
      <c r="AH104" s="25" t="n">
        <f aca="false">I104+J104</f>
        <v>3</v>
      </c>
      <c r="AI104" s="25" t="n">
        <f aca="false">K104+L104+M104</f>
        <v>1</v>
      </c>
      <c r="AJ104" s="25" t="n">
        <f aca="false">AC104*AH104</f>
        <v>324</v>
      </c>
      <c r="AK104" s="0" t="str">
        <f aca="false">IF(C104=1,"Cancelled","Completed")</f>
        <v>Completed</v>
      </c>
      <c r="AL104" s="0" t="str">
        <f aca="false">_xlfn.IFS(D104&lt;=7,"0-7 Days",D104&lt;=30,"8-30 Days",D104&lt;=90,"31-90 Days",TRUE(),"90+ Days")</f>
        <v>0-7 Days</v>
      </c>
      <c r="AM104" s="0" t="str">
        <f aca="false">_xlfn.IFS(OR(F104="December",F104="January",F104="February"),"Winter",OR(F104="March",F104="April",F104="May"),"Spring",OR(F104="June",F104="July",F104="August"),"Summer",TRUE(),"Autumn")</f>
        <v>Summer</v>
      </c>
      <c r="AN104" s="0" t="str">
        <f aca="false">IF(L104+M104&gt;0,"Family","Adult Only")</f>
        <v>Adult Only</v>
      </c>
      <c r="AO104" s="0" t="str">
        <f aca="false">IF(U104=V104,"Same","Changed")</f>
        <v>Same</v>
      </c>
    </row>
    <row r="105" customFormat="false" ht="15" hidden="false" customHeight="false" outlineLevel="0" collapsed="false">
      <c r="A105" s="14" t="n">
        <v>102</v>
      </c>
      <c r="B105" s="14" t="s">
        <v>90</v>
      </c>
      <c r="C105" s="14" t="n">
        <v>0</v>
      </c>
      <c r="D105" s="14" t="n">
        <v>175</v>
      </c>
      <c r="E105" s="14" t="n">
        <v>2017</v>
      </c>
      <c r="F105" s="14" t="s">
        <v>119</v>
      </c>
      <c r="G105" s="14" t="n">
        <v>35</v>
      </c>
      <c r="H105" s="14" t="n">
        <v>31</v>
      </c>
      <c r="I105" s="14" t="n">
        <v>1</v>
      </c>
      <c r="J105" s="14" t="n">
        <v>3</v>
      </c>
      <c r="K105" s="14" t="n">
        <v>2</v>
      </c>
      <c r="L105" s="14" t="n">
        <v>0</v>
      </c>
      <c r="M105" s="14" t="n">
        <v>0</v>
      </c>
      <c r="N105" s="14" t="s">
        <v>82</v>
      </c>
      <c r="O105" s="14" t="s">
        <v>130</v>
      </c>
      <c r="P105" s="14" t="s">
        <v>99</v>
      </c>
      <c r="Q105" s="14" t="s">
        <v>94</v>
      </c>
      <c r="R105" s="14" t="n">
        <v>0</v>
      </c>
      <c r="S105" s="14" t="n">
        <v>0</v>
      </c>
      <c r="T105" s="14" t="n">
        <v>0</v>
      </c>
      <c r="U105" s="14" t="s">
        <v>95</v>
      </c>
      <c r="V105" s="14" t="s">
        <v>95</v>
      </c>
      <c r="W105" s="14" t="n">
        <v>1</v>
      </c>
      <c r="X105" s="14" t="s">
        <v>86</v>
      </c>
      <c r="Y105" s="14" t="n">
        <v>42</v>
      </c>
      <c r="Z105" s="14" t="n">
        <v>0</v>
      </c>
      <c r="AA105" s="14" t="n">
        <v>0</v>
      </c>
      <c r="AB105" s="14" t="s">
        <v>87</v>
      </c>
      <c r="AC105" s="14" t="n">
        <v>86.85</v>
      </c>
      <c r="AD105" s="14" t="n">
        <v>0</v>
      </c>
      <c r="AE105" s="14" t="n">
        <v>2</v>
      </c>
      <c r="AF105" s="14" t="s">
        <v>88</v>
      </c>
      <c r="AG105" s="15" t="n">
        <v>42982</v>
      </c>
      <c r="AH105" s="14" t="n">
        <f aca="false">I105+J105</f>
        <v>4</v>
      </c>
      <c r="AI105" s="14" t="n">
        <f aca="false">K105+L105+M105</f>
        <v>2</v>
      </c>
      <c r="AJ105" s="14" t="n">
        <f aca="false">AC105*AH105</f>
        <v>347.4</v>
      </c>
      <c r="AK105" s="14" t="str">
        <f aca="false">IF(C105=1,"Cancelled","Completed")</f>
        <v>Completed</v>
      </c>
      <c r="AL105" s="14" t="str">
        <f aca="false">_xlfn.IFS(D105&lt;=7,"0-7 Days",D105&lt;=30,"8-30 Days",D105&lt;=90,"31-90 Days",TRUE(),"90+ Days")</f>
        <v>90+ Days</v>
      </c>
      <c r="AM105" s="14" t="str">
        <f aca="false">_xlfn.IFS(OR(F105="December",F105="January",F105="February"),"Winter",OR(F105="March",F105="April",F105="May"),"Spring",OR(F105="June",F105="July",F105="August"),"Summer",TRUE(),"Autumn")</f>
        <v>Summer</v>
      </c>
      <c r="AN105" s="14" t="str">
        <f aca="false">IF(L105+M105&gt;0,"Family","Adult Only")</f>
        <v>Adult Only</v>
      </c>
      <c r="AO105" s="14" t="str">
        <f aca="false">IF(U105=V105,"Same","Changed")</f>
        <v>Same</v>
      </c>
    </row>
    <row r="106" customFormat="false" ht="15" hidden="false" customHeight="false" outlineLevel="0" collapsed="false">
      <c r="A106" s="0" t="n">
        <v>104</v>
      </c>
      <c r="B106" s="0" t="s">
        <v>80</v>
      </c>
      <c r="C106" s="0" t="n">
        <v>0</v>
      </c>
      <c r="D106" s="0" t="n">
        <v>2</v>
      </c>
      <c r="E106" s="0" t="n">
        <v>2015</v>
      </c>
      <c r="F106" s="0" t="s">
        <v>111</v>
      </c>
      <c r="G106" s="0" t="n">
        <v>41</v>
      </c>
      <c r="H106" s="0" t="n">
        <v>9</v>
      </c>
      <c r="I106" s="0" t="n">
        <v>0</v>
      </c>
      <c r="J106" s="0" t="n">
        <v>1</v>
      </c>
      <c r="K106" s="0" t="n">
        <v>1</v>
      </c>
      <c r="L106" s="0" t="n">
        <v>0</v>
      </c>
      <c r="M106" s="0" t="n">
        <v>0</v>
      </c>
      <c r="N106" s="0" t="s">
        <v>82</v>
      </c>
      <c r="O106" s="0" t="s">
        <v>92</v>
      </c>
      <c r="P106" s="0" t="s">
        <v>116</v>
      </c>
      <c r="Q106" s="0" t="s">
        <v>128</v>
      </c>
      <c r="R106" s="0" t="n">
        <v>0</v>
      </c>
      <c r="S106" s="0" t="n">
        <v>0</v>
      </c>
      <c r="T106" s="0" t="n">
        <v>1</v>
      </c>
      <c r="U106" s="0" t="s">
        <v>95</v>
      </c>
      <c r="V106" s="0" t="s">
        <v>109</v>
      </c>
      <c r="W106" s="0" t="n">
        <v>0</v>
      </c>
      <c r="X106" s="0" t="s">
        <v>86</v>
      </c>
      <c r="Y106" s="0" t="n">
        <v>0</v>
      </c>
      <c r="Z106" s="0" t="n">
        <v>86</v>
      </c>
      <c r="AA106" s="0" t="n">
        <v>0</v>
      </c>
      <c r="AB106" s="0" t="s">
        <v>87</v>
      </c>
      <c r="AC106" s="0" t="n">
        <v>48</v>
      </c>
      <c r="AD106" s="0" t="n">
        <v>0</v>
      </c>
      <c r="AE106" s="0" t="n">
        <v>0</v>
      </c>
      <c r="AF106" s="0" t="s">
        <v>88</v>
      </c>
      <c r="AG106" s="13" t="n">
        <v>42287</v>
      </c>
      <c r="AH106" s="25" t="n">
        <f aca="false">I106+J106</f>
        <v>1</v>
      </c>
      <c r="AI106" s="25" t="n">
        <f aca="false">K106+L106+M106</f>
        <v>1</v>
      </c>
      <c r="AJ106" s="25" t="n">
        <f aca="false">AC106*AH106</f>
        <v>48</v>
      </c>
      <c r="AK106" s="0" t="str">
        <f aca="false">IF(C106=1,"Cancelled","Completed")</f>
        <v>Completed</v>
      </c>
      <c r="AL106" s="0" t="str">
        <f aca="false">_xlfn.IFS(D106&lt;=7,"0-7 Days",D106&lt;=30,"8-30 Days",D106&lt;=90,"31-90 Days",TRUE(),"90+ Days")</f>
        <v>0-7 Days</v>
      </c>
      <c r="AM106" s="0" t="str">
        <f aca="false">_xlfn.IFS(OR(F106="December",F106="January",F106="February"),"Winter",OR(F106="March",F106="April",F106="May"),"Spring",OR(F106="June",F106="July",F106="August"),"Summer",TRUE(),"Autumn")</f>
        <v>Autumn</v>
      </c>
      <c r="AN106" s="0" t="str">
        <f aca="false">IF(L106+M106&gt;0,"Family","Adult Only")</f>
        <v>Adult Only</v>
      </c>
      <c r="AO106" s="0" t="str">
        <f aca="false">IF(U106=V106,"Same","Changed")</f>
        <v>Changed</v>
      </c>
    </row>
    <row r="107" customFormat="false" ht="15" hidden="false" customHeight="false" outlineLevel="0" collapsed="false">
      <c r="A107" s="14" t="n">
        <v>105</v>
      </c>
      <c r="B107" s="14" t="s">
        <v>80</v>
      </c>
      <c r="C107" s="14" t="n">
        <v>0</v>
      </c>
      <c r="D107" s="14" t="n">
        <v>8</v>
      </c>
      <c r="E107" s="14" t="n">
        <v>2015</v>
      </c>
      <c r="F107" s="14" t="s">
        <v>91</v>
      </c>
      <c r="G107" s="14" t="n">
        <v>28</v>
      </c>
      <c r="H107" s="14" t="n">
        <v>7</v>
      </c>
      <c r="I107" s="14" t="n">
        <v>0</v>
      </c>
      <c r="J107" s="14" t="n">
        <v>4</v>
      </c>
      <c r="K107" s="14" t="n">
        <v>3</v>
      </c>
      <c r="L107" s="14" t="n">
        <v>2</v>
      </c>
      <c r="M107" s="14" t="n">
        <v>0</v>
      </c>
      <c r="N107" s="14" t="s">
        <v>82</v>
      </c>
      <c r="O107" s="14" t="s">
        <v>115</v>
      </c>
      <c r="P107" s="14" t="s">
        <v>93</v>
      </c>
      <c r="Q107" s="14" t="s">
        <v>94</v>
      </c>
      <c r="R107" s="14" t="n">
        <v>0</v>
      </c>
      <c r="S107" s="14" t="n">
        <v>0</v>
      </c>
      <c r="T107" s="14" t="n">
        <v>0</v>
      </c>
      <c r="U107" s="14" t="s">
        <v>144</v>
      </c>
      <c r="V107" s="14" t="s">
        <v>144</v>
      </c>
      <c r="W107" s="14" t="n">
        <v>2</v>
      </c>
      <c r="X107" s="14" t="s">
        <v>86</v>
      </c>
      <c r="Y107" s="14" t="n">
        <v>240</v>
      </c>
      <c r="Z107" s="14" t="n">
        <v>0</v>
      </c>
      <c r="AA107" s="14" t="n">
        <v>0</v>
      </c>
      <c r="AB107" s="14" t="s">
        <v>87</v>
      </c>
      <c r="AC107" s="14" t="n">
        <v>193</v>
      </c>
      <c r="AD107" s="14" t="n">
        <v>0</v>
      </c>
      <c r="AE107" s="14" t="n">
        <v>1</v>
      </c>
      <c r="AF107" s="14" t="s">
        <v>88</v>
      </c>
      <c r="AG107" s="15" t="n">
        <v>42196</v>
      </c>
      <c r="AH107" s="14" t="n">
        <f aca="false">I107+J107</f>
        <v>4</v>
      </c>
      <c r="AI107" s="14" t="n">
        <f aca="false">K107+L107+M107</f>
        <v>5</v>
      </c>
      <c r="AJ107" s="14" t="n">
        <f aca="false">AC107*AH107</f>
        <v>772</v>
      </c>
      <c r="AK107" s="14" t="str">
        <f aca="false">IF(C107=1,"Cancelled","Completed")</f>
        <v>Completed</v>
      </c>
      <c r="AL107" s="14" t="str">
        <f aca="false">_xlfn.IFS(D107&lt;=7,"0-7 Days",D107&lt;=30,"8-30 Days",D107&lt;=90,"31-90 Days",TRUE(),"90+ Days")</f>
        <v>8-30 Days</v>
      </c>
      <c r="AM107" s="14" t="str">
        <f aca="false">_xlfn.IFS(OR(F107="December",F107="January",F107="February"),"Winter",OR(F107="March",F107="April",F107="May"),"Spring",OR(F107="June",F107="July",F107="August"),"Summer",TRUE(),"Autumn")</f>
        <v>Summer</v>
      </c>
      <c r="AN107" s="14" t="str">
        <f aca="false">IF(L107+M107&gt;0,"Family","Adult Only")</f>
        <v>Family</v>
      </c>
      <c r="AO107" s="14" t="str">
        <f aca="false">IF(U107=V107,"Same","Changed")</f>
        <v>Same</v>
      </c>
    </row>
    <row r="108" customFormat="false" ht="15" hidden="false" customHeight="false" outlineLevel="0" collapsed="false">
      <c r="A108" s="0" t="n">
        <v>106</v>
      </c>
      <c r="B108" s="0" t="s">
        <v>80</v>
      </c>
      <c r="C108" s="0" t="n">
        <v>1</v>
      </c>
      <c r="D108" s="0" t="n">
        <v>468</v>
      </c>
      <c r="E108" s="0" t="n">
        <v>2016</v>
      </c>
      <c r="F108" s="0" t="s">
        <v>121</v>
      </c>
      <c r="G108" s="0" t="n">
        <v>20</v>
      </c>
      <c r="H108" s="0" t="n">
        <v>12</v>
      </c>
      <c r="I108" s="0" t="n">
        <v>0</v>
      </c>
      <c r="J108" s="0" t="n">
        <v>2</v>
      </c>
      <c r="K108" s="0" t="n">
        <v>2</v>
      </c>
      <c r="L108" s="0" t="n">
        <v>0</v>
      </c>
      <c r="M108" s="0" t="n">
        <v>0</v>
      </c>
      <c r="N108" s="0" t="s">
        <v>112</v>
      </c>
      <c r="O108" s="0" t="s">
        <v>92</v>
      </c>
      <c r="P108" s="0" t="s">
        <v>116</v>
      </c>
      <c r="Q108" s="0" t="s">
        <v>94</v>
      </c>
      <c r="R108" s="0" t="n">
        <v>0</v>
      </c>
      <c r="S108" s="0" t="n">
        <v>1</v>
      </c>
      <c r="T108" s="0" t="n">
        <v>0</v>
      </c>
      <c r="U108" s="0" t="s">
        <v>95</v>
      </c>
      <c r="V108" s="0" t="s">
        <v>95</v>
      </c>
      <c r="W108" s="0" t="n">
        <v>0</v>
      </c>
      <c r="X108" s="0" t="s">
        <v>86</v>
      </c>
      <c r="Y108" s="0" t="n">
        <v>249</v>
      </c>
      <c r="Z108" s="0" t="n">
        <v>0</v>
      </c>
      <c r="AA108" s="0" t="n">
        <v>0</v>
      </c>
      <c r="AB108" s="0" t="s">
        <v>101</v>
      </c>
      <c r="AC108" s="0" t="n">
        <v>67</v>
      </c>
      <c r="AD108" s="0" t="n">
        <v>0</v>
      </c>
      <c r="AE108" s="0" t="n">
        <v>0</v>
      </c>
      <c r="AF108" s="0" t="s">
        <v>96</v>
      </c>
      <c r="AG108" s="13" t="n">
        <v>42215</v>
      </c>
      <c r="AH108" s="25" t="n">
        <f aca="false">I108+J108</f>
        <v>2</v>
      </c>
      <c r="AI108" s="25" t="n">
        <f aca="false">K108+L108+M108</f>
        <v>2</v>
      </c>
      <c r="AJ108" s="25" t="n">
        <f aca="false">AC108*AH108</f>
        <v>134</v>
      </c>
      <c r="AK108" s="0" t="str">
        <f aca="false">IF(C108=1,"Cancelled","Completed")</f>
        <v>Cancelled</v>
      </c>
      <c r="AL108" s="0" t="str">
        <f aca="false">_xlfn.IFS(D108&lt;=7,"0-7 Days",D108&lt;=30,"8-30 Days",D108&lt;=90,"31-90 Days",TRUE(),"90+ Days")</f>
        <v>90+ Days</v>
      </c>
      <c r="AM108" s="0" t="str">
        <f aca="false">_xlfn.IFS(OR(F108="December",F108="January",F108="February"),"Winter",OR(F108="March",F108="April",F108="May"),"Spring",OR(F108="June",F108="July",F108="August"),"Summer",TRUE(),"Autumn")</f>
        <v>Spring</v>
      </c>
      <c r="AN108" s="0" t="str">
        <f aca="false">IF(L108+M108&gt;0,"Family","Adult Only")</f>
        <v>Adult Only</v>
      </c>
      <c r="AO108" s="0" t="str">
        <f aca="false">IF(U108=V108,"Same","Changed")</f>
        <v>Same</v>
      </c>
    </row>
    <row r="109" customFormat="false" ht="15" hidden="false" customHeight="false" outlineLevel="0" collapsed="false">
      <c r="A109" s="14" t="n">
        <v>107</v>
      </c>
      <c r="B109" s="14" t="s">
        <v>80</v>
      </c>
      <c r="C109" s="14" t="n">
        <v>0</v>
      </c>
      <c r="D109" s="14" t="n">
        <v>36</v>
      </c>
      <c r="E109" s="14" t="n">
        <v>2016</v>
      </c>
      <c r="F109" s="14" t="s">
        <v>135</v>
      </c>
      <c r="G109" s="14" t="n">
        <v>24</v>
      </c>
      <c r="H109" s="14" t="n">
        <v>9</v>
      </c>
      <c r="I109" s="14" t="n">
        <v>0</v>
      </c>
      <c r="J109" s="14" t="n">
        <v>3</v>
      </c>
      <c r="K109" s="14" t="n">
        <v>2</v>
      </c>
      <c r="L109" s="14" t="n">
        <v>1</v>
      </c>
      <c r="M109" s="14" t="n">
        <v>0</v>
      </c>
      <c r="N109" s="14" t="s">
        <v>82</v>
      </c>
      <c r="O109" s="14" t="s">
        <v>115</v>
      </c>
      <c r="P109" s="14" t="s">
        <v>93</v>
      </c>
      <c r="Q109" s="14" t="s">
        <v>94</v>
      </c>
      <c r="R109" s="14" t="n">
        <v>0</v>
      </c>
      <c r="S109" s="14" t="n">
        <v>0</v>
      </c>
      <c r="T109" s="14" t="n">
        <v>0</v>
      </c>
      <c r="U109" s="14" t="s">
        <v>85</v>
      </c>
      <c r="V109" s="14" t="s">
        <v>136</v>
      </c>
      <c r="W109" s="14" t="n">
        <v>0</v>
      </c>
      <c r="X109" s="14" t="s">
        <v>86</v>
      </c>
      <c r="Y109" s="14" t="n">
        <v>241</v>
      </c>
      <c r="Z109" s="14" t="n">
        <v>0</v>
      </c>
      <c r="AA109" s="14" t="n">
        <v>0</v>
      </c>
      <c r="AB109" s="14" t="s">
        <v>87</v>
      </c>
      <c r="AC109" s="14" t="n">
        <v>153.03</v>
      </c>
      <c r="AD109" s="14" t="n">
        <v>1</v>
      </c>
      <c r="AE109" s="14" t="n">
        <v>1</v>
      </c>
      <c r="AF109" s="14" t="s">
        <v>88</v>
      </c>
      <c r="AG109" s="15" t="n">
        <v>42533</v>
      </c>
      <c r="AH109" s="14" t="n">
        <f aca="false">I109+J109</f>
        <v>3</v>
      </c>
      <c r="AI109" s="14" t="n">
        <f aca="false">K109+L109+M109</f>
        <v>3</v>
      </c>
      <c r="AJ109" s="14" t="n">
        <f aca="false">AC109*AH109</f>
        <v>459.09</v>
      </c>
      <c r="AK109" s="14" t="str">
        <f aca="false">IF(C109=1,"Cancelled","Completed")</f>
        <v>Completed</v>
      </c>
      <c r="AL109" s="14" t="str">
        <f aca="false">_xlfn.IFS(D109&lt;=7,"0-7 Days",D109&lt;=30,"8-30 Days",D109&lt;=90,"31-90 Days",TRUE(),"90+ Days")</f>
        <v>31-90 Days</v>
      </c>
      <c r="AM109" s="14" t="str">
        <f aca="false">_xlfn.IFS(OR(F109="December",F109="January",F109="February"),"Winter",OR(F109="March",F109="April",F109="May"),"Spring",OR(F109="June",F109="July",F109="August"),"Summer",TRUE(),"Autumn")</f>
        <v>Summer</v>
      </c>
      <c r="AN109" s="14" t="str">
        <f aca="false">IF(L109+M109&gt;0,"Family","Adult Only")</f>
        <v>Family</v>
      </c>
      <c r="AO109" s="14" t="str">
        <f aca="false">IF(U109=V109,"Same","Changed")</f>
        <v>Changed</v>
      </c>
    </row>
    <row r="110" customFormat="false" ht="15" hidden="false" customHeight="false" outlineLevel="0" collapsed="false">
      <c r="A110" s="0" t="n">
        <v>108</v>
      </c>
      <c r="B110" s="0" t="s">
        <v>90</v>
      </c>
      <c r="C110" s="0" t="n">
        <v>1</v>
      </c>
      <c r="D110" s="0" t="n">
        <v>262</v>
      </c>
      <c r="E110" s="0" t="n">
        <v>2015</v>
      </c>
      <c r="F110" s="0" t="s">
        <v>113</v>
      </c>
      <c r="G110" s="0" t="n">
        <v>46</v>
      </c>
      <c r="H110" s="0" t="n">
        <v>9</v>
      </c>
      <c r="I110" s="0" t="n">
        <v>1</v>
      </c>
      <c r="J110" s="0" t="n">
        <v>2</v>
      </c>
      <c r="K110" s="0" t="n">
        <v>2</v>
      </c>
      <c r="L110" s="0" t="n">
        <v>0</v>
      </c>
      <c r="M110" s="0" t="n">
        <v>0</v>
      </c>
      <c r="N110" s="0" t="s">
        <v>82</v>
      </c>
      <c r="O110" s="0" t="s">
        <v>92</v>
      </c>
      <c r="P110" s="0" t="s">
        <v>116</v>
      </c>
      <c r="Q110" s="0" t="s">
        <v>94</v>
      </c>
      <c r="R110" s="0" t="n">
        <v>0</v>
      </c>
      <c r="S110" s="0" t="n">
        <v>1</v>
      </c>
      <c r="T110" s="0" t="n">
        <v>0</v>
      </c>
      <c r="U110" s="0" t="s">
        <v>95</v>
      </c>
      <c r="V110" s="0" t="s">
        <v>95</v>
      </c>
      <c r="W110" s="0" t="n">
        <v>0</v>
      </c>
      <c r="X110" s="0" t="s">
        <v>120</v>
      </c>
      <c r="Y110" s="0" t="n">
        <v>1</v>
      </c>
      <c r="Z110" s="0" t="n">
        <v>0</v>
      </c>
      <c r="AA110" s="0" t="n">
        <v>0</v>
      </c>
      <c r="AB110" s="0" t="s">
        <v>87</v>
      </c>
      <c r="AC110" s="0" t="n">
        <v>62.8</v>
      </c>
      <c r="AD110" s="0" t="n">
        <v>0</v>
      </c>
      <c r="AE110" s="0" t="n">
        <v>0</v>
      </c>
      <c r="AF110" s="0" t="s">
        <v>96</v>
      </c>
      <c r="AG110" s="13" t="n">
        <v>42251</v>
      </c>
      <c r="AH110" s="25" t="n">
        <f aca="false">I110+J110</f>
        <v>3</v>
      </c>
      <c r="AI110" s="25" t="n">
        <f aca="false">K110+L110+M110</f>
        <v>2</v>
      </c>
      <c r="AJ110" s="25" t="n">
        <f aca="false">AC110*AH110</f>
        <v>188.4</v>
      </c>
      <c r="AK110" s="0" t="str">
        <f aca="false">IF(C110=1,"Cancelled","Completed")</f>
        <v>Cancelled</v>
      </c>
      <c r="AL110" s="0" t="str">
        <f aca="false">_xlfn.IFS(D110&lt;=7,"0-7 Days",D110&lt;=30,"8-30 Days",D110&lt;=90,"31-90 Days",TRUE(),"90+ Days")</f>
        <v>90+ Days</v>
      </c>
      <c r="AM110" s="0" t="str">
        <f aca="false">_xlfn.IFS(OR(F110="December",F110="January",F110="February"),"Winter",OR(F110="March",F110="April",F110="May"),"Spring",OR(F110="June",F110="July",F110="August"),"Summer",TRUE(),"Autumn")</f>
        <v>Autumn</v>
      </c>
      <c r="AN110" s="0" t="str">
        <f aca="false">IF(L110+M110&gt;0,"Family","Adult Only")</f>
        <v>Adult Only</v>
      </c>
      <c r="AO110" s="0" t="str">
        <f aca="false">IF(U110=V110,"Same","Changed")</f>
        <v>Same</v>
      </c>
    </row>
    <row r="111" customFormat="false" ht="15" hidden="false" customHeight="false" outlineLevel="0" collapsed="false">
      <c r="A111" s="14" t="n">
        <v>109</v>
      </c>
      <c r="B111" s="14" t="s">
        <v>90</v>
      </c>
      <c r="C111" s="14" t="n">
        <v>1</v>
      </c>
      <c r="D111" s="14" t="n">
        <v>91</v>
      </c>
      <c r="E111" s="14" t="n">
        <v>2016</v>
      </c>
      <c r="F111" s="14" t="s">
        <v>103</v>
      </c>
      <c r="G111" s="14" t="n">
        <v>12</v>
      </c>
      <c r="H111" s="14" t="n">
        <v>18</v>
      </c>
      <c r="I111" s="14" t="n">
        <v>0</v>
      </c>
      <c r="J111" s="14" t="n">
        <v>2</v>
      </c>
      <c r="K111" s="14" t="n">
        <v>1</v>
      </c>
      <c r="L111" s="14" t="n">
        <v>0</v>
      </c>
      <c r="M111" s="14" t="n">
        <v>0</v>
      </c>
      <c r="N111" s="14" t="s">
        <v>82</v>
      </c>
      <c r="O111" s="14" t="s">
        <v>92</v>
      </c>
      <c r="P111" s="14" t="s">
        <v>116</v>
      </c>
      <c r="Q111" s="14" t="s">
        <v>94</v>
      </c>
      <c r="R111" s="14" t="n">
        <v>0</v>
      </c>
      <c r="S111" s="14" t="n">
        <v>0</v>
      </c>
      <c r="T111" s="14" t="n">
        <v>0</v>
      </c>
      <c r="U111" s="14" t="s">
        <v>95</v>
      </c>
      <c r="V111" s="14" t="s">
        <v>95</v>
      </c>
      <c r="W111" s="14" t="n">
        <v>0</v>
      </c>
      <c r="X111" s="14" t="s">
        <v>120</v>
      </c>
      <c r="Y111" s="14" t="n">
        <v>29</v>
      </c>
      <c r="Z111" s="14" t="n">
        <v>0</v>
      </c>
      <c r="AA111" s="14" t="n">
        <v>20</v>
      </c>
      <c r="AB111" s="14" t="s">
        <v>87</v>
      </c>
      <c r="AC111" s="14" t="n">
        <v>75</v>
      </c>
      <c r="AD111" s="14" t="n">
        <v>0</v>
      </c>
      <c r="AE111" s="14" t="n">
        <v>0</v>
      </c>
      <c r="AF111" s="14" t="s">
        <v>96</v>
      </c>
      <c r="AG111" s="15" t="n">
        <v>42403</v>
      </c>
      <c r="AH111" s="14" t="n">
        <f aca="false">I111+J111</f>
        <v>2</v>
      </c>
      <c r="AI111" s="14" t="n">
        <f aca="false">K111+L111+M111</f>
        <v>1</v>
      </c>
      <c r="AJ111" s="14" t="n">
        <f aca="false">AC111*AH111</f>
        <v>150</v>
      </c>
      <c r="AK111" s="14" t="str">
        <f aca="false">IF(C111=1,"Cancelled","Completed")</f>
        <v>Cancelled</v>
      </c>
      <c r="AL111" s="14" t="str">
        <f aca="false">_xlfn.IFS(D111&lt;=7,"0-7 Days",D111&lt;=30,"8-30 Days",D111&lt;=90,"31-90 Days",TRUE(),"90+ Days")</f>
        <v>90+ Days</v>
      </c>
      <c r="AM111" s="14" t="str">
        <f aca="false">_xlfn.IFS(OR(F111="December",F111="January",F111="February"),"Winter",OR(F111="March",F111="April",F111="May"),"Spring",OR(F111="June",F111="July",F111="August"),"Summer",TRUE(),"Autumn")</f>
        <v>Spring</v>
      </c>
      <c r="AN111" s="14" t="str">
        <f aca="false">IF(L111+M111&gt;0,"Family","Adult Only")</f>
        <v>Adult Only</v>
      </c>
      <c r="AO111" s="14" t="str">
        <f aca="false">IF(U111=V111,"Same","Changed")</f>
        <v>Same</v>
      </c>
    </row>
    <row r="112" customFormat="false" ht="15" hidden="false" customHeight="false" outlineLevel="0" collapsed="false">
      <c r="A112" s="0" t="n">
        <v>110</v>
      </c>
      <c r="B112" s="0" t="s">
        <v>90</v>
      </c>
      <c r="C112" s="0" t="n">
        <v>0</v>
      </c>
      <c r="D112" s="0" t="n">
        <v>50</v>
      </c>
      <c r="E112" s="0" t="n">
        <v>2016</v>
      </c>
      <c r="F112" s="0" t="s">
        <v>106</v>
      </c>
      <c r="G112" s="0" t="n">
        <v>16</v>
      </c>
      <c r="H112" s="0" t="n">
        <v>12</v>
      </c>
      <c r="I112" s="0" t="n">
        <v>0</v>
      </c>
      <c r="J112" s="0" t="n">
        <v>3</v>
      </c>
      <c r="K112" s="0" t="n">
        <v>2</v>
      </c>
      <c r="L112" s="0" t="n">
        <v>1</v>
      </c>
      <c r="M112" s="0" t="n">
        <v>0</v>
      </c>
      <c r="N112" s="0" t="s">
        <v>112</v>
      </c>
      <c r="O112" s="0" t="s">
        <v>122</v>
      </c>
      <c r="P112" s="0" t="s">
        <v>93</v>
      </c>
      <c r="Q112" s="0" t="s">
        <v>94</v>
      </c>
      <c r="R112" s="0" t="n">
        <v>0</v>
      </c>
      <c r="S112" s="0" t="n">
        <v>0</v>
      </c>
      <c r="T112" s="0" t="n">
        <v>0</v>
      </c>
      <c r="U112" s="0" t="s">
        <v>95</v>
      </c>
      <c r="V112" s="0" t="s">
        <v>109</v>
      </c>
      <c r="W112" s="0" t="n">
        <v>0</v>
      </c>
      <c r="X112" s="0" t="s">
        <v>86</v>
      </c>
      <c r="Y112" s="0" t="n">
        <v>9</v>
      </c>
      <c r="Z112" s="0" t="n">
        <v>0</v>
      </c>
      <c r="AA112" s="0" t="n">
        <v>0</v>
      </c>
      <c r="AB112" s="0" t="s">
        <v>87</v>
      </c>
      <c r="AC112" s="0" t="n">
        <v>164.25</v>
      </c>
      <c r="AD112" s="0" t="n">
        <v>0</v>
      </c>
      <c r="AE112" s="0" t="n">
        <v>2</v>
      </c>
      <c r="AF112" s="0" t="s">
        <v>88</v>
      </c>
      <c r="AG112" s="13" t="n">
        <v>42475</v>
      </c>
      <c r="AH112" s="25" t="n">
        <f aca="false">I112+J112</f>
        <v>3</v>
      </c>
      <c r="AI112" s="25" t="n">
        <f aca="false">K112+L112+M112</f>
        <v>3</v>
      </c>
      <c r="AJ112" s="25" t="n">
        <f aca="false">AC112*AH112</f>
        <v>492.75</v>
      </c>
      <c r="AK112" s="0" t="str">
        <f aca="false">IF(C112=1,"Cancelled","Completed")</f>
        <v>Completed</v>
      </c>
      <c r="AL112" s="0" t="str">
        <f aca="false">_xlfn.IFS(D112&lt;=7,"0-7 Days",D112&lt;=30,"8-30 Days",D112&lt;=90,"31-90 Days",TRUE(),"90+ Days")</f>
        <v>31-90 Days</v>
      </c>
      <c r="AM112" s="0" t="str">
        <f aca="false">_xlfn.IFS(OR(F112="December",F112="January",F112="February"),"Winter",OR(F112="March",F112="April",F112="May"),"Spring",OR(F112="June",F112="July",F112="August"),"Summer",TRUE(),"Autumn")</f>
        <v>Spring</v>
      </c>
      <c r="AN112" s="0" t="str">
        <f aca="false">IF(L112+M112&gt;0,"Family","Adult Only")</f>
        <v>Family</v>
      </c>
      <c r="AO112" s="0" t="str">
        <f aca="false">IF(U112=V112,"Same","Changed")</f>
        <v>Changed</v>
      </c>
    </row>
    <row r="113" customFormat="false" ht="15" hidden="false" customHeight="false" outlineLevel="0" collapsed="false">
      <c r="A113" s="14" t="n">
        <v>111</v>
      </c>
      <c r="B113" s="14" t="s">
        <v>90</v>
      </c>
      <c r="C113" s="14" t="n">
        <v>0</v>
      </c>
      <c r="D113" s="14" t="n">
        <v>32</v>
      </c>
      <c r="E113" s="14" t="n">
        <v>2016</v>
      </c>
      <c r="F113" s="14" t="s">
        <v>111</v>
      </c>
      <c r="G113" s="14" t="n">
        <v>43</v>
      </c>
      <c r="H113" s="14" t="n">
        <v>22</v>
      </c>
      <c r="I113" s="14" t="n">
        <v>2</v>
      </c>
      <c r="J113" s="14" t="n">
        <v>5</v>
      </c>
      <c r="K113" s="14" t="n">
        <v>2</v>
      </c>
      <c r="L113" s="14" t="n">
        <v>0</v>
      </c>
      <c r="M113" s="14" t="n">
        <v>0</v>
      </c>
      <c r="N113" s="14" t="s">
        <v>82</v>
      </c>
      <c r="O113" s="14" t="s">
        <v>122</v>
      </c>
      <c r="P113" s="14" t="s">
        <v>84</v>
      </c>
      <c r="Q113" s="14" t="s">
        <v>84</v>
      </c>
      <c r="R113" s="14" t="n">
        <v>0</v>
      </c>
      <c r="S113" s="14" t="n">
        <v>0</v>
      </c>
      <c r="T113" s="14" t="n">
        <v>0</v>
      </c>
      <c r="U113" s="14" t="s">
        <v>95</v>
      </c>
      <c r="V113" s="14" t="s">
        <v>95</v>
      </c>
      <c r="W113" s="14" t="n">
        <v>0</v>
      </c>
      <c r="X113" s="14" t="s">
        <v>86</v>
      </c>
      <c r="Y113" s="14" t="n">
        <v>0</v>
      </c>
      <c r="Z113" s="14" t="n">
        <v>0</v>
      </c>
      <c r="AA113" s="14" t="n">
        <v>0</v>
      </c>
      <c r="AB113" s="14" t="s">
        <v>87</v>
      </c>
      <c r="AC113" s="14" t="n">
        <v>118</v>
      </c>
      <c r="AD113" s="14" t="n">
        <v>0</v>
      </c>
      <c r="AE113" s="14" t="n">
        <v>2</v>
      </c>
      <c r="AF113" s="14" t="s">
        <v>88</v>
      </c>
      <c r="AG113" s="15" t="n">
        <v>42672</v>
      </c>
      <c r="AH113" s="14" t="n">
        <f aca="false">I113+J113</f>
        <v>7</v>
      </c>
      <c r="AI113" s="14" t="n">
        <f aca="false">K113+L113+M113</f>
        <v>2</v>
      </c>
      <c r="AJ113" s="14" t="n">
        <f aca="false">AC113*AH113</f>
        <v>826</v>
      </c>
      <c r="AK113" s="14" t="str">
        <f aca="false">IF(C113=1,"Cancelled","Completed")</f>
        <v>Completed</v>
      </c>
      <c r="AL113" s="14" t="str">
        <f aca="false">_xlfn.IFS(D113&lt;=7,"0-7 Days",D113&lt;=30,"8-30 Days",D113&lt;=90,"31-90 Days",TRUE(),"90+ Days")</f>
        <v>31-90 Days</v>
      </c>
      <c r="AM113" s="14" t="str">
        <f aca="false">_xlfn.IFS(OR(F113="December",F113="January",F113="February"),"Winter",OR(F113="March",F113="April",F113="May"),"Spring",OR(F113="June",F113="July",F113="August"),"Summer",TRUE(),"Autumn")</f>
        <v>Autumn</v>
      </c>
      <c r="AN113" s="14" t="str">
        <f aca="false">IF(L113+M113&gt;0,"Family","Adult Only")</f>
        <v>Adult Only</v>
      </c>
      <c r="AO113" s="14" t="str">
        <f aca="false">IF(U113=V113,"Same","Changed")</f>
        <v>Same</v>
      </c>
    </row>
    <row r="114" customFormat="false" ht="15" hidden="false" customHeight="false" outlineLevel="0" collapsed="false">
      <c r="A114" s="0" t="n">
        <v>112</v>
      </c>
      <c r="B114" s="0" t="s">
        <v>90</v>
      </c>
      <c r="C114" s="0" t="n">
        <v>1</v>
      </c>
      <c r="D114" s="0" t="n">
        <v>19</v>
      </c>
      <c r="E114" s="0" t="n">
        <v>2015</v>
      </c>
      <c r="F114" s="0" t="s">
        <v>111</v>
      </c>
      <c r="G114" s="0" t="n">
        <v>41</v>
      </c>
      <c r="H114" s="0" t="n">
        <v>6</v>
      </c>
      <c r="I114" s="0" t="n">
        <v>0</v>
      </c>
      <c r="J114" s="0" t="n">
        <v>3</v>
      </c>
      <c r="K114" s="0" t="n">
        <v>1</v>
      </c>
      <c r="L114" s="0" t="n">
        <v>0</v>
      </c>
      <c r="M114" s="0" t="n">
        <v>0</v>
      </c>
      <c r="N114" s="0" t="s">
        <v>82</v>
      </c>
      <c r="O114" s="0" t="s">
        <v>92</v>
      </c>
      <c r="P114" s="0" t="s">
        <v>99</v>
      </c>
      <c r="Q114" s="0" t="s">
        <v>94</v>
      </c>
      <c r="R114" s="0" t="n">
        <v>1</v>
      </c>
      <c r="S114" s="0" t="n">
        <v>1</v>
      </c>
      <c r="T114" s="0" t="n">
        <v>0</v>
      </c>
      <c r="U114" s="0" t="s">
        <v>95</v>
      </c>
      <c r="V114" s="0" t="s">
        <v>95</v>
      </c>
      <c r="W114" s="0" t="n">
        <v>0</v>
      </c>
      <c r="X114" s="0" t="s">
        <v>120</v>
      </c>
      <c r="Y114" s="0" t="n">
        <v>82</v>
      </c>
      <c r="Z114" s="0" t="n">
        <v>0</v>
      </c>
      <c r="AA114" s="0" t="n">
        <v>0</v>
      </c>
      <c r="AB114" s="0" t="s">
        <v>87</v>
      </c>
      <c r="AC114" s="0" t="n">
        <v>80</v>
      </c>
      <c r="AD114" s="0" t="n">
        <v>0</v>
      </c>
      <c r="AE114" s="0" t="n">
        <v>0</v>
      </c>
      <c r="AF114" s="0" t="s">
        <v>96</v>
      </c>
      <c r="AG114" s="13" t="n">
        <v>42264</v>
      </c>
      <c r="AH114" s="25" t="n">
        <f aca="false">I114+J114</f>
        <v>3</v>
      </c>
      <c r="AI114" s="25" t="n">
        <f aca="false">K114+L114+M114</f>
        <v>1</v>
      </c>
      <c r="AJ114" s="25" t="n">
        <f aca="false">AC114*AH114</f>
        <v>240</v>
      </c>
      <c r="AK114" s="0" t="str">
        <f aca="false">IF(C114=1,"Cancelled","Completed")</f>
        <v>Cancelled</v>
      </c>
      <c r="AL114" s="0" t="str">
        <f aca="false">_xlfn.IFS(D114&lt;=7,"0-7 Days",D114&lt;=30,"8-30 Days",D114&lt;=90,"31-90 Days",TRUE(),"90+ Days")</f>
        <v>8-30 Days</v>
      </c>
      <c r="AM114" s="0" t="str">
        <f aca="false">_xlfn.IFS(OR(F114="December",F114="January",F114="February"),"Winter",OR(F114="March",F114="April",F114="May"),"Spring",OR(F114="June",F114="July",F114="August"),"Summer",TRUE(),"Autumn")</f>
        <v>Autumn</v>
      </c>
      <c r="AN114" s="0" t="str">
        <f aca="false">IF(L114+M114&gt;0,"Family","Adult Only")</f>
        <v>Adult Only</v>
      </c>
      <c r="AO114" s="0" t="str">
        <f aca="false">IF(U114=V114,"Same","Changed")</f>
        <v>Same</v>
      </c>
    </row>
    <row r="115" customFormat="false" ht="15" hidden="false" customHeight="false" outlineLevel="0" collapsed="false">
      <c r="A115" s="14" t="n">
        <v>113</v>
      </c>
      <c r="B115" s="14" t="s">
        <v>90</v>
      </c>
      <c r="C115" s="14" t="n">
        <v>0</v>
      </c>
      <c r="D115" s="14" t="n">
        <v>61</v>
      </c>
      <c r="E115" s="14" t="n">
        <v>2016</v>
      </c>
      <c r="F115" s="14" t="s">
        <v>106</v>
      </c>
      <c r="G115" s="14" t="n">
        <v>18</v>
      </c>
      <c r="H115" s="14" t="n">
        <v>30</v>
      </c>
      <c r="I115" s="14" t="n">
        <v>1</v>
      </c>
      <c r="J115" s="14" t="n">
        <v>1</v>
      </c>
      <c r="K115" s="14" t="n">
        <v>2</v>
      </c>
      <c r="L115" s="14" t="n">
        <v>0</v>
      </c>
      <c r="M115" s="14" t="n">
        <v>0</v>
      </c>
      <c r="N115" s="14" t="s">
        <v>82</v>
      </c>
      <c r="O115" s="14" t="s">
        <v>115</v>
      </c>
      <c r="P115" s="14" t="s">
        <v>99</v>
      </c>
      <c r="Q115" s="14" t="s">
        <v>94</v>
      </c>
      <c r="R115" s="14" t="n">
        <v>0</v>
      </c>
      <c r="S115" s="14" t="n">
        <v>0</v>
      </c>
      <c r="T115" s="14" t="n">
        <v>0</v>
      </c>
      <c r="U115" s="14" t="s">
        <v>95</v>
      </c>
      <c r="V115" s="14" t="s">
        <v>138</v>
      </c>
      <c r="W115" s="14" t="n">
        <v>1</v>
      </c>
      <c r="X115" s="14" t="s">
        <v>86</v>
      </c>
      <c r="Y115" s="14" t="n">
        <v>85</v>
      </c>
      <c r="Z115" s="14" t="n">
        <v>0</v>
      </c>
      <c r="AA115" s="14" t="n">
        <v>0</v>
      </c>
      <c r="AB115" s="14" t="s">
        <v>87</v>
      </c>
      <c r="AC115" s="14" t="n">
        <v>89.75</v>
      </c>
      <c r="AD115" s="14" t="n">
        <v>0</v>
      </c>
      <c r="AE115" s="14" t="n">
        <v>1</v>
      </c>
      <c r="AF115" s="14" t="s">
        <v>88</v>
      </c>
      <c r="AG115" s="15" t="n">
        <v>42492</v>
      </c>
      <c r="AH115" s="14" t="n">
        <f aca="false">I115+J115</f>
        <v>2</v>
      </c>
      <c r="AI115" s="14" t="n">
        <f aca="false">K115+L115+M115</f>
        <v>2</v>
      </c>
      <c r="AJ115" s="14" t="n">
        <f aca="false">AC115*AH115</f>
        <v>179.5</v>
      </c>
      <c r="AK115" s="14" t="str">
        <f aca="false">IF(C115=1,"Cancelled","Completed")</f>
        <v>Completed</v>
      </c>
      <c r="AL115" s="14" t="str">
        <f aca="false">_xlfn.IFS(D115&lt;=7,"0-7 Days",D115&lt;=30,"8-30 Days",D115&lt;=90,"31-90 Days",TRUE(),"90+ Days")</f>
        <v>31-90 Days</v>
      </c>
      <c r="AM115" s="14" t="str">
        <f aca="false">_xlfn.IFS(OR(F115="December",F115="January",F115="February"),"Winter",OR(F115="March",F115="April",F115="May"),"Spring",OR(F115="June",F115="July",F115="August"),"Summer",TRUE(),"Autumn")</f>
        <v>Spring</v>
      </c>
      <c r="AN115" s="14" t="str">
        <f aca="false">IF(L115+M115&gt;0,"Family","Adult Only")</f>
        <v>Adult Only</v>
      </c>
      <c r="AO115" s="14" t="str">
        <f aca="false">IF(U115=V115,"Same","Changed")</f>
        <v>Changed</v>
      </c>
    </row>
    <row r="116" customFormat="false" ht="15" hidden="false" customHeight="false" outlineLevel="0" collapsed="false">
      <c r="A116" s="0" t="n">
        <v>114</v>
      </c>
      <c r="B116" s="0" t="s">
        <v>90</v>
      </c>
      <c r="C116" s="0" t="n">
        <v>0</v>
      </c>
      <c r="D116" s="0" t="n">
        <v>297</v>
      </c>
      <c r="E116" s="0" t="n">
        <v>2017</v>
      </c>
      <c r="F116" s="0" t="s">
        <v>91</v>
      </c>
      <c r="G116" s="0" t="n">
        <v>29</v>
      </c>
      <c r="H116" s="0" t="n">
        <v>21</v>
      </c>
      <c r="I116" s="0" t="n">
        <v>2</v>
      </c>
      <c r="J116" s="0" t="n">
        <v>2</v>
      </c>
      <c r="K116" s="0" t="n">
        <v>2</v>
      </c>
      <c r="L116" s="0" t="n">
        <v>1</v>
      </c>
      <c r="M116" s="0" t="n">
        <v>0</v>
      </c>
      <c r="N116" s="0" t="s">
        <v>82</v>
      </c>
      <c r="O116" s="0" t="s">
        <v>108</v>
      </c>
      <c r="P116" s="0" t="s">
        <v>84</v>
      </c>
      <c r="Q116" s="0" t="s">
        <v>84</v>
      </c>
      <c r="R116" s="0" t="n">
        <v>0</v>
      </c>
      <c r="S116" s="0" t="n">
        <v>0</v>
      </c>
      <c r="T116" s="0" t="n">
        <v>0</v>
      </c>
      <c r="U116" s="0" t="s">
        <v>95</v>
      </c>
      <c r="V116" s="0" t="s">
        <v>95</v>
      </c>
      <c r="W116" s="0" t="n">
        <v>1</v>
      </c>
      <c r="X116" s="0" t="s">
        <v>86</v>
      </c>
      <c r="Y116" s="0" t="n">
        <v>14</v>
      </c>
      <c r="Z116" s="0" t="n">
        <v>0</v>
      </c>
      <c r="AA116" s="0" t="n">
        <v>0</v>
      </c>
      <c r="AB116" s="0" t="s">
        <v>87</v>
      </c>
      <c r="AC116" s="0" t="n">
        <v>102.1</v>
      </c>
      <c r="AD116" s="0" t="n">
        <v>0</v>
      </c>
      <c r="AE116" s="0" t="n">
        <v>0</v>
      </c>
      <c r="AF116" s="0" t="s">
        <v>88</v>
      </c>
      <c r="AG116" s="13" t="n">
        <v>42941</v>
      </c>
      <c r="AH116" s="25" t="n">
        <f aca="false">I116+J116</f>
        <v>4</v>
      </c>
      <c r="AI116" s="25" t="n">
        <f aca="false">K116+L116+M116</f>
        <v>3</v>
      </c>
      <c r="AJ116" s="25" t="n">
        <f aca="false">AC116*AH116</f>
        <v>408.4</v>
      </c>
      <c r="AK116" s="0" t="str">
        <f aca="false">IF(C116=1,"Cancelled","Completed")</f>
        <v>Completed</v>
      </c>
      <c r="AL116" s="0" t="str">
        <f aca="false">_xlfn.IFS(D116&lt;=7,"0-7 Days",D116&lt;=30,"8-30 Days",D116&lt;=90,"31-90 Days",TRUE(),"90+ Days")</f>
        <v>90+ Days</v>
      </c>
      <c r="AM116" s="0" t="str">
        <f aca="false">_xlfn.IFS(OR(F116="December",F116="January",F116="February"),"Winter",OR(F116="March",F116="April",F116="May"),"Spring",OR(F116="June",F116="July",F116="August"),"Summer",TRUE(),"Autumn")</f>
        <v>Summer</v>
      </c>
      <c r="AN116" s="0" t="str">
        <f aca="false">IF(L116+M116&gt;0,"Family","Adult Only")</f>
        <v>Family</v>
      </c>
      <c r="AO116" s="0" t="str">
        <f aca="false">IF(U116=V116,"Same","Changed")</f>
        <v>Same</v>
      </c>
    </row>
    <row r="117" customFormat="false" ht="15" hidden="false" customHeight="false" outlineLevel="0" collapsed="false">
      <c r="A117" s="14" t="n">
        <v>115</v>
      </c>
      <c r="B117" s="14" t="s">
        <v>90</v>
      </c>
      <c r="C117" s="14" t="n">
        <v>0</v>
      </c>
      <c r="D117" s="14" t="n">
        <v>131</v>
      </c>
      <c r="E117" s="14" t="n">
        <v>2017</v>
      </c>
      <c r="F117" s="14" t="s">
        <v>135</v>
      </c>
      <c r="G117" s="14" t="n">
        <v>23</v>
      </c>
      <c r="H117" s="14" t="n">
        <v>8</v>
      </c>
      <c r="I117" s="14" t="n">
        <v>0</v>
      </c>
      <c r="J117" s="14" t="n">
        <v>3</v>
      </c>
      <c r="K117" s="14" t="n">
        <v>2</v>
      </c>
      <c r="L117" s="14" t="n">
        <v>0</v>
      </c>
      <c r="M117" s="14" t="n">
        <v>0</v>
      </c>
      <c r="N117" s="14" t="s">
        <v>82</v>
      </c>
      <c r="O117" s="14" t="s">
        <v>123</v>
      </c>
      <c r="P117" s="14" t="s">
        <v>93</v>
      </c>
      <c r="Q117" s="14" t="s">
        <v>94</v>
      </c>
      <c r="R117" s="14" t="n">
        <v>0</v>
      </c>
      <c r="S117" s="14" t="n">
        <v>0</v>
      </c>
      <c r="T117" s="14" t="n">
        <v>0</v>
      </c>
      <c r="U117" s="14" t="s">
        <v>95</v>
      </c>
      <c r="V117" s="14" t="s">
        <v>95</v>
      </c>
      <c r="W117" s="14" t="n">
        <v>0</v>
      </c>
      <c r="X117" s="14" t="s">
        <v>86</v>
      </c>
      <c r="Y117" s="14" t="n">
        <v>9</v>
      </c>
      <c r="Z117" s="14" t="n">
        <v>0</v>
      </c>
      <c r="AA117" s="14" t="n">
        <v>0</v>
      </c>
      <c r="AB117" s="14" t="s">
        <v>87</v>
      </c>
      <c r="AC117" s="14" t="n">
        <v>144</v>
      </c>
      <c r="AD117" s="14" t="n">
        <v>0</v>
      </c>
      <c r="AE117" s="14" t="n">
        <v>1</v>
      </c>
      <c r="AF117" s="14" t="s">
        <v>88</v>
      </c>
      <c r="AG117" s="15" t="n">
        <v>42897</v>
      </c>
      <c r="AH117" s="14" t="n">
        <f aca="false">I117+J117</f>
        <v>3</v>
      </c>
      <c r="AI117" s="14" t="n">
        <f aca="false">K117+L117+M117</f>
        <v>2</v>
      </c>
      <c r="AJ117" s="14" t="n">
        <f aca="false">AC117*AH117</f>
        <v>432</v>
      </c>
      <c r="AK117" s="14" t="str">
        <f aca="false">IF(C117=1,"Cancelled","Completed")</f>
        <v>Completed</v>
      </c>
      <c r="AL117" s="14" t="str">
        <f aca="false">_xlfn.IFS(D117&lt;=7,"0-7 Days",D117&lt;=30,"8-30 Days",D117&lt;=90,"31-90 Days",TRUE(),"90+ Days")</f>
        <v>90+ Days</v>
      </c>
      <c r="AM117" s="14" t="str">
        <f aca="false">_xlfn.IFS(OR(F117="December",F117="January",F117="February"),"Winter",OR(F117="March",F117="April",F117="May"),"Spring",OR(F117="June",F117="July",F117="August"),"Summer",TRUE(),"Autumn")</f>
        <v>Summer</v>
      </c>
      <c r="AN117" s="14" t="str">
        <f aca="false">IF(L117+M117&gt;0,"Family","Adult Only")</f>
        <v>Adult Only</v>
      </c>
      <c r="AO117" s="14" t="str">
        <f aca="false">IF(U117=V117,"Same","Changed")</f>
        <v>Same</v>
      </c>
    </row>
    <row r="118" customFormat="false" ht="15" hidden="false" customHeight="false" outlineLevel="0" collapsed="false">
      <c r="A118" s="0" t="n">
        <v>116</v>
      </c>
      <c r="B118" s="0" t="s">
        <v>80</v>
      </c>
      <c r="C118" s="0" t="n">
        <v>0</v>
      </c>
      <c r="D118" s="0" t="n">
        <v>228</v>
      </c>
      <c r="E118" s="0" t="n">
        <v>2016</v>
      </c>
      <c r="F118" s="0" t="s">
        <v>114</v>
      </c>
      <c r="G118" s="0" t="n">
        <v>37</v>
      </c>
      <c r="H118" s="0" t="n">
        <v>5</v>
      </c>
      <c r="I118" s="0" t="n">
        <v>6</v>
      </c>
      <c r="J118" s="0" t="n">
        <v>15</v>
      </c>
      <c r="K118" s="0" t="n">
        <v>2</v>
      </c>
      <c r="L118" s="0" t="n">
        <v>0</v>
      </c>
      <c r="M118" s="0" t="n">
        <v>0</v>
      </c>
      <c r="N118" s="0" t="s">
        <v>112</v>
      </c>
      <c r="O118" s="0" t="s">
        <v>108</v>
      </c>
      <c r="P118" s="0" t="s">
        <v>84</v>
      </c>
      <c r="Q118" s="0" t="s">
        <v>84</v>
      </c>
      <c r="R118" s="0" t="n">
        <v>0</v>
      </c>
      <c r="S118" s="0" t="n">
        <v>0</v>
      </c>
      <c r="T118" s="0" t="n">
        <v>1</v>
      </c>
      <c r="U118" s="0" t="s">
        <v>109</v>
      </c>
      <c r="V118" s="0" t="s">
        <v>109</v>
      </c>
      <c r="W118" s="0" t="n">
        <v>0</v>
      </c>
      <c r="X118" s="0" t="s">
        <v>86</v>
      </c>
      <c r="Y118" s="0" t="n">
        <v>0</v>
      </c>
      <c r="Z118" s="0" t="n">
        <v>0</v>
      </c>
      <c r="AA118" s="0" t="n">
        <v>0</v>
      </c>
      <c r="AB118" s="0" t="s">
        <v>87</v>
      </c>
      <c r="AC118" s="0" t="n">
        <v>88</v>
      </c>
      <c r="AD118" s="0" t="n">
        <v>0</v>
      </c>
      <c r="AE118" s="0" t="n">
        <v>1</v>
      </c>
      <c r="AF118" s="0" t="s">
        <v>88</v>
      </c>
      <c r="AG118" s="13" t="n">
        <v>42639</v>
      </c>
      <c r="AH118" s="25" t="n">
        <f aca="false">I118+J118</f>
        <v>21</v>
      </c>
      <c r="AI118" s="25" t="n">
        <f aca="false">K118+L118+M118</f>
        <v>2</v>
      </c>
      <c r="AJ118" s="25" t="n">
        <f aca="false">AC118*AH118</f>
        <v>1848</v>
      </c>
      <c r="AK118" s="0" t="str">
        <f aca="false">IF(C118=1,"Cancelled","Completed")</f>
        <v>Completed</v>
      </c>
      <c r="AL118" s="0" t="str">
        <f aca="false">_xlfn.IFS(D118&lt;=7,"0-7 Days",D118&lt;=30,"8-30 Days",D118&lt;=90,"31-90 Days",TRUE(),"90+ Days")</f>
        <v>90+ Days</v>
      </c>
      <c r="AM118" s="0" t="str">
        <f aca="false">_xlfn.IFS(OR(F118="December",F118="January",F118="February"),"Winter",OR(F118="March",F118="April",F118="May"),"Spring",OR(F118="June",F118="July",F118="August"),"Summer",TRUE(),"Autumn")</f>
        <v>Autumn</v>
      </c>
      <c r="AN118" s="0" t="str">
        <f aca="false">IF(L118+M118&gt;0,"Family","Adult Only")</f>
        <v>Adult Only</v>
      </c>
      <c r="AO118" s="0" t="str">
        <f aca="false">IF(U118=V118,"Same","Changed")</f>
        <v>Same</v>
      </c>
    </row>
    <row r="119" customFormat="false" ht="15" hidden="false" customHeight="false" outlineLevel="0" collapsed="false">
      <c r="A119" s="14" t="n">
        <v>117</v>
      </c>
      <c r="B119" s="14" t="s">
        <v>90</v>
      </c>
      <c r="C119" s="14" t="n">
        <v>1</v>
      </c>
      <c r="D119" s="14" t="n">
        <v>330</v>
      </c>
      <c r="E119" s="14" t="n">
        <v>2016</v>
      </c>
      <c r="F119" s="14" t="s">
        <v>135</v>
      </c>
      <c r="G119" s="14" t="n">
        <v>23</v>
      </c>
      <c r="H119" s="14" t="n">
        <v>2</v>
      </c>
      <c r="I119" s="14" t="n">
        <v>0</v>
      </c>
      <c r="J119" s="14" t="n">
        <v>2</v>
      </c>
      <c r="K119" s="14" t="n">
        <v>2</v>
      </c>
      <c r="L119" s="14" t="n">
        <v>0</v>
      </c>
      <c r="M119" s="14" t="n">
        <v>0</v>
      </c>
      <c r="N119" s="14" t="s">
        <v>82</v>
      </c>
      <c r="O119" s="14" t="s">
        <v>92</v>
      </c>
      <c r="P119" s="14" t="s">
        <v>116</v>
      </c>
      <c r="Q119" s="14" t="s">
        <v>94</v>
      </c>
      <c r="R119" s="14" t="n">
        <v>0</v>
      </c>
      <c r="S119" s="14" t="n">
        <v>0</v>
      </c>
      <c r="T119" s="14" t="n">
        <v>0</v>
      </c>
      <c r="U119" s="14" t="s">
        <v>95</v>
      </c>
      <c r="V119" s="14" t="s">
        <v>95</v>
      </c>
      <c r="W119" s="14" t="n">
        <v>0</v>
      </c>
      <c r="X119" s="14" t="s">
        <v>120</v>
      </c>
      <c r="Y119" s="14" t="n">
        <v>1</v>
      </c>
      <c r="Z119" s="14" t="n">
        <v>0</v>
      </c>
      <c r="AA119" s="14" t="n">
        <v>0</v>
      </c>
      <c r="AB119" s="14" t="s">
        <v>87</v>
      </c>
      <c r="AC119" s="14" t="n">
        <v>62</v>
      </c>
      <c r="AD119" s="14" t="n">
        <v>0</v>
      </c>
      <c r="AE119" s="14" t="n">
        <v>0</v>
      </c>
      <c r="AF119" s="14" t="s">
        <v>96</v>
      </c>
      <c r="AG119" s="15" t="n">
        <v>42298</v>
      </c>
      <c r="AH119" s="14" t="n">
        <f aca="false">I119+J119</f>
        <v>2</v>
      </c>
      <c r="AI119" s="14" t="n">
        <f aca="false">K119+L119+M119</f>
        <v>2</v>
      </c>
      <c r="AJ119" s="14" t="n">
        <f aca="false">AC119*AH119</f>
        <v>124</v>
      </c>
      <c r="AK119" s="14" t="str">
        <f aca="false">IF(C119=1,"Cancelled","Completed")</f>
        <v>Cancelled</v>
      </c>
      <c r="AL119" s="14" t="str">
        <f aca="false">_xlfn.IFS(D119&lt;=7,"0-7 Days",D119&lt;=30,"8-30 Days",D119&lt;=90,"31-90 Days",TRUE(),"90+ Days")</f>
        <v>90+ Days</v>
      </c>
      <c r="AM119" s="14" t="str">
        <f aca="false">_xlfn.IFS(OR(F119="December",F119="January",F119="February"),"Winter",OR(F119="March",F119="April",F119="May"),"Spring",OR(F119="June",F119="July",F119="August"),"Summer",TRUE(),"Autumn")</f>
        <v>Summer</v>
      </c>
      <c r="AN119" s="14" t="str">
        <f aca="false">IF(L119+M119&gt;0,"Family","Adult Only")</f>
        <v>Adult Only</v>
      </c>
      <c r="AO119" s="14" t="str">
        <f aca="false">IF(U119=V119,"Same","Changed")</f>
        <v>Same</v>
      </c>
    </row>
    <row r="120" customFormat="false" ht="15" hidden="false" customHeight="false" outlineLevel="0" collapsed="false">
      <c r="A120" s="0" t="n">
        <v>118</v>
      </c>
      <c r="B120" s="0" t="s">
        <v>90</v>
      </c>
      <c r="C120" s="0" t="n">
        <v>1</v>
      </c>
      <c r="D120" s="0" t="n">
        <v>53</v>
      </c>
      <c r="E120" s="0" t="n">
        <v>2016</v>
      </c>
      <c r="F120" s="0" t="s">
        <v>121</v>
      </c>
      <c r="G120" s="0" t="n">
        <v>21</v>
      </c>
      <c r="H120" s="0" t="n">
        <v>18</v>
      </c>
      <c r="I120" s="0" t="n">
        <v>0</v>
      </c>
      <c r="J120" s="0" t="n">
        <v>2</v>
      </c>
      <c r="K120" s="0" t="n">
        <v>2</v>
      </c>
      <c r="L120" s="0" t="n">
        <v>0</v>
      </c>
      <c r="M120" s="0" t="n">
        <v>0</v>
      </c>
      <c r="N120" s="0" t="s">
        <v>82</v>
      </c>
      <c r="O120" s="0" t="s">
        <v>98</v>
      </c>
      <c r="P120" s="0" t="s">
        <v>93</v>
      </c>
      <c r="Q120" s="0" t="s">
        <v>94</v>
      </c>
      <c r="R120" s="0" t="n">
        <v>0</v>
      </c>
      <c r="S120" s="0" t="n">
        <v>0</v>
      </c>
      <c r="T120" s="0" t="n">
        <v>0</v>
      </c>
      <c r="U120" s="0" t="s">
        <v>95</v>
      </c>
      <c r="V120" s="0" t="s">
        <v>95</v>
      </c>
      <c r="W120" s="0" t="n">
        <v>0</v>
      </c>
      <c r="X120" s="0" t="s">
        <v>86</v>
      </c>
      <c r="Y120" s="0" t="n">
        <v>9</v>
      </c>
      <c r="Z120" s="0" t="n">
        <v>0</v>
      </c>
      <c r="AA120" s="0" t="n">
        <v>0</v>
      </c>
      <c r="AB120" s="0" t="s">
        <v>87</v>
      </c>
      <c r="AC120" s="0" t="n">
        <v>126.9</v>
      </c>
      <c r="AD120" s="0" t="n">
        <v>0</v>
      </c>
      <c r="AE120" s="0" t="n">
        <v>0</v>
      </c>
      <c r="AF120" s="0" t="s">
        <v>96</v>
      </c>
      <c r="AG120" s="13" t="n">
        <v>42457</v>
      </c>
      <c r="AH120" s="25" t="n">
        <f aca="false">I120+J120</f>
        <v>2</v>
      </c>
      <c r="AI120" s="25" t="n">
        <f aca="false">K120+L120+M120</f>
        <v>2</v>
      </c>
      <c r="AJ120" s="25" t="n">
        <f aca="false">AC120*AH120</f>
        <v>253.8</v>
      </c>
      <c r="AK120" s="0" t="str">
        <f aca="false">IF(C120=1,"Cancelled","Completed")</f>
        <v>Cancelled</v>
      </c>
      <c r="AL120" s="0" t="str">
        <f aca="false">_xlfn.IFS(D120&lt;=7,"0-7 Days",D120&lt;=30,"8-30 Days",D120&lt;=90,"31-90 Days",TRUE(),"90+ Days")</f>
        <v>31-90 Days</v>
      </c>
      <c r="AM120" s="0" t="str">
        <f aca="false">_xlfn.IFS(OR(F120="December",F120="January",F120="February"),"Winter",OR(F120="March",F120="April",F120="May"),"Spring",OR(F120="June",F120="July",F120="August"),"Summer",TRUE(),"Autumn")</f>
        <v>Spring</v>
      </c>
      <c r="AN120" s="0" t="str">
        <f aca="false">IF(L120+M120&gt;0,"Family","Adult Only")</f>
        <v>Adult Only</v>
      </c>
      <c r="AO120" s="0" t="str">
        <f aca="false">IF(U120=V120,"Same","Changed")</f>
        <v>Same</v>
      </c>
    </row>
    <row r="121" customFormat="false" ht="15" hidden="false" customHeight="false" outlineLevel="0" collapsed="false">
      <c r="A121" s="14" t="n">
        <v>119</v>
      </c>
      <c r="B121" s="14" t="s">
        <v>90</v>
      </c>
      <c r="C121" s="14" t="n">
        <v>0</v>
      </c>
      <c r="D121" s="14" t="n">
        <v>144</v>
      </c>
      <c r="E121" s="14" t="n">
        <v>2016</v>
      </c>
      <c r="F121" s="14" t="s">
        <v>135</v>
      </c>
      <c r="G121" s="14" t="n">
        <v>27</v>
      </c>
      <c r="H121" s="14" t="n">
        <v>26</v>
      </c>
      <c r="I121" s="14" t="n">
        <v>2</v>
      </c>
      <c r="J121" s="14" t="n">
        <v>0</v>
      </c>
      <c r="K121" s="14" t="n">
        <v>2</v>
      </c>
      <c r="L121" s="14" t="n">
        <v>0</v>
      </c>
      <c r="M121" s="14" t="n">
        <v>0</v>
      </c>
      <c r="N121" s="14" t="s">
        <v>107</v>
      </c>
      <c r="O121" s="14" t="s">
        <v>83</v>
      </c>
      <c r="P121" s="14" t="s">
        <v>93</v>
      </c>
      <c r="Q121" s="14" t="s">
        <v>94</v>
      </c>
      <c r="R121" s="14" t="n">
        <v>0</v>
      </c>
      <c r="S121" s="14" t="n">
        <v>0</v>
      </c>
      <c r="T121" s="14" t="n">
        <v>0</v>
      </c>
      <c r="U121" s="14" t="s">
        <v>95</v>
      </c>
      <c r="V121" s="14" t="s">
        <v>95</v>
      </c>
      <c r="W121" s="14" t="n">
        <v>0</v>
      </c>
      <c r="X121" s="14" t="s">
        <v>86</v>
      </c>
      <c r="Y121" s="14" t="n">
        <v>9</v>
      </c>
      <c r="Z121" s="14" t="n">
        <v>0</v>
      </c>
      <c r="AA121" s="14" t="n">
        <v>0</v>
      </c>
      <c r="AB121" s="14" t="s">
        <v>101</v>
      </c>
      <c r="AC121" s="14" t="n">
        <v>85.5</v>
      </c>
      <c r="AD121" s="14" t="n">
        <v>0</v>
      </c>
      <c r="AE121" s="14" t="n">
        <v>1</v>
      </c>
      <c r="AF121" s="14" t="s">
        <v>88</v>
      </c>
      <c r="AG121" s="15" t="n">
        <v>42549</v>
      </c>
      <c r="AH121" s="14" t="n">
        <f aca="false">I121+J121</f>
        <v>2</v>
      </c>
      <c r="AI121" s="14" t="n">
        <f aca="false">K121+L121+M121</f>
        <v>2</v>
      </c>
      <c r="AJ121" s="14" t="n">
        <f aca="false">AC121*AH121</f>
        <v>171</v>
      </c>
      <c r="AK121" s="14" t="str">
        <f aca="false">IF(C121=1,"Cancelled","Completed")</f>
        <v>Completed</v>
      </c>
      <c r="AL121" s="14" t="str">
        <f aca="false">_xlfn.IFS(D121&lt;=7,"0-7 Days",D121&lt;=30,"8-30 Days",D121&lt;=90,"31-90 Days",TRUE(),"90+ Days")</f>
        <v>90+ Days</v>
      </c>
      <c r="AM121" s="14" t="str">
        <f aca="false">_xlfn.IFS(OR(F121="December",F121="January",F121="February"),"Winter",OR(F121="March",F121="April",F121="May"),"Spring",OR(F121="June",F121="July",F121="August"),"Summer",TRUE(),"Autumn")</f>
        <v>Summer</v>
      </c>
      <c r="AN121" s="14" t="str">
        <f aca="false">IF(L121+M121&gt;0,"Family","Adult Only")</f>
        <v>Adult Only</v>
      </c>
      <c r="AO121" s="14" t="str">
        <f aca="false">IF(U121=V121,"Same","Changed")</f>
        <v>Same</v>
      </c>
    </row>
    <row r="122" customFormat="false" ht="15" hidden="false" customHeight="false" outlineLevel="0" collapsed="false">
      <c r="A122" s="0" t="n">
        <v>120</v>
      </c>
      <c r="B122" s="0" t="s">
        <v>80</v>
      </c>
      <c r="C122" s="0" t="n">
        <v>0</v>
      </c>
      <c r="D122" s="0" t="n">
        <v>36</v>
      </c>
      <c r="E122" s="0" t="n">
        <v>2015</v>
      </c>
      <c r="F122" s="0" t="s">
        <v>81</v>
      </c>
      <c r="G122" s="0" t="n">
        <v>53</v>
      </c>
      <c r="H122" s="0" t="n">
        <v>27</v>
      </c>
      <c r="I122" s="0" t="n">
        <v>2</v>
      </c>
      <c r="J122" s="0" t="n">
        <v>0</v>
      </c>
      <c r="K122" s="0" t="n">
        <v>2</v>
      </c>
      <c r="L122" s="0" t="n">
        <v>0</v>
      </c>
      <c r="M122" s="0" t="n">
        <v>0</v>
      </c>
      <c r="N122" s="0" t="s">
        <v>112</v>
      </c>
      <c r="O122" s="0" t="s">
        <v>115</v>
      </c>
      <c r="P122" s="0" t="s">
        <v>99</v>
      </c>
      <c r="Q122" s="0" t="s">
        <v>94</v>
      </c>
      <c r="R122" s="0" t="n">
        <v>0</v>
      </c>
      <c r="S122" s="0" t="n">
        <v>0</v>
      </c>
      <c r="T122" s="0" t="n">
        <v>0</v>
      </c>
      <c r="U122" s="0" t="s">
        <v>95</v>
      </c>
      <c r="V122" s="0" t="s">
        <v>109</v>
      </c>
      <c r="W122" s="0" t="n">
        <v>1</v>
      </c>
      <c r="X122" s="0" t="s">
        <v>86</v>
      </c>
      <c r="Y122" s="0" t="n">
        <v>6</v>
      </c>
      <c r="Z122" s="0" t="n">
        <v>0</v>
      </c>
      <c r="AA122" s="0" t="n">
        <v>0</v>
      </c>
      <c r="AB122" s="0" t="s">
        <v>87</v>
      </c>
      <c r="AC122" s="0" t="n">
        <v>55.4</v>
      </c>
      <c r="AD122" s="0" t="n">
        <v>1</v>
      </c>
      <c r="AE122" s="0" t="n">
        <v>0</v>
      </c>
      <c r="AF122" s="0" t="s">
        <v>88</v>
      </c>
      <c r="AG122" s="13" t="n">
        <v>42367</v>
      </c>
      <c r="AH122" s="25" t="n">
        <f aca="false">I122+J122</f>
        <v>2</v>
      </c>
      <c r="AI122" s="25" t="n">
        <f aca="false">K122+L122+M122</f>
        <v>2</v>
      </c>
      <c r="AJ122" s="25" t="n">
        <f aca="false">AC122*AH122</f>
        <v>110.8</v>
      </c>
      <c r="AK122" s="0" t="str">
        <f aca="false">IF(C122=1,"Cancelled","Completed")</f>
        <v>Completed</v>
      </c>
      <c r="AL122" s="0" t="str">
        <f aca="false">_xlfn.IFS(D122&lt;=7,"0-7 Days",D122&lt;=30,"8-30 Days",D122&lt;=90,"31-90 Days",TRUE(),"90+ Days")</f>
        <v>31-90 Days</v>
      </c>
      <c r="AM122" s="0" t="str">
        <f aca="false">_xlfn.IFS(OR(F122="December",F122="January",F122="February"),"Winter",OR(F122="March",F122="April",F122="May"),"Spring",OR(F122="June",F122="July",F122="August"),"Summer",TRUE(),"Autumn")</f>
        <v>Winter</v>
      </c>
      <c r="AN122" s="0" t="str">
        <f aca="false">IF(L122+M122&gt;0,"Family","Adult Only")</f>
        <v>Adult Only</v>
      </c>
      <c r="AO122" s="0" t="str">
        <f aca="false">IF(U122=V122,"Same","Changed")</f>
        <v>Changed</v>
      </c>
    </row>
    <row r="123" customFormat="false" ht="15" hidden="false" customHeight="false" outlineLevel="0" collapsed="false">
      <c r="A123" s="14" t="n">
        <v>121</v>
      </c>
      <c r="B123" s="14" t="s">
        <v>90</v>
      </c>
      <c r="C123" s="14" t="n">
        <v>1</v>
      </c>
      <c r="D123" s="14" t="n">
        <v>313</v>
      </c>
      <c r="E123" s="14" t="n">
        <v>2017</v>
      </c>
      <c r="F123" s="14" t="s">
        <v>106</v>
      </c>
      <c r="G123" s="14" t="n">
        <v>17</v>
      </c>
      <c r="H123" s="14" t="n">
        <v>29</v>
      </c>
      <c r="I123" s="14" t="n">
        <v>2</v>
      </c>
      <c r="J123" s="14" t="n">
        <v>1</v>
      </c>
      <c r="K123" s="14" t="n">
        <v>2</v>
      </c>
      <c r="L123" s="14" t="n">
        <v>0</v>
      </c>
      <c r="M123" s="14" t="n">
        <v>0</v>
      </c>
      <c r="N123" s="14" t="s">
        <v>82</v>
      </c>
      <c r="O123" s="14" t="s">
        <v>92</v>
      </c>
      <c r="P123" s="14" t="s">
        <v>99</v>
      </c>
      <c r="Q123" s="14" t="s">
        <v>94</v>
      </c>
      <c r="R123" s="14" t="n">
        <v>0</v>
      </c>
      <c r="S123" s="14" t="n">
        <v>0</v>
      </c>
      <c r="T123" s="14" t="n">
        <v>0</v>
      </c>
      <c r="U123" s="14" t="s">
        <v>95</v>
      </c>
      <c r="V123" s="14" t="s">
        <v>95</v>
      </c>
      <c r="W123" s="14" t="n">
        <v>0</v>
      </c>
      <c r="X123" s="14" t="s">
        <v>120</v>
      </c>
      <c r="Y123" s="14" t="n">
        <v>6</v>
      </c>
      <c r="Z123" s="14" t="n">
        <v>0</v>
      </c>
      <c r="AA123" s="14" t="n">
        <v>0</v>
      </c>
      <c r="AB123" s="14" t="s">
        <v>87</v>
      </c>
      <c r="AC123" s="14" t="n">
        <v>90</v>
      </c>
      <c r="AD123" s="14" t="n">
        <v>0</v>
      </c>
      <c r="AE123" s="14" t="n">
        <v>0</v>
      </c>
      <c r="AF123" s="14" t="s">
        <v>96</v>
      </c>
      <c r="AG123" s="15" t="n">
        <v>42789</v>
      </c>
      <c r="AH123" s="14" t="n">
        <f aca="false">I123+J123</f>
        <v>3</v>
      </c>
      <c r="AI123" s="14" t="n">
        <f aca="false">K123+L123+M123</f>
        <v>2</v>
      </c>
      <c r="AJ123" s="14" t="n">
        <f aca="false">AC123*AH123</f>
        <v>270</v>
      </c>
      <c r="AK123" s="14" t="str">
        <f aca="false">IF(C123=1,"Cancelled","Completed")</f>
        <v>Cancelled</v>
      </c>
      <c r="AL123" s="14" t="str">
        <f aca="false">_xlfn.IFS(D123&lt;=7,"0-7 Days",D123&lt;=30,"8-30 Days",D123&lt;=90,"31-90 Days",TRUE(),"90+ Days")</f>
        <v>90+ Days</v>
      </c>
      <c r="AM123" s="14" t="str">
        <f aca="false">_xlfn.IFS(OR(F123="December",F123="January",F123="February"),"Winter",OR(F123="March",F123="April",F123="May"),"Spring",OR(F123="June",F123="July",F123="August"),"Summer",TRUE(),"Autumn")</f>
        <v>Spring</v>
      </c>
      <c r="AN123" s="14" t="str">
        <f aca="false">IF(L123+M123&gt;0,"Family","Adult Only")</f>
        <v>Adult Only</v>
      </c>
      <c r="AO123" s="14" t="str">
        <f aca="false">IF(U123=V123,"Same","Changed")</f>
        <v>Same</v>
      </c>
    </row>
    <row r="124" customFormat="false" ht="15" hidden="false" customHeight="false" outlineLevel="0" collapsed="false">
      <c r="A124" s="0" t="n">
        <v>122</v>
      </c>
      <c r="B124" s="0" t="s">
        <v>80</v>
      </c>
      <c r="C124" s="0" t="n">
        <v>1</v>
      </c>
      <c r="D124" s="0" t="n">
        <v>32</v>
      </c>
      <c r="E124" s="0" t="n">
        <v>2016</v>
      </c>
      <c r="F124" s="0" t="s">
        <v>106</v>
      </c>
      <c r="G124" s="0" t="n">
        <v>17</v>
      </c>
      <c r="H124" s="0" t="n">
        <v>19</v>
      </c>
      <c r="I124" s="0" t="n">
        <v>2</v>
      </c>
      <c r="J124" s="0" t="n">
        <v>5</v>
      </c>
      <c r="K124" s="0" t="n">
        <v>2</v>
      </c>
      <c r="L124" s="0" t="n">
        <v>0</v>
      </c>
      <c r="M124" s="0" t="n">
        <v>0</v>
      </c>
      <c r="N124" s="0" t="s">
        <v>112</v>
      </c>
      <c r="O124" s="0" t="s">
        <v>92</v>
      </c>
      <c r="P124" s="0" t="s">
        <v>116</v>
      </c>
      <c r="Q124" s="0" t="s">
        <v>84</v>
      </c>
      <c r="R124" s="0" t="n">
        <v>0</v>
      </c>
      <c r="S124" s="0" t="n">
        <v>0</v>
      </c>
      <c r="T124" s="0" t="n">
        <v>0</v>
      </c>
      <c r="U124" s="0" t="s">
        <v>109</v>
      </c>
      <c r="V124" s="0" t="s">
        <v>109</v>
      </c>
      <c r="W124" s="0" t="n">
        <v>0</v>
      </c>
      <c r="X124" s="0" t="s">
        <v>86</v>
      </c>
      <c r="Y124" s="0" t="n">
        <v>273</v>
      </c>
      <c r="Z124" s="0" t="n">
        <v>0</v>
      </c>
      <c r="AA124" s="0" t="n">
        <v>0</v>
      </c>
      <c r="AB124" s="0" t="s">
        <v>101</v>
      </c>
      <c r="AC124" s="0" t="n">
        <v>69.36</v>
      </c>
      <c r="AD124" s="0" t="n">
        <v>0</v>
      </c>
      <c r="AE124" s="0" t="n">
        <v>0</v>
      </c>
      <c r="AF124" s="0" t="s">
        <v>96</v>
      </c>
      <c r="AG124" s="13" t="n">
        <v>42447</v>
      </c>
      <c r="AH124" s="25" t="n">
        <f aca="false">I124+J124</f>
        <v>7</v>
      </c>
      <c r="AI124" s="25" t="n">
        <f aca="false">K124+L124+M124</f>
        <v>2</v>
      </c>
      <c r="AJ124" s="25" t="n">
        <f aca="false">AC124*AH124</f>
        <v>485.52</v>
      </c>
      <c r="AK124" s="0" t="str">
        <f aca="false">IF(C124=1,"Cancelled","Completed")</f>
        <v>Cancelled</v>
      </c>
      <c r="AL124" s="0" t="str">
        <f aca="false">_xlfn.IFS(D124&lt;=7,"0-7 Days",D124&lt;=30,"8-30 Days",D124&lt;=90,"31-90 Days",TRUE(),"90+ Days")</f>
        <v>31-90 Days</v>
      </c>
      <c r="AM124" s="0" t="str">
        <f aca="false">_xlfn.IFS(OR(F124="December",F124="January",F124="February"),"Winter",OR(F124="March",F124="April",F124="May"),"Spring",OR(F124="June",F124="July",F124="August"),"Summer",TRUE(),"Autumn")</f>
        <v>Spring</v>
      </c>
      <c r="AN124" s="0" t="str">
        <f aca="false">IF(L124+M124&gt;0,"Family","Adult Only")</f>
        <v>Adult Only</v>
      </c>
      <c r="AO124" s="0" t="str">
        <f aca="false">IF(U124=V124,"Same","Changed")</f>
        <v>Same</v>
      </c>
    </row>
    <row r="125" customFormat="false" ht="15" hidden="false" customHeight="false" outlineLevel="0" collapsed="false">
      <c r="A125" s="14" t="n">
        <v>123</v>
      </c>
      <c r="B125" s="14" t="s">
        <v>90</v>
      </c>
      <c r="C125" s="14" t="n">
        <v>1</v>
      </c>
      <c r="D125" s="14" t="n">
        <v>524</v>
      </c>
      <c r="E125" s="14" t="n">
        <v>2016</v>
      </c>
      <c r="F125" s="14" t="s">
        <v>81</v>
      </c>
      <c r="G125" s="14" t="n">
        <v>51</v>
      </c>
      <c r="H125" s="14" t="n">
        <v>15</v>
      </c>
      <c r="I125" s="14" t="n">
        <v>0</v>
      </c>
      <c r="J125" s="14" t="n">
        <v>2</v>
      </c>
      <c r="K125" s="14" t="n">
        <v>2</v>
      </c>
      <c r="L125" s="14" t="n">
        <v>0</v>
      </c>
      <c r="M125" s="14" t="n">
        <v>0</v>
      </c>
      <c r="N125" s="14" t="s">
        <v>82</v>
      </c>
      <c r="O125" s="14" t="s">
        <v>92</v>
      </c>
      <c r="P125" s="14" t="s">
        <v>116</v>
      </c>
      <c r="Q125" s="14" t="s">
        <v>94</v>
      </c>
      <c r="R125" s="14" t="n">
        <v>0</v>
      </c>
      <c r="S125" s="14" t="n">
        <v>0</v>
      </c>
      <c r="T125" s="14" t="n">
        <v>0</v>
      </c>
      <c r="U125" s="14" t="s">
        <v>95</v>
      </c>
      <c r="V125" s="14" t="s">
        <v>95</v>
      </c>
      <c r="W125" s="14" t="n">
        <v>0</v>
      </c>
      <c r="X125" s="14" t="s">
        <v>120</v>
      </c>
      <c r="Y125" s="14" t="n">
        <v>1</v>
      </c>
      <c r="Z125" s="14" t="n">
        <v>0</v>
      </c>
      <c r="AA125" s="14" t="n">
        <v>0</v>
      </c>
      <c r="AB125" s="14" t="s">
        <v>87</v>
      </c>
      <c r="AC125" s="14" t="n">
        <v>62.8</v>
      </c>
      <c r="AD125" s="14" t="n">
        <v>0</v>
      </c>
      <c r="AE125" s="14" t="n">
        <v>0</v>
      </c>
      <c r="AF125" s="14" t="s">
        <v>96</v>
      </c>
      <c r="AG125" s="15" t="n">
        <v>42298</v>
      </c>
      <c r="AH125" s="14" t="n">
        <f aca="false">I125+J125</f>
        <v>2</v>
      </c>
      <c r="AI125" s="14" t="n">
        <f aca="false">K125+L125+M125</f>
        <v>2</v>
      </c>
      <c r="AJ125" s="14" t="n">
        <f aca="false">AC125*AH125</f>
        <v>125.6</v>
      </c>
      <c r="AK125" s="14" t="str">
        <f aca="false">IF(C125=1,"Cancelled","Completed")</f>
        <v>Cancelled</v>
      </c>
      <c r="AL125" s="14" t="str">
        <f aca="false">_xlfn.IFS(D125&lt;=7,"0-7 Days",D125&lt;=30,"8-30 Days",D125&lt;=90,"31-90 Days",TRUE(),"90+ Days")</f>
        <v>90+ Days</v>
      </c>
      <c r="AM125" s="14" t="str">
        <f aca="false">_xlfn.IFS(OR(F125="December",F125="January",F125="February"),"Winter",OR(F125="March",F125="April",F125="May"),"Spring",OR(F125="June",F125="July",F125="August"),"Summer",TRUE(),"Autumn")</f>
        <v>Winter</v>
      </c>
      <c r="AN125" s="14" t="str">
        <f aca="false">IF(L125+M125&gt;0,"Family","Adult Only")</f>
        <v>Adult Only</v>
      </c>
      <c r="AO125" s="14" t="str">
        <f aca="false">IF(U125=V125,"Same","Changed")</f>
        <v>Same</v>
      </c>
    </row>
    <row r="126" customFormat="false" ht="15" hidden="false" customHeight="false" outlineLevel="0" collapsed="false">
      <c r="A126" s="0" t="n">
        <v>124</v>
      </c>
      <c r="B126" s="0" t="s">
        <v>90</v>
      </c>
      <c r="C126" s="0" t="n">
        <v>1</v>
      </c>
      <c r="D126" s="0" t="n">
        <v>56</v>
      </c>
      <c r="E126" s="0" t="n">
        <v>2017</v>
      </c>
      <c r="F126" s="0" t="s">
        <v>103</v>
      </c>
      <c r="G126" s="0" t="n">
        <v>12</v>
      </c>
      <c r="H126" s="0" t="n">
        <v>21</v>
      </c>
      <c r="I126" s="0" t="n">
        <v>0</v>
      </c>
      <c r="J126" s="0" t="n">
        <v>3</v>
      </c>
      <c r="K126" s="0" t="n">
        <v>2</v>
      </c>
      <c r="L126" s="0" t="n">
        <v>0</v>
      </c>
      <c r="M126" s="0" t="n">
        <v>0</v>
      </c>
      <c r="N126" s="0" t="s">
        <v>82</v>
      </c>
      <c r="O126" s="0" t="s">
        <v>92</v>
      </c>
      <c r="P126" s="0" t="s">
        <v>99</v>
      </c>
      <c r="Q126" s="0" t="s">
        <v>94</v>
      </c>
      <c r="R126" s="0" t="n">
        <v>0</v>
      </c>
      <c r="S126" s="0" t="n">
        <v>0</v>
      </c>
      <c r="T126" s="0" t="n">
        <v>0</v>
      </c>
      <c r="U126" s="0" t="s">
        <v>95</v>
      </c>
      <c r="V126" s="0" t="s">
        <v>95</v>
      </c>
      <c r="W126" s="0" t="n">
        <v>0</v>
      </c>
      <c r="X126" s="0" t="s">
        <v>120</v>
      </c>
      <c r="Y126" s="0" t="n">
        <v>86</v>
      </c>
      <c r="Z126" s="0" t="n">
        <v>0</v>
      </c>
      <c r="AA126" s="0" t="n">
        <v>0</v>
      </c>
      <c r="AB126" s="0" t="s">
        <v>87</v>
      </c>
      <c r="AC126" s="0" t="n">
        <v>85</v>
      </c>
      <c r="AD126" s="0" t="n">
        <v>0</v>
      </c>
      <c r="AE126" s="0" t="n">
        <v>0</v>
      </c>
      <c r="AF126" s="0" t="s">
        <v>96</v>
      </c>
      <c r="AG126" s="13" t="n">
        <v>42759</v>
      </c>
      <c r="AH126" s="25" t="n">
        <f aca="false">I126+J126</f>
        <v>3</v>
      </c>
      <c r="AI126" s="25" t="n">
        <f aca="false">K126+L126+M126</f>
        <v>2</v>
      </c>
      <c r="AJ126" s="25" t="n">
        <f aca="false">AC126*AH126</f>
        <v>255</v>
      </c>
      <c r="AK126" s="0" t="str">
        <f aca="false">IF(C126=1,"Cancelled","Completed")</f>
        <v>Cancelled</v>
      </c>
      <c r="AL126" s="0" t="str">
        <f aca="false">_xlfn.IFS(D126&lt;=7,"0-7 Days",D126&lt;=30,"8-30 Days",D126&lt;=90,"31-90 Days",TRUE(),"90+ Days")</f>
        <v>31-90 Days</v>
      </c>
      <c r="AM126" s="0" t="str">
        <f aca="false">_xlfn.IFS(OR(F126="December",F126="January",F126="February"),"Winter",OR(F126="March",F126="April",F126="May"),"Spring",OR(F126="June",F126="July",F126="August"),"Summer",TRUE(),"Autumn")</f>
        <v>Spring</v>
      </c>
      <c r="AN126" s="0" t="str">
        <f aca="false">IF(L126+M126&gt;0,"Family","Adult Only")</f>
        <v>Adult Only</v>
      </c>
      <c r="AO126" s="0" t="str">
        <f aca="false">IF(U126=V126,"Same","Changed")</f>
        <v>Same</v>
      </c>
    </row>
    <row r="127" customFormat="false" ht="15" hidden="false" customHeight="false" outlineLevel="0" collapsed="false">
      <c r="A127" s="14" t="n">
        <v>125</v>
      </c>
      <c r="B127" s="14" t="s">
        <v>90</v>
      </c>
      <c r="C127" s="14" t="n">
        <v>1</v>
      </c>
      <c r="D127" s="14" t="n">
        <v>138</v>
      </c>
      <c r="E127" s="14" t="n">
        <v>2016</v>
      </c>
      <c r="F127" s="14" t="s">
        <v>119</v>
      </c>
      <c r="G127" s="14" t="n">
        <v>34</v>
      </c>
      <c r="H127" s="14" t="n">
        <v>18</v>
      </c>
      <c r="I127" s="14" t="n">
        <v>0</v>
      </c>
      <c r="J127" s="14" t="n">
        <v>2</v>
      </c>
      <c r="K127" s="14" t="n">
        <v>3</v>
      </c>
      <c r="L127" s="14" t="n">
        <v>0</v>
      </c>
      <c r="M127" s="14" t="n">
        <v>0</v>
      </c>
      <c r="N127" s="14" t="s">
        <v>82</v>
      </c>
      <c r="O127" s="14" t="s">
        <v>145</v>
      </c>
      <c r="P127" s="14" t="s">
        <v>93</v>
      </c>
      <c r="Q127" s="14" t="s">
        <v>94</v>
      </c>
      <c r="R127" s="14" t="n">
        <v>0</v>
      </c>
      <c r="S127" s="14" t="n">
        <v>0</v>
      </c>
      <c r="T127" s="14" t="n">
        <v>0</v>
      </c>
      <c r="U127" s="14" t="s">
        <v>109</v>
      </c>
      <c r="V127" s="14" t="s">
        <v>109</v>
      </c>
      <c r="W127" s="14" t="n">
        <v>0</v>
      </c>
      <c r="X127" s="14" t="s">
        <v>86</v>
      </c>
      <c r="Y127" s="14" t="n">
        <v>9</v>
      </c>
      <c r="Z127" s="14" t="n">
        <v>0</v>
      </c>
      <c r="AA127" s="14" t="n">
        <v>0</v>
      </c>
      <c r="AB127" s="14" t="s">
        <v>87</v>
      </c>
      <c r="AC127" s="14" t="n">
        <v>142.2</v>
      </c>
      <c r="AD127" s="14" t="n">
        <v>0</v>
      </c>
      <c r="AE127" s="14" t="n">
        <v>0</v>
      </c>
      <c r="AF127" s="14" t="s">
        <v>96</v>
      </c>
      <c r="AG127" s="15" t="n">
        <v>42600</v>
      </c>
      <c r="AH127" s="14" t="n">
        <f aca="false">I127+J127</f>
        <v>2</v>
      </c>
      <c r="AI127" s="14" t="n">
        <f aca="false">K127+L127+M127</f>
        <v>3</v>
      </c>
      <c r="AJ127" s="14" t="n">
        <f aca="false">AC127*AH127</f>
        <v>284.4</v>
      </c>
      <c r="AK127" s="14" t="str">
        <f aca="false">IF(C127=1,"Cancelled","Completed")</f>
        <v>Cancelled</v>
      </c>
      <c r="AL127" s="14" t="str">
        <f aca="false">_xlfn.IFS(D127&lt;=7,"0-7 Days",D127&lt;=30,"8-30 Days",D127&lt;=90,"31-90 Days",TRUE(),"90+ Days")</f>
        <v>90+ Days</v>
      </c>
      <c r="AM127" s="14" t="str">
        <f aca="false">_xlfn.IFS(OR(F127="December",F127="January",F127="February"),"Winter",OR(F127="March",F127="April",F127="May"),"Spring",OR(F127="June",F127="July",F127="August"),"Summer",TRUE(),"Autumn")</f>
        <v>Summer</v>
      </c>
      <c r="AN127" s="14" t="str">
        <f aca="false">IF(L127+M127&gt;0,"Family","Adult Only")</f>
        <v>Adult Only</v>
      </c>
      <c r="AO127" s="14" t="str">
        <f aca="false">IF(U127=V127,"Same","Changed")</f>
        <v>Same</v>
      </c>
    </row>
    <row r="128" customFormat="false" ht="15" hidden="false" customHeight="false" outlineLevel="0" collapsed="false">
      <c r="A128" s="0" t="n">
        <v>126</v>
      </c>
      <c r="B128" s="0" t="s">
        <v>90</v>
      </c>
      <c r="C128" s="0" t="n">
        <v>0</v>
      </c>
      <c r="D128" s="0" t="n">
        <v>156</v>
      </c>
      <c r="E128" s="0" t="n">
        <v>2016</v>
      </c>
      <c r="F128" s="0" t="s">
        <v>119</v>
      </c>
      <c r="G128" s="0" t="n">
        <v>35</v>
      </c>
      <c r="H128" s="0" t="n">
        <v>21</v>
      </c>
      <c r="I128" s="0" t="n">
        <v>2</v>
      </c>
      <c r="J128" s="0" t="n">
        <v>1</v>
      </c>
      <c r="K128" s="0" t="n">
        <v>2</v>
      </c>
      <c r="L128" s="0" t="n">
        <v>0</v>
      </c>
      <c r="M128" s="0" t="n">
        <v>0</v>
      </c>
      <c r="N128" s="0" t="s">
        <v>107</v>
      </c>
      <c r="O128" s="0" t="s">
        <v>122</v>
      </c>
      <c r="P128" s="0" t="s">
        <v>93</v>
      </c>
      <c r="Q128" s="0" t="s">
        <v>94</v>
      </c>
      <c r="R128" s="0" t="n">
        <v>0</v>
      </c>
      <c r="S128" s="0" t="n">
        <v>0</v>
      </c>
      <c r="T128" s="0" t="n">
        <v>0</v>
      </c>
      <c r="U128" s="0" t="s">
        <v>95</v>
      </c>
      <c r="V128" s="0" t="s">
        <v>95</v>
      </c>
      <c r="W128" s="0" t="n">
        <v>0</v>
      </c>
      <c r="X128" s="0" t="s">
        <v>86</v>
      </c>
      <c r="Y128" s="0" t="n">
        <v>9</v>
      </c>
      <c r="Z128" s="0" t="n">
        <v>0</v>
      </c>
      <c r="AA128" s="0" t="n">
        <v>0</v>
      </c>
      <c r="AB128" s="0" t="s">
        <v>87</v>
      </c>
      <c r="AC128" s="0" t="n">
        <v>103.5</v>
      </c>
      <c r="AD128" s="0" t="n">
        <v>1</v>
      </c>
      <c r="AE128" s="0" t="n">
        <v>0</v>
      </c>
      <c r="AF128" s="0" t="s">
        <v>88</v>
      </c>
      <c r="AG128" s="13" t="n">
        <v>42606</v>
      </c>
      <c r="AH128" s="25" t="n">
        <f aca="false">I128+J128</f>
        <v>3</v>
      </c>
      <c r="AI128" s="25" t="n">
        <f aca="false">K128+L128+M128</f>
        <v>2</v>
      </c>
      <c r="AJ128" s="25" t="n">
        <f aca="false">AC128*AH128</f>
        <v>310.5</v>
      </c>
      <c r="AK128" s="0" t="str">
        <f aca="false">IF(C128=1,"Cancelled","Completed")</f>
        <v>Completed</v>
      </c>
      <c r="AL128" s="0" t="str">
        <f aca="false">_xlfn.IFS(D128&lt;=7,"0-7 Days",D128&lt;=30,"8-30 Days",D128&lt;=90,"31-90 Days",TRUE(),"90+ Days")</f>
        <v>90+ Days</v>
      </c>
      <c r="AM128" s="0" t="str">
        <f aca="false">_xlfn.IFS(OR(F128="December",F128="January",F128="February"),"Winter",OR(F128="March",F128="April",F128="May"),"Spring",OR(F128="June",F128="July",F128="August"),"Summer",TRUE(),"Autumn")</f>
        <v>Summer</v>
      </c>
      <c r="AN128" s="0" t="str">
        <f aca="false">IF(L128+M128&gt;0,"Family","Adult Only")</f>
        <v>Adult Only</v>
      </c>
      <c r="AO128" s="0" t="str">
        <f aca="false">IF(U128=V128,"Same","Changed")</f>
        <v>Same</v>
      </c>
    </row>
    <row r="129" customFormat="false" ht="15" hidden="false" customHeight="false" outlineLevel="0" collapsed="false">
      <c r="A129" s="14" t="n">
        <v>127</v>
      </c>
      <c r="B129" s="14" t="s">
        <v>90</v>
      </c>
      <c r="C129" s="14" t="n">
        <v>0</v>
      </c>
      <c r="D129" s="14" t="n">
        <v>164</v>
      </c>
      <c r="E129" s="14" t="n">
        <v>2015</v>
      </c>
      <c r="F129" s="14" t="s">
        <v>111</v>
      </c>
      <c r="G129" s="14" t="n">
        <v>40</v>
      </c>
      <c r="H129" s="14" t="n">
        <v>2</v>
      </c>
      <c r="I129" s="14" t="n">
        <v>0</v>
      </c>
      <c r="J129" s="14" t="n">
        <v>2</v>
      </c>
      <c r="K129" s="14" t="n">
        <v>1</v>
      </c>
      <c r="L129" s="14" t="n">
        <v>0</v>
      </c>
      <c r="M129" s="14" t="n">
        <v>0</v>
      </c>
      <c r="N129" s="14" t="s">
        <v>82</v>
      </c>
      <c r="O129" s="14" t="s">
        <v>92</v>
      </c>
      <c r="P129" s="14" t="s">
        <v>99</v>
      </c>
      <c r="Q129" s="14" t="s">
        <v>94</v>
      </c>
      <c r="R129" s="14" t="n">
        <v>0</v>
      </c>
      <c r="S129" s="14" t="n">
        <v>0</v>
      </c>
      <c r="T129" s="14" t="n">
        <v>0</v>
      </c>
      <c r="U129" s="14" t="s">
        <v>95</v>
      </c>
      <c r="V129" s="14" t="s">
        <v>95</v>
      </c>
      <c r="W129" s="14" t="n">
        <v>0</v>
      </c>
      <c r="X129" s="14" t="s">
        <v>86</v>
      </c>
      <c r="Y129" s="14" t="n">
        <v>19</v>
      </c>
      <c r="Z129" s="14" t="n">
        <v>0</v>
      </c>
      <c r="AA129" s="14" t="n">
        <v>0</v>
      </c>
      <c r="AB129" s="14" t="s">
        <v>101</v>
      </c>
      <c r="AC129" s="14" t="n">
        <v>100</v>
      </c>
      <c r="AD129" s="14" t="n">
        <v>0</v>
      </c>
      <c r="AE129" s="14" t="n">
        <v>0</v>
      </c>
      <c r="AF129" s="14" t="s">
        <v>88</v>
      </c>
      <c r="AG129" s="15" t="n">
        <v>42281</v>
      </c>
      <c r="AH129" s="14" t="n">
        <f aca="false">I129+J129</f>
        <v>2</v>
      </c>
      <c r="AI129" s="14" t="n">
        <f aca="false">K129+L129+M129</f>
        <v>1</v>
      </c>
      <c r="AJ129" s="14" t="n">
        <f aca="false">AC129*AH129</f>
        <v>200</v>
      </c>
      <c r="AK129" s="14" t="str">
        <f aca="false">IF(C129=1,"Cancelled","Completed")</f>
        <v>Completed</v>
      </c>
      <c r="AL129" s="14" t="str">
        <f aca="false">_xlfn.IFS(D129&lt;=7,"0-7 Days",D129&lt;=30,"8-30 Days",D129&lt;=90,"31-90 Days",TRUE(),"90+ Days")</f>
        <v>90+ Days</v>
      </c>
      <c r="AM129" s="14" t="str">
        <f aca="false">_xlfn.IFS(OR(F129="December",F129="January",F129="February"),"Winter",OR(F129="March",F129="April",F129="May"),"Spring",OR(F129="June",F129="July",F129="August"),"Summer",TRUE(),"Autumn")</f>
        <v>Autumn</v>
      </c>
      <c r="AN129" s="14" t="str">
        <f aca="false">IF(L129+M129&gt;0,"Family","Adult Only")</f>
        <v>Adult Only</v>
      </c>
      <c r="AO129" s="14" t="str">
        <f aca="false">IF(U129=V129,"Same","Changed")</f>
        <v>Same</v>
      </c>
    </row>
    <row r="130" customFormat="false" ht="15" hidden="false" customHeight="false" outlineLevel="0" collapsed="false">
      <c r="A130" s="0" t="n">
        <v>128</v>
      </c>
      <c r="B130" s="0" t="s">
        <v>80</v>
      </c>
      <c r="C130" s="0" t="n">
        <v>0</v>
      </c>
      <c r="D130" s="0" t="n">
        <v>8</v>
      </c>
      <c r="E130" s="0" t="n">
        <v>2015</v>
      </c>
      <c r="F130" s="0" t="s">
        <v>113</v>
      </c>
      <c r="G130" s="0" t="n">
        <v>48</v>
      </c>
      <c r="H130" s="0" t="n">
        <v>25</v>
      </c>
      <c r="I130" s="0" t="n">
        <v>0</v>
      </c>
      <c r="J130" s="0" t="n">
        <v>1</v>
      </c>
      <c r="K130" s="0" t="n">
        <v>1</v>
      </c>
      <c r="L130" s="0" t="n">
        <v>0</v>
      </c>
      <c r="M130" s="0" t="n">
        <v>0</v>
      </c>
      <c r="N130" s="0" t="s">
        <v>82</v>
      </c>
      <c r="O130" s="0" t="s">
        <v>232</v>
      </c>
      <c r="P130" s="0" t="s">
        <v>128</v>
      </c>
      <c r="Q130" s="0" t="s">
        <v>128</v>
      </c>
      <c r="R130" s="0" t="n">
        <v>0</v>
      </c>
      <c r="S130" s="0" t="n">
        <v>0</v>
      </c>
      <c r="T130" s="0" t="n">
        <v>7</v>
      </c>
      <c r="U130" s="0" t="s">
        <v>95</v>
      </c>
      <c r="V130" s="0" t="s">
        <v>109</v>
      </c>
      <c r="W130" s="0" t="n">
        <v>0</v>
      </c>
      <c r="X130" s="0" t="s">
        <v>86</v>
      </c>
      <c r="Y130" s="0" t="n">
        <v>0</v>
      </c>
      <c r="Z130" s="0" t="n">
        <v>204</v>
      </c>
      <c r="AA130" s="0" t="n">
        <v>0</v>
      </c>
      <c r="AB130" s="0" t="s">
        <v>87</v>
      </c>
      <c r="AC130" s="0" t="n">
        <v>35</v>
      </c>
      <c r="AD130" s="0" t="n">
        <v>0</v>
      </c>
      <c r="AE130" s="0" t="n">
        <v>1</v>
      </c>
      <c r="AF130" s="0" t="s">
        <v>88</v>
      </c>
      <c r="AG130" s="13" t="n">
        <v>42334</v>
      </c>
      <c r="AH130" s="25" t="n">
        <f aca="false">I130+J130</f>
        <v>1</v>
      </c>
      <c r="AI130" s="25" t="n">
        <f aca="false">K130+L130+M130</f>
        <v>1</v>
      </c>
      <c r="AJ130" s="25" t="n">
        <f aca="false">AC130*AH130</f>
        <v>35</v>
      </c>
      <c r="AK130" s="0" t="str">
        <f aca="false">IF(C130=1,"Cancelled","Completed")</f>
        <v>Completed</v>
      </c>
      <c r="AL130" s="0" t="str">
        <f aca="false">_xlfn.IFS(D130&lt;=7,"0-7 Days",D130&lt;=30,"8-30 Days",D130&lt;=90,"31-90 Days",TRUE(),"90+ Days")</f>
        <v>8-30 Days</v>
      </c>
      <c r="AM130" s="0" t="str">
        <f aca="false">_xlfn.IFS(OR(F130="December",F130="January",F130="February"),"Winter",OR(F130="March",F130="April",F130="May"),"Spring",OR(F130="June",F130="July",F130="August"),"Summer",TRUE(),"Autumn")</f>
        <v>Autumn</v>
      </c>
      <c r="AN130" s="0" t="str">
        <f aca="false">IF(L130+M130&gt;0,"Family","Adult Only")</f>
        <v>Adult Only</v>
      </c>
      <c r="AO130" s="0" t="str">
        <f aca="false">IF(U130=V130,"Same","Changed")</f>
        <v>Changed</v>
      </c>
    </row>
    <row r="131" customFormat="false" ht="15" hidden="false" customHeight="false" outlineLevel="0" collapsed="false">
      <c r="A131" s="14" t="n">
        <v>129</v>
      </c>
      <c r="B131" s="14" t="s">
        <v>80</v>
      </c>
      <c r="C131" s="14" t="n">
        <v>0</v>
      </c>
      <c r="D131" s="14" t="n">
        <v>2</v>
      </c>
      <c r="E131" s="14" t="n">
        <v>2016</v>
      </c>
      <c r="F131" s="14" t="s">
        <v>113</v>
      </c>
      <c r="G131" s="14" t="n">
        <v>47</v>
      </c>
      <c r="H131" s="14" t="n">
        <v>18</v>
      </c>
      <c r="I131" s="14" t="n">
        <v>0</v>
      </c>
      <c r="J131" s="14" t="n">
        <v>2</v>
      </c>
      <c r="K131" s="14" t="n">
        <v>2</v>
      </c>
      <c r="L131" s="14" t="n">
        <v>0</v>
      </c>
      <c r="M131" s="14" t="n">
        <v>0</v>
      </c>
      <c r="N131" s="14" t="s">
        <v>112</v>
      </c>
      <c r="O131" s="14" t="s">
        <v>108</v>
      </c>
      <c r="P131" s="14" t="s">
        <v>84</v>
      </c>
      <c r="Q131" s="14" t="s">
        <v>94</v>
      </c>
      <c r="R131" s="14" t="n">
        <v>0</v>
      </c>
      <c r="S131" s="14" t="n">
        <v>0</v>
      </c>
      <c r="T131" s="14" t="n">
        <v>0</v>
      </c>
      <c r="U131" s="14" t="s">
        <v>95</v>
      </c>
      <c r="V131" s="14" t="s">
        <v>109</v>
      </c>
      <c r="W131" s="14" t="n">
        <v>0</v>
      </c>
      <c r="X131" s="14" t="s">
        <v>86</v>
      </c>
      <c r="Y131" s="14" t="n">
        <v>0</v>
      </c>
      <c r="Z131" s="14" t="n">
        <v>0</v>
      </c>
      <c r="AA131" s="14" t="n">
        <v>0</v>
      </c>
      <c r="AB131" s="14" t="s">
        <v>87</v>
      </c>
      <c r="AC131" s="14" t="n">
        <v>73.8</v>
      </c>
      <c r="AD131" s="14" t="n">
        <v>0</v>
      </c>
      <c r="AE131" s="14" t="n">
        <v>2</v>
      </c>
      <c r="AF131" s="14" t="s">
        <v>88</v>
      </c>
      <c r="AG131" s="15" t="n">
        <v>42694</v>
      </c>
      <c r="AH131" s="14" t="n">
        <f aca="false">I131+J131</f>
        <v>2</v>
      </c>
      <c r="AI131" s="14" t="n">
        <f aca="false">K131+L131+M131</f>
        <v>2</v>
      </c>
      <c r="AJ131" s="14" t="n">
        <f aca="false">AC131*AH131</f>
        <v>147.6</v>
      </c>
      <c r="AK131" s="14" t="str">
        <f aca="false">IF(C131=1,"Cancelled","Completed")</f>
        <v>Completed</v>
      </c>
      <c r="AL131" s="14" t="str">
        <f aca="false">_xlfn.IFS(D131&lt;=7,"0-7 Days",D131&lt;=30,"8-30 Days",D131&lt;=90,"31-90 Days",TRUE(),"90+ Days")</f>
        <v>0-7 Days</v>
      </c>
      <c r="AM131" s="14" t="str">
        <f aca="false">_xlfn.IFS(OR(F131="December",F131="January",F131="February"),"Winter",OR(F131="March",F131="April",F131="May"),"Spring",OR(F131="June",F131="July",F131="August"),"Summer",TRUE(),"Autumn")</f>
        <v>Autumn</v>
      </c>
      <c r="AN131" s="14" t="str">
        <f aca="false">IF(L131+M131&gt;0,"Family","Adult Only")</f>
        <v>Adult Only</v>
      </c>
      <c r="AO131" s="14" t="str">
        <f aca="false">IF(U131=V131,"Same","Changed")</f>
        <v>Changed</v>
      </c>
    </row>
    <row r="132" customFormat="false" ht="15" hidden="false" customHeight="false" outlineLevel="0" collapsed="false">
      <c r="A132" s="0" t="n">
        <v>130</v>
      </c>
      <c r="B132" s="0" t="s">
        <v>90</v>
      </c>
      <c r="C132" s="0" t="n">
        <v>1</v>
      </c>
      <c r="D132" s="0" t="n">
        <v>391</v>
      </c>
      <c r="E132" s="0" t="n">
        <v>2016</v>
      </c>
      <c r="F132" s="0" t="s">
        <v>91</v>
      </c>
      <c r="G132" s="0" t="n">
        <v>31</v>
      </c>
      <c r="H132" s="0" t="n">
        <v>27</v>
      </c>
      <c r="I132" s="0" t="n">
        <v>0</v>
      </c>
      <c r="J132" s="0" t="n">
        <v>2</v>
      </c>
      <c r="K132" s="0" t="n">
        <v>2</v>
      </c>
      <c r="L132" s="0" t="n">
        <v>0</v>
      </c>
      <c r="M132" s="0" t="n">
        <v>0</v>
      </c>
      <c r="N132" s="0" t="s">
        <v>82</v>
      </c>
      <c r="O132" s="0" t="s">
        <v>92</v>
      </c>
      <c r="P132" s="0" t="s">
        <v>116</v>
      </c>
      <c r="Q132" s="0" t="s">
        <v>94</v>
      </c>
      <c r="R132" s="0" t="n">
        <v>0</v>
      </c>
      <c r="S132" s="0" t="n">
        <v>0</v>
      </c>
      <c r="T132" s="0" t="n">
        <v>0</v>
      </c>
      <c r="U132" s="0" t="s">
        <v>95</v>
      </c>
      <c r="V132" s="0" t="s">
        <v>95</v>
      </c>
      <c r="W132" s="0" t="n">
        <v>0</v>
      </c>
      <c r="X132" s="0" t="s">
        <v>120</v>
      </c>
      <c r="Y132" s="0" t="n">
        <v>1</v>
      </c>
      <c r="Z132" s="0" t="n">
        <v>0</v>
      </c>
      <c r="AA132" s="0" t="n">
        <v>0</v>
      </c>
      <c r="AB132" s="0" t="s">
        <v>87</v>
      </c>
      <c r="AC132" s="0" t="n">
        <v>65</v>
      </c>
      <c r="AD132" s="0" t="n">
        <v>0</v>
      </c>
      <c r="AE132" s="0" t="n">
        <v>0</v>
      </c>
      <c r="AF132" s="0" t="s">
        <v>96</v>
      </c>
      <c r="AG132" s="13" t="n">
        <v>42347</v>
      </c>
      <c r="AH132" s="25" t="n">
        <f aca="false">I132+J132</f>
        <v>2</v>
      </c>
      <c r="AI132" s="25" t="n">
        <f aca="false">K132+L132+M132</f>
        <v>2</v>
      </c>
      <c r="AJ132" s="25" t="n">
        <f aca="false">AC132*AH132</f>
        <v>130</v>
      </c>
      <c r="AK132" s="0" t="str">
        <f aca="false">IF(C132=1,"Cancelled","Completed")</f>
        <v>Cancelled</v>
      </c>
      <c r="AL132" s="0" t="str">
        <f aca="false">_xlfn.IFS(D132&lt;=7,"0-7 Days",D132&lt;=30,"8-30 Days",D132&lt;=90,"31-90 Days",TRUE(),"90+ Days")</f>
        <v>90+ Days</v>
      </c>
      <c r="AM132" s="0" t="str">
        <f aca="false">_xlfn.IFS(OR(F132="December",F132="January",F132="February"),"Winter",OR(F132="March",F132="April",F132="May"),"Spring",OR(F132="June",F132="July",F132="August"),"Summer",TRUE(),"Autumn")</f>
        <v>Summer</v>
      </c>
      <c r="AN132" s="0" t="str">
        <f aca="false">IF(L132+M132&gt;0,"Family","Adult Only")</f>
        <v>Adult Only</v>
      </c>
      <c r="AO132" s="0" t="str">
        <f aca="false">IF(U132=V132,"Same","Changed")</f>
        <v>Same</v>
      </c>
    </row>
    <row r="133" customFormat="false" ht="15" hidden="false" customHeight="false" outlineLevel="0" collapsed="false">
      <c r="A133" s="14" t="n">
        <v>131</v>
      </c>
      <c r="B133" s="14" t="s">
        <v>90</v>
      </c>
      <c r="C133" s="14" t="n">
        <v>0</v>
      </c>
      <c r="D133" s="14" t="n">
        <v>66</v>
      </c>
      <c r="E133" s="14" t="n">
        <v>2016</v>
      </c>
      <c r="F133" s="14" t="s">
        <v>113</v>
      </c>
      <c r="G133" s="14" t="n">
        <v>48</v>
      </c>
      <c r="H133" s="14" t="n">
        <v>24</v>
      </c>
      <c r="I133" s="14" t="n">
        <v>0</v>
      </c>
      <c r="J133" s="14" t="n">
        <v>3</v>
      </c>
      <c r="K133" s="14" t="n">
        <v>2</v>
      </c>
      <c r="L133" s="14" t="n">
        <v>0</v>
      </c>
      <c r="M133" s="14" t="n">
        <v>0</v>
      </c>
      <c r="N133" s="14" t="s">
        <v>82</v>
      </c>
      <c r="O133" s="14" t="s">
        <v>122</v>
      </c>
      <c r="P133" s="14" t="s">
        <v>99</v>
      </c>
      <c r="Q133" s="14" t="s">
        <v>94</v>
      </c>
      <c r="R133" s="14" t="n">
        <v>0</v>
      </c>
      <c r="S133" s="14" t="n">
        <v>0</v>
      </c>
      <c r="T133" s="14" t="n">
        <v>0</v>
      </c>
      <c r="U133" s="14" t="s">
        <v>95</v>
      </c>
      <c r="V133" s="14" t="s">
        <v>109</v>
      </c>
      <c r="W133" s="14" t="n">
        <v>0</v>
      </c>
      <c r="X133" s="14" t="s">
        <v>86</v>
      </c>
      <c r="Y133" s="14" t="n">
        <v>28</v>
      </c>
      <c r="Z133" s="14" t="n">
        <v>0</v>
      </c>
      <c r="AA133" s="14" t="n">
        <v>0</v>
      </c>
      <c r="AB133" s="14" t="s">
        <v>87</v>
      </c>
      <c r="AC133" s="14" t="n">
        <v>75</v>
      </c>
      <c r="AD133" s="14" t="n">
        <v>0</v>
      </c>
      <c r="AE133" s="14" t="n">
        <v>0</v>
      </c>
      <c r="AF133" s="14" t="s">
        <v>88</v>
      </c>
      <c r="AG133" s="15" t="n">
        <v>42701</v>
      </c>
      <c r="AH133" s="14" t="n">
        <f aca="false">I133+J133</f>
        <v>3</v>
      </c>
      <c r="AI133" s="14" t="n">
        <f aca="false">K133+L133+M133</f>
        <v>2</v>
      </c>
      <c r="AJ133" s="14" t="n">
        <f aca="false">AC133*AH133</f>
        <v>225</v>
      </c>
      <c r="AK133" s="14" t="str">
        <f aca="false">IF(C133=1,"Cancelled","Completed")</f>
        <v>Completed</v>
      </c>
      <c r="AL133" s="14" t="str">
        <f aca="false">_xlfn.IFS(D133&lt;=7,"0-7 Days",D133&lt;=30,"8-30 Days",D133&lt;=90,"31-90 Days",TRUE(),"90+ Days")</f>
        <v>31-90 Days</v>
      </c>
      <c r="AM133" s="14" t="str">
        <f aca="false">_xlfn.IFS(OR(F133="December",F133="January",F133="February"),"Winter",OR(F133="March",F133="April",F133="May"),"Spring",OR(F133="June",F133="July",F133="August"),"Summer",TRUE(),"Autumn")</f>
        <v>Autumn</v>
      </c>
      <c r="AN133" s="14" t="str">
        <f aca="false">IF(L133+M133&gt;0,"Family","Adult Only")</f>
        <v>Adult Only</v>
      </c>
      <c r="AO133" s="14" t="str">
        <f aca="false">IF(U133=V133,"Same","Changed")</f>
        <v>Changed</v>
      </c>
    </row>
    <row r="134" customFormat="false" ht="15" hidden="false" customHeight="false" outlineLevel="0" collapsed="false">
      <c r="A134" s="0" t="n">
        <v>132</v>
      </c>
      <c r="B134" s="0" t="s">
        <v>90</v>
      </c>
      <c r="C134" s="0" t="n">
        <v>0</v>
      </c>
      <c r="D134" s="0" t="n">
        <v>256</v>
      </c>
      <c r="E134" s="0" t="n">
        <v>2016</v>
      </c>
      <c r="F134" s="0" t="s">
        <v>119</v>
      </c>
      <c r="G134" s="0" t="n">
        <v>36</v>
      </c>
      <c r="H134" s="0" t="n">
        <v>31</v>
      </c>
      <c r="I134" s="0" t="n">
        <v>0</v>
      </c>
      <c r="J134" s="0" t="n">
        <v>4</v>
      </c>
      <c r="K134" s="0" t="n">
        <v>2</v>
      </c>
      <c r="L134" s="0" t="n">
        <v>0</v>
      </c>
      <c r="M134" s="0" t="n">
        <v>0</v>
      </c>
      <c r="N134" s="0" t="s">
        <v>82</v>
      </c>
      <c r="O134" s="0" t="s">
        <v>108</v>
      </c>
      <c r="P134" s="0" t="s">
        <v>93</v>
      </c>
      <c r="Q134" s="0" t="s">
        <v>94</v>
      </c>
      <c r="R134" s="0" t="n">
        <v>0</v>
      </c>
      <c r="S134" s="0" t="n">
        <v>0</v>
      </c>
      <c r="T134" s="0" t="n">
        <v>0</v>
      </c>
      <c r="U134" s="0" t="s">
        <v>95</v>
      </c>
      <c r="V134" s="0" t="s">
        <v>95</v>
      </c>
      <c r="W134" s="0" t="n">
        <v>0</v>
      </c>
      <c r="X134" s="0" t="s">
        <v>86</v>
      </c>
      <c r="Y134" s="0" t="n">
        <v>9</v>
      </c>
      <c r="Z134" s="0" t="n">
        <v>0</v>
      </c>
      <c r="AA134" s="0" t="n">
        <v>0</v>
      </c>
      <c r="AB134" s="0" t="s">
        <v>101</v>
      </c>
      <c r="AC134" s="0" t="n">
        <v>90.95</v>
      </c>
      <c r="AD134" s="0" t="n">
        <v>0</v>
      </c>
      <c r="AE134" s="0" t="n">
        <v>0</v>
      </c>
      <c r="AF134" s="0" t="s">
        <v>88</v>
      </c>
      <c r="AG134" s="13" t="n">
        <v>42617</v>
      </c>
      <c r="AH134" s="25" t="n">
        <f aca="false">I134+J134</f>
        <v>4</v>
      </c>
      <c r="AI134" s="25" t="n">
        <f aca="false">K134+L134+M134</f>
        <v>2</v>
      </c>
      <c r="AJ134" s="25" t="n">
        <f aca="false">AC134*AH134</f>
        <v>363.8</v>
      </c>
      <c r="AK134" s="0" t="str">
        <f aca="false">IF(C134=1,"Cancelled","Completed")</f>
        <v>Completed</v>
      </c>
      <c r="AL134" s="0" t="str">
        <f aca="false">_xlfn.IFS(D134&lt;=7,"0-7 Days",D134&lt;=30,"8-30 Days",D134&lt;=90,"31-90 Days",TRUE(),"90+ Days")</f>
        <v>90+ Days</v>
      </c>
      <c r="AM134" s="0" t="str">
        <f aca="false">_xlfn.IFS(OR(F134="December",F134="January",F134="February"),"Winter",OR(F134="March",F134="April",F134="May"),"Spring",OR(F134="June",F134="July",F134="August"),"Summer",TRUE(),"Autumn")</f>
        <v>Summer</v>
      </c>
      <c r="AN134" s="0" t="str">
        <f aca="false">IF(L134+M134&gt;0,"Family","Adult Only")</f>
        <v>Adult Only</v>
      </c>
      <c r="AO134" s="0" t="str">
        <f aca="false">IF(U134=V134,"Same","Changed")</f>
        <v>Same</v>
      </c>
    </row>
    <row r="135" customFormat="false" ht="15" hidden="false" customHeight="false" outlineLevel="0" collapsed="false">
      <c r="A135" s="14" t="n">
        <v>133</v>
      </c>
      <c r="B135" s="14" t="s">
        <v>90</v>
      </c>
      <c r="C135" s="14" t="n">
        <v>1</v>
      </c>
      <c r="D135" s="14" t="n">
        <v>94</v>
      </c>
      <c r="E135" s="14" t="n">
        <v>2016</v>
      </c>
      <c r="F135" s="14" t="s">
        <v>119</v>
      </c>
      <c r="G135" s="14" t="n">
        <v>35</v>
      </c>
      <c r="H135" s="14" t="n">
        <v>23</v>
      </c>
      <c r="I135" s="14" t="n">
        <v>0</v>
      </c>
      <c r="J135" s="14" t="n">
        <v>2</v>
      </c>
      <c r="K135" s="14" t="n">
        <v>2</v>
      </c>
      <c r="L135" s="14" t="n">
        <v>0</v>
      </c>
      <c r="M135" s="14" t="n">
        <v>0</v>
      </c>
      <c r="N135" s="14" t="s">
        <v>82</v>
      </c>
      <c r="O135" s="14" t="s">
        <v>83</v>
      </c>
      <c r="P135" s="14" t="s">
        <v>93</v>
      </c>
      <c r="Q135" s="14" t="s">
        <v>94</v>
      </c>
      <c r="R135" s="14" t="n">
        <v>0</v>
      </c>
      <c r="S135" s="14" t="n">
        <v>0</v>
      </c>
      <c r="T135" s="14" t="n">
        <v>0</v>
      </c>
      <c r="U135" s="14" t="s">
        <v>95</v>
      </c>
      <c r="V135" s="14" t="s">
        <v>95</v>
      </c>
      <c r="W135" s="14" t="n">
        <v>0</v>
      </c>
      <c r="X135" s="14" t="s">
        <v>86</v>
      </c>
      <c r="Y135" s="14" t="n">
        <v>9</v>
      </c>
      <c r="Z135" s="14" t="n">
        <v>0</v>
      </c>
      <c r="AA135" s="14" t="n">
        <v>0</v>
      </c>
      <c r="AB135" s="14" t="s">
        <v>87</v>
      </c>
      <c r="AC135" s="14" t="n">
        <v>117.9</v>
      </c>
      <c r="AD135" s="14" t="n">
        <v>0</v>
      </c>
      <c r="AE135" s="14" t="n">
        <v>0</v>
      </c>
      <c r="AF135" s="14" t="s">
        <v>96</v>
      </c>
      <c r="AG135" s="15" t="n">
        <v>42512</v>
      </c>
      <c r="AH135" s="14" t="n">
        <f aca="false">I135+J135</f>
        <v>2</v>
      </c>
      <c r="AI135" s="14" t="n">
        <f aca="false">K135+L135+M135</f>
        <v>2</v>
      </c>
      <c r="AJ135" s="14" t="n">
        <f aca="false">AC135*AH135</f>
        <v>235.8</v>
      </c>
      <c r="AK135" s="14" t="str">
        <f aca="false">IF(C135=1,"Cancelled","Completed")</f>
        <v>Cancelled</v>
      </c>
      <c r="AL135" s="14" t="str">
        <f aca="false">_xlfn.IFS(D135&lt;=7,"0-7 Days",D135&lt;=30,"8-30 Days",D135&lt;=90,"31-90 Days",TRUE(),"90+ Days")</f>
        <v>90+ Days</v>
      </c>
      <c r="AM135" s="14" t="str">
        <f aca="false">_xlfn.IFS(OR(F135="December",F135="January",F135="February"),"Winter",OR(F135="March",F135="April",F135="May"),"Spring",OR(F135="June",F135="July",F135="August"),"Summer",TRUE(),"Autumn")</f>
        <v>Summer</v>
      </c>
      <c r="AN135" s="14" t="str">
        <f aca="false">IF(L135+M135&gt;0,"Family","Adult Only")</f>
        <v>Adult Only</v>
      </c>
      <c r="AO135" s="14" t="str">
        <f aca="false">IF(U135=V135,"Same","Changed")</f>
        <v>Same</v>
      </c>
    </row>
    <row r="136" customFormat="false" ht="15" hidden="false" customHeight="false" outlineLevel="0" collapsed="false">
      <c r="A136" s="0" t="n">
        <v>134</v>
      </c>
      <c r="B136" s="0" t="s">
        <v>80</v>
      </c>
      <c r="C136" s="0" t="n">
        <v>0</v>
      </c>
      <c r="D136" s="0" t="n">
        <v>94</v>
      </c>
      <c r="E136" s="0" t="n">
        <v>2017</v>
      </c>
      <c r="F136" s="0" t="s">
        <v>118</v>
      </c>
      <c r="G136" s="0" t="n">
        <v>7</v>
      </c>
      <c r="H136" s="0" t="n">
        <v>13</v>
      </c>
      <c r="I136" s="0" t="n">
        <v>1</v>
      </c>
      <c r="J136" s="0" t="n">
        <v>3</v>
      </c>
      <c r="K136" s="0" t="n">
        <v>3</v>
      </c>
      <c r="L136" s="0" t="n">
        <v>0</v>
      </c>
      <c r="M136" s="0" t="n">
        <v>0</v>
      </c>
      <c r="N136" s="0" t="s">
        <v>112</v>
      </c>
      <c r="O136" s="0" t="s">
        <v>146</v>
      </c>
      <c r="P136" s="0" t="s">
        <v>116</v>
      </c>
      <c r="Q136" s="0" t="s">
        <v>94</v>
      </c>
      <c r="R136" s="0" t="n">
        <v>0</v>
      </c>
      <c r="S136" s="0" t="n">
        <v>0</v>
      </c>
      <c r="T136" s="0" t="n">
        <v>0</v>
      </c>
      <c r="U136" s="0" t="s">
        <v>95</v>
      </c>
      <c r="V136" s="0" t="s">
        <v>95</v>
      </c>
      <c r="W136" s="0" t="n">
        <v>1</v>
      </c>
      <c r="X136" s="0" t="s">
        <v>86</v>
      </c>
      <c r="Y136" s="0" t="n">
        <v>152</v>
      </c>
      <c r="Z136" s="0" t="n">
        <v>0</v>
      </c>
      <c r="AA136" s="0" t="n">
        <v>0</v>
      </c>
      <c r="AB136" s="0" t="s">
        <v>101</v>
      </c>
      <c r="AC136" s="0" t="n">
        <v>88</v>
      </c>
      <c r="AD136" s="0" t="n">
        <v>0</v>
      </c>
      <c r="AE136" s="0" t="n">
        <v>0</v>
      </c>
      <c r="AF136" s="0" t="s">
        <v>88</v>
      </c>
      <c r="AG136" s="13" t="n">
        <v>42783</v>
      </c>
      <c r="AH136" s="25" t="n">
        <f aca="false">I136+J136</f>
        <v>4</v>
      </c>
      <c r="AI136" s="25" t="n">
        <f aca="false">K136+L136+M136</f>
        <v>3</v>
      </c>
      <c r="AJ136" s="25" t="n">
        <f aca="false">AC136*AH136</f>
        <v>352</v>
      </c>
      <c r="AK136" s="0" t="str">
        <f aca="false">IF(C136=1,"Cancelled","Completed")</f>
        <v>Completed</v>
      </c>
      <c r="AL136" s="0" t="str">
        <f aca="false">_xlfn.IFS(D136&lt;=7,"0-7 Days",D136&lt;=30,"8-30 Days",D136&lt;=90,"31-90 Days",TRUE(),"90+ Days")</f>
        <v>90+ Days</v>
      </c>
      <c r="AM136" s="0" t="str">
        <f aca="false">_xlfn.IFS(OR(F136="December",F136="January",F136="February"),"Winter",OR(F136="March",F136="April",F136="May"),"Spring",OR(F136="June",F136="July",F136="August"),"Summer",TRUE(),"Autumn")</f>
        <v>Winter</v>
      </c>
      <c r="AN136" s="0" t="str">
        <f aca="false">IF(L136+M136&gt;0,"Family","Adult Only")</f>
        <v>Adult Only</v>
      </c>
      <c r="AO136" s="0" t="str">
        <f aca="false">IF(U136=V136,"Same","Changed")</f>
        <v>Same</v>
      </c>
    </row>
    <row r="137" customFormat="false" ht="15" hidden="false" customHeight="false" outlineLevel="0" collapsed="false">
      <c r="A137" s="14" t="n">
        <v>136</v>
      </c>
      <c r="B137" s="14" t="s">
        <v>90</v>
      </c>
      <c r="C137" s="14" t="n">
        <v>0</v>
      </c>
      <c r="D137" s="14" t="n">
        <v>56</v>
      </c>
      <c r="E137" s="14" t="n">
        <v>2016</v>
      </c>
      <c r="F137" s="14" t="s">
        <v>103</v>
      </c>
      <c r="G137" s="14" t="n">
        <v>10</v>
      </c>
      <c r="H137" s="14" t="n">
        <v>3</v>
      </c>
      <c r="I137" s="14" t="n">
        <v>1</v>
      </c>
      <c r="J137" s="14" t="n">
        <v>3</v>
      </c>
      <c r="K137" s="14" t="n">
        <v>2</v>
      </c>
      <c r="L137" s="14" t="n">
        <v>0</v>
      </c>
      <c r="M137" s="14" t="n">
        <v>0</v>
      </c>
      <c r="N137" s="14" t="s">
        <v>82</v>
      </c>
      <c r="O137" s="14" t="s">
        <v>115</v>
      </c>
      <c r="P137" s="14" t="s">
        <v>116</v>
      </c>
      <c r="Q137" s="14" t="s">
        <v>128</v>
      </c>
      <c r="R137" s="14" t="n">
        <v>0</v>
      </c>
      <c r="S137" s="14" t="n">
        <v>0</v>
      </c>
      <c r="T137" s="14" t="n">
        <v>0</v>
      </c>
      <c r="U137" s="14" t="s">
        <v>95</v>
      </c>
      <c r="V137" s="14" t="s">
        <v>95</v>
      </c>
      <c r="W137" s="14" t="n">
        <v>0</v>
      </c>
      <c r="X137" s="14" t="s">
        <v>86</v>
      </c>
      <c r="Y137" s="14" t="n">
        <v>0</v>
      </c>
      <c r="Z137" s="14" t="n">
        <v>0</v>
      </c>
      <c r="AA137" s="14" t="n">
        <v>0</v>
      </c>
      <c r="AB137" s="14" t="s">
        <v>101</v>
      </c>
      <c r="AC137" s="14" t="n">
        <v>72</v>
      </c>
      <c r="AD137" s="14" t="n">
        <v>0</v>
      </c>
      <c r="AE137" s="14" t="n">
        <v>0</v>
      </c>
      <c r="AF137" s="14" t="s">
        <v>88</v>
      </c>
      <c r="AG137" s="15" t="n">
        <v>42436</v>
      </c>
      <c r="AH137" s="14" t="n">
        <f aca="false">I137+J137</f>
        <v>4</v>
      </c>
      <c r="AI137" s="14" t="n">
        <f aca="false">K137+L137+M137</f>
        <v>2</v>
      </c>
      <c r="AJ137" s="14" t="n">
        <f aca="false">AC137*AH137</f>
        <v>288</v>
      </c>
      <c r="AK137" s="14" t="str">
        <f aca="false">IF(C137=1,"Cancelled","Completed")</f>
        <v>Completed</v>
      </c>
      <c r="AL137" s="14" t="str">
        <f aca="false">_xlfn.IFS(D137&lt;=7,"0-7 Days",D137&lt;=30,"8-30 Days",D137&lt;=90,"31-90 Days",TRUE(),"90+ Days")</f>
        <v>31-90 Days</v>
      </c>
      <c r="AM137" s="14" t="str">
        <f aca="false">_xlfn.IFS(OR(F137="December",F137="January",F137="February"),"Winter",OR(F137="March",F137="April",F137="May"),"Spring",OR(F137="June",F137="July",F137="August"),"Summer",TRUE(),"Autumn")</f>
        <v>Spring</v>
      </c>
      <c r="AN137" s="14" t="str">
        <f aca="false">IF(L137+M137&gt;0,"Family","Adult Only")</f>
        <v>Adult Only</v>
      </c>
      <c r="AO137" s="14" t="str">
        <f aca="false">IF(U137=V137,"Same","Changed")</f>
        <v>Same</v>
      </c>
    </row>
    <row r="138" customFormat="false" ht="15" hidden="false" customHeight="false" outlineLevel="0" collapsed="false">
      <c r="A138" s="0" t="n">
        <v>137</v>
      </c>
      <c r="B138" s="0" t="s">
        <v>90</v>
      </c>
      <c r="C138" s="0" t="n">
        <v>1</v>
      </c>
      <c r="D138" s="0" t="n">
        <v>191</v>
      </c>
      <c r="E138" s="0" t="n">
        <v>2017</v>
      </c>
      <c r="F138" s="0" t="s">
        <v>106</v>
      </c>
      <c r="G138" s="0" t="n">
        <v>14</v>
      </c>
      <c r="H138" s="0" t="n">
        <v>6</v>
      </c>
      <c r="I138" s="0" t="n">
        <v>2</v>
      </c>
      <c r="J138" s="0" t="n">
        <v>3</v>
      </c>
      <c r="K138" s="0" t="n">
        <v>2</v>
      </c>
      <c r="L138" s="0" t="n">
        <v>0</v>
      </c>
      <c r="M138" s="0" t="n">
        <v>0</v>
      </c>
      <c r="N138" s="0" t="s">
        <v>82</v>
      </c>
      <c r="O138" s="0" t="s">
        <v>92</v>
      </c>
      <c r="P138" s="0" t="s">
        <v>93</v>
      </c>
      <c r="Q138" s="0" t="s">
        <v>94</v>
      </c>
      <c r="R138" s="0" t="n">
        <v>0</v>
      </c>
      <c r="S138" s="0" t="n">
        <v>0</v>
      </c>
      <c r="T138" s="0" t="n">
        <v>0</v>
      </c>
      <c r="U138" s="0" t="s">
        <v>95</v>
      </c>
      <c r="V138" s="0" t="s">
        <v>95</v>
      </c>
      <c r="W138" s="0" t="n">
        <v>0</v>
      </c>
      <c r="X138" s="0" t="s">
        <v>86</v>
      </c>
      <c r="Y138" s="0" t="n">
        <v>83</v>
      </c>
      <c r="Z138" s="0" t="n">
        <v>0</v>
      </c>
      <c r="AA138" s="0" t="n">
        <v>0</v>
      </c>
      <c r="AB138" s="0" t="s">
        <v>87</v>
      </c>
      <c r="AC138" s="0" t="n">
        <v>88.4</v>
      </c>
      <c r="AD138" s="0" t="n">
        <v>0</v>
      </c>
      <c r="AE138" s="0" t="n">
        <v>0</v>
      </c>
      <c r="AF138" s="0" t="s">
        <v>96</v>
      </c>
      <c r="AG138" s="13" t="n">
        <v>42641</v>
      </c>
      <c r="AH138" s="25" t="n">
        <f aca="false">I138+J138</f>
        <v>5</v>
      </c>
      <c r="AI138" s="25" t="n">
        <f aca="false">K138+L138+M138</f>
        <v>2</v>
      </c>
      <c r="AJ138" s="25" t="n">
        <f aca="false">AC138*AH138</f>
        <v>442</v>
      </c>
      <c r="AK138" s="0" t="str">
        <f aca="false">IF(C138=1,"Cancelled","Completed")</f>
        <v>Cancelled</v>
      </c>
      <c r="AL138" s="0" t="str">
        <f aca="false">_xlfn.IFS(D138&lt;=7,"0-7 Days",D138&lt;=30,"8-30 Days",D138&lt;=90,"31-90 Days",TRUE(),"90+ Days")</f>
        <v>90+ Days</v>
      </c>
      <c r="AM138" s="0" t="str">
        <f aca="false">_xlfn.IFS(OR(F138="December",F138="January",F138="February"),"Winter",OR(F138="March",F138="April",F138="May"),"Spring",OR(F138="June",F138="July",F138="August"),"Summer",TRUE(),"Autumn")</f>
        <v>Spring</v>
      </c>
      <c r="AN138" s="0" t="str">
        <f aca="false">IF(L138+M138&gt;0,"Family","Adult Only")</f>
        <v>Adult Only</v>
      </c>
      <c r="AO138" s="0" t="str">
        <f aca="false">IF(U138=V138,"Same","Changed")</f>
        <v>Same</v>
      </c>
    </row>
    <row r="139" customFormat="false" ht="15" hidden="false" customHeight="false" outlineLevel="0" collapsed="false">
      <c r="A139" s="14" t="n">
        <v>138</v>
      </c>
      <c r="B139" s="14" t="s">
        <v>80</v>
      </c>
      <c r="C139" s="14" t="n">
        <v>1</v>
      </c>
      <c r="D139" s="14" t="n">
        <v>9</v>
      </c>
      <c r="E139" s="14" t="n">
        <v>2016</v>
      </c>
      <c r="F139" s="14" t="s">
        <v>91</v>
      </c>
      <c r="G139" s="14" t="n">
        <v>27</v>
      </c>
      <c r="H139" s="14" t="n">
        <v>1</v>
      </c>
      <c r="I139" s="14" t="n">
        <v>0</v>
      </c>
      <c r="J139" s="14" t="n">
        <v>2</v>
      </c>
      <c r="K139" s="14" t="n">
        <v>2</v>
      </c>
      <c r="L139" s="14" t="n">
        <v>0</v>
      </c>
      <c r="M139" s="14" t="n">
        <v>0</v>
      </c>
      <c r="N139" s="14" t="s">
        <v>82</v>
      </c>
      <c r="O139" s="14" t="s">
        <v>92</v>
      </c>
      <c r="P139" s="14" t="s">
        <v>93</v>
      </c>
      <c r="Q139" s="14" t="s">
        <v>94</v>
      </c>
      <c r="R139" s="14" t="n">
        <v>0</v>
      </c>
      <c r="S139" s="14" t="n">
        <v>0</v>
      </c>
      <c r="T139" s="14" t="n">
        <v>0</v>
      </c>
      <c r="U139" s="14" t="s">
        <v>85</v>
      </c>
      <c r="V139" s="14" t="s">
        <v>85</v>
      </c>
      <c r="W139" s="14" t="n">
        <v>0</v>
      </c>
      <c r="X139" s="14" t="s">
        <v>86</v>
      </c>
      <c r="Y139" s="14" t="n">
        <v>242</v>
      </c>
      <c r="Z139" s="14" t="n">
        <v>0</v>
      </c>
      <c r="AA139" s="14" t="n">
        <v>0</v>
      </c>
      <c r="AB139" s="14" t="s">
        <v>87</v>
      </c>
      <c r="AC139" s="14" t="n">
        <v>169</v>
      </c>
      <c r="AD139" s="14" t="n">
        <v>0</v>
      </c>
      <c r="AE139" s="14" t="n">
        <v>1</v>
      </c>
      <c r="AF139" s="14" t="s">
        <v>141</v>
      </c>
      <c r="AG139" s="15" t="n">
        <v>42552</v>
      </c>
      <c r="AH139" s="14" t="n">
        <f aca="false">I139+J139</f>
        <v>2</v>
      </c>
      <c r="AI139" s="14" t="n">
        <f aca="false">K139+L139+M139</f>
        <v>2</v>
      </c>
      <c r="AJ139" s="14" t="n">
        <f aca="false">AC139*AH139</f>
        <v>338</v>
      </c>
      <c r="AK139" s="14" t="str">
        <f aca="false">IF(C139=1,"Cancelled","Completed")</f>
        <v>Cancelled</v>
      </c>
      <c r="AL139" s="14" t="str">
        <f aca="false">_xlfn.IFS(D139&lt;=7,"0-7 Days",D139&lt;=30,"8-30 Days",D139&lt;=90,"31-90 Days",TRUE(),"90+ Days")</f>
        <v>8-30 Days</v>
      </c>
      <c r="AM139" s="14" t="str">
        <f aca="false">_xlfn.IFS(OR(F139="December",F139="January",F139="February"),"Winter",OR(F139="March",F139="April",F139="May"),"Spring",OR(F139="June",F139="July",F139="August"),"Summer",TRUE(),"Autumn")</f>
        <v>Summer</v>
      </c>
      <c r="AN139" s="14" t="str">
        <f aca="false">IF(L139+M139&gt;0,"Family","Adult Only")</f>
        <v>Adult Only</v>
      </c>
      <c r="AO139" s="14" t="str">
        <f aca="false">IF(U139=V139,"Same","Changed")</f>
        <v>Same</v>
      </c>
    </row>
    <row r="140" customFormat="false" ht="15" hidden="false" customHeight="false" outlineLevel="0" collapsed="false">
      <c r="A140" s="0" t="n">
        <v>139</v>
      </c>
      <c r="B140" s="0" t="s">
        <v>90</v>
      </c>
      <c r="C140" s="0" t="n">
        <v>0</v>
      </c>
      <c r="D140" s="0" t="n">
        <v>81</v>
      </c>
      <c r="E140" s="0" t="n">
        <v>2016</v>
      </c>
      <c r="F140" s="0" t="s">
        <v>111</v>
      </c>
      <c r="G140" s="0" t="n">
        <v>45</v>
      </c>
      <c r="H140" s="0" t="n">
        <v>30</v>
      </c>
      <c r="I140" s="0" t="n">
        <v>2</v>
      </c>
      <c r="J140" s="0" t="n">
        <v>1</v>
      </c>
      <c r="K140" s="0" t="n">
        <v>2</v>
      </c>
      <c r="L140" s="0" t="n">
        <v>0</v>
      </c>
      <c r="M140" s="0" t="n">
        <v>0</v>
      </c>
      <c r="N140" s="0" t="s">
        <v>82</v>
      </c>
      <c r="O140" s="0" t="s">
        <v>147</v>
      </c>
      <c r="P140" s="0" t="s">
        <v>84</v>
      </c>
      <c r="Q140" s="0" t="s">
        <v>84</v>
      </c>
      <c r="R140" s="0" t="n">
        <v>0</v>
      </c>
      <c r="S140" s="0" t="n">
        <v>0</v>
      </c>
      <c r="T140" s="0" t="n">
        <v>0</v>
      </c>
      <c r="U140" s="0" t="s">
        <v>95</v>
      </c>
      <c r="V140" s="0" t="s">
        <v>95</v>
      </c>
      <c r="W140" s="0" t="n">
        <v>0</v>
      </c>
      <c r="X140" s="0" t="s">
        <v>86</v>
      </c>
      <c r="Y140" s="0" t="n">
        <v>14</v>
      </c>
      <c r="Z140" s="0" t="n">
        <v>0</v>
      </c>
      <c r="AA140" s="0" t="n">
        <v>0</v>
      </c>
      <c r="AB140" s="0" t="s">
        <v>87</v>
      </c>
      <c r="AC140" s="0" t="n">
        <v>79.8</v>
      </c>
      <c r="AD140" s="0" t="n">
        <v>0</v>
      </c>
      <c r="AE140" s="0" t="n">
        <v>0</v>
      </c>
      <c r="AF140" s="0" t="s">
        <v>88</v>
      </c>
      <c r="AG140" s="13" t="n">
        <v>42676</v>
      </c>
      <c r="AH140" s="25" t="n">
        <f aca="false">I140+J140</f>
        <v>3</v>
      </c>
      <c r="AI140" s="25" t="n">
        <f aca="false">K140+L140+M140</f>
        <v>2</v>
      </c>
      <c r="AJ140" s="25" t="n">
        <f aca="false">AC140*AH140</f>
        <v>239.4</v>
      </c>
      <c r="AK140" s="0" t="str">
        <f aca="false">IF(C140=1,"Cancelled","Completed")</f>
        <v>Completed</v>
      </c>
      <c r="AL140" s="0" t="str">
        <f aca="false">_xlfn.IFS(D140&lt;=7,"0-7 Days",D140&lt;=30,"8-30 Days",D140&lt;=90,"31-90 Days",TRUE(),"90+ Days")</f>
        <v>31-90 Days</v>
      </c>
      <c r="AM140" s="0" t="str">
        <f aca="false">_xlfn.IFS(OR(F140="December",F140="January",F140="February"),"Winter",OR(F140="March",F140="April",F140="May"),"Spring",OR(F140="June",F140="July",F140="August"),"Summer",TRUE(),"Autumn")</f>
        <v>Autumn</v>
      </c>
      <c r="AN140" s="0" t="str">
        <f aca="false">IF(L140+M140&gt;0,"Family","Adult Only")</f>
        <v>Adult Only</v>
      </c>
      <c r="AO140" s="0" t="str">
        <f aca="false">IF(U140=V140,"Same","Changed")</f>
        <v>Same</v>
      </c>
    </row>
    <row r="141" customFormat="false" ht="15" hidden="false" customHeight="false" outlineLevel="0" collapsed="false">
      <c r="A141" s="14" t="n">
        <v>140</v>
      </c>
      <c r="B141" s="14" t="s">
        <v>90</v>
      </c>
      <c r="C141" s="14" t="n">
        <v>1</v>
      </c>
      <c r="D141" s="14" t="n">
        <v>150</v>
      </c>
      <c r="E141" s="14" t="n">
        <v>2016</v>
      </c>
      <c r="F141" s="14" t="s">
        <v>126</v>
      </c>
      <c r="G141" s="14" t="n">
        <v>4</v>
      </c>
      <c r="H141" s="14" t="n">
        <v>18</v>
      </c>
      <c r="I141" s="14" t="n">
        <v>1</v>
      </c>
      <c r="J141" s="14" t="n">
        <v>4</v>
      </c>
      <c r="K141" s="14" t="n">
        <v>1</v>
      </c>
      <c r="L141" s="14" t="n">
        <v>0</v>
      </c>
      <c r="M141" s="14" t="n">
        <v>0</v>
      </c>
      <c r="N141" s="14" t="s">
        <v>82</v>
      </c>
      <c r="O141" s="14" t="s">
        <v>92</v>
      </c>
      <c r="P141" s="14" t="s">
        <v>99</v>
      </c>
      <c r="Q141" s="14" t="s">
        <v>94</v>
      </c>
      <c r="R141" s="14" t="n">
        <v>0</v>
      </c>
      <c r="S141" s="14" t="n">
        <v>0</v>
      </c>
      <c r="T141" s="14" t="n">
        <v>0</v>
      </c>
      <c r="U141" s="14" t="s">
        <v>95</v>
      </c>
      <c r="V141" s="14" t="s">
        <v>95</v>
      </c>
      <c r="W141" s="14" t="n">
        <v>1</v>
      </c>
      <c r="X141" s="14" t="s">
        <v>86</v>
      </c>
      <c r="Y141" s="14" t="n">
        <v>19</v>
      </c>
      <c r="Z141" s="14" t="n">
        <v>0</v>
      </c>
      <c r="AA141" s="14" t="n">
        <v>63</v>
      </c>
      <c r="AB141" s="14" t="s">
        <v>101</v>
      </c>
      <c r="AC141" s="14" t="n">
        <v>80</v>
      </c>
      <c r="AD141" s="14" t="n">
        <v>0</v>
      </c>
      <c r="AE141" s="14" t="n">
        <v>0</v>
      </c>
      <c r="AF141" s="14" t="s">
        <v>96</v>
      </c>
      <c r="AG141" s="15" t="n">
        <v>42352</v>
      </c>
      <c r="AH141" s="14" t="n">
        <f aca="false">I141+J141</f>
        <v>5</v>
      </c>
      <c r="AI141" s="14" t="n">
        <f aca="false">K141+L141+M141</f>
        <v>1</v>
      </c>
      <c r="AJ141" s="14" t="n">
        <f aca="false">AC141*AH141</f>
        <v>400</v>
      </c>
      <c r="AK141" s="14" t="str">
        <f aca="false">IF(C141=1,"Cancelled","Completed")</f>
        <v>Cancelled</v>
      </c>
      <c r="AL141" s="14" t="str">
        <f aca="false">_xlfn.IFS(D141&lt;=7,"0-7 Days",D141&lt;=30,"8-30 Days",D141&lt;=90,"31-90 Days",TRUE(),"90+ Days")</f>
        <v>90+ Days</v>
      </c>
      <c r="AM141" s="14" t="str">
        <f aca="false">_xlfn.IFS(OR(F141="December",F141="January",F141="February"),"Winter",OR(F141="March",F141="April",F141="May"),"Spring",OR(F141="June",F141="July",F141="August"),"Summer",TRUE(),"Autumn")</f>
        <v>Winter</v>
      </c>
      <c r="AN141" s="14" t="str">
        <f aca="false">IF(L141+M141&gt;0,"Family","Adult Only")</f>
        <v>Adult Only</v>
      </c>
      <c r="AO141" s="14" t="str">
        <f aca="false">IF(U141=V141,"Same","Changed")</f>
        <v>Same</v>
      </c>
    </row>
    <row r="142" customFormat="false" ht="15" hidden="false" customHeight="false" outlineLevel="0" collapsed="false">
      <c r="A142" s="0" t="n">
        <v>141</v>
      </c>
      <c r="B142" s="0" t="s">
        <v>80</v>
      </c>
      <c r="C142" s="0" t="n">
        <v>0</v>
      </c>
      <c r="D142" s="0" t="n">
        <v>210</v>
      </c>
      <c r="E142" s="0" t="n">
        <v>2017</v>
      </c>
      <c r="F142" s="0" t="s">
        <v>119</v>
      </c>
      <c r="G142" s="0" t="n">
        <v>33</v>
      </c>
      <c r="H142" s="0" t="n">
        <v>19</v>
      </c>
      <c r="I142" s="0" t="n">
        <v>2</v>
      </c>
      <c r="J142" s="0" t="n">
        <v>5</v>
      </c>
      <c r="K142" s="0" t="n">
        <v>3</v>
      </c>
      <c r="L142" s="0" t="n">
        <v>0</v>
      </c>
      <c r="M142" s="0" t="n">
        <v>0</v>
      </c>
      <c r="N142" s="0" t="s">
        <v>112</v>
      </c>
      <c r="O142" s="0" t="s">
        <v>92</v>
      </c>
      <c r="P142" s="0" t="s">
        <v>99</v>
      </c>
      <c r="Q142" s="0" t="s">
        <v>94</v>
      </c>
      <c r="R142" s="0" t="n">
        <v>0</v>
      </c>
      <c r="S142" s="0" t="n">
        <v>0</v>
      </c>
      <c r="T142" s="0" t="n">
        <v>0</v>
      </c>
      <c r="U142" s="0" t="s">
        <v>95</v>
      </c>
      <c r="V142" s="0" t="s">
        <v>95</v>
      </c>
      <c r="W142" s="0" t="n">
        <v>0</v>
      </c>
      <c r="X142" s="0" t="s">
        <v>86</v>
      </c>
      <c r="Y142" s="0" t="n">
        <v>261</v>
      </c>
      <c r="Z142" s="0" t="n">
        <v>0</v>
      </c>
      <c r="AA142" s="0" t="n">
        <v>0</v>
      </c>
      <c r="AB142" s="0" t="s">
        <v>87</v>
      </c>
      <c r="AC142" s="0" t="n">
        <v>187.24</v>
      </c>
      <c r="AD142" s="0" t="n">
        <v>0</v>
      </c>
      <c r="AE142" s="0" t="n">
        <v>0</v>
      </c>
      <c r="AF142" s="0" t="s">
        <v>88</v>
      </c>
      <c r="AG142" s="13" t="n">
        <v>42973</v>
      </c>
      <c r="AH142" s="25" t="n">
        <f aca="false">I142+J142</f>
        <v>7</v>
      </c>
      <c r="AI142" s="25" t="n">
        <f aca="false">K142+L142+M142</f>
        <v>3</v>
      </c>
      <c r="AJ142" s="25" t="n">
        <f aca="false">AC142*AH142</f>
        <v>1310.68</v>
      </c>
      <c r="AK142" s="0" t="str">
        <f aca="false">IF(C142=1,"Cancelled","Completed")</f>
        <v>Completed</v>
      </c>
      <c r="AL142" s="0" t="str">
        <f aca="false">_xlfn.IFS(D142&lt;=7,"0-7 Days",D142&lt;=30,"8-30 Days",D142&lt;=90,"31-90 Days",TRUE(),"90+ Days")</f>
        <v>90+ Days</v>
      </c>
      <c r="AM142" s="0" t="str">
        <f aca="false">_xlfn.IFS(OR(F142="December",F142="January",F142="February"),"Winter",OR(F142="March",F142="April",F142="May"),"Spring",OR(F142="June",F142="July",F142="August"),"Summer",TRUE(),"Autumn")</f>
        <v>Summer</v>
      </c>
      <c r="AN142" s="0" t="str">
        <f aca="false">IF(L142+M142&gt;0,"Family","Adult Only")</f>
        <v>Adult Only</v>
      </c>
      <c r="AO142" s="0" t="str">
        <f aca="false">IF(U142=V142,"Same","Changed")</f>
        <v>Same</v>
      </c>
    </row>
    <row r="143" customFormat="false" ht="15" hidden="false" customHeight="false" outlineLevel="0" collapsed="false">
      <c r="A143" s="14" t="n">
        <v>142</v>
      </c>
      <c r="B143" s="14" t="s">
        <v>90</v>
      </c>
      <c r="C143" s="14" t="n">
        <v>0</v>
      </c>
      <c r="D143" s="14" t="n">
        <v>448</v>
      </c>
      <c r="E143" s="14" t="n">
        <v>2017</v>
      </c>
      <c r="F143" s="14" t="s">
        <v>135</v>
      </c>
      <c r="G143" s="14" t="n">
        <v>24</v>
      </c>
      <c r="H143" s="14" t="n">
        <v>17</v>
      </c>
      <c r="I143" s="14" t="n">
        <v>2</v>
      </c>
      <c r="J143" s="14" t="n">
        <v>1</v>
      </c>
      <c r="K143" s="14" t="n">
        <v>2</v>
      </c>
      <c r="L143" s="14" t="n">
        <v>0</v>
      </c>
      <c r="M143" s="14" t="n">
        <v>0</v>
      </c>
      <c r="N143" s="14" t="s">
        <v>82</v>
      </c>
      <c r="O143" s="14" t="s">
        <v>83</v>
      </c>
      <c r="P143" s="14" t="s">
        <v>116</v>
      </c>
      <c r="Q143" s="14" t="s">
        <v>94</v>
      </c>
      <c r="R143" s="14" t="n">
        <v>0</v>
      </c>
      <c r="S143" s="14" t="n">
        <v>0</v>
      </c>
      <c r="T143" s="14" t="n">
        <v>0</v>
      </c>
      <c r="U143" s="14" t="s">
        <v>95</v>
      </c>
      <c r="V143" s="14" t="s">
        <v>95</v>
      </c>
      <c r="W143" s="14" t="n">
        <v>0</v>
      </c>
      <c r="X143" s="14" t="s">
        <v>86</v>
      </c>
      <c r="Y143" s="14" t="n">
        <v>229</v>
      </c>
      <c r="Z143" s="14" t="n">
        <v>0</v>
      </c>
      <c r="AA143" s="14" t="n">
        <v>0</v>
      </c>
      <c r="AB143" s="14" t="s">
        <v>101</v>
      </c>
      <c r="AC143" s="14" t="n">
        <v>112.67</v>
      </c>
      <c r="AD143" s="14" t="n">
        <v>0</v>
      </c>
      <c r="AE143" s="14" t="n">
        <v>1</v>
      </c>
      <c r="AF143" s="14" t="s">
        <v>88</v>
      </c>
      <c r="AG143" s="15" t="n">
        <v>42906</v>
      </c>
      <c r="AH143" s="14" t="n">
        <f aca="false">I143+J143</f>
        <v>3</v>
      </c>
      <c r="AI143" s="14" t="n">
        <f aca="false">K143+L143+M143</f>
        <v>2</v>
      </c>
      <c r="AJ143" s="14" t="n">
        <f aca="false">AC143*AH143</f>
        <v>338.01</v>
      </c>
      <c r="AK143" s="14" t="str">
        <f aca="false">IF(C143=1,"Cancelled","Completed")</f>
        <v>Completed</v>
      </c>
      <c r="AL143" s="14" t="str">
        <f aca="false">_xlfn.IFS(D143&lt;=7,"0-7 Days",D143&lt;=30,"8-30 Days",D143&lt;=90,"31-90 Days",TRUE(),"90+ Days")</f>
        <v>90+ Days</v>
      </c>
      <c r="AM143" s="14" t="str">
        <f aca="false">_xlfn.IFS(OR(F143="December",F143="January",F143="February"),"Winter",OR(F143="March",F143="April",F143="May"),"Spring",OR(F143="June",F143="July",F143="August"),"Summer",TRUE(),"Autumn")</f>
        <v>Summer</v>
      </c>
      <c r="AN143" s="14" t="str">
        <f aca="false">IF(L143+M143&gt;0,"Family","Adult Only")</f>
        <v>Adult Only</v>
      </c>
      <c r="AO143" s="14" t="str">
        <f aca="false">IF(U143=V143,"Same","Changed")</f>
        <v>Same</v>
      </c>
    </row>
    <row r="144" customFormat="false" ht="15" hidden="false" customHeight="false" outlineLevel="0" collapsed="false">
      <c r="A144" s="0" t="n">
        <v>143</v>
      </c>
      <c r="B144" s="0" t="s">
        <v>90</v>
      </c>
      <c r="C144" s="0" t="n">
        <v>0</v>
      </c>
      <c r="D144" s="0" t="n">
        <v>152</v>
      </c>
      <c r="E144" s="0" t="n">
        <v>2016</v>
      </c>
      <c r="F144" s="0" t="s">
        <v>91</v>
      </c>
      <c r="G144" s="0" t="n">
        <v>29</v>
      </c>
      <c r="H144" s="0" t="n">
        <v>10</v>
      </c>
      <c r="I144" s="0" t="n">
        <v>2</v>
      </c>
      <c r="J144" s="0" t="n">
        <v>2</v>
      </c>
      <c r="K144" s="0" t="n">
        <v>2</v>
      </c>
      <c r="L144" s="0" t="n">
        <v>0</v>
      </c>
      <c r="M144" s="0" t="n">
        <v>0</v>
      </c>
      <c r="N144" s="0" t="s">
        <v>82</v>
      </c>
      <c r="O144" s="0" t="s">
        <v>92</v>
      </c>
      <c r="P144" s="0" t="s">
        <v>93</v>
      </c>
      <c r="Q144" s="0" t="s">
        <v>94</v>
      </c>
      <c r="R144" s="0" t="n">
        <v>0</v>
      </c>
      <c r="S144" s="0" t="n">
        <v>0</v>
      </c>
      <c r="T144" s="0" t="n">
        <v>0</v>
      </c>
      <c r="U144" s="0" t="s">
        <v>109</v>
      </c>
      <c r="V144" s="0" t="s">
        <v>109</v>
      </c>
      <c r="W144" s="0" t="n">
        <v>3</v>
      </c>
      <c r="X144" s="0" t="s">
        <v>86</v>
      </c>
      <c r="Y144" s="0" t="n">
        <v>9</v>
      </c>
      <c r="Z144" s="0" t="n">
        <v>0</v>
      </c>
      <c r="AA144" s="0" t="n">
        <v>0</v>
      </c>
      <c r="AB144" s="0" t="s">
        <v>87</v>
      </c>
      <c r="AC144" s="0" t="n">
        <v>134.3</v>
      </c>
      <c r="AD144" s="0" t="n">
        <v>0</v>
      </c>
      <c r="AE144" s="0" t="n">
        <v>3</v>
      </c>
      <c r="AF144" s="0" t="s">
        <v>88</v>
      </c>
      <c r="AG144" s="13" t="n">
        <v>42565</v>
      </c>
      <c r="AH144" s="25" t="n">
        <f aca="false">I144+J144</f>
        <v>4</v>
      </c>
      <c r="AI144" s="25" t="n">
        <f aca="false">K144+L144+M144</f>
        <v>2</v>
      </c>
      <c r="AJ144" s="25" t="n">
        <f aca="false">AC144*AH144</f>
        <v>537.2</v>
      </c>
      <c r="AK144" s="0" t="str">
        <f aca="false">IF(C144=1,"Cancelled","Completed")</f>
        <v>Completed</v>
      </c>
      <c r="AL144" s="0" t="str">
        <f aca="false">_xlfn.IFS(D144&lt;=7,"0-7 Days",D144&lt;=30,"8-30 Days",D144&lt;=90,"31-90 Days",TRUE(),"90+ Days")</f>
        <v>90+ Days</v>
      </c>
      <c r="AM144" s="0" t="str">
        <f aca="false">_xlfn.IFS(OR(F144="December",F144="January",F144="February"),"Winter",OR(F144="March",F144="April",F144="May"),"Spring",OR(F144="June",F144="July",F144="August"),"Summer",TRUE(),"Autumn")</f>
        <v>Summer</v>
      </c>
      <c r="AN144" s="0" t="str">
        <f aca="false">IF(L144+M144&gt;0,"Family","Adult Only")</f>
        <v>Adult Only</v>
      </c>
      <c r="AO144" s="0" t="str">
        <f aca="false">IF(U144=V144,"Same","Changed")</f>
        <v>Same</v>
      </c>
    </row>
    <row r="145" customFormat="false" ht="15" hidden="false" customHeight="false" outlineLevel="0" collapsed="false">
      <c r="A145" s="14" t="n">
        <v>144</v>
      </c>
      <c r="B145" s="14" t="s">
        <v>90</v>
      </c>
      <c r="C145" s="14" t="n">
        <v>0</v>
      </c>
      <c r="D145" s="14" t="n">
        <v>14</v>
      </c>
      <c r="E145" s="14" t="n">
        <v>2015</v>
      </c>
      <c r="F145" s="14" t="s">
        <v>114</v>
      </c>
      <c r="G145" s="14" t="n">
        <v>36</v>
      </c>
      <c r="H145" s="14" t="n">
        <v>4</v>
      </c>
      <c r="I145" s="14" t="n">
        <v>2</v>
      </c>
      <c r="J145" s="14" t="n">
        <v>2</v>
      </c>
      <c r="K145" s="14" t="n">
        <v>2</v>
      </c>
      <c r="L145" s="14" t="n">
        <v>0</v>
      </c>
      <c r="M145" s="14" t="n">
        <v>0</v>
      </c>
      <c r="N145" s="14" t="s">
        <v>112</v>
      </c>
      <c r="O145" s="14" t="s">
        <v>115</v>
      </c>
      <c r="P145" s="14" t="s">
        <v>93</v>
      </c>
      <c r="Q145" s="14" t="s">
        <v>94</v>
      </c>
      <c r="R145" s="14" t="n">
        <v>0</v>
      </c>
      <c r="S145" s="14" t="n">
        <v>0</v>
      </c>
      <c r="T145" s="14" t="n">
        <v>0</v>
      </c>
      <c r="U145" s="14" t="s">
        <v>95</v>
      </c>
      <c r="V145" s="14" t="s">
        <v>138</v>
      </c>
      <c r="W145" s="14" t="n">
        <v>0</v>
      </c>
      <c r="X145" s="14" t="s">
        <v>86</v>
      </c>
      <c r="Y145" s="14" t="n">
        <v>15</v>
      </c>
      <c r="Z145" s="14" t="n">
        <v>0</v>
      </c>
      <c r="AA145" s="14" t="n">
        <v>0</v>
      </c>
      <c r="AB145" s="14" t="s">
        <v>87</v>
      </c>
      <c r="AC145" s="14" t="n">
        <v>113</v>
      </c>
      <c r="AD145" s="14" t="n">
        <v>1</v>
      </c>
      <c r="AE145" s="14" t="n">
        <v>3</v>
      </c>
      <c r="AF145" s="14" t="s">
        <v>88</v>
      </c>
      <c r="AG145" s="15" t="n">
        <v>42255</v>
      </c>
      <c r="AH145" s="14" t="n">
        <f aca="false">I145+J145</f>
        <v>4</v>
      </c>
      <c r="AI145" s="14" t="n">
        <f aca="false">K145+L145+M145</f>
        <v>2</v>
      </c>
      <c r="AJ145" s="14" t="n">
        <f aca="false">AC145*AH145</f>
        <v>452</v>
      </c>
      <c r="AK145" s="14" t="str">
        <f aca="false">IF(C145=1,"Cancelled","Completed")</f>
        <v>Completed</v>
      </c>
      <c r="AL145" s="14" t="str">
        <f aca="false">_xlfn.IFS(D145&lt;=7,"0-7 Days",D145&lt;=30,"8-30 Days",D145&lt;=90,"31-90 Days",TRUE(),"90+ Days")</f>
        <v>8-30 Days</v>
      </c>
      <c r="AM145" s="14" t="str">
        <f aca="false">_xlfn.IFS(OR(F145="December",F145="January",F145="February"),"Winter",OR(F145="March",F145="April",F145="May"),"Spring",OR(F145="June",F145="July",F145="August"),"Summer",TRUE(),"Autumn")</f>
        <v>Autumn</v>
      </c>
      <c r="AN145" s="14" t="str">
        <f aca="false">IF(L145+M145&gt;0,"Family","Adult Only")</f>
        <v>Adult Only</v>
      </c>
      <c r="AO145" s="14" t="str">
        <f aca="false">IF(U145=V145,"Same","Changed")</f>
        <v>Changed</v>
      </c>
    </row>
    <row r="146" customFormat="false" ht="15" hidden="false" customHeight="false" outlineLevel="0" collapsed="false">
      <c r="A146" s="0" t="n">
        <v>145</v>
      </c>
      <c r="B146" s="0" t="s">
        <v>90</v>
      </c>
      <c r="C146" s="0" t="n">
        <v>1</v>
      </c>
      <c r="D146" s="0" t="n">
        <v>135</v>
      </c>
      <c r="E146" s="0" t="n">
        <v>2017</v>
      </c>
      <c r="F146" s="0" t="s">
        <v>106</v>
      </c>
      <c r="G146" s="0" t="n">
        <v>16</v>
      </c>
      <c r="H146" s="0" t="n">
        <v>21</v>
      </c>
      <c r="I146" s="0" t="n">
        <v>1</v>
      </c>
      <c r="J146" s="0" t="n">
        <v>2</v>
      </c>
      <c r="K146" s="0" t="n">
        <v>2</v>
      </c>
      <c r="L146" s="0" t="n">
        <v>0</v>
      </c>
      <c r="M146" s="0" t="n">
        <v>0</v>
      </c>
      <c r="N146" s="0" t="s">
        <v>82</v>
      </c>
      <c r="O146" s="0" t="s">
        <v>92</v>
      </c>
      <c r="P146" s="0" t="s">
        <v>116</v>
      </c>
      <c r="Q146" s="0" t="s">
        <v>94</v>
      </c>
      <c r="R146" s="0" t="n">
        <v>0</v>
      </c>
      <c r="S146" s="0" t="n">
        <v>0</v>
      </c>
      <c r="T146" s="0" t="n">
        <v>0</v>
      </c>
      <c r="U146" s="0" t="s">
        <v>95</v>
      </c>
      <c r="V146" s="0" t="s">
        <v>95</v>
      </c>
      <c r="W146" s="0" t="n">
        <v>0</v>
      </c>
      <c r="X146" s="0" t="s">
        <v>120</v>
      </c>
      <c r="Y146" s="0" t="n">
        <v>3</v>
      </c>
      <c r="Z146" s="0" t="n">
        <v>0</v>
      </c>
      <c r="AA146" s="0" t="n">
        <v>0</v>
      </c>
      <c r="AB146" s="0" t="s">
        <v>87</v>
      </c>
      <c r="AC146" s="0" t="n">
        <v>90</v>
      </c>
      <c r="AD146" s="0" t="n">
        <v>0</v>
      </c>
      <c r="AE146" s="0" t="n">
        <v>0</v>
      </c>
      <c r="AF146" s="0" t="s">
        <v>96</v>
      </c>
      <c r="AG146" s="13" t="n">
        <v>42711</v>
      </c>
      <c r="AH146" s="25" t="n">
        <f aca="false">I146+J146</f>
        <v>3</v>
      </c>
      <c r="AI146" s="25" t="n">
        <f aca="false">K146+L146+M146</f>
        <v>2</v>
      </c>
      <c r="AJ146" s="25" t="n">
        <f aca="false">AC146*AH146</f>
        <v>270</v>
      </c>
      <c r="AK146" s="0" t="str">
        <f aca="false">IF(C146=1,"Cancelled","Completed")</f>
        <v>Cancelled</v>
      </c>
      <c r="AL146" s="0" t="str">
        <f aca="false">_xlfn.IFS(D146&lt;=7,"0-7 Days",D146&lt;=30,"8-30 Days",D146&lt;=90,"31-90 Days",TRUE(),"90+ Days")</f>
        <v>90+ Days</v>
      </c>
      <c r="AM146" s="0" t="str">
        <f aca="false">_xlfn.IFS(OR(F146="December",F146="January",F146="February"),"Winter",OR(F146="March",F146="April",F146="May"),"Spring",OR(F146="June",F146="July",F146="August"),"Summer",TRUE(),"Autumn")</f>
        <v>Spring</v>
      </c>
      <c r="AN146" s="0" t="str">
        <f aca="false">IF(L146+M146&gt;0,"Family","Adult Only")</f>
        <v>Adult Only</v>
      </c>
      <c r="AO146" s="0" t="str">
        <f aca="false">IF(U146=V146,"Same","Changed")</f>
        <v>Same</v>
      </c>
    </row>
    <row r="147" customFormat="false" ht="15" hidden="false" customHeight="false" outlineLevel="0" collapsed="false">
      <c r="A147" s="14" t="n">
        <v>146</v>
      </c>
      <c r="B147" s="14" t="s">
        <v>90</v>
      </c>
      <c r="C147" s="14" t="n">
        <v>0</v>
      </c>
      <c r="D147" s="14" t="n">
        <v>36</v>
      </c>
      <c r="E147" s="14" t="n">
        <v>2016</v>
      </c>
      <c r="F147" s="14" t="s">
        <v>114</v>
      </c>
      <c r="G147" s="14" t="n">
        <v>40</v>
      </c>
      <c r="H147" s="14" t="n">
        <v>28</v>
      </c>
      <c r="I147" s="14" t="n">
        <v>0</v>
      </c>
      <c r="J147" s="14" t="n">
        <v>3</v>
      </c>
      <c r="K147" s="14" t="n">
        <v>2</v>
      </c>
      <c r="L147" s="14" t="n">
        <v>0</v>
      </c>
      <c r="M147" s="14" t="n">
        <v>0</v>
      </c>
      <c r="N147" s="14" t="s">
        <v>82</v>
      </c>
      <c r="O147" s="14" t="s">
        <v>108</v>
      </c>
      <c r="P147" s="14" t="s">
        <v>116</v>
      </c>
      <c r="Q147" s="14" t="s">
        <v>94</v>
      </c>
      <c r="R147" s="14" t="n">
        <v>0</v>
      </c>
      <c r="S147" s="14" t="n">
        <v>0</v>
      </c>
      <c r="T147" s="14" t="n">
        <v>0</v>
      </c>
      <c r="U147" s="14" t="s">
        <v>95</v>
      </c>
      <c r="V147" s="14" t="s">
        <v>138</v>
      </c>
      <c r="W147" s="14" t="n">
        <v>0</v>
      </c>
      <c r="X147" s="14" t="s">
        <v>86</v>
      </c>
      <c r="Y147" s="14" t="n">
        <v>21</v>
      </c>
      <c r="Z147" s="14" t="n">
        <v>0</v>
      </c>
      <c r="AA147" s="14" t="n">
        <v>0</v>
      </c>
      <c r="AB147" s="14" t="s">
        <v>101</v>
      </c>
      <c r="AC147" s="14" t="n">
        <v>87</v>
      </c>
      <c r="AD147" s="14" t="n">
        <v>0</v>
      </c>
      <c r="AE147" s="14" t="n">
        <v>0</v>
      </c>
      <c r="AF147" s="14" t="s">
        <v>88</v>
      </c>
      <c r="AG147" s="15" t="n">
        <v>42644</v>
      </c>
      <c r="AH147" s="14" t="n">
        <f aca="false">I147+J147</f>
        <v>3</v>
      </c>
      <c r="AI147" s="14" t="n">
        <f aca="false">K147+L147+M147</f>
        <v>2</v>
      </c>
      <c r="AJ147" s="14" t="n">
        <f aca="false">AC147*AH147</f>
        <v>261</v>
      </c>
      <c r="AK147" s="14" t="str">
        <f aca="false">IF(C147=1,"Cancelled","Completed")</f>
        <v>Completed</v>
      </c>
      <c r="AL147" s="14" t="str">
        <f aca="false">_xlfn.IFS(D147&lt;=7,"0-7 Days",D147&lt;=30,"8-30 Days",D147&lt;=90,"31-90 Days",TRUE(),"90+ Days")</f>
        <v>31-90 Days</v>
      </c>
      <c r="AM147" s="14" t="str">
        <f aca="false">_xlfn.IFS(OR(F147="December",F147="January",F147="February"),"Winter",OR(F147="March",F147="April",F147="May"),"Spring",OR(F147="June",F147="July",F147="August"),"Summer",TRUE(),"Autumn")</f>
        <v>Autumn</v>
      </c>
      <c r="AN147" s="14" t="str">
        <f aca="false">IF(L147+M147&gt;0,"Family","Adult Only")</f>
        <v>Adult Only</v>
      </c>
      <c r="AO147" s="14" t="str">
        <f aca="false">IF(U147=V147,"Same","Changed")</f>
        <v>Changed</v>
      </c>
    </row>
    <row r="148" customFormat="false" ht="15" hidden="false" customHeight="false" outlineLevel="0" collapsed="false">
      <c r="A148" s="0" t="n">
        <v>147</v>
      </c>
      <c r="B148" s="0" t="s">
        <v>90</v>
      </c>
      <c r="C148" s="0" t="n">
        <v>0</v>
      </c>
      <c r="D148" s="0" t="n">
        <v>70</v>
      </c>
      <c r="E148" s="0" t="n">
        <v>2016</v>
      </c>
      <c r="F148" s="0" t="s">
        <v>126</v>
      </c>
      <c r="G148" s="0" t="n">
        <v>5</v>
      </c>
      <c r="H148" s="0" t="n">
        <v>27</v>
      </c>
      <c r="I148" s="0" t="n">
        <v>2</v>
      </c>
      <c r="J148" s="0" t="n">
        <v>5</v>
      </c>
      <c r="K148" s="0" t="n">
        <v>2</v>
      </c>
      <c r="L148" s="0" t="n">
        <v>0</v>
      </c>
      <c r="M148" s="0" t="n">
        <v>0</v>
      </c>
      <c r="N148" s="0" t="s">
        <v>82</v>
      </c>
      <c r="O148" s="0" t="s">
        <v>108</v>
      </c>
      <c r="P148" s="0" t="s">
        <v>99</v>
      </c>
      <c r="Q148" s="0" t="s">
        <v>94</v>
      </c>
      <c r="R148" s="0" t="n">
        <v>0</v>
      </c>
      <c r="S148" s="0" t="n">
        <v>0</v>
      </c>
      <c r="T148" s="0" t="n">
        <v>0</v>
      </c>
      <c r="U148" s="0" t="s">
        <v>109</v>
      </c>
      <c r="V148" s="0" t="s">
        <v>109</v>
      </c>
      <c r="W148" s="0" t="n">
        <v>0</v>
      </c>
      <c r="X148" s="0" t="s">
        <v>86</v>
      </c>
      <c r="Y148" s="0" t="n">
        <v>27</v>
      </c>
      <c r="Z148" s="0" t="n">
        <v>0</v>
      </c>
      <c r="AA148" s="0" t="n">
        <v>0</v>
      </c>
      <c r="AB148" s="0" t="s">
        <v>87</v>
      </c>
      <c r="AC148" s="0" t="n">
        <v>52</v>
      </c>
      <c r="AD148" s="0" t="n">
        <v>0</v>
      </c>
      <c r="AE148" s="0" t="n">
        <v>0</v>
      </c>
      <c r="AF148" s="0" t="s">
        <v>88</v>
      </c>
      <c r="AG148" s="13" t="n">
        <v>42403</v>
      </c>
      <c r="AH148" s="25" t="n">
        <f aca="false">I148+J148</f>
        <v>7</v>
      </c>
      <c r="AI148" s="25" t="n">
        <f aca="false">K148+L148+M148</f>
        <v>2</v>
      </c>
      <c r="AJ148" s="25" t="n">
        <f aca="false">AC148*AH148</f>
        <v>364</v>
      </c>
      <c r="AK148" s="0" t="str">
        <f aca="false">IF(C148=1,"Cancelled","Completed")</f>
        <v>Completed</v>
      </c>
      <c r="AL148" s="0" t="str">
        <f aca="false">_xlfn.IFS(D148&lt;=7,"0-7 Days",D148&lt;=30,"8-30 Days",D148&lt;=90,"31-90 Days",TRUE(),"90+ Days")</f>
        <v>31-90 Days</v>
      </c>
      <c r="AM148" s="0" t="str">
        <f aca="false">_xlfn.IFS(OR(F148="December",F148="January",F148="February"),"Winter",OR(F148="March",F148="April",F148="May"),"Spring",OR(F148="June",F148="July",F148="August"),"Summer",TRUE(),"Autumn")</f>
        <v>Winter</v>
      </c>
      <c r="AN148" s="0" t="str">
        <f aca="false">IF(L148+M148&gt;0,"Family","Adult Only")</f>
        <v>Adult Only</v>
      </c>
      <c r="AO148" s="0" t="str">
        <f aca="false">IF(U148=V148,"Same","Changed")</f>
        <v>Same</v>
      </c>
    </row>
    <row r="149" customFormat="false" ht="15" hidden="false" customHeight="false" outlineLevel="0" collapsed="false">
      <c r="A149" s="14" t="n">
        <v>148</v>
      </c>
      <c r="B149" s="14" t="s">
        <v>80</v>
      </c>
      <c r="C149" s="14" t="n">
        <v>0</v>
      </c>
      <c r="D149" s="14" t="n">
        <v>236</v>
      </c>
      <c r="E149" s="14" t="n">
        <v>2016</v>
      </c>
      <c r="F149" s="14" t="s">
        <v>121</v>
      </c>
      <c r="G149" s="14" t="n">
        <v>20</v>
      </c>
      <c r="H149" s="14" t="n">
        <v>12</v>
      </c>
      <c r="I149" s="14" t="n">
        <v>0</v>
      </c>
      <c r="J149" s="14" t="n">
        <v>3</v>
      </c>
      <c r="K149" s="14" t="n">
        <v>2</v>
      </c>
      <c r="L149" s="14" t="n">
        <v>0</v>
      </c>
      <c r="M149" s="14" t="n">
        <v>0</v>
      </c>
      <c r="N149" s="14" t="s">
        <v>82</v>
      </c>
      <c r="O149" s="14" t="s">
        <v>83</v>
      </c>
      <c r="P149" s="14" t="s">
        <v>116</v>
      </c>
      <c r="Q149" s="14" t="s">
        <v>94</v>
      </c>
      <c r="R149" s="14" t="n">
        <v>0</v>
      </c>
      <c r="S149" s="14" t="n">
        <v>0</v>
      </c>
      <c r="T149" s="14" t="n">
        <v>0</v>
      </c>
      <c r="U149" s="14" t="s">
        <v>95</v>
      </c>
      <c r="V149" s="14" t="s">
        <v>148</v>
      </c>
      <c r="W149" s="14" t="n">
        <v>0</v>
      </c>
      <c r="X149" s="14" t="s">
        <v>86</v>
      </c>
      <c r="Y149" s="14" t="n">
        <v>315</v>
      </c>
      <c r="Z149" s="14" t="n">
        <v>0</v>
      </c>
      <c r="AA149" s="14" t="n">
        <v>0</v>
      </c>
      <c r="AB149" s="14" t="s">
        <v>101</v>
      </c>
      <c r="AC149" s="14" t="n">
        <v>54</v>
      </c>
      <c r="AD149" s="14" t="n">
        <v>1</v>
      </c>
      <c r="AE149" s="14" t="n">
        <v>0</v>
      </c>
      <c r="AF149" s="14" t="s">
        <v>88</v>
      </c>
      <c r="AG149" s="15" t="n">
        <v>42505</v>
      </c>
      <c r="AH149" s="14" t="n">
        <f aca="false">I149+J149</f>
        <v>3</v>
      </c>
      <c r="AI149" s="14" t="n">
        <f aca="false">K149+L149+M149</f>
        <v>2</v>
      </c>
      <c r="AJ149" s="14" t="n">
        <f aca="false">AC149*AH149</f>
        <v>162</v>
      </c>
      <c r="AK149" s="14" t="str">
        <f aca="false">IF(C149=1,"Cancelled","Completed")</f>
        <v>Completed</v>
      </c>
      <c r="AL149" s="14" t="str">
        <f aca="false">_xlfn.IFS(D149&lt;=7,"0-7 Days",D149&lt;=30,"8-30 Days",D149&lt;=90,"31-90 Days",TRUE(),"90+ Days")</f>
        <v>90+ Days</v>
      </c>
      <c r="AM149" s="14" t="str">
        <f aca="false">_xlfn.IFS(OR(F149="December",F149="January",F149="February"),"Winter",OR(F149="March",F149="April",F149="May"),"Spring",OR(F149="June",F149="July",F149="August"),"Summer",TRUE(),"Autumn")</f>
        <v>Spring</v>
      </c>
      <c r="AN149" s="14" t="str">
        <f aca="false">IF(L149+M149&gt;0,"Family","Adult Only")</f>
        <v>Adult Only</v>
      </c>
      <c r="AO149" s="14" t="str">
        <f aca="false">IF(U149=V149,"Same","Changed")</f>
        <v>Changed</v>
      </c>
    </row>
    <row r="150" customFormat="false" ht="15" hidden="false" customHeight="false" outlineLevel="0" collapsed="false">
      <c r="A150" s="0" t="n">
        <v>149</v>
      </c>
      <c r="B150" s="0" t="s">
        <v>90</v>
      </c>
      <c r="C150" s="0" t="n">
        <v>0</v>
      </c>
      <c r="D150" s="0" t="n">
        <v>1</v>
      </c>
      <c r="E150" s="0" t="n">
        <v>2017</v>
      </c>
      <c r="F150" s="0" t="s">
        <v>118</v>
      </c>
      <c r="G150" s="0" t="n">
        <v>5</v>
      </c>
      <c r="H150" s="0" t="n">
        <v>3</v>
      </c>
      <c r="I150" s="0" t="n">
        <v>1</v>
      </c>
      <c r="J150" s="0" t="n">
        <v>2</v>
      </c>
      <c r="K150" s="0" t="n">
        <v>2</v>
      </c>
      <c r="L150" s="0" t="n">
        <v>0</v>
      </c>
      <c r="M150" s="0" t="n">
        <v>0</v>
      </c>
      <c r="N150" s="0" t="s">
        <v>82</v>
      </c>
      <c r="O150" s="0" t="s">
        <v>115</v>
      </c>
      <c r="P150" s="0" t="s">
        <v>93</v>
      </c>
      <c r="Q150" s="0" t="s">
        <v>94</v>
      </c>
      <c r="R150" s="0" t="n">
        <v>0</v>
      </c>
      <c r="S150" s="0" t="n">
        <v>0</v>
      </c>
      <c r="T150" s="0" t="n">
        <v>0</v>
      </c>
      <c r="U150" s="0" t="s">
        <v>95</v>
      </c>
      <c r="V150" s="0" t="s">
        <v>95</v>
      </c>
      <c r="W150" s="0" t="n">
        <v>0</v>
      </c>
      <c r="X150" s="0" t="s">
        <v>86</v>
      </c>
      <c r="Y150" s="0" t="n">
        <v>9</v>
      </c>
      <c r="Z150" s="0" t="n">
        <v>0</v>
      </c>
      <c r="AA150" s="0" t="n">
        <v>0</v>
      </c>
      <c r="AB150" s="0" t="s">
        <v>87</v>
      </c>
      <c r="AC150" s="0" t="n">
        <v>117</v>
      </c>
      <c r="AD150" s="0" t="n">
        <v>0</v>
      </c>
      <c r="AE150" s="0" t="n">
        <v>1</v>
      </c>
      <c r="AF150" s="0" t="s">
        <v>88</v>
      </c>
      <c r="AG150" s="13" t="n">
        <v>42772</v>
      </c>
      <c r="AH150" s="25" t="n">
        <f aca="false">I150+J150</f>
        <v>3</v>
      </c>
      <c r="AI150" s="25" t="n">
        <f aca="false">K150+L150+M150</f>
        <v>2</v>
      </c>
      <c r="AJ150" s="25" t="n">
        <f aca="false">AC150*AH150</f>
        <v>351</v>
      </c>
      <c r="AK150" s="0" t="str">
        <f aca="false">IF(C150=1,"Cancelled","Completed")</f>
        <v>Completed</v>
      </c>
      <c r="AL150" s="0" t="str">
        <f aca="false">_xlfn.IFS(D150&lt;=7,"0-7 Days",D150&lt;=30,"8-30 Days",D150&lt;=90,"31-90 Days",TRUE(),"90+ Days")</f>
        <v>0-7 Days</v>
      </c>
      <c r="AM150" s="0" t="str">
        <f aca="false">_xlfn.IFS(OR(F150="December",F150="January",F150="February"),"Winter",OR(F150="March",F150="April",F150="May"),"Spring",OR(F150="June",F150="July",F150="August"),"Summer",TRUE(),"Autumn")</f>
        <v>Winter</v>
      </c>
      <c r="AN150" s="0" t="str">
        <f aca="false">IF(L150+M150&gt;0,"Family","Adult Only")</f>
        <v>Adult Only</v>
      </c>
      <c r="AO150" s="0" t="str">
        <f aca="false">IF(U150=V150,"Same","Changed")</f>
        <v>Same</v>
      </c>
    </row>
    <row r="151" customFormat="false" ht="15" hidden="false" customHeight="false" outlineLevel="0" collapsed="false">
      <c r="A151" s="14" t="n">
        <v>150</v>
      </c>
      <c r="B151" s="14" t="s">
        <v>90</v>
      </c>
      <c r="C151" s="14" t="n">
        <v>1</v>
      </c>
      <c r="D151" s="14" t="n">
        <v>316</v>
      </c>
      <c r="E151" s="14" t="n">
        <v>2017</v>
      </c>
      <c r="F151" s="14" t="s">
        <v>121</v>
      </c>
      <c r="G151" s="14" t="n">
        <v>19</v>
      </c>
      <c r="H151" s="14" t="n">
        <v>10</v>
      </c>
      <c r="I151" s="14" t="n">
        <v>0</v>
      </c>
      <c r="J151" s="14" t="n">
        <v>2</v>
      </c>
      <c r="K151" s="14" t="n">
        <v>2</v>
      </c>
      <c r="L151" s="14" t="n">
        <v>0</v>
      </c>
      <c r="M151" s="14" t="n">
        <v>0</v>
      </c>
      <c r="N151" s="14" t="s">
        <v>82</v>
      </c>
      <c r="O151" s="14" t="s">
        <v>92</v>
      </c>
      <c r="P151" s="14" t="s">
        <v>93</v>
      </c>
      <c r="Q151" s="14" t="s">
        <v>94</v>
      </c>
      <c r="R151" s="14" t="n">
        <v>0</v>
      </c>
      <c r="S151" s="14" t="n">
        <v>0</v>
      </c>
      <c r="T151" s="14" t="n">
        <v>0</v>
      </c>
      <c r="U151" s="14" t="s">
        <v>109</v>
      </c>
      <c r="V151" s="14" t="s">
        <v>109</v>
      </c>
      <c r="W151" s="14" t="n">
        <v>0</v>
      </c>
      <c r="X151" s="14" t="s">
        <v>86</v>
      </c>
      <c r="Y151" s="14" t="n">
        <v>9</v>
      </c>
      <c r="Z151" s="14" t="n">
        <v>0</v>
      </c>
      <c r="AA151" s="14" t="n">
        <v>0</v>
      </c>
      <c r="AB151" s="14" t="s">
        <v>87</v>
      </c>
      <c r="AC151" s="14" t="n">
        <v>123.3</v>
      </c>
      <c r="AD151" s="14" t="n">
        <v>0</v>
      </c>
      <c r="AE151" s="14" t="n">
        <v>1</v>
      </c>
      <c r="AF151" s="14" t="s">
        <v>96</v>
      </c>
      <c r="AG151" s="15" t="n">
        <v>42744</v>
      </c>
      <c r="AH151" s="14" t="n">
        <f aca="false">I151+J151</f>
        <v>2</v>
      </c>
      <c r="AI151" s="14" t="n">
        <f aca="false">K151+L151+M151</f>
        <v>2</v>
      </c>
      <c r="AJ151" s="14" t="n">
        <f aca="false">AC151*AH151</f>
        <v>246.6</v>
      </c>
      <c r="AK151" s="14" t="str">
        <f aca="false">IF(C151=1,"Cancelled","Completed")</f>
        <v>Cancelled</v>
      </c>
      <c r="AL151" s="14" t="str">
        <f aca="false">_xlfn.IFS(D151&lt;=7,"0-7 Days",D151&lt;=30,"8-30 Days",D151&lt;=90,"31-90 Days",TRUE(),"90+ Days")</f>
        <v>90+ Days</v>
      </c>
      <c r="AM151" s="14" t="str">
        <f aca="false">_xlfn.IFS(OR(F151="December",F151="January",F151="February"),"Winter",OR(F151="March",F151="April",F151="May"),"Spring",OR(F151="June",F151="July",F151="August"),"Summer",TRUE(),"Autumn")</f>
        <v>Spring</v>
      </c>
      <c r="AN151" s="14" t="str">
        <f aca="false">IF(L151+M151&gt;0,"Family","Adult Only")</f>
        <v>Adult Only</v>
      </c>
      <c r="AO151" s="14" t="str">
        <f aca="false">IF(U151=V151,"Same","Changed")</f>
        <v>Same</v>
      </c>
    </row>
    <row r="152" customFormat="false" ht="15" hidden="false" customHeight="false" outlineLevel="0" collapsed="false">
      <c r="A152" s="0" t="n">
        <v>151</v>
      </c>
      <c r="B152" s="0" t="s">
        <v>90</v>
      </c>
      <c r="C152" s="0" t="n">
        <v>0</v>
      </c>
      <c r="D152" s="0" t="n">
        <v>200</v>
      </c>
      <c r="E152" s="0" t="n">
        <v>2015</v>
      </c>
      <c r="F152" s="0" t="s">
        <v>111</v>
      </c>
      <c r="G152" s="0" t="n">
        <v>40</v>
      </c>
      <c r="H152" s="0" t="n">
        <v>2</v>
      </c>
      <c r="I152" s="0" t="n">
        <v>1</v>
      </c>
      <c r="J152" s="0" t="n">
        <v>2</v>
      </c>
      <c r="K152" s="0" t="n">
        <v>2</v>
      </c>
      <c r="L152" s="0" t="n">
        <v>0</v>
      </c>
      <c r="M152" s="0" t="n">
        <v>0</v>
      </c>
      <c r="N152" s="0" t="s">
        <v>82</v>
      </c>
      <c r="O152" s="0" t="s">
        <v>147</v>
      </c>
      <c r="P152" s="0" t="s">
        <v>93</v>
      </c>
      <c r="Q152" s="0" t="s">
        <v>94</v>
      </c>
      <c r="R152" s="0" t="n">
        <v>0</v>
      </c>
      <c r="S152" s="0" t="n">
        <v>0</v>
      </c>
      <c r="T152" s="0" t="n">
        <v>0</v>
      </c>
      <c r="U152" s="0" t="s">
        <v>95</v>
      </c>
      <c r="V152" s="0" t="s">
        <v>95</v>
      </c>
      <c r="W152" s="0" t="n">
        <v>0</v>
      </c>
      <c r="X152" s="0" t="s">
        <v>86</v>
      </c>
      <c r="Y152" s="0" t="n">
        <v>8</v>
      </c>
      <c r="Z152" s="0" t="n">
        <v>0</v>
      </c>
      <c r="AA152" s="0" t="n">
        <v>0</v>
      </c>
      <c r="AB152" s="0" t="s">
        <v>87</v>
      </c>
      <c r="AC152" s="0" t="n">
        <v>89.25</v>
      </c>
      <c r="AD152" s="0" t="n">
        <v>0</v>
      </c>
      <c r="AE152" s="0" t="n">
        <v>1</v>
      </c>
      <c r="AF152" s="0" t="s">
        <v>88</v>
      </c>
      <c r="AG152" s="13" t="n">
        <v>42282</v>
      </c>
      <c r="AH152" s="25" t="n">
        <f aca="false">I152+J152</f>
        <v>3</v>
      </c>
      <c r="AI152" s="25" t="n">
        <f aca="false">K152+L152+M152</f>
        <v>2</v>
      </c>
      <c r="AJ152" s="25" t="n">
        <f aca="false">AC152*AH152</f>
        <v>267.75</v>
      </c>
      <c r="AK152" s="0" t="str">
        <f aca="false">IF(C152=1,"Cancelled","Completed")</f>
        <v>Completed</v>
      </c>
      <c r="AL152" s="0" t="str">
        <f aca="false">_xlfn.IFS(D152&lt;=7,"0-7 Days",D152&lt;=30,"8-30 Days",D152&lt;=90,"31-90 Days",TRUE(),"90+ Days")</f>
        <v>90+ Days</v>
      </c>
      <c r="AM152" s="0" t="str">
        <f aca="false">_xlfn.IFS(OR(F152="December",F152="January",F152="February"),"Winter",OR(F152="March",F152="April",F152="May"),"Spring",OR(F152="June",F152="July",F152="August"),"Summer",TRUE(),"Autumn")</f>
        <v>Autumn</v>
      </c>
      <c r="AN152" s="0" t="str">
        <f aca="false">IF(L152+M152&gt;0,"Family","Adult Only")</f>
        <v>Adult Only</v>
      </c>
      <c r="AO152" s="0" t="str">
        <f aca="false">IF(U152=V152,"Same","Changed")</f>
        <v>Same</v>
      </c>
    </row>
    <row r="153" customFormat="false" ht="15" hidden="false" customHeight="false" outlineLevel="0" collapsed="false">
      <c r="A153" s="14" t="n">
        <v>152</v>
      </c>
      <c r="B153" s="14" t="s">
        <v>90</v>
      </c>
      <c r="C153" s="14" t="n">
        <v>1</v>
      </c>
      <c r="D153" s="14" t="n">
        <v>277</v>
      </c>
      <c r="E153" s="14" t="n">
        <v>2016</v>
      </c>
      <c r="F153" s="14" t="s">
        <v>113</v>
      </c>
      <c r="G153" s="14" t="n">
        <v>46</v>
      </c>
      <c r="H153" s="14" t="n">
        <v>7</v>
      </c>
      <c r="I153" s="14" t="n">
        <v>1</v>
      </c>
      <c r="J153" s="14" t="n">
        <v>2</v>
      </c>
      <c r="K153" s="14" t="n">
        <v>2</v>
      </c>
      <c r="L153" s="14" t="n">
        <v>0</v>
      </c>
      <c r="M153" s="14" t="n">
        <v>0</v>
      </c>
      <c r="N153" s="14" t="s">
        <v>82</v>
      </c>
      <c r="O153" s="14" t="s">
        <v>92</v>
      </c>
      <c r="P153" s="14" t="s">
        <v>116</v>
      </c>
      <c r="Q153" s="14" t="s">
        <v>94</v>
      </c>
      <c r="R153" s="14" t="n">
        <v>0</v>
      </c>
      <c r="S153" s="14" t="n">
        <v>0</v>
      </c>
      <c r="T153" s="14" t="n">
        <v>0</v>
      </c>
      <c r="U153" s="14" t="s">
        <v>95</v>
      </c>
      <c r="V153" s="14" t="s">
        <v>95</v>
      </c>
      <c r="W153" s="14" t="n">
        <v>0</v>
      </c>
      <c r="X153" s="14" t="s">
        <v>120</v>
      </c>
      <c r="Y153" s="14" t="n">
        <v>0</v>
      </c>
      <c r="Z153" s="14" t="n">
        <v>0</v>
      </c>
      <c r="AA153" s="14" t="n">
        <v>0</v>
      </c>
      <c r="AB153" s="14" t="s">
        <v>87</v>
      </c>
      <c r="AC153" s="14" t="n">
        <v>100</v>
      </c>
      <c r="AD153" s="14" t="n">
        <v>0</v>
      </c>
      <c r="AE153" s="14" t="n">
        <v>0</v>
      </c>
      <c r="AF153" s="14" t="s">
        <v>96</v>
      </c>
      <c r="AG153" s="15" t="n">
        <v>42464</v>
      </c>
      <c r="AH153" s="14" t="n">
        <f aca="false">I153+J153</f>
        <v>3</v>
      </c>
      <c r="AI153" s="14" t="n">
        <f aca="false">K153+L153+M153</f>
        <v>2</v>
      </c>
      <c r="AJ153" s="14" t="n">
        <f aca="false">AC153*AH153</f>
        <v>300</v>
      </c>
      <c r="AK153" s="14" t="str">
        <f aca="false">IF(C153=1,"Cancelled","Completed")</f>
        <v>Cancelled</v>
      </c>
      <c r="AL153" s="14" t="str">
        <f aca="false">_xlfn.IFS(D153&lt;=7,"0-7 Days",D153&lt;=30,"8-30 Days",D153&lt;=90,"31-90 Days",TRUE(),"90+ Days")</f>
        <v>90+ Days</v>
      </c>
      <c r="AM153" s="14" t="str">
        <f aca="false">_xlfn.IFS(OR(F153="December",F153="January",F153="February"),"Winter",OR(F153="March",F153="April",F153="May"),"Spring",OR(F153="June",F153="July",F153="August"),"Summer",TRUE(),"Autumn")</f>
        <v>Autumn</v>
      </c>
      <c r="AN153" s="14" t="str">
        <f aca="false">IF(L153+M153&gt;0,"Family","Adult Only")</f>
        <v>Adult Only</v>
      </c>
      <c r="AO153" s="14" t="str">
        <f aca="false">IF(U153=V153,"Same","Changed")</f>
        <v>Same</v>
      </c>
    </row>
    <row r="154" customFormat="false" ht="15" hidden="false" customHeight="false" outlineLevel="0" collapsed="false">
      <c r="A154" s="0" t="n">
        <v>153</v>
      </c>
      <c r="B154" s="0" t="s">
        <v>90</v>
      </c>
      <c r="C154" s="0" t="n">
        <v>0</v>
      </c>
      <c r="D154" s="0" t="n">
        <v>2</v>
      </c>
      <c r="E154" s="0" t="n">
        <v>2015</v>
      </c>
      <c r="F154" s="0" t="s">
        <v>119</v>
      </c>
      <c r="G154" s="0" t="n">
        <v>33</v>
      </c>
      <c r="H154" s="0" t="n">
        <v>9</v>
      </c>
      <c r="I154" s="0" t="n">
        <v>1</v>
      </c>
      <c r="J154" s="0" t="n">
        <v>0</v>
      </c>
      <c r="K154" s="0" t="n">
        <v>2</v>
      </c>
      <c r="L154" s="0" t="n">
        <v>0</v>
      </c>
      <c r="M154" s="0" t="n">
        <v>0</v>
      </c>
      <c r="N154" s="0" t="s">
        <v>82</v>
      </c>
      <c r="O154" s="0" t="s">
        <v>92</v>
      </c>
      <c r="P154" s="0" t="s">
        <v>84</v>
      </c>
      <c r="Q154" s="0" t="s">
        <v>84</v>
      </c>
      <c r="R154" s="0" t="n">
        <v>0</v>
      </c>
      <c r="S154" s="0" t="n">
        <v>0</v>
      </c>
      <c r="T154" s="0" t="n">
        <v>0</v>
      </c>
      <c r="U154" s="0" t="s">
        <v>124</v>
      </c>
      <c r="V154" s="0" t="s">
        <v>124</v>
      </c>
      <c r="W154" s="0" t="n">
        <v>0</v>
      </c>
      <c r="X154" s="0" t="s">
        <v>86</v>
      </c>
      <c r="Y154" s="0" t="n">
        <v>0</v>
      </c>
      <c r="Z154" s="0" t="n">
        <v>0</v>
      </c>
      <c r="AA154" s="0" t="n">
        <v>0</v>
      </c>
      <c r="AB154" s="0" t="s">
        <v>87</v>
      </c>
      <c r="AC154" s="0" t="n">
        <v>67.5</v>
      </c>
      <c r="AD154" s="0" t="n">
        <v>0</v>
      </c>
      <c r="AE154" s="0" t="n">
        <v>2</v>
      </c>
      <c r="AF154" s="0" t="s">
        <v>88</v>
      </c>
      <c r="AG154" s="13" t="n">
        <v>42226</v>
      </c>
      <c r="AH154" s="25" t="n">
        <f aca="false">I154+J154</f>
        <v>1</v>
      </c>
      <c r="AI154" s="25" t="n">
        <f aca="false">K154+L154+M154</f>
        <v>2</v>
      </c>
      <c r="AJ154" s="25" t="n">
        <f aca="false">AC154*AH154</f>
        <v>67.5</v>
      </c>
      <c r="AK154" s="0" t="str">
        <f aca="false">IF(C154=1,"Cancelled","Completed")</f>
        <v>Completed</v>
      </c>
      <c r="AL154" s="0" t="str">
        <f aca="false">_xlfn.IFS(D154&lt;=7,"0-7 Days",D154&lt;=30,"8-30 Days",D154&lt;=90,"31-90 Days",TRUE(),"90+ Days")</f>
        <v>0-7 Days</v>
      </c>
      <c r="AM154" s="0" t="str">
        <f aca="false">_xlfn.IFS(OR(F154="December",F154="January",F154="February"),"Winter",OR(F154="March",F154="April",F154="May"),"Spring",OR(F154="June",F154="July",F154="August"),"Summer",TRUE(),"Autumn")</f>
        <v>Summer</v>
      </c>
      <c r="AN154" s="0" t="str">
        <f aca="false">IF(L154+M154&gt;0,"Family","Adult Only")</f>
        <v>Adult Only</v>
      </c>
      <c r="AO154" s="0" t="str">
        <f aca="false">IF(U154=V154,"Same","Changed")</f>
        <v>Same</v>
      </c>
    </row>
    <row r="155" customFormat="false" ht="15" hidden="false" customHeight="false" outlineLevel="0" collapsed="false">
      <c r="A155" s="14" t="n">
        <v>154</v>
      </c>
      <c r="B155" s="14" t="s">
        <v>80</v>
      </c>
      <c r="C155" s="14" t="n">
        <v>0</v>
      </c>
      <c r="D155" s="14" t="n">
        <v>242</v>
      </c>
      <c r="E155" s="14" t="n">
        <v>2017</v>
      </c>
      <c r="F155" s="14" t="s">
        <v>121</v>
      </c>
      <c r="G155" s="14" t="n">
        <v>18</v>
      </c>
      <c r="H155" s="14" t="n">
        <v>1</v>
      </c>
      <c r="I155" s="14" t="n">
        <v>4</v>
      </c>
      <c r="J155" s="14" t="n">
        <v>10</v>
      </c>
      <c r="K155" s="14" t="n">
        <v>2</v>
      </c>
      <c r="L155" s="14" t="n">
        <v>0</v>
      </c>
      <c r="M155" s="14" t="n">
        <v>0</v>
      </c>
      <c r="N155" s="14" t="s">
        <v>112</v>
      </c>
      <c r="O155" s="14" t="s">
        <v>108</v>
      </c>
      <c r="P155" s="14" t="s">
        <v>99</v>
      </c>
      <c r="Q155" s="14" t="s">
        <v>94</v>
      </c>
      <c r="R155" s="14" t="n">
        <v>0</v>
      </c>
      <c r="S155" s="14" t="n">
        <v>0</v>
      </c>
      <c r="T155" s="14" t="n">
        <v>0</v>
      </c>
      <c r="U155" s="14" t="s">
        <v>124</v>
      </c>
      <c r="V155" s="14" t="s">
        <v>124</v>
      </c>
      <c r="W155" s="14" t="n">
        <v>0</v>
      </c>
      <c r="X155" s="14" t="s">
        <v>86</v>
      </c>
      <c r="Y155" s="14" t="n">
        <v>75</v>
      </c>
      <c r="Z155" s="14" t="n">
        <v>0</v>
      </c>
      <c r="AA155" s="14" t="n">
        <v>0</v>
      </c>
      <c r="AB155" s="14" t="s">
        <v>87</v>
      </c>
      <c r="AC155" s="14" t="n">
        <v>84.15</v>
      </c>
      <c r="AD155" s="14" t="n">
        <v>0</v>
      </c>
      <c r="AE155" s="14" t="n">
        <v>1</v>
      </c>
      <c r="AF155" s="14" t="s">
        <v>88</v>
      </c>
      <c r="AG155" s="15" t="n">
        <v>42870</v>
      </c>
      <c r="AH155" s="14" t="n">
        <f aca="false">I155+J155</f>
        <v>14</v>
      </c>
      <c r="AI155" s="14" t="n">
        <f aca="false">K155+L155+M155</f>
        <v>2</v>
      </c>
      <c r="AJ155" s="14" t="n">
        <f aca="false">AC155*AH155</f>
        <v>1178.1</v>
      </c>
      <c r="AK155" s="14" t="str">
        <f aca="false">IF(C155=1,"Cancelled","Completed")</f>
        <v>Completed</v>
      </c>
      <c r="AL155" s="14" t="str">
        <f aca="false">_xlfn.IFS(D155&lt;=7,"0-7 Days",D155&lt;=30,"8-30 Days",D155&lt;=90,"31-90 Days",TRUE(),"90+ Days")</f>
        <v>90+ Days</v>
      </c>
      <c r="AM155" s="14" t="str">
        <f aca="false">_xlfn.IFS(OR(F155="December",F155="January",F155="February"),"Winter",OR(F155="March",F155="April",F155="May"),"Spring",OR(F155="June",F155="July",F155="August"),"Summer",TRUE(),"Autumn")</f>
        <v>Spring</v>
      </c>
      <c r="AN155" s="14" t="str">
        <f aca="false">IF(L155+M155&gt;0,"Family","Adult Only")</f>
        <v>Adult Only</v>
      </c>
      <c r="AO155" s="14" t="str">
        <f aca="false">IF(U155=V155,"Same","Changed")</f>
        <v>Same</v>
      </c>
    </row>
    <row r="156" customFormat="false" ht="15" hidden="false" customHeight="false" outlineLevel="0" collapsed="false">
      <c r="A156" s="0" t="n">
        <v>155</v>
      </c>
      <c r="B156" s="0" t="s">
        <v>90</v>
      </c>
      <c r="C156" s="0" t="n">
        <v>0</v>
      </c>
      <c r="D156" s="0" t="n">
        <v>4</v>
      </c>
      <c r="E156" s="0" t="n">
        <v>2016</v>
      </c>
      <c r="F156" s="0" t="s">
        <v>118</v>
      </c>
      <c r="G156" s="0" t="n">
        <v>7</v>
      </c>
      <c r="H156" s="0" t="n">
        <v>7</v>
      </c>
      <c r="I156" s="0" t="n">
        <v>2</v>
      </c>
      <c r="J156" s="0" t="n">
        <v>2</v>
      </c>
      <c r="K156" s="0" t="n">
        <v>1</v>
      </c>
      <c r="L156" s="0" t="n">
        <v>0</v>
      </c>
      <c r="M156" s="0" t="n">
        <v>0</v>
      </c>
      <c r="N156" s="0" t="s">
        <v>82</v>
      </c>
      <c r="O156" s="0" t="s">
        <v>122</v>
      </c>
      <c r="P156" s="0" t="s">
        <v>93</v>
      </c>
      <c r="Q156" s="0" t="s">
        <v>94</v>
      </c>
      <c r="R156" s="0" t="n">
        <v>0</v>
      </c>
      <c r="S156" s="0" t="n">
        <v>0</v>
      </c>
      <c r="T156" s="0" t="n">
        <v>0</v>
      </c>
      <c r="U156" s="0" t="s">
        <v>95</v>
      </c>
      <c r="V156" s="0" t="s">
        <v>95</v>
      </c>
      <c r="W156" s="0" t="n">
        <v>0</v>
      </c>
      <c r="X156" s="0" t="s">
        <v>86</v>
      </c>
      <c r="Y156" s="0" t="n">
        <v>7</v>
      </c>
      <c r="Z156" s="0" t="n">
        <v>0</v>
      </c>
      <c r="AA156" s="0" t="n">
        <v>0</v>
      </c>
      <c r="AB156" s="0" t="s">
        <v>87</v>
      </c>
      <c r="AC156" s="0" t="n">
        <v>76.22</v>
      </c>
      <c r="AD156" s="0" t="n">
        <v>1</v>
      </c>
      <c r="AE156" s="0" t="n">
        <v>1</v>
      </c>
      <c r="AF156" s="0" t="s">
        <v>88</v>
      </c>
      <c r="AG156" s="13" t="n">
        <v>42411</v>
      </c>
      <c r="AH156" s="25" t="n">
        <f aca="false">I156+J156</f>
        <v>4</v>
      </c>
      <c r="AI156" s="25" t="n">
        <f aca="false">K156+L156+M156</f>
        <v>1</v>
      </c>
      <c r="AJ156" s="25" t="n">
        <f aca="false">AC156*AH156</f>
        <v>304.88</v>
      </c>
      <c r="AK156" s="0" t="str">
        <f aca="false">IF(C156=1,"Cancelled","Completed")</f>
        <v>Completed</v>
      </c>
      <c r="AL156" s="0" t="str">
        <f aca="false">_xlfn.IFS(D156&lt;=7,"0-7 Days",D156&lt;=30,"8-30 Days",D156&lt;=90,"31-90 Days",TRUE(),"90+ Days")</f>
        <v>0-7 Days</v>
      </c>
      <c r="AM156" s="0" t="str">
        <f aca="false">_xlfn.IFS(OR(F156="December",F156="January",F156="February"),"Winter",OR(F156="March",F156="April",F156="May"),"Spring",OR(F156="June",F156="July",F156="August"),"Summer",TRUE(),"Autumn")</f>
        <v>Winter</v>
      </c>
      <c r="AN156" s="0" t="str">
        <f aca="false">IF(L156+M156&gt;0,"Family","Adult Only")</f>
        <v>Adult Only</v>
      </c>
      <c r="AO156" s="0" t="str">
        <f aca="false">IF(U156=V156,"Same","Changed")</f>
        <v>Same</v>
      </c>
    </row>
    <row r="157" customFormat="false" ht="15" hidden="false" customHeight="false" outlineLevel="0" collapsed="false">
      <c r="A157" s="14" t="n">
        <v>156</v>
      </c>
      <c r="B157" s="14" t="s">
        <v>90</v>
      </c>
      <c r="C157" s="14" t="n">
        <v>1</v>
      </c>
      <c r="D157" s="14" t="n">
        <v>56</v>
      </c>
      <c r="E157" s="14" t="n">
        <v>2016</v>
      </c>
      <c r="F157" s="14" t="s">
        <v>135</v>
      </c>
      <c r="G157" s="14" t="n">
        <v>24</v>
      </c>
      <c r="H157" s="14" t="n">
        <v>8</v>
      </c>
      <c r="I157" s="14" t="n">
        <v>0</v>
      </c>
      <c r="J157" s="14" t="n">
        <v>1</v>
      </c>
      <c r="K157" s="14" t="n">
        <v>2</v>
      </c>
      <c r="L157" s="14" t="n">
        <v>0</v>
      </c>
      <c r="M157" s="14" t="n">
        <v>0</v>
      </c>
      <c r="N157" s="14" t="s">
        <v>82</v>
      </c>
      <c r="O157" s="14" t="s">
        <v>92</v>
      </c>
      <c r="P157" s="14" t="s">
        <v>99</v>
      </c>
      <c r="Q157" s="14" t="s">
        <v>128</v>
      </c>
      <c r="R157" s="14" t="n">
        <v>0</v>
      </c>
      <c r="S157" s="14" t="n">
        <v>0</v>
      </c>
      <c r="T157" s="14" t="n">
        <v>0</v>
      </c>
      <c r="U157" s="14" t="s">
        <v>95</v>
      </c>
      <c r="V157" s="14" t="s">
        <v>95</v>
      </c>
      <c r="W157" s="14" t="n">
        <v>0</v>
      </c>
      <c r="X157" s="14" t="s">
        <v>86</v>
      </c>
      <c r="Y157" s="14" t="n">
        <v>191</v>
      </c>
      <c r="Z157" s="14" t="n">
        <v>0</v>
      </c>
      <c r="AA157" s="14" t="n">
        <v>0</v>
      </c>
      <c r="AB157" s="14" t="s">
        <v>101</v>
      </c>
      <c r="AC157" s="14" t="n">
        <v>120</v>
      </c>
      <c r="AD157" s="14" t="n">
        <v>0</v>
      </c>
      <c r="AE157" s="14" t="n">
        <v>0</v>
      </c>
      <c r="AF157" s="14" t="s">
        <v>96</v>
      </c>
      <c r="AG157" s="15" t="n">
        <v>42523</v>
      </c>
      <c r="AH157" s="14" t="n">
        <f aca="false">I157+J157</f>
        <v>1</v>
      </c>
      <c r="AI157" s="14" t="n">
        <f aca="false">K157+L157+M157</f>
        <v>2</v>
      </c>
      <c r="AJ157" s="14" t="n">
        <f aca="false">AC157*AH157</f>
        <v>120</v>
      </c>
      <c r="AK157" s="14" t="str">
        <f aca="false">IF(C157=1,"Cancelled","Completed")</f>
        <v>Cancelled</v>
      </c>
      <c r="AL157" s="14" t="str">
        <f aca="false">_xlfn.IFS(D157&lt;=7,"0-7 Days",D157&lt;=30,"8-30 Days",D157&lt;=90,"31-90 Days",TRUE(),"90+ Days")</f>
        <v>31-90 Days</v>
      </c>
      <c r="AM157" s="14" t="str">
        <f aca="false">_xlfn.IFS(OR(F157="December",F157="January",F157="February"),"Winter",OR(F157="March",F157="April",F157="May"),"Spring",OR(F157="June",F157="July",F157="August"),"Summer",TRUE(),"Autumn")</f>
        <v>Summer</v>
      </c>
      <c r="AN157" s="14" t="str">
        <f aca="false">IF(L157+M157&gt;0,"Family","Adult Only")</f>
        <v>Adult Only</v>
      </c>
      <c r="AO157" s="14" t="str">
        <f aca="false">IF(U157=V157,"Same","Changed")</f>
        <v>Same</v>
      </c>
    </row>
    <row r="158" customFormat="false" ht="15" hidden="false" customHeight="false" outlineLevel="0" collapsed="false">
      <c r="A158" s="0" t="n">
        <v>157</v>
      </c>
      <c r="B158" s="0" t="s">
        <v>90</v>
      </c>
      <c r="C158" s="0" t="n">
        <v>1</v>
      </c>
      <c r="D158" s="0" t="n">
        <v>253</v>
      </c>
      <c r="E158" s="0" t="n">
        <v>2016</v>
      </c>
      <c r="F158" s="0" t="s">
        <v>114</v>
      </c>
      <c r="G158" s="0" t="n">
        <v>40</v>
      </c>
      <c r="H158" s="0" t="n">
        <v>26</v>
      </c>
      <c r="I158" s="0" t="n">
        <v>1</v>
      </c>
      <c r="J158" s="0" t="n">
        <v>2</v>
      </c>
      <c r="K158" s="0" t="n">
        <v>1</v>
      </c>
      <c r="L158" s="0" t="n">
        <v>0</v>
      </c>
      <c r="M158" s="0" t="n">
        <v>0</v>
      </c>
      <c r="N158" s="0" t="s">
        <v>82</v>
      </c>
      <c r="O158" s="0" t="s">
        <v>123</v>
      </c>
      <c r="P158" s="0" t="s">
        <v>93</v>
      </c>
      <c r="Q158" s="0" t="s">
        <v>94</v>
      </c>
      <c r="R158" s="0" t="n">
        <v>0</v>
      </c>
      <c r="S158" s="0" t="n">
        <v>0</v>
      </c>
      <c r="T158" s="0" t="n">
        <v>0</v>
      </c>
      <c r="U158" s="0" t="s">
        <v>95</v>
      </c>
      <c r="V158" s="0" t="s">
        <v>95</v>
      </c>
      <c r="W158" s="0" t="n">
        <v>1</v>
      </c>
      <c r="X158" s="0" t="s">
        <v>86</v>
      </c>
      <c r="Y158" s="0" t="n">
        <v>9</v>
      </c>
      <c r="Z158" s="0" t="n">
        <v>0</v>
      </c>
      <c r="AA158" s="0" t="n">
        <v>0</v>
      </c>
      <c r="AB158" s="0" t="s">
        <v>87</v>
      </c>
      <c r="AC158" s="0" t="n">
        <v>2</v>
      </c>
      <c r="AD158" s="0" t="n">
        <v>0</v>
      </c>
      <c r="AE158" s="0" t="n">
        <v>0</v>
      </c>
      <c r="AF158" s="0" t="s">
        <v>96</v>
      </c>
      <c r="AG158" s="13" t="n">
        <v>42387</v>
      </c>
      <c r="AH158" s="25" t="n">
        <f aca="false">I158+J158</f>
        <v>3</v>
      </c>
      <c r="AI158" s="25" t="n">
        <f aca="false">K158+L158+M158</f>
        <v>1</v>
      </c>
      <c r="AJ158" s="25" t="n">
        <f aca="false">AC158*AH158</f>
        <v>6</v>
      </c>
      <c r="AK158" s="0" t="str">
        <f aca="false">IF(C158=1,"Cancelled","Completed")</f>
        <v>Cancelled</v>
      </c>
      <c r="AL158" s="0" t="str">
        <f aca="false">_xlfn.IFS(D158&lt;=7,"0-7 Days",D158&lt;=30,"8-30 Days",D158&lt;=90,"31-90 Days",TRUE(),"90+ Days")</f>
        <v>90+ Days</v>
      </c>
      <c r="AM158" s="0" t="str">
        <f aca="false">_xlfn.IFS(OR(F158="December",F158="January",F158="February"),"Winter",OR(F158="March",F158="April",F158="May"),"Spring",OR(F158="June",F158="July",F158="August"),"Summer",TRUE(),"Autumn")</f>
        <v>Autumn</v>
      </c>
      <c r="AN158" s="0" t="str">
        <f aca="false">IF(L158+M158&gt;0,"Family","Adult Only")</f>
        <v>Adult Only</v>
      </c>
      <c r="AO158" s="0" t="str">
        <f aca="false">IF(U158=V158,"Same","Changed")</f>
        <v>Same</v>
      </c>
    </row>
    <row r="159" customFormat="false" ht="15" hidden="false" customHeight="false" outlineLevel="0" collapsed="false">
      <c r="A159" s="14" t="n">
        <v>158</v>
      </c>
      <c r="B159" s="14" t="s">
        <v>90</v>
      </c>
      <c r="C159" s="14" t="n">
        <v>1</v>
      </c>
      <c r="D159" s="14" t="n">
        <v>357</v>
      </c>
      <c r="E159" s="14" t="n">
        <v>2017</v>
      </c>
      <c r="F159" s="14" t="s">
        <v>121</v>
      </c>
      <c r="G159" s="14" t="n">
        <v>21</v>
      </c>
      <c r="H159" s="14" t="n">
        <v>24</v>
      </c>
      <c r="I159" s="14" t="n">
        <v>0</v>
      </c>
      <c r="J159" s="14" t="n">
        <v>2</v>
      </c>
      <c r="K159" s="14" t="n">
        <v>2</v>
      </c>
      <c r="L159" s="14" t="n">
        <v>0</v>
      </c>
      <c r="M159" s="14" t="n">
        <v>0</v>
      </c>
      <c r="N159" s="14" t="s">
        <v>82</v>
      </c>
      <c r="O159" s="14" t="s">
        <v>83</v>
      </c>
      <c r="P159" s="14" t="s">
        <v>93</v>
      </c>
      <c r="Q159" s="14" t="s">
        <v>94</v>
      </c>
      <c r="R159" s="14" t="n">
        <v>0</v>
      </c>
      <c r="S159" s="14" t="n">
        <v>0</v>
      </c>
      <c r="T159" s="14" t="n">
        <v>0</v>
      </c>
      <c r="U159" s="14" t="s">
        <v>95</v>
      </c>
      <c r="V159" s="14" t="s">
        <v>95</v>
      </c>
      <c r="W159" s="14" t="n">
        <v>0</v>
      </c>
      <c r="X159" s="14" t="s">
        <v>86</v>
      </c>
      <c r="Y159" s="14" t="n">
        <v>9</v>
      </c>
      <c r="Z159" s="14" t="n">
        <v>0</v>
      </c>
      <c r="AA159" s="14" t="n">
        <v>0</v>
      </c>
      <c r="AB159" s="14" t="s">
        <v>87</v>
      </c>
      <c r="AC159" s="14" t="n">
        <v>109.8</v>
      </c>
      <c r="AD159" s="14" t="n">
        <v>0</v>
      </c>
      <c r="AE159" s="14" t="n">
        <v>1</v>
      </c>
      <c r="AF159" s="14" t="s">
        <v>96</v>
      </c>
      <c r="AG159" s="15" t="n">
        <v>42865</v>
      </c>
      <c r="AH159" s="14" t="n">
        <f aca="false">I159+J159</f>
        <v>2</v>
      </c>
      <c r="AI159" s="14" t="n">
        <f aca="false">K159+L159+M159</f>
        <v>2</v>
      </c>
      <c r="AJ159" s="14" t="n">
        <f aca="false">AC159*AH159</f>
        <v>219.6</v>
      </c>
      <c r="AK159" s="14" t="str">
        <f aca="false">IF(C159=1,"Cancelled","Completed")</f>
        <v>Cancelled</v>
      </c>
      <c r="AL159" s="14" t="str">
        <f aca="false">_xlfn.IFS(D159&lt;=7,"0-7 Days",D159&lt;=30,"8-30 Days",D159&lt;=90,"31-90 Days",TRUE(),"90+ Days")</f>
        <v>90+ Days</v>
      </c>
      <c r="AM159" s="14" t="str">
        <f aca="false">_xlfn.IFS(OR(F159="December",F159="January",F159="February"),"Winter",OR(F159="March",F159="April",F159="May"),"Spring",OR(F159="June",F159="July",F159="August"),"Summer",TRUE(),"Autumn")</f>
        <v>Spring</v>
      </c>
      <c r="AN159" s="14" t="str">
        <f aca="false">IF(L159+M159&gt;0,"Family","Adult Only")</f>
        <v>Adult Only</v>
      </c>
      <c r="AO159" s="14" t="str">
        <f aca="false">IF(U159=V159,"Same","Changed")</f>
        <v>Same</v>
      </c>
    </row>
    <row r="160" customFormat="false" ht="15" hidden="false" customHeight="false" outlineLevel="0" collapsed="false">
      <c r="A160" s="0" t="n">
        <v>159</v>
      </c>
      <c r="B160" s="0" t="s">
        <v>90</v>
      </c>
      <c r="C160" s="0" t="n">
        <v>1</v>
      </c>
      <c r="D160" s="0" t="n">
        <v>118</v>
      </c>
      <c r="E160" s="0" t="n">
        <v>2017</v>
      </c>
      <c r="F160" s="0" t="s">
        <v>135</v>
      </c>
      <c r="G160" s="0" t="n">
        <v>23</v>
      </c>
      <c r="H160" s="0" t="n">
        <v>10</v>
      </c>
      <c r="I160" s="0" t="n">
        <v>0</v>
      </c>
      <c r="J160" s="0" t="n">
        <v>1</v>
      </c>
      <c r="K160" s="0" t="n">
        <v>2</v>
      </c>
      <c r="L160" s="0" t="n">
        <v>0</v>
      </c>
      <c r="M160" s="0" t="n">
        <v>0</v>
      </c>
      <c r="N160" s="0" t="s">
        <v>82</v>
      </c>
      <c r="O160" s="0" t="s">
        <v>104</v>
      </c>
      <c r="P160" s="0" t="s">
        <v>93</v>
      </c>
      <c r="Q160" s="0" t="s">
        <v>94</v>
      </c>
      <c r="R160" s="0" t="n">
        <v>0</v>
      </c>
      <c r="S160" s="0" t="n">
        <v>0</v>
      </c>
      <c r="T160" s="0" t="n">
        <v>0</v>
      </c>
      <c r="U160" s="0" t="s">
        <v>95</v>
      </c>
      <c r="V160" s="0" t="s">
        <v>95</v>
      </c>
      <c r="W160" s="0" t="n">
        <v>0</v>
      </c>
      <c r="X160" s="0" t="s">
        <v>86</v>
      </c>
      <c r="Y160" s="0" t="n">
        <v>9</v>
      </c>
      <c r="Z160" s="0" t="n">
        <v>0</v>
      </c>
      <c r="AA160" s="0" t="n">
        <v>0</v>
      </c>
      <c r="AB160" s="0" t="s">
        <v>87</v>
      </c>
      <c r="AC160" s="0" t="n">
        <v>160</v>
      </c>
      <c r="AD160" s="0" t="n">
        <v>0</v>
      </c>
      <c r="AE160" s="0" t="n">
        <v>0</v>
      </c>
      <c r="AF160" s="0" t="s">
        <v>96</v>
      </c>
      <c r="AG160" s="13" t="n">
        <v>42851</v>
      </c>
      <c r="AH160" s="25" t="n">
        <f aca="false">I160+J160</f>
        <v>1</v>
      </c>
      <c r="AI160" s="25" t="n">
        <f aca="false">K160+L160+M160</f>
        <v>2</v>
      </c>
      <c r="AJ160" s="25" t="n">
        <f aca="false">AC160*AH160</f>
        <v>160</v>
      </c>
      <c r="AK160" s="0" t="str">
        <f aca="false">IF(C160=1,"Cancelled","Completed")</f>
        <v>Cancelled</v>
      </c>
      <c r="AL160" s="0" t="str">
        <f aca="false">_xlfn.IFS(D160&lt;=7,"0-7 Days",D160&lt;=30,"8-30 Days",D160&lt;=90,"31-90 Days",TRUE(),"90+ Days")</f>
        <v>90+ Days</v>
      </c>
      <c r="AM160" s="0" t="str">
        <f aca="false">_xlfn.IFS(OR(F160="December",F160="January",F160="February"),"Winter",OR(F160="March",F160="April",F160="May"),"Spring",OR(F160="June",F160="July",F160="August"),"Summer",TRUE(),"Autumn")</f>
        <v>Summer</v>
      </c>
      <c r="AN160" s="0" t="str">
        <f aca="false">IF(L160+M160&gt;0,"Family","Adult Only")</f>
        <v>Adult Only</v>
      </c>
      <c r="AO160" s="0" t="str">
        <f aca="false">IF(U160=V160,"Same","Changed")</f>
        <v>Same</v>
      </c>
    </row>
    <row r="161" customFormat="false" ht="15" hidden="false" customHeight="false" outlineLevel="0" collapsed="false">
      <c r="A161" s="14" t="n">
        <v>160</v>
      </c>
      <c r="B161" s="14" t="s">
        <v>80</v>
      </c>
      <c r="C161" s="14" t="n">
        <v>0</v>
      </c>
      <c r="D161" s="14" t="n">
        <v>170</v>
      </c>
      <c r="E161" s="14" t="n">
        <v>2017</v>
      </c>
      <c r="F161" s="14" t="s">
        <v>91</v>
      </c>
      <c r="G161" s="14" t="n">
        <v>29</v>
      </c>
      <c r="H161" s="14" t="n">
        <v>16</v>
      </c>
      <c r="I161" s="14" t="n">
        <v>5</v>
      </c>
      <c r="J161" s="14" t="n">
        <v>10</v>
      </c>
      <c r="K161" s="14" t="n">
        <v>2</v>
      </c>
      <c r="L161" s="14" t="n">
        <v>0</v>
      </c>
      <c r="M161" s="14" t="n">
        <v>0</v>
      </c>
      <c r="N161" s="14" t="s">
        <v>112</v>
      </c>
      <c r="O161" s="14" t="s">
        <v>122</v>
      </c>
      <c r="P161" s="14" t="s">
        <v>99</v>
      </c>
      <c r="Q161" s="14" t="s">
        <v>94</v>
      </c>
      <c r="R161" s="14" t="n">
        <v>0</v>
      </c>
      <c r="S161" s="14" t="n">
        <v>0</v>
      </c>
      <c r="T161" s="14" t="n">
        <v>0</v>
      </c>
      <c r="U161" s="14" t="s">
        <v>124</v>
      </c>
      <c r="V161" s="14" t="s">
        <v>124</v>
      </c>
      <c r="W161" s="14" t="n">
        <v>0</v>
      </c>
      <c r="X161" s="14" t="s">
        <v>86</v>
      </c>
      <c r="Y161" s="14" t="n">
        <v>6</v>
      </c>
      <c r="Z161" s="14" t="n">
        <v>0</v>
      </c>
      <c r="AA161" s="14" t="n">
        <v>0</v>
      </c>
      <c r="AB161" s="14" t="s">
        <v>87</v>
      </c>
      <c r="AC161" s="14" t="n">
        <v>163.8</v>
      </c>
      <c r="AD161" s="14" t="n">
        <v>0</v>
      </c>
      <c r="AE161" s="14" t="n">
        <v>0</v>
      </c>
      <c r="AF161" s="14" t="s">
        <v>88</v>
      </c>
      <c r="AG161" s="15" t="n">
        <v>42947</v>
      </c>
      <c r="AH161" s="14" t="n">
        <f aca="false">I161+J161</f>
        <v>15</v>
      </c>
      <c r="AI161" s="14" t="n">
        <f aca="false">K161+L161+M161</f>
        <v>2</v>
      </c>
      <c r="AJ161" s="14" t="n">
        <f aca="false">AC161*AH161</f>
        <v>2457</v>
      </c>
      <c r="AK161" s="14" t="str">
        <f aca="false">IF(C161=1,"Cancelled","Completed")</f>
        <v>Completed</v>
      </c>
      <c r="AL161" s="14" t="str">
        <f aca="false">_xlfn.IFS(D161&lt;=7,"0-7 Days",D161&lt;=30,"8-30 Days",D161&lt;=90,"31-90 Days",TRUE(),"90+ Days")</f>
        <v>90+ Days</v>
      </c>
      <c r="AM161" s="14" t="str">
        <f aca="false">_xlfn.IFS(OR(F161="December",F161="January",F161="February"),"Winter",OR(F161="March",F161="April",F161="May"),"Spring",OR(F161="June",F161="July",F161="August"),"Summer",TRUE(),"Autumn")</f>
        <v>Summer</v>
      </c>
      <c r="AN161" s="14" t="str">
        <f aca="false">IF(L161+M161&gt;0,"Family","Adult Only")</f>
        <v>Adult Only</v>
      </c>
      <c r="AO161" s="14" t="str">
        <f aca="false">IF(U161=V161,"Same","Changed")</f>
        <v>Same</v>
      </c>
    </row>
    <row r="162" customFormat="false" ht="15" hidden="false" customHeight="false" outlineLevel="0" collapsed="false">
      <c r="A162" s="0" t="n">
        <v>161</v>
      </c>
      <c r="B162" s="0" t="s">
        <v>80</v>
      </c>
      <c r="C162" s="0" t="n">
        <v>0</v>
      </c>
      <c r="D162" s="0" t="n">
        <v>207</v>
      </c>
      <c r="E162" s="0" t="n">
        <v>2016</v>
      </c>
      <c r="F162" s="0" t="s">
        <v>111</v>
      </c>
      <c r="G162" s="0" t="n">
        <v>41</v>
      </c>
      <c r="H162" s="0" t="n">
        <v>4</v>
      </c>
      <c r="I162" s="0" t="n">
        <v>1</v>
      </c>
      <c r="J162" s="0" t="n">
        <v>5</v>
      </c>
      <c r="K162" s="0" t="n">
        <v>2</v>
      </c>
      <c r="L162" s="0" t="n">
        <v>0</v>
      </c>
      <c r="M162" s="0" t="n">
        <v>0</v>
      </c>
      <c r="N162" s="0" t="s">
        <v>112</v>
      </c>
      <c r="O162" s="0" t="s">
        <v>83</v>
      </c>
      <c r="P162" s="0" t="s">
        <v>99</v>
      </c>
      <c r="Q162" s="0" t="s">
        <v>94</v>
      </c>
      <c r="R162" s="0" t="n">
        <v>0</v>
      </c>
      <c r="S162" s="0" t="n">
        <v>0</v>
      </c>
      <c r="T162" s="0" t="n">
        <v>0</v>
      </c>
      <c r="U162" s="0" t="s">
        <v>95</v>
      </c>
      <c r="V162" s="0" t="s">
        <v>95</v>
      </c>
      <c r="W162" s="0" t="n">
        <v>1</v>
      </c>
      <c r="X162" s="0" t="s">
        <v>86</v>
      </c>
      <c r="Y162" s="0" t="n">
        <v>243</v>
      </c>
      <c r="Z162" s="0" t="n">
        <v>0</v>
      </c>
      <c r="AA162" s="0" t="n">
        <v>0</v>
      </c>
      <c r="AB162" s="0" t="s">
        <v>87</v>
      </c>
      <c r="AC162" s="0" t="n">
        <v>70</v>
      </c>
      <c r="AD162" s="0" t="n">
        <v>0</v>
      </c>
      <c r="AE162" s="0" t="n">
        <v>0</v>
      </c>
      <c r="AF162" s="0" t="s">
        <v>88</v>
      </c>
      <c r="AG162" s="13" t="n">
        <v>42653</v>
      </c>
      <c r="AH162" s="25" t="n">
        <f aca="false">I162+J162</f>
        <v>6</v>
      </c>
      <c r="AI162" s="25" t="n">
        <f aca="false">K162+L162+M162</f>
        <v>2</v>
      </c>
      <c r="AJ162" s="25" t="n">
        <f aca="false">AC162*AH162</f>
        <v>420</v>
      </c>
      <c r="AK162" s="0" t="str">
        <f aca="false">IF(C162=1,"Cancelled","Completed")</f>
        <v>Completed</v>
      </c>
      <c r="AL162" s="0" t="str">
        <f aca="false">_xlfn.IFS(D162&lt;=7,"0-7 Days",D162&lt;=30,"8-30 Days",D162&lt;=90,"31-90 Days",TRUE(),"90+ Days")</f>
        <v>90+ Days</v>
      </c>
      <c r="AM162" s="0" t="str">
        <f aca="false">_xlfn.IFS(OR(F162="December",F162="January",F162="February"),"Winter",OR(F162="March",F162="April",F162="May"),"Spring",OR(F162="June",F162="July",F162="August"),"Summer",TRUE(),"Autumn")</f>
        <v>Autumn</v>
      </c>
      <c r="AN162" s="0" t="str">
        <f aca="false">IF(L162+M162&gt;0,"Family","Adult Only")</f>
        <v>Adult Only</v>
      </c>
      <c r="AO162" s="0" t="str">
        <f aca="false">IF(U162=V162,"Same","Changed")</f>
        <v>Same</v>
      </c>
    </row>
    <row r="163" customFormat="false" ht="15" hidden="false" customHeight="false" outlineLevel="0" collapsed="false">
      <c r="A163" s="14" t="n">
        <v>162</v>
      </c>
      <c r="B163" s="14" t="s">
        <v>90</v>
      </c>
      <c r="C163" s="14" t="n">
        <v>1</v>
      </c>
      <c r="D163" s="14" t="n">
        <v>87</v>
      </c>
      <c r="E163" s="14" t="n">
        <v>2017</v>
      </c>
      <c r="F163" s="14" t="s">
        <v>106</v>
      </c>
      <c r="G163" s="14" t="n">
        <v>15</v>
      </c>
      <c r="H163" s="14" t="n">
        <v>15</v>
      </c>
      <c r="I163" s="14" t="n">
        <v>2</v>
      </c>
      <c r="J163" s="14" t="n">
        <v>2</v>
      </c>
      <c r="K163" s="14" t="n">
        <v>2</v>
      </c>
      <c r="L163" s="14" t="n">
        <v>0</v>
      </c>
      <c r="M163" s="14" t="n">
        <v>0</v>
      </c>
      <c r="N163" s="14" t="s">
        <v>82</v>
      </c>
      <c r="O163" s="14" t="s">
        <v>92</v>
      </c>
      <c r="P163" s="14" t="s">
        <v>116</v>
      </c>
      <c r="Q163" s="14" t="s">
        <v>94</v>
      </c>
      <c r="R163" s="14" t="n">
        <v>0</v>
      </c>
      <c r="S163" s="14" t="n">
        <v>0</v>
      </c>
      <c r="T163" s="14" t="n">
        <v>0</v>
      </c>
      <c r="U163" s="14" t="s">
        <v>95</v>
      </c>
      <c r="V163" s="14" t="s">
        <v>95</v>
      </c>
      <c r="W163" s="14" t="n">
        <v>0</v>
      </c>
      <c r="X163" s="14" t="s">
        <v>120</v>
      </c>
      <c r="Y163" s="14" t="n">
        <v>1</v>
      </c>
      <c r="Z163" s="14" t="n">
        <v>0</v>
      </c>
      <c r="AA163" s="14" t="n">
        <v>0</v>
      </c>
      <c r="AB163" s="14" t="s">
        <v>87</v>
      </c>
      <c r="AC163" s="14" t="n">
        <v>95</v>
      </c>
      <c r="AD163" s="14" t="n">
        <v>0</v>
      </c>
      <c r="AE163" s="14" t="n">
        <v>0</v>
      </c>
      <c r="AF163" s="14" t="s">
        <v>96</v>
      </c>
      <c r="AG163" s="15" t="n">
        <v>42753</v>
      </c>
      <c r="AH163" s="14" t="n">
        <f aca="false">I163+J163</f>
        <v>4</v>
      </c>
      <c r="AI163" s="14" t="n">
        <f aca="false">K163+L163+M163</f>
        <v>2</v>
      </c>
      <c r="AJ163" s="14" t="n">
        <f aca="false">AC163*AH163</f>
        <v>380</v>
      </c>
      <c r="AK163" s="14" t="str">
        <f aca="false">IF(C163=1,"Cancelled","Completed")</f>
        <v>Cancelled</v>
      </c>
      <c r="AL163" s="14" t="str">
        <f aca="false">_xlfn.IFS(D163&lt;=7,"0-7 Days",D163&lt;=30,"8-30 Days",D163&lt;=90,"31-90 Days",TRUE(),"90+ Days")</f>
        <v>31-90 Days</v>
      </c>
      <c r="AM163" s="14" t="str">
        <f aca="false">_xlfn.IFS(OR(F163="December",F163="January",F163="February"),"Winter",OR(F163="March",F163="April",F163="May"),"Spring",OR(F163="June",F163="July",F163="August"),"Summer",TRUE(),"Autumn")</f>
        <v>Spring</v>
      </c>
      <c r="AN163" s="14" t="str">
        <f aca="false">IF(L163+M163&gt;0,"Family","Adult Only")</f>
        <v>Adult Only</v>
      </c>
      <c r="AO163" s="14" t="str">
        <f aca="false">IF(U163=V163,"Same","Changed")</f>
        <v>Same</v>
      </c>
    </row>
    <row r="164" customFormat="false" ht="15" hidden="false" customHeight="false" outlineLevel="0" collapsed="false">
      <c r="A164" s="0" t="n">
        <v>163</v>
      </c>
      <c r="B164" s="0" t="s">
        <v>90</v>
      </c>
      <c r="C164" s="0" t="n">
        <v>1</v>
      </c>
      <c r="D164" s="0" t="n">
        <v>37</v>
      </c>
      <c r="E164" s="0" t="n">
        <v>2017</v>
      </c>
      <c r="F164" s="0" t="s">
        <v>103</v>
      </c>
      <c r="G164" s="0" t="n">
        <v>11</v>
      </c>
      <c r="H164" s="0" t="n">
        <v>15</v>
      </c>
      <c r="I164" s="0" t="n">
        <v>0</v>
      </c>
      <c r="J164" s="0" t="n">
        <v>2</v>
      </c>
      <c r="K164" s="0" t="n">
        <v>2</v>
      </c>
      <c r="L164" s="0" t="n">
        <v>0</v>
      </c>
      <c r="M164" s="0" t="n">
        <v>0</v>
      </c>
      <c r="N164" s="0" t="s">
        <v>82</v>
      </c>
      <c r="O164" s="0" t="s">
        <v>92</v>
      </c>
      <c r="P164" s="0" t="s">
        <v>116</v>
      </c>
      <c r="Q164" s="0" t="s">
        <v>94</v>
      </c>
      <c r="R164" s="0" t="n">
        <v>0</v>
      </c>
      <c r="S164" s="0" t="n">
        <v>0</v>
      </c>
      <c r="T164" s="0" t="n">
        <v>0</v>
      </c>
      <c r="U164" s="0" t="s">
        <v>95</v>
      </c>
      <c r="V164" s="0" t="s">
        <v>95</v>
      </c>
      <c r="W164" s="0" t="n">
        <v>0</v>
      </c>
      <c r="X164" s="0" t="s">
        <v>120</v>
      </c>
      <c r="Y164" s="0" t="n">
        <v>378</v>
      </c>
      <c r="Z164" s="0" t="n">
        <v>0</v>
      </c>
      <c r="AA164" s="0" t="n">
        <v>0</v>
      </c>
      <c r="AB164" s="0" t="s">
        <v>87</v>
      </c>
      <c r="AC164" s="0" t="n">
        <v>110</v>
      </c>
      <c r="AD164" s="0" t="n">
        <v>0</v>
      </c>
      <c r="AE164" s="0" t="n">
        <v>0</v>
      </c>
      <c r="AF164" s="0" t="s">
        <v>96</v>
      </c>
      <c r="AG164" s="13" t="n">
        <v>42772</v>
      </c>
      <c r="AH164" s="25" t="n">
        <f aca="false">I164+J164</f>
        <v>2</v>
      </c>
      <c r="AI164" s="25" t="n">
        <f aca="false">K164+L164+M164</f>
        <v>2</v>
      </c>
      <c r="AJ164" s="25" t="n">
        <f aca="false">AC164*AH164</f>
        <v>220</v>
      </c>
      <c r="AK164" s="0" t="str">
        <f aca="false">IF(C164=1,"Cancelled","Completed")</f>
        <v>Cancelled</v>
      </c>
      <c r="AL164" s="0" t="str">
        <f aca="false">_xlfn.IFS(D164&lt;=7,"0-7 Days",D164&lt;=30,"8-30 Days",D164&lt;=90,"31-90 Days",TRUE(),"90+ Days")</f>
        <v>31-90 Days</v>
      </c>
      <c r="AM164" s="0" t="str">
        <f aca="false">_xlfn.IFS(OR(F164="December",F164="January",F164="February"),"Winter",OR(F164="March",F164="April",F164="May"),"Spring",OR(F164="June",F164="July",F164="August"),"Summer",TRUE(),"Autumn")</f>
        <v>Spring</v>
      </c>
      <c r="AN164" s="0" t="str">
        <f aca="false">IF(L164+M164&gt;0,"Family","Adult Only")</f>
        <v>Adult Only</v>
      </c>
      <c r="AO164" s="0" t="str">
        <f aca="false">IF(U164=V164,"Same","Changed")</f>
        <v>Same</v>
      </c>
    </row>
    <row r="165" customFormat="false" ht="15" hidden="false" customHeight="false" outlineLevel="0" collapsed="false">
      <c r="A165" s="14" t="n">
        <v>164</v>
      </c>
      <c r="B165" s="14" t="s">
        <v>90</v>
      </c>
      <c r="C165" s="14" t="n">
        <v>0</v>
      </c>
      <c r="D165" s="14" t="n">
        <v>110</v>
      </c>
      <c r="E165" s="14" t="n">
        <v>2017</v>
      </c>
      <c r="F165" s="14" t="s">
        <v>106</v>
      </c>
      <c r="G165" s="14" t="n">
        <v>15</v>
      </c>
      <c r="H165" s="14" t="n">
        <v>10</v>
      </c>
      <c r="I165" s="14" t="n">
        <v>1</v>
      </c>
      <c r="J165" s="14" t="n">
        <v>2</v>
      </c>
      <c r="K165" s="14" t="n">
        <v>2</v>
      </c>
      <c r="L165" s="14" t="n">
        <v>0</v>
      </c>
      <c r="M165" s="14" t="n">
        <v>0</v>
      </c>
      <c r="N165" s="14" t="s">
        <v>107</v>
      </c>
      <c r="O165" s="14" t="s">
        <v>147</v>
      </c>
      <c r="P165" s="14" t="s">
        <v>93</v>
      </c>
      <c r="Q165" s="14" t="s">
        <v>94</v>
      </c>
      <c r="R165" s="14" t="n">
        <v>0</v>
      </c>
      <c r="S165" s="14" t="n">
        <v>0</v>
      </c>
      <c r="T165" s="14" t="n">
        <v>0</v>
      </c>
      <c r="U165" s="14" t="s">
        <v>95</v>
      </c>
      <c r="V165" s="14" t="s">
        <v>95</v>
      </c>
      <c r="W165" s="14" t="n">
        <v>0</v>
      </c>
      <c r="X165" s="14" t="s">
        <v>86</v>
      </c>
      <c r="Y165" s="14" t="n">
        <v>9</v>
      </c>
      <c r="Z165" s="14" t="n">
        <v>0</v>
      </c>
      <c r="AA165" s="14" t="n">
        <v>0</v>
      </c>
      <c r="AB165" s="14" t="s">
        <v>87</v>
      </c>
      <c r="AC165" s="14" t="n">
        <v>99</v>
      </c>
      <c r="AD165" s="14" t="n">
        <v>0</v>
      </c>
      <c r="AE165" s="14" t="n">
        <v>1</v>
      </c>
      <c r="AF165" s="14" t="s">
        <v>88</v>
      </c>
      <c r="AG165" s="15" t="n">
        <v>42838</v>
      </c>
      <c r="AH165" s="14" t="n">
        <f aca="false">I165+J165</f>
        <v>3</v>
      </c>
      <c r="AI165" s="14" t="n">
        <f aca="false">K165+L165+M165</f>
        <v>2</v>
      </c>
      <c r="AJ165" s="14" t="n">
        <f aca="false">AC165*AH165</f>
        <v>297</v>
      </c>
      <c r="AK165" s="14" t="str">
        <f aca="false">IF(C165=1,"Cancelled","Completed")</f>
        <v>Completed</v>
      </c>
      <c r="AL165" s="14" t="str">
        <f aca="false">_xlfn.IFS(D165&lt;=7,"0-7 Days",D165&lt;=30,"8-30 Days",D165&lt;=90,"31-90 Days",TRUE(),"90+ Days")</f>
        <v>90+ Days</v>
      </c>
      <c r="AM165" s="14" t="str">
        <f aca="false">_xlfn.IFS(OR(F165="December",F165="January",F165="February"),"Winter",OR(F165="March",F165="April",F165="May"),"Spring",OR(F165="June",F165="July",F165="August"),"Summer",TRUE(),"Autumn")</f>
        <v>Spring</v>
      </c>
      <c r="AN165" s="14" t="str">
        <f aca="false">IF(L165+M165&gt;0,"Family","Adult Only")</f>
        <v>Adult Only</v>
      </c>
      <c r="AO165" s="14" t="str">
        <f aca="false">IF(U165=V165,"Same","Changed")</f>
        <v>Same</v>
      </c>
    </row>
    <row r="166" customFormat="false" ht="15" hidden="false" customHeight="false" outlineLevel="0" collapsed="false">
      <c r="A166" s="0" t="n">
        <v>165</v>
      </c>
      <c r="B166" s="0" t="s">
        <v>80</v>
      </c>
      <c r="C166" s="0" t="n">
        <v>0</v>
      </c>
      <c r="D166" s="0" t="n">
        <v>0</v>
      </c>
      <c r="E166" s="0" t="n">
        <v>2015</v>
      </c>
      <c r="F166" s="0" t="s">
        <v>113</v>
      </c>
      <c r="G166" s="0" t="n">
        <v>45</v>
      </c>
      <c r="H166" s="0" t="n">
        <v>4</v>
      </c>
      <c r="I166" s="0" t="n">
        <v>0</v>
      </c>
      <c r="J166" s="0" t="n">
        <v>2</v>
      </c>
      <c r="K166" s="0" t="n">
        <v>1</v>
      </c>
      <c r="L166" s="0" t="n">
        <v>0</v>
      </c>
      <c r="M166" s="0" t="n">
        <v>0</v>
      </c>
      <c r="N166" s="0" t="s">
        <v>82</v>
      </c>
      <c r="O166" s="0" t="s">
        <v>92</v>
      </c>
      <c r="P166" s="0" t="s">
        <v>93</v>
      </c>
      <c r="Q166" s="0" t="s">
        <v>94</v>
      </c>
      <c r="R166" s="0" t="n">
        <v>0</v>
      </c>
      <c r="S166" s="0" t="n">
        <v>0</v>
      </c>
      <c r="T166" s="0" t="n">
        <v>0</v>
      </c>
      <c r="U166" s="0" t="s">
        <v>95</v>
      </c>
      <c r="V166" s="0" t="s">
        <v>95</v>
      </c>
      <c r="W166" s="0" t="n">
        <v>1</v>
      </c>
      <c r="X166" s="0" t="s">
        <v>86</v>
      </c>
      <c r="Y166" s="0" t="n">
        <v>240</v>
      </c>
      <c r="Z166" s="0" t="n">
        <v>0</v>
      </c>
      <c r="AA166" s="0" t="n">
        <v>0</v>
      </c>
      <c r="AB166" s="0" t="s">
        <v>87</v>
      </c>
      <c r="AC166" s="0" t="n">
        <v>44.1</v>
      </c>
      <c r="AD166" s="0" t="n">
        <v>0</v>
      </c>
      <c r="AE166" s="0" t="n">
        <v>1</v>
      </c>
      <c r="AF166" s="0" t="s">
        <v>88</v>
      </c>
      <c r="AG166" s="13" t="n">
        <v>42314</v>
      </c>
      <c r="AH166" s="25" t="n">
        <f aca="false">I166+J166</f>
        <v>2</v>
      </c>
      <c r="AI166" s="25" t="n">
        <f aca="false">K166+L166+M166</f>
        <v>1</v>
      </c>
      <c r="AJ166" s="25" t="n">
        <f aca="false">AC166*AH166</f>
        <v>88.2</v>
      </c>
      <c r="AK166" s="0" t="str">
        <f aca="false">IF(C166=1,"Cancelled","Completed")</f>
        <v>Completed</v>
      </c>
      <c r="AL166" s="0" t="str">
        <f aca="false">_xlfn.IFS(D166&lt;=7,"0-7 Days",D166&lt;=30,"8-30 Days",D166&lt;=90,"31-90 Days",TRUE(),"90+ Days")</f>
        <v>0-7 Days</v>
      </c>
      <c r="AM166" s="0" t="str">
        <f aca="false">_xlfn.IFS(OR(F166="December",F166="January",F166="February"),"Winter",OR(F166="March",F166="April",F166="May"),"Spring",OR(F166="June",F166="July",F166="August"),"Summer",TRUE(),"Autumn")</f>
        <v>Autumn</v>
      </c>
      <c r="AN166" s="0" t="str">
        <f aca="false">IF(L166+M166&gt;0,"Family","Adult Only")</f>
        <v>Adult Only</v>
      </c>
      <c r="AO166" s="0" t="str">
        <f aca="false">IF(U166=V166,"Same","Changed")</f>
        <v>Same</v>
      </c>
    </row>
    <row r="167" customFormat="false" ht="15" hidden="false" customHeight="false" outlineLevel="0" collapsed="false">
      <c r="A167" s="14" t="n">
        <v>166</v>
      </c>
      <c r="B167" s="14" t="s">
        <v>90</v>
      </c>
      <c r="C167" s="14" t="n">
        <v>1</v>
      </c>
      <c r="D167" s="14" t="n">
        <v>74</v>
      </c>
      <c r="E167" s="14" t="n">
        <v>2015</v>
      </c>
      <c r="F167" s="14" t="s">
        <v>114</v>
      </c>
      <c r="G167" s="14" t="n">
        <v>38</v>
      </c>
      <c r="H167" s="14" t="n">
        <v>18</v>
      </c>
      <c r="I167" s="14" t="n">
        <v>0</v>
      </c>
      <c r="J167" s="14" t="n">
        <v>2</v>
      </c>
      <c r="K167" s="14" t="n">
        <v>2</v>
      </c>
      <c r="L167" s="14" t="n">
        <v>0</v>
      </c>
      <c r="M167" s="14" t="n">
        <v>0</v>
      </c>
      <c r="N167" s="14" t="s">
        <v>112</v>
      </c>
      <c r="O167" s="14" t="s">
        <v>92</v>
      </c>
      <c r="P167" s="14" t="s">
        <v>99</v>
      </c>
      <c r="Q167" s="14" t="s">
        <v>94</v>
      </c>
      <c r="R167" s="14" t="n">
        <v>0</v>
      </c>
      <c r="S167" s="14" t="n">
        <v>0</v>
      </c>
      <c r="T167" s="14" t="n">
        <v>0</v>
      </c>
      <c r="U167" s="14" t="s">
        <v>95</v>
      </c>
      <c r="V167" s="14" t="s">
        <v>95</v>
      </c>
      <c r="W167" s="14" t="n">
        <v>0</v>
      </c>
      <c r="X167" s="14" t="s">
        <v>120</v>
      </c>
      <c r="Y167" s="14" t="n">
        <v>6</v>
      </c>
      <c r="Z167" s="14" t="n">
        <v>0</v>
      </c>
      <c r="AA167" s="14" t="n">
        <v>0</v>
      </c>
      <c r="AB167" s="14" t="s">
        <v>101</v>
      </c>
      <c r="AC167" s="14" t="n">
        <v>101.5</v>
      </c>
      <c r="AD167" s="14" t="n">
        <v>0</v>
      </c>
      <c r="AE167" s="14" t="n">
        <v>0</v>
      </c>
      <c r="AF167" s="14" t="s">
        <v>96</v>
      </c>
      <c r="AG167" s="15" t="n">
        <v>42191</v>
      </c>
      <c r="AH167" s="14" t="n">
        <f aca="false">I167+J167</f>
        <v>2</v>
      </c>
      <c r="AI167" s="14" t="n">
        <f aca="false">K167+L167+M167</f>
        <v>2</v>
      </c>
      <c r="AJ167" s="14" t="n">
        <f aca="false">AC167*AH167</f>
        <v>203</v>
      </c>
      <c r="AK167" s="14" t="str">
        <f aca="false">IF(C167=1,"Cancelled","Completed")</f>
        <v>Cancelled</v>
      </c>
      <c r="AL167" s="14" t="str">
        <f aca="false">_xlfn.IFS(D167&lt;=7,"0-7 Days",D167&lt;=30,"8-30 Days",D167&lt;=90,"31-90 Days",TRUE(),"90+ Days")</f>
        <v>31-90 Days</v>
      </c>
      <c r="AM167" s="14" t="str">
        <f aca="false">_xlfn.IFS(OR(F167="December",F167="January",F167="February"),"Winter",OR(F167="March",F167="April",F167="May"),"Spring",OR(F167="June",F167="July",F167="August"),"Summer",TRUE(),"Autumn")</f>
        <v>Autumn</v>
      </c>
      <c r="AN167" s="14" t="str">
        <f aca="false">IF(L167+M167&gt;0,"Family","Adult Only")</f>
        <v>Adult Only</v>
      </c>
      <c r="AO167" s="14" t="str">
        <f aca="false">IF(U167=V167,"Same","Changed")</f>
        <v>Same</v>
      </c>
    </row>
    <row r="168" customFormat="false" ht="15" hidden="false" customHeight="false" outlineLevel="0" collapsed="false">
      <c r="A168" s="0" t="n">
        <v>167</v>
      </c>
      <c r="B168" s="0" t="s">
        <v>80</v>
      </c>
      <c r="C168" s="0" t="n">
        <v>0</v>
      </c>
      <c r="D168" s="0" t="n">
        <v>143</v>
      </c>
      <c r="E168" s="0" t="n">
        <v>2017</v>
      </c>
      <c r="F168" s="0" t="s">
        <v>103</v>
      </c>
      <c r="G168" s="0" t="n">
        <v>10</v>
      </c>
      <c r="H168" s="0" t="n">
        <v>5</v>
      </c>
      <c r="I168" s="0" t="n">
        <v>2</v>
      </c>
      <c r="J168" s="0" t="n">
        <v>5</v>
      </c>
      <c r="K168" s="0" t="n">
        <v>2</v>
      </c>
      <c r="L168" s="0" t="n">
        <v>0</v>
      </c>
      <c r="M168" s="0" t="n">
        <v>0</v>
      </c>
      <c r="N168" s="0" t="s">
        <v>112</v>
      </c>
      <c r="O168" s="0" t="s">
        <v>108</v>
      </c>
      <c r="P168" s="0" t="s">
        <v>99</v>
      </c>
      <c r="Q168" s="0" t="s">
        <v>94</v>
      </c>
      <c r="R168" s="0" t="n">
        <v>0</v>
      </c>
      <c r="S168" s="0" t="n">
        <v>0</v>
      </c>
      <c r="T168" s="0" t="n">
        <v>0</v>
      </c>
      <c r="U168" s="0" t="s">
        <v>109</v>
      </c>
      <c r="V168" s="0" t="s">
        <v>124</v>
      </c>
      <c r="W168" s="0" t="n">
        <v>0</v>
      </c>
      <c r="X168" s="0" t="s">
        <v>86</v>
      </c>
      <c r="Y168" s="0" t="n">
        <v>177</v>
      </c>
      <c r="Z168" s="0" t="n">
        <v>0</v>
      </c>
      <c r="AA168" s="0" t="n">
        <v>0</v>
      </c>
      <c r="AB168" s="0" t="s">
        <v>87</v>
      </c>
      <c r="AC168" s="0" t="n">
        <v>52.4</v>
      </c>
      <c r="AD168" s="0" t="n">
        <v>0</v>
      </c>
      <c r="AE168" s="0" t="n">
        <v>0</v>
      </c>
      <c r="AF168" s="0" t="s">
        <v>88</v>
      </c>
      <c r="AG168" s="13" t="n">
        <v>42806</v>
      </c>
      <c r="AH168" s="25" t="n">
        <f aca="false">I168+J168</f>
        <v>7</v>
      </c>
      <c r="AI168" s="25" t="n">
        <f aca="false">K168+L168+M168</f>
        <v>2</v>
      </c>
      <c r="AJ168" s="25" t="n">
        <f aca="false">AC168*AH168</f>
        <v>366.8</v>
      </c>
      <c r="AK168" s="0" t="str">
        <f aca="false">IF(C168=1,"Cancelled","Completed")</f>
        <v>Completed</v>
      </c>
      <c r="AL168" s="0" t="str">
        <f aca="false">_xlfn.IFS(D168&lt;=7,"0-7 Days",D168&lt;=30,"8-30 Days",D168&lt;=90,"31-90 Days",TRUE(),"90+ Days")</f>
        <v>90+ Days</v>
      </c>
      <c r="AM168" s="0" t="str">
        <f aca="false">_xlfn.IFS(OR(F168="December",F168="January",F168="February"),"Winter",OR(F168="March",F168="April",F168="May"),"Spring",OR(F168="June",F168="July",F168="August"),"Summer",TRUE(),"Autumn")</f>
        <v>Spring</v>
      </c>
      <c r="AN168" s="0" t="str">
        <f aca="false">IF(L168+M168&gt;0,"Family","Adult Only")</f>
        <v>Adult Only</v>
      </c>
      <c r="AO168" s="0" t="str">
        <f aca="false">IF(U168=V168,"Same","Changed")</f>
        <v>Changed</v>
      </c>
    </row>
    <row r="169" customFormat="false" ht="15" hidden="false" customHeight="false" outlineLevel="0" collapsed="false">
      <c r="A169" s="14" t="n">
        <v>168</v>
      </c>
      <c r="B169" s="14" t="s">
        <v>90</v>
      </c>
      <c r="C169" s="14" t="n">
        <v>0</v>
      </c>
      <c r="D169" s="14" t="n">
        <v>2</v>
      </c>
      <c r="E169" s="14" t="n">
        <v>2015</v>
      </c>
      <c r="F169" s="14" t="s">
        <v>81</v>
      </c>
      <c r="G169" s="14" t="n">
        <v>50</v>
      </c>
      <c r="H169" s="14" t="n">
        <v>11</v>
      </c>
      <c r="I169" s="14" t="n">
        <v>0</v>
      </c>
      <c r="J169" s="14" t="n">
        <v>1</v>
      </c>
      <c r="K169" s="14" t="n">
        <v>2</v>
      </c>
      <c r="L169" s="14" t="n">
        <v>0</v>
      </c>
      <c r="M169" s="14" t="n">
        <v>0</v>
      </c>
      <c r="N169" s="14" t="s">
        <v>107</v>
      </c>
      <c r="O169" s="14" t="s">
        <v>92</v>
      </c>
      <c r="P169" s="14" t="s">
        <v>93</v>
      </c>
      <c r="Q169" s="14" t="s">
        <v>94</v>
      </c>
      <c r="R169" s="14" t="n">
        <v>0</v>
      </c>
      <c r="S169" s="14" t="n">
        <v>0</v>
      </c>
      <c r="T169" s="14" t="n">
        <v>0</v>
      </c>
      <c r="U169" s="14" t="s">
        <v>95</v>
      </c>
      <c r="V169" s="14" t="s">
        <v>95</v>
      </c>
      <c r="W169" s="14" t="n">
        <v>0</v>
      </c>
      <c r="X169" s="14" t="s">
        <v>86</v>
      </c>
      <c r="Y169" s="14" t="n">
        <v>9</v>
      </c>
      <c r="Z169" s="14" t="n">
        <v>0</v>
      </c>
      <c r="AA169" s="14" t="n">
        <v>0</v>
      </c>
      <c r="AB169" s="14" t="s">
        <v>87</v>
      </c>
      <c r="AC169" s="14" t="n">
        <v>94</v>
      </c>
      <c r="AD169" s="14" t="n">
        <v>1</v>
      </c>
      <c r="AE169" s="14" t="n">
        <v>0</v>
      </c>
      <c r="AF169" s="14" t="s">
        <v>88</v>
      </c>
      <c r="AG169" s="15" t="n">
        <v>42350</v>
      </c>
      <c r="AH169" s="14" t="n">
        <f aca="false">I169+J169</f>
        <v>1</v>
      </c>
      <c r="AI169" s="14" t="n">
        <f aca="false">K169+L169+M169</f>
        <v>2</v>
      </c>
      <c r="AJ169" s="14" t="n">
        <f aca="false">AC169*AH169</f>
        <v>94</v>
      </c>
      <c r="AK169" s="14" t="str">
        <f aca="false">IF(C169=1,"Cancelled","Completed")</f>
        <v>Completed</v>
      </c>
      <c r="AL169" s="14" t="str">
        <f aca="false">_xlfn.IFS(D169&lt;=7,"0-7 Days",D169&lt;=30,"8-30 Days",D169&lt;=90,"31-90 Days",TRUE(),"90+ Days")</f>
        <v>0-7 Days</v>
      </c>
      <c r="AM169" s="14" t="str">
        <f aca="false">_xlfn.IFS(OR(F169="December",F169="January",F169="February"),"Winter",OR(F169="March",F169="April",F169="May"),"Spring",OR(F169="June",F169="July",F169="August"),"Summer",TRUE(),"Autumn")</f>
        <v>Winter</v>
      </c>
      <c r="AN169" s="14" t="str">
        <f aca="false">IF(L169+M169&gt;0,"Family","Adult Only")</f>
        <v>Adult Only</v>
      </c>
      <c r="AO169" s="14" t="str">
        <f aca="false">IF(U169=V169,"Same","Changed")</f>
        <v>Same</v>
      </c>
    </row>
    <row r="170" customFormat="false" ht="15" hidden="false" customHeight="false" outlineLevel="0" collapsed="false">
      <c r="A170" s="0" t="n">
        <v>169</v>
      </c>
      <c r="B170" s="0" t="s">
        <v>90</v>
      </c>
      <c r="C170" s="0" t="n">
        <v>1</v>
      </c>
      <c r="D170" s="0" t="n">
        <v>344</v>
      </c>
      <c r="E170" s="0" t="n">
        <v>2016</v>
      </c>
      <c r="F170" s="0" t="s">
        <v>135</v>
      </c>
      <c r="G170" s="0" t="n">
        <v>25</v>
      </c>
      <c r="H170" s="0" t="n">
        <v>16</v>
      </c>
      <c r="I170" s="0" t="n">
        <v>0</v>
      </c>
      <c r="J170" s="0" t="n">
        <v>2</v>
      </c>
      <c r="K170" s="0" t="n">
        <v>2</v>
      </c>
      <c r="L170" s="0" t="n">
        <v>0</v>
      </c>
      <c r="M170" s="0" t="n">
        <v>0</v>
      </c>
      <c r="N170" s="0" t="s">
        <v>82</v>
      </c>
      <c r="O170" s="0" t="s">
        <v>92</v>
      </c>
      <c r="P170" s="0" t="s">
        <v>116</v>
      </c>
      <c r="Q170" s="0" t="s">
        <v>94</v>
      </c>
      <c r="R170" s="0" t="n">
        <v>0</v>
      </c>
      <c r="S170" s="0" t="n">
        <v>0</v>
      </c>
      <c r="T170" s="0" t="n">
        <v>0</v>
      </c>
      <c r="U170" s="0" t="s">
        <v>95</v>
      </c>
      <c r="V170" s="0" t="s">
        <v>95</v>
      </c>
      <c r="W170" s="0" t="n">
        <v>0</v>
      </c>
      <c r="X170" s="0" t="s">
        <v>120</v>
      </c>
      <c r="Y170" s="0" t="n">
        <v>1</v>
      </c>
      <c r="Z170" s="0" t="n">
        <v>0</v>
      </c>
      <c r="AA170" s="0" t="n">
        <v>0</v>
      </c>
      <c r="AB170" s="0" t="s">
        <v>87</v>
      </c>
      <c r="AC170" s="0" t="n">
        <v>62</v>
      </c>
      <c r="AD170" s="0" t="n">
        <v>0</v>
      </c>
      <c r="AE170" s="0" t="n">
        <v>0</v>
      </c>
      <c r="AF170" s="0" t="s">
        <v>96</v>
      </c>
      <c r="AG170" s="13" t="n">
        <v>42298</v>
      </c>
      <c r="AH170" s="25" t="n">
        <f aca="false">I170+J170</f>
        <v>2</v>
      </c>
      <c r="AI170" s="25" t="n">
        <f aca="false">K170+L170+M170</f>
        <v>2</v>
      </c>
      <c r="AJ170" s="25" t="n">
        <f aca="false">AC170*AH170</f>
        <v>124</v>
      </c>
      <c r="AK170" s="0" t="str">
        <f aca="false">IF(C170=1,"Cancelled","Completed")</f>
        <v>Cancelled</v>
      </c>
      <c r="AL170" s="0" t="str">
        <f aca="false">_xlfn.IFS(D170&lt;=7,"0-7 Days",D170&lt;=30,"8-30 Days",D170&lt;=90,"31-90 Days",TRUE(),"90+ Days")</f>
        <v>90+ Days</v>
      </c>
      <c r="AM170" s="0" t="str">
        <f aca="false">_xlfn.IFS(OR(F170="December",F170="January",F170="February"),"Winter",OR(F170="March",F170="April",F170="May"),"Spring",OR(F170="June",F170="July",F170="August"),"Summer",TRUE(),"Autumn")</f>
        <v>Summer</v>
      </c>
      <c r="AN170" s="0" t="str">
        <f aca="false">IF(L170+M170&gt;0,"Family","Adult Only")</f>
        <v>Adult Only</v>
      </c>
      <c r="AO170" s="0" t="str">
        <f aca="false">IF(U170=V170,"Same","Changed")</f>
        <v>Same</v>
      </c>
    </row>
    <row r="171" customFormat="false" ht="15" hidden="false" customHeight="false" outlineLevel="0" collapsed="false">
      <c r="A171" s="14" t="n">
        <v>170</v>
      </c>
      <c r="B171" s="14" t="s">
        <v>90</v>
      </c>
      <c r="C171" s="14" t="n">
        <v>1</v>
      </c>
      <c r="D171" s="14" t="n">
        <v>43</v>
      </c>
      <c r="E171" s="14" t="n">
        <v>2016</v>
      </c>
      <c r="F171" s="14" t="s">
        <v>113</v>
      </c>
      <c r="G171" s="14" t="n">
        <v>49</v>
      </c>
      <c r="H171" s="14" t="n">
        <v>29</v>
      </c>
      <c r="I171" s="14" t="n">
        <v>4</v>
      </c>
      <c r="J171" s="14" t="n">
        <v>11</v>
      </c>
      <c r="K171" s="14" t="n">
        <v>1</v>
      </c>
      <c r="L171" s="14" t="n">
        <v>0</v>
      </c>
      <c r="M171" s="14" t="n">
        <v>0</v>
      </c>
      <c r="N171" s="14" t="s">
        <v>82</v>
      </c>
      <c r="O171" s="14" t="s">
        <v>149</v>
      </c>
      <c r="P171" s="14" t="s">
        <v>93</v>
      </c>
      <c r="Q171" s="14" t="s">
        <v>94</v>
      </c>
      <c r="R171" s="14" t="n">
        <v>0</v>
      </c>
      <c r="S171" s="14" t="n">
        <v>0</v>
      </c>
      <c r="T171" s="14" t="n">
        <v>0</v>
      </c>
      <c r="U171" s="14" t="s">
        <v>95</v>
      </c>
      <c r="V171" s="14" t="s">
        <v>95</v>
      </c>
      <c r="W171" s="14" t="n">
        <v>0</v>
      </c>
      <c r="X171" s="14" t="s">
        <v>86</v>
      </c>
      <c r="Y171" s="14" t="n">
        <v>9</v>
      </c>
      <c r="Z171" s="14" t="n">
        <v>0</v>
      </c>
      <c r="AA171" s="14" t="n">
        <v>0</v>
      </c>
      <c r="AB171" s="14" t="s">
        <v>87</v>
      </c>
      <c r="AC171" s="14" t="n">
        <v>74.8</v>
      </c>
      <c r="AD171" s="14" t="n">
        <v>0</v>
      </c>
      <c r="AE171" s="14" t="n">
        <v>1</v>
      </c>
      <c r="AF171" s="14" t="s">
        <v>96</v>
      </c>
      <c r="AG171" s="15" t="n">
        <v>42688</v>
      </c>
      <c r="AH171" s="14" t="n">
        <f aca="false">I171+J171</f>
        <v>15</v>
      </c>
      <c r="AI171" s="14" t="n">
        <f aca="false">K171+L171+M171</f>
        <v>1</v>
      </c>
      <c r="AJ171" s="14" t="n">
        <f aca="false">AC171*AH171</f>
        <v>1122</v>
      </c>
      <c r="AK171" s="14" t="str">
        <f aca="false">IF(C171=1,"Cancelled","Completed")</f>
        <v>Cancelled</v>
      </c>
      <c r="AL171" s="14" t="str">
        <f aca="false">_xlfn.IFS(D171&lt;=7,"0-7 Days",D171&lt;=30,"8-30 Days",D171&lt;=90,"31-90 Days",TRUE(),"90+ Days")</f>
        <v>31-90 Days</v>
      </c>
      <c r="AM171" s="14" t="str">
        <f aca="false">_xlfn.IFS(OR(F171="December",F171="January",F171="February"),"Winter",OR(F171="March",F171="April",F171="May"),"Spring",OR(F171="June",F171="July",F171="August"),"Summer",TRUE(),"Autumn")</f>
        <v>Autumn</v>
      </c>
      <c r="AN171" s="14" t="str">
        <f aca="false">IF(L171+M171&gt;0,"Family","Adult Only")</f>
        <v>Adult Only</v>
      </c>
      <c r="AO171" s="14" t="str">
        <f aca="false">IF(U171=V171,"Same","Changed")</f>
        <v>Same</v>
      </c>
    </row>
    <row r="172" customFormat="false" ht="15" hidden="false" customHeight="false" outlineLevel="0" collapsed="false">
      <c r="A172" s="0" t="n">
        <v>171</v>
      </c>
      <c r="B172" s="0" t="s">
        <v>90</v>
      </c>
      <c r="C172" s="0" t="n">
        <v>0</v>
      </c>
      <c r="D172" s="0" t="n">
        <v>100</v>
      </c>
      <c r="E172" s="0" t="n">
        <v>2017</v>
      </c>
      <c r="F172" s="0" t="s">
        <v>119</v>
      </c>
      <c r="G172" s="0" t="n">
        <v>31</v>
      </c>
      <c r="H172" s="0" t="n">
        <v>1</v>
      </c>
      <c r="I172" s="0" t="n">
        <v>2</v>
      </c>
      <c r="J172" s="0" t="n">
        <v>5</v>
      </c>
      <c r="K172" s="0" t="n">
        <v>2</v>
      </c>
      <c r="L172" s="0" t="n">
        <v>0</v>
      </c>
      <c r="M172" s="0" t="n">
        <v>0</v>
      </c>
      <c r="N172" s="0" t="s">
        <v>107</v>
      </c>
      <c r="O172" s="0" t="s">
        <v>150</v>
      </c>
      <c r="P172" s="0" t="s">
        <v>93</v>
      </c>
      <c r="Q172" s="0" t="s">
        <v>94</v>
      </c>
      <c r="R172" s="0" t="n">
        <v>0</v>
      </c>
      <c r="S172" s="0" t="n">
        <v>0</v>
      </c>
      <c r="T172" s="0" t="n">
        <v>0</v>
      </c>
      <c r="U172" s="0" t="s">
        <v>95</v>
      </c>
      <c r="V172" s="0" t="s">
        <v>95</v>
      </c>
      <c r="W172" s="0" t="n">
        <v>0</v>
      </c>
      <c r="X172" s="0" t="s">
        <v>86</v>
      </c>
      <c r="Y172" s="0" t="n">
        <v>9</v>
      </c>
      <c r="Z172" s="0" t="n">
        <v>0</v>
      </c>
      <c r="AA172" s="0" t="n">
        <v>0</v>
      </c>
      <c r="AB172" s="0" t="s">
        <v>101</v>
      </c>
      <c r="AC172" s="0" t="n">
        <v>125</v>
      </c>
      <c r="AD172" s="0" t="n">
        <v>0</v>
      </c>
      <c r="AE172" s="0" t="n">
        <v>0</v>
      </c>
      <c r="AF172" s="0" t="s">
        <v>88</v>
      </c>
      <c r="AG172" s="13" t="n">
        <v>42955</v>
      </c>
      <c r="AH172" s="25" t="n">
        <f aca="false">I172+J172</f>
        <v>7</v>
      </c>
      <c r="AI172" s="25" t="n">
        <f aca="false">K172+L172+M172</f>
        <v>2</v>
      </c>
      <c r="AJ172" s="25" t="n">
        <f aca="false">AC172*AH172</f>
        <v>875</v>
      </c>
      <c r="AK172" s="0" t="str">
        <f aca="false">IF(C172=1,"Cancelled","Completed")</f>
        <v>Completed</v>
      </c>
      <c r="AL172" s="0" t="str">
        <f aca="false">_xlfn.IFS(D172&lt;=7,"0-7 Days",D172&lt;=30,"8-30 Days",D172&lt;=90,"31-90 Days",TRUE(),"90+ Days")</f>
        <v>90+ Days</v>
      </c>
      <c r="AM172" s="0" t="str">
        <f aca="false">_xlfn.IFS(OR(F172="December",F172="January",F172="February"),"Winter",OR(F172="March",F172="April",F172="May"),"Spring",OR(F172="June",F172="July",F172="August"),"Summer",TRUE(),"Autumn")</f>
        <v>Summer</v>
      </c>
      <c r="AN172" s="0" t="str">
        <f aca="false">IF(L172+M172&gt;0,"Family","Adult Only")</f>
        <v>Adult Only</v>
      </c>
      <c r="AO172" s="0" t="str">
        <f aca="false">IF(U172=V172,"Same","Changed")</f>
        <v>Same</v>
      </c>
    </row>
    <row r="173" customFormat="false" ht="15" hidden="false" customHeight="false" outlineLevel="0" collapsed="false">
      <c r="A173" s="14" t="n">
        <v>172</v>
      </c>
      <c r="B173" s="14" t="s">
        <v>90</v>
      </c>
      <c r="C173" s="14" t="n">
        <v>1</v>
      </c>
      <c r="D173" s="14" t="n">
        <v>92</v>
      </c>
      <c r="E173" s="14" t="n">
        <v>2015</v>
      </c>
      <c r="F173" s="14" t="s">
        <v>91</v>
      </c>
      <c r="G173" s="14" t="n">
        <v>27</v>
      </c>
      <c r="H173" s="14" t="n">
        <v>1</v>
      </c>
      <c r="I173" s="14" t="n">
        <v>2</v>
      </c>
      <c r="J173" s="14" t="n">
        <v>4</v>
      </c>
      <c r="K173" s="14" t="n">
        <v>2</v>
      </c>
      <c r="L173" s="14" t="n">
        <v>0</v>
      </c>
      <c r="M173" s="14" t="n">
        <v>0</v>
      </c>
      <c r="N173" s="14" t="s">
        <v>82</v>
      </c>
      <c r="O173" s="14" t="s">
        <v>92</v>
      </c>
      <c r="P173" s="14" t="s">
        <v>93</v>
      </c>
      <c r="Q173" s="14" t="s">
        <v>94</v>
      </c>
      <c r="R173" s="14" t="n">
        <v>0</v>
      </c>
      <c r="S173" s="14" t="n">
        <v>0</v>
      </c>
      <c r="T173" s="14" t="n">
        <v>0</v>
      </c>
      <c r="U173" s="14" t="s">
        <v>95</v>
      </c>
      <c r="V173" s="14" t="s">
        <v>95</v>
      </c>
      <c r="W173" s="14" t="n">
        <v>0</v>
      </c>
      <c r="X173" s="14" t="s">
        <v>86</v>
      </c>
      <c r="Y173" s="14" t="n">
        <v>9</v>
      </c>
      <c r="Z173" s="14" t="n">
        <v>0</v>
      </c>
      <c r="AA173" s="14" t="n">
        <v>0</v>
      </c>
      <c r="AB173" s="14" t="s">
        <v>87</v>
      </c>
      <c r="AC173" s="14" t="n">
        <v>76.5</v>
      </c>
      <c r="AD173" s="14" t="n">
        <v>0</v>
      </c>
      <c r="AE173" s="14" t="n">
        <v>2</v>
      </c>
      <c r="AF173" s="14" t="s">
        <v>96</v>
      </c>
      <c r="AG173" s="15" t="n">
        <v>42178</v>
      </c>
      <c r="AH173" s="14" t="n">
        <f aca="false">I173+J173</f>
        <v>6</v>
      </c>
      <c r="AI173" s="14" t="n">
        <f aca="false">K173+L173+M173</f>
        <v>2</v>
      </c>
      <c r="AJ173" s="14" t="n">
        <f aca="false">AC173*AH173</f>
        <v>459</v>
      </c>
      <c r="AK173" s="14" t="str">
        <f aca="false">IF(C173=1,"Cancelled","Completed")</f>
        <v>Cancelled</v>
      </c>
      <c r="AL173" s="14" t="str">
        <f aca="false">_xlfn.IFS(D173&lt;=7,"0-7 Days",D173&lt;=30,"8-30 Days",D173&lt;=90,"31-90 Days",TRUE(),"90+ Days")</f>
        <v>90+ Days</v>
      </c>
      <c r="AM173" s="14" t="str">
        <f aca="false">_xlfn.IFS(OR(F173="December",F173="January",F173="February"),"Winter",OR(F173="March",F173="April",F173="May"),"Spring",OR(F173="June",F173="July",F173="August"),"Summer",TRUE(),"Autumn")</f>
        <v>Summer</v>
      </c>
      <c r="AN173" s="14" t="str">
        <f aca="false">IF(L173+M173&gt;0,"Family","Adult Only")</f>
        <v>Adult Only</v>
      </c>
      <c r="AO173" s="14" t="str">
        <f aca="false">IF(U173=V173,"Same","Changed")</f>
        <v>Same</v>
      </c>
    </row>
    <row r="174" customFormat="false" ht="15" hidden="false" customHeight="false" outlineLevel="0" collapsed="false">
      <c r="A174" s="0" t="n">
        <v>173</v>
      </c>
      <c r="B174" s="0" t="s">
        <v>90</v>
      </c>
      <c r="C174" s="0" t="n">
        <v>1</v>
      </c>
      <c r="D174" s="0" t="n">
        <v>215</v>
      </c>
      <c r="E174" s="0" t="n">
        <v>2017</v>
      </c>
      <c r="F174" s="0" t="s">
        <v>106</v>
      </c>
      <c r="G174" s="0" t="n">
        <v>15</v>
      </c>
      <c r="H174" s="0" t="n">
        <v>14</v>
      </c>
      <c r="I174" s="0" t="n">
        <v>2</v>
      </c>
      <c r="J174" s="0" t="n">
        <v>2</v>
      </c>
      <c r="K174" s="0" t="n">
        <v>2</v>
      </c>
      <c r="L174" s="0" t="n">
        <v>0</v>
      </c>
      <c r="M174" s="0" t="n">
        <v>0</v>
      </c>
      <c r="N174" s="0" t="s">
        <v>107</v>
      </c>
      <c r="O174" s="0" t="s">
        <v>151</v>
      </c>
      <c r="P174" s="0" t="s">
        <v>93</v>
      </c>
      <c r="Q174" s="0" t="s">
        <v>94</v>
      </c>
      <c r="R174" s="0" t="n">
        <v>0</v>
      </c>
      <c r="S174" s="0" t="n">
        <v>0</v>
      </c>
      <c r="T174" s="0" t="n">
        <v>0</v>
      </c>
      <c r="U174" s="0" t="s">
        <v>95</v>
      </c>
      <c r="V174" s="0" t="s">
        <v>95</v>
      </c>
      <c r="W174" s="0" t="n">
        <v>0</v>
      </c>
      <c r="X174" s="0" t="s">
        <v>86</v>
      </c>
      <c r="Y174" s="0" t="n">
        <v>9</v>
      </c>
      <c r="Z174" s="0" t="n">
        <v>0</v>
      </c>
      <c r="AA174" s="0" t="n">
        <v>0</v>
      </c>
      <c r="AB174" s="0" t="s">
        <v>87</v>
      </c>
      <c r="AC174" s="0" t="n">
        <v>110</v>
      </c>
      <c r="AD174" s="0" t="n">
        <v>0</v>
      </c>
      <c r="AE174" s="0" t="n">
        <v>1</v>
      </c>
      <c r="AF174" s="0" t="s">
        <v>96</v>
      </c>
      <c r="AG174" s="13" t="n">
        <v>42674</v>
      </c>
      <c r="AH174" s="25" t="n">
        <f aca="false">I174+J174</f>
        <v>4</v>
      </c>
      <c r="AI174" s="25" t="n">
        <f aca="false">K174+L174+M174</f>
        <v>2</v>
      </c>
      <c r="AJ174" s="25" t="n">
        <f aca="false">AC174*AH174</f>
        <v>440</v>
      </c>
      <c r="AK174" s="0" t="str">
        <f aca="false">IF(C174=1,"Cancelled","Completed")</f>
        <v>Cancelled</v>
      </c>
      <c r="AL174" s="0" t="str">
        <f aca="false">_xlfn.IFS(D174&lt;=7,"0-7 Days",D174&lt;=30,"8-30 Days",D174&lt;=90,"31-90 Days",TRUE(),"90+ Days")</f>
        <v>90+ Days</v>
      </c>
      <c r="AM174" s="0" t="str">
        <f aca="false">_xlfn.IFS(OR(F174="December",F174="January",F174="February"),"Winter",OR(F174="March",F174="April",F174="May"),"Spring",OR(F174="June",F174="July",F174="August"),"Summer",TRUE(),"Autumn")</f>
        <v>Spring</v>
      </c>
      <c r="AN174" s="0" t="str">
        <f aca="false">IF(L174+M174&gt;0,"Family","Adult Only")</f>
        <v>Adult Only</v>
      </c>
      <c r="AO174" s="0" t="str">
        <f aca="false">IF(U174=V174,"Same","Changed")</f>
        <v>Same</v>
      </c>
    </row>
    <row r="175" customFormat="false" ht="15" hidden="false" customHeight="false" outlineLevel="0" collapsed="false">
      <c r="A175" s="14" t="n">
        <v>174</v>
      </c>
      <c r="B175" s="14" t="s">
        <v>80</v>
      </c>
      <c r="C175" s="14" t="n">
        <v>1</v>
      </c>
      <c r="D175" s="14" t="n">
        <v>208</v>
      </c>
      <c r="E175" s="14" t="n">
        <v>2016</v>
      </c>
      <c r="F175" s="14" t="s">
        <v>106</v>
      </c>
      <c r="G175" s="14" t="n">
        <v>17</v>
      </c>
      <c r="H175" s="14" t="n">
        <v>19</v>
      </c>
      <c r="I175" s="14" t="n">
        <v>2</v>
      </c>
      <c r="J175" s="14" t="n">
        <v>5</v>
      </c>
      <c r="K175" s="14" t="n">
        <v>2</v>
      </c>
      <c r="L175" s="14" t="n">
        <v>0</v>
      </c>
      <c r="M175" s="14" t="n">
        <v>0</v>
      </c>
      <c r="N175" s="14" t="s">
        <v>112</v>
      </c>
      <c r="O175" s="14" t="s">
        <v>92</v>
      </c>
      <c r="P175" s="14" t="s">
        <v>116</v>
      </c>
      <c r="Q175" s="14" t="s">
        <v>84</v>
      </c>
      <c r="R175" s="14" t="n">
        <v>0</v>
      </c>
      <c r="S175" s="14" t="n">
        <v>0</v>
      </c>
      <c r="T175" s="14" t="n">
        <v>0</v>
      </c>
      <c r="U175" s="14" t="s">
        <v>124</v>
      </c>
      <c r="V175" s="14" t="s">
        <v>124</v>
      </c>
      <c r="W175" s="14" t="n">
        <v>0</v>
      </c>
      <c r="X175" s="14" t="s">
        <v>120</v>
      </c>
      <c r="Y175" s="14" t="n">
        <v>273</v>
      </c>
      <c r="Z175" s="14" t="n">
        <v>0</v>
      </c>
      <c r="AA175" s="14" t="n">
        <v>0</v>
      </c>
      <c r="AB175" s="14" t="s">
        <v>87</v>
      </c>
      <c r="AC175" s="14" t="n">
        <v>60.3</v>
      </c>
      <c r="AD175" s="14" t="n">
        <v>0</v>
      </c>
      <c r="AE175" s="14" t="n">
        <v>0</v>
      </c>
      <c r="AF175" s="14" t="s">
        <v>96</v>
      </c>
      <c r="AG175" s="15" t="n">
        <v>42447</v>
      </c>
      <c r="AH175" s="14" t="n">
        <f aca="false">I175+J175</f>
        <v>7</v>
      </c>
      <c r="AI175" s="14" t="n">
        <f aca="false">K175+L175+M175</f>
        <v>2</v>
      </c>
      <c r="AJ175" s="14" t="n">
        <f aca="false">AC175*AH175</f>
        <v>422.1</v>
      </c>
      <c r="AK175" s="14" t="str">
        <f aca="false">IF(C175=1,"Cancelled","Completed")</f>
        <v>Cancelled</v>
      </c>
      <c r="AL175" s="14" t="str">
        <f aca="false">_xlfn.IFS(D175&lt;=7,"0-7 Days",D175&lt;=30,"8-30 Days",D175&lt;=90,"31-90 Days",TRUE(),"90+ Days")</f>
        <v>90+ Days</v>
      </c>
      <c r="AM175" s="14" t="str">
        <f aca="false">_xlfn.IFS(OR(F175="December",F175="January",F175="February"),"Winter",OR(F175="March",F175="April",F175="May"),"Spring",OR(F175="June",F175="July",F175="August"),"Summer",TRUE(),"Autumn")</f>
        <v>Spring</v>
      </c>
      <c r="AN175" s="14" t="str">
        <f aca="false">IF(L175+M175&gt;0,"Family","Adult Only")</f>
        <v>Adult Only</v>
      </c>
      <c r="AO175" s="14" t="str">
        <f aca="false">IF(U175=V175,"Same","Changed")</f>
        <v>Same</v>
      </c>
    </row>
    <row r="176" customFormat="false" ht="15" hidden="false" customHeight="false" outlineLevel="0" collapsed="false">
      <c r="A176" s="0" t="n">
        <v>175</v>
      </c>
      <c r="B176" s="0" t="s">
        <v>90</v>
      </c>
      <c r="C176" s="0" t="n">
        <v>0</v>
      </c>
      <c r="D176" s="0" t="n">
        <v>158</v>
      </c>
      <c r="E176" s="0" t="n">
        <v>2017</v>
      </c>
      <c r="F176" s="0" t="s">
        <v>103</v>
      </c>
      <c r="G176" s="0" t="n">
        <v>13</v>
      </c>
      <c r="H176" s="0" t="n">
        <v>27</v>
      </c>
      <c r="I176" s="0" t="n">
        <v>1</v>
      </c>
      <c r="J176" s="0" t="n">
        <v>1</v>
      </c>
      <c r="K176" s="0" t="n">
        <v>2</v>
      </c>
      <c r="L176" s="0" t="n">
        <v>0</v>
      </c>
      <c r="M176" s="0" t="n">
        <v>0</v>
      </c>
      <c r="N176" s="0" t="s">
        <v>82</v>
      </c>
      <c r="O176" s="0" t="s">
        <v>152</v>
      </c>
      <c r="P176" s="0" t="s">
        <v>116</v>
      </c>
      <c r="Q176" s="0" t="s">
        <v>94</v>
      </c>
      <c r="R176" s="0" t="n">
        <v>0</v>
      </c>
      <c r="S176" s="0" t="n">
        <v>0</v>
      </c>
      <c r="T176" s="0" t="n">
        <v>0</v>
      </c>
      <c r="U176" s="0" t="s">
        <v>95</v>
      </c>
      <c r="V176" s="0" t="s">
        <v>109</v>
      </c>
      <c r="W176" s="0" t="n">
        <v>0</v>
      </c>
      <c r="X176" s="0" t="s">
        <v>86</v>
      </c>
      <c r="Y176" s="0" t="n">
        <v>37</v>
      </c>
      <c r="Z176" s="0" t="n">
        <v>0</v>
      </c>
      <c r="AA176" s="0" t="n">
        <v>0</v>
      </c>
      <c r="AB176" s="0" t="s">
        <v>101</v>
      </c>
      <c r="AC176" s="0" t="n">
        <v>95</v>
      </c>
      <c r="AD176" s="0" t="n">
        <v>0</v>
      </c>
      <c r="AE176" s="0" t="n">
        <v>1</v>
      </c>
      <c r="AF176" s="0" t="s">
        <v>88</v>
      </c>
      <c r="AG176" s="13" t="n">
        <v>42823</v>
      </c>
      <c r="AH176" s="25" t="n">
        <f aca="false">I176+J176</f>
        <v>2</v>
      </c>
      <c r="AI176" s="25" t="n">
        <f aca="false">K176+L176+M176</f>
        <v>2</v>
      </c>
      <c r="AJ176" s="25" t="n">
        <f aca="false">AC176*AH176</f>
        <v>190</v>
      </c>
      <c r="AK176" s="0" t="str">
        <f aca="false">IF(C176=1,"Cancelled","Completed")</f>
        <v>Completed</v>
      </c>
      <c r="AL176" s="0" t="str">
        <f aca="false">_xlfn.IFS(D176&lt;=7,"0-7 Days",D176&lt;=30,"8-30 Days",D176&lt;=90,"31-90 Days",TRUE(),"90+ Days")</f>
        <v>90+ Days</v>
      </c>
      <c r="AM176" s="0" t="str">
        <f aca="false">_xlfn.IFS(OR(F176="December",F176="January",F176="February"),"Winter",OR(F176="March",F176="April",F176="May"),"Spring",OR(F176="June",F176="July",F176="August"),"Summer",TRUE(),"Autumn")</f>
        <v>Spring</v>
      </c>
      <c r="AN176" s="0" t="str">
        <f aca="false">IF(L176+M176&gt;0,"Family","Adult Only")</f>
        <v>Adult Only</v>
      </c>
      <c r="AO176" s="0" t="str">
        <f aca="false">IF(U176=V176,"Same","Changed")</f>
        <v>Changed</v>
      </c>
    </row>
    <row r="177" customFormat="false" ht="15" hidden="false" customHeight="false" outlineLevel="0" collapsed="false">
      <c r="A177" s="14" t="n">
        <v>176</v>
      </c>
      <c r="B177" s="14" t="s">
        <v>80</v>
      </c>
      <c r="C177" s="14" t="n">
        <v>1</v>
      </c>
      <c r="D177" s="14" t="n">
        <v>78</v>
      </c>
      <c r="E177" s="14" t="n">
        <v>2015</v>
      </c>
      <c r="F177" s="14" t="s">
        <v>111</v>
      </c>
      <c r="G177" s="14" t="n">
        <v>41</v>
      </c>
      <c r="H177" s="14" t="n">
        <v>9</v>
      </c>
      <c r="I177" s="14" t="n">
        <v>1</v>
      </c>
      <c r="J177" s="14" t="n">
        <v>2</v>
      </c>
      <c r="K177" s="14" t="n">
        <v>2</v>
      </c>
      <c r="L177" s="14" t="n">
        <v>0</v>
      </c>
      <c r="M177" s="14" t="n">
        <v>0</v>
      </c>
      <c r="N177" s="14" t="s">
        <v>142</v>
      </c>
      <c r="O177" s="14" t="s">
        <v>115</v>
      </c>
      <c r="P177" s="14" t="s">
        <v>116</v>
      </c>
      <c r="Q177" s="14" t="s">
        <v>94</v>
      </c>
      <c r="R177" s="14" t="n">
        <v>0</v>
      </c>
      <c r="S177" s="14" t="n">
        <v>0</v>
      </c>
      <c r="T177" s="14" t="n">
        <v>0</v>
      </c>
      <c r="U177" s="14" t="s">
        <v>95</v>
      </c>
      <c r="V177" s="14" t="s">
        <v>95</v>
      </c>
      <c r="W177" s="14" t="n">
        <v>0</v>
      </c>
      <c r="X177" s="14" t="s">
        <v>120</v>
      </c>
      <c r="Y177" s="14" t="n">
        <v>134</v>
      </c>
      <c r="Z177" s="14" t="n">
        <v>0</v>
      </c>
      <c r="AA177" s="14" t="n">
        <v>0</v>
      </c>
      <c r="AB177" s="14" t="s">
        <v>87</v>
      </c>
      <c r="AC177" s="14" t="n">
        <v>92</v>
      </c>
      <c r="AD177" s="14" t="n">
        <v>0</v>
      </c>
      <c r="AE177" s="14" t="n">
        <v>0</v>
      </c>
      <c r="AF177" s="14" t="s">
        <v>96</v>
      </c>
      <c r="AG177" s="15" t="n">
        <v>42230</v>
      </c>
      <c r="AH177" s="14" t="n">
        <f aca="false">I177+J177</f>
        <v>3</v>
      </c>
      <c r="AI177" s="14" t="n">
        <f aca="false">K177+L177+M177</f>
        <v>2</v>
      </c>
      <c r="AJ177" s="14" t="n">
        <f aca="false">AC177*AH177</f>
        <v>276</v>
      </c>
      <c r="AK177" s="14" t="str">
        <f aca="false">IF(C177=1,"Cancelled","Completed")</f>
        <v>Cancelled</v>
      </c>
      <c r="AL177" s="14" t="str">
        <f aca="false">_xlfn.IFS(D177&lt;=7,"0-7 Days",D177&lt;=30,"8-30 Days",D177&lt;=90,"31-90 Days",TRUE(),"90+ Days")</f>
        <v>31-90 Days</v>
      </c>
      <c r="AM177" s="14" t="str">
        <f aca="false">_xlfn.IFS(OR(F177="December",F177="January",F177="February"),"Winter",OR(F177="March",F177="April",F177="May"),"Spring",OR(F177="June",F177="July",F177="August"),"Summer",TRUE(),"Autumn")</f>
        <v>Autumn</v>
      </c>
      <c r="AN177" s="14" t="str">
        <f aca="false">IF(L177+M177&gt;0,"Family","Adult Only")</f>
        <v>Adult Only</v>
      </c>
      <c r="AO177" s="14" t="str">
        <f aca="false">IF(U177=V177,"Same","Changed")</f>
        <v>Same</v>
      </c>
    </row>
    <row r="178" customFormat="false" ht="15" hidden="false" customHeight="false" outlineLevel="0" collapsed="false">
      <c r="A178" s="0" t="n">
        <v>177</v>
      </c>
      <c r="B178" s="0" t="s">
        <v>80</v>
      </c>
      <c r="C178" s="0" t="n">
        <v>0</v>
      </c>
      <c r="D178" s="0" t="n">
        <v>49</v>
      </c>
      <c r="E178" s="0" t="n">
        <v>2015</v>
      </c>
      <c r="F178" s="0" t="s">
        <v>91</v>
      </c>
      <c r="G178" s="0" t="n">
        <v>31</v>
      </c>
      <c r="H178" s="0" t="n">
        <v>27</v>
      </c>
      <c r="I178" s="0" t="n">
        <v>1</v>
      </c>
      <c r="J178" s="0" t="n">
        <v>5</v>
      </c>
      <c r="K178" s="0" t="n">
        <v>2</v>
      </c>
      <c r="L178" s="0" t="n">
        <v>0</v>
      </c>
      <c r="M178" s="0" t="n">
        <v>0</v>
      </c>
      <c r="N178" s="0" t="s">
        <v>82</v>
      </c>
      <c r="O178" s="0" t="s">
        <v>92</v>
      </c>
      <c r="P178" s="0" t="s">
        <v>93</v>
      </c>
      <c r="Q178" s="0" t="s">
        <v>94</v>
      </c>
      <c r="R178" s="0" t="n">
        <v>0</v>
      </c>
      <c r="S178" s="0" t="n">
        <v>0</v>
      </c>
      <c r="T178" s="0" t="n">
        <v>0</v>
      </c>
      <c r="U178" s="0" t="s">
        <v>95</v>
      </c>
      <c r="V178" s="0" t="s">
        <v>95</v>
      </c>
      <c r="W178" s="0" t="n">
        <v>0</v>
      </c>
      <c r="X178" s="0" t="s">
        <v>86</v>
      </c>
      <c r="Y178" s="0" t="n">
        <v>240</v>
      </c>
      <c r="Z178" s="0" t="n">
        <v>0</v>
      </c>
      <c r="AA178" s="0" t="n">
        <v>0</v>
      </c>
      <c r="AB178" s="0" t="s">
        <v>87</v>
      </c>
      <c r="AC178" s="0" t="n">
        <v>118.17</v>
      </c>
      <c r="AD178" s="0" t="n">
        <v>0</v>
      </c>
      <c r="AE178" s="0" t="n">
        <v>0</v>
      </c>
      <c r="AF178" s="0" t="s">
        <v>88</v>
      </c>
      <c r="AG178" s="13" t="n">
        <v>42218</v>
      </c>
      <c r="AH178" s="25" t="n">
        <f aca="false">I178+J178</f>
        <v>6</v>
      </c>
      <c r="AI178" s="25" t="n">
        <f aca="false">K178+L178+M178</f>
        <v>2</v>
      </c>
      <c r="AJ178" s="25" t="n">
        <f aca="false">AC178*AH178</f>
        <v>709.02</v>
      </c>
      <c r="AK178" s="0" t="str">
        <f aca="false">IF(C178=1,"Cancelled","Completed")</f>
        <v>Completed</v>
      </c>
      <c r="AL178" s="0" t="str">
        <f aca="false">_xlfn.IFS(D178&lt;=7,"0-7 Days",D178&lt;=30,"8-30 Days",D178&lt;=90,"31-90 Days",TRUE(),"90+ Days")</f>
        <v>31-90 Days</v>
      </c>
      <c r="AM178" s="0" t="str">
        <f aca="false">_xlfn.IFS(OR(F178="December",F178="January",F178="February"),"Winter",OR(F178="March",F178="April",F178="May"),"Spring",OR(F178="June",F178="July",F178="August"),"Summer",TRUE(),"Autumn")</f>
        <v>Summer</v>
      </c>
      <c r="AN178" s="0" t="str">
        <f aca="false">IF(L178+M178&gt;0,"Family","Adult Only")</f>
        <v>Adult Only</v>
      </c>
      <c r="AO178" s="0" t="str">
        <f aca="false">IF(U178=V178,"Same","Changed")</f>
        <v>Same</v>
      </c>
    </row>
    <row r="179" customFormat="false" ht="15" hidden="false" customHeight="false" outlineLevel="0" collapsed="false">
      <c r="A179" s="14" t="n">
        <v>178</v>
      </c>
      <c r="B179" s="14" t="s">
        <v>80</v>
      </c>
      <c r="C179" s="14" t="n">
        <v>0</v>
      </c>
      <c r="D179" s="14" t="n">
        <v>0</v>
      </c>
      <c r="E179" s="14" t="n">
        <v>2017</v>
      </c>
      <c r="F179" s="14" t="s">
        <v>118</v>
      </c>
      <c r="G179" s="14" t="n">
        <v>7</v>
      </c>
      <c r="H179" s="14" t="n">
        <v>17</v>
      </c>
      <c r="I179" s="14" t="n">
        <v>1</v>
      </c>
      <c r="J179" s="14" t="n">
        <v>2</v>
      </c>
      <c r="K179" s="14" t="n">
        <v>2</v>
      </c>
      <c r="L179" s="14" t="n">
        <v>0</v>
      </c>
      <c r="M179" s="14" t="n">
        <v>0</v>
      </c>
      <c r="N179" s="14" t="s">
        <v>82</v>
      </c>
      <c r="O179" s="14" t="s">
        <v>108</v>
      </c>
      <c r="P179" s="14" t="s">
        <v>84</v>
      </c>
      <c r="Q179" s="14" t="s">
        <v>84</v>
      </c>
      <c r="R179" s="14" t="n">
        <v>0</v>
      </c>
      <c r="S179" s="14" t="n">
        <v>0</v>
      </c>
      <c r="T179" s="14" t="n">
        <v>0</v>
      </c>
      <c r="U179" s="14" t="s">
        <v>124</v>
      </c>
      <c r="V179" s="14" t="s">
        <v>124</v>
      </c>
      <c r="W179" s="14" t="n">
        <v>0</v>
      </c>
      <c r="X179" s="14" t="s">
        <v>86</v>
      </c>
      <c r="Y179" s="14" t="n">
        <v>0</v>
      </c>
      <c r="Z179" s="14" t="n">
        <v>0</v>
      </c>
      <c r="AA179" s="14" t="n">
        <v>0</v>
      </c>
      <c r="AB179" s="14" t="s">
        <v>87</v>
      </c>
      <c r="AC179" s="14" t="n">
        <v>76</v>
      </c>
      <c r="AD179" s="14" t="n">
        <v>0</v>
      </c>
      <c r="AE179" s="14" t="n">
        <v>0</v>
      </c>
      <c r="AF179" s="14" t="s">
        <v>88</v>
      </c>
      <c r="AG179" s="15" t="n">
        <v>42786</v>
      </c>
      <c r="AH179" s="14" t="n">
        <f aca="false">I179+J179</f>
        <v>3</v>
      </c>
      <c r="AI179" s="14" t="n">
        <f aca="false">K179+L179+M179</f>
        <v>2</v>
      </c>
      <c r="AJ179" s="14" t="n">
        <f aca="false">AC179*AH179</f>
        <v>228</v>
      </c>
      <c r="AK179" s="14" t="str">
        <f aca="false">IF(C179=1,"Cancelled","Completed")</f>
        <v>Completed</v>
      </c>
      <c r="AL179" s="14" t="str">
        <f aca="false">_xlfn.IFS(D179&lt;=7,"0-7 Days",D179&lt;=30,"8-30 Days",D179&lt;=90,"31-90 Days",TRUE(),"90+ Days")</f>
        <v>0-7 Days</v>
      </c>
      <c r="AM179" s="14" t="str">
        <f aca="false">_xlfn.IFS(OR(F179="December",F179="January",F179="February"),"Winter",OR(F179="March",F179="April",F179="May"),"Spring",OR(F179="June",F179="July",F179="August"),"Summer",TRUE(),"Autumn")</f>
        <v>Winter</v>
      </c>
      <c r="AN179" s="14" t="str">
        <f aca="false">IF(L179+M179&gt;0,"Family","Adult Only")</f>
        <v>Adult Only</v>
      </c>
      <c r="AO179" s="14" t="str">
        <f aca="false">IF(U179=V179,"Same","Changed")</f>
        <v>Same</v>
      </c>
    </row>
    <row r="180" customFormat="false" ht="15" hidden="false" customHeight="false" outlineLevel="0" collapsed="false">
      <c r="A180" s="0" t="n">
        <v>179</v>
      </c>
      <c r="B180" s="0" t="s">
        <v>90</v>
      </c>
      <c r="C180" s="0" t="n">
        <v>0</v>
      </c>
      <c r="D180" s="0" t="n">
        <v>133</v>
      </c>
      <c r="E180" s="0" t="n">
        <v>2017</v>
      </c>
      <c r="F180" s="0" t="s">
        <v>91</v>
      </c>
      <c r="G180" s="0" t="n">
        <v>27</v>
      </c>
      <c r="H180" s="0" t="n">
        <v>7</v>
      </c>
      <c r="I180" s="0" t="n">
        <v>1</v>
      </c>
      <c r="J180" s="0" t="n">
        <v>2</v>
      </c>
      <c r="K180" s="0" t="n">
        <v>2</v>
      </c>
      <c r="L180" s="0" t="n">
        <v>0</v>
      </c>
      <c r="M180" s="0" t="n">
        <v>0</v>
      </c>
      <c r="N180" s="0" t="s">
        <v>82</v>
      </c>
      <c r="O180" s="0" t="s">
        <v>108</v>
      </c>
      <c r="P180" s="0" t="s">
        <v>93</v>
      </c>
      <c r="Q180" s="0" t="s">
        <v>94</v>
      </c>
      <c r="R180" s="0" t="n">
        <v>0</v>
      </c>
      <c r="S180" s="0" t="n">
        <v>0</v>
      </c>
      <c r="T180" s="0" t="n">
        <v>0</v>
      </c>
      <c r="U180" s="0" t="s">
        <v>95</v>
      </c>
      <c r="V180" s="0" t="s">
        <v>95</v>
      </c>
      <c r="W180" s="0" t="n">
        <v>0</v>
      </c>
      <c r="X180" s="0" t="s">
        <v>86</v>
      </c>
      <c r="Y180" s="0" t="n">
        <v>9</v>
      </c>
      <c r="Z180" s="0" t="n">
        <v>0</v>
      </c>
      <c r="AA180" s="0" t="n">
        <v>0</v>
      </c>
      <c r="AB180" s="0" t="s">
        <v>87</v>
      </c>
      <c r="AC180" s="0" t="n">
        <v>107.1</v>
      </c>
      <c r="AD180" s="0" t="n">
        <v>0</v>
      </c>
      <c r="AE180" s="0" t="n">
        <v>2</v>
      </c>
      <c r="AF180" s="0" t="s">
        <v>88</v>
      </c>
      <c r="AG180" s="13" t="n">
        <v>42926</v>
      </c>
      <c r="AH180" s="25" t="n">
        <f aca="false">I180+J180</f>
        <v>3</v>
      </c>
      <c r="AI180" s="25" t="n">
        <f aca="false">K180+L180+M180</f>
        <v>2</v>
      </c>
      <c r="AJ180" s="25" t="n">
        <f aca="false">AC180*AH180</f>
        <v>321.3</v>
      </c>
      <c r="AK180" s="0" t="str">
        <f aca="false">IF(C180=1,"Cancelled","Completed")</f>
        <v>Completed</v>
      </c>
      <c r="AL180" s="0" t="str">
        <f aca="false">_xlfn.IFS(D180&lt;=7,"0-7 Days",D180&lt;=30,"8-30 Days",D180&lt;=90,"31-90 Days",TRUE(),"90+ Days")</f>
        <v>90+ Days</v>
      </c>
      <c r="AM180" s="0" t="str">
        <f aca="false">_xlfn.IFS(OR(F180="December",F180="January",F180="February"),"Winter",OR(F180="March",F180="April",F180="May"),"Spring",OR(F180="June",F180="July",F180="August"),"Summer",TRUE(),"Autumn")</f>
        <v>Summer</v>
      </c>
      <c r="AN180" s="0" t="str">
        <f aca="false">IF(L180+M180&gt;0,"Family","Adult Only")</f>
        <v>Adult Only</v>
      </c>
      <c r="AO180" s="0" t="str">
        <f aca="false">IF(U180=V180,"Same","Changed")</f>
        <v>Same</v>
      </c>
    </row>
    <row r="181" customFormat="false" ht="15" hidden="false" customHeight="false" outlineLevel="0" collapsed="false">
      <c r="A181" s="14" t="n">
        <v>180</v>
      </c>
      <c r="B181" s="14" t="s">
        <v>90</v>
      </c>
      <c r="C181" s="14" t="n">
        <v>1</v>
      </c>
      <c r="D181" s="14" t="n">
        <v>80</v>
      </c>
      <c r="E181" s="14" t="n">
        <v>2017</v>
      </c>
      <c r="F181" s="14" t="s">
        <v>126</v>
      </c>
      <c r="G181" s="14" t="n">
        <v>3</v>
      </c>
      <c r="H181" s="14" t="n">
        <v>20</v>
      </c>
      <c r="I181" s="14" t="n">
        <v>0</v>
      </c>
      <c r="J181" s="14" t="n">
        <v>2</v>
      </c>
      <c r="K181" s="14" t="n">
        <v>2</v>
      </c>
      <c r="L181" s="14" t="n">
        <v>0</v>
      </c>
      <c r="M181" s="14" t="n">
        <v>0</v>
      </c>
      <c r="N181" s="14" t="s">
        <v>82</v>
      </c>
      <c r="O181" s="14" t="s">
        <v>115</v>
      </c>
      <c r="P181" s="14" t="s">
        <v>93</v>
      </c>
      <c r="Q181" s="14" t="s">
        <v>94</v>
      </c>
      <c r="R181" s="14" t="n">
        <v>0</v>
      </c>
      <c r="S181" s="14" t="n">
        <v>0</v>
      </c>
      <c r="T181" s="14" t="n">
        <v>0</v>
      </c>
      <c r="U181" s="14" t="s">
        <v>95</v>
      </c>
      <c r="V181" s="14" t="s">
        <v>95</v>
      </c>
      <c r="W181" s="14" t="n">
        <v>0</v>
      </c>
      <c r="X181" s="14" t="s">
        <v>86</v>
      </c>
      <c r="Y181" s="14" t="n">
        <v>9</v>
      </c>
      <c r="Z181" s="14" t="n">
        <v>0</v>
      </c>
      <c r="AA181" s="14" t="n">
        <v>0</v>
      </c>
      <c r="AB181" s="14" t="s">
        <v>87</v>
      </c>
      <c r="AC181" s="14" t="n">
        <v>93.6</v>
      </c>
      <c r="AD181" s="14" t="n">
        <v>0</v>
      </c>
      <c r="AE181" s="14" t="n">
        <v>0</v>
      </c>
      <c r="AF181" s="14" t="s">
        <v>96</v>
      </c>
      <c r="AG181" s="15" t="n">
        <v>42739</v>
      </c>
      <c r="AH181" s="14" t="n">
        <f aca="false">I181+J181</f>
        <v>2</v>
      </c>
      <c r="AI181" s="14" t="n">
        <f aca="false">K181+L181+M181</f>
        <v>2</v>
      </c>
      <c r="AJ181" s="14" t="n">
        <f aca="false">AC181*AH181</f>
        <v>187.2</v>
      </c>
      <c r="AK181" s="14" t="str">
        <f aca="false">IF(C181=1,"Cancelled","Completed")</f>
        <v>Cancelled</v>
      </c>
      <c r="AL181" s="14" t="str">
        <f aca="false">_xlfn.IFS(D181&lt;=7,"0-7 Days",D181&lt;=30,"8-30 Days",D181&lt;=90,"31-90 Days",TRUE(),"90+ Days")</f>
        <v>31-90 Days</v>
      </c>
      <c r="AM181" s="14" t="str">
        <f aca="false">_xlfn.IFS(OR(F181="December",F181="January",F181="February"),"Winter",OR(F181="March",F181="April",F181="May"),"Spring",OR(F181="June",F181="July",F181="August"),"Summer",TRUE(),"Autumn")</f>
        <v>Winter</v>
      </c>
      <c r="AN181" s="14" t="str">
        <f aca="false">IF(L181+M181&gt;0,"Family","Adult Only")</f>
        <v>Adult Only</v>
      </c>
      <c r="AO181" s="14" t="str">
        <f aca="false">IF(U181=V181,"Same","Changed")</f>
        <v>Same</v>
      </c>
    </row>
    <row r="182" customFormat="false" ht="15" hidden="false" customHeight="false" outlineLevel="0" collapsed="false">
      <c r="A182" s="0" t="n">
        <v>181</v>
      </c>
      <c r="B182" s="0" t="s">
        <v>80</v>
      </c>
      <c r="C182" s="0" t="n">
        <v>1</v>
      </c>
      <c r="D182" s="0" t="n">
        <v>199</v>
      </c>
      <c r="E182" s="0" t="n">
        <v>2016</v>
      </c>
      <c r="F182" s="0" t="s">
        <v>121</v>
      </c>
      <c r="G182" s="0" t="n">
        <v>19</v>
      </c>
      <c r="H182" s="0" t="n">
        <v>2</v>
      </c>
      <c r="I182" s="0" t="n">
        <v>1</v>
      </c>
      <c r="J182" s="0" t="n">
        <v>1</v>
      </c>
      <c r="K182" s="0" t="n">
        <v>2</v>
      </c>
      <c r="L182" s="0" t="n">
        <v>0</v>
      </c>
      <c r="M182" s="0" t="n">
        <v>0</v>
      </c>
      <c r="N182" s="0" t="s">
        <v>112</v>
      </c>
      <c r="O182" s="0" t="s">
        <v>92</v>
      </c>
      <c r="P182" s="0" t="s">
        <v>116</v>
      </c>
      <c r="Q182" s="0" t="s">
        <v>94</v>
      </c>
      <c r="R182" s="0" t="n">
        <v>0</v>
      </c>
      <c r="S182" s="0" t="n">
        <v>0</v>
      </c>
      <c r="T182" s="0" t="n">
        <v>0</v>
      </c>
      <c r="U182" s="0" t="s">
        <v>95</v>
      </c>
      <c r="V182" s="0" t="s">
        <v>95</v>
      </c>
      <c r="W182" s="0" t="n">
        <v>0</v>
      </c>
      <c r="X182" s="0" t="s">
        <v>86</v>
      </c>
      <c r="Y182" s="0" t="n">
        <v>298</v>
      </c>
      <c r="Z182" s="0" t="n">
        <v>0</v>
      </c>
      <c r="AA182" s="0" t="n">
        <v>0</v>
      </c>
      <c r="AB182" s="0" t="s">
        <v>101</v>
      </c>
      <c r="AC182" s="0" t="n">
        <v>85</v>
      </c>
      <c r="AD182" s="0" t="n">
        <v>0</v>
      </c>
      <c r="AE182" s="0" t="n">
        <v>0</v>
      </c>
      <c r="AF182" s="0" t="s">
        <v>96</v>
      </c>
      <c r="AG182" s="13" t="n">
        <v>42478</v>
      </c>
      <c r="AH182" s="25" t="n">
        <f aca="false">I182+J182</f>
        <v>2</v>
      </c>
      <c r="AI182" s="25" t="n">
        <f aca="false">K182+L182+M182</f>
        <v>2</v>
      </c>
      <c r="AJ182" s="25" t="n">
        <f aca="false">AC182*AH182</f>
        <v>170</v>
      </c>
      <c r="AK182" s="0" t="str">
        <f aca="false">IF(C182=1,"Cancelled","Completed")</f>
        <v>Cancelled</v>
      </c>
      <c r="AL182" s="0" t="str">
        <f aca="false">_xlfn.IFS(D182&lt;=7,"0-7 Days",D182&lt;=30,"8-30 Days",D182&lt;=90,"31-90 Days",TRUE(),"90+ Days")</f>
        <v>90+ Days</v>
      </c>
      <c r="AM182" s="0" t="str">
        <f aca="false">_xlfn.IFS(OR(F182="December",F182="January",F182="February"),"Winter",OR(F182="March",F182="April",F182="May"),"Spring",OR(F182="June",F182="July",F182="August"),"Summer",TRUE(),"Autumn")</f>
        <v>Spring</v>
      </c>
      <c r="AN182" s="0" t="str">
        <f aca="false">IF(L182+M182&gt;0,"Family","Adult Only")</f>
        <v>Adult Only</v>
      </c>
      <c r="AO182" s="0" t="str">
        <f aca="false">IF(U182=V182,"Same","Changed")</f>
        <v>Same</v>
      </c>
    </row>
    <row r="183" customFormat="false" ht="15" hidden="false" customHeight="false" outlineLevel="0" collapsed="false">
      <c r="A183" s="14" t="n">
        <v>182</v>
      </c>
      <c r="B183" s="14" t="s">
        <v>80</v>
      </c>
      <c r="C183" s="14" t="n">
        <v>1</v>
      </c>
      <c r="D183" s="14" t="n">
        <v>40</v>
      </c>
      <c r="E183" s="14" t="n">
        <v>2016</v>
      </c>
      <c r="F183" s="14" t="s">
        <v>91</v>
      </c>
      <c r="G183" s="14" t="n">
        <v>30</v>
      </c>
      <c r="H183" s="14" t="n">
        <v>22</v>
      </c>
      <c r="I183" s="14" t="n">
        <v>2</v>
      </c>
      <c r="J183" s="14" t="n">
        <v>4</v>
      </c>
      <c r="K183" s="14" t="n">
        <v>2</v>
      </c>
      <c r="L183" s="14" t="n">
        <v>0</v>
      </c>
      <c r="M183" s="14" t="n">
        <v>0</v>
      </c>
      <c r="N183" s="14" t="s">
        <v>82</v>
      </c>
      <c r="O183" s="14" t="s">
        <v>153</v>
      </c>
      <c r="P183" s="14" t="s">
        <v>93</v>
      </c>
      <c r="Q183" s="14" t="s">
        <v>94</v>
      </c>
      <c r="R183" s="14" t="n">
        <v>0</v>
      </c>
      <c r="S183" s="14" t="n">
        <v>0</v>
      </c>
      <c r="T183" s="14" t="n">
        <v>0</v>
      </c>
      <c r="U183" s="14" t="s">
        <v>109</v>
      </c>
      <c r="V183" s="14" t="s">
        <v>109</v>
      </c>
      <c r="W183" s="14" t="n">
        <v>0</v>
      </c>
      <c r="X183" s="14" t="s">
        <v>86</v>
      </c>
      <c r="Y183" s="14" t="n">
        <v>240</v>
      </c>
      <c r="Z183" s="14" t="n">
        <v>0</v>
      </c>
      <c r="AA183" s="14" t="n">
        <v>0</v>
      </c>
      <c r="AB183" s="14" t="s">
        <v>87</v>
      </c>
      <c r="AC183" s="14" t="n">
        <v>194</v>
      </c>
      <c r="AD183" s="14" t="n">
        <v>0</v>
      </c>
      <c r="AE183" s="14" t="n">
        <v>0</v>
      </c>
      <c r="AF183" s="14" t="s">
        <v>96</v>
      </c>
      <c r="AG183" s="15" t="n">
        <v>42533</v>
      </c>
      <c r="AH183" s="14" t="n">
        <f aca="false">I183+J183</f>
        <v>6</v>
      </c>
      <c r="AI183" s="14" t="n">
        <f aca="false">K183+L183+M183</f>
        <v>2</v>
      </c>
      <c r="AJ183" s="14" t="n">
        <f aca="false">AC183*AH183</f>
        <v>1164</v>
      </c>
      <c r="AK183" s="14" t="str">
        <f aca="false">IF(C183=1,"Cancelled","Completed")</f>
        <v>Cancelled</v>
      </c>
      <c r="AL183" s="14" t="str">
        <f aca="false">_xlfn.IFS(D183&lt;=7,"0-7 Days",D183&lt;=30,"8-30 Days",D183&lt;=90,"31-90 Days",TRUE(),"90+ Days")</f>
        <v>31-90 Days</v>
      </c>
      <c r="AM183" s="14" t="str">
        <f aca="false">_xlfn.IFS(OR(F183="December",F183="January",F183="February"),"Winter",OR(F183="March",F183="April",F183="May"),"Spring",OR(F183="June",F183="July",F183="August"),"Summer",TRUE(),"Autumn")</f>
        <v>Summer</v>
      </c>
      <c r="AN183" s="14" t="str">
        <f aca="false">IF(L183+M183&gt;0,"Family","Adult Only")</f>
        <v>Adult Only</v>
      </c>
      <c r="AO183" s="14" t="str">
        <f aca="false">IF(U183=V183,"Same","Changed")</f>
        <v>Same</v>
      </c>
    </row>
    <row r="184" customFormat="false" ht="15" hidden="false" customHeight="false" outlineLevel="0" collapsed="false">
      <c r="A184" s="0" t="n">
        <v>183</v>
      </c>
      <c r="B184" s="0" t="s">
        <v>90</v>
      </c>
      <c r="C184" s="0" t="n">
        <v>1</v>
      </c>
      <c r="D184" s="0" t="n">
        <v>2</v>
      </c>
      <c r="E184" s="0" t="n">
        <v>2016</v>
      </c>
      <c r="F184" s="0" t="s">
        <v>113</v>
      </c>
      <c r="G184" s="0" t="n">
        <v>45</v>
      </c>
      <c r="H184" s="0" t="n">
        <v>2</v>
      </c>
      <c r="I184" s="0" t="n">
        <v>0</v>
      </c>
      <c r="J184" s="0" t="n">
        <v>2</v>
      </c>
      <c r="K184" s="0" t="n">
        <v>1</v>
      </c>
      <c r="L184" s="0" t="n">
        <v>0</v>
      </c>
      <c r="M184" s="0" t="n">
        <v>0</v>
      </c>
      <c r="N184" s="0" t="s">
        <v>82</v>
      </c>
      <c r="O184" s="0" t="s">
        <v>92</v>
      </c>
      <c r="P184" s="0" t="s">
        <v>154</v>
      </c>
      <c r="Q184" s="0" t="s">
        <v>128</v>
      </c>
      <c r="R184" s="0" t="n">
        <v>0</v>
      </c>
      <c r="S184" s="0" t="n">
        <v>0</v>
      </c>
      <c r="T184" s="0" t="n">
        <v>0</v>
      </c>
      <c r="U184" s="0" t="s">
        <v>109</v>
      </c>
      <c r="V184" s="0" t="s">
        <v>109</v>
      </c>
      <c r="W184" s="0" t="n">
        <v>0</v>
      </c>
      <c r="X184" s="0" t="s">
        <v>86</v>
      </c>
      <c r="Y184" s="0" t="n">
        <v>0</v>
      </c>
      <c r="Z184" s="0" t="n">
        <v>153</v>
      </c>
      <c r="AA184" s="0" t="n">
        <v>0</v>
      </c>
      <c r="AB184" s="0" t="s">
        <v>87</v>
      </c>
      <c r="AC184" s="0" t="n">
        <v>94</v>
      </c>
      <c r="AD184" s="0" t="n">
        <v>0</v>
      </c>
      <c r="AE184" s="0" t="n">
        <v>0</v>
      </c>
      <c r="AF184" s="0" t="s">
        <v>96</v>
      </c>
      <c r="AG184" s="13" t="n">
        <v>42676</v>
      </c>
      <c r="AH184" s="25" t="n">
        <f aca="false">I184+J184</f>
        <v>2</v>
      </c>
      <c r="AI184" s="25" t="n">
        <f aca="false">K184+L184+M184</f>
        <v>1</v>
      </c>
      <c r="AJ184" s="25" t="n">
        <f aca="false">AC184*AH184</f>
        <v>188</v>
      </c>
      <c r="AK184" s="0" t="str">
        <f aca="false">IF(C184=1,"Cancelled","Completed")</f>
        <v>Cancelled</v>
      </c>
      <c r="AL184" s="0" t="str">
        <f aca="false">_xlfn.IFS(D184&lt;=7,"0-7 Days",D184&lt;=30,"8-30 Days",D184&lt;=90,"31-90 Days",TRUE(),"90+ Days")</f>
        <v>0-7 Days</v>
      </c>
      <c r="AM184" s="0" t="str">
        <f aca="false">_xlfn.IFS(OR(F184="December",F184="January",F184="February"),"Winter",OR(F184="March",F184="April",F184="May"),"Spring",OR(F184="June",F184="July",F184="August"),"Summer",TRUE(),"Autumn")</f>
        <v>Autumn</v>
      </c>
      <c r="AN184" s="0" t="str">
        <f aca="false">IF(L184+M184&gt;0,"Family","Adult Only")</f>
        <v>Adult Only</v>
      </c>
      <c r="AO184" s="0" t="str">
        <f aca="false">IF(U184=V184,"Same","Changed")</f>
        <v>Same</v>
      </c>
    </row>
    <row r="185" customFormat="false" ht="15" hidden="false" customHeight="false" outlineLevel="0" collapsed="false">
      <c r="A185" s="14" t="n">
        <v>184</v>
      </c>
      <c r="B185" s="14" t="s">
        <v>90</v>
      </c>
      <c r="C185" s="14" t="n">
        <v>0</v>
      </c>
      <c r="D185" s="14" t="n">
        <v>13</v>
      </c>
      <c r="E185" s="14" t="n">
        <v>2016</v>
      </c>
      <c r="F185" s="14" t="s">
        <v>103</v>
      </c>
      <c r="G185" s="14" t="n">
        <v>14</v>
      </c>
      <c r="H185" s="14" t="n">
        <v>27</v>
      </c>
      <c r="I185" s="14" t="n">
        <v>2</v>
      </c>
      <c r="J185" s="14" t="n">
        <v>2</v>
      </c>
      <c r="K185" s="14" t="n">
        <v>2</v>
      </c>
      <c r="L185" s="14" t="n">
        <v>0</v>
      </c>
      <c r="M185" s="14" t="n">
        <v>0</v>
      </c>
      <c r="N185" s="14" t="s">
        <v>82</v>
      </c>
      <c r="O185" s="14" t="s">
        <v>108</v>
      </c>
      <c r="P185" s="14" t="s">
        <v>99</v>
      </c>
      <c r="Q185" s="14" t="s">
        <v>94</v>
      </c>
      <c r="R185" s="14" t="n">
        <v>0</v>
      </c>
      <c r="S185" s="14" t="n">
        <v>0</v>
      </c>
      <c r="T185" s="14" t="n">
        <v>0</v>
      </c>
      <c r="U185" s="14" t="s">
        <v>95</v>
      </c>
      <c r="V185" s="14" t="s">
        <v>95</v>
      </c>
      <c r="W185" s="14" t="n">
        <v>0</v>
      </c>
      <c r="X185" s="14" t="s">
        <v>86</v>
      </c>
      <c r="Y185" s="14" t="n">
        <v>138</v>
      </c>
      <c r="Z185" s="14" t="n">
        <v>0</v>
      </c>
      <c r="AA185" s="14" t="n">
        <v>0</v>
      </c>
      <c r="AB185" s="14" t="s">
        <v>87</v>
      </c>
      <c r="AC185" s="14" t="n">
        <v>79.15</v>
      </c>
      <c r="AD185" s="14" t="n">
        <v>0</v>
      </c>
      <c r="AE185" s="14" t="n">
        <v>0</v>
      </c>
      <c r="AF185" s="14" t="s">
        <v>88</v>
      </c>
      <c r="AG185" s="15" t="n">
        <v>42460</v>
      </c>
      <c r="AH185" s="14" t="n">
        <f aca="false">I185+J185</f>
        <v>4</v>
      </c>
      <c r="AI185" s="14" t="n">
        <f aca="false">K185+L185+M185</f>
        <v>2</v>
      </c>
      <c r="AJ185" s="14" t="n">
        <f aca="false">AC185*AH185</f>
        <v>316.6</v>
      </c>
      <c r="AK185" s="14" t="str">
        <f aca="false">IF(C185=1,"Cancelled","Completed")</f>
        <v>Completed</v>
      </c>
      <c r="AL185" s="14" t="str">
        <f aca="false">_xlfn.IFS(D185&lt;=7,"0-7 Days",D185&lt;=30,"8-30 Days",D185&lt;=90,"31-90 Days",TRUE(),"90+ Days")</f>
        <v>8-30 Days</v>
      </c>
      <c r="AM185" s="14" t="str">
        <f aca="false">_xlfn.IFS(OR(F185="December",F185="January",F185="February"),"Winter",OR(F185="March",F185="April",F185="May"),"Spring",OR(F185="June",F185="July",F185="August"),"Summer",TRUE(),"Autumn")</f>
        <v>Spring</v>
      </c>
      <c r="AN185" s="14" t="str">
        <f aca="false">IF(L185+M185&gt;0,"Family","Adult Only")</f>
        <v>Adult Only</v>
      </c>
      <c r="AO185" s="14" t="str">
        <f aca="false">IF(U185=V185,"Same","Changed")</f>
        <v>Same</v>
      </c>
    </row>
    <row r="186" customFormat="false" ht="15" hidden="false" customHeight="false" outlineLevel="0" collapsed="false">
      <c r="A186" s="0" t="n">
        <v>185</v>
      </c>
      <c r="B186" s="0" t="s">
        <v>90</v>
      </c>
      <c r="C186" s="0" t="n">
        <v>0</v>
      </c>
      <c r="D186" s="0" t="n">
        <v>5</v>
      </c>
      <c r="E186" s="0" t="n">
        <v>2016</v>
      </c>
      <c r="F186" s="0" t="s">
        <v>113</v>
      </c>
      <c r="G186" s="0" t="n">
        <v>46</v>
      </c>
      <c r="H186" s="0" t="n">
        <v>6</v>
      </c>
      <c r="I186" s="0" t="n">
        <v>2</v>
      </c>
      <c r="J186" s="0" t="n">
        <v>3</v>
      </c>
      <c r="K186" s="0" t="n">
        <v>2</v>
      </c>
      <c r="L186" s="0" t="n">
        <v>0</v>
      </c>
      <c r="M186" s="0" t="n">
        <v>0</v>
      </c>
      <c r="N186" s="0" t="s">
        <v>107</v>
      </c>
      <c r="O186" s="0" t="s">
        <v>123</v>
      </c>
      <c r="P186" s="0" t="s">
        <v>93</v>
      </c>
      <c r="Q186" s="0" t="s">
        <v>94</v>
      </c>
      <c r="R186" s="0" t="n">
        <v>0</v>
      </c>
      <c r="S186" s="0" t="n">
        <v>0</v>
      </c>
      <c r="T186" s="0" t="n">
        <v>0</v>
      </c>
      <c r="U186" s="0" t="s">
        <v>95</v>
      </c>
      <c r="V186" s="0" t="s">
        <v>95</v>
      </c>
      <c r="W186" s="0" t="n">
        <v>0</v>
      </c>
      <c r="X186" s="0" t="s">
        <v>86</v>
      </c>
      <c r="Y186" s="0" t="n">
        <v>7</v>
      </c>
      <c r="Z186" s="0" t="n">
        <v>0</v>
      </c>
      <c r="AA186" s="0" t="n">
        <v>0</v>
      </c>
      <c r="AB186" s="0" t="s">
        <v>87</v>
      </c>
      <c r="AC186" s="0" t="n">
        <v>106.68</v>
      </c>
      <c r="AD186" s="0" t="n">
        <v>0</v>
      </c>
      <c r="AE186" s="0" t="n">
        <v>1</v>
      </c>
      <c r="AF186" s="0" t="s">
        <v>88</v>
      </c>
      <c r="AG186" s="13" t="n">
        <v>42685</v>
      </c>
      <c r="AH186" s="25" t="n">
        <f aca="false">I186+J186</f>
        <v>5</v>
      </c>
      <c r="AI186" s="25" t="n">
        <f aca="false">K186+L186+M186</f>
        <v>2</v>
      </c>
      <c r="AJ186" s="25" t="n">
        <f aca="false">AC186*AH186</f>
        <v>533.4</v>
      </c>
      <c r="AK186" s="0" t="str">
        <f aca="false">IF(C186=1,"Cancelled","Completed")</f>
        <v>Completed</v>
      </c>
      <c r="AL186" s="0" t="str">
        <f aca="false">_xlfn.IFS(D186&lt;=7,"0-7 Days",D186&lt;=30,"8-30 Days",D186&lt;=90,"31-90 Days",TRUE(),"90+ Days")</f>
        <v>0-7 Days</v>
      </c>
      <c r="AM186" s="0" t="str">
        <f aca="false">_xlfn.IFS(OR(F186="December",F186="January",F186="February"),"Winter",OR(F186="March",F186="April",F186="May"),"Spring",OR(F186="June",F186="July",F186="August"),"Summer",TRUE(),"Autumn")</f>
        <v>Autumn</v>
      </c>
      <c r="AN186" s="0" t="str">
        <f aca="false">IF(L186+M186&gt;0,"Family","Adult Only")</f>
        <v>Adult Only</v>
      </c>
      <c r="AO186" s="0" t="str">
        <f aca="false">IF(U186=V186,"Same","Changed")</f>
        <v>Same</v>
      </c>
    </row>
    <row r="187" customFormat="false" ht="15" hidden="false" customHeight="false" outlineLevel="0" collapsed="false">
      <c r="A187" s="14" t="n">
        <v>186</v>
      </c>
      <c r="B187" s="14" t="s">
        <v>90</v>
      </c>
      <c r="C187" s="14" t="n">
        <v>1</v>
      </c>
      <c r="D187" s="14" t="n">
        <v>153</v>
      </c>
      <c r="E187" s="14" t="n">
        <v>2015</v>
      </c>
      <c r="F187" s="14" t="s">
        <v>119</v>
      </c>
      <c r="G187" s="14" t="n">
        <v>32</v>
      </c>
      <c r="H187" s="14" t="n">
        <v>3</v>
      </c>
      <c r="I187" s="14" t="n">
        <v>1</v>
      </c>
      <c r="J187" s="14" t="n">
        <v>2</v>
      </c>
      <c r="K187" s="14" t="n">
        <v>2</v>
      </c>
      <c r="L187" s="14" t="n">
        <v>0</v>
      </c>
      <c r="M187" s="14" t="n">
        <v>0</v>
      </c>
      <c r="N187" s="14" t="s">
        <v>82</v>
      </c>
      <c r="O187" s="14" t="s">
        <v>92</v>
      </c>
      <c r="P187" s="14" t="s">
        <v>116</v>
      </c>
      <c r="Q187" s="14" t="s">
        <v>94</v>
      </c>
      <c r="R187" s="14" t="n">
        <v>0</v>
      </c>
      <c r="S187" s="14" t="n">
        <v>1</v>
      </c>
      <c r="T187" s="14" t="n">
        <v>0</v>
      </c>
      <c r="U187" s="14" t="s">
        <v>95</v>
      </c>
      <c r="V187" s="14" t="s">
        <v>95</v>
      </c>
      <c r="W187" s="14" t="n">
        <v>0</v>
      </c>
      <c r="X187" s="14" t="s">
        <v>120</v>
      </c>
      <c r="Y187" s="14" t="n">
        <v>1</v>
      </c>
      <c r="Z187" s="14" t="n">
        <v>0</v>
      </c>
      <c r="AA187" s="14" t="n">
        <v>0</v>
      </c>
      <c r="AB187" s="14" t="s">
        <v>87</v>
      </c>
      <c r="AC187" s="14" t="n">
        <v>60</v>
      </c>
      <c r="AD187" s="14" t="n">
        <v>0</v>
      </c>
      <c r="AE187" s="14" t="n">
        <v>0</v>
      </c>
      <c r="AF187" s="14" t="s">
        <v>96</v>
      </c>
      <c r="AG187" s="15" t="n">
        <v>42143</v>
      </c>
      <c r="AH187" s="14" t="n">
        <f aca="false">I187+J187</f>
        <v>3</v>
      </c>
      <c r="AI187" s="14" t="n">
        <f aca="false">K187+L187+M187</f>
        <v>2</v>
      </c>
      <c r="AJ187" s="14" t="n">
        <f aca="false">AC187*AH187</f>
        <v>180</v>
      </c>
      <c r="AK187" s="14" t="str">
        <f aca="false">IF(C187=1,"Cancelled","Completed")</f>
        <v>Cancelled</v>
      </c>
      <c r="AL187" s="14" t="str">
        <f aca="false">_xlfn.IFS(D187&lt;=7,"0-7 Days",D187&lt;=30,"8-30 Days",D187&lt;=90,"31-90 Days",TRUE(),"90+ Days")</f>
        <v>90+ Days</v>
      </c>
      <c r="AM187" s="14" t="str">
        <f aca="false">_xlfn.IFS(OR(F187="December",F187="January",F187="February"),"Winter",OR(F187="March",F187="April",F187="May"),"Spring",OR(F187="June",F187="July",F187="August"),"Summer",TRUE(),"Autumn")</f>
        <v>Summer</v>
      </c>
      <c r="AN187" s="14" t="str">
        <f aca="false">IF(L187+M187&gt;0,"Family","Adult Only")</f>
        <v>Adult Only</v>
      </c>
      <c r="AO187" s="14" t="str">
        <f aca="false">IF(U187=V187,"Same","Changed")</f>
        <v>Same</v>
      </c>
    </row>
    <row r="188" customFormat="false" ht="15" hidden="false" customHeight="false" outlineLevel="0" collapsed="false">
      <c r="A188" s="0" t="n">
        <v>187</v>
      </c>
      <c r="B188" s="0" t="s">
        <v>90</v>
      </c>
      <c r="C188" s="0" t="n">
        <v>0</v>
      </c>
      <c r="D188" s="0" t="n">
        <v>54</v>
      </c>
      <c r="E188" s="0" t="n">
        <v>2016</v>
      </c>
      <c r="F188" s="0" t="s">
        <v>118</v>
      </c>
      <c r="G188" s="0" t="n">
        <v>7</v>
      </c>
      <c r="H188" s="0" t="n">
        <v>8</v>
      </c>
      <c r="I188" s="0" t="n">
        <v>1</v>
      </c>
      <c r="J188" s="0" t="n">
        <v>4</v>
      </c>
      <c r="K188" s="0" t="n">
        <v>2</v>
      </c>
      <c r="L188" s="0" t="n">
        <v>0</v>
      </c>
      <c r="M188" s="0" t="n">
        <v>0</v>
      </c>
      <c r="N188" s="0" t="s">
        <v>82</v>
      </c>
      <c r="O188" s="0" t="s">
        <v>108</v>
      </c>
      <c r="P188" s="0" t="s">
        <v>93</v>
      </c>
      <c r="Q188" s="0" t="s">
        <v>94</v>
      </c>
      <c r="R188" s="0" t="n">
        <v>0</v>
      </c>
      <c r="S188" s="0" t="n">
        <v>0</v>
      </c>
      <c r="T188" s="0" t="n">
        <v>0</v>
      </c>
      <c r="U188" s="0" t="s">
        <v>95</v>
      </c>
      <c r="V188" s="0" t="s">
        <v>95</v>
      </c>
      <c r="W188" s="0" t="n">
        <v>0</v>
      </c>
      <c r="X188" s="0" t="s">
        <v>86</v>
      </c>
      <c r="Y188" s="0" t="n">
        <v>9</v>
      </c>
      <c r="Z188" s="0" t="n">
        <v>0</v>
      </c>
      <c r="AA188" s="0" t="n">
        <v>0</v>
      </c>
      <c r="AB188" s="0" t="s">
        <v>87</v>
      </c>
      <c r="AC188" s="0" t="n">
        <v>75.95</v>
      </c>
      <c r="AD188" s="0" t="n">
        <v>0</v>
      </c>
      <c r="AE188" s="0" t="n">
        <v>1</v>
      </c>
      <c r="AF188" s="0" t="s">
        <v>88</v>
      </c>
      <c r="AG188" s="13" t="n">
        <v>42413</v>
      </c>
      <c r="AH188" s="25" t="n">
        <f aca="false">I188+J188</f>
        <v>5</v>
      </c>
      <c r="AI188" s="25" t="n">
        <f aca="false">K188+L188+M188</f>
        <v>2</v>
      </c>
      <c r="AJ188" s="25" t="n">
        <f aca="false">AC188*AH188</f>
        <v>379.75</v>
      </c>
      <c r="AK188" s="0" t="str">
        <f aca="false">IF(C188=1,"Cancelled","Completed")</f>
        <v>Completed</v>
      </c>
      <c r="AL188" s="0" t="str">
        <f aca="false">_xlfn.IFS(D188&lt;=7,"0-7 Days",D188&lt;=30,"8-30 Days",D188&lt;=90,"31-90 Days",TRUE(),"90+ Days")</f>
        <v>31-90 Days</v>
      </c>
      <c r="AM188" s="0" t="str">
        <f aca="false">_xlfn.IFS(OR(F188="December",F188="January",F188="February"),"Winter",OR(F188="March",F188="April",F188="May"),"Spring",OR(F188="June",F188="July",F188="August"),"Summer",TRUE(),"Autumn")</f>
        <v>Winter</v>
      </c>
      <c r="AN188" s="0" t="str">
        <f aca="false">IF(L188+M188&gt;0,"Family","Adult Only")</f>
        <v>Adult Only</v>
      </c>
      <c r="AO188" s="0" t="str">
        <f aca="false">IF(U188=V188,"Same","Changed")</f>
        <v>Same</v>
      </c>
    </row>
    <row r="189" customFormat="false" ht="15" hidden="false" customHeight="false" outlineLevel="0" collapsed="false">
      <c r="A189" s="14" t="n">
        <v>188</v>
      </c>
      <c r="B189" s="14" t="s">
        <v>80</v>
      </c>
      <c r="C189" s="14" t="n">
        <v>0</v>
      </c>
      <c r="D189" s="14" t="n">
        <v>10</v>
      </c>
      <c r="E189" s="14" t="n">
        <v>2017</v>
      </c>
      <c r="F189" s="14" t="s">
        <v>118</v>
      </c>
      <c r="G189" s="14" t="n">
        <v>7</v>
      </c>
      <c r="H189" s="14" t="n">
        <v>12</v>
      </c>
      <c r="I189" s="14" t="n">
        <v>1</v>
      </c>
      <c r="J189" s="14" t="n">
        <v>0</v>
      </c>
      <c r="K189" s="14" t="n">
        <v>2</v>
      </c>
      <c r="L189" s="14" t="n">
        <v>0</v>
      </c>
      <c r="M189" s="14" t="n">
        <v>0</v>
      </c>
      <c r="N189" s="14" t="s">
        <v>82</v>
      </c>
      <c r="O189" s="14" t="s">
        <v>92</v>
      </c>
      <c r="P189" s="14" t="s">
        <v>93</v>
      </c>
      <c r="Q189" s="14" t="s">
        <v>94</v>
      </c>
      <c r="R189" s="14" t="n">
        <v>0</v>
      </c>
      <c r="S189" s="14" t="n">
        <v>0</v>
      </c>
      <c r="T189" s="14" t="n">
        <v>0</v>
      </c>
      <c r="U189" s="14" t="s">
        <v>95</v>
      </c>
      <c r="V189" s="14" t="s">
        <v>95</v>
      </c>
      <c r="W189" s="14" t="n">
        <v>0</v>
      </c>
      <c r="X189" s="14" t="s">
        <v>86</v>
      </c>
      <c r="Y189" s="14" t="n">
        <v>240</v>
      </c>
      <c r="Z189" s="14" t="n">
        <v>0</v>
      </c>
      <c r="AA189" s="14" t="n">
        <v>0</v>
      </c>
      <c r="AB189" s="14" t="s">
        <v>87</v>
      </c>
      <c r="AC189" s="14" t="n">
        <v>48</v>
      </c>
      <c r="AD189" s="14" t="n">
        <v>0</v>
      </c>
      <c r="AE189" s="14" t="n">
        <v>1</v>
      </c>
      <c r="AF189" s="14" t="s">
        <v>88</v>
      </c>
      <c r="AG189" s="15" t="n">
        <v>42779</v>
      </c>
      <c r="AH189" s="14" t="n">
        <f aca="false">I189+J189</f>
        <v>1</v>
      </c>
      <c r="AI189" s="14" t="n">
        <f aca="false">K189+L189+M189</f>
        <v>2</v>
      </c>
      <c r="AJ189" s="14" t="n">
        <f aca="false">AC189*AH189</f>
        <v>48</v>
      </c>
      <c r="AK189" s="14" t="str">
        <f aca="false">IF(C189=1,"Cancelled","Completed")</f>
        <v>Completed</v>
      </c>
      <c r="AL189" s="14" t="str">
        <f aca="false">_xlfn.IFS(D189&lt;=7,"0-7 Days",D189&lt;=30,"8-30 Days",D189&lt;=90,"31-90 Days",TRUE(),"90+ Days")</f>
        <v>8-30 Days</v>
      </c>
      <c r="AM189" s="14" t="str">
        <f aca="false">_xlfn.IFS(OR(F189="December",F189="January",F189="February"),"Winter",OR(F189="March",F189="April",F189="May"),"Spring",OR(F189="June",F189="July",F189="August"),"Summer",TRUE(),"Autumn")</f>
        <v>Winter</v>
      </c>
      <c r="AN189" s="14" t="str">
        <f aca="false">IF(L189+M189&gt;0,"Family","Adult Only")</f>
        <v>Adult Only</v>
      </c>
      <c r="AO189" s="14" t="str">
        <f aca="false">IF(U189=V189,"Same","Changed")</f>
        <v>Same</v>
      </c>
    </row>
    <row r="190" customFormat="false" ht="15" hidden="false" customHeight="false" outlineLevel="0" collapsed="false">
      <c r="A190" s="0" t="n">
        <v>189</v>
      </c>
      <c r="B190" s="0" t="s">
        <v>80</v>
      </c>
      <c r="C190" s="0" t="n">
        <v>1</v>
      </c>
      <c r="D190" s="0" t="n">
        <v>23</v>
      </c>
      <c r="E190" s="0" t="n">
        <v>2016</v>
      </c>
      <c r="F190" s="0" t="s">
        <v>119</v>
      </c>
      <c r="G190" s="0" t="n">
        <v>32</v>
      </c>
      <c r="H190" s="0" t="n">
        <v>4</v>
      </c>
      <c r="I190" s="0" t="n">
        <v>0</v>
      </c>
      <c r="J190" s="0" t="n">
        <v>3</v>
      </c>
      <c r="K190" s="0" t="n">
        <v>2</v>
      </c>
      <c r="L190" s="0" t="n">
        <v>1</v>
      </c>
      <c r="M190" s="0" t="n">
        <v>0</v>
      </c>
      <c r="N190" s="0" t="s">
        <v>112</v>
      </c>
      <c r="O190" s="0" t="s">
        <v>92</v>
      </c>
      <c r="P190" s="0" t="s">
        <v>93</v>
      </c>
      <c r="Q190" s="0" t="s">
        <v>94</v>
      </c>
      <c r="R190" s="0" t="n">
        <v>0</v>
      </c>
      <c r="S190" s="0" t="n">
        <v>0</v>
      </c>
      <c r="T190" s="0" t="n">
        <v>0</v>
      </c>
      <c r="U190" s="0" t="s">
        <v>95</v>
      </c>
      <c r="V190" s="0" t="s">
        <v>95</v>
      </c>
      <c r="W190" s="0" t="n">
        <v>0</v>
      </c>
      <c r="X190" s="0" t="s">
        <v>86</v>
      </c>
      <c r="Y190" s="0" t="n">
        <v>242</v>
      </c>
      <c r="Z190" s="0" t="n">
        <v>0</v>
      </c>
      <c r="AA190" s="0" t="n">
        <v>0</v>
      </c>
      <c r="AB190" s="0" t="s">
        <v>87</v>
      </c>
      <c r="AC190" s="0" t="n">
        <v>272.7</v>
      </c>
      <c r="AD190" s="0" t="n">
        <v>0</v>
      </c>
      <c r="AE190" s="0" t="n">
        <v>0</v>
      </c>
      <c r="AF190" s="0" t="s">
        <v>96</v>
      </c>
      <c r="AG190" s="13" t="n">
        <v>42581</v>
      </c>
      <c r="AH190" s="25" t="n">
        <f aca="false">I190+J190</f>
        <v>3</v>
      </c>
      <c r="AI190" s="25" t="n">
        <f aca="false">K190+L190+M190</f>
        <v>3</v>
      </c>
      <c r="AJ190" s="25" t="n">
        <f aca="false">AC190*AH190</f>
        <v>818.1</v>
      </c>
      <c r="AK190" s="0" t="str">
        <f aca="false">IF(C190=1,"Cancelled","Completed")</f>
        <v>Cancelled</v>
      </c>
      <c r="AL190" s="0" t="str">
        <f aca="false">_xlfn.IFS(D190&lt;=7,"0-7 Days",D190&lt;=30,"8-30 Days",D190&lt;=90,"31-90 Days",TRUE(),"90+ Days")</f>
        <v>8-30 Days</v>
      </c>
      <c r="AM190" s="0" t="str">
        <f aca="false">_xlfn.IFS(OR(F190="December",F190="January",F190="February"),"Winter",OR(F190="March",F190="April",F190="May"),"Spring",OR(F190="June",F190="July",F190="August"),"Summer",TRUE(),"Autumn")</f>
        <v>Summer</v>
      </c>
      <c r="AN190" s="0" t="str">
        <f aca="false">IF(L190+M190&gt;0,"Family","Adult Only")</f>
        <v>Family</v>
      </c>
      <c r="AO190" s="0" t="str">
        <f aca="false">IF(U190=V190,"Same","Changed")</f>
        <v>Same</v>
      </c>
    </row>
    <row r="191" customFormat="false" ht="15" hidden="false" customHeight="false" outlineLevel="0" collapsed="false">
      <c r="A191" s="14" t="n">
        <v>190</v>
      </c>
      <c r="B191" s="14" t="s">
        <v>90</v>
      </c>
      <c r="C191" s="14" t="n">
        <v>0</v>
      </c>
      <c r="D191" s="14" t="n">
        <v>235</v>
      </c>
      <c r="E191" s="14" t="n">
        <v>2016</v>
      </c>
      <c r="F191" s="14" t="s">
        <v>119</v>
      </c>
      <c r="G191" s="14" t="n">
        <v>32</v>
      </c>
      <c r="H191" s="14" t="n">
        <v>6</v>
      </c>
      <c r="I191" s="14" t="n">
        <v>1</v>
      </c>
      <c r="J191" s="14" t="n">
        <v>1</v>
      </c>
      <c r="K191" s="14" t="n">
        <v>2</v>
      </c>
      <c r="L191" s="14" t="n">
        <v>0</v>
      </c>
      <c r="M191" s="14" t="n">
        <v>0</v>
      </c>
      <c r="N191" s="14" t="s">
        <v>82</v>
      </c>
      <c r="O191" s="14" t="s">
        <v>92</v>
      </c>
      <c r="P191" s="14" t="s">
        <v>93</v>
      </c>
      <c r="Q191" s="14" t="s">
        <v>94</v>
      </c>
      <c r="R191" s="14" t="n">
        <v>0</v>
      </c>
      <c r="S191" s="14" t="n">
        <v>0</v>
      </c>
      <c r="T191" s="14" t="n">
        <v>0</v>
      </c>
      <c r="U191" s="14" t="s">
        <v>95</v>
      </c>
      <c r="V191" s="14" t="s">
        <v>95</v>
      </c>
      <c r="W191" s="14" t="n">
        <v>0</v>
      </c>
      <c r="X191" s="14" t="s">
        <v>86</v>
      </c>
      <c r="Y191" s="14" t="n">
        <v>9</v>
      </c>
      <c r="Z191" s="14" t="n">
        <v>0</v>
      </c>
      <c r="AA191" s="14" t="n">
        <v>0</v>
      </c>
      <c r="AB191" s="14" t="s">
        <v>101</v>
      </c>
      <c r="AC191" s="14" t="n">
        <v>105.3</v>
      </c>
      <c r="AD191" s="14" t="n">
        <v>1</v>
      </c>
      <c r="AE191" s="14" t="n">
        <v>2</v>
      </c>
      <c r="AF191" s="14" t="s">
        <v>88</v>
      </c>
      <c r="AG191" s="15" t="n">
        <v>42590</v>
      </c>
      <c r="AH191" s="14" t="n">
        <f aca="false">I191+J191</f>
        <v>2</v>
      </c>
      <c r="AI191" s="14" t="n">
        <f aca="false">K191+L191+M191</f>
        <v>2</v>
      </c>
      <c r="AJ191" s="14" t="n">
        <f aca="false">AC191*AH191</f>
        <v>210.6</v>
      </c>
      <c r="AK191" s="14" t="str">
        <f aca="false">IF(C191=1,"Cancelled","Completed")</f>
        <v>Completed</v>
      </c>
      <c r="AL191" s="14" t="str">
        <f aca="false">_xlfn.IFS(D191&lt;=7,"0-7 Days",D191&lt;=30,"8-30 Days",D191&lt;=90,"31-90 Days",TRUE(),"90+ Days")</f>
        <v>90+ Days</v>
      </c>
      <c r="AM191" s="14" t="str">
        <f aca="false">_xlfn.IFS(OR(F191="December",F191="January",F191="February"),"Winter",OR(F191="March",F191="April",F191="May"),"Spring",OR(F191="June",F191="July",F191="August"),"Summer",TRUE(),"Autumn")</f>
        <v>Summer</v>
      </c>
      <c r="AN191" s="14" t="str">
        <f aca="false">IF(L191+M191&gt;0,"Family","Adult Only")</f>
        <v>Adult Only</v>
      </c>
      <c r="AO191" s="14" t="str">
        <f aca="false">IF(U191=V191,"Same","Changed")</f>
        <v>Same</v>
      </c>
    </row>
    <row r="192" customFormat="false" ht="15" hidden="false" customHeight="false" outlineLevel="0" collapsed="false">
      <c r="A192" s="0" t="n">
        <v>191</v>
      </c>
      <c r="B192" s="0" t="s">
        <v>90</v>
      </c>
      <c r="C192" s="0" t="n">
        <v>0</v>
      </c>
      <c r="D192" s="0" t="n">
        <v>242</v>
      </c>
      <c r="E192" s="0" t="n">
        <v>2016</v>
      </c>
      <c r="F192" s="0" t="s">
        <v>111</v>
      </c>
      <c r="G192" s="0" t="n">
        <v>44</v>
      </c>
      <c r="H192" s="0" t="n">
        <v>28</v>
      </c>
      <c r="I192" s="0" t="n">
        <v>2</v>
      </c>
      <c r="J192" s="0" t="n">
        <v>2</v>
      </c>
      <c r="K192" s="0" t="n">
        <v>2</v>
      </c>
      <c r="L192" s="0" t="n">
        <v>1</v>
      </c>
      <c r="M192" s="0" t="n">
        <v>0</v>
      </c>
      <c r="N192" s="0" t="s">
        <v>82</v>
      </c>
      <c r="O192" s="0" t="s">
        <v>122</v>
      </c>
      <c r="P192" s="0" t="s">
        <v>93</v>
      </c>
      <c r="Q192" s="0" t="s">
        <v>94</v>
      </c>
      <c r="R192" s="0" t="n">
        <v>0</v>
      </c>
      <c r="S192" s="0" t="n">
        <v>0</v>
      </c>
      <c r="T192" s="0" t="n">
        <v>0</v>
      </c>
      <c r="U192" s="0" t="s">
        <v>109</v>
      </c>
      <c r="V192" s="0" t="s">
        <v>109</v>
      </c>
      <c r="W192" s="0" t="n">
        <v>0</v>
      </c>
      <c r="X192" s="0" t="s">
        <v>86</v>
      </c>
      <c r="Y192" s="0" t="n">
        <v>7</v>
      </c>
      <c r="Z192" s="0" t="n">
        <v>0</v>
      </c>
      <c r="AA192" s="0" t="n">
        <v>0</v>
      </c>
      <c r="AB192" s="0" t="s">
        <v>87</v>
      </c>
      <c r="AC192" s="0" t="n">
        <v>95.13</v>
      </c>
      <c r="AD192" s="0" t="n">
        <v>0</v>
      </c>
      <c r="AE192" s="0" t="n">
        <v>1</v>
      </c>
      <c r="AF192" s="0" t="s">
        <v>88</v>
      </c>
      <c r="AG192" s="13" t="n">
        <v>42675</v>
      </c>
      <c r="AH192" s="25" t="n">
        <f aca="false">I192+J192</f>
        <v>4</v>
      </c>
      <c r="AI192" s="25" t="n">
        <f aca="false">K192+L192+M192</f>
        <v>3</v>
      </c>
      <c r="AJ192" s="25" t="n">
        <f aca="false">AC192*AH192</f>
        <v>380.52</v>
      </c>
      <c r="AK192" s="0" t="str">
        <f aca="false">IF(C192=1,"Cancelled","Completed")</f>
        <v>Completed</v>
      </c>
      <c r="AL192" s="0" t="str">
        <f aca="false">_xlfn.IFS(D192&lt;=7,"0-7 Days",D192&lt;=30,"8-30 Days",D192&lt;=90,"31-90 Days",TRUE(),"90+ Days")</f>
        <v>90+ Days</v>
      </c>
      <c r="AM192" s="0" t="str">
        <f aca="false">_xlfn.IFS(OR(F192="December",F192="January",F192="February"),"Winter",OR(F192="March",F192="April",F192="May"),"Spring",OR(F192="June",F192="July",F192="August"),"Summer",TRUE(),"Autumn")</f>
        <v>Autumn</v>
      </c>
      <c r="AN192" s="0" t="str">
        <f aca="false">IF(L192+M192&gt;0,"Family","Adult Only")</f>
        <v>Family</v>
      </c>
      <c r="AO192" s="0" t="str">
        <f aca="false">IF(U192=V192,"Same","Changed")</f>
        <v>Same</v>
      </c>
    </row>
    <row r="193" customFormat="false" ht="15" hidden="false" customHeight="false" outlineLevel="0" collapsed="false">
      <c r="A193" s="14" t="n">
        <v>192</v>
      </c>
      <c r="B193" s="14" t="s">
        <v>90</v>
      </c>
      <c r="C193" s="14" t="n">
        <v>1</v>
      </c>
      <c r="D193" s="14" t="n">
        <v>185</v>
      </c>
      <c r="E193" s="14" t="n">
        <v>2017</v>
      </c>
      <c r="F193" s="14" t="s">
        <v>121</v>
      </c>
      <c r="G193" s="14" t="n">
        <v>19</v>
      </c>
      <c r="H193" s="14" t="n">
        <v>12</v>
      </c>
      <c r="I193" s="14" t="n">
        <v>2</v>
      </c>
      <c r="J193" s="14" t="n">
        <v>3</v>
      </c>
      <c r="K193" s="14" t="n">
        <v>2</v>
      </c>
      <c r="L193" s="14" t="n">
        <v>0</v>
      </c>
      <c r="M193" s="14" t="n">
        <v>0</v>
      </c>
      <c r="N193" s="14" t="s">
        <v>107</v>
      </c>
      <c r="O193" s="14" t="s">
        <v>134</v>
      </c>
      <c r="P193" s="14" t="s">
        <v>93</v>
      </c>
      <c r="Q193" s="14" t="s">
        <v>94</v>
      </c>
      <c r="R193" s="14" t="n">
        <v>0</v>
      </c>
      <c r="S193" s="14" t="n">
        <v>0</v>
      </c>
      <c r="T193" s="14" t="n">
        <v>0</v>
      </c>
      <c r="U193" s="14" t="s">
        <v>95</v>
      </c>
      <c r="V193" s="14" t="s">
        <v>95</v>
      </c>
      <c r="W193" s="14" t="n">
        <v>0</v>
      </c>
      <c r="X193" s="14" t="s">
        <v>86</v>
      </c>
      <c r="Y193" s="14" t="n">
        <v>9</v>
      </c>
      <c r="Z193" s="14" t="n">
        <v>0</v>
      </c>
      <c r="AA193" s="14" t="n">
        <v>0</v>
      </c>
      <c r="AB193" s="14" t="s">
        <v>87</v>
      </c>
      <c r="AC193" s="14" t="n">
        <v>114.3</v>
      </c>
      <c r="AD193" s="14" t="n">
        <v>0</v>
      </c>
      <c r="AE193" s="14" t="n">
        <v>0</v>
      </c>
      <c r="AF193" s="14" t="s">
        <v>96</v>
      </c>
      <c r="AG193" s="15" t="n">
        <v>42682</v>
      </c>
      <c r="AH193" s="14" t="n">
        <f aca="false">I193+J193</f>
        <v>5</v>
      </c>
      <c r="AI193" s="14" t="n">
        <f aca="false">K193+L193+M193</f>
        <v>2</v>
      </c>
      <c r="AJ193" s="14" t="n">
        <f aca="false">AC193*AH193</f>
        <v>571.5</v>
      </c>
      <c r="AK193" s="14" t="str">
        <f aca="false">IF(C193=1,"Cancelled","Completed")</f>
        <v>Cancelled</v>
      </c>
      <c r="AL193" s="14" t="str">
        <f aca="false">_xlfn.IFS(D193&lt;=7,"0-7 Days",D193&lt;=30,"8-30 Days",D193&lt;=90,"31-90 Days",TRUE(),"90+ Days")</f>
        <v>90+ Days</v>
      </c>
      <c r="AM193" s="14" t="str">
        <f aca="false">_xlfn.IFS(OR(F193="December",F193="January",F193="February"),"Winter",OR(F193="March",F193="April",F193="May"),"Spring",OR(F193="June",F193="July",F193="August"),"Summer",TRUE(),"Autumn")</f>
        <v>Spring</v>
      </c>
      <c r="AN193" s="14" t="str">
        <f aca="false">IF(L193+M193&gt;0,"Family","Adult Only")</f>
        <v>Adult Only</v>
      </c>
      <c r="AO193" s="14" t="str">
        <f aca="false">IF(U193=V193,"Same","Changed")</f>
        <v>Same</v>
      </c>
    </row>
    <row r="194" customFormat="false" ht="15" hidden="false" customHeight="false" outlineLevel="0" collapsed="false">
      <c r="A194" s="0" t="n">
        <v>193</v>
      </c>
      <c r="B194" s="0" t="s">
        <v>90</v>
      </c>
      <c r="C194" s="0" t="n">
        <v>1</v>
      </c>
      <c r="D194" s="0" t="n">
        <v>16</v>
      </c>
      <c r="E194" s="0" t="n">
        <v>2016</v>
      </c>
      <c r="F194" s="0" t="s">
        <v>111</v>
      </c>
      <c r="G194" s="0" t="n">
        <v>44</v>
      </c>
      <c r="H194" s="0" t="n">
        <v>29</v>
      </c>
      <c r="I194" s="0" t="n">
        <v>2</v>
      </c>
      <c r="J194" s="0" t="n">
        <v>1</v>
      </c>
      <c r="K194" s="0" t="n">
        <v>2</v>
      </c>
      <c r="L194" s="0" t="n">
        <v>0</v>
      </c>
      <c r="M194" s="0" t="n">
        <v>0</v>
      </c>
      <c r="N194" s="0" t="s">
        <v>82</v>
      </c>
      <c r="O194" s="0" t="s">
        <v>115</v>
      </c>
      <c r="P194" s="0" t="s">
        <v>93</v>
      </c>
      <c r="Q194" s="0" t="s">
        <v>94</v>
      </c>
      <c r="R194" s="0" t="n">
        <v>0</v>
      </c>
      <c r="S194" s="0" t="n">
        <v>0</v>
      </c>
      <c r="T194" s="0" t="n">
        <v>0</v>
      </c>
      <c r="U194" s="0" t="s">
        <v>95</v>
      </c>
      <c r="V194" s="0" t="s">
        <v>95</v>
      </c>
      <c r="W194" s="0" t="n">
        <v>0</v>
      </c>
      <c r="X194" s="0" t="s">
        <v>86</v>
      </c>
      <c r="Y194" s="0" t="n">
        <v>9</v>
      </c>
      <c r="Z194" s="0" t="n">
        <v>0</v>
      </c>
      <c r="AA194" s="0" t="n">
        <v>0</v>
      </c>
      <c r="AB194" s="0" t="s">
        <v>87</v>
      </c>
      <c r="AC194" s="0" t="n">
        <v>140</v>
      </c>
      <c r="AD194" s="0" t="n">
        <v>0</v>
      </c>
      <c r="AE194" s="0" t="n">
        <v>2</v>
      </c>
      <c r="AF194" s="0" t="s">
        <v>96</v>
      </c>
      <c r="AG194" s="13" t="n">
        <v>42667</v>
      </c>
      <c r="AH194" s="25" t="n">
        <f aca="false">I194+J194</f>
        <v>3</v>
      </c>
      <c r="AI194" s="25" t="n">
        <f aca="false">K194+L194+M194</f>
        <v>2</v>
      </c>
      <c r="AJ194" s="25" t="n">
        <f aca="false">AC194*AH194</f>
        <v>420</v>
      </c>
      <c r="AK194" s="0" t="str">
        <f aca="false">IF(C194=1,"Cancelled","Completed")</f>
        <v>Cancelled</v>
      </c>
      <c r="AL194" s="0" t="str">
        <f aca="false">_xlfn.IFS(D194&lt;=7,"0-7 Days",D194&lt;=30,"8-30 Days",D194&lt;=90,"31-90 Days",TRUE(),"90+ Days")</f>
        <v>8-30 Days</v>
      </c>
      <c r="AM194" s="0" t="str">
        <f aca="false">_xlfn.IFS(OR(F194="December",F194="January",F194="February"),"Winter",OR(F194="March",F194="April",F194="May"),"Spring",OR(F194="June",F194="July",F194="August"),"Summer",TRUE(),"Autumn")</f>
        <v>Autumn</v>
      </c>
      <c r="AN194" s="0" t="str">
        <f aca="false">IF(L194+M194&gt;0,"Family","Adult Only")</f>
        <v>Adult Only</v>
      </c>
      <c r="AO194" s="0" t="str">
        <f aca="false">IF(U194=V194,"Same","Changed")</f>
        <v>Same</v>
      </c>
    </row>
    <row r="195" customFormat="false" ht="15" hidden="false" customHeight="false" outlineLevel="0" collapsed="false">
      <c r="A195" s="14" t="n">
        <v>194</v>
      </c>
      <c r="B195" s="14" t="s">
        <v>90</v>
      </c>
      <c r="C195" s="14" t="n">
        <v>1</v>
      </c>
      <c r="D195" s="14" t="n">
        <v>229</v>
      </c>
      <c r="E195" s="14" t="n">
        <v>2017</v>
      </c>
      <c r="F195" s="14" t="s">
        <v>91</v>
      </c>
      <c r="G195" s="14" t="n">
        <v>28</v>
      </c>
      <c r="H195" s="14" t="n">
        <v>12</v>
      </c>
      <c r="I195" s="14" t="n">
        <v>1</v>
      </c>
      <c r="J195" s="14" t="n">
        <v>4</v>
      </c>
      <c r="K195" s="14" t="n">
        <v>2</v>
      </c>
      <c r="L195" s="14" t="n">
        <v>0</v>
      </c>
      <c r="M195" s="14" t="n">
        <v>0</v>
      </c>
      <c r="N195" s="14" t="s">
        <v>82</v>
      </c>
      <c r="O195" s="14" t="s">
        <v>92</v>
      </c>
      <c r="P195" s="14" t="s">
        <v>116</v>
      </c>
      <c r="Q195" s="14" t="s">
        <v>94</v>
      </c>
      <c r="R195" s="14" t="n">
        <v>0</v>
      </c>
      <c r="S195" s="14" t="n">
        <v>0</v>
      </c>
      <c r="T195" s="14" t="n">
        <v>0</v>
      </c>
      <c r="U195" s="14" t="s">
        <v>95</v>
      </c>
      <c r="V195" s="14" t="s">
        <v>95</v>
      </c>
      <c r="W195" s="14" t="n">
        <v>0</v>
      </c>
      <c r="X195" s="14" t="s">
        <v>120</v>
      </c>
      <c r="Y195" s="14" t="n">
        <v>0</v>
      </c>
      <c r="Z195" s="14" t="n">
        <v>0</v>
      </c>
      <c r="AA195" s="14" t="n">
        <v>0</v>
      </c>
      <c r="AB195" s="14" t="s">
        <v>87</v>
      </c>
      <c r="AC195" s="14" t="n">
        <v>110</v>
      </c>
      <c r="AD195" s="14" t="n">
        <v>0</v>
      </c>
      <c r="AE195" s="14" t="n">
        <v>0</v>
      </c>
      <c r="AF195" s="14" t="s">
        <v>96</v>
      </c>
      <c r="AG195" s="15" t="n">
        <v>42699</v>
      </c>
      <c r="AH195" s="14" t="n">
        <f aca="false">I195+J195</f>
        <v>5</v>
      </c>
      <c r="AI195" s="14" t="n">
        <f aca="false">K195+L195+M195</f>
        <v>2</v>
      </c>
      <c r="AJ195" s="14" t="n">
        <f aca="false">AC195*AH195</f>
        <v>550</v>
      </c>
      <c r="AK195" s="14" t="str">
        <f aca="false">IF(C195=1,"Cancelled","Completed")</f>
        <v>Cancelled</v>
      </c>
      <c r="AL195" s="14" t="str">
        <f aca="false">_xlfn.IFS(D195&lt;=7,"0-7 Days",D195&lt;=30,"8-30 Days",D195&lt;=90,"31-90 Days",TRUE(),"90+ Days")</f>
        <v>90+ Days</v>
      </c>
      <c r="AM195" s="14" t="str">
        <f aca="false">_xlfn.IFS(OR(F195="December",F195="January",F195="February"),"Winter",OR(F195="March",F195="April",F195="May"),"Spring",OR(F195="June",F195="July",F195="August"),"Summer",TRUE(),"Autumn")</f>
        <v>Summer</v>
      </c>
      <c r="AN195" s="14" t="str">
        <f aca="false">IF(L195+M195&gt;0,"Family","Adult Only")</f>
        <v>Adult Only</v>
      </c>
      <c r="AO195" s="14" t="str">
        <f aca="false">IF(U195=V195,"Same","Changed")</f>
        <v>Same</v>
      </c>
    </row>
    <row r="196" customFormat="false" ht="15" hidden="false" customHeight="false" outlineLevel="0" collapsed="false">
      <c r="A196" s="0" t="n">
        <v>195</v>
      </c>
      <c r="B196" s="0" t="s">
        <v>90</v>
      </c>
      <c r="C196" s="0" t="n">
        <v>1</v>
      </c>
      <c r="D196" s="0" t="n">
        <v>158</v>
      </c>
      <c r="E196" s="0" t="n">
        <v>2016</v>
      </c>
      <c r="F196" s="0" t="s">
        <v>121</v>
      </c>
      <c r="G196" s="0" t="n">
        <v>22</v>
      </c>
      <c r="H196" s="0" t="n">
        <v>24</v>
      </c>
      <c r="I196" s="0" t="n">
        <v>0</v>
      </c>
      <c r="J196" s="0" t="n">
        <v>2</v>
      </c>
      <c r="K196" s="0" t="n">
        <v>1</v>
      </c>
      <c r="L196" s="0" t="n">
        <v>0</v>
      </c>
      <c r="M196" s="0" t="n">
        <v>0</v>
      </c>
      <c r="N196" s="0" t="s">
        <v>82</v>
      </c>
      <c r="O196" s="0" t="s">
        <v>92</v>
      </c>
      <c r="P196" s="0" t="s">
        <v>116</v>
      </c>
      <c r="Q196" s="0" t="s">
        <v>94</v>
      </c>
      <c r="R196" s="0" t="n">
        <v>0</v>
      </c>
      <c r="S196" s="0" t="n">
        <v>0</v>
      </c>
      <c r="T196" s="0" t="n">
        <v>0</v>
      </c>
      <c r="U196" s="0" t="s">
        <v>95</v>
      </c>
      <c r="V196" s="0" t="s">
        <v>95</v>
      </c>
      <c r="W196" s="0" t="n">
        <v>0</v>
      </c>
      <c r="X196" s="0" t="s">
        <v>120</v>
      </c>
      <c r="Y196" s="0" t="n">
        <v>37</v>
      </c>
      <c r="Z196" s="0" t="n">
        <v>0</v>
      </c>
      <c r="AA196" s="0" t="n">
        <v>31</v>
      </c>
      <c r="AB196" s="0" t="s">
        <v>87</v>
      </c>
      <c r="AC196" s="0" t="n">
        <v>130</v>
      </c>
      <c r="AD196" s="0" t="n">
        <v>0</v>
      </c>
      <c r="AE196" s="0" t="n">
        <v>0</v>
      </c>
      <c r="AF196" s="0" t="s">
        <v>96</v>
      </c>
      <c r="AG196" s="13" t="n">
        <v>42387</v>
      </c>
      <c r="AH196" s="25" t="n">
        <f aca="false">I196+J196</f>
        <v>2</v>
      </c>
      <c r="AI196" s="25" t="n">
        <f aca="false">K196+L196+M196</f>
        <v>1</v>
      </c>
      <c r="AJ196" s="25" t="n">
        <f aca="false">AC196*AH196</f>
        <v>260</v>
      </c>
      <c r="AK196" s="0" t="str">
        <f aca="false">IF(C196=1,"Cancelled","Completed")</f>
        <v>Cancelled</v>
      </c>
      <c r="AL196" s="0" t="str">
        <f aca="false">_xlfn.IFS(D196&lt;=7,"0-7 Days",D196&lt;=30,"8-30 Days",D196&lt;=90,"31-90 Days",TRUE(),"90+ Days")</f>
        <v>90+ Days</v>
      </c>
      <c r="AM196" s="0" t="str">
        <f aca="false">_xlfn.IFS(OR(F196="December",F196="January",F196="February"),"Winter",OR(F196="March",F196="April",F196="May"),"Spring",OR(F196="June",F196="July",F196="August"),"Summer",TRUE(),"Autumn")</f>
        <v>Spring</v>
      </c>
      <c r="AN196" s="0" t="str">
        <f aca="false">IF(L196+M196&gt;0,"Family","Adult Only")</f>
        <v>Adult Only</v>
      </c>
      <c r="AO196" s="0" t="str">
        <f aca="false">IF(U196=V196,"Same","Changed")</f>
        <v>Same</v>
      </c>
    </row>
    <row r="197" customFormat="false" ht="15" hidden="false" customHeight="false" outlineLevel="0" collapsed="false">
      <c r="A197" s="14" t="n">
        <v>196</v>
      </c>
      <c r="B197" s="14" t="s">
        <v>90</v>
      </c>
      <c r="C197" s="14" t="n">
        <v>0</v>
      </c>
      <c r="D197" s="14" t="n">
        <v>17</v>
      </c>
      <c r="E197" s="14" t="n">
        <v>2015</v>
      </c>
      <c r="F197" s="14" t="s">
        <v>114</v>
      </c>
      <c r="G197" s="14" t="n">
        <v>39</v>
      </c>
      <c r="H197" s="14" t="n">
        <v>26</v>
      </c>
      <c r="I197" s="14" t="n">
        <v>2</v>
      </c>
      <c r="J197" s="14" t="n">
        <v>2</v>
      </c>
      <c r="K197" s="14" t="n">
        <v>1</v>
      </c>
      <c r="L197" s="14" t="n">
        <v>0</v>
      </c>
      <c r="M197" s="14" t="n">
        <v>0</v>
      </c>
      <c r="N197" s="14" t="s">
        <v>82</v>
      </c>
      <c r="O197" s="14" t="s">
        <v>123</v>
      </c>
      <c r="P197" s="14" t="s">
        <v>116</v>
      </c>
      <c r="Q197" s="14" t="s">
        <v>94</v>
      </c>
      <c r="R197" s="14" t="n">
        <v>0</v>
      </c>
      <c r="S197" s="14" t="n">
        <v>0</v>
      </c>
      <c r="T197" s="14" t="n">
        <v>0</v>
      </c>
      <c r="U197" s="14" t="s">
        <v>95</v>
      </c>
      <c r="V197" s="14" t="s">
        <v>95</v>
      </c>
      <c r="W197" s="14" t="n">
        <v>1</v>
      </c>
      <c r="X197" s="14" t="s">
        <v>86</v>
      </c>
      <c r="Y197" s="14" t="n">
        <v>1</v>
      </c>
      <c r="Z197" s="14" t="n">
        <v>0</v>
      </c>
      <c r="AA197" s="14" t="n">
        <v>0</v>
      </c>
      <c r="AB197" s="14" t="s">
        <v>101</v>
      </c>
      <c r="AC197" s="14" t="n">
        <v>170</v>
      </c>
      <c r="AD197" s="14" t="n">
        <v>0</v>
      </c>
      <c r="AE197" s="14" t="n">
        <v>0</v>
      </c>
      <c r="AF197" s="14" t="s">
        <v>88</v>
      </c>
      <c r="AG197" s="15" t="n">
        <v>42277</v>
      </c>
      <c r="AH197" s="14" t="n">
        <f aca="false">I197+J197</f>
        <v>4</v>
      </c>
      <c r="AI197" s="14" t="n">
        <f aca="false">K197+L197+M197</f>
        <v>1</v>
      </c>
      <c r="AJ197" s="14" t="n">
        <f aca="false">AC197*AH197</f>
        <v>680</v>
      </c>
      <c r="AK197" s="14" t="str">
        <f aca="false">IF(C197=1,"Cancelled","Completed")</f>
        <v>Completed</v>
      </c>
      <c r="AL197" s="14" t="str">
        <f aca="false">_xlfn.IFS(D197&lt;=7,"0-7 Days",D197&lt;=30,"8-30 Days",D197&lt;=90,"31-90 Days",TRUE(),"90+ Days")</f>
        <v>8-30 Days</v>
      </c>
      <c r="AM197" s="14" t="str">
        <f aca="false">_xlfn.IFS(OR(F197="December",F197="January",F197="February"),"Winter",OR(F197="March",F197="April",F197="May"),"Spring",OR(F197="June",F197="July",F197="August"),"Summer",TRUE(),"Autumn")</f>
        <v>Autumn</v>
      </c>
      <c r="AN197" s="14" t="str">
        <f aca="false">IF(L197+M197&gt;0,"Family","Adult Only")</f>
        <v>Adult Only</v>
      </c>
      <c r="AO197" s="14" t="str">
        <f aca="false">IF(U197=V197,"Same","Changed")</f>
        <v>Same</v>
      </c>
    </row>
    <row r="198" customFormat="false" ht="15" hidden="false" customHeight="false" outlineLevel="0" collapsed="false">
      <c r="A198" s="0" t="n">
        <v>197</v>
      </c>
      <c r="B198" s="0" t="s">
        <v>80</v>
      </c>
      <c r="C198" s="0" t="n">
        <v>0</v>
      </c>
      <c r="D198" s="0" t="n">
        <v>149</v>
      </c>
      <c r="E198" s="0" t="n">
        <v>2017</v>
      </c>
      <c r="F198" s="0" t="s">
        <v>91</v>
      </c>
      <c r="G198" s="0" t="n">
        <v>30</v>
      </c>
      <c r="H198" s="0" t="n">
        <v>26</v>
      </c>
      <c r="I198" s="0" t="n">
        <v>0</v>
      </c>
      <c r="J198" s="0" t="n">
        <v>4</v>
      </c>
      <c r="K198" s="0" t="n">
        <v>2</v>
      </c>
      <c r="L198" s="0" t="n">
        <v>2</v>
      </c>
      <c r="M198" s="0" t="n">
        <v>0</v>
      </c>
      <c r="N198" s="0" t="s">
        <v>82</v>
      </c>
      <c r="O198" s="0" t="s">
        <v>155</v>
      </c>
      <c r="P198" s="0" t="s">
        <v>84</v>
      </c>
      <c r="Q198" s="0" t="s">
        <v>84</v>
      </c>
      <c r="R198" s="0" t="n">
        <v>0</v>
      </c>
      <c r="S198" s="0" t="n">
        <v>0</v>
      </c>
      <c r="T198" s="0" t="n">
        <v>0</v>
      </c>
      <c r="U198" s="0" t="s">
        <v>156</v>
      </c>
      <c r="V198" s="0" t="s">
        <v>156</v>
      </c>
      <c r="W198" s="0" t="n">
        <v>0</v>
      </c>
      <c r="X198" s="0" t="s">
        <v>86</v>
      </c>
      <c r="Y198" s="0" t="n">
        <v>250</v>
      </c>
      <c r="Z198" s="0" t="n">
        <v>0</v>
      </c>
      <c r="AA198" s="0" t="n">
        <v>0</v>
      </c>
      <c r="AB198" s="0" t="s">
        <v>87</v>
      </c>
      <c r="AC198" s="0" t="n">
        <v>211.25</v>
      </c>
      <c r="AD198" s="0" t="n">
        <v>0</v>
      </c>
      <c r="AE198" s="0" t="n">
        <v>0</v>
      </c>
      <c r="AF198" s="0" t="s">
        <v>88</v>
      </c>
      <c r="AG198" s="13" t="n">
        <v>42946</v>
      </c>
      <c r="AH198" s="25" t="n">
        <f aca="false">I198+J198</f>
        <v>4</v>
      </c>
      <c r="AI198" s="25" t="n">
        <f aca="false">K198+L198+M198</f>
        <v>4</v>
      </c>
      <c r="AJ198" s="25" t="n">
        <f aca="false">AC198*AH198</f>
        <v>845</v>
      </c>
      <c r="AK198" s="0" t="str">
        <f aca="false">IF(C198=1,"Cancelled","Completed")</f>
        <v>Completed</v>
      </c>
      <c r="AL198" s="0" t="str">
        <f aca="false">_xlfn.IFS(D198&lt;=7,"0-7 Days",D198&lt;=30,"8-30 Days",D198&lt;=90,"31-90 Days",TRUE(),"90+ Days")</f>
        <v>90+ Days</v>
      </c>
      <c r="AM198" s="0" t="str">
        <f aca="false">_xlfn.IFS(OR(F198="December",F198="January",F198="February"),"Winter",OR(F198="March",F198="April",F198="May"),"Spring",OR(F198="June",F198="July",F198="August"),"Summer",TRUE(),"Autumn")</f>
        <v>Summer</v>
      </c>
      <c r="AN198" s="0" t="str">
        <f aca="false">IF(L198+M198&gt;0,"Family","Adult Only")</f>
        <v>Family</v>
      </c>
      <c r="AO198" s="0" t="str">
        <f aca="false">IF(U198=V198,"Same","Changed")</f>
        <v>Same</v>
      </c>
    </row>
    <row r="199" customFormat="false" ht="15" hidden="false" customHeight="false" outlineLevel="0" collapsed="false">
      <c r="A199" s="14" t="n">
        <v>198</v>
      </c>
      <c r="B199" s="14" t="s">
        <v>80</v>
      </c>
      <c r="C199" s="14" t="n">
        <v>0</v>
      </c>
      <c r="D199" s="14" t="n">
        <v>163</v>
      </c>
      <c r="E199" s="14" t="n">
        <v>2015</v>
      </c>
      <c r="F199" s="14" t="s">
        <v>111</v>
      </c>
      <c r="G199" s="14" t="n">
        <v>43</v>
      </c>
      <c r="H199" s="14" t="n">
        <v>23</v>
      </c>
      <c r="I199" s="14" t="n">
        <v>1</v>
      </c>
      <c r="J199" s="14" t="n">
        <v>2</v>
      </c>
      <c r="K199" s="14" t="n">
        <v>1</v>
      </c>
      <c r="L199" s="14" t="n">
        <v>0</v>
      </c>
      <c r="M199" s="14" t="n">
        <v>0</v>
      </c>
      <c r="N199" s="14" t="s">
        <v>82</v>
      </c>
      <c r="O199" s="14" t="s">
        <v>83</v>
      </c>
      <c r="P199" s="14" t="s">
        <v>93</v>
      </c>
      <c r="Q199" s="14" t="s">
        <v>94</v>
      </c>
      <c r="R199" s="14" t="n">
        <v>0</v>
      </c>
      <c r="S199" s="14" t="n">
        <v>0</v>
      </c>
      <c r="T199" s="14" t="n">
        <v>0</v>
      </c>
      <c r="U199" s="14" t="s">
        <v>95</v>
      </c>
      <c r="V199" s="14" t="s">
        <v>156</v>
      </c>
      <c r="W199" s="14" t="n">
        <v>0</v>
      </c>
      <c r="X199" s="14" t="s">
        <v>86</v>
      </c>
      <c r="Y199" s="14" t="n">
        <v>240</v>
      </c>
      <c r="Z199" s="14" t="n">
        <v>0</v>
      </c>
      <c r="AA199" s="14" t="n">
        <v>0</v>
      </c>
      <c r="AB199" s="14" t="s">
        <v>101</v>
      </c>
      <c r="AC199" s="14" t="n">
        <v>47</v>
      </c>
      <c r="AD199" s="14" t="n">
        <v>0</v>
      </c>
      <c r="AE199" s="14" t="n">
        <v>1</v>
      </c>
      <c r="AF199" s="14" t="s">
        <v>88</v>
      </c>
      <c r="AG199" s="15" t="n">
        <v>42303</v>
      </c>
      <c r="AH199" s="14" t="n">
        <f aca="false">I199+J199</f>
        <v>3</v>
      </c>
      <c r="AI199" s="14" t="n">
        <f aca="false">K199+L199+M199</f>
        <v>1</v>
      </c>
      <c r="AJ199" s="14" t="n">
        <f aca="false">AC199*AH199</f>
        <v>141</v>
      </c>
      <c r="AK199" s="14" t="str">
        <f aca="false">IF(C199=1,"Cancelled","Completed")</f>
        <v>Completed</v>
      </c>
      <c r="AL199" s="14" t="str">
        <f aca="false">_xlfn.IFS(D199&lt;=7,"0-7 Days",D199&lt;=30,"8-30 Days",D199&lt;=90,"31-90 Days",TRUE(),"90+ Days")</f>
        <v>90+ Days</v>
      </c>
      <c r="AM199" s="14" t="str">
        <f aca="false">_xlfn.IFS(OR(F199="December",F199="January",F199="February"),"Winter",OR(F199="March",F199="April",F199="May"),"Spring",OR(F199="June",F199="July",F199="August"),"Summer",TRUE(),"Autumn")</f>
        <v>Autumn</v>
      </c>
      <c r="AN199" s="14" t="str">
        <f aca="false">IF(L199+M199&gt;0,"Family","Adult Only")</f>
        <v>Adult Only</v>
      </c>
      <c r="AO199" s="14" t="str">
        <f aca="false">IF(U199=V199,"Same","Changed")</f>
        <v>Changed</v>
      </c>
    </row>
    <row r="200" customFormat="false" ht="15" hidden="false" customHeight="false" outlineLevel="0" collapsed="false">
      <c r="A200" s="0" t="n">
        <v>199</v>
      </c>
      <c r="B200" s="0" t="s">
        <v>80</v>
      </c>
      <c r="C200" s="0" t="n">
        <v>0</v>
      </c>
      <c r="D200" s="0" t="n">
        <v>1</v>
      </c>
      <c r="E200" s="0" t="n">
        <v>2016</v>
      </c>
      <c r="F200" s="0" t="s">
        <v>119</v>
      </c>
      <c r="G200" s="0" t="n">
        <v>33</v>
      </c>
      <c r="H200" s="0" t="n">
        <v>11</v>
      </c>
      <c r="I200" s="0" t="n">
        <v>0</v>
      </c>
      <c r="J200" s="0" t="n">
        <v>1</v>
      </c>
      <c r="K200" s="0" t="n">
        <v>1</v>
      </c>
      <c r="L200" s="0" t="n">
        <v>0</v>
      </c>
      <c r="M200" s="0" t="n">
        <v>0</v>
      </c>
      <c r="N200" s="0" t="s">
        <v>82</v>
      </c>
      <c r="O200" s="0" t="s">
        <v>92</v>
      </c>
      <c r="P200" s="0" t="s">
        <v>84</v>
      </c>
      <c r="Q200" s="0" t="s">
        <v>84</v>
      </c>
      <c r="R200" s="0" t="n">
        <v>0</v>
      </c>
      <c r="S200" s="0" t="n">
        <v>0</v>
      </c>
      <c r="T200" s="0" t="n">
        <v>0</v>
      </c>
      <c r="U200" s="0" t="s">
        <v>95</v>
      </c>
      <c r="V200" s="0" t="s">
        <v>95</v>
      </c>
      <c r="W200" s="0" t="n">
        <v>0</v>
      </c>
      <c r="X200" s="0" t="s">
        <v>86</v>
      </c>
      <c r="Y200" s="0" t="n">
        <v>250</v>
      </c>
      <c r="Z200" s="0" t="n">
        <v>0</v>
      </c>
      <c r="AA200" s="0" t="n">
        <v>0</v>
      </c>
      <c r="AB200" s="0" t="s">
        <v>87</v>
      </c>
      <c r="AC200" s="0" t="n">
        <v>149</v>
      </c>
      <c r="AD200" s="0" t="n">
        <v>0</v>
      </c>
      <c r="AE200" s="0" t="n">
        <v>0</v>
      </c>
      <c r="AF200" s="0" t="s">
        <v>88</v>
      </c>
      <c r="AG200" s="13" t="n">
        <v>42594</v>
      </c>
      <c r="AH200" s="25" t="n">
        <f aca="false">I200+J200</f>
        <v>1</v>
      </c>
      <c r="AI200" s="25" t="n">
        <f aca="false">K200+L200+M200</f>
        <v>1</v>
      </c>
      <c r="AJ200" s="25" t="n">
        <f aca="false">AC200*AH200</f>
        <v>149</v>
      </c>
      <c r="AK200" s="0" t="str">
        <f aca="false">IF(C200=1,"Cancelled","Completed")</f>
        <v>Completed</v>
      </c>
      <c r="AL200" s="0" t="str">
        <f aca="false">_xlfn.IFS(D200&lt;=7,"0-7 Days",D200&lt;=30,"8-30 Days",D200&lt;=90,"31-90 Days",TRUE(),"90+ Days")</f>
        <v>0-7 Days</v>
      </c>
      <c r="AM200" s="0" t="str">
        <f aca="false">_xlfn.IFS(OR(F200="December",F200="January",F200="February"),"Winter",OR(F200="March",F200="April",F200="May"),"Spring",OR(F200="June",F200="July",F200="August"),"Summer",TRUE(),"Autumn")</f>
        <v>Summer</v>
      </c>
      <c r="AN200" s="0" t="str">
        <f aca="false">IF(L200+M200&gt;0,"Family","Adult Only")</f>
        <v>Adult Only</v>
      </c>
      <c r="AO200" s="0" t="str">
        <f aca="false">IF(U200=V200,"Same","Changed")</f>
        <v>Same</v>
      </c>
    </row>
    <row r="201" customFormat="false" ht="15" hidden="false" customHeight="false" outlineLevel="0" collapsed="false">
      <c r="A201" s="14" t="n">
        <v>200</v>
      </c>
      <c r="B201" s="14" t="s">
        <v>80</v>
      </c>
      <c r="C201" s="14" t="n">
        <v>0</v>
      </c>
      <c r="D201" s="14" t="n">
        <v>81</v>
      </c>
      <c r="E201" s="14" t="n">
        <v>2016</v>
      </c>
      <c r="F201" s="14" t="s">
        <v>106</v>
      </c>
      <c r="G201" s="14" t="n">
        <v>15</v>
      </c>
      <c r="H201" s="14" t="n">
        <v>3</v>
      </c>
      <c r="I201" s="14" t="n">
        <v>2</v>
      </c>
      <c r="J201" s="14" t="n">
        <v>3</v>
      </c>
      <c r="K201" s="14" t="n">
        <v>2</v>
      </c>
      <c r="L201" s="14" t="n">
        <v>0</v>
      </c>
      <c r="M201" s="14" t="n">
        <v>0</v>
      </c>
      <c r="N201" s="14" t="s">
        <v>82</v>
      </c>
      <c r="O201" s="14" t="s">
        <v>92</v>
      </c>
      <c r="P201" s="14" t="s">
        <v>93</v>
      </c>
      <c r="Q201" s="14" t="s">
        <v>94</v>
      </c>
      <c r="R201" s="14" t="n">
        <v>0</v>
      </c>
      <c r="S201" s="14" t="n">
        <v>0</v>
      </c>
      <c r="T201" s="14" t="n">
        <v>0</v>
      </c>
      <c r="U201" s="14" t="s">
        <v>95</v>
      </c>
      <c r="V201" s="14" t="s">
        <v>95</v>
      </c>
      <c r="W201" s="14" t="n">
        <v>0</v>
      </c>
      <c r="X201" s="14" t="s">
        <v>86</v>
      </c>
      <c r="Y201" s="14" t="n">
        <v>240</v>
      </c>
      <c r="Z201" s="14" t="n">
        <v>0</v>
      </c>
      <c r="AA201" s="14" t="n">
        <v>0</v>
      </c>
      <c r="AB201" s="14" t="s">
        <v>87</v>
      </c>
      <c r="AC201" s="14" t="n">
        <v>52.2</v>
      </c>
      <c r="AD201" s="14" t="n">
        <v>0</v>
      </c>
      <c r="AE201" s="14" t="n">
        <v>1</v>
      </c>
      <c r="AF201" s="14" t="s">
        <v>88</v>
      </c>
      <c r="AG201" s="15" t="n">
        <v>42468</v>
      </c>
      <c r="AH201" s="14" t="n">
        <f aca="false">I201+J201</f>
        <v>5</v>
      </c>
      <c r="AI201" s="14" t="n">
        <f aca="false">K201+L201+M201</f>
        <v>2</v>
      </c>
      <c r="AJ201" s="14" t="n">
        <f aca="false">AC201*AH201</f>
        <v>261</v>
      </c>
      <c r="AK201" s="14" t="str">
        <f aca="false">IF(C201=1,"Cancelled","Completed")</f>
        <v>Completed</v>
      </c>
      <c r="AL201" s="14" t="str">
        <f aca="false">_xlfn.IFS(D201&lt;=7,"0-7 Days",D201&lt;=30,"8-30 Days",D201&lt;=90,"31-90 Days",TRUE(),"90+ Days")</f>
        <v>31-90 Days</v>
      </c>
      <c r="AM201" s="14" t="str">
        <f aca="false">_xlfn.IFS(OR(F201="December",F201="January",F201="February"),"Winter",OR(F201="March",F201="April",F201="May"),"Spring",OR(F201="June",F201="July",F201="August"),"Summer",TRUE(),"Autumn")</f>
        <v>Spring</v>
      </c>
      <c r="AN201" s="14" t="str">
        <f aca="false">IF(L201+M201&gt;0,"Family","Adult Only")</f>
        <v>Adult Only</v>
      </c>
      <c r="AO201" s="14" t="str">
        <f aca="false">IF(U201=V201,"Same","Changed")</f>
        <v>Same</v>
      </c>
    </row>
    <row r="202" customFormat="false" ht="15" hidden="false" customHeight="false" outlineLevel="0" collapsed="false">
      <c r="A202" s="0" t="n">
        <v>201</v>
      </c>
      <c r="B202" s="0" t="s">
        <v>90</v>
      </c>
      <c r="C202" s="0" t="n">
        <v>0</v>
      </c>
      <c r="D202" s="0" t="n">
        <v>91</v>
      </c>
      <c r="E202" s="0" t="n">
        <v>2017</v>
      </c>
      <c r="F202" s="0" t="s">
        <v>106</v>
      </c>
      <c r="G202" s="0" t="n">
        <v>14</v>
      </c>
      <c r="H202" s="0" t="n">
        <v>2</v>
      </c>
      <c r="I202" s="0" t="n">
        <v>2</v>
      </c>
      <c r="J202" s="0" t="n">
        <v>2</v>
      </c>
      <c r="K202" s="0" t="n">
        <v>2</v>
      </c>
      <c r="L202" s="0" t="n">
        <v>0</v>
      </c>
      <c r="M202" s="0" t="n">
        <v>0</v>
      </c>
      <c r="N202" s="0" t="s">
        <v>82</v>
      </c>
      <c r="O202" s="0" t="s">
        <v>108</v>
      </c>
      <c r="P202" s="0" t="s">
        <v>93</v>
      </c>
      <c r="Q202" s="0" t="s">
        <v>94</v>
      </c>
      <c r="R202" s="0" t="n">
        <v>0</v>
      </c>
      <c r="S202" s="0" t="n">
        <v>0</v>
      </c>
      <c r="T202" s="0" t="n">
        <v>0</v>
      </c>
      <c r="U202" s="0" t="s">
        <v>95</v>
      </c>
      <c r="V202" s="0" t="s">
        <v>95</v>
      </c>
      <c r="W202" s="0" t="n">
        <v>2</v>
      </c>
      <c r="X202" s="0" t="s">
        <v>86</v>
      </c>
      <c r="Y202" s="0" t="n">
        <v>9</v>
      </c>
      <c r="Z202" s="0" t="n">
        <v>0</v>
      </c>
      <c r="AA202" s="0" t="n">
        <v>0</v>
      </c>
      <c r="AB202" s="0" t="s">
        <v>87</v>
      </c>
      <c r="AC202" s="0" t="n">
        <v>117</v>
      </c>
      <c r="AD202" s="0" t="n">
        <v>0</v>
      </c>
      <c r="AE202" s="0" t="n">
        <v>4</v>
      </c>
      <c r="AF202" s="0" t="s">
        <v>88</v>
      </c>
      <c r="AG202" s="13" t="n">
        <v>42831</v>
      </c>
      <c r="AH202" s="25" t="n">
        <f aca="false">I202+J202</f>
        <v>4</v>
      </c>
      <c r="AI202" s="25" t="n">
        <f aca="false">K202+L202+M202</f>
        <v>2</v>
      </c>
      <c r="AJ202" s="25" t="n">
        <f aca="false">AC202*AH202</f>
        <v>468</v>
      </c>
      <c r="AK202" s="0" t="str">
        <f aca="false">IF(C202=1,"Cancelled","Completed")</f>
        <v>Completed</v>
      </c>
      <c r="AL202" s="0" t="str">
        <f aca="false">_xlfn.IFS(D202&lt;=7,"0-7 Days",D202&lt;=30,"8-30 Days",D202&lt;=90,"31-90 Days",TRUE(),"90+ Days")</f>
        <v>90+ Days</v>
      </c>
      <c r="AM202" s="0" t="str">
        <f aca="false">_xlfn.IFS(OR(F202="December",F202="January",F202="February"),"Winter",OR(F202="March",F202="April",F202="May"),"Spring",OR(F202="June",F202="July",F202="August"),"Summer",TRUE(),"Autumn")</f>
        <v>Spring</v>
      </c>
      <c r="AN202" s="0" t="str">
        <f aca="false">IF(L202+M202&gt;0,"Family","Adult Only")</f>
        <v>Adult Only</v>
      </c>
      <c r="AO202" s="0" t="str">
        <f aca="false">IF(U202=V202,"Same","Changed")</f>
        <v>Same</v>
      </c>
    </row>
    <row r="203" customFormat="false" ht="15" hidden="false" customHeight="false" outlineLevel="0" collapsed="false">
      <c r="A203" s="14" t="n">
        <v>202</v>
      </c>
      <c r="B203" s="14" t="s">
        <v>90</v>
      </c>
      <c r="C203" s="14" t="n">
        <v>0</v>
      </c>
      <c r="D203" s="14" t="n">
        <v>122</v>
      </c>
      <c r="E203" s="14" t="n">
        <v>2016</v>
      </c>
      <c r="F203" s="14" t="s">
        <v>106</v>
      </c>
      <c r="G203" s="14" t="n">
        <v>16</v>
      </c>
      <c r="H203" s="14" t="n">
        <v>15</v>
      </c>
      <c r="I203" s="14" t="n">
        <v>0</v>
      </c>
      <c r="J203" s="14" t="n">
        <v>2</v>
      </c>
      <c r="K203" s="14" t="n">
        <v>2</v>
      </c>
      <c r="L203" s="14" t="n">
        <v>0</v>
      </c>
      <c r="M203" s="14" t="n">
        <v>0</v>
      </c>
      <c r="N203" s="14" t="s">
        <v>82</v>
      </c>
      <c r="O203" s="14" t="s">
        <v>92</v>
      </c>
      <c r="P203" s="14" t="s">
        <v>99</v>
      </c>
      <c r="Q203" s="14" t="s">
        <v>94</v>
      </c>
      <c r="R203" s="14" t="n">
        <v>0</v>
      </c>
      <c r="S203" s="14" t="n">
        <v>0</v>
      </c>
      <c r="T203" s="14" t="n">
        <v>0</v>
      </c>
      <c r="U203" s="14" t="s">
        <v>95</v>
      </c>
      <c r="V203" s="14" t="s">
        <v>95</v>
      </c>
      <c r="W203" s="14" t="n">
        <v>0</v>
      </c>
      <c r="X203" s="14" t="s">
        <v>86</v>
      </c>
      <c r="Y203" s="14" t="n">
        <v>151</v>
      </c>
      <c r="Z203" s="14" t="n">
        <v>0</v>
      </c>
      <c r="AA203" s="14" t="n">
        <v>56</v>
      </c>
      <c r="AB203" s="14" t="s">
        <v>101</v>
      </c>
      <c r="AC203" s="14" t="n">
        <v>85</v>
      </c>
      <c r="AD203" s="14" t="n">
        <v>0</v>
      </c>
      <c r="AE203" s="14" t="n">
        <v>0</v>
      </c>
      <c r="AF203" s="14" t="s">
        <v>88</v>
      </c>
      <c r="AG203" s="15" t="n">
        <v>42477</v>
      </c>
      <c r="AH203" s="14" t="n">
        <f aca="false">I203+J203</f>
        <v>2</v>
      </c>
      <c r="AI203" s="14" t="n">
        <f aca="false">K203+L203+M203</f>
        <v>2</v>
      </c>
      <c r="AJ203" s="14" t="n">
        <f aca="false">AC203*AH203</f>
        <v>170</v>
      </c>
      <c r="AK203" s="14" t="str">
        <f aca="false">IF(C203=1,"Cancelled","Completed")</f>
        <v>Completed</v>
      </c>
      <c r="AL203" s="14" t="str">
        <f aca="false">_xlfn.IFS(D203&lt;=7,"0-7 Days",D203&lt;=30,"8-30 Days",D203&lt;=90,"31-90 Days",TRUE(),"90+ Days")</f>
        <v>90+ Days</v>
      </c>
      <c r="AM203" s="14" t="str">
        <f aca="false">_xlfn.IFS(OR(F203="December",F203="January",F203="February"),"Winter",OR(F203="March",F203="April",F203="May"),"Spring",OR(F203="June",F203="July",F203="August"),"Summer",TRUE(),"Autumn")</f>
        <v>Spring</v>
      </c>
      <c r="AN203" s="14" t="str">
        <f aca="false">IF(L203+M203&gt;0,"Family","Adult Only")</f>
        <v>Adult Only</v>
      </c>
      <c r="AO203" s="14" t="str">
        <f aca="false">IF(U203=V203,"Same","Changed")</f>
        <v>Same</v>
      </c>
    </row>
    <row r="204" customFormat="false" ht="15" hidden="false" customHeight="false" outlineLevel="0" collapsed="false">
      <c r="A204" s="0" t="n">
        <v>203</v>
      </c>
      <c r="B204" s="0" t="s">
        <v>90</v>
      </c>
      <c r="C204" s="0" t="n">
        <v>1</v>
      </c>
      <c r="D204" s="0" t="n">
        <v>143</v>
      </c>
      <c r="E204" s="0" t="n">
        <v>2016</v>
      </c>
      <c r="F204" s="0" t="s">
        <v>113</v>
      </c>
      <c r="G204" s="0" t="n">
        <v>47</v>
      </c>
      <c r="H204" s="0" t="n">
        <v>17</v>
      </c>
      <c r="I204" s="0" t="n">
        <v>0</v>
      </c>
      <c r="J204" s="0" t="n">
        <v>1</v>
      </c>
      <c r="K204" s="0" t="n">
        <v>1</v>
      </c>
      <c r="L204" s="0" t="n">
        <v>0</v>
      </c>
      <c r="M204" s="0" t="n">
        <v>0</v>
      </c>
      <c r="N204" s="0" t="s">
        <v>82</v>
      </c>
      <c r="O204" s="0" t="s">
        <v>98</v>
      </c>
      <c r="P204" s="0" t="s">
        <v>93</v>
      </c>
      <c r="Q204" s="0" t="s">
        <v>94</v>
      </c>
      <c r="R204" s="0" t="n">
        <v>0</v>
      </c>
      <c r="S204" s="0" t="n">
        <v>0</v>
      </c>
      <c r="T204" s="0" t="n">
        <v>0</v>
      </c>
      <c r="U204" s="0" t="s">
        <v>95</v>
      </c>
      <c r="V204" s="0" t="s">
        <v>95</v>
      </c>
      <c r="W204" s="0" t="n">
        <v>0</v>
      </c>
      <c r="X204" s="0" t="s">
        <v>86</v>
      </c>
      <c r="Y204" s="0" t="n">
        <v>9</v>
      </c>
      <c r="Z204" s="0" t="n">
        <v>0</v>
      </c>
      <c r="AA204" s="0" t="n">
        <v>0</v>
      </c>
      <c r="AB204" s="0" t="s">
        <v>87</v>
      </c>
      <c r="AC204" s="0" t="n">
        <v>84.6</v>
      </c>
      <c r="AD204" s="0" t="n">
        <v>0</v>
      </c>
      <c r="AE204" s="0" t="n">
        <v>1</v>
      </c>
      <c r="AF204" s="0" t="s">
        <v>96</v>
      </c>
      <c r="AG204" s="13" t="n">
        <v>42597</v>
      </c>
      <c r="AH204" s="25" t="n">
        <f aca="false">I204+J204</f>
        <v>1</v>
      </c>
      <c r="AI204" s="25" t="n">
        <f aca="false">K204+L204+M204</f>
        <v>1</v>
      </c>
      <c r="AJ204" s="25" t="n">
        <f aca="false">AC204*AH204</f>
        <v>84.6</v>
      </c>
      <c r="AK204" s="0" t="str">
        <f aca="false">IF(C204=1,"Cancelled","Completed")</f>
        <v>Cancelled</v>
      </c>
      <c r="AL204" s="0" t="str">
        <f aca="false">_xlfn.IFS(D204&lt;=7,"0-7 Days",D204&lt;=30,"8-30 Days",D204&lt;=90,"31-90 Days",TRUE(),"90+ Days")</f>
        <v>90+ Days</v>
      </c>
      <c r="AM204" s="0" t="str">
        <f aca="false">_xlfn.IFS(OR(F204="December",F204="January",F204="February"),"Winter",OR(F204="March",F204="April",F204="May"),"Spring",OR(F204="June",F204="July",F204="August"),"Summer",TRUE(),"Autumn")</f>
        <v>Autumn</v>
      </c>
      <c r="AN204" s="0" t="str">
        <f aca="false">IF(L204+M204&gt;0,"Family","Adult Only")</f>
        <v>Adult Only</v>
      </c>
      <c r="AO204" s="0" t="str">
        <f aca="false">IF(U204=V204,"Same","Changed")</f>
        <v>Same</v>
      </c>
    </row>
    <row r="205" customFormat="false" ht="15" hidden="false" customHeight="false" outlineLevel="0" collapsed="false">
      <c r="A205" s="14" t="n">
        <v>204</v>
      </c>
      <c r="B205" s="14" t="s">
        <v>80</v>
      </c>
      <c r="C205" s="14" t="n">
        <v>0</v>
      </c>
      <c r="D205" s="14" t="n">
        <v>120</v>
      </c>
      <c r="E205" s="14" t="n">
        <v>2015</v>
      </c>
      <c r="F205" s="14" t="s">
        <v>119</v>
      </c>
      <c r="G205" s="14" t="n">
        <v>32</v>
      </c>
      <c r="H205" s="14" t="n">
        <v>4</v>
      </c>
      <c r="I205" s="14" t="n">
        <v>2</v>
      </c>
      <c r="J205" s="14" t="n">
        <v>5</v>
      </c>
      <c r="K205" s="14" t="n">
        <v>2</v>
      </c>
      <c r="L205" s="14" t="n">
        <v>0</v>
      </c>
      <c r="M205" s="14" t="n">
        <v>0</v>
      </c>
      <c r="N205" s="14" t="s">
        <v>82</v>
      </c>
      <c r="O205" s="14" t="s">
        <v>122</v>
      </c>
      <c r="P205" s="14" t="s">
        <v>99</v>
      </c>
      <c r="Q205" s="14" t="s">
        <v>94</v>
      </c>
      <c r="R205" s="14" t="n">
        <v>0</v>
      </c>
      <c r="S205" s="14" t="n">
        <v>0</v>
      </c>
      <c r="T205" s="14" t="n">
        <v>0</v>
      </c>
      <c r="U205" s="14" t="s">
        <v>95</v>
      </c>
      <c r="V205" s="14" t="s">
        <v>109</v>
      </c>
      <c r="W205" s="14" t="n">
        <v>0</v>
      </c>
      <c r="X205" s="14" t="s">
        <v>86</v>
      </c>
      <c r="Y205" s="14" t="n">
        <v>6</v>
      </c>
      <c r="Z205" s="14" t="n">
        <v>0</v>
      </c>
      <c r="AA205" s="14" t="n">
        <v>0</v>
      </c>
      <c r="AB205" s="14" t="s">
        <v>101</v>
      </c>
      <c r="AC205" s="14" t="n">
        <v>90.95</v>
      </c>
      <c r="AD205" s="14" t="n">
        <v>0</v>
      </c>
      <c r="AE205" s="14" t="n">
        <v>1</v>
      </c>
      <c r="AF205" s="14" t="s">
        <v>88</v>
      </c>
      <c r="AG205" s="15" t="n">
        <v>42227</v>
      </c>
      <c r="AH205" s="14" t="n">
        <f aca="false">I205+J205</f>
        <v>7</v>
      </c>
      <c r="AI205" s="14" t="n">
        <f aca="false">K205+L205+M205</f>
        <v>2</v>
      </c>
      <c r="AJ205" s="14" t="n">
        <f aca="false">AC205*AH205</f>
        <v>636.65</v>
      </c>
      <c r="AK205" s="14" t="str">
        <f aca="false">IF(C205=1,"Cancelled","Completed")</f>
        <v>Completed</v>
      </c>
      <c r="AL205" s="14" t="str">
        <f aca="false">_xlfn.IFS(D205&lt;=7,"0-7 Days",D205&lt;=30,"8-30 Days",D205&lt;=90,"31-90 Days",TRUE(),"90+ Days")</f>
        <v>90+ Days</v>
      </c>
      <c r="AM205" s="14" t="str">
        <f aca="false">_xlfn.IFS(OR(F205="December",F205="January",F205="February"),"Winter",OR(F205="March",F205="April",F205="May"),"Spring",OR(F205="June",F205="July",F205="August"),"Summer",TRUE(),"Autumn")</f>
        <v>Summer</v>
      </c>
      <c r="AN205" s="14" t="str">
        <f aca="false">IF(L205+M205&gt;0,"Family","Adult Only")</f>
        <v>Adult Only</v>
      </c>
      <c r="AO205" s="14" t="str">
        <f aca="false">IF(U205=V205,"Same","Changed")</f>
        <v>Changed</v>
      </c>
    </row>
    <row r="206" customFormat="false" ht="15" hidden="false" customHeight="false" outlineLevel="0" collapsed="false">
      <c r="A206" s="0" t="n">
        <v>205</v>
      </c>
      <c r="B206" s="0" t="s">
        <v>90</v>
      </c>
      <c r="C206" s="0" t="n">
        <v>1</v>
      </c>
      <c r="D206" s="0" t="n">
        <v>113</v>
      </c>
      <c r="E206" s="0" t="n">
        <v>2016</v>
      </c>
      <c r="F206" s="0" t="s">
        <v>118</v>
      </c>
      <c r="G206" s="0" t="n">
        <v>9</v>
      </c>
      <c r="H206" s="0" t="n">
        <v>25</v>
      </c>
      <c r="I206" s="0" t="n">
        <v>0</v>
      </c>
      <c r="J206" s="0" t="n">
        <v>3</v>
      </c>
      <c r="K206" s="0" t="n">
        <v>2</v>
      </c>
      <c r="L206" s="0" t="n">
        <v>0</v>
      </c>
      <c r="M206" s="0" t="n">
        <v>0</v>
      </c>
      <c r="N206" s="0" t="s">
        <v>82</v>
      </c>
      <c r="O206" s="0" t="s">
        <v>92</v>
      </c>
      <c r="P206" s="0" t="s">
        <v>99</v>
      </c>
      <c r="Q206" s="0" t="s">
        <v>94</v>
      </c>
      <c r="R206" s="0" t="n">
        <v>0</v>
      </c>
      <c r="S206" s="0" t="n">
        <v>1</v>
      </c>
      <c r="T206" s="0" t="n">
        <v>0</v>
      </c>
      <c r="U206" s="0" t="s">
        <v>95</v>
      </c>
      <c r="V206" s="0" t="s">
        <v>95</v>
      </c>
      <c r="W206" s="0" t="n">
        <v>0</v>
      </c>
      <c r="X206" s="0" t="s">
        <v>120</v>
      </c>
      <c r="Y206" s="0" t="n">
        <v>19</v>
      </c>
      <c r="Z206" s="0" t="n">
        <v>0</v>
      </c>
      <c r="AA206" s="0" t="n">
        <v>44</v>
      </c>
      <c r="AB206" s="0" t="s">
        <v>87</v>
      </c>
      <c r="AC206" s="0" t="n">
        <v>75</v>
      </c>
      <c r="AD206" s="0" t="n">
        <v>0</v>
      </c>
      <c r="AE206" s="0" t="n">
        <v>0</v>
      </c>
      <c r="AF206" s="0" t="s">
        <v>96</v>
      </c>
      <c r="AG206" s="13" t="n">
        <v>42356</v>
      </c>
      <c r="AH206" s="25" t="n">
        <f aca="false">I206+J206</f>
        <v>3</v>
      </c>
      <c r="AI206" s="25" t="n">
        <f aca="false">K206+L206+M206</f>
        <v>2</v>
      </c>
      <c r="AJ206" s="25" t="n">
        <f aca="false">AC206*AH206</f>
        <v>225</v>
      </c>
      <c r="AK206" s="0" t="str">
        <f aca="false">IF(C206=1,"Cancelled","Completed")</f>
        <v>Cancelled</v>
      </c>
      <c r="AL206" s="0" t="str">
        <f aca="false">_xlfn.IFS(D206&lt;=7,"0-7 Days",D206&lt;=30,"8-30 Days",D206&lt;=90,"31-90 Days",TRUE(),"90+ Days")</f>
        <v>90+ Days</v>
      </c>
      <c r="AM206" s="0" t="str">
        <f aca="false">_xlfn.IFS(OR(F206="December",F206="January",F206="February"),"Winter",OR(F206="March",F206="April",F206="May"),"Spring",OR(F206="June",F206="July",F206="August"),"Summer",TRUE(),"Autumn")</f>
        <v>Winter</v>
      </c>
      <c r="AN206" s="0" t="str">
        <f aca="false">IF(L206+M206&gt;0,"Family","Adult Only")</f>
        <v>Adult Only</v>
      </c>
      <c r="AO206" s="0" t="str">
        <f aca="false">IF(U206=V206,"Same","Changed")</f>
        <v>Same</v>
      </c>
    </row>
    <row r="207" customFormat="false" ht="15" hidden="false" customHeight="false" outlineLevel="0" collapsed="false">
      <c r="A207" s="14" t="n">
        <v>206</v>
      </c>
      <c r="B207" s="14" t="s">
        <v>90</v>
      </c>
      <c r="C207" s="14" t="n">
        <v>1</v>
      </c>
      <c r="D207" s="14" t="n">
        <v>395</v>
      </c>
      <c r="E207" s="14" t="n">
        <v>2016</v>
      </c>
      <c r="F207" s="14" t="s">
        <v>103</v>
      </c>
      <c r="G207" s="14" t="n">
        <v>13</v>
      </c>
      <c r="H207" s="14" t="n">
        <v>21</v>
      </c>
      <c r="I207" s="14" t="n">
        <v>1</v>
      </c>
      <c r="J207" s="14" t="n">
        <v>2</v>
      </c>
      <c r="K207" s="14" t="n">
        <v>2</v>
      </c>
      <c r="L207" s="14" t="n">
        <v>0</v>
      </c>
      <c r="M207" s="14" t="n">
        <v>0</v>
      </c>
      <c r="N207" s="14" t="s">
        <v>82</v>
      </c>
      <c r="O207" s="14" t="s">
        <v>92</v>
      </c>
      <c r="P207" s="14" t="s">
        <v>116</v>
      </c>
      <c r="Q207" s="14" t="s">
        <v>94</v>
      </c>
      <c r="R207" s="14" t="n">
        <v>0</v>
      </c>
      <c r="S207" s="14" t="n">
        <v>1</v>
      </c>
      <c r="T207" s="14" t="n">
        <v>0</v>
      </c>
      <c r="U207" s="14" t="s">
        <v>95</v>
      </c>
      <c r="V207" s="14" t="s">
        <v>95</v>
      </c>
      <c r="W207" s="14" t="n">
        <v>0</v>
      </c>
      <c r="X207" s="14" t="s">
        <v>120</v>
      </c>
      <c r="Y207" s="14" t="n">
        <v>1</v>
      </c>
      <c r="Z207" s="14" t="n">
        <v>0</v>
      </c>
      <c r="AA207" s="14" t="n">
        <v>0</v>
      </c>
      <c r="AB207" s="14" t="s">
        <v>87</v>
      </c>
      <c r="AC207" s="14" t="n">
        <v>62.8</v>
      </c>
      <c r="AD207" s="14" t="n">
        <v>0</v>
      </c>
      <c r="AE207" s="14" t="n">
        <v>0</v>
      </c>
      <c r="AF207" s="14" t="s">
        <v>96</v>
      </c>
      <c r="AG207" s="15" t="n">
        <v>42226</v>
      </c>
      <c r="AH207" s="14" t="n">
        <f aca="false">I207+J207</f>
        <v>3</v>
      </c>
      <c r="AI207" s="14" t="n">
        <f aca="false">K207+L207+M207</f>
        <v>2</v>
      </c>
      <c r="AJ207" s="14" t="n">
        <f aca="false">AC207*AH207</f>
        <v>188.4</v>
      </c>
      <c r="AK207" s="14" t="str">
        <f aca="false">IF(C207=1,"Cancelled","Completed")</f>
        <v>Cancelled</v>
      </c>
      <c r="AL207" s="14" t="str">
        <f aca="false">_xlfn.IFS(D207&lt;=7,"0-7 Days",D207&lt;=30,"8-30 Days",D207&lt;=90,"31-90 Days",TRUE(),"90+ Days")</f>
        <v>90+ Days</v>
      </c>
      <c r="AM207" s="14" t="str">
        <f aca="false">_xlfn.IFS(OR(F207="December",F207="January",F207="February"),"Winter",OR(F207="March",F207="April",F207="May"),"Spring",OR(F207="June",F207="July",F207="August"),"Summer",TRUE(),"Autumn")</f>
        <v>Spring</v>
      </c>
      <c r="AN207" s="14" t="str">
        <f aca="false">IF(L207+M207&gt;0,"Family","Adult Only")</f>
        <v>Adult Only</v>
      </c>
      <c r="AO207" s="14" t="str">
        <f aca="false">IF(U207=V207,"Same","Changed")</f>
        <v>Same</v>
      </c>
    </row>
    <row r="208" customFormat="false" ht="15" hidden="false" customHeight="false" outlineLevel="0" collapsed="false">
      <c r="A208" s="0" t="n">
        <v>207</v>
      </c>
      <c r="B208" s="0" t="s">
        <v>90</v>
      </c>
      <c r="C208" s="0" t="n">
        <v>1</v>
      </c>
      <c r="D208" s="0" t="n">
        <v>391</v>
      </c>
      <c r="E208" s="0" t="n">
        <v>2016</v>
      </c>
      <c r="F208" s="0" t="s">
        <v>119</v>
      </c>
      <c r="G208" s="0" t="n">
        <v>32</v>
      </c>
      <c r="H208" s="0" t="n">
        <v>4</v>
      </c>
      <c r="I208" s="0" t="n">
        <v>0</v>
      </c>
      <c r="J208" s="0" t="n">
        <v>1</v>
      </c>
      <c r="K208" s="0" t="n">
        <v>1</v>
      </c>
      <c r="L208" s="0" t="n">
        <v>0</v>
      </c>
      <c r="M208" s="0" t="n">
        <v>0</v>
      </c>
      <c r="N208" s="0" t="s">
        <v>82</v>
      </c>
      <c r="O208" s="0" t="s">
        <v>92</v>
      </c>
      <c r="P208" s="0" t="s">
        <v>116</v>
      </c>
      <c r="Q208" s="0" t="s">
        <v>94</v>
      </c>
      <c r="R208" s="0" t="n">
        <v>0</v>
      </c>
      <c r="S208" s="0" t="n">
        <v>0</v>
      </c>
      <c r="T208" s="0" t="n">
        <v>0</v>
      </c>
      <c r="U208" s="0" t="s">
        <v>95</v>
      </c>
      <c r="V208" s="0" t="s">
        <v>95</v>
      </c>
      <c r="W208" s="0" t="n">
        <v>0</v>
      </c>
      <c r="X208" s="0" t="s">
        <v>120</v>
      </c>
      <c r="Y208" s="0" t="n">
        <v>1</v>
      </c>
      <c r="Z208" s="0" t="n">
        <v>0</v>
      </c>
      <c r="AA208" s="0" t="n">
        <v>0</v>
      </c>
      <c r="AB208" s="0" t="s">
        <v>87</v>
      </c>
      <c r="AC208" s="0" t="n">
        <v>59</v>
      </c>
      <c r="AD208" s="0" t="n">
        <v>0</v>
      </c>
      <c r="AE208" s="0" t="n">
        <v>0</v>
      </c>
      <c r="AF208" s="0" t="s">
        <v>96</v>
      </c>
      <c r="AG208" s="13" t="n">
        <v>42298</v>
      </c>
      <c r="AH208" s="25" t="n">
        <f aca="false">I208+J208</f>
        <v>1</v>
      </c>
      <c r="AI208" s="25" t="n">
        <f aca="false">K208+L208+M208</f>
        <v>1</v>
      </c>
      <c r="AJ208" s="25" t="n">
        <f aca="false">AC208*AH208</f>
        <v>59</v>
      </c>
      <c r="AK208" s="0" t="str">
        <f aca="false">IF(C208=1,"Cancelled","Completed")</f>
        <v>Cancelled</v>
      </c>
      <c r="AL208" s="0" t="str">
        <f aca="false">_xlfn.IFS(D208&lt;=7,"0-7 Days",D208&lt;=30,"8-30 Days",D208&lt;=90,"31-90 Days",TRUE(),"90+ Days")</f>
        <v>90+ Days</v>
      </c>
      <c r="AM208" s="0" t="str">
        <f aca="false">_xlfn.IFS(OR(F208="December",F208="January",F208="February"),"Winter",OR(F208="March",F208="April",F208="May"),"Spring",OR(F208="June",F208="July",F208="August"),"Summer",TRUE(),"Autumn")</f>
        <v>Summer</v>
      </c>
      <c r="AN208" s="0" t="str">
        <f aca="false">IF(L208+M208&gt;0,"Family","Adult Only")</f>
        <v>Adult Only</v>
      </c>
      <c r="AO208" s="0" t="str">
        <f aca="false">IF(U208=V208,"Same","Changed")</f>
        <v>Same</v>
      </c>
    </row>
    <row r="209" customFormat="false" ht="15" hidden="false" customHeight="false" outlineLevel="0" collapsed="false">
      <c r="A209" s="14" t="n">
        <v>208</v>
      </c>
      <c r="B209" s="14" t="s">
        <v>90</v>
      </c>
      <c r="C209" s="14" t="n">
        <v>0</v>
      </c>
      <c r="D209" s="14" t="n">
        <v>71</v>
      </c>
      <c r="E209" s="14" t="n">
        <v>2017</v>
      </c>
      <c r="F209" s="14" t="s">
        <v>91</v>
      </c>
      <c r="G209" s="14" t="n">
        <v>27</v>
      </c>
      <c r="H209" s="14" t="n">
        <v>7</v>
      </c>
      <c r="I209" s="14" t="n">
        <v>1</v>
      </c>
      <c r="J209" s="14" t="n">
        <v>2</v>
      </c>
      <c r="K209" s="14" t="n">
        <v>2</v>
      </c>
      <c r="L209" s="14" t="n">
        <v>0</v>
      </c>
      <c r="M209" s="14" t="n">
        <v>0</v>
      </c>
      <c r="N209" s="14" t="s">
        <v>82</v>
      </c>
      <c r="O209" s="14" t="s">
        <v>150</v>
      </c>
      <c r="P209" s="14" t="s">
        <v>93</v>
      </c>
      <c r="Q209" s="14" t="s">
        <v>94</v>
      </c>
      <c r="R209" s="14" t="n">
        <v>0</v>
      </c>
      <c r="S209" s="14" t="n">
        <v>0</v>
      </c>
      <c r="T209" s="14" t="n">
        <v>0</v>
      </c>
      <c r="U209" s="14" t="s">
        <v>109</v>
      </c>
      <c r="V209" s="14" t="s">
        <v>109</v>
      </c>
      <c r="W209" s="14" t="n">
        <v>0</v>
      </c>
      <c r="X209" s="14" t="s">
        <v>86</v>
      </c>
      <c r="Y209" s="14" t="n">
        <v>9</v>
      </c>
      <c r="Z209" s="14" t="n">
        <v>0</v>
      </c>
      <c r="AA209" s="14" t="n">
        <v>0</v>
      </c>
      <c r="AB209" s="14" t="s">
        <v>87</v>
      </c>
      <c r="AC209" s="14" t="n">
        <v>150</v>
      </c>
      <c r="AD209" s="14" t="n">
        <v>0</v>
      </c>
      <c r="AE209" s="14" t="n">
        <v>1</v>
      </c>
      <c r="AF209" s="14" t="s">
        <v>88</v>
      </c>
      <c r="AG209" s="15" t="n">
        <v>42926</v>
      </c>
      <c r="AH209" s="14" t="n">
        <f aca="false">I209+J209</f>
        <v>3</v>
      </c>
      <c r="AI209" s="14" t="n">
        <f aca="false">K209+L209+M209</f>
        <v>2</v>
      </c>
      <c r="AJ209" s="14" t="n">
        <f aca="false">AC209*AH209</f>
        <v>450</v>
      </c>
      <c r="AK209" s="14" t="str">
        <f aca="false">IF(C209=1,"Cancelled","Completed")</f>
        <v>Completed</v>
      </c>
      <c r="AL209" s="14" t="str">
        <f aca="false">_xlfn.IFS(D209&lt;=7,"0-7 Days",D209&lt;=30,"8-30 Days",D209&lt;=90,"31-90 Days",TRUE(),"90+ Days")</f>
        <v>31-90 Days</v>
      </c>
      <c r="AM209" s="14" t="str">
        <f aca="false">_xlfn.IFS(OR(F209="December",F209="January",F209="February"),"Winter",OR(F209="March",F209="April",F209="May"),"Spring",OR(F209="June",F209="July",F209="August"),"Summer",TRUE(),"Autumn")</f>
        <v>Summer</v>
      </c>
      <c r="AN209" s="14" t="str">
        <f aca="false">IF(L209+M209&gt;0,"Family","Adult Only")</f>
        <v>Adult Only</v>
      </c>
      <c r="AO209" s="14" t="str">
        <f aca="false">IF(U209=V209,"Same","Changed")</f>
        <v>Same</v>
      </c>
    </row>
    <row r="210" customFormat="false" ht="15" hidden="false" customHeight="false" outlineLevel="0" collapsed="false">
      <c r="A210" s="0" t="n">
        <v>209</v>
      </c>
      <c r="B210" s="0" t="s">
        <v>80</v>
      </c>
      <c r="C210" s="0" t="n">
        <v>0</v>
      </c>
      <c r="D210" s="0" t="n">
        <v>7</v>
      </c>
      <c r="E210" s="0" t="n">
        <v>2017</v>
      </c>
      <c r="F210" s="0" t="s">
        <v>103</v>
      </c>
      <c r="G210" s="0" t="n">
        <v>9</v>
      </c>
      <c r="H210" s="0" t="n">
        <v>2</v>
      </c>
      <c r="I210" s="0" t="n">
        <v>1</v>
      </c>
      <c r="J210" s="0" t="n">
        <v>3</v>
      </c>
      <c r="K210" s="0" t="n">
        <v>1</v>
      </c>
      <c r="L210" s="0" t="n">
        <v>0</v>
      </c>
      <c r="M210" s="0" t="n">
        <v>0</v>
      </c>
      <c r="N210" s="0" t="s">
        <v>82</v>
      </c>
      <c r="O210" s="0" t="s">
        <v>83</v>
      </c>
      <c r="P210" s="0" t="s">
        <v>116</v>
      </c>
      <c r="Q210" s="0" t="s">
        <v>128</v>
      </c>
      <c r="R210" s="0" t="n">
        <v>0</v>
      </c>
      <c r="S210" s="0" t="n">
        <v>0</v>
      </c>
      <c r="T210" s="0" t="n">
        <v>0</v>
      </c>
      <c r="U210" s="0" t="s">
        <v>95</v>
      </c>
      <c r="V210" s="0" t="s">
        <v>95</v>
      </c>
      <c r="W210" s="0" t="n">
        <v>1</v>
      </c>
      <c r="X210" s="0" t="s">
        <v>86</v>
      </c>
      <c r="Y210" s="0" t="n">
        <v>0</v>
      </c>
      <c r="Z210" s="0" t="n">
        <v>223</v>
      </c>
      <c r="AA210" s="0" t="n">
        <v>0</v>
      </c>
      <c r="AB210" s="0" t="s">
        <v>101</v>
      </c>
      <c r="AC210" s="0" t="n">
        <v>29</v>
      </c>
      <c r="AD210" s="0" t="n">
        <v>0</v>
      </c>
      <c r="AE210" s="0" t="n">
        <v>0</v>
      </c>
      <c r="AF210" s="0" t="s">
        <v>88</v>
      </c>
      <c r="AG210" s="13" t="n">
        <v>42800</v>
      </c>
      <c r="AH210" s="25" t="n">
        <f aca="false">I210+J210</f>
        <v>4</v>
      </c>
      <c r="AI210" s="25" t="n">
        <f aca="false">K210+L210+M210</f>
        <v>1</v>
      </c>
      <c r="AJ210" s="25" t="n">
        <f aca="false">AC210*AH210</f>
        <v>116</v>
      </c>
      <c r="AK210" s="0" t="str">
        <f aca="false">IF(C210=1,"Cancelled","Completed")</f>
        <v>Completed</v>
      </c>
      <c r="AL210" s="0" t="str">
        <f aca="false">_xlfn.IFS(D210&lt;=7,"0-7 Days",D210&lt;=30,"8-30 Days",D210&lt;=90,"31-90 Days",TRUE(),"90+ Days")</f>
        <v>0-7 Days</v>
      </c>
      <c r="AM210" s="0" t="str">
        <f aca="false">_xlfn.IFS(OR(F210="December",F210="January",F210="February"),"Winter",OR(F210="March",F210="April",F210="May"),"Spring",OR(F210="June",F210="July",F210="August"),"Summer",TRUE(),"Autumn")</f>
        <v>Spring</v>
      </c>
      <c r="AN210" s="0" t="str">
        <f aca="false">IF(L210+M210&gt;0,"Family","Adult Only")</f>
        <v>Adult Only</v>
      </c>
      <c r="AO210" s="0" t="str">
        <f aca="false">IF(U210=V210,"Same","Changed")</f>
        <v>Same</v>
      </c>
    </row>
    <row r="211" customFormat="false" ht="15" hidden="false" customHeight="false" outlineLevel="0" collapsed="false">
      <c r="A211" s="14" t="n">
        <v>210</v>
      </c>
      <c r="B211" s="14" t="s">
        <v>90</v>
      </c>
      <c r="C211" s="14" t="n">
        <v>1</v>
      </c>
      <c r="D211" s="14" t="n">
        <v>151</v>
      </c>
      <c r="E211" s="14" t="n">
        <v>2015</v>
      </c>
      <c r="F211" s="14" t="s">
        <v>91</v>
      </c>
      <c r="G211" s="14" t="n">
        <v>30</v>
      </c>
      <c r="H211" s="14" t="n">
        <v>25</v>
      </c>
      <c r="I211" s="14" t="n">
        <v>2</v>
      </c>
      <c r="J211" s="14" t="n">
        <v>1</v>
      </c>
      <c r="K211" s="14" t="n">
        <v>2</v>
      </c>
      <c r="L211" s="14" t="n">
        <v>0</v>
      </c>
      <c r="M211" s="14" t="n">
        <v>0</v>
      </c>
      <c r="N211" s="14" t="s">
        <v>112</v>
      </c>
      <c r="O211" s="14" t="s">
        <v>92</v>
      </c>
      <c r="P211" s="14" t="s">
        <v>116</v>
      </c>
      <c r="Q211" s="14" t="s">
        <v>94</v>
      </c>
      <c r="R211" s="14" t="n">
        <v>0</v>
      </c>
      <c r="S211" s="14" t="n">
        <v>1</v>
      </c>
      <c r="T211" s="14" t="n">
        <v>0</v>
      </c>
      <c r="U211" s="14" t="s">
        <v>95</v>
      </c>
      <c r="V211" s="14" t="s">
        <v>95</v>
      </c>
      <c r="W211" s="14" t="n">
        <v>0</v>
      </c>
      <c r="X211" s="14" t="s">
        <v>120</v>
      </c>
      <c r="Y211" s="14" t="n">
        <v>1</v>
      </c>
      <c r="Z211" s="14" t="n">
        <v>0</v>
      </c>
      <c r="AA211" s="14" t="n">
        <v>0</v>
      </c>
      <c r="AB211" s="14" t="s">
        <v>101</v>
      </c>
      <c r="AC211" s="14" t="n">
        <v>86</v>
      </c>
      <c r="AD211" s="14" t="n">
        <v>0</v>
      </c>
      <c r="AE211" s="14" t="n">
        <v>0</v>
      </c>
      <c r="AF211" s="14" t="s">
        <v>96</v>
      </c>
      <c r="AG211" s="15" t="n">
        <v>42194</v>
      </c>
      <c r="AH211" s="14" t="n">
        <f aca="false">I211+J211</f>
        <v>3</v>
      </c>
      <c r="AI211" s="14" t="n">
        <f aca="false">K211+L211+M211</f>
        <v>2</v>
      </c>
      <c r="AJ211" s="14" t="n">
        <f aca="false">AC211*AH211</f>
        <v>258</v>
      </c>
      <c r="AK211" s="14" t="str">
        <f aca="false">IF(C211=1,"Cancelled","Completed")</f>
        <v>Cancelled</v>
      </c>
      <c r="AL211" s="14" t="str">
        <f aca="false">_xlfn.IFS(D211&lt;=7,"0-7 Days",D211&lt;=30,"8-30 Days",D211&lt;=90,"31-90 Days",TRUE(),"90+ Days")</f>
        <v>90+ Days</v>
      </c>
      <c r="AM211" s="14" t="str">
        <f aca="false">_xlfn.IFS(OR(F211="December",F211="January",F211="February"),"Winter",OR(F211="March",F211="April",F211="May"),"Spring",OR(F211="June",F211="July",F211="August"),"Summer",TRUE(),"Autumn")</f>
        <v>Summer</v>
      </c>
      <c r="AN211" s="14" t="str">
        <f aca="false">IF(L211+M211&gt;0,"Family","Adult Only")</f>
        <v>Adult Only</v>
      </c>
      <c r="AO211" s="14" t="str">
        <f aca="false">IF(U211=V211,"Same","Changed")</f>
        <v>Same</v>
      </c>
    </row>
    <row r="212" customFormat="false" ht="15" hidden="false" customHeight="false" outlineLevel="0" collapsed="false">
      <c r="A212" s="0" t="n">
        <v>212</v>
      </c>
      <c r="B212" s="0" t="s">
        <v>90</v>
      </c>
      <c r="C212" s="0" t="n">
        <v>1</v>
      </c>
      <c r="D212" s="0" t="n">
        <v>169</v>
      </c>
      <c r="E212" s="0" t="n">
        <v>2017</v>
      </c>
      <c r="F212" s="0" t="s">
        <v>135</v>
      </c>
      <c r="G212" s="0" t="n">
        <v>23</v>
      </c>
      <c r="H212" s="0" t="n">
        <v>8</v>
      </c>
      <c r="I212" s="0" t="n">
        <v>0</v>
      </c>
      <c r="J212" s="0" t="n">
        <v>3</v>
      </c>
      <c r="K212" s="0" t="n">
        <v>2</v>
      </c>
      <c r="L212" s="0" t="n">
        <v>0</v>
      </c>
      <c r="M212" s="0" t="n">
        <v>0</v>
      </c>
      <c r="N212" s="0" t="s">
        <v>82</v>
      </c>
      <c r="O212" s="0" t="s">
        <v>92</v>
      </c>
      <c r="P212" s="0" t="s">
        <v>99</v>
      </c>
      <c r="Q212" s="0" t="s">
        <v>94</v>
      </c>
      <c r="R212" s="0" t="n">
        <v>0</v>
      </c>
      <c r="S212" s="0" t="n">
        <v>0</v>
      </c>
      <c r="T212" s="0" t="n">
        <v>0</v>
      </c>
      <c r="U212" s="0" t="s">
        <v>95</v>
      </c>
      <c r="V212" s="0" t="s">
        <v>95</v>
      </c>
      <c r="W212" s="0" t="n">
        <v>0</v>
      </c>
      <c r="X212" s="0" t="s">
        <v>120</v>
      </c>
      <c r="Y212" s="0" t="n">
        <v>19</v>
      </c>
      <c r="Z212" s="0" t="n">
        <v>0</v>
      </c>
      <c r="AA212" s="0" t="n">
        <v>0</v>
      </c>
      <c r="AB212" s="0" t="s">
        <v>87</v>
      </c>
      <c r="AC212" s="0" t="n">
        <v>170</v>
      </c>
      <c r="AD212" s="0" t="n">
        <v>0</v>
      </c>
      <c r="AE212" s="0" t="n">
        <v>0</v>
      </c>
      <c r="AF212" s="0" t="s">
        <v>96</v>
      </c>
      <c r="AG212" s="13" t="n">
        <v>42725</v>
      </c>
      <c r="AH212" s="25" t="n">
        <f aca="false">I212+J212</f>
        <v>3</v>
      </c>
      <c r="AI212" s="25" t="n">
        <f aca="false">K212+L212+M212</f>
        <v>2</v>
      </c>
      <c r="AJ212" s="25" t="n">
        <f aca="false">AC212*AH212</f>
        <v>510</v>
      </c>
      <c r="AK212" s="0" t="str">
        <f aca="false">IF(C212=1,"Cancelled","Completed")</f>
        <v>Cancelled</v>
      </c>
      <c r="AL212" s="0" t="str">
        <f aca="false">_xlfn.IFS(D212&lt;=7,"0-7 Days",D212&lt;=30,"8-30 Days",D212&lt;=90,"31-90 Days",TRUE(),"90+ Days")</f>
        <v>90+ Days</v>
      </c>
      <c r="AM212" s="0" t="str">
        <f aca="false">_xlfn.IFS(OR(F212="December",F212="January",F212="February"),"Winter",OR(F212="March",F212="April",F212="May"),"Spring",OR(F212="June",F212="July",F212="August"),"Summer",TRUE(),"Autumn")</f>
        <v>Summer</v>
      </c>
      <c r="AN212" s="0" t="str">
        <f aca="false">IF(L212+M212&gt;0,"Family","Adult Only")</f>
        <v>Adult Only</v>
      </c>
      <c r="AO212" s="0" t="str">
        <f aca="false">IF(U212=V212,"Same","Changed")</f>
        <v>Same</v>
      </c>
    </row>
    <row r="213" customFormat="false" ht="15" hidden="false" customHeight="false" outlineLevel="0" collapsed="false">
      <c r="A213" s="14" t="n">
        <v>213</v>
      </c>
      <c r="B213" s="14" t="s">
        <v>90</v>
      </c>
      <c r="C213" s="14" t="n">
        <v>0</v>
      </c>
      <c r="D213" s="14" t="n">
        <v>158</v>
      </c>
      <c r="E213" s="14" t="n">
        <v>2016</v>
      </c>
      <c r="F213" s="14" t="s">
        <v>121</v>
      </c>
      <c r="G213" s="14" t="n">
        <v>22</v>
      </c>
      <c r="H213" s="14" t="n">
        <v>25</v>
      </c>
      <c r="I213" s="14" t="n">
        <v>0</v>
      </c>
      <c r="J213" s="14" t="n">
        <v>4</v>
      </c>
      <c r="K213" s="14" t="n">
        <v>2</v>
      </c>
      <c r="L213" s="14" t="n">
        <v>1</v>
      </c>
      <c r="M213" s="14" t="n">
        <v>0</v>
      </c>
      <c r="N213" s="14" t="s">
        <v>82</v>
      </c>
      <c r="O213" s="14" t="s">
        <v>134</v>
      </c>
      <c r="P213" s="14" t="s">
        <v>93</v>
      </c>
      <c r="Q213" s="14" t="s">
        <v>94</v>
      </c>
      <c r="R213" s="14" t="n">
        <v>0</v>
      </c>
      <c r="S213" s="14" t="n">
        <v>0</v>
      </c>
      <c r="T213" s="14" t="n">
        <v>0</v>
      </c>
      <c r="U213" s="14" t="s">
        <v>95</v>
      </c>
      <c r="V213" s="14" t="s">
        <v>109</v>
      </c>
      <c r="W213" s="14" t="n">
        <v>13</v>
      </c>
      <c r="X213" s="14" t="s">
        <v>86</v>
      </c>
      <c r="Y213" s="14" t="n">
        <v>9</v>
      </c>
      <c r="Z213" s="14" t="n">
        <v>0</v>
      </c>
      <c r="AA213" s="14" t="n">
        <v>0</v>
      </c>
      <c r="AB213" s="14" t="s">
        <v>87</v>
      </c>
      <c r="AC213" s="14" t="n">
        <v>114.75</v>
      </c>
      <c r="AD213" s="14" t="n">
        <v>0</v>
      </c>
      <c r="AE213" s="14" t="n">
        <v>1</v>
      </c>
      <c r="AF213" s="14" t="s">
        <v>88</v>
      </c>
      <c r="AG213" s="15" t="n">
        <v>42519</v>
      </c>
      <c r="AH213" s="14" t="n">
        <f aca="false">I213+J213</f>
        <v>4</v>
      </c>
      <c r="AI213" s="14" t="n">
        <f aca="false">K213+L213+M213</f>
        <v>3</v>
      </c>
      <c r="AJ213" s="14" t="n">
        <f aca="false">AC213*AH213</f>
        <v>459</v>
      </c>
      <c r="AK213" s="14" t="str">
        <f aca="false">IF(C213=1,"Cancelled","Completed")</f>
        <v>Completed</v>
      </c>
      <c r="AL213" s="14" t="str">
        <f aca="false">_xlfn.IFS(D213&lt;=7,"0-7 Days",D213&lt;=30,"8-30 Days",D213&lt;=90,"31-90 Days",TRUE(),"90+ Days")</f>
        <v>90+ Days</v>
      </c>
      <c r="AM213" s="14" t="str">
        <f aca="false">_xlfn.IFS(OR(F213="December",F213="January",F213="February"),"Winter",OR(F213="March",F213="April",F213="May"),"Spring",OR(F213="June",F213="July",F213="August"),"Summer",TRUE(),"Autumn")</f>
        <v>Spring</v>
      </c>
      <c r="AN213" s="14" t="str">
        <f aca="false">IF(L213+M213&gt;0,"Family","Adult Only")</f>
        <v>Family</v>
      </c>
      <c r="AO213" s="14" t="str">
        <f aca="false">IF(U213=V213,"Same","Changed")</f>
        <v>Changed</v>
      </c>
    </row>
    <row r="214" customFormat="false" ht="15" hidden="false" customHeight="false" outlineLevel="0" collapsed="false">
      <c r="A214" s="0" t="n">
        <v>214</v>
      </c>
      <c r="B214" s="0" t="s">
        <v>80</v>
      </c>
      <c r="C214" s="0" t="n">
        <v>1</v>
      </c>
      <c r="D214" s="0" t="n">
        <v>50</v>
      </c>
      <c r="E214" s="0" t="n">
        <v>2016</v>
      </c>
      <c r="F214" s="0" t="s">
        <v>111</v>
      </c>
      <c r="G214" s="0" t="n">
        <v>44</v>
      </c>
      <c r="H214" s="0" t="n">
        <v>29</v>
      </c>
      <c r="I214" s="0" t="n">
        <v>0</v>
      </c>
      <c r="J214" s="0" t="n">
        <v>1</v>
      </c>
      <c r="K214" s="0" t="n">
        <v>2</v>
      </c>
      <c r="L214" s="0" t="n">
        <v>0</v>
      </c>
      <c r="M214" s="0" t="n">
        <v>0</v>
      </c>
      <c r="N214" s="0" t="s">
        <v>82</v>
      </c>
      <c r="O214" s="0" t="s">
        <v>115</v>
      </c>
      <c r="P214" s="0" t="s">
        <v>93</v>
      </c>
      <c r="Q214" s="0" t="s">
        <v>94</v>
      </c>
      <c r="R214" s="0" t="n">
        <v>0</v>
      </c>
      <c r="S214" s="0" t="n">
        <v>0</v>
      </c>
      <c r="T214" s="0" t="n">
        <v>0</v>
      </c>
      <c r="U214" s="0" t="s">
        <v>124</v>
      </c>
      <c r="V214" s="0" t="s">
        <v>124</v>
      </c>
      <c r="W214" s="0" t="n">
        <v>0</v>
      </c>
      <c r="X214" s="0" t="s">
        <v>86</v>
      </c>
      <c r="Y214" s="0" t="n">
        <v>240</v>
      </c>
      <c r="Z214" s="0" t="n">
        <v>0</v>
      </c>
      <c r="AA214" s="0" t="n">
        <v>0</v>
      </c>
      <c r="AB214" s="0" t="s">
        <v>87</v>
      </c>
      <c r="AC214" s="0" t="n">
        <v>88</v>
      </c>
      <c r="AD214" s="0" t="n">
        <v>0</v>
      </c>
      <c r="AE214" s="0" t="n">
        <v>1</v>
      </c>
      <c r="AF214" s="0" t="s">
        <v>96</v>
      </c>
      <c r="AG214" s="13" t="n">
        <v>42662</v>
      </c>
      <c r="AH214" s="25" t="n">
        <f aca="false">I214+J214</f>
        <v>1</v>
      </c>
      <c r="AI214" s="25" t="n">
        <f aca="false">K214+L214+M214</f>
        <v>2</v>
      </c>
      <c r="AJ214" s="25" t="n">
        <f aca="false">AC214*AH214</f>
        <v>88</v>
      </c>
      <c r="AK214" s="0" t="str">
        <f aca="false">IF(C214=1,"Cancelled","Completed")</f>
        <v>Cancelled</v>
      </c>
      <c r="AL214" s="0" t="str">
        <f aca="false">_xlfn.IFS(D214&lt;=7,"0-7 Days",D214&lt;=30,"8-30 Days",D214&lt;=90,"31-90 Days",TRUE(),"90+ Days")</f>
        <v>31-90 Days</v>
      </c>
      <c r="AM214" s="0" t="str">
        <f aca="false">_xlfn.IFS(OR(F214="December",F214="January",F214="February"),"Winter",OR(F214="March",F214="April",F214="May"),"Spring",OR(F214="June",F214="July",F214="August"),"Summer",TRUE(),"Autumn")</f>
        <v>Autumn</v>
      </c>
      <c r="AN214" s="0" t="str">
        <f aca="false">IF(L214+M214&gt;0,"Family","Adult Only")</f>
        <v>Adult Only</v>
      </c>
      <c r="AO214" s="0" t="str">
        <f aca="false">IF(U214=V214,"Same","Changed")</f>
        <v>Same</v>
      </c>
    </row>
    <row r="215" customFormat="false" ht="15" hidden="false" customHeight="false" outlineLevel="0" collapsed="false">
      <c r="A215" s="14" t="n">
        <v>215</v>
      </c>
      <c r="B215" s="14" t="s">
        <v>90</v>
      </c>
      <c r="C215" s="14" t="n">
        <v>0</v>
      </c>
      <c r="D215" s="14" t="n">
        <v>0</v>
      </c>
      <c r="E215" s="14" t="n">
        <v>2017</v>
      </c>
      <c r="F215" s="14" t="s">
        <v>91</v>
      </c>
      <c r="G215" s="14" t="n">
        <v>27</v>
      </c>
      <c r="H215" s="14" t="n">
        <v>2</v>
      </c>
      <c r="I215" s="14" t="n">
        <v>1</v>
      </c>
      <c r="J215" s="14" t="n">
        <v>0</v>
      </c>
      <c r="K215" s="14" t="n">
        <v>2</v>
      </c>
      <c r="L215" s="14" t="n">
        <v>0</v>
      </c>
      <c r="M215" s="14" t="n">
        <v>0</v>
      </c>
      <c r="N215" s="14" t="s">
        <v>107</v>
      </c>
      <c r="O215" s="14" t="s">
        <v>92</v>
      </c>
      <c r="P215" s="14" t="s">
        <v>84</v>
      </c>
      <c r="Q215" s="14" t="s">
        <v>84</v>
      </c>
      <c r="R215" s="14" t="n">
        <v>0</v>
      </c>
      <c r="S215" s="14" t="n">
        <v>0</v>
      </c>
      <c r="T215" s="14" t="n">
        <v>0</v>
      </c>
      <c r="U215" s="14" t="s">
        <v>138</v>
      </c>
      <c r="V215" s="14" t="s">
        <v>138</v>
      </c>
      <c r="W215" s="14" t="n">
        <v>1</v>
      </c>
      <c r="X215" s="14" t="s">
        <v>86</v>
      </c>
      <c r="Y215" s="14" t="n">
        <v>0</v>
      </c>
      <c r="Z215" s="14" t="n">
        <v>0</v>
      </c>
      <c r="AA215" s="14" t="n">
        <v>0</v>
      </c>
      <c r="AB215" s="14" t="s">
        <v>87</v>
      </c>
      <c r="AC215" s="14" t="n">
        <v>98</v>
      </c>
      <c r="AD215" s="14" t="n">
        <v>0</v>
      </c>
      <c r="AE215" s="14" t="n">
        <v>0</v>
      </c>
      <c r="AF215" s="14" t="s">
        <v>88</v>
      </c>
      <c r="AG215" s="15" t="n">
        <v>42919</v>
      </c>
      <c r="AH215" s="14" t="n">
        <f aca="false">I215+J215</f>
        <v>1</v>
      </c>
      <c r="AI215" s="14" t="n">
        <f aca="false">K215+L215+M215</f>
        <v>2</v>
      </c>
      <c r="AJ215" s="14" t="n">
        <f aca="false">AC215*AH215</f>
        <v>98</v>
      </c>
      <c r="AK215" s="14" t="str">
        <f aca="false">IF(C215=1,"Cancelled","Completed")</f>
        <v>Completed</v>
      </c>
      <c r="AL215" s="14" t="str">
        <f aca="false">_xlfn.IFS(D215&lt;=7,"0-7 Days",D215&lt;=30,"8-30 Days",D215&lt;=90,"31-90 Days",TRUE(),"90+ Days")</f>
        <v>0-7 Days</v>
      </c>
      <c r="AM215" s="14" t="str">
        <f aca="false">_xlfn.IFS(OR(F215="December",F215="January",F215="February"),"Winter",OR(F215="March",F215="April",F215="May"),"Spring",OR(F215="June",F215="July",F215="August"),"Summer",TRUE(),"Autumn")</f>
        <v>Summer</v>
      </c>
      <c r="AN215" s="14" t="str">
        <f aca="false">IF(L215+M215&gt;0,"Family","Adult Only")</f>
        <v>Adult Only</v>
      </c>
      <c r="AO215" s="14" t="str">
        <f aca="false">IF(U215=V215,"Same","Changed")</f>
        <v>Same</v>
      </c>
    </row>
    <row r="216" customFormat="false" ht="15" hidden="false" customHeight="false" outlineLevel="0" collapsed="false">
      <c r="A216" s="0" t="n">
        <v>216</v>
      </c>
      <c r="B216" s="0" t="s">
        <v>90</v>
      </c>
      <c r="C216" s="0" t="n">
        <v>0</v>
      </c>
      <c r="D216" s="0" t="n">
        <v>73</v>
      </c>
      <c r="E216" s="0" t="n">
        <v>2017</v>
      </c>
      <c r="F216" s="0" t="s">
        <v>91</v>
      </c>
      <c r="G216" s="0" t="n">
        <v>30</v>
      </c>
      <c r="H216" s="0" t="n">
        <v>24</v>
      </c>
      <c r="I216" s="0" t="n">
        <v>1</v>
      </c>
      <c r="J216" s="0" t="n">
        <v>3</v>
      </c>
      <c r="K216" s="0" t="n">
        <v>2</v>
      </c>
      <c r="L216" s="0" t="n">
        <v>0</v>
      </c>
      <c r="M216" s="0" t="n">
        <v>0</v>
      </c>
      <c r="N216" s="0" t="s">
        <v>82</v>
      </c>
      <c r="O216" s="0" t="s">
        <v>130</v>
      </c>
      <c r="P216" s="0" t="s">
        <v>93</v>
      </c>
      <c r="Q216" s="0" t="s">
        <v>94</v>
      </c>
      <c r="R216" s="0" t="n">
        <v>0</v>
      </c>
      <c r="S216" s="0" t="n">
        <v>0</v>
      </c>
      <c r="T216" s="0" t="n">
        <v>0</v>
      </c>
      <c r="U216" s="0" t="s">
        <v>95</v>
      </c>
      <c r="V216" s="0" t="s">
        <v>95</v>
      </c>
      <c r="W216" s="0" t="n">
        <v>0</v>
      </c>
      <c r="X216" s="0" t="s">
        <v>86</v>
      </c>
      <c r="Y216" s="0" t="n">
        <v>159</v>
      </c>
      <c r="Z216" s="0" t="n">
        <v>0</v>
      </c>
      <c r="AA216" s="0" t="n">
        <v>0</v>
      </c>
      <c r="AB216" s="0" t="s">
        <v>87</v>
      </c>
      <c r="AC216" s="0" t="n">
        <v>147.5</v>
      </c>
      <c r="AD216" s="0" t="n">
        <v>0</v>
      </c>
      <c r="AE216" s="0" t="n">
        <v>0</v>
      </c>
      <c r="AF216" s="0" t="s">
        <v>88</v>
      </c>
      <c r="AG216" s="13" t="n">
        <v>42944</v>
      </c>
      <c r="AH216" s="25" t="n">
        <f aca="false">I216+J216</f>
        <v>4</v>
      </c>
      <c r="AI216" s="25" t="n">
        <f aca="false">K216+L216+M216</f>
        <v>2</v>
      </c>
      <c r="AJ216" s="25" t="n">
        <f aca="false">AC216*AH216</f>
        <v>590</v>
      </c>
      <c r="AK216" s="0" t="str">
        <f aca="false">IF(C216=1,"Cancelled","Completed")</f>
        <v>Completed</v>
      </c>
      <c r="AL216" s="0" t="str">
        <f aca="false">_xlfn.IFS(D216&lt;=7,"0-7 Days",D216&lt;=30,"8-30 Days",D216&lt;=90,"31-90 Days",TRUE(),"90+ Days")</f>
        <v>31-90 Days</v>
      </c>
      <c r="AM216" s="0" t="str">
        <f aca="false">_xlfn.IFS(OR(F216="December",F216="January",F216="February"),"Winter",OR(F216="March",F216="April",F216="May"),"Spring",OR(F216="June",F216="July",F216="August"),"Summer",TRUE(),"Autumn")</f>
        <v>Summer</v>
      </c>
      <c r="AN216" s="0" t="str">
        <f aca="false">IF(L216+M216&gt;0,"Family","Adult Only")</f>
        <v>Adult Only</v>
      </c>
      <c r="AO216" s="0" t="str">
        <f aca="false">IF(U216=V216,"Same","Changed")</f>
        <v>Same</v>
      </c>
    </row>
    <row r="217" customFormat="false" ht="15" hidden="false" customHeight="false" outlineLevel="0" collapsed="false">
      <c r="A217" s="14" t="n">
        <v>217</v>
      </c>
      <c r="B217" s="14" t="s">
        <v>90</v>
      </c>
      <c r="C217" s="14" t="n">
        <v>0</v>
      </c>
      <c r="D217" s="14" t="n">
        <v>0</v>
      </c>
      <c r="E217" s="14" t="n">
        <v>2016</v>
      </c>
      <c r="F217" s="14" t="s">
        <v>106</v>
      </c>
      <c r="G217" s="14" t="n">
        <v>18</v>
      </c>
      <c r="H217" s="14" t="n">
        <v>28</v>
      </c>
      <c r="I217" s="14" t="n">
        <v>0</v>
      </c>
      <c r="J217" s="14" t="n">
        <v>1</v>
      </c>
      <c r="K217" s="14" t="n">
        <v>1</v>
      </c>
      <c r="L217" s="14" t="n">
        <v>0</v>
      </c>
      <c r="M217" s="14" t="n">
        <v>0</v>
      </c>
      <c r="N217" s="14" t="s">
        <v>82</v>
      </c>
      <c r="O217" s="14" t="s">
        <v>83</v>
      </c>
      <c r="P217" s="14" t="s">
        <v>99</v>
      </c>
      <c r="Q217" s="14" t="s">
        <v>94</v>
      </c>
      <c r="R217" s="14" t="n">
        <v>0</v>
      </c>
      <c r="S217" s="14" t="n">
        <v>0</v>
      </c>
      <c r="T217" s="14" t="n">
        <v>0</v>
      </c>
      <c r="U217" s="14" t="s">
        <v>95</v>
      </c>
      <c r="V217" s="14" t="s">
        <v>124</v>
      </c>
      <c r="W217" s="14" t="n">
        <v>0</v>
      </c>
      <c r="X217" s="14" t="s">
        <v>86</v>
      </c>
      <c r="Y217" s="14" t="n">
        <v>94</v>
      </c>
      <c r="Z217" s="14" t="n">
        <v>0</v>
      </c>
      <c r="AA217" s="14" t="n">
        <v>0</v>
      </c>
      <c r="AB217" s="14" t="s">
        <v>101</v>
      </c>
      <c r="AC217" s="14" t="n">
        <v>45</v>
      </c>
      <c r="AD217" s="14" t="n">
        <v>0</v>
      </c>
      <c r="AE217" s="14" t="n">
        <v>2</v>
      </c>
      <c r="AF217" s="14" t="s">
        <v>88</v>
      </c>
      <c r="AG217" s="15" t="n">
        <v>42489</v>
      </c>
      <c r="AH217" s="14" t="n">
        <f aca="false">I217+J217</f>
        <v>1</v>
      </c>
      <c r="AI217" s="14" t="n">
        <f aca="false">K217+L217+M217</f>
        <v>1</v>
      </c>
      <c r="AJ217" s="14" t="n">
        <f aca="false">AC217*AH217</f>
        <v>45</v>
      </c>
      <c r="AK217" s="14" t="str">
        <f aca="false">IF(C217=1,"Cancelled","Completed")</f>
        <v>Completed</v>
      </c>
      <c r="AL217" s="14" t="str">
        <f aca="false">_xlfn.IFS(D217&lt;=7,"0-7 Days",D217&lt;=30,"8-30 Days",D217&lt;=90,"31-90 Days",TRUE(),"90+ Days")</f>
        <v>0-7 Days</v>
      </c>
      <c r="AM217" s="14" t="str">
        <f aca="false">_xlfn.IFS(OR(F217="December",F217="January",F217="February"),"Winter",OR(F217="March",F217="April",F217="May"),"Spring",OR(F217="June",F217="July",F217="August"),"Summer",TRUE(),"Autumn")</f>
        <v>Spring</v>
      </c>
      <c r="AN217" s="14" t="str">
        <f aca="false">IF(L217+M217&gt;0,"Family","Adult Only")</f>
        <v>Adult Only</v>
      </c>
      <c r="AO217" s="14" t="str">
        <f aca="false">IF(U217=V217,"Same","Changed")</f>
        <v>Changed</v>
      </c>
    </row>
    <row r="218" customFormat="false" ht="15" hidden="false" customHeight="false" outlineLevel="0" collapsed="false">
      <c r="A218" s="0" t="n">
        <v>218</v>
      </c>
      <c r="B218" s="0" t="s">
        <v>80</v>
      </c>
      <c r="C218" s="0" t="n">
        <v>0</v>
      </c>
      <c r="D218" s="0" t="n">
        <v>0</v>
      </c>
      <c r="E218" s="0" t="n">
        <v>2017</v>
      </c>
      <c r="F218" s="0" t="s">
        <v>121</v>
      </c>
      <c r="G218" s="0" t="n">
        <v>18</v>
      </c>
      <c r="H218" s="0" t="n">
        <v>5</v>
      </c>
      <c r="I218" s="0" t="n">
        <v>0</v>
      </c>
      <c r="J218" s="0" t="n">
        <v>2</v>
      </c>
      <c r="K218" s="0" t="n">
        <v>2</v>
      </c>
      <c r="L218" s="0" t="n">
        <v>0</v>
      </c>
      <c r="M218" s="0" t="n">
        <v>0</v>
      </c>
      <c r="N218" s="0" t="s">
        <v>82</v>
      </c>
      <c r="O218" s="0" t="s">
        <v>92</v>
      </c>
      <c r="P218" s="0" t="s">
        <v>93</v>
      </c>
      <c r="Q218" s="0" t="s">
        <v>94</v>
      </c>
      <c r="R218" s="0" t="n">
        <v>0</v>
      </c>
      <c r="S218" s="0" t="n">
        <v>0</v>
      </c>
      <c r="T218" s="0" t="n">
        <v>0</v>
      </c>
      <c r="U218" s="0" t="s">
        <v>95</v>
      </c>
      <c r="V218" s="0" t="s">
        <v>95</v>
      </c>
      <c r="W218" s="0" t="n">
        <v>0</v>
      </c>
      <c r="X218" s="0" t="s">
        <v>86</v>
      </c>
      <c r="Y218" s="0" t="n">
        <v>240</v>
      </c>
      <c r="Z218" s="0" t="n">
        <v>0</v>
      </c>
      <c r="AA218" s="0" t="n">
        <v>0</v>
      </c>
      <c r="AB218" s="0" t="s">
        <v>87</v>
      </c>
      <c r="AC218" s="0" t="n">
        <v>80</v>
      </c>
      <c r="AD218" s="0" t="n">
        <v>0</v>
      </c>
      <c r="AE218" s="0" t="n">
        <v>0</v>
      </c>
      <c r="AF218" s="0" t="s">
        <v>88</v>
      </c>
      <c r="AG218" s="13" t="n">
        <v>42862</v>
      </c>
      <c r="AH218" s="25" t="n">
        <f aca="false">I218+J218</f>
        <v>2</v>
      </c>
      <c r="AI218" s="25" t="n">
        <f aca="false">K218+L218+M218</f>
        <v>2</v>
      </c>
      <c r="AJ218" s="25" t="n">
        <f aca="false">AC218*AH218</f>
        <v>160</v>
      </c>
      <c r="AK218" s="0" t="str">
        <f aca="false">IF(C218=1,"Cancelled","Completed")</f>
        <v>Completed</v>
      </c>
      <c r="AL218" s="0" t="str">
        <f aca="false">_xlfn.IFS(D218&lt;=7,"0-7 Days",D218&lt;=30,"8-30 Days",D218&lt;=90,"31-90 Days",TRUE(),"90+ Days")</f>
        <v>0-7 Days</v>
      </c>
      <c r="AM218" s="0" t="str">
        <f aca="false">_xlfn.IFS(OR(F218="December",F218="January",F218="February"),"Winter",OR(F218="March",F218="April",F218="May"),"Spring",OR(F218="June",F218="July",F218="August"),"Summer",TRUE(),"Autumn")</f>
        <v>Spring</v>
      </c>
      <c r="AN218" s="0" t="str">
        <f aca="false">IF(L218+M218&gt;0,"Family","Adult Only")</f>
        <v>Adult Only</v>
      </c>
      <c r="AO218" s="0" t="str">
        <f aca="false">IF(U218=V218,"Same","Changed")</f>
        <v>Same</v>
      </c>
    </row>
    <row r="219" customFormat="false" ht="15" hidden="false" customHeight="false" outlineLevel="0" collapsed="false">
      <c r="A219" s="14" t="n">
        <v>219</v>
      </c>
      <c r="B219" s="14" t="s">
        <v>90</v>
      </c>
      <c r="C219" s="14" t="n">
        <v>1</v>
      </c>
      <c r="D219" s="14" t="n">
        <v>316</v>
      </c>
      <c r="E219" s="14" t="n">
        <v>2016</v>
      </c>
      <c r="F219" s="14" t="s">
        <v>121</v>
      </c>
      <c r="G219" s="14" t="n">
        <v>21</v>
      </c>
      <c r="H219" s="14" t="n">
        <v>19</v>
      </c>
      <c r="I219" s="14" t="n">
        <v>0</v>
      </c>
      <c r="J219" s="14" t="n">
        <v>2</v>
      </c>
      <c r="K219" s="14" t="n">
        <v>2</v>
      </c>
      <c r="L219" s="14" t="n">
        <v>0</v>
      </c>
      <c r="M219" s="14" t="n">
        <v>0</v>
      </c>
      <c r="N219" s="14" t="s">
        <v>82</v>
      </c>
      <c r="O219" s="14" t="s">
        <v>92</v>
      </c>
      <c r="P219" s="14" t="s">
        <v>116</v>
      </c>
      <c r="Q219" s="14" t="s">
        <v>94</v>
      </c>
      <c r="R219" s="14" t="n">
        <v>0</v>
      </c>
      <c r="S219" s="14" t="n">
        <v>0</v>
      </c>
      <c r="T219" s="14" t="n">
        <v>0</v>
      </c>
      <c r="U219" s="14" t="s">
        <v>95</v>
      </c>
      <c r="V219" s="14" t="s">
        <v>95</v>
      </c>
      <c r="W219" s="14" t="n">
        <v>0</v>
      </c>
      <c r="X219" s="14" t="s">
        <v>120</v>
      </c>
      <c r="Y219" s="14" t="n">
        <v>1</v>
      </c>
      <c r="Z219" s="14" t="n">
        <v>0</v>
      </c>
      <c r="AA219" s="14" t="n">
        <v>0</v>
      </c>
      <c r="AB219" s="14" t="s">
        <v>87</v>
      </c>
      <c r="AC219" s="14" t="n">
        <v>62</v>
      </c>
      <c r="AD219" s="14" t="n">
        <v>0</v>
      </c>
      <c r="AE219" s="14" t="n">
        <v>0</v>
      </c>
      <c r="AF219" s="14" t="s">
        <v>96</v>
      </c>
      <c r="AG219" s="15" t="n">
        <v>42299</v>
      </c>
      <c r="AH219" s="14" t="n">
        <f aca="false">I219+J219</f>
        <v>2</v>
      </c>
      <c r="AI219" s="14" t="n">
        <f aca="false">K219+L219+M219</f>
        <v>2</v>
      </c>
      <c r="AJ219" s="14" t="n">
        <f aca="false">AC219*AH219</f>
        <v>124</v>
      </c>
      <c r="AK219" s="14" t="str">
        <f aca="false">IF(C219=1,"Cancelled","Completed")</f>
        <v>Cancelled</v>
      </c>
      <c r="AL219" s="14" t="str">
        <f aca="false">_xlfn.IFS(D219&lt;=7,"0-7 Days",D219&lt;=30,"8-30 Days",D219&lt;=90,"31-90 Days",TRUE(),"90+ Days")</f>
        <v>90+ Days</v>
      </c>
      <c r="AM219" s="14" t="str">
        <f aca="false">_xlfn.IFS(OR(F219="December",F219="January",F219="February"),"Winter",OR(F219="March",F219="April",F219="May"),"Spring",OR(F219="June",F219="July",F219="August"),"Summer",TRUE(),"Autumn")</f>
        <v>Spring</v>
      </c>
      <c r="AN219" s="14" t="str">
        <f aca="false">IF(L219+M219&gt;0,"Family","Adult Only")</f>
        <v>Adult Only</v>
      </c>
      <c r="AO219" s="14" t="str">
        <f aca="false">IF(U219=V219,"Same","Changed")</f>
        <v>Same</v>
      </c>
    </row>
    <row r="220" customFormat="false" ht="15" hidden="false" customHeight="false" outlineLevel="0" collapsed="false">
      <c r="A220" s="0" t="n">
        <v>220</v>
      </c>
      <c r="B220" s="0" t="s">
        <v>90</v>
      </c>
      <c r="C220" s="0" t="n">
        <v>0</v>
      </c>
      <c r="D220" s="0" t="n">
        <v>158</v>
      </c>
      <c r="E220" s="0" t="n">
        <v>2017</v>
      </c>
      <c r="F220" s="0" t="s">
        <v>103</v>
      </c>
      <c r="G220" s="0" t="n">
        <v>13</v>
      </c>
      <c r="H220" s="0" t="n">
        <v>27</v>
      </c>
      <c r="I220" s="0" t="n">
        <v>1</v>
      </c>
      <c r="J220" s="0" t="n">
        <v>1</v>
      </c>
      <c r="K220" s="0" t="n">
        <v>2</v>
      </c>
      <c r="L220" s="0" t="n">
        <v>0</v>
      </c>
      <c r="M220" s="0" t="n">
        <v>0</v>
      </c>
      <c r="N220" s="0" t="s">
        <v>82</v>
      </c>
      <c r="O220" s="0" t="s">
        <v>152</v>
      </c>
      <c r="P220" s="0" t="s">
        <v>116</v>
      </c>
      <c r="Q220" s="0" t="s">
        <v>94</v>
      </c>
      <c r="R220" s="0" t="n">
        <v>0</v>
      </c>
      <c r="S220" s="0" t="n">
        <v>0</v>
      </c>
      <c r="T220" s="0" t="n">
        <v>0</v>
      </c>
      <c r="U220" s="0" t="s">
        <v>95</v>
      </c>
      <c r="V220" s="0" t="s">
        <v>95</v>
      </c>
      <c r="W220" s="0" t="n">
        <v>0</v>
      </c>
      <c r="X220" s="0" t="s">
        <v>86</v>
      </c>
      <c r="Y220" s="0" t="n">
        <v>37</v>
      </c>
      <c r="Z220" s="0" t="n">
        <v>0</v>
      </c>
      <c r="AA220" s="0" t="n">
        <v>0</v>
      </c>
      <c r="AB220" s="0" t="s">
        <v>101</v>
      </c>
      <c r="AC220" s="0" t="n">
        <v>95</v>
      </c>
      <c r="AD220" s="0" t="n">
        <v>0</v>
      </c>
      <c r="AE220" s="0" t="n">
        <v>0</v>
      </c>
      <c r="AF220" s="0" t="s">
        <v>88</v>
      </c>
      <c r="AG220" s="13" t="n">
        <v>42823</v>
      </c>
      <c r="AH220" s="25" t="n">
        <f aca="false">I220+J220</f>
        <v>2</v>
      </c>
      <c r="AI220" s="25" t="n">
        <f aca="false">K220+L220+M220</f>
        <v>2</v>
      </c>
      <c r="AJ220" s="25" t="n">
        <f aca="false">AC220*AH220</f>
        <v>190</v>
      </c>
      <c r="AK220" s="0" t="str">
        <f aca="false">IF(C220=1,"Cancelled","Completed")</f>
        <v>Completed</v>
      </c>
      <c r="AL220" s="0" t="str">
        <f aca="false">_xlfn.IFS(D220&lt;=7,"0-7 Days",D220&lt;=30,"8-30 Days",D220&lt;=90,"31-90 Days",TRUE(),"90+ Days")</f>
        <v>90+ Days</v>
      </c>
      <c r="AM220" s="0" t="str">
        <f aca="false">_xlfn.IFS(OR(F220="December",F220="January",F220="February"),"Winter",OR(F220="March",F220="April",F220="May"),"Spring",OR(F220="June",F220="July",F220="August"),"Summer",TRUE(),"Autumn")</f>
        <v>Spring</v>
      </c>
      <c r="AN220" s="0" t="str">
        <f aca="false">IF(L220+M220&gt;0,"Family","Adult Only")</f>
        <v>Adult Only</v>
      </c>
      <c r="AO220" s="0" t="str">
        <f aca="false">IF(U220=V220,"Same","Changed")</f>
        <v>Same</v>
      </c>
    </row>
    <row r="221" customFormat="false" ht="15" hidden="false" customHeight="false" outlineLevel="0" collapsed="false">
      <c r="A221" s="14" t="n">
        <v>221</v>
      </c>
      <c r="B221" s="14" t="s">
        <v>80</v>
      </c>
      <c r="C221" s="14" t="n">
        <v>1</v>
      </c>
      <c r="D221" s="14" t="n">
        <v>43</v>
      </c>
      <c r="E221" s="14" t="n">
        <v>2017</v>
      </c>
      <c r="F221" s="14" t="s">
        <v>126</v>
      </c>
      <c r="G221" s="14" t="n">
        <v>4</v>
      </c>
      <c r="H221" s="14" t="n">
        <v>27</v>
      </c>
      <c r="I221" s="14" t="n">
        <v>1</v>
      </c>
      <c r="J221" s="14" t="n">
        <v>2</v>
      </c>
      <c r="K221" s="14" t="n">
        <v>2</v>
      </c>
      <c r="L221" s="14" t="n">
        <v>0</v>
      </c>
      <c r="M221" s="14" t="n">
        <v>0</v>
      </c>
      <c r="N221" s="14" t="s">
        <v>82</v>
      </c>
      <c r="O221" s="14" t="s">
        <v>83</v>
      </c>
      <c r="P221" s="14" t="s">
        <v>93</v>
      </c>
      <c r="Q221" s="14" t="s">
        <v>94</v>
      </c>
      <c r="R221" s="14" t="n">
        <v>0</v>
      </c>
      <c r="S221" s="14" t="n">
        <v>0</v>
      </c>
      <c r="T221" s="14" t="n">
        <v>0</v>
      </c>
      <c r="U221" s="14" t="s">
        <v>95</v>
      </c>
      <c r="V221" s="14" t="s">
        <v>95</v>
      </c>
      <c r="W221" s="14" t="n">
        <v>0</v>
      </c>
      <c r="X221" s="14" t="s">
        <v>86</v>
      </c>
      <c r="Y221" s="14" t="n">
        <v>240</v>
      </c>
      <c r="Z221" s="14" t="n">
        <v>0</v>
      </c>
      <c r="AA221" s="14" t="n">
        <v>0</v>
      </c>
      <c r="AB221" s="14" t="s">
        <v>101</v>
      </c>
      <c r="AC221" s="14" t="n">
        <v>48</v>
      </c>
      <c r="AD221" s="14" t="n">
        <v>0</v>
      </c>
      <c r="AE221" s="14" t="n">
        <v>0</v>
      </c>
      <c r="AF221" s="14" t="s">
        <v>96</v>
      </c>
      <c r="AG221" s="15" t="n">
        <v>42740</v>
      </c>
      <c r="AH221" s="14" t="n">
        <f aca="false">I221+J221</f>
        <v>3</v>
      </c>
      <c r="AI221" s="14" t="n">
        <f aca="false">K221+L221+M221</f>
        <v>2</v>
      </c>
      <c r="AJ221" s="14" t="n">
        <f aca="false">AC221*AH221</f>
        <v>144</v>
      </c>
      <c r="AK221" s="14" t="str">
        <f aca="false">IF(C221=1,"Cancelled","Completed")</f>
        <v>Cancelled</v>
      </c>
      <c r="AL221" s="14" t="str">
        <f aca="false">_xlfn.IFS(D221&lt;=7,"0-7 Days",D221&lt;=30,"8-30 Days",D221&lt;=90,"31-90 Days",TRUE(),"90+ Days")</f>
        <v>31-90 Days</v>
      </c>
      <c r="AM221" s="14" t="str">
        <f aca="false">_xlfn.IFS(OR(F221="December",F221="January",F221="February"),"Winter",OR(F221="March",F221="April",F221="May"),"Spring",OR(F221="June",F221="July",F221="August"),"Summer",TRUE(),"Autumn")</f>
        <v>Winter</v>
      </c>
      <c r="AN221" s="14" t="str">
        <f aca="false">IF(L221+M221&gt;0,"Family","Adult Only")</f>
        <v>Adult Only</v>
      </c>
      <c r="AO221" s="14" t="str">
        <f aca="false">IF(U221=V221,"Same","Changed")</f>
        <v>Same</v>
      </c>
    </row>
    <row r="222" customFormat="false" ht="15" hidden="false" customHeight="false" outlineLevel="0" collapsed="false">
      <c r="A222" s="0" t="n">
        <v>223</v>
      </c>
      <c r="B222" s="0" t="s">
        <v>80</v>
      </c>
      <c r="C222" s="0" t="n">
        <v>1</v>
      </c>
      <c r="D222" s="0" t="n">
        <v>219</v>
      </c>
      <c r="E222" s="0" t="n">
        <v>2016</v>
      </c>
      <c r="F222" s="0" t="s">
        <v>103</v>
      </c>
      <c r="G222" s="0" t="n">
        <v>10</v>
      </c>
      <c r="H222" s="0" t="n">
        <v>2</v>
      </c>
      <c r="I222" s="0" t="n">
        <v>2</v>
      </c>
      <c r="J222" s="0" t="n">
        <v>5</v>
      </c>
      <c r="K222" s="0" t="n">
        <v>2</v>
      </c>
      <c r="L222" s="0" t="n">
        <v>0</v>
      </c>
      <c r="M222" s="0" t="n">
        <v>0</v>
      </c>
      <c r="N222" s="0" t="s">
        <v>112</v>
      </c>
      <c r="O222" s="0" t="s">
        <v>92</v>
      </c>
      <c r="P222" s="0" t="s">
        <v>99</v>
      </c>
      <c r="Q222" s="0" t="s">
        <v>94</v>
      </c>
      <c r="R222" s="0" t="n">
        <v>0</v>
      </c>
      <c r="S222" s="0" t="n">
        <v>0</v>
      </c>
      <c r="T222" s="0" t="n">
        <v>0</v>
      </c>
      <c r="U222" s="0" t="s">
        <v>95</v>
      </c>
      <c r="V222" s="0" t="s">
        <v>95</v>
      </c>
      <c r="W222" s="0" t="n">
        <v>0</v>
      </c>
      <c r="X222" s="0" t="s">
        <v>120</v>
      </c>
      <c r="Y222" s="0" t="n">
        <v>310</v>
      </c>
      <c r="Z222" s="0" t="n">
        <v>0</v>
      </c>
      <c r="AA222" s="0" t="n">
        <v>0</v>
      </c>
      <c r="AB222" s="0" t="s">
        <v>87</v>
      </c>
      <c r="AC222" s="0" t="n">
        <v>52</v>
      </c>
      <c r="AD222" s="0" t="n">
        <v>0</v>
      </c>
      <c r="AE222" s="0" t="n">
        <v>0</v>
      </c>
      <c r="AF222" s="0" t="s">
        <v>96</v>
      </c>
      <c r="AG222" s="13" t="n">
        <v>42328</v>
      </c>
      <c r="AH222" s="25" t="n">
        <f aca="false">I222+J222</f>
        <v>7</v>
      </c>
      <c r="AI222" s="25" t="n">
        <f aca="false">K222+L222+M222</f>
        <v>2</v>
      </c>
      <c r="AJ222" s="25" t="n">
        <f aca="false">AC222*AH222</f>
        <v>364</v>
      </c>
      <c r="AK222" s="0" t="str">
        <f aca="false">IF(C222=1,"Cancelled","Completed")</f>
        <v>Cancelled</v>
      </c>
      <c r="AL222" s="0" t="str">
        <f aca="false">_xlfn.IFS(D222&lt;=7,"0-7 Days",D222&lt;=30,"8-30 Days",D222&lt;=90,"31-90 Days",TRUE(),"90+ Days")</f>
        <v>90+ Days</v>
      </c>
      <c r="AM222" s="0" t="str">
        <f aca="false">_xlfn.IFS(OR(F222="December",F222="January",F222="February"),"Winter",OR(F222="March",F222="April",F222="May"),"Spring",OR(F222="June",F222="July",F222="August"),"Summer",TRUE(),"Autumn")</f>
        <v>Spring</v>
      </c>
      <c r="AN222" s="0" t="str">
        <f aca="false">IF(L222+M222&gt;0,"Family","Adult Only")</f>
        <v>Adult Only</v>
      </c>
      <c r="AO222" s="0" t="str">
        <f aca="false">IF(U222=V222,"Same","Changed")</f>
        <v>Same</v>
      </c>
    </row>
    <row r="223" customFormat="false" ht="15" hidden="false" customHeight="false" outlineLevel="0" collapsed="false">
      <c r="A223" s="14" t="n">
        <v>224</v>
      </c>
      <c r="B223" s="14" t="s">
        <v>90</v>
      </c>
      <c r="C223" s="14" t="n">
        <v>1</v>
      </c>
      <c r="D223" s="14" t="n">
        <v>288</v>
      </c>
      <c r="E223" s="14" t="n">
        <v>2016</v>
      </c>
      <c r="F223" s="14" t="s">
        <v>121</v>
      </c>
      <c r="G223" s="14" t="n">
        <v>19</v>
      </c>
      <c r="H223" s="14" t="n">
        <v>5</v>
      </c>
      <c r="I223" s="14" t="n">
        <v>0</v>
      </c>
      <c r="J223" s="14" t="n">
        <v>3</v>
      </c>
      <c r="K223" s="14" t="n">
        <v>2</v>
      </c>
      <c r="L223" s="14" t="n">
        <v>0</v>
      </c>
      <c r="M223" s="14" t="n">
        <v>0</v>
      </c>
      <c r="N223" s="14" t="s">
        <v>82</v>
      </c>
      <c r="O223" s="14" t="s">
        <v>92</v>
      </c>
      <c r="P223" s="14" t="s">
        <v>116</v>
      </c>
      <c r="Q223" s="14" t="s">
        <v>94</v>
      </c>
      <c r="R223" s="14" t="n">
        <v>0</v>
      </c>
      <c r="S223" s="14" t="n">
        <v>0</v>
      </c>
      <c r="T223" s="14" t="n">
        <v>0</v>
      </c>
      <c r="U223" s="14" t="s">
        <v>95</v>
      </c>
      <c r="V223" s="14" t="s">
        <v>95</v>
      </c>
      <c r="W223" s="14" t="n">
        <v>0</v>
      </c>
      <c r="X223" s="14" t="s">
        <v>86</v>
      </c>
      <c r="Y223" s="14" t="n">
        <v>1</v>
      </c>
      <c r="Z223" s="14" t="n">
        <v>0</v>
      </c>
      <c r="AA223" s="14" t="n">
        <v>236</v>
      </c>
      <c r="AB223" s="14" t="s">
        <v>101</v>
      </c>
      <c r="AC223" s="14" t="n">
        <v>65</v>
      </c>
      <c r="AD223" s="14" t="n">
        <v>0</v>
      </c>
      <c r="AE223" s="14" t="n">
        <v>0</v>
      </c>
      <c r="AF223" s="14" t="s">
        <v>96</v>
      </c>
      <c r="AG223" s="15" t="n">
        <v>42443</v>
      </c>
      <c r="AH223" s="14" t="n">
        <f aca="false">I223+J223</f>
        <v>3</v>
      </c>
      <c r="AI223" s="14" t="n">
        <f aca="false">K223+L223+M223</f>
        <v>2</v>
      </c>
      <c r="AJ223" s="14" t="n">
        <f aca="false">AC223*AH223</f>
        <v>195</v>
      </c>
      <c r="AK223" s="14" t="str">
        <f aca="false">IF(C223=1,"Cancelled","Completed")</f>
        <v>Cancelled</v>
      </c>
      <c r="AL223" s="14" t="str">
        <f aca="false">_xlfn.IFS(D223&lt;=7,"0-7 Days",D223&lt;=30,"8-30 Days",D223&lt;=90,"31-90 Days",TRUE(),"90+ Days")</f>
        <v>90+ Days</v>
      </c>
      <c r="AM223" s="14" t="str">
        <f aca="false">_xlfn.IFS(OR(F223="December",F223="January",F223="February"),"Winter",OR(F223="March",F223="April",F223="May"),"Spring",OR(F223="June",F223="July",F223="August"),"Summer",TRUE(),"Autumn")</f>
        <v>Spring</v>
      </c>
      <c r="AN223" s="14" t="str">
        <f aca="false">IF(L223+M223&gt;0,"Family","Adult Only")</f>
        <v>Adult Only</v>
      </c>
      <c r="AO223" s="14" t="str">
        <f aca="false">IF(U223=V223,"Same","Changed")</f>
        <v>Same</v>
      </c>
    </row>
    <row r="224" customFormat="false" ht="15" hidden="false" customHeight="false" outlineLevel="0" collapsed="false">
      <c r="A224" s="0" t="n">
        <v>225</v>
      </c>
      <c r="B224" s="0" t="s">
        <v>80</v>
      </c>
      <c r="C224" s="0" t="n">
        <v>0</v>
      </c>
      <c r="D224" s="0" t="n">
        <v>162</v>
      </c>
      <c r="E224" s="0" t="n">
        <v>2016</v>
      </c>
      <c r="F224" s="0" t="s">
        <v>103</v>
      </c>
      <c r="G224" s="0" t="n">
        <v>13</v>
      </c>
      <c r="H224" s="0" t="n">
        <v>24</v>
      </c>
      <c r="I224" s="0" t="n">
        <v>0</v>
      </c>
      <c r="J224" s="0" t="n">
        <v>3</v>
      </c>
      <c r="K224" s="0" t="n">
        <v>2</v>
      </c>
      <c r="L224" s="0" t="n">
        <v>0</v>
      </c>
      <c r="M224" s="0" t="n">
        <v>0</v>
      </c>
      <c r="N224" s="0" t="s">
        <v>129</v>
      </c>
      <c r="O224" s="0" t="s">
        <v>115</v>
      </c>
      <c r="P224" s="0" t="s">
        <v>116</v>
      </c>
      <c r="Q224" s="0" t="s">
        <v>94</v>
      </c>
      <c r="R224" s="0" t="n">
        <v>0</v>
      </c>
      <c r="S224" s="0" t="n">
        <v>0</v>
      </c>
      <c r="T224" s="0" t="n">
        <v>0</v>
      </c>
      <c r="U224" s="0" t="s">
        <v>95</v>
      </c>
      <c r="V224" s="0" t="s">
        <v>95</v>
      </c>
      <c r="W224" s="0" t="n">
        <v>0</v>
      </c>
      <c r="X224" s="0" t="s">
        <v>86</v>
      </c>
      <c r="Y224" s="0" t="n">
        <v>0</v>
      </c>
      <c r="Z224" s="0" t="n">
        <v>0</v>
      </c>
      <c r="AA224" s="0" t="n">
        <v>0</v>
      </c>
      <c r="AB224" s="0" t="s">
        <v>101</v>
      </c>
      <c r="AC224" s="0" t="n">
        <v>84</v>
      </c>
      <c r="AD224" s="0" t="n">
        <v>0</v>
      </c>
      <c r="AE224" s="0" t="n">
        <v>0</v>
      </c>
      <c r="AF224" s="0" t="s">
        <v>88</v>
      </c>
      <c r="AG224" s="13" t="n">
        <v>42456</v>
      </c>
      <c r="AH224" s="25" t="n">
        <f aca="false">I224+J224</f>
        <v>3</v>
      </c>
      <c r="AI224" s="25" t="n">
        <f aca="false">K224+L224+M224</f>
        <v>2</v>
      </c>
      <c r="AJ224" s="25" t="n">
        <f aca="false">AC224*AH224</f>
        <v>252</v>
      </c>
      <c r="AK224" s="0" t="str">
        <f aca="false">IF(C224=1,"Cancelled","Completed")</f>
        <v>Completed</v>
      </c>
      <c r="AL224" s="0" t="str">
        <f aca="false">_xlfn.IFS(D224&lt;=7,"0-7 Days",D224&lt;=30,"8-30 Days",D224&lt;=90,"31-90 Days",TRUE(),"90+ Days")</f>
        <v>90+ Days</v>
      </c>
      <c r="AM224" s="0" t="str">
        <f aca="false">_xlfn.IFS(OR(F224="December",F224="January",F224="February"),"Winter",OR(F224="March",F224="April",F224="May"),"Spring",OR(F224="June",F224="July",F224="August"),"Summer",TRUE(),"Autumn")</f>
        <v>Spring</v>
      </c>
      <c r="AN224" s="0" t="str">
        <f aca="false">IF(L224+M224&gt;0,"Family","Adult Only")</f>
        <v>Adult Only</v>
      </c>
      <c r="AO224" s="0" t="str">
        <f aca="false">IF(U224=V224,"Same","Changed")</f>
        <v>Same</v>
      </c>
    </row>
    <row r="225" customFormat="false" ht="15" hidden="false" customHeight="false" outlineLevel="0" collapsed="false">
      <c r="A225" s="14" t="n">
        <v>226</v>
      </c>
      <c r="B225" s="14" t="s">
        <v>90</v>
      </c>
      <c r="C225" s="14" t="n">
        <v>0</v>
      </c>
      <c r="D225" s="14" t="n">
        <v>97</v>
      </c>
      <c r="E225" s="14" t="n">
        <v>2016</v>
      </c>
      <c r="F225" s="14" t="s">
        <v>119</v>
      </c>
      <c r="G225" s="14" t="n">
        <v>32</v>
      </c>
      <c r="H225" s="14" t="n">
        <v>5</v>
      </c>
      <c r="I225" s="14" t="n">
        <v>1</v>
      </c>
      <c r="J225" s="14" t="n">
        <v>2</v>
      </c>
      <c r="K225" s="14" t="n">
        <v>3</v>
      </c>
      <c r="L225" s="14" t="n">
        <v>0</v>
      </c>
      <c r="M225" s="14" t="n">
        <v>0</v>
      </c>
      <c r="N225" s="14" t="s">
        <v>82</v>
      </c>
      <c r="O225" s="14" t="s">
        <v>147</v>
      </c>
      <c r="P225" s="14" t="s">
        <v>93</v>
      </c>
      <c r="Q225" s="14" t="s">
        <v>94</v>
      </c>
      <c r="R225" s="14" t="n">
        <v>0</v>
      </c>
      <c r="S225" s="14" t="n">
        <v>0</v>
      </c>
      <c r="T225" s="14" t="n">
        <v>0</v>
      </c>
      <c r="U225" s="14" t="s">
        <v>109</v>
      </c>
      <c r="V225" s="14" t="s">
        <v>109</v>
      </c>
      <c r="W225" s="14" t="n">
        <v>0</v>
      </c>
      <c r="X225" s="14" t="s">
        <v>86</v>
      </c>
      <c r="Y225" s="14" t="n">
        <v>9</v>
      </c>
      <c r="Z225" s="14" t="n">
        <v>0</v>
      </c>
      <c r="AA225" s="14" t="n">
        <v>0</v>
      </c>
      <c r="AB225" s="14" t="s">
        <v>87</v>
      </c>
      <c r="AC225" s="14" t="n">
        <v>150.3</v>
      </c>
      <c r="AD225" s="14" t="n">
        <v>0</v>
      </c>
      <c r="AE225" s="14" t="n">
        <v>1</v>
      </c>
      <c r="AF225" s="14" t="s">
        <v>88</v>
      </c>
      <c r="AG225" s="15" t="n">
        <v>42590</v>
      </c>
      <c r="AH225" s="14" t="n">
        <f aca="false">I225+J225</f>
        <v>3</v>
      </c>
      <c r="AI225" s="14" t="n">
        <f aca="false">K225+L225+M225</f>
        <v>3</v>
      </c>
      <c r="AJ225" s="14" t="n">
        <f aca="false">AC225*AH225</f>
        <v>450.9</v>
      </c>
      <c r="AK225" s="14" t="str">
        <f aca="false">IF(C225=1,"Cancelled","Completed")</f>
        <v>Completed</v>
      </c>
      <c r="AL225" s="14" t="str">
        <f aca="false">_xlfn.IFS(D225&lt;=7,"0-7 Days",D225&lt;=30,"8-30 Days",D225&lt;=90,"31-90 Days",TRUE(),"90+ Days")</f>
        <v>90+ Days</v>
      </c>
      <c r="AM225" s="14" t="str">
        <f aca="false">_xlfn.IFS(OR(F225="December",F225="January",F225="February"),"Winter",OR(F225="March",F225="April",F225="May"),"Spring",OR(F225="June",F225="July",F225="August"),"Summer",TRUE(),"Autumn")</f>
        <v>Summer</v>
      </c>
      <c r="AN225" s="14" t="str">
        <f aca="false">IF(L225+M225&gt;0,"Family","Adult Only")</f>
        <v>Adult Only</v>
      </c>
      <c r="AO225" s="14" t="str">
        <f aca="false">IF(U225=V225,"Same","Changed")</f>
        <v>Same</v>
      </c>
    </row>
    <row r="226" customFormat="false" ht="15" hidden="false" customHeight="false" outlineLevel="0" collapsed="false">
      <c r="A226" s="0" t="n">
        <v>227</v>
      </c>
      <c r="B226" s="0" t="s">
        <v>80</v>
      </c>
      <c r="C226" s="0" t="n">
        <v>1</v>
      </c>
      <c r="D226" s="0" t="n">
        <v>21</v>
      </c>
      <c r="E226" s="0" t="n">
        <v>2017</v>
      </c>
      <c r="F226" s="0" t="s">
        <v>91</v>
      </c>
      <c r="G226" s="0" t="n">
        <v>29</v>
      </c>
      <c r="H226" s="0" t="n">
        <v>17</v>
      </c>
      <c r="I226" s="0" t="n">
        <v>1</v>
      </c>
      <c r="J226" s="0" t="n">
        <v>3</v>
      </c>
      <c r="K226" s="0" t="n">
        <v>2</v>
      </c>
      <c r="L226" s="0" t="n">
        <v>0</v>
      </c>
      <c r="M226" s="0" t="n">
        <v>0</v>
      </c>
      <c r="N226" s="0" t="s">
        <v>82</v>
      </c>
      <c r="O226" s="0" t="s">
        <v>157</v>
      </c>
      <c r="P226" s="0" t="s">
        <v>93</v>
      </c>
      <c r="Q226" s="0" t="s">
        <v>94</v>
      </c>
      <c r="R226" s="0" t="n">
        <v>0</v>
      </c>
      <c r="S226" s="0" t="n">
        <v>0</v>
      </c>
      <c r="T226" s="0" t="n">
        <v>0</v>
      </c>
      <c r="U226" s="0" t="s">
        <v>124</v>
      </c>
      <c r="V226" s="0" t="s">
        <v>124</v>
      </c>
      <c r="W226" s="0" t="n">
        <v>0</v>
      </c>
      <c r="X226" s="0" t="s">
        <v>86</v>
      </c>
      <c r="Y226" s="0" t="n">
        <v>240</v>
      </c>
      <c r="Z226" s="0" t="n">
        <v>0</v>
      </c>
      <c r="AA226" s="0" t="n">
        <v>0</v>
      </c>
      <c r="AB226" s="0" t="s">
        <v>87</v>
      </c>
      <c r="AC226" s="0" t="n">
        <v>230</v>
      </c>
      <c r="AD226" s="0" t="n">
        <v>0</v>
      </c>
      <c r="AE226" s="0" t="n">
        <v>1</v>
      </c>
      <c r="AF226" s="0" t="s">
        <v>96</v>
      </c>
      <c r="AG226" s="13" t="n">
        <v>42915</v>
      </c>
      <c r="AH226" s="25" t="n">
        <f aca="false">I226+J226</f>
        <v>4</v>
      </c>
      <c r="AI226" s="25" t="n">
        <f aca="false">K226+L226+M226</f>
        <v>2</v>
      </c>
      <c r="AJ226" s="25" t="n">
        <f aca="false">AC226*AH226</f>
        <v>920</v>
      </c>
      <c r="AK226" s="0" t="str">
        <f aca="false">IF(C226=1,"Cancelled","Completed")</f>
        <v>Cancelled</v>
      </c>
      <c r="AL226" s="0" t="str">
        <f aca="false">_xlfn.IFS(D226&lt;=7,"0-7 Days",D226&lt;=30,"8-30 Days",D226&lt;=90,"31-90 Days",TRUE(),"90+ Days")</f>
        <v>8-30 Days</v>
      </c>
      <c r="AM226" s="0" t="str">
        <f aca="false">_xlfn.IFS(OR(F226="December",F226="January",F226="February"),"Winter",OR(F226="March",F226="April",F226="May"),"Spring",OR(F226="June",F226="July",F226="August"),"Summer",TRUE(),"Autumn")</f>
        <v>Summer</v>
      </c>
      <c r="AN226" s="0" t="str">
        <f aca="false">IF(L226+M226&gt;0,"Family","Adult Only")</f>
        <v>Adult Only</v>
      </c>
      <c r="AO226" s="0" t="str">
        <f aca="false">IF(U226=V226,"Same","Changed")</f>
        <v>Same</v>
      </c>
    </row>
    <row r="227" customFormat="false" ht="15" hidden="false" customHeight="false" outlineLevel="0" collapsed="false">
      <c r="A227" s="14" t="n">
        <v>228</v>
      </c>
      <c r="B227" s="14" t="s">
        <v>90</v>
      </c>
      <c r="C227" s="14" t="n">
        <v>0</v>
      </c>
      <c r="D227" s="14" t="n">
        <v>214</v>
      </c>
      <c r="E227" s="14" t="n">
        <v>2016</v>
      </c>
      <c r="F227" s="14" t="s">
        <v>113</v>
      </c>
      <c r="G227" s="14" t="n">
        <v>48</v>
      </c>
      <c r="H227" s="14" t="n">
        <v>20</v>
      </c>
      <c r="I227" s="14" t="n">
        <v>2</v>
      </c>
      <c r="J227" s="14" t="n">
        <v>1</v>
      </c>
      <c r="K227" s="14" t="n">
        <v>1</v>
      </c>
      <c r="L227" s="14" t="n">
        <v>0</v>
      </c>
      <c r="M227" s="14" t="n">
        <v>0</v>
      </c>
      <c r="N227" s="14" t="s">
        <v>82</v>
      </c>
      <c r="O227" s="14" t="s">
        <v>115</v>
      </c>
      <c r="P227" s="14" t="s">
        <v>116</v>
      </c>
      <c r="Q227" s="14" t="s">
        <v>128</v>
      </c>
      <c r="R227" s="14" t="n">
        <v>0</v>
      </c>
      <c r="S227" s="14" t="n">
        <v>0</v>
      </c>
      <c r="T227" s="14" t="n">
        <v>0</v>
      </c>
      <c r="U227" s="14" t="s">
        <v>95</v>
      </c>
      <c r="V227" s="14" t="s">
        <v>109</v>
      </c>
      <c r="W227" s="14" t="n">
        <v>2</v>
      </c>
      <c r="X227" s="14" t="s">
        <v>86</v>
      </c>
      <c r="Y227" s="14" t="n">
        <v>0</v>
      </c>
      <c r="Z227" s="14" t="n">
        <v>233</v>
      </c>
      <c r="AA227" s="14" t="n">
        <v>0</v>
      </c>
      <c r="AB227" s="14" t="s">
        <v>87</v>
      </c>
      <c r="AC227" s="14" t="n">
        <v>75</v>
      </c>
      <c r="AD227" s="14" t="n">
        <v>0</v>
      </c>
      <c r="AE227" s="14" t="n">
        <v>0</v>
      </c>
      <c r="AF227" s="14" t="s">
        <v>88</v>
      </c>
      <c r="AG227" s="15" t="n">
        <v>42697</v>
      </c>
      <c r="AH227" s="14" t="n">
        <f aca="false">I227+J227</f>
        <v>3</v>
      </c>
      <c r="AI227" s="14" t="n">
        <f aca="false">K227+L227+M227</f>
        <v>1</v>
      </c>
      <c r="AJ227" s="14" t="n">
        <f aca="false">AC227*AH227</f>
        <v>225</v>
      </c>
      <c r="AK227" s="14" t="str">
        <f aca="false">IF(C227=1,"Cancelled","Completed")</f>
        <v>Completed</v>
      </c>
      <c r="AL227" s="14" t="str">
        <f aca="false">_xlfn.IFS(D227&lt;=7,"0-7 Days",D227&lt;=30,"8-30 Days",D227&lt;=90,"31-90 Days",TRUE(),"90+ Days")</f>
        <v>90+ Days</v>
      </c>
      <c r="AM227" s="14" t="str">
        <f aca="false">_xlfn.IFS(OR(F227="December",F227="January",F227="February"),"Winter",OR(F227="March",F227="April",F227="May"),"Spring",OR(F227="June",F227="July",F227="August"),"Summer",TRUE(),"Autumn")</f>
        <v>Autumn</v>
      </c>
      <c r="AN227" s="14" t="str">
        <f aca="false">IF(L227+M227&gt;0,"Family","Adult Only")</f>
        <v>Adult Only</v>
      </c>
      <c r="AO227" s="14" t="str">
        <f aca="false">IF(U227=V227,"Same","Changed")</f>
        <v>Changed</v>
      </c>
    </row>
    <row r="228" customFormat="false" ht="15" hidden="false" customHeight="false" outlineLevel="0" collapsed="false">
      <c r="A228" s="0" t="n">
        <v>229</v>
      </c>
      <c r="B228" s="0" t="s">
        <v>90</v>
      </c>
      <c r="C228" s="0" t="n">
        <v>0</v>
      </c>
      <c r="D228" s="0" t="n">
        <v>1</v>
      </c>
      <c r="E228" s="0" t="n">
        <v>2016</v>
      </c>
      <c r="F228" s="0" t="s">
        <v>81</v>
      </c>
      <c r="G228" s="0" t="n">
        <v>53</v>
      </c>
      <c r="H228" s="0" t="n">
        <v>29</v>
      </c>
      <c r="I228" s="0" t="n">
        <v>0</v>
      </c>
      <c r="J228" s="0" t="n">
        <v>2</v>
      </c>
      <c r="K228" s="0" t="n">
        <v>2</v>
      </c>
      <c r="L228" s="0" t="n">
        <v>0</v>
      </c>
      <c r="M228" s="0" t="n">
        <v>0</v>
      </c>
      <c r="N228" s="0" t="s">
        <v>107</v>
      </c>
      <c r="O228" s="0" t="s">
        <v>123</v>
      </c>
      <c r="P228" s="0" t="s">
        <v>93</v>
      </c>
      <c r="Q228" s="0" t="s">
        <v>94</v>
      </c>
      <c r="R228" s="0" t="n">
        <v>0</v>
      </c>
      <c r="S228" s="0" t="n">
        <v>0</v>
      </c>
      <c r="T228" s="0" t="n">
        <v>0</v>
      </c>
      <c r="U228" s="0" t="s">
        <v>95</v>
      </c>
      <c r="V228" s="0" t="s">
        <v>95</v>
      </c>
      <c r="W228" s="0" t="n">
        <v>1</v>
      </c>
      <c r="X228" s="0" t="s">
        <v>86</v>
      </c>
      <c r="Y228" s="0" t="n">
        <v>9</v>
      </c>
      <c r="Z228" s="0" t="n">
        <v>0</v>
      </c>
      <c r="AA228" s="0" t="n">
        <v>0</v>
      </c>
      <c r="AB228" s="0" t="s">
        <v>87</v>
      </c>
      <c r="AC228" s="0" t="n">
        <v>120</v>
      </c>
      <c r="AD228" s="0" t="n">
        <v>0</v>
      </c>
      <c r="AE228" s="0" t="n">
        <v>1</v>
      </c>
      <c r="AF228" s="0" t="s">
        <v>88</v>
      </c>
      <c r="AG228" s="13" t="n">
        <v>42735</v>
      </c>
      <c r="AH228" s="25" t="n">
        <f aca="false">I228+J228</f>
        <v>2</v>
      </c>
      <c r="AI228" s="25" t="n">
        <f aca="false">K228+L228+M228</f>
        <v>2</v>
      </c>
      <c r="AJ228" s="25" t="n">
        <f aca="false">AC228*AH228</f>
        <v>240</v>
      </c>
      <c r="AK228" s="0" t="str">
        <f aca="false">IF(C228=1,"Cancelled","Completed")</f>
        <v>Completed</v>
      </c>
      <c r="AL228" s="0" t="str">
        <f aca="false">_xlfn.IFS(D228&lt;=7,"0-7 Days",D228&lt;=30,"8-30 Days",D228&lt;=90,"31-90 Days",TRUE(),"90+ Days")</f>
        <v>0-7 Days</v>
      </c>
      <c r="AM228" s="0" t="str">
        <f aca="false">_xlfn.IFS(OR(F228="December",F228="January",F228="February"),"Winter",OR(F228="March",F228="April",F228="May"),"Spring",OR(F228="June",F228="July",F228="August"),"Summer",TRUE(),"Autumn")</f>
        <v>Winter</v>
      </c>
      <c r="AN228" s="0" t="str">
        <f aca="false">IF(L228+M228&gt;0,"Family","Adult Only")</f>
        <v>Adult Only</v>
      </c>
      <c r="AO228" s="0" t="str">
        <f aca="false">IF(U228=V228,"Same","Changed")</f>
        <v>Same</v>
      </c>
    </row>
    <row r="229" customFormat="false" ht="15" hidden="false" customHeight="false" outlineLevel="0" collapsed="false">
      <c r="A229" s="14" t="n">
        <v>230</v>
      </c>
      <c r="B229" s="14" t="s">
        <v>90</v>
      </c>
      <c r="C229" s="14" t="n">
        <v>0</v>
      </c>
      <c r="D229" s="14" t="n">
        <v>18</v>
      </c>
      <c r="E229" s="14" t="n">
        <v>2017</v>
      </c>
      <c r="F229" s="14" t="s">
        <v>118</v>
      </c>
      <c r="G229" s="14" t="n">
        <v>7</v>
      </c>
      <c r="H229" s="14" t="n">
        <v>17</v>
      </c>
      <c r="I229" s="14" t="n">
        <v>0</v>
      </c>
      <c r="J229" s="14" t="n">
        <v>2</v>
      </c>
      <c r="K229" s="14" t="n">
        <v>2</v>
      </c>
      <c r="L229" s="14" t="n">
        <v>0</v>
      </c>
      <c r="M229" s="14" t="n">
        <v>0</v>
      </c>
      <c r="N229" s="14" t="s">
        <v>82</v>
      </c>
      <c r="O229" s="14" t="s">
        <v>115</v>
      </c>
      <c r="P229" s="14" t="s">
        <v>84</v>
      </c>
      <c r="Q229" s="14" t="s">
        <v>84</v>
      </c>
      <c r="R229" s="14" t="n">
        <v>0</v>
      </c>
      <c r="S229" s="14" t="n">
        <v>0</v>
      </c>
      <c r="T229" s="14" t="n">
        <v>0</v>
      </c>
      <c r="U229" s="14" t="s">
        <v>109</v>
      </c>
      <c r="V229" s="14" t="s">
        <v>109</v>
      </c>
      <c r="W229" s="14" t="n">
        <v>0</v>
      </c>
      <c r="X229" s="14" t="s">
        <v>86</v>
      </c>
      <c r="Y229" s="14" t="n">
        <v>14</v>
      </c>
      <c r="Z229" s="14" t="n">
        <v>0</v>
      </c>
      <c r="AA229" s="14" t="n">
        <v>0</v>
      </c>
      <c r="AB229" s="14" t="s">
        <v>87</v>
      </c>
      <c r="AC229" s="14" t="n">
        <v>98.88</v>
      </c>
      <c r="AD229" s="14" t="n">
        <v>0</v>
      </c>
      <c r="AE229" s="14" t="n">
        <v>0</v>
      </c>
      <c r="AF229" s="14" t="s">
        <v>88</v>
      </c>
      <c r="AG229" s="15" t="n">
        <v>42785</v>
      </c>
      <c r="AH229" s="14" t="n">
        <f aca="false">I229+J229</f>
        <v>2</v>
      </c>
      <c r="AI229" s="14" t="n">
        <f aca="false">K229+L229+M229</f>
        <v>2</v>
      </c>
      <c r="AJ229" s="14" t="n">
        <f aca="false">AC229*AH229</f>
        <v>197.76</v>
      </c>
      <c r="AK229" s="14" t="str">
        <f aca="false">IF(C229=1,"Cancelled","Completed")</f>
        <v>Completed</v>
      </c>
      <c r="AL229" s="14" t="str">
        <f aca="false">_xlfn.IFS(D229&lt;=7,"0-7 Days",D229&lt;=30,"8-30 Days",D229&lt;=90,"31-90 Days",TRUE(),"90+ Days")</f>
        <v>8-30 Days</v>
      </c>
      <c r="AM229" s="14" t="str">
        <f aca="false">_xlfn.IFS(OR(F229="December",F229="January",F229="February"),"Winter",OR(F229="March",F229="April",F229="May"),"Spring",OR(F229="June",F229="July",F229="August"),"Summer",TRUE(),"Autumn")</f>
        <v>Winter</v>
      </c>
      <c r="AN229" s="14" t="str">
        <f aca="false">IF(L229+M229&gt;0,"Family","Adult Only")</f>
        <v>Adult Only</v>
      </c>
      <c r="AO229" s="14" t="str">
        <f aca="false">IF(U229=V229,"Same","Changed")</f>
        <v>Same</v>
      </c>
    </row>
    <row r="230" customFormat="false" ht="15" hidden="false" customHeight="false" outlineLevel="0" collapsed="false">
      <c r="A230" s="0" t="n">
        <v>231</v>
      </c>
      <c r="B230" s="0" t="s">
        <v>90</v>
      </c>
      <c r="C230" s="0" t="n">
        <v>0</v>
      </c>
      <c r="D230" s="0" t="n">
        <v>142</v>
      </c>
      <c r="E230" s="0" t="n">
        <v>2016</v>
      </c>
      <c r="F230" s="0" t="s">
        <v>121</v>
      </c>
      <c r="G230" s="0" t="n">
        <v>19</v>
      </c>
      <c r="H230" s="0" t="n">
        <v>6</v>
      </c>
      <c r="I230" s="0" t="n">
        <v>1</v>
      </c>
      <c r="J230" s="0" t="n">
        <v>2</v>
      </c>
      <c r="K230" s="0" t="n">
        <v>2</v>
      </c>
      <c r="L230" s="0" t="n">
        <v>0</v>
      </c>
      <c r="M230" s="0" t="n">
        <v>0</v>
      </c>
      <c r="N230" s="0" t="s">
        <v>82</v>
      </c>
      <c r="O230" s="0" t="s">
        <v>122</v>
      </c>
      <c r="P230" s="0" t="s">
        <v>93</v>
      </c>
      <c r="Q230" s="0" t="s">
        <v>94</v>
      </c>
      <c r="R230" s="0" t="n">
        <v>0</v>
      </c>
      <c r="S230" s="0" t="n">
        <v>0</v>
      </c>
      <c r="T230" s="0" t="n">
        <v>0</v>
      </c>
      <c r="U230" s="0" t="s">
        <v>109</v>
      </c>
      <c r="V230" s="0" t="s">
        <v>109</v>
      </c>
      <c r="W230" s="0" t="n">
        <v>0</v>
      </c>
      <c r="X230" s="0" t="s">
        <v>86</v>
      </c>
      <c r="Y230" s="0" t="n">
        <v>9</v>
      </c>
      <c r="Z230" s="0" t="n">
        <v>0</v>
      </c>
      <c r="AA230" s="0" t="n">
        <v>0</v>
      </c>
      <c r="AB230" s="0" t="s">
        <v>87</v>
      </c>
      <c r="AC230" s="0" t="n">
        <v>114.3</v>
      </c>
      <c r="AD230" s="0" t="n">
        <v>0</v>
      </c>
      <c r="AE230" s="0" t="n">
        <v>0</v>
      </c>
      <c r="AF230" s="0" t="s">
        <v>88</v>
      </c>
      <c r="AG230" s="13" t="n">
        <v>42499</v>
      </c>
      <c r="AH230" s="25" t="n">
        <f aca="false">I230+J230</f>
        <v>3</v>
      </c>
      <c r="AI230" s="25" t="n">
        <f aca="false">K230+L230+M230</f>
        <v>2</v>
      </c>
      <c r="AJ230" s="25" t="n">
        <f aca="false">AC230*AH230</f>
        <v>342.9</v>
      </c>
      <c r="AK230" s="0" t="str">
        <f aca="false">IF(C230=1,"Cancelled","Completed")</f>
        <v>Completed</v>
      </c>
      <c r="AL230" s="0" t="str">
        <f aca="false">_xlfn.IFS(D230&lt;=7,"0-7 Days",D230&lt;=30,"8-30 Days",D230&lt;=90,"31-90 Days",TRUE(),"90+ Days")</f>
        <v>90+ Days</v>
      </c>
      <c r="AM230" s="0" t="str">
        <f aca="false">_xlfn.IFS(OR(F230="December",F230="January",F230="February"),"Winter",OR(F230="March",F230="April",F230="May"),"Spring",OR(F230="June",F230="July",F230="August"),"Summer",TRUE(),"Autumn")</f>
        <v>Spring</v>
      </c>
      <c r="AN230" s="0" t="str">
        <f aca="false">IF(L230+M230&gt;0,"Family","Adult Only")</f>
        <v>Adult Only</v>
      </c>
      <c r="AO230" s="0" t="str">
        <f aca="false">IF(U230=V230,"Same","Changed")</f>
        <v>Same</v>
      </c>
    </row>
    <row r="231" customFormat="false" ht="15" hidden="false" customHeight="false" outlineLevel="0" collapsed="false">
      <c r="A231" s="14" t="n">
        <v>232</v>
      </c>
      <c r="B231" s="14" t="s">
        <v>90</v>
      </c>
      <c r="C231" s="14" t="n">
        <v>0</v>
      </c>
      <c r="D231" s="14" t="n">
        <v>99</v>
      </c>
      <c r="E231" s="14" t="n">
        <v>2017</v>
      </c>
      <c r="F231" s="14" t="s">
        <v>121</v>
      </c>
      <c r="G231" s="14" t="n">
        <v>22</v>
      </c>
      <c r="H231" s="14" t="n">
        <v>30</v>
      </c>
      <c r="I231" s="14" t="n">
        <v>0</v>
      </c>
      <c r="J231" s="14" t="n">
        <v>4</v>
      </c>
      <c r="K231" s="14" t="n">
        <v>2</v>
      </c>
      <c r="L231" s="14" t="n">
        <v>0</v>
      </c>
      <c r="M231" s="14" t="n">
        <v>0</v>
      </c>
      <c r="N231" s="14" t="s">
        <v>112</v>
      </c>
      <c r="O231" s="14" t="s">
        <v>117</v>
      </c>
      <c r="P231" s="14" t="s">
        <v>93</v>
      </c>
      <c r="Q231" s="14" t="s">
        <v>94</v>
      </c>
      <c r="R231" s="14" t="n">
        <v>0</v>
      </c>
      <c r="S231" s="14" t="n">
        <v>0</v>
      </c>
      <c r="T231" s="14" t="n">
        <v>0</v>
      </c>
      <c r="U231" s="14" t="s">
        <v>95</v>
      </c>
      <c r="V231" s="14" t="s">
        <v>95</v>
      </c>
      <c r="W231" s="14" t="n">
        <v>1</v>
      </c>
      <c r="X231" s="14" t="s">
        <v>86</v>
      </c>
      <c r="Y231" s="14" t="n">
        <v>9</v>
      </c>
      <c r="Z231" s="14" t="n">
        <v>0</v>
      </c>
      <c r="AA231" s="14" t="n">
        <v>0</v>
      </c>
      <c r="AB231" s="14" t="s">
        <v>87</v>
      </c>
      <c r="AC231" s="14" t="n">
        <v>169.2</v>
      </c>
      <c r="AD231" s="14" t="n">
        <v>0</v>
      </c>
      <c r="AE231" s="14" t="n">
        <v>2</v>
      </c>
      <c r="AF231" s="14" t="s">
        <v>88</v>
      </c>
      <c r="AG231" s="15" t="n">
        <v>42889</v>
      </c>
      <c r="AH231" s="14" t="n">
        <f aca="false">I231+J231</f>
        <v>4</v>
      </c>
      <c r="AI231" s="14" t="n">
        <f aca="false">K231+L231+M231</f>
        <v>2</v>
      </c>
      <c r="AJ231" s="14" t="n">
        <f aca="false">AC231*AH231</f>
        <v>676.8</v>
      </c>
      <c r="AK231" s="14" t="str">
        <f aca="false">IF(C231=1,"Cancelled","Completed")</f>
        <v>Completed</v>
      </c>
      <c r="AL231" s="14" t="str">
        <f aca="false">_xlfn.IFS(D231&lt;=7,"0-7 Days",D231&lt;=30,"8-30 Days",D231&lt;=90,"31-90 Days",TRUE(),"90+ Days")</f>
        <v>90+ Days</v>
      </c>
      <c r="AM231" s="14" t="str">
        <f aca="false">_xlfn.IFS(OR(F231="December",F231="January",F231="February"),"Winter",OR(F231="March",F231="April",F231="May"),"Spring",OR(F231="June",F231="July",F231="August"),"Summer",TRUE(),"Autumn")</f>
        <v>Spring</v>
      </c>
      <c r="AN231" s="14" t="str">
        <f aca="false">IF(L231+M231&gt;0,"Family","Adult Only")</f>
        <v>Adult Only</v>
      </c>
      <c r="AO231" s="14" t="str">
        <f aca="false">IF(U231=V231,"Same","Changed")</f>
        <v>Same</v>
      </c>
    </row>
    <row r="232" customFormat="false" ht="15" hidden="false" customHeight="false" outlineLevel="0" collapsed="false">
      <c r="A232" s="0" t="n">
        <v>233</v>
      </c>
      <c r="B232" s="0" t="s">
        <v>80</v>
      </c>
      <c r="C232" s="0" t="n">
        <v>1</v>
      </c>
      <c r="D232" s="0" t="n">
        <v>320</v>
      </c>
      <c r="E232" s="0" t="n">
        <v>2017</v>
      </c>
      <c r="F232" s="0" t="s">
        <v>91</v>
      </c>
      <c r="G232" s="0" t="n">
        <v>27</v>
      </c>
      <c r="H232" s="0" t="n">
        <v>4</v>
      </c>
      <c r="I232" s="0" t="n">
        <v>0</v>
      </c>
      <c r="J232" s="0" t="n">
        <v>3</v>
      </c>
      <c r="K232" s="0" t="n">
        <v>2</v>
      </c>
      <c r="L232" s="0" t="n">
        <v>0</v>
      </c>
      <c r="M232" s="0" t="n">
        <v>0</v>
      </c>
      <c r="N232" s="0" t="s">
        <v>82</v>
      </c>
      <c r="O232" s="0" t="s">
        <v>122</v>
      </c>
      <c r="P232" s="0" t="s">
        <v>93</v>
      </c>
      <c r="Q232" s="0" t="s">
        <v>94</v>
      </c>
      <c r="R232" s="0" t="n">
        <v>0</v>
      </c>
      <c r="S232" s="0" t="n">
        <v>0</v>
      </c>
      <c r="T232" s="0" t="n">
        <v>0</v>
      </c>
      <c r="U232" s="0" t="s">
        <v>95</v>
      </c>
      <c r="V232" s="0" t="s">
        <v>95</v>
      </c>
      <c r="W232" s="0" t="n">
        <v>0</v>
      </c>
      <c r="X232" s="0" t="s">
        <v>86</v>
      </c>
      <c r="Y232" s="0" t="n">
        <v>240</v>
      </c>
      <c r="Z232" s="0" t="n">
        <v>0</v>
      </c>
      <c r="AA232" s="0" t="n">
        <v>0</v>
      </c>
      <c r="AB232" s="0" t="s">
        <v>87</v>
      </c>
      <c r="AC232" s="0" t="n">
        <v>93.38</v>
      </c>
      <c r="AD232" s="0" t="n">
        <v>0</v>
      </c>
      <c r="AE232" s="0" t="n">
        <v>0</v>
      </c>
      <c r="AF232" s="0" t="s">
        <v>96</v>
      </c>
      <c r="AG232" s="13" t="n">
        <v>42600</v>
      </c>
      <c r="AH232" s="25" t="n">
        <f aca="false">I232+J232</f>
        <v>3</v>
      </c>
      <c r="AI232" s="25" t="n">
        <f aca="false">K232+L232+M232</f>
        <v>2</v>
      </c>
      <c r="AJ232" s="25" t="n">
        <f aca="false">AC232*AH232</f>
        <v>280.14</v>
      </c>
      <c r="AK232" s="0" t="str">
        <f aca="false">IF(C232=1,"Cancelled","Completed")</f>
        <v>Cancelled</v>
      </c>
      <c r="AL232" s="0" t="str">
        <f aca="false">_xlfn.IFS(D232&lt;=7,"0-7 Days",D232&lt;=30,"8-30 Days",D232&lt;=90,"31-90 Days",TRUE(),"90+ Days")</f>
        <v>90+ Days</v>
      </c>
      <c r="AM232" s="0" t="str">
        <f aca="false">_xlfn.IFS(OR(F232="December",F232="January",F232="February"),"Winter",OR(F232="March",F232="April",F232="May"),"Spring",OR(F232="June",F232="July",F232="August"),"Summer",TRUE(),"Autumn")</f>
        <v>Summer</v>
      </c>
      <c r="AN232" s="0" t="str">
        <f aca="false">IF(L232+M232&gt;0,"Family","Adult Only")</f>
        <v>Adult Only</v>
      </c>
      <c r="AO232" s="0" t="str">
        <f aca="false">IF(U232=V232,"Same","Changed")</f>
        <v>Same</v>
      </c>
    </row>
    <row r="233" customFormat="false" ht="15" hidden="false" customHeight="false" outlineLevel="0" collapsed="false">
      <c r="A233" s="14" t="n">
        <v>234</v>
      </c>
      <c r="B233" s="14" t="s">
        <v>90</v>
      </c>
      <c r="C233" s="14" t="n">
        <v>1</v>
      </c>
      <c r="D233" s="14" t="n">
        <v>211</v>
      </c>
      <c r="E233" s="14" t="n">
        <v>2016</v>
      </c>
      <c r="F233" s="14" t="s">
        <v>121</v>
      </c>
      <c r="G233" s="14" t="n">
        <v>21</v>
      </c>
      <c r="H233" s="14" t="n">
        <v>20</v>
      </c>
      <c r="I233" s="14" t="n">
        <v>0</v>
      </c>
      <c r="J233" s="14" t="n">
        <v>2</v>
      </c>
      <c r="K233" s="14" t="n">
        <v>2</v>
      </c>
      <c r="L233" s="14" t="n">
        <v>0</v>
      </c>
      <c r="M233" s="14" t="n">
        <v>0</v>
      </c>
      <c r="N233" s="14" t="s">
        <v>82</v>
      </c>
      <c r="O233" s="14" t="s">
        <v>92</v>
      </c>
      <c r="P233" s="14" t="s">
        <v>99</v>
      </c>
      <c r="Q233" s="14" t="s">
        <v>94</v>
      </c>
      <c r="R233" s="14" t="n">
        <v>0</v>
      </c>
      <c r="S233" s="14" t="n">
        <v>0</v>
      </c>
      <c r="T233" s="14" t="n">
        <v>0</v>
      </c>
      <c r="U233" s="14" t="s">
        <v>95</v>
      </c>
      <c r="V233" s="14" t="s">
        <v>95</v>
      </c>
      <c r="W233" s="14" t="n">
        <v>0</v>
      </c>
      <c r="X233" s="14" t="s">
        <v>120</v>
      </c>
      <c r="Y233" s="14" t="n">
        <v>6</v>
      </c>
      <c r="Z233" s="14" t="n">
        <v>0</v>
      </c>
      <c r="AA233" s="14" t="n">
        <v>111</v>
      </c>
      <c r="AB233" s="14" t="s">
        <v>87</v>
      </c>
      <c r="AC233" s="14" t="n">
        <v>100</v>
      </c>
      <c r="AD233" s="14" t="n">
        <v>0</v>
      </c>
      <c r="AE233" s="14" t="n">
        <v>0</v>
      </c>
      <c r="AF233" s="14" t="s">
        <v>96</v>
      </c>
      <c r="AG233" s="15" t="n">
        <v>42447</v>
      </c>
      <c r="AH233" s="14" t="n">
        <f aca="false">I233+J233</f>
        <v>2</v>
      </c>
      <c r="AI233" s="14" t="n">
        <f aca="false">K233+L233+M233</f>
        <v>2</v>
      </c>
      <c r="AJ233" s="14" t="n">
        <f aca="false">AC233*AH233</f>
        <v>200</v>
      </c>
      <c r="AK233" s="14" t="str">
        <f aca="false">IF(C233=1,"Cancelled","Completed")</f>
        <v>Cancelled</v>
      </c>
      <c r="AL233" s="14" t="str">
        <f aca="false">_xlfn.IFS(D233&lt;=7,"0-7 Days",D233&lt;=30,"8-30 Days",D233&lt;=90,"31-90 Days",TRUE(),"90+ Days")</f>
        <v>90+ Days</v>
      </c>
      <c r="AM233" s="14" t="str">
        <f aca="false">_xlfn.IFS(OR(F233="December",F233="January",F233="February"),"Winter",OR(F233="March",F233="April",F233="May"),"Spring",OR(F233="June",F233="July",F233="August"),"Summer",TRUE(),"Autumn")</f>
        <v>Spring</v>
      </c>
      <c r="AN233" s="14" t="str">
        <f aca="false">IF(L233+M233&gt;0,"Family","Adult Only")</f>
        <v>Adult Only</v>
      </c>
      <c r="AO233" s="14" t="str">
        <f aca="false">IF(U233=V233,"Same","Changed")</f>
        <v>Same</v>
      </c>
    </row>
    <row r="234" customFormat="false" ht="15" hidden="false" customHeight="false" outlineLevel="0" collapsed="false">
      <c r="A234" s="0" t="n">
        <v>235</v>
      </c>
      <c r="B234" s="0" t="s">
        <v>80</v>
      </c>
      <c r="C234" s="0" t="n">
        <v>1</v>
      </c>
      <c r="D234" s="0" t="n">
        <v>198</v>
      </c>
      <c r="E234" s="0" t="n">
        <v>2016</v>
      </c>
      <c r="F234" s="0" t="s">
        <v>111</v>
      </c>
      <c r="G234" s="0" t="n">
        <v>42</v>
      </c>
      <c r="H234" s="0" t="n">
        <v>15</v>
      </c>
      <c r="I234" s="0" t="n">
        <v>2</v>
      </c>
      <c r="J234" s="0" t="n">
        <v>5</v>
      </c>
      <c r="K234" s="0" t="n">
        <v>2</v>
      </c>
      <c r="L234" s="0" t="n">
        <v>0</v>
      </c>
      <c r="M234" s="0" t="n">
        <v>0</v>
      </c>
      <c r="N234" s="0" t="s">
        <v>82</v>
      </c>
      <c r="O234" s="0" t="s">
        <v>134</v>
      </c>
      <c r="P234" s="0" t="s">
        <v>93</v>
      </c>
      <c r="Q234" s="0" t="s">
        <v>94</v>
      </c>
      <c r="R234" s="0" t="n">
        <v>0</v>
      </c>
      <c r="S234" s="0" t="n">
        <v>0</v>
      </c>
      <c r="T234" s="0" t="n">
        <v>0</v>
      </c>
      <c r="U234" s="0" t="s">
        <v>109</v>
      </c>
      <c r="V234" s="0" t="s">
        <v>109</v>
      </c>
      <c r="W234" s="0" t="n">
        <v>1</v>
      </c>
      <c r="X234" s="0" t="s">
        <v>86</v>
      </c>
      <c r="Y234" s="0" t="n">
        <v>240</v>
      </c>
      <c r="Z234" s="0" t="n">
        <v>0</v>
      </c>
      <c r="AA234" s="0" t="n">
        <v>0</v>
      </c>
      <c r="AB234" s="0" t="s">
        <v>101</v>
      </c>
      <c r="AC234" s="0" t="n">
        <v>68</v>
      </c>
      <c r="AD234" s="0" t="n">
        <v>0</v>
      </c>
      <c r="AE234" s="0" t="n">
        <v>0</v>
      </c>
      <c r="AF234" s="0" t="s">
        <v>96</v>
      </c>
      <c r="AG234" s="13" t="n">
        <v>42584</v>
      </c>
      <c r="AH234" s="25" t="n">
        <f aca="false">I234+J234</f>
        <v>7</v>
      </c>
      <c r="AI234" s="25" t="n">
        <f aca="false">K234+L234+M234</f>
        <v>2</v>
      </c>
      <c r="AJ234" s="25" t="n">
        <f aca="false">AC234*AH234</f>
        <v>476</v>
      </c>
      <c r="AK234" s="0" t="str">
        <f aca="false">IF(C234=1,"Cancelled","Completed")</f>
        <v>Cancelled</v>
      </c>
      <c r="AL234" s="0" t="str">
        <f aca="false">_xlfn.IFS(D234&lt;=7,"0-7 Days",D234&lt;=30,"8-30 Days",D234&lt;=90,"31-90 Days",TRUE(),"90+ Days")</f>
        <v>90+ Days</v>
      </c>
      <c r="AM234" s="0" t="str">
        <f aca="false">_xlfn.IFS(OR(F234="December",F234="January",F234="February"),"Winter",OR(F234="March",F234="April",F234="May"),"Spring",OR(F234="June",F234="July",F234="August"),"Summer",TRUE(),"Autumn")</f>
        <v>Autumn</v>
      </c>
      <c r="AN234" s="0" t="str">
        <f aca="false">IF(L234+M234&gt;0,"Family","Adult Only")</f>
        <v>Adult Only</v>
      </c>
      <c r="AO234" s="0" t="str">
        <f aca="false">IF(U234=V234,"Same","Changed")</f>
        <v>Same</v>
      </c>
    </row>
    <row r="235" customFormat="false" ht="15" hidden="false" customHeight="false" outlineLevel="0" collapsed="false">
      <c r="A235" s="14" t="n">
        <v>236</v>
      </c>
      <c r="B235" s="14" t="s">
        <v>90</v>
      </c>
      <c r="C235" s="14" t="n">
        <v>0</v>
      </c>
      <c r="D235" s="14" t="n">
        <v>37</v>
      </c>
      <c r="E235" s="14" t="n">
        <v>2016</v>
      </c>
      <c r="F235" s="14" t="s">
        <v>135</v>
      </c>
      <c r="G235" s="14" t="n">
        <v>27</v>
      </c>
      <c r="H235" s="14" t="n">
        <v>29</v>
      </c>
      <c r="I235" s="14" t="n">
        <v>0</v>
      </c>
      <c r="J235" s="14" t="n">
        <v>1</v>
      </c>
      <c r="K235" s="14" t="n">
        <v>3</v>
      </c>
      <c r="L235" s="14" t="n">
        <v>0</v>
      </c>
      <c r="M235" s="14" t="n">
        <v>0</v>
      </c>
      <c r="N235" s="14" t="s">
        <v>82</v>
      </c>
      <c r="O235" s="14" t="s">
        <v>83</v>
      </c>
      <c r="P235" s="14" t="s">
        <v>99</v>
      </c>
      <c r="Q235" s="14" t="s">
        <v>94</v>
      </c>
      <c r="R235" s="14" t="n">
        <v>0</v>
      </c>
      <c r="S235" s="14" t="n">
        <v>0</v>
      </c>
      <c r="T235" s="14" t="n">
        <v>0</v>
      </c>
      <c r="U235" s="14" t="s">
        <v>95</v>
      </c>
      <c r="V235" s="14" t="s">
        <v>136</v>
      </c>
      <c r="W235" s="14" t="n">
        <v>0</v>
      </c>
      <c r="X235" s="14" t="s">
        <v>86</v>
      </c>
      <c r="Y235" s="14" t="n">
        <v>22</v>
      </c>
      <c r="Z235" s="14" t="n">
        <v>0</v>
      </c>
      <c r="AA235" s="14" t="n">
        <v>0</v>
      </c>
      <c r="AB235" s="14" t="s">
        <v>87</v>
      </c>
      <c r="AC235" s="14" t="n">
        <v>111.6</v>
      </c>
      <c r="AD235" s="14" t="n">
        <v>0</v>
      </c>
      <c r="AE235" s="14" t="n">
        <v>1</v>
      </c>
      <c r="AF235" s="14" t="s">
        <v>88</v>
      </c>
      <c r="AG235" s="15" t="n">
        <v>42551</v>
      </c>
      <c r="AH235" s="14" t="n">
        <f aca="false">I235+J235</f>
        <v>1</v>
      </c>
      <c r="AI235" s="14" t="n">
        <f aca="false">K235+L235+M235</f>
        <v>3</v>
      </c>
      <c r="AJ235" s="14" t="n">
        <f aca="false">AC235*AH235</f>
        <v>111.6</v>
      </c>
      <c r="AK235" s="14" t="str">
        <f aca="false">IF(C235=1,"Cancelled","Completed")</f>
        <v>Completed</v>
      </c>
      <c r="AL235" s="14" t="str">
        <f aca="false">_xlfn.IFS(D235&lt;=7,"0-7 Days",D235&lt;=30,"8-30 Days",D235&lt;=90,"31-90 Days",TRUE(),"90+ Days")</f>
        <v>31-90 Days</v>
      </c>
      <c r="AM235" s="14" t="str">
        <f aca="false">_xlfn.IFS(OR(F235="December",F235="January",F235="February"),"Winter",OR(F235="March",F235="April",F235="May"),"Spring",OR(F235="June",F235="July",F235="August"),"Summer",TRUE(),"Autumn")</f>
        <v>Summer</v>
      </c>
      <c r="AN235" s="14" t="str">
        <f aca="false">IF(L235+M235&gt;0,"Family","Adult Only")</f>
        <v>Adult Only</v>
      </c>
      <c r="AO235" s="14" t="str">
        <f aca="false">IF(U235=V235,"Same","Changed")</f>
        <v>Changed</v>
      </c>
    </row>
    <row r="236" customFormat="false" ht="15" hidden="false" customHeight="false" outlineLevel="0" collapsed="false">
      <c r="A236" s="0" t="n">
        <v>237</v>
      </c>
      <c r="B236" s="0" t="s">
        <v>90</v>
      </c>
      <c r="C236" s="0" t="n">
        <v>1</v>
      </c>
      <c r="D236" s="0" t="n">
        <v>408</v>
      </c>
      <c r="E236" s="0" t="n">
        <v>2017</v>
      </c>
      <c r="F236" s="0" t="s">
        <v>121</v>
      </c>
      <c r="G236" s="0" t="n">
        <v>22</v>
      </c>
      <c r="H236" s="0" t="n">
        <v>30</v>
      </c>
      <c r="I236" s="0" t="n">
        <v>0</v>
      </c>
      <c r="J236" s="0" t="n">
        <v>1</v>
      </c>
      <c r="K236" s="0" t="n">
        <v>2</v>
      </c>
      <c r="L236" s="0" t="n">
        <v>0</v>
      </c>
      <c r="M236" s="0" t="n">
        <v>0</v>
      </c>
      <c r="N236" s="0" t="s">
        <v>82</v>
      </c>
      <c r="O236" s="0" t="s">
        <v>92</v>
      </c>
      <c r="P236" s="0" t="s">
        <v>116</v>
      </c>
      <c r="Q236" s="0" t="s">
        <v>94</v>
      </c>
      <c r="R236" s="0" t="n">
        <v>0</v>
      </c>
      <c r="S236" s="0" t="n">
        <v>0</v>
      </c>
      <c r="T236" s="0" t="n">
        <v>0</v>
      </c>
      <c r="U236" s="0" t="s">
        <v>95</v>
      </c>
      <c r="V236" s="0" t="s">
        <v>95</v>
      </c>
      <c r="W236" s="0" t="n">
        <v>0</v>
      </c>
      <c r="X236" s="0" t="s">
        <v>120</v>
      </c>
      <c r="Y236" s="0" t="n">
        <v>229</v>
      </c>
      <c r="Z236" s="0" t="n">
        <v>0</v>
      </c>
      <c r="AA236" s="0" t="n">
        <v>0</v>
      </c>
      <c r="AB236" s="0" t="s">
        <v>87</v>
      </c>
      <c r="AC236" s="0" t="n">
        <v>90</v>
      </c>
      <c r="AD236" s="0" t="n">
        <v>0</v>
      </c>
      <c r="AE236" s="0" t="n">
        <v>0</v>
      </c>
      <c r="AF236" s="0" t="s">
        <v>96</v>
      </c>
      <c r="AG236" s="13" t="n">
        <v>42860</v>
      </c>
      <c r="AH236" s="25" t="n">
        <f aca="false">I236+J236</f>
        <v>1</v>
      </c>
      <c r="AI236" s="25" t="n">
        <f aca="false">K236+L236+M236</f>
        <v>2</v>
      </c>
      <c r="AJ236" s="25" t="n">
        <f aca="false">AC236*AH236</f>
        <v>90</v>
      </c>
      <c r="AK236" s="0" t="str">
        <f aca="false">IF(C236=1,"Cancelled","Completed")</f>
        <v>Cancelled</v>
      </c>
      <c r="AL236" s="0" t="str">
        <f aca="false">_xlfn.IFS(D236&lt;=7,"0-7 Days",D236&lt;=30,"8-30 Days",D236&lt;=90,"31-90 Days",TRUE(),"90+ Days")</f>
        <v>90+ Days</v>
      </c>
      <c r="AM236" s="0" t="str">
        <f aca="false">_xlfn.IFS(OR(F236="December",F236="January",F236="February"),"Winter",OR(F236="March",F236="April",F236="May"),"Spring",OR(F236="June",F236="July",F236="August"),"Summer",TRUE(),"Autumn")</f>
        <v>Spring</v>
      </c>
      <c r="AN236" s="0" t="str">
        <f aca="false">IF(L236+M236&gt;0,"Family","Adult Only")</f>
        <v>Adult Only</v>
      </c>
      <c r="AO236" s="0" t="str">
        <f aca="false">IF(U236=V236,"Same","Changed")</f>
        <v>Same</v>
      </c>
    </row>
    <row r="237" customFormat="false" ht="15" hidden="false" customHeight="false" outlineLevel="0" collapsed="false">
      <c r="A237" s="14" t="n">
        <v>238</v>
      </c>
      <c r="B237" s="14" t="s">
        <v>90</v>
      </c>
      <c r="C237" s="14" t="n">
        <v>1</v>
      </c>
      <c r="D237" s="14" t="n">
        <v>27</v>
      </c>
      <c r="E237" s="14" t="n">
        <v>2017</v>
      </c>
      <c r="F237" s="14" t="s">
        <v>118</v>
      </c>
      <c r="G237" s="14" t="n">
        <v>8</v>
      </c>
      <c r="H237" s="14" t="n">
        <v>23</v>
      </c>
      <c r="I237" s="14" t="n">
        <v>0</v>
      </c>
      <c r="J237" s="14" t="n">
        <v>3</v>
      </c>
      <c r="K237" s="14" t="n">
        <v>2</v>
      </c>
      <c r="L237" s="14" t="n">
        <v>0</v>
      </c>
      <c r="M237" s="14" t="n">
        <v>0</v>
      </c>
      <c r="N237" s="14" t="s">
        <v>82</v>
      </c>
      <c r="O237" s="14" t="s">
        <v>158</v>
      </c>
      <c r="P237" s="14" t="s">
        <v>93</v>
      </c>
      <c r="Q237" s="14" t="s">
        <v>94</v>
      </c>
      <c r="R237" s="14" t="n">
        <v>0</v>
      </c>
      <c r="S237" s="14" t="n">
        <v>0</v>
      </c>
      <c r="T237" s="14" t="n">
        <v>0</v>
      </c>
      <c r="U237" s="14" t="s">
        <v>109</v>
      </c>
      <c r="V237" s="14" t="s">
        <v>109</v>
      </c>
      <c r="W237" s="14" t="n">
        <v>0</v>
      </c>
      <c r="X237" s="14" t="s">
        <v>86</v>
      </c>
      <c r="Y237" s="14" t="n">
        <v>9</v>
      </c>
      <c r="Z237" s="14" t="n">
        <v>0</v>
      </c>
      <c r="AA237" s="14" t="n">
        <v>0</v>
      </c>
      <c r="AB237" s="14" t="s">
        <v>87</v>
      </c>
      <c r="AC237" s="14" t="n">
        <v>118</v>
      </c>
      <c r="AD237" s="14" t="n">
        <v>0</v>
      </c>
      <c r="AE237" s="14" t="n">
        <v>0</v>
      </c>
      <c r="AF237" s="14" t="s">
        <v>96</v>
      </c>
      <c r="AG237" s="15" t="n">
        <v>42764</v>
      </c>
      <c r="AH237" s="14" t="n">
        <f aca="false">I237+J237</f>
        <v>3</v>
      </c>
      <c r="AI237" s="14" t="n">
        <f aca="false">K237+L237+M237</f>
        <v>2</v>
      </c>
      <c r="AJ237" s="14" t="n">
        <f aca="false">AC237*AH237</f>
        <v>354</v>
      </c>
      <c r="AK237" s="14" t="str">
        <f aca="false">IF(C237=1,"Cancelled","Completed")</f>
        <v>Cancelled</v>
      </c>
      <c r="AL237" s="14" t="str">
        <f aca="false">_xlfn.IFS(D237&lt;=7,"0-7 Days",D237&lt;=30,"8-30 Days",D237&lt;=90,"31-90 Days",TRUE(),"90+ Days")</f>
        <v>8-30 Days</v>
      </c>
      <c r="AM237" s="14" t="str">
        <f aca="false">_xlfn.IFS(OR(F237="December",F237="January",F237="February"),"Winter",OR(F237="March",F237="April",F237="May"),"Spring",OR(F237="June",F237="July",F237="August"),"Summer",TRUE(),"Autumn")</f>
        <v>Winter</v>
      </c>
      <c r="AN237" s="14" t="str">
        <f aca="false">IF(L237+M237&gt;0,"Family","Adult Only")</f>
        <v>Adult Only</v>
      </c>
      <c r="AO237" s="14" t="str">
        <f aca="false">IF(U237=V237,"Same","Changed")</f>
        <v>Same</v>
      </c>
    </row>
    <row r="238" customFormat="false" ht="15" hidden="false" customHeight="false" outlineLevel="0" collapsed="false">
      <c r="A238" s="0" t="n">
        <v>239</v>
      </c>
      <c r="B238" s="0" t="s">
        <v>90</v>
      </c>
      <c r="C238" s="0" t="n">
        <v>1</v>
      </c>
      <c r="D238" s="0" t="n">
        <v>110</v>
      </c>
      <c r="E238" s="0" t="n">
        <v>2015</v>
      </c>
      <c r="F238" s="0" t="s">
        <v>91</v>
      </c>
      <c r="G238" s="0" t="n">
        <v>30</v>
      </c>
      <c r="H238" s="0" t="n">
        <v>25</v>
      </c>
      <c r="I238" s="0" t="n">
        <v>2</v>
      </c>
      <c r="J238" s="0" t="n">
        <v>1</v>
      </c>
      <c r="K238" s="0" t="n">
        <v>2</v>
      </c>
      <c r="L238" s="0" t="n">
        <v>0</v>
      </c>
      <c r="M238" s="0" t="n">
        <v>0</v>
      </c>
      <c r="N238" s="0" t="s">
        <v>112</v>
      </c>
      <c r="O238" s="0" t="s">
        <v>158</v>
      </c>
      <c r="P238" s="0" t="s">
        <v>99</v>
      </c>
      <c r="Q238" s="0" t="s">
        <v>94</v>
      </c>
      <c r="R238" s="0" t="n">
        <v>0</v>
      </c>
      <c r="S238" s="0" t="n">
        <v>0</v>
      </c>
      <c r="T238" s="0" t="n">
        <v>0</v>
      </c>
      <c r="U238" s="0" t="s">
        <v>95</v>
      </c>
      <c r="V238" s="0" t="s">
        <v>95</v>
      </c>
      <c r="W238" s="0" t="n">
        <v>0</v>
      </c>
      <c r="X238" s="0" t="s">
        <v>86</v>
      </c>
      <c r="Y238" s="0" t="n">
        <v>17</v>
      </c>
      <c r="Z238" s="0" t="n">
        <v>0</v>
      </c>
      <c r="AA238" s="0" t="n">
        <v>0</v>
      </c>
      <c r="AB238" s="0" t="s">
        <v>101</v>
      </c>
      <c r="AC238" s="0" t="n">
        <v>94.5</v>
      </c>
      <c r="AD238" s="0" t="n">
        <v>0</v>
      </c>
      <c r="AE238" s="0" t="n">
        <v>0</v>
      </c>
      <c r="AF238" s="0" t="s">
        <v>96</v>
      </c>
      <c r="AG238" s="13" t="n">
        <v>42201</v>
      </c>
      <c r="AH238" s="25" t="n">
        <f aca="false">I238+J238</f>
        <v>3</v>
      </c>
      <c r="AI238" s="25" t="n">
        <f aca="false">K238+L238+M238</f>
        <v>2</v>
      </c>
      <c r="AJ238" s="25" t="n">
        <f aca="false">AC238*AH238</f>
        <v>283.5</v>
      </c>
      <c r="AK238" s="0" t="str">
        <f aca="false">IF(C238=1,"Cancelled","Completed")</f>
        <v>Cancelled</v>
      </c>
      <c r="AL238" s="0" t="str">
        <f aca="false">_xlfn.IFS(D238&lt;=7,"0-7 Days",D238&lt;=30,"8-30 Days",D238&lt;=90,"31-90 Days",TRUE(),"90+ Days")</f>
        <v>90+ Days</v>
      </c>
      <c r="AM238" s="0" t="str">
        <f aca="false">_xlfn.IFS(OR(F238="December",F238="January",F238="February"),"Winter",OR(F238="March",F238="April",F238="May"),"Spring",OR(F238="June",F238="July",F238="August"),"Summer",TRUE(),"Autumn")</f>
        <v>Summer</v>
      </c>
      <c r="AN238" s="0" t="str">
        <f aca="false">IF(L238+M238&gt;0,"Family","Adult Only")</f>
        <v>Adult Only</v>
      </c>
      <c r="AO238" s="0" t="str">
        <f aca="false">IF(U238=V238,"Same","Changed")</f>
        <v>Same</v>
      </c>
    </row>
    <row r="239" customFormat="false" ht="15" hidden="false" customHeight="false" outlineLevel="0" collapsed="false">
      <c r="A239" s="14" t="n">
        <v>240</v>
      </c>
      <c r="B239" s="14" t="s">
        <v>90</v>
      </c>
      <c r="C239" s="14" t="n">
        <v>1</v>
      </c>
      <c r="D239" s="14" t="n">
        <v>129</v>
      </c>
      <c r="E239" s="14" t="n">
        <v>2017</v>
      </c>
      <c r="F239" s="14" t="s">
        <v>135</v>
      </c>
      <c r="G239" s="14" t="n">
        <v>22</v>
      </c>
      <c r="H239" s="14" t="n">
        <v>2</v>
      </c>
      <c r="I239" s="14" t="n">
        <v>1</v>
      </c>
      <c r="J239" s="14" t="n">
        <v>2</v>
      </c>
      <c r="K239" s="14" t="n">
        <v>2</v>
      </c>
      <c r="L239" s="14" t="n">
        <v>0</v>
      </c>
      <c r="M239" s="14" t="n">
        <v>0</v>
      </c>
      <c r="N239" s="14" t="s">
        <v>82</v>
      </c>
      <c r="O239" s="14" t="s">
        <v>92</v>
      </c>
      <c r="P239" s="14" t="s">
        <v>116</v>
      </c>
      <c r="Q239" s="14" t="s">
        <v>94</v>
      </c>
      <c r="R239" s="14" t="n">
        <v>0</v>
      </c>
      <c r="S239" s="14" t="n">
        <v>0</v>
      </c>
      <c r="T239" s="14" t="n">
        <v>0</v>
      </c>
      <c r="U239" s="14" t="s">
        <v>95</v>
      </c>
      <c r="V239" s="14" t="s">
        <v>95</v>
      </c>
      <c r="W239" s="14" t="n">
        <v>0</v>
      </c>
      <c r="X239" s="14" t="s">
        <v>120</v>
      </c>
      <c r="Y239" s="14" t="n">
        <v>154</v>
      </c>
      <c r="Z239" s="14" t="n">
        <v>0</v>
      </c>
      <c r="AA239" s="14" t="n">
        <v>0</v>
      </c>
      <c r="AB239" s="14" t="s">
        <v>87</v>
      </c>
      <c r="AC239" s="14" t="n">
        <v>130</v>
      </c>
      <c r="AD239" s="14" t="n">
        <v>0</v>
      </c>
      <c r="AE239" s="14" t="n">
        <v>0</v>
      </c>
      <c r="AF239" s="14" t="s">
        <v>96</v>
      </c>
      <c r="AG239" s="15" t="n">
        <v>42759</v>
      </c>
      <c r="AH239" s="14" t="n">
        <f aca="false">I239+J239</f>
        <v>3</v>
      </c>
      <c r="AI239" s="14" t="n">
        <f aca="false">K239+L239+M239</f>
        <v>2</v>
      </c>
      <c r="AJ239" s="14" t="n">
        <f aca="false">AC239*AH239</f>
        <v>390</v>
      </c>
      <c r="AK239" s="14" t="str">
        <f aca="false">IF(C239=1,"Cancelled","Completed")</f>
        <v>Cancelled</v>
      </c>
      <c r="AL239" s="14" t="str">
        <f aca="false">_xlfn.IFS(D239&lt;=7,"0-7 Days",D239&lt;=30,"8-30 Days",D239&lt;=90,"31-90 Days",TRUE(),"90+ Days")</f>
        <v>90+ Days</v>
      </c>
      <c r="AM239" s="14" t="str">
        <f aca="false">_xlfn.IFS(OR(F239="December",F239="January",F239="February"),"Winter",OR(F239="March",F239="April",F239="May"),"Spring",OR(F239="June",F239="July",F239="August"),"Summer",TRUE(),"Autumn")</f>
        <v>Summer</v>
      </c>
      <c r="AN239" s="14" t="str">
        <f aca="false">IF(L239+M239&gt;0,"Family","Adult Only")</f>
        <v>Adult Only</v>
      </c>
      <c r="AO239" s="14" t="str">
        <f aca="false">IF(U239=V239,"Same","Changed")</f>
        <v>Same</v>
      </c>
    </row>
    <row r="240" customFormat="false" ht="15" hidden="false" customHeight="false" outlineLevel="0" collapsed="false">
      <c r="A240" s="0" t="n">
        <v>241</v>
      </c>
      <c r="B240" s="0" t="s">
        <v>80</v>
      </c>
      <c r="C240" s="0" t="n">
        <v>1</v>
      </c>
      <c r="D240" s="0" t="n">
        <v>275</v>
      </c>
      <c r="E240" s="0" t="n">
        <v>2015</v>
      </c>
      <c r="F240" s="0" t="s">
        <v>111</v>
      </c>
      <c r="G240" s="0" t="n">
        <v>41</v>
      </c>
      <c r="H240" s="0" t="n">
        <v>4</v>
      </c>
      <c r="I240" s="0" t="n">
        <v>2</v>
      </c>
      <c r="J240" s="0" t="n">
        <v>0</v>
      </c>
      <c r="K240" s="0" t="n">
        <v>2</v>
      </c>
      <c r="L240" s="0" t="n">
        <v>0</v>
      </c>
      <c r="M240" s="0" t="n">
        <v>0</v>
      </c>
      <c r="N240" s="0" t="s">
        <v>112</v>
      </c>
      <c r="O240" s="0" t="s">
        <v>92</v>
      </c>
      <c r="P240" s="0" t="s">
        <v>99</v>
      </c>
      <c r="Q240" s="0" t="s">
        <v>94</v>
      </c>
      <c r="R240" s="0" t="n">
        <v>0</v>
      </c>
      <c r="S240" s="0" t="n">
        <v>26</v>
      </c>
      <c r="T240" s="0" t="n">
        <v>0</v>
      </c>
      <c r="U240" s="0" t="s">
        <v>95</v>
      </c>
      <c r="V240" s="0" t="s">
        <v>95</v>
      </c>
      <c r="W240" s="0" t="n">
        <v>0</v>
      </c>
      <c r="X240" s="0" t="s">
        <v>120</v>
      </c>
      <c r="Y240" s="0" t="n">
        <v>208</v>
      </c>
      <c r="Z240" s="0" t="n">
        <v>0</v>
      </c>
      <c r="AA240" s="0" t="n">
        <v>0</v>
      </c>
      <c r="AB240" s="0" t="s">
        <v>87</v>
      </c>
      <c r="AC240" s="0" t="n">
        <v>50</v>
      </c>
      <c r="AD240" s="0" t="n">
        <v>0</v>
      </c>
      <c r="AE240" s="0" t="n">
        <v>0</v>
      </c>
      <c r="AF240" s="0" t="s">
        <v>96</v>
      </c>
      <c r="AG240" s="13" t="n">
        <v>42034</v>
      </c>
      <c r="AH240" s="25" t="n">
        <f aca="false">I240+J240</f>
        <v>2</v>
      </c>
      <c r="AI240" s="25" t="n">
        <f aca="false">K240+L240+M240</f>
        <v>2</v>
      </c>
      <c r="AJ240" s="25" t="n">
        <f aca="false">AC240*AH240</f>
        <v>100</v>
      </c>
      <c r="AK240" s="0" t="str">
        <f aca="false">IF(C240=1,"Cancelled","Completed")</f>
        <v>Cancelled</v>
      </c>
      <c r="AL240" s="0" t="str">
        <f aca="false">_xlfn.IFS(D240&lt;=7,"0-7 Days",D240&lt;=30,"8-30 Days",D240&lt;=90,"31-90 Days",TRUE(),"90+ Days")</f>
        <v>90+ Days</v>
      </c>
      <c r="AM240" s="0" t="str">
        <f aca="false">_xlfn.IFS(OR(F240="December",F240="January",F240="February"),"Winter",OR(F240="March",F240="April",F240="May"),"Spring",OR(F240="June",F240="July",F240="August"),"Summer",TRUE(),"Autumn")</f>
        <v>Autumn</v>
      </c>
      <c r="AN240" s="0" t="str">
        <f aca="false">IF(L240+M240&gt;0,"Family","Adult Only")</f>
        <v>Adult Only</v>
      </c>
      <c r="AO240" s="0" t="str">
        <f aca="false">IF(U240=V240,"Same","Changed")</f>
        <v>Same</v>
      </c>
    </row>
    <row r="241" customFormat="false" ht="15" hidden="false" customHeight="false" outlineLevel="0" collapsed="false">
      <c r="A241" s="14" t="n">
        <v>242</v>
      </c>
      <c r="B241" s="14" t="s">
        <v>90</v>
      </c>
      <c r="C241" s="14" t="n">
        <v>0</v>
      </c>
      <c r="D241" s="14" t="n">
        <v>152</v>
      </c>
      <c r="E241" s="14" t="n">
        <v>2016</v>
      </c>
      <c r="F241" s="14" t="s">
        <v>91</v>
      </c>
      <c r="G241" s="14" t="n">
        <v>29</v>
      </c>
      <c r="H241" s="14" t="n">
        <v>11</v>
      </c>
      <c r="I241" s="14" t="n">
        <v>1</v>
      </c>
      <c r="J241" s="14" t="n">
        <v>1</v>
      </c>
      <c r="K241" s="14" t="n">
        <v>2</v>
      </c>
      <c r="L241" s="14" t="n">
        <v>0</v>
      </c>
      <c r="M241" s="14" t="n">
        <v>0</v>
      </c>
      <c r="N241" s="14" t="s">
        <v>82</v>
      </c>
      <c r="O241" s="14" t="s">
        <v>92</v>
      </c>
      <c r="P241" s="14" t="s">
        <v>93</v>
      </c>
      <c r="Q241" s="14" t="s">
        <v>94</v>
      </c>
      <c r="R241" s="14" t="n">
        <v>0</v>
      </c>
      <c r="S241" s="14" t="n">
        <v>0</v>
      </c>
      <c r="T241" s="14" t="n">
        <v>0</v>
      </c>
      <c r="U241" s="14" t="s">
        <v>95</v>
      </c>
      <c r="V241" s="14" t="s">
        <v>95</v>
      </c>
      <c r="W241" s="14" t="n">
        <v>2</v>
      </c>
      <c r="X241" s="14" t="s">
        <v>86</v>
      </c>
      <c r="Y241" s="14" t="n">
        <v>9</v>
      </c>
      <c r="Z241" s="14" t="n">
        <v>0</v>
      </c>
      <c r="AA241" s="14" t="n">
        <v>0</v>
      </c>
      <c r="AB241" s="14" t="s">
        <v>101</v>
      </c>
      <c r="AC241" s="14" t="n">
        <v>99</v>
      </c>
      <c r="AD241" s="14" t="n">
        <v>0</v>
      </c>
      <c r="AE241" s="14" t="n">
        <v>2</v>
      </c>
      <c r="AF241" s="14" t="s">
        <v>88</v>
      </c>
      <c r="AG241" s="15" t="n">
        <v>42564</v>
      </c>
      <c r="AH241" s="14" t="n">
        <f aca="false">I241+J241</f>
        <v>2</v>
      </c>
      <c r="AI241" s="14" t="n">
        <f aca="false">K241+L241+M241</f>
        <v>2</v>
      </c>
      <c r="AJ241" s="14" t="n">
        <f aca="false">AC241*AH241</f>
        <v>198</v>
      </c>
      <c r="AK241" s="14" t="str">
        <f aca="false">IF(C241=1,"Cancelled","Completed")</f>
        <v>Completed</v>
      </c>
      <c r="AL241" s="14" t="str">
        <f aca="false">_xlfn.IFS(D241&lt;=7,"0-7 Days",D241&lt;=30,"8-30 Days",D241&lt;=90,"31-90 Days",TRUE(),"90+ Days")</f>
        <v>90+ Days</v>
      </c>
      <c r="AM241" s="14" t="str">
        <f aca="false">_xlfn.IFS(OR(F241="December",F241="January",F241="February"),"Winter",OR(F241="March",F241="April",F241="May"),"Spring",OR(F241="June",F241="July",F241="August"),"Summer",TRUE(),"Autumn")</f>
        <v>Summer</v>
      </c>
      <c r="AN241" s="14" t="str">
        <f aca="false">IF(L241+M241&gt;0,"Family","Adult Only")</f>
        <v>Adult Only</v>
      </c>
      <c r="AO241" s="14" t="str">
        <f aca="false">IF(U241=V241,"Same","Changed")</f>
        <v>Same</v>
      </c>
    </row>
    <row r="242" customFormat="false" ht="15" hidden="false" customHeight="false" outlineLevel="0" collapsed="false">
      <c r="A242" s="0" t="n">
        <v>243</v>
      </c>
      <c r="B242" s="0" t="s">
        <v>80</v>
      </c>
      <c r="C242" s="0" t="n">
        <v>0</v>
      </c>
      <c r="D242" s="0" t="n">
        <v>43</v>
      </c>
      <c r="E242" s="0" t="n">
        <v>2017</v>
      </c>
      <c r="F242" s="0" t="s">
        <v>135</v>
      </c>
      <c r="G242" s="0" t="n">
        <v>24</v>
      </c>
      <c r="H242" s="0" t="n">
        <v>11</v>
      </c>
      <c r="I242" s="0" t="n">
        <v>2</v>
      </c>
      <c r="J242" s="0" t="n">
        <v>5</v>
      </c>
      <c r="K242" s="0" t="n">
        <v>2</v>
      </c>
      <c r="L242" s="0" t="n">
        <v>0</v>
      </c>
      <c r="M242" s="0" t="n">
        <v>0</v>
      </c>
      <c r="N242" s="0" t="s">
        <v>82</v>
      </c>
      <c r="O242" s="0" t="s">
        <v>122</v>
      </c>
      <c r="P242" s="0" t="s">
        <v>93</v>
      </c>
      <c r="Q242" s="0" t="s">
        <v>94</v>
      </c>
      <c r="R242" s="0" t="n">
        <v>0</v>
      </c>
      <c r="S242" s="0" t="n">
        <v>0</v>
      </c>
      <c r="T242" s="0" t="n">
        <v>0</v>
      </c>
      <c r="U242" s="0" t="s">
        <v>95</v>
      </c>
      <c r="V242" s="0" t="s">
        <v>95</v>
      </c>
      <c r="W242" s="0" t="n">
        <v>0</v>
      </c>
      <c r="X242" s="0" t="s">
        <v>86</v>
      </c>
      <c r="Y242" s="0" t="n">
        <v>240</v>
      </c>
      <c r="Z242" s="0" t="n">
        <v>0</v>
      </c>
      <c r="AA242" s="0" t="n">
        <v>0</v>
      </c>
      <c r="AB242" s="0" t="s">
        <v>87</v>
      </c>
      <c r="AC242" s="0" t="n">
        <v>140</v>
      </c>
      <c r="AD242" s="0" t="n">
        <v>0</v>
      </c>
      <c r="AE242" s="0" t="n">
        <v>1</v>
      </c>
      <c r="AF242" s="0" t="s">
        <v>88</v>
      </c>
      <c r="AG242" s="13" t="n">
        <v>42904</v>
      </c>
      <c r="AH242" s="25" t="n">
        <f aca="false">I242+J242</f>
        <v>7</v>
      </c>
      <c r="AI242" s="25" t="n">
        <f aca="false">K242+L242+M242</f>
        <v>2</v>
      </c>
      <c r="AJ242" s="25" t="n">
        <f aca="false">AC242*AH242</f>
        <v>980</v>
      </c>
      <c r="AK242" s="0" t="str">
        <f aca="false">IF(C242=1,"Cancelled","Completed")</f>
        <v>Completed</v>
      </c>
      <c r="AL242" s="0" t="str">
        <f aca="false">_xlfn.IFS(D242&lt;=7,"0-7 Days",D242&lt;=30,"8-30 Days",D242&lt;=90,"31-90 Days",TRUE(),"90+ Days")</f>
        <v>31-90 Days</v>
      </c>
      <c r="AM242" s="0" t="str">
        <f aca="false">_xlfn.IFS(OR(F242="December",F242="January",F242="February"),"Winter",OR(F242="March",F242="April",F242="May"),"Spring",OR(F242="June",F242="July",F242="August"),"Summer",TRUE(),"Autumn")</f>
        <v>Summer</v>
      </c>
      <c r="AN242" s="0" t="str">
        <f aca="false">IF(L242+M242&gt;0,"Family","Adult Only")</f>
        <v>Adult Only</v>
      </c>
      <c r="AO242" s="0" t="str">
        <f aca="false">IF(U242=V242,"Same","Changed")</f>
        <v>Same</v>
      </c>
    </row>
    <row r="243" customFormat="false" ht="15" hidden="false" customHeight="false" outlineLevel="0" collapsed="false">
      <c r="A243" s="14" t="n">
        <v>244</v>
      </c>
      <c r="B243" s="14" t="s">
        <v>90</v>
      </c>
      <c r="C243" s="14" t="n">
        <v>0</v>
      </c>
      <c r="D243" s="14" t="n">
        <v>19</v>
      </c>
      <c r="E243" s="14" t="n">
        <v>2016</v>
      </c>
      <c r="F243" s="14" t="s">
        <v>118</v>
      </c>
      <c r="G243" s="14" t="n">
        <v>7</v>
      </c>
      <c r="H243" s="14" t="n">
        <v>13</v>
      </c>
      <c r="I243" s="14" t="n">
        <v>0</v>
      </c>
      <c r="J243" s="14" t="n">
        <v>1</v>
      </c>
      <c r="K243" s="14" t="n">
        <v>2</v>
      </c>
      <c r="L243" s="14" t="n">
        <v>0</v>
      </c>
      <c r="M243" s="14" t="n">
        <v>0</v>
      </c>
      <c r="N243" s="14" t="s">
        <v>82</v>
      </c>
      <c r="O243" s="14" t="s">
        <v>92</v>
      </c>
      <c r="P243" s="14" t="s">
        <v>84</v>
      </c>
      <c r="Q243" s="14" t="s">
        <v>84</v>
      </c>
      <c r="R243" s="14" t="n">
        <v>0</v>
      </c>
      <c r="S243" s="14" t="n">
        <v>0</v>
      </c>
      <c r="T243" s="14" t="n">
        <v>0</v>
      </c>
      <c r="U243" s="14" t="s">
        <v>109</v>
      </c>
      <c r="V243" s="14" t="s">
        <v>109</v>
      </c>
      <c r="W243" s="14" t="n">
        <v>0</v>
      </c>
      <c r="X243" s="14" t="s">
        <v>86</v>
      </c>
      <c r="Y243" s="14" t="n">
        <v>0</v>
      </c>
      <c r="Z243" s="14" t="n">
        <v>0</v>
      </c>
      <c r="AA243" s="14" t="n">
        <v>0</v>
      </c>
      <c r="AB243" s="14" t="s">
        <v>87</v>
      </c>
      <c r="AC243" s="14" t="n">
        <v>100.5</v>
      </c>
      <c r="AD243" s="14" t="n">
        <v>0</v>
      </c>
      <c r="AE243" s="14" t="n">
        <v>2</v>
      </c>
      <c r="AF243" s="14" t="s">
        <v>88</v>
      </c>
      <c r="AG243" s="15" t="n">
        <v>42414</v>
      </c>
      <c r="AH243" s="14" t="n">
        <f aca="false">I243+J243</f>
        <v>1</v>
      </c>
      <c r="AI243" s="14" t="n">
        <f aca="false">K243+L243+M243</f>
        <v>2</v>
      </c>
      <c r="AJ243" s="14" t="n">
        <f aca="false">AC243*AH243</f>
        <v>100.5</v>
      </c>
      <c r="AK243" s="14" t="str">
        <f aca="false">IF(C243=1,"Cancelled","Completed")</f>
        <v>Completed</v>
      </c>
      <c r="AL243" s="14" t="str">
        <f aca="false">_xlfn.IFS(D243&lt;=7,"0-7 Days",D243&lt;=30,"8-30 Days",D243&lt;=90,"31-90 Days",TRUE(),"90+ Days")</f>
        <v>8-30 Days</v>
      </c>
      <c r="AM243" s="14" t="str">
        <f aca="false">_xlfn.IFS(OR(F243="December",F243="January",F243="February"),"Winter",OR(F243="March",F243="April",F243="May"),"Spring",OR(F243="June",F243="July",F243="August"),"Summer",TRUE(),"Autumn")</f>
        <v>Winter</v>
      </c>
      <c r="AN243" s="14" t="str">
        <f aca="false">IF(L243+M243&gt;0,"Family","Adult Only")</f>
        <v>Adult Only</v>
      </c>
      <c r="AO243" s="14" t="str">
        <f aca="false">IF(U243=V243,"Same","Changed")</f>
        <v>Same</v>
      </c>
    </row>
    <row r="244" customFormat="false" ht="15" hidden="false" customHeight="false" outlineLevel="0" collapsed="false">
      <c r="A244" s="0" t="n">
        <v>245</v>
      </c>
      <c r="B244" s="0" t="s">
        <v>90</v>
      </c>
      <c r="C244" s="0" t="n">
        <v>0</v>
      </c>
      <c r="D244" s="0" t="n">
        <v>107</v>
      </c>
      <c r="E244" s="0" t="n">
        <v>2016</v>
      </c>
      <c r="F244" s="0" t="s">
        <v>135</v>
      </c>
      <c r="G244" s="0" t="n">
        <v>24</v>
      </c>
      <c r="H244" s="0" t="n">
        <v>10</v>
      </c>
      <c r="I244" s="0" t="n">
        <v>0</v>
      </c>
      <c r="J244" s="0" t="n">
        <v>2</v>
      </c>
      <c r="K244" s="0" t="n">
        <v>1</v>
      </c>
      <c r="L244" s="0" t="n">
        <v>0</v>
      </c>
      <c r="M244" s="0" t="n">
        <v>0</v>
      </c>
      <c r="N244" s="0" t="s">
        <v>82</v>
      </c>
      <c r="O244" s="0" t="s">
        <v>115</v>
      </c>
      <c r="P244" s="0" t="s">
        <v>99</v>
      </c>
      <c r="Q244" s="0" t="s">
        <v>94</v>
      </c>
      <c r="R244" s="0" t="n">
        <v>0</v>
      </c>
      <c r="S244" s="0" t="n">
        <v>0</v>
      </c>
      <c r="T244" s="0" t="n">
        <v>0</v>
      </c>
      <c r="U244" s="0" t="s">
        <v>95</v>
      </c>
      <c r="V244" s="0" t="s">
        <v>95</v>
      </c>
      <c r="W244" s="0" t="n">
        <v>1</v>
      </c>
      <c r="X244" s="0" t="s">
        <v>86</v>
      </c>
      <c r="Y244" s="0" t="n">
        <v>187</v>
      </c>
      <c r="Z244" s="0" t="n">
        <v>0</v>
      </c>
      <c r="AA244" s="0" t="n">
        <v>0</v>
      </c>
      <c r="AB244" s="0" t="s">
        <v>101</v>
      </c>
      <c r="AC244" s="0" t="n">
        <v>120</v>
      </c>
      <c r="AD244" s="0" t="n">
        <v>0</v>
      </c>
      <c r="AE244" s="0" t="n">
        <v>0</v>
      </c>
      <c r="AF244" s="0" t="s">
        <v>88</v>
      </c>
      <c r="AG244" s="13" t="n">
        <v>42533</v>
      </c>
      <c r="AH244" s="25" t="n">
        <f aca="false">I244+J244</f>
        <v>2</v>
      </c>
      <c r="AI244" s="25" t="n">
        <f aca="false">K244+L244+M244</f>
        <v>1</v>
      </c>
      <c r="AJ244" s="25" t="n">
        <f aca="false">AC244*AH244</f>
        <v>240</v>
      </c>
      <c r="AK244" s="0" t="str">
        <f aca="false">IF(C244=1,"Cancelled","Completed")</f>
        <v>Completed</v>
      </c>
      <c r="AL244" s="0" t="str">
        <f aca="false">_xlfn.IFS(D244&lt;=7,"0-7 Days",D244&lt;=30,"8-30 Days",D244&lt;=90,"31-90 Days",TRUE(),"90+ Days")</f>
        <v>90+ Days</v>
      </c>
      <c r="AM244" s="0" t="str">
        <f aca="false">_xlfn.IFS(OR(F244="December",F244="January",F244="February"),"Winter",OR(F244="March",F244="April",F244="May"),"Spring",OR(F244="June",F244="July",F244="August"),"Summer",TRUE(),"Autumn")</f>
        <v>Summer</v>
      </c>
      <c r="AN244" s="0" t="str">
        <f aca="false">IF(L244+M244&gt;0,"Family","Adult Only")</f>
        <v>Adult Only</v>
      </c>
      <c r="AO244" s="0" t="str">
        <f aca="false">IF(U244=V244,"Same","Changed")</f>
        <v>Same</v>
      </c>
    </row>
    <row r="245" customFormat="false" ht="15" hidden="false" customHeight="false" outlineLevel="0" collapsed="false">
      <c r="A245" s="14" t="n">
        <v>246</v>
      </c>
      <c r="B245" s="14" t="s">
        <v>90</v>
      </c>
      <c r="C245" s="14" t="n">
        <v>1</v>
      </c>
      <c r="D245" s="14" t="n">
        <v>16</v>
      </c>
      <c r="E245" s="14" t="n">
        <v>2016</v>
      </c>
      <c r="F245" s="14" t="s">
        <v>118</v>
      </c>
      <c r="G245" s="14" t="n">
        <v>9</v>
      </c>
      <c r="H245" s="14" t="n">
        <v>27</v>
      </c>
      <c r="I245" s="14" t="n">
        <v>2</v>
      </c>
      <c r="J245" s="14" t="n">
        <v>5</v>
      </c>
      <c r="K245" s="14" t="n">
        <v>1</v>
      </c>
      <c r="L245" s="14" t="n">
        <v>0</v>
      </c>
      <c r="M245" s="14" t="n">
        <v>0</v>
      </c>
      <c r="N245" s="14" t="s">
        <v>82</v>
      </c>
      <c r="O245" s="14" t="s">
        <v>159</v>
      </c>
      <c r="P245" s="14" t="s">
        <v>84</v>
      </c>
      <c r="Q245" s="14" t="s">
        <v>84</v>
      </c>
      <c r="R245" s="14" t="n">
        <v>0</v>
      </c>
      <c r="S245" s="14" t="n">
        <v>0</v>
      </c>
      <c r="T245" s="14" t="n">
        <v>0</v>
      </c>
      <c r="U245" s="14" t="s">
        <v>109</v>
      </c>
      <c r="V245" s="14" t="s">
        <v>109</v>
      </c>
      <c r="W245" s="14" t="n">
        <v>0</v>
      </c>
      <c r="X245" s="14" t="s">
        <v>86</v>
      </c>
      <c r="Y245" s="14" t="n">
        <v>14</v>
      </c>
      <c r="Z245" s="14" t="n">
        <v>0</v>
      </c>
      <c r="AA245" s="14" t="n">
        <v>0</v>
      </c>
      <c r="AB245" s="14" t="s">
        <v>87</v>
      </c>
      <c r="AC245" s="14" t="n">
        <v>101</v>
      </c>
      <c r="AD245" s="14" t="n">
        <v>0</v>
      </c>
      <c r="AE245" s="14" t="n">
        <v>0</v>
      </c>
      <c r="AF245" s="14" t="s">
        <v>141</v>
      </c>
      <c r="AG245" s="15" t="n">
        <v>42427</v>
      </c>
      <c r="AH245" s="14" t="n">
        <f aca="false">I245+J245</f>
        <v>7</v>
      </c>
      <c r="AI245" s="14" t="n">
        <f aca="false">K245+L245+M245</f>
        <v>1</v>
      </c>
      <c r="AJ245" s="14" t="n">
        <f aca="false">AC245*AH245</f>
        <v>707</v>
      </c>
      <c r="AK245" s="14" t="str">
        <f aca="false">IF(C245=1,"Cancelled","Completed")</f>
        <v>Cancelled</v>
      </c>
      <c r="AL245" s="14" t="str">
        <f aca="false">_xlfn.IFS(D245&lt;=7,"0-7 Days",D245&lt;=30,"8-30 Days",D245&lt;=90,"31-90 Days",TRUE(),"90+ Days")</f>
        <v>8-30 Days</v>
      </c>
      <c r="AM245" s="14" t="str">
        <f aca="false">_xlfn.IFS(OR(F245="December",F245="January",F245="February"),"Winter",OR(F245="March",F245="April",F245="May"),"Spring",OR(F245="June",F245="July",F245="August"),"Summer",TRUE(),"Autumn")</f>
        <v>Winter</v>
      </c>
      <c r="AN245" s="14" t="str">
        <f aca="false">IF(L245+M245&gt;0,"Family","Adult Only")</f>
        <v>Adult Only</v>
      </c>
      <c r="AO245" s="14" t="str">
        <f aca="false">IF(U245=V245,"Same","Changed")</f>
        <v>Same</v>
      </c>
    </row>
    <row r="246" customFormat="false" ht="15" hidden="false" customHeight="false" outlineLevel="0" collapsed="false">
      <c r="A246" s="0" t="n">
        <v>247</v>
      </c>
      <c r="B246" s="0" t="s">
        <v>90</v>
      </c>
      <c r="C246" s="0" t="n">
        <v>1</v>
      </c>
      <c r="D246" s="0" t="n">
        <v>281</v>
      </c>
      <c r="E246" s="0" t="n">
        <v>2016</v>
      </c>
      <c r="F246" s="0" t="s">
        <v>106</v>
      </c>
      <c r="G246" s="0" t="n">
        <v>16</v>
      </c>
      <c r="H246" s="0" t="n">
        <v>14</v>
      </c>
      <c r="I246" s="0" t="n">
        <v>0</v>
      </c>
      <c r="J246" s="0" t="n">
        <v>2</v>
      </c>
      <c r="K246" s="0" t="n">
        <v>2</v>
      </c>
      <c r="L246" s="0" t="n">
        <v>0</v>
      </c>
      <c r="M246" s="0" t="n">
        <v>0</v>
      </c>
      <c r="N246" s="0" t="s">
        <v>82</v>
      </c>
      <c r="O246" s="0" t="s">
        <v>92</v>
      </c>
      <c r="P246" s="0" t="s">
        <v>116</v>
      </c>
      <c r="Q246" s="0" t="s">
        <v>94</v>
      </c>
      <c r="R246" s="0" t="n">
        <v>0</v>
      </c>
      <c r="S246" s="0" t="n">
        <v>0</v>
      </c>
      <c r="T246" s="0" t="n">
        <v>0</v>
      </c>
      <c r="U246" s="0" t="s">
        <v>95</v>
      </c>
      <c r="V246" s="0" t="s">
        <v>95</v>
      </c>
      <c r="W246" s="0" t="n">
        <v>0</v>
      </c>
      <c r="X246" s="0" t="s">
        <v>120</v>
      </c>
      <c r="Y246" s="0" t="n">
        <v>1</v>
      </c>
      <c r="Z246" s="0" t="n">
        <v>0</v>
      </c>
      <c r="AA246" s="0" t="n">
        <v>0</v>
      </c>
      <c r="AB246" s="0" t="s">
        <v>87</v>
      </c>
      <c r="AC246" s="0" t="n">
        <v>62</v>
      </c>
      <c r="AD246" s="0" t="n">
        <v>0</v>
      </c>
      <c r="AE246" s="0" t="n">
        <v>0</v>
      </c>
      <c r="AF246" s="0" t="s">
        <v>96</v>
      </c>
      <c r="AG246" s="13" t="n">
        <v>42298</v>
      </c>
      <c r="AH246" s="25" t="n">
        <f aca="false">I246+J246</f>
        <v>2</v>
      </c>
      <c r="AI246" s="25" t="n">
        <f aca="false">K246+L246+M246</f>
        <v>2</v>
      </c>
      <c r="AJ246" s="25" t="n">
        <f aca="false">AC246*AH246</f>
        <v>124</v>
      </c>
      <c r="AK246" s="0" t="str">
        <f aca="false">IF(C246=1,"Cancelled","Completed")</f>
        <v>Cancelled</v>
      </c>
      <c r="AL246" s="0" t="str">
        <f aca="false">_xlfn.IFS(D246&lt;=7,"0-7 Days",D246&lt;=30,"8-30 Days",D246&lt;=90,"31-90 Days",TRUE(),"90+ Days")</f>
        <v>90+ Days</v>
      </c>
      <c r="AM246" s="0" t="str">
        <f aca="false">_xlfn.IFS(OR(F246="December",F246="January",F246="February"),"Winter",OR(F246="March",F246="April",F246="May"),"Spring",OR(F246="June",F246="July",F246="August"),"Summer",TRUE(),"Autumn")</f>
        <v>Spring</v>
      </c>
      <c r="AN246" s="0" t="str">
        <f aca="false">IF(L246+M246&gt;0,"Family","Adult Only")</f>
        <v>Adult Only</v>
      </c>
      <c r="AO246" s="0" t="str">
        <f aca="false">IF(U246=V246,"Same","Changed")</f>
        <v>Same</v>
      </c>
    </row>
    <row r="247" customFormat="false" ht="15" hidden="false" customHeight="false" outlineLevel="0" collapsed="false">
      <c r="A247" s="14" t="n">
        <v>248</v>
      </c>
      <c r="B247" s="14" t="s">
        <v>90</v>
      </c>
      <c r="C247" s="14" t="n">
        <v>0</v>
      </c>
      <c r="D247" s="14" t="n">
        <v>1</v>
      </c>
      <c r="E247" s="14" t="n">
        <v>2017</v>
      </c>
      <c r="F247" s="14" t="s">
        <v>119</v>
      </c>
      <c r="G247" s="14" t="n">
        <v>35</v>
      </c>
      <c r="H247" s="14" t="n">
        <v>27</v>
      </c>
      <c r="I247" s="14" t="n">
        <v>1</v>
      </c>
      <c r="J247" s="14" t="n">
        <v>0</v>
      </c>
      <c r="K247" s="14" t="n">
        <v>1</v>
      </c>
      <c r="L247" s="14" t="n">
        <v>0</v>
      </c>
      <c r="M247" s="14" t="n">
        <v>0</v>
      </c>
      <c r="N247" s="14" t="s">
        <v>107</v>
      </c>
      <c r="O247" s="14" t="s">
        <v>115</v>
      </c>
      <c r="P247" s="14" t="s">
        <v>93</v>
      </c>
      <c r="Q247" s="14" t="s">
        <v>94</v>
      </c>
      <c r="R247" s="14" t="n">
        <v>0</v>
      </c>
      <c r="S247" s="14" t="n">
        <v>0</v>
      </c>
      <c r="T247" s="14" t="n">
        <v>0</v>
      </c>
      <c r="U247" s="14" t="s">
        <v>95</v>
      </c>
      <c r="V247" s="14" t="s">
        <v>95</v>
      </c>
      <c r="W247" s="14" t="n">
        <v>1</v>
      </c>
      <c r="X247" s="14" t="s">
        <v>86</v>
      </c>
      <c r="Y247" s="14" t="n">
        <v>9</v>
      </c>
      <c r="Z247" s="14" t="n">
        <v>0</v>
      </c>
      <c r="AA247" s="14" t="n">
        <v>0</v>
      </c>
      <c r="AB247" s="14" t="s">
        <v>87</v>
      </c>
      <c r="AC247" s="14" t="n">
        <v>80.1</v>
      </c>
      <c r="AD247" s="14" t="n">
        <v>0</v>
      </c>
      <c r="AE247" s="14" t="n">
        <v>0</v>
      </c>
      <c r="AF247" s="14" t="s">
        <v>88</v>
      </c>
      <c r="AG247" s="15" t="n">
        <v>42975</v>
      </c>
      <c r="AH247" s="14" t="n">
        <f aca="false">I247+J247</f>
        <v>1</v>
      </c>
      <c r="AI247" s="14" t="n">
        <f aca="false">K247+L247+M247</f>
        <v>1</v>
      </c>
      <c r="AJ247" s="14" t="n">
        <f aca="false">AC247*AH247</f>
        <v>80.1</v>
      </c>
      <c r="AK247" s="14" t="str">
        <f aca="false">IF(C247=1,"Cancelled","Completed")</f>
        <v>Completed</v>
      </c>
      <c r="AL247" s="14" t="str">
        <f aca="false">_xlfn.IFS(D247&lt;=7,"0-7 Days",D247&lt;=30,"8-30 Days",D247&lt;=90,"31-90 Days",TRUE(),"90+ Days")</f>
        <v>0-7 Days</v>
      </c>
      <c r="AM247" s="14" t="str">
        <f aca="false">_xlfn.IFS(OR(F247="December",F247="January",F247="February"),"Winter",OR(F247="March",F247="April",F247="May"),"Spring",OR(F247="June",F247="July",F247="August"),"Summer",TRUE(),"Autumn")</f>
        <v>Summer</v>
      </c>
      <c r="AN247" s="14" t="str">
        <f aca="false">IF(L247+M247&gt;0,"Family","Adult Only")</f>
        <v>Adult Only</v>
      </c>
      <c r="AO247" s="14" t="str">
        <f aca="false">IF(U247=V247,"Same","Changed")</f>
        <v>Same</v>
      </c>
    </row>
    <row r="248" customFormat="false" ht="15" hidden="false" customHeight="false" outlineLevel="0" collapsed="false">
      <c r="A248" s="0" t="n">
        <v>249</v>
      </c>
      <c r="B248" s="0" t="s">
        <v>90</v>
      </c>
      <c r="C248" s="0" t="n">
        <v>1</v>
      </c>
      <c r="D248" s="0" t="n">
        <v>88</v>
      </c>
      <c r="E248" s="0" t="n">
        <v>2017</v>
      </c>
      <c r="F248" s="0" t="s">
        <v>135</v>
      </c>
      <c r="G248" s="0" t="n">
        <v>24</v>
      </c>
      <c r="H248" s="0" t="n">
        <v>17</v>
      </c>
      <c r="I248" s="0" t="n">
        <v>0</v>
      </c>
      <c r="J248" s="0" t="n">
        <v>1</v>
      </c>
      <c r="K248" s="0" t="n">
        <v>2</v>
      </c>
      <c r="L248" s="0" t="n">
        <v>1</v>
      </c>
      <c r="M248" s="0" t="n">
        <v>0</v>
      </c>
      <c r="N248" s="0" t="s">
        <v>112</v>
      </c>
      <c r="O248" s="0" t="s">
        <v>115</v>
      </c>
      <c r="P248" s="0" t="s">
        <v>93</v>
      </c>
      <c r="Q248" s="0" t="s">
        <v>94</v>
      </c>
      <c r="R248" s="0" t="n">
        <v>0</v>
      </c>
      <c r="S248" s="0" t="n">
        <v>0</v>
      </c>
      <c r="T248" s="0" t="n">
        <v>0</v>
      </c>
      <c r="U248" s="0" t="s">
        <v>95</v>
      </c>
      <c r="V248" s="0" t="s">
        <v>95</v>
      </c>
      <c r="W248" s="0" t="n">
        <v>0</v>
      </c>
      <c r="X248" s="0" t="s">
        <v>86</v>
      </c>
      <c r="Y248" s="0" t="n">
        <v>9</v>
      </c>
      <c r="Z248" s="0" t="n">
        <v>0</v>
      </c>
      <c r="AA248" s="0" t="n">
        <v>0</v>
      </c>
      <c r="AB248" s="0" t="s">
        <v>87</v>
      </c>
      <c r="AC248" s="0" t="n">
        <v>204.3</v>
      </c>
      <c r="AD248" s="0" t="n">
        <v>0</v>
      </c>
      <c r="AE248" s="0" t="n">
        <v>0</v>
      </c>
      <c r="AF248" s="0" t="s">
        <v>96</v>
      </c>
      <c r="AG248" s="13" t="n">
        <v>42822</v>
      </c>
      <c r="AH248" s="25" t="n">
        <f aca="false">I248+J248</f>
        <v>1</v>
      </c>
      <c r="AI248" s="25" t="n">
        <f aca="false">K248+L248+M248</f>
        <v>3</v>
      </c>
      <c r="AJ248" s="25" t="n">
        <f aca="false">AC248*AH248</f>
        <v>204.3</v>
      </c>
      <c r="AK248" s="0" t="str">
        <f aca="false">IF(C248=1,"Cancelled","Completed")</f>
        <v>Cancelled</v>
      </c>
      <c r="AL248" s="0" t="str">
        <f aca="false">_xlfn.IFS(D248&lt;=7,"0-7 Days",D248&lt;=30,"8-30 Days",D248&lt;=90,"31-90 Days",TRUE(),"90+ Days")</f>
        <v>31-90 Days</v>
      </c>
      <c r="AM248" s="0" t="str">
        <f aca="false">_xlfn.IFS(OR(F248="December",F248="January",F248="February"),"Winter",OR(F248="March",F248="April",F248="May"),"Spring",OR(F248="June",F248="July",F248="August"),"Summer",TRUE(),"Autumn")</f>
        <v>Summer</v>
      </c>
      <c r="AN248" s="0" t="str">
        <f aca="false">IF(L248+M248&gt;0,"Family","Adult Only")</f>
        <v>Family</v>
      </c>
      <c r="AO248" s="0" t="str">
        <f aca="false">IF(U248=V248,"Same","Changed")</f>
        <v>Same</v>
      </c>
    </row>
    <row r="249" customFormat="false" ht="15" hidden="false" customHeight="false" outlineLevel="0" collapsed="false">
      <c r="A249" s="14" t="n">
        <v>250</v>
      </c>
      <c r="B249" s="14" t="s">
        <v>80</v>
      </c>
      <c r="C249" s="14" t="n">
        <v>0</v>
      </c>
      <c r="D249" s="14" t="n">
        <v>4</v>
      </c>
      <c r="E249" s="14" t="n">
        <v>2016</v>
      </c>
      <c r="F249" s="14" t="s">
        <v>119</v>
      </c>
      <c r="G249" s="14" t="n">
        <v>35</v>
      </c>
      <c r="H249" s="14" t="n">
        <v>23</v>
      </c>
      <c r="I249" s="14" t="n">
        <v>0</v>
      </c>
      <c r="J249" s="14" t="n">
        <v>1</v>
      </c>
      <c r="K249" s="14" t="n">
        <v>1</v>
      </c>
      <c r="L249" s="14" t="n">
        <v>0</v>
      </c>
      <c r="M249" s="14" t="n">
        <v>0</v>
      </c>
      <c r="N249" s="14" t="s">
        <v>82</v>
      </c>
      <c r="O249" s="14" t="s">
        <v>92</v>
      </c>
      <c r="P249" s="14" t="s">
        <v>128</v>
      </c>
      <c r="Q249" s="14" t="s">
        <v>128</v>
      </c>
      <c r="R249" s="14" t="n">
        <v>0</v>
      </c>
      <c r="S249" s="14" t="n">
        <v>0</v>
      </c>
      <c r="T249" s="14" t="n">
        <v>0</v>
      </c>
      <c r="U249" s="14" t="s">
        <v>95</v>
      </c>
      <c r="V249" s="14" t="s">
        <v>109</v>
      </c>
      <c r="W249" s="14" t="n">
        <v>0</v>
      </c>
      <c r="X249" s="14" t="s">
        <v>86</v>
      </c>
      <c r="Y249" s="14" t="n">
        <v>0</v>
      </c>
      <c r="Z249" s="14" t="n">
        <v>42</v>
      </c>
      <c r="AA249" s="14" t="n">
        <v>0</v>
      </c>
      <c r="AB249" s="14" t="s">
        <v>87</v>
      </c>
      <c r="AC249" s="14" t="n">
        <v>138</v>
      </c>
      <c r="AD249" s="14" t="n">
        <v>1</v>
      </c>
      <c r="AE249" s="14" t="n">
        <v>0</v>
      </c>
      <c r="AF249" s="14" t="s">
        <v>88</v>
      </c>
      <c r="AG249" s="15" t="n">
        <v>42606</v>
      </c>
      <c r="AH249" s="14" t="n">
        <f aca="false">I249+J249</f>
        <v>1</v>
      </c>
      <c r="AI249" s="14" t="n">
        <f aca="false">K249+L249+M249</f>
        <v>1</v>
      </c>
      <c r="AJ249" s="14" t="n">
        <f aca="false">AC249*AH249</f>
        <v>138</v>
      </c>
      <c r="AK249" s="14" t="str">
        <f aca="false">IF(C249=1,"Cancelled","Completed")</f>
        <v>Completed</v>
      </c>
      <c r="AL249" s="14" t="str">
        <f aca="false">_xlfn.IFS(D249&lt;=7,"0-7 Days",D249&lt;=30,"8-30 Days",D249&lt;=90,"31-90 Days",TRUE(),"90+ Days")</f>
        <v>0-7 Days</v>
      </c>
      <c r="AM249" s="14" t="str">
        <f aca="false">_xlfn.IFS(OR(F249="December",F249="January",F249="February"),"Winter",OR(F249="March",F249="April",F249="May"),"Spring",OR(F249="June",F249="July",F249="August"),"Summer",TRUE(),"Autumn")</f>
        <v>Summer</v>
      </c>
      <c r="AN249" s="14" t="str">
        <f aca="false">IF(L249+M249&gt;0,"Family","Adult Only")</f>
        <v>Adult Only</v>
      </c>
      <c r="AO249" s="14" t="str">
        <f aca="false">IF(U249=V249,"Same","Changed")</f>
        <v>Changed</v>
      </c>
    </row>
    <row r="250" customFormat="false" ht="15" hidden="false" customHeight="false" outlineLevel="0" collapsed="false">
      <c r="A250" s="0" t="n">
        <v>251</v>
      </c>
      <c r="B250" s="0" t="s">
        <v>90</v>
      </c>
      <c r="C250" s="0" t="n">
        <v>0</v>
      </c>
      <c r="D250" s="0" t="n">
        <v>111</v>
      </c>
      <c r="E250" s="0" t="n">
        <v>2017</v>
      </c>
      <c r="F250" s="0" t="s">
        <v>121</v>
      </c>
      <c r="G250" s="0" t="n">
        <v>20</v>
      </c>
      <c r="H250" s="0" t="n">
        <v>14</v>
      </c>
      <c r="I250" s="0" t="n">
        <v>2</v>
      </c>
      <c r="J250" s="0" t="n">
        <v>1</v>
      </c>
      <c r="K250" s="0" t="n">
        <v>2</v>
      </c>
      <c r="L250" s="0" t="n">
        <v>0</v>
      </c>
      <c r="M250" s="0" t="n">
        <v>0</v>
      </c>
      <c r="N250" s="0" t="s">
        <v>82</v>
      </c>
      <c r="O250" s="0" t="s">
        <v>134</v>
      </c>
      <c r="P250" s="0" t="s">
        <v>93</v>
      </c>
      <c r="Q250" s="0" t="s">
        <v>94</v>
      </c>
      <c r="R250" s="0" t="n">
        <v>0</v>
      </c>
      <c r="S250" s="0" t="n">
        <v>0</v>
      </c>
      <c r="T250" s="0" t="n">
        <v>0</v>
      </c>
      <c r="U250" s="0" t="s">
        <v>109</v>
      </c>
      <c r="V250" s="0" t="s">
        <v>109</v>
      </c>
      <c r="W250" s="0" t="n">
        <v>0</v>
      </c>
      <c r="X250" s="0" t="s">
        <v>86</v>
      </c>
      <c r="Y250" s="0" t="n">
        <v>83</v>
      </c>
      <c r="Z250" s="0" t="n">
        <v>0</v>
      </c>
      <c r="AA250" s="0" t="n">
        <v>0</v>
      </c>
      <c r="AB250" s="0" t="s">
        <v>87</v>
      </c>
      <c r="AC250" s="0" t="n">
        <v>117.6</v>
      </c>
      <c r="AD250" s="0" t="n">
        <v>0</v>
      </c>
      <c r="AE250" s="0" t="n">
        <v>0</v>
      </c>
      <c r="AF250" s="0" t="s">
        <v>88</v>
      </c>
      <c r="AG250" s="13" t="n">
        <v>42872</v>
      </c>
      <c r="AH250" s="25" t="n">
        <f aca="false">I250+J250</f>
        <v>3</v>
      </c>
      <c r="AI250" s="25" t="n">
        <f aca="false">K250+L250+M250</f>
        <v>2</v>
      </c>
      <c r="AJ250" s="25" t="n">
        <f aca="false">AC250*AH250</f>
        <v>352.8</v>
      </c>
      <c r="AK250" s="0" t="str">
        <f aca="false">IF(C250=1,"Cancelled","Completed")</f>
        <v>Completed</v>
      </c>
      <c r="AL250" s="0" t="str">
        <f aca="false">_xlfn.IFS(D250&lt;=7,"0-7 Days",D250&lt;=30,"8-30 Days",D250&lt;=90,"31-90 Days",TRUE(),"90+ Days")</f>
        <v>90+ Days</v>
      </c>
      <c r="AM250" s="0" t="str">
        <f aca="false">_xlfn.IFS(OR(F250="December",F250="January",F250="February"),"Winter",OR(F250="March",F250="April",F250="May"),"Spring",OR(F250="June",F250="July",F250="August"),"Summer",TRUE(),"Autumn")</f>
        <v>Spring</v>
      </c>
      <c r="AN250" s="0" t="str">
        <f aca="false">IF(L250+M250&gt;0,"Family","Adult Only")</f>
        <v>Adult Only</v>
      </c>
      <c r="AO250" s="0" t="str">
        <f aca="false">IF(U250=V250,"Same","Changed")</f>
        <v>Same</v>
      </c>
    </row>
    <row r="251" customFormat="false" ht="15" hidden="false" customHeight="false" outlineLevel="0" collapsed="false">
      <c r="A251" s="14" t="n">
        <v>252</v>
      </c>
      <c r="B251" s="14" t="s">
        <v>90</v>
      </c>
      <c r="C251" s="14" t="n">
        <v>0</v>
      </c>
      <c r="D251" s="14" t="n">
        <v>74</v>
      </c>
      <c r="E251" s="14" t="n">
        <v>2015</v>
      </c>
      <c r="F251" s="14" t="s">
        <v>114</v>
      </c>
      <c r="G251" s="14" t="n">
        <v>38</v>
      </c>
      <c r="H251" s="14" t="n">
        <v>18</v>
      </c>
      <c r="I251" s="14" t="n">
        <v>0</v>
      </c>
      <c r="J251" s="14" t="n">
        <v>2</v>
      </c>
      <c r="K251" s="14" t="n">
        <v>2</v>
      </c>
      <c r="L251" s="14" t="n">
        <v>0</v>
      </c>
      <c r="M251" s="14" t="n">
        <v>0</v>
      </c>
      <c r="N251" s="14" t="s">
        <v>112</v>
      </c>
      <c r="O251" s="14" t="s">
        <v>92</v>
      </c>
      <c r="P251" s="14" t="s">
        <v>99</v>
      </c>
      <c r="Q251" s="14" t="s">
        <v>94</v>
      </c>
      <c r="R251" s="14" t="n">
        <v>0</v>
      </c>
      <c r="S251" s="14" t="n">
        <v>0</v>
      </c>
      <c r="T251" s="14" t="n">
        <v>0</v>
      </c>
      <c r="U251" s="14" t="s">
        <v>95</v>
      </c>
      <c r="V251" s="14" t="s">
        <v>95</v>
      </c>
      <c r="W251" s="14" t="n">
        <v>0</v>
      </c>
      <c r="X251" s="14" t="s">
        <v>86</v>
      </c>
      <c r="Y251" s="14" t="n">
        <v>6</v>
      </c>
      <c r="Z251" s="14" t="n">
        <v>0</v>
      </c>
      <c r="AA251" s="14" t="n">
        <v>0</v>
      </c>
      <c r="AB251" s="14" t="s">
        <v>101</v>
      </c>
      <c r="AC251" s="14" t="n">
        <v>109</v>
      </c>
      <c r="AD251" s="14" t="n">
        <v>0</v>
      </c>
      <c r="AE251" s="14" t="n">
        <v>0</v>
      </c>
      <c r="AF251" s="14" t="s">
        <v>88</v>
      </c>
      <c r="AG251" s="15" t="n">
        <v>42267</v>
      </c>
      <c r="AH251" s="14" t="n">
        <f aca="false">I251+J251</f>
        <v>2</v>
      </c>
      <c r="AI251" s="14" t="n">
        <f aca="false">K251+L251+M251</f>
        <v>2</v>
      </c>
      <c r="AJ251" s="14" t="n">
        <f aca="false">AC251*AH251</f>
        <v>218</v>
      </c>
      <c r="AK251" s="14" t="str">
        <f aca="false">IF(C251=1,"Cancelled","Completed")</f>
        <v>Completed</v>
      </c>
      <c r="AL251" s="14" t="str">
        <f aca="false">_xlfn.IFS(D251&lt;=7,"0-7 Days",D251&lt;=30,"8-30 Days",D251&lt;=90,"31-90 Days",TRUE(),"90+ Days")</f>
        <v>31-90 Days</v>
      </c>
      <c r="AM251" s="14" t="str">
        <f aca="false">_xlfn.IFS(OR(F251="December",F251="January",F251="February"),"Winter",OR(F251="March",F251="April",F251="May"),"Spring",OR(F251="June",F251="July",F251="August"),"Summer",TRUE(),"Autumn")</f>
        <v>Autumn</v>
      </c>
      <c r="AN251" s="14" t="str">
        <f aca="false">IF(L251+M251&gt;0,"Family","Adult Only")</f>
        <v>Adult Only</v>
      </c>
      <c r="AO251" s="14" t="str">
        <f aca="false">IF(U251=V251,"Same","Changed")</f>
        <v>Same</v>
      </c>
    </row>
    <row r="252" customFormat="false" ht="15" hidden="false" customHeight="false" outlineLevel="0" collapsed="false">
      <c r="A252" s="0" t="n">
        <v>253</v>
      </c>
      <c r="B252" s="0" t="s">
        <v>80</v>
      </c>
      <c r="C252" s="0" t="n">
        <v>1</v>
      </c>
      <c r="D252" s="0" t="n">
        <v>190</v>
      </c>
      <c r="E252" s="0" t="n">
        <v>2017</v>
      </c>
      <c r="F252" s="0" t="s">
        <v>91</v>
      </c>
      <c r="G252" s="0" t="n">
        <v>29</v>
      </c>
      <c r="H252" s="0" t="n">
        <v>17</v>
      </c>
      <c r="I252" s="0" t="n">
        <v>2</v>
      </c>
      <c r="J252" s="0" t="n">
        <v>5</v>
      </c>
      <c r="K252" s="0" t="n">
        <v>3</v>
      </c>
      <c r="L252" s="0" t="n">
        <v>0</v>
      </c>
      <c r="M252" s="0" t="n">
        <v>0</v>
      </c>
      <c r="N252" s="0" t="s">
        <v>129</v>
      </c>
      <c r="O252" s="0" t="s">
        <v>155</v>
      </c>
      <c r="P252" s="0" t="s">
        <v>84</v>
      </c>
      <c r="Q252" s="0" t="s">
        <v>84</v>
      </c>
      <c r="R252" s="0" t="n">
        <v>0</v>
      </c>
      <c r="S252" s="0" t="n">
        <v>0</v>
      </c>
      <c r="T252" s="0" t="n">
        <v>0</v>
      </c>
      <c r="U252" s="0" t="s">
        <v>109</v>
      </c>
      <c r="V252" s="0" t="s">
        <v>109</v>
      </c>
      <c r="W252" s="0" t="n">
        <v>3</v>
      </c>
      <c r="X252" s="0" t="s">
        <v>86</v>
      </c>
      <c r="Y252" s="0" t="n">
        <v>250</v>
      </c>
      <c r="Z252" s="0" t="n">
        <v>0</v>
      </c>
      <c r="AA252" s="0" t="n">
        <v>0</v>
      </c>
      <c r="AB252" s="0" t="s">
        <v>87</v>
      </c>
      <c r="AC252" s="0" t="n">
        <v>274.45</v>
      </c>
      <c r="AD252" s="0" t="n">
        <v>0</v>
      </c>
      <c r="AE252" s="0" t="n">
        <v>0</v>
      </c>
      <c r="AF252" s="0" t="s">
        <v>96</v>
      </c>
      <c r="AG252" s="13" t="n">
        <v>42919</v>
      </c>
      <c r="AH252" s="25" t="n">
        <f aca="false">I252+J252</f>
        <v>7</v>
      </c>
      <c r="AI252" s="25" t="n">
        <f aca="false">K252+L252+M252</f>
        <v>3</v>
      </c>
      <c r="AJ252" s="25" t="n">
        <f aca="false">AC252*AH252</f>
        <v>1921.15</v>
      </c>
      <c r="AK252" s="0" t="str">
        <f aca="false">IF(C252=1,"Cancelled","Completed")</f>
        <v>Cancelled</v>
      </c>
      <c r="AL252" s="0" t="str">
        <f aca="false">_xlfn.IFS(D252&lt;=7,"0-7 Days",D252&lt;=30,"8-30 Days",D252&lt;=90,"31-90 Days",TRUE(),"90+ Days")</f>
        <v>90+ Days</v>
      </c>
      <c r="AM252" s="0" t="str">
        <f aca="false">_xlfn.IFS(OR(F252="December",F252="January",F252="February"),"Winter",OR(F252="March",F252="April",F252="May"),"Spring",OR(F252="June",F252="July",F252="August"),"Summer",TRUE(),"Autumn")</f>
        <v>Summer</v>
      </c>
      <c r="AN252" s="0" t="str">
        <f aca="false">IF(L252+M252&gt;0,"Family","Adult Only")</f>
        <v>Adult Only</v>
      </c>
      <c r="AO252" s="0" t="str">
        <f aca="false">IF(U252=V252,"Same","Changed")</f>
        <v>Same</v>
      </c>
    </row>
    <row r="253" customFormat="false" ht="15" hidden="false" customHeight="false" outlineLevel="0" collapsed="false">
      <c r="A253" s="14" t="n">
        <v>254</v>
      </c>
      <c r="B253" s="14" t="s">
        <v>80</v>
      </c>
      <c r="C253" s="14" t="n">
        <v>0</v>
      </c>
      <c r="D253" s="14" t="n">
        <v>11</v>
      </c>
      <c r="E253" s="14" t="n">
        <v>2015</v>
      </c>
      <c r="F253" s="14" t="s">
        <v>81</v>
      </c>
      <c r="G253" s="14" t="n">
        <v>50</v>
      </c>
      <c r="H253" s="14" t="n">
        <v>6</v>
      </c>
      <c r="I253" s="14" t="n">
        <v>2</v>
      </c>
      <c r="J253" s="14" t="n">
        <v>0</v>
      </c>
      <c r="K253" s="14" t="n">
        <v>2</v>
      </c>
      <c r="L253" s="14" t="n">
        <v>0</v>
      </c>
      <c r="M253" s="14" t="n">
        <v>0</v>
      </c>
      <c r="N253" s="14" t="s">
        <v>82</v>
      </c>
      <c r="O253" s="14" t="s">
        <v>115</v>
      </c>
      <c r="P253" s="14" t="s">
        <v>99</v>
      </c>
      <c r="Q253" s="14" t="s">
        <v>94</v>
      </c>
      <c r="R253" s="14" t="n">
        <v>0</v>
      </c>
      <c r="S253" s="14" t="n">
        <v>0</v>
      </c>
      <c r="T253" s="14" t="n">
        <v>0</v>
      </c>
      <c r="U253" s="14" t="s">
        <v>109</v>
      </c>
      <c r="V253" s="14" t="s">
        <v>109</v>
      </c>
      <c r="W253" s="14" t="n">
        <v>0</v>
      </c>
      <c r="X253" s="14" t="s">
        <v>86</v>
      </c>
      <c r="Y253" s="14" t="n">
        <v>5</v>
      </c>
      <c r="Z253" s="14" t="n">
        <v>0</v>
      </c>
      <c r="AA253" s="14" t="n">
        <v>0</v>
      </c>
      <c r="AB253" s="14" t="s">
        <v>87</v>
      </c>
      <c r="AC253" s="14" t="n">
        <v>37</v>
      </c>
      <c r="AD253" s="14" t="n">
        <v>0</v>
      </c>
      <c r="AE253" s="14" t="n">
        <v>0</v>
      </c>
      <c r="AF253" s="14" t="s">
        <v>88</v>
      </c>
      <c r="AG253" s="15" t="n">
        <v>42346</v>
      </c>
      <c r="AH253" s="14" t="n">
        <f aca="false">I253+J253</f>
        <v>2</v>
      </c>
      <c r="AI253" s="14" t="n">
        <f aca="false">K253+L253+M253</f>
        <v>2</v>
      </c>
      <c r="AJ253" s="14" t="n">
        <f aca="false">AC253*AH253</f>
        <v>74</v>
      </c>
      <c r="AK253" s="14" t="str">
        <f aca="false">IF(C253=1,"Cancelled","Completed")</f>
        <v>Completed</v>
      </c>
      <c r="AL253" s="14" t="str">
        <f aca="false">_xlfn.IFS(D253&lt;=7,"0-7 Days",D253&lt;=30,"8-30 Days",D253&lt;=90,"31-90 Days",TRUE(),"90+ Days")</f>
        <v>8-30 Days</v>
      </c>
      <c r="AM253" s="14" t="str">
        <f aca="false">_xlfn.IFS(OR(F253="December",F253="January",F253="February"),"Winter",OR(F253="March",F253="April",F253="May"),"Spring",OR(F253="June",F253="July",F253="August"),"Summer",TRUE(),"Autumn")</f>
        <v>Winter</v>
      </c>
      <c r="AN253" s="14" t="str">
        <f aca="false">IF(L253+M253&gt;0,"Family","Adult Only")</f>
        <v>Adult Only</v>
      </c>
      <c r="AO253" s="14" t="str">
        <f aca="false">IF(U253=V253,"Same","Changed")</f>
        <v>Same</v>
      </c>
    </row>
    <row r="254" customFormat="false" ht="15" hidden="false" customHeight="false" outlineLevel="0" collapsed="false">
      <c r="A254" s="0" t="n">
        <v>255</v>
      </c>
      <c r="B254" s="0" t="s">
        <v>90</v>
      </c>
      <c r="C254" s="0" t="n">
        <v>1</v>
      </c>
      <c r="D254" s="0" t="n">
        <v>46</v>
      </c>
      <c r="E254" s="0" t="n">
        <v>2017</v>
      </c>
      <c r="F254" s="0" t="s">
        <v>103</v>
      </c>
      <c r="G254" s="0" t="n">
        <v>10</v>
      </c>
      <c r="H254" s="0" t="n">
        <v>6</v>
      </c>
      <c r="I254" s="0" t="n">
        <v>2</v>
      </c>
      <c r="J254" s="0" t="n">
        <v>5</v>
      </c>
      <c r="K254" s="0" t="n">
        <v>2</v>
      </c>
      <c r="L254" s="0" t="n">
        <v>0</v>
      </c>
      <c r="M254" s="0" t="n">
        <v>0</v>
      </c>
      <c r="N254" s="0" t="s">
        <v>82</v>
      </c>
      <c r="O254" s="0" t="s">
        <v>92</v>
      </c>
      <c r="P254" s="0" t="s">
        <v>93</v>
      </c>
      <c r="Q254" s="0" t="s">
        <v>94</v>
      </c>
      <c r="R254" s="0" t="n">
        <v>0</v>
      </c>
      <c r="S254" s="0" t="n">
        <v>0</v>
      </c>
      <c r="T254" s="0" t="n">
        <v>0</v>
      </c>
      <c r="U254" s="0" t="s">
        <v>109</v>
      </c>
      <c r="V254" s="0" t="s">
        <v>109</v>
      </c>
      <c r="W254" s="0" t="n">
        <v>2</v>
      </c>
      <c r="X254" s="0" t="s">
        <v>86</v>
      </c>
      <c r="Y254" s="0" t="n">
        <v>8</v>
      </c>
      <c r="Z254" s="0" t="n">
        <v>0</v>
      </c>
      <c r="AA254" s="0" t="n">
        <v>0</v>
      </c>
      <c r="AB254" s="0" t="s">
        <v>87</v>
      </c>
      <c r="AC254" s="0" t="n">
        <v>100.3</v>
      </c>
      <c r="AD254" s="0" t="n">
        <v>0</v>
      </c>
      <c r="AE254" s="0" t="n">
        <v>0</v>
      </c>
      <c r="AF254" s="0" t="s">
        <v>96</v>
      </c>
      <c r="AG254" s="13" t="n">
        <v>42764</v>
      </c>
      <c r="AH254" s="25" t="n">
        <f aca="false">I254+J254</f>
        <v>7</v>
      </c>
      <c r="AI254" s="25" t="n">
        <f aca="false">K254+L254+M254</f>
        <v>2</v>
      </c>
      <c r="AJ254" s="25" t="n">
        <f aca="false">AC254*AH254</f>
        <v>702.1</v>
      </c>
      <c r="AK254" s="0" t="str">
        <f aca="false">IF(C254=1,"Cancelled","Completed")</f>
        <v>Cancelled</v>
      </c>
      <c r="AL254" s="0" t="str">
        <f aca="false">_xlfn.IFS(D254&lt;=7,"0-7 Days",D254&lt;=30,"8-30 Days",D254&lt;=90,"31-90 Days",TRUE(),"90+ Days")</f>
        <v>31-90 Days</v>
      </c>
      <c r="AM254" s="0" t="str">
        <f aca="false">_xlfn.IFS(OR(F254="December",F254="January",F254="February"),"Winter",OR(F254="March",F254="April",F254="May"),"Spring",OR(F254="June",F254="July",F254="August"),"Summer",TRUE(),"Autumn")</f>
        <v>Spring</v>
      </c>
      <c r="AN254" s="0" t="str">
        <f aca="false">IF(L254+M254&gt;0,"Family","Adult Only")</f>
        <v>Adult Only</v>
      </c>
      <c r="AO254" s="0" t="str">
        <f aca="false">IF(U254=V254,"Same","Changed")</f>
        <v>Same</v>
      </c>
    </row>
    <row r="255" customFormat="false" ht="15" hidden="false" customHeight="false" outlineLevel="0" collapsed="false">
      <c r="A255" s="14" t="n">
        <v>256</v>
      </c>
      <c r="B255" s="14" t="s">
        <v>80</v>
      </c>
      <c r="C255" s="14" t="n">
        <v>0</v>
      </c>
      <c r="D255" s="14" t="n">
        <v>240</v>
      </c>
      <c r="E255" s="14" t="n">
        <v>2016</v>
      </c>
      <c r="F255" s="14" t="s">
        <v>111</v>
      </c>
      <c r="G255" s="14" t="n">
        <v>43</v>
      </c>
      <c r="H255" s="14" t="n">
        <v>21</v>
      </c>
      <c r="I255" s="14" t="n">
        <v>2</v>
      </c>
      <c r="J255" s="14" t="n">
        <v>5</v>
      </c>
      <c r="K255" s="14" t="n">
        <v>2</v>
      </c>
      <c r="L255" s="14" t="n">
        <v>0</v>
      </c>
      <c r="M255" s="14" t="n">
        <v>0</v>
      </c>
      <c r="N255" s="14" t="s">
        <v>112</v>
      </c>
      <c r="O255" s="14" t="s">
        <v>83</v>
      </c>
      <c r="P255" s="14" t="s">
        <v>99</v>
      </c>
      <c r="Q255" s="14" t="s">
        <v>94</v>
      </c>
      <c r="R255" s="14" t="n">
        <v>0</v>
      </c>
      <c r="S255" s="14" t="n">
        <v>0</v>
      </c>
      <c r="T255" s="14" t="n">
        <v>0</v>
      </c>
      <c r="U255" s="14" t="s">
        <v>124</v>
      </c>
      <c r="V255" s="14" t="s">
        <v>124</v>
      </c>
      <c r="W255" s="14" t="n">
        <v>0</v>
      </c>
      <c r="X255" s="14" t="s">
        <v>86</v>
      </c>
      <c r="Y255" s="14" t="n">
        <v>2</v>
      </c>
      <c r="Z255" s="14" t="n">
        <v>0</v>
      </c>
      <c r="AA255" s="14" t="n">
        <v>0</v>
      </c>
      <c r="AB255" s="14" t="s">
        <v>125</v>
      </c>
      <c r="AC255" s="14" t="n">
        <v>84.95</v>
      </c>
      <c r="AD255" s="14" t="n">
        <v>1</v>
      </c>
      <c r="AE255" s="14" t="n">
        <v>2</v>
      </c>
      <c r="AF255" s="14" t="s">
        <v>88</v>
      </c>
      <c r="AG255" s="15" t="n">
        <v>42671</v>
      </c>
      <c r="AH255" s="14" t="n">
        <f aca="false">I255+J255</f>
        <v>7</v>
      </c>
      <c r="AI255" s="14" t="n">
        <f aca="false">K255+L255+M255</f>
        <v>2</v>
      </c>
      <c r="AJ255" s="14" t="n">
        <f aca="false">AC255*AH255</f>
        <v>594.65</v>
      </c>
      <c r="AK255" s="14" t="str">
        <f aca="false">IF(C255=1,"Cancelled","Completed")</f>
        <v>Completed</v>
      </c>
      <c r="AL255" s="14" t="str">
        <f aca="false">_xlfn.IFS(D255&lt;=7,"0-7 Days",D255&lt;=30,"8-30 Days",D255&lt;=90,"31-90 Days",TRUE(),"90+ Days")</f>
        <v>90+ Days</v>
      </c>
      <c r="AM255" s="14" t="str">
        <f aca="false">_xlfn.IFS(OR(F255="December",F255="January",F255="February"),"Winter",OR(F255="March",F255="April",F255="May"),"Spring",OR(F255="June",F255="July",F255="August"),"Summer",TRUE(),"Autumn")</f>
        <v>Autumn</v>
      </c>
      <c r="AN255" s="14" t="str">
        <f aca="false">IF(L255+M255&gt;0,"Family","Adult Only")</f>
        <v>Adult Only</v>
      </c>
      <c r="AO255" s="14" t="str">
        <f aca="false">IF(U255=V255,"Same","Changed")</f>
        <v>Same</v>
      </c>
    </row>
    <row r="256" customFormat="false" ht="15" hidden="false" customHeight="false" outlineLevel="0" collapsed="false">
      <c r="A256" s="0" t="n">
        <v>257</v>
      </c>
      <c r="B256" s="0" t="s">
        <v>90</v>
      </c>
      <c r="C256" s="0" t="n">
        <v>1</v>
      </c>
      <c r="D256" s="0" t="n">
        <v>279</v>
      </c>
      <c r="E256" s="0" t="n">
        <v>2015</v>
      </c>
      <c r="F256" s="0" t="s">
        <v>91</v>
      </c>
      <c r="G256" s="0" t="n">
        <v>30</v>
      </c>
      <c r="H256" s="0" t="n">
        <v>23</v>
      </c>
      <c r="I256" s="0" t="n">
        <v>0</v>
      </c>
      <c r="J256" s="0" t="n">
        <v>2</v>
      </c>
      <c r="K256" s="0" t="n">
        <v>2</v>
      </c>
      <c r="L256" s="0" t="n">
        <v>0</v>
      </c>
      <c r="M256" s="0" t="n">
        <v>0</v>
      </c>
      <c r="N256" s="0" t="s">
        <v>82</v>
      </c>
      <c r="O256" s="0" t="s">
        <v>92</v>
      </c>
      <c r="P256" s="0" t="s">
        <v>116</v>
      </c>
      <c r="Q256" s="0" t="s">
        <v>94</v>
      </c>
      <c r="R256" s="0" t="n">
        <v>0</v>
      </c>
      <c r="S256" s="0" t="n">
        <v>1</v>
      </c>
      <c r="T256" s="0" t="n">
        <v>0</v>
      </c>
      <c r="U256" s="0" t="s">
        <v>95</v>
      </c>
      <c r="V256" s="0" t="s">
        <v>95</v>
      </c>
      <c r="W256" s="0" t="n">
        <v>0</v>
      </c>
      <c r="X256" s="0" t="s">
        <v>86</v>
      </c>
      <c r="Y256" s="0" t="n">
        <v>1</v>
      </c>
      <c r="Z256" s="0" t="n">
        <v>0</v>
      </c>
      <c r="AA256" s="0" t="n">
        <v>0</v>
      </c>
      <c r="AB256" s="0" t="s">
        <v>125</v>
      </c>
      <c r="AC256" s="0" t="n">
        <v>62</v>
      </c>
      <c r="AD256" s="0" t="n">
        <v>0</v>
      </c>
      <c r="AE256" s="0" t="n">
        <v>0</v>
      </c>
      <c r="AF256" s="0" t="s">
        <v>96</v>
      </c>
      <c r="AG256" s="13" t="n">
        <v>42005</v>
      </c>
      <c r="AH256" s="25" t="n">
        <f aca="false">I256+J256</f>
        <v>2</v>
      </c>
      <c r="AI256" s="25" t="n">
        <f aca="false">K256+L256+M256</f>
        <v>2</v>
      </c>
      <c r="AJ256" s="25" t="n">
        <f aca="false">AC256*AH256</f>
        <v>124</v>
      </c>
      <c r="AK256" s="0" t="str">
        <f aca="false">IF(C256=1,"Cancelled","Completed")</f>
        <v>Cancelled</v>
      </c>
      <c r="AL256" s="0" t="str">
        <f aca="false">_xlfn.IFS(D256&lt;=7,"0-7 Days",D256&lt;=30,"8-30 Days",D256&lt;=90,"31-90 Days",TRUE(),"90+ Days")</f>
        <v>90+ Days</v>
      </c>
      <c r="AM256" s="0" t="str">
        <f aca="false">_xlfn.IFS(OR(F256="December",F256="January",F256="February"),"Winter",OR(F256="March",F256="April",F256="May"),"Spring",OR(F256="June",F256="July",F256="August"),"Summer",TRUE(),"Autumn")</f>
        <v>Summer</v>
      </c>
      <c r="AN256" s="0" t="str">
        <f aca="false">IF(L256+M256&gt;0,"Family","Adult Only")</f>
        <v>Adult Only</v>
      </c>
      <c r="AO256" s="0" t="str">
        <f aca="false">IF(U256=V256,"Same","Changed")</f>
        <v>Same</v>
      </c>
    </row>
    <row r="257" customFormat="false" ht="15" hidden="false" customHeight="false" outlineLevel="0" collapsed="false">
      <c r="A257" s="14" t="n">
        <v>258</v>
      </c>
      <c r="B257" s="14" t="s">
        <v>90</v>
      </c>
      <c r="C257" s="14" t="n">
        <v>1</v>
      </c>
      <c r="D257" s="14" t="n">
        <v>2</v>
      </c>
      <c r="E257" s="14" t="n">
        <v>2015</v>
      </c>
      <c r="F257" s="14" t="s">
        <v>113</v>
      </c>
      <c r="G257" s="14" t="n">
        <v>46</v>
      </c>
      <c r="H257" s="14" t="n">
        <v>9</v>
      </c>
      <c r="I257" s="14" t="n">
        <v>3</v>
      </c>
      <c r="J257" s="14" t="n">
        <v>8</v>
      </c>
      <c r="K257" s="14" t="n">
        <v>2</v>
      </c>
      <c r="L257" s="14" t="n">
        <v>0</v>
      </c>
      <c r="M257" s="14" t="n">
        <v>0</v>
      </c>
      <c r="N257" s="14" t="s">
        <v>82</v>
      </c>
      <c r="O257" s="14" t="s">
        <v>92</v>
      </c>
      <c r="P257" s="14" t="s">
        <v>84</v>
      </c>
      <c r="Q257" s="14" t="s">
        <v>84</v>
      </c>
      <c r="R257" s="14" t="n">
        <v>0</v>
      </c>
      <c r="S257" s="14" t="n">
        <v>0</v>
      </c>
      <c r="T257" s="14" t="n">
        <v>0</v>
      </c>
      <c r="U257" s="14" t="s">
        <v>95</v>
      </c>
      <c r="V257" s="14" t="s">
        <v>95</v>
      </c>
      <c r="W257" s="14" t="n">
        <v>0</v>
      </c>
      <c r="X257" s="14" t="s">
        <v>86</v>
      </c>
      <c r="Y257" s="14" t="n">
        <v>14</v>
      </c>
      <c r="Z257" s="14" t="n">
        <v>0</v>
      </c>
      <c r="AA257" s="14" t="n">
        <v>0</v>
      </c>
      <c r="AB257" s="14" t="s">
        <v>87</v>
      </c>
      <c r="AC257" s="14" t="n">
        <v>95.81</v>
      </c>
      <c r="AD257" s="14" t="n">
        <v>0</v>
      </c>
      <c r="AE257" s="14" t="n">
        <v>0</v>
      </c>
      <c r="AF257" s="14" t="s">
        <v>96</v>
      </c>
      <c r="AG257" s="15" t="n">
        <v>42317</v>
      </c>
      <c r="AH257" s="14" t="n">
        <f aca="false">I257+J257</f>
        <v>11</v>
      </c>
      <c r="AI257" s="14" t="n">
        <f aca="false">K257+L257+M257</f>
        <v>2</v>
      </c>
      <c r="AJ257" s="14" t="n">
        <f aca="false">AC257*AH257</f>
        <v>1053.91</v>
      </c>
      <c r="AK257" s="14" t="str">
        <f aca="false">IF(C257=1,"Cancelled","Completed")</f>
        <v>Cancelled</v>
      </c>
      <c r="AL257" s="14" t="str">
        <f aca="false">_xlfn.IFS(D257&lt;=7,"0-7 Days",D257&lt;=30,"8-30 Days",D257&lt;=90,"31-90 Days",TRUE(),"90+ Days")</f>
        <v>0-7 Days</v>
      </c>
      <c r="AM257" s="14" t="str">
        <f aca="false">_xlfn.IFS(OR(F257="December",F257="January",F257="February"),"Winter",OR(F257="March",F257="April",F257="May"),"Spring",OR(F257="June",F257="July",F257="August"),"Summer",TRUE(),"Autumn")</f>
        <v>Autumn</v>
      </c>
      <c r="AN257" s="14" t="str">
        <f aca="false">IF(L257+M257&gt;0,"Family","Adult Only")</f>
        <v>Adult Only</v>
      </c>
      <c r="AO257" s="14" t="str">
        <f aca="false">IF(U257=V257,"Same","Changed")</f>
        <v>Same</v>
      </c>
    </row>
    <row r="258" customFormat="false" ht="15" hidden="false" customHeight="false" outlineLevel="0" collapsed="false">
      <c r="A258" s="0" t="n">
        <v>259</v>
      </c>
      <c r="B258" s="0" t="s">
        <v>80</v>
      </c>
      <c r="C258" s="0" t="n">
        <v>0</v>
      </c>
      <c r="D258" s="0" t="n">
        <v>54</v>
      </c>
      <c r="E258" s="0" t="n">
        <v>2015</v>
      </c>
      <c r="F258" s="0" t="s">
        <v>119</v>
      </c>
      <c r="G258" s="0" t="n">
        <v>34</v>
      </c>
      <c r="H258" s="0" t="n">
        <v>18</v>
      </c>
      <c r="I258" s="0" t="n">
        <v>0</v>
      </c>
      <c r="J258" s="0" t="n">
        <v>5</v>
      </c>
      <c r="K258" s="0" t="n">
        <v>2</v>
      </c>
      <c r="L258" s="0" t="n">
        <v>0</v>
      </c>
      <c r="M258" s="0" t="n">
        <v>0</v>
      </c>
      <c r="N258" s="0" t="s">
        <v>112</v>
      </c>
      <c r="O258" s="0" t="s">
        <v>115</v>
      </c>
      <c r="P258" s="0" t="s">
        <v>93</v>
      </c>
      <c r="Q258" s="0" t="s">
        <v>94</v>
      </c>
      <c r="R258" s="0" t="n">
        <v>0</v>
      </c>
      <c r="S258" s="0" t="n">
        <v>0</v>
      </c>
      <c r="T258" s="0" t="n">
        <v>0</v>
      </c>
      <c r="U258" s="0" t="s">
        <v>95</v>
      </c>
      <c r="V258" s="0" t="s">
        <v>95</v>
      </c>
      <c r="W258" s="0" t="n">
        <v>0</v>
      </c>
      <c r="X258" s="0" t="s">
        <v>86</v>
      </c>
      <c r="Y258" s="0" t="n">
        <v>241</v>
      </c>
      <c r="Z258" s="0" t="n">
        <v>0</v>
      </c>
      <c r="AA258" s="0" t="n">
        <v>0</v>
      </c>
      <c r="AB258" s="0" t="s">
        <v>87</v>
      </c>
      <c r="AC258" s="0" t="n">
        <v>151.23</v>
      </c>
      <c r="AD258" s="0" t="n">
        <v>0</v>
      </c>
      <c r="AE258" s="0" t="n">
        <v>1</v>
      </c>
      <c r="AF258" s="0" t="s">
        <v>88</v>
      </c>
      <c r="AG258" s="13" t="n">
        <v>42239</v>
      </c>
      <c r="AH258" s="25" t="n">
        <f aca="false">I258+J258</f>
        <v>5</v>
      </c>
      <c r="AI258" s="25" t="n">
        <f aca="false">K258+L258+M258</f>
        <v>2</v>
      </c>
      <c r="AJ258" s="25" t="n">
        <f aca="false">AC258*AH258</f>
        <v>756.15</v>
      </c>
      <c r="AK258" s="0" t="str">
        <f aca="false">IF(C258=1,"Cancelled","Completed")</f>
        <v>Completed</v>
      </c>
      <c r="AL258" s="0" t="str">
        <f aca="false">_xlfn.IFS(D258&lt;=7,"0-7 Days",D258&lt;=30,"8-30 Days",D258&lt;=90,"31-90 Days",TRUE(),"90+ Days")</f>
        <v>31-90 Days</v>
      </c>
      <c r="AM258" s="0" t="str">
        <f aca="false">_xlfn.IFS(OR(F258="December",F258="January",F258="February"),"Winter",OR(F258="March",F258="April",F258="May"),"Spring",OR(F258="June",F258="July",F258="August"),"Summer",TRUE(),"Autumn")</f>
        <v>Summer</v>
      </c>
      <c r="AN258" s="0" t="str">
        <f aca="false">IF(L258+M258&gt;0,"Family","Adult Only")</f>
        <v>Adult Only</v>
      </c>
      <c r="AO258" s="0" t="str">
        <f aca="false">IF(U258=V258,"Same","Changed")</f>
        <v>Same</v>
      </c>
    </row>
    <row r="259" customFormat="false" ht="15" hidden="false" customHeight="false" outlineLevel="0" collapsed="false">
      <c r="A259" s="14" t="n">
        <v>260</v>
      </c>
      <c r="B259" s="14" t="s">
        <v>90</v>
      </c>
      <c r="C259" s="14" t="n">
        <v>0</v>
      </c>
      <c r="D259" s="14" t="n">
        <v>9</v>
      </c>
      <c r="E259" s="14" t="n">
        <v>2017</v>
      </c>
      <c r="F259" s="14" t="s">
        <v>118</v>
      </c>
      <c r="G259" s="14" t="n">
        <v>6</v>
      </c>
      <c r="H259" s="14" t="n">
        <v>8</v>
      </c>
      <c r="I259" s="14" t="n">
        <v>0</v>
      </c>
      <c r="J259" s="14" t="n">
        <v>4</v>
      </c>
      <c r="K259" s="14" t="n">
        <v>2</v>
      </c>
      <c r="L259" s="14" t="n">
        <v>0</v>
      </c>
      <c r="M259" s="14" t="n">
        <v>0</v>
      </c>
      <c r="N259" s="14" t="s">
        <v>82</v>
      </c>
      <c r="O259" s="14" t="s">
        <v>122</v>
      </c>
      <c r="P259" s="14" t="s">
        <v>84</v>
      </c>
      <c r="Q259" s="14" t="s">
        <v>84</v>
      </c>
      <c r="R259" s="14" t="n">
        <v>0</v>
      </c>
      <c r="S259" s="14" t="n">
        <v>0</v>
      </c>
      <c r="T259" s="14" t="n">
        <v>0</v>
      </c>
      <c r="U259" s="14" t="s">
        <v>138</v>
      </c>
      <c r="V259" s="14" t="s">
        <v>95</v>
      </c>
      <c r="W259" s="14" t="n">
        <v>1</v>
      </c>
      <c r="X259" s="14" t="s">
        <v>86</v>
      </c>
      <c r="Y259" s="14" t="n">
        <v>14</v>
      </c>
      <c r="Z259" s="14" t="n">
        <v>0</v>
      </c>
      <c r="AA259" s="14" t="n">
        <v>0</v>
      </c>
      <c r="AB259" s="14" t="s">
        <v>87</v>
      </c>
      <c r="AC259" s="14" t="n">
        <v>91.1</v>
      </c>
      <c r="AD259" s="14" t="n">
        <v>0</v>
      </c>
      <c r="AE259" s="14" t="n">
        <v>0</v>
      </c>
      <c r="AF259" s="14" t="s">
        <v>88</v>
      </c>
      <c r="AG259" s="15" t="n">
        <v>42778</v>
      </c>
      <c r="AH259" s="14" t="n">
        <f aca="false">I259+J259</f>
        <v>4</v>
      </c>
      <c r="AI259" s="14" t="n">
        <f aca="false">K259+L259+M259</f>
        <v>2</v>
      </c>
      <c r="AJ259" s="14" t="n">
        <f aca="false">AC259*AH259</f>
        <v>364.4</v>
      </c>
      <c r="AK259" s="14" t="str">
        <f aca="false">IF(C259=1,"Cancelled","Completed")</f>
        <v>Completed</v>
      </c>
      <c r="AL259" s="14" t="str">
        <f aca="false">_xlfn.IFS(D259&lt;=7,"0-7 Days",D259&lt;=30,"8-30 Days",D259&lt;=90,"31-90 Days",TRUE(),"90+ Days")</f>
        <v>8-30 Days</v>
      </c>
      <c r="AM259" s="14" t="str">
        <f aca="false">_xlfn.IFS(OR(F259="December",F259="January",F259="February"),"Winter",OR(F259="March",F259="April",F259="May"),"Spring",OR(F259="June",F259="July",F259="August"),"Summer",TRUE(),"Autumn")</f>
        <v>Winter</v>
      </c>
      <c r="AN259" s="14" t="str">
        <f aca="false">IF(L259+M259&gt;0,"Family","Adult Only")</f>
        <v>Adult Only</v>
      </c>
      <c r="AO259" s="14" t="str">
        <f aca="false">IF(U259=V259,"Same","Changed")</f>
        <v>Changed</v>
      </c>
    </row>
    <row r="260" customFormat="false" ht="15" hidden="false" customHeight="false" outlineLevel="0" collapsed="false">
      <c r="A260" s="0" t="n">
        <v>261</v>
      </c>
      <c r="B260" s="0" t="s">
        <v>90</v>
      </c>
      <c r="C260" s="0" t="n">
        <v>0</v>
      </c>
      <c r="D260" s="0" t="n">
        <v>64</v>
      </c>
      <c r="E260" s="0" t="n">
        <v>2016</v>
      </c>
      <c r="F260" s="0" t="s">
        <v>111</v>
      </c>
      <c r="G260" s="0" t="n">
        <v>45</v>
      </c>
      <c r="H260" s="0" t="n">
        <v>31</v>
      </c>
      <c r="I260" s="0" t="n">
        <v>1</v>
      </c>
      <c r="J260" s="0" t="n">
        <v>2</v>
      </c>
      <c r="K260" s="0" t="n">
        <v>2</v>
      </c>
      <c r="L260" s="0" t="n">
        <v>0</v>
      </c>
      <c r="M260" s="0" t="n">
        <v>0</v>
      </c>
      <c r="N260" s="0" t="s">
        <v>82</v>
      </c>
      <c r="O260" s="0" t="s">
        <v>117</v>
      </c>
      <c r="P260" s="0" t="s">
        <v>93</v>
      </c>
      <c r="Q260" s="0" t="s">
        <v>94</v>
      </c>
      <c r="R260" s="0" t="n">
        <v>0</v>
      </c>
      <c r="S260" s="0" t="n">
        <v>0</v>
      </c>
      <c r="T260" s="0" t="n">
        <v>0</v>
      </c>
      <c r="U260" s="0" t="s">
        <v>109</v>
      </c>
      <c r="V260" s="0" t="s">
        <v>109</v>
      </c>
      <c r="W260" s="0" t="n">
        <v>0</v>
      </c>
      <c r="X260" s="0" t="s">
        <v>86</v>
      </c>
      <c r="Y260" s="0" t="n">
        <v>9</v>
      </c>
      <c r="Z260" s="0" t="n">
        <v>0</v>
      </c>
      <c r="AA260" s="0" t="n">
        <v>0</v>
      </c>
      <c r="AB260" s="0" t="s">
        <v>87</v>
      </c>
      <c r="AC260" s="0" t="n">
        <v>105.6</v>
      </c>
      <c r="AD260" s="0" t="n">
        <v>0</v>
      </c>
      <c r="AE260" s="0" t="n">
        <v>4</v>
      </c>
      <c r="AF260" s="0" t="s">
        <v>88</v>
      </c>
      <c r="AG260" s="13" t="n">
        <v>42677</v>
      </c>
      <c r="AH260" s="25" t="n">
        <f aca="false">I260+J260</f>
        <v>3</v>
      </c>
      <c r="AI260" s="25" t="n">
        <f aca="false">K260+L260+M260</f>
        <v>2</v>
      </c>
      <c r="AJ260" s="25" t="n">
        <f aca="false">AC260*AH260</f>
        <v>316.8</v>
      </c>
      <c r="AK260" s="0" t="str">
        <f aca="false">IF(C260=1,"Cancelled","Completed")</f>
        <v>Completed</v>
      </c>
      <c r="AL260" s="0" t="str">
        <f aca="false">_xlfn.IFS(D260&lt;=7,"0-7 Days",D260&lt;=30,"8-30 Days",D260&lt;=90,"31-90 Days",TRUE(),"90+ Days")</f>
        <v>31-90 Days</v>
      </c>
      <c r="AM260" s="0" t="str">
        <f aca="false">_xlfn.IFS(OR(F260="December",F260="January",F260="February"),"Winter",OR(F260="March",F260="April",F260="May"),"Spring",OR(F260="June",F260="July",F260="August"),"Summer",TRUE(),"Autumn")</f>
        <v>Autumn</v>
      </c>
      <c r="AN260" s="0" t="str">
        <f aca="false">IF(L260+M260&gt;0,"Family","Adult Only")</f>
        <v>Adult Only</v>
      </c>
      <c r="AO260" s="0" t="str">
        <f aca="false">IF(U260=V260,"Same","Changed")</f>
        <v>Same</v>
      </c>
    </row>
    <row r="261" customFormat="false" ht="15" hidden="false" customHeight="false" outlineLevel="0" collapsed="false">
      <c r="A261" s="14" t="n">
        <v>262</v>
      </c>
      <c r="B261" s="14" t="s">
        <v>90</v>
      </c>
      <c r="C261" s="14" t="n">
        <v>1</v>
      </c>
      <c r="D261" s="14" t="n">
        <v>594</v>
      </c>
      <c r="E261" s="14" t="n">
        <v>2017</v>
      </c>
      <c r="F261" s="14" t="s">
        <v>118</v>
      </c>
      <c r="G261" s="14" t="n">
        <v>8</v>
      </c>
      <c r="H261" s="14" t="n">
        <v>23</v>
      </c>
      <c r="I261" s="14" t="n">
        <v>0</v>
      </c>
      <c r="J261" s="14" t="n">
        <v>2</v>
      </c>
      <c r="K261" s="14" t="n">
        <v>2</v>
      </c>
      <c r="L261" s="14" t="n">
        <v>0</v>
      </c>
      <c r="M261" s="14" t="n">
        <v>0</v>
      </c>
      <c r="N261" s="14" t="s">
        <v>82</v>
      </c>
      <c r="O261" s="14" t="s">
        <v>92</v>
      </c>
      <c r="P261" s="14" t="s">
        <v>116</v>
      </c>
      <c r="Q261" s="14" t="s">
        <v>94</v>
      </c>
      <c r="R261" s="14" t="n">
        <v>0</v>
      </c>
      <c r="S261" s="14" t="n">
        <v>0</v>
      </c>
      <c r="T261" s="14" t="n">
        <v>0</v>
      </c>
      <c r="U261" s="14" t="s">
        <v>95</v>
      </c>
      <c r="V261" s="14" t="s">
        <v>95</v>
      </c>
      <c r="W261" s="14" t="n">
        <v>0</v>
      </c>
      <c r="X261" s="14" t="s">
        <v>120</v>
      </c>
      <c r="Y261" s="14" t="n">
        <v>1</v>
      </c>
      <c r="Z261" s="14" t="n">
        <v>0</v>
      </c>
      <c r="AA261" s="14" t="n">
        <v>0</v>
      </c>
      <c r="AB261" s="14" t="s">
        <v>87</v>
      </c>
      <c r="AC261" s="14" t="n">
        <v>62</v>
      </c>
      <c r="AD261" s="14" t="n">
        <v>0</v>
      </c>
      <c r="AE261" s="14" t="n">
        <v>0</v>
      </c>
      <c r="AF261" s="14" t="s">
        <v>96</v>
      </c>
      <c r="AG261" s="15" t="n">
        <v>42298</v>
      </c>
      <c r="AH261" s="14" t="n">
        <f aca="false">I261+J261</f>
        <v>2</v>
      </c>
      <c r="AI261" s="14" t="n">
        <f aca="false">K261+L261+M261</f>
        <v>2</v>
      </c>
      <c r="AJ261" s="14" t="n">
        <f aca="false">AC261*AH261</f>
        <v>124</v>
      </c>
      <c r="AK261" s="14" t="str">
        <f aca="false">IF(C261=1,"Cancelled","Completed")</f>
        <v>Cancelled</v>
      </c>
      <c r="AL261" s="14" t="str">
        <f aca="false">_xlfn.IFS(D261&lt;=7,"0-7 Days",D261&lt;=30,"8-30 Days",D261&lt;=90,"31-90 Days",TRUE(),"90+ Days")</f>
        <v>90+ Days</v>
      </c>
      <c r="AM261" s="14" t="str">
        <f aca="false">_xlfn.IFS(OR(F261="December",F261="January",F261="February"),"Winter",OR(F261="March",F261="April",F261="May"),"Spring",OR(F261="June",F261="July",F261="August"),"Summer",TRUE(),"Autumn")</f>
        <v>Winter</v>
      </c>
      <c r="AN261" s="14" t="str">
        <f aca="false">IF(L261+M261&gt;0,"Family","Adult Only")</f>
        <v>Adult Only</v>
      </c>
      <c r="AO261" s="14" t="str">
        <f aca="false">IF(U261=V261,"Same","Changed")</f>
        <v>Same</v>
      </c>
    </row>
    <row r="262" customFormat="false" ht="15" hidden="false" customHeight="false" outlineLevel="0" collapsed="false">
      <c r="A262" s="0" t="n">
        <v>263</v>
      </c>
      <c r="B262" s="0" t="s">
        <v>90</v>
      </c>
      <c r="C262" s="0" t="n">
        <v>1</v>
      </c>
      <c r="D262" s="0" t="n">
        <v>23</v>
      </c>
      <c r="E262" s="0" t="n">
        <v>2016</v>
      </c>
      <c r="F262" s="0" t="s">
        <v>118</v>
      </c>
      <c r="G262" s="0" t="n">
        <v>7</v>
      </c>
      <c r="H262" s="0" t="n">
        <v>12</v>
      </c>
      <c r="I262" s="0" t="n">
        <v>1</v>
      </c>
      <c r="J262" s="0" t="n">
        <v>2</v>
      </c>
      <c r="K262" s="0" t="n">
        <v>2</v>
      </c>
      <c r="L262" s="0" t="n">
        <v>0</v>
      </c>
      <c r="M262" s="0" t="n">
        <v>0</v>
      </c>
      <c r="N262" s="0" t="s">
        <v>82</v>
      </c>
      <c r="O262" s="0" t="s">
        <v>130</v>
      </c>
      <c r="P262" s="0" t="s">
        <v>93</v>
      </c>
      <c r="Q262" s="0" t="s">
        <v>94</v>
      </c>
      <c r="R262" s="0" t="n">
        <v>0</v>
      </c>
      <c r="S262" s="0" t="n">
        <v>0</v>
      </c>
      <c r="T262" s="0" t="n">
        <v>0</v>
      </c>
      <c r="U262" s="0" t="s">
        <v>95</v>
      </c>
      <c r="V262" s="0" t="s">
        <v>95</v>
      </c>
      <c r="W262" s="0" t="n">
        <v>0</v>
      </c>
      <c r="X262" s="0" t="s">
        <v>86</v>
      </c>
      <c r="Y262" s="0" t="n">
        <v>9</v>
      </c>
      <c r="Z262" s="0" t="n">
        <v>0</v>
      </c>
      <c r="AA262" s="0" t="n">
        <v>0</v>
      </c>
      <c r="AB262" s="0" t="s">
        <v>87</v>
      </c>
      <c r="AC262" s="0" t="n">
        <v>72.8</v>
      </c>
      <c r="AD262" s="0" t="n">
        <v>0</v>
      </c>
      <c r="AE262" s="0" t="n">
        <v>0</v>
      </c>
      <c r="AF262" s="0" t="s">
        <v>96</v>
      </c>
      <c r="AG262" s="13" t="n">
        <v>42393</v>
      </c>
      <c r="AH262" s="25" t="n">
        <f aca="false">I262+J262</f>
        <v>3</v>
      </c>
      <c r="AI262" s="25" t="n">
        <f aca="false">K262+L262+M262</f>
        <v>2</v>
      </c>
      <c r="AJ262" s="25" t="n">
        <f aca="false">AC262*AH262</f>
        <v>218.4</v>
      </c>
      <c r="AK262" s="0" t="str">
        <f aca="false">IF(C262=1,"Cancelled","Completed")</f>
        <v>Cancelled</v>
      </c>
      <c r="AL262" s="0" t="str">
        <f aca="false">_xlfn.IFS(D262&lt;=7,"0-7 Days",D262&lt;=30,"8-30 Days",D262&lt;=90,"31-90 Days",TRUE(),"90+ Days")</f>
        <v>8-30 Days</v>
      </c>
      <c r="AM262" s="0" t="str">
        <f aca="false">_xlfn.IFS(OR(F262="December",F262="January",F262="February"),"Winter",OR(F262="March",F262="April",F262="May"),"Spring",OR(F262="June",F262="July",F262="August"),"Summer",TRUE(),"Autumn")</f>
        <v>Winter</v>
      </c>
      <c r="AN262" s="0" t="str">
        <f aca="false">IF(L262+M262&gt;0,"Family","Adult Only")</f>
        <v>Adult Only</v>
      </c>
      <c r="AO262" s="0" t="str">
        <f aca="false">IF(U262=V262,"Same","Changed")</f>
        <v>Same</v>
      </c>
    </row>
    <row r="263" customFormat="false" ht="15" hidden="false" customHeight="false" outlineLevel="0" collapsed="false">
      <c r="A263" s="14" t="n">
        <v>264</v>
      </c>
      <c r="B263" s="14" t="s">
        <v>80</v>
      </c>
      <c r="C263" s="14" t="n">
        <v>0</v>
      </c>
      <c r="D263" s="14" t="n">
        <v>30</v>
      </c>
      <c r="E263" s="14" t="n">
        <v>2015</v>
      </c>
      <c r="F263" s="14" t="s">
        <v>119</v>
      </c>
      <c r="G263" s="14" t="n">
        <v>35</v>
      </c>
      <c r="H263" s="14" t="n">
        <v>28</v>
      </c>
      <c r="I263" s="14" t="n">
        <v>0</v>
      </c>
      <c r="J263" s="14" t="n">
        <v>1</v>
      </c>
      <c r="K263" s="14" t="n">
        <v>2</v>
      </c>
      <c r="L263" s="14" t="n">
        <v>0</v>
      </c>
      <c r="M263" s="14" t="n">
        <v>0</v>
      </c>
      <c r="N263" s="14" t="s">
        <v>82</v>
      </c>
      <c r="O263" s="14" t="s">
        <v>115</v>
      </c>
      <c r="P263" s="14" t="s">
        <v>84</v>
      </c>
      <c r="Q263" s="14" t="s">
        <v>84</v>
      </c>
      <c r="R263" s="14" t="n">
        <v>0</v>
      </c>
      <c r="S263" s="14" t="n">
        <v>0</v>
      </c>
      <c r="T263" s="14" t="n">
        <v>0</v>
      </c>
      <c r="U263" s="14" t="s">
        <v>95</v>
      </c>
      <c r="V263" s="14" t="s">
        <v>136</v>
      </c>
      <c r="W263" s="14" t="n">
        <v>0</v>
      </c>
      <c r="X263" s="14" t="s">
        <v>86</v>
      </c>
      <c r="Y263" s="14" t="n">
        <v>250</v>
      </c>
      <c r="Z263" s="14" t="n">
        <v>0</v>
      </c>
      <c r="AA263" s="14" t="n">
        <v>0</v>
      </c>
      <c r="AB263" s="14" t="s">
        <v>87</v>
      </c>
      <c r="AC263" s="14" t="n">
        <v>115</v>
      </c>
      <c r="AD263" s="14" t="n">
        <v>0</v>
      </c>
      <c r="AE263" s="14" t="n">
        <v>3</v>
      </c>
      <c r="AF263" s="14" t="s">
        <v>88</v>
      </c>
      <c r="AG263" s="15" t="n">
        <v>42245</v>
      </c>
      <c r="AH263" s="14" t="n">
        <f aca="false">I263+J263</f>
        <v>1</v>
      </c>
      <c r="AI263" s="14" t="n">
        <f aca="false">K263+L263+M263</f>
        <v>2</v>
      </c>
      <c r="AJ263" s="14" t="n">
        <f aca="false">AC263*AH263</f>
        <v>115</v>
      </c>
      <c r="AK263" s="14" t="str">
        <f aca="false">IF(C263=1,"Cancelled","Completed")</f>
        <v>Completed</v>
      </c>
      <c r="AL263" s="14" t="str">
        <f aca="false">_xlfn.IFS(D263&lt;=7,"0-7 Days",D263&lt;=30,"8-30 Days",D263&lt;=90,"31-90 Days",TRUE(),"90+ Days")</f>
        <v>8-30 Days</v>
      </c>
      <c r="AM263" s="14" t="str">
        <f aca="false">_xlfn.IFS(OR(F263="December",F263="January",F263="February"),"Winter",OR(F263="March",F263="April",F263="May"),"Spring",OR(F263="June",F263="July",F263="August"),"Summer",TRUE(),"Autumn")</f>
        <v>Summer</v>
      </c>
      <c r="AN263" s="14" t="str">
        <f aca="false">IF(L263+M263&gt;0,"Family","Adult Only")</f>
        <v>Adult Only</v>
      </c>
      <c r="AO263" s="14" t="str">
        <f aca="false">IF(U263=V263,"Same","Changed")</f>
        <v>Changed</v>
      </c>
    </row>
    <row r="264" customFormat="false" ht="15" hidden="false" customHeight="false" outlineLevel="0" collapsed="false">
      <c r="A264" s="0" t="n">
        <v>265</v>
      </c>
      <c r="B264" s="0" t="s">
        <v>90</v>
      </c>
      <c r="C264" s="0" t="n">
        <v>0</v>
      </c>
      <c r="D264" s="0" t="n">
        <v>4</v>
      </c>
      <c r="E264" s="0" t="n">
        <v>2017</v>
      </c>
      <c r="F264" s="0" t="s">
        <v>106</v>
      </c>
      <c r="G264" s="0" t="n">
        <v>15</v>
      </c>
      <c r="H264" s="0" t="n">
        <v>12</v>
      </c>
      <c r="I264" s="0" t="n">
        <v>0</v>
      </c>
      <c r="J264" s="0" t="n">
        <v>3</v>
      </c>
      <c r="K264" s="0" t="n">
        <v>2</v>
      </c>
      <c r="L264" s="0" t="n">
        <v>0</v>
      </c>
      <c r="M264" s="0" t="n">
        <v>0</v>
      </c>
      <c r="N264" s="0" t="s">
        <v>107</v>
      </c>
      <c r="O264" s="0" t="s">
        <v>160</v>
      </c>
      <c r="P264" s="0" t="s">
        <v>93</v>
      </c>
      <c r="Q264" s="0" t="s">
        <v>94</v>
      </c>
      <c r="R264" s="0" t="n">
        <v>0</v>
      </c>
      <c r="S264" s="0" t="n">
        <v>0</v>
      </c>
      <c r="T264" s="0" t="n">
        <v>0</v>
      </c>
      <c r="U264" s="0" t="s">
        <v>95</v>
      </c>
      <c r="V264" s="0" t="s">
        <v>95</v>
      </c>
      <c r="W264" s="0" t="n">
        <v>0</v>
      </c>
      <c r="X264" s="0" t="s">
        <v>86</v>
      </c>
      <c r="Y264" s="0" t="n">
        <v>9</v>
      </c>
      <c r="Z264" s="0" t="n">
        <v>0</v>
      </c>
      <c r="AA264" s="0" t="n">
        <v>0</v>
      </c>
      <c r="AB264" s="0" t="s">
        <v>87</v>
      </c>
      <c r="AC264" s="0" t="n">
        <v>156.67</v>
      </c>
      <c r="AD264" s="0" t="n">
        <v>0</v>
      </c>
      <c r="AE264" s="0" t="n">
        <v>2</v>
      </c>
      <c r="AF264" s="0" t="s">
        <v>88</v>
      </c>
      <c r="AG264" s="13" t="n">
        <v>42840</v>
      </c>
      <c r="AH264" s="25" t="n">
        <f aca="false">I264+J264</f>
        <v>3</v>
      </c>
      <c r="AI264" s="25" t="n">
        <f aca="false">K264+L264+M264</f>
        <v>2</v>
      </c>
      <c r="AJ264" s="25" t="n">
        <f aca="false">AC264*AH264</f>
        <v>470.01</v>
      </c>
      <c r="AK264" s="0" t="str">
        <f aca="false">IF(C264=1,"Cancelled","Completed")</f>
        <v>Completed</v>
      </c>
      <c r="AL264" s="0" t="str">
        <f aca="false">_xlfn.IFS(D264&lt;=7,"0-7 Days",D264&lt;=30,"8-30 Days",D264&lt;=90,"31-90 Days",TRUE(),"90+ Days")</f>
        <v>0-7 Days</v>
      </c>
      <c r="AM264" s="0" t="str">
        <f aca="false">_xlfn.IFS(OR(F264="December",F264="January",F264="February"),"Winter",OR(F264="March",F264="April",F264="May"),"Spring",OR(F264="June",F264="July",F264="August"),"Summer",TRUE(),"Autumn")</f>
        <v>Spring</v>
      </c>
      <c r="AN264" s="0" t="str">
        <f aca="false">IF(L264+M264&gt;0,"Family","Adult Only")</f>
        <v>Adult Only</v>
      </c>
      <c r="AO264" s="0" t="str">
        <f aca="false">IF(U264=V264,"Same","Changed")</f>
        <v>Same</v>
      </c>
    </row>
    <row r="265" customFormat="false" ht="15" hidden="false" customHeight="false" outlineLevel="0" collapsed="false">
      <c r="A265" s="14" t="n">
        <v>266</v>
      </c>
      <c r="B265" s="14" t="s">
        <v>90</v>
      </c>
      <c r="C265" s="14" t="n">
        <v>1</v>
      </c>
      <c r="D265" s="14" t="n">
        <v>84</v>
      </c>
      <c r="E265" s="14" t="n">
        <v>2017</v>
      </c>
      <c r="F265" s="14" t="s">
        <v>121</v>
      </c>
      <c r="G265" s="14" t="n">
        <v>19</v>
      </c>
      <c r="H265" s="14" t="n">
        <v>12</v>
      </c>
      <c r="I265" s="14" t="n">
        <v>0</v>
      </c>
      <c r="J265" s="14" t="n">
        <v>2</v>
      </c>
      <c r="K265" s="14" t="n">
        <v>3</v>
      </c>
      <c r="L265" s="14" t="n">
        <v>0</v>
      </c>
      <c r="M265" s="14" t="n">
        <v>0</v>
      </c>
      <c r="N265" s="14" t="s">
        <v>82</v>
      </c>
      <c r="O265" s="14" t="s">
        <v>158</v>
      </c>
      <c r="P265" s="14" t="s">
        <v>93</v>
      </c>
      <c r="Q265" s="14" t="s">
        <v>94</v>
      </c>
      <c r="R265" s="14" t="n">
        <v>0</v>
      </c>
      <c r="S265" s="14" t="n">
        <v>0</v>
      </c>
      <c r="T265" s="14" t="n">
        <v>0</v>
      </c>
      <c r="U265" s="14" t="s">
        <v>109</v>
      </c>
      <c r="V265" s="14" t="s">
        <v>109</v>
      </c>
      <c r="W265" s="14" t="n">
        <v>0</v>
      </c>
      <c r="X265" s="14" t="s">
        <v>86</v>
      </c>
      <c r="Y265" s="14" t="n">
        <v>9</v>
      </c>
      <c r="Z265" s="14" t="n">
        <v>0</v>
      </c>
      <c r="AA265" s="14" t="n">
        <v>0</v>
      </c>
      <c r="AB265" s="14" t="s">
        <v>87</v>
      </c>
      <c r="AC265" s="14" t="n">
        <v>189</v>
      </c>
      <c r="AD265" s="14" t="n">
        <v>0</v>
      </c>
      <c r="AE265" s="14" t="n">
        <v>0</v>
      </c>
      <c r="AF265" s="14" t="s">
        <v>96</v>
      </c>
      <c r="AG265" s="15" t="n">
        <v>42849</v>
      </c>
      <c r="AH265" s="14" t="n">
        <f aca="false">I265+J265</f>
        <v>2</v>
      </c>
      <c r="AI265" s="14" t="n">
        <f aca="false">K265+L265+M265</f>
        <v>3</v>
      </c>
      <c r="AJ265" s="14" t="n">
        <f aca="false">AC265*AH265</f>
        <v>378</v>
      </c>
      <c r="AK265" s="14" t="str">
        <f aca="false">IF(C265=1,"Cancelled","Completed")</f>
        <v>Cancelled</v>
      </c>
      <c r="AL265" s="14" t="str">
        <f aca="false">_xlfn.IFS(D265&lt;=7,"0-7 Days",D265&lt;=30,"8-30 Days",D265&lt;=90,"31-90 Days",TRUE(),"90+ Days")</f>
        <v>31-90 Days</v>
      </c>
      <c r="AM265" s="14" t="str">
        <f aca="false">_xlfn.IFS(OR(F265="December",F265="January",F265="February"),"Winter",OR(F265="March",F265="April",F265="May"),"Spring",OR(F265="June",F265="July",F265="August"),"Summer",TRUE(),"Autumn")</f>
        <v>Spring</v>
      </c>
      <c r="AN265" s="14" t="str">
        <f aca="false">IF(L265+M265&gt;0,"Family","Adult Only")</f>
        <v>Adult Only</v>
      </c>
      <c r="AO265" s="14" t="str">
        <f aca="false">IF(U265=V265,"Same","Changed")</f>
        <v>Same</v>
      </c>
    </row>
    <row r="266" customFormat="false" ht="15" hidden="false" customHeight="false" outlineLevel="0" collapsed="false">
      <c r="A266" s="0" t="n">
        <v>267</v>
      </c>
      <c r="B266" s="0" t="s">
        <v>90</v>
      </c>
      <c r="C266" s="0" t="n">
        <v>1</v>
      </c>
      <c r="D266" s="0" t="n">
        <v>92</v>
      </c>
      <c r="E266" s="0" t="n">
        <v>2016</v>
      </c>
      <c r="F266" s="0" t="s">
        <v>113</v>
      </c>
      <c r="G266" s="0" t="n">
        <v>49</v>
      </c>
      <c r="H266" s="0" t="n">
        <v>29</v>
      </c>
      <c r="I266" s="0" t="n">
        <v>0</v>
      </c>
      <c r="J266" s="0" t="n">
        <v>3</v>
      </c>
      <c r="K266" s="0" t="n">
        <v>2</v>
      </c>
      <c r="L266" s="0" t="n">
        <v>0</v>
      </c>
      <c r="M266" s="0" t="n">
        <v>0</v>
      </c>
      <c r="N266" s="0" t="s">
        <v>82</v>
      </c>
      <c r="O266" s="0" t="s">
        <v>92</v>
      </c>
      <c r="P266" s="0" t="s">
        <v>116</v>
      </c>
      <c r="Q266" s="0" t="s">
        <v>94</v>
      </c>
      <c r="R266" s="0" t="n">
        <v>0</v>
      </c>
      <c r="S266" s="0" t="n">
        <v>0</v>
      </c>
      <c r="T266" s="0" t="n">
        <v>0</v>
      </c>
      <c r="U266" s="0" t="s">
        <v>95</v>
      </c>
      <c r="V266" s="0" t="s">
        <v>95</v>
      </c>
      <c r="W266" s="0" t="n">
        <v>0</v>
      </c>
      <c r="X266" s="0" t="s">
        <v>120</v>
      </c>
      <c r="Y266" s="0" t="n">
        <v>0</v>
      </c>
      <c r="Z266" s="0" t="n">
        <v>348</v>
      </c>
      <c r="AA266" s="0" t="n">
        <v>50</v>
      </c>
      <c r="AB266" s="0" t="s">
        <v>87</v>
      </c>
      <c r="AC266" s="0" t="n">
        <v>90</v>
      </c>
      <c r="AD266" s="0" t="n">
        <v>0</v>
      </c>
      <c r="AE266" s="0" t="n">
        <v>0</v>
      </c>
      <c r="AF266" s="0" t="s">
        <v>96</v>
      </c>
      <c r="AG266" s="13" t="n">
        <v>42689</v>
      </c>
      <c r="AH266" s="25" t="n">
        <f aca="false">I266+J266</f>
        <v>3</v>
      </c>
      <c r="AI266" s="25" t="n">
        <f aca="false">K266+L266+M266</f>
        <v>2</v>
      </c>
      <c r="AJ266" s="25" t="n">
        <f aca="false">AC266*AH266</f>
        <v>270</v>
      </c>
      <c r="AK266" s="0" t="str">
        <f aca="false">IF(C266=1,"Cancelled","Completed")</f>
        <v>Cancelled</v>
      </c>
      <c r="AL266" s="0" t="str">
        <f aca="false">_xlfn.IFS(D266&lt;=7,"0-7 Days",D266&lt;=30,"8-30 Days",D266&lt;=90,"31-90 Days",TRUE(),"90+ Days")</f>
        <v>90+ Days</v>
      </c>
      <c r="AM266" s="0" t="str">
        <f aca="false">_xlfn.IFS(OR(F266="December",F266="January",F266="February"),"Winter",OR(F266="March",F266="April",F266="May"),"Spring",OR(F266="June",F266="July",F266="August"),"Summer",TRUE(),"Autumn")</f>
        <v>Autumn</v>
      </c>
      <c r="AN266" s="0" t="str">
        <f aca="false">IF(L266+M266&gt;0,"Family","Adult Only")</f>
        <v>Adult Only</v>
      </c>
      <c r="AO266" s="0" t="str">
        <f aca="false">IF(U266=V266,"Same","Changed")</f>
        <v>Same</v>
      </c>
    </row>
    <row r="267" customFormat="false" ht="15" hidden="false" customHeight="false" outlineLevel="0" collapsed="false">
      <c r="A267" s="14" t="n">
        <v>268</v>
      </c>
      <c r="B267" s="14" t="s">
        <v>90</v>
      </c>
      <c r="C267" s="14" t="n">
        <v>0</v>
      </c>
      <c r="D267" s="14" t="n">
        <v>4</v>
      </c>
      <c r="E267" s="14" t="n">
        <v>2016</v>
      </c>
      <c r="F267" s="14" t="s">
        <v>114</v>
      </c>
      <c r="G267" s="14" t="n">
        <v>38</v>
      </c>
      <c r="H267" s="14" t="n">
        <v>13</v>
      </c>
      <c r="I267" s="14" t="n">
        <v>0</v>
      </c>
      <c r="J267" s="14" t="n">
        <v>3</v>
      </c>
      <c r="K267" s="14" t="n">
        <v>2</v>
      </c>
      <c r="L267" s="14" t="n">
        <v>0</v>
      </c>
      <c r="M267" s="14" t="n">
        <v>0</v>
      </c>
      <c r="N267" s="14" t="s">
        <v>82</v>
      </c>
      <c r="O267" s="14" t="s">
        <v>122</v>
      </c>
      <c r="P267" s="14" t="s">
        <v>93</v>
      </c>
      <c r="Q267" s="14" t="s">
        <v>94</v>
      </c>
      <c r="R267" s="14" t="n">
        <v>0</v>
      </c>
      <c r="S267" s="14" t="n">
        <v>0</v>
      </c>
      <c r="T267" s="14" t="n">
        <v>0</v>
      </c>
      <c r="U267" s="14" t="s">
        <v>109</v>
      </c>
      <c r="V267" s="14" t="s">
        <v>109</v>
      </c>
      <c r="W267" s="14" t="n">
        <v>0</v>
      </c>
      <c r="X267" s="14" t="s">
        <v>86</v>
      </c>
      <c r="Y267" s="14" t="n">
        <v>9</v>
      </c>
      <c r="Z267" s="14" t="n">
        <v>0</v>
      </c>
      <c r="AA267" s="14" t="n">
        <v>0</v>
      </c>
      <c r="AB267" s="14" t="s">
        <v>87</v>
      </c>
      <c r="AC267" s="14" t="n">
        <v>174.67</v>
      </c>
      <c r="AD267" s="14" t="n">
        <v>0</v>
      </c>
      <c r="AE267" s="14" t="n">
        <v>1</v>
      </c>
      <c r="AF267" s="14" t="s">
        <v>88</v>
      </c>
      <c r="AG267" s="15" t="n">
        <v>42629</v>
      </c>
      <c r="AH267" s="14" t="n">
        <f aca="false">I267+J267</f>
        <v>3</v>
      </c>
      <c r="AI267" s="14" t="n">
        <f aca="false">K267+L267+M267</f>
        <v>2</v>
      </c>
      <c r="AJ267" s="14" t="n">
        <f aca="false">AC267*AH267</f>
        <v>524.01</v>
      </c>
      <c r="AK267" s="14" t="str">
        <f aca="false">IF(C267=1,"Cancelled","Completed")</f>
        <v>Completed</v>
      </c>
      <c r="AL267" s="14" t="str">
        <f aca="false">_xlfn.IFS(D267&lt;=7,"0-7 Days",D267&lt;=30,"8-30 Days",D267&lt;=90,"31-90 Days",TRUE(),"90+ Days")</f>
        <v>0-7 Days</v>
      </c>
      <c r="AM267" s="14" t="str">
        <f aca="false">_xlfn.IFS(OR(F267="December",F267="January",F267="February"),"Winter",OR(F267="March",F267="April",F267="May"),"Spring",OR(F267="June",F267="July",F267="August"),"Summer",TRUE(),"Autumn")</f>
        <v>Autumn</v>
      </c>
      <c r="AN267" s="14" t="str">
        <f aca="false">IF(L267+M267&gt;0,"Family","Adult Only")</f>
        <v>Adult Only</v>
      </c>
      <c r="AO267" s="14" t="str">
        <f aca="false">IF(U267=V267,"Same","Changed")</f>
        <v>Same</v>
      </c>
    </row>
    <row r="268" customFormat="false" ht="15" hidden="false" customHeight="false" outlineLevel="0" collapsed="false">
      <c r="A268" s="0" t="n">
        <v>269</v>
      </c>
      <c r="B268" s="0" t="s">
        <v>90</v>
      </c>
      <c r="C268" s="0" t="n">
        <v>1</v>
      </c>
      <c r="D268" s="0" t="n">
        <v>32</v>
      </c>
      <c r="E268" s="0" t="n">
        <v>2016</v>
      </c>
      <c r="F268" s="0" t="s">
        <v>113</v>
      </c>
      <c r="G268" s="0" t="n">
        <v>46</v>
      </c>
      <c r="H268" s="0" t="n">
        <v>11</v>
      </c>
      <c r="I268" s="0" t="n">
        <v>0</v>
      </c>
      <c r="J268" s="0" t="n">
        <v>2</v>
      </c>
      <c r="K268" s="0" t="n">
        <v>2</v>
      </c>
      <c r="L268" s="0" t="n">
        <v>0</v>
      </c>
      <c r="M268" s="0" t="n">
        <v>0</v>
      </c>
      <c r="N268" s="0" t="s">
        <v>82</v>
      </c>
      <c r="O268" s="0" t="s">
        <v>122</v>
      </c>
      <c r="P268" s="0" t="s">
        <v>93</v>
      </c>
      <c r="Q268" s="0" t="s">
        <v>94</v>
      </c>
      <c r="R268" s="0" t="n">
        <v>0</v>
      </c>
      <c r="S268" s="0" t="n">
        <v>0</v>
      </c>
      <c r="T268" s="0" t="n">
        <v>0</v>
      </c>
      <c r="U268" s="0" t="s">
        <v>95</v>
      </c>
      <c r="V268" s="0" t="s">
        <v>95</v>
      </c>
      <c r="W268" s="0" t="n">
        <v>0</v>
      </c>
      <c r="X268" s="0" t="s">
        <v>86</v>
      </c>
      <c r="Y268" s="0" t="n">
        <v>9</v>
      </c>
      <c r="Z268" s="0" t="n">
        <v>0</v>
      </c>
      <c r="AA268" s="0" t="n">
        <v>0</v>
      </c>
      <c r="AB268" s="0" t="s">
        <v>87</v>
      </c>
      <c r="AC268" s="0" t="n">
        <v>130</v>
      </c>
      <c r="AD268" s="0" t="n">
        <v>0</v>
      </c>
      <c r="AE268" s="0" t="n">
        <v>1</v>
      </c>
      <c r="AF268" s="0" t="s">
        <v>96</v>
      </c>
      <c r="AG268" s="13" t="n">
        <v>42660</v>
      </c>
      <c r="AH268" s="25" t="n">
        <f aca="false">I268+J268</f>
        <v>2</v>
      </c>
      <c r="AI268" s="25" t="n">
        <f aca="false">K268+L268+M268</f>
        <v>2</v>
      </c>
      <c r="AJ268" s="25" t="n">
        <f aca="false">AC268*AH268</f>
        <v>260</v>
      </c>
      <c r="AK268" s="0" t="str">
        <f aca="false">IF(C268=1,"Cancelled","Completed")</f>
        <v>Cancelled</v>
      </c>
      <c r="AL268" s="0" t="str">
        <f aca="false">_xlfn.IFS(D268&lt;=7,"0-7 Days",D268&lt;=30,"8-30 Days",D268&lt;=90,"31-90 Days",TRUE(),"90+ Days")</f>
        <v>31-90 Days</v>
      </c>
      <c r="AM268" s="0" t="str">
        <f aca="false">_xlfn.IFS(OR(F268="December",F268="January",F268="February"),"Winter",OR(F268="March",F268="April",F268="May"),"Spring",OR(F268="June",F268="July",F268="August"),"Summer",TRUE(),"Autumn")</f>
        <v>Autumn</v>
      </c>
      <c r="AN268" s="0" t="str">
        <f aca="false">IF(L268+M268&gt;0,"Family","Adult Only")</f>
        <v>Adult Only</v>
      </c>
      <c r="AO268" s="0" t="str">
        <f aca="false">IF(U268=V268,"Same","Changed")</f>
        <v>Same</v>
      </c>
    </row>
    <row r="269" customFormat="false" ht="15" hidden="false" customHeight="false" outlineLevel="0" collapsed="false">
      <c r="A269" s="14" t="n">
        <v>270</v>
      </c>
      <c r="B269" s="14" t="s">
        <v>80</v>
      </c>
      <c r="C269" s="14" t="n">
        <v>0</v>
      </c>
      <c r="D269" s="14" t="n">
        <v>0</v>
      </c>
      <c r="E269" s="14" t="n">
        <v>2017</v>
      </c>
      <c r="F269" s="14" t="s">
        <v>118</v>
      </c>
      <c r="G269" s="14" t="n">
        <v>8</v>
      </c>
      <c r="H269" s="14" t="n">
        <v>22</v>
      </c>
      <c r="I269" s="14" t="n">
        <v>0</v>
      </c>
      <c r="J269" s="14" t="n">
        <v>1</v>
      </c>
      <c r="K269" s="14" t="n">
        <v>2</v>
      </c>
      <c r="L269" s="14" t="n">
        <v>0</v>
      </c>
      <c r="M269" s="14" t="n">
        <v>0</v>
      </c>
      <c r="N269" s="14" t="s">
        <v>82</v>
      </c>
      <c r="O269" s="14" t="s">
        <v>161</v>
      </c>
      <c r="P269" s="14" t="s">
        <v>84</v>
      </c>
      <c r="Q269" s="14" t="s">
        <v>84</v>
      </c>
      <c r="R269" s="14" t="n">
        <v>0</v>
      </c>
      <c r="S269" s="14" t="n">
        <v>0</v>
      </c>
      <c r="T269" s="14" t="n">
        <v>0</v>
      </c>
      <c r="U269" s="14" t="s">
        <v>124</v>
      </c>
      <c r="V269" s="14" t="s">
        <v>124</v>
      </c>
      <c r="W269" s="14" t="n">
        <v>0</v>
      </c>
      <c r="X269" s="14" t="s">
        <v>86</v>
      </c>
      <c r="Y269" s="14" t="n">
        <v>0</v>
      </c>
      <c r="Z269" s="14" t="n">
        <v>0</v>
      </c>
      <c r="AA269" s="14" t="n">
        <v>0</v>
      </c>
      <c r="AB269" s="14" t="s">
        <v>87</v>
      </c>
      <c r="AC269" s="14" t="n">
        <v>80</v>
      </c>
      <c r="AD269" s="14" t="n">
        <v>0</v>
      </c>
      <c r="AE269" s="14" t="n">
        <v>0</v>
      </c>
      <c r="AF269" s="14" t="s">
        <v>88</v>
      </c>
      <c r="AG269" s="15" t="n">
        <v>42789</v>
      </c>
      <c r="AH269" s="14" t="n">
        <f aca="false">I269+J269</f>
        <v>1</v>
      </c>
      <c r="AI269" s="14" t="n">
        <f aca="false">K269+L269+M269</f>
        <v>2</v>
      </c>
      <c r="AJ269" s="14" t="n">
        <f aca="false">AC269*AH269</f>
        <v>80</v>
      </c>
      <c r="AK269" s="14" t="str">
        <f aca="false">IF(C269=1,"Cancelled","Completed")</f>
        <v>Completed</v>
      </c>
      <c r="AL269" s="14" t="str">
        <f aca="false">_xlfn.IFS(D269&lt;=7,"0-7 Days",D269&lt;=30,"8-30 Days",D269&lt;=90,"31-90 Days",TRUE(),"90+ Days")</f>
        <v>0-7 Days</v>
      </c>
      <c r="AM269" s="14" t="str">
        <f aca="false">_xlfn.IFS(OR(F269="December",F269="January",F269="February"),"Winter",OR(F269="March",F269="April",F269="May"),"Spring",OR(F269="June",F269="July",F269="August"),"Summer",TRUE(),"Autumn")</f>
        <v>Winter</v>
      </c>
      <c r="AN269" s="14" t="str">
        <f aca="false">IF(L269+M269&gt;0,"Family","Adult Only")</f>
        <v>Adult Only</v>
      </c>
      <c r="AO269" s="14" t="str">
        <f aca="false">IF(U269=V269,"Same","Changed")</f>
        <v>Same</v>
      </c>
    </row>
    <row r="270" customFormat="false" ht="15" hidden="false" customHeight="false" outlineLevel="0" collapsed="false">
      <c r="A270" s="0" t="n">
        <v>271</v>
      </c>
      <c r="B270" s="0" t="s">
        <v>90</v>
      </c>
      <c r="C270" s="0" t="n">
        <v>0</v>
      </c>
      <c r="D270" s="0" t="n">
        <v>8</v>
      </c>
      <c r="E270" s="0" t="n">
        <v>2017</v>
      </c>
      <c r="F270" s="0" t="s">
        <v>106</v>
      </c>
      <c r="G270" s="0" t="n">
        <v>15</v>
      </c>
      <c r="H270" s="0" t="n">
        <v>13</v>
      </c>
      <c r="I270" s="0" t="n">
        <v>1</v>
      </c>
      <c r="J270" s="0" t="n">
        <v>3</v>
      </c>
      <c r="K270" s="0" t="n">
        <v>2</v>
      </c>
      <c r="L270" s="0" t="n">
        <v>0</v>
      </c>
      <c r="M270" s="0" t="n">
        <v>0</v>
      </c>
      <c r="N270" s="0" t="s">
        <v>107</v>
      </c>
      <c r="O270" s="0" t="s">
        <v>115</v>
      </c>
      <c r="P270" s="0" t="s">
        <v>93</v>
      </c>
      <c r="Q270" s="0" t="s">
        <v>94</v>
      </c>
      <c r="R270" s="0" t="n">
        <v>0</v>
      </c>
      <c r="S270" s="0" t="n">
        <v>0</v>
      </c>
      <c r="T270" s="0" t="n">
        <v>0</v>
      </c>
      <c r="U270" s="0" t="s">
        <v>95</v>
      </c>
      <c r="V270" s="0" t="s">
        <v>95</v>
      </c>
      <c r="W270" s="0" t="n">
        <v>0</v>
      </c>
      <c r="X270" s="0" t="s">
        <v>86</v>
      </c>
      <c r="Y270" s="0" t="n">
        <v>9</v>
      </c>
      <c r="Z270" s="0" t="n">
        <v>0</v>
      </c>
      <c r="AA270" s="0" t="n">
        <v>0</v>
      </c>
      <c r="AB270" s="0" t="s">
        <v>87</v>
      </c>
      <c r="AC270" s="0" t="n">
        <v>185.25</v>
      </c>
      <c r="AD270" s="0" t="n">
        <v>0</v>
      </c>
      <c r="AE270" s="0" t="n">
        <v>1</v>
      </c>
      <c r="AF270" s="0" t="s">
        <v>88</v>
      </c>
      <c r="AG270" s="13" t="n">
        <v>42842</v>
      </c>
      <c r="AH270" s="25" t="n">
        <f aca="false">I270+J270</f>
        <v>4</v>
      </c>
      <c r="AI270" s="25" t="n">
        <f aca="false">K270+L270+M270</f>
        <v>2</v>
      </c>
      <c r="AJ270" s="25" t="n">
        <f aca="false">AC270*AH270</f>
        <v>741</v>
      </c>
      <c r="AK270" s="0" t="str">
        <f aca="false">IF(C270=1,"Cancelled","Completed")</f>
        <v>Completed</v>
      </c>
      <c r="AL270" s="0" t="str">
        <f aca="false">_xlfn.IFS(D270&lt;=7,"0-7 Days",D270&lt;=30,"8-30 Days",D270&lt;=90,"31-90 Days",TRUE(),"90+ Days")</f>
        <v>8-30 Days</v>
      </c>
      <c r="AM270" s="0" t="str">
        <f aca="false">_xlfn.IFS(OR(F270="December",F270="January",F270="February"),"Winter",OR(F270="March",F270="April",F270="May"),"Spring",OR(F270="June",F270="July",F270="August"),"Summer",TRUE(),"Autumn")</f>
        <v>Spring</v>
      </c>
      <c r="AN270" s="0" t="str">
        <f aca="false">IF(L270+M270&gt;0,"Family","Adult Only")</f>
        <v>Adult Only</v>
      </c>
      <c r="AO270" s="0" t="str">
        <f aca="false">IF(U270=V270,"Same","Changed")</f>
        <v>Same</v>
      </c>
    </row>
    <row r="271" customFormat="false" ht="15" hidden="false" customHeight="false" outlineLevel="0" collapsed="false">
      <c r="A271" s="14" t="n">
        <v>272</v>
      </c>
      <c r="B271" s="14" t="s">
        <v>90</v>
      </c>
      <c r="C271" s="14" t="n">
        <v>0</v>
      </c>
      <c r="D271" s="14" t="n">
        <v>73</v>
      </c>
      <c r="E271" s="14" t="n">
        <v>2016</v>
      </c>
      <c r="F271" s="14" t="s">
        <v>91</v>
      </c>
      <c r="G271" s="14" t="n">
        <v>29</v>
      </c>
      <c r="H271" s="14" t="n">
        <v>12</v>
      </c>
      <c r="I271" s="14" t="n">
        <v>0</v>
      </c>
      <c r="J271" s="14" t="n">
        <v>1</v>
      </c>
      <c r="K271" s="14" t="n">
        <v>2</v>
      </c>
      <c r="L271" s="14" t="n">
        <v>0</v>
      </c>
      <c r="M271" s="14" t="n">
        <v>0</v>
      </c>
      <c r="N271" s="14" t="s">
        <v>107</v>
      </c>
      <c r="O271" s="14" t="s">
        <v>151</v>
      </c>
      <c r="P271" s="14" t="s">
        <v>84</v>
      </c>
      <c r="Q271" s="14" t="s">
        <v>84</v>
      </c>
      <c r="R271" s="14" t="n">
        <v>0</v>
      </c>
      <c r="S271" s="14" t="n">
        <v>0</v>
      </c>
      <c r="T271" s="14" t="n">
        <v>0</v>
      </c>
      <c r="U271" s="14" t="s">
        <v>95</v>
      </c>
      <c r="V271" s="14" t="s">
        <v>95</v>
      </c>
      <c r="W271" s="14" t="n">
        <v>0</v>
      </c>
      <c r="X271" s="14" t="s">
        <v>86</v>
      </c>
      <c r="Y271" s="14" t="n">
        <v>14</v>
      </c>
      <c r="Z271" s="14" t="n">
        <v>0</v>
      </c>
      <c r="AA271" s="14" t="n">
        <v>0</v>
      </c>
      <c r="AB271" s="14" t="s">
        <v>87</v>
      </c>
      <c r="AC271" s="14" t="n">
        <v>105</v>
      </c>
      <c r="AD271" s="14" t="n">
        <v>0</v>
      </c>
      <c r="AE271" s="14" t="n">
        <v>1</v>
      </c>
      <c r="AF271" s="14" t="s">
        <v>88</v>
      </c>
      <c r="AG271" s="15" t="n">
        <v>42564</v>
      </c>
      <c r="AH271" s="14" t="n">
        <f aca="false">I271+J271</f>
        <v>1</v>
      </c>
      <c r="AI271" s="14" t="n">
        <f aca="false">K271+L271+M271</f>
        <v>2</v>
      </c>
      <c r="AJ271" s="14" t="n">
        <f aca="false">AC271*AH271</f>
        <v>105</v>
      </c>
      <c r="AK271" s="14" t="str">
        <f aca="false">IF(C271=1,"Cancelled","Completed")</f>
        <v>Completed</v>
      </c>
      <c r="AL271" s="14" t="str">
        <f aca="false">_xlfn.IFS(D271&lt;=7,"0-7 Days",D271&lt;=30,"8-30 Days",D271&lt;=90,"31-90 Days",TRUE(),"90+ Days")</f>
        <v>31-90 Days</v>
      </c>
      <c r="AM271" s="14" t="str">
        <f aca="false">_xlfn.IFS(OR(F271="December",F271="January",F271="February"),"Winter",OR(F271="March",F271="April",F271="May"),"Spring",OR(F271="June",F271="July",F271="August"),"Summer",TRUE(),"Autumn")</f>
        <v>Summer</v>
      </c>
      <c r="AN271" s="14" t="str">
        <f aca="false">IF(L271+M271&gt;0,"Family","Adult Only")</f>
        <v>Adult Only</v>
      </c>
      <c r="AO271" s="14" t="str">
        <f aca="false">IF(U271=V271,"Same","Changed")</f>
        <v>Same</v>
      </c>
    </row>
    <row r="272" customFormat="false" ht="15" hidden="false" customHeight="false" outlineLevel="0" collapsed="false">
      <c r="A272" s="0" t="n">
        <v>273</v>
      </c>
      <c r="B272" s="0" t="s">
        <v>90</v>
      </c>
      <c r="C272" s="0" t="n">
        <v>1</v>
      </c>
      <c r="D272" s="0" t="n">
        <v>184</v>
      </c>
      <c r="E272" s="0" t="n">
        <v>2017</v>
      </c>
      <c r="F272" s="0" t="s">
        <v>121</v>
      </c>
      <c r="G272" s="0" t="n">
        <v>22</v>
      </c>
      <c r="H272" s="0" t="n">
        <v>28</v>
      </c>
      <c r="I272" s="0" t="n">
        <v>2</v>
      </c>
      <c r="J272" s="0" t="n">
        <v>3</v>
      </c>
      <c r="K272" s="0" t="n">
        <v>2</v>
      </c>
      <c r="L272" s="0" t="n">
        <v>0</v>
      </c>
      <c r="M272" s="0" t="n">
        <v>0</v>
      </c>
      <c r="N272" s="0" t="s">
        <v>82</v>
      </c>
      <c r="O272" s="0" t="s">
        <v>92</v>
      </c>
      <c r="P272" s="0" t="s">
        <v>116</v>
      </c>
      <c r="Q272" s="0" t="s">
        <v>94</v>
      </c>
      <c r="R272" s="0" t="n">
        <v>0</v>
      </c>
      <c r="S272" s="0" t="n">
        <v>0</v>
      </c>
      <c r="T272" s="0" t="n">
        <v>0</v>
      </c>
      <c r="U272" s="0" t="s">
        <v>95</v>
      </c>
      <c r="V272" s="0" t="s">
        <v>95</v>
      </c>
      <c r="W272" s="0" t="n">
        <v>0</v>
      </c>
      <c r="X272" s="0" t="s">
        <v>120</v>
      </c>
      <c r="Y272" s="0" t="n">
        <v>19</v>
      </c>
      <c r="Z272" s="0" t="n">
        <v>0</v>
      </c>
      <c r="AA272" s="0" t="n">
        <v>0</v>
      </c>
      <c r="AB272" s="0" t="s">
        <v>87</v>
      </c>
      <c r="AC272" s="0" t="n">
        <v>130</v>
      </c>
      <c r="AD272" s="0" t="n">
        <v>0</v>
      </c>
      <c r="AE272" s="0" t="n">
        <v>0</v>
      </c>
      <c r="AF272" s="0" t="s">
        <v>96</v>
      </c>
      <c r="AG272" s="13" t="n">
        <v>42699</v>
      </c>
      <c r="AH272" s="25" t="n">
        <f aca="false">I272+J272</f>
        <v>5</v>
      </c>
      <c r="AI272" s="25" t="n">
        <f aca="false">K272+L272+M272</f>
        <v>2</v>
      </c>
      <c r="AJ272" s="25" t="n">
        <f aca="false">AC272*AH272</f>
        <v>650</v>
      </c>
      <c r="AK272" s="0" t="str">
        <f aca="false">IF(C272=1,"Cancelled","Completed")</f>
        <v>Cancelled</v>
      </c>
      <c r="AL272" s="0" t="str">
        <f aca="false">_xlfn.IFS(D272&lt;=7,"0-7 Days",D272&lt;=30,"8-30 Days",D272&lt;=90,"31-90 Days",TRUE(),"90+ Days")</f>
        <v>90+ Days</v>
      </c>
      <c r="AM272" s="0" t="str">
        <f aca="false">_xlfn.IFS(OR(F272="December",F272="January",F272="February"),"Winter",OR(F272="March",F272="April",F272="May"),"Spring",OR(F272="June",F272="July",F272="August"),"Summer",TRUE(),"Autumn")</f>
        <v>Spring</v>
      </c>
      <c r="AN272" s="0" t="str">
        <f aca="false">IF(L272+M272&gt;0,"Family","Adult Only")</f>
        <v>Adult Only</v>
      </c>
      <c r="AO272" s="0" t="str">
        <f aca="false">IF(U272=V272,"Same","Changed")</f>
        <v>Same</v>
      </c>
    </row>
    <row r="273" customFormat="false" ht="15" hidden="false" customHeight="false" outlineLevel="0" collapsed="false">
      <c r="A273" s="14" t="n">
        <v>274</v>
      </c>
      <c r="B273" s="14" t="s">
        <v>90</v>
      </c>
      <c r="C273" s="14" t="n">
        <v>1</v>
      </c>
      <c r="D273" s="14" t="n">
        <v>85</v>
      </c>
      <c r="E273" s="14" t="n">
        <v>2015</v>
      </c>
      <c r="F273" s="14" t="s">
        <v>91</v>
      </c>
      <c r="G273" s="14" t="n">
        <v>30</v>
      </c>
      <c r="H273" s="14" t="n">
        <v>24</v>
      </c>
      <c r="I273" s="14" t="n">
        <v>2</v>
      </c>
      <c r="J273" s="14" t="n">
        <v>3</v>
      </c>
      <c r="K273" s="14" t="n">
        <v>2</v>
      </c>
      <c r="L273" s="14" t="n">
        <v>0</v>
      </c>
      <c r="M273" s="14" t="n">
        <v>0</v>
      </c>
      <c r="N273" s="14" t="s">
        <v>82</v>
      </c>
      <c r="O273" s="14" t="s">
        <v>92</v>
      </c>
      <c r="P273" s="14" t="s">
        <v>93</v>
      </c>
      <c r="Q273" s="14" t="s">
        <v>94</v>
      </c>
      <c r="R273" s="14" t="n">
        <v>0</v>
      </c>
      <c r="S273" s="14" t="n">
        <v>0</v>
      </c>
      <c r="T273" s="14" t="n">
        <v>0</v>
      </c>
      <c r="U273" s="14" t="s">
        <v>95</v>
      </c>
      <c r="V273" s="14" t="s">
        <v>95</v>
      </c>
      <c r="W273" s="14" t="n">
        <v>0</v>
      </c>
      <c r="X273" s="14" t="s">
        <v>86</v>
      </c>
      <c r="Y273" s="14" t="n">
        <v>9</v>
      </c>
      <c r="Z273" s="14" t="n">
        <v>0</v>
      </c>
      <c r="AA273" s="14" t="n">
        <v>0</v>
      </c>
      <c r="AB273" s="14" t="s">
        <v>87</v>
      </c>
      <c r="AC273" s="14" t="n">
        <v>76.5</v>
      </c>
      <c r="AD273" s="14" t="n">
        <v>0</v>
      </c>
      <c r="AE273" s="14" t="n">
        <v>0</v>
      </c>
      <c r="AF273" s="14" t="s">
        <v>96</v>
      </c>
      <c r="AG273" s="15" t="n">
        <v>42144</v>
      </c>
      <c r="AH273" s="14" t="n">
        <f aca="false">I273+J273</f>
        <v>5</v>
      </c>
      <c r="AI273" s="14" t="n">
        <f aca="false">K273+L273+M273</f>
        <v>2</v>
      </c>
      <c r="AJ273" s="14" t="n">
        <f aca="false">AC273*AH273</f>
        <v>382.5</v>
      </c>
      <c r="AK273" s="14" t="str">
        <f aca="false">IF(C273=1,"Cancelled","Completed")</f>
        <v>Cancelled</v>
      </c>
      <c r="AL273" s="14" t="str">
        <f aca="false">_xlfn.IFS(D273&lt;=7,"0-7 Days",D273&lt;=30,"8-30 Days",D273&lt;=90,"31-90 Days",TRUE(),"90+ Days")</f>
        <v>31-90 Days</v>
      </c>
      <c r="AM273" s="14" t="str">
        <f aca="false">_xlfn.IFS(OR(F273="December",F273="January",F273="February"),"Winter",OR(F273="March",F273="April",F273="May"),"Spring",OR(F273="June",F273="July",F273="August"),"Summer",TRUE(),"Autumn")</f>
        <v>Summer</v>
      </c>
      <c r="AN273" s="14" t="str">
        <f aca="false">IF(L273+M273&gt;0,"Family","Adult Only")</f>
        <v>Adult Only</v>
      </c>
      <c r="AO273" s="14" t="str">
        <f aca="false">IF(U273=V273,"Same","Changed")</f>
        <v>Same</v>
      </c>
    </row>
    <row r="274" customFormat="false" ht="15" hidden="false" customHeight="false" outlineLevel="0" collapsed="false">
      <c r="A274" s="0" t="n">
        <v>275</v>
      </c>
      <c r="B274" s="0" t="s">
        <v>80</v>
      </c>
      <c r="C274" s="0" t="n">
        <v>0</v>
      </c>
      <c r="D274" s="0" t="n">
        <v>11</v>
      </c>
      <c r="E274" s="0" t="n">
        <v>2016</v>
      </c>
      <c r="F274" s="0" t="s">
        <v>126</v>
      </c>
      <c r="G274" s="0" t="n">
        <v>3</v>
      </c>
      <c r="H274" s="0" t="n">
        <v>15</v>
      </c>
      <c r="I274" s="0" t="n">
        <v>0</v>
      </c>
      <c r="J274" s="0" t="n">
        <v>2</v>
      </c>
      <c r="K274" s="0" t="n">
        <v>3</v>
      </c>
      <c r="L274" s="0" t="n">
        <v>1</v>
      </c>
      <c r="M274" s="0" t="n">
        <v>0</v>
      </c>
      <c r="N274" s="0" t="s">
        <v>82</v>
      </c>
      <c r="O274" s="0" t="s">
        <v>92</v>
      </c>
      <c r="P274" s="0" t="s">
        <v>93</v>
      </c>
      <c r="Q274" s="0" t="s">
        <v>94</v>
      </c>
      <c r="R274" s="0" t="n">
        <v>0</v>
      </c>
      <c r="S274" s="0" t="n">
        <v>0</v>
      </c>
      <c r="T274" s="0" t="n">
        <v>0</v>
      </c>
      <c r="U274" s="0" t="s">
        <v>144</v>
      </c>
      <c r="V274" s="0" t="s">
        <v>144</v>
      </c>
      <c r="W274" s="0" t="n">
        <v>0</v>
      </c>
      <c r="X274" s="0" t="s">
        <v>86</v>
      </c>
      <c r="Y274" s="0" t="n">
        <v>240</v>
      </c>
      <c r="Z274" s="0" t="n">
        <v>0</v>
      </c>
      <c r="AA274" s="0" t="n">
        <v>0</v>
      </c>
      <c r="AB274" s="0" t="s">
        <v>87</v>
      </c>
      <c r="AC274" s="0" t="n">
        <v>71.2</v>
      </c>
      <c r="AD274" s="0" t="n">
        <v>0</v>
      </c>
      <c r="AE274" s="0" t="n">
        <v>0</v>
      </c>
      <c r="AF274" s="0" t="s">
        <v>88</v>
      </c>
      <c r="AG274" s="13" t="n">
        <v>42386</v>
      </c>
      <c r="AH274" s="25" t="n">
        <f aca="false">I274+J274</f>
        <v>2</v>
      </c>
      <c r="AI274" s="25" t="n">
        <f aca="false">K274+L274+M274</f>
        <v>4</v>
      </c>
      <c r="AJ274" s="25" t="n">
        <f aca="false">AC274*AH274</f>
        <v>142.4</v>
      </c>
      <c r="AK274" s="0" t="str">
        <f aca="false">IF(C274=1,"Cancelled","Completed")</f>
        <v>Completed</v>
      </c>
      <c r="AL274" s="0" t="str">
        <f aca="false">_xlfn.IFS(D274&lt;=7,"0-7 Days",D274&lt;=30,"8-30 Days",D274&lt;=90,"31-90 Days",TRUE(),"90+ Days")</f>
        <v>8-30 Days</v>
      </c>
      <c r="AM274" s="0" t="str">
        <f aca="false">_xlfn.IFS(OR(F274="December",F274="January",F274="February"),"Winter",OR(F274="March",F274="April",F274="May"),"Spring",OR(F274="June",F274="July",F274="August"),"Summer",TRUE(),"Autumn")</f>
        <v>Winter</v>
      </c>
      <c r="AN274" s="0" t="str">
        <f aca="false">IF(L274+M274&gt;0,"Family","Adult Only")</f>
        <v>Family</v>
      </c>
      <c r="AO274" s="0" t="str">
        <f aca="false">IF(U274=V274,"Same","Changed")</f>
        <v>Same</v>
      </c>
    </row>
    <row r="275" customFormat="false" ht="15" hidden="false" customHeight="false" outlineLevel="0" collapsed="false">
      <c r="A275" s="14" t="n">
        <v>276</v>
      </c>
      <c r="B275" s="14" t="s">
        <v>90</v>
      </c>
      <c r="C275" s="14" t="n">
        <v>0</v>
      </c>
      <c r="D275" s="14" t="n">
        <v>4</v>
      </c>
      <c r="E275" s="14" t="n">
        <v>2016</v>
      </c>
      <c r="F275" s="14" t="s">
        <v>91</v>
      </c>
      <c r="G275" s="14" t="n">
        <v>31</v>
      </c>
      <c r="H275" s="14" t="n">
        <v>27</v>
      </c>
      <c r="I275" s="14" t="n">
        <v>0</v>
      </c>
      <c r="J275" s="14" t="n">
        <v>3</v>
      </c>
      <c r="K275" s="14" t="n">
        <v>3</v>
      </c>
      <c r="L275" s="14" t="n">
        <v>0</v>
      </c>
      <c r="M275" s="14" t="n">
        <v>0</v>
      </c>
      <c r="N275" s="14" t="s">
        <v>82</v>
      </c>
      <c r="O275" s="14" t="s">
        <v>162</v>
      </c>
      <c r="P275" s="14" t="s">
        <v>93</v>
      </c>
      <c r="Q275" s="14" t="s">
        <v>94</v>
      </c>
      <c r="R275" s="14" t="n">
        <v>0</v>
      </c>
      <c r="S275" s="14" t="n">
        <v>0</v>
      </c>
      <c r="T275" s="14" t="n">
        <v>0</v>
      </c>
      <c r="U275" s="14" t="s">
        <v>109</v>
      </c>
      <c r="V275" s="14" t="s">
        <v>109</v>
      </c>
      <c r="W275" s="14" t="n">
        <v>0</v>
      </c>
      <c r="X275" s="14" t="s">
        <v>86</v>
      </c>
      <c r="Y275" s="14" t="n">
        <v>9</v>
      </c>
      <c r="Z275" s="14" t="n">
        <v>0</v>
      </c>
      <c r="AA275" s="14" t="n">
        <v>0</v>
      </c>
      <c r="AB275" s="14" t="s">
        <v>87</v>
      </c>
      <c r="AC275" s="14" t="n">
        <v>177</v>
      </c>
      <c r="AD275" s="14" t="n">
        <v>1</v>
      </c>
      <c r="AE275" s="14" t="n">
        <v>1</v>
      </c>
      <c r="AF275" s="14" t="s">
        <v>88</v>
      </c>
      <c r="AG275" s="15" t="n">
        <v>42581</v>
      </c>
      <c r="AH275" s="14" t="n">
        <f aca="false">I275+J275</f>
        <v>3</v>
      </c>
      <c r="AI275" s="14" t="n">
        <f aca="false">K275+L275+M275</f>
        <v>3</v>
      </c>
      <c r="AJ275" s="14" t="n">
        <f aca="false">AC275*AH275</f>
        <v>531</v>
      </c>
      <c r="AK275" s="14" t="str">
        <f aca="false">IF(C275=1,"Cancelled","Completed")</f>
        <v>Completed</v>
      </c>
      <c r="AL275" s="14" t="str">
        <f aca="false">_xlfn.IFS(D275&lt;=7,"0-7 Days",D275&lt;=30,"8-30 Days",D275&lt;=90,"31-90 Days",TRUE(),"90+ Days")</f>
        <v>0-7 Days</v>
      </c>
      <c r="AM275" s="14" t="str">
        <f aca="false">_xlfn.IFS(OR(F275="December",F275="January",F275="February"),"Winter",OR(F275="March",F275="April",F275="May"),"Spring",OR(F275="June",F275="July",F275="August"),"Summer",TRUE(),"Autumn")</f>
        <v>Summer</v>
      </c>
      <c r="AN275" s="14" t="str">
        <f aca="false">IF(L275+M275&gt;0,"Family","Adult Only")</f>
        <v>Adult Only</v>
      </c>
      <c r="AO275" s="14" t="str">
        <f aca="false">IF(U275=V275,"Same","Changed")</f>
        <v>Same</v>
      </c>
    </row>
    <row r="276" customFormat="false" ht="15" hidden="false" customHeight="false" outlineLevel="0" collapsed="false">
      <c r="A276" s="0" t="n">
        <v>277</v>
      </c>
      <c r="B276" s="0" t="s">
        <v>90</v>
      </c>
      <c r="C276" s="0" t="n">
        <v>0</v>
      </c>
      <c r="D276" s="0" t="n">
        <v>26</v>
      </c>
      <c r="E276" s="0" t="n">
        <v>2015</v>
      </c>
      <c r="F276" s="0" t="s">
        <v>111</v>
      </c>
      <c r="G276" s="0" t="n">
        <v>44</v>
      </c>
      <c r="H276" s="0" t="n">
        <v>31</v>
      </c>
      <c r="I276" s="0" t="n">
        <v>2</v>
      </c>
      <c r="J276" s="0" t="n">
        <v>5</v>
      </c>
      <c r="K276" s="0" t="n">
        <v>2</v>
      </c>
      <c r="L276" s="0" t="n">
        <v>0</v>
      </c>
      <c r="M276" s="0" t="n">
        <v>0</v>
      </c>
      <c r="N276" s="0" t="s">
        <v>82</v>
      </c>
      <c r="O276" s="0" t="s">
        <v>158</v>
      </c>
      <c r="P276" s="0" t="s">
        <v>93</v>
      </c>
      <c r="Q276" s="0" t="s">
        <v>94</v>
      </c>
      <c r="R276" s="0" t="n">
        <v>0</v>
      </c>
      <c r="S276" s="0" t="n">
        <v>0</v>
      </c>
      <c r="T276" s="0" t="n">
        <v>0</v>
      </c>
      <c r="U276" s="0" t="s">
        <v>95</v>
      </c>
      <c r="V276" s="0" t="s">
        <v>95</v>
      </c>
      <c r="W276" s="0" t="n">
        <v>0</v>
      </c>
      <c r="X276" s="0" t="s">
        <v>86</v>
      </c>
      <c r="Y276" s="0" t="n">
        <v>9</v>
      </c>
      <c r="Z276" s="0" t="n">
        <v>0</v>
      </c>
      <c r="AA276" s="0" t="n">
        <v>0</v>
      </c>
      <c r="AB276" s="0" t="s">
        <v>125</v>
      </c>
      <c r="AC276" s="0" t="n">
        <v>95.96</v>
      </c>
      <c r="AD276" s="0" t="n">
        <v>0</v>
      </c>
      <c r="AE276" s="0" t="n">
        <v>1</v>
      </c>
      <c r="AF276" s="0" t="s">
        <v>88</v>
      </c>
      <c r="AG276" s="13" t="n">
        <v>42315</v>
      </c>
      <c r="AH276" s="25" t="n">
        <f aca="false">I276+J276</f>
        <v>7</v>
      </c>
      <c r="AI276" s="25" t="n">
        <f aca="false">K276+L276+M276</f>
        <v>2</v>
      </c>
      <c r="AJ276" s="25" t="n">
        <f aca="false">AC276*AH276</f>
        <v>671.72</v>
      </c>
      <c r="AK276" s="0" t="str">
        <f aca="false">IF(C276=1,"Cancelled","Completed")</f>
        <v>Completed</v>
      </c>
      <c r="AL276" s="0" t="str">
        <f aca="false">_xlfn.IFS(D276&lt;=7,"0-7 Days",D276&lt;=30,"8-30 Days",D276&lt;=90,"31-90 Days",TRUE(),"90+ Days")</f>
        <v>8-30 Days</v>
      </c>
      <c r="AM276" s="0" t="str">
        <f aca="false">_xlfn.IFS(OR(F276="December",F276="January",F276="February"),"Winter",OR(F276="March",F276="April",F276="May"),"Spring",OR(F276="June",F276="July",F276="August"),"Summer",TRUE(),"Autumn")</f>
        <v>Autumn</v>
      </c>
      <c r="AN276" s="0" t="str">
        <f aca="false">IF(L276+M276&gt;0,"Family","Adult Only")</f>
        <v>Adult Only</v>
      </c>
      <c r="AO276" s="0" t="str">
        <f aca="false">IF(U276=V276,"Same","Changed")</f>
        <v>Same</v>
      </c>
    </row>
    <row r="277" customFormat="false" ht="15" hidden="false" customHeight="false" outlineLevel="0" collapsed="false">
      <c r="A277" s="14" t="n">
        <v>278</v>
      </c>
      <c r="B277" s="14" t="s">
        <v>90</v>
      </c>
      <c r="C277" s="14" t="n">
        <v>0</v>
      </c>
      <c r="D277" s="14" t="n">
        <v>36</v>
      </c>
      <c r="E277" s="14" t="n">
        <v>2017</v>
      </c>
      <c r="F277" s="14" t="s">
        <v>103</v>
      </c>
      <c r="G277" s="14" t="n">
        <v>11</v>
      </c>
      <c r="H277" s="14" t="n">
        <v>14</v>
      </c>
      <c r="I277" s="14" t="n">
        <v>0</v>
      </c>
      <c r="J277" s="14" t="n">
        <v>4</v>
      </c>
      <c r="K277" s="14" t="n">
        <v>2</v>
      </c>
      <c r="L277" s="14" t="n">
        <v>0</v>
      </c>
      <c r="M277" s="14" t="n">
        <v>0</v>
      </c>
      <c r="N277" s="14" t="s">
        <v>82</v>
      </c>
      <c r="O277" s="14" t="s">
        <v>122</v>
      </c>
      <c r="P277" s="14" t="s">
        <v>93</v>
      </c>
      <c r="Q277" s="14" t="s">
        <v>94</v>
      </c>
      <c r="R277" s="14" t="n">
        <v>0</v>
      </c>
      <c r="S277" s="14" t="n">
        <v>0</v>
      </c>
      <c r="T277" s="14" t="n">
        <v>0</v>
      </c>
      <c r="U277" s="14" t="s">
        <v>109</v>
      </c>
      <c r="V277" s="14" t="s">
        <v>109</v>
      </c>
      <c r="W277" s="14" t="n">
        <v>0</v>
      </c>
      <c r="X277" s="14" t="s">
        <v>86</v>
      </c>
      <c r="Y277" s="14" t="n">
        <v>9</v>
      </c>
      <c r="Z277" s="14" t="n">
        <v>0</v>
      </c>
      <c r="AA277" s="14" t="n">
        <v>0</v>
      </c>
      <c r="AB277" s="14" t="s">
        <v>87</v>
      </c>
      <c r="AC277" s="14" t="n">
        <v>106.68</v>
      </c>
      <c r="AD277" s="14" t="n">
        <v>0</v>
      </c>
      <c r="AE277" s="14" t="n">
        <v>0</v>
      </c>
      <c r="AF277" s="14" t="s">
        <v>88</v>
      </c>
      <c r="AG277" s="15" t="n">
        <v>42812</v>
      </c>
      <c r="AH277" s="14" t="n">
        <f aca="false">I277+J277</f>
        <v>4</v>
      </c>
      <c r="AI277" s="14" t="n">
        <f aca="false">K277+L277+M277</f>
        <v>2</v>
      </c>
      <c r="AJ277" s="14" t="n">
        <f aca="false">AC277*AH277</f>
        <v>426.72</v>
      </c>
      <c r="AK277" s="14" t="str">
        <f aca="false">IF(C277=1,"Cancelled","Completed")</f>
        <v>Completed</v>
      </c>
      <c r="AL277" s="14" t="str">
        <f aca="false">_xlfn.IFS(D277&lt;=7,"0-7 Days",D277&lt;=30,"8-30 Days",D277&lt;=90,"31-90 Days",TRUE(),"90+ Days")</f>
        <v>31-90 Days</v>
      </c>
      <c r="AM277" s="14" t="str">
        <f aca="false">_xlfn.IFS(OR(F277="December",F277="January",F277="February"),"Winter",OR(F277="March",F277="April",F277="May"),"Spring",OR(F277="June",F277="July",F277="August"),"Summer",TRUE(),"Autumn")</f>
        <v>Spring</v>
      </c>
      <c r="AN277" s="14" t="str">
        <f aca="false">IF(L277+M277&gt;0,"Family","Adult Only")</f>
        <v>Adult Only</v>
      </c>
      <c r="AO277" s="14" t="str">
        <f aca="false">IF(U277=V277,"Same","Changed")</f>
        <v>Same</v>
      </c>
    </row>
    <row r="278" customFormat="false" ht="15" hidden="false" customHeight="false" outlineLevel="0" collapsed="false">
      <c r="A278" s="0" t="n">
        <v>279</v>
      </c>
      <c r="B278" s="0" t="s">
        <v>80</v>
      </c>
      <c r="C278" s="0" t="n">
        <v>1</v>
      </c>
      <c r="D278" s="0" t="n">
        <v>55</v>
      </c>
      <c r="E278" s="0" t="n">
        <v>2016</v>
      </c>
      <c r="F278" s="0" t="s">
        <v>111</v>
      </c>
      <c r="G278" s="0" t="n">
        <v>41</v>
      </c>
      <c r="H278" s="0" t="n">
        <v>3</v>
      </c>
      <c r="I278" s="0" t="n">
        <v>3</v>
      </c>
      <c r="J278" s="0" t="n">
        <v>6</v>
      </c>
      <c r="K278" s="0" t="n">
        <v>1</v>
      </c>
      <c r="L278" s="0" t="n">
        <v>0</v>
      </c>
      <c r="M278" s="0" t="n">
        <v>0</v>
      </c>
      <c r="N278" s="0" t="s">
        <v>82</v>
      </c>
      <c r="O278" s="0" t="s">
        <v>108</v>
      </c>
      <c r="P278" s="0" t="s">
        <v>93</v>
      </c>
      <c r="Q278" s="0" t="s">
        <v>94</v>
      </c>
      <c r="R278" s="0" t="n">
        <v>0</v>
      </c>
      <c r="S278" s="0" t="n">
        <v>0</v>
      </c>
      <c r="T278" s="0" t="n">
        <v>0</v>
      </c>
      <c r="U278" s="0" t="s">
        <v>109</v>
      </c>
      <c r="V278" s="0" t="s">
        <v>109</v>
      </c>
      <c r="W278" s="0" t="n">
        <v>0</v>
      </c>
      <c r="X278" s="0" t="s">
        <v>86</v>
      </c>
      <c r="Y278" s="0" t="n">
        <v>240</v>
      </c>
      <c r="Z278" s="0" t="n">
        <v>0</v>
      </c>
      <c r="AA278" s="0" t="n">
        <v>0</v>
      </c>
      <c r="AB278" s="0" t="s">
        <v>87</v>
      </c>
      <c r="AC278" s="0" t="n">
        <v>89</v>
      </c>
      <c r="AD278" s="0" t="n">
        <v>0</v>
      </c>
      <c r="AE278" s="0" t="n">
        <v>2</v>
      </c>
      <c r="AF278" s="0" t="s">
        <v>96</v>
      </c>
      <c r="AG278" s="13" t="n">
        <v>42630</v>
      </c>
      <c r="AH278" s="25" t="n">
        <f aca="false">I278+J278</f>
        <v>9</v>
      </c>
      <c r="AI278" s="25" t="n">
        <f aca="false">K278+L278+M278</f>
        <v>1</v>
      </c>
      <c r="AJ278" s="25" t="n">
        <f aca="false">AC278*AH278</f>
        <v>801</v>
      </c>
      <c r="AK278" s="0" t="str">
        <f aca="false">IF(C278=1,"Cancelled","Completed")</f>
        <v>Cancelled</v>
      </c>
      <c r="AL278" s="0" t="str">
        <f aca="false">_xlfn.IFS(D278&lt;=7,"0-7 Days",D278&lt;=30,"8-30 Days",D278&lt;=90,"31-90 Days",TRUE(),"90+ Days")</f>
        <v>31-90 Days</v>
      </c>
      <c r="AM278" s="0" t="str">
        <f aca="false">_xlfn.IFS(OR(F278="December",F278="January",F278="February"),"Winter",OR(F278="March",F278="April",F278="May"),"Spring",OR(F278="June",F278="July",F278="August"),"Summer",TRUE(),"Autumn")</f>
        <v>Autumn</v>
      </c>
      <c r="AN278" s="0" t="str">
        <f aca="false">IF(L278+M278&gt;0,"Family","Adult Only")</f>
        <v>Adult Only</v>
      </c>
      <c r="AO278" s="0" t="str">
        <f aca="false">IF(U278=V278,"Same","Changed")</f>
        <v>Same</v>
      </c>
    </row>
    <row r="279" customFormat="false" ht="15" hidden="false" customHeight="false" outlineLevel="0" collapsed="false">
      <c r="A279" s="14" t="n">
        <v>280</v>
      </c>
      <c r="B279" s="14" t="s">
        <v>90</v>
      </c>
      <c r="C279" s="14" t="n">
        <v>1</v>
      </c>
      <c r="D279" s="14" t="n">
        <v>135</v>
      </c>
      <c r="E279" s="14" t="n">
        <v>2017</v>
      </c>
      <c r="F279" s="14" t="s">
        <v>135</v>
      </c>
      <c r="G279" s="14" t="n">
        <v>26</v>
      </c>
      <c r="H279" s="14" t="n">
        <v>30</v>
      </c>
      <c r="I279" s="14" t="n">
        <v>0</v>
      </c>
      <c r="J279" s="14" t="n">
        <v>1</v>
      </c>
      <c r="K279" s="14" t="n">
        <v>2</v>
      </c>
      <c r="L279" s="14" t="n">
        <v>0</v>
      </c>
      <c r="M279" s="14" t="n">
        <v>0</v>
      </c>
      <c r="N279" s="14" t="s">
        <v>82</v>
      </c>
      <c r="O279" s="14" t="s">
        <v>92</v>
      </c>
      <c r="P279" s="14" t="s">
        <v>116</v>
      </c>
      <c r="Q279" s="14" t="s">
        <v>94</v>
      </c>
      <c r="R279" s="14" t="n">
        <v>0</v>
      </c>
      <c r="S279" s="14" t="n">
        <v>0</v>
      </c>
      <c r="T279" s="14" t="n">
        <v>0</v>
      </c>
      <c r="U279" s="14" t="s">
        <v>95</v>
      </c>
      <c r="V279" s="14" t="s">
        <v>95</v>
      </c>
      <c r="W279" s="14" t="n">
        <v>0</v>
      </c>
      <c r="X279" s="14" t="s">
        <v>120</v>
      </c>
      <c r="Y279" s="14" t="n">
        <v>30</v>
      </c>
      <c r="Z279" s="14" t="n">
        <v>0</v>
      </c>
      <c r="AA279" s="14" t="n">
        <v>0</v>
      </c>
      <c r="AB279" s="14" t="s">
        <v>87</v>
      </c>
      <c r="AC279" s="14" t="n">
        <v>130</v>
      </c>
      <c r="AD279" s="14" t="n">
        <v>0</v>
      </c>
      <c r="AE279" s="14" t="n">
        <v>0</v>
      </c>
      <c r="AF279" s="14" t="s">
        <v>96</v>
      </c>
      <c r="AG279" s="15" t="n">
        <v>42781</v>
      </c>
      <c r="AH279" s="14" t="n">
        <f aca="false">I279+J279</f>
        <v>1</v>
      </c>
      <c r="AI279" s="14" t="n">
        <f aca="false">K279+L279+M279</f>
        <v>2</v>
      </c>
      <c r="AJ279" s="14" t="n">
        <f aca="false">AC279*AH279</f>
        <v>130</v>
      </c>
      <c r="AK279" s="14" t="str">
        <f aca="false">IF(C279=1,"Cancelled","Completed")</f>
        <v>Cancelled</v>
      </c>
      <c r="AL279" s="14" t="str">
        <f aca="false">_xlfn.IFS(D279&lt;=7,"0-7 Days",D279&lt;=30,"8-30 Days",D279&lt;=90,"31-90 Days",TRUE(),"90+ Days")</f>
        <v>90+ Days</v>
      </c>
      <c r="AM279" s="14" t="str">
        <f aca="false">_xlfn.IFS(OR(F279="December",F279="January",F279="February"),"Winter",OR(F279="March",F279="April",F279="May"),"Spring",OR(F279="June",F279="July",F279="August"),"Summer",TRUE(),"Autumn")</f>
        <v>Summer</v>
      </c>
      <c r="AN279" s="14" t="str">
        <f aca="false">IF(L279+M279&gt;0,"Family","Adult Only")</f>
        <v>Adult Only</v>
      </c>
      <c r="AO279" s="14" t="str">
        <f aca="false">IF(U279=V279,"Same","Changed")</f>
        <v>Same</v>
      </c>
    </row>
    <row r="280" customFormat="false" ht="15" hidden="false" customHeight="false" outlineLevel="0" collapsed="false">
      <c r="A280" s="0" t="n">
        <v>281</v>
      </c>
      <c r="B280" s="0" t="s">
        <v>90</v>
      </c>
      <c r="C280" s="0" t="n">
        <v>0</v>
      </c>
      <c r="D280" s="0" t="n">
        <v>130</v>
      </c>
      <c r="E280" s="0" t="n">
        <v>2016</v>
      </c>
      <c r="F280" s="0" t="s">
        <v>114</v>
      </c>
      <c r="G280" s="0" t="n">
        <v>36</v>
      </c>
      <c r="H280" s="0" t="n">
        <v>3</v>
      </c>
      <c r="I280" s="0" t="n">
        <v>2</v>
      </c>
      <c r="J280" s="0" t="n">
        <v>1</v>
      </c>
      <c r="K280" s="0" t="n">
        <v>2</v>
      </c>
      <c r="L280" s="0" t="n">
        <v>0</v>
      </c>
      <c r="M280" s="0" t="n">
        <v>0</v>
      </c>
      <c r="N280" s="0" t="s">
        <v>82</v>
      </c>
      <c r="O280" s="0" t="s">
        <v>83</v>
      </c>
      <c r="P280" s="0" t="s">
        <v>99</v>
      </c>
      <c r="Q280" s="0" t="s">
        <v>94</v>
      </c>
      <c r="R280" s="0" t="n">
        <v>0</v>
      </c>
      <c r="S280" s="0" t="n">
        <v>0</v>
      </c>
      <c r="T280" s="0" t="n">
        <v>0</v>
      </c>
      <c r="U280" s="0" t="s">
        <v>95</v>
      </c>
      <c r="V280" s="0" t="s">
        <v>95</v>
      </c>
      <c r="W280" s="0" t="n">
        <v>0</v>
      </c>
      <c r="X280" s="0" t="s">
        <v>86</v>
      </c>
      <c r="Y280" s="0" t="n">
        <v>42</v>
      </c>
      <c r="Z280" s="0" t="n">
        <v>0</v>
      </c>
      <c r="AA280" s="0" t="n">
        <v>0</v>
      </c>
      <c r="AB280" s="0" t="s">
        <v>87</v>
      </c>
      <c r="AC280" s="0" t="n">
        <v>80.75</v>
      </c>
      <c r="AD280" s="0" t="n">
        <v>0</v>
      </c>
      <c r="AE280" s="0" t="n">
        <v>0</v>
      </c>
      <c r="AF280" s="0" t="s">
        <v>88</v>
      </c>
      <c r="AG280" s="13" t="n">
        <v>42619</v>
      </c>
      <c r="AH280" s="25" t="n">
        <f aca="false">I280+J280</f>
        <v>3</v>
      </c>
      <c r="AI280" s="25" t="n">
        <f aca="false">K280+L280+M280</f>
        <v>2</v>
      </c>
      <c r="AJ280" s="25" t="n">
        <f aca="false">AC280*AH280</f>
        <v>242.25</v>
      </c>
      <c r="AK280" s="0" t="str">
        <f aca="false">IF(C280=1,"Cancelled","Completed")</f>
        <v>Completed</v>
      </c>
      <c r="AL280" s="0" t="str">
        <f aca="false">_xlfn.IFS(D280&lt;=7,"0-7 Days",D280&lt;=30,"8-30 Days",D280&lt;=90,"31-90 Days",TRUE(),"90+ Days")</f>
        <v>90+ Days</v>
      </c>
      <c r="AM280" s="0" t="str">
        <f aca="false">_xlfn.IFS(OR(F280="December",F280="January",F280="February"),"Winter",OR(F280="March",F280="April",F280="May"),"Spring",OR(F280="June",F280="July",F280="August"),"Summer",TRUE(),"Autumn")</f>
        <v>Autumn</v>
      </c>
      <c r="AN280" s="0" t="str">
        <f aca="false">IF(L280+M280&gt;0,"Family","Adult Only")</f>
        <v>Adult Only</v>
      </c>
      <c r="AO280" s="0" t="str">
        <f aca="false">IF(U280=V280,"Same","Changed")</f>
        <v>Same</v>
      </c>
    </row>
    <row r="281" customFormat="false" ht="15" hidden="false" customHeight="false" outlineLevel="0" collapsed="false">
      <c r="A281" s="14" t="n">
        <v>282</v>
      </c>
      <c r="B281" s="14" t="s">
        <v>90</v>
      </c>
      <c r="C281" s="14" t="n">
        <v>0</v>
      </c>
      <c r="D281" s="14" t="n">
        <v>25</v>
      </c>
      <c r="E281" s="14" t="n">
        <v>2017</v>
      </c>
      <c r="F281" s="14" t="s">
        <v>126</v>
      </c>
      <c r="G281" s="14" t="n">
        <v>1</v>
      </c>
      <c r="H281" s="14" t="n">
        <v>6</v>
      </c>
      <c r="I281" s="14" t="n">
        <v>0</v>
      </c>
      <c r="J281" s="14" t="n">
        <v>2</v>
      </c>
      <c r="K281" s="14" t="n">
        <v>2</v>
      </c>
      <c r="L281" s="14" t="n">
        <v>0</v>
      </c>
      <c r="M281" s="14" t="n">
        <v>0</v>
      </c>
      <c r="N281" s="14" t="s">
        <v>82</v>
      </c>
      <c r="O281" s="14" t="s">
        <v>83</v>
      </c>
      <c r="P281" s="14" t="s">
        <v>84</v>
      </c>
      <c r="Q281" s="14" t="s">
        <v>84</v>
      </c>
      <c r="R281" s="14" t="n">
        <v>0</v>
      </c>
      <c r="S281" s="14" t="n">
        <v>0</v>
      </c>
      <c r="T281" s="14" t="n">
        <v>0</v>
      </c>
      <c r="U281" s="14" t="s">
        <v>136</v>
      </c>
      <c r="V281" s="14" t="s">
        <v>136</v>
      </c>
      <c r="W281" s="14" t="n">
        <v>0</v>
      </c>
      <c r="X281" s="14" t="s">
        <v>86</v>
      </c>
      <c r="Y281" s="14" t="n">
        <v>14</v>
      </c>
      <c r="Z281" s="14" t="n">
        <v>0</v>
      </c>
      <c r="AA281" s="14" t="n">
        <v>0</v>
      </c>
      <c r="AB281" s="14" t="s">
        <v>87</v>
      </c>
      <c r="AC281" s="14" t="n">
        <v>198</v>
      </c>
      <c r="AD281" s="14" t="n">
        <v>0</v>
      </c>
      <c r="AE281" s="14" t="n">
        <v>0</v>
      </c>
      <c r="AF281" s="14" t="s">
        <v>88</v>
      </c>
      <c r="AG281" s="15" t="n">
        <v>42743</v>
      </c>
      <c r="AH281" s="14" t="n">
        <f aca="false">I281+J281</f>
        <v>2</v>
      </c>
      <c r="AI281" s="14" t="n">
        <f aca="false">K281+L281+M281</f>
        <v>2</v>
      </c>
      <c r="AJ281" s="14" t="n">
        <f aca="false">AC281*AH281</f>
        <v>396</v>
      </c>
      <c r="AK281" s="14" t="str">
        <f aca="false">IF(C281=1,"Cancelled","Completed")</f>
        <v>Completed</v>
      </c>
      <c r="AL281" s="14" t="str">
        <f aca="false">_xlfn.IFS(D281&lt;=7,"0-7 Days",D281&lt;=30,"8-30 Days",D281&lt;=90,"31-90 Days",TRUE(),"90+ Days")</f>
        <v>8-30 Days</v>
      </c>
      <c r="AM281" s="14" t="str">
        <f aca="false">_xlfn.IFS(OR(F281="December",F281="January",F281="February"),"Winter",OR(F281="March",F281="April",F281="May"),"Spring",OR(F281="June",F281="July",F281="August"),"Summer",TRUE(),"Autumn")</f>
        <v>Winter</v>
      </c>
      <c r="AN281" s="14" t="str">
        <f aca="false">IF(L281+M281&gt;0,"Family","Adult Only")</f>
        <v>Adult Only</v>
      </c>
      <c r="AO281" s="14" t="str">
        <f aca="false">IF(U281=V281,"Same","Changed")</f>
        <v>Same</v>
      </c>
    </row>
    <row r="282" customFormat="false" ht="15" hidden="false" customHeight="false" outlineLevel="0" collapsed="false">
      <c r="A282" s="0" t="n">
        <v>283</v>
      </c>
      <c r="B282" s="0" t="s">
        <v>90</v>
      </c>
      <c r="C282" s="0" t="n">
        <v>0</v>
      </c>
      <c r="D282" s="0" t="n">
        <v>248</v>
      </c>
      <c r="E282" s="0" t="n">
        <v>2017</v>
      </c>
      <c r="F282" s="0" t="s">
        <v>106</v>
      </c>
      <c r="G282" s="0" t="n">
        <v>15</v>
      </c>
      <c r="H282" s="0" t="n">
        <v>9</v>
      </c>
      <c r="I282" s="0" t="n">
        <v>2</v>
      </c>
      <c r="J282" s="0" t="n">
        <v>0</v>
      </c>
      <c r="K282" s="0" t="n">
        <v>2</v>
      </c>
      <c r="L282" s="0" t="n">
        <v>0</v>
      </c>
      <c r="M282" s="0" t="n">
        <v>0</v>
      </c>
      <c r="N282" s="0" t="s">
        <v>82</v>
      </c>
      <c r="O282" s="0" t="s">
        <v>108</v>
      </c>
      <c r="P282" s="0" t="s">
        <v>116</v>
      </c>
      <c r="Q282" s="0" t="s">
        <v>94</v>
      </c>
      <c r="R282" s="0" t="n">
        <v>0</v>
      </c>
      <c r="S282" s="0" t="n">
        <v>0</v>
      </c>
      <c r="T282" s="0" t="n">
        <v>0</v>
      </c>
      <c r="U282" s="0" t="s">
        <v>95</v>
      </c>
      <c r="V282" s="0" t="s">
        <v>95</v>
      </c>
      <c r="W282" s="0" t="n">
        <v>0</v>
      </c>
      <c r="X282" s="0" t="s">
        <v>86</v>
      </c>
      <c r="Y282" s="0" t="n">
        <v>58</v>
      </c>
      <c r="Z282" s="0" t="n">
        <v>0</v>
      </c>
      <c r="AA282" s="0" t="n">
        <v>0</v>
      </c>
      <c r="AB282" s="0" t="s">
        <v>101</v>
      </c>
      <c r="AC282" s="0" t="n">
        <v>80</v>
      </c>
      <c r="AD282" s="0" t="n">
        <v>0</v>
      </c>
      <c r="AE282" s="0" t="n">
        <v>1</v>
      </c>
      <c r="AF282" s="0" t="s">
        <v>88</v>
      </c>
      <c r="AG282" s="13" t="n">
        <v>42836</v>
      </c>
      <c r="AH282" s="25" t="n">
        <f aca="false">I282+J282</f>
        <v>2</v>
      </c>
      <c r="AI282" s="25" t="n">
        <f aca="false">K282+L282+M282</f>
        <v>2</v>
      </c>
      <c r="AJ282" s="25" t="n">
        <f aca="false">AC282*AH282</f>
        <v>160</v>
      </c>
      <c r="AK282" s="0" t="str">
        <f aca="false">IF(C282=1,"Cancelled","Completed")</f>
        <v>Completed</v>
      </c>
      <c r="AL282" s="0" t="str">
        <f aca="false">_xlfn.IFS(D282&lt;=7,"0-7 Days",D282&lt;=30,"8-30 Days",D282&lt;=90,"31-90 Days",TRUE(),"90+ Days")</f>
        <v>90+ Days</v>
      </c>
      <c r="AM282" s="0" t="str">
        <f aca="false">_xlfn.IFS(OR(F282="December",F282="January",F282="February"),"Winter",OR(F282="March",F282="April",F282="May"),"Spring",OR(F282="June",F282="July",F282="August"),"Summer",TRUE(),"Autumn")</f>
        <v>Spring</v>
      </c>
      <c r="AN282" s="0" t="str">
        <f aca="false">IF(L282+M282&gt;0,"Family","Adult Only")</f>
        <v>Adult Only</v>
      </c>
      <c r="AO282" s="0" t="str">
        <f aca="false">IF(U282=V282,"Same","Changed")</f>
        <v>Same</v>
      </c>
    </row>
    <row r="283" customFormat="false" ht="15" hidden="false" customHeight="false" outlineLevel="0" collapsed="false">
      <c r="A283" s="14" t="n">
        <v>284</v>
      </c>
      <c r="B283" s="14" t="s">
        <v>80</v>
      </c>
      <c r="C283" s="14" t="n">
        <v>1</v>
      </c>
      <c r="D283" s="14" t="n">
        <v>92</v>
      </c>
      <c r="E283" s="14" t="n">
        <v>2016</v>
      </c>
      <c r="F283" s="14" t="s">
        <v>118</v>
      </c>
      <c r="G283" s="14" t="n">
        <v>9</v>
      </c>
      <c r="H283" s="14" t="n">
        <v>26</v>
      </c>
      <c r="I283" s="14" t="n">
        <v>1</v>
      </c>
      <c r="J283" s="14" t="n">
        <v>2</v>
      </c>
      <c r="K283" s="14" t="n">
        <v>2</v>
      </c>
      <c r="L283" s="14" t="n">
        <v>0</v>
      </c>
      <c r="M283" s="14" t="n">
        <v>0</v>
      </c>
      <c r="N283" s="14" t="s">
        <v>129</v>
      </c>
      <c r="O283" s="14" t="s">
        <v>92</v>
      </c>
      <c r="P283" s="14" t="s">
        <v>116</v>
      </c>
      <c r="Q283" s="14" t="s">
        <v>94</v>
      </c>
      <c r="R283" s="14" t="n">
        <v>0</v>
      </c>
      <c r="S283" s="14" t="n">
        <v>1</v>
      </c>
      <c r="T283" s="14" t="n">
        <v>0</v>
      </c>
      <c r="U283" s="14" t="s">
        <v>95</v>
      </c>
      <c r="V283" s="14" t="s">
        <v>95</v>
      </c>
      <c r="W283" s="14" t="n">
        <v>0</v>
      </c>
      <c r="X283" s="14" t="s">
        <v>120</v>
      </c>
      <c r="Y283" s="14" t="n">
        <v>134</v>
      </c>
      <c r="Z283" s="14" t="n">
        <v>0</v>
      </c>
      <c r="AA283" s="14" t="n">
        <v>0</v>
      </c>
      <c r="AB283" s="14" t="s">
        <v>87</v>
      </c>
      <c r="AC283" s="14" t="n">
        <v>79</v>
      </c>
      <c r="AD283" s="14" t="n">
        <v>0</v>
      </c>
      <c r="AE283" s="14" t="n">
        <v>0</v>
      </c>
      <c r="AF283" s="14" t="s">
        <v>96</v>
      </c>
      <c r="AG283" s="15" t="n">
        <v>42348</v>
      </c>
      <c r="AH283" s="14" t="n">
        <f aca="false">I283+J283</f>
        <v>3</v>
      </c>
      <c r="AI283" s="14" t="n">
        <f aca="false">K283+L283+M283</f>
        <v>2</v>
      </c>
      <c r="AJ283" s="14" t="n">
        <f aca="false">AC283*AH283</f>
        <v>237</v>
      </c>
      <c r="AK283" s="14" t="str">
        <f aca="false">IF(C283=1,"Cancelled","Completed")</f>
        <v>Cancelled</v>
      </c>
      <c r="AL283" s="14" t="str">
        <f aca="false">_xlfn.IFS(D283&lt;=7,"0-7 Days",D283&lt;=30,"8-30 Days",D283&lt;=90,"31-90 Days",TRUE(),"90+ Days")</f>
        <v>90+ Days</v>
      </c>
      <c r="AM283" s="14" t="str">
        <f aca="false">_xlfn.IFS(OR(F283="December",F283="January",F283="February"),"Winter",OR(F283="March",F283="April",F283="May"),"Spring",OR(F283="June",F283="July",F283="August"),"Summer",TRUE(),"Autumn")</f>
        <v>Winter</v>
      </c>
      <c r="AN283" s="14" t="str">
        <f aca="false">IF(L283+M283&gt;0,"Family","Adult Only")</f>
        <v>Adult Only</v>
      </c>
      <c r="AO283" s="14" t="str">
        <f aca="false">IF(U283=V283,"Same","Changed")</f>
        <v>Same</v>
      </c>
    </row>
    <row r="284" customFormat="false" ht="15" hidden="false" customHeight="false" outlineLevel="0" collapsed="false">
      <c r="A284" s="0" t="n">
        <v>285</v>
      </c>
      <c r="B284" s="0" t="s">
        <v>90</v>
      </c>
      <c r="C284" s="0" t="n">
        <v>1</v>
      </c>
      <c r="D284" s="0" t="n">
        <v>233</v>
      </c>
      <c r="E284" s="0" t="n">
        <v>2015</v>
      </c>
      <c r="F284" s="0" t="s">
        <v>113</v>
      </c>
      <c r="G284" s="0" t="n">
        <v>45</v>
      </c>
      <c r="H284" s="0" t="n">
        <v>7</v>
      </c>
      <c r="I284" s="0" t="n">
        <v>1</v>
      </c>
      <c r="J284" s="0" t="n">
        <v>1</v>
      </c>
      <c r="K284" s="0" t="n">
        <v>2</v>
      </c>
      <c r="L284" s="0" t="n">
        <v>0</v>
      </c>
      <c r="M284" s="0" t="n">
        <v>0</v>
      </c>
      <c r="N284" s="0" t="s">
        <v>82</v>
      </c>
      <c r="O284" s="0" t="s">
        <v>92</v>
      </c>
      <c r="P284" s="0" t="s">
        <v>116</v>
      </c>
      <c r="Q284" s="0" t="s">
        <v>94</v>
      </c>
      <c r="R284" s="0" t="n">
        <v>0</v>
      </c>
      <c r="S284" s="0" t="n">
        <v>0</v>
      </c>
      <c r="T284" s="0" t="n">
        <v>0</v>
      </c>
      <c r="U284" s="0" t="s">
        <v>95</v>
      </c>
      <c r="V284" s="0" t="s">
        <v>95</v>
      </c>
      <c r="W284" s="0" t="n">
        <v>0</v>
      </c>
      <c r="X284" s="0" t="s">
        <v>86</v>
      </c>
      <c r="Y284" s="0" t="n">
        <v>1</v>
      </c>
      <c r="Z284" s="0" t="n">
        <v>0</v>
      </c>
      <c r="AA284" s="0" t="n">
        <v>0</v>
      </c>
      <c r="AB284" s="0" t="s">
        <v>101</v>
      </c>
      <c r="AC284" s="0" t="n">
        <v>60</v>
      </c>
      <c r="AD284" s="0" t="n">
        <v>0</v>
      </c>
      <c r="AE284" s="0" t="n">
        <v>0</v>
      </c>
      <c r="AF284" s="0" t="s">
        <v>96</v>
      </c>
      <c r="AG284" s="13" t="n">
        <v>42298</v>
      </c>
      <c r="AH284" s="25" t="n">
        <f aca="false">I284+J284</f>
        <v>2</v>
      </c>
      <c r="AI284" s="25" t="n">
        <f aca="false">K284+L284+M284</f>
        <v>2</v>
      </c>
      <c r="AJ284" s="25" t="n">
        <f aca="false">AC284*AH284</f>
        <v>120</v>
      </c>
      <c r="AK284" s="0" t="str">
        <f aca="false">IF(C284=1,"Cancelled","Completed")</f>
        <v>Cancelled</v>
      </c>
      <c r="AL284" s="0" t="str">
        <f aca="false">_xlfn.IFS(D284&lt;=7,"0-7 Days",D284&lt;=30,"8-30 Days",D284&lt;=90,"31-90 Days",TRUE(),"90+ Days")</f>
        <v>90+ Days</v>
      </c>
      <c r="AM284" s="0" t="str">
        <f aca="false">_xlfn.IFS(OR(F284="December",F284="January",F284="February"),"Winter",OR(F284="March",F284="April",F284="May"),"Spring",OR(F284="June",F284="July",F284="August"),"Summer",TRUE(),"Autumn")</f>
        <v>Autumn</v>
      </c>
      <c r="AN284" s="0" t="str">
        <f aca="false">IF(L284+M284&gt;0,"Family","Adult Only")</f>
        <v>Adult Only</v>
      </c>
      <c r="AO284" s="0" t="str">
        <f aca="false">IF(U284=V284,"Same","Changed")</f>
        <v>Same</v>
      </c>
    </row>
    <row r="285" customFormat="false" ht="15" hidden="false" customHeight="false" outlineLevel="0" collapsed="false">
      <c r="A285" s="14" t="n">
        <v>286</v>
      </c>
      <c r="B285" s="14" t="s">
        <v>90</v>
      </c>
      <c r="C285" s="14" t="n">
        <v>1</v>
      </c>
      <c r="D285" s="14" t="n">
        <v>131</v>
      </c>
      <c r="E285" s="14" t="n">
        <v>2016</v>
      </c>
      <c r="F285" s="14" t="s">
        <v>119</v>
      </c>
      <c r="G285" s="14" t="n">
        <v>35</v>
      </c>
      <c r="H285" s="14" t="n">
        <v>22</v>
      </c>
      <c r="I285" s="14" t="n">
        <v>1</v>
      </c>
      <c r="J285" s="14" t="n">
        <v>3</v>
      </c>
      <c r="K285" s="14" t="n">
        <v>2</v>
      </c>
      <c r="L285" s="14" t="n">
        <v>0</v>
      </c>
      <c r="M285" s="14" t="n">
        <v>0</v>
      </c>
      <c r="N285" s="14" t="s">
        <v>107</v>
      </c>
      <c r="O285" s="14" t="s">
        <v>92</v>
      </c>
      <c r="P285" s="14" t="s">
        <v>93</v>
      </c>
      <c r="Q285" s="14" t="s">
        <v>94</v>
      </c>
      <c r="R285" s="14" t="n">
        <v>0</v>
      </c>
      <c r="S285" s="14" t="n">
        <v>0</v>
      </c>
      <c r="T285" s="14" t="n">
        <v>0</v>
      </c>
      <c r="U285" s="14" t="s">
        <v>95</v>
      </c>
      <c r="V285" s="14" t="s">
        <v>95</v>
      </c>
      <c r="W285" s="14" t="n">
        <v>0</v>
      </c>
      <c r="X285" s="14" t="s">
        <v>86</v>
      </c>
      <c r="Y285" s="14" t="n">
        <v>8</v>
      </c>
      <c r="Z285" s="14" t="n">
        <v>0</v>
      </c>
      <c r="AA285" s="14" t="n">
        <v>0</v>
      </c>
      <c r="AB285" s="14" t="s">
        <v>87</v>
      </c>
      <c r="AC285" s="14" t="n">
        <v>92.25</v>
      </c>
      <c r="AD285" s="14" t="n">
        <v>0</v>
      </c>
      <c r="AE285" s="14" t="n">
        <v>0</v>
      </c>
      <c r="AF285" s="14" t="s">
        <v>96</v>
      </c>
      <c r="AG285" s="15" t="n">
        <v>42534</v>
      </c>
      <c r="AH285" s="14" t="n">
        <f aca="false">I285+J285</f>
        <v>4</v>
      </c>
      <c r="AI285" s="14" t="n">
        <f aca="false">K285+L285+M285</f>
        <v>2</v>
      </c>
      <c r="AJ285" s="14" t="n">
        <f aca="false">AC285*AH285</f>
        <v>369</v>
      </c>
      <c r="AK285" s="14" t="str">
        <f aca="false">IF(C285=1,"Cancelled","Completed")</f>
        <v>Cancelled</v>
      </c>
      <c r="AL285" s="14" t="str">
        <f aca="false">_xlfn.IFS(D285&lt;=7,"0-7 Days",D285&lt;=30,"8-30 Days",D285&lt;=90,"31-90 Days",TRUE(),"90+ Days")</f>
        <v>90+ Days</v>
      </c>
      <c r="AM285" s="14" t="str">
        <f aca="false">_xlfn.IFS(OR(F285="December",F285="January",F285="February"),"Winter",OR(F285="March",F285="April",F285="May"),"Spring",OR(F285="June",F285="July",F285="August"),"Summer",TRUE(),"Autumn")</f>
        <v>Summer</v>
      </c>
      <c r="AN285" s="14" t="str">
        <f aca="false">IF(L285+M285&gt;0,"Family","Adult Only")</f>
        <v>Adult Only</v>
      </c>
      <c r="AO285" s="14" t="str">
        <f aca="false">IF(U285=V285,"Same","Changed")</f>
        <v>Same</v>
      </c>
    </row>
    <row r="286" customFormat="false" ht="15" hidden="false" customHeight="false" outlineLevel="0" collapsed="false">
      <c r="A286" s="0" t="n">
        <v>287</v>
      </c>
      <c r="B286" s="0" t="s">
        <v>90</v>
      </c>
      <c r="C286" s="0" t="n">
        <v>0</v>
      </c>
      <c r="D286" s="0" t="n">
        <v>183</v>
      </c>
      <c r="E286" s="0" t="n">
        <v>2016</v>
      </c>
      <c r="F286" s="0" t="s">
        <v>114</v>
      </c>
      <c r="G286" s="0" t="n">
        <v>37</v>
      </c>
      <c r="H286" s="0" t="n">
        <v>8</v>
      </c>
      <c r="I286" s="0" t="n">
        <v>0</v>
      </c>
      <c r="J286" s="0" t="n">
        <v>3</v>
      </c>
      <c r="K286" s="0" t="n">
        <v>2</v>
      </c>
      <c r="L286" s="0" t="n">
        <v>0</v>
      </c>
      <c r="M286" s="0" t="n">
        <v>0</v>
      </c>
      <c r="N286" s="0" t="s">
        <v>82</v>
      </c>
      <c r="O286" s="0" t="s">
        <v>122</v>
      </c>
      <c r="P286" s="0" t="s">
        <v>99</v>
      </c>
      <c r="Q286" s="0" t="s">
        <v>94</v>
      </c>
      <c r="R286" s="0" t="n">
        <v>0</v>
      </c>
      <c r="S286" s="0" t="n">
        <v>0</v>
      </c>
      <c r="T286" s="0" t="n">
        <v>0</v>
      </c>
      <c r="U286" s="0" t="s">
        <v>95</v>
      </c>
      <c r="V286" s="0" t="s">
        <v>95</v>
      </c>
      <c r="W286" s="0" t="n">
        <v>0</v>
      </c>
      <c r="X286" s="0" t="s">
        <v>86</v>
      </c>
      <c r="Y286" s="0" t="n">
        <v>44</v>
      </c>
      <c r="Z286" s="0" t="n">
        <v>0</v>
      </c>
      <c r="AA286" s="0" t="n">
        <v>0</v>
      </c>
      <c r="AB286" s="0" t="s">
        <v>101</v>
      </c>
      <c r="AC286" s="0" t="n">
        <v>110</v>
      </c>
      <c r="AD286" s="0" t="n">
        <v>0</v>
      </c>
      <c r="AE286" s="0" t="n">
        <v>1</v>
      </c>
      <c r="AF286" s="0" t="s">
        <v>88</v>
      </c>
      <c r="AG286" s="13" t="n">
        <v>42624</v>
      </c>
      <c r="AH286" s="25" t="n">
        <f aca="false">I286+J286</f>
        <v>3</v>
      </c>
      <c r="AI286" s="25" t="n">
        <f aca="false">K286+L286+M286</f>
        <v>2</v>
      </c>
      <c r="AJ286" s="25" t="n">
        <f aca="false">AC286*AH286</f>
        <v>330</v>
      </c>
      <c r="AK286" s="0" t="str">
        <f aca="false">IF(C286=1,"Cancelled","Completed")</f>
        <v>Completed</v>
      </c>
      <c r="AL286" s="0" t="str">
        <f aca="false">_xlfn.IFS(D286&lt;=7,"0-7 Days",D286&lt;=30,"8-30 Days",D286&lt;=90,"31-90 Days",TRUE(),"90+ Days")</f>
        <v>90+ Days</v>
      </c>
      <c r="AM286" s="0" t="str">
        <f aca="false">_xlfn.IFS(OR(F286="December",F286="January",F286="February"),"Winter",OR(F286="March",F286="April",F286="May"),"Spring",OR(F286="June",F286="July",F286="August"),"Summer",TRUE(),"Autumn")</f>
        <v>Autumn</v>
      </c>
      <c r="AN286" s="0" t="str">
        <f aca="false">IF(L286+M286&gt;0,"Family","Adult Only")</f>
        <v>Adult Only</v>
      </c>
      <c r="AO286" s="0" t="str">
        <f aca="false">IF(U286=V286,"Same","Changed")</f>
        <v>Same</v>
      </c>
    </row>
    <row r="287" customFormat="false" ht="15" hidden="false" customHeight="false" outlineLevel="0" collapsed="false">
      <c r="A287" s="14" t="n">
        <v>288</v>
      </c>
      <c r="B287" s="14" t="s">
        <v>90</v>
      </c>
      <c r="C287" s="14" t="n">
        <v>1</v>
      </c>
      <c r="D287" s="14" t="n">
        <v>355</v>
      </c>
      <c r="E287" s="14" t="n">
        <v>2015</v>
      </c>
      <c r="F287" s="14" t="s">
        <v>111</v>
      </c>
      <c r="G287" s="14" t="n">
        <v>41</v>
      </c>
      <c r="H287" s="14" t="n">
        <v>7</v>
      </c>
      <c r="I287" s="14" t="n">
        <v>0</v>
      </c>
      <c r="J287" s="14" t="n">
        <v>2</v>
      </c>
      <c r="K287" s="14" t="n">
        <v>2</v>
      </c>
      <c r="L287" s="14" t="n">
        <v>0</v>
      </c>
      <c r="M287" s="14" t="n">
        <v>0</v>
      </c>
      <c r="N287" s="14" t="s">
        <v>82</v>
      </c>
      <c r="O287" s="14" t="s">
        <v>92</v>
      </c>
      <c r="P287" s="14" t="s">
        <v>116</v>
      </c>
      <c r="Q287" s="14" t="s">
        <v>94</v>
      </c>
      <c r="R287" s="14" t="n">
        <v>0</v>
      </c>
      <c r="S287" s="14" t="n">
        <v>1</v>
      </c>
      <c r="T287" s="14" t="n">
        <v>0</v>
      </c>
      <c r="U287" s="14" t="s">
        <v>95</v>
      </c>
      <c r="V287" s="14" t="s">
        <v>95</v>
      </c>
      <c r="W287" s="14" t="n">
        <v>0</v>
      </c>
      <c r="X287" s="14" t="s">
        <v>120</v>
      </c>
      <c r="Y287" s="14" t="n">
        <v>1</v>
      </c>
      <c r="Z287" s="14" t="n">
        <v>0</v>
      </c>
      <c r="AA287" s="14" t="n">
        <v>0</v>
      </c>
      <c r="AB287" s="14" t="s">
        <v>101</v>
      </c>
      <c r="AC287" s="14" t="n">
        <v>62</v>
      </c>
      <c r="AD287" s="14" t="n">
        <v>0</v>
      </c>
      <c r="AE287" s="14" t="n">
        <v>0</v>
      </c>
      <c r="AF287" s="14" t="s">
        <v>96</v>
      </c>
      <c r="AG287" s="15" t="n">
        <v>42187</v>
      </c>
      <c r="AH287" s="14" t="n">
        <f aca="false">I287+J287</f>
        <v>2</v>
      </c>
      <c r="AI287" s="14" t="n">
        <f aca="false">K287+L287+M287</f>
        <v>2</v>
      </c>
      <c r="AJ287" s="14" t="n">
        <f aca="false">AC287*AH287</f>
        <v>124</v>
      </c>
      <c r="AK287" s="14" t="str">
        <f aca="false">IF(C287=1,"Cancelled","Completed")</f>
        <v>Cancelled</v>
      </c>
      <c r="AL287" s="14" t="str">
        <f aca="false">_xlfn.IFS(D287&lt;=7,"0-7 Days",D287&lt;=30,"8-30 Days",D287&lt;=90,"31-90 Days",TRUE(),"90+ Days")</f>
        <v>90+ Days</v>
      </c>
      <c r="AM287" s="14" t="str">
        <f aca="false">_xlfn.IFS(OR(F287="December",F287="January",F287="February"),"Winter",OR(F287="March",F287="April",F287="May"),"Spring",OR(F287="June",F287="July",F287="August"),"Summer",TRUE(),"Autumn")</f>
        <v>Autumn</v>
      </c>
      <c r="AN287" s="14" t="str">
        <f aca="false">IF(L287+M287&gt;0,"Family","Adult Only")</f>
        <v>Adult Only</v>
      </c>
      <c r="AO287" s="14" t="str">
        <f aca="false">IF(U287=V287,"Same","Changed")</f>
        <v>Same</v>
      </c>
    </row>
    <row r="288" customFormat="false" ht="15" hidden="false" customHeight="false" outlineLevel="0" collapsed="false">
      <c r="A288" s="0" t="n">
        <v>290</v>
      </c>
      <c r="B288" s="0" t="s">
        <v>90</v>
      </c>
      <c r="C288" s="0" t="n">
        <v>0</v>
      </c>
      <c r="D288" s="0" t="n">
        <v>61</v>
      </c>
      <c r="E288" s="0" t="n">
        <v>2017</v>
      </c>
      <c r="F288" s="0" t="s">
        <v>126</v>
      </c>
      <c r="G288" s="0" t="n">
        <v>2</v>
      </c>
      <c r="H288" s="0" t="n">
        <v>8</v>
      </c>
      <c r="I288" s="0" t="n">
        <v>2</v>
      </c>
      <c r="J288" s="0" t="n">
        <v>3</v>
      </c>
      <c r="K288" s="0" t="n">
        <v>2</v>
      </c>
      <c r="L288" s="0" t="n">
        <v>0</v>
      </c>
      <c r="M288" s="0" t="n">
        <v>0</v>
      </c>
      <c r="N288" s="0" t="s">
        <v>82</v>
      </c>
      <c r="O288" s="0" t="s">
        <v>108</v>
      </c>
      <c r="P288" s="0" t="s">
        <v>99</v>
      </c>
      <c r="Q288" s="0" t="s">
        <v>94</v>
      </c>
      <c r="R288" s="0" t="n">
        <v>0</v>
      </c>
      <c r="S288" s="0" t="n">
        <v>0</v>
      </c>
      <c r="T288" s="0" t="n">
        <v>0</v>
      </c>
      <c r="U288" s="0" t="s">
        <v>95</v>
      </c>
      <c r="V288" s="0" t="s">
        <v>95</v>
      </c>
      <c r="W288" s="0" t="n">
        <v>0</v>
      </c>
      <c r="X288" s="0" t="s">
        <v>86</v>
      </c>
      <c r="Y288" s="0" t="n">
        <v>27</v>
      </c>
      <c r="Z288" s="0" t="n">
        <v>0</v>
      </c>
      <c r="AA288" s="0" t="n">
        <v>0</v>
      </c>
      <c r="AB288" s="0" t="s">
        <v>87</v>
      </c>
      <c r="AC288" s="0" t="n">
        <v>72</v>
      </c>
      <c r="AD288" s="0" t="n">
        <v>0</v>
      </c>
      <c r="AE288" s="0" t="n">
        <v>0</v>
      </c>
      <c r="AF288" s="0" t="s">
        <v>88</v>
      </c>
      <c r="AG288" s="13" t="n">
        <v>42748</v>
      </c>
      <c r="AH288" s="25" t="n">
        <f aca="false">I288+J288</f>
        <v>5</v>
      </c>
      <c r="AI288" s="25" t="n">
        <f aca="false">K288+L288+M288</f>
        <v>2</v>
      </c>
      <c r="AJ288" s="25" t="n">
        <f aca="false">AC288*AH288</f>
        <v>360</v>
      </c>
      <c r="AK288" s="0" t="str">
        <f aca="false">IF(C288=1,"Cancelled","Completed")</f>
        <v>Completed</v>
      </c>
      <c r="AL288" s="0" t="str">
        <f aca="false">_xlfn.IFS(D288&lt;=7,"0-7 Days",D288&lt;=30,"8-30 Days",D288&lt;=90,"31-90 Days",TRUE(),"90+ Days")</f>
        <v>31-90 Days</v>
      </c>
      <c r="AM288" s="0" t="str">
        <f aca="false">_xlfn.IFS(OR(F288="December",F288="January",F288="February"),"Winter",OR(F288="March",F288="April",F288="May"),"Spring",OR(F288="June",F288="July",F288="August"),"Summer",TRUE(),"Autumn")</f>
        <v>Winter</v>
      </c>
      <c r="AN288" s="0" t="str">
        <f aca="false">IF(L288+M288&gt;0,"Family","Adult Only")</f>
        <v>Adult Only</v>
      </c>
      <c r="AO288" s="0" t="str">
        <f aca="false">IF(U288=V288,"Same","Changed")</f>
        <v>Same</v>
      </c>
    </row>
    <row r="289" customFormat="false" ht="15" hidden="false" customHeight="false" outlineLevel="0" collapsed="false">
      <c r="A289" s="14" t="n">
        <v>291</v>
      </c>
      <c r="B289" s="14" t="s">
        <v>90</v>
      </c>
      <c r="C289" s="14" t="n">
        <v>1</v>
      </c>
      <c r="D289" s="14" t="n">
        <v>96</v>
      </c>
      <c r="E289" s="14" t="n">
        <v>2017</v>
      </c>
      <c r="F289" s="14" t="s">
        <v>106</v>
      </c>
      <c r="G289" s="14" t="n">
        <v>17</v>
      </c>
      <c r="H289" s="14" t="n">
        <v>26</v>
      </c>
      <c r="I289" s="14" t="n">
        <v>0</v>
      </c>
      <c r="J289" s="14" t="n">
        <v>2</v>
      </c>
      <c r="K289" s="14" t="n">
        <v>2</v>
      </c>
      <c r="L289" s="14" t="n">
        <v>0</v>
      </c>
      <c r="M289" s="14" t="n">
        <v>0</v>
      </c>
      <c r="N289" s="14" t="s">
        <v>82</v>
      </c>
      <c r="O289" s="14" t="s">
        <v>92</v>
      </c>
      <c r="P289" s="14" t="s">
        <v>116</v>
      </c>
      <c r="Q289" s="14" t="s">
        <v>94</v>
      </c>
      <c r="R289" s="14" t="n">
        <v>0</v>
      </c>
      <c r="S289" s="14" t="n">
        <v>0</v>
      </c>
      <c r="T289" s="14" t="n">
        <v>0</v>
      </c>
      <c r="U289" s="14" t="s">
        <v>95</v>
      </c>
      <c r="V289" s="14" t="s">
        <v>95</v>
      </c>
      <c r="W289" s="14" t="n">
        <v>0</v>
      </c>
      <c r="X289" s="14" t="s">
        <v>120</v>
      </c>
      <c r="Y289" s="14" t="n">
        <v>29</v>
      </c>
      <c r="Z289" s="14" t="n">
        <v>0</v>
      </c>
      <c r="AA289" s="14" t="n">
        <v>0</v>
      </c>
      <c r="AB289" s="14" t="s">
        <v>87</v>
      </c>
      <c r="AC289" s="14" t="n">
        <v>130</v>
      </c>
      <c r="AD289" s="14" t="n">
        <v>0</v>
      </c>
      <c r="AE289" s="14" t="n">
        <v>0</v>
      </c>
      <c r="AF289" s="14" t="s">
        <v>96</v>
      </c>
      <c r="AG289" s="15" t="n">
        <v>42755</v>
      </c>
      <c r="AH289" s="14" t="n">
        <f aca="false">I289+J289</f>
        <v>2</v>
      </c>
      <c r="AI289" s="14" t="n">
        <f aca="false">K289+L289+M289</f>
        <v>2</v>
      </c>
      <c r="AJ289" s="14" t="n">
        <f aca="false">AC289*AH289</f>
        <v>260</v>
      </c>
      <c r="AK289" s="14" t="str">
        <f aca="false">IF(C289=1,"Cancelled","Completed")</f>
        <v>Cancelled</v>
      </c>
      <c r="AL289" s="14" t="str">
        <f aca="false">_xlfn.IFS(D289&lt;=7,"0-7 Days",D289&lt;=30,"8-30 Days",D289&lt;=90,"31-90 Days",TRUE(),"90+ Days")</f>
        <v>90+ Days</v>
      </c>
      <c r="AM289" s="14" t="str">
        <f aca="false">_xlfn.IFS(OR(F289="December",F289="January",F289="February"),"Winter",OR(F289="March",F289="April",F289="May"),"Spring",OR(F289="June",F289="July",F289="August"),"Summer",TRUE(),"Autumn")</f>
        <v>Spring</v>
      </c>
      <c r="AN289" s="14" t="str">
        <f aca="false">IF(L289+M289&gt;0,"Family","Adult Only")</f>
        <v>Adult Only</v>
      </c>
      <c r="AO289" s="14" t="str">
        <f aca="false">IF(U289=V289,"Same","Changed")</f>
        <v>Same</v>
      </c>
    </row>
    <row r="290" customFormat="false" ht="15" hidden="false" customHeight="false" outlineLevel="0" collapsed="false">
      <c r="A290" s="0" t="n">
        <v>292</v>
      </c>
      <c r="B290" s="0" t="s">
        <v>90</v>
      </c>
      <c r="C290" s="0" t="n">
        <v>0</v>
      </c>
      <c r="D290" s="0" t="n">
        <v>150</v>
      </c>
      <c r="E290" s="0" t="n">
        <v>2016</v>
      </c>
      <c r="F290" s="0" t="s">
        <v>135</v>
      </c>
      <c r="G290" s="0" t="n">
        <v>25</v>
      </c>
      <c r="H290" s="0" t="n">
        <v>14</v>
      </c>
      <c r="I290" s="0" t="n">
        <v>1</v>
      </c>
      <c r="J290" s="0" t="n">
        <v>5</v>
      </c>
      <c r="K290" s="0" t="n">
        <v>2</v>
      </c>
      <c r="L290" s="0" t="n">
        <v>0</v>
      </c>
      <c r="M290" s="0" t="n">
        <v>0</v>
      </c>
      <c r="N290" s="0" t="s">
        <v>82</v>
      </c>
      <c r="O290" s="0" t="s">
        <v>130</v>
      </c>
      <c r="P290" s="0" t="s">
        <v>93</v>
      </c>
      <c r="Q290" s="0" t="s">
        <v>94</v>
      </c>
      <c r="R290" s="0" t="n">
        <v>0</v>
      </c>
      <c r="S290" s="0" t="n">
        <v>0</v>
      </c>
      <c r="T290" s="0" t="n">
        <v>0</v>
      </c>
      <c r="U290" s="0" t="s">
        <v>109</v>
      </c>
      <c r="V290" s="0" t="s">
        <v>109</v>
      </c>
      <c r="W290" s="0" t="n">
        <v>0</v>
      </c>
      <c r="X290" s="0" t="s">
        <v>86</v>
      </c>
      <c r="Y290" s="0" t="n">
        <v>9</v>
      </c>
      <c r="Z290" s="0" t="n">
        <v>0</v>
      </c>
      <c r="AA290" s="0" t="n">
        <v>0</v>
      </c>
      <c r="AB290" s="0" t="s">
        <v>87</v>
      </c>
      <c r="AC290" s="0" t="n">
        <v>121.83</v>
      </c>
      <c r="AD290" s="0" t="n">
        <v>0</v>
      </c>
      <c r="AE290" s="0" t="n">
        <v>2</v>
      </c>
      <c r="AF290" s="0" t="s">
        <v>88</v>
      </c>
      <c r="AG290" s="13" t="n">
        <v>42541</v>
      </c>
      <c r="AH290" s="25" t="n">
        <f aca="false">I290+J290</f>
        <v>6</v>
      </c>
      <c r="AI290" s="25" t="n">
        <f aca="false">K290+L290+M290</f>
        <v>2</v>
      </c>
      <c r="AJ290" s="25" t="n">
        <f aca="false">AC290*AH290</f>
        <v>730.98</v>
      </c>
      <c r="AK290" s="0" t="str">
        <f aca="false">IF(C290=1,"Cancelled","Completed")</f>
        <v>Completed</v>
      </c>
      <c r="AL290" s="0" t="str">
        <f aca="false">_xlfn.IFS(D290&lt;=7,"0-7 Days",D290&lt;=30,"8-30 Days",D290&lt;=90,"31-90 Days",TRUE(),"90+ Days")</f>
        <v>90+ Days</v>
      </c>
      <c r="AM290" s="0" t="str">
        <f aca="false">_xlfn.IFS(OR(F290="December",F290="January",F290="February"),"Winter",OR(F290="March",F290="April",F290="May"),"Spring",OR(F290="June",F290="July",F290="August"),"Summer",TRUE(),"Autumn")</f>
        <v>Summer</v>
      </c>
      <c r="AN290" s="0" t="str">
        <f aca="false">IF(L290+M290&gt;0,"Family","Adult Only")</f>
        <v>Adult Only</v>
      </c>
      <c r="AO290" s="0" t="str">
        <f aca="false">IF(U290=V290,"Same","Changed")</f>
        <v>Same</v>
      </c>
    </row>
    <row r="291" customFormat="false" ht="15" hidden="false" customHeight="false" outlineLevel="0" collapsed="false">
      <c r="A291" s="14" t="n">
        <v>293</v>
      </c>
      <c r="B291" s="14" t="s">
        <v>90</v>
      </c>
      <c r="C291" s="14" t="n">
        <v>0</v>
      </c>
      <c r="D291" s="14" t="n">
        <v>181</v>
      </c>
      <c r="E291" s="14" t="n">
        <v>2016</v>
      </c>
      <c r="F291" s="14" t="s">
        <v>111</v>
      </c>
      <c r="G291" s="14" t="n">
        <v>42</v>
      </c>
      <c r="H291" s="14" t="n">
        <v>11</v>
      </c>
      <c r="I291" s="14" t="n">
        <v>0</v>
      </c>
      <c r="J291" s="14" t="n">
        <v>2</v>
      </c>
      <c r="K291" s="14" t="n">
        <v>1</v>
      </c>
      <c r="L291" s="14" t="n">
        <v>0</v>
      </c>
      <c r="M291" s="14" t="n">
        <v>0</v>
      </c>
      <c r="N291" s="14" t="s">
        <v>82</v>
      </c>
      <c r="O291" s="14" t="s">
        <v>122</v>
      </c>
      <c r="P291" s="14" t="s">
        <v>99</v>
      </c>
      <c r="Q291" s="14" t="s">
        <v>94</v>
      </c>
      <c r="R291" s="14" t="n">
        <v>0</v>
      </c>
      <c r="S291" s="14" t="n">
        <v>0</v>
      </c>
      <c r="T291" s="14" t="n">
        <v>0</v>
      </c>
      <c r="U291" s="14" t="s">
        <v>95</v>
      </c>
      <c r="V291" s="14" t="s">
        <v>95</v>
      </c>
      <c r="W291" s="14" t="n">
        <v>0</v>
      </c>
      <c r="X291" s="14" t="s">
        <v>86</v>
      </c>
      <c r="Y291" s="14" t="n">
        <v>234</v>
      </c>
      <c r="Z291" s="14" t="n">
        <v>0</v>
      </c>
      <c r="AA291" s="14" t="n">
        <v>0</v>
      </c>
      <c r="AB291" s="14" t="s">
        <v>101</v>
      </c>
      <c r="AC291" s="14" t="n">
        <v>120</v>
      </c>
      <c r="AD291" s="14" t="n">
        <v>0</v>
      </c>
      <c r="AE291" s="14" t="n">
        <v>0</v>
      </c>
      <c r="AF291" s="14" t="s">
        <v>88</v>
      </c>
      <c r="AG291" s="15" t="n">
        <v>42656</v>
      </c>
      <c r="AH291" s="14" t="n">
        <f aca="false">I291+J291</f>
        <v>2</v>
      </c>
      <c r="AI291" s="14" t="n">
        <f aca="false">K291+L291+M291</f>
        <v>1</v>
      </c>
      <c r="AJ291" s="14" t="n">
        <f aca="false">AC291*AH291</f>
        <v>240</v>
      </c>
      <c r="AK291" s="14" t="str">
        <f aca="false">IF(C291=1,"Cancelled","Completed")</f>
        <v>Completed</v>
      </c>
      <c r="AL291" s="14" t="str">
        <f aca="false">_xlfn.IFS(D291&lt;=7,"0-7 Days",D291&lt;=30,"8-30 Days",D291&lt;=90,"31-90 Days",TRUE(),"90+ Days")</f>
        <v>90+ Days</v>
      </c>
      <c r="AM291" s="14" t="str">
        <f aca="false">_xlfn.IFS(OR(F291="December",F291="January",F291="February"),"Winter",OR(F291="March",F291="April",F291="May"),"Spring",OR(F291="June",F291="July",F291="August"),"Summer",TRUE(),"Autumn")</f>
        <v>Autumn</v>
      </c>
      <c r="AN291" s="14" t="str">
        <f aca="false">IF(L291+M291&gt;0,"Family","Adult Only")</f>
        <v>Adult Only</v>
      </c>
      <c r="AO291" s="14" t="str">
        <f aca="false">IF(U291=V291,"Same","Changed")</f>
        <v>Same</v>
      </c>
    </row>
    <row r="292" customFormat="false" ht="15" hidden="false" customHeight="false" outlineLevel="0" collapsed="false">
      <c r="A292" s="0" t="n">
        <v>294</v>
      </c>
      <c r="B292" s="0" t="s">
        <v>90</v>
      </c>
      <c r="C292" s="0" t="n">
        <v>0</v>
      </c>
      <c r="D292" s="0" t="n">
        <v>6</v>
      </c>
      <c r="E292" s="0" t="n">
        <v>2015</v>
      </c>
      <c r="F292" s="0" t="s">
        <v>81</v>
      </c>
      <c r="G292" s="0" t="n">
        <v>53</v>
      </c>
      <c r="H292" s="0" t="n">
        <v>31</v>
      </c>
      <c r="I292" s="0" t="n">
        <v>0</v>
      </c>
      <c r="J292" s="0" t="n">
        <v>2</v>
      </c>
      <c r="K292" s="0" t="n">
        <v>2</v>
      </c>
      <c r="L292" s="0" t="n">
        <v>0</v>
      </c>
      <c r="M292" s="0" t="n">
        <v>0</v>
      </c>
      <c r="N292" s="0" t="s">
        <v>82</v>
      </c>
      <c r="O292" s="0" t="s">
        <v>163</v>
      </c>
      <c r="P292" s="0" t="s">
        <v>93</v>
      </c>
      <c r="Q292" s="0" t="s">
        <v>94</v>
      </c>
      <c r="R292" s="0" t="n">
        <v>0</v>
      </c>
      <c r="S292" s="0" t="n">
        <v>0</v>
      </c>
      <c r="T292" s="0" t="n">
        <v>0</v>
      </c>
      <c r="U292" s="0" t="s">
        <v>109</v>
      </c>
      <c r="V292" s="0" t="s">
        <v>109</v>
      </c>
      <c r="W292" s="0" t="n">
        <v>0</v>
      </c>
      <c r="X292" s="0" t="s">
        <v>86</v>
      </c>
      <c r="Y292" s="0" t="n">
        <v>9</v>
      </c>
      <c r="Z292" s="0" t="n">
        <v>0</v>
      </c>
      <c r="AA292" s="0" t="n">
        <v>0</v>
      </c>
      <c r="AB292" s="0" t="s">
        <v>87</v>
      </c>
      <c r="AC292" s="0" t="n">
        <v>137</v>
      </c>
      <c r="AD292" s="0" t="n">
        <v>0</v>
      </c>
      <c r="AE292" s="0" t="n">
        <v>1</v>
      </c>
      <c r="AF292" s="0" t="s">
        <v>88</v>
      </c>
      <c r="AG292" s="13" t="n">
        <v>42371</v>
      </c>
      <c r="AH292" s="25" t="n">
        <f aca="false">I292+J292</f>
        <v>2</v>
      </c>
      <c r="AI292" s="25" t="n">
        <f aca="false">K292+L292+M292</f>
        <v>2</v>
      </c>
      <c r="AJ292" s="25" t="n">
        <f aca="false">AC292*AH292</f>
        <v>274</v>
      </c>
      <c r="AK292" s="0" t="str">
        <f aca="false">IF(C292=1,"Cancelled","Completed")</f>
        <v>Completed</v>
      </c>
      <c r="AL292" s="0" t="str">
        <f aca="false">_xlfn.IFS(D292&lt;=7,"0-7 Days",D292&lt;=30,"8-30 Days",D292&lt;=90,"31-90 Days",TRUE(),"90+ Days")</f>
        <v>0-7 Days</v>
      </c>
      <c r="AM292" s="0" t="str">
        <f aca="false">_xlfn.IFS(OR(F292="December",F292="January",F292="February"),"Winter",OR(F292="March",F292="April",F292="May"),"Spring",OR(F292="June",F292="July",F292="August"),"Summer",TRUE(),"Autumn")</f>
        <v>Winter</v>
      </c>
      <c r="AN292" s="0" t="str">
        <f aca="false">IF(L292+M292&gt;0,"Family","Adult Only")</f>
        <v>Adult Only</v>
      </c>
      <c r="AO292" s="0" t="str">
        <f aca="false">IF(U292=V292,"Same","Changed")</f>
        <v>Same</v>
      </c>
    </row>
    <row r="293" customFormat="false" ht="15" hidden="false" customHeight="false" outlineLevel="0" collapsed="false">
      <c r="A293" s="14" t="n">
        <v>295</v>
      </c>
      <c r="B293" s="14" t="s">
        <v>90</v>
      </c>
      <c r="C293" s="14" t="n">
        <v>0</v>
      </c>
      <c r="D293" s="14" t="n">
        <v>39</v>
      </c>
      <c r="E293" s="14" t="n">
        <v>2015</v>
      </c>
      <c r="F293" s="14" t="s">
        <v>119</v>
      </c>
      <c r="G293" s="14" t="n">
        <v>33</v>
      </c>
      <c r="H293" s="14" t="n">
        <v>14</v>
      </c>
      <c r="I293" s="14" t="n">
        <v>0</v>
      </c>
      <c r="J293" s="14" t="n">
        <v>2</v>
      </c>
      <c r="K293" s="14" t="n">
        <v>2</v>
      </c>
      <c r="L293" s="14" t="n">
        <v>0</v>
      </c>
      <c r="M293" s="14" t="n">
        <v>0</v>
      </c>
      <c r="N293" s="14" t="s">
        <v>112</v>
      </c>
      <c r="O293" s="14" t="s">
        <v>108</v>
      </c>
      <c r="P293" s="14" t="s">
        <v>99</v>
      </c>
      <c r="Q293" s="14" t="s">
        <v>94</v>
      </c>
      <c r="R293" s="14" t="n">
        <v>0</v>
      </c>
      <c r="S293" s="14" t="n">
        <v>0</v>
      </c>
      <c r="T293" s="14" t="n">
        <v>0</v>
      </c>
      <c r="U293" s="14" t="s">
        <v>95</v>
      </c>
      <c r="V293" s="14" t="s">
        <v>109</v>
      </c>
      <c r="W293" s="14" t="n">
        <v>0</v>
      </c>
      <c r="X293" s="14" t="s">
        <v>86</v>
      </c>
      <c r="Y293" s="14" t="n">
        <v>6</v>
      </c>
      <c r="Z293" s="14" t="n">
        <v>0</v>
      </c>
      <c r="AA293" s="14" t="n">
        <v>0</v>
      </c>
      <c r="AB293" s="14" t="s">
        <v>101</v>
      </c>
      <c r="AC293" s="14" t="n">
        <v>109</v>
      </c>
      <c r="AD293" s="14" t="n">
        <v>0</v>
      </c>
      <c r="AE293" s="14" t="n">
        <v>0</v>
      </c>
      <c r="AF293" s="14" t="s">
        <v>88</v>
      </c>
      <c r="AG293" s="15" t="n">
        <v>42232</v>
      </c>
      <c r="AH293" s="14" t="n">
        <f aca="false">I293+J293</f>
        <v>2</v>
      </c>
      <c r="AI293" s="14" t="n">
        <f aca="false">K293+L293+M293</f>
        <v>2</v>
      </c>
      <c r="AJ293" s="14" t="n">
        <f aca="false">AC293*AH293</f>
        <v>218</v>
      </c>
      <c r="AK293" s="14" t="str">
        <f aca="false">IF(C293=1,"Cancelled","Completed")</f>
        <v>Completed</v>
      </c>
      <c r="AL293" s="14" t="str">
        <f aca="false">_xlfn.IFS(D293&lt;=7,"0-7 Days",D293&lt;=30,"8-30 Days",D293&lt;=90,"31-90 Days",TRUE(),"90+ Days")</f>
        <v>31-90 Days</v>
      </c>
      <c r="AM293" s="14" t="str">
        <f aca="false">_xlfn.IFS(OR(F293="December",F293="January",F293="February"),"Winter",OR(F293="March",F293="April",F293="May"),"Spring",OR(F293="June",F293="July",F293="August"),"Summer",TRUE(),"Autumn")</f>
        <v>Summer</v>
      </c>
      <c r="AN293" s="14" t="str">
        <f aca="false">IF(L293+M293&gt;0,"Family","Adult Only")</f>
        <v>Adult Only</v>
      </c>
      <c r="AO293" s="14" t="str">
        <f aca="false">IF(U293=V293,"Same","Changed")</f>
        <v>Changed</v>
      </c>
    </row>
    <row r="294" customFormat="false" ht="15" hidden="false" customHeight="false" outlineLevel="0" collapsed="false">
      <c r="A294" s="0" t="n">
        <v>296</v>
      </c>
      <c r="B294" s="0" t="s">
        <v>90</v>
      </c>
      <c r="C294" s="0" t="n">
        <v>0</v>
      </c>
      <c r="D294" s="0" t="n">
        <v>19</v>
      </c>
      <c r="E294" s="0" t="n">
        <v>2017</v>
      </c>
      <c r="F294" s="0" t="s">
        <v>121</v>
      </c>
      <c r="G294" s="0" t="n">
        <v>19</v>
      </c>
      <c r="H294" s="0" t="n">
        <v>12</v>
      </c>
      <c r="I294" s="0" t="n">
        <v>2</v>
      </c>
      <c r="J294" s="0" t="n">
        <v>5</v>
      </c>
      <c r="K294" s="0" t="n">
        <v>2</v>
      </c>
      <c r="L294" s="0" t="n">
        <v>0</v>
      </c>
      <c r="M294" s="0" t="n">
        <v>0</v>
      </c>
      <c r="N294" s="0" t="s">
        <v>82</v>
      </c>
      <c r="O294" s="0" t="s">
        <v>108</v>
      </c>
      <c r="P294" s="0" t="s">
        <v>93</v>
      </c>
      <c r="Q294" s="0" t="s">
        <v>94</v>
      </c>
      <c r="R294" s="0" t="n">
        <v>0</v>
      </c>
      <c r="S294" s="0" t="n">
        <v>0</v>
      </c>
      <c r="T294" s="0" t="n">
        <v>0</v>
      </c>
      <c r="U294" s="0" t="s">
        <v>109</v>
      </c>
      <c r="V294" s="0" t="s">
        <v>109</v>
      </c>
      <c r="W294" s="0" t="n">
        <v>0</v>
      </c>
      <c r="X294" s="0" t="s">
        <v>86</v>
      </c>
      <c r="Y294" s="0" t="n">
        <v>9</v>
      </c>
      <c r="Z294" s="0" t="n">
        <v>0</v>
      </c>
      <c r="AA294" s="0" t="n">
        <v>0</v>
      </c>
      <c r="AB294" s="0" t="s">
        <v>87</v>
      </c>
      <c r="AC294" s="0" t="n">
        <v>184.29</v>
      </c>
      <c r="AD294" s="0" t="n">
        <v>0</v>
      </c>
      <c r="AE294" s="0" t="n">
        <v>1</v>
      </c>
      <c r="AF294" s="0" t="s">
        <v>88</v>
      </c>
      <c r="AG294" s="13" t="n">
        <v>42874</v>
      </c>
      <c r="AH294" s="25" t="n">
        <f aca="false">I294+J294</f>
        <v>7</v>
      </c>
      <c r="AI294" s="25" t="n">
        <f aca="false">K294+L294+M294</f>
        <v>2</v>
      </c>
      <c r="AJ294" s="25" t="n">
        <f aca="false">AC294*AH294</f>
        <v>1290.03</v>
      </c>
      <c r="AK294" s="0" t="str">
        <f aca="false">IF(C294=1,"Cancelled","Completed")</f>
        <v>Completed</v>
      </c>
      <c r="AL294" s="0" t="str">
        <f aca="false">_xlfn.IFS(D294&lt;=7,"0-7 Days",D294&lt;=30,"8-30 Days",D294&lt;=90,"31-90 Days",TRUE(),"90+ Days")</f>
        <v>8-30 Days</v>
      </c>
      <c r="AM294" s="0" t="str">
        <f aca="false">_xlfn.IFS(OR(F294="December",F294="January",F294="February"),"Winter",OR(F294="March",F294="April",F294="May"),"Spring",OR(F294="June",F294="July",F294="August"),"Summer",TRUE(),"Autumn")</f>
        <v>Spring</v>
      </c>
      <c r="AN294" s="0" t="str">
        <f aca="false">IF(L294+M294&gt;0,"Family","Adult Only")</f>
        <v>Adult Only</v>
      </c>
      <c r="AO294" s="0" t="str">
        <f aca="false">IF(U294=V294,"Same","Changed")</f>
        <v>Same</v>
      </c>
    </row>
    <row r="295" customFormat="false" ht="15" hidden="false" customHeight="false" outlineLevel="0" collapsed="false">
      <c r="A295" s="14" t="n">
        <v>297</v>
      </c>
      <c r="B295" s="14" t="s">
        <v>90</v>
      </c>
      <c r="C295" s="14" t="n">
        <v>1</v>
      </c>
      <c r="D295" s="14" t="n">
        <v>286</v>
      </c>
      <c r="E295" s="14" t="n">
        <v>2015</v>
      </c>
      <c r="F295" s="14" t="s">
        <v>91</v>
      </c>
      <c r="G295" s="14" t="n">
        <v>31</v>
      </c>
      <c r="H295" s="14" t="n">
        <v>30</v>
      </c>
      <c r="I295" s="14" t="n">
        <v>0</v>
      </c>
      <c r="J295" s="14" t="n">
        <v>2</v>
      </c>
      <c r="K295" s="14" t="n">
        <v>2</v>
      </c>
      <c r="L295" s="14" t="n">
        <v>0</v>
      </c>
      <c r="M295" s="14" t="n">
        <v>0</v>
      </c>
      <c r="N295" s="14" t="s">
        <v>82</v>
      </c>
      <c r="O295" s="14" t="s">
        <v>92</v>
      </c>
      <c r="P295" s="14" t="s">
        <v>116</v>
      </c>
      <c r="Q295" s="14" t="s">
        <v>94</v>
      </c>
      <c r="R295" s="14" t="n">
        <v>0</v>
      </c>
      <c r="S295" s="14" t="n">
        <v>1</v>
      </c>
      <c r="T295" s="14" t="n">
        <v>0</v>
      </c>
      <c r="U295" s="14" t="s">
        <v>95</v>
      </c>
      <c r="V295" s="14" t="s">
        <v>95</v>
      </c>
      <c r="W295" s="14" t="n">
        <v>0</v>
      </c>
      <c r="X295" s="14" t="s">
        <v>120</v>
      </c>
      <c r="Y295" s="14" t="n">
        <v>1</v>
      </c>
      <c r="Z295" s="14" t="n">
        <v>0</v>
      </c>
      <c r="AA295" s="14" t="n">
        <v>0</v>
      </c>
      <c r="AB295" s="14" t="s">
        <v>125</v>
      </c>
      <c r="AC295" s="14" t="n">
        <v>62</v>
      </c>
      <c r="AD295" s="14" t="n">
        <v>0</v>
      </c>
      <c r="AE295" s="14" t="n">
        <v>0</v>
      </c>
      <c r="AF295" s="14" t="s">
        <v>96</v>
      </c>
      <c r="AG295" s="15" t="n">
        <v>42005</v>
      </c>
      <c r="AH295" s="14" t="n">
        <f aca="false">I295+J295</f>
        <v>2</v>
      </c>
      <c r="AI295" s="14" t="n">
        <f aca="false">K295+L295+M295</f>
        <v>2</v>
      </c>
      <c r="AJ295" s="14" t="n">
        <f aca="false">AC295*AH295</f>
        <v>124</v>
      </c>
      <c r="AK295" s="14" t="str">
        <f aca="false">IF(C295=1,"Cancelled","Completed")</f>
        <v>Cancelled</v>
      </c>
      <c r="AL295" s="14" t="str">
        <f aca="false">_xlfn.IFS(D295&lt;=7,"0-7 Days",D295&lt;=30,"8-30 Days",D295&lt;=90,"31-90 Days",TRUE(),"90+ Days")</f>
        <v>90+ Days</v>
      </c>
      <c r="AM295" s="14" t="str">
        <f aca="false">_xlfn.IFS(OR(F295="December",F295="January",F295="February"),"Winter",OR(F295="March",F295="April",F295="May"),"Spring",OR(F295="June",F295="July",F295="August"),"Summer",TRUE(),"Autumn")</f>
        <v>Summer</v>
      </c>
      <c r="AN295" s="14" t="str">
        <f aca="false">IF(L295+M295&gt;0,"Family","Adult Only")</f>
        <v>Adult Only</v>
      </c>
      <c r="AO295" s="14" t="str">
        <f aca="false">IF(U295=V295,"Same","Changed")</f>
        <v>Same</v>
      </c>
    </row>
    <row r="296" customFormat="false" ht="15" hidden="false" customHeight="false" outlineLevel="0" collapsed="false">
      <c r="A296" s="0" t="n">
        <v>298</v>
      </c>
      <c r="B296" s="0" t="s">
        <v>90</v>
      </c>
      <c r="C296" s="0" t="n">
        <v>1</v>
      </c>
      <c r="D296" s="0" t="n">
        <v>37</v>
      </c>
      <c r="E296" s="0" t="n">
        <v>2016</v>
      </c>
      <c r="F296" s="0" t="s">
        <v>111</v>
      </c>
      <c r="G296" s="0" t="n">
        <v>42</v>
      </c>
      <c r="H296" s="0" t="n">
        <v>13</v>
      </c>
      <c r="I296" s="0" t="n">
        <v>0</v>
      </c>
      <c r="J296" s="0" t="n">
        <v>3</v>
      </c>
      <c r="K296" s="0" t="n">
        <v>2</v>
      </c>
      <c r="L296" s="0" t="n">
        <v>0</v>
      </c>
      <c r="M296" s="0" t="n">
        <v>0</v>
      </c>
      <c r="N296" s="0" t="s">
        <v>82</v>
      </c>
      <c r="O296" s="0" t="s">
        <v>92</v>
      </c>
      <c r="P296" s="0" t="s">
        <v>99</v>
      </c>
      <c r="Q296" s="0" t="s">
        <v>94</v>
      </c>
      <c r="R296" s="0" t="n">
        <v>0</v>
      </c>
      <c r="S296" s="0" t="n">
        <v>0</v>
      </c>
      <c r="T296" s="0" t="n">
        <v>0</v>
      </c>
      <c r="U296" s="0" t="s">
        <v>95</v>
      </c>
      <c r="V296" s="0" t="s">
        <v>95</v>
      </c>
      <c r="W296" s="0" t="n">
        <v>0</v>
      </c>
      <c r="X296" s="0" t="s">
        <v>86</v>
      </c>
      <c r="Y296" s="0" t="n">
        <v>56</v>
      </c>
      <c r="Z296" s="0" t="n">
        <v>0</v>
      </c>
      <c r="AA296" s="0" t="n">
        <v>0</v>
      </c>
      <c r="AB296" s="0" t="s">
        <v>101</v>
      </c>
      <c r="AC296" s="0" t="n">
        <v>105</v>
      </c>
      <c r="AD296" s="0" t="n">
        <v>0</v>
      </c>
      <c r="AE296" s="0" t="n">
        <v>0</v>
      </c>
      <c r="AF296" s="0" t="s">
        <v>96</v>
      </c>
      <c r="AG296" s="13" t="n">
        <v>42619</v>
      </c>
      <c r="AH296" s="25" t="n">
        <f aca="false">I296+J296</f>
        <v>3</v>
      </c>
      <c r="AI296" s="25" t="n">
        <f aca="false">K296+L296+M296</f>
        <v>2</v>
      </c>
      <c r="AJ296" s="25" t="n">
        <f aca="false">AC296*AH296</f>
        <v>315</v>
      </c>
      <c r="AK296" s="0" t="str">
        <f aca="false">IF(C296=1,"Cancelled","Completed")</f>
        <v>Cancelled</v>
      </c>
      <c r="AL296" s="0" t="str">
        <f aca="false">_xlfn.IFS(D296&lt;=7,"0-7 Days",D296&lt;=30,"8-30 Days",D296&lt;=90,"31-90 Days",TRUE(),"90+ Days")</f>
        <v>31-90 Days</v>
      </c>
      <c r="AM296" s="0" t="str">
        <f aca="false">_xlfn.IFS(OR(F296="December",F296="January",F296="February"),"Winter",OR(F296="March",F296="April",F296="May"),"Spring",OR(F296="June",F296="July",F296="August"),"Summer",TRUE(),"Autumn")</f>
        <v>Autumn</v>
      </c>
      <c r="AN296" s="0" t="str">
        <f aca="false">IF(L296+M296&gt;0,"Family","Adult Only")</f>
        <v>Adult Only</v>
      </c>
      <c r="AO296" s="0" t="str">
        <f aca="false">IF(U296=V296,"Same","Changed")</f>
        <v>Same</v>
      </c>
    </row>
    <row r="297" customFormat="false" ht="15" hidden="false" customHeight="false" outlineLevel="0" collapsed="false">
      <c r="A297" s="14" t="n">
        <v>299</v>
      </c>
      <c r="B297" s="14" t="s">
        <v>90</v>
      </c>
      <c r="C297" s="14" t="n">
        <v>0</v>
      </c>
      <c r="D297" s="14" t="n">
        <v>102</v>
      </c>
      <c r="E297" s="14" t="n">
        <v>2015</v>
      </c>
      <c r="F297" s="14" t="s">
        <v>111</v>
      </c>
      <c r="G297" s="14" t="n">
        <v>42</v>
      </c>
      <c r="H297" s="14" t="n">
        <v>16</v>
      </c>
      <c r="I297" s="14" t="n">
        <v>0</v>
      </c>
      <c r="J297" s="14" t="n">
        <v>2</v>
      </c>
      <c r="K297" s="14" t="n">
        <v>2</v>
      </c>
      <c r="L297" s="14" t="n">
        <v>0</v>
      </c>
      <c r="M297" s="14" t="n">
        <v>0</v>
      </c>
      <c r="N297" s="14" t="s">
        <v>112</v>
      </c>
      <c r="O297" s="14" t="s">
        <v>108</v>
      </c>
      <c r="P297" s="14" t="s">
        <v>99</v>
      </c>
      <c r="Q297" s="14" t="s">
        <v>94</v>
      </c>
      <c r="R297" s="14" t="n">
        <v>0</v>
      </c>
      <c r="S297" s="14" t="n">
        <v>0</v>
      </c>
      <c r="T297" s="14" t="n">
        <v>0</v>
      </c>
      <c r="U297" s="14" t="s">
        <v>95</v>
      </c>
      <c r="V297" s="14" t="s">
        <v>95</v>
      </c>
      <c r="W297" s="14" t="n">
        <v>0</v>
      </c>
      <c r="X297" s="14" t="s">
        <v>86</v>
      </c>
      <c r="Y297" s="14" t="n">
        <v>6</v>
      </c>
      <c r="Z297" s="14" t="n">
        <v>0</v>
      </c>
      <c r="AA297" s="14" t="n">
        <v>0</v>
      </c>
      <c r="AB297" s="14" t="s">
        <v>101</v>
      </c>
      <c r="AC297" s="14" t="n">
        <v>109</v>
      </c>
      <c r="AD297" s="14" t="n">
        <v>0</v>
      </c>
      <c r="AE297" s="14" t="n">
        <v>0</v>
      </c>
      <c r="AF297" s="14" t="s">
        <v>88</v>
      </c>
      <c r="AG297" s="15" t="n">
        <v>42295</v>
      </c>
      <c r="AH297" s="14" t="n">
        <f aca="false">I297+J297</f>
        <v>2</v>
      </c>
      <c r="AI297" s="14" t="n">
        <f aca="false">K297+L297+M297</f>
        <v>2</v>
      </c>
      <c r="AJ297" s="14" t="n">
        <f aca="false">AC297*AH297</f>
        <v>218</v>
      </c>
      <c r="AK297" s="14" t="str">
        <f aca="false">IF(C297=1,"Cancelled","Completed")</f>
        <v>Completed</v>
      </c>
      <c r="AL297" s="14" t="str">
        <f aca="false">_xlfn.IFS(D297&lt;=7,"0-7 Days",D297&lt;=30,"8-30 Days",D297&lt;=90,"31-90 Days",TRUE(),"90+ Days")</f>
        <v>90+ Days</v>
      </c>
      <c r="AM297" s="14" t="str">
        <f aca="false">_xlfn.IFS(OR(F297="December",F297="January",F297="February"),"Winter",OR(F297="March",F297="April",F297="May"),"Spring",OR(F297="June",F297="July",F297="August"),"Summer",TRUE(),"Autumn")</f>
        <v>Autumn</v>
      </c>
      <c r="AN297" s="14" t="str">
        <f aca="false">IF(L297+M297&gt;0,"Family","Adult Only")</f>
        <v>Adult Only</v>
      </c>
      <c r="AO297" s="14" t="str">
        <f aca="false">IF(U297=V297,"Same","Changed")</f>
        <v>Same</v>
      </c>
    </row>
    <row r="298" customFormat="false" ht="15" hidden="false" customHeight="false" outlineLevel="0" collapsed="false">
      <c r="A298" s="0" t="n">
        <v>300</v>
      </c>
      <c r="B298" s="0" t="s">
        <v>90</v>
      </c>
      <c r="C298" s="0" t="n">
        <v>1</v>
      </c>
      <c r="D298" s="0" t="n">
        <v>280</v>
      </c>
      <c r="E298" s="0" t="n">
        <v>2016</v>
      </c>
      <c r="F298" s="0" t="s">
        <v>114</v>
      </c>
      <c r="G298" s="0" t="n">
        <v>39</v>
      </c>
      <c r="H298" s="0" t="n">
        <v>19</v>
      </c>
      <c r="I298" s="0" t="n">
        <v>1</v>
      </c>
      <c r="J298" s="0" t="n">
        <v>2</v>
      </c>
      <c r="K298" s="0" t="n">
        <v>2</v>
      </c>
      <c r="L298" s="0" t="n">
        <v>0</v>
      </c>
      <c r="M298" s="0" t="n">
        <v>0</v>
      </c>
      <c r="N298" s="0" t="s">
        <v>82</v>
      </c>
      <c r="O298" s="0" t="s">
        <v>92</v>
      </c>
      <c r="P298" s="0" t="s">
        <v>99</v>
      </c>
      <c r="Q298" s="0" t="s">
        <v>94</v>
      </c>
      <c r="R298" s="0" t="n">
        <v>0</v>
      </c>
      <c r="S298" s="0" t="n">
        <v>0</v>
      </c>
      <c r="T298" s="0" t="n">
        <v>0</v>
      </c>
      <c r="U298" s="0" t="s">
        <v>95</v>
      </c>
      <c r="V298" s="0" t="s">
        <v>95</v>
      </c>
      <c r="W298" s="0" t="n">
        <v>0</v>
      </c>
      <c r="X298" s="0" t="s">
        <v>120</v>
      </c>
      <c r="Y298" s="0" t="n">
        <v>6</v>
      </c>
      <c r="Z298" s="0" t="n">
        <v>0</v>
      </c>
      <c r="AA298" s="0" t="n">
        <v>35</v>
      </c>
      <c r="AB298" s="0" t="s">
        <v>87</v>
      </c>
      <c r="AC298" s="0" t="n">
        <v>110</v>
      </c>
      <c r="AD298" s="0" t="n">
        <v>0</v>
      </c>
      <c r="AE298" s="0" t="n">
        <v>0</v>
      </c>
      <c r="AF298" s="0" t="s">
        <v>96</v>
      </c>
      <c r="AG298" s="13" t="n">
        <v>42387</v>
      </c>
      <c r="AH298" s="25" t="n">
        <f aca="false">I298+J298</f>
        <v>3</v>
      </c>
      <c r="AI298" s="25" t="n">
        <f aca="false">K298+L298+M298</f>
        <v>2</v>
      </c>
      <c r="AJ298" s="25" t="n">
        <f aca="false">AC298*AH298</f>
        <v>330</v>
      </c>
      <c r="AK298" s="0" t="str">
        <f aca="false">IF(C298=1,"Cancelled","Completed")</f>
        <v>Cancelled</v>
      </c>
      <c r="AL298" s="0" t="str">
        <f aca="false">_xlfn.IFS(D298&lt;=7,"0-7 Days",D298&lt;=30,"8-30 Days",D298&lt;=90,"31-90 Days",TRUE(),"90+ Days")</f>
        <v>90+ Days</v>
      </c>
      <c r="AM298" s="0" t="str">
        <f aca="false">_xlfn.IFS(OR(F298="December",F298="January",F298="February"),"Winter",OR(F298="March",F298="April",F298="May"),"Spring",OR(F298="June",F298="July",F298="August"),"Summer",TRUE(),"Autumn")</f>
        <v>Autumn</v>
      </c>
      <c r="AN298" s="0" t="str">
        <f aca="false">IF(L298+M298&gt;0,"Family","Adult Only")</f>
        <v>Adult Only</v>
      </c>
      <c r="AO298" s="0" t="str">
        <f aca="false">IF(U298=V298,"Same","Changed")</f>
        <v>Same</v>
      </c>
    </row>
    <row r="299" customFormat="false" ht="15" hidden="false" customHeight="false" outlineLevel="0" collapsed="false">
      <c r="A299" s="14" t="n">
        <v>301</v>
      </c>
      <c r="B299" s="14" t="s">
        <v>90</v>
      </c>
      <c r="C299" s="14" t="n">
        <v>0</v>
      </c>
      <c r="D299" s="14" t="n">
        <v>1</v>
      </c>
      <c r="E299" s="14" t="n">
        <v>2017</v>
      </c>
      <c r="F299" s="14" t="s">
        <v>118</v>
      </c>
      <c r="G299" s="14" t="n">
        <v>9</v>
      </c>
      <c r="H299" s="14" t="n">
        <v>26</v>
      </c>
      <c r="I299" s="14" t="n">
        <v>2</v>
      </c>
      <c r="J299" s="14" t="n">
        <v>0</v>
      </c>
      <c r="K299" s="14" t="n">
        <v>2</v>
      </c>
      <c r="L299" s="14" t="n">
        <v>1</v>
      </c>
      <c r="M299" s="14" t="n">
        <v>0</v>
      </c>
      <c r="N299" s="14" t="s">
        <v>82</v>
      </c>
      <c r="O299" s="14" t="s">
        <v>115</v>
      </c>
      <c r="P299" s="14" t="s">
        <v>84</v>
      </c>
      <c r="Q299" s="14" t="s">
        <v>84</v>
      </c>
      <c r="R299" s="14" t="n">
        <v>0</v>
      </c>
      <c r="S299" s="14" t="n">
        <v>0</v>
      </c>
      <c r="T299" s="14" t="n">
        <v>0</v>
      </c>
      <c r="U299" s="14" t="s">
        <v>95</v>
      </c>
      <c r="V299" s="14" t="s">
        <v>95</v>
      </c>
      <c r="W299" s="14" t="n">
        <v>1</v>
      </c>
      <c r="X299" s="14" t="s">
        <v>86</v>
      </c>
      <c r="Y299" s="14" t="n">
        <v>14</v>
      </c>
      <c r="Z299" s="14" t="n">
        <v>0</v>
      </c>
      <c r="AA299" s="14" t="n">
        <v>0</v>
      </c>
      <c r="AB299" s="14" t="s">
        <v>87</v>
      </c>
      <c r="AC299" s="14" t="n">
        <v>123</v>
      </c>
      <c r="AD299" s="14" t="n">
        <v>0</v>
      </c>
      <c r="AE299" s="14" t="n">
        <v>1</v>
      </c>
      <c r="AF299" s="14" t="s">
        <v>88</v>
      </c>
      <c r="AG299" s="15" t="n">
        <v>42794</v>
      </c>
      <c r="AH299" s="14" t="n">
        <f aca="false">I299+J299</f>
        <v>2</v>
      </c>
      <c r="AI299" s="14" t="n">
        <f aca="false">K299+L299+M299</f>
        <v>3</v>
      </c>
      <c r="AJ299" s="14" t="n">
        <f aca="false">AC299*AH299</f>
        <v>246</v>
      </c>
      <c r="AK299" s="14" t="str">
        <f aca="false">IF(C299=1,"Cancelled","Completed")</f>
        <v>Completed</v>
      </c>
      <c r="AL299" s="14" t="str">
        <f aca="false">_xlfn.IFS(D299&lt;=7,"0-7 Days",D299&lt;=30,"8-30 Days",D299&lt;=90,"31-90 Days",TRUE(),"90+ Days")</f>
        <v>0-7 Days</v>
      </c>
      <c r="AM299" s="14" t="str">
        <f aca="false">_xlfn.IFS(OR(F299="December",F299="January",F299="February"),"Winter",OR(F299="March",F299="April",F299="May"),"Spring",OR(F299="June",F299="July",F299="August"),"Summer",TRUE(),"Autumn")</f>
        <v>Winter</v>
      </c>
      <c r="AN299" s="14" t="str">
        <f aca="false">IF(L299+M299&gt;0,"Family","Adult Only")</f>
        <v>Family</v>
      </c>
      <c r="AO299" s="14" t="str">
        <f aca="false">IF(U299=V299,"Same","Changed")</f>
        <v>Same</v>
      </c>
    </row>
    <row r="300" customFormat="false" ht="15" hidden="false" customHeight="false" outlineLevel="0" collapsed="false">
      <c r="A300" s="0" t="n">
        <v>302</v>
      </c>
      <c r="B300" s="0" t="s">
        <v>90</v>
      </c>
      <c r="C300" s="0" t="n">
        <v>1</v>
      </c>
      <c r="D300" s="0" t="n">
        <v>59</v>
      </c>
      <c r="E300" s="0" t="n">
        <v>2017</v>
      </c>
      <c r="F300" s="0" t="s">
        <v>126</v>
      </c>
      <c r="G300" s="0" t="n">
        <v>4</v>
      </c>
      <c r="H300" s="0" t="n">
        <v>23</v>
      </c>
      <c r="I300" s="0" t="n">
        <v>1</v>
      </c>
      <c r="J300" s="0" t="n">
        <v>1</v>
      </c>
      <c r="K300" s="0" t="n">
        <v>2</v>
      </c>
      <c r="L300" s="0" t="n">
        <v>0</v>
      </c>
      <c r="M300" s="0" t="n">
        <v>0</v>
      </c>
      <c r="N300" s="0" t="s">
        <v>82</v>
      </c>
      <c r="O300" s="0" t="s">
        <v>92</v>
      </c>
      <c r="P300" s="0" t="s">
        <v>116</v>
      </c>
      <c r="Q300" s="0" t="s">
        <v>94</v>
      </c>
      <c r="R300" s="0" t="n">
        <v>0</v>
      </c>
      <c r="S300" s="0" t="n">
        <v>0</v>
      </c>
      <c r="T300" s="0" t="n">
        <v>0</v>
      </c>
      <c r="U300" s="0" t="s">
        <v>95</v>
      </c>
      <c r="V300" s="0" t="s">
        <v>95</v>
      </c>
      <c r="W300" s="0" t="n">
        <v>0</v>
      </c>
      <c r="X300" s="0" t="s">
        <v>120</v>
      </c>
      <c r="Y300" s="0" t="n">
        <v>326</v>
      </c>
      <c r="Z300" s="0" t="n">
        <v>0</v>
      </c>
      <c r="AA300" s="0" t="n">
        <v>0</v>
      </c>
      <c r="AB300" s="0" t="s">
        <v>87</v>
      </c>
      <c r="AC300" s="0" t="n">
        <v>80</v>
      </c>
      <c r="AD300" s="0" t="n">
        <v>0</v>
      </c>
      <c r="AE300" s="0" t="n">
        <v>0</v>
      </c>
      <c r="AF300" s="0" t="s">
        <v>96</v>
      </c>
      <c r="AG300" s="13" t="n">
        <v>42699</v>
      </c>
      <c r="AH300" s="25" t="n">
        <f aca="false">I300+J300</f>
        <v>2</v>
      </c>
      <c r="AI300" s="25" t="n">
        <f aca="false">K300+L300+M300</f>
        <v>2</v>
      </c>
      <c r="AJ300" s="25" t="n">
        <f aca="false">AC300*AH300</f>
        <v>160</v>
      </c>
      <c r="AK300" s="0" t="str">
        <f aca="false">IF(C300=1,"Cancelled","Completed")</f>
        <v>Cancelled</v>
      </c>
      <c r="AL300" s="0" t="str">
        <f aca="false">_xlfn.IFS(D300&lt;=7,"0-7 Days",D300&lt;=30,"8-30 Days",D300&lt;=90,"31-90 Days",TRUE(),"90+ Days")</f>
        <v>31-90 Days</v>
      </c>
      <c r="AM300" s="0" t="str">
        <f aca="false">_xlfn.IFS(OR(F300="December",F300="January",F300="February"),"Winter",OR(F300="March",F300="April",F300="May"),"Spring",OR(F300="June",F300="July",F300="August"),"Summer",TRUE(),"Autumn")</f>
        <v>Winter</v>
      </c>
      <c r="AN300" s="0" t="str">
        <f aca="false">IF(L300+M300&gt;0,"Family","Adult Only")</f>
        <v>Adult Only</v>
      </c>
      <c r="AO300" s="0" t="str">
        <f aca="false">IF(U300=V300,"Same","Changed")</f>
        <v>Same</v>
      </c>
    </row>
    <row r="301" customFormat="false" ht="15" hidden="false" customHeight="false" outlineLevel="0" collapsed="false">
      <c r="A301" s="14" t="n">
        <v>303</v>
      </c>
      <c r="B301" s="14" t="s">
        <v>80</v>
      </c>
      <c r="C301" s="14" t="n">
        <v>0</v>
      </c>
      <c r="D301" s="14" t="n">
        <v>50</v>
      </c>
      <c r="E301" s="14" t="n">
        <v>2017</v>
      </c>
      <c r="F301" s="14" t="s">
        <v>118</v>
      </c>
      <c r="G301" s="14" t="n">
        <v>8</v>
      </c>
      <c r="H301" s="14" t="n">
        <v>25</v>
      </c>
      <c r="I301" s="14" t="n">
        <v>2</v>
      </c>
      <c r="J301" s="14" t="n">
        <v>1</v>
      </c>
      <c r="K301" s="14" t="n">
        <v>2</v>
      </c>
      <c r="L301" s="14" t="n">
        <v>0</v>
      </c>
      <c r="M301" s="14" t="n">
        <v>1</v>
      </c>
      <c r="N301" s="14" t="s">
        <v>82</v>
      </c>
      <c r="O301" s="14" t="s">
        <v>92</v>
      </c>
      <c r="P301" s="14" t="s">
        <v>84</v>
      </c>
      <c r="Q301" s="14" t="s">
        <v>84</v>
      </c>
      <c r="R301" s="14" t="n">
        <v>0</v>
      </c>
      <c r="S301" s="14" t="n">
        <v>0</v>
      </c>
      <c r="T301" s="14" t="n">
        <v>0</v>
      </c>
      <c r="U301" s="14" t="s">
        <v>95</v>
      </c>
      <c r="V301" s="14" t="s">
        <v>95</v>
      </c>
      <c r="W301" s="14" t="n">
        <v>2</v>
      </c>
      <c r="X301" s="14" t="s">
        <v>86</v>
      </c>
      <c r="Y301" s="14" t="n">
        <v>250</v>
      </c>
      <c r="Z301" s="14" t="n">
        <v>0</v>
      </c>
      <c r="AA301" s="14" t="n">
        <v>0</v>
      </c>
      <c r="AB301" s="14" t="s">
        <v>87</v>
      </c>
      <c r="AC301" s="14" t="n">
        <v>39.6</v>
      </c>
      <c r="AD301" s="14" t="n">
        <v>0</v>
      </c>
      <c r="AE301" s="14" t="n">
        <v>1</v>
      </c>
      <c r="AF301" s="14" t="s">
        <v>88</v>
      </c>
      <c r="AG301" s="15" t="n">
        <v>42794</v>
      </c>
      <c r="AH301" s="14" t="n">
        <f aca="false">I301+J301</f>
        <v>3</v>
      </c>
      <c r="AI301" s="14" t="n">
        <f aca="false">K301+L301+M301</f>
        <v>3</v>
      </c>
      <c r="AJ301" s="14" t="n">
        <f aca="false">AC301*AH301</f>
        <v>118.8</v>
      </c>
      <c r="AK301" s="14" t="str">
        <f aca="false">IF(C301=1,"Cancelled","Completed")</f>
        <v>Completed</v>
      </c>
      <c r="AL301" s="14" t="str">
        <f aca="false">_xlfn.IFS(D301&lt;=7,"0-7 Days",D301&lt;=30,"8-30 Days",D301&lt;=90,"31-90 Days",TRUE(),"90+ Days")</f>
        <v>31-90 Days</v>
      </c>
      <c r="AM301" s="14" t="str">
        <f aca="false">_xlfn.IFS(OR(F301="December",F301="January",F301="February"),"Winter",OR(F301="March",F301="April",F301="May"),"Spring",OR(F301="June",F301="July",F301="August"),"Summer",TRUE(),"Autumn")</f>
        <v>Winter</v>
      </c>
      <c r="AN301" s="14" t="str">
        <f aca="false">IF(L301+M301&gt;0,"Family","Adult Only")</f>
        <v>Family</v>
      </c>
      <c r="AO301" s="14" t="str">
        <f aca="false">IF(U301=V301,"Same","Changed")</f>
        <v>Same</v>
      </c>
    </row>
    <row r="302" customFormat="false" ht="15" hidden="false" customHeight="false" outlineLevel="0" collapsed="false">
      <c r="A302" s="0" t="n">
        <v>304</v>
      </c>
      <c r="B302" s="0" t="s">
        <v>90</v>
      </c>
      <c r="C302" s="0" t="n">
        <v>1</v>
      </c>
      <c r="D302" s="0" t="n">
        <v>37</v>
      </c>
      <c r="E302" s="0" t="n">
        <v>2016</v>
      </c>
      <c r="F302" s="0" t="s">
        <v>91</v>
      </c>
      <c r="G302" s="0" t="n">
        <v>27</v>
      </c>
      <c r="H302" s="0" t="n">
        <v>1</v>
      </c>
      <c r="I302" s="0" t="n">
        <v>0</v>
      </c>
      <c r="J302" s="0" t="n">
        <v>1</v>
      </c>
      <c r="K302" s="0" t="n">
        <v>2</v>
      </c>
      <c r="L302" s="0" t="n">
        <v>0</v>
      </c>
      <c r="M302" s="0" t="n">
        <v>0</v>
      </c>
      <c r="N302" s="0" t="s">
        <v>82</v>
      </c>
      <c r="O302" s="0" t="s">
        <v>158</v>
      </c>
      <c r="P302" s="0" t="s">
        <v>93</v>
      </c>
      <c r="Q302" s="0" t="s">
        <v>94</v>
      </c>
      <c r="R302" s="0" t="n">
        <v>0</v>
      </c>
      <c r="S302" s="0" t="n">
        <v>0</v>
      </c>
      <c r="T302" s="0" t="n">
        <v>0</v>
      </c>
      <c r="U302" s="0" t="s">
        <v>109</v>
      </c>
      <c r="V302" s="0" t="s">
        <v>109</v>
      </c>
      <c r="W302" s="0" t="n">
        <v>0</v>
      </c>
      <c r="X302" s="0" t="s">
        <v>86</v>
      </c>
      <c r="Y302" s="0" t="n">
        <v>9</v>
      </c>
      <c r="Z302" s="0" t="n">
        <v>0</v>
      </c>
      <c r="AA302" s="0" t="n">
        <v>0</v>
      </c>
      <c r="AB302" s="0" t="s">
        <v>87</v>
      </c>
      <c r="AC302" s="0" t="n">
        <v>131.4</v>
      </c>
      <c r="AD302" s="0" t="n">
        <v>0</v>
      </c>
      <c r="AE302" s="0" t="n">
        <v>0</v>
      </c>
      <c r="AF302" s="0" t="s">
        <v>96</v>
      </c>
      <c r="AG302" s="13" t="n">
        <v>42517</v>
      </c>
      <c r="AH302" s="25" t="n">
        <f aca="false">I302+J302</f>
        <v>1</v>
      </c>
      <c r="AI302" s="25" t="n">
        <f aca="false">K302+L302+M302</f>
        <v>2</v>
      </c>
      <c r="AJ302" s="25" t="n">
        <f aca="false">AC302*AH302</f>
        <v>131.4</v>
      </c>
      <c r="AK302" s="0" t="str">
        <f aca="false">IF(C302=1,"Cancelled","Completed")</f>
        <v>Cancelled</v>
      </c>
      <c r="AL302" s="0" t="str">
        <f aca="false">_xlfn.IFS(D302&lt;=7,"0-7 Days",D302&lt;=30,"8-30 Days",D302&lt;=90,"31-90 Days",TRUE(),"90+ Days")</f>
        <v>31-90 Days</v>
      </c>
      <c r="AM302" s="0" t="str">
        <f aca="false">_xlfn.IFS(OR(F302="December",F302="January",F302="February"),"Winter",OR(F302="March",F302="April",F302="May"),"Spring",OR(F302="June",F302="July",F302="August"),"Summer",TRUE(),"Autumn")</f>
        <v>Summer</v>
      </c>
      <c r="AN302" s="0" t="str">
        <f aca="false">IF(L302+M302&gt;0,"Family","Adult Only")</f>
        <v>Adult Only</v>
      </c>
      <c r="AO302" s="0" t="str">
        <f aca="false">IF(U302=V302,"Same","Changed")</f>
        <v>Same</v>
      </c>
    </row>
    <row r="303" customFormat="false" ht="15" hidden="false" customHeight="false" outlineLevel="0" collapsed="false">
      <c r="A303" s="14" t="n">
        <v>305</v>
      </c>
      <c r="B303" s="14" t="s">
        <v>90</v>
      </c>
      <c r="C303" s="14" t="n">
        <v>1</v>
      </c>
      <c r="D303" s="14" t="n">
        <v>330</v>
      </c>
      <c r="E303" s="14" t="n">
        <v>2015</v>
      </c>
      <c r="F303" s="14" t="s">
        <v>114</v>
      </c>
      <c r="G303" s="14" t="n">
        <v>37</v>
      </c>
      <c r="H303" s="14" t="n">
        <v>12</v>
      </c>
      <c r="I303" s="14" t="n">
        <v>2</v>
      </c>
      <c r="J303" s="14" t="n">
        <v>1</v>
      </c>
      <c r="K303" s="14" t="n">
        <v>2</v>
      </c>
      <c r="L303" s="14" t="n">
        <v>0</v>
      </c>
      <c r="M303" s="14" t="n">
        <v>0</v>
      </c>
      <c r="N303" s="14" t="s">
        <v>82</v>
      </c>
      <c r="O303" s="14" t="s">
        <v>92</v>
      </c>
      <c r="P303" s="14" t="s">
        <v>116</v>
      </c>
      <c r="Q303" s="14" t="s">
        <v>94</v>
      </c>
      <c r="R303" s="14" t="n">
        <v>0</v>
      </c>
      <c r="S303" s="14" t="n">
        <v>1</v>
      </c>
      <c r="T303" s="14" t="n">
        <v>0</v>
      </c>
      <c r="U303" s="14" t="s">
        <v>95</v>
      </c>
      <c r="V303" s="14" t="s">
        <v>95</v>
      </c>
      <c r="W303" s="14" t="n">
        <v>0</v>
      </c>
      <c r="X303" s="14" t="s">
        <v>86</v>
      </c>
      <c r="Y303" s="14" t="n">
        <v>1</v>
      </c>
      <c r="Z303" s="14" t="n">
        <v>0</v>
      </c>
      <c r="AA303" s="14" t="n">
        <v>0</v>
      </c>
      <c r="AB303" s="14" t="s">
        <v>101</v>
      </c>
      <c r="AC303" s="14" t="n">
        <v>62.8</v>
      </c>
      <c r="AD303" s="14" t="n">
        <v>0</v>
      </c>
      <c r="AE303" s="14" t="n">
        <v>0</v>
      </c>
      <c r="AF303" s="14" t="s">
        <v>96</v>
      </c>
      <c r="AG303" s="15" t="n">
        <v>42005</v>
      </c>
      <c r="AH303" s="14" t="n">
        <f aca="false">I303+J303</f>
        <v>3</v>
      </c>
      <c r="AI303" s="14" t="n">
        <f aca="false">K303+L303+M303</f>
        <v>2</v>
      </c>
      <c r="AJ303" s="14" t="n">
        <f aca="false">AC303*AH303</f>
        <v>188.4</v>
      </c>
      <c r="AK303" s="14" t="str">
        <f aca="false">IF(C303=1,"Cancelled","Completed")</f>
        <v>Cancelled</v>
      </c>
      <c r="AL303" s="14" t="str">
        <f aca="false">_xlfn.IFS(D303&lt;=7,"0-7 Days",D303&lt;=30,"8-30 Days",D303&lt;=90,"31-90 Days",TRUE(),"90+ Days")</f>
        <v>90+ Days</v>
      </c>
      <c r="AM303" s="14" t="str">
        <f aca="false">_xlfn.IFS(OR(F303="December",F303="January",F303="February"),"Winter",OR(F303="March",F303="April",F303="May"),"Spring",OR(F303="June",F303="July",F303="August"),"Summer",TRUE(),"Autumn")</f>
        <v>Autumn</v>
      </c>
      <c r="AN303" s="14" t="str">
        <f aca="false">IF(L303+M303&gt;0,"Family","Adult Only")</f>
        <v>Adult Only</v>
      </c>
      <c r="AO303" s="14" t="str">
        <f aca="false">IF(U303=V303,"Same","Changed")</f>
        <v>Same</v>
      </c>
    </row>
    <row r="304" customFormat="false" ht="15" hidden="false" customHeight="false" outlineLevel="0" collapsed="false">
      <c r="A304" s="0" t="n">
        <v>306</v>
      </c>
      <c r="B304" s="0" t="s">
        <v>90</v>
      </c>
      <c r="C304" s="0" t="n">
        <v>1</v>
      </c>
      <c r="D304" s="0" t="n">
        <v>50</v>
      </c>
      <c r="E304" s="0" t="n">
        <v>2015</v>
      </c>
      <c r="F304" s="0" t="s">
        <v>111</v>
      </c>
      <c r="G304" s="0" t="n">
        <v>43</v>
      </c>
      <c r="H304" s="0" t="n">
        <v>24</v>
      </c>
      <c r="I304" s="0" t="n">
        <v>1</v>
      </c>
      <c r="J304" s="0" t="n">
        <v>1</v>
      </c>
      <c r="K304" s="0" t="n">
        <v>2</v>
      </c>
      <c r="L304" s="0" t="n">
        <v>0</v>
      </c>
      <c r="M304" s="0" t="n">
        <v>0</v>
      </c>
      <c r="N304" s="0" t="s">
        <v>82</v>
      </c>
      <c r="O304" s="0" t="s">
        <v>92</v>
      </c>
      <c r="P304" s="0" t="s">
        <v>116</v>
      </c>
      <c r="Q304" s="0" t="s">
        <v>84</v>
      </c>
      <c r="R304" s="0" t="n">
        <v>0</v>
      </c>
      <c r="S304" s="0" t="n">
        <v>0</v>
      </c>
      <c r="T304" s="0" t="n">
        <v>0</v>
      </c>
      <c r="U304" s="0" t="s">
        <v>95</v>
      </c>
      <c r="V304" s="0" t="s">
        <v>95</v>
      </c>
      <c r="W304" s="0" t="n">
        <v>0</v>
      </c>
      <c r="X304" s="0" t="s">
        <v>120</v>
      </c>
      <c r="Y304" s="0" t="n">
        <v>0</v>
      </c>
      <c r="Z304" s="0" t="n">
        <v>0</v>
      </c>
      <c r="AA304" s="0" t="n">
        <v>0</v>
      </c>
      <c r="AB304" s="0" t="s">
        <v>87</v>
      </c>
      <c r="AC304" s="0" t="n">
        <v>75</v>
      </c>
      <c r="AD304" s="0" t="n">
        <v>0</v>
      </c>
      <c r="AE304" s="0" t="n">
        <v>0</v>
      </c>
      <c r="AF304" s="0" t="s">
        <v>96</v>
      </c>
      <c r="AG304" s="13" t="n">
        <v>42284</v>
      </c>
      <c r="AH304" s="25" t="n">
        <f aca="false">I304+J304</f>
        <v>2</v>
      </c>
      <c r="AI304" s="25" t="n">
        <f aca="false">K304+L304+M304</f>
        <v>2</v>
      </c>
      <c r="AJ304" s="25" t="n">
        <f aca="false">AC304*AH304</f>
        <v>150</v>
      </c>
      <c r="AK304" s="0" t="str">
        <f aca="false">IF(C304=1,"Cancelled","Completed")</f>
        <v>Cancelled</v>
      </c>
      <c r="AL304" s="0" t="str">
        <f aca="false">_xlfn.IFS(D304&lt;=7,"0-7 Days",D304&lt;=30,"8-30 Days",D304&lt;=90,"31-90 Days",TRUE(),"90+ Days")</f>
        <v>31-90 Days</v>
      </c>
      <c r="AM304" s="0" t="str">
        <f aca="false">_xlfn.IFS(OR(F304="December",F304="January",F304="February"),"Winter",OR(F304="March",F304="April",F304="May"),"Spring",OR(F304="June",F304="July",F304="August"),"Summer",TRUE(),"Autumn")</f>
        <v>Autumn</v>
      </c>
      <c r="AN304" s="0" t="str">
        <f aca="false">IF(L304+M304&gt;0,"Family","Adult Only")</f>
        <v>Adult Only</v>
      </c>
      <c r="AO304" s="0" t="str">
        <f aca="false">IF(U304=V304,"Same","Changed")</f>
        <v>Same</v>
      </c>
    </row>
    <row r="305" customFormat="false" ht="15" hidden="false" customHeight="false" outlineLevel="0" collapsed="false">
      <c r="A305" s="14" t="n">
        <v>307</v>
      </c>
      <c r="B305" s="14" t="s">
        <v>90</v>
      </c>
      <c r="C305" s="14" t="n">
        <v>0</v>
      </c>
      <c r="D305" s="14" t="n">
        <v>25</v>
      </c>
      <c r="E305" s="14" t="n">
        <v>2017</v>
      </c>
      <c r="F305" s="14" t="s">
        <v>119</v>
      </c>
      <c r="G305" s="14" t="n">
        <v>33</v>
      </c>
      <c r="H305" s="14" t="n">
        <v>14</v>
      </c>
      <c r="I305" s="14" t="n">
        <v>1</v>
      </c>
      <c r="J305" s="14" t="n">
        <v>2</v>
      </c>
      <c r="K305" s="14" t="n">
        <v>2</v>
      </c>
      <c r="L305" s="14" t="n">
        <v>0</v>
      </c>
      <c r="M305" s="14" t="n">
        <v>0</v>
      </c>
      <c r="N305" s="14" t="s">
        <v>107</v>
      </c>
      <c r="O305" s="14" t="s">
        <v>122</v>
      </c>
      <c r="P305" s="14" t="s">
        <v>93</v>
      </c>
      <c r="Q305" s="14" t="s">
        <v>94</v>
      </c>
      <c r="R305" s="14" t="n">
        <v>0</v>
      </c>
      <c r="S305" s="14" t="n">
        <v>0</v>
      </c>
      <c r="T305" s="14" t="n">
        <v>0</v>
      </c>
      <c r="U305" s="14" t="s">
        <v>95</v>
      </c>
      <c r="V305" s="14" t="s">
        <v>95</v>
      </c>
      <c r="W305" s="14" t="n">
        <v>0</v>
      </c>
      <c r="X305" s="14" t="s">
        <v>86</v>
      </c>
      <c r="Y305" s="14" t="n">
        <v>9</v>
      </c>
      <c r="Z305" s="14" t="n">
        <v>0</v>
      </c>
      <c r="AA305" s="14" t="n">
        <v>0</v>
      </c>
      <c r="AB305" s="14" t="s">
        <v>87</v>
      </c>
      <c r="AC305" s="14" t="n">
        <v>169</v>
      </c>
      <c r="AD305" s="14" t="n">
        <v>0</v>
      </c>
      <c r="AE305" s="14" t="n">
        <v>1</v>
      </c>
      <c r="AF305" s="14" t="s">
        <v>88</v>
      </c>
      <c r="AG305" s="15" t="n">
        <v>42964</v>
      </c>
      <c r="AH305" s="14" t="n">
        <f aca="false">I305+J305</f>
        <v>3</v>
      </c>
      <c r="AI305" s="14" t="n">
        <f aca="false">K305+L305+M305</f>
        <v>2</v>
      </c>
      <c r="AJ305" s="14" t="n">
        <f aca="false">AC305*AH305</f>
        <v>507</v>
      </c>
      <c r="AK305" s="14" t="str">
        <f aca="false">IF(C305=1,"Cancelled","Completed")</f>
        <v>Completed</v>
      </c>
      <c r="AL305" s="14" t="str">
        <f aca="false">_xlfn.IFS(D305&lt;=7,"0-7 Days",D305&lt;=30,"8-30 Days",D305&lt;=90,"31-90 Days",TRUE(),"90+ Days")</f>
        <v>8-30 Days</v>
      </c>
      <c r="AM305" s="14" t="str">
        <f aca="false">_xlfn.IFS(OR(F305="December",F305="January",F305="February"),"Winter",OR(F305="March",F305="April",F305="May"),"Spring",OR(F305="June",F305="July",F305="August"),"Summer",TRUE(),"Autumn")</f>
        <v>Summer</v>
      </c>
      <c r="AN305" s="14" t="str">
        <f aca="false">IF(L305+M305&gt;0,"Family","Adult Only")</f>
        <v>Adult Only</v>
      </c>
      <c r="AO305" s="14" t="str">
        <f aca="false">IF(U305=V305,"Same","Changed")</f>
        <v>Same</v>
      </c>
    </row>
    <row r="306" customFormat="false" ht="15" hidden="false" customHeight="false" outlineLevel="0" collapsed="false">
      <c r="A306" s="0" t="n">
        <v>308</v>
      </c>
      <c r="B306" s="0" t="s">
        <v>90</v>
      </c>
      <c r="C306" s="0" t="n">
        <v>0</v>
      </c>
      <c r="D306" s="0" t="n">
        <v>151</v>
      </c>
      <c r="E306" s="0" t="n">
        <v>2016</v>
      </c>
      <c r="F306" s="0" t="s">
        <v>91</v>
      </c>
      <c r="G306" s="0" t="n">
        <v>28</v>
      </c>
      <c r="H306" s="0" t="n">
        <v>4</v>
      </c>
      <c r="I306" s="0" t="n">
        <v>1</v>
      </c>
      <c r="J306" s="0" t="n">
        <v>0</v>
      </c>
      <c r="K306" s="0" t="n">
        <v>2</v>
      </c>
      <c r="L306" s="0" t="n">
        <v>2</v>
      </c>
      <c r="M306" s="0" t="n">
        <v>0</v>
      </c>
      <c r="N306" s="0" t="s">
        <v>82</v>
      </c>
      <c r="O306" s="0" t="s">
        <v>155</v>
      </c>
      <c r="P306" s="0" t="s">
        <v>84</v>
      </c>
      <c r="Q306" s="0" t="s">
        <v>84</v>
      </c>
      <c r="R306" s="0" t="n">
        <v>0</v>
      </c>
      <c r="S306" s="0" t="n">
        <v>0</v>
      </c>
      <c r="T306" s="0" t="n">
        <v>0</v>
      </c>
      <c r="U306" s="0" t="s">
        <v>85</v>
      </c>
      <c r="V306" s="0" t="s">
        <v>85</v>
      </c>
      <c r="W306" s="0" t="n">
        <v>0</v>
      </c>
      <c r="X306" s="0" t="s">
        <v>86</v>
      </c>
      <c r="Y306" s="0" t="n">
        <v>14</v>
      </c>
      <c r="Z306" s="0" t="n">
        <v>0</v>
      </c>
      <c r="AA306" s="0" t="n">
        <v>0</v>
      </c>
      <c r="AB306" s="0" t="s">
        <v>87</v>
      </c>
      <c r="AC306" s="0" t="n">
        <v>171.9</v>
      </c>
      <c r="AD306" s="0" t="n">
        <v>0</v>
      </c>
      <c r="AE306" s="0" t="n">
        <v>0</v>
      </c>
      <c r="AF306" s="0" t="s">
        <v>88</v>
      </c>
      <c r="AG306" s="13" t="n">
        <v>42556</v>
      </c>
      <c r="AH306" s="25" t="n">
        <f aca="false">I306+J306</f>
        <v>1</v>
      </c>
      <c r="AI306" s="25" t="n">
        <f aca="false">K306+L306+M306</f>
        <v>4</v>
      </c>
      <c r="AJ306" s="25" t="n">
        <f aca="false">AC306*AH306</f>
        <v>171.9</v>
      </c>
      <c r="AK306" s="0" t="str">
        <f aca="false">IF(C306=1,"Cancelled","Completed")</f>
        <v>Completed</v>
      </c>
      <c r="AL306" s="0" t="str">
        <f aca="false">_xlfn.IFS(D306&lt;=7,"0-7 Days",D306&lt;=30,"8-30 Days",D306&lt;=90,"31-90 Days",TRUE(),"90+ Days")</f>
        <v>90+ Days</v>
      </c>
      <c r="AM306" s="0" t="str">
        <f aca="false">_xlfn.IFS(OR(F306="December",F306="January",F306="February"),"Winter",OR(F306="March",F306="April",F306="May"),"Spring",OR(F306="June",F306="July",F306="August"),"Summer",TRUE(),"Autumn")</f>
        <v>Summer</v>
      </c>
      <c r="AN306" s="0" t="str">
        <f aca="false">IF(L306+M306&gt;0,"Family","Adult Only")</f>
        <v>Family</v>
      </c>
      <c r="AO306" s="0" t="str">
        <f aca="false">IF(U306=V306,"Same","Changed")</f>
        <v>Same</v>
      </c>
    </row>
    <row r="307" customFormat="false" ht="15" hidden="false" customHeight="false" outlineLevel="0" collapsed="false">
      <c r="A307" s="14" t="n">
        <v>309</v>
      </c>
      <c r="B307" s="14" t="s">
        <v>80</v>
      </c>
      <c r="C307" s="14" t="n">
        <v>1</v>
      </c>
      <c r="D307" s="14" t="n">
        <v>6</v>
      </c>
      <c r="E307" s="14" t="n">
        <v>2015</v>
      </c>
      <c r="F307" s="14" t="s">
        <v>81</v>
      </c>
      <c r="G307" s="14" t="n">
        <v>50</v>
      </c>
      <c r="H307" s="14" t="n">
        <v>6</v>
      </c>
      <c r="I307" s="14" t="n">
        <v>2</v>
      </c>
      <c r="J307" s="14" t="n">
        <v>0</v>
      </c>
      <c r="K307" s="14" t="n">
        <v>2</v>
      </c>
      <c r="L307" s="14" t="n">
        <v>0</v>
      </c>
      <c r="M307" s="14" t="n">
        <v>0</v>
      </c>
      <c r="N307" s="14" t="s">
        <v>82</v>
      </c>
      <c r="O307" s="14" t="s">
        <v>92</v>
      </c>
      <c r="P307" s="14" t="s">
        <v>93</v>
      </c>
      <c r="Q307" s="14" t="s">
        <v>94</v>
      </c>
      <c r="R307" s="14" t="n">
        <v>0</v>
      </c>
      <c r="S307" s="14" t="n">
        <v>1</v>
      </c>
      <c r="T307" s="14" t="n">
        <v>0</v>
      </c>
      <c r="U307" s="14" t="s">
        <v>109</v>
      </c>
      <c r="V307" s="14" t="s">
        <v>109</v>
      </c>
      <c r="W307" s="14" t="n">
        <v>0</v>
      </c>
      <c r="X307" s="14" t="s">
        <v>86</v>
      </c>
      <c r="Y307" s="14" t="n">
        <v>240</v>
      </c>
      <c r="Z307" s="14" t="n">
        <v>0</v>
      </c>
      <c r="AA307" s="14" t="n">
        <v>0</v>
      </c>
      <c r="AB307" s="14" t="s">
        <v>87</v>
      </c>
      <c r="AC307" s="14" t="n">
        <v>54.4</v>
      </c>
      <c r="AD307" s="14" t="n">
        <v>0</v>
      </c>
      <c r="AE307" s="14" t="n">
        <v>0</v>
      </c>
      <c r="AF307" s="14" t="s">
        <v>96</v>
      </c>
      <c r="AG307" s="15" t="n">
        <v>42339</v>
      </c>
      <c r="AH307" s="14" t="n">
        <f aca="false">I307+J307</f>
        <v>2</v>
      </c>
      <c r="AI307" s="14" t="n">
        <f aca="false">K307+L307+M307</f>
        <v>2</v>
      </c>
      <c r="AJ307" s="14" t="n">
        <f aca="false">AC307*AH307</f>
        <v>108.8</v>
      </c>
      <c r="AK307" s="14" t="str">
        <f aca="false">IF(C307=1,"Cancelled","Completed")</f>
        <v>Cancelled</v>
      </c>
      <c r="AL307" s="14" t="str">
        <f aca="false">_xlfn.IFS(D307&lt;=7,"0-7 Days",D307&lt;=30,"8-30 Days",D307&lt;=90,"31-90 Days",TRUE(),"90+ Days")</f>
        <v>0-7 Days</v>
      </c>
      <c r="AM307" s="14" t="str">
        <f aca="false">_xlfn.IFS(OR(F307="December",F307="January",F307="February"),"Winter",OR(F307="March",F307="April",F307="May"),"Spring",OR(F307="June",F307="July",F307="August"),"Summer",TRUE(),"Autumn")</f>
        <v>Winter</v>
      </c>
      <c r="AN307" s="14" t="str">
        <f aca="false">IF(L307+M307&gt;0,"Family","Adult Only")</f>
        <v>Adult Only</v>
      </c>
      <c r="AO307" s="14" t="str">
        <f aca="false">IF(U307=V307,"Same","Changed")</f>
        <v>Same</v>
      </c>
    </row>
    <row r="308" customFormat="false" ht="15" hidden="false" customHeight="false" outlineLevel="0" collapsed="false">
      <c r="A308" s="0" t="n">
        <v>310</v>
      </c>
      <c r="B308" s="0" t="s">
        <v>90</v>
      </c>
      <c r="C308" s="0" t="n">
        <v>1</v>
      </c>
      <c r="D308" s="0" t="n">
        <v>153</v>
      </c>
      <c r="E308" s="0" t="n">
        <v>2017</v>
      </c>
      <c r="F308" s="0" t="s">
        <v>91</v>
      </c>
      <c r="G308" s="0" t="n">
        <v>28</v>
      </c>
      <c r="H308" s="0" t="n">
        <v>9</v>
      </c>
      <c r="I308" s="0" t="n">
        <v>1</v>
      </c>
      <c r="J308" s="0" t="n">
        <v>0</v>
      </c>
      <c r="K308" s="0" t="n">
        <v>2</v>
      </c>
      <c r="L308" s="0" t="n">
        <v>0</v>
      </c>
      <c r="M308" s="0" t="n">
        <v>0</v>
      </c>
      <c r="N308" s="0" t="s">
        <v>107</v>
      </c>
      <c r="O308" s="0" t="s">
        <v>123</v>
      </c>
      <c r="P308" s="0" t="s">
        <v>93</v>
      </c>
      <c r="Q308" s="0" t="s">
        <v>94</v>
      </c>
      <c r="R308" s="0" t="n">
        <v>0</v>
      </c>
      <c r="S308" s="0" t="n">
        <v>0</v>
      </c>
      <c r="T308" s="0" t="n">
        <v>0</v>
      </c>
      <c r="U308" s="0" t="s">
        <v>95</v>
      </c>
      <c r="V308" s="0" t="s">
        <v>95</v>
      </c>
      <c r="W308" s="0" t="n">
        <v>0</v>
      </c>
      <c r="X308" s="0" t="s">
        <v>86</v>
      </c>
      <c r="Y308" s="0" t="n">
        <v>9</v>
      </c>
      <c r="Z308" s="0" t="n">
        <v>0</v>
      </c>
      <c r="AA308" s="0" t="n">
        <v>0</v>
      </c>
      <c r="AB308" s="0" t="s">
        <v>87</v>
      </c>
      <c r="AC308" s="0" t="n">
        <v>89.1</v>
      </c>
      <c r="AD308" s="0" t="n">
        <v>0</v>
      </c>
      <c r="AE308" s="0" t="n">
        <v>0</v>
      </c>
      <c r="AF308" s="0" t="s">
        <v>96</v>
      </c>
      <c r="AG308" s="13" t="n">
        <v>42872</v>
      </c>
      <c r="AH308" s="25" t="n">
        <f aca="false">I308+J308</f>
        <v>1</v>
      </c>
      <c r="AI308" s="25" t="n">
        <f aca="false">K308+L308+M308</f>
        <v>2</v>
      </c>
      <c r="AJ308" s="25" t="n">
        <f aca="false">AC308*AH308</f>
        <v>89.1</v>
      </c>
      <c r="AK308" s="0" t="str">
        <f aca="false">IF(C308=1,"Cancelled","Completed")</f>
        <v>Cancelled</v>
      </c>
      <c r="AL308" s="0" t="str">
        <f aca="false">_xlfn.IFS(D308&lt;=7,"0-7 Days",D308&lt;=30,"8-30 Days",D308&lt;=90,"31-90 Days",TRUE(),"90+ Days")</f>
        <v>90+ Days</v>
      </c>
      <c r="AM308" s="0" t="str">
        <f aca="false">_xlfn.IFS(OR(F308="December",F308="January",F308="February"),"Winter",OR(F308="March",F308="April",F308="May"),"Spring",OR(F308="June",F308="July",F308="August"),"Summer",TRUE(),"Autumn")</f>
        <v>Summer</v>
      </c>
      <c r="AN308" s="0" t="str">
        <f aca="false">IF(L308+M308&gt;0,"Family","Adult Only")</f>
        <v>Adult Only</v>
      </c>
      <c r="AO308" s="0" t="str">
        <f aca="false">IF(U308=V308,"Same","Changed")</f>
        <v>Same</v>
      </c>
    </row>
    <row r="309" customFormat="false" ht="15" hidden="false" customHeight="false" outlineLevel="0" collapsed="false">
      <c r="A309" s="14" t="n">
        <v>311</v>
      </c>
      <c r="B309" s="14" t="s">
        <v>90</v>
      </c>
      <c r="C309" s="14" t="n">
        <v>1</v>
      </c>
      <c r="D309" s="14" t="n">
        <v>70</v>
      </c>
      <c r="E309" s="14" t="n">
        <v>2016</v>
      </c>
      <c r="F309" s="14" t="s">
        <v>114</v>
      </c>
      <c r="G309" s="14" t="n">
        <v>38</v>
      </c>
      <c r="H309" s="14" t="n">
        <v>15</v>
      </c>
      <c r="I309" s="14" t="n">
        <v>0</v>
      </c>
      <c r="J309" s="14" t="n">
        <v>2</v>
      </c>
      <c r="K309" s="14" t="n">
        <v>2</v>
      </c>
      <c r="L309" s="14" t="n">
        <v>0</v>
      </c>
      <c r="M309" s="14" t="n">
        <v>0</v>
      </c>
      <c r="N309" s="14" t="s">
        <v>82</v>
      </c>
      <c r="O309" s="14" t="s">
        <v>92</v>
      </c>
      <c r="P309" s="14" t="s">
        <v>93</v>
      </c>
      <c r="Q309" s="14" t="s">
        <v>94</v>
      </c>
      <c r="R309" s="14" t="n">
        <v>0</v>
      </c>
      <c r="S309" s="14" t="n">
        <v>0</v>
      </c>
      <c r="T309" s="14" t="n">
        <v>0</v>
      </c>
      <c r="U309" s="14" t="s">
        <v>109</v>
      </c>
      <c r="V309" s="14" t="s">
        <v>109</v>
      </c>
      <c r="W309" s="14" t="n">
        <v>0</v>
      </c>
      <c r="X309" s="14" t="s">
        <v>86</v>
      </c>
      <c r="Y309" s="14" t="n">
        <v>7</v>
      </c>
      <c r="Z309" s="14" t="n">
        <v>0</v>
      </c>
      <c r="AA309" s="14" t="n">
        <v>0</v>
      </c>
      <c r="AB309" s="14" t="s">
        <v>87</v>
      </c>
      <c r="AC309" s="14" t="n">
        <v>149.4</v>
      </c>
      <c r="AD309" s="14" t="n">
        <v>0</v>
      </c>
      <c r="AE309" s="14" t="n">
        <v>0</v>
      </c>
      <c r="AF309" s="14" t="s">
        <v>96</v>
      </c>
      <c r="AG309" s="15" t="n">
        <v>42558</v>
      </c>
      <c r="AH309" s="14" t="n">
        <f aca="false">I309+J309</f>
        <v>2</v>
      </c>
      <c r="AI309" s="14" t="n">
        <f aca="false">K309+L309+M309</f>
        <v>2</v>
      </c>
      <c r="AJ309" s="14" t="n">
        <f aca="false">AC309*AH309</f>
        <v>298.8</v>
      </c>
      <c r="AK309" s="14" t="str">
        <f aca="false">IF(C309=1,"Cancelled","Completed")</f>
        <v>Cancelled</v>
      </c>
      <c r="AL309" s="14" t="str">
        <f aca="false">_xlfn.IFS(D309&lt;=7,"0-7 Days",D309&lt;=30,"8-30 Days",D309&lt;=90,"31-90 Days",TRUE(),"90+ Days")</f>
        <v>31-90 Days</v>
      </c>
      <c r="AM309" s="14" t="str">
        <f aca="false">_xlfn.IFS(OR(F309="December",F309="January",F309="February"),"Winter",OR(F309="March",F309="April",F309="May"),"Spring",OR(F309="June",F309="July",F309="August"),"Summer",TRUE(),"Autumn")</f>
        <v>Autumn</v>
      </c>
      <c r="AN309" s="14" t="str">
        <f aca="false">IF(L309+M309&gt;0,"Family","Adult Only")</f>
        <v>Adult Only</v>
      </c>
      <c r="AO309" s="14" t="str">
        <f aca="false">IF(U309=V309,"Same","Changed")</f>
        <v>Same</v>
      </c>
    </row>
    <row r="310" customFormat="false" ht="15" hidden="false" customHeight="false" outlineLevel="0" collapsed="false">
      <c r="A310" s="0" t="n">
        <v>312</v>
      </c>
      <c r="B310" s="0" t="s">
        <v>90</v>
      </c>
      <c r="C310" s="0" t="n">
        <v>0</v>
      </c>
      <c r="D310" s="0" t="n">
        <v>62</v>
      </c>
      <c r="E310" s="0" t="n">
        <v>2016</v>
      </c>
      <c r="F310" s="0" t="s">
        <v>121</v>
      </c>
      <c r="G310" s="0" t="n">
        <v>21</v>
      </c>
      <c r="H310" s="0" t="n">
        <v>19</v>
      </c>
      <c r="I310" s="0" t="n">
        <v>0</v>
      </c>
      <c r="J310" s="0" t="n">
        <v>1</v>
      </c>
      <c r="K310" s="0" t="n">
        <v>1</v>
      </c>
      <c r="L310" s="0" t="n">
        <v>0</v>
      </c>
      <c r="M310" s="0" t="n">
        <v>0</v>
      </c>
      <c r="N310" s="0" t="s">
        <v>107</v>
      </c>
      <c r="O310" s="0" t="s">
        <v>83</v>
      </c>
      <c r="P310" s="0" t="s">
        <v>93</v>
      </c>
      <c r="Q310" s="0" t="s">
        <v>94</v>
      </c>
      <c r="R310" s="0" t="n">
        <v>0</v>
      </c>
      <c r="S310" s="0" t="n">
        <v>0</v>
      </c>
      <c r="T310" s="0" t="n">
        <v>0</v>
      </c>
      <c r="U310" s="0" t="s">
        <v>95</v>
      </c>
      <c r="V310" s="0" t="s">
        <v>95</v>
      </c>
      <c r="W310" s="0" t="n">
        <v>0</v>
      </c>
      <c r="X310" s="0" t="s">
        <v>86</v>
      </c>
      <c r="Y310" s="0" t="n">
        <v>9</v>
      </c>
      <c r="Z310" s="0" t="n">
        <v>0</v>
      </c>
      <c r="AA310" s="0" t="n">
        <v>0</v>
      </c>
      <c r="AB310" s="0" t="s">
        <v>87</v>
      </c>
      <c r="AC310" s="0" t="n">
        <v>116.1</v>
      </c>
      <c r="AD310" s="0" t="n">
        <v>0</v>
      </c>
      <c r="AE310" s="0" t="n">
        <v>0</v>
      </c>
      <c r="AF310" s="0" t="s">
        <v>88</v>
      </c>
      <c r="AG310" s="13" t="n">
        <v>42510</v>
      </c>
      <c r="AH310" s="25" t="n">
        <f aca="false">I310+J310</f>
        <v>1</v>
      </c>
      <c r="AI310" s="25" t="n">
        <f aca="false">K310+L310+M310</f>
        <v>1</v>
      </c>
      <c r="AJ310" s="25" t="n">
        <f aca="false">AC310*AH310</f>
        <v>116.1</v>
      </c>
      <c r="AK310" s="0" t="str">
        <f aca="false">IF(C310=1,"Cancelled","Completed")</f>
        <v>Completed</v>
      </c>
      <c r="AL310" s="0" t="str">
        <f aca="false">_xlfn.IFS(D310&lt;=7,"0-7 Days",D310&lt;=30,"8-30 Days",D310&lt;=90,"31-90 Days",TRUE(),"90+ Days")</f>
        <v>31-90 Days</v>
      </c>
      <c r="AM310" s="0" t="str">
        <f aca="false">_xlfn.IFS(OR(F310="December",F310="January",F310="February"),"Winter",OR(F310="March",F310="April",F310="May"),"Spring",OR(F310="June",F310="July",F310="August"),"Summer",TRUE(),"Autumn")</f>
        <v>Spring</v>
      </c>
      <c r="AN310" s="0" t="str">
        <f aca="false">IF(L310+M310&gt;0,"Family","Adult Only")</f>
        <v>Adult Only</v>
      </c>
      <c r="AO310" s="0" t="str">
        <f aca="false">IF(U310=V310,"Same","Changed")</f>
        <v>Same</v>
      </c>
    </row>
    <row r="311" customFormat="false" ht="15" hidden="false" customHeight="false" outlineLevel="0" collapsed="false">
      <c r="A311" s="14" t="n">
        <v>313</v>
      </c>
      <c r="B311" s="14" t="s">
        <v>90</v>
      </c>
      <c r="C311" s="14" t="n">
        <v>0</v>
      </c>
      <c r="D311" s="14" t="n">
        <v>104</v>
      </c>
      <c r="E311" s="14" t="n">
        <v>2017</v>
      </c>
      <c r="F311" s="14" t="s">
        <v>103</v>
      </c>
      <c r="G311" s="14" t="n">
        <v>12</v>
      </c>
      <c r="H311" s="14" t="n">
        <v>19</v>
      </c>
      <c r="I311" s="14" t="n">
        <v>2</v>
      </c>
      <c r="J311" s="14" t="n">
        <v>5</v>
      </c>
      <c r="K311" s="14" t="n">
        <v>1</v>
      </c>
      <c r="L311" s="14" t="n">
        <v>0</v>
      </c>
      <c r="M311" s="14" t="n">
        <v>0</v>
      </c>
      <c r="N311" s="14" t="s">
        <v>82</v>
      </c>
      <c r="O311" s="14" t="s">
        <v>122</v>
      </c>
      <c r="P311" s="14" t="s">
        <v>99</v>
      </c>
      <c r="Q311" s="14" t="s">
        <v>94</v>
      </c>
      <c r="R311" s="14" t="n">
        <v>0</v>
      </c>
      <c r="S311" s="14" t="n">
        <v>0</v>
      </c>
      <c r="T311" s="14" t="n">
        <v>0</v>
      </c>
      <c r="U311" s="14" t="s">
        <v>95</v>
      </c>
      <c r="V311" s="14" t="s">
        <v>95</v>
      </c>
      <c r="W311" s="14" t="n">
        <v>1</v>
      </c>
      <c r="X311" s="14" t="s">
        <v>86</v>
      </c>
      <c r="Y311" s="14" t="n">
        <v>20</v>
      </c>
      <c r="Z311" s="14" t="n">
        <v>0</v>
      </c>
      <c r="AA311" s="14" t="n">
        <v>0</v>
      </c>
      <c r="AB311" s="14" t="s">
        <v>101</v>
      </c>
      <c r="AC311" s="14" t="n">
        <v>65</v>
      </c>
      <c r="AD311" s="14" t="n">
        <v>0</v>
      </c>
      <c r="AE311" s="14" t="n">
        <v>0</v>
      </c>
      <c r="AF311" s="14" t="s">
        <v>88</v>
      </c>
      <c r="AG311" s="15" t="n">
        <v>42820</v>
      </c>
      <c r="AH311" s="14" t="n">
        <f aca="false">I311+J311</f>
        <v>7</v>
      </c>
      <c r="AI311" s="14" t="n">
        <f aca="false">K311+L311+M311</f>
        <v>1</v>
      </c>
      <c r="AJ311" s="14" t="n">
        <f aca="false">AC311*AH311</f>
        <v>455</v>
      </c>
      <c r="AK311" s="14" t="str">
        <f aca="false">IF(C311=1,"Cancelled","Completed")</f>
        <v>Completed</v>
      </c>
      <c r="AL311" s="14" t="str">
        <f aca="false">_xlfn.IFS(D311&lt;=7,"0-7 Days",D311&lt;=30,"8-30 Days",D311&lt;=90,"31-90 Days",TRUE(),"90+ Days")</f>
        <v>90+ Days</v>
      </c>
      <c r="AM311" s="14" t="str">
        <f aca="false">_xlfn.IFS(OR(F311="December",F311="January",F311="February"),"Winter",OR(F311="March",F311="April",F311="May"),"Spring",OR(F311="June",F311="July",F311="August"),"Summer",TRUE(),"Autumn")</f>
        <v>Spring</v>
      </c>
      <c r="AN311" s="14" t="str">
        <f aca="false">IF(L311+M311&gt;0,"Family","Adult Only")</f>
        <v>Adult Only</v>
      </c>
      <c r="AO311" s="14" t="str">
        <f aca="false">IF(U311=V311,"Same","Changed")</f>
        <v>Same</v>
      </c>
    </row>
    <row r="312" customFormat="false" ht="15" hidden="false" customHeight="false" outlineLevel="0" collapsed="false">
      <c r="A312" s="0" t="n">
        <v>314</v>
      </c>
      <c r="B312" s="0" t="s">
        <v>90</v>
      </c>
      <c r="C312" s="0" t="n">
        <v>0</v>
      </c>
      <c r="D312" s="0" t="n">
        <v>83</v>
      </c>
      <c r="E312" s="0" t="n">
        <v>2015</v>
      </c>
      <c r="F312" s="0" t="s">
        <v>114</v>
      </c>
      <c r="G312" s="0" t="n">
        <v>40</v>
      </c>
      <c r="H312" s="0" t="n">
        <v>30</v>
      </c>
      <c r="I312" s="0" t="n">
        <v>0</v>
      </c>
      <c r="J312" s="0" t="n">
        <v>1</v>
      </c>
      <c r="K312" s="0" t="n">
        <v>2</v>
      </c>
      <c r="L312" s="0" t="n">
        <v>0</v>
      </c>
      <c r="M312" s="0" t="n">
        <v>0</v>
      </c>
      <c r="N312" s="0" t="s">
        <v>112</v>
      </c>
      <c r="O312" s="0" t="s">
        <v>92</v>
      </c>
      <c r="P312" s="0" t="s">
        <v>99</v>
      </c>
      <c r="Q312" s="0" t="s">
        <v>94</v>
      </c>
      <c r="R312" s="0" t="n">
        <v>0</v>
      </c>
      <c r="S312" s="0" t="n">
        <v>0</v>
      </c>
      <c r="T312" s="0" t="n">
        <v>0</v>
      </c>
      <c r="U312" s="0" t="s">
        <v>95</v>
      </c>
      <c r="V312" s="0" t="s">
        <v>95</v>
      </c>
      <c r="W312" s="0" t="n">
        <v>0</v>
      </c>
      <c r="X312" s="0" t="s">
        <v>86</v>
      </c>
      <c r="Y312" s="0" t="n">
        <v>26</v>
      </c>
      <c r="Z312" s="0" t="n">
        <v>0</v>
      </c>
      <c r="AA312" s="0" t="n">
        <v>77</v>
      </c>
      <c r="AB312" s="0" t="s">
        <v>101</v>
      </c>
      <c r="AC312" s="0" t="n">
        <v>112.2</v>
      </c>
      <c r="AD312" s="0" t="n">
        <v>0</v>
      </c>
      <c r="AE312" s="0" t="n">
        <v>0</v>
      </c>
      <c r="AF312" s="0" t="s">
        <v>88</v>
      </c>
      <c r="AG312" s="13" t="n">
        <v>42278</v>
      </c>
      <c r="AH312" s="25" t="n">
        <f aca="false">I312+J312</f>
        <v>1</v>
      </c>
      <c r="AI312" s="25" t="n">
        <f aca="false">K312+L312+M312</f>
        <v>2</v>
      </c>
      <c r="AJ312" s="25" t="n">
        <f aca="false">AC312*AH312</f>
        <v>112.2</v>
      </c>
      <c r="AK312" s="0" t="str">
        <f aca="false">IF(C312=1,"Cancelled","Completed")</f>
        <v>Completed</v>
      </c>
      <c r="AL312" s="0" t="str">
        <f aca="false">_xlfn.IFS(D312&lt;=7,"0-7 Days",D312&lt;=30,"8-30 Days",D312&lt;=90,"31-90 Days",TRUE(),"90+ Days")</f>
        <v>31-90 Days</v>
      </c>
      <c r="AM312" s="0" t="str">
        <f aca="false">_xlfn.IFS(OR(F312="December",F312="January",F312="February"),"Winter",OR(F312="March",F312="April",F312="May"),"Spring",OR(F312="June",F312="July",F312="August"),"Summer",TRUE(),"Autumn")</f>
        <v>Autumn</v>
      </c>
      <c r="AN312" s="0" t="str">
        <f aca="false">IF(L312+M312&gt;0,"Family","Adult Only")</f>
        <v>Adult Only</v>
      </c>
      <c r="AO312" s="0" t="str">
        <f aca="false">IF(U312=V312,"Same","Changed")</f>
        <v>Same</v>
      </c>
    </row>
    <row r="313" customFormat="false" ht="15" hidden="false" customHeight="false" outlineLevel="0" collapsed="false">
      <c r="A313" s="14" t="n">
        <v>315</v>
      </c>
      <c r="B313" s="14" t="s">
        <v>90</v>
      </c>
      <c r="C313" s="14" t="n">
        <v>0</v>
      </c>
      <c r="D313" s="14" t="n">
        <v>69</v>
      </c>
      <c r="E313" s="14" t="n">
        <v>2017</v>
      </c>
      <c r="F313" s="14" t="s">
        <v>106</v>
      </c>
      <c r="G313" s="14" t="n">
        <v>14</v>
      </c>
      <c r="H313" s="14" t="n">
        <v>7</v>
      </c>
      <c r="I313" s="14" t="n">
        <v>0</v>
      </c>
      <c r="J313" s="14" t="n">
        <v>2</v>
      </c>
      <c r="K313" s="14" t="n">
        <v>3</v>
      </c>
      <c r="L313" s="14" t="n">
        <v>0</v>
      </c>
      <c r="M313" s="14" t="n">
        <v>0</v>
      </c>
      <c r="N313" s="14" t="s">
        <v>82</v>
      </c>
      <c r="O313" s="14" t="s">
        <v>155</v>
      </c>
      <c r="P313" s="14" t="s">
        <v>93</v>
      </c>
      <c r="Q313" s="14" t="s">
        <v>94</v>
      </c>
      <c r="R313" s="14" t="n">
        <v>0</v>
      </c>
      <c r="S313" s="14" t="n">
        <v>0</v>
      </c>
      <c r="T313" s="14" t="n">
        <v>0</v>
      </c>
      <c r="U313" s="14" t="s">
        <v>109</v>
      </c>
      <c r="V313" s="14" t="s">
        <v>109</v>
      </c>
      <c r="W313" s="14" t="n">
        <v>0</v>
      </c>
      <c r="X313" s="14" t="s">
        <v>86</v>
      </c>
      <c r="Y313" s="14" t="n">
        <v>9</v>
      </c>
      <c r="Z313" s="14" t="n">
        <v>0</v>
      </c>
      <c r="AA313" s="14" t="n">
        <v>0</v>
      </c>
      <c r="AB313" s="14" t="s">
        <v>87</v>
      </c>
      <c r="AC313" s="14" t="n">
        <v>162</v>
      </c>
      <c r="AD313" s="14" t="n">
        <v>0</v>
      </c>
      <c r="AE313" s="14" t="n">
        <v>1</v>
      </c>
      <c r="AF313" s="14" t="s">
        <v>88</v>
      </c>
      <c r="AG313" s="15" t="n">
        <v>42834</v>
      </c>
      <c r="AH313" s="14" t="n">
        <f aca="false">I313+J313</f>
        <v>2</v>
      </c>
      <c r="AI313" s="14" t="n">
        <f aca="false">K313+L313+M313</f>
        <v>3</v>
      </c>
      <c r="AJ313" s="14" t="n">
        <f aca="false">AC313*AH313</f>
        <v>324</v>
      </c>
      <c r="AK313" s="14" t="str">
        <f aca="false">IF(C313=1,"Cancelled","Completed")</f>
        <v>Completed</v>
      </c>
      <c r="AL313" s="14" t="str">
        <f aca="false">_xlfn.IFS(D313&lt;=7,"0-7 Days",D313&lt;=30,"8-30 Days",D313&lt;=90,"31-90 Days",TRUE(),"90+ Days")</f>
        <v>31-90 Days</v>
      </c>
      <c r="AM313" s="14" t="str">
        <f aca="false">_xlfn.IFS(OR(F313="December",F313="January",F313="February"),"Winter",OR(F313="March",F313="April",F313="May"),"Spring",OR(F313="June",F313="July",F313="August"),"Summer",TRUE(),"Autumn")</f>
        <v>Spring</v>
      </c>
      <c r="AN313" s="14" t="str">
        <f aca="false">IF(L313+M313&gt;0,"Family","Adult Only")</f>
        <v>Adult Only</v>
      </c>
      <c r="AO313" s="14" t="str">
        <f aca="false">IF(U313=V313,"Same","Changed")</f>
        <v>Same</v>
      </c>
    </row>
    <row r="314" customFormat="false" ht="15" hidden="false" customHeight="false" outlineLevel="0" collapsed="false">
      <c r="A314" s="0" t="n">
        <v>316</v>
      </c>
      <c r="B314" s="0" t="s">
        <v>90</v>
      </c>
      <c r="C314" s="0" t="n">
        <v>0</v>
      </c>
      <c r="D314" s="0" t="n">
        <v>5</v>
      </c>
      <c r="E314" s="0" t="n">
        <v>2016</v>
      </c>
      <c r="F314" s="0" t="s">
        <v>119</v>
      </c>
      <c r="G314" s="0" t="n">
        <v>35</v>
      </c>
      <c r="H314" s="0" t="n">
        <v>26</v>
      </c>
      <c r="I314" s="0" t="n">
        <v>1</v>
      </c>
      <c r="J314" s="0" t="n">
        <v>2</v>
      </c>
      <c r="K314" s="0" t="n">
        <v>2</v>
      </c>
      <c r="L314" s="0" t="n">
        <v>0</v>
      </c>
      <c r="M314" s="0" t="n">
        <v>0</v>
      </c>
      <c r="N314" s="0" t="s">
        <v>107</v>
      </c>
      <c r="O314" s="0" t="s">
        <v>92</v>
      </c>
      <c r="P314" s="0" t="s">
        <v>93</v>
      </c>
      <c r="Q314" s="0" t="s">
        <v>94</v>
      </c>
      <c r="R314" s="0" t="n">
        <v>0</v>
      </c>
      <c r="S314" s="0" t="n">
        <v>0</v>
      </c>
      <c r="T314" s="0" t="n">
        <v>0</v>
      </c>
      <c r="U314" s="0" t="s">
        <v>95</v>
      </c>
      <c r="V314" s="0" t="s">
        <v>95</v>
      </c>
      <c r="W314" s="0" t="n">
        <v>0</v>
      </c>
      <c r="X314" s="0" t="s">
        <v>86</v>
      </c>
      <c r="Y314" s="0" t="n">
        <v>7</v>
      </c>
      <c r="Z314" s="0" t="n">
        <v>0</v>
      </c>
      <c r="AA314" s="0" t="n">
        <v>0</v>
      </c>
      <c r="AB314" s="0" t="s">
        <v>87</v>
      </c>
      <c r="AC314" s="0" t="n">
        <v>96.76</v>
      </c>
      <c r="AD314" s="0" t="n">
        <v>0</v>
      </c>
      <c r="AE314" s="0" t="n">
        <v>1</v>
      </c>
      <c r="AF314" s="0" t="s">
        <v>88</v>
      </c>
      <c r="AG314" s="13" t="n">
        <v>42611</v>
      </c>
      <c r="AH314" s="25" t="n">
        <f aca="false">I314+J314</f>
        <v>3</v>
      </c>
      <c r="AI314" s="25" t="n">
        <f aca="false">K314+L314+M314</f>
        <v>2</v>
      </c>
      <c r="AJ314" s="25" t="n">
        <f aca="false">AC314*AH314</f>
        <v>290.28</v>
      </c>
      <c r="AK314" s="0" t="str">
        <f aca="false">IF(C314=1,"Cancelled","Completed")</f>
        <v>Completed</v>
      </c>
      <c r="AL314" s="0" t="str">
        <f aca="false">_xlfn.IFS(D314&lt;=7,"0-7 Days",D314&lt;=30,"8-30 Days",D314&lt;=90,"31-90 Days",TRUE(),"90+ Days")</f>
        <v>0-7 Days</v>
      </c>
      <c r="AM314" s="0" t="str">
        <f aca="false">_xlfn.IFS(OR(F314="December",F314="January",F314="February"),"Winter",OR(F314="March",F314="April",F314="May"),"Spring",OR(F314="June",F314="July",F314="August"),"Summer",TRUE(),"Autumn")</f>
        <v>Summer</v>
      </c>
      <c r="AN314" s="0" t="str">
        <f aca="false">IF(L314+M314&gt;0,"Family","Adult Only")</f>
        <v>Adult Only</v>
      </c>
      <c r="AO314" s="0" t="str">
        <f aca="false">IF(U314=V314,"Same","Changed")</f>
        <v>Same</v>
      </c>
    </row>
    <row r="315" customFormat="false" ht="15" hidden="false" customHeight="false" outlineLevel="0" collapsed="false">
      <c r="A315" s="14" t="n">
        <v>317</v>
      </c>
      <c r="B315" s="14" t="s">
        <v>90</v>
      </c>
      <c r="C315" s="14" t="n">
        <v>1</v>
      </c>
      <c r="D315" s="14" t="n">
        <v>77</v>
      </c>
      <c r="E315" s="14" t="n">
        <v>2015</v>
      </c>
      <c r="F315" s="14" t="s">
        <v>119</v>
      </c>
      <c r="G315" s="14" t="n">
        <v>32</v>
      </c>
      <c r="H315" s="14" t="n">
        <v>3</v>
      </c>
      <c r="I315" s="14" t="n">
        <v>5</v>
      </c>
      <c r="J315" s="14" t="n">
        <v>12</v>
      </c>
      <c r="K315" s="14" t="n">
        <v>2</v>
      </c>
      <c r="L315" s="14" t="n">
        <v>0</v>
      </c>
      <c r="M315" s="14" t="n">
        <v>0</v>
      </c>
      <c r="N315" s="14" t="s">
        <v>82</v>
      </c>
      <c r="O315" s="14" t="s">
        <v>92</v>
      </c>
      <c r="P315" s="14" t="s">
        <v>93</v>
      </c>
      <c r="Q315" s="14" t="s">
        <v>94</v>
      </c>
      <c r="R315" s="14" t="n">
        <v>0</v>
      </c>
      <c r="S315" s="14" t="n">
        <v>0</v>
      </c>
      <c r="T315" s="14" t="n">
        <v>0</v>
      </c>
      <c r="U315" s="14" t="s">
        <v>95</v>
      </c>
      <c r="V315" s="14" t="s">
        <v>95</v>
      </c>
      <c r="W315" s="14" t="n">
        <v>0</v>
      </c>
      <c r="X315" s="14" t="s">
        <v>86</v>
      </c>
      <c r="Y315" s="14" t="n">
        <v>9</v>
      </c>
      <c r="Z315" s="14" t="n">
        <v>0</v>
      </c>
      <c r="AA315" s="14" t="n">
        <v>0</v>
      </c>
      <c r="AB315" s="14" t="s">
        <v>87</v>
      </c>
      <c r="AC315" s="14" t="n">
        <v>76.5</v>
      </c>
      <c r="AD315" s="14" t="n">
        <v>0</v>
      </c>
      <c r="AE315" s="14" t="n">
        <v>0</v>
      </c>
      <c r="AF315" s="14" t="s">
        <v>96</v>
      </c>
      <c r="AG315" s="15" t="n">
        <v>42145</v>
      </c>
      <c r="AH315" s="14" t="n">
        <f aca="false">I315+J315</f>
        <v>17</v>
      </c>
      <c r="AI315" s="14" t="n">
        <f aca="false">K315+L315+M315</f>
        <v>2</v>
      </c>
      <c r="AJ315" s="14" t="n">
        <f aca="false">AC315*AH315</f>
        <v>1300.5</v>
      </c>
      <c r="AK315" s="14" t="str">
        <f aca="false">IF(C315=1,"Cancelled","Completed")</f>
        <v>Cancelled</v>
      </c>
      <c r="AL315" s="14" t="str">
        <f aca="false">_xlfn.IFS(D315&lt;=7,"0-7 Days",D315&lt;=30,"8-30 Days",D315&lt;=90,"31-90 Days",TRUE(),"90+ Days")</f>
        <v>31-90 Days</v>
      </c>
      <c r="AM315" s="14" t="str">
        <f aca="false">_xlfn.IFS(OR(F315="December",F315="January",F315="February"),"Winter",OR(F315="March",F315="April",F315="May"),"Spring",OR(F315="June",F315="July",F315="August"),"Summer",TRUE(),"Autumn")</f>
        <v>Summer</v>
      </c>
      <c r="AN315" s="14" t="str">
        <f aca="false">IF(L315+M315&gt;0,"Family","Adult Only")</f>
        <v>Adult Only</v>
      </c>
      <c r="AO315" s="14" t="str">
        <f aca="false">IF(U315=V315,"Same","Changed")</f>
        <v>Same</v>
      </c>
    </row>
    <row r="316" customFormat="false" ht="15" hidden="false" customHeight="false" outlineLevel="0" collapsed="false">
      <c r="A316" s="0" t="n">
        <v>318</v>
      </c>
      <c r="B316" s="0" t="s">
        <v>80</v>
      </c>
      <c r="C316" s="0" t="n">
        <v>0</v>
      </c>
      <c r="D316" s="0" t="n">
        <v>167</v>
      </c>
      <c r="E316" s="0" t="n">
        <v>2015</v>
      </c>
      <c r="F316" s="0" t="s">
        <v>114</v>
      </c>
      <c r="G316" s="0" t="n">
        <v>38</v>
      </c>
      <c r="H316" s="0" t="n">
        <v>17</v>
      </c>
      <c r="I316" s="0" t="n">
        <v>4</v>
      </c>
      <c r="J316" s="0" t="n">
        <v>10</v>
      </c>
      <c r="K316" s="0" t="n">
        <v>2</v>
      </c>
      <c r="L316" s="0" t="n">
        <v>0</v>
      </c>
      <c r="M316" s="0" t="n">
        <v>0</v>
      </c>
      <c r="N316" s="0" t="s">
        <v>112</v>
      </c>
      <c r="O316" s="0" t="s">
        <v>83</v>
      </c>
      <c r="P316" s="0" t="s">
        <v>99</v>
      </c>
      <c r="Q316" s="0" t="s">
        <v>94</v>
      </c>
      <c r="R316" s="0" t="n">
        <v>0</v>
      </c>
      <c r="S316" s="0" t="n">
        <v>0</v>
      </c>
      <c r="T316" s="0" t="n">
        <v>0</v>
      </c>
      <c r="U316" s="0" t="s">
        <v>109</v>
      </c>
      <c r="V316" s="0" t="s">
        <v>109</v>
      </c>
      <c r="W316" s="0" t="n">
        <v>0</v>
      </c>
      <c r="X316" s="0" t="s">
        <v>86</v>
      </c>
      <c r="Y316" s="0" t="n">
        <v>243</v>
      </c>
      <c r="Z316" s="0" t="n">
        <v>0</v>
      </c>
      <c r="AA316" s="0" t="n">
        <v>0</v>
      </c>
      <c r="AB316" s="0" t="s">
        <v>125</v>
      </c>
      <c r="AC316" s="0" t="n">
        <v>68</v>
      </c>
      <c r="AD316" s="0" t="n">
        <v>0</v>
      </c>
      <c r="AE316" s="0" t="n">
        <v>3</v>
      </c>
      <c r="AF316" s="0" t="s">
        <v>88</v>
      </c>
      <c r="AG316" s="13" t="n">
        <v>42278</v>
      </c>
      <c r="AH316" s="25" t="n">
        <f aca="false">I316+J316</f>
        <v>14</v>
      </c>
      <c r="AI316" s="25" t="n">
        <f aca="false">K316+L316+M316</f>
        <v>2</v>
      </c>
      <c r="AJ316" s="25" t="n">
        <f aca="false">AC316*AH316</f>
        <v>952</v>
      </c>
      <c r="AK316" s="0" t="str">
        <f aca="false">IF(C316=1,"Cancelled","Completed")</f>
        <v>Completed</v>
      </c>
      <c r="AL316" s="0" t="str">
        <f aca="false">_xlfn.IFS(D316&lt;=7,"0-7 Days",D316&lt;=30,"8-30 Days",D316&lt;=90,"31-90 Days",TRUE(),"90+ Days")</f>
        <v>90+ Days</v>
      </c>
      <c r="AM316" s="0" t="str">
        <f aca="false">_xlfn.IFS(OR(F316="December",F316="January",F316="February"),"Winter",OR(F316="March",F316="April",F316="May"),"Spring",OR(F316="June",F316="July",F316="August"),"Summer",TRUE(),"Autumn")</f>
        <v>Autumn</v>
      </c>
      <c r="AN316" s="0" t="str">
        <f aca="false">IF(L316+M316&gt;0,"Family","Adult Only")</f>
        <v>Adult Only</v>
      </c>
      <c r="AO316" s="0" t="str">
        <f aca="false">IF(U316=V316,"Same","Changed")</f>
        <v>Same</v>
      </c>
    </row>
    <row r="317" customFormat="false" ht="15" hidden="false" customHeight="false" outlineLevel="0" collapsed="false">
      <c r="A317" s="14" t="n">
        <v>319</v>
      </c>
      <c r="B317" s="14" t="s">
        <v>90</v>
      </c>
      <c r="C317" s="14" t="n">
        <v>0</v>
      </c>
      <c r="D317" s="14" t="n">
        <v>72</v>
      </c>
      <c r="E317" s="14" t="n">
        <v>2016</v>
      </c>
      <c r="F317" s="14" t="s">
        <v>135</v>
      </c>
      <c r="G317" s="14" t="n">
        <v>23</v>
      </c>
      <c r="H317" s="14" t="n">
        <v>1</v>
      </c>
      <c r="I317" s="14" t="n">
        <v>0</v>
      </c>
      <c r="J317" s="14" t="n">
        <v>3</v>
      </c>
      <c r="K317" s="14" t="n">
        <v>2</v>
      </c>
      <c r="L317" s="14" t="n">
        <v>0</v>
      </c>
      <c r="M317" s="14" t="n">
        <v>0</v>
      </c>
      <c r="N317" s="14" t="s">
        <v>82</v>
      </c>
      <c r="O317" s="14" t="s">
        <v>134</v>
      </c>
      <c r="P317" s="14" t="s">
        <v>93</v>
      </c>
      <c r="Q317" s="14" t="s">
        <v>94</v>
      </c>
      <c r="R317" s="14" t="n">
        <v>0</v>
      </c>
      <c r="S317" s="14" t="n">
        <v>0</v>
      </c>
      <c r="T317" s="14" t="n">
        <v>0</v>
      </c>
      <c r="U317" s="14" t="s">
        <v>109</v>
      </c>
      <c r="V317" s="14" t="s">
        <v>109</v>
      </c>
      <c r="W317" s="14" t="n">
        <v>0</v>
      </c>
      <c r="X317" s="14" t="s">
        <v>86</v>
      </c>
      <c r="Y317" s="14" t="n">
        <v>7</v>
      </c>
      <c r="Z317" s="14" t="n">
        <v>0</v>
      </c>
      <c r="AA317" s="14" t="n">
        <v>0</v>
      </c>
      <c r="AB317" s="14" t="s">
        <v>87</v>
      </c>
      <c r="AC317" s="14" t="n">
        <v>108.11</v>
      </c>
      <c r="AD317" s="14" t="n">
        <v>0</v>
      </c>
      <c r="AE317" s="14" t="n">
        <v>0</v>
      </c>
      <c r="AF317" s="14" t="s">
        <v>88</v>
      </c>
      <c r="AG317" s="15" t="n">
        <v>42525</v>
      </c>
      <c r="AH317" s="14" t="n">
        <f aca="false">I317+J317</f>
        <v>3</v>
      </c>
      <c r="AI317" s="14" t="n">
        <f aca="false">K317+L317+M317</f>
        <v>2</v>
      </c>
      <c r="AJ317" s="14" t="n">
        <f aca="false">AC317*AH317</f>
        <v>324.33</v>
      </c>
      <c r="AK317" s="14" t="str">
        <f aca="false">IF(C317=1,"Cancelled","Completed")</f>
        <v>Completed</v>
      </c>
      <c r="AL317" s="14" t="str">
        <f aca="false">_xlfn.IFS(D317&lt;=7,"0-7 Days",D317&lt;=30,"8-30 Days",D317&lt;=90,"31-90 Days",TRUE(),"90+ Days")</f>
        <v>31-90 Days</v>
      </c>
      <c r="AM317" s="14" t="str">
        <f aca="false">_xlfn.IFS(OR(F317="December",F317="January",F317="February"),"Winter",OR(F317="March",F317="April",F317="May"),"Spring",OR(F317="June",F317="July",F317="August"),"Summer",TRUE(),"Autumn")</f>
        <v>Summer</v>
      </c>
      <c r="AN317" s="14" t="str">
        <f aca="false">IF(L317+M317&gt;0,"Family","Adult Only")</f>
        <v>Adult Only</v>
      </c>
      <c r="AO317" s="14" t="str">
        <f aca="false">IF(U317=V317,"Same","Changed")</f>
        <v>Same</v>
      </c>
    </row>
    <row r="318" customFormat="false" ht="15" hidden="false" customHeight="false" outlineLevel="0" collapsed="false">
      <c r="A318" s="0" t="n">
        <v>320</v>
      </c>
      <c r="B318" s="0" t="s">
        <v>90</v>
      </c>
      <c r="C318" s="0" t="n">
        <v>0</v>
      </c>
      <c r="D318" s="0" t="n">
        <v>3</v>
      </c>
      <c r="E318" s="0" t="n">
        <v>2017</v>
      </c>
      <c r="F318" s="0" t="s">
        <v>126</v>
      </c>
      <c r="G318" s="0" t="n">
        <v>4</v>
      </c>
      <c r="H318" s="0" t="n">
        <v>24</v>
      </c>
      <c r="I318" s="0" t="n">
        <v>0</v>
      </c>
      <c r="J318" s="0" t="n">
        <v>1</v>
      </c>
      <c r="K318" s="0" t="n">
        <v>1</v>
      </c>
      <c r="L318" s="0" t="n">
        <v>0</v>
      </c>
      <c r="M318" s="0" t="n">
        <v>0</v>
      </c>
      <c r="N318" s="0" t="s">
        <v>107</v>
      </c>
      <c r="O318" s="0" t="s">
        <v>92</v>
      </c>
      <c r="P318" s="0" t="s">
        <v>93</v>
      </c>
      <c r="Q318" s="0" t="s">
        <v>94</v>
      </c>
      <c r="R318" s="0" t="n">
        <v>0</v>
      </c>
      <c r="S318" s="0" t="n">
        <v>0</v>
      </c>
      <c r="T318" s="0" t="n">
        <v>0</v>
      </c>
      <c r="U318" s="0" t="s">
        <v>95</v>
      </c>
      <c r="V318" s="0" t="s">
        <v>95</v>
      </c>
      <c r="W318" s="0" t="n">
        <v>0</v>
      </c>
      <c r="X318" s="0" t="s">
        <v>86</v>
      </c>
      <c r="Y318" s="0" t="n">
        <v>9</v>
      </c>
      <c r="Z318" s="0" t="n">
        <v>0</v>
      </c>
      <c r="AA318" s="0" t="n">
        <v>0</v>
      </c>
      <c r="AB318" s="0" t="s">
        <v>87</v>
      </c>
      <c r="AC318" s="0" t="n">
        <v>88</v>
      </c>
      <c r="AD318" s="0" t="n">
        <v>0</v>
      </c>
      <c r="AE318" s="0" t="n">
        <v>0</v>
      </c>
      <c r="AF318" s="0" t="s">
        <v>88</v>
      </c>
      <c r="AG318" s="13" t="n">
        <v>42760</v>
      </c>
      <c r="AH318" s="25" t="n">
        <f aca="false">I318+J318</f>
        <v>1</v>
      </c>
      <c r="AI318" s="25" t="n">
        <f aca="false">K318+L318+M318</f>
        <v>1</v>
      </c>
      <c r="AJ318" s="25" t="n">
        <f aca="false">AC318*AH318</f>
        <v>88</v>
      </c>
      <c r="AK318" s="0" t="str">
        <f aca="false">IF(C318=1,"Cancelled","Completed")</f>
        <v>Completed</v>
      </c>
      <c r="AL318" s="0" t="str">
        <f aca="false">_xlfn.IFS(D318&lt;=7,"0-7 Days",D318&lt;=30,"8-30 Days",D318&lt;=90,"31-90 Days",TRUE(),"90+ Days")</f>
        <v>0-7 Days</v>
      </c>
      <c r="AM318" s="0" t="str">
        <f aca="false">_xlfn.IFS(OR(F318="December",F318="January",F318="February"),"Winter",OR(F318="March",F318="April",F318="May"),"Spring",OR(F318="June",F318="July",F318="August"),"Summer",TRUE(),"Autumn")</f>
        <v>Winter</v>
      </c>
      <c r="AN318" s="0" t="str">
        <f aca="false">IF(L318+M318&gt;0,"Family","Adult Only")</f>
        <v>Adult Only</v>
      </c>
      <c r="AO318" s="0" t="str">
        <f aca="false">IF(U318=V318,"Same","Changed")</f>
        <v>Same</v>
      </c>
    </row>
    <row r="319" customFormat="false" ht="15" hidden="false" customHeight="false" outlineLevel="0" collapsed="false">
      <c r="A319" s="14" t="n">
        <v>321</v>
      </c>
      <c r="B319" s="14" t="s">
        <v>80</v>
      </c>
      <c r="C319" s="14" t="n">
        <v>1</v>
      </c>
      <c r="D319" s="14" t="n">
        <v>256</v>
      </c>
      <c r="E319" s="14" t="n">
        <v>2015</v>
      </c>
      <c r="F319" s="14" t="s">
        <v>119</v>
      </c>
      <c r="G319" s="14" t="n">
        <v>31</v>
      </c>
      <c r="H319" s="14" t="n">
        <v>1</v>
      </c>
      <c r="I319" s="14" t="n">
        <v>3</v>
      </c>
      <c r="J319" s="14" t="n">
        <v>6</v>
      </c>
      <c r="K319" s="14" t="n">
        <v>2</v>
      </c>
      <c r="L319" s="14" t="n">
        <v>2</v>
      </c>
      <c r="M319" s="14" t="n">
        <v>0</v>
      </c>
      <c r="N319" s="14" t="s">
        <v>82</v>
      </c>
      <c r="O319" s="14" t="s">
        <v>92</v>
      </c>
      <c r="P319" s="14" t="s">
        <v>93</v>
      </c>
      <c r="Q319" s="14" t="s">
        <v>94</v>
      </c>
      <c r="R319" s="14" t="n">
        <v>0</v>
      </c>
      <c r="S319" s="14" t="n">
        <v>1</v>
      </c>
      <c r="T319" s="14" t="n">
        <v>0</v>
      </c>
      <c r="U319" s="14" t="s">
        <v>136</v>
      </c>
      <c r="V319" s="14" t="s">
        <v>136</v>
      </c>
      <c r="W319" s="14" t="n">
        <v>1</v>
      </c>
      <c r="X319" s="14" t="s">
        <v>86</v>
      </c>
      <c r="Y319" s="14" t="n">
        <v>240</v>
      </c>
      <c r="Z319" s="14" t="n">
        <v>0</v>
      </c>
      <c r="AA319" s="14" t="n">
        <v>0</v>
      </c>
      <c r="AB319" s="14" t="s">
        <v>101</v>
      </c>
      <c r="AC319" s="14" t="n">
        <v>199</v>
      </c>
      <c r="AD319" s="14" t="n">
        <v>0</v>
      </c>
      <c r="AE319" s="14" t="n">
        <v>1</v>
      </c>
      <c r="AF319" s="14" t="s">
        <v>96</v>
      </c>
      <c r="AG319" s="15" t="n">
        <v>42212</v>
      </c>
      <c r="AH319" s="14" t="n">
        <f aca="false">I319+J319</f>
        <v>9</v>
      </c>
      <c r="AI319" s="14" t="n">
        <f aca="false">K319+L319+M319</f>
        <v>4</v>
      </c>
      <c r="AJ319" s="14" t="n">
        <f aca="false">AC319*AH319</f>
        <v>1791</v>
      </c>
      <c r="AK319" s="14" t="str">
        <f aca="false">IF(C319=1,"Cancelled","Completed")</f>
        <v>Cancelled</v>
      </c>
      <c r="AL319" s="14" t="str">
        <f aca="false">_xlfn.IFS(D319&lt;=7,"0-7 Days",D319&lt;=30,"8-30 Days",D319&lt;=90,"31-90 Days",TRUE(),"90+ Days")</f>
        <v>90+ Days</v>
      </c>
      <c r="AM319" s="14" t="str">
        <f aca="false">_xlfn.IFS(OR(F319="December",F319="January",F319="February"),"Winter",OR(F319="March",F319="April",F319="May"),"Spring",OR(F319="June",F319="July",F319="August"),"Summer",TRUE(),"Autumn")</f>
        <v>Summer</v>
      </c>
      <c r="AN319" s="14" t="str">
        <f aca="false">IF(L319+M319&gt;0,"Family","Adult Only")</f>
        <v>Family</v>
      </c>
      <c r="AO319" s="14" t="str">
        <f aca="false">IF(U319=V319,"Same","Changed")</f>
        <v>Same</v>
      </c>
    </row>
    <row r="320" customFormat="false" ht="15" hidden="false" customHeight="false" outlineLevel="0" collapsed="false">
      <c r="A320" s="0" t="n">
        <v>322</v>
      </c>
      <c r="B320" s="0" t="s">
        <v>80</v>
      </c>
      <c r="C320" s="0" t="n">
        <v>0</v>
      </c>
      <c r="D320" s="0" t="n">
        <v>109</v>
      </c>
      <c r="E320" s="0" t="n">
        <v>2015</v>
      </c>
      <c r="F320" s="0" t="s">
        <v>91</v>
      </c>
      <c r="G320" s="0" t="n">
        <v>27</v>
      </c>
      <c r="H320" s="0" t="n">
        <v>4</v>
      </c>
      <c r="I320" s="0" t="n">
        <v>2</v>
      </c>
      <c r="J320" s="0" t="n">
        <v>6</v>
      </c>
      <c r="K320" s="0" t="n">
        <v>2</v>
      </c>
      <c r="L320" s="0" t="n">
        <v>0</v>
      </c>
      <c r="M320" s="0" t="n">
        <v>0</v>
      </c>
      <c r="N320" s="0" t="s">
        <v>82</v>
      </c>
      <c r="O320" s="0" t="s">
        <v>92</v>
      </c>
      <c r="P320" s="0" t="s">
        <v>93</v>
      </c>
      <c r="Q320" s="0" t="s">
        <v>94</v>
      </c>
      <c r="R320" s="0" t="n">
        <v>0</v>
      </c>
      <c r="S320" s="0" t="n">
        <v>0</v>
      </c>
      <c r="T320" s="0" t="n">
        <v>0</v>
      </c>
      <c r="U320" s="0" t="s">
        <v>95</v>
      </c>
      <c r="V320" s="0" t="s">
        <v>95</v>
      </c>
      <c r="W320" s="0" t="n">
        <v>0</v>
      </c>
      <c r="X320" s="0" t="s">
        <v>86</v>
      </c>
      <c r="Y320" s="0" t="n">
        <v>240</v>
      </c>
      <c r="Z320" s="0" t="n">
        <v>0</v>
      </c>
      <c r="AA320" s="0" t="n">
        <v>0</v>
      </c>
      <c r="AB320" s="0" t="s">
        <v>87</v>
      </c>
      <c r="AC320" s="0" t="n">
        <v>123</v>
      </c>
      <c r="AD320" s="0" t="n">
        <v>0</v>
      </c>
      <c r="AE320" s="0" t="n">
        <v>1</v>
      </c>
      <c r="AF320" s="0" t="s">
        <v>88</v>
      </c>
      <c r="AG320" s="13" t="n">
        <v>42197</v>
      </c>
      <c r="AH320" s="25" t="n">
        <f aca="false">I320+J320</f>
        <v>8</v>
      </c>
      <c r="AI320" s="25" t="n">
        <f aca="false">K320+L320+M320</f>
        <v>2</v>
      </c>
      <c r="AJ320" s="25" t="n">
        <f aca="false">AC320*AH320</f>
        <v>984</v>
      </c>
      <c r="AK320" s="0" t="str">
        <f aca="false">IF(C320=1,"Cancelled","Completed")</f>
        <v>Completed</v>
      </c>
      <c r="AL320" s="0" t="str">
        <f aca="false">_xlfn.IFS(D320&lt;=7,"0-7 Days",D320&lt;=30,"8-30 Days",D320&lt;=90,"31-90 Days",TRUE(),"90+ Days")</f>
        <v>90+ Days</v>
      </c>
      <c r="AM320" s="0" t="str">
        <f aca="false">_xlfn.IFS(OR(F320="December",F320="January",F320="February"),"Winter",OR(F320="March",F320="April",F320="May"),"Spring",OR(F320="June",F320="July",F320="August"),"Summer",TRUE(),"Autumn")</f>
        <v>Summer</v>
      </c>
      <c r="AN320" s="0" t="str">
        <f aca="false">IF(L320+M320&gt;0,"Family","Adult Only")</f>
        <v>Adult Only</v>
      </c>
      <c r="AO320" s="0" t="str">
        <f aca="false">IF(U320=V320,"Same","Changed")</f>
        <v>Same</v>
      </c>
    </row>
    <row r="321" customFormat="false" ht="15" hidden="false" customHeight="false" outlineLevel="0" collapsed="false">
      <c r="A321" s="14" t="n">
        <v>323</v>
      </c>
      <c r="B321" s="14" t="s">
        <v>90</v>
      </c>
      <c r="C321" s="14" t="n">
        <v>0</v>
      </c>
      <c r="D321" s="14" t="n">
        <v>4</v>
      </c>
      <c r="E321" s="14" t="n">
        <v>2015</v>
      </c>
      <c r="F321" s="14" t="s">
        <v>119</v>
      </c>
      <c r="G321" s="14" t="n">
        <v>34</v>
      </c>
      <c r="H321" s="14" t="n">
        <v>17</v>
      </c>
      <c r="I321" s="14" t="n">
        <v>1</v>
      </c>
      <c r="J321" s="14" t="n">
        <v>3</v>
      </c>
      <c r="K321" s="14" t="n">
        <v>2</v>
      </c>
      <c r="L321" s="14" t="n">
        <v>0</v>
      </c>
      <c r="M321" s="14" t="n">
        <v>0</v>
      </c>
      <c r="N321" s="14" t="s">
        <v>82</v>
      </c>
      <c r="O321" s="14" t="s">
        <v>115</v>
      </c>
      <c r="P321" s="14" t="s">
        <v>93</v>
      </c>
      <c r="Q321" s="14" t="s">
        <v>94</v>
      </c>
      <c r="R321" s="14" t="n">
        <v>0</v>
      </c>
      <c r="S321" s="14" t="n">
        <v>0</v>
      </c>
      <c r="T321" s="14" t="n">
        <v>0</v>
      </c>
      <c r="U321" s="14" t="s">
        <v>95</v>
      </c>
      <c r="V321" s="14" t="s">
        <v>95</v>
      </c>
      <c r="W321" s="14" t="n">
        <v>0</v>
      </c>
      <c r="X321" s="14" t="s">
        <v>86</v>
      </c>
      <c r="Y321" s="14" t="n">
        <v>9</v>
      </c>
      <c r="Z321" s="14" t="n">
        <v>0</v>
      </c>
      <c r="AA321" s="14" t="n">
        <v>0</v>
      </c>
      <c r="AB321" s="14" t="s">
        <v>125</v>
      </c>
      <c r="AC321" s="14" t="n">
        <v>122</v>
      </c>
      <c r="AD321" s="14" t="n">
        <v>0</v>
      </c>
      <c r="AE321" s="14" t="n">
        <v>3</v>
      </c>
      <c r="AF321" s="14" t="s">
        <v>88</v>
      </c>
      <c r="AG321" s="15" t="n">
        <v>42237</v>
      </c>
      <c r="AH321" s="14" t="n">
        <f aca="false">I321+J321</f>
        <v>4</v>
      </c>
      <c r="AI321" s="14" t="n">
        <f aca="false">K321+L321+M321</f>
        <v>2</v>
      </c>
      <c r="AJ321" s="14" t="n">
        <f aca="false">AC321*AH321</f>
        <v>488</v>
      </c>
      <c r="AK321" s="14" t="str">
        <f aca="false">IF(C321=1,"Cancelled","Completed")</f>
        <v>Completed</v>
      </c>
      <c r="AL321" s="14" t="str">
        <f aca="false">_xlfn.IFS(D321&lt;=7,"0-7 Days",D321&lt;=30,"8-30 Days",D321&lt;=90,"31-90 Days",TRUE(),"90+ Days")</f>
        <v>0-7 Days</v>
      </c>
      <c r="AM321" s="14" t="str">
        <f aca="false">_xlfn.IFS(OR(F321="December",F321="January",F321="February"),"Winter",OR(F321="March",F321="April",F321="May"),"Spring",OR(F321="June",F321="July",F321="August"),"Summer",TRUE(),"Autumn")</f>
        <v>Summer</v>
      </c>
      <c r="AN321" s="14" t="str">
        <f aca="false">IF(L321+M321&gt;0,"Family","Adult Only")</f>
        <v>Adult Only</v>
      </c>
      <c r="AO321" s="14" t="str">
        <f aca="false">IF(U321=V321,"Same","Changed")</f>
        <v>Same</v>
      </c>
    </row>
    <row r="322" customFormat="false" ht="15" hidden="false" customHeight="false" outlineLevel="0" collapsed="false">
      <c r="A322" s="0" t="n">
        <v>324</v>
      </c>
      <c r="B322" s="0" t="s">
        <v>90</v>
      </c>
      <c r="C322" s="0" t="n">
        <v>0</v>
      </c>
      <c r="D322" s="0" t="n">
        <v>13</v>
      </c>
      <c r="E322" s="0" t="n">
        <v>2015</v>
      </c>
      <c r="F322" s="0" t="s">
        <v>111</v>
      </c>
      <c r="G322" s="0" t="n">
        <v>41</v>
      </c>
      <c r="H322" s="0" t="n">
        <v>6</v>
      </c>
      <c r="I322" s="0" t="n">
        <v>0</v>
      </c>
      <c r="J322" s="0" t="n">
        <v>3</v>
      </c>
      <c r="K322" s="0" t="n">
        <v>2</v>
      </c>
      <c r="L322" s="0" t="n">
        <v>0</v>
      </c>
      <c r="M322" s="0" t="n">
        <v>0</v>
      </c>
      <c r="N322" s="0" t="s">
        <v>82</v>
      </c>
      <c r="O322" s="0" t="s">
        <v>122</v>
      </c>
      <c r="P322" s="0" t="s">
        <v>99</v>
      </c>
      <c r="Q322" s="0" t="s">
        <v>94</v>
      </c>
      <c r="R322" s="0" t="n">
        <v>0</v>
      </c>
      <c r="S322" s="0" t="n">
        <v>0</v>
      </c>
      <c r="T322" s="0" t="n">
        <v>0</v>
      </c>
      <c r="U322" s="0" t="s">
        <v>109</v>
      </c>
      <c r="V322" s="0" t="s">
        <v>109</v>
      </c>
      <c r="W322" s="0" t="n">
        <v>0</v>
      </c>
      <c r="X322" s="0" t="s">
        <v>86</v>
      </c>
      <c r="Y322" s="0" t="n">
        <v>28</v>
      </c>
      <c r="Z322" s="0" t="n">
        <v>0</v>
      </c>
      <c r="AA322" s="0" t="n">
        <v>0</v>
      </c>
      <c r="AB322" s="0" t="s">
        <v>87</v>
      </c>
      <c r="AC322" s="0" t="n">
        <v>75</v>
      </c>
      <c r="AD322" s="0" t="n">
        <v>0</v>
      </c>
      <c r="AE322" s="0" t="n">
        <v>1</v>
      </c>
      <c r="AF322" s="0" t="s">
        <v>88</v>
      </c>
      <c r="AG322" s="13" t="n">
        <v>42286</v>
      </c>
      <c r="AH322" s="25" t="n">
        <f aca="false">I322+J322</f>
        <v>3</v>
      </c>
      <c r="AI322" s="25" t="n">
        <f aca="false">K322+L322+M322</f>
        <v>2</v>
      </c>
      <c r="AJ322" s="25" t="n">
        <f aca="false">AC322*AH322</f>
        <v>225</v>
      </c>
      <c r="AK322" s="0" t="str">
        <f aca="false">IF(C322=1,"Cancelled","Completed")</f>
        <v>Completed</v>
      </c>
      <c r="AL322" s="0" t="str">
        <f aca="false">_xlfn.IFS(D322&lt;=7,"0-7 Days",D322&lt;=30,"8-30 Days",D322&lt;=90,"31-90 Days",TRUE(),"90+ Days")</f>
        <v>8-30 Days</v>
      </c>
      <c r="AM322" s="0" t="str">
        <f aca="false">_xlfn.IFS(OR(F322="December",F322="January",F322="February"),"Winter",OR(F322="March",F322="April",F322="May"),"Spring",OR(F322="June",F322="July",F322="August"),"Summer",TRUE(),"Autumn")</f>
        <v>Autumn</v>
      </c>
      <c r="AN322" s="0" t="str">
        <f aca="false">IF(L322+M322&gt;0,"Family","Adult Only")</f>
        <v>Adult Only</v>
      </c>
      <c r="AO322" s="0" t="str">
        <f aca="false">IF(U322=V322,"Same","Changed")</f>
        <v>Same</v>
      </c>
    </row>
    <row r="323" customFormat="false" ht="15" hidden="false" customHeight="false" outlineLevel="0" collapsed="false">
      <c r="A323" s="14" t="n">
        <v>325</v>
      </c>
      <c r="B323" s="14" t="s">
        <v>80</v>
      </c>
      <c r="C323" s="14" t="n">
        <v>1</v>
      </c>
      <c r="D323" s="14" t="n">
        <v>2</v>
      </c>
      <c r="E323" s="14" t="n">
        <v>2017</v>
      </c>
      <c r="F323" s="14" t="s">
        <v>118</v>
      </c>
      <c r="G323" s="14" t="n">
        <v>9</v>
      </c>
      <c r="H323" s="14" t="n">
        <v>27</v>
      </c>
      <c r="I323" s="14" t="n">
        <v>1</v>
      </c>
      <c r="J323" s="14" t="n">
        <v>0</v>
      </c>
      <c r="K323" s="14" t="n">
        <v>2</v>
      </c>
      <c r="L323" s="14" t="n">
        <v>0</v>
      </c>
      <c r="M323" s="14" t="n">
        <v>0</v>
      </c>
      <c r="N323" s="14" t="s">
        <v>112</v>
      </c>
      <c r="O323" s="14" t="s">
        <v>115</v>
      </c>
      <c r="P323" s="14" t="s">
        <v>93</v>
      </c>
      <c r="Q323" s="14" t="s">
        <v>94</v>
      </c>
      <c r="R323" s="14" t="n">
        <v>0</v>
      </c>
      <c r="S323" s="14" t="n">
        <v>0</v>
      </c>
      <c r="T323" s="14" t="n">
        <v>0</v>
      </c>
      <c r="U323" s="14" t="s">
        <v>95</v>
      </c>
      <c r="V323" s="14" t="s">
        <v>95</v>
      </c>
      <c r="W323" s="14" t="n">
        <v>0</v>
      </c>
      <c r="X323" s="14" t="s">
        <v>86</v>
      </c>
      <c r="Y323" s="14" t="n">
        <v>240</v>
      </c>
      <c r="Z323" s="14" t="n">
        <v>0</v>
      </c>
      <c r="AA323" s="14" t="n">
        <v>0</v>
      </c>
      <c r="AB323" s="14" t="s">
        <v>87</v>
      </c>
      <c r="AC323" s="14" t="n">
        <v>92</v>
      </c>
      <c r="AD323" s="14" t="n">
        <v>0</v>
      </c>
      <c r="AE323" s="14" t="n">
        <v>1</v>
      </c>
      <c r="AF323" s="14" t="s">
        <v>96</v>
      </c>
      <c r="AG323" s="15" t="n">
        <v>42792</v>
      </c>
      <c r="AH323" s="14" t="n">
        <f aca="false">I323+J323</f>
        <v>1</v>
      </c>
      <c r="AI323" s="14" t="n">
        <f aca="false">K323+L323+M323</f>
        <v>2</v>
      </c>
      <c r="AJ323" s="14" t="n">
        <f aca="false">AC323*AH323</f>
        <v>92</v>
      </c>
      <c r="AK323" s="14" t="str">
        <f aca="false">IF(C323=1,"Cancelled","Completed")</f>
        <v>Cancelled</v>
      </c>
      <c r="AL323" s="14" t="str">
        <f aca="false">_xlfn.IFS(D323&lt;=7,"0-7 Days",D323&lt;=30,"8-30 Days",D323&lt;=90,"31-90 Days",TRUE(),"90+ Days")</f>
        <v>0-7 Days</v>
      </c>
      <c r="AM323" s="14" t="str">
        <f aca="false">_xlfn.IFS(OR(F323="December",F323="January",F323="February"),"Winter",OR(F323="March",F323="April",F323="May"),"Spring",OR(F323="June",F323="July",F323="August"),"Summer",TRUE(),"Autumn")</f>
        <v>Winter</v>
      </c>
      <c r="AN323" s="14" t="str">
        <f aca="false">IF(L323+M323&gt;0,"Family","Adult Only")</f>
        <v>Adult Only</v>
      </c>
      <c r="AO323" s="14" t="str">
        <f aca="false">IF(U323=V323,"Same","Changed")</f>
        <v>Same</v>
      </c>
    </row>
    <row r="324" customFormat="false" ht="15" hidden="false" customHeight="false" outlineLevel="0" collapsed="false">
      <c r="A324" s="0" t="n">
        <v>326</v>
      </c>
      <c r="B324" s="0" t="s">
        <v>90</v>
      </c>
      <c r="C324" s="0" t="n">
        <v>1</v>
      </c>
      <c r="D324" s="0" t="n">
        <v>265</v>
      </c>
      <c r="E324" s="0" t="n">
        <v>2015</v>
      </c>
      <c r="F324" s="0" t="s">
        <v>91</v>
      </c>
      <c r="G324" s="0" t="n">
        <v>28</v>
      </c>
      <c r="H324" s="0" t="n">
        <v>9</v>
      </c>
      <c r="I324" s="0" t="n">
        <v>0</v>
      </c>
      <c r="J324" s="0" t="n">
        <v>2</v>
      </c>
      <c r="K324" s="0" t="n">
        <v>2</v>
      </c>
      <c r="L324" s="0" t="n">
        <v>0</v>
      </c>
      <c r="M324" s="0" t="n">
        <v>0</v>
      </c>
      <c r="N324" s="0" t="s">
        <v>82</v>
      </c>
      <c r="O324" s="0" t="s">
        <v>92</v>
      </c>
      <c r="P324" s="0" t="s">
        <v>116</v>
      </c>
      <c r="Q324" s="0" t="s">
        <v>94</v>
      </c>
      <c r="R324" s="0" t="n">
        <v>0</v>
      </c>
      <c r="S324" s="0" t="n">
        <v>1</v>
      </c>
      <c r="T324" s="0" t="n">
        <v>0</v>
      </c>
      <c r="U324" s="0" t="s">
        <v>95</v>
      </c>
      <c r="V324" s="0" t="s">
        <v>95</v>
      </c>
      <c r="W324" s="0" t="n">
        <v>0</v>
      </c>
      <c r="X324" s="0" t="s">
        <v>86</v>
      </c>
      <c r="Y324" s="0" t="n">
        <v>1</v>
      </c>
      <c r="Z324" s="0" t="n">
        <v>0</v>
      </c>
      <c r="AA324" s="0" t="n">
        <v>0</v>
      </c>
      <c r="AB324" s="0" t="s">
        <v>125</v>
      </c>
      <c r="AC324" s="0" t="n">
        <v>62</v>
      </c>
      <c r="AD324" s="0" t="n">
        <v>0</v>
      </c>
      <c r="AE324" s="0" t="n">
        <v>0</v>
      </c>
      <c r="AF324" s="0" t="s">
        <v>96</v>
      </c>
      <c r="AG324" s="13" t="n">
        <v>42005</v>
      </c>
      <c r="AH324" s="25" t="n">
        <f aca="false">I324+J324</f>
        <v>2</v>
      </c>
      <c r="AI324" s="25" t="n">
        <f aca="false">K324+L324+M324</f>
        <v>2</v>
      </c>
      <c r="AJ324" s="25" t="n">
        <f aca="false">AC324*AH324</f>
        <v>124</v>
      </c>
      <c r="AK324" s="0" t="str">
        <f aca="false">IF(C324=1,"Cancelled","Completed")</f>
        <v>Cancelled</v>
      </c>
      <c r="AL324" s="0" t="str">
        <f aca="false">_xlfn.IFS(D324&lt;=7,"0-7 Days",D324&lt;=30,"8-30 Days",D324&lt;=90,"31-90 Days",TRUE(),"90+ Days")</f>
        <v>90+ Days</v>
      </c>
      <c r="AM324" s="0" t="str">
        <f aca="false">_xlfn.IFS(OR(F324="December",F324="January",F324="February"),"Winter",OR(F324="March",F324="April",F324="May"),"Spring",OR(F324="June",F324="July",F324="August"),"Summer",TRUE(),"Autumn")</f>
        <v>Summer</v>
      </c>
      <c r="AN324" s="0" t="str">
        <f aca="false">IF(L324+M324&gt;0,"Family","Adult Only")</f>
        <v>Adult Only</v>
      </c>
      <c r="AO324" s="0" t="str">
        <f aca="false">IF(U324=V324,"Same","Changed")</f>
        <v>Same</v>
      </c>
    </row>
    <row r="325" customFormat="false" ht="15" hidden="false" customHeight="false" outlineLevel="0" collapsed="false">
      <c r="A325" s="14" t="n">
        <v>327</v>
      </c>
      <c r="B325" s="14" t="s">
        <v>90</v>
      </c>
      <c r="C325" s="14" t="n">
        <v>0</v>
      </c>
      <c r="D325" s="14" t="n">
        <v>3</v>
      </c>
      <c r="E325" s="14" t="n">
        <v>2016</v>
      </c>
      <c r="F325" s="14" t="s">
        <v>114</v>
      </c>
      <c r="G325" s="14" t="n">
        <v>39</v>
      </c>
      <c r="H325" s="14" t="n">
        <v>22</v>
      </c>
      <c r="I325" s="14" t="n">
        <v>0</v>
      </c>
      <c r="J325" s="14" t="n">
        <v>1</v>
      </c>
      <c r="K325" s="14" t="n">
        <v>1</v>
      </c>
      <c r="L325" s="14" t="n">
        <v>0</v>
      </c>
      <c r="M325" s="14" t="n">
        <v>0</v>
      </c>
      <c r="N325" s="14" t="s">
        <v>82</v>
      </c>
      <c r="O325" s="14" t="s">
        <v>92</v>
      </c>
      <c r="P325" s="14" t="s">
        <v>128</v>
      </c>
      <c r="Q325" s="14" t="s">
        <v>128</v>
      </c>
      <c r="R325" s="14" t="n">
        <v>0</v>
      </c>
      <c r="S325" s="14" t="n">
        <v>0</v>
      </c>
      <c r="T325" s="14" t="n">
        <v>0</v>
      </c>
      <c r="U325" s="14" t="s">
        <v>109</v>
      </c>
      <c r="V325" s="14" t="s">
        <v>109</v>
      </c>
      <c r="W325" s="14" t="n">
        <v>0</v>
      </c>
      <c r="X325" s="14" t="s">
        <v>86</v>
      </c>
      <c r="Y325" s="14" t="n">
        <v>0</v>
      </c>
      <c r="Z325" s="14" t="n">
        <v>308</v>
      </c>
      <c r="AA325" s="14" t="n">
        <v>0</v>
      </c>
      <c r="AB325" s="14" t="s">
        <v>87</v>
      </c>
      <c r="AC325" s="14" t="n">
        <v>166.25</v>
      </c>
      <c r="AD325" s="14" t="n">
        <v>0</v>
      </c>
      <c r="AE325" s="14" t="n">
        <v>0</v>
      </c>
      <c r="AF325" s="14" t="s">
        <v>88</v>
      </c>
      <c r="AG325" s="15" t="n">
        <v>42636</v>
      </c>
      <c r="AH325" s="14" t="n">
        <f aca="false">I325+J325</f>
        <v>1</v>
      </c>
      <c r="AI325" s="14" t="n">
        <f aca="false">K325+L325+M325</f>
        <v>1</v>
      </c>
      <c r="AJ325" s="14" t="n">
        <f aca="false">AC325*AH325</f>
        <v>166.25</v>
      </c>
      <c r="AK325" s="14" t="str">
        <f aca="false">IF(C325=1,"Cancelled","Completed")</f>
        <v>Completed</v>
      </c>
      <c r="AL325" s="14" t="str">
        <f aca="false">_xlfn.IFS(D325&lt;=7,"0-7 Days",D325&lt;=30,"8-30 Days",D325&lt;=90,"31-90 Days",TRUE(),"90+ Days")</f>
        <v>0-7 Days</v>
      </c>
      <c r="AM325" s="14" t="str">
        <f aca="false">_xlfn.IFS(OR(F325="December",F325="January",F325="February"),"Winter",OR(F325="March",F325="April",F325="May"),"Spring",OR(F325="June",F325="July",F325="August"),"Summer",TRUE(),"Autumn")</f>
        <v>Autumn</v>
      </c>
      <c r="AN325" s="14" t="str">
        <f aca="false">IF(L325+M325&gt;0,"Family","Adult Only")</f>
        <v>Adult Only</v>
      </c>
      <c r="AO325" s="14" t="str">
        <f aca="false">IF(U325=V325,"Same","Changed")</f>
        <v>Same</v>
      </c>
    </row>
    <row r="326" customFormat="false" ht="15" hidden="false" customHeight="false" outlineLevel="0" collapsed="false">
      <c r="A326" s="0" t="n">
        <v>328</v>
      </c>
      <c r="B326" s="0" t="s">
        <v>90</v>
      </c>
      <c r="C326" s="0" t="n">
        <v>1</v>
      </c>
      <c r="D326" s="0" t="n">
        <v>105</v>
      </c>
      <c r="E326" s="0" t="n">
        <v>2016</v>
      </c>
      <c r="F326" s="0" t="s">
        <v>106</v>
      </c>
      <c r="G326" s="0" t="n">
        <v>15</v>
      </c>
      <c r="H326" s="0" t="n">
        <v>6</v>
      </c>
      <c r="I326" s="0" t="n">
        <v>0</v>
      </c>
      <c r="J326" s="0" t="n">
        <v>1</v>
      </c>
      <c r="K326" s="0" t="n">
        <v>2</v>
      </c>
      <c r="L326" s="0" t="n">
        <v>0</v>
      </c>
      <c r="M326" s="0" t="n">
        <v>0</v>
      </c>
      <c r="N326" s="0" t="s">
        <v>82</v>
      </c>
      <c r="O326" s="0" t="s">
        <v>92</v>
      </c>
      <c r="P326" s="0" t="s">
        <v>99</v>
      </c>
      <c r="Q326" s="0" t="s">
        <v>94</v>
      </c>
      <c r="R326" s="0" t="n">
        <v>0</v>
      </c>
      <c r="S326" s="0" t="n">
        <v>0</v>
      </c>
      <c r="T326" s="0" t="n">
        <v>0</v>
      </c>
      <c r="U326" s="0" t="s">
        <v>95</v>
      </c>
      <c r="V326" s="0" t="s">
        <v>95</v>
      </c>
      <c r="W326" s="0" t="n">
        <v>0</v>
      </c>
      <c r="X326" s="0" t="s">
        <v>120</v>
      </c>
      <c r="Y326" s="0" t="n">
        <v>12</v>
      </c>
      <c r="Z326" s="0" t="n">
        <v>0</v>
      </c>
      <c r="AA326" s="0" t="n">
        <v>0</v>
      </c>
      <c r="AB326" s="0" t="s">
        <v>87</v>
      </c>
      <c r="AC326" s="0" t="n">
        <v>75</v>
      </c>
      <c r="AD326" s="0" t="n">
        <v>0</v>
      </c>
      <c r="AE326" s="0" t="n">
        <v>0</v>
      </c>
      <c r="AF326" s="0" t="s">
        <v>96</v>
      </c>
      <c r="AG326" s="13" t="n">
        <v>42387</v>
      </c>
      <c r="AH326" s="25" t="n">
        <f aca="false">I326+J326</f>
        <v>1</v>
      </c>
      <c r="AI326" s="25" t="n">
        <f aca="false">K326+L326+M326</f>
        <v>2</v>
      </c>
      <c r="AJ326" s="25" t="n">
        <f aca="false">AC326*AH326</f>
        <v>75</v>
      </c>
      <c r="AK326" s="0" t="str">
        <f aca="false">IF(C326=1,"Cancelled","Completed")</f>
        <v>Cancelled</v>
      </c>
      <c r="AL326" s="0" t="str">
        <f aca="false">_xlfn.IFS(D326&lt;=7,"0-7 Days",D326&lt;=30,"8-30 Days",D326&lt;=90,"31-90 Days",TRUE(),"90+ Days")</f>
        <v>90+ Days</v>
      </c>
      <c r="AM326" s="0" t="str">
        <f aca="false">_xlfn.IFS(OR(F326="December",F326="January",F326="February"),"Winter",OR(F326="March",F326="April",F326="May"),"Spring",OR(F326="June",F326="July",F326="August"),"Summer",TRUE(),"Autumn")</f>
        <v>Spring</v>
      </c>
      <c r="AN326" s="0" t="str">
        <f aca="false">IF(L326+M326&gt;0,"Family","Adult Only")</f>
        <v>Adult Only</v>
      </c>
      <c r="AO326" s="0" t="str">
        <f aca="false">IF(U326=V326,"Same","Changed")</f>
        <v>Same</v>
      </c>
    </row>
    <row r="327" customFormat="false" ht="15" hidden="false" customHeight="false" outlineLevel="0" collapsed="false">
      <c r="A327" s="14" t="n">
        <v>329</v>
      </c>
      <c r="B327" s="14" t="s">
        <v>90</v>
      </c>
      <c r="C327" s="14" t="n">
        <v>0</v>
      </c>
      <c r="D327" s="14" t="n">
        <v>178</v>
      </c>
      <c r="E327" s="14" t="n">
        <v>2017</v>
      </c>
      <c r="F327" s="14" t="s">
        <v>91</v>
      </c>
      <c r="G327" s="14" t="n">
        <v>28</v>
      </c>
      <c r="H327" s="14" t="n">
        <v>13</v>
      </c>
      <c r="I327" s="14" t="n">
        <v>2</v>
      </c>
      <c r="J327" s="14" t="n">
        <v>5</v>
      </c>
      <c r="K327" s="14" t="n">
        <v>2</v>
      </c>
      <c r="L327" s="14" t="n">
        <v>2</v>
      </c>
      <c r="M327" s="14" t="n">
        <v>0</v>
      </c>
      <c r="N327" s="14" t="s">
        <v>112</v>
      </c>
      <c r="O327" s="14" t="s">
        <v>164</v>
      </c>
      <c r="P327" s="14" t="s">
        <v>84</v>
      </c>
      <c r="Q327" s="14" t="s">
        <v>84</v>
      </c>
      <c r="R327" s="14" t="n">
        <v>0</v>
      </c>
      <c r="S327" s="14" t="n">
        <v>0</v>
      </c>
      <c r="T327" s="14" t="n">
        <v>0</v>
      </c>
      <c r="U327" s="14" t="s">
        <v>124</v>
      </c>
      <c r="V327" s="14" t="s">
        <v>124</v>
      </c>
      <c r="W327" s="14" t="n">
        <v>1</v>
      </c>
      <c r="X327" s="14" t="s">
        <v>86</v>
      </c>
      <c r="Y327" s="14" t="n">
        <v>14</v>
      </c>
      <c r="Z327" s="14" t="n">
        <v>0</v>
      </c>
      <c r="AA327" s="14" t="n">
        <v>0</v>
      </c>
      <c r="AB327" s="14" t="s">
        <v>87</v>
      </c>
      <c r="AC327" s="14" t="n">
        <v>214</v>
      </c>
      <c r="AD327" s="14" t="n">
        <v>0</v>
      </c>
      <c r="AE327" s="14" t="n">
        <v>3</v>
      </c>
      <c r="AF327" s="14" t="s">
        <v>88</v>
      </c>
      <c r="AG327" s="15" t="n">
        <v>42936</v>
      </c>
      <c r="AH327" s="14" t="n">
        <f aca="false">I327+J327</f>
        <v>7</v>
      </c>
      <c r="AI327" s="14" t="n">
        <f aca="false">K327+L327+M327</f>
        <v>4</v>
      </c>
      <c r="AJ327" s="14" t="n">
        <f aca="false">AC327*AH327</f>
        <v>1498</v>
      </c>
      <c r="AK327" s="14" t="str">
        <f aca="false">IF(C327=1,"Cancelled","Completed")</f>
        <v>Completed</v>
      </c>
      <c r="AL327" s="14" t="str">
        <f aca="false">_xlfn.IFS(D327&lt;=7,"0-7 Days",D327&lt;=30,"8-30 Days",D327&lt;=90,"31-90 Days",TRUE(),"90+ Days")</f>
        <v>90+ Days</v>
      </c>
      <c r="AM327" s="14" t="str">
        <f aca="false">_xlfn.IFS(OR(F327="December",F327="January",F327="February"),"Winter",OR(F327="March",F327="April",F327="May"),"Spring",OR(F327="June",F327="July",F327="August"),"Summer",TRUE(),"Autumn")</f>
        <v>Summer</v>
      </c>
      <c r="AN327" s="14" t="str">
        <f aca="false">IF(L327+M327&gt;0,"Family","Adult Only")</f>
        <v>Family</v>
      </c>
      <c r="AO327" s="14" t="str">
        <f aca="false">IF(U327=V327,"Same","Changed")</f>
        <v>Same</v>
      </c>
    </row>
    <row r="328" customFormat="false" ht="15" hidden="false" customHeight="false" outlineLevel="0" collapsed="false">
      <c r="A328" s="0" t="n">
        <v>330</v>
      </c>
      <c r="B328" s="0" t="s">
        <v>90</v>
      </c>
      <c r="C328" s="0" t="n">
        <v>0</v>
      </c>
      <c r="D328" s="0" t="n">
        <v>29</v>
      </c>
      <c r="E328" s="0" t="n">
        <v>2016</v>
      </c>
      <c r="F328" s="0" t="s">
        <v>81</v>
      </c>
      <c r="G328" s="0" t="n">
        <v>49</v>
      </c>
      <c r="H328" s="0" t="n">
        <v>2</v>
      </c>
      <c r="I328" s="0" t="n">
        <v>0</v>
      </c>
      <c r="J328" s="0" t="n">
        <v>2</v>
      </c>
      <c r="K328" s="0" t="n">
        <v>1</v>
      </c>
      <c r="L328" s="0" t="n">
        <v>0</v>
      </c>
      <c r="M328" s="0" t="n">
        <v>0</v>
      </c>
      <c r="N328" s="0" t="s">
        <v>82</v>
      </c>
      <c r="O328" s="0" t="s">
        <v>108</v>
      </c>
      <c r="P328" s="0" t="s">
        <v>128</v>
      </c>
      <c r="Q328" s="0" t="s">
        <v>94</v>
      </c>
      <c r="R328" s="0" t="n">
        <v>0</v>
      </c>
      <c r="S328" s="0" t="n">
        <v>0</v>
      </c>
      <c r="T328" s="0" t="n">
        <v>0</v>
      </c>
      <c r="U328" s="0" t="s">
        <v>95</v>
      </c>
      <c r="V328" s="0" t="s">
        <v>95</v>
      </c>
      <c r="W328" s="0" t="n">
        <v>4</v>
      </c>
      <c r="X328" s="0" t="s">
        <v>86</v>
      </c>
      <c r="Y328" s="0" t="n">
        <v>0</v>
      </c>
      <c r="Z328" s="0" t="n">
        <v>0</v>
      </c>
      <c r="AA328" s="0" t="n">
        <v>0</v>
      </c>
      <c r="AB328" s="0" t="s">
        <v>101</v>
      </c>
      <c r="AC328" s="0" t="n">
        <v>66.18</v>
      </c>
      <c r="AD328" s="0" t="n">
        <v>0</v>
      </c>
      <c r="AE328" s="0" t="n">
        <v>1</v>
      </c>
      <c r="AF328" s="0" t="s">
        <v>88</v>
      </c>
      <c r="AG328" s="13" t="n">
        <v>42708</v>
      </c>
      <c r="AH328" s="25" t="n">
        <f aca="false">I328+J328</f>
        <v>2</v>
      </c>
      <c r="AI328" s="25" t="n">
        <f aca="false">K328+L328+M328</f>
        <v>1</v>
      </c>
      <c r="AJ328" s="25" t="n">
        <f aca="false">AC328*AH328</f>
        <v>132.36</v>
      </c>
      <c r="AK328" s="0" t="str">
        <f aca="false">IF(C328=1,"Cancelled","Completed")</f>
        <v>Completed</v>
      </c>
      <c r="AL328" s="0" t="str">
        <f aca="false">_xlfn.IFS(D328&lt;=7,"0-7 Days",D328&lt;=30,"8-30 Days",D328&lt;=90,"31-90 Days",TRUE(),"90+ Days")</f>
        <v>8-30 Days</v>
      </c>
      <c r="AM328" s="0" t="str">
        <f aca="false">_xlfn.IFS(OR(F328="December",F328="January",F328="February"),"Winter",OR(F328="March",F328="April",F328="May"),"Spring",OR(F328="June",F328="July",F328="August"),"Summer",TRUE(),"Autumn")</f>
        <v>Winter</v>
      </c>
      <c r="AN328" s="0" t="str">
        <f aca="false">IF(L328+M328&gt;0,"Family","Adult Only")</f>
        <v>Adult Only</v>
      </c>
      <c r="AO328" s="0" t="str">
        <f aca="false">IF(U328=V328,"Same","Changed")</f>
        <v>Same</v>
      </c>
    </row>
    <row r="329" customFormat="false" ht="15" hidden="false" customHeight="false" outlineLevel="0" collapsed="false">
      <c r="A329" s="14" t="n">
        <v>331</v>
      </c>
      <c r="B329" s="14" t="s">
        <v>80</v>
      </c>
      <c r="C329" s="14" t="n">
        <v>0</v>
      </c>
      <c r="D329" s="14" t="n">
        <v>61</v>
      </c>
      <c r="E329" s="14" t="n">
        <v>2016</v>
      </c>
      <c r="F329" s="14" t="s">
        <v>103</v>
      </c>
      <c r="G329" s="14" t="n">
        <v>12</v>
      </c>
      <c r="H329" s="14" t="n">
        <v>14</v>
      </c>
      <c r="I329" s="14" t="n">
        <v>1</v>
      </c>
      <c r="J329" s="14" t="n">
        <v>3</v>
      </c>
      <c r="K329" s="14" t="n">
        <v>2</v>
      </c>
      <c r="L329" s="14" t="n">
        <v>0</v>
      </c>
      <c r="M329" s="14" t="n">
        <v>0</v>
      </c>
      <c r="N329" s="14" t="s">
        <v>82</v>
      </c>
      <c r="O329" s="14" t="s">
        <v>147</v>
      </c>
      <c r="P329" s="14" t="s">
        <v>99</v>
      </c>
      <c r="Q329" s="14" t="s">
        <v>94</v>
      </c>
      <c r="R329" s="14" t="n">
        <v>0</v>
      </c>
      <c r="S329" s="14" t="n">
        <v>0</v>
      </c>
      <c r="T329" s="14" t="n">
        <v>0</v>
      </c>
      <c r="U329" s="14" t="s">
        <v>109</v>
      </c>
      <c r="V329" s="14" t="s">
        <v>109</v>
      </c>
      <c r="W329" s="14" t="n">
        <v>0</v>
      </c>
      <c r="X329" s="14" t="s">
        <v>86</v>
      </c>
      <c r="Y329" s="14" t="n">
        <v>156</v>
      </c>
      <c r="Z329" s="14" t="n">
        <v>0</v>
      </c>
      <c r="AA329" s="14" t="n">
        <v>0</v>
      </c>
      <c r="AB329" s="14" t="s">
        <v>87</v>
      </c>
      <c r="AC329" s="14" t="n">
        <v>35.15</v>
      </c>
      <c r="AD329" s="14" t="n">
        <v>0</v>
      </c>
      <c r="AE329" s="14" t="n">
        <v>1</v>
      </c>
      <c r="AF329" s="14" t="s">
        <v>88</v>
      </c>
      <c r="AG329" s="15" t="n">
        <v>42447</v>
      </c>
      <c r="AH329" s="14" t="n">
        <f aca="false">I329+J329</f>
        <v>4</v>
      </c>
      <c r="AI329" s="14" t="n">
        <f aca="false">K329+L329+M329</f>
        <v>2</v>
      </c>
      <c r="AJ329" s="14" t="n">
        <f aca="false">AC329*AH329</f>
        <v>140.6</v>
      </c>
      <c r="AK329" s="14" t="str">
        <f aca="false">IF(C329=1,"Cancelled","Completed")</f>
        <v>Completed</v>
      </c>
      <c r="AL329" s="14" t="str">
        <f aca="false">_xlfn.IFS(D329&lt;=7,"0-7 Days",D329&lt;=30,"8-30 Days",D329&lt;=90,"31-90 Days",TRUE(),"90+ Days")</f>
        <v>31-90 Days</v>
      </c>
      <c r="AM329" s="14" t="str">
        <f aca="false">_xlfn.IFS(OR(F329="December",F329="January",F329="February"),"Winter",OR(F329="March",F329="April",F329="May"),"Spring",OR(F329="June",F329="July",F329="August"),"Summer",TRUE(),"Autumn")</f>
        <v>Spring</v>
      </c>
      <c r="AN329" s="14" t="str">
        <f aca="false">IF(L329+M329&gt;0,"Family","Adult Only")</f>
        <v>Adult Only</v>
      </c>
      <c r="AO329" s="14" t="str">
        <f aca="false">IF(U329=V329,"Same","Changed")</f>
        <v>Same</v>
      </c>
    </row>
    <row r="330" customFormat="false" ht="15" hidden="false" customHeight="false" outlineLevel="0" collapsed="false">
      <c r="A330" s="0" t="n">
        <v>332</v>
      </c>
      <c r="B330" s="0" t="s">
        <v>90</v>
      </c>
      <c r="C330" s="0" t="n">
        <v>1</v>
      </c>
      <c r="D330" s="0" t="n">
        <v>82</v>
      </c>
      <c r="E330" s="0" t="n">
        <v>2017</v>
      </c>
      <c r="F330" s="0" t="s">
        <v>103</v>
      </c>
      <c r="G330" s="0" t="n">
        <v>10</v>
      </c>
      <c r="H330" s="0" t="n">
        <v>5</v>
      </c>
      <c r="I330" s="0" t="n">
        <v>2</v>
      </c>
      <c r="J330" s="0" t="n">
        <v>4</v>
      </c>
      <c r="K330" s="0" t="n">
        <v>2</v>
      </c>
      <c r="L330" s="0" t="n">
        <v>0</v>
      </c>
      <c r="M330" s="0" t="n">
        <v>0</v>
      </c>
      <c r="N330" s="0" t="s">
        <v>82</v>
      </c>
      <c r="O330" s="0" t="s">
        <v>123</v>
      </c>
      <c r="P330" s="0" t="s">
        <v>93</v>
      </c>
      <c r="Q330" s="0" t="s">
        <v>94</v>
      </c>
      <c r="R330" s="0" t="n">
        <v>0</v>
      </c>
      <c r="S330" s="0" t="n">
        <v>0</v>
      </c>
      <c r="T330" s="0" t="n">
        <v>0</v>
      </c>
      <c r="U330" s="0" t="s">
        <v>95</v>
      </c>
      <c r="V330" s="0" t="s">
        <v>95</v>
      </c>
      <c r="W330" s="0" t="n">
        <v>0</v>
      </c>
      <c r="X330" s="0" t="s">
        <v>86</v>
      </c>
      <c r="Y330" s="0" t="n">
        <v>9</v>
      </c>
      <c r="Z330" s="0" t="n">
        <v>0</v>
      </c>
      <c r="AA330" s="0" t="n">
        <v>0</v>
      </c>
      <c r="AB330" s="0" t="s">
        <v>87</v>
      </c>
      <c r="AC330" s="0" t="n">
        <v>91.8</v>
      </c>
      <c r="AD330" s="0" t="n">
        <v>0</v>
      </c>
      <c r="AE330" s="0" t="n">
        <v>0</v>
      </c>
      <c r="AF330" s="0" t="s">
        <v>96</v>
      </c>
      <c r="AG330" s="13" t="n">
        <v>42790</v>
      </c>
      <c r="AH330" s="25" t="n">
        <f aca="false">I330+J330</f>
        <v>6</v>
      </c>
      <c r="AI330" s="25" t="n">
        <f aca="false">K330+L330+M330</f>
        <v>2</v>
      </c>
      <c r="AJ330" s="25" t="n">
        <f aca="false">AC330*AH330</f>
        <v>550.8</v>
      </c>
      <c r="AK330" s="0" t="str">
        <f aca="false">IF(C330=1,"Cancelled","Completed")</f>
        <v>Cancelled</v>
      </c>
      <c r="AL330" s="0" t="str">
        <f aca="false">_xlfn.IFS(D330&lt;=7,"0-7 Days",D330&lt;=30,"8-30 Days",D330&lt;=90,"31-90 Days",TRUE(),"90+ Days")</f>
        <v>31-90 Days</v>
      </c>
      <c r="AM330" s="0" t="str">
        <f aca="false">_xlfn.IFS(OR(F330="December",F330="January",F330="February"),"Winter",OR(F330="March",F330="April",F330="May"),"Spring",OR(F330="June",F330="July",F330="August"),"Summer",TRUE(),"Autumn")</f>
        <v>Spring</v>
      </c>
      <c r="AN330" s="0" t="str">
        <f aca="false">IF(L330+M330&gt;0,"Family","Adult Only")</f>
        <v>Adult Only</v>
      </c>
      <c r="AO330" s="0" t="str">
        <f aca="false">IF(U330=V330,"Same","Changed")</f>
        <v>Same</v>
      </c>
    </row>
    <row r="331" customFormat="false" ht="15" hidden="false" customHeight="false" outlineLevel="0" collapsed="false">
      <c r="A331" s="14" t="n">
        <v>333</v>
      </c>
      <c r="B331" s="14" t="s">
        <v>80</v>
      </c>
      <c r="C331" s="14" t="n">
        <v>1</v>
      </c>
      <c r="D331" s="14" t="n">
        <v>111</v>
      </c>
      <c r="E331" s="14" t="n">
        <v>2015</v>
      </c>
      <c r="F331" s="14" t="s">
        <v>111</v>
      </c>
      <c r="G331" s="14" t="n">
        <v>43</v>
      </c>
      <c r="H331" s="14" t="n">
        <v>23</v>
      </c>
      <c r="I331" s="14" t="n">
        <v>1</v>
      </c>
      <c r="J331" s="14" t="n">
        <v>2</v>
      </c>
      <c r="K331" s="14" t="n">
        <v>2</v>
      </c>
      <c r="L331" s="14" t="n">
        <v>0</v>
      </c>
      <c r="M331" s="14" t="n">
        <v>0</v>
      </c>
      <c r="N331" s="14" t="s">
        <v>82</v>
      </c>
      <c r="O331" s="14" t="s">
        <v>92</v>
      </c>
      <c r="P331" s="14" t="s">
        <v>93</v>
      </c>
      <c r="Q331" s="14" t="s">
        <v>94</v>
      </c>
      <c r="R331" s="14" t="n">
        <v>0</v>
      </c>
      <c r="S331" s="14" t="n">
        <v>0</v>
      </c>
      <c r="T331" s="14" t="n">
        <v>0</v>
      </c>
      <c r="U331" s="14" t="s">
        <v>95</v>
      </c>
      <c r="V331" s="14" t="s">
        <v>95</v>
      </c>
      <c r="W331" s="14" t="n">
        <v>0</v>
      </c>
      <c r="X331" s="14" t="s">
        <v>86</v>
      </c>
      <c r="Y331" s="14" t="n">
        <v>240</v>
      </c>
      <c r="Z331" s="14" t="n">
        <v>0</v>
      </c>
      <c r="AA331" s="14" t="n">
        <v>0</v>
      </c>
      <c r="AB331" s="14" t="s">
        <v>87</v>
      </c>
      <c r="AC331" s="14" t="n">
        <v>45</v>
      </c>
      <c r="AD331" s="14" t="n">
        <v>0</v>
      </c>
      <c r="AE331" s="14" t="n">
        <v>1</v>
      </c>
      <c r="AF331" s="14" t="s">
        <v>96</v>
      </c>
      <c r="AG331" s="15" t="n">
        <v>42205</v>
      </c>
      <c r="AH331" s="14" t="n">
        <f aca="false">I331+J331</f>
        <v>3</v>
      </c>
      <c r="AI331" s="14" t="n">
        <f aca="false">K331+L331+M331</f>
        <v>2</v>
      </c>
      <c r="AJ331" s="14" t="n">
        <f aca="false">AC331*AH331</f>
        <v>135</v>
      </c>
      <c r="AK331" s="14" t="str">
        <f aca="false">IF(C331=1,"Cancelled","Completed")</f>
        <v>Cancelled</v>
      </c>
      <c r="AL331" s="14" t="str">
        <f aca="false">_xlfn.IFS(D331&lt;=7,"0-7 Days",D331&lt;=30,"8-30 Days",D331&lt;=90,"31-90 Days",TRUE(),"90+ Days")</f>
        <v>90+ Days</v>
      </c>
      <c r="AM331" s="14" t="str">
        <f aca="false">_xlfn.IFS(OR(F331="December",F331="January",F331="February"),"Winter",OR(F331="March",F331="April",F331="May"),"Spring",OR(F331="June",F331="July",F331="August"),"Summer",TRUE(),"Autumn")</f>
        <v>Autumn</v>
      </c>
      <c r="AN331" s="14" t="str">
        <f aca="false">IF(L331+M331&gt;0,"Family","Adult Only")</f>
        <v>Adult Only</v>
      </c>
      <c r="AO331" s="14" t="str">
        <f aca="false">IF(U331=V331,"Same","Changed")</f>
        <v>Same</v>
      </c>
    </row>
    <row r="332" customFormat="false" ht="15" hidden="false" customHeight="false" outlineLevel="0" collapsed="false">
      <c r="A332" s="0" t="n">
        <v>334</v>
      </c>
      <c r="B332" s="0" t="s">
        <v>90</v>
      </c>
      <c r="C332" s="0" t="n">
        <v>0</v>
      </c>
      <c r="D332" s="0" t="n">
        <v>61</v>
      </c>
      <c r="E332" s="0" t="n">
        <v>2016</v>
      </c>
      <c r="F332" s="0" t="s">
        <v>81</v>
      </c>
      <c r="G332" s="0" t="n">
        <v>51</v>
      </c>
      <c r="H332" s="0" t="n">
        <v>16</v>
      </c>
      <c r="I332" s="0" t="n">
        <v>1</v>
      </c>
      <c r="J332" s="0" t="n">
        <v>2</v>
      </c>
      <c r="K332" s="0" t="n">
        <v>2</v>
      </c>
      <c r="L332" s="0" t="n">
        <v>0</v>
      </c>
      <c r="M332" s="0" t="n">
        <v>0</v>
      </c>
      <c r="N332" s="0" t="s">
        <v>82</v>
      </c>
      <c r="O332" s="0" t="s">
        <v>122</v>
      </c>
      <c r="P332" s="0" t="s">
        <v>84</v>
      </c>
      <c r="Q332" s="0" t="s">
        <v>84</v>
      </c>
      <c r="R332" s="0" t="n">
        <v>0</v>
      </c>
      <c r="S332" s="0" t="n">
        <v>0</v>
      </c>
      <c r="T332" s="0" t="n">
        <v>0</v>
      </c>
      <c r="U332" s="0" t="s">
        <v>95</v>
      </c>
      <c r="V332" s="0" t="s">
        <v>95</v>
      </c>
      <c r="W332" s="0" t="n">
        <v>0</v>
      </c>
      <c r="X332" s="0" t="s">
        <v>86</v>
      </c>
      <c r="Y332" s="0" t="n">
        <v>14</v>
      </c>
      <c r="Z332" s="0" t="n">
        <v>0</v>
      </c>
      <c r="AA332" s="0" t="n">
        <v>0</v>
      </c>
      <c r="AB332" s="0" t="s">
        <v>87</v>
      </c>
      <c r="AC332" s="0" t="n">
        <v>79.2</v>
      </c>
      <c r="AD332" s="0" t="n">
        <v>0</v>
      </c>
      <c r="AE332" s="0" t="n">
        <v>0</v>
      </c>
      <c r="AF332" s="0" t="s">
        <v>88</v>
      </c>
      <c r="AG332" s="13" t="n">
        <v>42723</v>
      </c>
      <c r="AH332" s="25" t="n">
        <f aca="false">I332+J332</f>
        <v>3</v>
      </c>
      <c r="AI332" s="25" t="n">
        <f aca="false">K332+L332+M332</f>
        <v>2</v>
      </c>
      <c r="AJ332" s="25" t="n">
        <f aca="false">AC332*AH332</f>
        <v>237.6</v>
      </c>
      <c r="AK332" s="0" t="str">
        <f aca="false">IF(C332=1,"Cancelled","Completed")</f>
        <v>Completed</v>
      </c>
      <c r="AL332" s="0" t="str">
        <f aca="false">_xlfn.IFS(D332&lt;=7,"0-7 Days",D332&lt;=30,"8-30 Days",D332&lt;=90,"31-90 Days",TRUE(),"90+ Days")</f>
        <v>31-90 Days</v>
      </c>
      <c r="AM332" s="0" t="str">
        <f aca="false">_xlfn.IFS(OR(F332="December",F332="January",F332="February"),"Winter",OR(F332="March",F332="April",F332="May"),"Spring",OR(F332="June",F332="July",F332="August"),"Summer",TRUE(),"Autumn")</f>
        <v>Winter</v>
      </c>
      <c r="AN332" s="0" t="str">
        <f aca="false">IF(L332+M332&gt;0,"Family","Adult Only")</f>
        <v>Adult Only</v>
      </c>
      <c r="AO332" s="0" t="str">
        <f aca="false">IF(U332=V332,"Same","Changed")</f>
        <v>Same</v>
      </c>
    </row>
    <row r="333" customFormat="false" ht="15" hidden="false" customHeight="false" outlineLevel="0" collapsed="false">
      <c r="A333" s="14" t="n">
        <v>335</v>
      </c>
      <c r="B333" s="14" t="s">
        <v>90</v>
      </c>
      <c r="C333" s="14" t="n">
        <v>1</v>
      </c>
      <c r="D333" s="14" t="n">
        <v>197</v>
      </c>
      <c r="E333" s="14" t="n">
        <v>2017</v>
      </c>
      <c r="F333" s="14" t="s">
        <v>103</v>
      </c>
      <c r="G333" s="14" t="n">
        <v>11</v>
      </c>
      <c r="H333" s="14" t="n">
        <v>16</v>
      </c>
      <c r="I333" s="14" t="n">
        <v>0</v>
      </c>
      <c r="J333" s="14" t="n">
        <v>3</v>
      </c>
      <c r="K333" s="14" t="n">
        <v>2</v>
      </c>
      <c r="L333" s="14" t="n">
        <v>0</v>
      </c>
      <c r="M333" s="14" t="n">
        <v>0</v>
      </c>
      <c r="N333" s="14" t="s">
        <v>107</v>
      </c>
      <c r="O333" s="14" t="s">
        <v>83</v>
      </c>
      <c r="P333" s="14" t="s">
        <v>93</v>
      </c>
      <c r="Q333" s="14" t="s">
        <v>94</v>
      </c>
      <c r="R333" s="14" t="n">
        <v>0</v>
      </c>
      <c r="S333" s="14" t="n">
        <v>0</v>
      </c>
      <c r="T333" s="14" t="n">
        <v>0</v>
      </c>
      <c r="U333" s="14" t="s">
        <v>95</v>
      </c>
      <c r="V333" s="14" t="s">
        <v>95</v>
      </c>
      <c r="W333" s="14" t="n">
        <v>0</v>
      </c>
      <c r="X333" s="14" t="s">
        <v>86</v>
      </c>
      <c r="Y333" s="14" t="n">
        <v>9</v>
      </c>
      <c r="Z333" s="14" t="n">
        <v>0</v>
      </c>
      <c r="AA333" s="14" t="n">
        <v>0</v>
      </c>
      <c r="AB333" s="14" t="s">
        <v>87</v>
      </c>
      <c r="AC333" s="14" t="n">
        <v>79.2</v>
      </c>
      <c r="AD333" s="14" t="n">
        <v>0</v>
      </c>
      <c r="AE333" s="14" t="n">
        <v>2</v>
      </c>
      <c r="AF333" s="14" t="s">
        <v>96</v>
      </c>
      <c r="AG333" s="15" t="n">
        <v>42638</v>
      </c>
      <c r="AH333" s="14" t="n">
        <f aca="false">I333+J333</f>
        <v>3</v>
      </c>
      <c r="AI333" s="14" t="n">
        <f aca="false">K333+L333+M333</f>
        <v>2</v>
      </c>
      <c r="AJ333" s="14" t="n">
        <f aca="false">AC333*AH333</f>
        <v>237.6</v>
      </c>
      <c r="AK333" s="14" t="str">
        <f aca="false">IF(C333=1,"Cancelled","Completed")</f>
        <v>Cancelled</v>
      </c>
      <c r="AL333" s="14" t="str">
        <f aca="false">_xlfn.IFS(D333&lt;=7,"0-7 Days",D333&lt;=30,"8-30 Days",D333&lt;=90,"31-90 Days",TRUE(),"90+ Days")</f>
        <v>90+ Days</v>
      </c>
      <c r="AM333" s="14" t="str">
        <f aca="false">_xlfn.IFS(OR(F333="December",F333="January",F333="February"),"Winter",OR(F333="March",F333="April",F333="May"),"Spring",OR(F333="June",F333="July",F333="August"),"Summer",TRUE(),"Autumn")</f>
        <v>Spring</v>
      </c>
      <c r="AN333" s="14" t="str">
        <f aca="false">IF(L333+M333&gt;0,"Family","Adult Only")</f>
        <v>Adult Only</v>
      </c>
      <c r="AO333" s="14" t="str">
        <f aca="false">IF(U333=V333,"Same","Changed")</f>
        <v>Same</v>
      </c>
    </row>
    <row r="334" customFormat="false" ht="15" hidden="false" customHeight="false" outlineLevel="0" collapsed="false">
      <c r="A334" s="0" t="n">
        <v>336</v>
      </c>
      <c r="B334" s="0" t="s">
        <v>80</v>
      </c>
      <c r="C334" s="0" t="n">
        <v>1</v>
      </c>
      <c r="D334" s="0" t="n">
        <v>86</v>
      </c>
      <c r="E334" s="0" t="n">
        <v>2017</v>
      </c>
      <c r="F334" s="0" t="s">
        <v>103</v>
      </c>
      <c r="G334" s="0" t="n">
        <v>10</v>
      </c>
      <c r="H334" s="0" t="n">
        <v>9</v>
      </c>
      <c r="I334" s="0" t="n">
        <v>0</v>
      </c>
      <c r="J334" s="0" t="n">
        <v>3</v>
      </c>
      <c r="K334" s="0" t="n">
        <v>2</v>
      </c>
      <c r="L334" s="0" t="n">
        <v>0</v>
      </c>
      <c r="M334" s="0" t="n">
        <v>0</v>
      </c>
      <c r="N334" s="0" t="s">
        <v>129</v>
      </c>
      <c r="O334" s="0" t="s">
        <v>92</v>
      </c>
      <c r="P334" s="0" t="s">
        <v>116</v>
      </c>
      <c r="Q334" s="0" t="s">
        <v>94</v>
      </c>
      <c r="R334" s="0" t="n">
        <v>0</v>
      </c>
      <c r="S334" s="0" t="n">
        <v>0</v>
      </c>
      <c r="T334" s="0" t="n">
        <v>0</v>
      </c>
      <c r="U334" s="0" t="s">
        <v>95</v>
      </c>
      <c r="V334" s="0" t="s">
        <v>95</v>
      </c>
      <c r="W334" s="0" t="n">
        <v>0</v>
      </c>
      <c r="X334" s="0" t="s">
        <v>120</v>
      </c>
      <c r="Y334" s="0" t="n">
        <v>67</v>
      </c>
      <c r="Z334" s="0" t="n">
        <v>0</v>
      </c>
      <c r="AA334" s="0" t="n">
        <v>0</v>
      </c>
      <c r="AB334" s="0" t="s">
        <v>87</v>
      </c>
      <c r="AC334" s="0" t="n">
        <v>46</v>
      </c>
      <c r="AD334" s="0" t="n">
        <v>0</v>
      </c>
      <c r="AE334" s="0" t="n">
        <v>0</v>
      </c>
      <c r="AF334" s="0" t="s">
        <v>96</v>
      </c>
      <c r="AG334" s="13" t="n">
        <v>42717</v>
      </c>
      <c r="AH334" s="25" t="n">
        <f aca="false">I334+J334</f>
        <v>3</v>
      </c>
      <c r="AI334" s="25" t="n">
        <f aca="false">K334+L334+M334</f>
        <v>2</v>
      </c>
      <c r="AJ334" s="25" t="n">
        <f aca="false">AC334*AH334</f>
        <v>138</v>
      </c>
      <c r="AK334" s="0" t="str">
        <f aca="false">IF(C334=1,"Cancelled","Completed")</f>
        <v>Cancelled</v>
      </c>
      <c r="AL334" s="0" t="str">
        <f aca="false">_xlfn.IFS(D334&lt;=7,"0-7 Days",D334&lt;=30,"8-30 Days",D334&lt;=90,"31-90 Days",TRUE(),"90+ Days")</f>
        <v>31-90 Days</v>
      </c>
      <c r="AM334" s="0" t="str">
        <f aca="false">_xlfn.IFS(OR(F334="December",F334="January",F334="February"),"Winter",OR(F334="March",F334="April",F334="May"),"Spring",OR(F334="June",F334="July",F334="August"),"Summer",TRUE(),"Autumn")</f>
        <v>Spring</v>
      </c>
      <c r="AN334" s="0" t="str">
        <f aca="false">IF(L334+M334&gt;0,"Family","Adult Only")</f>
        <v>Adult Only</v>
      </c>
      <c r="AO334" s="0" t="str">
        <f aca="false">IF(U334=V334,"Same","Changed")</f>
        <v>Same</v>
      </c>
    </row>
    <row r="335" customFormat="false" ht="15" hidden="false" customHeight="false" outlineLevel="0" collapsed="false">
      <c r="A335" s="14" t="n">
        <v>337</v>
      </c>
      <c r="B335" s="14" t="s">
        <v>90</v>
      </c>
      <c r="C335" s="14" t="n">
        <v>0</v>
      </c>
      <c r="D335" s="14" t="n">
        <v>247</v>
      </c>
      <c r="E335" s="14" t="n">
        <v>2016</v>
      </c>
      <c r="F335" s="14" t="s">
        <v>135</v>
      </c>
      <c r="G335" s="14" t="n">
        <v>24</v>
      </c>
      <c r="H335" s="14" t="n">
        <v>6</v>
      </c>
      <c r="I335" s="14" t="n">
        <v>1</v>
      </c>
      <c r="J335" s="14" t="n">
        <v>1</v>
      </c>
      <c r="K335" s="14" t="n">
        <v>2</v>
      </c>
      <c r="L335" s="14" t="n">
        <v>0</v>
      </c>
      <c r="M335" s="14" t="n">
        <v>0</v>
      </c>
      <c r="N335" s="14" t="s">
        <v>112</v>
      </c>
      <c r="O335" s="14" t="s">
        <v>108</v>
      </c>
      <c r="P335" s="14" t="s">
        <v>99</v>
      </c>
      <c r="Q335" s="14" t="s">
        <v>94</v>
      </c>
      <c r="R335" s="14" t="n">
        <v>0</v>
      </c>
      <c r="S335" s="14" t="n">
        <v>0</v>
      </c>
      <c r="T335" s="14" t="n">
        <v>0</v>
      </c>
      <c r="U335" s="14" t="s">
        <v>95</v>
      </c>
      <c r="V335" s="14" t="s">
        <v>85</v>
      </c>
      <c r="W335" s="14" t="n">
        <v>0</v>
      </c>
      <c r="X335" s="14" t="s">
        <v>86</v>
      </c>
      <c r="Y335" s="14" t="n">
        <v>6</v>
      </c>
      <c r="Z335" s="14" t="n">
        <v>0</v>
      </c>
      <c r="AA335" s="14" t="n">
        <v>0</v>
      </c>
      <c r="AB335" s="14" t="s">
        <v>101</v>
      </c>
      <c r="AC335" s="14" t="n">
        <v>115</v>
      </c>
      <c r="AD335" s="14" t="n">
        <v>0</v>
      </c>
      <c r="AE335" s="14" t="n">
        <v>1</v>
      </c>
      <c r="AF335" s="14" t="s">
        <v>88</v>
      </c>
      <c r="AG335" s="15" t="n">
        <v>42529</v>
      </c>
      <c r="AH335" s="14" t="n">
        <f aca="false">I335+J335</f>
        <v>2</v>
      </c>
      <c r="AI335" s="14" t="n">
        <f aca="false">K335+L335+M335</f>
        <v>2</v>
      </c>
      <c r="AJ335" s="14" t="n">
        <f aca="false">AC335*AH335</f>
        <v>230</v>
      </c>
      <c r="AK335" s="14" t="str">
        <f aca="false">IF(C335=1,"Cancelled","Completed")</f>
        <v>Completed</v>
      </c>
      <c r="AL335" s="14" t="str">
        <f aca="false">_xlfn.IFS(D335&lt;=7,"0-7 Days",D335&lt;=30,"8-30 Days",D335&lt;=90,"31-90 Days",TRUE(),"90+ Days")</f>
        <v>90+ Days</v>
      </c>
      <c r="AM335" s="14" t="str">
        <f aca="false">_xlfn.IFS(OR(F335="December",F335="January",F335="February"),"Winter",OR(F335="March",F335="April",F335="May"),"Spring",OR(F335="June",F335="July",F335="August"),"Summer",TRUE(),"Autumn")</f>
        <v>Summer</v>
      </c>
      <c r="AN335" s="14" t="str">
        <f aca="false">IF(L335+M335&gt;0,"Family","Adult Only")</f>
        <v>Adult Only</v>
      </c>
      <c r="AO335" s="14" t="str">
        <f aca="false">IF(U335=V335,"Same","Changed")</f>
        <v>Changed</v>
      </c>
    </row>
    <row r="336" customFormat="false" ht="15" hidden="false" customHeight="false" outlineLevel="0" collapsed="false">
      <c r="A336" s="0" t="n">
        <v>338</v>
      </c>
      <c r="B336" s="0" t="s">
        <v>90</v>
      </c>
      <c r="C336" s="0" t="n">
        <v>1</v>
      </c>
      <c r="D336" s="0" t="n">
        <v>280</v>
      </c>
      <c r="E336" s="0" t="n">
        <v>2017</v>
      </c>
      <c r="F336" s="0" t="s">
        <v>119</v>
      </c>
      <c r="G336" s="0" t="n">
        <v>33</v>
      </c>
      <c r="H336" s="0" t="n">
        <v>16</v>
      </c>
      <c r="I336" s="0" t="n">
        <v>2</v>
      </c>
      <c r="J336" s="0" t="n">
        <v>4</v>
      </c>
      <c r="K336" s="0" t="n">
        <v>2</v>
      </c>
      <c r="L336" s="0" t="n">
        <v>0</v>
      </c>
      <c r="M336" s="0" t="n">
        <v>0</v>
      </c>
      <c r="N336" s="0" t="s">
        <v>82</v>
      </c>
      <c r="O336" s="0" t="s">
        <v>158</v>
      </c>
      <c r="P336" s="0" t="s">
        <v>93</v>
      </c>
      <c r="Q336" s="0" t="s">
        <v>94</v>
      </c>
      <c r="R336" s="0" t="n">
        <v>0</v>
      </c>
      <c r="S336" s="0" t="n">
        <v>0</v>
      </c>
      <c r="T336" s="0" t="n">
        <v>0</v>
      </c>
      <c r="U336" s="0" t="s">
        <v>95</v>
      </c>
      <c r="V336" s="0" t="s">
        <v>95</v>
      </c>
      <c r="W336" s="0" t="n">
        <v>0</v>
      </c>
      <c r="X336" s="0" t="s">
        <v>86</v>
      </c>
      <c r="Y336" s="0" t="n">
        <v>9</v>
      </c>
      <c r="Z336" s="0" t="n">
        <v>0</v>
      </c>
      <c r="AA336" s="0" t="n">
        <v>0</v>
      </c>
      <c r="AB336" s="0" t="s">
        <v>87</v>
      </c>
      <c r="AC336" s="0" t="n">
        <v>113.1</v>
      </c>
      <c r="AD336" s="0" t="n">
        <v>0</v>
      </c>
      <c r="AE336" s="0" t="n">
        <v>0</v>
      </c>
      <c r="AF336" s="0" t="s">
        <v>96</v>
      </c>
      <c r="AG336" s="13" t="n">
        <v>42683</v>
      </c>
      <c r="AH336" s="25" t="n">
        <f aca="false">I336+J336</f>
        <v>6</v>
      </c>
      <c r="AI336" s="25" t="n">
        <f aca="false">K336+L336+M336</f>
        <v>2</v>
      </c>
      <c r="AJ336" s="25" t="n">
        <f aca="false">AC336*AH336</f>
        <v>678.6</v>
      </c>
      <c r="AK336" s="0" t="str">
        <f aca="false">IF(C336=1,"Cancelled","Completed")</f>
        <v>Cancelled</v>
      </c>
      <c r="AL336" s="0" t="str">
        <f aca="false">_xlfn.IFS(D336&lt;=7,"0-7 Days",D336&lt;=30,"8-30 Days",D336&lt;=90,"31-90 Days",TRUE(),"90+ Days")</f>
        <v>90+ Days</v>
      </c>
      <c r="AM336" s="0" t="str">
        <f aca="false">_xlfn.IFS(OR(F336="December",F336="January",F336="February"),"Winter",OR(F336="March",F336="April",F336="May"),"Spring",OR(F336="June",F336="July",F336="August"),"Summer",TRUE(),"Autumn")</f>
        <v>Summer</v>
      </c>
      <c r="AN336" s="0" t="str">
        <f aca="false">IF(L336+M336&gt;0,"Family","Adult Only")</f>
        <v>Adult Only</v>
      </c>
      <c r="AO336" s="0" t="str">
        <f aca="false">IF(U336=V336,"Same","Changed")</f>
        <v>Same</v>
      </c>
    </row>
    <row r="337" customFormat="false" ht="15" hidden="false" customHeight="false" outlineLevel="0" collapsed="false">
      <c r="A337" s="14" t="n">
        <v>339</v>
      </c>
      <c r="B337" s="14" t="s">
        <v>90</v>
      </c>
      <c r="C337" s="14" t="n">
        <v>0</v>
      </c>
      <c r="D337" s="14" t="n">
        <v>27</v>
      </c>
      <c r="E337" s="14" t="n">
        <v>2016</v>
      </c>
      <c r="F337" s="14" t="s">
        <v>91</v>
      </c>
      <c r="G337" s="14" t="n">
        <v>30</v>
      </c>
      <c r="H337" s="14" t="n">
        <v>23</v>
      </c>
      <c r="I337" s="14" t="n">
        <v>0</v>
      </c>
      <c r="J337" s="14" t="n">
        <v>1</v>
      </c>
      <c r="K337" s="14" t="n">
        <v>3</v>
      </c>
      <c r="L337" s="14" t="n">
        <v>0</v>
      </c>
      <c r="M337" s="14" t="n">
        <v>0</v>
      </c>
      <c r="N337" s="14" t="s">
        <v>82</v>
      </c>
      <c r="O337" s="14" t="s">
        <v>92</v>
      </c>
      <c r="P337" s="14" t="s">
        <v>93</v>
      </c>
      <c r="Q337" s="14" t="s">
        <v>94</v>
      </c>
      <c r="R337" s="14" t="n">
        <v>0</v>
      </c>
      <c r="S337" s="14" t="n">
        <v>0</v>
      </c>
      <c r="T337" s="14" t="n">
        <v>0</v>
      </c>
      <c r="U337" s="14" t="s">
        <v>109</v>
      </c>
      <c r="V337" s="14" t="s">
        <v>124</v>
      </c>
      <c r="W337" s="14" t="n">
        <v>0</v>
      </c>
      <c r="X337" s="14" t="s">
        <v>86</v>
      </c>
      <c r="Y337" s="14" t="n">
        <v>9</v>
      </c>
      <c r="Z337" s="14" t="n">
        <v>0</v>
      </c>
      <c r="AA337" s="14" t="n">
        <v>0</v>
      </c>
      <c r="AB337" s="14" t="s">
        <v>87</v>
      </c>
      <c r="AC337" s="14" t="n">
        <v>187</v>
      </c>
      <c r="AD337" s="14" t="n">
        <v>0</v>
      </c>
      <c r="AE337" s="14" t="n">
        <v>2</v>
      </c>
      <c r="AF337" s="14" t="s">
        <v>88</v>
      </c>
      <c r="AG337" s="15" t="n">
        <v>42575</v>
      </c>
      <c r="AH337" s="14" t="n">
        <f aca="false">I337+J337</f>
        <v>1</v>
      </c>
      <c r="AI337" s="14" t="n">
        <f aca="false">K337+L337+M337</f>
        <v>3</v>
      </c>
      <c r="AJ337" s="14" t="n">
        <f aca="false">AC337*AH337</f>
        <v>187</v>
      </c>
      <c r="AK337" s="14" t="str">
        <f aca="false">IF(C337=1,"Cancelled","Completed")</f>
        <v>Completed</v>
      </c>
      <c r="AL337" s="14" t="str">
        <f aca="false">_xlfn.IFS(D337&lt;=7,"0-7 Days",D337&lt;=30,"8-30 Days",D337&lt;=90,"31-90 Days",TRUE(),"90+ Days")</f>
        <v>8-30 Days</v>
      </c>
      <c r="AM337" s="14" t="str">
        <f aca="false">_xlfn.IFS(OR(F337="December",F337="January",F337="February"),"Winter",OR(F337="March",F337="April",F337="May"),"Spring",OR(F337="June",F337="July",F337="August"),"Summer",TRUE(),"Autumn")</f>
        <v>Summer</v>
      </c>
      <c r="AN337" s="14" t="str">
        <f aca="false">IF(L337+M337&gt;0,"Family","Adult Only")</f>
        <v>Adult Only</v>
      </c>
      <c r="AO337" s="14" t="str">
        <f aca="false">IF(U337=V337,"Same","Changed")</f>
        <v>Changed</v>
      </c>
    </row>
    <row r="338" customFormat="false" ht="15" hidden="false" customHeight="false" outlineLevel="0" collapsed="false">
      <c r="A338" s="0" t="n">
        <v>340</v>
      </c>
      <c r="B338" s="0" t="s">
        <v>80</v>
      </c>
      <c r="C338" s="0" t="n">
        <v>1</v>
      </c>
      <c r="D338" s="0" t="n">
        <v>41</v>
      </c>
      <c r="E338" s="0" t="n">
        <v>2016</v>
      </c>
      <c r="F338" s="0" t="s">
        <v>114</v>
      </c>
      <c r="G338" s="0" t="n">
        <v>39</v>
      </c>
      <c r="H338" s="0" t="n">
        <v>23</v>
      </c>
      <c r="I338" s="0" t="n">
        <v>0</v>
      </c>
      <c r="J338" s="0" t="n">
        <v>1</v>
      </c>
      <c r="K338" s="0" t="n">
        <v>1</v>
      </c>
      <c r="L338" s="0" t="n">
        <v>0</v>
      </c>
      <c r="M338" s="0" t="n">
        <v>0</v>
      </c>
      <c r="N338" s="0" t="s">
        <v>82</v>
      </c>
      <c r="O338" s="0" t="s">
        <v>147</v>
      </c>
      <c r="P338" s="0" t="s">
        <v>93</v>
      </c>
      <c r="Q338" s="0" t="s">
        <v>94</v>
      </c>
      <c r="R338" s="0" t="n">
        <v>0</v>
      </c>
      <c r="S338" s="0" t="n">
        <v>0</v>
      </c>
      <c r="T338" s="0" t="n">
        <v>0</v>
      </c>
      <c r="U338" s="0" t="s">
        <v>124</v>
      </c>
      <c r="V338" s="0" t="s">
        <v>124</v>
      </c>
      <c r="W338" s="0" t="n">
        <v>0</v>
      </c>
      <c r="X338" s="0" t="s">
        <v>86</v>
      </c>
      <c r="Y338" s="0" t="n">
        <v>240</v>
      </c>
      <c r="Z338" s="0" t="n">
        <v>0</v>
      </c>
      <c r="AA338" s="0" t="n">
        <v>0</v>
      </c>
      <c r="AB338" s="0" t="s">
        <v>87</v>
      </c>
      <c r="AC338" s="0" t="n">
        <v>139</v>
      </c>
      <c r="AD338" s="0" t="n">
        <v>0</v>
      </c>
      <c r="AE338" s="0" t="n">
        <v>1</v>
      </c>
      <c r="AF338" s="0" t="s">
        <v>96</v>
      </c>
      <c r="AG338" s="13" t="n">
        <v>42608</v>
      </c>
      <c r="AH338" s="25" t="n">
        <f aca="false">I338+J338</f>
        <v>1</v>
      </c>
      <c r="AI338" s="25" t="n">
        <f aca="false">K338+L338+M338</f>
        <v>1</v>
      </c>
      <c r="AJ338" s="25" t="n">
        <f aca="false">AC338*AH338</f>
        <v>139</v>
      </c>
      <c r="AK338" s="0" t="str">
        <f aca="false">IF(C338=1,"Cancelled","Completed")</f>
        <v>Cancelled</v>
      </c>
      <c r="AL338" s="0" t="str">
        <f aca="false">_xlfn.IFS(D338&lt;=7,"0-7 Days",D338&lt;=30,"8-30 Days",D338&lt;=90,"31-90 Days",TRUE(),"90+ Days")</f>
        <v>31-90 Days</v>
      </c>
      <c r="AM338" s="0" t="str">
        <f aca="false">_xlfn.IFS(OR(F338="December",F338="January",F338="February"),"Winter",OR(F338="March",F338="April",F338="May"),"Spring",OR(F338="June",F338="July",F338="August"),"Summer",TRUE(),"Autumn")</f>
        <v>Autumn</v>
      </c>
      <c r="AN338" s="0" t="str">
        <f aca="false">IF(L338+M338&gt;0,"Family","Adult Only")</f>
        <v>Adult Only</v>
      </c>
      <c r="AO338" s="0" t="str">
        <f aca="false">IF(U338=V338,"Same","Changed")</f>
        <v>Same</v>
      </c>
    </row>
    <row r="339" customFormat="false" ht="15" hidden="false" customHeight="false" outlineLevel="0" collapsed="false">
      <c r="A339" s="14" t="n">
        <v>341</v>
      </c>
      <c r="B339" s="14" t="s">
        <v>90</v>
      </c>
      <c r="C339" s="14" t="n">
        <v>1</v>
      </c>
      <c r="D339" s="14" t="n">
        <v>78</v>
      </c>
      <c r="E339" s="14" t="n">
        <v>2017</v>
      </c>
      <c r="F339" s="14" t="s">
        <v>106</v>
      </c>
      <c r="G339" s="14" t="n">
        <v>17</v>
      </c>
      <c r="H339" s="14" t="n">
        <v>29</v>
      </c>
      <c r="I339" s="14" t="n">
        <v>2</v>
      </c>
      <c r="J339" s="14" t="n">
        <v>1</v>
      </c>
      <c r="K339" s="14" t="n">
        <v>2</v>
      </c>
      <c r="L339" s="14" t="n">
        <v>0</v>
      </c>
      <c r="M339" s="14" t="n">
        <v>0</v>
      </c>
      <c r="N339" s="14" t="s">
        <v>82</v>
      </c>
      <c r="O339" s="14" t="s">
        <v>92</v>
      </c>
      <c r="P339" s="14" t="s">
        <v>116</v>
      </c>
      <c r="Q339" s="14" t="s">
        <v>94</v>
      </c>
      <c r="R339" s="14" t="n">
        <v>0</v>
      </c>
      <c r="S339" s="14" t="n">
        <v>0</v>
      </c>
      <c r="T339" s="14" t="n">
        <v>0</v>
      </c>
      <c r="U339" s="14" t="s">
        <v>95</v>
      </c>
      <c r="V339" s="14" t="s">
        <v>95</v>
      </c>
      <c r="W339" s="14" t="n">
        <v>0</v>
      </c>
      <c r="X339" s="14" t="s">
        <v>120</v>
      </c>
      <c r="Y339" s="14" t="n">
        <v>6</v>
      </c>
      <c r="Z339" s="14" t="n">
        <v>0</v>
      </c>
      <c r="AA339" s="14" t="n">
        <v>0</v>
      </c>
      <c r="AB339" s="14" t="s">
        <v>87</v>
      </c>
      <c r="AC339" s="14" t="n">
        <v>90</v>
      </c>
      <c r="AD339" s="14" t="n">
        <v>0</v>
      </c>
      <c r="AE339" s="14" t="n">
        <v>0</v>
      </c>
      <c r="AF339" s="14" t="s">
        <v>96</v>
      </c>
      <c r="AG339" s="15" t="n">
        <v>42776</v>
      </c>
      <c r="AH339" s="14" t="n">
        <f aca="false">I339+J339</f>
        <v>3</v>
      </c>
      <c r="AI339" s="14" t="n">
        <f aca="false">K339+L339+M339</f>
        <v>2</v>
      </c>
      <c r="AJ339" s="14" t="n">
        <f aca="false">AC339*AH339</f>
        <v>270</v>
      </c>
      <c r="AK339" s="14" t="str">
        <f aca="false">IF(C339=1,"Cancelled","Completed")</f>
        <v>Cancelled</v>
      </c>
      <c r="AL339" s="14" t="str">
        <f aca="false">_xlfn.IFS(D339&lt;=7,"0-7 Days",D339&lt;=30,"8-30 Days",D339&lt;=90,"31-90 Days",TRUE(),"90+ Days")</f>
        <v>31-90 Days</v>
      </c>
      <c r="AM339" s="14" t="str">
        <f aca="false">_xlfn.IFS(OR(F339="December",F339="January",F339="February"),"Winter",OR(F339="March",F339="April",F339="May"),"Spring",OR(F339="June",F339="July",F339="August"),"Summer",TRUE(),"Autumn")</f>
        <v>Spring</v>
      </c>
      <c r="AN339" s="14" t="str">
        <f aca="false">IF(L339+M339&gt;0,"Family","Adult Only")</f>
        <v>Adult Only</v>
      </c>
      <c r="AO339" s="14" t="str">
        <f aca="false">IF(U339=V339,"Same","Changed")</f>
        <v>Same</v>
      </c>
    </row>
    <row r="340" customFormat="false" ht="15" hidden="false" customHeight="false" outlineLevel="0" collapsed="false">
      <c r="A340" s="0" t="n">
        <v>342</v>
      </c>
      <c r="B340" s="0" t="s">
        <v>80</v>
      </c>
      <c r="C340" s="0" t="n">
        <v>0</v>
      </c>
      <c r="D340" s="0" t="n">
        <v>19</v>
      </c>
      <c r="E340" s="0" t="n">
        <v>2017</v>
      </c>
      <c r="F340" s="0" t="s">
        <v>119</v>
      </c>
      <c r="G340" s="0" t="n">
        <v>35</v>
      </c>
      <c r="H340" s="0" t="n">
        <v>31</v>
      </c>
      <c r="I340" s="0" t="n">
        <v>0</v>
      </c>
      <c r="J340" s="0" t="n">
        <v>3</v>
      </c>
      <c r="K340" s="0" t="n">
        <v>2</v>
      </c>
      <c r="L340" s="0" t="n">
        <v>0</v>
      </c>
      <c r="M340" s="0" t="n">
        <v>0</v>
      </c>
      <c r="N340" s="0" t="s">
        <v>112</v>
      </c>
      <c r="O340" s="0" t="s">
        <v>115</v>
      </c>
      <c r="P340" s="0" t="s">
        <v>93</v>
      </c>
      <c r="Q340" s="0" t="s">
        <v>94</v>
      </c>
      <c r="R340" s="0" t="n">
        <v>0</v>
      </c>
      <c r="S340" s="0" t="n">
        <v>0</v>
      </c>
      <c r="T340" s="0" t="n">
        <v>0</v>
      </c>
      <c r="U340" s="0" t="s">
        <v>95</v>
      </c>
      <c r="V340" s="0" t="s">
        <v>95</v>
      </c>
      <c r="W340" s="0" t="n">
        <v>0</v>
      </c>
      <c r="X340" s="0" t="s">
        <v>86</v>
      </c>
      <c r="Y340" s="0" t="n">
        <v>15</v>
      </c>
      <c r="Z340" s="0" t="n">
        <v>0</v>
      </c>
      <c r="AA340" s="0" t="n">
        <v>0</v>
      </c>
      <c r="AB340" s="0" t="s">
        <v>87</v>
      </c>
      <c r="AC340" s="0" t="n">
        <v>165.6</v>
      </c>
      <c r="AD340" s="0" t="n">
        <v>0</v>
      </c>
      <c r="AE340" s="0" t="n">
        <v>0</v>
      </c>
      <c r="AF340" s="0" t="s">
        <v>88</v>
      </c>
      <c r="AG340" s="13" t="n">
        <v>42981</v>
      </c>
      <c r="AH340" s="25" t="n">
        <f aca="false">I340+J340</f>
        <v>3</v>
      </c>
      <c r="AI340" s="25" t="n">
        <f aca="false">K340+L340+M340</f>
        <v>2</v>
      </c>
      <c r="AJ340" s="25" t="n">
        <f aca="false">AC340*AH340</f>
        <v>496.8</v>
      </c>
      <c r="AK340" s="0" t="str">
        <f aca="false">IF(C340=1,"Cancelled","Completed")</f>
        <v>Completed</v>
      </c>
      <c r="AL340" s="0" t="str">
        <f aca="false">_xlfn.IFS(D340&lt;=7,"0-7 Days",D340&lt;=30,"8-30 Days",D340&lt;=90,"31-90 Days",TRUE(),"90+ Days")</f>
        <v>8-30 Days</v>
      </c>
      <c r="AM340" s="0" t="str">
        <f aca="false">_xlfn.IFS(OR(F340="December",F340="January",F340="February"),"Winter",OR(F340="March",F340="April",F340="May"),"Spring",OR(F340="June",F340="July",F340="August"),"Summer",TRUE(),"Autumn")</f>
        <v>Summer</v>
      </c>
      <c r="AN340" s="0" t="str">
        <f aca="false">IF(L340+M340&gt;0,"Family","Adult Only")</f>
        <v>Adult Only</v>
      </c>
      <c r="AO340" s="0" t="str">
        <f aca="false">IF(U340=V340,"Same","Changed")</f>
        <v>Same</v>
      </c>
    </row>
    <row r="341" customFormat="false" ht="15" hidden="false" customHeight="false" outlineLevel="0" collapsed="false">
      <c r="A341" s="14" t="n">
        <v>343</v>
      </c>
      <c r="B341" s="14" t="s">
        <v>90</v>
      </c>
      <c r="C341" s="14" t="n">
        <v>0</v>
      </c>
      <c r="D341" s="14" t="n">
        <v>220</v>
      </c>
      <c r="E341" s="14" t="n">
        <v>2016</v>
      </c>
      <c r="F341" s="14" t="s">
        <v>114</v>
      </c>
      <c r="G341" s="14" t="n">
        <v>38</v>
      </c>
      <c r="H341" s="14" t="n">
        <v>17</v>
      </c>
      <c r="I341" s="14" t="n">
        <v>2</v>
      </c>
      <c r="J341" s="14" t="n">
        <v>1</v>
      </c>
      <c r="K341" s="14" t="n">
        <v>1</v>
      </c>
      <c r="L341" s="14" t="n">
        <v>0</v>
      </c>
      <c r="M341" s="14" t="n">
        <v>0</v>
      </c>
      <c r="N341" s="14" t="s">
        <v>112</v>
      </c>
      <c r="O341" s="14" t="s">
        <v>158</v>
      </c>
      <c r="P341" s="14" t="s">
        <v>99</v>
      </c>
      <c r="Q341" s="14" t="s">
        <v>94</v>
      </c>
      <c r="R341" s="14" t="n">
        <v>0</v>
      </c>
      <c r="S341" s="14" t="n">
        <v>0</v>
      </c>
      <c r="T341" s="14" t="n">
        <v>0</v>
      </c>
      <c r="U341" s="14" t="s">
        <v>95</v>
      </c>
      <c r="V341" s="14" t="s">
        <v>95</v>
      </c>
      <c r="W341" s="14" t="n">
        <v>1</v>
      </c>
      <c r="X341" s="14" t="s">
        <v>86</v>
      </c>
      <c r="Y341" s="14" t="n">
        <v>177</v>
      </c>
      <c r="Z341" s="14" t="n">
        <v>0</v>
      </c>
      <c r="AA341" s="14" t="n">
        <v>0</v>
      </c>
      <c r="AB341" s="14" t="s">
        <v>101</v>
      </c>
      <c r="AC341" s="14" t="n">
        <v>128</v>
      </c>
      <c r="AD341" s="14" t="n">
        <v>0</v>
      </c>
      <c r="AE341" s="14" t="n">
        <v>0</v>
      </c>
      <c r="AF341" s="14" t="s">
        <v>88</v>
      </c>
      <c r="AG341" s="15" t="n">
        <v>42633</v>
      </c>
      <c r="AH341" s="14" t="n">
        <f aca="false">I341+J341</f>
        <v>3</v>
      </c>
      <c r="AI341" s="14" t="n">
        <f aca="false">K341+L341+M341</f>
        <v>1</v>
      </c>
      <c r="AJ341" s="14" t="n">
        <f aca="false">AC341*AH341</f>
        <v>384</v>
      </c>
      <c r="AK341" s="14" t="str">
        <f aca="false">IF(C341=1,"Cancelled","Completed")</f>
        <v>Completed</v>
      </c>
      <c r="AL341" s="14" t="str">
        <f aca="false">_xlfn.IFS(D341&lt;=7,"0-7 Days",D341&lt;=30,"8-30 Days",D341&lt;=90,"31-90 Days",TRUE(),"90+ Days")</f>
        <v>90+ Days</v>
      </c>
      <c r="AM341" s="14" t="str">
        <f aca="false">_xlfn.IFS(OR(F341="December",F341="January",F341="February"),"Winter",OR(F341="March",F341="April",F341="May"),"Spring",OR(F341="June",F341="July",F341="August"),"Summer",TRUE(),"Autumn")</f>
        <v>Autumn</v>
      </c>
      <c r="AN341" s="14" t="str">
        <f aca="false">IF(L341+M341&gt;0,"Family","Adult Only")</f>
        <v>Adult Only</v>
      </c>
      <c r="AO341" s="14" t="str">
        <f aca="false">IF(U341=V341,"Same","Changed")</f>
        <v>Same</v>
      </c>
    </row>
    <row r="342" customFormat="false" ht="15" hidden="false" customHeight="false" outlineLevel="0" collapsed="false">
      <c r="A342" s="0" t="n">
        <v>344</v>
      </c>
      <c r="B342" s="0" t="s">
        <v>90</v>
      </c>
      <c r="C342" s="0" t="n">
        <v>0</v>
      </c>
      <c r="D342" s="0" t="n">
        <v>133</v>
      </c>
      <c r="E342" s="0" t="n">
        <v>2016</v>
      </c>
      <c r="F342" s="0" t="s">
        <v>111</v>
      </c>
      <c r="G342" s="0" t="n">
        <v>44</v>
      </c>
      <c r="H342" s="0" t="n">
        <v>23</v>
      </c>
      <c r="I342" s="0" t="n">
        <v>2</v>
      </c>
      <c r="J342" s="0" t="n">
        <v>2</v>
      </c>
      <c r="K342" s="0" t="n">
        <v>2</v>
      </c>
      <c r="L342" s="0" t="n">
        <v>0</v>
      </c>
      <c r="M342" s="0" t="n">
        <v>0</v>
      </c>
      <c r="N342" s="0" t="s">
        <v>82</v>
      </c>
      <c r="O342" s="0" t="s">
        <v>83</v>
      </c>
      <c r="P342" s="0" t="s">
        <v>84</v>
      </c>
      <c r="Q342" s="0" t="s">
        <v>84</v>
      </c>
      <c r="R342" s="0" t="n">
        <v>0</v>
      </c>
      <c r="S342" s="0" t="n">
        <v>0</v>
      </c>
      <c r="T342" s="0" t="n">
        <v>0</v>
      </c>
      <c r="U342" s="0" t="s">
        <v>109</v>
      </c>
      <c r="V342" s="0" t="s">
        <v>109</v>
      </c>
      <c r="W342" s="0" t="n">
        <v>0</v>
      </c>
      <c r="X342" s="0" t="s">
        <v>86</v>
      </c>
      <c r="Y342" s="0" t="n">
        <v>14</v>
      </c>
      <c r="Z342" s="0" t="n">
        <v>0</v>
      </c>
      <c r="AA342" s="0" t="n">
        <v>0</v>
      </c>
      <c r="AB342" s="0" t="s">
        <v>87</v>
      </c>
      <c r="AC342" s="0" t="n">
        <v>108.38</v>
      </c>
      <c r="AD342" s="0" t="n">
        <v>0</v>
      </c>
      <c r="AE342" s="0" t="n">
        <v>0</v>
      </c>
      <c r="AF342" s="0" t="s">
        <v>88</v>
      </c>
      <c r="AG342" s="13" t="n">
        <v>42670</v>
      </c>
      <c r="AH342" s="25" t="n">
        <f aca="false">I342+J342</f>
        <v>4</v>
      </c>
      <c r="AI342" s="25" t="n">
        <f aca="false">K342+L342+M342</f>
        <v>2</v>
      </c>
      <c r="AJ342" s="25" t="n">
        <f aca="false">AC342*AH342</f>
        <v>433.52</v>
      </c>
      <c r="AK342" s="0" t="str">
        <f aca="false">IF(C342=1,"Cancelled","Completed")</f>
        <v>Completed</v>
      </c>
      <c r="AL342" s="0" t="str">
        <f aca="false">_xlfn.IFS(D342&lt;=7,"0-7 Days",D342&lt;=30,"8-30 Days",D342&lt;=90,"31-90 Days",TRUE(),"90+ Days")</f>
        <v>90+ Days</v>
      </c>
      <c r="AM342" s="0" t="str">
        <f aca="false">_xlfn.IFS(OR(F342="December",F342="January",F342="February"),"Winter",OR(F342="March",F342="April",F342="May"),"Spring",OR(F342="June",F342="July",F342="August"),"Summer",TRUE(),"Autumn")</f>
        <v>Autumn</v>
      </c>
      <c r="AN342" s="0" t="str">
        <f aca="false">IF(L342+M342&gt;0,"Family","Adult Only")</f>
        <v>Adult Only</v>
      </c>
      <c r="AO342" s="0" t="str">
        <f aca="false">IF(U342=V342,"Same","Changed")</f>
        <v>Same</v>
      </c>
    </row>
    <row r="343" customFormat="false" ht="15" hidden="false" customHeight="false" outlineLevel="0" collapsed="false">
      <c r="A343" s="14" t="n">
        <v>345</v>
      </c>
      <c r="B343" s="14" t="s">
        <v>80</v>
      </c>
      <c r="C343" s="14" t="n">
        <v>0</v>
      </c>
      <c r="D343" s="14" t="n">
        <v>213</v>
      </c>
      <c r="E343" s="14" t="n">
        <v>2016</v>
      </c>
      <c r="F343" s="14" t="s">
        <v>121</v>
      </c>
      <c r="G343" s="14" t="n">
        <v>21</v>
      </c>
      <c r="H343" s="14" t="n">
        <v>16</v>
      </c>
      <c r="I343" s="14" t="n">
        <v>1</v>
      </c>
      <c r="J343" s="14" t="n">
        <v>1</v>
      </c>
      <c r="K343" s="14" t="n">
        <v>1</v>
      </c>
      <c r="L343" s="14" t="n">
        <v>0</v>
      </c>
      <c r="M343" s="14" t="n">
        <v>0</v>
      </c>
      <c r="N343" s="14" t="s">
        <v>112</v>
      </c>
      <c r="O343" s="14" t="s">
        <v>108</v>
      </c>
      <c r="P343" s="14" t="s">
        <v>116</v>
      </c>
      <c r="Q343" s="14" t="s">
        <v>94</v>
      </c>
      <c r="R343" s="14" t="n">
        <v>0</v>
      </c>
      <c r="S343" s="14" t="n">
        <v>0</v>
      </c>
      <c r="T343" s="14" t="n">
        <v>0</v>
      </c>
      <c r="U343" s="14" t="s">
        <v>95</v>
      </c>
      <c r="V343" s="14" t="s">
        <v>95</v>
      </c>
      <c r="W343" s="14" t="n">
        <v>1</v>
      </c>
      <c r="X343" s="14" t="s">
        <v>86</v>
      </c>
      <c r="Y343" s="14" t="n">
        <v>298</v>
      </c>
      <c r="Z343" s="14" t="n">
        <v>0</v>
      </c>
      <c r="AA343" s="14" t="n">
        <v>0</v>
      </c>
      <c r="AB343" s="14" t="s">
        <v>101</v>
      </c>
      <c r="AC343" s="14" t="n">
        <v>54.5</v>
      </c>
      <c r="AD343" s="14" t="n">
        <v>0</v>
      </c>
      <c r="AE343" s="14" t="n">
        <v>0</v>
      </c>
      <c r="AF343" s="14" t="s">
        <v>88</v>
      </c>
      <c r="AG343" s="15" t="n">
        <v>42508</v>
      </c>
      <c r="AH343" s="14" t="n">
        <f aca="false">I343+J343</f>
        <v>2</v>
      </c>
      <c r="AI343" s="14" t="n">
        <f aca="false">K343+L343+M343</f>
        <v>1</v>
      </c>
      <c r="AJ343" s="14" t="n">
        <f aca="false">AC343*AH343</f>
        <v>109</v>
      </c>
      <c r="AK343" s="14" t="str">
        <f aca="false">IF(C343=1,"Cancelled","Completed")</f>
        <v>Completed</v>
      </c>
      <c r="AL343" s="14" t="str">
        <f aca="false">_xlfn.IFS(D343&lt;=7,"0-7 Days",D343&lt;=30,"8-30 Days",D343&lt;=90,"31-90 Days",TRUE(),"90+ Days")</f>
        <v>90+ Days</v>
      </c>
      <c r="AM343" s="14" t="str">
        <f aca="false">_xlfn.IFS(OR(F343="December",F343="January",F343="February"),"Winter",OR(F343="March",F343="April",F343="May"),"Spring",OR(F343="June",F343="July",F343="August"),"Summer",TRUE(),"Autumn")</f>
        <v>Spring</v>
      </c>
      <c r="AN343" s="14" t="str">
        <f aca="false">IF(L343+M343&gt;0,"Family","Adult Only")</f>
        <v>Adult Only</v>
      </c>
      <c r="AO343" s="14" t="str">
        <f aca="false">IF(U343=V343,"Same","Changed")</f>
        <v>Same</v>
      </c>
    </row>
    <row r="344" customFormat="false" ht="15" hidden="false" customHeight="false" outlineLevel="0" collapsed="false">
      <c r="A344" s="0" t="n">
        <v>346</v>
      </c>
      <c r="B344" s="0" t="s">
        <v>90</v>
      </c>
      <c r="C344" s="0" t="n">
        <v>0</v>
      </c>
      <c r="D344" s="0" t="n">
        <v>23</v>
      </c>
      <c r="E344" s="0" t="n">
        <v>2016</v>
      </c>
      <c r="F344" s="0" t="s">
        <v>126</v>
      </c>
      <c r="G344" s="0" t="n">
        <v>1</v>
      </c>
      <c r="H344" s="0" t="n">
        <v>2</v>
      </c>
      <c r="I344" s="0" t="n">
        <v>2</v>
      </c>
      <c r="J344" s="0" t="n">
        <v>1</v>
      </c>
      <c r="K344" s="0" t="n">
        <v>2</v>
      </c>
      <c r="L344" s="0" t="n">
        <v>0</v>
      </c>
      <c r="M344" s="0" t="n">
        <v>0</v>
      </c>
      <c r="N344" s="0" t="s">
        <v>112</v>
      </c>
      <c r="O344" s="0" t="s">
        <v>158</v>
      </c>
      <c r="P344" s="0" t="s">
        <v>99</v>
      </c>
      <c r="Q344" s="0" t="s">
        <v>94</v>
      </c>
      <c r="R344" s="0" t="n">
        <v>0</v>
      </c>
      <c r="S344" s="0" t="n">
        <v>0</v>
      </c>
      <c r="T344" s="0" t="n">
        <v>0</v>
      </c>
      <c r="U344" s="0" t="s">
        <v>95</v>
      </c>
      <c r="V344" s="0" t="s">
        <v>95</v>
      </c>
      <c r="W344" s="0" t="n">
        <v>0</v>
      </c>
      <c r="X344" s="0" t="s">
        <v>86</v>
      </c>
      <c r="Y344" s="0" t="n">
        <v>26</v>
      </c>
      <c r="Z344" s="0" t="n">
        <v>0</v>
      </c>
      <c r="AA344" s="0" t="n">
        <v>0</v>
      </c>
      <c r="AB344" s="0" t="s">
        <v>101</v>
      </c>
      <c r="AC344" s="0" t="n">
        <v>109</v>
      </c>
      <c r="AD344" s="0" t="n">
        <v>0</v>
      </c>
      <c r="AE344" s="0" t="n">
        <v>0</v>
      </c>
      <c r="AF344" s="0" t="s">
        <v>88</v>
      </c>
      <c r="AG344" s="13" t="n">
        <v>42374</v>
      </c>
      <c r="AH344" s="25" t="n">
        <f aca="false">I344+J344</f>
        <v>3</v>
      </c>
      <c r="AI344" s="25" t="n">
        <f aca="false">K344+L344+M344</f>
        <v>2</v>
      </c>
      <c r="AJ344" s="25" t="n">
        <f aca="false">AC344*AH344</f>
        <v>327</v>
      </c>
      <c r="AK344" s="0" t="str">
        <f aca="false">IF(C344=1,"Cancelled","Completed")</f>
        <v>Completed</v>
      </c>
      <c r="AL344" s="0" t="str">
        <f aca="false">_xlfn.IFS(D344&lt;=7,"0-7 Days",D344&lt;=30,"8-30 Days",D344&lt;=90,"31-90 Days",TRUE(),"90+ Days")</f>
        <v>8-30 Days</v>
      </c>
      <c r="AM344" s="0" t="str">
        <f aca="false">_xlfn.IFS(OR(F344="December",F344="January",F344="February"),"Winter",OR(F344="March",F344="April",F344="May"),"Spring",OR(F344="June",F344="July",F344="August"),"Summer",TRUE(),"Autumn")</f>
        <v>Winter</v>
      </c>
      <c r="AN344" s="0" t="str">
        <f aca="false">IF(L344+M344&gt;0,"Family","Adult Only")</f>
        <v>Adult Only</v>
      </c>
      <c r="AO344" s="0" t="str">
        <f aca="false">IF(U344=V344,"Same","Changed")</f>
        <v>Same</v>
      </c>
    </row>
    <row r="345" customFormat="false" ht="15" hidden="false" customHeight="false" outlineLevel="0" collapsed="false">
      <c r="A345" s="14" t="n">
        <v>347</v>
      </c>
      <c r="B345" s="14" t="s">
        <v>80</v>
      </c>
      <c r="C345" s="14" t="n">
        <v>1</v>
      </c>
      <c r="D345" s="14" t="n">
        <v>238</v>
      </c>
      <c r="E345" s="14" t="n">
        <v>2017</v>
      </c>
      <c r="F345" s="14" t="s">
        <v>118</v>
      </c>
      <c r="G345" s="14" t="n">
        <v>6</v>
      </c>
      <c r="H345" s="14" t="n">
        <v>10</v>
      </c>
      <c r="I345" s="14" t="n">
        <v>0</v>
      </c>
      <c r="J345" s="14" t="n">
        <v>2</v>
      </c>
      <c r="K345" s="14" t="n">
        <v>2</v>
      </c>
      <c r="L345" s="14" t="n">
        <v>0</v>
      </c>
      <c r="M345" s="14" t="n">
        <v>0</v>
      </c>
      <c r="N345" s="14" t="s">
        <v>112</v>
      </c>
      <c r="O345" s="14" t="s">
        <v>92</v>
      </c>
      <c r="P345" s="14" t="s">
        <v>116</v>
      </c>
      <c r="Q345" s="14" t="s">
        <v>94</v>
      </c>
      <c r="R345" s="14" t="n">
        <v>0</v>
      </c>
      <c r="S345" s="14" t="n">
        <v>0</v>
      </c>
      <c r="T345" s="14" t="n">
        <v>0</v>
      </c>
      <c r="U345" s="14" t="s">
        <v>95</v>
      </c>
      <c r="V345" s="14" t="s">
        <v>95</v>
      </c>
      <c r="W345" s="14" t="n">
        <v>0</v>
      </c>
      <c r="X345" s="14" t="s">
        <v>120</v>
      </c>
      <c r="Y345" s="14" t="n">
        <v>155</v>
      </c>
      <c r="Z345" s="14" t="n">
        <v>0</v>
      </c>
      <c r="AA345" s="14" t="n">
        <v>0</v>
      </c>
      <c r="AB345" s="14" t="s">
        <v>87</v>
      </c>
      <c r="AC345" s="14" t="n">
        <v>54</v>
      </c>
      <c r="AD345" s="14" t="n">
        <v>0</v>
      </c>
      <c r="AE345" s="14" t="n">
        <v>0</v>
      </c>
      <c r="AF345" s="14" t="s">
        <v>96</v>
      </c>
      <c r="AG345" s="15" t="n">
        <v>42719</v>
      </c>
      <c r="AH345" s="14" t="n">
        <f aca="false">I345+J345</f>
        <v>2</v>
      </c>
      <c r="AI345" s="14" t="n">
        <f aca="false">K345+L345+M345</f>
        <v>2</v>
      </c>
      <c r="AJ345" s="14" t="n">
        <f aca="false">AC345*AH345</f>
        <v>108</v>
      </c>
      <c r="AK345" s="14" t="str">
        <f aca="false">IF(C345=1,"Cancelled","Completed")</f>
        <v>Cancelled</v>
      </c>
      <c r="AL345" s="14" t="str">
        <f aca="false">_xlfn.IFS(D345&lt;=7,"0-7 Days",D345&lt;=30,"8-30 Days",D345&lt;=90,"31-90 Days",TRUE(),"90+ Days")</f>
        <v>90+ Days</v>
      </c>
      <c r="AM345" s="14" t="str">
        <f aca="false">_xlfn.IFS(OR(F345="December",F345="January",F345="February"),"Winter",OR(F345="March",F345="April",F345="May"),"Spring",OR(F345="June",F345="July",F345="August"),"Summer",TRUE(),"Autumn")</f>
        <v>Winter</v>
      </c>
      <c r="AN345" s="14" t="str">
        <f aca="false">IF(L345+M345&gt;0,"Family","Adult Only")</f>
        <v>Adult Only</v>
      </c>
      <c r="AO345" s="14" t="str">
        <f aca="false">IF(U345=V345,"Same","Changed")</f>
        <v>Same</v>
      </c>
    </row>
    <row r="346" customFormat="false" ht="15" hidden="false" customHeight="false" outlineLevel="0" collapsed="false">
      <c r="A346" s="0" t="n">
        <v>348</v>
      </c>
      <c r="B346" s="0" t="s">
        <v>90</v>
      </c>
      <c r="C346" s="0" t="n">
        <v>1</v>
      </c>
      <c r="D346" s="0" t="n">
        <v>39</v>
      </c>
      <c r="E346" s="0" t="n">
        <v>2017</v>
      </c>
      <c r="F346" s="0" t="s">
        <v>91</v>
      </c>
      <c r="G346" s="0" t="n">
        <v>28</v>
      </c>
      <c r="H346" s="0" t="n">
        <v>15</v>
      </c>
      <c r="I346" s="0" t="n">
        <v>0</v>
      </c>
      <c r="J346" s="0" t="n">
        <v>1</v>
      </c>
      <c r="K346" s="0" t="n">
        <v>1</v>
      </c>
      <c r="L346" s="0" t="n">
        <v>0</v>
      </c>
      <c r="M346" s="0" t="n">
        <v>0</v>
      </c>
      <c r="N346" s="0" t="s">
        <v>107</v>
      </c>
      <c r="O346" s="0" t="s">
        <v>83</v>
      </c>
      <c r="P346" s="0" t="s">
        <v>93</v>
      </c>
      <c r="Q346" s="0" t="s">
        <v>94</v>
      </c>
      <c r="R346" s="0" t="n">
        <v>0</v>
      </c>
      <c r="S346" s="0" t="n">
        <v>0</v>
      </c>
      <c r="T346" s="0" t="n">
        <v>0</v>
      </c>
      <c r="U346" s="0" t="s">
        <v>95</v>
      </c>
      <c r="V346" s="0" t="s">
        <v>95</v>
      </c>
      <c r="W346" s="0" t="n">
        <v>0</v>
      </c>
      <c r="X346" s="0" t="s">
        <v>86</v>
      </c>
      <c r="Y346" s="0" t="n">
        <v>9</v>
      </c>
      <c r="Z346" s="0" t="n">
        <v>0</v>
      </c>
      <c r="AA346" s="0" t="n">
        <v>0</v>
      </c>
      <c r="AB346" s="0" t="s">
        <v>87</v>
      </c>
      <c r="AC346" s="0" t="n">
        <v>140</v>
      </c>
      <c r="AD346" s="0" t="n">
        <v>0</v>
      </c>
      <c r="AE346" s="0" t="n">
        <v>0</v>
      </c>
      <c r="AF346" s="0" t="s">
        <v>96</v>
      </c>
      <c r="AG346" s="13" t="n">
        <v>42927</v>
      </c>
      <c r="AH346" s="25" t="n">
        <f aca="false">I346+J346</f>
        <v>1</v>
      </c>
      <c r="AI346" s="25" t="n">
        <f aca="false">K346+L346+M346</f>
        <v>1</v>
      </c>
      <c r="AJ346" s="25" t="n">
        <f aca="false">AC346*AH346</f>
        <v>140</v>
      </c>
      <c r="AK346" s="0" t="str">
        <f aca="false">IF(C346=1,"Cancelled","Completed")</f>
        <v>Cancelled</v>
      </c>
      <c r="AL346" s="0" t="str">
        <f aca="false">_xlfn.IFS(D346&lt;=7,"0-7 Days",D346&lt;=30,"8-30 Days",D346&lt;=90,"31-90 Days",TRUE(),"90+ Days")</f>
        <v>31-90 Days</v>
      </c>
      <c r="AM346" s="0" t="str">
        <f aca="false">_xlfn.IFS(OR(F346="December",F346="January",F346="February"),"Winter",OR(F346="March",F346="April",F346="May"),"Spring",OR(F346="June",F346="July",F346="August"),"Summer",TRUE(),"Autumn")</f>
        <v>Summer</v>
      </c>
      <c r="AN346" s="0" t="str">
        <f aca="false">IF(L346+M346&gt;0,"Family","Adult Only")</f>
        <v>Adult Only</v>
      </c>
      <c r="AO346" s="0" t="str">
        <f aca="false">IF(U346=V346,"Same","Changed")</f>
        <v>Same</v>
      </c>
    </row>
    <row r="347" customFormat="false" ht="15" hidden="false" customHeight="false" outlineLevel="0" collapsed="false">
      <c r="A347" s="14" t="n">
        <v>349</v>
      </c>
      <c r="B347" s="14" t="s">
        <v>90</v>
      </c>
      <c r="C347" s="14" t="n">
        <v>1</v>
      </c>
      <c r="D347" s="14" t="n">
        <v>195</v>
      </c>
      <c r="E347" s="14" t="n">
        <v>2015</v>
      </c>
      <c r="F347" s="14" t="s">
        <v>114</v>
      </c>
      <c r="G347" s="14" t="n">
        <v>38</v>
      </c>
      <c r="H347" s="14" t="n">
        <v>17</v>
      </c>
      <c r="I347" s="14" t="n">
        <v>0</v>
      </c>
      <c r="J347" s="14" t="n">
        <v>2</v>
      </c>
      <c r="K347" s="14" t="n">
        <v>2</v>
      </c>
      <c r="L347" s="14" t="n">
        <v>0</v>
      </c>
      <c r="M347" s="14" t="n">
        <v>0</v>
      </c>
      <c r="N347" s="14" t="s">
        <v>82</v>
      </c>
      <c r="O347" s="14" t="s">
        <v>92</v>
      </c>
      <c r="P347" s="14" t="s">
        <v>99</v>
      </c>
      <c r="Q347" s="14" t="s">
        <v>94</v>
      </c>
      <c r="R347" s="14" t="n">
        <v>0</v>
      </c>
      <c r="S347" s="14" t="n">
        <v>1</v>
      </c>
      <c r="T347" s="14" t="n">
        <v>0</v>
      </c>
      <c r="U347" s="14" t="s">
        <v>95</v>
      </c>
      <c r="V347" s="14" t="s">
        <v>95</v>
      </c>
      <c r="W347" s="14" t="n">
        <v>0</v>
      </c>
      <c r="X347" s="14" t="s">
        <v>86</v>
      </c>
      <c r="Y347" s="14" t="n">
        <v>20</v>
      </c>
      <c r="Z347" s="14" t="n">
        <v>0</v>
      </c>
      <c r="AA347" s="14" t="n">
        <v>0</v>
      </c>
      <c r="AB347" s="14" t="s">
        <v>87</v>
      </c>
      <c r="AC347" s="14" t="n">
        <v>48</v>
      </c>
      <c r="AD347" s="14" t="n">
        <v>0</v>
      </c>
      <c r="AE347" s="14" t="n">
        <v>0</v>
      </c>
      <c r="AF347" s="14" t="s">
        <v>96</v>
      </c>
      <c r="AG347" s="15" t="n">
        <v>42208</v>
      </c>
      <c r="AH347" s="14" t="n">
        <f aca="false">I347+J347</f>
        <v>2</v>
      </c>
      <c r="AI347" s="14" t="n">
        <f aca="false">K347+L347+M347</f>
        <v>2</v>
      </c>
      <c r="AJ347" s="14" t="n">
        <f aca="false">AC347*AH347</f>
        <v>96</v>
      </c>
      <c r="AK347" s="14" t="str">
        <f aca="false">IF(C347=1,"Cancelled","Completed")</f>
        <v>Cancelled</v>
      </c>
      <c r="AL347" s="14" t="str">
        <f aca="false">_xlfn.IFS(D347&lt;=7,"0-7 Days",D347&lt;=30,"8-30 Days",D347&lt;=90,"31-90 Days",TRUE(),"90+ Days")</f>
        <v>90+ Days</v>
      </c>
      <c r="AM347" s="14" t="str">
        <f aca="false">_xlfn.IFS(OR(F347="December",F347="January",F347="February"),"Winter",OR(F347="March",F347="April",F347="May"),"Spring",OR(F347="June",F347="July",F347="August"),"Summer",TRUE(),"Autumn")</f>
        <v>Autumn</v>
      </c>
      <c r="AN347" s="14" t="str">
        <f aca="false">IF(L347+M347&gt;0,"Family","Adult Only")</f>
        <v>Adult Only</v>
      </c>
      <c r="AO347" s="14" t="str">
        <f aca="false">IF(U347=V347,"Same","Changed")</f>
        <v>Same</v>
      </c>
    </row>
    <row r="348" customFormat="false" ht="15" hidden="false" customHeight="false" outlineLevel="0" collapsed="false">
      <c r="A348" s="0" t="n">
        <v>350</v>
      </c>
      <c r="B348" s="0" t="s">
        <v>90</v>
      </c>
      <c r="C348" s="0" t="n">
        <v>1</v>
      </c>
      <c r="D348" s="0" t="n">
        <v>47</v>
      </c>
      <c r="E348" s="0" t="n">
        <v>2016</v>
      </c>
      <c r="F348" s="0" t="s">
        <v>106</v>
      </c>
      <c r="G348" s="0" t="n">
        <v>16</v>
      </c>
      <c r="H348" s="0" t="n">
        <v>12</v>
      </c>
      <c r="I348" s="0" t="n">
        <v>0</v>
      </c>
      <c r="J348" s="0" t="n">
        <v>1</v>
      </c>
      <c r="K348" s="0" t="n">
        <v>1</v>
      </c>
      <c r="L348" s="0" t="n">
        <v>0</v>
      </c>
      <c r="M348" s="0" t="n">
        <v>0</v>
      </c>
      <c r="N348" s="0" t="s">
        <v>82</v>
      </c>
      <c r="O348" s="0" t="s">
        <v>115</v>
      </c>
      <c r="P348" s="0" t="s">
        <v>93</v>
      </c>
      <c r="Q348" s="0" t="s">
        <v>94</v>
      </c>
      <c r="R348" s="0" t="n">
        <v>0</v>
      </c>
      <c r="S348" s="0" t="n">
        <v>0</v>
      </c>
      <c r="T348" s="0" t="n">
        <v>0</v>
      </c>
      <c r="U348" s="0" t="s">
        <v>95</v>
      </c>
      <c r="V348" s="0" t="s">
        <v>95</v>
      </c>
      <c r="W348" s="0" t="n">
        <v>0</v>
      </c>
      <c r="X348" s="0" t="s">
        <v>86</v>
      </c>
      <c r="Y348" s="0" t="n">
        <v>9</v>
      </c>
      <c r="Z348" s="0" t="n">
        <v>0</v>
      </c>
      <c r="AA348" s="0" t="n">
        <v>0</v>
      </c>
      <c r="AB348" s="0" t="s">
        <v>87</v>
      </c>
      <c r="AC348" s="0" t="n">
        <v>99.9</v>
      </c>
      <c r="AD348" s="0" t="n">
        <v>0</v>
      </c>
      <c r="AE348" s="0" t="n">
        <v>0</v>
      </c>
      <c r="AF348" s="0" t="s">
        <v>96</v>
      </c>
      <c r="AG348" s="13" t="n">
        <v>42450</v>
      </c>
      <c r="AH348" s="25" t="n">
        <f aca="false">I348+J348</f>
        <v>1</v>
      </c>
      <c r="AI348" s="25" t="n">
        <f aca="false">K348+L348+M348</f>
        <v>1</v>
      </c>
      <c r="AJ348" s="25" t="n">
        <f aca="false">AC348*AH348</f>
        <v>99.9</v>
      </c>
      <c r="AK348" s="0" t="str">
        <f aca="false">IF(C348=1,"Cancelled","Completed")</f>
        <v>Cancelled</v>
      </c>
      <c r="AL348" s="0" t="str">
        <f aca="false">_xlfn.IFS(D348&lt;=7,"0-7 Days",D348&lt;=30,"8-30 Days",D348&lt;=90,"31-90 Days",TRUE(),"90+ Days")</f>
        <v>31-90 Days</v>
      </c>
      <c r="AM348" s="0" t="str">
        <f aca="false">_xlfn.IFS(OR(F348="December",F348="January",F348="February"),"Winter",OR(F348="March",F348="April",F348="May"),"Spring",OR(F348="June",F348="July",F348="August"),"Summer",TRUE(),"Autumn")</f>
        <v>Spring</v>
      </c>
      <c r="AN348" s="0" t="str">
        <f aca="false">IF(L348+M348&gt;0,"Family","Adult Only")</f>
        <v>Adult Only</v>
      </c>
      <c r="AO348" s="0" t="str">
        <f aca="false">IF(U348=V348,"Same","Changed")</f>
        <v>Same</v>
      </c>
    </row>
    <row r="349" customFormat="false" ht="15" hidden="false" customHeight="false" outlineLevel="0" collapsed="false">
      <c r="A349" s="14" t="n">
        <v>351</v>
      </c>
      <c r="B349" s="14" t="s">
        <v>90</v>
      </c>
      <c r="C349" s="14" t="n">
        <v>1</v>
      </c>
      <c r="D349" s="14" t="n">
        <v>58</v>
      </c>
      <c r="E349" s="14" t="n">
        <v>2016</v>
      </c>
      <c r="F349" s="14" t="s">
        <v>126</v>
      </c>
      <c r="G349" s="14" t="n">
        <v>5</v>
      </c>
      <c r="H349" s="14" t="n">
        <v>27</v>
      </c>
      <c r="I349" s="14" t="n">
        <v>0</v>
      </c>
      <c r="J349" s="14" t="n">
        <v>2</v>
      </c>
      <c r="K349" s="14" t="n">
        <v>1</v>
      </c>
      <c r="L349" s="14" t="n">
        <v>0</v>
      </c>
      <c r="M349" s="14" t="n">
        <v>0</v>
      </c>
      <c r="N349" s="14" t="s">
        <v>82</v>
      </c>
      <c r="O349" s="14" t="s">
        <v>92</v>
      </c>
      <c r="P349" s="14" t="s">
        <v>99</v>
      </c>
      <c r="Q349" s="14" t="s">
        <v>94</v>
      </c>
      <c r="R349" s="14" t="n">
        <v>0</v>
      </c>
      <c r="S349" s="14" t="n">
        <v>1</v>
      </c>
      <c r="T349" s="14" t="n">
        <v>0</v>
      </c>
      <c r="U349" s="14" t="s">
        <v>95</v>
      </c>
      <c r="V349" s="14" t="s">
        <v>95</v>
      </c>
      <c r="W349" s="14" t="n">
        <v>0</v>
      </c>
      <c r="X349" s="14" t="s">
        <v>86</v>
      </c>
      <c r="Y349" s="14" t="n">
        <v>87</v>
      </c>
      <c r="Z349" s="14" t="n">
        <v>0</v>
      </c>
      <c r="AA349" s="14" t="n">
        <v>0</v>
      </c>
      <c r="AB349" s="14" t="s">
        <v>101</v>
      </c>
      <c r="AC349" s="14" t="n">
        <v>80</v>
      </c>
      <c r="AD349" s="14" t="n">
        <v>0</v>
      </c>
      <c r="AE349" s="14" t="n">
        <v>0</v>
      </c>
      <c r="AF349" s="14" t="s">
        <v>96</v>
      </c>
      <c r="AG349" s="15" t="n">
        <v>42376</v>
      </c>
      <c r="AH349" s="14" t="n">
        <f aca="false">I349+J349</f>
        <v>2</v>
      </c>
      <c r="AI349" s="14" t="n">
        <f aca="false">K349+L349+M349</f>
        <v>1</v>
      </c>
      <c r="AJ349" s="14" t="n">
        <f aca="false">AC349*AH349</f>
        <v>160</v>
      </c>
      <c r="AK349" s="14" t="str">
        <f aca="false">IF(C349=1,"Cancelled","Completed")</f>
        <v>Cancelled</v>
      </c>
      <c r="AL349" s="14" t="str">
        <f aca="false">_xlfn.IFS(D349&lt;=7,"0-7 Days",D349&lt;=30,"8-30 Days",D349&lt;=90,"31-90 Days",TRUE(),"90+ Days")</f>
        <v>31-90 Days</v>
      </c>
      <c r="AM349" s="14" t="str">
        <f aca="false">_xlfn.IFS(OR(F349="December",F349="January",F349="February"),"Winter",OR(F349="March",F349="April",F349="May"),"Spring",OR(F349="June",F349="July",F349="August"),"Summer",TRUE(),"Autumn")</f>
        <v>Winter</v>
      </c>
      <c r="AN349" s="14" t="str">
        <f aca="false">IF(L349+M349&gt;0,"Family","Adult Only")</f>
        <v>Adult Only</v>
      </c>
      <c r="AO349" s="14" t="str">
        <f aca="false">IF(U349=V349,"Same","Changed")</f>
        <v>Same</v>
      </c>
    </row>
    <row r="350" customFormat="false" ht="15" hidden="false" customHeight="false" outlineLevel="0" collapsed="false">
      <c r="A350" s="0" t="n">
        <v>352</v>
      </c>
      <c r="B350" s="0" t="s">
        <v>90</v>
      </c>
      <c r="C350" s="0" t="n">
        <v>0</v>
      </c>
      <c r="D350" s="0" t="n">
        <v>49</v>
      </c>
      <c r="E350" s="0" t="n">
        <v>2017</v>
      </c>
      <c r="F350" s="0" t="s">
        <v>106</v>
      </c>
      <c r="G350" s="0" t="n">
        <v>16</v>
      </c>
      <c r="H350" s="0" t="n">
        <v>16</v>
      </c>
      <c r="I350" s="0" t="n">
        <v>2</v>
      </c>
      <c r="J350" s="0" t="n">
        <v>0</v>
      </c>
      <c r="K350" s="0" t="n">
        <v>2</v>
      </c>
      <c r="L350" s="0" t="n">
        <v>0</v>
      </c>
      <c r="M350" s="0" t="n">
        <v>0</v>
      </c>
      <c r="N350" s="0" t="s">
        <v>107</v>
      </c>
      <c r="O350" s="0" t="s">
        <v>165</v>
      </c>
      <c r="P350" s="0" t="s">
        <v>93</v>
      </c>
      <c r="Q350" s="0" t="s">
        <v>94</v>
      </c>
      <c r="R350" s="0" t="n">
        <v>0</v>
      </c>
      <c r="S350" s="0" t="n">
        <v>0</v>
      </c>
      <c r="T350" s="0" t="n">
        <v>0</v>
      </c>
      <c r="U350" s="0" t="s">
        <v>95</v>
      </c>
      <c r="V350" s="0" t="s">
        <v>95</v>
      </c>
      <c r="W350" s="0" t="n">
        <v>0</v>
      </c>
      <c r="X350" s="0" t="s">
        <v>86</v>
      </c>
      <c r="Y350" s="0" t="n">
        <v>9</v>
      </c>
      <c r="Z350" s="0" t="n">
        <v>0</v>
      </c>
      <c r="AA350" s="0" t="n">
        <v>0</v>
      </c>
      <c r="AB350" s="0" t="s">
        <v>87</v>
      </c>
      <c r="AC350" s="0" t="n">
        <v>108</v>
      </c>
      <c r="AD350" s="0" t="n">
        <v>0</v>
      </c>
      <c r="AE350" s="0" t="n">
        <v>0</v>
      </c>
      <c r="AF350" s="0" t="s">
        <v>88</v>
      </c>
      <c r="AG350" s="13" t="n">
        <v>42843</v>
      </c>
      <c r="AH350" s="25" t="n">
        <f aca="false">I350+J350</f>
        <v>2</v>
      </c>
      <c r="AI350" s="25" t="n">
        <f aca="false">K350+L350+M350</f>
        <v>2</v>
      </c>
      <c r="AJ350" s="25" t="n">
        <f aca="false">AC350*AH350</f>
        <v>216</v>
      </c>
      <c r="AK350" s="0" t="str">
        <f aca="false">IF(C350=1,"Cancelled","Completed")</f>
        <v>Completed</v>
      </c>
      <c r="AL350" s="0" t="str">
        <f aca="false">_xlfn.IFS(D350&lt;=7,"0-7 Days",D350&lt;=30,"8-30 Days",D350&lt;=90,"31-90 Days",TRUE(),"90+ Days")</f>
        <v>31-90 Days</v>
      </c>
      <c r="AM350" s="0" t="str">
        <f aca="false">_xlfn.IFS(OR(F350="December",F350="January",F350="February"),"Winter",OR(F350="March",F350="April",F350="May"),"Spring",OR(F350="June",F350="July",F350="August"),"Summer",TRUE(),"Autumn")</f>
        <v>Spring</v>
      </c>
      <c r="AN350" s="0" t="str">
        <f aca="false">IF(L350+M350&gt;0,"Family","Adult Only")</f>
        <v>Adult Only</v>
      </c>
      <c r="AO350" s="0" t="str">
        <f aca="false">IF(U350=V350,"Same","Changed")</f>
        <v>Same</v>
      </c>
    </row>
    <row r="351" customFormat="false" ht="15" hidden="false" customHeight="false" outlineLevel="0" collapsed="false">
      <c r="A351" s="14" t="n">
        <v>353</v>
      </c>
      <c r="B351" s="14" t="s">
        <v>80</v>
      </c>
      <c r="C351" s="14" t="n">
        <v>1</v>
      </c>
      <c r="D351" s="14" t="n">
        <v>349</v>
      </c>
      <c r="E351" s="14" t="n">
        <v>2016</v>
      </c>
      <c r="F351" s="14" t="s">
        <v>119</v>
      </c>
      <c r="G351" s="14" t="n">
        <v>32</v>
      </c>
      <c r="H351" s="14" t="n">
        <v>4</v>
      </c>
      <c r="I351" s="14" t="n">
        <v>2</v>
      </c>
      <c r="J351" s="14" t="n">
        <v>3</v>
      </c>
      <c r="K351" s="14" t="n">
        <v>2</v>
      </c>
      <c r="L351" s="14" t="n">
        <v>0</v>
      </c>
      <c r="M351" s="14" t="n">
        <v>0</v>
      </c>
      <c r="N351" s="14" t="s">
        <v>82</v>
      </c>
      <c r="O351" s="14" t="s">
        <v>92</v>
      </c>
      <c r="P351" s="14" t="s">
        <v>93</v>
      </c>
      <c r="Q351" s="14" t="s">
        <v>94</v>
      </c>
      <c r="R351" s="14" t="n">
        <v>0</v>
      </c>
      <c r="S351" s="14" t="n">
        <v>0</v>
      </c>
      <c r="T351" s="14" t="n">
        <v>0</v>
      </c>
      <c r="U351" s="14" t="s">
        <v>95</v>
      </c>
      <c r="V351" s="14" t="s">
        <v>95</v>
      </c>
      <c r="W351" s="14" t="n">
        <v>0</v>
      </c>
      <c r="X351" s="14" t="s">
        <v>86</v>
      </c>
      <c r="Y351" s="14" t="n">
        <v>240</v>
      </c>
      <c r="Z351" s="14" t="n">
        <v>0</v>
      </c>
      <c r="AA351" s="14" t="n">
        <v>0</v>
      </c>
      <c r="AB351" s="14" t="s">
        <v>87</v>
      </c>
      <c r="AC351" s="14" t="n">
        <v>125.4</v>
      </c>
      <c r="AD351" s="14" t="n">
        <v>0</v>
      </c>
      <c r="AE351" s="14" t="n">
        <v>3</v>
      </c>
      <c r="AF351" s="14" t="s">
        <v>96</v>
      </c>
      <c r="AG351" s="15" t="n">
        <v>42542</v>
      </c>
      <c r="AH351" s="14" t="n">
        <f aca="false">I351+J351</f>
        <v>5</v>
      </c>
      <c r="AI351" s="14" t="n">
        <f aca="false">K351+L351+M351</f>
        <v>2</v>
      </c>
      <c r="AJ351" s="14" t="n">
        <f aca="false">AC351*AH351</f>
        <v>627</v>
      </c>
      <c r="AK351" s="14" t="str">
        <f aca="false">IF(C351=1,"Cancelled","Completed")</f>
        <v>Cancelled</v>
      </c>
      <c r="AL351" s="14" t="str">
        <f aca="false">_xlfn.IFS(D351&lt;=7,"0-7 Days",D351&lt;=30,"8-30 Days",D351&lt;=90,"31-90 Days",TRUE(),"90+ Days")</f>
        <v>90+ Days</v>
      </c>
      <c r="AM351" s="14" t="str">
        <f aca="false">_xlfn.IFS(OR(F351="December",F351="January",F351="February"),"Winter",OR(F351="March",F351="April",F351="May"),"Spring",OR(F351="June",F351="July",F351="August"),"Summer",TRUE(),"Autumn")</f>
        <v>Summer</v>
      </c>
      <c r="AN351" s="14" t="str">
        <f aca="false">IF(L351+M351&gt;0,"Family","Adult Only")</f>
        <v>Adult Only</v>
      </c>
      <c r="AO351" s="14" t="str">
        <f aca="false">IF(U351=V351,"Same","Changed")</f>
        <v>Same</v>
      </c>
    </row>
    <row r="352" customFormat="false" ht="15" hidden="false" customHeight="false" outlineLevel="0" collapsed="false">
      <c r="A352" s="0" t="n">
        <v>354</v>
      </c>
      <c r="B352" s="0" t="s">
        <v>80</v>
      </c>
      <c r="C352" s="0" t="n">
        <v>0</v>
      </c>
      <c r="D352" s="0" t="n">
        <v>0</v>
      </c>
      <c r="E352" s="0" t="n">
        <v>2017</v>
      </c>
      <c r="F352" s="0" t="s">
        <v>106</v>
      </c>
      <c r="G352" s="0" t="n">
        <v>14</v>
      </c>
      <c r="H352" s="0" t="n">
        <v>8</v>
      </c>
      <c r="I352" s="0" t="n">
        <v>0</v>
      </c>
      <c r="J352" s="0" t="n">
        <v>1</v>
      </c>
      <c r="K352" s="0" t="n">
        <v>2</v>
      </c>
      <c r="L352" s="0" t="n">
        <v>0</v>
      </c>
      <c r="M352" s="0" t="n">
        <v>0</v>
      </c>
      <c r="N352" s="0" t="s">
        <v>82</v>
      </c>
      <c r="O352" s="0" t="s">
        <v>92</v>
      </c>
      <c r="P352" s="0" t="s">
        <v>84</v>
      </c>
      <c r="Q352" s="0" t="s">
        <v>84</v>
      </c>
      <c r="R352" s="0" t="n">
        <v>0</v>
      </c>
      <c r="S352" s="0" t="n">
        <v>0</v>
      </c>
      <c r="T352" s="0" t="n">
        <v>0</v>
      </c>
      <c r="U352" s="0" t="s">
        <v>95</v>
      </c>
      <c r="V352" s="0" t="s">
        <v>124</v>
      </c>
      <c r="W352" s="0" t="n">
        <v>0</v>
      </c>
      <c r="X352" s="0" t="s">
        <v>86</v>
      </c>
      <c r="Y352" s="0" t="n">
        <v>0</v>
      </c>
      <c r="Z352" s="0" t="n">
        <v>0</v>
      </c>
      <c r="AA352" s="0" t="n">
        <v>0</v>
      </c>
      <c r="AB352" s="0" t="s">
        <v>87</v>
      </c>
      <c r="AC352" s="0" t="n">
        <v>110</v>
      </c>
      <c r="AD352" s="0" t="n">
        <v>0</v>
      </c>
      <c r="AE352" s="0" t="n">
        <v>0</v>
      </c>
      <c r="AF352" s="0" t="s">
        <v>88</v>
      </c>
      <c r="AG352" s="13" t="n">
        <v>42834</v>
      </c>
      <c r="AH352" s="25" t="n">
        <f aca="false">I352+J352</f>
        <v>1</v>
      </c>
      <c r="AI352" s="25" t="n">
        <f aca="false">K352+L352+M352</f>
        <v>2</v>
      </c>
      <c r="AJ352" s="25" t="n">
        <f aca="false">AC352*AH352</f>
        <v>110</v>
      </c>
      <c r="AK352" s="0" t="str">
        <f aca="false">IF(C352=1,"Cancelled","Completed")</f>
        <v>Completed</v>
      </c>
      <c r="AL352" s="0" t="str">
        <f aca="false">_xlfn.IFS(D352&lt;=7,"0-7 Days",D352&lt;=30,"8-30 Days",D352&lt;=90,"31-90 Days",TRUE(),"90+ Days")</f>
        <v>0-7 Days</v>
      </c>
      <c r="AM352" s="0" t="str">
        <f aca="false">_xlfn.IFS(OR(F352="December",F352="January",F352="February"),"Winter",OR(F352="March",F352="April",F352="May"),"Spring",OR(F352="June",F352="July",F352="August"),"Summer",TRUE(),"Autumn")</f>
        <v>Spring</v>
      </c>
      <c r="AN352" s="0" t="str">
        <f aca="false">IF(L352+M352&gt;0,"Family","Adult Only")</f>
        <v>Adult Only</v>
      </c>
      <c r="AO352" s="0" t="str">
        <f aca="false">IF(U352=V352,"Same","Changed")</f>
        <v>Changed</v>
      </c>
    </row>
    <row r="353" customFormat="false" ht="15" hidden="false" customHeight="false" outlineLevel="0" collapsed="false">
      <c r="A353" s="14" t="n">
        <v>355</v>
      </c>
      <c r="B353" s="14" t="s">
        <v>80</v>
      </c>
      <c r="C353" s="14" t="n">
        <v>0</v>
      </c>
      <c r="D353" s="14" t="n">
        <v>3</v>
      </c>
      <c r="E353" s="14" t="n">
        <v>2015</v>
      </c>
      <c r="F353" s="14" t="s">
        <v>111</v>
      </c>
      <c r="G353" s="14" t="n">
        <v>41</v>
      </c>
      <c r="H353" s="14" t="n">
        <v>9</v>
      </c>
      <c r="I353" s="14" t="n">
        <v>1</v>
      </c>
      <c r="J353" s="14" t="n">
        <v>2</v>
      </c>
      <c r="K353" s="14" t="n">
        <v>2</v>
      </c>
      <c r="L353" s="14" t="n">
        <v>0</v>
      </c>
      <c r="M353" s="14" t="n">
        <v>0</v>
      </c>
      <c r="N353" s="14" t="s">
        <v>82</v>
      </c>
      <c r="O353" s="14" t="s">
        <v>108</v>
      </c>
      <c r="P353" s="14" t="s">
        <v>93</v>
      </c>
      <c r="Q353" s="14" t="s">
        <v>94</v>
      </c>
      <c r="R353" s="14" t="n">
        <v>0</v>
      </c>
      <c r="S353" s="14" t="n">
        <v>0</v>
      </c>
      <c r="T353" s="14" t="n">
        <v>0</v>
      </c>
      <c r="U353" s="14" t="s">
        <v>124</v>
      </c>
      <c r="V353" s="14" t="s">
        <v>124</v>
      </c>
      <c r="W353" s="14" t="n">
        <v>0</v>
      </c>
      <c r="X353" s="14" t="s">
        <v>86</v>
      </c>
      <c r="Y353" s="14" t="n">
        <v>240</v>
      </c>
      <c r="Z353" s="14" t="n">
        <v>0</v>
      </c>
      <c r="AA353" s="14" t="n">
        <v>0</v>
      </c>
      <c r="AB353" s="14" t="s">
        <v>87</v>
      </c>
      <c r="AC353" s="14" t="n">
        <v>83.33</v>
      </c>
      <c r="AD353" s="14" t="n">
        <v>0</v>
      </c>
      <c r="AE353" s="14" t="n">
        <v>2</v>
      </c>
      <c r="AF353" s="14" t="s">
        <v>88</v>
      </c>
      <c r="AG353" s="15" t="n">
        <v>42289</v>
      </c>
      <c r="AH353" s="14" t="n">
        <f aca="false">I353+J353</f>
        <v>3</v>
      </c>
      <c r="AI353" s="14" t="n">
        <f aca="false">K353+L353+M353</f>
        <v>2</v>
      </c>
      <c r="AJ353" s="14" t="n">
        <f aca="false">AC353*AH353</f>
        <v>249.99</v>
      </c>
      <c r="AK353" s="14" t="str">
        <f aca="false">IF(C353=1,"Cancelled","Completed")</f>
        <v>Completed</v>
      </c>
      <c r="AL353" s="14" t="str">
        <f aca="false">_xlfn.IFS(D353&lt;=7,"0-7 Days",D353&lt;=30,"8-30 Days",D353&lt;=90,"31-90 Days",TRUE(),"90+ Days")</f>
        <v>0-7 Days</v>
      </c>
      <c r="AM353" s="14" t="str">
        <f aca="false">_xlfn.IFS(OR(F353="December",F353="January",F353="February"),"Winter",OR(F353="March",F353="April",F353="May"),"Spring",OR(F353="June",F353="July",F353="August"),"Summer",TRUE(),"Autumn")</f>
        <v>Autumn</v>
      </c>
      <c r="AN353" s="14" t="str">
        <f aca="false">IF(L353+M353&gt;0,"Family","Adult Only")</f>
        <v>Adult Only</v>
      </c>
      <c r="AO353" s="14" t="str">
        <f aca="false">IF(U353=V353,"Same","Changed")</f>
        <v>Same</v>
      </c>
    </row>
    <row r="354" customFormat="false" ht="15" hidden="false" customHeight="false" outlineLevel="0" collapsed="false">
      <c r="A354" s="0" t="n">
        <v>356</v>
      </c>
      <c r="B354" s="0" t="s">
        <v>80</v>
      </c>
      <c r="C354" s="0" t="n">
        <v>0</v>
      </c>
      <c r="D354" s="0" t="n">
        <v>27</v>
      </c>
      <c r="E354" s="0" t="n">
        <v>2017</v>
      </c>
      <c r="F354" s="0" t="s">
        <v>103</v>
      </c>
      <c r="G354" s="0" t="n">
        <v>11</v>
      </c>
      <c r="H354" s="0" t="n">
        <v>16</v>
      </c>
      <c r="I354" s="0" t="n">
        <v>0</v>
      </c>
      <c r="J354" s="0" t="n">
        <v>1</v>
      </c>
      <c r="K354" s="0" t="n">
        <v>2</v>
      </c>
      <c r="L354" s="0" t="n">
        <v>0</v>
      </c>
      <c r="M354" s="0" t="n">
        <v>0</v>
      </c>
      <c r="N354" s="0" t="s">
        <v>82</v>
      </c>
      <c r="O354" s="0" t="s">
        <v>122</v>
      </c>
      <c r="P354" s="0" t="s">
        <v>93</v>
      </c>
      <c r="Q354" s="0" t="s">
        <v>94</v>
      </c>
      <c r="R354" s="0" t="n">
        <v>0</v>
      </c>
      <c r="S354" s="0" t="n">
        <v>0</v>
      </c>
      <c r="T354" s="0" t="n">
        <v>0</v>
      </c>
      <c r="U354" s="0" t="s">
        <v>109</v>
      </c>
      <c r="V354" s="0" t="s">
        <v>109</v>
      </c>
      <c r="W354" s="0" t="n">
        <v>0</v>
      </c>
      <c r="X354" s="0" t="s">
        <v>86</v>
      </c>
      <c r="Y354" s="0" t="n">
        <v>0</v>
      </c>
      <c r="Z354" s="0" t="n">
        <v>0</v>
      </c>
      <c r="AA354" s="0" t="n">
        <v>0</v>
      </c>
      <c r="AB354" s="0" t="s">
        <v>87</v>
      </c>
      <c r="AC354" s="0" t="n">
        <v>68</v>
      </c>
      <c r="AD354" s="0" t="n">
        <v>0</v>
      </c>
      <c r="AE354" s="0" t="n">
        <v>1</v>
      </c>
      <c r="AF354" s="0" t="s">
        <v>88</v>
      </c>
      <c r="AG354" s="13" t="n">
        <v>42811</v>
      </c>
      <c r="AH354" s="25" t="n">
        <f aca="false">I354+J354</f>
        <v>1</v>
      </c>
      <c r="AI354" s="25" t="n">
        <f aca="false">K354+L354+M354</f>
        <v>2</v>
      </c>
      <c r="AJ354" s="25" t="n">
        <f aca="false">AC354*AH354</f>
        <v>68</v>
      </c>
      <c r="AK354" s="0" t="str">
        <f aca="false">IF(C354=1,"Cancelled","Completed")</f>
        <v>Completed</v>
      </c>
      <c r="AL354" s="0" t="str">
        <f aca="false">_xlfn.IFS(D354&lt;=7,"0-7 Days",D354&lt;=30,"8-30 Days",D354&lt;=90,"31-90 Days",TRUE(),"90+ Days")</f>
        <v>8-30 Days</v>
      </c>
      <c r="AM354" s="0" t="str">
        <f aca="false">_xlfn.IFS(OR(F354="December",F354="January",F354="February"),"Winter",OR(F354="March",F354="April",F354="May"),"Spring",OR(F354="June",F354="July",F354="August"),"Summer",TRUE(),"Autumn")</f>
        <v>Spring</v>
      </c>
      <c r="AN354" s="0" t="str">
        <f aca="false">IF(L354+M354&gt;0,"Family","Adult Only")</f>
        <v>Adult Only</v>
      </c>
      <c r="AO354" s="0" t="str">
        <f aca="false">IF(U354=V354,"Same","Changed")</f>
        <v>Same</v>
      </c>
    </row>
    <row r="355" customFormat="false" ht="15" hidden="false" customHeight="false" outlineLevel="0" collapsed="false">
      <c r="A355" s="14" t="n">
        <v>357</v>
      </c>
      <c r="B355" s="14" t="s">
        <v>90</v>
      </c>
      <c r="C355" s="14" t="n">
        <v>1</v>
      </c>
      <c r="D355" s="14" t="n">
        <v>38</v>
      </c>
      <c r="E355" s="14" t="n">
        <v>2017</v>
      </c>
      <c r="F355" s="14" t="s">
        <v>126</v>
      </c>
      <c r="G355" s="14" t="n">
        <v>2</v>
      </c>
      <c r="H355" s="14" t="n">
        <v>14</v>
      </c>
      <c r="I355" s="14" t="n">
        <v>0</v>
      </c>
      <c r="J355" s="14" t="n">
        <v>1</v>
      </c>
      <c r="K355" s="14" t="n">
        <v>1</v>
      </c>
      <c r="L355" s="14" t="n">
        <v>0</v>
      </c>
      <c r="M355" s="14" t="n">
        <v>0</v>
      </c>
      <c r="N355" s="14" t="s">
        <v>82</v>
      </c>
      <c r="O355" s="14" t="s">
        <v>92</v>
      </c>
      <c r="P355" s="14" t="s">
        <v>128</v>
      </c>
      <c r="Q355" s="14" t="s">
        <v>128</v>
      </c>
      <c r="R355" s="14" t="n">
        <v>0</v>
      </c>
      <c r="S355" s="14" t="n">
        <v>0</v>
      </c>
      <c r="T355" s="14" t="n">
        <v>0</v>
      </c>
      <c r="U355" s="14" t="s">
        <v>95</v>
      </c>
      <c r="V355" s="14" t="s">
        <v>95</v>
      </c>
      <c r="W355" s="14" t="n">
        <v>0</v>
      </c>
      <c r="X355" s="14" t="s">
        <v>120</v>
      </c>
      <c r="Y355" s="14" t="n">
        <v>0</v>
      </c>
      <c r="Z355" s="14" t="n">
        <v>67</v>
      </c>
      <c r="AA355" s="14" t="n">
        <v>0</v>
      </c>
      <c r="AB355" s="14" t="s">
        <v>87</v>
      </c>
      <c r="AC355" s="14" t="n">
        <v>75</v>
      </c>
      <c r="AD355" s="14" t="n">
        <v>0</v>
      </c>
      <c r="AE355" s="14" t="n">
        <v>0</v>
      </c>
      <c r="AF355" s="14" t="s">
        <v>96</v>
      </c>
      <c r="AG355" s="15" t="n">
        <v>42711</v>
      </c>
      <c r="AH355" s="14" t="n">
        <f aca="false">I355+J355</f>
        <v>1</v>
      </c>
      <c r="AI355" s="14" t="n">
        <f aca="false">K355+L355+M355</f>
        <v>1</v>
      </c>
      <c r="AJ355" s="14" t="n">
        <f aca="false">AC355*AH355</f>
        <v>75</v>
      </c>
      <c r="AK355" s="14" t="str">
        <f aca="false">IF(C355=1,"Cancelled","Completed")</f>
        <v>Cancelled</v>
      </c>
      <c r="AL355" s="14" t="str">
        <f aca="false">_xlfn.IFS(D355&lt;=7,"0-7 Days",D355&lt;=30,"8-30 Days",D355&lt;=90,"31-90 Days",TRUE(),"90+ Days")</f>
        <v>31-90 Days</v>
      </c>
      <c r="AM355" s="14" t="str">
        <f aca="false">_xlfn.IFS(OR(F355="December",F355="January",F355="February"),"Winter",OR(F355="March",F355="April",F355="May"),"Spring",OR(F355="June",F355="July",F355="August"),"Summer",TRUE(),"Autumn")</f>
        <v>Winter</v>
      </c>
      <c r="AN355" s="14" t="str">
        <f aca="false">IF(L355+M355&gt;0,"Family","Adult Only")</f>
        <v>Adult Only</v>
      </c>
      <c r="AO355" s="14" t="str">
        <f aca="false">IF(U355=V355,"Same","Changed")</f>
        <v>Same</v>
      </c>
    </row>
    <row r="356" customFormat="false" ht="15" hidden="false" customHeight="false" outlineLevel="0" collapsed="false">
      <c r="A356" s="0" t="n">
        <v>358</v>
      </c>
      <c r="B356" s="0" t="s">
        <v>90</v>
      </c>
      <c r="C356" s="0" t="n">
        <v>1</v>
      </c>
      <c r="D356" s="0" t="n">
        <v>61</v>
      </c>
      <c r="E356" s="0" t="n">
        <v>2017</v>
      </c>
      <c r="F356" s="0" t="s">
        <v>121</v>
      </c>
      <c r="G356" s="0" t="n">
        <v>20</v>
      </c>
      <c r="H356" s="0" t="n">
        <v>17</v>
      </c>
      <c r="I356" s="0" t="n">
        <v>0</v>
      </c>
      <c r="J356" s="0" t="n">
        <v>4</v>
      </c>
      <c r="K356" s="0" t="n">
        <v>2</v>
      </c>
      <c r="L356" s="0" t="n">
        <v>0</v>
      </c>
      <c r="M356" s="0" t="n">
        <v>0</v>
      </c>
      <c r="N356" s="0" t="s">
        <v>82</v>
      </c>
      <c r="O356" s="0" t="s">
        <v>108</v>
      </c>
      <c r="P356" s="0" t="s">
        <v>93</v>
      </c>
      <c r="Q356" s="0" t="s">
        <v>94</v>
      </c>
      <c r="R356" s="0" t="n">
        <v>0</v>
      </c>
      <c r="S356" s="0" t="n">
        <v>0</v>
      </c>
      <c r="T356" s="0" t="n">
        <v>0</v>
      </c>
      <c r="U356" s="0" t="s">
        <v>95</v>
      </c>
      <c r="V356" s="0" t="s">
        <v>95</v>
      </c>
      <c r="W356" s="0" t="n">
        <v>0</v>
      </c>
      <c r="X356" s="0" t="s">
        <v>86</v>
      </c>
      <c r="Y356" s="0" t="n">
        <v>9</v>
      </c>
      <c r="Z356" s="0" t="n">
        <v>0</v>
      </c>
      <c r="AA356" s="0" t="n">
        <v>0</v>
      </c>
      <c r="AB356" s="0" t="s">
        <v>87</v>
      </c>
      <c r="AC356" s="0" t="n">
        <v>162</v>
      </c>
      <c r="AD356" s="0" t="n">
        <v>0</v>
      </c>
      <c r="AE356" s="0" t="n">
        <v>1</v>
      </c>
      <c r="AF356" s="0" t="s">
        <v>96</v>
      </c>
      <c r="AG356" s="13" t="n">
        <v>42820</v>
      </c>
      <c r="AH356" s="25" t="n">
        <f aca="false">I356+J356</f>
        <v>4</v>
      </c>
      <c r="AI356" s="25" t="n">
        <f aca="false">K356+L356+M356</f>
        <v>2</v>
      </c>
      <c r="AJ356" s="25" t="n">
        <f aca="false">AC356*AH356</f>
        <v>648</v>
      </c>
      <c r="AK356" s="0" t="str">
        <f aca="false">IF(C356=1,"Cancelled","Completed")</f>
        <v>Cancelled</v>
      </c>
      <c r="AL356" s="0" t="str">
        <f aca="false">_xlfn.IFS(D356&lt;=7,"0-7 Days",D356&lt;=30,"8-30 Days",D356&lt;=90,"31-90 Days",TRUE(),"90+ Days")</f>
        <v>31-90 Days</v>
      </c>
      <c r="AM356" s="0" t="str">
        <f aca="false">_xlfn.IFS(OR(F356="December",F356="January",F356="February"),"Winter",OR(F356="March",F356="April",F356="May"),"Spring",OR(F356="June",F356="July",F356="August"),"Summer",TRUE(),"Autumn")</f>
        <v>Spring</v>
      </c>
      <c r="AN356" s="0" t="str">
        <f aca="false">IF(L356+M356&gt;0,"Family","Adult Only")</f>
        <v>Adult Only</v>
      </c>
      <c r="AO356" s="0" t="str">
        <f aca="false">IF(U356=V356,"Same","Changed")</f>
        <v>Same</v>
      </c>
    </row>
    <row r="357" customFormat="false" ht="15" hidden="false" customHeight="false" outlineLevel="0" collapsed="false">
      <c r="A357" s="14" t="n">
        <v>359</v>
      </c>
      <c r="B357" s="14" t="s">
        <v>80</v>
      </c>
      <c r="C357" s="14" t="n">
        <v>0</v>
      </c>
      <c r="D357" s="14" t="n">
        <v>154</v>
      </c>
      <c r="E357" s="14" t="n">
        <v>2017</v>
      </c>
      <c r="F357" s="14" t="s">
        <v>119</v>
      </c>
      <c r="G357" s="14" t="n">
        <v>34</v>
      </c>
      <c r="H357" s="14" t="n">
        <v>21</v>
      </c>
      <c r="I357" s="14" t="n">
        <v>2</v>
      </c>
      <c r="J357" s="14" t="n">
        <v>5</v>
      </c>
      <c r="K357" s="14" t="n">
        <v>2</v>
      </c>
      <c r="L357" s="14" t="n">
        <v>0</v>
      </c>
      <c r="M357" s="14" t="n">
        <v>0</v>
      </c>
      <c r="N357" s="14" t="s">
        <v>112</v>
      </c>
      <c r="O357" s="14" t="s">
        <v>83</v>
      </c>
      <c r="P357" s="14" t="s">
        <v>99</v>
      </c>
      <c r="Q357" s="14" t="s">
        <v>94</v>
      </c>
      <c r="R357" s="14" t="n">
        <v>0</v>
      </c>
      <c r="S357" s="14" t="n">
        <v>0</v>
      </c>
      <c r="T357" s="14" t="n">
        <v>0</v>
      </c>
      <c r="U357" s="14" t="s">
        <v>95</v>
      </c>
      <c r="V357" s="14" t="s">
        <v>95</v>
      </c>
      <c r="W357" s="14" t="n">
        <v>1</v>
      </c>
      <c r="X357" s="14" t="s">
        <v>86</v>
      </c>
      <c r="Y357" s="14" t="n">
        <v>40</v>
      </c>
      <c r="Z357" s="14" t="n">
        <v>0</v>
      </c>
      <c r="AA357" s="14" t="n">
        <v>0</v>
      </c>
      <c r="AB357" s="14" t="s">
        <v>125</v>
      </c>
      <c r="AC357" s="14" t="n">
        <v>132.86</v>
      </c>
      <c r="AD357" s="14" t="n">
        <v>0</v>
      </c>
      <c r="AE357" s="14" t="n">
        <v>1</v>
      </c>
      <c r="AF357" s="14" t="s">
        <v>88</v>
      </c>
      <c r="AG357" s="15" t="n">
        <v>42975</v>
      </c>
      <c r="AH357" s="14" t="n">
        <f aca="false">I357+J357</f>
        <v>7</v>
      </c>
      <c r="AI357" s="14" t="n">
        <f aca="false">K357+L357+M357</f>
        <v>2</v>
      </c>
      <c r="AJ357" s="14" t="n">
        <f aca="false">AC357*AH357</f>
        <v>930.02</v>
      </c>
      <c r="AK357" s="14" t="str">
        <f aca="false">IF(C357=1,"Cancelled","Completed")</f>
        <v>Completed</v>
      </c>
      <c r="AL357" s="14" t="str">
        <f aca="false">_xlfn.IFS(D357&lt;=7,"0-7 Days",D357&lt;=30,"8-30 Days",D357&lt;=90,"31-90 Days",TRUE(),"90+ Days")</f>
        <v>90+ Days</v>
      </c>
      <c r="AM357" s="14" t="str">
        <f aca="false">_xlfn.IFS(OR(F357="December",F357="January",F357="February"),"Winter",OR(F357="March",F357="April",F357="May"),"Spring",OR(F357="June",F357="July",F357="August"),"Summer",TRUE(),"Autumn")</f>
        <v>Summer</v>
      </c>
      <c r="AN357" s="14" t="str">
        <f aca="false">IF(L357+M357&gt;0,"Family","Adult Only")</f>
        <v>Adult Only</v>
      </c>
      <c r="AO357" s="14" t="str">
        <f aca="false">IF(U357=V357,"Same","Changed")</f>
        <v>Same</v>
      </c>
    </row>
    <row r="358" customFormat="false" ht="15" hidden="false" customHeight="false" outlineLevel="0" collapsed="false">
      <c r="A358" s="0" t="n">
        <v>360</v>
      </c>
      <c r="B358" s="0" t="s">
        <v>90</v>
      </c>
      <c r="C358" s="0" t="n">
        <v>0</v>
      </c>
      <c r="D358" s="0" t="n">
        <v>183</v>
      </c>
      <c r="E358" s="0" t="n">
        <v>2017</v>
      </c>
      <c r="F358" s="0" t="s">
        <v>126</v>
      </c>
      <c r="G358" s="0" t="n">
        <v>1</v>
      </c>
      <c r="H358" s="0" t="n">
        <v>1</v>
      </c>
      <c r="I358" s="0" t="n">
        <v>2</v>
      </c>
      <c r="J358" s="0" t="n">
        <v>4</v>
      </c>
      <c r="K358" s="0" t="n">
        <v>2</v>
      </c>
      <c r="L358" s="0" t="n">
        <v>2</v>
      </c>
      <c r="M358" s="0" t="n">
        <v>0</v>
      </c>
      <c r="N358" s="0" t="s">
        <v>82</v>
      </c>
      <c r="O358" s="0" t="s">
        <v>163</v>
      </c>
      <c r="P358" s="0" t="s">
        <v>93</v>
      </c>
      <c r="Q358" s="0" t="s">
        <v>94</v>
      </c>
      <c r="R358" s="0" t="n">
        <v>0</v>
      </c>
      <c r="S358" s="0" t="n">
        <v>0</v>
      </c>
      <c r="T358" s="0" t="n">
        <v>0</v>
      </c>
      <c r="U358" s="0" t="s">
        <v>85</v>
      </c>
      <c r="V358" s="0" t="s">
        <v>85</v>
      </c>
      <c r="W358" s="0" t="n">
        <v>0</v>
      </c>
      <c r="X358" s="0" t="s">
        <v>86</v>
      </c>
      <c r="Y358" s="0" t="n">
        <v>9</v>
      </c>
      <c r="Z358" s="0" t="n">
        <v>0</v>
      </c>
      <c r="AA358" s="0" t="n">
        <v>0</v>
      </c>
      <c r="AB358" s="0" t="s">
        <v>87</v>
      </c>
      <c r="AC358" s="0" t="n">
        <v>153.5</v>
      </c>
      <c r="AD358" s="0" t="n">
        <v>1</v>
      </c>
      <c r="AE358" s="0" t="n">
        <v>1</v>
      </c>
      <c r="AF358" s="0" t="s">
        <v>88</v>
      </c>
      <c r="AG358" s="13" t="n">
        <v>42742</v>
      </c>
      <c r="AH358" s="25" t="n">
        <f aca="false">I358+J358</f>
        <v>6</v>
      </c>
      <c r="AI358" s="25" t="n">
        <f aca="false">K358+L358+M358</f>
        <v>4</v>
      </c>
      <c r="AJ358" s="25" t="n">
        <f aca="false">AC358*AH358</f>
        <v>921</v>
      </c>
      <c r="AK358" s="0" t="str">
        <f aca="false">IF(C358=1,"Cancelled","Completed")</f>
        <v>Completed</v>
      </c>
      <c r="AL358" s="0" t="str">
        <f aca="false">_xlfn.IFS(D358&lt;=7,"0-7 Days",D358&lt;=30,"8-30 Days",D358&lt;=90,"31-90 Days",TRUE(),"90+ Days")</f>
        <v>90+ Days</v>
      </c>
      <c r="AM358" s="0" t="str">
        <f aca="false">_xlfn.IFS(OR(F358="December",F358="January",F358="February"),"Winter",OR(F358="March",F358="April",F358="May"),"Spring",OR(F358="June",F358="July",F358="August"),"Summer",TRUE(),"Autumn")</f>
        <v>Winter</v>
      </c>
      <c r="AN358" s="0" t="str">
        <f aca="false">IF(L358+M358&gt;0,"Family","Adult Only")</f>
        <v>Family</v>
      </c>
      <c r="AO358" s="0" t="str">
        <f aca="false">IF(U358=V358,"Same","Changed")</f>
        <v>Same</v>
      </c>
    </row>
    <row r="359" customFormat="false" ht="15" hidden="false" customHeight="false" outlineLevel="0" collapsed="false">
      <c r="A359" s="14" t="n">
        <v>361</v>
      </c>
      <c r="B359" s="14" t="s">
        <v>90</v>
      </c>
      <c r="C359" s="14" t="n">
        <v>0</v>
      </c>
      <c r="D359" s="14" t="n">
        <v>105</v>
      </c>
      <c r="E359" s="14" t="n">
        <v>2017</v>
      </c>
      <c r="F359" s="14" t="s">
        <v>119</v>
      </c>
      <c r="G359" s="14" t="n">
        <v>33</v>
      </c>
      <c r="H359" s="14" t="n">
        <v>13</v>
      </c>
      <c r="I359" s="14" t="n">
        <v>2</v>
      </c>
      <c r="J359" s="14" t="n">
        <v>3</v>
      </c>
      <c r="K359" s="14" t="n">
        <v>2</v>
      </c>
      <c r="L359" s="14" t="n">
        <v>0</v>
      </c>
      <c r="M359" s="14" t="n">
        <v>0</v>
      </c>
      <c r="N359" s="14" t="s">
        <v>107</v>
      </c>
      <c r="O359" s="14" t="s">
        <v>134</v>
      </c>
      <c r="P359" s="14" t="s">
        <v>93</v>
      </c>
      <c r="Q359" s="14" t="s">
        <v>94</v>
      </c>
      <c r="R359" s="14" t="n">
        <v>0</v>
      </c>
      <c r="S359" s="14" t="n">
        <v>0</v>
      </c>
      <c r="T359" s="14" t="n">
        <v>0</v>
      </c>
      <c r="U359" s="14" t="s">
        <v>95</v>
      </c>
      <c r="V359" s="14" t="s">
        <v>95</v>
      </c>
      <c r="W359" s="14" t="n">
        <v>0</v>
      </c>
      <c r="X359" s="14" t="s">
        <v>86</v>
      </c>
      <c r="Y359" s="14" t="n">
        <v>7</v>
      </c>
      <c r="Z359" s="14" t="n">
        <v>0</v>
      </c>
      <c r="AA359" s="14" t="n">
        <v>0</v>
      </c>
      <c r="AB359" s="14" t="s">
        <v>87</v>
      </c>
      <c r="AC359" s="14" t="n">
        <v>95</v>
      </c>
      <c r="AD359" s="14" t="n">
        <v>0</v>
      </c>
      <c r="AE359" s="14" t="n">
        <v>1</v>
      </c>
      <c r="AF359" s="14" t="s">
        <v>88</v>
      </c>
      <c r="AG359" s="15" t="n">
        <v>42965</v>
      </c>
      <c r="AH359" s="14" t="n">
        <f aca="false">I359+J359</f>
        <v>5</v>
      </c>
      <c r="AI359" s="14" t="n">
        <f aca="false">K359+L359+M359</f>
        <v>2</v>
      </c>
      <c r="AJ359" s="14" t="n">
        <f aca="false">AC359*AH359</f>
        <v>475</v>
      </c>
      <c r="AK359" s="14" t="str">
        <f aca="false">IF(C359=1,"Cancelled","Completed")</f>
        <v>Completed</v>
      </c>
      <c r="AL359" s="14" t="str">
        <f aca="false">_xlfn.IFS(D359&lt;=7,"0-7 Days",D359&lt;=30,"8-30 Days",D359&lt;=90,"31-90 Days",TRUE(),"90+ Days")</f>
        <v>90+ Days</v>
      </c>
      <c r="AM359" s="14" t="str">
        <f aca="false">_xlfn.IFS(OR(F359="December",F359="January",F359="February"),"Winter",OR(F359="March",F359="April",F359="May"),"Spring",OR(F359="June",F359="July",F359="August"),"Summer",TRUE(),"Autumn")</f>
        <v>Summer</v>
      </c>
      <c r="AN359" s="14" t="str">
        <f aca="false">IF(L359+M359&gt;0,"Family","Adult Only")</f>
        <v>Adult Only</v>
      </c>
      <c r="AO359" s="14" t="str">
        <f aca="false">IF(U359=V359,"Same","Changed")</f>
        <v>Same</v>
      </c>
    </row>
    <row r="360" customFormat="false" ht="15" hidden="false" customHeight="false" outlineLevel="0" collapsed="false">
      <c r="A360" s="0" t="n">
        <v>362</v>
      </c>
      <c r="B360" s="0" t="s">
        <v>90</v>
      </c>
      <c r="C360" s="0" t="n">
        <v>1</v>
      </c>
      <c r="D360" s="0" t="n">
        <v>194</v>
      </c>
      <c r="E360" s="0" t="n">
        <v>2017</v>
      </c>
      <c r="F360" s="0" t="s">
        <v>106</v>
      </c>
      <c r="G360" s="0" t="n">
        <v>16</v>
      </c>
      <c r="H360" s="0" t="n">
        <v>21</v>
      </c>
      <c r="I360" s="0" t="n">
        <v>2</v>
      </c>
      <c r="J360" s="0" t="n">
        <v>3</v>
      </c>
      <c r="K360" s="0" t="n">
        <v>2</v>
      </c>
      <c r="L360" s="0" t="n">
        <v>0</v>
      </c>
      <c r="M360" s="0" t="n">
        <v>0</v>
      </c>
      <c r="N360" s="0" t="s">
        <v>82</v>
      </c>
      <c r="O360" s="0" t="s">
        <v>122</v>
      </c>
      <c r="P360" s="0" t="s">
        <v>93</v>
      </c>
      <c r="Q360" s="0" t="s">
        <v>94</v>
      </c>
      <c r="R360" s="0" t="n">
        <v>0</v>
      </c>
      <c r="S360" s="0" t="n">
        <v>0</v>
      </c>
      <c r="T360" s="0" t="n">
        <v>0</v>
      </c>
      <c r="U360" s="0" t="s">
        <v>95</v>
      </c>
      <c r="V360" s="0" t="s">
        <v>95</v>
      </c>
      <c r="W360" s="0" t="n">
        <v>0</v>
      </c>
      <c r="X360" s="0" t="s">
        <v>86</v>
      </c>
      <c r="Y360" s="0" t="n">
        <v>9</v>
      </c>
      <c r="Z360" s="0" t="n">
        <v>0</v>
      </c>
      <c r="AA360" s="0" t="n">
        <v>0</v>
      </c>
      <c r="AB360" s="0" t="s">
        <v>87</v>
      </c>
      <c r="AC360" s="0" t="n">
        <v>117</v>
      </c>
      <c r="AD360" s="0" t="n">
        <v>0</v>
      </c>
      <c r="AE360" s="0" t="n">
        <v>2</v>
      </c>
      <c r="AF360" s="0" t="s">
        <v>96</v>
      </c>
      <c r="AG360" s="13" t="n">
        <v>42846</v>
      </c>
      <c r="AH360" s="25" t="n">
        <f aca="false">I360+J360</f>
        <v>5</v>
      </c>
      <c r="AI360" s="25" t="n">
        <f aca="false">K360+L360+M360</f>
        <v>2</v>
      </c>
      <c r="AJ360" s="25" t="n">
        <f aca="false">AC360*AH360</f>
        <v>585</v>
      </c>
      <c r="AK360" s="0" t="str">
        <f aca="false">IF(C360=1,"Cancelled","Completed")</f>
        <v>Cancelled</v>
      </c>
      <c r="AL360" s="0" t="str">
        <f aca="false">_xlfn.IFS(D360&lt;=7,"0-7 Days",D360&lt;=30,"8-30 Days",D360&lt;=90,"31-90 Days",TRUE(),"90+ Days")</f>
        <v>90+ Days</v>
      </c>
      <c r="AM360" s="0" t="str">
        <f aca="false">_xlfn.IFS(OR(F360="December",F360="January",F360="February"),"Winter",OR(F360="March",F360="April",F360="May"),"Spring",OR(F360="June",F360="July",F360="August"),"Summer",TRUE(),"Autumn")</f>
        <v>Spring</v>
      </c>
      <c r="AN360" s="0" t="str">
        <f aca="false">IF(L360+M360&gt;0,"Family","Adult Only")</f>
        <v>Adult Only</v>
      </c>
      <c r="AO360" s="0" t="str">
        <f aca="false">IF(U360=V360,"Same","Changed")</f>
        <v>Same</v>
      </c>
    </row>
    <row r="361" customFormat="false" ht="15" hidden="false" customHeight="false" outlineLevel="0" collapsed="false">
      <c r="A361" s="14" t="n">
        <v>363</v>
      </c>
      <c r="B361" s="14" t="s">
        <v>90</v>
      </c>
      <c r="C361" s="14" t="n">
        <v>0</v>
      </c>
      <c r="D361" s="14" t="n">
        <v>4</v>
      </c>
      <c r="E361" s="14" t="n">
        <v>2016</v>
      </c>
      <c r="F361" s="14" t="s">
        <v>118</v>
      </c>
      <c r="G361" s="14" t="n">
        <v>7</v>
      </c>
      <c r="H361" s="14" t="n">
        <v>13</v>
      </c>
      <c r="I361" s="14" t="n">
        <v>0</v>
      </c>
      <c r="J361" s="14" t="n">
        <v>1</v>
      </c>
      <c r="K361" s="14" t="n">
        <v>2</v>
      </c>
      <c r="L361" s="14" t="n">
        <v>0</v>
      </c>
      <c r="M361" s="14" t="n">
        <v>0</v>
      </c>
      <c r="N361" s="14" t="s">
        <v>82</v>
      </c>
      <c r="O361" s="14" t="s">
        <v>92</v>
      </c>
      <c r="P361" s="14" t="s">
        <v>84</v>
      </c>
      <c r="Q361" s="14" t="s">
        <v>84</v>
      </c>
      <c r="R361" s="14" t="n">
        <v>0</v>
      </c>
      <c r="S361" s="14" t="n">
        <v>0</v>
      </c>
      <c r="T361" s="14" t="n">
        <v>0</v>
      </c>
      <c r="U361" s="14" t="s">
        <v>109</v>
      </c>
      <c r="V361" s="14" t="s">
        <v>109</v>
      </c>
      <c r="W361" s="14" t="n">
        <v>0</v>
      </c>
      <c r="X361" s="14" t="s">
        <v>86</v>
      </c>
      <c r="Y361" s="14" t="n">
        <v>14</v>
      </c>
      <c r="Z361" s="14" t="n">
        <v>0</v>
      </c>
      <c r="AA361" s="14" t="n">
        <v>0</v>
      </c>
      <c r="AB361" s="14" t="s">
        <v>87</v>
      </c>
      <c r="AC361" s="14" t="n">
        <v>95</v>
      </c>
      <c r="AD361" s="14" t="n">
        <v>0</v>
      </c>
      <c r="AE361" s="14" t="n">
        <v>2</v>
      </c>
      <c r="AF361" s="14" t="s">
        <v>88</v>
      </c>
      <c r="AG361" s="15" t="n">
        <v>42414</v>
      </c>
      <c r="AH361" s="14" t="n">
        <f aca="false">I361+J361</f>
        <v>1</v>
      </c>
      <c r="AI361" s="14" t="n">
        <f aca="false">K361+L361+M361</f>
        <v>2</v>
      </c>
      <c r="AJ361" s="14" t="n">
        <f aca="false">AC361*AH361</f>
        <v>95</v>
      </c>
      <c r="AK361" s="14" t="str">
        <f aca="false">IF(C361=1,"Cancelled","Completed")</f>
        <v>Completed</v>
      </c>
      <c r="AL361" s="14" t="str">
        <f aca="false">_xlfn.IFS(D361&lt;=7,"0-7 Days",D361&lt;=30,"8-30 Days",D361&lt;=90,"31-90 Days",TRUE(),"90+ Days")</f>
        <v>0-7 Days</v>
      </c>
      <c r="AM361" s="14" t="str">
        <f aca="false">_xlfn.IFS(OR(F361="December",F361="January",F361="February"),"Winter",OR(F361="March",F361="April",F361="May"),"Spring",OR(F361="June",F361="July",F361="August"),"Summer",TRUE(),"Autumn")</f>
        <v>Winter</v>
      </c>
      <c r="AN361" s="14" t="str">
        <f aca="false">IF(L361+M361&gt;0,"Family","Adult Only")</f>
        <v>Adult Only</v>
      </c>
      <c r="AO361" s="14" t="str">
        <f aca="false">IF(U361=V361,"Same","Changed")</f>
        <v>Same</v>
      </c>
    </row>
    <row r="362" customFormat="false" ht="15" hidden="false" customHeight="false" outlineLevel="0" collapsed="false">
      <c r="A362" s="0" t="n">
        <v>364</v>
      </c>
      <c r="B362" s="0" t="s">
        <v>80</v>
      </c>
      <c r="C362" s="0" t="n">
        <v>0</v>
      </c>
      <c r="D362" s="0" t="n">
        <v>1</v>
      </c>
      <c r="E362" s="0" t="n">
        <v>2016</v>
      </c>
      <c r="F362" s="0" t="s">
        <v>81</v>
      </c>
      <c r="G362" s="0" t="n">
        <v>51</v>
      </c>
      <c r="H362" s="0" t="n">
        <v>17</v>
      </c>
      <c r="I362" s="0" t="n">
        <v>0</v>
      </c>
      <c r="J362" s="0" t="n">
        <v>1</v>
      </c>
      <c r="K362" s="0" t="n">
        <v>2</v>
      </c>
      <c r="L362" s="0" t="n">
        <v>1</v>
      </c>
      <c r="M362" s="0" t="n">
        <v>0</v>
      </c>
      <c r="N362" s="0" t="s">
        <v>112</v>
      </c>
      <c r="O362" s="0" t="s">
        <v>115</v>
      </c>
      <c r="P362" s="0" t="s">
        <v>93</v>
      </c>
      <c r="Q362" s="0" t="s">
        <v>94</v>
      </c>
      <c r="R362" s="0" t="n">
        <v>0</v>
      </c>
      <c r="S362" s="0" t="n">
        <v>0</v>
      </c>
      <c r="T362" s="0" t="n">
        <v>0</v>
      </c>
      <c r="U362" s="0" t="s">
        <v>136</v>
      </c>
      <c r="V362" s="0" t="s">
        <v>136</v>
      </c>
      <c r="W362" s="0" t="n">
        <v>0</v>
      </c>
      <c r="X362" s="0" t="s">
        <v>86</v>
      </c>
      <c r="Y362" s="0" t="n">
        <v>240</v>
      </c>
      <c r="Z362" s="0" t="n">
        <v>0</v>
      </c>
      <c r="AA362" s="0" t="n">
        <v>0</v>
      </c>
      <c r="AB362" s="0" t="s">
        <v>87</v>
      </c>
      <c r="AC362" s="0" t="n">
        <v>136</v>
      </c>
      <c r="AD362" s="0" t="n">
        <v>0</v>
      </c>
      <c r="AE362" s="0" t="n">
        <v>1</v>
      </c>
      <c r="AF362" s="0" t="s">
        <v>88</v>
      </c>
      <c r="AG362" s="13" t="n">
        <v>42722</v>
      </c>
      <c r="AH362" s="25" t="n">
        <f aca="false">I362+J362</f>
        <v>1</v>
      </c>
      <c r="AI362" s="25" t="n">
        <f aca="false">K362+L362+M362</f>
        <v>3</v>
      </c>
      <c r="AJ362" s="25" t="n">
        <f aca="false">AC362*AH362</f>
        <v>136</v>
      </c>
      <c r="AK362" s="0" t="str">
        <f aca="false">IF(C362=1,"Cancelled","Completed")</f>
        <v>Completed</v>
      </c>
      <c r="AL362" s="0" t="str">
        <f aca="false">_xlfn.IFS(D362&lt;=7,"0-7 Days",D362&lt;=30,"8-30 Days",D362&lt;=90,"31-90 Days",TRUE(),"90+ Days")</f>
        <v>0-7 Days</v>
      </c>
      <c r="AM362" s="0" t="str">
        <f aca="false">_xlfn.IFS(OR(F362="December",F362="January",F362="February"),"Winter",OR(F362="March",F362="April",F362="May"),"Spring",OR(F362="June",F362="July",F362="August"),"Summer",TRUE(),"Autumn")</f>
        <v>Winter</v>
      </c>
      <c r="AN362" s="0" t="str">
        <f aca="false">IF(L362+M362&gt;0,"Family","Adult Only")</f>
        <v>Family</v>
      </c>
      <c r="AO362" s="0" t="str">
        <f aca="false">IF(U362=V362,"Same","Changed")</f>
        <v>Same</v>
      </c>
    </row>
    <row r="363" customFormat="false" ht="15" hidden="false" customHeight="false" outlineLevel="0" collapsed="false">
      <c r="A363" s="14" t="n">
        <v>365</v>
      </c>
      <c r="B363" s="14" t="s">
        <v>90</v>
      </c>
      <c r="C363" s="14" t="n">
        <v>1</v>
      </c>
      <c r="D363" s="14" t="n">
        <v>6</v>
      </c>
      <c r="E363" s="14" t="n">
        <v>2016</v>
      </c>
      <c r="F363" s="14" t="s">
        <v>113</v>
      </c>
      <c r="G363" s="14" t="n">
        <v>48</v>
      </c>
      <c r="H363" s="14" t="n">
        <v>24</v>
      </c>
      <c r="I363" s="14" t="n">
        <v>0</v>
      </c>
      <c r="J363" s="14" t="n">
        <v>1</v>
      </c>
      <c r="K363" s="14" t="n">
        <v>1</v>
      </c>
      <c r="L363" s="14" t="n">
        <v>0</v>
      </c>
      <c r="M363" s="14" t="n">
        <v>0</v>
      </c>
      <c r="N363" s="14" t="s">
        <v>82</v>
      </c>
      <c r="O363" s="14" t="s">
        <v>92</v>
      </c>
      <c r="P363" s="14" t="s">
        <v>128</v>
      </c>
      <c r="Q363" s="14" t="s">
        <v>128</v>
      </c>
      <c r="R363" s="14" t="n">
        <v>1</v>
      </c>
      <c r="S363" s="14" t="n">
        <v>1</v>
      </c>
      <c r="T363" s="14" t="n">
        <v>3</v>
      </c>
      <c r="U363" s="14" t="s">
        <v>95</v>
      </c>
      <c r="V363" s="14" t="s">
        <v>95</v>
      </c>
      <c r="W363" s="14" t="n">
        <v>0</v>
      </c>
      <c r="X363" s="14" t="s">
        <v>86</v>
      </c>
      <c r="Y363" s="14" t="n">
        <v>0</v>
      </c>
      <c r="Z363" s="14" t="n">
        <v>40</v>
      </c>
      <c r="AA363" s="14" t="n">
        <v>0</v>
      </c>
      <c r="AB363" s="14" t="s">
        <v>87</v>
      </c>
      <c r="AC363" s="14" t="n">
        <v>65</v>
      </c>
      <c r="AD363" s="14" t="n">
        <v>0</v>
      </c>
      <c r="AE363" s="14" t="n">
        <v>1</v>
      </c>
      <c r="AF363" s="14" t="s">
        <v>96</v>
      </c>
      <c r="AG363" s="15" t="n">
        <v>42697</v>
      </c>
      <c r="AH363" s="14" t="n">
        <f aca="false">I363+J363</f>
        <v>1</v>
      </c>
      <c r="AI363" s="14" t="n">
        <f aca="false">K363+L363+M363</f>
        <v>1</v>
      </c>
      <c r="AJ363" s="14" t="n">
        <f aca="false">AC363*AH363</f>
        <v>65</v>
      </c>
      <c r="AK363" s="14" t="str">
        <f aca="false">IF(C363=1,"Cancelled","Completed")</f>
        <v>Cancelled</v>
      </c>
      <c r="AL363" s="14" t="str">
        <f aca="false">_xlfn.IFS(D363&lt;=7,"0-7 Days",D363&lt;=30,"8-30 Days",D363&lt;=90,"31-90 Days",TRUE(),"90+ Days")</f>
        <v>0-7 Days</v>
      </c>
      <c r="AM363" s="14" t="str">
        <f aca="false">_xlfn.IFS(OR(F363="December",F363="January",F363="February"),"Winter",OR(F363="March",F363="April",F363="May"),"Spring",OR(F363="June",F363="July",F363="August"),"Summer",TRUE(),"Autumn")</f>
        <v>Autumn</v>
      </c>
      <c r="AN363" s="14" t="str">
        <f aca="false">IF(L363+M363&gt;0,"Family","Adult Only")</f>
        <v>Adult Only</v>
      </c>
      <c r="AO363" s="14" t="str">
        <f aca="false">IF(U363=V363,"Same","Changed")</f>
        <v>Same</v>
      </c>
    </row>
    <row r="364" customFormat="false" ht="15" hidden="false" customHeight="false" outlineLevel="0" collapsed="false">
      <c r="A364" s="0" t="n">
        <v>366</v>
      </c>
      <c r="B364" s="0" t="s">
        <v>80</v>
      </c>
      <c r="C364" s="0" t="n">
        <v>0</v>
      </c>
      <c r="D364" s="0" t="n">
        <v>82</v>
      </c>
      <c r="E364" s="0" t="n">
        <v>2017</v>
      </c>
      <c r="F364" s="0" t="s">
        <v>91</v>
      </c>
      <c r="G364" s="0" t="n">
        <v>30</v>
      </c>
      <c r="H364" s="0" t="n">
        <v>23</v>
      </c>
      <c r="I364" s="0" t="n">
        <v>3</v>
      </c>
      <c r="J364" s="0" t="n">
        <v>5</v>
      </c>
      <c r="K364" s="0" t="n">
        <v>2</v>
      </c>
      <c r="L364" s="0" t="n">
        <v>0</v>
      </c>
      <c r="M364" s="0" t="n">
        <v>0</v>
      </c>
      <c r="N364" s="0" t="s">
        <v>112</v>
      </c>
      <c r="O364" s="0" t="s">
        <v>83</v>
      </c>
      <c r="P364" s="0" t="s">
        <v>84</v>
      </c>
      <c r="Q364" s="0" t="s">
        <v>84</v>
      </c>
      <c r="R364" s="0" t="n">
        <v>0</v>
      </c>
      <c r="S364" s="0" t="n">
        <v>0</v>
      </c>
      <c r="T364" s="0" t="n">
        <v>0</v>
      </c>
      <c r="U364" s="0" t="s">
        <v>85</v>
      </c>
      <c r="V364" s="0" t="s">
        <v>85</v>
      </c>
      <c r="W364" s="0" t="n">
        <v>1</v>
      </c>
      <c r="X364" s="0" t="s">
        <v>86</v>
      </c>
      <c r="Y364" s="0" t="n">
        <v>250</v>
      </c>
      <c r="Z364" s="0" t="n">
        <v>0</v>
      </c>
      <c r="AA364" s="0" t="n">
        <v>0</v>
      </c>
      <c r="AB364" s="0" t="s">
        <v>87</v>
      </c>
      <c r="AC364" s="0" t="n">
        <v>294</v>
      </c>
      <c r="AD364" s="0" t="n">
        <v>0</v>
      </c>
      <c r="AE364" s="0" t="n">
        <v>2</v>
      </c>
      <c r="AF364" s="0" t="s">
        <v>88</v>
      </c>
      <c r="AG364" s="13" t="n">
        <v>42947</v>
      </c>
      <c r="AH364" s="25" t="n">
        <f aca="false">I364+J364</f>
        <v>8</v>
      </c>
      <c r="AI364" s="25" t="n">
        <f aca="false">K364+L364+M364</f>
        <v>2</v>
      </c>
      <c r="AJ364" s="25" t="n">
        <f aca="false">AC364*AH364</f>
        <v>2352</v>
      </c>
      <c r="AK364" s="0" t="str">
        <f aca="false">IF(C364=1,"Cancelled","Completed")</f>
        <v>Completed</v>
      </c>
      <c r="AL364" s="0" t="str">
        <f aca="false">_xlfn.IFS(D364&lt;=7,"0-7 Days",D364&lt;=30,"8-30 Days",D364&lt;=90,"31-90 Days",TRUE(),"90+ Days")</f>
        <v>31-90 Days</v>
      </c>
      <c r="AM364" s="0" t="str">
        <f aca="false">_xlfn.IFS(OR(F364="December",F364="January",F364="February"),"Winter",OR(F364="March",F364="April",F364="May"),"Spring",OR(F364="June",F364="July",F364="August"),"Summer",TRUE(),"Autumn")</f>
        <v>Summer</v>
      </c>
      <c r="AN364" s="0" t="str">
        <f aca="false">IF(L364+M364&gt;0,"Family","Adult Only")</f>
        <v>Adult Only</v>
      </c>
      <c r="AO364" s="0" t="str">
        <f aca="false">IF(U364=V364,"Same","Changed")</f>
        <v>Same</v>
      </c>
    </row>
    <row r="365" customFormat="false" ht="15" hidden="false" customHeight="false" outlineLevel="0" collapsed="false">
      <c r="A365" s="14" t="n">
        <v>367</v>
      </c>
      <c r="B365" s="14" t="s">
        <v>90</v>
      </c>
      <c r="C365" s="14" t="n">
        <v>1</v>
      </c>
      <c r="D365" s="14" t="n">
        <v>174</v>
      </c>
      <c r="E365" s="14" t="n">
        <v>2015</v>
      </c>
      <c r="F365" s="14" t="s">
        <v>111</v>
      </c>
      <c r="G365" s="14" t="n">
        <v>41</v>
      </c>
      <c r="H365" s="14" t="n">
        <v>10</v>
      </c>
      <c r="I365" s="14" t="n">
        <v>1</v>
      </c>
      <c r="J365" s="14" t="n">
        <v>1</v>
      </c>
      <c r="K365" s="14" t="n">
        <v>2</v>
      </c>
      <c r="L365" s="14" t="n">
        <v>0</v>
      </c>
      <c r="M365" s="14" t="n">
        <v>0</v>
      </c>
      <c r="N365" s="14" t="s">
        <v>82</v>
      </c>
      <c r="O365" s="14" t="s">
        <v>92</v>
      </c>
      <c r="P365" s="14" t="s">
        <v>99</v>
      </c>
      <c r="Q365" s="14" t="s">
        <v>94</v>
      </c>
      <c r="R365" s="14" t="n">
        <v>0</v>
      </c>
      <c r="S365" s="14" t="n">
        <v>0</v>
      </c>
      <c r="T365" s="14" t="n">
        <v>0</v>
      </c>
      <c r="U365" s="14" t="s">
        <v>95</v>
      </c>
      <c r="V365" s="14" t="s">
        <v>95</v>
      </c>
      <c r="W365" s="14" t="n">
        <v>0</v>
      </c>
      <c r="X365" s="14" t="s">
        <v>120</v>
      </c>
      <c r="Y365" s="14" t="n">
        <v>3</v>
      </c>
      <c r="Z365" s="14" t="n">
        <v>0</v>
      </c>
      <c r="AA365" s="14" t="n">
        <v>0</v>
      </c>
      <c r="AB365" s="14" t="s">
        <v>87</v>
      </c>
      <c r="AC365" s="14" t="n">
        <v>70</v>
      </c>
      <c r="AD365" s="14" t="n">
        <v>0</v>
      </c>
      <c r="AE365" s="14" t="n">
        <v>0</v>
      </c>
      <c r="AF365" s="14" t="s">
        <v>96</v>
      </c>
      <c r="AG365" s="15" t="n">
        <v>42247</v>
      </c>
      <c r="AH365" s="14" t="n">
        <f aca="false">I365+J365</f>
        <v>2</v>
      </c>
      <c r="AI365" s="14" t="n">
        <f aca="false">K365+L365+M365</f>
        <v>2</v>
      </c>
      <c r="AJ365" s="14" t="n">
        <f aca="false">AC365*AH365</f>
        <v>140</v>
      </c>
      <c r="AK365" s="14" t="str">
        <f aca="false">IF(C365=1,"Cancelled","Completed")</f>
        <v>Cancelled</v>
      </c>
      <c r="AL365" s="14" t="str">
        <f aca="false">_xlfn.IFS(D365&lt;=7,"0-7 Days",D365&lt;=30,"8-30 Days",D365&lt;=90,"31-90 Days",TRUE(),"90+ Days")</f>
        <v>90+ Days</v>
      </c>
      <c r="AM365" s="14" t="str">
        <f aca="false">_xlfn.IFS(OR(F365="December",F365="January",F365="February"),"Winter",OR(F365="March",F365="April",F365="May"),"Spring",OR(F365="June",F365="July",F365="August"),"Summer",TRUE(),"Autumn")</f>
        <v>Autumn</v>
      </c>
      <c r="AN365" s="14" t="str">
        <f aca="false">IF(L365+M365&gt;0,"Family","Adult Only")</f>
        <v>Adult Only</v>
      </c>
      <c r="AO365" s="14" t="str">
        <f aca="false">IF(U365=V365,"Same","Changed")</f>
        <v>Same</v>
      </c>
    </row>
    <row r="366" customFormat="false" ht="15" hidden="false" customHeight="false" outlineLevel="0" collapsed="false">
      <c r="A366" s="0" t="n">
        <v>368</v>
      </c>
      <c r="B366" s="0" t="s">
        <v>90</v>
      </c>
      <c r="C366" s="0" t="n">
        <v>0</v>
      </c>
      <c r="D366" s="0" t="n">
        <v>22</v>
      </c>
      <c r="E366" s="0" t="n">
        <v>2017</v>
      </c>
      <c r="F366" s="0" t="s">
        <v>106</v>
      </c>
      <c r="G366" s="0" t="n">
        <v>16</v>
      </c>
      <c r="H366" s="0" t="n">
        <v>21</v>
      </c>
      <c r="I366" s="0" t="n">
        <v>2</v>
      </c>
      <c r="J366" s="0" t="n">
        <v>2</v>
      </c>
      <c r="K366" s="0" t="n">
        <v>2</v>
      </c>
      <c r="L366" s="0" t="n">
        <v>0</v>
      </c>
      <c r="M366" s="0" t="n">
        <v>0</v>
      </c>
      <c r="N366" s="0" t="s">
        <v>107</v>
      </c>
      <c r="O366" s="0" t="s">
        <v>158</v>
      </c>
      <c r="P366" s="0" t="s">
        <v>93</v>
      </c>
      <c r="Q366" s="0" t="s">
        <v>94</v>
      </c>
      <c r="R366" s="0" t="n">
        <v>0</v>
      </c>
      <c r="S366" s="0" t="n">
        <v>0</v>
      </c>
      <c r="T366" s="0" t="n">
        <v>0</v>
      </c>
      <c r="U366" s="0" t="s">
        <v>95</v>
      </c>
      <c r="V366" s="0" t="s">
        <v>95</v>
      </c>
      <c r="W366" s="0" t="n">
        <v>0</v>
      </c>
      <c r="X366" s="0" t="s">
        <v>86</v>
      </c>
      <c r="Y366" s="0" t="n">
        <v>9</v>
      </c>
      <c r="Z366" s="0" t="n">
        <v>0</v>
      </c>
      <c r="AA366" s="0" t="n">
        <v>0</v>
      </c>
      <c r="AB366" s="0" t="s">
        <v>87</v>
      </c>
      <c r="AC366" s="0" t="n">
        <v>115</v>
      </c>
      <c r="AD366" s="0" t="n">
        <v>0</v>
      </c>
      <c r="AE366" s="0" t="n">
        <v>1</v>
      </c>
      <c r="AF366" s="0" t="s">
        <v>88</v>
      </c>
      <c r="AG366" s="13" t="n">
        <v>42850</v>
      </c>
      <c r="AH366" s="25" t="n">
        <f aca="false">I366+J366</f>
        <v>4</v>
      </c>
      <c r="AI366" s="25" t="n">
        <f aca="false">K366+L366+M366</f>
        <v>2</v>
      </c>
      <c r="AJ366" s="25" t="n">
        <f aca="false">AC366*AH366</f>
        <v>460</v>
      </c>
      <c r="AK366" s="0" t="str">
        <f aca="false">IF(C366=1,"Cancelled","Completed")</f>
        <v>Completed</v>
      </c>
      <c r="AL366" s="0" t="str">
        <f aca="false">_xlfn.IFS(D366&lt;=7,"0-7 Days",D366&lt;=30,"8-30 Days",D366&lt;=90,"31-90 Days",TRUE(),"90+ Days")</f>
        <v>8-30 Days</v>
      </c>
      <c r="AM366" s="0" t="str">
        <f aca="false">_xlfn.IFS(OR(F366="December",F366="January",F366="February"),"Winter",OR(F366="March",F366="April",F366="May"),"Spring",OR(F366="June",F366="July",F366="August"),"Summer",TRUE(),"Autumn")</f>
        <v>Spring</v>
      </c>
      <c r="AN366" s="0" t="str">
        <f aca="false">IF(L366+M366&gt;0,"Family","Adult Only")</f>
        <v>Adult Only</v>
      </c>
      <c r="AO366" s="0" t="str">
        <f aca="false">IF(U366=V366,"Same","Changed")</f>
        <v>Same</v>
      </c>
    </row>
    <row r="367" customFormat="false" ht="15" hidden="false" customHeight="false" outlineLevel="0" collapsed="false">
      <c r="A367" s="14" t="n">
        <v>369</v>
      </c>
      <c r="B367" s="14" t="s">
        <v>90</v>
      </c>
      <c r="C367" s="14" t="n">
        <v>1</v>
      </c>
      <c r="D367" s="14" t="n">
        <v>272</v>
      </c>
      <c r="E367" s="14" t="n">
        <v>2015</v>
      </c>
      <c r="F367" s="14" t="s">
        <v>91</v>
      </c>
      <c r="G367" s="14" t="n">
        <v>29</v>
      </c>
      <c r="H367" s="14" t="n">
        <v>16</v>
      </c>
      <c r="I367" s="14" t="n">
        <v>0</v>
      </c>
      <c r="J367" s="14" t="n">
        <v>2</v>
      </c>
      <c r="K367" s="14" t="n">
        <v>2</v>
      </c>
      <c r="L367" s="14" t="n">
        <v>0</v>
      </c>
      <c r="M367" s="14" t="n">
        <v>0</v>
      </c>
      <c r="N367" s="14" t="s">
        <v>82</v>
      </c>
      <c r="O367" s="14" t="s">
        <v>92</v>
      </c>
      <c r="P367" s="14" t="s">
        <v>116</v>
      </c>
      <c r="Q367" s="14" t="s">
        <v>94</v>
      </c>
      <c r="R367" s="14" t="n">
        <v>0</v>
      </c>
      <c r="S367" s="14" t="n">
        <v>1</v>
      </c>
      <c r="T367" s="14" t="n">
        <v>0</v>
      </c>
      <c r="U367" s="14" t="s">
        <v>95</v>
      </c>
      <c r="V367" s="14" t="s">
        <v>95</v>
      </c>
      <c r="W367" s="14" t="n">
        <v>0</v>
      </c>
      <c r="X367" s="14" t="s">
        <v>86</v>
      </c>
      <c r="Y367" s="14" t="n">
        <v>1</v>
      </c>
      <c r="Z367" s="14" t="n">
        <v>0</v>
      </c>
      <c r="AA367" s="14" t="n">
        <v>0</v>
      </c>
      <c r="AB367" s="14" t="s">
        <v>125</v>
      </c>
      <c r="AC367" s="14" t="n">
        <v>62</v>
      </c>
      <c r="AD367" s="14" t="n">
        <v>0</v>
      </c>
      <c r="AE367" s="14" t="n">
        <v>0</v>
      </c>
      <c r="AF367" s="14" t="s">
        <v>96</v>
      </c>
      <c r="AG367" s="15" t="n">
        <v>42005</v>
      </c>
      <c r="AH367" s="14" t="n">
        <f aca="false">I367+J367</f>
        <v>2</v>
      </c>
      <c r="AI367" s="14" t="n">
        <f aca="false">K367+L367+M367</f>
        <v>2</v>
      </c>
      <c r="AJ367" s="14" t="n">
        <f aca="false">AC367*AH367</f>
        <v>124</v>
      </c>
      <c r="AK367" s="14" t="str">
        <f aca="false">IF(C367=1,"Cancelled","Completed")</f>
        <v>Cancelled</v>
      </c>
      <c r="AL367" s="14" t="str">
        <f aca="false">_xlfn.IFS(D367&lt;=7,"0-7 Days",D367&lt;=30,"8-30 Days",D367&lt;=90,"31-90 Days",TRUE(),"90+ Days")</f>
        <v>90+ Days</v>
      </c>
      <c r="AM367" s="14" t="str">
        <f aca="false">_xlfn.IFS(OR(F367="December",F367="January",F367="February"),"Winter",OR(F367="March",F367="April",F367="May"),"Spring",OR(F367="June",F367="July",F367="August"),"Summer",TRUE(),"Autumn")</f>
        <v>Summer</v>
      </c>
      <c r="AN367" s="14" t="str">
        <f aca="false">IF(L367+M367&gt;0,"Family","Adult Only")</f>
        <v>Adult Only</v>
      </c>
      <c r="AO367" s="14" t="str">
        <f aca="false">IF(U367=V367,"Same","Changed")</f>
        <v>Same</v>
      </c>
    </row>
    <row r="368" customFormat="false" ht="15" hidden="false" customHeight="false" outlineLevel="0" collapsed="false">
      <c r="A368" s="0" t="n">
        <v>370</v>
      </c>
      <c r="B368" s="0" t="s">
        <v>90</v>
      </c>
      <c r="C368" s="0" t="n">
        <v>0</v>
      </c>
      <c r="D368" s="0" t="n">
        <v>0</v>
      </c>
      <c r="E368" s="0" t="n">
        <v>2017</v>
      </c>
      <c r="F368" s="0" t="s">
        <v>121</v>
      </c>
      <c r="G368" s="0" t="n">
        <v>20</v>
      </c>
      <c r="H368" s="0" t="n">
        <v>19</v>
      </c>
      <c r="I368" s="0" t="n">
        <v>0</v>
      </c>
      <c r="J368" s="0" t="n">
        <v>1</v>
      </c>
      <c r="K368" s="0" t="n">
        <v>3</v>
      </c>
      <c r="L368" s="0" t="n">
        <v>0</v>
      </c>
      <c r="M368" s="0" t="n">
        <v>1</v>
      </c>
      <c r="N368" s="0" t="s">
        <v>82</v>
      </c>
      <c r="O368" s="0" t="s">
        <v>149</v>
      </c>
      <c r="P368" s="0" t="s">
        <v>84</v>
      </c>
      <c r="Q368" s="0" t="s">
        <v>84</v>
      </c>
      <c r="R368" s="0" t="n">
        <v>0</v>
      </c>
      <c r="S368" s="0" t="n">
        <v>0</v>
      </c>
      <c r="T368" s="0" t="n">
        <v>0</v>
      </c>
      <c r="U368" s="0" t="s">
        <v>85</v>
      </c>
      <c r="V368" s="0" t="s">
        <v>85</v>
      </c>
      <c r="W368" s="0" t="n">
        <v>1</v>
      </c>
      <c r="X368" s="0" t="s">
        <v>86</v>
      </c>
      <c r="Y368" s="0" t="n">
        <v>0</v>
      </c>
      <c r="Z368" s="0" t="n">
        <v>0</v>
      </c>
      <c r="AA368" s="0" t="n">
        <v>0</v>
      </c>
      <c r="AB368" s="0" t="s">
        <v>87</v>
      </c>
      <c r="AC368" s="0" t="n">
        <v>305</v>
      </c>
      <c r="AD368" s="0" t="n">
        <v>0</v>
      </c>
      <c r="AE368" s="0" t="n">
        <v>0</v>
      </c>
      <c r="AF368" s="0" t="s">
        <v>88</v>
      </c>
      <c r="AG368" s="13" t="n">
        <v>42875</v>
      </c>
      <c r="AH368" s="25" t="n">
        <f aca="false">I368+J368</f>
        <v>1</v>
      </c>
      <c r="AI368" s="25" t="n">
        <f aca="false">K368+L368+M368</f>
        <v>4</v>
      </c>
      <c r="AJ368" s="25" t="n">
        <f aca="false">AC368*AH368</f>
        <v>305</v>
      </c>
      <c r="AK368" s="0" t="str">
        <f aca="false">IF(C368=1,"Cancelled","Completed")</f>
        <v>Completed</v>
      </c>
      <c r="AL368" s="0" t="str">
        <f aca="false">_xlfn.IFS(D368&lt;=7,"0-7 Days",D368&lt;=30,"8-30 Days",D368&lt;=90,"31-90 Days",TRUE(),"90+ Days")</f>
        <v>0-7 Days</v>
      </c>
      <c r="AM368" s="0" t="str">
        <f aca="false">_xlfn.IFS(OR(F368="December",F368="January",F368="February"),"Winter",OR(F368="March",F368="April",F368="May"),"Spring",OR(F368="June",F368="July",F368="August"),"Summer",TRUE(),"Autumn")</f>
        <v>Spring</v>
      </c>
      <c r="AN368" s="0" t="str">
        <f aca="false">IF(L368+M368&gt;0,"Family","Adult Only")</f>
        <v>Family</v>
      </c>
      <c r="AO368" s="0" t="str">
        <f aca="false">IF(U368=V368,"Same","Changed")</f>
        <v>Same</v>
      </c>
    </row>
    <row r="369" customFormat="false" ht="15" hidden="false" customHeight="false" outlineLevel="0" collapsed="false">
      <c r="A369" s="14" t="n">
        <v>371</v>
      </c>
      <c r="B369" s="14" t="s">
        <v>90</v>
      </c>
      <c r="C369" s="14" t="n">
        <v>0</v>
      </c>
      <c r="D369" s="14" t="n">
        <v>34</v>
      </c>
      <c r="E369" s="14" t="n">
        <v>2016</v>
      </c>
      <c r="F369" s="14" t="s">
        <v>113</v>
      </c>
      <c r="G369" s="14" t="n">
        <v>46</v>
      </c>
      <c r="H369" s="14" t="n">
        <v>7</v>
      </c>
      <c r="I369" s="14" t="n">
        <v>1</v>
      </c>
      <c r="J369" s="14" t="n">
        <v>2</v>
      </c>
      <c r="K369" s="14" t="n">
        <v>1</v>
      </c>
      <c r="L369" s="14" t="n">
        <v>0</v>
      </c>
      <c r="M369" s="14" t="n">
        <v>0</v>
      </c>
      <c r="N369" s="14" t="s">
        <v>82</v>
      </c>
      <c r="O369" s="14" t="s">
        <v>108</v>
      </c>
      <c r="P369" s="14" t="s">
        <v>93</v>
      </c>
      <c r="Q369" s="14" t="s">
        <v>166</v>
      </c>
      <c r="R369" s="14" t="n">
        <v>0</v>
      </c>
      <c r="S369" s="14" t="n">
        <v>0</v>
      </c>
      <c r="T369" s="14" t="n">
        <v>0</v>
      </c>
      <c r="U369" s="14" t="s">
        <v>95</v>
      </c>
      <c r="V369" s="14" t="s">
        <v>95</v>
      </c>
      <c r="W369" s="14" t="n">
        <v>0</v>
      </c>
      <c r="X369" s="14" t="s">
        <v>86</v>
      </c>
      <c r="Y369" s="14" t="n">
        <v>195</v>
      </c>
      <c r="Z369" s="14" t="n">
        <v>0</v>
      </c>
      <c r="AA369" s="14" t="n">
        <v>0</v>
      </c>
      <c r="AB369" s="14" t="s">
        <v>87</v>
      </c>
      <c r="AC369" s="14" t="n">
        <v>169.2</v>
      </c>
      <c r="AD369" s="14" t="n">
        <v>0</v>
      </c>
      <c r="AE369" s="14" t="n">
        <v>0</v>
      </c>
      <c r="AF369" s="14" t="s">
        <v>88</v>
      </c>
      <c r="AG369" s="15" t="n">
        <v>42684</v>
      </c>
      <c r="AH369" s="14" t="n">
        <f aca="false">I369+J369</f>
        <v>3</v>
      </c>
      <c r="AI369" s="14" t="n">
        <f aca="false">K369+L369+M369</f>
        <v>1</v>
      </c>
      <c r="AJ369" s="14" t="n">
        <f aca="false">AC369*AH369</f>
        <v>507.6</v>
      </c>
      <c r="AK369" s="14" t="str">
        <f aca="false">IF(C369=1,"Cancelled","Completed")</f>
        <v>Completed</v>
      </c>
      <c r="AL369" s="14" t="str">
        <f aca="false">_xlfn.IFS(D369&lt;=7,"0-7 Days",D369&lt;=30,"8-30 Days",D369&lt;=90,"31-90 Days",TRUE(),"90+ Days")</f>
        <v>31-90 Days</v>
      </c>
      <c r="AM369" s="14" t="str">
        <f aca="false">_xlfn.IFS(OR(F369="December",F369="January",F369="February"),"Winter",OR(F369="March",F369="April",F369="May"),"Spring",OR(F369="June",F369="July",F369="August"),"Summer",TRUE(),"Autumn")</f>
        <v>Autumn</v>
      </c>
      <c r="AN369" s="14" t="str">
        <f aca="false">IF(L369+M369&gt;0,"Family","Adult Only")</f>
        <v>Adult Only</v>
      </c>
      <c r="AO369" s="14" t="str">
        <f aca="false">IF(U369=V369,"Same","Changed")</f>
        <v>Same</v>
      </c>
    </row>
    <row r="370" customFormat="false" ht="15" hidden="false" customHeight="false" outlineLevel="0" collapsed="false">
      <c r="A370" s="0" t="n">
        <v>372</v>
      </c>
      <c r="B370" s="0" t="s">
        <v>80</v>
      </c>
      <c r="C370" s="0" t="n">
        <v>1</v>
      </c>
      <c r="D370" s="0" t="n">
        <v>139</v>
      </c>
      <c r="E370" s="0" t="n">
        <v>2016</v>
      </c>
      <c r="F370" s="0" t="s">
        <v>106</v>
      </c>
      <c r="G370" s="0" t="n">
        <v>15</v>
      </c>
      <c r="H370" s="0" t="n">
        <v>4</v>
      </c>
      <c r="I370" s="0" t="n">
        <v>1</v>
      </c>
      <c r="J370" s="0" t="n">
        <v>1</v>
      </c>
      <c r="K370" s="0" t="n">
        <v>3</v>
      </c>
      <c r="L370" s="0" t="n">
        <v>0</v>
      </c>
      <c r="M370" s="0" t="n">
        <v>0</v>
      </c>
      <c r="N370" s="0" t="s">
        <v>82</v>
      </c>
      <c r="O370" s="0" t="s">
        <v>92</v>
      </c>
      <c r="P370" s="0" t="s">
        <v>93</v>
      </c>
      <c r="Q370" s="0" t="s">
        <v>94</v>
      </c>
      <c r="R370" s="0" t="n">
        <v>0</v>
      </c>
      <c r="S370" s="0" t="n">
        <v>0</v>
      </c>
      <c r="T370" s="0" t="n">
        <v>0</v>
      </c>
      <c r="U370" s="0" t="s">
        <v>109</v>
      </c>
      <c r="V370" s="0" t="s">
        <v>109</v>
      </c>
      <c r="W370" s="0" t="n">
        <v>0</v>
      </c>
      <c r="X370" s="0" t="s">
        <v>86</v>
      </c>
      <c r="Y370" s="0" t="n">
        <v>242</v>
      </c>
      <c r="Z370" s="0" t="n">
        <v>0</v>
      </c>
      <c r="AA370" s="0" t="n">
        <v>0</v>
      </c>
      <c r="AB370" s="0" t="s">
        <v>87</v>
      </c>
      <c r="AC370" s="0" t="n">
        <v>94</v>
      </c>
      <c r="AD370" s="0" t="n">
        <v>0</v>
      </c>
      <c r="AE370" s="0" t="n">
        <v>1</v>
      </c>
      <c r="AF370" s="0" t="s">
        <v>96</v>
      </c>
      <c r="AG370" s="13" t="n">
        <v>42437</v>
      </c>
      <c r="AH370" s="25" t="n">
        <f aca="false">I370+J370</f>
        <v>2</v>
      </c>
      <c r="AI370" s="25" t="n">
        <f aca="false">K370+L370+M370</f>
        <v>3</v>
      </c>
      <c r="AJ370" s="25" t="n">
        <f aca="false">AC370*AH370</f>
        <v>188</v>
      </c>
      <c r="AK370" s="0" t="str">
        <f aca="false">IF(C370=1,"Cancelled","Completed")</f>
        <v>Cancelled</v>
      </c>
      <c r="AL370" s="0" t="str">
        <f aca="false">_xlfn.IFS(D370&lt;=7,"0-7 Days",D370&lt;=30,"8-30 Days",D370&lt;=90,"31-90 Days",TRUE(),"90+ Days")</f>
        <v>90+ Days</v>
      </c>
      <c r="AM370" s="0" t="str">
        <f aca="false">_xlfn.IFS(OR(F370="December",F370="January",F370="February"),"Winter",OR(F370="March",F370="April",F370="May"),"Spring",OR(F370="June",F370="July",F370="August"),"Summer",TRUE(),"Autumn")</f>
        <v>Spring</v>
      </c>
      <c r="AN370" s="0" t="str">
        <f aca="false">IF(L370+M370&gt;0,"Family","Adult Only")</f>
        <v>Adult Only</v>
      </c>
      <c r="AO370" s="0" t="str">
        <f aca="false">IF(U370=V370,"Same","Changed")</f>
        <v>Same</v>
      </c>
    </row>
    <row r="371" customFormat="false" ht="15" hidden="false" customHeight="false" outlineLevel="0" collapsed="false">
      <c r="A371" s="14" t="n">
        <v>373</v>
      </c>
      <c r="B371" s="14" t="s">
        <v>90</v>
      </c>
      <c r="C371" s="14" t="n">
        <v>0</v>
      </c>
      <c r="D371" s="14" t="n">
        <v>14</v>
      </c>
      <c r="E371" s="14" t="n">
        <v>2016</v>
      </c>
      <c r="F371" s="14" t="s">
        <v>91</v>
      </c>
      <c r="G371" s="14" t="n">
        <v>27</v>
      </c>
      <c r="H371" s="14" t="n">
        <v>2</v>
      </c>
      <c r="I371" s="14" t="n">
        <v>2</v>
      </c>
      <c r="J371" s="14" t="n">
        <v>3</v>
      </c>
      <c r="K371" s="14" t="n">
        <v>2</v>
      </c>
      <c r="L371" s="14" t="n">
        <v>0</v>
      </c>
      <c r="M371" s="14" t="n">
        <v>0</v>
      </c>
      <c r="N371" s="14" t="s">
        <v>82</v>
      </c>
      <c r="O371" s="14" t="s">
        <v>108</v>
      </c>
      <c r="P371" s="14" t="s">
        <v>93</v>
      </c>
      <c r="Q371" s="14" t="s">
        <v>94</v>
      </c>
      <c r="R371" s="14" t="n">
        <v>0</v>
      </c>
      <c r="S371" s="14" t="n">
        <v>0</v>
      </c>
      <c r="T371" s="14" t="n">
        <v>0</v>
      </c>
      <c r="U371" s="14" t="s">
        <v>95</v>
      </c>
      <c r="V371" s="14" t="s">
        <v>95</v>
      </c>
      <c r="W371" s="14" t="n">
        <v>0</v>
      </c>
      <c r="X371" s="14" t="s">
        <v>86</v>
      </c>
      <c r="Y371" s="14" t="n">
        <v>9</v>
      </c>
      <c r="Z371" s="14" t="n">
        <v>0</v>
      </c>
      <c r="AA371" s="14" t="n">
        <v>0</v>
      </c>
      <c r="AB371" s="14" t="s">
        <v>87</v>
      </c>
      <c r="AC371" s="14" t="n">
        <v>151</v>
      </c>
      <c r="AD371" s="14" t="n">
        <v>0</v>
      </c>
      <c r="AE371" s="14" t="n">
        <v>2</v>
      </c>
      <c r="AF371" s="14" t="s">
        <v>88</v>
      </c>
      <c r="AG371" s="15" t="n">
        <v>42558</v>
      </c>
      <c r="AH371" s="14" t="n">
        <f aca="false">I371+J371</f>
        <v>5</v>
      </c>
      <c r="AI371" s="14" t="n">
        <f aca="false">K371+L371+M371</f>
        <v>2</v>
      </c>
      <c r="AJ371" s="14" t="n">
        <f aca="false">AC371*AH371</f>
        <v>755</v>
      </c>
      <c r="AK371" s="14" t="str">
        <f aca="false">IF(C371=1,"Cancelled","Completed")</f>
        <v>Completed</v>
      </c>
      <c r="AL371" s="14" t="str">
        <f aca="false">_xlfn.IFS(D371&lt;=7,"0-7 Days",D371&lt;=30,"8-30 Days",D371&lt;=90,"31-90 Days",TRUE(),"90+ Days")</f>
        <v>8-30 Days</v>
      </c>
      <c r="AM371" s="14" t="str">
        <f aca="false">_xlfn.IFS(OR(F371="December",F371="January",F371="February"),"Winter",OR(F371="March",F371="April",F371="May"),"Spring",OR(F371="June",F371="July",F371="August"),"Summer",TRUE(),"Autumn")</f>
        <v>Summer</v>
      </c>
      <c r="AN371" s="14" t="str">
        <f aca="false">IF(L371+M371&gt;0,"Family","Adult Only")</f>
        <v>Adult Only</v>
      </c>
      <c r="AO371" s="14" t="str">
        <f aca="false">IF(U371=V371,"Same","Changed")</f>
        <v>Same</v>
      </c>
    </row>
    <row r="372" customFormat="false" ht="15" hidden="false" customHeight="false" outlineLevel="0" collapsed="false">
      <c r="A372" s="0" t="n">
        <v>374</v>
      </c>
      <c r="B372" s="0" t="s">
        <v>80</v>
      </c>
      <c r="C372" s="0" t="n">
        <v>1</v>
      </c>
      <c r="D372" s="0" t="n">
        <v>237</v>
      </c>
      <c r="E372" s="0" t="n">
        <v>2017</v>
      </c>
      <c r="F372" s="0" t="s">
        <v>121</v>
      </c>
      <c r="G372" s="0" t="n">
        <v>18</v>
      </c>
      <c r="H372" s="0" t="n">
        <v>3</v>
      </c>
      <c r="I372" s="0" t="n">
        <v>0</v>
      </c>
      <c r="J372" s="0" t="n">
        <v>1</v>
      </c>
      <c r="K372" s="0" t="n">
        <v>2</v>
      </c>
      <c r="L372" s="0" t="n">
        <v>0</v>
      </c>
      <c r="M372" s="0" t="n">
        <v>0</v>
      </c>
      <c r="N372" s="0" t="s">
        <v>112</v>
      </c>
      <c r="O372" s="0" t="s">
        <v>163</v>
      </c>
      <c r="P372" s="0" t="s">
        <v>93</v>
      </c>
      <c r="Q372" s="0" t="s">
        <v>94</v>
      </c>
      <c r="R372" s="0" t="n">
        <v>0</v>
      </c>
      <c r="S372" s="0" t="n">
        <v>0</v>
      </c>
      <c r="T372" s="0" t="n">
        <v>0</v>
      </c>
      <c r="U372" s="0" t="s">
        <v>124</v>
      </c>
      <c r="V372" s="0" t="s">
        <v>124</v>
      </c>
      <c r="W372" s="0" t="n">
        <v>2</v>
      </c>
      <c r="X372" s="0" t="s">
        <v>86</v>
      </c>
      <c r="Y372" s="0" t="n">
        <v>240</v>
      </c>
      <c r="Z372" s="0" t="n">
        <v>0</v>
      </c>
      <c r="AA372" s="0" t="n">
        <v>0</v>
      </c>
      <c r="AB372" s="0" t="s">
        <v>101</v>
      </c>
      <c r="AC372" s="0" t="n">
        <v>109.8</v>
      </c>
      <c r="AD372" s="0" t="n">
        <v>0</v>
      </c>
      <c r="AE372" s="0" t="n">
        <v>0</v>
      </c>
      <c r="AF372" s="0" t="s">
        <v>96</v>
      </c>
      <c r="AG372" s="13" t="n">
        <v>42733</v>
      </c>
      <c r="AH372" s="25" t="n">
        <f aca="false">I372+J372</f>
        <v>1</v>
      </c>
      <c r="AI372" s="25" t="n">
        <f aca="false">K372+L372+M372</f>
        <v>2</v>
      </c>
      <c r="AJ372" s="25" t="n">
        <f aca="false">AC372*AH372</f>
        <v>109.8</v>
      </c>
      <c r="AK372" s="0" t="str">
        <f aca="false">IF(C372=1,"Cancelled","Completed")</f>
        <v>Cancelled</v>
      </c>
      <c r="AL372" s="0" t="str">
        <f aca="false">_xlfn.IFS(D372&lt;=7,"0-7 Days",D372&lt;=30,"8-30 Days",D372&lt;=90,"31-90 Days",TRUE(),"90+ Days")</f>
        <v>90+ Days</v>
      </c>
      <c r="AM372" s="0" t="str">
        <f aca="false">_xlfn.IFS(OR(F372="December",F372="January",F372="February"),"Winter",OR(F372="March",F372="April",F372="May"),"Spring",OR(F372="June",F372="July",F372="August"),"Summer",TRUE(),"Autumn")</f>
        <v>Spring</v>
      </c>
      <c r="AN372" s="0" t="str">
        <f aca="false">IF(L372+M372&gt;0,"Family","Adult Only")</f>
        <v>Adult Only</v>
      </c>
      <c r="AO372" s="0" t="str">
        <f aca="false">IF(U372=V372,"Same","Changed")</f>
        <v>Same</v>
      </c>
    </row>
    <row r="373" customFormat="false" ht="15" hidden="false" customHeight="false" outlineLevel="0" collapsed="false">
      <c r="A373" s="14" t="n">
        <v>375</v>
      </c>
      <c r="B373" s="14" t="s">
        <v>90</v>
      </c>
      <c r="C373" s="14" t="n">
        <v>0</v>
      </c>
      <c r="D373" s="14" t="n">
        <v>46</v>
      </c>
      <c r="E373" s="14" t="n">
        <v>2016</v>
      </c>
      <c r="F373" s="14" t="s">
        <v>91</v>
      </c>
      <c r="G373" s="14" t="n">
        <v>31</v>
      </c>
      <c r="H373" s="14" t="n">
        <v>27</v>
      </c>
      <c r="I373" s="14" t="n">
        <v>0</v>
      </c>
      <c r="J373" s="14" t="n">
        <v>1</v>
      </c>
      <c r="K373" s="14" t="n">
        <v>2</v>
      </c>
      <c r="L373" s="14" t="n">
        <v>1</v>
      </c>
      <c r="M373" s="14" t="n">
        <v>0</v>
      </c>
      <c r="N373" s="14" t="s">
        <v>82</v>
      </c>
      <c r="O373" s="14" t="s">
        <v>134</v>
      </c>
      <c r="P373" s="14" t="s">
        <v>93</v>
      </c>
      <c r="Q373" s="14" t="s">
        <v>94</v>
      </c>
      <c r="R373" s="14" t="n">
        <v>0</v>
      </c>
      <c r="S373" s="14" t="n">
        <v>0</v>
      </c>
      <c r="T373" s="14" t="n">
        <v>0</v>
      </c>
      <c r="U373" s="14" t="s">
        <v>95</v>
      </c>
      <c r="V373" s="14" t="s">
        <v>124</v>
      </c>
      <c r="W373" s="14" t="n">
        <v>0</v>
      </c>
      <c r="X373" s="14" t="s">
        <v>86</v>
      </c>
      <c r="Y373" s="14" t="n">
        <v>9</v>
      </c>
      <c r="Z373" s="14" t="n">
        <v>0</v>
      </c>
      <c r="AA373" s="14" t="n">
        <v>0</v>
      </c>
      <c r="AB373" s="14" t="s">
        <v>87</v>
      </c>
      <c r="AC373" s="14" t="n">
        <v>152.1</v>
      </c>
      <c r="AD373" s="14" t="n">
        <v>0</v>
      </c>
      <c r="AE373" s="14" t="n">
        <v>2</v>
      </c>
      <c r="AF373" s="14" t="s">
        <v>88</v>
      </c>
      <c r="AG373" s="15" t="n">
        <v>42579</v>
      </c>
      <c r="AH373" s="14" t="n">
        <f aca="false">I373+J373</f>
        <v>1</v>
      </c>
      <c r="AI373" s="14" t="n">
        <f aca="false">K373+L373+M373</f>
        <v>3</v>
      </c>
      <c r="AJ373" s="14" t="n">
        <f aca="false">AC373*AH373</f>
        <v>152.1</v>
      </c>
      <c r="AK373" s="14" t="str">
        <f aca="false">IF(C373=1,"Cancelled","Completed")</f>
        <v>Completed</v>
      </c>
      <c r="AL373" s="14" t="str">
        <f aca="false">_xlfn.IFS(D373&lt;=7,"0-7 Days",D373&lt;=30,"8-30 Days",D373&lt;=90,"31-90 Days",TRUE(),"90+ Days")</f>
        <v>31-90 Days</v>
      </c>
      <c r="AM373" s="14" t="str">
        <f aca="false">_xlfn.IFS(OR(F373="December",F373="January",F373="February"),"Winter",OR(F373="March",F373="April",F373="May"),"Spring",OR(F373="June",F373="July",F373="August"),"Summer",TRUE(),"Autumn")</f>
        <v>Summer</v>
      </c>
      <c r="AN373" s="14" t="str">
        <f aca="false">IF(L373+M373&gt;0,"Family","Adult Only")</f>
        <v>Family</v>
      </c>
      <c r="AO373" s="14" t="str">
        <f aca="false">IF(U373=V373,"Same","Changed")</f>
        <v>Changed</v>
      </c>
    </row>
    <row r="374" customFormat="false" ht="15" hidden="false" customHeight="false" outlineLevel="0" collapsed="false">
      <c r="A374" s="0" t="n">
        <v>376</v>
      </c>
      <c r="B374" s="0" t="s">
        <v>90</v>
      </c>
      <c r="C374" s="0" t="n">
        <v>1</v>
      </c>
      <c r="D374" s="0" t="n">
        <v>86</v>
      </c>
      <c r="E374" s="0" t="n">
        <v>2016</v>
      </c>
      <c r="F374" s="0" t="s">
        <v>81</v>
      </c>
      <c r="G374" s="0" t="n">
        <v>52</v>
      </c>
      <c r="H374" s="0" t="n">
        <v>24</v>
      </c>
      <c r="I374" s="0" t="n">
        <v>2</v>
      </c>
      <c r="J374" s="0" t="n">
        <v>3</v>
      </c>
      <c r="K374" s="0" t="n">
        <v>3</v>
      </c>
      <c r="L374" s="0" t="n">
        <v>0</v>
      </c>
      <c r="M374" s="0" t="n">
        <v>0</v>
      </c>
      <c r="N374" s="0" t="s">
        <v>82</v>
      </c>
      <c r="O374" s="0" t="s">
        <v>108</v>
      </c>
      <c r="P374" s="0" t="s">
        <v>93</v>
      </c>
      <c r="Q374" s="0" t="s">
        <v>94</v>
      </c>
      <c r="R374" s="0" t="n">
        <v>0</v>
      </c>
      <c r="S374" s="0" t="n">
        <v>0</v>
      </c>
      <c r="T374" s="0" t="n">
        <v>0</v>
      </c>
      <c r="U374" s="0" t="s">
        <v>109</v>
      </c>
      <c r="V374" s="0" t="s">
        <v>109</v>
      </c>
      <c r="W374" s="0" t="n">
        <v>0</v>
      </c>
      <c r="X374" s="0" t="s">
        <v>86</v>
      </c>
      <c r="Y374" s="0" t="n">
        <v>9</v>
      </c>
      <c r="Z374" s="0" t="n">
        <v>0</v>
      </c>
      <c r="AA374" s="0" t="n">
        <v>0</v>
      </c>
      <c r="AB374" s="0" t="s">
        <v>87</v>
      </c>
      <c r="AC374" s="0" t="n">
        <v>119</v>
      </c>
      <c r="AD374" s="0" t="n">
        <v>0</v>
      </c>
      <c r="AE374" s="0" t="n">
        <v>2</v>
      </c>
      <c r="AF374" s="0" t="s">
        <v>96</v>
      </c>
      <c r="AG374" s="13" t="n">
        <v>42704</v>
      </c>
      <c r="AH374" s="25" t="n">
        <f aca="false">I374+J374</f>
        <v>5</v>
      </c>
      <c r="AI374" s="25" t="n">
        <f aca="false">K374+L374+M374</f>
        <v>3</v>
      </c>
      <c r="AJ374" s="25" t="n">
        <f aca="false">AC374*AH374</f>
        <v>595</v>
      </c>
      <c r="AK374" s="0" t="str">
        <f aca="false">IF(C374=1,"Cancelled","Completed")</f>
        <v>Cancelled</v>
      </c>
      <c r="AL374" s="0" t="str">
        <f aca="false">_xlfn.IFS(D374&lt;=7,"0-7 Days",D374&lt;=30,"8-30 Days",D374&lt;=90,"31-90 Days",TRUE(),"90+ Days")</f>
        <v>31-90 Days</v>
      </c>
      <c r="AM374" s="0" t="str">
        <f aca="false">_xlfn.IFS(OR(F374="December",F374="January",F374="February"),"Winter",OR(F374="March",F374="April",F374="May"),"Spring",OR(F374="June",F374="July",F374="August"),"Summer",TRUE(),"Autumn")</f>
        <v>Winter</v>
      </c>
      <c r="AN374" s="0" t="str">
        <f aca="false">IF(L374+M374&gt;0,"Family","Adult Only")</f>
        <v>Adult Only</v>
      </c>
      <c r="AO374" s="0" t="str">
        <f aca="false">IF(U374=V374,"Same","Changed")</f>
        <v>Same</v>
      </c>
    </row>
    <row r="375" customFormat="false" ht="15" hidden="false" customHeight="false" outlineLevel="0" collapsed="false">
      <c r="A375" s="14" t="n">
        <v>377</v>
      </c>
      <c r="B375" s="14" t="s">
        <v>90</v>
      </c>
      <c r="C375" s="14" t="n">
        <v>1</v>
      </c>
      <c r="D375" s="14" t="n">
        <v>265</v>
      </c>
      <c r="E375" s="14" t="n">
        <v>2016</v>
      </c>
      <c r="F375" s="14" t="s">
        <v>106</v>
      </c>
      <c r="G375" s="14" t="n">
        <v>17</v>
      </c>
      <c r="H375" s="14" t="n">
        <v>20</v>
      </c>
      <c r="I375" s="14" t="n">
        <v>0</v>
      </c>
      <c r="J375" s="14" t="n">
        <v>4</v>
      </c>
      <c r="K375" s="14" t="n">
        <v>2</v>
      </c>
      <c r="L375" s="14" t="n">
        <v>0</v>
      </c>
      <c r="M375" s="14" t="n">
        <v>0</v>
      </c>
      <c r="N375" s="14" t="s">
        <v>82</v>
      </c>
      <c r="O375" s="14" t="s">
        <v>92</v>
      </c>
      <c r="P375" s="14" t="s">
        <v>116</v>
      </c>
      <c r="Q375" s="14" t="s">
        <v>94</v>
      </c>
      <c r="R375" s="14" t="n">
        <v>0</v>
      </c>
      <c r="S375" s="14" t="n">
        <v>0</v>
      </c>
      <c r="T375" s="14" t="n">
        <v>0</v>
      </c>
      <c r="U375" s="14" t="s">
        <v>95</v>
      </c>
      <c r="V375" s="14" t="s">
        <v>95</v>
      </c>
      <c r="W375" s="14" t="n">
        <v>0</v>
      </c>
      <c r="X375" s="14" t="s">
        <v>120</v>
      </c>
      <c r="Y375" s="14" t="n">
        <v>30</v>
      </c>
      <c r="Z375" s="14" t="n">
        <v>0</v>
      </c>
      <c r="AA375" s="14" t="n">
        <v>0</v>
      </c>
      <c r="AB375" s="14" t="s">
        <v>87</v>
      </c>
      <c r="AC375" s="14" t="n">
        <v>101</v>
      </c>
      <c r="AD375" s="14" t="n">
        <v>0</v>
      </c>
      <c r="AE375" s="14" t="n">
        <v>0</v>
      </c>
      <c r="AF375" s="14" t="s">
        <v>96</v>
      </c>
      <c r="AG375" s="15" t="n">
        <v>42215</v>
      </c>
      <c r="AH375" s="14" t="n">
        <f aca="false">I375+J375</f>
        <v>4</v>
      </c>
      <c r="AI375" s="14" t="n">
        <f aca="false">K375+L375+M375</f>
        <v>2</v>
      </c>
      <c r="AJ375" s="14" t="n">
        <f aca="false">AC375*AH375</f>
        <v>404</v>
      </c>
      <c r="AK375" s="14" t="str">
        <f aca="false">IF(C375=1,"Cancelled","Completed")</f>
        <v>Cancelled</v>
      </c>
      <c r="AL375" s="14" t="str">
        <f aca="false">_xlfn.IFS(D375&lt;=7,"0-7 Days",D375&lt;=30,"8-30 Days",D375&lt;=90,"31-90 Days",TRUE(),"90+ Days")</f>
        <v>90+ Days</v>
      </c>
      <c r="AM375" s="14" t="str">
        <f aca="false">_xlfn.IFS(OR(F375="December",F375="January",F375="February"),"Winter",OR(F375="March",F375="April",F375="May"),"Spring",OR(F375="June",F375="July",F375="August"),"Summer",TRUE(),"Autumn")</f>
        <v>Spring</v>
      </c>
      <c r="AN375" s="14" t="str">
        <f aca="false">IF(L375+M375&gt;0,"Family","Adult Only")</f>
        <v>Adult Only</v>
      </c>
      <c r="AO375" s="14" t="str">
        <f aca="false">IF(U375=V375,"Same","Changed")</f>
        <v>Same</v>
      </c>
    </row>
    <row r="376" customFormat="false" ht="15" hidden="false" customHeight="false" outlineLevel="0" collapsed="false">
      <c r="A376" s="0" t="n">
        <v>378</v>
      </c>
      <c r="B376" s="0" t="s">
        <v>90</v>
      </c>
      <c r="C376" s="0" t="n">
        <v>1</v>
      </c>
      <c r="D376" s="0" t="n">
        <v>52</v>
      </c>
      <c r="E376" s="0" t="n">
        <v>2017</v>
      </c>
      <c r="F376" s="0" t="s">
        <v>126</v>
      </c>
      <c r="G376" s="0" t="n">
        <v>1</v>
      </c>
      <c r="H376" s="0" t="n">
        <v>6</v>
      </c>
      <c r="I376" s="0" t="n">
        <v>2</v>
      </c>
      <c r="J376" s="0" t="n">
        <v>2</v>
      </c>
      <c r="K376" s="0" t="n">
        <v>2</v>
      </c>
      <c r="L376" s="0" t="n">
        <v>0</v>
      </c>
      <c r="M376" s="0" t="n">
        <v>0</v>
      </c>
      <c r="N376" s="0" t="s">
        <v>82</v>
      </c>
      <c r="O376" s="0" t="s">
        <v>158</v>
      </c>
      <c r="P376" s="0" t="s">
        <v>93</v>
      </c>
      <c r="Q376" s="0" t="s">
        <v>94</v>
      </c>
      <c r="R376" s="0" t="n">
        <v>1</v>
      </c>
      <c r="S376" s="0" t="n">
        <v>1</v>
      </c>
      <c r="T376" s="0" t="n">
        <v>1</v>
      </c>
      <c r="U376" s="0" t="s">
        <v>95</v>
      </c>
      <c r="V376" s="0" t="s">
        <v>95</v>
      </c>
      <c r="W376" s="0" t="n">
        <v>0</v>
      </c>
      <c r="X376" s="0" t="s">
        <v>86</v>
      </c>
      <c r="Y376" s="0" t="n">
        <v>9</v>
      </c>
      <c r="Z376" s="0" t="n">
        <v>0</v>
      </c>
      <c r="AA376" s="0" t="n">
        <v>0</v>
      </c>
      <c r="AB376" s="0" t="s">
        <v>87</v>
      </c>
      <c r="AC376" s="0" t="n">
        <v>88.4</v>
      </c>
      <c r="AD376" s="0" t="n">
        <v>0</v>
      </c>
      <c r="AE376" s="0" t="n">
        <v>2</v>
      </c>
      <c r="AF376" s="0" t="s">
        <v>96</v>
      </c>
      <c r="AG376" s="13" t="n">
        <v>42726</v>
      </c>
      <c r="AH376" s="25" t="n">
        <f aca="false">I376+J376</f>
        <v>4</v>
      </c>
      <c r="AI376" s="25" t="n">
        <f aca="false">K376+L376+M376</f>
        <v>2</v>
      </c>
      <c r="AJ376" s="25" t="n">
        <f aca="false">AC376*AH376</f>
        <v>353.6</v>
      </c>
      <c r="AK376" s="0" t="str">
        <f aca="false">IF(C376=1,"Cancelled","Completed")</f>
        <v>Cancelled</v>
      </c>
      <c r="AL376" s="0" t="str">
        <f aca="false">_xlfn.IFS(D376&lt;=7,"0-7 Days",D376&lt;=30,"8-30 Days",D376&lt;=90,"31-90 Days",TRUE(),"90+ Days")</f>
        <v>31-90 Days</v>
      </c>
      <c r="AM376" s="0" t="str">
        <f aca="false">_xlfn.IFS(OR(F376="December",F376="January",F376="February"),"Winter",OR(F376="March",F376="April",F376="May"),"Spring",OR(F376="June",F376="July",F376="August"),"Summer",TRUE(),"Autumn")</f>
        <v>Winter</v>
      </c>
      <c r="AN376" s="0" t="str">
        <f aca="false">IF(L376+M376&gt;0,"Family","Adult Only")</f>
        <v>Adult Only</v>
      </c>
      <c r="AO376" s="0" t="str">
        <f aca="false">IF(U376=V376,"Same","Changed")</f>
        <v>Same</v>
      </c>
    </row>
    <row r="377" customFormat="false" ht="15" hidden="false" customHeight="false" outlineLevel="0" collapsed="false">
      <c r="A377" s="14" t="n">
        <v>379</v>
      </c>
      <c r="B377" s="14" t="s">
        <v>80</v>
      </c>
      <c r="C377" s="14" t="n">
        <v>0</v>
      </c>
      <c r="D377" s="14" t="n">
        <v>47</v>
      </c>
      <c r="E377" s="14" t="n">
        <v>2016</v>
      </c>
      <c r="F377" s="14" t="s">
        <v>113</v>
      </c>
      <c r="G377" s="14" t="n">
        <v>47</v>
      </c>
      <c r="H377" s="14" t="n">
        <v>19</v>
      </c>
      <c r="I377" s="14" t="n">
        <v>2</v>
      </c>
      <c r="J377" s="14" t="n">
        <v>3</v>
      </c>
      <c r="K377" s="14" t="n">
        <v>2</v>
      </c>
      <c r="L377" s="14" t="n">
        <v>0</v>
      </c>
      <c r="M377" s="14" t="n">
        <v>0</v>
      </c>
      <c r="N377" s="14" t="s">
        <v>82</v>
      </c>
      <c r="O377" s="14" t="s">
        <v>167</v>
      </c>
      <c r="P377" s="14" t="s">
        <v>93</v>
      </c>
      <c r="Q377" s="14" t="s">
        <v>94</v>
      </c>
      <c r="R377" s="14" t="n">
        <v>0</v>
      </c>
      <c r="S377" s="14" t="n">
        <v>0</v>
      </c>
      <c r="T377" s="14" t="n">
        <v>0</v>
      </c>
      <c r="U377" s="14" t="s">
        <v>95</v>
      </c>
      <c r="V377" s="14" t="s">
        <v>95</v>
      </c>
      <c r="W377" s="14" t="n">
        <v>0</v>
      </c>
      <c r="X377" s="14" t="s">
        <v>86</v>
      </c>
      <c r="Y377" s="14" t="n">
        <v>240</v>
      </c>
      <c r="Z377" s="14" t="n">
        <v>0</v>
      </c>
      <c r="AA377" s="14" t="n">
        <v>0</v>
      </c>
      <c r="AB377" s="14" t="s">
        <v>87</v>
      </c>
      <c r="AC377" s="14" t="n">
        <v>37.8</v>
      </c>
      <c r="AD377" s="14" t="n">
        <v>0</v>
      </c>
      <c r="AE377" s="14" t="n">
        <v>2</v>
      </c>
      <c r="AF377" s="14" t="s">
        <v>88</v>
      </c>
      <c r="AG377" s="15" t="n">
        <v>42698</v>
      </c>
      <c r="AH377" s="14" t="n">
        <f aca="false">I377+J377</f>
        <v>5</v>
      </c>
      <c r="AI377" s="14" t="n">
        <f aca="false">K377+L377+M377</f>
        <v>2</v>
      </c>
      <c r="AJ377" s="14" t="n">
        <f aca="false">AC377*AH377</f>
        <v>189</v>
      </c>
      <c r="AK377" s="14" t="str">
        <f aca="false">IF(C377=1,"Cancelled","Completed")</f>
        <v>Completed</v>
      </c>
      <c r="AL377" s="14" t="str">
        <f aca="false">_xlfn.IFS(D377&lt;=7,"0-7 Days",D377&lt;=30,"8-30 Days",D377&lt;=90,"31-90 Days",TRUE(),"90+ Days")</f>
        <v>31-90 Days</v>
      </c>
      <c r="AM377" s="14" t="str">
        <f aca="false">_xlfn.IFS(OR(F377="December",F377="January",F377="February"),"Winter",OR(F377="March",F377="April",F377="May"),"Spring",OR(F377="June",F377="July",F377="August"),"Summer",TRUE(),"Autumn")</f>
        <v>Autumn</v>
      </c>
      <c r="AN377" s="14" t="str">
        <f aca="false">IF(L377+M377&gt;0,"Family","Adult Only")</f>
        <v>Adult Only</v>
      </c>
      <c r="AO377" s="14" t="str">
        <f aca="false">IF(U377=V377,"Same","Changed")</f>
        <v>Same</v>
      </c>
    </row>
    <row r="378" customFormat="false" ht="15" hidden="false" customHeight="false" outlineLevel="0" collapsed="false">
      <c r="A378" s="0" t="n">
        <v>380</v>
      </c>
      <c r="B378" s="0" t="s">
        <v>90</v>
      </c>
      <c r="C378" s="0" t="n">
        <v>1</v>
      </c>
      <c r="D378" s="0" t="n">
        <v>47</v>
      </c>
      <c r="E378" s="0" t="n">
        <v>2017</v>
      </c>
      <c r="F378" s="0" t="s">
        <v>91</v>
      </c>
      <c r="G378" s="0" t="n">
        <v>27</v>
      </c>
      <c r="H378" s="0" t="n">
        <v>3</v>
      </c>
      <c r="I378" s="0" t="n">
        <v>1</v>
      </c>
      <c r="J378" s="0" t="n">
        <v>3</v>
      </c>
      <c r="K378" s="0" t="n">
        <v>3</v>
      </c>
      <c r="L378" s="0" t="n">
        <v>0</v>
      </c>
      <c r="M378" s="0" t="n">
        <v>0</v>
      </c>
      <c r="N378" s="0" t="s">
        <v>82</v>
      </c>
      <c r="O378" s="0" t="s">
        <v>147</v>
      </c>
      <c r="P378" s="0" t="s">
        <v>93</v>
      </c>
      <c r="Q378" s="0" t="s">
        <v>94</v>
      </c>
      <c r="R378" s="0" t="n">
        <v>0</v>
      </c>
      <c r="S378" s="0" t="n">
        <v>0</v>
      </c>
      <c r="T378" s="0" t="n">
        <v>0</v>
      </c>
      <c r="U378" s="0" t="s">
        <v>124</v>
      </c>
      <c r="V378" s="0" t="s">
        <v>124</v>
      </c>
      <c r="W378" s="0" t="n">
        <v>0</v>
      </c>
      <c r="X378" s="0" t="s">
        <v>86</v>
      </c>
      <c r="Y378" s="0" t="n">
        <v>9</v>
      </c>
      <c r="Z378" s="0" t="n">
        <v>0</v>
      </c>
      <c r="AA378" s="0" t="n">
        <v>0</v>
      </c>
      <c r="AB378" s="0" t="s">
        <v>87</v>
      </c>
      <c r="AC378" s="0" t="n">
        <v>234.5</v>
      </c>
      <c r="AD378" s="0" t="n">
        <v>0</v>
      </c>
      <c r="AE378" s="0" t="n">
        <v>1</v>
      </c>
      <c r="AF378" s="0" t="s">
        <v>96</v>
      </c>
      <c r="AG378" s="13" t="n">
        <v>42872</v>
      </c>
      <c r="AH378" s="25" t="n">
        <f aca="false">I378+J378</f>
        <v>4</v>
      </c>
      <c r="AI378" s="25" t="n">
        <f aca="false">K378+L378+M378</f>
        <v>3</v>
      </c>
      <c r="AJ378" s="25" t="n">
        <f aca="false">AC378*AH378</f>
        <v>938</v>
      </c>
      <c r="AK378" s="0" t="str">
        <f aca="false">IF(C378=1,"Cancelled","Completed")</f>
        <v>Cancelled</v>
      </c>
      <c r="AL378" s="0" t="str">
        <f aca="false">_xlfn.IFS(D378&lt;=7,"0-7 Days",D378&lt;=30,"8-30 Days",D378&lt;=90,"31-90 Days",TRUE(),"90+ Days")</f>
        <v>31-90 Days</v>
      </c>
      <c r="AM378" s="0" t="str">
        <f aca="false">_xlfn.IFS(OR(F378="December",F378="January",F378="February"),"Winter",OR(F378="March",F378="April",F378="May"),"Spring",OR(F378="June",F378="July",F378="August"),"Summer",TRUE(),"Autumn")</f>
        <v>Summer</v>
      </c>
      <c r="AN378" s="0" t="str">
        <f aca="false">IF(L378+M378&gt;0,"Family","Adult Only")</f>
        <v>Adult Only</v>
      </c>
      <c r="AO378" s="0" t="str">
        <f aca="false">IF(U378=V378,"Same","Changed")</f>
        <v>Same</v>
      </c>
    </row>
    <row r="379" customFormat="false" ht="15" hidden="false" customHeight="false" outlineLevel="0" collapsed="false">
      <c r="A379" s="14" t="n">
        <v>381</v>
      </c>
      <c r="B379" s="14" t="s">
        <v>80</v>
      </c>
      <c r="C379" s="14" t="n">
        <v>0</v>
      </c>
      <c r="D379" s="14" t="n">
        <v>2</v>
      </c>
      <c r="E379" s="14" t="n">
        <v>2017</v>
      </c>
      <c r="F379" s="14" t="s">
        <v>118</v>
      </c>
      <c r="G379" s="14" t="n">
        <v>8</v>
      </c>
      <c r="H379" s="14" t="n">
        <v>23</v>
      </c>
      <c r="I379" s="14" t="n">
        <v>0</v>
      </c>
      <c r="J379" s="14" t="n">
        <v>2</v>
      </c>
      <c r="K379" s="14" t="n">
        <v>1</v>
      </c>
      <c r="L379" s="14" t="n">
        <v>0</v>
      </c>
      <c r="M379" s="14" t="n">
        <v>0</v>
      </c>
      <c r="N379" s="14" t="s">
        <v>129</v>
      </c>
      <c r="O379" s="14" t="s">
        <v>115</v>
      </c>
      <c r="P379" s="14" t="s">
        <v>116</v>
      </c>
      <c r="Q379" s="14" t="s">
        <v>94</v>
      </c>
      <c r="R379" s="14" t="n">
        <v>0</v>
      </c>
      <c r="S379" s="14" t="n">
        <v>0</v>
      </c>
      <c r="T379" s="14" t="n">
        <v>0</v>
      </c>
      <c r="U379" s="14" t="s">
        <v>95</v>
      </c>
      <c r="V379" s="14" t="s">
        <v>95</v>
      </c>
      <c r="W379" s="14" t="n">
        <v>1</v>
      </c>
      <c r="X379" s="14" t="s">
        <v>86</v>
      </c>
      <c r="Y379" s="14" t="n">
        <v>68</v>
      </c>
      <c r="Z379" s="14" t="n">
        <v>0</v>
      </c>
      <c r="AA379" s="14" t="n">
        <v>0</v>
      </c>
      <c r="AB379" s="14" t="s">
        <v>101</v>
      </c>
      <c r="AC379" s="14" t="n">
        <v>0</v>
      </c>
      <c r="AD379" s="14" t="n">
        <v>0</v>
      </c>
      <c r="AE379" s="14" t="n">
        <v>0</v>
      </c>
      <c r="AF379" s="14" t="s">
        <v>88</v>
      </c>
      <c r="AG379" s="15" t="n">
        <v>42791</v>
      </c>
      <c r="AH379" s="14" t="n">
        <f aca="false">I379+J379</f>
        <v>2</v>
      </c>
      <c r="AI379" s="14" t="n">
        <f aca="false">K379+L379+M379</f>
        <v>1</v>
      </c>
      <c r="AJ379" s="14" t="n">
        <f aca="false">AC379*AH379</f>
        <v>0</v>
      </c>
      <c r="AK379" s="14" t="str">
        <f aca="false">IF(C379=1,"Cancelled","Completed")</f>
        <v>Completed</v>
      </c>
      <c r="AL379" s="14" t="str">
        <f aca="false">_xlfn.IFS(D379&lt;=7,"0-7 Days",D379&lt;=30,"8-30 Days",D379&lt;=90,"31-90 Days",TRUE(),"90+ Days")</f>
        <v>0-7 Days</v>
      </c>
      <c r="AM379" s="14" t="str">
        <f aca="false">_xlfn.IFS(OR(F379="December",F379="January",F379="February"),"Winter",OR(F379="March",F379="April",F379="May"),"Spring",OR(F379="June",F379="July",F379="August"),"Summer",TRUE(),"Autumn")</f>
        <v>Winter</v>
      </c>
      <c r="AN379" s="14" t="str">
        <f aca="false">IF(L379+M379&gt;0,"Family","Adult Only")</f>
        <v>Adult Only</v>
      </c>
      <c r="AO379" s="14" t="str">
        <f aca="false">IF(U379=V379,"Same","Changed")</f>
        <v>Same</v>
      </c>
    </row>
    <row r="380" customFormat="false" ht="15" hidden="false" customHeight="false" outlineLevel="0" collapsed="false">
      <c r="A380" s="0" t="n">
        <v>382</v>
      </c>
      <c r="B380" s="0" t="s">
        <v>80</v>
      </c>
      <c r="C380" s="0" t="n">
        <v>0</v>
      </c>
      <c r="D380" s="0" t="n">
        <v>199</v>
      </c>
      <c r="E380" s="0" t="n">
        <v>2016</v>
      </c>
      <c r="F380" s="0" t="s">
        <v>121</v>
      </c>
      <c r="G380" s="0" t="n">
        <v>19</v>
      </c>
      <c r="H380" s="0" t="n">
        <v>2</v>
      </c>
      <c r="I380" s="0" t="n">
        <v>1</v>
      </c>
      <c r="J380" s="0" t="n">
        <v>1</v>
      </c>
      <c r="K380" s="0" t="n">
        <v>2</v>
      </c>
      <c r="L380" s="0" t="n">
        <v>0</v>
      </c>
      <c r="M380" s="0" t="n">
        <v>0</v>
      </c>
      <c r="N380" s="0" t="s">
        <v>112</v>
      </c>
      <c r="O380" s="0" t="s">
        <v>108</v>
      </c>
      <c r="P380" s="0" t="s">
        <v>116</v>
      </c>
      <c r="Q380" s="0" t="s">
        <v>94</v>
      </c>
      <c r="R380" s="0" t="n">
        <v>0</v>
      </c>
      <c r="S380" s="0" t="n">
        <v>0</v>
      </c>
      <c r="T380" s="0" t="n">
        <v>0</v>
      </c>
      <c r="U380" s="0" t="s">
        <v>95</v>
      </c>
      <c r="V380" s="0" t="s">
        <v>95</v>
      </c>
      <c r="W380" s="0" t="n">
        <v>0</v>
      </c>
      <c r="X380" s="0" t="s">
        <v>86</v>
      </c>
      <c r="Y380" s="0" t="n">
        <v>298</v>
      </c>
      <c r="Z380" s="0" t="n">
        <v>0</v>
      </c>
      <c r="AA380" s="0" t="n">
        <v>0</v>
      </c>
      <c r="AB380" s="0" t="s">
        <v>101</v>
      </c>
      <c r="AC380" s="0" t="n">
        <v>85</v>
      </c>
      <c r="AD380" s="0" t="n">
        <v>0</v>
      </c>
      <c r="AE380" s="0" t="n">
        <v>0</v>
      </c>
      <c r="AF380" s="0" t="s">
        <v>88</v>
      </c>
      <c r="AG380" s="13" t="n">
        <v>42494</v>
      </c>
      <c r="AH380" s="25" t="n">
        <f aca="false">I380+J380</f>
        <v>2</v>
      </c>
      <c r="AI380" s="25" t="n">
        <f aca="false">K380+L380+M380</f>
        <v>2</v>
      </c>
      <c r="AJ380" s="25" t="n">
        <f aca="false">AC380*AH380</f>
        <v>170</v>
      </c>
      <c r="AK380" s="0" t="str">
        <f aca="false">IF(C380=1,"Cancelled","Completed")</f>
        <v>Completed</v>
      </c>
      <c r="AL380" s="0" t="str">
        <f aca="false">_xlfn.IFS(D380&lt;=7,"0-7 Days",D380&lt;=30,"8-30 Days",D380&lt;=90,"31-90 Days",TRUE(),"90+ Days")</f>
        <v>90+ Days</v>
      </c>
      <c r="AM380" s="0" t="str">
        <f aca="false">_xlfn.IFS(OR(F380="December",F380="January",F380="February"),"Winter",OR(F380="March",F380="April",F380="May"),"Spring",OR(F380="June",F380="July",F380="August"),"Summer",TRUE(),"Autumn")</f>
        <v>Spring</v>
      </c>
      <c r="AN380" s="0" t="str">
        <f aca="false">IF(L380+M380&gt;0,"Family","Adult Only")</f>
        <v>Adult Only</v>
      </c>
      <c r="AO380" s="0" t="str">
        <f aca="false">IF(U380=V380,"Same","Changed")</f>
        <v>Same</v>
      </c>
    </row>
    <row r="381" customFormat="false" ht="15" hidden="false" customHeight="false" outlineLevel="0" collapsed="false">
      <c r="A381" s="14" t="n">
        <v>383</v>
      </c>
      <c r="B381" s="14" t="s">
        <v>90</v>
      </c>
      <c r="C381" s="14" t="n">
        <v>0</v>
      </c>
      <c r="D381" s="14" t="n">
        <v>99</v>
      </c>
      <c r="E381" s="14" t="n">
        <v>2017</v>
      </c>
      <c r="F381" s="14" t="s">
        <v>135</v>
      </c>
      <c r="G381" s="14" t="n">
        <v>23</v>
      </c>
      <c r="H381" s="14" t="n">
        <v>9</v>
      </c>
      <c r="I381" s="14" t="n">
        <v>0</v>
      </c>
      <c r="J381" s="14" t="n">
        <v>1</v>
      </c>
      <c r="K381" s="14" t="n">
        <v>1</v>
      </c>
      <c r="L381" s="14" t="n">
        <v>0</v>
      </c>
      <c r="M381" s="14" t="n">
        <v>0</v>
      </c>
      <c r="N381" s="14" t="s">
        <v>112</v>
      </c>
      <c r="O381" s="14" t="s">
        <v>98</v>
      </c>
      <c r="P381" s="14" t="s">
        <v>93</v>
      </c>
      <c r="Q381" s="14" t="s">
        <v>94</v>
      </c>
      <c r="R381" s="14" t="n">
        <v>0</v>
      </c>
      <c r="S381" s="14" t="n">
        <v>0</v>
      </c>
      <c r="T381" s="14" t="n">
        <v>0</v>
      </c>
      <c r="U381" s="14" t="s">
        <v>109</v>
      </c>
      <c r="V381" s="14" t="s">
        <v>109</v>
      </c>
      <c r="W381" s="14" t="n">
        <v>0</v>
      </c>
      <c r="X381" s="14" t="s">
        <v>86</v>
      </c>
      <c r="Y381" s="14" t="n">
        <v>7</v>
      </c>
      <c r="Z381" s="14" t="n">
        <v>0</v>
      </c>
      <c r="AA381" s="14" t="n">
        <v>0</v>
      </c>
      <c r="AB381" s="14" t="s">
        <v>87</v>
      </c>
      <c r="AC381" s="14" t="n">
        <v>146.16</v>
      </c>
      <c r="AD381" s="14" t="n">
        <v>0</v>
      </c>
      <c r="AE381" s="14" t="n">
        <v>0</v>
      </c>
      <c r="AF381" s="14" t="s">
        <v>88</v>
      </c>
      <c r="AG381" s="15" t="n">
        <v>42896</v>
      </c>
      <c r="AH381" s="14" t="n">
        <f aca="false">I381+J381</f>
        <v>1</v>
      </c>
      <c r="AI381" s="14" t="n">
        <f aca="false">K381+L381+M381</f>
        <v>1</v>
      </c>
      <c r="AJ381" s="14" t="n">
        <f aca="false">AC381*AH381</f>
        <v>146.16</v>
      </c>
      <c r="AK381" s="14" t="str">
        <f aca="false">IF(C381=1,"Cancelled","Completed")</f>
        <v>Completed</v>
      </c>
      <c r="AL381" s="14" t="str">
        <f aca="false">_xlfn.IFS(D381&lt;=7,"0-7 Days",D381&lt;=30,"8-30 Days",D381&lt;=90,"31-90 Days",TRUE(),"90+ Days")</f>
        <v>90+ Days</v>
      </c>
      <c r="AM381" s="14" t="str">
        <f aca="false">_xlfn.IFS(OR(F381="December",F381="January",F381="February"),"Winter",OR(F381="March",F381="April",F381="May"),"Spring",OR(F381="June",F381="July",F381="August"),"Summer",TRUE(),"Autumn")</f>
        <v>Summer</v>
      </c>
      <c r="AN381" s="14" t="str">
        <f aca="false">IF(L381+M381&gt;0,"Family","Adult Only")</f>
        <v>Adult Only</v>
      </c>
      <c r="AO381" s="14" t="str">
        <f aca="false">IF(U381=V381,"Same","Changed")</f>
        <v>Same</v>
      </c>
    </row>
    <row r="382" customFormat="false" ht="15" hidden="false" customHeight="false" outlineLevel="0" collapsed="false">
      <c r="A382" s="0" t="n">
        <v>384</v>
      </c>
      <c r="B382" s="0" t="s">
        <v>90</v>
      </c>
      <c r="C382" s="0" t="n">
        <v>0</v>
      </c>
      <c r="D382" s="0" t="n">
        <v>246</v>
      </c>
      <c r="E382" s="0" t="n">
        <v>2017</v>
      </c>
      <c r="F382" s="0" t="s">
        <v>91</v>
      </c>
      <c r="G382" s="0" t="n">
        <v>28</v>
      </c>
      <c r="H382" s="0" t="n">
        <v>10</v>
      </c>
      <c r="I382" s="0" t="n">
        <v>1</v>
      </c>
      <c r="J382" s="0" t="n">
        <v>0</v>
      </c>
      <c r="K382" s="0" t="n">
        <v>2</v>
      </c>
      <c r="L382" s="0" t="n">
        <v>0</v>
      </c>
      <c r="M382" s="0" t="n">
        <v>0</v>
      </c>
      <c r="N382" s="0" t="s">
        <v>82</v>
      </c>
      <c r="O382" s="0" t="s">
        <v>108</v>
      </c>
      <c r="P382" s="0" t="s">
        <v>93</v>
      </c>
      <c r="Q382" s="0" t="s">
        <v>94</v>
      </c>
      <c r="R382" s="0" t="n">
        <v>0</v>
      </c>
      <c r="S382" s="0" t="n">
        <v>0</v>
      </c>
      <c r="T382" s="0" t="n">
        <v>0</v>
      </c>
      <c r="U382" s="0" t="s">
        <v>95</v>
      </c>
      <c r="V382" s="0" t="s">
        <v>95</v>
      </c>
      <c r="W382" s="0" t="n">
        <v>0</v>
      </c>
      <c r="X382" s="0" t="s">
        <v>86</v>
      </c>
      <c r="Y382" s="0" t="n">
        <v>9</v>
      </c>
      <c r="Z382" s="0" t="n">
        <v>0</v>
      </c>
      <c r="AA382" s="0" t="n">
        <v>0</v>
      </c>
      <c r="AB382" s="0" t="s">
        <v>87</v>
      </c>
      <c r="AC382" s="0" t="n">
        <v>107.1</v>
      </c>
      <c r="AD382" s="0" t="n">
        <v>0</v>
      </c>
      <c r="AE382" s="0" t="n">
        <v>1</v>
      </c>
      <c r="AF382" s="0" t="s">
        <v>88</v>
      </c>
      <c r="AG382" s="13" t="n">
        <v>42927</v>
      </c>
      <c r="AH382" s="25" t="n">
        <f aca="false">I382+J382</f>
        <v>1</v>
      </c>
      <c r="AI382" s="25" t="n">
        <f aca="false">K382+L382+M382</f>
        <v>2</v>
      </c>
      <c r="AJ382" s="25" t="n">
        <f aca="false">AC382*AH382</f>
        <v>107.1</v>
      </c>
      <c r="AK382" s="0" t="str">
        <f aca="false">IF(C382=1,"Cancelled","Completed")</f>
        <v>Completed</v>
      </c>
      <c r="AL382" s="0" t="str">
        <f aca="false">_xlfn.IFS(D382&lt;=7,"0-7 Days",D382&lt;=30,"8-30 Days",D382&lt;=90,"31-90 Days",TRUE(),"90+ Days")</f>
        <v>90+ Days</v>
      </c>
      <c r="AM382" s="0" t="str">
        <f aca="false">_xlfn.IFS(OR(F382="December",F382="January",F382="February"),"Winter",OR(F382="March",F382="April",F382="May"),"Spring",OR(F382="June",F382="July",F382="August"),"Summer",TRUE(),"Autumn")</f>
        <v>Summer</v>
      </c>
      <c r="AN382" s="0" t="str">
        <f aca="false">IF(L382+M382&gt;0,"Family","Adult Only")</f>
        <v>Adult Only</v>
      </c>
      <c r="AO382" s="0" t="str">
        <f aca="false">IF(U382=V382,"Same","Changed")</f>
        <v>Same</v>
      </c>
    </row>
    <row r="383" customFormat="false" ht="15" hidden="false" customHeight="false" outlineLevel="0" collapsed="false">
      <c r="A383" s="14" t="n">
        <v>385</v>
      </c>
      <c r="B383" s="14" t="s">
        <v>90</v>
      </c>
      <c r="C383" s="14" t="n">
        <v>1</v>
      </c>
      <c r="D383" s="14" t="n">
        <v>97</v>
      </c>
      <c r="E383" s="14" t="n">
        <v>2017</v>
      </c>
      <c r="F383" s="14" t="s">
        <v>91</v>
      </c>
      <c r="G383" s="14" t="n">
        <v>28</v>
      </c>
      <c r="H383" s="14" t="n">
        <v>11</v>
      </c>
      <c r="I383" s="14" t="n">
        <v>0</v>
      </c>
      <c r="J383" s="14" t="n">
        <v>3</v>
      </c>
      <c r="K383" s="14" t="n">
        <v>2</v>
      </c>
      <c r="L383" s="14" t="n">
        <v>0</v>
      </c>
      <c r="M383" s="14" t="n">
        <v>0</v>
      </c>
      <c r="N383" s="14" t="s">
        <v>82</v>
      </c>
      <c r="O383" s="14" t="s">
        <v>143</v>
      </c>
      <c r="P383" s="14" t="s">
        <v>93</v>
      </c>
      <c r="Q383" s="14" t="s">
        <v>94</v>
      </c>
      <c r="R383" s="14" t="n">
        <v>0</v>
      </c>
      <c r="S383" s="14" t="n">
        <v>0</v>
      </c>
      <c r="T383" s="14" t="n">
        <v>0</v>
      </c>
      <c r="U383" s="14" t="s">
        <v>109</v>
      </c>
      <c r="V383" s="14" t="s">
        <v>109</v>
      </c>
      <c r="W383" s="14" t="n">
        <v>0</v>
      </c>
      <c r="X383" s="14" t="s">
        <v>86</v>
      </c>
      <c r="Y383" s="14" t="n">
        <v>9</v>
      </c>
      <c r="Z383" s="14" t="n">
        <v>0</v>
      </c>
      <c r="AA383" s="14" t="n">
        <v>0</v>
      </c>
      <c r="AB383" s="14" t="s">
        <v>87</v>
      </c>
      <c r="AC383" s="14" t="n">
        <v>150</v>
      </c>
      <c r="AD383" s="14" t="n">
        <v>0</v>
      </c>
      <c r="AE383" s="14" t="n">
        <v>2</v>
      </c>
      <c r="AF383" s="14" t="s">
        <v>96</v>
      </c>
      <c r="AG383" s="15" t="n">
        <v>42831</v>
      </c>
      <c r="AH383" s="14" t="n">
        <f aca="false">I383+J383</f>
        <v>3</v>
      </c>
      <c r="AI383" s="14" t="n">
        <f aca="false">K383+L383+M383</f>
        <v>2</v>
      </c>
      <c r="AJ383" s="14" t="n">
        <f aca="false">AC383*AH383</f>
        <v>450</v>
      </c>
      <c r="AK383" s="14" t="str">
        <f aca="false">IF(C383=1,"Cancelled","Completed")</f>
        <v>Cancelled</v>
      </c>
      <c r="AL383" s="14" t="str">
        <f aca="false">_xlfn.IFS(D383&lt;=7,"0-7 Days",D383&lt;=30,"8-30 Days",D383&lt;=90,"31-90 Days",TRUE(),"90+ Days")</f>
        <v>90+ Days</v>
      </c>
      <c r="AM383" s="14" t="str">
        <f aca="false">_xlfn.IFS(OR(F383="December",F383="January",F383="February"),"Winter",OR(F383="March",F383="April",F383="May"),"Spring",OR(F383="June",F383="July",F383="August"),"Summer",TRUE(),"Autumn")</f>
        <v>Summer</v>
      </c>
      <c r="AN383" s="14" t="str">
        <f aca="false">IF(L383+M383&gt;0,"Family","Adult Only")</f>
        <v>Adult Only</v>
      </c>
      <c r="AO383" s="14" t="str">
        <f aca="false">IF(U383=V383,"Same","Changed")</f>
        <v>Same</v>
      </c>
    </row>
    <row r="384" customFormat="false" ht="15" hidden="false" customHeight="false" outlineLevel="0" collapsed="false">
      <c r="A384" s="0" t="n">
        <v>386</v>
      </c>
      <c r="B384" s="0" t="s">
        <v>80</v>
      </c>
      <c r="C384" s="0" t="n">
        <v>1</v>
      </c>
      <c r="D384" s="0" t="n">
        <v>250</v>
      </c>
      <c r="E384" s="0" t="n">
        <v>2017</v>
      </c>
      <c r="F384" s="0" t="s">
        <v>135</v>
      </c>
      <c r="G384" s="0" t="n">
        <v>26</v>
      </c>
      <c r="H384" s="0" t="n">
        <v>26</v>
      </c>
      <c r="I384" s="0" t="n">
        <v>1</v>
      </c>
      <c r="J384" s="0" t="n">
        <v>4</v>
      </c>
      <c r="K384" s="0" t="n">
        <v>2</v>
      </c>
      <c r="L384" s="0" t="n">
        <v>1</v>
      </c>
      <c r="M384" s="0" t="n">
        <v>0</v>
      </c>
      <c r="N384" s="0" t="s">
        <v>82</v>
      </c>
      <c r="O384" s="0" t="s">
        <v>115</v>
      </c>
      <c r="P384" s="0" t="s">
        <v>84</v>
      </c>
      <c r="Q384" s="0" t="s">
        <v>84</v>
      </c>
      <c r="R384" s="0" t="n">
        <v>0</v>
      </c>
      <c r="S384" s="0" t="n">
        <v>0</v>
      </c>
      <c r="T384" s="0" t="n">
        <v>0</v>
      </c>
      <c r="U384" s="0" t="s">
        <v>95</v>
      </c>
      <c r="V384" s="0" t="s">
        <v>95</v>
      </c>
      <c r="W384" s="0" t="n">
        <v>2</v>
      </c>
      <c r="X384" s="0" t="s">
        <v>86</v>
      </c>
      <c r="Y384" s="0" t="n">
        <v>250</v>
      </c>
      <c r="Z384" s="0" t="n">
        <v>0</v>
      </c>
      <c r="AA384" s="0" t="n">
        <v>0</v>
      </c>
      <c r="AB384" s="0" t="s">
        <v>87</v>
      </c>
      <c r="AC384" s="0" t="n">
        <v>132.6</v>
      </c>
      <c r="AD384" s="0" t="n">
        <v>0</v>
      </c>
      <c r="AE384" s="0" t="n">
        <v>0</v>
      </c>
      <c r="AF384" s="0" t="s">
        <v>96</v>
      </c>
      <c r="AG384" s="13" t="n">
        <v>42884</v>
      </c>
      <c r="AH384" s="25" t="n">
        <f aca="false">I384+J384</f>
        <v>5</v>
      </c>
      <c r="AI384" s="25" t="n">
        <f aca="false">K384+L384+M384</f>
        <v>3</v>
      </c>
      <c r="AJ384" s="25" t="n">
        <f aca="false">AC384*AH384</f>
        <v>663</v>
      </c>
      <c r="AK384" s="0" t="str">
        <f aca="false">IF(C384=1,"Cancelled","Completed")</f>
        <v>Cancelled</v>
      </c>
      <c r="AL384" s="0" t="str">
        <f aca="false">_xlfn.IFS(D384&lt;=7,"0-7 Days",D384&lt;=30,"8-30 Days",D384&lt;=90,"31-90 Days",TRUE(),"90+ Days")</f>
        <v>90+ Days</v>
      </c>
      <c r="AM384" s="0" t="str">
        <f aca="false">_xlfn.IFS(OR(F384="December",F384="January",F384="February"),"Winter",OR(F384="March",F384="April",F384="May"),"Spring",OR(F384="June",F384="July",F384="August"),"Summer",TRUE(),"Autumn")</f>
        <v>Summer</v>
      </c>
      <c r="AN384" s="0" t="str">
        <f aca="false">IF(L384+M384&gt;0,"Family","Adult Only")</f>
        <v>Family</v>
      </c>
      <c r="AO384" s="0" t="str">
        <f aca="false">IF(U384=V384,"Same","Changed")</f>
        <v>Same</v>
      </c>
    </row>
    <row r="385" customFormat="false" ht="15" hidden="false" customHeight="false" outlineLevel="0" collapsed="false">
      <c r="A385" s="14" t="n">
        <v>387</v>
      </c>
      <c r="B385" s="14" t="s">
        <v>80</v>
      </c>
      <c r="C385" s="14" t="n">
        <v>1</v>
      </c>
      <c r="D385" s="14" t="n">
        <v>106</v>
      </c>
      <c r="E385" s="14" t="n">
        <v>2016</v>
      </c>
      <c r="F385" s="14" t="s">
        <v>103</v>
      </c>
      <c r="G385" s="14" t="n">
        <v>13</v>
      </c>
      <c r="H385" s="14" t="n">
        <v>24</v>
      </c>
      <c r="I385" s="14" t="n">
        <v>1</v>
      </c>
      <c r="J385" s="14" t="n">
        <v>3</v>
      </c>
      <c r="K385" s="14" t="n">
        <v>2</v>
      </c>
      <c r="L385" s="14" t="n">
        <v>0</v>
      </c>
      <c r="M385" s="14" t="n">
        <v>0</v>
      </c>
      <c r="N385" s="14" t="s">
        <v>142</v>
      </c>
      <c r="O385" s="14" t="s">
        <v>92</v>
      </c>
      <c r="P385" s="14" t="s">
        <v>116</v>
      </c>
      <c r="Q385" s="14" t="s">
        <v>84</v>
      </c>
      <c r="R385" s="14" t="n">
        <v>0</v>
      </c>
      <c r="S385" s="14" t="n">
        <v>0</v>
      </c>
      <c r="T385" s="14" t="n">
        <v>0</v>
      </c>
      <c r="U385" s="14" t="s">
        <v>95</v>
      </c>
      <c r="V385" s="14" t="s">
        <v>95</v>
      </c>
      <c r="W385" s="14" t="n">
        <v>0</v>
      </c>
      <c r="X385" s="14" t="s">
        <v>120</v>
      </c>
      <c r="Y385" s="14" t="n">
        <v>68</v>
      </c>
      <c r="Z385" s="14" t="n">
        <v>0</v>
      </c>
      <c r="AA385" s="14" t="n">
        <v>0</v>
      </c>
      <c r="AB385" s="14" t="s">
        <v>87</v>
      </c>
      <c r="AC385" s="14" t="n">
        <v>84</v>
      </c>
      <c r="AD385" s="14" t="n">
        <v>0</v>
      </c>
      <c r="AE385" s="14" t="n">
        <v>0</v>
      </c>
      <c r="AF385" s="14" t="s">
        <v>96</v>
      </c>
      <c r="AG385" s="15" t="n">
        <v>42391</v>
      </c>
      <c r="AH385" s="14" t="n">
        <f aca="false">I385+J385</f>
        <v>4</v>
      </c>
      <c r="AI385" s="14" t="n">
        <f aca="false">K385+L385+M385</f>
        <v>2</v>
      </c>
      <c r="AJ385" s="14" t="n">
        <f aca="false">AC385*AH385</f>
        <v>336</v>
      </c>
      <c r="AK385" s="14" t="str">
        <f aca="false">IF(C385=1,"Cancelled","Completed")</f>
        <v>Cancelled</v>
      </c>
      <c r="AL385" s="14" t="str">
        <f aca="false">_xlfn.IFS(D385&lt;=7,"0-7 Days",D385&lt;=30,"8-30 Days",D385&lt;=90,"31-90 Days",TRUE(),"90+ Days")</f>
        <v>90+ Days</v>
      </c>
      <c r="AM385" s="14" t="str">
        <f aca="false">_xlfn.IFS(OR(F385="December",F385="January",F385="February"),"Winter",OR(F385="March",F385="April",F385="May"),"Spring",OR(F385="June",F385="July",F385="August"),"Summer",TRUE(),"Autumn")</f>
        <v>Spring</v>
      </c>
      <c r="AN385" s="14" t="str">
        <f aca="false">IF(L385+M385&gt;0,"Family","Adult Only")</f>
        <v>Adult Only</v>
      </c>
      <c r="AO385" s="14" t="str">
        <f aca="false">IF(U385=V385,"Same","Changed")</f>
        <v>Same</v>
      </c>
    </row>
    <row r="386" customFormat="false" ht="15" hidden="false" customHeight="false" outlineLevel="0" collapsed="false">
      <c r="A386" s="0" t="n">
        <v>388</v>
      </c>
      <c r="B386" s="0" t="s">
        <v>90</v>
      </c>
      <c r="C386" s="0" t="n">
        <v>0</v>
      </c>
      <c r="D386" s="0" t="n">
        <v>4</v>
      </c>
      <c r="E386" s="0" t="n">
        <v>2016</v>
      </c>
      <c r="F386" s="0" t="s">
        <v>114</v>
      </c>
      <c r="G386" s="0" t="n">
        <v>39</v>
      </c>
      <c r="H386" s="0" t="n">
        <v>20</v>
      </c>
      <c r="I386" s="0" t="n">
        <v>0</v>
      </c>
      <c r="J386" s="0" t="n">
        <v>1</v>
      </c>
      <c r="K386" s="0" t="n">
        <v>2</v>
      </c>
      <c r="L386" s="0" t="n">
        <v>1</v>
      </c>
      <c r="M386" s="0" t="n">
        <v>0</v>
      </c>
      <c r="N386" s="0" t="s">
        <v>107</v>
      </c>
      <c r="O386" s="0" t="s">
        <v>92</v>
      </c>
      <c r="P386" s="0" t="s">
        <v>99</v>
      </c>
      <c r="Q386" s="0" t="s">
        <v>94</v>
      </c>
      <c r="R386" s="0" t="n">
        <v>0</v>
      </c>
      <c r="S386" s="0" t="n">
        <v>0</v>
      </c>
      <c r="T386" s="0" t="n">
        <v>0</v>
      </c>
      <c r="U386" s="0" t="s">
        <v>95</v>
      </c>
      <c r="V386" s="0" t="s">
        <v>95</v>
      </c>
      <c r="W386" s="0" t="n">
        <v>0</v>
      </c>
      <c r="X386" s="0" t="s">
        <v>86</v>
      </c>
      <c r="Y386" s="0" t="n">
        <v>15</v>
      </c>
      <c r="Z386" s="0" t="n">
        <v>0</v>
      </c>
      <c r="AA386" s="0" t="n">
        <v>0</v>
      </c>
      <c r="AB386" s="0" t="s">
        <v>87</v>
      </c>
      <c r="AC386" s="0" t="n">
        <v>152.2</v>
      </c>
      <c r="AD386" s="0" t="n">
        <v>0</v>
      </c>
      <c r="AE386" s="0" t="n">
        <v>0</v>
      </c>
      <c r="AF386" s="0" t="s">
        <v>88</v>
      </c>
      <c r="AG386" s="13" t="n">
        <v>42634</v>
      </c>
      <c r="AH386" s="25" t="n">
        <f aca="false">I386+J386</f>
        <v>1</v>
      </c>
      <c r="AI386" s="25" t="n">
        <f aca="false">K386+L386+M386</f>
        <v>3</v>
      </c>
      <c r="AJ386" s="25" t="n">
        <f aca="false">AC386*AH386</f>
        <v>152.2</v>
      </c>
      <c r="AK386" s="0" t="str">
        <f aca="false">IF(C386=1,"Cancelled","Completed")</f>
        <v>Completed</v>
      </c>
      <c r="AL386" s="0" t="str">
        <f aca="false">_xlfn.IFS(D386&lt;=7,"0-7 Days",D386&lt;=30,"8-30 Days",D386&lt;=90,"31-90 Days",TRUE(),"90+ Days")</f>
        <v>0-7 Days</v>
      </c>
      <c r="AM386" s="0" t="str">
        <f aca="false">_xlfn.IFS(OR(F386="December",F386="January",F386="February"),"Winter",OR(F386="March",F386="April",F386="May"),"Spring",OR(F386="June",F386="July",F386="August"),"Summer",TRUE(),"Autumn")</f>
        <v>Autumn</v>
      </c>
      <c r="AN386" s="0" t="str">
        <f aca="false">IF(L386+M386&gt;0,"Family","Adult Only")</f>
        <v>Family</v>
      </c>
      <c r="AO386" s="0" t="str">
        <f aca="false">IF(U386=V386,"Same","Changed")</f>
        <v>Same</v>
      </c>
    </row>
    <row r="387" customFormat="false" ht="15" hidden="false" customHeight="false" outlineLevel="0" collapsed="false">
      <c r="A387" s="14" t="n">
        <v>389</v>
      </c>
      <c r="B387" s="14" t="s">
        <v>80</v>
      </c>
      <c r="C387" s="14" t="n">
        <v>0</v>
      </c>
      <c r="D387" s="14" t="n">
        <v>54</v>
      </c>
      <c r="E387" s="14" t="n">
        <v>2015</v>
      </c>
      <c r="F387" s="14" t="s">
        <v>114</v>
      </c>
      <c r="G387" s="14" t="n">
        <v>36</v>
      </c>
      <c r="H387" s="14" t="n">
        <v>5</v>
      </c>
      <c r="I387" s="14" t="n">
        <v>2</v>
      </c>
      <c r="J387" s="14" t="n">
        <v>5</v>
      </c>
      <c r="K387" s="14" t="n">
        <v>2</v>
      </c>
      <c r="L387" s="14" t="n">
        <v>0</v>
      </c>
      <c r="M387" s="14" t="n">
        <v>0</v>
      </c>
      <c r="N387" s="14" t="s">
        <v>82</v>
      </c>
      <c r="O387" s="14" t="s">
        <v>151</v>
      </c>
      <c r="P387" s="14" t="s">
        <v>84</v>
      </c>
      <c r="Q387" s="14" t="s">
        <v>84</v>
      </c>
      <c r="R387" s="14" t="n">
        <v>0</v>
      </c>
      <c r="S387" s="14" t="n">
        <v>0</v>
      </c>
      <c r="T387" s="14" t="n">
        <v>0</v>
      </c>
      <c r="U387" s="14" t="s">
        <v>95</v>
      </c>
      <c r="V387" s="14" t="s">
        <v>95</v>
      </c>
      <c r="W387" s="14" t="n">
        <v>0</v>
      </c>
      <c r="X387" s="14" t="s">
        <v>86</v>
      </c>
      <c r="Y387" s="14" t="n">
        <v>250</v>
      </c>
      <c r="Z387" s="14" t="n">
        <v>0</v>
      </c>
      <c r="AA387" s="14" t="n">
        <v>0</v>
      </c>
      <c r="AB387" s="14" t="s">
        <v>87</v>
      </c>
      <c r="AC387" s="14" t="n">
        <v>98</v>
      </c>
      <c r="AD387" s="14" t="n">
        <v>0</v>
      </c>
      <c r="AE387" s="14" t="n">
        <v>2</v>
      </c>
      <c r="AF387" s="14" t="s">
        <v>88</v>
      </c>
      <c r="AG387" s="15" t="n">
        <v>42259</v>
      </c>
      <c r="AH387" s="14" t="n">
        <f aca="false">I387+J387</f>
        <v>7</v>
      </c>
      <c r="AI387" s="14" t="n">
        <f aca="false">K387+L387+M387</f>
        <v>2</v>
      </c>
      <c r="AJ387" s="14" t="n">
        <f aca="false">AC387*AH387</f>
        <v>686</v>
      </c>
      <c r="AK387" s="14" t="str">
        <f aca="false">IF(C387=1,"Cancelled","Completed")</f>
        <v>Completed</v>
      </c>
      <c r="AL387" s="14" t="str">
        <f aca="false">_xlfn.IFS(D387&lt;=7,"0-7 Days",D387&lt;=30,"8-30 Days",D387&lt;=90,"31-90 Days",TRUE(),"90+ Days")</f>
        <v>31-90 Days</v>
      </c>
      <c r="AM387" s="14" t="str">
        <f aca="false">_xlfn.IFS(OR(F387="December",F387="January",F387="February"),"Winter",OR(F387="March",F387="April",F387="May"),"Spring",OR(F387="June",F387="July",F387="August"),"Summer",TRUE(),"Autumn")</f>
        <v>Autumn</v>
      </c>
      <c r="AN387" s="14" t="str">
        <f aca="false">IF(L387+M387&gt;0,"Family","Adult Only")</f>
        <v>Adult Only</v>
      </c>
      <c r="AO387" s="14" t="str">
        <f aca="false">IF(U387=V387,"Same","Changed")</f>
        <v>Same</v>
      </c>
    </row>
    <row r="388" customFormat="false" ht="15" hidden="false" customHeight="false" outlineLevel="0" collapsed="false">
      <c r="A388" s="0" t="n">
        <v>390</v>
      </c>
      <c r="B388" s="0" t="s">
        <v>90</v>
      </c>
      <c r="C388" s="0" t="n">
        <v>1</v>
      </c>
      <c r="D388" s="0" t="n">
        <v>179</v>
      </c>
      <c r="E388" s="0" t="n">
        <v>2016</v>
      </c>
      <c r="F388" s="0" t="s">
        <v>114</v>
      </c>
      <c r="G388" s="0" t="n">
        <v>36</v>
      </c>
      <c r="H388" s="0" t="n">
        <v>2</v>
      </c>
      <c r="I388" s="0" t="n">
        <v>2</v>
      </c>
      <c r="J388" s="0" t="n">
        <v>5</v>
      </c>
      <c r="K388" s="0" t="n">
        <v>0</v>
      </c>
      <c r="L388" s="0" t="n">
        <v>2</v>
      </c>
      <c r="M388" s="0" t="n">
        <v>0</v>
      </c>
      <c r="N388" s="0" t="s">
        <v>82</v>
      </c>
      <c r="O388" s="0" t="s">
        <v>115</v>
      </c>
      <c r="P388" s="0" t="s">
        <v>93</v>
      </c>
      <c r="Q388" s="0" t="s">
        <v>94</v>
      </c>
      <c r="R388" s="0" t="n">
        <v>0</v>
      </c>
      <c r="S388" s="0" t="n">
        <v>0</v>
      </c>
      <c r="T388" s="0" t="n">
        <v>0</v>
      </c>
      <c r="U388" s="0" t="s">
        <v>138</v>
      </c>
      <c r="V388" s="0" t="s">
        <v>138</v>
      </c>
      <c r="W388" s="0" t="n">
        <v>3</v>
      </c>
      <c r="X388" s="0" t="s">
        <v>86</v>
      </c>
      <c r="Y388" s="0" t="n">
        <v>9</v>
      </c>
      <c r="Z388" s="0" t="n">
        <v>0</v>
      </c>
      <c r="AA388" s="0" t="n">
        <v>0</v>
      </c>
      <c r="AB388" s="0" t="s">
        <v>101</v>
      </c>
      <c r="AC388" s="0" t="n">
        <v>121.01</v>
      </c>
      <c r="AD388" s="0" t="n">
        <v>0</v>
      </c>
      <c r="AE388" s="0" t="n">
        <v>0</v>
      </c>
      <c r="AF388" s="0" t="s">
        <v>96</v>
      </c>
      <c r="AG388" s="13" t="n">
        <v>42614</v>
      </c>
      <c r="AH388" s="25" t="n">
        <f aca="false">I388+J388</f>
        <v>7</v>
      </c>
      <c r="AI388" s="25" t="n">
        <f aca="false">K388+L388+M388</f>
        <v>2</v>
      </c>
      <c r="AJ388" s="25" t="n">
        <f aca="false">AC388*AH388</f>
        <v>847.07</v>
      </c>
      <c r="AK388" s="0" t="str">
        <f aca="false">IF(C388=1,"Cancelled","Completed")</f>
        <v>Cancelled</v>
      </c>
      <c r="AL388" s="0" t="str">
        <f aca="false">_xlfn.IFS(D388&lt;=7,"0-7 Days",D388&lt;=30,"8-30 Days",D388&lt;=90,"31-90 Days",TRUE(),"90+ Days")</f>
        <v>90+ Days</v>
      </c>
      <c r="AM388" s="0" t="str">
        <f aca="false">_xlfn.IFS(OR(F388="December",F388="January",F388="February"),"Winter",OR(F388="March",F388="April",F388="May"),"Spring",OR(F388="June",F388="July",F388="August"),"Summer",TRUE(),"Autumn")</f>
        <v>Autumn</v>
      </c>
      <c r="AN388" s="0" t="str">
        <f aca="false">IF(L388+M388&gt;0,"Family","Adult Only")</f>
        <v>Family</v>
      </c>
      <c r="AO388" s="0" t="str">
        <f aca="false">IF(U388=V388,"Same","Changed")</f>
        <v>Same</v>
      </c>
    </row>
    <row r="389" customFormat="false" ht="15" hidden="false" customHeight="false" outlineLevel="0" collapsed="false">
      <c r="A389" s="14" t="n">
        <v>391</v>
      </c>
      <c r="B389" s="14" t="s">
        <v>90</v>
      </c>
      <c r="C389" s="14" t="n">
        <v>0</v>
      </c>
      <c r="D389" s="14" t="n">
        <v>127</v>
      </c>
      <c r="E389" s="14" t="n">
        <v>2017</v>
      </c>
      <c r="F389" s="14" t="s">
        <v>119</v>
      </c>
      <c r="G389" s="14" t="n">
        <v>33</v>
      </c>
      <c r="H389" s="14" t="n">
        <v>16</v>
      </c>
      <c r="I389" s="14" t="n">
        <v>2</v>
      </c>
      <c r="J389" s="14" t="n">
        <v>5</v>
      </c>
      <c r="K389" s="14" t="n">
        <v>2</v>
      </c>
      <c r="L389" s="14" t="n">
        <v>0</v>
      </c>
      <c r="M389" s="14" t="n">
        <v>0</v>
      </c>
      <c r="N389" s="14" t="s">
        <v>82</v>
      </c>
      <c r="O389" s="14" t="s">
        <v>151</v>
      </c>
      <c r="P389" s="14" t="s">
        <v>99</v>
      </c>
      <c r="Q389" s="14" t="s">
        <v>94</v>
      </c>
      <c r="R389" s="14" t="n">
        <v>0</v>
      </c>
      <c r="S389" s="14" t="n">
        <v>0</v>
      </c>
      <c r="T389" s="14" t="n">
        <v>0</v>
      </c>
      <c r="U389" s="14" t="s">
        <v>95</v>
      </c>
      <c r="V389" s="14" t="s">
        <v>95</v>
      </c>
      <c r="W389" s="14" t="n">
        <v>0</v>
      </c>
      <c r="X389" s="14" t="s">
        <v>86</v>
      </c>
      <c r="Y389" s="14" t="n">
        <v>262</v>
      </c>
      <c r="Z389" s="14" t="n">
        <v>0</v>
      </c>
      <c r="AA389" s="14" t="n">
        <v>0</v>
      </c>
      <c r="AB389" s="14" t="s">
        <v>87</v>
      </c>
      <c r="AC389" s="14" t="n">
        <v>80.1</v>
      </c>
      <c r="AD389" s="14" t="n">
        <v>0</v>
      </c>
      <c r="AE389" s="14" t="n">
        <v>1</v>
      </c>
      <c r="AF389" s="14" t="s">
        <v>88</v>
      </c>
      <c r="AG389" s="15" t="n">
        <v>42970</v>
      </c>
      <c r="AH389" s="14" t="n">
        <f aca="false">I389+J389</f>
        <v>7</v>
      </c>
      <c r="AI389" s="14" t="n">
        <f aca="false">K389+L389+M389</f>
        <v>2</v>
      </c>
      <c r="AJ389" s="14" t="n">
        <f aca="false">AC389*AH389</f>
        <v>560.7</v>
      </c>
      <c r="AK389" s="14" t="str">
        <f aca="false">IF(C389=1,"Cancelled","Completed")</f>
        <v>Completed</v>
      </c>
      <c r="AL389" s="14" t="str">
        <f aca="false">_xlfn.IFS(D389&lt;=7,"0-7 Days",D389&lt;=30,"8-30 Days",D389&lt;=90,"31-90 Days",TRUE(),"90+ Days")</f>
        <v>90+ Days</v>
      </c>
      <c r="AM389" s="14" t="str">
        <f aca="false">_xlfn.IFS(OR(F389="December",F389="January",F389="February"),"Winter",OR(F389="March",F389="April",F389="May"),"Spring",OR(F389="June",F389="July",F389="August"),"Summer",TRUE(),"Autumn")</f>
        <v>Summer</v>
      </c>
      <c r="AN389" s="14" t="str">
        <f aca="false">IF(L389+M389&gt;0,"Family","Adult Only")</f>
        <v>Adult Only</v>
      </c>
      <c r="AO389" s="14" t="str">
        <f aca="false">IF(U389=V389,"Same","Changed")</f>
        <v>Same</v>
      </c>
    </row>
    <row r="390" customFormat="false" ht="15" hidden="false" customHeight="false" outlineLevel="0" collapsed="false">
      <c r="A390" s="0" t="n">
        <v>392</v>
      </c>
      <c r="B390" s="0" t="s">
        <v>80</v>
      </c>
      <c r="C390" s="0" t="n">
        <v>0</v>
      </c>
      <c r="D390" s="0" t="n">
        <v>74</v>
      </c>
      <c r="E390" s="0" t="n">
        <v>2017</v>
      </c>
      <c r="F390" s="0" t="s">
        <v>103</v>
      </c>
      <c r="G390" s="0" t="n">
        <v>13</v>
      </c>
      <c r="H390" s="0" t="n">
        <v>30</v>
      </c>
      <c r="I390" s="0" t="n">
        <v>2</v>
      </c>
      <c r="J390" s="0" t="n">
        <v>5</v>
      </c>
      <c r="K390" s="0" t="n">
        <v>2</v>
      </c>
      <c r="L390" s="0" t="n">
        <v>2</v>
      </c>
      <c r="M390" s="0" t="n">
        <v>0</v>
      </c>
      <c r="N390" s="0" t="s">
        <v>82</v>
      </c>
      <c r="O390" s="0" t="s">
        <v>92</v>
      </c>
      <c r="P390" s="0" t="s">
        <v>93</v>
      </c>
      <c r="Q390" s="0" t="s">
        <v>94</v>
      </c>
      <c r="R390" s="0" t="n">
        <v>0</v>
      </c>
      <c r="S390" s="0" t="n">
        <v>0</v>
      </c>
      <c r="T390" s="0" t="n">
        <v>0</v>
      </c>
      <c r="U390" s="0" t="s">
        <v>136</v>
      </c>
      <c r="V390" s="0" t="s">
        <v>136</v>
      </c>
      <c r="W390" s="0" t="n">
        <v>0</v>
      </c>
      <c r="X390" s="0" t="s">
        <v>86</v>
      </c>
      <c r="Y390" s="0" t="n">
        <v>240</v>
      </c>
      <c r="Z390" s="0" t="n">
        <v>0</v>
      </c>
      <c r="AA390" s="0" t="n">
        <v>0</v>
      </c>
      <c r="AB390" s="0" t="s">
        <v>87</v>
      </c>
      <c r="AC390" s="0" t="n">
        <v>113.29</v>
      </c>
      <c r="AD390" s="0" t="n">
        <v>0</v>
      </c>
      <c r="AE390" s="0" t="n">
        <v>1</v>
      </c>
      <c r="AF390" s="0" t="s">
        <v>88</v>
      </c>
      <c r="AG390" s="13" t="n">
        <v>42831</v>
      </c>
      <c r="AH390" s="25" t="n">
        <f aca="false">I390+J390</f>
        <v>7</v>
      </c>
      <c r="AI390" s="25" t="n">
        <f aca="false">K390+L390+M390</f>
        <v>4</v>
      </c>
      <c r="AJ390" s="25" t="n">
        <f aca="false">AC390*AH390</f>
        <v>793.03</v>
      </c>
      <c r="AK390" s="0" t="str">
        <f aca="false">IF(C390=1,"Cancelled","Completed")</f>
        <v>Completed</v>
      </c>
      <c r="AL390" s="0" t="str">
        <f aca="false">_xlfn.IFS(D390&lt;=7,"0-7 Days",D390&lt;=30,"8-30 Days",D390&lt;=90,"31-90 Days",TRUE(),"90+ Days")</f>
        <v>31-90 Days</v>
      </c>
      <c r="AM390" s="0" t="str">
        <f aca="false">_xlfn.IFS(OR(F390="December",F390="January",F390="February"),"Winter",OR(F390="March",F390="April",F390="May"),"Spring",OR(F390="June",F390="July",F390="August"),"Summer",TRUE(),"Autumn")</f>
        <v>Spring</v>
      </c>
      <c r="AN390" s="0" t="str">
        <f aca="false">IF(L390+M390&gt;0,"Family","Adult Only")</f>
        <v>Family</v>
      </c>
      <c r="AO390" s="0" t="str">
        <f aca="false">IF(U390=V390,"Same","Changed")</f>
        <v>Same</v>
      </c>
    </row>
    <row r="391" customFormat="false" ht="15" hidden="false" customHeight="false" outlineLevel="0" collapsed="false">
      <c r="A391" s="14" t="n">
        <v>393</v>
      </c>
      <c r="B391" s="14" t="s">
        <v>80</v>
      </c>
      <c r="C391" s="14" t="n">
        <v>1</v>
      </c>
      <c r="D391" s="14" t="n">
        <v>12</v>
      </c>
      <c r="E391" s="14" t="n">
        <v>2016</v>
      </c>
      <c r="F391" s="14" t="s">
        <v>91</v>
      </c>
      <c r="G391" s="14" t="n">
        <v>31</v>
      </c>
      <c r="H391" s="14" t="n">
        <v>24</v>
      </c>
      <c r="I391" s="14" t="n">
        <v>1</v>
      </c>
      <c r="J391" s="14" t="n">
        <v>0</v>
      </c>
      <c r="K391" s="14" t="n">
        <v>2</v>
      </c>
      <c r="L391" s="14" t="n">
        <v>0</v>
      </c>
      <c r="M391" s="14" t="n">
        <v>0</v>
      </c>
      <c r="N391" s="14" t="s">
        <v>82</v>
      </c>
      <c r="O391" s="14" t="s">
        <v>92</v>
      </c>
      <c r="P391" s="14" t="s">
        <v>84</v>
      </c>
      <c r="Q391" s="14" t="s">
        <v>84</v>
      </c>
      <c r="R391" s="14" t="n">
        <v>0</v>
      </c>
      <c r="S391" s="14" t="n">
        <v>0</v>
      </c>
      <c r="T391" s="14" t="n">
        <v>0</v>
      </c>
      <c r="U391" s="14" t="s">
        <v>95</v>
      </c>
      <c r="V391" s="14" t="s">
        <v>95</v>
      </c>
      <c r="W391" s="14" t="n">
        <v>0</v>
      </c>
      <c r="X391" s="14" t="s">
        <v>86</v>
      </c>
      <c r="Y391" s="14" t="n">
        <v>0</v>
      </c>
      <c r="Z391" s="14" t="n">
        <v>0</v>
      </c>
      <c r="AA391" s="14" t="n">
        <v>0</v>
      </c>
      <c r="AB391" s="14" t="s">
        <v>101</v>
      </c>
      <c r="AC391" s="14" t="n">
        <v>126</v>
      </c>
      <c r="AD391" s="14" t="n">
        <v>0</v>
      </c>
      <c r="AE391" s="14" t="n">
        <v>0</v>
      </c>
      <c r="AF391" s="14" t="s">
        <v>96</v>
      </c>
      <c r="AG391" s="15" t="n">
        <v>42564</v>
      </c>
      <c r="AH391" s="14" t="n">
        <f aca="false">I391+J391</f>
        <v>1</v>
      </c>
      <c r="AI391" s="14" t="n">
        <f aca="false">K391+L391+M391</f>
        <v>2</v>
      </c>
      <c r="AJ391" s="14" t="n">
        <f aca="false">AC391*AH391</f>
        <v>126</v>
      </c>
      <c r="AK391" s="14" t="str">
        <f aca="false">IF(C391=1,"Cancelled","Completed")</f>
        <v>Cancelled</v>
      </c>
      <c r="AL391" s="14" t="str">
        <f aca="false">_xlfn.IFS(D391&lt;=7,"0-7 Days",D391&lt;=30,"8-30 Days",D391&lt;=90,"31-90 Days",TRUE(),"90+ Days")</f>
        <v>8-30 Days</v>
      </c>
      <c r="AM391" s="14" t="str">
        <f aca="false">_xlfn.IFS(OR(F391="December",F391="January",F391="February"),"Winter",OR(F391="March",F391="April",F391="May"),"Spring",OR(F391="June",F391="July",F391="August"),"Summer",TRUE(),"Autumn")</f>
        <v>Summer</v>
      </c>
      <c r="AN391" s="14" t="str">
        <f aca="false">IF(L391+M391&gt;0,"Family","Adult Only")</f>
        <v>Adult Only</v>
      </c>
      <c r="AO391" s="14" t="str">
        <f aca="false">IF(U391=V391,"Same","Changed")</f>
        <v>Same</v>
      </c>
    </row>
    <row r="392" customFormat="false" ht="15" hidden="false" customHeight="false" outlineLevel="0" collapsed="false">
      <c r="A392" s="0" t="n">
        <v>394</v>
      </c>
      <c r="B392" s="0" t="s">
        <v>80</v>
      </c>
      <c r="C392" s="0" t="n">
        <v>0</v>
      </c>
      <c r="D392" s="0" t="n">
        <v>21</v>
      </c>
      <c r="E392" s="0" t="n">
        <v>2017</v>
      </c>
      <c r="F392" s="0" t="s">
        <v>121</v>
      </c>
      <c r="G392" s="0" t="n">
        <v>22</v>
      </c>
      <c r="H392" s="0" t="n">
        <v>28</v>
      </c>
      <c r="I392" s="0" t="n">
        <v>2</v>
      </c>
      <c r="J392" s="0" t="n">
        <v>1</v>
      </c>
      <c r="K392" s="0" t="n">
        <v>2</v>
      </c>
      <c r="L392" s="0" t="n">
        <v>0</v>
      </c>
      <c r="M392" s="0" t="n">
        <v>0</v>
      </c>
      <c r="N392" s="0" t="s">
        <v>82</v>
      </c>
      <c r="O392" s="0" t="s">
        <v>92</v>
      </c>
      <c r="P392" s="0" t="s">
        <v>93</v>
      </c>
      <c r="Q392" s="0" t="s">
        <v>94</v>
      </c>
      <c r="R392" s="0" t="n">
        <v>0</v>
      </c>
      <c r="S392" s="0" t="n">
        <v>0</v>
      </c>
      <c r="T392" s="0" t="n">
        <v>0</v>
      </c>
      <c r="U392" s="0" t="s">
        <v>109</v>
      </c>
      <c r="V392" s="0" t="s">
        <v>109</v>
      </c>
      <c r="W392" s="0" t="n">
        <v>0</v>
      </c>
      <c r="X392" s="0" t="s">
        <v>86</v>
      </c>
      <c r="Y392" s="0" t="n">
        <v>240</v>
      </c>
      <c r="Z392" s="0" t="n">
        <v>0</v>
      </c>
      <c r="AA392" s="0" t="n">
        <v>0</v>
      </c>
      <c r="AB392" s="0" t="s">
        <v>87</v>
      </c>
      <c r="AC392" s="0" t="n">
        <v>142</v>
      </c>
      <c r="AD392" s="0" t="n">
        <v>0</v>
      </c>
      <c r="AE392" s="0" t="n">
        <v>3</v>
      </c>
      <c r="AF392" s="0" t="s">
        <v>88</v>
      </c>
      <c r="AG392" s="13" t="n">
        <v>42886</v>
      </c>
      <c r="AH392" s="25" t="n">
        <f aca="false">I392+J392</f>
        <v>3</v>
      </c>
      <c r="AI392" s="25" t="n">
        <f aca="false">K392+L392+M392</f>
        <v>2</v>
      </c>
      <c r="AJ392" s="25" t="n">
        <f aca="false">AC392*AH392</f>
        <v>426</v>
      </c>
      <c r="AK392" s="0" t="str">
        <f aca="false">IF(C392=1,"Cancelled","Completed")</f>
        <v>Completed</v>
      </c>
      <c r="AL392" s="0" t="str">
        <f aca="false">_xlfn.IFS(D392&lt;=7,"0-7 Days",D392&lt;=30,"8-30 Days",D392&lt;=90,"31-90 Days",TRUE(),"90+ Days")</f>
        <v>8-30 Days</v>
      </c>
      <c r="AM392" s="0" t="str">
        <f aca="false">_xlfn.IFS(OR(F392="December",F392="January",F392="February"),"Winter",OR(F392="March",F392="April",F392="May"),"Spring",OR(F392="June",F392="July",F392="August"),"Summer",TRUE(),"Autumn")</f>
        <v>Spring</v>
      </c>
      <c r="AN392" s="0" t="str">
        <f aca="false">IF(L392+M392&gt;0,"Family","Adult Only")</f>
        <v>Adult Only</v>
      </c>
      <c r="AO392" s="0" t="str">
        <f aca="false">IF(U392=V392,"Same","Changed")</f>
        <v>Same</v>
      </c>
    </row>
    <row r="393" customFormat="false" ht="15" hidden="false" customHeight="false" outlineLevel="0" collapsed="false">
      <c r="A393" s="14" t="n">
        <v>395</v>
      </c>
      <c r="B393" s="14" t="s">
        <v>80</v>
      </c>
      <c r="C393" s="14" t="n">
        <v>0</v>
      </c>
      <c r="D393" s="14" t="n">
        <v>0</v>
      </c>
      <c r="E393" s="14" t="n">
        <v>2017</v>
      </c>
      <c r="F393" s="14" t="s">
        <v>126</v>
      </c>
      <c r="G393" s="14" t="n">
        <v>2</v>
      </c>
      <c r="H393" s="14" t="n">
        <v>9</v>
      </c>
      <c r="I393" s="14" t="n">
        <v>1</v>
      </c>
      <c r="J393" s="14" t="n">
        <v>0</v>
      </c>
      <c r="K393" s="14" t="n">
        <v>2</v>
      </c>
      <c r="L393" s="14" t="n">
        <v>0</v>
      </c>
      <c r="M393" s="14" t="n">
        <v>0</v>
      </c>
      <c r="N393" s="14" t="s">
        <v>82</v>
      </c>
      <c r="O393" s="14" t="s">
        <v>123</v>
      </c>
      <c r="P393" s="14" t="s">
        <v>93</v>
      </c>
      <c r="Q393" s="14" t="s">
        <v>94</v>
      </c>
      <c r="R393" s="14" t="n">
        <v>1</v>
      </c>
      <c r="S393" s="14" t="n">
        <v>0</v>
      </c>
      <c r="T393" s="14" t="n">
        <v>0</v>
      </c>
      <c r="U393" s="14" t="s">
        <v>95</v>
      </c>
      <c r="V393" s="14" t="s">
        <v>95</v>
      </c>
      <c r="W393" s="14" t="n">
        <v>0</v>
      </c>
      <c r="X393" s="14" t="s">
        <v>86</v>
      </c>
      <c r="Y393" s="14" t="n">
        <v>306</v>
      </c>
      <c r="Z393" s="14" t="n">
        <v>0</v>
      </c>
      <c r="AA393" s="14" t="n">
        <v>0</v>
      </c>
      <c r="AB393" s="14" t="s">
        <v>87</v>
      </c>
      <c r="AC393" s="14" t="n">
        <v>30.99</v>
      </c>
      <c r="AD393" s="14" t="n">
        <v>0</v>
      </c>
      <c r="AE393" s="14" t="n">
        <v>0</v>
      </c>
      <c r="AF393" s="14" t="s">
        <v>88</v>
      </c>
      <c r="AG393" s="15" t="n">
        <v>42745</v>
      </c>
      <c r="AH393" s="14" t="n">
        <f aca="false">I393+J393</f>
        <v>1</v>
      </c>
      <c r="AI393" s="14" t="n">
        <f aca="false">K393+L393+M393</f>
        <v>2</v>
      </c>
      <c r="AJ393" s="14" t="n">
        <f aca="false">AC393*AH393</f>
        <v>30.99</v>
      </c>
      <c r="AK393" s="14" t="str">
        <f aca="false">IF(C393=1,"Cancelled","Completed")</f>
        <v>Completed</v>
      </c>
      <c r="AL393" s="14" t="str">
        <f aca="false">_xlfn.IFS(D393&lt;=7,"0-7 Days",D393&lt;=30,"8-30 Days",D393&lt;=90,"31-90 Days",TRUE(),"90+ Days")</f>
        <v>0-7 Days</v>
      </c>
      <c r="AM393" s="14" t="str">
        <f aca="false">_xlfn.IFS(OR(F393="December",F393="January",F393="February"),"Winter",OR(F393="March",F393="April",F393="May"),"Spring",OR(F393="June",F393="July",F393="August"),"Summer",TRUE(),"Autumn")</f>
        <v>Winter</v>
      </c>
      <c r="AN393" s="14" t="str">
        <f aca="false">IF(L393+M393&gt;0,"Family","Adult Only")</f>
        <v>Adult Only</v>
      </c>
      <c r="AO393" s="14" t="str">
        <f aca="false">IF(U393=V393,"Same","Changed")</f>
        <v>Same</v>
      </c>
    </row>
    <row r="394" customFormat="false" ht="15" hidden="false" customHeight="false" outlineLevel="0" collapsed="false">
      <c r="A394" s="0" t="n">
        <v>396</v>
      </c>
      <c r="B394" s="0" t="s">
        <v>80</v>
      </c>
      <c r="C394" s="0" t="n">
        <v>1</v>
      </c>
      <c r="D394" s="0" t="n">
        <v>80</v>
      </c>
      <c r="E394" s="0" t="n">
        <v>2015</v>
      </c>
      <c r="F394" s="0" t="s">
        <v>119</v>
      </c>
      <c r="G394" s="0" t="n">
        <v>31</v>
      </c>
      <c r="H394" s="0" t="n">
        <v>1</v>
      </c>
      <c r="I394" s="0" t="n">
        <v>4</v>
      </c>
      <c r="J394" s="0" t="n">
        <v>6</v>
      </c>
      <c r="K394" s="0" t="n">
        <v>2</v>
      </c>
      <c r="L394" s="0" t="n">
        <v>2</v>
      </c>
      <c r="M394" s="0" t="n">
        <v>0</v>
      </c>
      <c r="N394" s="0" t="s">
        <v>82</v>
      </c>
      <c r="O394" s="0" t="s">
        <v>92</v>
      </c>
      <c r="P394" s="0" t="s">
        <v>93</v>
      </c>
      <c r="Q394" s="0" t="s">
        <v>94</v>
      </c>
      <c r="R394" s="0" t="n">
        <v>0</v>
      </c>
      <c r="S394" s="0" t="n">
        <v>0</v>
      </c>
      <c r="T394" s="0" t="n">
        <v>0</v>
      </c>
      <c r="U394" s="0" t="s">
        <v>156</v>
      </c>
      <c r="V394" s="0" t="s">
        <v>156</v>
      </c>
      <c r="W394" s="0" t="n">
        <v>0</v>
      </c>
      <c r="X394" s="0" t="s">
        <v>86</v>
      </c>
      <c r="Y394" s="0" t="n">
        <v>242</v>
      </c>
      <c r="Z394" s="0" t="n">
        <v>0</v>
      </c>
      <c r="AA394" s="0" t="n">
        <v>0</v>
      </c>
      <c r="AB394" s="0" t="s">
        <v>87</v>
      </c>
      <c r="AC394" s="0" t="n">
        <v>169</v>
      </c>
      <c r="AD394" s="0" t="n">
        <v>0</v>
      </c>
      <c r="AE394" s="0" t="n">
        <v>1</v>
      </c>
      <c r="AF394" s="0" t="s">
        <v>96</v>
      </c>
      <c r="AG394" s="13" t="n">
        <v>42206</v>
      </c>
      <c r="AH394" s="25" t="n">
        <f aca="false">I394+J394</f>
        <v>10</v>
      </c>
      <c r="AI394" s="25" t="n">
        <f aca="false">K394+L394+M394</f>
        <v>4</v>
      </c>
      <c r="AJ394" s="25" t="n">
        <f aca="false">AC394*AH394</f>
        <v>1690</v>
      </c>
      <c r="AK394" s="0" t="str">
        <f aca="false">IF(C394=1,"Cancelled","Completed")</f>
        <v>Cancelled</v>
      </c>
      <c r="AL394" s="0" t="str">
        <f aca="false">_xlfn.IFS(D394&lt;=7,"0-7 Days",D394&lt;=30,"8-30 Days",D394&lt;=90,"31-90 Days",TRUE(),"90+ Days")</f>
        <v>31-90 Days</v>
      </c>
      <c r="AM394" s="0" t="str">
        <f aca="false">_xlfn.IFS(OR(F394="December",F394="January",F394="February"),"Winter",OR(F394="March",F394="April",F394="May"),"Spring",OR(F394="June",F394="July",F394="August"),"Summer",TRUE(),"Autumn")</f>
        <v>Summer</v>
      </c>
      <c r="AN394" s="0" t="str">
        <f aca="false">IF(L394+M394&gt;0,"Family","Adult Only")</f>
        <v>Family</v>
      </c>
      <c r="AO394" s="0" t="str">
        <f aca="false">IF(U394=V394,"Same","Changed")</f>
        <v>Same</v>
      </c>
    </row>
    <row r="395" customFormat="false" ht="15" hidden="false" customHeight="false" outlineLevel="0" collapsed="false">
      <c r="A395" s="14" t="n">
        <v>397</v>
      </c>
      <c r="B395" s="14" t="s">
        <v>80</v>
      </c>
      <c r="C395" s="14" t="n">
        <v>1</v>
      </c>
      <c r="D395" s="14" t="n">
        <v>57</v>
      </c>
      <c r="E395" s="14" t="n">
        <v>2017</v>
      </c>
      <c r="F395" s="14" t="s">
        <v>103</v>
      </c>
      <c r="G395" s="14" t="n">
        <v>10</v>
      </c>
      <c r="H395" s="14" t="n">
        <v>11</v>
      </c>
      <c r="I395" s="14" t="n">
        <v>2</v>
      </c>
      <c r="J395" s="14" t="n">
        <v>5</v>
      </c>
      <c r="K395" s="14" t="n">
        <v>1</v>
      </c>
      <c r="L395" s="14" t="n">
        <v>0</v>
      </c>
      <c r="M395" s="14" t="n">
        <v>0</v>
      </c>
      <c r="N395" s="14" t="s">
        <v>112</v>
      </c>
      <c r="O395" s="14" t="s">
        <v>92</v>
      </c>
      <c r="P395" s="14" t="s">
        <v>116</v>
      </c>
      <c r="Q395" s="14" t="s">
        <v>94</v>
      </c>
      <c r="R395" s="14" t="n">
        <v>0</v>
      </c>
      <c r="S395" s="14" t="n">
        <v>0</v>
      </c>
      <c r="T395" s="14" t="n">
        <v>0</v>
      </c>
      <c r="U395" s="14" t="s">
        <v>109</v>
      </c>
      <c r="V395" s="14" t="s">
        <v>109</v>
      </c>
      <c r="W395" s="14" t="n">
        <v>0</v>
      </c>
      <c r="X395" s="14" t="s">
        <v>86</v>
      </c>
      <c r="Y395" s="14" t="n">
        <v>298</v>
      </c>
      <c r="Z395" s="14" t="n">
        <v>0</v>
      </c>
      <c r="AA395" s="14" t="n">
        <v>0</v>
      </c>
      <c r="AB395" s="14" t="s">
        <v>101</v>
      </c>
      <c r="AC395" s="14" t="n">
        <v>51</v>
      </c>
      <c r="AD395" s="14" t="n">
        <v>0</v>
      </c>
      <c r="AE395" s="14" t="n">
        <v>0</v>
      </c>
      <c r="AF395" s="14" t="s">
        <v>96</v>
      </c>
      <c r="AG395" s="15" t="n">
        <v>42761</v>
      </c>
      <c r="AH395" s="14" t="n">
        <f aca="false">I395+J395</f>
        <v>7</v>
      </c>
      <c r="AI395" s="14" t="n">
        <f aca="false">K395+L395+M395</f>
        <v>1</v>
      </c>
      <c r="AJ395" s="14" t="n">
        <f aca="false">AC395*AH395</f>
        <v>357</v>
      </c>
      <c r="AK395" s="14" t="str">
        <f aca="false">IF(C395=1,"Cancelled","Completed")</f>
        <v>Cancelled</v>
      </c>
      <c r="AL395" s="14" t="str">
        <f aca="false">_xlfn.IFS(D395&lt;=7,"0-7 Days",D395&lt;=30,"8-30 Days",D395&lt;=90,"31-90 Days",TRUE(),"90+ Days")</f>
        <v>31-90 Days</v>
      </c>
      <c r="AM395" s="14" t="str">
        <f aca="false">_xlfn.IFS(OR(F395="December",F395="January",F395="February"),"Winter",OR(F395="March",F395="April",F395="May"),"Spring",OR(F395="June",F395="July",F395="August"),"Summer",TRUE(),"Autumn")</f>
        <v>Spring</v>
      </c>
      <c r="AN395" s="14" t="str">
        <f aca="false">IF(L395+M395&gt;0,"Family","Adult Only")</f>
        <v>Adult Only</v>
      </c>
      <c r="AO395" s="14" t="str">
        <f aca="false">IF(U395=V395,"Same","Changed")</f>
        <v>Same</v>
      </c>
    </row>
    <row r="396" customFormat="false" ht="15" hidden="false" customHeight="false" outlineLevel="0" collapsed="false">
      <c r="A396" s="0" t="n">
        <v>398</v>
      </c>
      <c r="B396" s="0" t="s">
        <v>90</v>
      </c>
      <c r="C396" s="0" t="n">
        <v>1</v>
      </c>
      <c r="D396" s="0" t="n">
        <v>69</v>
      </c>
      <c r="E396" s="0" t="n">
        <v>2016</v>
      </c>
      <c r="F396" s="0" t="s">
        <v>135</v>
      </c>
      <c r="G396" s="0" t="n">
        <v>25</v>
      </c>
      <c r="H396" s="0" t="n">
        <v>12</v>
      </c>
      <c r="I396" s="0" t="n">
        <v>2</v>
      </c>
      <c r="J396" s="0" t="n">
        <v>4</v>
      </c>
      <c r="K396" s="0" t="n">
        <v>1</v>
      </c>
      <c r="L396" s="0" t="n">
        <v>0</v>
      </c>
      <c r="M396" s="0" t="n">
        <v>0</v>
      </c>
      <c r="N396" s="0" t="s">
        <v>82</v>
      </c>
      <c r="O396" s="0" t="s">
        <v>92</v>
      </c>
      <c r="P396" s="0" t="s">
        <v>99</v>
      </c>
      <c r="Q396" s="0" t="s">
        <v>94</v>
      </c>
      <c r="R396" s="0" t="n">
        <v>0</v>
      </c>
      <c r="S396" s="0" t="n">
        <v>0</v>
      </c>
      <c r="T396" s="0" t="n">
        <v>0</v>
      </c>
      <c r="U396" s="0" t="s">
        <v>95</v>
      </c>
      <c r="V396" s="0" t="s">
        <v>95</v>
      </c>
      <c r="W396" s="0" t="n">
        <v>0</v>
      </c>
      <c r="X396" s="0" t="s">
        <v>120</v>
      </c>
      <c r="Y396" s="0" t="n">
        <v>236</v>
      </c>
      <c r="Z396" s="0" t="n">
        <v>0</v>
      </c>
      <c r="AA396" s="0" t="n">
        <v>0</v>
      </c>
      <c r="AB396" s="0" t="s">
        <v>87</v>
      </c>
      <c r="AC396" s="0" t="n">
        <v>120</v>
      </c>
      <c r="AD396" s="0" t="n">
        <v>0</v>
      </c>
      <c r="AE396" s="0" t="n">
        <v>0</v>
      </c>
      <c r="AF396" s="0" t="s">
        <v>96</v>
      </c>
      <c r="AG396" s="13" t="n">
        <v>42494</v>
      </c>
      <c r="AH396" s="25" t="n">
        <f aca="false">I396+J396</f>
        <v>6</v>
      </c>
      <c r="AI396" s="25" t="n">
        <f aca="false">K396+L396+M396</f>
        <v>1</v>
      </c>
      <c r="AJ396" s="25" t="n">
        <f aca="false">AC396*AH396</f>
        <v>720</v>
      </c>
      <c r="AK396" s="0" t="str">
        <f aca="false">IF(C396=1,"Cancelled","Completed")</f>
        <v>Cancelled</v>
      </c>
      <c r="AL396" s="0" t="str">
        <f aca="false">_xlfn.IFS(D396&lt;=7,"0-7 Days",D396&lt;=30,"8-30 Days",D396&lt;=90,"31-90 Days",TRUE(),"90+ Days")</f>
        <v>31-90 Days</v>
      </c>
      <c r="AM396" s="0" t="str">
        <f aca="false">_xlfn.IFS(OR(F396="December",F396="January",F396="February"),"Winter",OR(F396="March",F396="April",F396="May"),"Spring",OR(F396="June",F396="July",F396="August"),"Summer",TRUE(),"Autumn")</f>
        <v>Summer</v>
      </c>
      <c r="AN396" s="0" t="str">
        <f aca="false">IF(L396+M396&gt;0,"Family","Adult Only")</f>
        <v>Adult Only</v>
      </c>
      <c r="AO396" s="0" t="str">
        <f aca="false">IF(U396=V396,"Same","Changed")</f>
        <v>Same</v>
      </c>
    </row>
    <row r="397" customFormat="false" ht="15" hidden="false" customHeight="false" outlineLevel="0" collapsed="false">
      <c r="A397" s="14" t="n">
        <v>399</v>
      </c>
      <c r="B397" s="14" t="s">
        <v>90</v>
      </c>
      <c r="C397" s="14" t="n">
        <v>0</v>
      </c>
      <c r="D397" s="14" t="n">
        <v>95</v>
      </c>
      <c r="E397" s="14" t="n">
        <v>2017</v>
      </c>
      <c r="F397" s="14" t="s">
        <v>103</v>
      </c>
      <c r="G397" s="14" t="n">
        <v>12</v>
      </c>
      <c r="H397" s="14" t="n">
        <v>25</v>
      </c>
      <c r="I397" s="14" t="n">
        <v>2</v>
      </c>
      <c r="J397" s="14" t="n">
        <v>3</v>
      </c>
      <c r="K397" s="14" t="n">
        <v>2</v>
      </c>
      <c r="L397" s="14" t="n">
        <v>0</v>
      </c>
      <c r="M397" s="14" t="n">
        <v>0</v>
      </c>
      <c r="N397" s="14" t="s">
        <v>82</v>
      </c>
      <c r="O397" s="14" t="s">
        <v>108</v>
      </c>
      <c r="P397" s="14" t="s">
        <v>99</v>
      </c>
      <c r="Q397" s="14" t="s">
        <v>94</v>
      </c>
      <c r="R397" s="14" t="n">
        <v>0</v>
      </c>
      <c r="S397" s="14" t="n">
        <v>0</v>
      </c>
      <c r="T397" s="14" t="n">
        <v>0</v>
      </c>
      <c r="U397" s="14" t="s">
        <v>95</v>
      </c>
      <c r="V397" s="14" t="s">
        <v>95</v>
      </c>
      <c r="W397" s="14" t="n">
        <v>0</v>
      </c>
      <c r="X397" s="14" t="s">
        <v>86</v>
      </c>
      <c r="Y397" s="14" t="n">
        <v>27</v>
      </c>
      <c r="Z397" s="14" t="n">
        <v>0</v>
      </c>
      <c r="AA397" s="14" t="n">
        <v>0</v>
      </c>
      <c r="AB397" s="14" t="s">
        <v>87</v>
      </c>
      <c r="AC397" s="14" t="n">
        <v>72</v>
      </c>
      <c r="AD397" s="14" t="n">
        <v>0</v>
      </c>
      <c r="AE397" s="14" t="n">
        <v>0</v>
      </c>
      <c r="AF397" s="14" t="s">
        <v>88</v>
      </c>
      <c r="AG397" s="15" t="n">
        <v>42824</v>
      </c>
      <c r="AH397" s="14" t="n">
        <f aca="false">I397+J397</f>
        <v>5</v>
      </c>
      <c r="AI397" s="14" t="n">
        <f aca="false">K397+L397+M397</f>
        <v>2</v>
      </c>
      <c r="AJ397" s="14" t="n">
        <f aca="false">AC397*AH397</f>
        <v>360</v>
      </c>
      <c r="AK397" s="14" t="str">
        <f aca="false">IF(C397=1,"Cancelled","Completed")</f>
        <v>Completed</v>
      </c>
      <c r="AL397" s="14" t="str">
        <f aca="false">_xlfn.IFS(D397&lt;=7,"0-7 Days",D397&lt;=30,"8-30 Days",D397&lt;=90,"31-90 Days",TRUE(),"90+ Days")</f>
        <v>90+ Days</v>
      </c>
      <c r="AM397" s="14" t="str">
        <f aca="false">_xlfn.IFS(OR(F397="December",F397="January",F397="February"),"Winter",OR(F397="March",F397="April",F397="May"),"Spring",OR(F397="June",F397="July",F397="August"),"Summer",TRUE(),"Autumn")</f>
        <v>Spring</v>
      </c>
      <c r="AN397" s="14" t="str">
        <f aca="false">IF(L397+M397&gt;0,"Family","Adult Only")</f>
        <v>Adult Only</v>
      </c>
      <c r="AO397" s="14" t="str">
        <f aca="false">IF(U397=V397,"Same","Changed")</f>
        <v>Same</v>
      </c>
    </row>
    <row r="398" customFormat="false" ht="15" hidden="false" customHeight="false" outlineLevel="0" collapsed="false">
      <c r="A398" s="0" t="n">
        <v>400</v>
      </c>
      <c r="B398" s="0" t="s">
        <v>80</v>
      </c>
      <c r="C398" s="0" t="n">
        <v>1</v>
      </c>
      <c r="D398" s="0" t="n">
        <v>16</v>
      </c>
      <c r="E398" s="0" t="n">
        <v>2015</v>
      </c>
      <c r="F398" s="0" t="s">
        <v>91</v>
      </c>
      <c r="G398" s="0" t="n">
        <v>30</v>
      </c>
      <c r="H398" s="0" t="n">
        <v>25</v>
      </c>
      <c r="I398" s="0" t="n">
        <v>1</v>
      </c>
      <c r="J398" s="0" t="n">
        <v>1</v>
      </c>
      <c r="K398" s="0" t="n">
        <v>2</v>
      </c>
      <c r="L398" s="0" t="n">
        <v>0</v>
      </c>
      <c r="M398" s="0" t="n">
        <v>0</v>
      </c>
      <c r="N398" s="0" t="s">
        <v>82</v>
      </c>
      <c r="O398" s="0" t="s">
        <v>92</v>
      </c>
      <c r="P398" s="0" t="s">
        <v>84</v>
      </c>
      <c r="Q398" s="0" t="s">
        <v>84</v>
      </c>
      <c r="R398" s="0" t="n">
        <v>0</v>
      </c>
      <c r="S398" s="0" t="n">
        <v>0</v>
      </c>
      <c r="T398" s="0" t="n">
        <v>0</v>
      </c>
      <c r="U398" s="0" t="s">
        <v>95</v>
      </c>
      <c r="V398" s="0" t="s">
        <v>95</v>
      </c>
      <c r="W398" s="0" t="n">
        <v>0</v>
      </c>
      <c r="X398" s="0" t="s">
        <v>86</v>
      </c>
      <c r="Y398" s="0" t="n">
        <v>0</v>
      </c>
      <c r="Z398" s="0" t="n">
        <v>0</v>
      </c>
      <c r="AA398" s="0" t="n">
        <v>0</v>
      </c>
      <c r="AB398" s="0" t="s">
        <v>87</v>
      </c>
      <c r="AC398" s="0" t="n">
        <v>134</v>
      </c>
      <c r="AD398" s="0" t="n">
        <v>0</v>
      </c>
      <c r="AE398" s="0" t="n">
        <v>0</v>
      </c>
      <c r="AF398" s="0" t="s">
        <v>96</v>
      </c>
      <c r="AG398" s="13" t="n">
        <v>42208</v>
      </c>
      <c r="AH398" s="25" t="n">
        <f aca="false">I398+J398</f>
        <v>2</v>
      </c>
      <c r="AI398" s="25" t="n">
        <f aca="false">K398+L398+M398</f>
        <v>2</v>
      </c>
      <c r="AJ398" s="25" t="n">
        <f aca="false">AC398*AH398</f>
        <v>268</v>
      </c>
      <c r="AK398" s="0" t="str">
        <f aca="false">IF(C398=1,"Cancelled","Completed")</f>
        <v>Cancelled</v>
      </c>
      <c r="AL398" s="0" t="str">
        <f aca="false">_xlfn.IFS(D398&lt;=7,"0-7 Days",D398&lt;=30,"8-30 Days",D398&lt;=90,"31-90 Days",TRUE(),"90+ Days")</f>
        <v>8-30 Days</v>
      </c>
      <c r="AM398" s="0" t="str">
        <f aca="false">_xlfn.IFS(OR(F398="December",F398="January",F398="February"),"Winter",OR(F398="March",F398="April",F398="May"),"Spring",OR(F398="June",F398="July",F398="August"),"Summer",TRUE(),"Autumn")</f>
        <v>Summer</v>
      </c>
      <c r="AN398" s="0" t="str">
        <f aca="false">IF(L398+M398&gt;0,"Family","Adult Only")</f>
        <v>Adult Only</v>
      </c>
      <c r="AO398" s="0" t="str">
        <f aca="false">IF(U398=V398,"Same","Changed")</f>
        <v>Same</v>
      </c>
    </row>
    <row r="399" customFormat="false" ht="15" hidden="false" customHeight="false" outlineLevel="0" collapsed="false">
      <c r="A399" s="14" t="n">
        <v>401</v>
      </c>
      <c r="B399" s="14" t="s">
        <v>90</v>
      </c>
      <c r="C399" s="14" t="n">
        <v>0</v>
      </c>
      <c r="D399" s="14" t="n">
        <v>50</v>
      </c>
      <c r="E399" s="14" t="n">
        <v>2016</v>
      </c>
      <c r="F399" s="14" t="s">
        <v>81</v>
      </c>
      <c r="G399" s="14" t="n">
        <v>50</v>
      </c>
      <c r="H399" s="14" t="n">
        <v>4</v>
      </c>
      <c r="I399" s="14" t="n">
        <v>2</v>
      </c>
      <c r="J399" s="14" t="n">
        <v>2</v>
      </c>
      <c r="K399" s="14" t="n">
        <v>2</v>
      </c>
      <c r="L399" s="14" t="n">
        <v>0</v>
      </c>
      <c r="M399" s="14" t="n">
        <v>0</v>
      </c>
      <c r="N399" s="14" t="s">
        <v>82</v>
      </c>
      <c r="O399" s="14" t="s">
        <v>115</v>
      </c>
      <c r="P399" s="14" t="s">
        <v>93</v>
      </c>
      <c r="Q399" s="14" t="s">
        <v>94</v>
      </c>
      <c r="R399" s="14" t="n">
        <v>0</v>
      </c>
      <c r="S399" s="14" t="n">
        <v>0</v>
      </c>
      <c r="T399" s="14" t="n">
        <v>0</v>
      </c>
      <c r="U399" s="14" t="s">
        <v>95</v>
      </c>
      <c r="V399" s="14" t="s">
        <v>95</v>
      </c>
      <c r="W399" s="14" t="n">
        <v>0</v>
      </c>
      <c r="X399" s="14" t="s">
        <v>86</v>
      </c>
      <c r="Y399" s="14" t="n">
        <v>9</v>
      </c>
      <c r="Z399" s="14" t="n">
        <v>0</v>
      </c>
      <c r="AA399" s="14" t="n">
        <v>0</v>
      </c>
      <c r="AB399" s="14" t="s">
        <v>87</v>
      </c>
      <c r="AC399" s="14" t="n">
        <v>88.4</v>
      </c>
      <c r="AD399" s="14" t="n">
        <v>0</v>
      </c>
      <c r="AE399" s="14" t="n">
        <v>0</v>
      </c>
      <c r="AF399" s="14" t="s">
        <v>88</v>
      </c>
      <c r="AG399" s="15" t="n">
        <v>42712</v>
      </c>
      <c r="AH399" s="14" t="n">
        <f aca="false">I399+J399</f>
        <v>4</v>
      </c>
      <c r="AI399" s="14" t="n">
        <f aca="false">K399+L399+M399</f>
        <v>2</v>
      </c>
      <c r="AJ399" s="14" t="n">
        <f aca="false">AC399*AH399</f>
        <v>353.6</v>
      </c>
      <c r="AK399" s="14" t="str">
        <f aca="false">IF(C399=1,"Cancelled","Completed")</f>
        <v>Completed</v>
      </c>
      <c r="AL399" s="14" t="str">
        <f aca="false">_xlfn.IFS(D399&lt;=7,"0-7 Days",D399&lt;=30,"8-30 Days",D399&lt;=90,"31-90 Days",TRUE(),"90+ Days")</f>
        <v>31-90 Days</v>
      </c>
      <c r="AM399" s="14" t="str">
        <f aca="false">_xlfn.IFS(OR(F399="December",F399="January",F399="February"),"Winter",OR(F399="March",F399="April",F399="May"),"Spring",OR(F399="June",F399="July",F399="August"),"Summer",TRUE(),"Autumn")</f>
        <v>Winter</v>
      </c>
      <c r="AN399" s="14" t="str">
        <f aca="false">IF(L399+M399&gt;0,"Family","Adult Only")</f>
        <v>Adult Only</v>
      </c>
      <c r="AO399" s="14" t="str">
        <f aca="false">IF(U399=V399,"Same","Changed")</f>
        <v>Same</v>
      </c>
    </row>
    <row r="400" customFormat="false" ht="15" hidden="false" customHeight="false" outlineLevel="0" collapsed="false">
      <c r="A400" s="0" t="n">
        <v>402</v>
      </c>
      <c r="B400" s="0" t="s">
        <v>80</v>
      </c>
      <c r="C400" s="0" t="n">
        <v>1</v>
      </c>
      <c r="D400" s="0" t="n">
        <v>2</v>
      </c>
      <c r="E400" s="0" t="n">
        <v>2017</v>
      </c>
      <c r="F400" s="0" t="s">
        <v>118</v>
      </c>
      <c r="G400" s="0" t="n">
        <v>8</v>
      </c>
      <c r="H400" s="0" t="n">
        <v>22</v>
      </c>
      <c r="I400" s="0" t="n">
        <v>0</v>
      </c>
      <c r="J400" s="0" t="n">
        <v>4</v>
      </c>
      <c r="K400" s="0" t="n">
        <v>1</v>
      </c>
      <c r="L400" s="0" t="n">
        <v>0</v>
      </c>
      <c r="M400" s="0" t="n">
        <v>0</v>
      </c>
      <c r="N400" s="0" t="s">
        <v>82</v>
      </c>
      <c r="O400" s="0" t="s">
        <v>92</v>
      </c>
      <c r="P400" s="0" t="s">
        <v>116</v>
      </c>
      <c r="Q400" s="0" t="s">
        <v>84</v>
      </c>
      <c r="R400" s="0" t="n">
        <v>0</v>
      </c>
      <c r="S400" s="0" t="n">
        <v>0</v>
      </c>
      <c r="T400" s="0" t="n">
        <v>0</v>
      </c>
      <c r="U400" s="0" t="s">
        <v>95</v>
      </c>
      <c r="V400" s="0" t="s">
        <v>95</v>
      </c>
      <c r="W400" s="0" t="n">
        <v>0</v>
      </c>
      <c r="X400" s="0" t="s">
        <v>86</v>
      </c>
      <c r="Y400" s="0" t="n">
        <v>0</v>
      </c>
      <c r="Z400" s="0" t="n">
        <v>0</v>
      </c>
      <c r="AA400" s="0" t="n">
        <v>0</v>
      </c>
      <c r="AB400" s="0" t="s">
        <v>101</v>
      </c>
      <c r="AC400" s="0" t="n">
        <v>36</v>
      </c>
      <c r="AD400" s="0" t="n">
        <v>0</v>
      </c>
      <c r="AE400" s="0" t="n">
        <v>0</v>
      </c>
      <c r="AF400" s="0" t="s">
        <v>96</v>
      </c>
      <c r="AG400" s="13" t="n">
        <v>42786</v>
      </c>
      <c r="AH400" s="25" t="n">
        <f aca="false">I400+J400</f>
        <v>4</v>
      </c>
      <c r="AI400" s="25" t="n">
        <f aca="false">K400+L400+M400</f>
        <v>1</v>
      </c>
      <c r="AJ400" s="25" t="n">
        <f aca="false">AC400*AH400</f>
        <v>144</v>
      </c>
      <c r="AK400" s="0" t="str">
        <f aca="false">IF(C400=1,"Cancelled","Completed")</f>
        <v>Cancelled</v>
      </c>
      <c r="AL400" s="0" t="str">
        <f aca="false">_xlfn.IFS(D400&lt;=7,"0-7 Days",D400&lt;=30,"8-30 Days",D400&lt;=90,"31-90 Days",TRUE(),"90+ Days")</f>
        <v>0-7 Days</v>
      </c>
      <c r="AM400" s="0" t="str">
        <f aca="false">_xlfn.IFS(OR(F400="December",F400="January",F400="February"),"Winter",OR(F400="March",F400="April",F400="May"),"Spring",OR(F400="June",F400="July",F400="August"),"Summer",TRUE(),"Autumn")</f>
        <v>Winter</v>
      </c>
      <c r="AN400" s="0" t="str">
        <f aca="false">IF(L400+M400&gt;0,"Family","Adult Only")</f>
        <v>Adult Only</v>
      </c>
      <c r="AO400" s="0" t="str">
        <f aca="false">IF(U400=V400,"Same","Changed")</f>
        <v>Same</v>
      </c>
    </row>
    <row r="401" customFormat="false" ht="15" hidden="false" customHeight="false" outlineLevel="0" collapsed="false">
      <c r="A401" s="14" t="n">
        <v>403</v>
      </c>
      <c r="B401" s="14" t="s">
        <v>90</v>
      </c>
      <c r="C401" s="14" t="n">
        <v>0</v>
      </c>
      <c r="D401" s="14" t="n">
        <v>23</v>
      </c>
      <c r="E401" s="14" t="n">
        <v>2017</v>
      </c>
      <c r="F401" s="14" t="s">
        <v>119</v>
      </c>
      <c r="G401" s="14" t="n">
        <v>31</v>
      </c>
      <c r="H401" s="14" t="n">
        <v>3</v>
      </c>
      <c r="I401" s="14" t="n">
        <v>1</v>
      </c>
      <c r="J401" s="14" t="n">
        <v>3</v>
      </c>
      <c r="K401" s="14" t="n">
        <v>2</v>
      </c>
      <c r="L401" s="14" t="n">
        <v>0</v>
      </c>
      <c r="M401" s="14" t="n">
        <v>0</v>
      </c>
      <c r="N401" s="14" t="s">
        <v>107</v>
      </c>
      <c r="O401" s="14" t="s">
        <v>163</v>
      </c>
      <c r="P401" s="14" t="s">
        <v>93</v>
      </c>
      <c r="Q401" s="14" t="s">
        <v>94</v>
      </c>
      <c r="R401" s="14" t="n">
        <v>0</v>
      </c>
      <c r="S401" s="14" t="n">
        <v>0</v>
      </c>
      <c r="T401" s="14" t="n">
        <v>0</v>
      </c>
      <c r="U401" s="14" t="s">
        <v>95</v>
      </c>
      <c r="V401" s="14" t="s">
        <v>95</v>
      </c>
      <c r="W401" s="14" t="n">
        <v>1</v>
      </c>
      <c r="X401" s="14" t="s">
        <v>86</v>
      </c>
      <c r="Y401" s="14" t="n">
        <v>9</v>
      </c>
      <c r="Z401" s="14" t="n">
        <v>0</v>
      </c>
      <c r="AA401" s="14" t="n">
        <v>0</v>
      </c>
      <c r="AB401" s="14" t="s">
        <v>87</v>
      </c>
      <c r="AC401" s="14" t="n">
        <v>147</v>
      </c>
      <c r="AD401" s="14" t="n">
        <v>0</v>
      </c>
      <c r="AE401" s="14" t="n">
        <v>1</v>
      </c>
      <c r="AF401" s="14" t="s">
        <v>88</v>
      </c>
      <c r="AG401" s="15" t="n">
        <v>42954</v>
      </c>
      <c r="AH401" s="14" t="n">
        <f aca="false">I401+J401</f>
        <v>4</v>
      </c>
      <c r="AI401" s="14" t="n">
        <f aca="false">K401+L401+M401</f>
        <v>2</v>
      </c>
      <c r="AJ401" s="14" t="n">
        <f aca="false">AC401*AH401</f>
        <v>588</v>
      </c>
      <c r="AK401" s="14" t="str">
        <f aca="false">IF(C401=1,"Cancelled","Completed")</f>
        <v>Completed</v>
      </c>
      <c r="AL401" s="14" t="str">
        <f aca="false">_xlfn.IFS(D401&lt;=7,"0-7 Days",D401&lt;=30,"8-30 Days",D401&lt;=90,"31-90 Days",TRUE(),"90+ Days")</f>
        <v>8-30 Days</v>
      </c>
      <c r="AM401" s="14" t="str">
        <f aca="false">_xlfn.IFS(OR(F401="December",F401="January",F401="February"),"Winter",OR(F401="March",F401="April",F401="May"),"Spring",OR(F401="June",F401="July",F401="August"),"Summer",TRUE(),"Autumn")</f>
        <v>Summer</v>
      </c>
      <c r="AN401" s="14" t="str">
        <f aca="false">IF(L401+M401&gt;0,"Family","Adult Only")</f>
        <v>Adult Only</v>
      </c>
      <c r="AO401" s="14" t="str">
        <f aca="false">IF(U401=V401,"Same","Changed")</f>
        <v>Same</v>
      </c>
    </row>
    <row r="402" customFormat="false" ht="15" hidden="false" customHeight="false" outlineLevel="0" collapsed="false">
      <c r="A402" s="0" t="n">
        <v>404</v>
      </c>
      <c r="B402" s="0" t="s">
        <v>80</v>
      </c>
      <c r="C402" s="0" t="n">
        <v>1</v>
      </c>
      <c r="D402" s="0" t="n">
        <v>2</v>
      </c>
      <c r="E402" s="0" t="n">
        <v>2015</v>
      </c>
      <c r="F402" s="0" t="s">
        <v>111</v>
      </c>
      <c r="G402" s="0" t="n">
        <v>42</v>
      </c>
      <c r="H402" s="0" t="n">
        <v>14</v>
      </c>
      <c r="I402" s="0" t="n">
        <v>0</v>
      </c>
      <c r="J402" s="0" t="n">
        <v>1</v>
      </c>
      <c r="K402" s="0" t="n">
        <v>1</v>
      </c>
      <c r="L402" s="0" t="n">
        <v>0</v>
      </c>
      <c r="M402" s="0" t="n">
        <v>0</v>
      </c>
      <c r="N402" s="0" t="s">
        <v>82</v>
      </c>
      <c r="O402" s="0" t="s">
        <v>92</v>
      </c>
      <c r="P402" s="0" t="s">
        <v>128</v>
      </c>
      <c r="Q402" s="0" t="s">
        <v>128</v>
      </c>
      <c r="R402" s="0" t="n">
        <v>0</v>
      </c>
      <c r="S402" s="0" t="n">
        <v>1</v>
      </c>
      <c r="T402" s="0" t="n">
        <v>0</v>
      </c>
      <c r="U402" s="0" t="s">
        <v>95</v>
      </c>
      <c r="V402" s="0" t="s">
        <v>95</v>
      </c>
      <c r="W402" s="0" t="n">
        <v>0</v>
      </c>
      <c r="X402" s="0" t="s">
        <v>86</v>
      </c>
      <c r="Y402" s="0" t="n">
        <v>0</v>
      </c>
      <c r="Z402" s="0" t="n">
        <v>0</v>
      </c>
      <c r="AA402" s="0" t="n">
        <v>0</v>
      </c>
      <c r="AB402" s="0" t="s">
        <v>87</v>
      </c>
      <c r="AC402" s="0" t="n">
        <v>47</v>
      </c>
      <c r="AD402" s="0" t="n">
        <v>0</v>
      </c>
      <c r="AE402" s="0" t="n">
        <v>0</v>
      </c>
      <c r="AF402" s="0" t="s">
        <v>96</v>
      </c>
      <c r="AG402" s="13" t="n">
        <v>42289</v>
      </c>
      <c r="AH402" s="25" t="n">
        <f aca="false">I402+J402</f>
        <v>1</v>
      </c>
      <c r="AI402" s="25" t="n">
        <f aca="false">K402+L402+M402</f>
        <v>1</v>
      </c>
      <c r="AJ402" s="25" t="n">
        <f aca="false">AC402*AH402</f>
        <v>47</v>
      </c>
      <c r="AK402" s="0" t="str">
        <f aca="false">IF(C402=1,"Cancelled","Completed")</f>
        <v>Cancelled</v>
      </c>
      <c r="AL402" s="0" t="str">
        <f aca="false">_xlfn.IFS(D402&lt;=7,"0-7 Days",D402&lt;=30,"8-30 Days",D402&lt;=90,"31-90 Days",TRUE(),"90+ Days")</f>
        <v>0-7 Days</v>
      </c>
      <c r="AM402" s="0" t="str">
        <f aca="false">_xlfn.IFS(OR(F402="December",F402="January",F402="February"),"Winter",OR(F402="March",F402="April",F402="May"),"Spring",OR(F402="June",F402="July",F402="August"),"Summer",TRUE(),"Autumn")</f>
        <v>Autumn</v>
      </c>
      <c r="AN402" s="0" t="str">
        <f aca="false">IF(L402+M402&gt;0,"Family","Adult Only")</f>
        <v>Adult Only</v>
      </c>
      <c r="AO402" s="0" t="str">
        <f aca="false">IF(U402=V402,"Same","Changed")</f>
        <v>Same</v>
      </c>
    </row>
    <row r="403" customFormat="false" ht="15" hidden="false" customHeight="false" outlineLevel="0" collapsed="false">
      <c r="A403" s="14" t="n">
        <v>405</v>
      </c>
      <c r="B403" s="14" t="s">
        <v>90</v>
      </c>
      <c r="C403" s="14" t="n">
        <v>0</v>
      </c>
      <c r="D403" s="14" t="n">
        <v>3</v>
      </c>
      <c r="E403" s="14" t="n">
        <v>2016</v>
      </c>
      <c r="F403" s="14" t="s">
        <v>103</v>
      </c>
      <c r="G403" s="14" t="n">
        <v>13</v>
      </c>
      <c r="H403" s="14" t="n">
        <v>25</v>
      </c>
      <c r="I403" s="14" t="n">
        <v>1</v>
      </c>
      <c r="J403" s="14" t="n">
        <v>2</v>
      </c>
      <c r="K403" s="14" t="n">
        <v>2</v>
      </c>
      <c r="L403" s="14" t="n">
        <v>0</v>
      </c>
      <c r="M403" s="14" t="n">
        <v>0</v>
      </c>
      <c r="N403" s="14" t="s">
        <v>107</v>
      </c>
      <c r="O403" s="14" t="s">
        <v>152</v>
      </c>
      <c r="P403" s="14" t="s">
        <v>93</v>
      </c>
      <c r="Q403" s="14" t="s">
        <v>94</v>
      </c>
      <c r="R403" s="14" t="n">
        <v>0</v>
      </c>
      <c r="S403" s="14" t="n">
        <v>0</v>
      </c>
      <c r="T403" s="14" t="n">
        <v>0</v>
      </c>
      <c r="U403" s="14" t="s">
        <v>95</v>
      </c>
      <c r="V403" s="14" t="s">
        <v>95</v>
      </c>
      <c r="W403" s="14" t="n">
        <v>0</v>
      </c>
      <c r="X403" s="14" t="s">
        <v>86</v>
      </c>
      <c r="Y403" s="14" t="n">
        <v>9</v>
      </c>
      <c r="Z403" s="14" t="n">
        <v>0</v>
      </c>
      <c r="AA403" s="14" t="n">
        <v>0</v>
      </c>
      <c r="AB403" s="14" t="s">
        <v>87</v>
      </c>
      <c r="AC403" s="14" t="n">
        <v>135.67</v>
      </c>
      <c r="AD403" s="14" t="n">
        <v>0</v>
      </c>
      <c r="AE403" s="14" t="n">
        <v>1</v>
      </c>
      <c r="AF403" s="14" t="s">
        <v>88</v>
      </c>
      <c r="AG403" s="15" t="n">
        <v>42457</v>
      </c>
      <c r="AH403" s="14" t="n">
        <f aca="false">I403+J403</f>
        <v>3</v>
      </c>
      <c r="AI403" s="14" t="n">
        <f aca="false">K403+L403+M403</f>
        <v>2</v>
      </c>
      <c r="AJ403" s="14" t="n">
        <f aca="false">AC403*AH403</f>
        <v>407.01</v>
      </c>
      <c r="AK403" s="14" t="str">
        <f aca="false">IF(C403=1,"Cancelled","Completed")</f>
        <v>Completed</v>
      </c>
      <c r="AL403" s="14" t="str">
        <f aca="false">_xlfn.IFS(D403&lt;=7,"0-7 Days",D403&lt;=30,"8-30 Days",D403&lt;=90,"31-90 Days",TRUE(),"90+ Days")</f>
        <v>0-7 Days</v>
      </c>
      <c r="AM403" s="14" t="str">
        <f aca="false">_xlfn.IFS(OR(F403="December",F403="January",F403="February"),"Winter",OR(F403="March",F403="April",F403="May"),"Spring",OR(F403="June",F403="July",F403="August"),"Summer",TRUE(),"Autumn")</f>
        <v>Spring</v>
      </c>
      <c r="AN403" s="14" t="str">
        <f aca="false">IF(L403+M403&gt;0,"Family","Adult Only")</f>
        <v>Adult Only</v>
      </c>
      <c r="AO403" s="14" t="str">
        <f aca="false">IF(U403=V403,"Same","Changed")</f>
        <v>Same</v>
      </c>
    </row>
    <row r="404" customFormat="false" ht="15" hidden="false" customHeight="false" outlineLevel="0" collapsed="false">
      <c r="A404" s="0" t="n">
        <v>406</v>
      </c>
      <c r="B404" s="0" t="s">
        <v>80</v>
      </c>
      <c r="C404" s="0" t="n">
        <v>0</v>
      </c>
      <c r="D404" s="0" t="n">
        <v>23</v>
      </c>
      <c r="E404" s="0" t="n">
        <v>2017</v>
      </c>
      <c r="F404" s="0" t="s">
        <v>106</v>
      </c>
      <c r="G404" s="0" t="n">
        <v>16</v>
      </c>
      <c r="H404" s="0" t="n">
        <v>20</v>
      </c>
      <c r="I404" s="0" t="n">
        <v>0</v>
      </c>
      <c r="J404" s="0" t="n">
        <v>3</v>
      </c>
      <c r="K404" s="0" t="n">
        <v>2</v>
      </c>
      <c r="L404" s="0" t="n">
        <v>0</v>
      </c>
      <c r="M404" s="0" t="n">
        <v>0</v>
      </c>
      <c r="N404" s="0" t="s">
        <v>82</v>
      </c>
      <c r="O404" s="0" t="s">
        <v>83</v>
      </c>
      <c r="P404" s="0" t="s">
        <v>116</v>
      </c>
      <c r="Q404" s="0" t="s">
        <v>84</v>
      </c>
      <c r="R404" s="0" t="n">
        <v>0</v>
      </c>
      <c r="S404" s="0" t="n">
        <v>0</v>
      </c>
      <c r="T404" s="0" t="n">
        <v>0</v>
      </c>
      <c r="U404" s="0" t="s">
        <v>95</v>
      </c>
      <c r="V404" s="0" t="s">
        <v>109</v>
      </c>
      <c r="W404" s="0" t="n">
        <v>0</v>
      </c>
      <c r="X404" s="0" t="s">
        <v>86</v>
      </c>
      <c r="Y404" s="0" t="n">
        <v>0</v>
      </c>
      <c r="Z404" s="0" t="n">
        <v>0</v>
      </c>
      <c r="AA404" s="0" t="n">
        <v>0</v>
      </c>
      <c r="AB404" s="0" t="s">
        <v>101</v>
      </c>
      <c r="AC404" s="0" t="n">
        <v>99</v>
      </c>
      <c r="AD404" s="0" t="n">
        <v>0</v>
      </c>
      <c r="AE404" s="0" t="n">
        <v>0</v>
      </c>
      <c r="AF404" s="0" t="s">
        <v>88</v>
      </c>
      <c r="AG404" s="13" t="n">
        <v>42848</v>
      </c>
      <c r="AH404" s="25" t="n">
        <f aca="false">I404+J404</f>
        <v>3</v>
      </c>
      <c r="AI404" s="25" t="n">
        <f aca="false">K404+L404+M404</f>
        <v>2</v>
      </c>
      <c r="AJ404" s="25" t="n">
        <f aca="false">AC404*AH404</f>
        <v>297</v>
      </c>
      <c r="AK404" s="0" t="str">
        <f aca="false">IF(C404=1,"Cancelled","Completed")</f>
        <v>Completed</v>
      </c>
      <c r="AL404" s="0" t="str">
        <f aca="false">_xlfn.IFS(D404&lt;=7,"0-7 Days",D404&lt;=30,"8-30 Days",D404&lt;=90,"31-90 Days",TRUE(),"90+ Days")</f>
        <v>8-30 Days</v>
      </c>
      <c r="AM404" s="0" t="str">
        <f aca="false">_xlfn.IFS(OR(F404="December",F404="January",F404="February"),"Winter",OR(F404="March",F404="April",F404="May"),"Spring",OR(F404="June",F404="July",F404="August"),"Summer",TRUE(),"Autumn")</f>
        <v>Spring</v>
      </c>
      <c r="AN404" s="0" t="str">
        <f aca="false">IF(L404+M404&gt;0,"Family","Adult Only")</f>
        <v>Adult Only</v>
      </c>
      <c r="AO404" s="0" t="str">
        <f aca="false">IF(U404=V404,"Same","Changed")</f>
        <v>Changed</v>
      </c>
    </row>
    <row r="405" customFormat="false" ht="15" hidden="false" customHeight="false" outlineLevel="0" collapsed="false">
      <c r="A405" s="14" t="n">
        <v>407</v>
      </c>
      <c r="B405" s="14" t="s">
        <v>90</v>
      </c>
      <c r="C405" s="14" t="n">
        <v>0</v>
      </c>
      <c r="D405" s="14" t="n">
        <v>103</v>
      </c>
      <c r="E405" s="14" t="n">
        <v>2016</v>
      </c>
      <c r="F405" s="14" t="s">
        <v>113</v>
      </c>
      <c r="G405" s="14" t="n">
        <v>46</v>
      </c>
      <c r="H405" s="14" t="n">
        <v>7</v>
      </c>
      <c r="I405" s="14" t="n">
        <v>1</v>
      </c>
      <c r="J405" s="14" t="n">
        <v>3</v>
      </c>
      <c r="K405" s="14" t="n">
        <v>1</v>
      </c>
      <c r="L405" s="14" t="n">
        <v>0</v>
      </c>
      <c r="M405" s="14" t="n">
        <v>0</v>
      </c>
      <c r="N405" s="14" t="s">
        <v>82</v>
      </c>
      <c r="O405" s="14" t="s">
        <v>161</v>
      </c>
      <c r="P405" s="14" t="s">
        <v>93</v>
      </c>
      <c r="Q405" s="14" t="s">
        <v>94</v>
      </c>
      <c r="R405" s="14" t="n">
        <v>0</v>
      </c>
      <c r="S405" s="14" t="n">
        <v>0</v>
      </c>
      <c r="T405" s="14" t="n">
        <v>0</v>
      </c>
      <c r="U405" s="14" t="s">
        <v>95</v>
      </c>
      <c r="V405" s="14" t="s">
        <v>95</v>
      </c>
      <c r="W405" s="14" t="n">
        <v>0</v>
      </c>
      <c r="X405" s="14" t="s">
        <v>86</v>
      </c>
      <c r="Y405" s="14" t="n">
        <v>8</v>
      </c>
      <c r="Z405" s="14" t="n">
        <v>0</v>
      </c>
      <c r="AA405" s="14" t="n">
        <v>0</v>
      </c>
      <c r="AB405" s="14" t="s">
        <v>87</v>
      </c>
      <c r="AC405" s="14" t="n">
        <v>187.25</v>
      </c>
      <c r="AD405" s="14" t="n">
        <v>0</v>
      </c>
      <c r="AE405" s="14" t="n">
        <v>2</v>
      </c>
      <c r="AF405" s="14" t="s">
        <v>88</v>
      </c>
      <c r="AG405" s="15" t="n">
        <v>42685</v>
      </c>
      <c r="AH405" s="14" t="n">
        <f aca="false">I405+J405</f>
        <v>4</v>
      </c>
      <c r="AI405" s="14" t="n">
        <f aca="false">K405+L405+M405</f>
        <v>1</v>
      </c>
      <c r="AJ405" s="14" t="n">
        <f aca="false">AC405*AH405</f>
        <v>749</v>
      </c>
      <c r="AK405" s="14" t="str">
        <f aca="false">IF(C405=1,"Cancelled","Completed")</f>
        <v>Completed</v>
      </c>
      <c r="AL405" s="14" t="str">
        <f aca="false">_xlfn.IFS(D405&lt;=7,"0-7 Days",D405&lt;=30,"8-30 Days",D405&lt;=90,"31-90 Days",TRUE(),"90+ Days")</f>
        <v>90+ Days</v>
      </c>
      <c r="AM405" s="14" t="str">
        <f aca="false">_xlfn.IFS(OR(F405="December",F405="January",F405="February"),"Winter",OR(F405="March",F405="April",F405="May"),"Spring",OR(F405="June",F405="July",F405="August"),"Summer",TRUE(),"Autumn")</f>
        <v>Autumn</v>
      </c>
      <c r="AN405" s="14" t="str">
        <f aca="false">IF(L405+M405&gt;0,"Family","Adult Only")</f>
        <v>Adult Only</v>
      </c>
      <c r="AO405" s="14" t="str">
        <f aca="false">IF(U405=V405,"Same","Changed")</f>
        <v>Same</v>
      </c>
    </row>
    <row r="406" customFormat="false" ht="15" hidden="false" customHeight="false" outlineLevel="0" collapsed="false">
      <c r="A406" s="0" t="n">
        <v>408</v>
      </c>
      <c r="B406" s="0" t="s">
        <v>90</v>
      </c>
      <c r="C406" s="0" t="n">
        <v>0</v>
      </c>
      <c r="D406" s="0" t="n">
        <v>168</v>
      </c>
      <c r="E406" s="0" t="n">
        <v>2017</v>
      </c>
      <c r="F406" s="0" t="s">
        <v>121</v>
      </c>
      <c r="G406" s="0" t="n">
        <v>20</v>
      </c>
      <c r="H406" s="0" t="n">
        <v>14</v>
      </c>
      <c r="I406" s="0" t="n">
        <v>2</v>
      </c>
      <c r="J406" s="0" t="n">
        <v>1</v>
      </c>
      <c r="K406" s="0" t="n">
        <v>2</v>
      </c>
      <c r="L406" s="0" t="n">
        <v>0</v>
      </c>
      <c r="M406" s="0" t="n">
        <v>0</v>
      </c>
      <c r="N406" s="0" t="s">
        <v>107</v>
      </c>
      <c r="O406" s="0" t="s">
        <v>83</v>
      </c>
      <c r="P406" s="0" t="s">
        <v>93</v>
      </c>
      <c r="Q406" s="0" t="s">
        <v>94</v>
      </c>
      <c r="R406" s="0" t="n">
        <v>0</v>
      </c>
      <c r="S406" s="0" t="n">
        <v>0</v>
      </c>
      <c r="T406" s="0" t="n">
        <v>0</v>
      </c>
      <c r="U406" s="0" t="s">
        <v>95</v>
      </c>
      <c r="V406" s="0" t="s">
        <v>95</v>
      </c>
      <c r="W406" s="0" t="n">
        <v>0</v>
      </c>
      <c r="X406" s="0" t="s">
        <v>86</v>
      </c>
      <c r="Y406" s="0" t="n">
        <v>9</v>
      </c>
      <c r="Z406" s="0" t="n">
        <v>0</v>
      </c>
      <c r="AA406" s="0" t="n">
        <v>0</v>
      </c>
      <c r="AB406" s="0" t="s">
        <v>87</v>
      </c>
      <c r="AC406" s="0" t="n">
        <v>108</v>
      </c>
      <c r="AD406" s="0" t="n">
        <v>0</v>
      </c>
      <c r="AE406" s="0" t="n">
        <v>0</v>
      </c>
      <c r="AF406" s="0" t="s">
        <v>88</v>
      </c>
      <c r="AG406" s="13" t="n">
        <v>42872</v>
      </c>
      <c r="AH406" s="25" t="n">
        <f aca="false">I406+J406</f>
        <v>3</v>
      </c>
      <c r="AI406" s="25" t="n">
        <f aca="false">K406+L406+M406</f>
        <v>2</v>
      </c>
      <c r="AJ406" s="25" t="n">
        <f aca="false">AC406*AH406</f>
        <v>324</v>
      </c>
      <c r="AK406" s="0" t="str">
        <f aca="false">IF(C406=1,"Cancelled","Completed")</f>
        <v>Completed</v>
      </c>
      <c r="AL406" s="0" t="str">
        <f aca="false">_xlfn.IFS(D406&lt;=7,"0-7 Days",D406&lt;=30,"8-30 Days",D406&lt;=90,"31-90 Days",TRUE(),"90+ Days")</f>
        <v>90+ Days</v>
      </c>
      <c r="AM406" s="0" t="str">
        <f aca="false">_xlfn.IFS(OR(F406="December",F406="January",F406="February"),"Winter",OR(F406="March",F406="April",F406="May"),"Spring",OR(F406="June",F406="July",F406="August"),"Summer",TRUE(),"Autumn")</f>
        <v>Spring</v>
      </c>
      <c r="AN406" s="0" t="str">
        <f aca="false">IF(L406+M406&gt;0,"Family","Adult Only")</f>
        <v>Adult Only</v>
      </c>
      <c r="AO406" s="0" t="str">
        <f aca="false">IF(U406=V406,"Same","Changed")</f>
        <v>Same</v>
      </c>
    </row>
    <row r="407" customFormat="false" ht="15" hidden="false" customHeight="false" outlineLevel="0" collapsed="false">
      <c r="A407" s="14" t="n">
        <v>409</v>
      </c>
      <c r="B407" s="14" t="s">
        <v>90</v>
      </c>
      <c r="C407" s="14" t="n">
        <v>0</v>
      </c>
      <c r="D407" s="14" t="n">
        <v>260</v>
      </c>
      <c r="E407" s="14" t="n">
        <v>2016</v>
      </c>
      <c r="F407" s="14" t="s">
        <v>111</v>
      </c>
      <c r="G407" s="14" t="n">
        <v>43</v>
      </c>
      <c r="H407" s="14" t="n">
        <v>22</v>
      </c>
      <c r="I407" s="14" t="n">
        <v>2</v>
      </c>
      <c r="J407" s="14" t="n">
        <v>5</v>
      </c>
      <c r="K407" s="14" t="n">
        <v>2</v>
      </c>
      <c r="L407" s="14" t="n">
        <v>1</v>
      </c>
      <c r="M407" s="14" t="n">
        <v>0</v>
      </c>
      <c r="N407" s="14" t="s">
        <v>82</v>
      </c>
      <c r="O407" s="14" t="s">
        <v>122</v>
      </c>
      <c r="P407" s="14" t="s">
        <v>93</v>
      </c>
      <c r="Q407" s="14" t="s">
        <v>94</v>
      </c>
      <c r="R407" s="14" t="n">
        <v>0</v>
      </c>
      <c r="S407" s="14" t="n">
        <v>0</v>
      </c>
      <c r="T407" s="14" t="n">
        <v>0</v>
      </c>
      <c r="U407" s="14" t="s">
        <v>95</v>
      </c>
      <c r="V407" s="14" t="s">
        <v>95</v>
      </c>
      <c r="W407" s="14" t="n">
        <v>0</v>
      </c>
      <c r="X407" s="14" t="s">
        <v>86</v>
      </c>
      <c r="Y407" s="14" t="n">
        <v>9</v>
      </c>
      <c r="Z407" s="14" t="n">
        <v>0</v>
      </c>
      <c r="AA407" s="14" t="n">
        <v>0</v>
      </c>
      <c r="AB407" s="14" t="s">
        <v>101</v>
      </c>
      <c r="AC407" s="14" t="n">
        <v>108.68</v>
      </c>
      <c r="AD407" s="14" t="n">
        <v>0</v>
      </c>
      <c r="AE407" s="14" t="n">
        <v>3</v>
      </c>
      <c r="AF407" s="14" t="s">
        <v>88</v>
      </c>
      <c r="AG407" s="15" t="n">
        <v>42672</v>
      </c>
      <c r="AH407" s="14" t="n">
        <f aca="false">I407+J407</f>
        <v>7</v>
      </c>
      <c r="AI407" s="14" t="n">
        <f aca="false">K407+L407+M407</f>
        <v>3</v>
      </c>
      <c r="AJ407" s="14" t="n">
        <f aca="false">AC407*AH407</f>
        <v>760.76</v>
      </c>
      <c r="AK407" s="14" t="str">
        <f aca="false">IF(C407=1,"Cancelled","Completed")</f>
        <v>Completed</v>
      </c>
      <c r="AL407" s="14" t="str">
        <f aca="false">_xlfn.IFS(D407&lt;=7,"0-7 Days",D407&lt;=30,"8-30 Days",D407&lt;=90,"31-90 Days",TRUE(),"90+ Days")</f>
        <v>90+ Days</v>
      </c>
      <c r="AM407" s="14" t="str">
        <f aca="false">_xlfn.IFS(OR(F407="December",F407="January",F407="February"),"Winter",OR(F407="March",F407="April",F407="May"),"Spring",OR(F407="June",F407="July",F407="August"),"Summer",TRUE(),"Autumn")</f>
        <v>Autumn</v>
      </c>
      <c r="AN407" s="14" t="str">
        <f aca="false">IF(L407+M407&gt;0,"Family","Adult Only")</f>
        <v>Family</v>
      </c>
      <c r="AO407" s="14" t="str">
        <f aca="false">IF(U407=V407,"Same","Changed")</f>
        <v>Same</v>
      </c>
    </row>
    <row r="408" customFormat="false" ht="15" hidden="false" customHeight="false" outlineLevel="0" collapsed="false">
      <c r="A408" s="0" t="n">
        <v>410</v>
      </c>
      <c r="B408" s="0" t="s">
        <v>80</v>
      </c>
      <c r="C408" s="0" t="n">
        <v>1</v>
      </c>
      <c r="D408" s="0" t="n">
        <v>99</v>
      </c>
      <c r="E408" s="0" t="n">
        <v>2015</v>
      </c>
      <c r="F408" s="0" t="s">
        <v>111</v>
      </c>
      <c r="G408" s="0" t="n">
        <v>43</v>
      </c>
      <c r="H408" s="0" t="n">
        <v>24</v>
      </c>
      <c r="I408" s="0" t="n">
        <v>1</v>
      </c>
      <c r="J408" s="0" t="n">
        <v>1</v>
      </c>
      <c r="K408" s="0" t="n">
        <v>2</v>
      </c>
      <c r="L408" s="0" t="n">
        <v>0</v>
      </c>
      <c r="M408" s="0" t="n">
        <v>0</v>
      </c>
      <c r="N408" s="0" t="s">
        <v>82</v>
      </c>
      <c r="O408" s="0" t="s">
        <v>92</v>
      </c>
      <c r="P408" s="0" t="s">
        <v>93</v>
      </c>
      <c r="Q408" s="0" t="s">
        <v>94</v>
      </c>
      <c r="R408" s="0" t="n">
        <v>0</v>
      </c>
      <c r="S408" s="0" t="n">
        <v>0</v>
      </c>
      <c r="T408" s="0" t="n">
        <v>0</v>
      </c>
      <c r="U408" s="0" t="s">
        <v>124</v>
      </c>
      <c r="V408" s="0" t="s">
        <v>124</v>
      </c>
      <c r="W408" s="0" t="n">
        <v>0</v>
      </c>
      <c r="X408" s="0" t="s">
        <v>86</v>
      </c>
      <c r="Y408" s="0" t="n">
        <v>240</v>
      </c>
      <c r="Z408" s="0" t="n">
        <v>0</v>
      </c>
      <c r="AA408" s="0" t="n">
        <v>0</v>
      </c>
      <c r="AB408" s="0" t="s">
        <v>87</v>
      </c>
      <c r="AC408" s="0" t="n">
        <v>65</v>
      </c>
      <c r="AD408" s="0" t="n">
        <v>0</v>
      </c>
      <c r="AE408" s="0" t="n">
        <v>2</v>
      </c>
      <c r="AF408" s="0" t="s">
        <v>96</v>
      </c>
      <c r="AG408" s="13" t="n">
        <v>42242</v>
      </c>
      <c r="AH408" s="25" t="n">
        <f aca="false">I408+J408</f>
        <v>2</v>
      </c>
      <c r="AI408" s="25" t="n">
        <f aca="false">K408+L408+M408</f>
        <v>2</v>
      </c>
      <c r="AJ408" s="25" t="n">
        <f aca="false">AC408*AH408</f>
        <v>130</v>
      </c>
      <c r="AK408" s="0" t="str">
        <f aca="false">IF(C408=1,"Cancelled","Completed")</f>
        <v>Cancelled</v>
      </c>
      <c r="AL408" s="0" t="str">
        <f aca="false">_xlfn.IFS(D408&lt;=7,"0-7 Days",D408&lt;=30,"8-30 Days",D408&lt;=90,"31-90 Days",TRUE(),"90+ Days")</f>
        <v>90+ Days</v>
      </c>
      <c r="AM408" s="0" t="str">
        <f aca="false">_xlfn.IFS(OR(F408="December",F408="January",F408="February"),"Winter",OR(F408="March",F408="April",F408="May"),"Spring",OR(F408="June",F408="July",F408="August"),"Summer",TRUE(),"Autumn")</f>
        <v>Autumn</v>
      </c>
      <c r="AN408" s="0" t="str">
        <f aca="false">IF(L408+M408&gt;0,"Family","Adult Only")</f>
        <v>Adult Only</v>
      </c>
      <c r="AO408" s="0" t="str">
        <f aca="false">IF(U408=V408,"Same","Changed")</f>
        <v>Same</v>
      </c>
    </row>
    <row r="409" customFormat="false" ht="15" hidden="false" customHeight="false" outlineLevel="0" collapsed="false">
      <c r="A409" s="14" t="n">
        <v>411</v>
      </c>
      <c r="B409" s="14" t="s">
        <v>90</v>
      </c>
      <c r="C409" s="14" t="n">
        <v>0</v>
      </c>
      <c r="D409" s="14" t="n">
        <v>192</v>
      </c>
      <c r="E409" s="14" t="n">
        <v>2016</v>
      </c>
      <c r="F409" s="14" t="s">
        <v>135</v>
      </c>
      <c r="G409" s="14" t="n">
        <v>26</v>
      </c>
      <c r="H409" s="14" t="n">
        <v>24</v>
      </c>
      <c r="I409" s="14" t="n">
        <v>0</v>
      </c>
      <c r="J409" s="14" t="n">
        <v>2</v>
      </c>
      <c r="K409" s="14" t="n">
        <v>1</v>
      </c>
      <c r="L409" s="14" t="n">
        <v>0</v>
      </c>
      <c r="M409" s="14" t="n">
        <v>0</v>
      </c>
      <c r="N409" s="14" t="s">
        <v>82</v>
      </c>
      <c r="O409" s="14" t="s">
        <v>92</v>
      </c>
      <c r="P409" s="14" t="s">
        <v>99</v>
      </c>
      <c r="Q409" s="14" t="s">
        <v>94</v>
      </c>
      <c r="R409" s="14" t="n">
        <v>0</v>
      </c>
      <c r="S409" s="14" t="n">
        <v>0</v>
      </c>
      <c r="T409" s="14" t="n">
        <v>0</v>
      </c>
      <c r="U409" s="14" t="s">
        <v>95</v>
      </c>
      <c r="V409" s="14" t="s">
        <v>95</v>
      </c>
      <c r="W409" s="14" t="n">
        <v>0</v>
      </c>
      <c r="X409" s="14" t="s">
        <v>86</v>
      </c>
      <c r="Y409" s="14" t="n">
        <v>34</v>
      </c>
      <c r="Z409" s="14" t="n">
        <v>0</v>
      </c>
      <c r="AA409" s="14" t="n">
        <v>0</v>
      </c>
      <c r="AB409" s="14" t="s">
        <v>101</v>
      </c>
      <c r="AC409" s="14" t="n">
        <v>95</v>
      </c>
      <c r="AD409" s="14" t="n">
        <v>0</v>
      </c>
      <c r="AE409" s="14" t="n">
        <v>0</v>
      </c>
      <c r="AF409" s="14" t="s">
        <v>88</v>
      </c>
      <c r="AG409" s="15" t="n">
        <v>42547</v>
      </c>
      <c r="AH409" s="14" t="n">
        <f aca="false">I409+J409</f>
        <v>2</v>
      </c>
      <c r="AI409" s="14" t="n">
        <f aca="false">K409+L409+M409</f>
        <v>1</v>
      </c>
      <c r="AJ409" s="14" t="n">
        <f aca="false">AC409*AH409</f>
        <v>190</v>
      </c>
      <c r="AK409" s="14" t="str">
        <f aca="false">IF(C409=1,"Cancelled","Completed")</f>
        <v>Completed</v>
      </c>
      <c r="AL409" s="14" t="str">
        <f aca="false">_xlfn.IFS(D409&lt;=7,"0-7 Days",D409&lt;=30,"8-30 Days",D409&lt;=90,"31-90 Days",TRUE(),"90+ Days")</f>
        <v>90+ Days</v>
      </c>
      <c r="AM409" s="14" t="str">
        <f aca="false">_xlfn.IFS(OR(F409="December",F409="January",F409="February"),"Winter",OR(F409="March",F409="April",F409="May"),"Spring",OR(F409="June",F409="July",F409="August"),"Summer",TRUE(),"Autumn")</f>
        <v>Summer</v>
      </c>
      <c r="AN409" s="14" t="str">
        <f aca="false">IF(L409+M409&gt;0,"Family","Adult Only")</f>
        <v>Adult Only</v>
      </c>
      <c r="AO409" s="14" t="str">
        <f aca="false">IF(U409=V409,"Same","Changed")</f>
        <v>Same</v>
      </c>
    </row>
    <row r="410" customFormat="false" ht="15" hidden="false" customHeight="false" outlineLevel="0" collapsed="false">
      <c r="A410" s="0" t="n">
        <v>412</v>
      </c>
      <c r="B410" s="0" t="s">
        <v>90</v>
      </c>
      <c r="C410" s="0" t="n">
        <v>1</v>
      </c>
      <c r="D410" s="0" t="n">
        <v>273</v>
      </c>
      <c r="E410" s="0" t="n">
        <v>2015</v>
      </c>
      <c r="F410" s="0" t="s">
        <v>91</v>
      </c>
      <c r="G410" s="0" t="n">
        <v>29</v>
      </c>
      <c r="H410" s="0" t="n">
        <v>17</v>
      </c>
      <c r="I410" s="0" t="n">
        <v>0</v>
      </c>
      <c r="J410" s="0" t="n">
        <v>2</v>
      </c>
      <c r="K410" s="0" t="n">
        <v>2</v>
      </c>
      <c r="L410" s="0" t="n">
        <v>0</v>
      </c>
      <c r="M410" s="0" t="n">
        <v>0</v>
      </c>
      <c r="N410" s="0" t="s">
        <v>112</v>
      </c>
      <c r="O410" s="0" t="s">
        <v>92</v>
      </c>
      <c r="P410" s="0" t="s">
        <v>99</v>
      </c>
      <c r="Q410" s="0" t="s">
        <v>94</v>
      </c>
      <c r="R410" s="0" t="n">
        <v>0</v>
      </c>
      <c r="S410" s="0" t="n">
        <v>1</v>
      </c>
      <c r="T410" s="0" t="n">
        <v>0</v>
      </c>
      <c r="U410" s="0" t="s">
        <v>95</v>
      </c>
      <c r="V410" s="0" t="s">
        <v>95</v>
      </c>
      <c r="W410" s="0" t="n">
        <v>0</v>
      </c>
      <c r="X410" s="0" t="s">
        <v>86</v>
      </c>
      <c r="Y410" s="0" t="n">
        <v>6</v>
      </c>
      <c r="Z410" s="0" t="n">
        <v>0</v>
      </c>
      <c r="AA410" s="0" t="n">
        <v>0</v>
      </c>
      <c r="AB410" s="0" t="s">
        <v>101</v>
      </c>
      <c r="AC410" s="0" t="n">
        <v>101.5</v>
      </c>
      <c r="AD410" s="0" t="n">
        <v>0</v>
      </c>
      <c r="AE410" s="0" t="n">
        <v>0</v>
      </c>
      <c r="AF410" s="0" t="s">
        <v>96</v>
      </c>
      <c r="AG410" s="13" t="n">
        <v>42191</v>
      </c>
      <c r="AH410" s="25" t="n">
        <f aca="false">I410+J410</f>
        <v>2</v>
      </c>
      <c r="AI410" s="25" t="n">
        <f aca="false">K410+L410+M410</f>
        <v>2</v>
      </c>
      <c r="AJ410" s="25" t="n">
        <f aca="false">AC410*AH410</f>
        <v>203</v>
      </c>
      <c r="AK410" s="0" t="str">
        <f aca="false">IF(C410=1,"Cancelled","Completed")</f>
        <v>Cancelled</v>
      </c>
      <c r="AL410" s="0" t="str">
        <f aca="false">_xlfn.IFS(D410&lt;=7,"0-7 Days",D410&lt;=30,"8-30 Days",D410&lt;=90,"31-90 Days",TRUE(),"90+ Days")</f>
        <v>90+ Days</v>
      </c>
      <c r="AM410" s="0" t="str">
        <f aca="false">_xlfn.IFS(OR(F410="December",F410="January",F410="February"),"Winter",OR(F410="March",F410="April",F410="May"),"Spring",OR(F410="June",F410="July",F410="August"),"Summer",TRUE(),"Autumn")</f>
        <v>Summer</v>
      </c>
      <c r="AN410" s="0" t="str">
        <f aca="false">IF(L410+M410&gt;0,"Family","Adult Only")</f>
        <v>Adult Only</v>
      </c>
      <c r="AO410" s="0" t="str">
        <f aca="false">IF(U410=V410,"Same","Changed")</f>
        <v>Same</v>
      </c>
    </row>
    <row r="411" customFormat="false" ht="15" hidden="false" customHeight="false" outlineLevel="0" collapsed="false">
      <c r="A411" s="14" t="n">
        <v>413</v>
      </c>
      <c r="B411" s="14" t="s">
        <v>80</v>
      </c>
      <c r="C411" s="14" t="n">
        <v>0</v>
      </c>
      <c r="D411" s="14" t="n">
        <v>10</v>
      </c>
      <c r="E411" s="14" t="n">
        <v>2016</v>
      </c>
      <c r="F411" s="14" t="s">
        <v>103</v>
      </c>
      <c r="G411" s="14" t="n">
        <v>11</v>
      </c>
      <c r="H411" s="14" t="n">
        <v>11</v>
      </c>
      <c r="I411" s="14" t="n">
        <v>2</v>
      </c>
      <c r="J411" s="14" t="n">
        <v>2</v>
      </c>
      <c r="K411" s="14" t="n">
        <v>2</v>
      </c>
      <c r="L411" s="14" t="n">
        <v>0</v>
      </c>
      <c r="M411" s="14" t="n">
        <v>0</v>
      </c>
      <c r="N411" s="14" t="s">
        <v>82</v>
      </c>
      <c r="O411" s="14" t="s">
        <v>167</v>
      </c>
      <c r="P411" s="14" t="s">
        <v>93</v>
      </c>
      <c r="Q411" s="14" t="s">
        <v>94</v>
      </c>
      <c r="R411" s="14" t="n">
        <v>0</v>
      </c>
      <c r="S411" s="14" t="n">
        <v>0</v>
      </c>
      <c r="T411" s="14" t="n">
        <v>0</v>
      </c>
      <c r="U411" s="14" t="s">
        <v>124</v>
      </c>
      <c r="V411" s="14" t="s">
        <v>85</v>
      </c>
      <c r="W411" s="14" t="n">
        <v>2</v>
      </c>
      <c r="X411" s="14" t="s">
        <v>86</v>
      </c>
      <c r="Y411" s="14" t="n">
        <v>240</v>
      </c>
      <c r="Z411" s="14" t="n">
        <v>0</v>
      </c>
      <c r="AA411" s="14" t="n">
        <v>0</v>
      </c>
      <c r="AB411" s="14" t="s">
        <v>87</v>
      </c>
      <c r="AC411" s="14" t="n">
        <v>67.5</v>
      </c>
      <c r="AD411" s="14" t="n">
        <v>0</v>
      </c>
      <c r="AE411" s="14" t="n">
        <v>1</v>
      </c>
      <c r="AF411" s="14" t="s">
        <v>88</v>
      </c>
      <c r="AG411" s="15" t="n">
        <v>42444</v>
      </c>
      <c r="AH411" s="14" t="n">
        <f aca="false">I411+J411</f>
        <v>4</v>
      </c>
      <c r="AI411" s="14" t="n">
        <f aca="false">K411+L411+M411</f>
        <v>2</v>
      </c>
      <c r="AJ411" s="14" t="n">
        <f aca="false">AC411*AH411</f>
        <v>270</v>
      </c>
      <c r="AK411" s="14" t="str">
        <f aca="false">IF(C411=1,"Cancelled","Completed")</f>
        <v>Completed</v>
      </c>
      <c r="AL411" s="14" t="str">
        <f aca="false">_xlfn.IFS(D411&lt;=7,"0-7 Days",D411&lt;=30,"8-30 Days",D411&lt;=90,"31-90 Days",TRUE(),"90+ Days")</f>
        <v>8-30 Days</v>
      </c>
      <c r="AM411" s="14" t="str">
        <f aca="false">_xlfn.IFS(OR(F411="December",F411="January",F411="February"),"Winter",OR(F411="March",F411="April",F411="May"),"Spring",OR(F411="June",F411="July",F411="August"),"Summer",TRUE(),"Autumn")</f>
        <v>Spring</v>
      </c>
      <c r="AN411" s="14" t="str">
        <f aca="false">IF(L411+M411&gt;0,"Family","Adult Only")</f>
        <v>Adult Only</v>
      </c>
      <c r="AO411" s="14" t="str">
        <f aca="false">IF(U411=V411,"Same","Changed")</f>
        <v>Changed</v>
      </c>
    </row>
    <row r="412" customFormat="false" ht="15" hidden="false" customHeight="false" outlineLevel="0" collapsed="false">
      <c r="A412" s="0" t="n">
        <v>414</v>
      </c>
      <c r="B412" s="0" t="s">
        <v>90</v>
      </c>
      <c r="C412" s="0" t="n">
        <v>1</v>
      </c>
      <c r="D412" s="0" t="n">
        <v>41</v>
      </c>
      <c r="E412" s="0" t="n">
        <v>2016</v>
      </c>
      <c r="F412" s="0" t="s">
        <v>106</v>
      </c>
      <c r="G412" s="0" t="n">
        <v>17</v>
      </c>
      <c r="H412" s="0" t="n">
        <v>21</v>
      </c>
      <c r="I412" s="0" t="n">
        <v>0</v>
      </c>
      <c r="J412" s="0" t="n">
        <v>3</v>
      </c>
      <c r="K412" s="0" t="n">
        <v>2</v>
      </c>
      <c r="L412" s="0" t="n">
        <v>2</v>
      </c>
      <c r="M412" s="0" t="n">
        <v>0</v>
      </c>
      <c r="N412" s="0" t="s">
        <v>82</v>
      </c>
      <c r="O412" s="0" t="s">
        <v>92</v>
      </c>
      <c r="P412" s="0" t="s">
        <v>93</v>
      </c>
      <c r="Q412" s="0" t="s">
        <v>94</v>
      </c>
      <c r="R412" s="0" t="n">
        <v>0</v>
      </c>
      <c r="S412" s="0" t="n">
        <v>0</v>
      </c>
      <c r="T412" s="0" t="n">
        <v>0</v>
      </c>
      <c r="U412" s="0" t="s">
        <v>136</v>
      </c>
      <c r="V412" s="0" t="s">
        <v>136</v>
      </c>
      <c r="W412" s="0" t="n">
        <v>0</v>
      </c>
      <c r="X412" s="0" t="s">
        <v>86</v>
      </c>
      <c r="Y412" s="0" t="n">
        <v>7</v>
      </c>
      <c r="Z412" s="0" t="n">
        <v>0</v>
      </c>
      <c r="AA412" s="0" t="n">
        <v>0</v>
      </c>
      <c r="AB412" s="0" t="s">
        <v>87</v>
      </c>
      <c r="AC412" s="0" t="n">
        <v>191.58</v>
      </c>
      <c r="AD412" s="0" t="n">
        <v>0</v>
      </c>
      <c r="AE412" s="0" t="n">
        <v>0</v>
      </c>
      <c r="AF412" s="0" t="s">
        <v>96</v>
      </c>
      <c r="AG412" s="13" t="n">
        <v>42440</v>
      </c>
      <c r="AH412" s="25" t="n">
        <f aca="false">I412+J412</f>
        <v>3</v>
      </c>
      <c r="AI412" s="25" t="n">
        <f aca="false">K412+L412+M412</f>
        <v>4</v>
      </c>
      <c r="AJ412" s="25" t="n">
        <f aca="false">AC412*AH412</f>
        <v>574.74</v>
      </c>
      <c r="AK412" s="0" t="str">
        <f aca="false">IF(C412=1,"Cancelled","Completed")</f>
        <v>Cancelled</v>
      </c>
      <c r="AL412" s="0" t="str">
        <f aca="false">_xlfn.IFS(D412&lt;=7,"0-7 Days",D412&lt;=30,"8-30 Days",D412&lt;=90,"31-90 Days",TRUE(),"90+ Days")</f>
        <v>31-90 Days</v>
      </c>
      <c r="AM412" s="0" t="str">
        <f aca="false">_xlfn.IFS(OR(F412="December",F412="January",F412="February"),"Winter",OR(F412="March",F412="April",F412="May"),"Spring",OR(F412="June",F412="July",F412="August"),"Summer",TRUE(),"Autumn")</f>
        <v>Spring</v>
      </c>
      <c r="AN412" s="0" t="str">
        <f aca="false">IF(L412+M412&gt;0,"Family","Adult Only")</f>
        <v>Family</v>
      </c>
      <c r="AO412" s="0" t="str">
        <f aca="false">IF(U412=V412,"Same","Changed")</f>
        <v>Same</v>
      </c>
    </row>
    <row r="413" customFormat="false" ht="15" hidden="false" customHeight="false" outlineLevel="0" collapsed="false">
      <c r="A413" s="14" t="n">
        <v>415</v>
      </c>
      <c r="B413" s="14" t="s">
        <v>90</v>
      </c>
      <c r="C413" s="14" t="n">
        <v>0</v>
      </c>
      <c r="D413" s="14" t="n">
        <v>21</v>
      </c>
      <c r="E413" s="14" t="n">
        <v>2015</v>
      </c>
      <c r="F413" s="14" t="s">
        <v>114</v>
      </c>
      <c r="G413" s="14" t="n">
        <v>36</v>
      </c>
      <c r="H413" s="14" t="n">
        <v>3</v>
      </c>
      <c r="I413" s="14" t="n">
        <v>0</v>
      </c>
      <c r="J413" s="14" t="n">
        <v>2</v>
      </c>
      <c r="K413" s="14" t="n">
        <v>2</v>
      </c>
      <c r="L413" s="14" t="n">
        <v>0</v>
      </c>
      <c r="M413" s="14" t="n">
        <v>0</v>
      </c>
      <c r="N413" s="14" t="s">
        <v>82</v>
      </c>
      <c r="O413" s="14" t="s">
        <v>104</v>
      </c>
      <c r="P413" s="14" t="s">
        <v>93</v>
      </c>
      <c r="Q413" s="14" t="s">
        <v>94</v>
      </c>
      <c r="R413" s="14" t="n">
        <v>0</v>
      </c>
      <c r="S413" s="14" t="n">
        <v>0</v>
      </c>
      <c r="T413" s="14" t="n">
        <v>0</v>
      </c>
      <c r="U413" s="14" t="s">
        <v>95</v>
      </c>
      <c r="V413" s="14" t="s">
        <v>95</v>
      </c>
      <c r="W413" s="14" t="n">
        <v>0</v>
      </c>
      <c r="X413" s="14" t="s">
        <v>86</v>
      </c>
      <c r="Y413" s="14" t="n">
        <v>9</v>
      </c>
      <c r="Z413" s="14" t="n">
        <v>0</v>
      </c>
      <c r="AA413" s="14" t="n">
        <v>0</v>
      </c>
      <c r="AB413" s="14" t="s">
        <v>125</v>
      </c>
      <c r="AC413" s="14" t="n">
        <v>105</v>
      </c>
      <c r="AD413" s="14" t="n">
        <v>0</v>
      </c>
      <c r="AE413" s="14" t="n">
        <v>0</v>
      </c>
      <c r="AF413" s="14" t="s">
        <v>88</v>
      </c>
      <c r="AG413" s="15" t="n">
        <v>42252</v>
      </c>
      <c r="AH413" s="14" t="n">
        <f aca="false">I413+J413</f>
        <v>2</v>
      </c>
      <c r="AI413" s="14" t="n">
        <f aca="false">K413+L413+M413</f>
        <v>2</v>
      </c>
      <c r="AJ413" s="14" t="n">
        <f aca="false">AC413*AH413</f>
        <v>210</v>
      </c>
      <c r="AK413" s="14" t="str">
        <f aca="false">IF(C413=1,"Cancelled","Completed")</f>
        <v>Completed</v>
      </c>
      <c r="AL413" s="14" t="str">
        <f aca="false">_xlfn.IFS(D413&lt;=7,"0-7 Days",D413&lt;=30,"8-30 Days",D413&lt;=90,"31-90 Days",TRUE(),"90+ Days")</f>
        <v>8-30 Days</v>
      </c>
      <c r="AM413" s="14" t="str">
        <f aca="false">_xlfn.IFS(OR(F413="December",F413="January",F413="February"),"Winter",OR(F413="March",F413="April",F413="May"),"Spring",OR(F413="June",F413="July",F413="August"),"Summer",TRUE(),"Autumn")</f>
        <v>Autumn</v>
      </c>
      <c r="AN413" s="14" t="str">
        <f aca="false">IF(L413+M413&gt;0,"Family","Adult Only")</f>
        <v>Adult Only</v>
      </c>
      <c r="AO413" s="14" t="str">
        <f aca="false">IF(U413=V413,"Same","Changed")</f>
        <v>Same</v>
      </c>
    </row>
    <row r="414" customFormat="false" ht="15" hidden="false" customHeight="false" outlineLevel="0" collapsed="false">
      <c r="A414" s="0" t="n">
        <v>416</v>
      </c>
      <c r="B414" s="0" t="s">
        <v>80</v>
      </c>
      <c r="C414" s="0" t="n">
        <v>0</v>
      </c>
      <c r="D414" s="0" t="n">
        <v>6</v>
      </c>
      <c r="E414" s="0" t="n">
        <v>2016</v>
      </c>
      <c r="F414" s="0" t="s">
        <v>113</v>
      </c>
      <c r="G414" s="0" t="n">
        <v>48</v>
      </c>
      <c r="H414" s="0" t="n">
        <v>25</v>
      </c>
      <c r="I414" s="0" t="n">
        <v>0</v>
      </c>
      <c r="J414" s="0" t="n">
        <v>1</v>
      </c>
      <c r="K414" s="0" t="n">
        <v>2</v>
      </c>
      <c r="L414" s="0" t="n">
        <v>0</v>
      </c>
      <c r="M414" s="0" t="n">
        <v>0</v>
      </c>
      <c r="N414" s="0" t="s">
        <v>129</v>
      </c>
      <c r="O414" s="0" t="s">
        <v>92</v>
      </c>
      <c r="P414" s="0" t="s">
        <v>84</v>
      </c>
      <c r="Q414" s="0" t="s">
        <v>84</v>
      </c>
      <c r="R414" s="0" t="n">
        <v>0</v>
      </c>
      <c r="S414" s="0" t="n">
        <v>0</v>
      </c>
      <c r="T414" s="0" t="n">
        <v>0</v>
      </c>
      <c r="U414" s="0" t="s">
        <v>85</v>
      </c>
      <c r="V414" s="0" t="s">
        <v>85</v>
      </c>
      <c r="W414" s="0" t="n">
        <v>1</v>
      </c>
      <c r="X414" s="0" t="s">
        <v>86</v>
      </c>
      <c r="Y414" s="0" t="n">
        <v>250</v>
      </c>
      <c r="Z414" s="0" t="n">
        <v>0</v>
      </c>
      <c r="AA414" s="0" t="n">
        <v>0</v>
      </c>
      <c r="AB414" s="0" t="s">
        <v>87</v>
      </c>
      <c r="AC414" s="0" t="n">
        <v>147</v>
      </c>
      <c r="AD414" s="0" t="n">
        <v>0</v>
      </c>
      <c r="AE414" s="0" t="n">
        <v>0</v>
      </c>
      <c r="AF414" s="0" t="s">
        <v>88</v>
      </c>
      <c r="AG414" s="13" t="n">
        <v>42700</v>
      </c>
      <c r="AH414" s="25" t="n">
        <f aca="false">I414+J414</f>
        <v>1</v>
      </c>
      <c r="AI414" s="25" t="n">
        <f aca="false">K414+L414+M414</f>
        <v>2</v>
      </c>
      <c r="AJ414" s="25" t="n">
        <f aca="false">AC414*AH414</f>
        <v>147</v>
      </c>
      <c r="AK414" s="0" t="str">
        <f aca="false">IF(C414=1,"Cancelled","Completed")</f>
        <v>Completed</v>
      </c>
      <c r="AL414" s="0" t="str">
        <f aca="false">_xlfn.IFS(D414&lt;=7,"0-7 Days",D414&lt;=30,"8-30 Days",D414&lt;=90,"31-90 Days",TRUE(),"90+ Days")</f>
        <v>0-7 Days</v>
      </c>
      <c r="AM414" s="0" t="str">
        <f aca="false">_xlfn.IFS(OR(F414="December",F414="January",F414="February"),"Winter",OR(F414="March",F414="April",F414="May"),"Spring",OR(F414="June",F414="July",F414="August"),"Summer",TRUE(),"Autumn")</f>
        <v>Autumn</v>
      </c>
      <c r="AN414" s="0" t="str">
        <f aca="false">IF(L414+M414&gt;0,"Family","Adult Only")</f>
        <v>Adult Only</v>
      </c>
      <c r="AO414" s="0" t="str">
        <f aca="false">IF(U414=V414,"Same","Changed")</f>
        <v>Same</v>
      </c>
    </row>
    <row r="415" customFormat="false" ht="15" hidden="false" customHeight="false" outlineLevel="0" collapsed="false">
      <c r="A415" s="14" t="n">
        <v>417</v>
      </c>
      <c r="B415" s="14" t="s">
        <v>80</v>
      </c>
      <c r="C415" s="14" t="n">
        <v>0</v>
      </c>
      <c r="D415" s="14" t="n">
        <v>234</v>
      </c>
      <c r="E415" s="14" t="n">
        <v>2016</v>
      </c>
      <c r="F415" s="14" t="s">
        <v>111</v>
      </c>
      <c r="G415" s="14" t="n">
        <v>44</v>
      </c>
      <c r="H415" s="14" t="n">
        <v>23</v>
      </c>
      <c r="I415" s="14" t="n">
        <v>2</v>
      </c>
      <c r="J415" s="14" t="n">
        <v>5</v>
      </c>
      <c r="K415" s="14" t="n">
        <v>2</v>
      </c>
      <c r="L415" s="14" t="n">
        <v>0</v>
      </c>
      <c r="M415" s="14" t="n">
        <v>0</v>
      </c>
      <c r="N415" s="14" t="s">
        <v>112</v>
      </c>
      <c r="O415" s="14" t="s">
        <v>83</v>
      </c>
      <c r="P415" s="14" t="s">
        <v>99</v>
      </c>
      <c r="Q415" s="14" t="s">
        <v>94</v>
      </c>
      <c r="R415" s="14" t="n">
        <v>0</v>
      </c>
      <c r="S415" s="14" t="n">
        <v>0</v>
      </c>
      <c r="T415" s="14" t="n">
        <v>0</v>
      </c>
      <c r="U415" s="14" t="s">
        <v>95</v>
      </c>
      <c r="V415" s="14" t="s">
        <v>95</v>
      </c>
      <c r="W415" s="14" t="n">
        <v>0</v>
      </c>
      <c r="X415" s="14" t="s">
        <v>86</v>
      </c>
      <c r="Y415" s="14" t="n">
        <v>243</v>
      </c>
      <c r="Z415" s="14" t="n">
        <v>0</v>
      </c>
      <c r="AA415" s="14" t="n">
        <v>0</v>
      </c>
      <c r="AB415" s="14" t="s">
        <v>125</v>
      </c>
      <c r="AC415" s="14" t="n">
        <v>37.4</v>
      </c>
      <c r="AD415" s="14" t="n">
        <v>0</v>
      </c>
      <c r="AE415" s="14" t="n">
        <v>2</v>
      </c>
      <c r="AF415" s="14" t="s">
        <v>88</v>
      </c>
      <c r="AG415" s="15" t="n">
        <v>42673</v>
      </c>
      <c r="AH415" s="14" t="n">
        <f aca="false">I415+J415</f>
        <v>7</v>
      </c>
      <c r="AI415" s="14" t="n">
        <f aca="false">K415+L415+M415</f>
        <v>2</v>
      </c>
      <c r="AJ415" s="14" t="n">
        <f aca="false">AC415*AH415</f>
        <v>261.8</v>
      </c>
      <c r="AK415" s="14" t="str">
        <f aca="false">IF(C415=1,"Cancelled","Completed")</f>
        <v>Completed</v>
      </c>
      <c r="AL415" s="14" t="str">
        <f aca="false">_xlfn.IFS(D415&lt;=7,"0-7 Days",D415&lt;=30,"8-30 Days",D415&lt;=90,"31-90 Days",TRUE(),"90+ Days")</f>
        <v>90+ Days</v>
      </c>
      <c r="AM415" s="14" t="str">
        <f aca="false">_xlfn.IFS(OR(F415="December",F415="January",F415="February"),"Winter",OR(F415="March",F415="April",F415="May"),"Spring",OR(F415="June",F415="July",F415="August"),"Summer",TRUE(),"Autumn")</f>
        <v>Autumn</v>
      </c>
      <c r="AN415" s="14" t="str">
        <f aca="false">IF(L415+M415&gt;0,"Family","Adult Only")</f>
        <v>Adult Only</v>
      </c>
      <c r="AO415" s="14" t="str">
        <f aca="false">IF(U415=V415,"Same","Changed")</f>
        <v>Same</v>
      </c>
    </row>
    <row r="416" customFormat="false" ht="15" hidden="false" customHeight="false" outlineLevel="0" collapsed="false">
      <c r="A416" s="0" t="n">
        <v>418</v>
      </c>
      <c r="B416" s="0" t="s">
        <v>90</v>
      </c>
      <c r="C416" s="0" t="n">
        <v>1</v>
      </c>
      <c r="D416" s="0" t="n">
        <v>3</v>
      </c>
      <c r="E416" s="0" t="n">
        <v>2015</v>
      </c>
      <c r="F416" s="0" t="s">
        <v>119</v>
      </c>
      <c r="G416" s="0" t="n">
        <v>34</v>
      </c>
      <c r="H416" s="0" t="n">
        <v>17</v>
      </c>
      <c r="I416" s="0" t="n">
        <v>1</v>
      </c>
      <c r="J416" s="0" t="n">
        <v>3</v>
      </c>
      <c r="K416" s="0" t="n">
        <v>2</v>
      </c>
      <c r="L416" s="0" t="n">
        <v>0</v>
      </c>
      <c r="M416" s="0" t="n">
        <v>0</v>
      </c>
      <c r="N416" s="0" t="s">
        <v>82</v>
      </c>
      <c r="O416" s="0" t="s">
        <v>92</v>
      </c>
      <c r="P416" s="0" t="s">
        <v>128</v>
      </c>
      <c r="Q416" s="0" t="s">
        <v>128</v>
      </c>
      <c r="R416" s="0" t="n">
        <v>0</v>
      </c>
      <c r="S416" s="0" t="n">
        <v>0</v>
      </c>
      <c r="T416" s="0" t="n">
        <v>0</v>
      </c>
      <c r="U416" s="0" t="s">
        <v>95</v>
      </c>
      <c r="V416" s="0" t="s">
        <v>95</v>
      </c>
      <c r="W416" s="0" t="n">
        <v>0</v>
      </c>
      <c r="X416" s="0" t="s">
        <v>86</v>
      </c>
      <c r="Y416" s="0" t="n">
        <v>0</v>
      </c>
      <c r="Z416" s="0" t="n">
        <v>38</v>
      </c>
      <c r="AA416" s="0" t="n">
        <v>0</v>
      </c>
      <c r="AB416" s="0" t="s">
        <v>87</v>
      </c>
      <c r="AC416" s="0" t="n">
        <v>130</v>
      </c>
      <c r="AD416" s="0" t="n">
        <v>0</v>
      </c>
      <c r="AE416" s="0" t="n">
        <v>0</v>
      </c>
      <c r="AF416" s="0" t="s">
        <v>96</v>
      </c>
      <c r="AG416" s="13" t="n">
        <v>42233</v>
      </c>
      <c r="AH416" s="25" t="n">
        <f aca="false">I416+J416</f>
        <v>4</v>
      </c>
      <c r="AI416" s="25" t="n">
        <f aca="false">K416+L416+M416</f>
        <v>2</v>
      </c>
      <c r="AJ416" s="25" t="n">
        <f aca="false">AC416*AH416</f>
        <v>520</v>
      </c>
      <c r="AK416" s="0" t="str">
        <f aca="false">IF(C416=1,"Cancelled","Completed")</f>
        <v>Cancelled</v>
      </c>
      <c r="AL416" s="0" t="str">
        <f aca="false">_xlfn.IFS(D416&lt;=7,"0-7 Days",D416&lt;=30,"8-30 Days",D416&lt;=90,"31-90 Days",TRUE(),"90+ Days")</f>
        <v>0-7 Days</v>
      </c>
      <c r="AM416" s="0" t="str">
        <f aca="false">_xlfn.IFS(OR(F416="December",F416="January",F416="February"),"Winter",OR(F416="March",F416="April",F416="May"),"Spring",OR(F416="June",F416="July",F416="August"),"Summer",TRUE(),"Autumn")</f>
        <v>Summer</v>
      </c>
      <c r="AN416" s="0" t="str">
        <f aca="false">IF(L416+M416&gt;0,"Family","Adult Only")</f>
        <v>Adult Only</v>
      </c>
      <c r="AO416" s="0" t="str">
        <f aca="false">IF(U416=V416,"Same","Changed")</f>
        <v>Same</v>
      </c>
    </row>
    <row r="417" customFormat="false" ht="15" hidden="false" customHeight="false" outlineLevel="0" collapsed="false">
      <c r="A417" s="14" t="n">
        <v>419</v>
      </c>
      <c r="B417" s="14" t="s">
        <v>80</v>
      </c>
      <c r="C417" s="14" t="n">
        <v>0</v>
      </c>
      <c r="D417" s="14" t="n">
        <v>0</v>
      </c>
      <c r="E417" s="14" t="n">
        <v>2017</v>
      </c>
      <c r="F417" s="14" t="s">
        <v>91</v>
      </c>
      <c r="G417" s="14" t="n">
        <v>28</v>
      </c>
      <c r="H417" s="14" t="n">
        <v>15</v>
      </c>
      <c r="I417" s="14" t="n">
        <v>0</v>
      </c>
      <c r="J417" s="14" t="n">
        <v>1</v>
      </c>
      <c r="K417" s="14" t="n">
        <v>2</v>
      </c>
      <c r="L417" s="14" t="n">
        <v>0</v>
      </c>
      <c r="M417" s="14" t="n">
        <v>0</v>
      </c>
      <c r="N417" s="14" t="s">
        <v>82</v>
      </c>
      <c r="O417" s="14" t="s">
        <v>83</v>
      </c>
      <c r="P417" s="14" t="s">
        <v>84</v>
      </c>
      <c r="Q417" s="14" t="s">
        <v>84</v>
      </c>
      <c r="R417" s="14" t="n">
        <v>0</v>
      </c>
      <c r="S417" s="14" t="n">
        <v>0</v>
      </c>
      <c r="T417" s="14" t="n">
        <v>0</v>
      </c>
      <c r="U417" s="14" t="s">
        <v>95</v>
      </c>
      <c r="V417" s="14" t="s">
        <v>124</v>
      </c>
      <c r="W417" s="14" t="n">
        <v>1</v>
      </c>
      <c r="X417" s="14" t="s">
        <v>86</v>
      </c>
      <c r="Y417" s="14" t="n">
        <v>0</v>
      </c>
      <c r="Z417" s="14" t="n">
        <v>0</v>
      </c>
      <c r="AA417" s="14" t="n">
        <v>0</v>
      </c>
      <c r="AB417" s="14" t="s">
        <v>101</v>
      </c>
      <c r="AC417" s="14" t="n">
        <v>195</v>
      </c>
      <c r="AD417" s="14" t="n">
        <v>0</v>
      </c>
      <c r="AE417" s="14" t="n">
        <v>0</v>
      </c>
      <c r="AF417" s="14" t="s">
        <v>88</v>
      </c>
      <c r="AG417" s="15" t="n">
        <v>42932</v>
      </c>
      <c r="AH417" s="14" t="n">
        <f aca="false">I417+J417</f>
        <v>1</v>
      </c>
      <c r="AI417" s="14" t="n">
        <f aca="false">K417+L417+M417</f>
        <v>2</v>
      </c>
      <c r="AJ417" s="14" t="n">
        <f aca="false">AC417*AH417</f>
        <v>195</v>
      </c>
      <c r="AK417" s="14" t="str">
        <f aca="false">IF(C417=1,"Cancelled","Completed")</f>
        <v>Completed</v>
      </c>
      <c r="AL417" s="14" t="str">
        <f aca="false">_xlfn.IFS(D417&lt;=7,"0-7 Days",D417&lt;=30,"8-30 Days",D417&lt;=90,"31-90 Days",TRUE(),"90+ Days")</f>
        <v>0-7 Days</v>
      </c>
      <c r="AM417" s="14" t="str">
        <f aca="false">_xlfn.IFS(OR(F417="December",F417="January",F417="February"),"Winter",OR(F417="March",F417="April",F417="May"),"Spring",OR(F417="June",F417="July",F417="August"),"Summer",TRUE(),"Autumn")</f>
        <v>Summer</v>
      </c>
      <c r="AN417" s="14" t="str">
        <f aca="false">IF(L417+M417&gt;0,"Family","Adult Only")</f>
        <v>Adult Only</v>
      </c>
      <c r="AO417" s="14" t="str">
        <f aca="false">IF(U417=V417,"Same","Changed")</f>
        <v>Changed</v>
      </c>
    </row>
    <row r="418" customFormat="false" ht="15" hidden="false" customHeight="false" outlineLevel="0" collapsed="false">
      <c r="A418" s="0" t="n">
        <v>420</v>
      </c>
      <c r="B418" s="0" t="s">
        <v>90</v>
      </c>
      <c r="C418" s="0" t="n">
        <v>0</v>
      </c>
      <c r="D418" s="0" t="n">
        <v>6</v>
      </c>
      <c r="E418" s="0" t="n">
        <v>2017</v>
      </c>
      <c r="F418" s="0" t="s">
        <v>91</v>
      </c>
      <c r="G418" s="0" t="n">
        <v>28</v>
      </c>
      <c r="H418" s="0" t="n">
        <v>14</v>
      </c>
      <c r="I418" s="0" t="n">
        <v>0</v>
      </c>
      <c r="J418" s="0" t="n">
        <v>2</v>
      </c>
      <c r="K418" s="0" t="n">
        <v>2</v>
      </c>
      <c r="L418" s="0" t="n">
        <v>0</v>
      </c>
      <c r="M418" s="0" t="n">
        <v>0</v>
      </c>
      <c r="N418" s="0" t="s">
        <v>82</v>
      </c>
      <c r="O418" s="0" t="s">
        <v>140</v>
      </c>
      <c r="P418" s="0" t="s">
        <v>93</v>
      </c>
      <c r="Q418" s="0" t="s">
        <v>94</v>
      </c>
      <c r="R418" s="0" t="n">
        <v>0</v>
      </c>
      <c r="S418" s="0" t="n">
        <v>0</v>
      </c>
      <c r="T418" s="0" t="n">
        <v>0</v>
      </c>
      <c r="U418" s="0" t="s">
        <v>124</v>
      </c>
      <c r="V418" s="0" t="s">
        <v>124</v>
      </c>
      <c r="W418" s="0" t="n">
        <v>0</v>
      </c>
      <c r="X418" s="0" t="s">
        <v>86</v>
      </c>
      <c r="Y418" s="0" t="n">
        <v>9</v>
      </c>
      <c r="Z418" s="0" t="n">
        <v>0</v>
      </c>
      <c r="AA418" s="0" t="n">
        <v>0</v>
      </c>
      <c r="AB418" s="0" t="s">
        <v>87</v>
      </c>
      <c r="AC418" s="0" t="n">
        <v>172.5</v>
      </c>
      <c r="AD418" s="0" t="n">
        <v>0</v>
      </c>
      <c r="AE418" s="0" t="n">
        <v>2</v>
      </c>
      <c r="AF418" s="0" t="s">
        <v>88</v>
      </c>
      <c r="AG418" s="13" t="n">
        <v>42932</v>
      </c>
      <c r="AH418" s="25" t="n">
        <f aca="false">I418+J418</f>
        <v>2</v>
      </c>
      <c r="AI418" s="25" t="n">
        <f aca="false">K418+L418+M418</f>
        <v>2</v>
      </c>
      <c r="AJ418" s="25" t="n">
        <f aca="false">AC418*AH418</f>
        <v>345</v>
      </c>
      <c r="AK418" s="0" t="str">
        <f aca="false">IF(C418=1,"Cancelled","Completed")</f>
        <v>Completed</v>
      </c>
      <c r="AL418" s="0" t="str">
        <f aca="false">_xlfn.IFS(D418&lt;=7,"0-7 Days",D418&lt;=30,"8-30 Days",D418&lt;=90,"31-90 Days",TRUE(),"90+ Days")</f>
        <v>0-7 Days</v>
      </c>
      <c r="AM418" s="0" t="str">
        <f aca="false">_xlfn.IFS(OR(F418="December",F418="January",F418="February"),"Winter",OR(F418="March",F418="April",F418="May"),"Spring",OR(F418="June",F418="July",F418="August"),"Summer",TRUE(),"Autumn")</f>
        <v>Summer</v>
      </c>
      <c r="AN418" s="0" t="str">
        <f aca="false">IF(L418+M418&gt;0,"Family","Adult Only")</f>
        <v>Adult Only</v>
      </c>
      <c r="AO418" s="0" t="str">
        <f aca="false">IF(U418=V418,"Same","Changed")</f>
        <v>Same</v>
      </c>
    </row>
    <row r="419" customFormat="false" ht="15" hidden="false" customHeight="false" outlineLevel="0" collapsed="false">
      <c r="A419" s="14" t="n">
        <v>421</v>
      </c>
      <c r="B419" s="14" t="s">
        <v>80</v>
      </c>
      <c r="C419" s="14" t="n">
        <v>0</v>
      </c>
      <c r="D419" s="14" t="n">
        <v>5</v>
      </c>
      <c r="E419" s="14" t="n">
        <v>2017</v>
      </c>
      <c r="F419" s="14" t="s">
        <v>121</v>
      </c>
      <c r="G419" s="14" t="n">
        <v>20</v>
      </c>
      <c r="H419" s="14" t="n">
        <v>15</v>
      </c>
      <c r="I419" s="14" t="n">
        <v>1</v>
      </c>
      <c r="J419" s="14" t="n">
        <v>0</v>
      </c>
      <c r="K419" s="14" t="n">
        <v>1</v>
      </c>
      <c r="L419" s="14" t="n">
        <v>0</v>
      </c>
      <c r="M419" s="14" t="n">
        <v>0</v>
      </c>
      <c r="N419" s="14" t="s">
        <v>82</v>
      </c>
      <c r="O419" s="14" t="s">
        <v>83</v>
      </c>
      <c r="P419" s="14" t="s">
        <v>168</v>
      </c>
      <c r="Q419" s="14" t="s">
        <v>94</v>
      </c>
      <c r="R419" s="14" t="n">
        <v>1</v>
      </c>
      <c r="S419" s="14" t="n">
        <v>0</v>
      </c>
      <c r="T419" s="14" t="n">
        <v>3</v>
      </c>
      <c r="U419" s="14" t="s">
        <v>124</v>
      </c>
      <c r="V419" s="14" t="s">
        <v>124</v>
      </c>
      <c r="W419" s="14" t="n">
        <v>0</v>
      </c>
      <c r="X419" s="14" t="s">
        <v>86</v>
      </c>
      <c r="Y419" s="14" t="n">
        <v>40</v>
      </c>
      <c r="Z419" s="14" t="n">
        <v>0</v>
      </c>
      <c r="AA419" s="14" t="n">
        <v>0</v>
      </c>
      <c r="AB419" s="14" t="s">
        <v>87</v>
      </c>
      <c r="AC419" s="14" t="n">
        <v>0</v>
      </c>
      <c r="AD419" s="14" t="n">
        <v>1</v>
      </c>
      <c r="AE419" s="14" t="n">
        <v>2</v>
      </c>
      <c r="AF419" s="14" t="s">
        <v>88</v>
      </c>
      <c r="AG419" s="15" t="n">
        <v>42871</v>
      </c>
      <c r="AH419" s="14" t="n">
        <f aca="false">I419+J419</f>
        <v>1</v>
      </c>
      <c r="AI419" s="14" t="n">
        <f aca="false">K419+L419+M419</f>
        <v>1</v>
      </c>
      <c r="AJ419" s="14" t="n">
        <f aca="false">AC419*AH419</f>
        <v>0</v>
      </c>
      <c r="AK419" s="14" t="str">
        <f aca="false">IF(C419=1,"Cancelled","Completed")</f>
        <v>Completed</v>
      </c>
      <c r="AL419" s="14" t="str">
        <f aca="false">_xlfn.IFS(D419&lt;=7,"0-7 Days",D419&lt;=30,"8-30 Days",D419&lt;=90,"31-90 Days",TRUE(),"90+ Days")</f>
        <v>0-7 Days</v>
      </c>
      <c r="AM419" s="14" t="str">
        <f aca="false">_xlfn.IFS(OR(F419="December",F419="January",F419="February"),"Winter",OR(F419="March",F419="April",F419="May"),"Spring",OR(F419="June",F419="July",F419="August"),"Summer",TRUE(),"Autumn")</f>
        <v>Spring</v>
      </c>
      <c r="AN419" s="14" t="str">
        <f aca="false">IF(L419+M419&gt;0,"Family","Adult Only")</f>
        <v>Adult Only</v>
      </c>
      <c r="AO419" s="14" t="str">
        <f aca="false">IF(U419=V419,"Same","Changed")</f>
        <v>Same</v>
      </c>
    </row>
    <row r="420" customFormat="false" ht="15" hidden="false" customHeight="false" outlineLevel="0" collapsed="false">
      <c r="A420" s="0" t="n">
        <v>422</v>
      </c>
      <c r="B420" s="0" t="s">
        <v>90</v>
      </c>
      <c r="C420" s="0" t="n">
        <v>1</v>
      </c>
      <c r="D420" s="0" t="n">
        <v>6</v>
      </c>
      <c r="E420" s="0" t="n">
        <v>2015</v>
      </c>
      <c r="F420" s="0" t="s">
        <v>114</v>
      </c>
      <c r="G420" s="0" t="n">
        <v>39</v>
      </c>
      <c r="H420" s="0" t="n">
        <v>20</v>
      </c>
      <c r="I420" s="0" t="n">
        <v>2</v>
      </c>
      <c r="J420" s="0" t="n">
        <v>0</v>
      </c>
      <c r="K420" s="0" t="n">
        <v>2</v>
      </c>
      <c r="L420" s="0" t="n">
        <v>0</v>
      </c>
      <c r="M420" s="0" t="n">
        <v>0</v>
      </c>
      <c r="N420" s="0" t="s">
        <v>82</v>
      </c>
      <c r="O420" s="0" t="s">
        <v>92</v>
      </c>
      <c r="P420" s="0" t="s">
        <v>128</v>
      </c>
      <c r="Q420" s="0" t="s">
        <v>128</v>
      </c>
      <c r="R420" s="0" t="n">
        <v>0</v>
      </c>
      <c r="S420" s="0" t="n">
        <v>1</v>
      </c>
      <c r="T420" s="0" t="n">
        <v>0</v>
      </c>
      <c r="U420" s="0" t="s">
        <v>95</v>
      </c>
      <c r="V420" s="0" t="s">
        <v>95</v>
      </c>
      <c r="W420" s="0" t="n">
        <v>0</v>
      </c>
      <c r="X420" s="0" t="s">
        <v>120</v>
      </c>
      <c r="Y420" s="0" t="n">
        <v>78</v>
      </c>
      <c r="Z420" s="0" t="n">
        <v>0</v>
      </c>
      <c r="AA420" s="0" t="n">
        <v>0</v>
      </c>
      <c r="AB420" s="0" t="s">
        <v>87</v>
      </c>
      <c r="AC420" s="0" t="n">
        <v>100</v>
      </c>
      <c r="AD420" s="0" t="n">
        <v>0</v>
      </c>
      <c r="AE420" s="0" t="n">
        <v>0</v>
      </c>
      <c r="AF420" s="0" t="s">
        <v>96</v>
      </c>
      <c r="AG420" s="13" t="n">
        <v>42262</v>
      </c>
      <c r="AH420" s="25" t="n">
        <f aca="false">I420+J420</f>
        <v>2</v>
      </c>
      <c r="AI420" s="25" t="n">
        <f aca="false">K420+L420+M420</f>
        <v>2</v>
      </c>
      <c r="AJ420" s="25" t="n">
        <f aca="false">AC420*AH420</f>
        <v>200</v>
      </c>
      <c r="AK420" s="0" t="str">
        <f aca="false">IF(C420=1,"Cancelled","Completed")</f>
        <v>Cancelled</v>
      </c>
      <c r="AL420" s="0" t="str">
        <f aca="false">_xlfn.IFS(D420&lt;=7,"0-7 Days",D420&lt;=30,"8-30 Days",D420&lt;=90,"31-90 Days",TRUE(),"90+ Days")</f>
        <v>0-7 Days</v>
      </c>
      <c r="AM420" s="0" t="str">
        <f aca="false">_xlfn.IFS(OR(F420="December",F420="January",F420="February"),"Winter",OR(F420="March",F420="April",F420="May"),"Spring",OR(F420="June",F420="July",F420="August"),"Summer",TRUE(),"Autumn")</f>
        <v>Autumn</v>
      </c>
      <c r="AN420" s="0" t="str">
        <f aca="false">IF(L420+M420&gt;0,"Family","Adult Only")</f>
        <v>Adult Only</v>
      </c>
      <c r="AO420" s="0" t="str">
        <f aca="false">IF(U420=V420,"Same","Changed")</f>
        <v>Same</v>
      </c>
    </row>
    <row r="421" customFormat="false" ht="15" hidden="false" customHeight="false" outlineLevel="0" collapsed="false">
      <c r="A421" s="14" t="n">
        <v>423</v>
      </c>
      <c r="B421" s="14" t="s">
        <v>80</v>
      </c>
      <c r="C421" s="14" t="n">
        <v>0</v>
      </c>
      <c r="D421" s="14" t="n">
        <v>156</v>
      </c>
      <c r="E421" s="14" t="n">
        <v>2017</v>
      </c>
      <c r="F421" s="14" t="s">
        <v>121</v>
      </c>
      <c r="G421" s="14" t="n">
        <v>19</v>
      </c>
      <c r="H421" s="14" t="n">
        <v>8</v>
      </c>
      <c r="I421" s="14" t="n">
        <v>2</v>
      </c>
      <c r="J421" s="14" t="n">
        <v>5</v>
      </c>
      <c r="K421" s="14" t="n">
        <v>2</v>
      </c>
      <c r="L421" s="14" t="n">
        <v>0</v>
      </c>
      <c r="M421" s="14" t="n">
        <v>0</v>
      </c>
      <c r="N421" s="14" t="s">
        <v>112</v>
      </c>
      <c r="O421" s="14" t="s">
        <v>147</v>
      </c>
      <c r="P421" s="14" t="s">
        <v>116</v>
      </c>
      <c r="Q421" s="14" t="s">
        <v>94</v>
      </c>
      <c r="R421" s="14" t="n">
        <v>0</v>
      </c>
      <c r="S421" s="14" t="n">
        <v>0</v>
      </c>
      <c r="T421" s="14" t="n">
        <v>0</v>
      </c>
      <c r="U421" s="14" t="s">
        <v>95</v>
      </c>
      <c r="V421" s="14" t="s">
        <v>95</v>
      </c>
      <c r="W421" s="14" t="n">
        <v>2</v>
      </c>
      <c r="X421" s="14" t="s">
        <v>86</v>
      </c>
      <c r="Y421" s="14" t="n">
        <v>434</v>
      </c>
      <c r="Z421" s="14" t="n">
        <v>0</v>
      </c>
      <c r="AA421" s="14" t="n">
        <v>0</v>
      </c>
      <c r="AB421" s="14" t="s">
        <v>101</v>
      </c>
      <c r="AC421" s="14" t="n">
        <v>80</v>
      </c>
      <c r="AD421" s="14" t="n">
        <v>0</v>
      </c>
      <c r="AE421" s="14" t="n">
        <v>1</v>
      </c>
      <c r="AF421" s="14" t="s">
        <v>88</v>
      </c>
      <c r="AG421" s="15" t="n">
        <v>42870</v>
      </c>
      <c r="AH421" s="14" t="n">
        <f aca="false">I421+J421</f>
        <v>7</v>
      </c>
      <c r="AI421" s="14" t="n">
        <f aca="false">K421+L421+M421</f>
        <v>2</v>
      </c>
      <c r="AJ421" s="14" t="n">
        <f aca="false">AC421*AH421</f>
        <v>560</v>
      </c>
      <c r="AK421" s="14" t="str">
        <f aca="false">IF(C421=1,"Cancelled","Completed")</f>
        <v>Completed</v>
      </c>
      <c r="AL421" s="14" t="str">
        <f aca="false">_xlfn.IFS(D421&lt;=7,"0-7 Days",D421&lt;=30,"8-30 Days",D421&lt;=90,"31-90 Days",TRUE(),"90+ Days")</f>
        <v>90+ Days</v>
      </c>
      <c r="AM421" s="14" t="str">
        <f aca="false">_xlfn.IFS(OR(F421="December",F421="January",F421="February"),"Winter",OR(F421="March",F421="April",F421="May"),"Spring",OR(F421="June",F421="July",F421="August"),"Summer",TRUE(),"Autumn")</f>
        <v>Spring</v>
      </c>
      <c r="AN421" s="14" t="str">
        <f aca="false">IF(L421+M421&gt;0,"Family","Adult Only")</f>
        <v>Adult Only</v>
      </c>
      <c r="AO421" s="14" t="str">
        <f aca="false">IF(U421=V421,"Same","Changed")</f>
        <v>Same</v>
      </c>
    </row>
    <row r="422" customFormat="false" ht="15" hidden="false" customHeight="false" outlineLevel="0" collapsed="false">
      <c r="A422" s="0" t="n">
        <v>424</v>
      </c>
      <c r="B422" s="0" t="s">
        <v>80</v>
      </c>
      <c r="C422" s="0" t="n">
        <v>0</v>
      </c>
      <c r="D422" s="0" t="n">
        <v>229</v>
      </c>
      <c r="E422" s="0" t="n">
        <v>2017</v>
      </c>
      <c r="F422" s="0" t="s">
        <v>103</v>
      </c>
      <c r="G422" s="0" t="n">
        <v>13</v>
      </c>
      <c r="H422" s="0" t="n">
        <v>27</v>
      </c>
      <c r="I422" s="0" t="n">
        <v>2</v>
      </c>
      <c r="J422" s="0" t="n">
        <v>5</v>
      </c>
      <c r="K422" s="0" t="n">
        <v>2</v>
      </c>
      <c r="L422" s="0" t="n">
        <v>0</v>
      </c>
      <c r="M422" s="0" t="n">
        <v>0</v>
      </c>
      <c r="N422" s="0" t="s">
        <v>82</v>
      </c>
      <c r="O422" s="0" t="s">
        <v>147</v>
      </c>
      <c r="P422" s="0" t="s">
        <v>93</v>
      </c>
      <c r="Q422" s="0" t="s">
        <v>94</v>
      </c>
      <c r="R422" s="0" t="n">
        <v>0</v>
      </c>
      <c r="S422" s="0" t="n">
        <v>0</v>
      </c>
      <c r="T422" s="0" t="n">
        <v>0</v>
      </c>
      <c r="U422" s="0" t="s">
        <v>95</v>
      </c>
      <c r="V422" s="0" t="s">
        <v>109</v>
      </c>
      <c r="W422" s="0" t="n">
        <v>1</v>
      </c>
      <c r="X422" s="0" t="s">
        <v>86</v>
      </c>
      <c r="Y422" s="0" t="n">
        <v>240</v>
      </c>
      <c r="Z422" s="0" t="n">
        <v>0</v>
      </c>
      <c r="AA422" s="0" t="n">
        <v>0</v>
      </c>
      <c r="AB422" s="0" t="s">
        <v>87</v>
      </c>
      <c r="AC422" s="0" t="n">
        <v>52.43</v>
      </c>
      <c r="AD422" s="0" t="n">
        <v>0</v>
      </c>
      <c r="AE422" s="0" t="n">
        <v>2</v>
      </c>
      <c r="AF422" s="0" t="s">
        <v>88</v>
      </c>
      <c r="AG422" s="13" t="n">
        <v>42828</v>
      </c>
      <c r="AH422" s="25" t="n">
        <f aca="false">I422+J422</f>
        <v>7</v>
      </c>
      <c r="AI422" s="25" t="n">
        <f aca="false">K422+L422+M422</f>
        <v>2</v>
      </c>
      <c r="AJ422" s="25" t="n">
        <f aca="false">AC422*AH422</f>
        <v>367.01</v>
      </c>
      <c r="AK422" s="0" t="str">
        <f aca="false">IF(C422=1,"Cancelled","Completed")</f>
        <v>Completed</v>
      </c>
      <c r="AL422" s="0" t="str">
        <f aca="false">_xlfn.IFS(D422&lt;=7,"0-7 Days",D422&lt;=30,"8-30 Days",D422&lt;=90,"31-90 Days",TRUE(),"90+ Days")</f>
        <v>90+ Days</v>
      </c>
      <c r="AM422" s="0" t="str">
        <f aca="false">_xlfn.IFS(OR(F422="December",F422="January",F422="February"),"Winter",OR(F422="March",F422="April",F422="May"),"Spring",OR(F422="June",F422="July",F422="August"),"Summer",TRUE(),"Autumn")</f>
        <v>Spring</v>
      </c>
      <c r="AN422" s="0" t="str">
        <f aca="false">IF(L422+M422&gt;0,"Family","Adult Only")</f>
        <v>Adult Only</v>
      </c>
      <c r="AO422" s="0" t="str">
        <f aca="false">IF(U422=V422,"Same","Changed")</f>
        <v>Changed</v>
      </c>
    </row>
    <row r="423" customFormat="false" ht="15" hidden="false" customHeight="false" outlineLevel="0" collapsed="false">
      <c r="A423" s="14" t="n">
        <v>425</v>
      </c>
      <c r="B423" s="14" t="s">
        <v>80</v>
      </c>
      <c r="C423" s="14" t="n">
        <v>1</v>
      </c>
      <c r="D423" s="14" t="n">
        <v>134</v>
      </c>
      <c r="E423" s="14" t="n">
        <v>2017</v>
      </c>
      <c r="F423" s="14" t="s">
        <v>106</v>
      </c>
      <c r="G423" s="14" t="n">
        <v>15</v>
      </c>
      <c r="H423" s="14" t="n">
        <v>13</v>
      </c>
      <c r="I423" s="14" t="n">
        <v>0</v>
      </c>
      <c r="J423" s="14" t="n">
        <v>3</v>
      </c>
      <c r="K423" s="14" t="n">
        <v>2</v>
      </c>
      <c r="L423" s="14" t="n">
        <v>0</v>
      </c>
      <c r="M423" s="14" t="n">
        <v>0</v>
      </c>
      <c r="N423" s="14" t="s">
        <v>112</v>
      </c>
      <c r="O423" s="14" t="s">
        <v>92</v>
      </c>
      <c r="P423" s="14" t="s">
        <v>99</v>
      </c>
      <c r="Q423" s="14" t="s">
        <v>94</v>
      </c>
      <c r="R423" s="14" t="n">
        <v>0</v>
      </c>
      <c r="S423" s="14" t="n">
        <v>0</v>
      </c>
      <c r="T423" s="14" t="n">
        <v>0</v>
      </c>
      <c r="U423" s="14" t="s">
        <v>109</v>
      </c>
      <c r="V423" s="14" t="s">
        <v>109</v>
      </c>
      <c r="W423" s="14" t="n">
        <v>1</v>
      </c>
      <c r="X423" s="14" t="s">
        <v>86</v>
      </c>
      <c r="Y423" s="14" t="n">
        <v>3</v>
      </c>
      <c r="Z423" s="14" t="n">
        <v>0</v>
      </c>
      <c r="AA423" s="14" t="n">
        <v>0</v>
      </c>
      <c r="AB423" s="14" t="s">
        <v>101</v>
      </c>
      <c r="AC423" s="14" t="n">
        <v>95.4</v>
      </c>
      <c r="AD423" s="14" t="n">
        <v>0</v>
      </c>
      <c r="AE423" s="14" t="n">
        <v>1</v>
      </c>
      <c r="AF423" s="14" t="s">
        <v>96</v>
      </c>
      <c r="AG423" s="15" t="n">
        <v>42804</v>
      </c>
      <c r="AH423" s="14" t="n">
        <f aca="false">I423+J423</f>
        <v>3</v>
      </c>
      <c r="AI423" s="14" t="n">
        <f aca="false">K423+L423+M423</f>
        <v>2</v>
      </c>
      <c r="AJ423" s="14" t="n">
        <f aca="false">AC423*AH423</f>
        <v>286.2</v>
      </c>
      <c r="AK423" s="14" t="str">
        <f aca="false">IF(C423=1,"Cancelled","Completed")</f>
        <v>Cancelled</v>
      </c>
      <c r="AL423" s="14" t="str">
        <f aca="false">_xlfn.IFS(D423&lt;=7,"0-7 Days",D423&lt;=30,"8-30 Days",D423&lt;=90,"31-90 Days",TRUE(),"90+ Days")</f>
        <v>90+ Days</v>
      </c>
      <c r="AM423" s="14" t="str">
        <f aca="false">_xlfn.IFS(OR(F423="December",F423="January",F423="February"),"Winter",OR(F423="March",F423="April",F423="May"),"Spring",OR(F423="June",F423="July",F423="August"),"Summer",TRUE(),"Autumn")</f>
        <v>Spring</v>
      </c>
      <c r="AN423" s="14" t="str">
        <f aca="false">IF(L423+M423&gt;0,"Family","Adult Only")</f>
        <v>Adult Only</v>
      </c>
      <c r="AO423" s="14" t="str">
        <f aca="false">IF(U423=V423,"Same","Changed")</f>
        <v>Same</v>
      </c>
    </row>
    <row r="424" customFormat="false" ht="15" hidden="false" customHeight="false" outlineLevel="0" collapsed="false">
      <c r="A424" s="0" t="n">
        <v>426</v>
      </c>
      <c r="B424" s="0" t="s">
        <v>90</v>
      </c>
      <c r="C424" s="0" t="n">
        <v>0</v>
      </c>
      <c r="D424" s="0" t="n">
        <v>0</v>
      </c>
      <c r="E424" s="0" t="n">
        <v>2015</v>
      </c>
      <c r="F424" s="0" t="s">
        <v>111</v>
      </c>
      <c r="G424" s="0" t="n">
        <v>42</v>
      </c>
      <c r="H424" s="0" t="n">
        <v>12</v>
      </c>
      <c r="I424" s="0" t="n">
        <v>1</v>
      </c>
      <c r="J424" s="0" t="n">
        <v>2</v>
      </c>
      <c r="K424" s="0" t="n">
        <v>1</v>
      </c>
      <c r="L424" s="0" t="n">
        <v>0</v>
      </c>
      <c r="M424" s="0" t="n">
        <v>0</v>
      </c>
      <c r="N424" s="0" t="s">
        <v>82</v>
      </c>
      <c r="O424" s="0" t="s">
        <v>92</v>
      </c>
      <c r="P424" s="0" t="s">
        <v>128</v>
      </c>
      <c r="Q424" s="0" t="s">
        <v>128</v>
      </c>
      <c r="R424" s="0" t="n">
        <v>0</v>
      </c>
      <c r="S424" s="0" t="n">
        <v>0</v>
      </c>
      <c r="T424" s="0" t="n">
        <v>0</v>
      </c>
      <c r="U424" s="0" t="s">
        <v>95</v>
      </c>
      <c r="V424" s="0" t="s">
        <v>95</v>
      </c>
      <c r="W424" s="0" t="n">
        <v>0</v>
      </c>
      <c r="X424" s="0" t="s">
        <v>86</v>
      </c>
      <c r="Y424" s="0" t="n">
        <v>0</v>
      </c>
      <c r="Z424" s="0" t="n">
        <v>40</v>
      </c>
      <c r="AA424" s="0" t="n">
        <v>0</v>
      </c>
      <c r="AB424" s="0" t="s">
        <v>87</v>
      </c>
      <c r="AC424" s="0" t="n">
        <v>65</v>
      </c>
      <c r="AD424" s="0" t="n">
        <v>0</v>
      </c>
      <c r="AE424" s="0" t="n">
        <v>0</v>
      </c>
      <c r="AF424" s="0" t="s">
        <v>88</v>
      </c>
      <c r="AG424" s="13" t="n">
        <v>42292</v>
      </c>
      <c r="AH424" s="25" t="n">
        <f aca="false">I424+J424</f>
        <v>3</v>
      </c>
      <c r="AI424" s="25" t="n">
        <f aca="false">K424+L424+M424</f>
        <v>1</v>
      </c>
      <c r="AJ424" s="25" t="n">
        <f aca="false">AC424*AH424</f>
        <v>195</v>
      </c>
      <c r="AK424" s="0" t="str">
        <f aca="false">IF(C424=1,"Cancelled","Completed")</f>
        <v>Completed</v>
      </c>
      <c r="AL424" s="0" t="str">
        <f aca="false">_xlfn.IFS(D424&lt;=7,"0-7 Days",D424&lt;=30,"8-30 Days",D424&lt;=90,"31-90 Days",TRUE(),"90+ Days")</f>
        <v>0-7 Days</v>
      </c>
      <c r="AM424" s="0" t="str">
        <f aca="false">_xlfn.IFS(OR(F424="December",F424="January",F424="February"),"Winter",OR(F424="March",F424="April",F424="May"),"Spring",OR(F424="June",F424="July",F424="August"),"Summer",TRUE(),"Autumn")</f>
        <v>Autumn</v>
      </c>
      <c r="AN424" s="0" t="str">
        <f aca="false">IF(L424+M424&gt;0,"Family","Adult Only")</f>
        <v>Adult Only</v>
      </c>
      <c r="AO424" s="0" t="str">
        <f aca="false">IF(U424=V424,"Same","Changed")</f>
        <v>Same</v>
      </c>
    </row>
    <row r="425" customFormat="false" ht="15" hidden="false" customHeight="false" outlineLevel="0" collapsed="false">
      <c r="A425" s="14" t="n">
        <v>427</v>
      </c>
      <c r="B425" s="14" t="s">
        <v>90</v>
      </c>
      <c r="C425" s="14" t="n">
        <v>0</v>
      </c>
      <c r="D425" s="14" t="n">
        <v>8</v>
      </c>
      <c r="E425" s="14" t="n">
        <v>2016</v>
      </c>
      <c r="F425" s="14" t="s">
        <v>106</v>
      </c>
      <c r="G425" s="14" t="n">
        <v>16</v>
      </c>
      <c r="H425" s="14" t="n">
        <v>16</v>
      </c>
      <c r="I425" s="14" t="n">
        <v>2</v>
      </c>
      <c r="J425" s="14" t="n">
        <v>2</v>
      </c>
      <c r="K425" s="14" t="n">
        <v>3</v>
      </c>
      <c r="L425" s="14" t="n">
        <v>0</v>
      </c>
      <c r="M425" s="14" t="n">
        <v>0</v>
      </c>
      <c r="N425" s="14" t="s">
        <v>82</v>
      </c>
      <c r="O425" s="14" t="s">
        <v>122</v>
      </c>
      <c r="P425" s="14" t="s">
        <v>93</v>
      </c>
      <c r="Q425" s="14" t="s">
        <v>94</v>
      </c>
      <c r="R425" s="14" t="n">
        <v>0</v>
      </c>
      <c r="S425" s="14" t="n">
        <v>0</v>
      </c>
      <c r="T425" s="14" t="n">
        <v>0</v>
      </c>
      <c r="U425" s="14" t="s">
        <v>109</v>
      </c>
      <c r="V425" s="14" t="s">
        <v>109</v>
      </c>
      <c r="W425" s="14" t="n">
        <v>0</v>
      </c>
      <c r="X425" s="14" t="s">
        <v>86</v>
      </c>
      <c r="Y425" s="14" t="n">
        <v>9</v>
      </c>
      <c r="Z425" s="14" t="n">
        <v>0</v>
      </c>
      <c r="AA425" s="14" t="n">
        <v>0</v>
      </c>
      <c r="AB425" s="14" t="s">
        <v>87</v>
      </c>
      <c r="AC425" s="14" t="n">
        <v>144.5</v>
      </c>
      <c r="AD425" s="14" t="n">
        <v>0</v>
      </c>
      <c r="AE425" s="14" t="n">
        <v>1</v>
      </c>
      <c r="AF425" s="14" t="s">
        <v>88</v>
      </c>
      <c r="AG425" s="15" t="n">
        <v>42480</v>
      </c>
      <c r="AH425" s="14" t="n">
        <f aca="false">I425+J425</f>
        <v>4</v>
      </c>
      <c r="AI425" s="14" t="n">
        <f aca="false">K425+L425+M425</f>
        <v>3</v>
      </c>
      <c r="AJ425" s="14" t="n">
        <f aca="false">AC425*AH425</f>
        <v>578</v>
      </c>
      <c r="AK425" s="14" t="str">
        <f aca="false">IF(C425=1,"Cancelled","Completed")</f>
        <v>Completed</v>
      </c>
      <c r="AL425" s="14" t="str">
        <f aca="false">_xlfn.IFS(D425&lt;=7,"0-7 Days",D425&lt;=30,"8-30 Days",D425&lt;=90,"31-90 Days",TRUE(),"90+ Days")</f>
        <v>8-30 Days</v>
      </c>
      <c r="AM425" s="14" t="str">
        <f aca="false">_xlfn.IFS(OR(F425="December",F425="January",F425="February"),"Winter",OR(F425="March",F425="April",F425="May"),"Spring",OR(F425="June",F425="July",F425="August"),"Summer",TRUE(),"Autumn")</f>
        <v>Spring</v>
      </c>
      <c r="AN425" s="14" t="str">
        <f aca="false">IF(L425+M425&gt;0,"Family","Adult Only")</f>
        <v>Adult Only</v>
      </c>
      <c r="AO425" s="14" t="str">
        <f aca="false">IF(U425=V425,"Same","Changed")</f>
        <v>Same</v>
      </c>
    </row>
    <row r="426" customFormat="false" ht="15" hidden="false" customHeight="false" outlineLevel="0" collapsed="false">
      <c r="A426" s="0" t="n">
        <v>428</v>
      </c>
      <c r="B426" s="0" t="s">
        <v>80</v>
      </c>
      <c r="C426" s="0" t="n">
        <v>0</v>
      </c>
      <c r="D426" s="0" t="n">
        <v>33</v>
      </c>
      <c r="E426" s="0" t="n">
        <v>2017</v>
      </c>
      <c r="F426" s="0" t="s">
        <v>135</v>
      </c>
      <c r="G426" s="0" t="n">
        <v>23</v>
      </c>
      <c r="H426" s="0" t="n">
        <v>10</v>
      </c>
      <c r="I426" s="0" t="n">
        <v>0</v>
      </c>
      <c r="J426" s="0" t="n">
        <v>1</v>
      </c>
      <c r="K426" s="0" t="n">
        <v>2</v>
      </c>
      <c r="L426" s="0" t="n">
        <v>0</v>
      </c>
      <c r="M426" s="0" t="n">
        <v>0</v>
      </c>
      <c r="N426" s="0" t="s">
        <v>82</v>
      </c>
      <c r="O426" s="0" t="s">
        <v>92</v>
      </c>
      <c r="P426" s="0" t="s">
        <v>84</v>
      </c>
      <c r="Q426" s="0" t="s">
        <v>84</v>
      </c>
      <c r="R426" s="0" t="n">
        <v>0</v>
      </c>
      <c r="S426" s="0" t="n">
        <v>0</v>
      </c>
      <c r="T426" s="0" t="n">
        <v>0</v>
      </c>
      <c r="U426" s="0" t="s">
        <v>95</v>
      </c>
      <c r="V426" s="0" t="s">
        <v>95</v>
      </c>
      <c r="W426" s="0" t="n">
        <v>0</v>
      </c>
      <c r="X426" s="0" t="s">
        <v>86</v>
      </c>
      <c r="Y426" s="0" t="n">
        <v>0</v>
      </c>
      <c r="Z426" s="0" t="n">
        <v>0</v>
      </c>
      <c r="AA426" s="0" t="n">
        <v>0</v>
      </c>
      <c r="AB426" s="0" t="s">
        <v>87</v>
      </c>
      <c r="AC426" s="0" t="n">
        <v>118</v>
      </c>
      <c r="AD426" s="0" t="n">
        <v>1</v>
      </c>
      <c r="AE426" s="0" t="n">
        <v>2</v>
      </c>
      <c r="AF426" s="0" t="s">
        <v>88</v>
      </c>
      <c r="AG426" s="13" t="n">
        <v>42897</v>
      </c>
      <c r="AH426" s="25" t="n">
        <f aca="false">I426+J426</f>
        <v>1</v>
      </c>
      <c r="AI426" s="25" t="n">
        <f aca="false">K426+L426+M426</f>
        <v>2</v>
      </c>
      <c r="AJ426" s="25" t="n">
        <f aca="false">AC426*AH426</f>
        <v>118</v>
      </c>
      <c r="AK426" s="0" t="str">
        <f aca="false">IF(C426=1,"Cancelled","Completed")</f>
        <v>Completed</v>
      </c>
      <c r="AL426" s="0" t="str">
        <f aca="false">_xlfn.IFS(D426&lt;=7,"0-7 Days",D426&lt;=30,"8-30 Days",D426&lt;=90,"31-90 Days",TRUE(),"90+ Days")</f>
        <v>31-90 Days</v>
      </c>
      <c r="AM426" s="0" t="str">
        <f aca="false">_xlfn.IFS(OR(F426="December",F426="January",F426="February"),"Winter",OR(F426="March",F426="April",F426="May"),"Spring",OR(F426="June",F426="July",F426="August"),"Summer",TRUE(),"Autumn")</f>
        <v>Summer</v>
      </c>
      <c r="AN426" s="0" t="str">
        <f aca="false">IF(L426+M426&gt;0,"Family","Adult Only")</f>
        <v>Adult Only</v>
      </c>
      <c r="AO426" s="0" t="str">
        <f aca="false">IF(U426=V426,"Same","Changed")</f>
        <v>Same</v>
      </c>
    </row>
    <row r="427" customFormat="false" ht="15" hidden="false" customHeight="false" outlineLevel="0" collapsed="false">
      <c r="A427" s="14" t="n">
        <v>429</v>
      </c>
      <c r="B427" s="14" t="s">
        <v>90</v>
      </c>
      <c r="C427" s="14" t="n">
        <v>0</v>
      </c>
      <c r="D427" s="14" t="n">
        <v>13</v>
      </c>
      <c r="E427" s="14" t="n">
        <v>2016</v>
      </c>
      <c r="F427" s="14" t="s">
        <v>103</v>
      </c>
      <c r="G427" s="14" t="n">
        <v>13</v>
      </c>
      <c r="H427" s="14" t="n">
        <v>20</v>
      </c>
      <c r="I427" s="14" t="n">
        <v>1</v>
      </c>
      <c r="J427" s="14" t="n">
        <v>0</v>
      </c>
      <c r="K427" s="14" t="n">
        <v>2</v>
      </c>
      <c r="L427" s="14" t="n">
        <v>0</v>
      </c>
      <c r="M427" s="14" t="n">
        <v>0</v>
      </c>
      <c r="N427" s="14" t="s">
        <v>82</v>
      </c>
      <c r="O427" s="14" t="s">
        <v>92</v>
      </c>
      <c r="P427" s="14" t="s">
        <v>99</v>
      </c>
      <c r="Q427" s="14" t="s">
        <v>94</v>
      </c>
      <c r="R427" s="14" t="n">
        <v>0</v>
      </c>
      <c r="S427" s="14" t="n">
        <v>0</v>
      </c>
      <c r="T427" s="14" t="n">
        <v>0</v>
      </c>
      <c r="U427" s="14" t="s">
        <v>95</v>
      </c>
      <c r="V427" s="14" t="s">
        <v>95</v>
      </c>
      <c r="W427" s="14" t="n">
        <v>0</v>
      </c>
      <c r="X427" s="14" t="s">
        <v>86</v>
      </c>
      <c r="Y427" s="14" t="n">
        <v>220</v>
      </c>
      <c r="Z427" s="14" t="n">
        <v>0</v>
      </c>
      <c r="AA427" s="14" t="n">
        <v>0</v>
      </c>
      <c r="AB427" s="14" t="s">
        <v>101</v>
      </c>
      <c r="AC427" s="14" t="n">
        <v>85</v>
      </c>
      <c r="AD427" s="14" t="n">
        <v>0</v>
      </c>
      <c r="AE427" s="14" t="n">
        <v>1</v>
      </c>
      <c r="AF427" s="14" t="s">
        <v>88</v>
      </c>
      <c r="AG427" s="15" t="n">
        <v>42450</v>
      </c>
      <c r="AH427" s="14" t="n">
        <f aca="false">I427+J427</f>
        <v>1</v>
      </c>
      <c r="AI427" s="14" t="n">
        <f aca="false">K427+L427+M427</f>
        <v>2</v>
      </c>
      <c r="AJ427" s="14" t="n">
        <f aca="false">AC427*AH427</f>
        <v>85</v>
      </c>
      <c r="AK427" s="14" t="str">
        <f aca="false">IF(C427=1,"Cancelled","Completed")</f>
        <v>Completed</v>
      </c>
      <c r="AL427" s="14" t="str">
        <f aca="false">_xlfn.IFS(D427&lt;=7,"0-7 Days",D427&lt;=30,"8-30 Days",D427&lt;=90,"31-90 Days",TRUE(),"90+ Days")</f>
        <v>8-30 Days</v>
      </c>
      <c r="AM427" s="14" t="str">
        <f aca="false">_xlfn.IFS(OR(F427="December",F427="January",F427="February"),"Winter",OR(F427="March",F427="April",F427="May"),"Spring",OR(F427="June",F427="July",F427="August"),"Summer",TRUE(),"Autumn")</f>
        <v>Spring</v>
      </c>
      <c r="AN427" s="14" t="str">
        <f aca="false">IF(L427+M427&gt;0,"Family","Adult Only")</f>
        <v>Adult Only</v>
      </c>
      <c r="AO427" s="14" t="str">
        <f aca="false">IF(U427=V427,"Same","Changed")</f>
        <v>Same</v>
      </c>
    </row>
    <row r="428" customFormat="false" ht="15" hidden="false" customHeight="false" outlineLevel="0" collapsed="false">
      <c r="A428" s="0" t="n">
        <v>430</v>
      </c>
      <c r="B428" s="0" t="s">
        <v>90</v>
      </c>
      <c r="C428" s="0" t="n">
        <v>1</v>
      </c>
      <c r="D428" s="0" t="n">
        <v>115</v>
      </c>
      <c r="E428" s="0" t="n">
        <v>2017</v>
      </c>
      <c r="F428" s="0" t="s">
        <v>121</v>
      </c>
      <c r="G428" s="0" t="n">
        <v>20</v>
      </c>
      <c r="H428" s="0" t="n">
        <v>18</v>
      </c>
      <c r="I428" s="0" t="n">
        <v>0</v>
      </c>
      <c r="J428" s="0" t="n">
        <v>3</v>
      </c>
      <c r="K428" s="0" t="n">
        <v>2</v>
      </c>
      <c r="L428" s="0" t="n">
        <v>0</v>
      </c>
      <c r="M428" s="0" t="n">
        <v>0</v>
      </c>
      <c r="N428" s="0" t="s">
        <v>82</v>
      </c>
      <c r="O428" s="0" t="s">
        <v>92</v>
      </c>
      <c r="P428" s="0" t="s">
        <v>99</v>
      </c>
      <c r="Q428" s="0" t="s">
        <v>94</v>
      </c>
      <c r="R428" s="0" t="n">
        <v>0</v>
      </c>
      <c r="S428" s="0" t="n">
        <v>0</v>
      </c>
      <c r="T428" s="0" t="n">
        <v>0</v>
      </c>
      <c r="U428" s="0" t="s">
        <v>95</v>
      </c>
      <c r="V428" s="0" t="s">
        <v>95</v>
      </c>
      <c r="W428" s="0" t="n">
        <v>0</v>
      </c>
      <c r="X428" s="0" t="s">
        <v>120</v>
      </c>
      <c r="Y428" s="0" t="n">
        <v>170</v>
      </c>
      <c r="Z428" s="0" t="n">
        <v>0</v>
      </c>
      <c r="AA428" s="0" t="n">
        <v>0</v>
      </c>
      <c r="AB428" s="0" t="s">
        <v>87</v>
      </c>
      <c r="AC428" s="0" t="n">
        <v>190</v>
      </c>
      <c r="AD428" s="0" t="n">
        <v>0</v>
      </c>
      <c r="AE428" s="0" t="n">
        <v>0</v>
      </c>
      <c r="AF428" s="0" t="s">
        <v>96</v>
      </c>
      <c r="AG428" s="13" t="n">
        <v>42758</v>
      </c>
      <c r="AH428" s="25" t="n">
        <f aca="false">I428+J428</f>
        <v>3</v>
      </c>
      <c r="AI428" s="25" t="n">
        <f aca="false">K428+L428+M428</f>
        <v>2</v>
      </c>
      <c r="AJ428" s="25" t="n">
        <f aca="false">AC428*AH428</f>
        <v>570</v>
      </c>
      <c r="AK428" s="0" t="str">
        <f aca="false">IF(C428=1,"Cancelled","Completed")</f>
        <v>Cancelled</v>
      </c>
      <c r="AL428" s="0" t="str">
        <f aca="false">_xlfn.IFS(D428&lt;=7,"0-7 Days",D428&lt;=30,"8-30 Days",D428&lt;=90,"31-90 Days",TRUE(),"90+ Days")</f>
        <v>90+ Days</v>
      </c>
      <c r="AM428" s="0" t="str">
        <f aca="false">_xlfn.IFS(OR(F428="December",F428="January",F428="February"),"Winter",OR(F428="March",F428="April",F428="May"),"Spring",OR(F428="June",F428="July",F428="August"),"Summer",TRUE(),"Autumn")</f>
        <v>Spring</v>
      </c>
      <c r="AN428" s="0" t="str">
        <f aca="false">IF(L428+M428&gt;0,"Family","Adult Only")</f>
        <v>Adult Only</v>
      </c>
      <c r="AO428" s="0" t="str">
        <f aca="false">IF(U428=V428,"Same","Changed")</f>
        <v>Same</v>
      </c>
    </row>
    <row r="429" customFormat="false" ht="15" hidden="false" customHeight="false" outlineLevel="0" collapsed="false">
      <c r="A429" s="14" t="n">
        <v>431</v>
      </c>
      <c r="B429" s="14" t="s">
        <v>80</v>
      </c>
      <c r="C429" s="14" t="n">
        <v>0</v>
      </c>
      <c r="D429" s="14" t="n">
        <v>22</v>
      </c>
      <c r="E429" s="14" t="n">
        <v>2017</v>
      </c>
      <c r="F429" s="14" t="s">
        <v>119</v>
      </c>
      <c r="G429" s="14" t="n">
        <v>34</v>
      </c>
      <c r="H429" s="14" t="n">
        <v>25</v>
      </c>
      <c r="I429" s="14" t="n">
        <v>1</v>
      </c>
      <c r="J429" s="14" t="n">
        <v>2</v>
      </c>
      <c r="K429" s="14" t="n">
        <v>2</v>
      </c>
      <c r="L429" s="14" t="n">
        <v>2</v>
      </c>
      <c r="M429" s="14" t="n">
        <v>0</v>
      </c>
      <c r="N429" s="14" t="s">
        <v>112</v>
      </c>
      <c r="O429" s="14" t="s">
        <v>115</v>
      </c>
      <c r="P429" s="14" t="s">
        <v>93</v>
      </c>
      <c r="Q429" s="14" t="s">
        <v>94</v>
      </c>
      <c r="R429" s="14" t="n">
        <v>0</v>
      </c>
      <c r="S429" s="14" t="n">
        <v>0</v>
      </c>
      <c r="T429" s="14" t="n">
        <v>0</v>
      </c>
      <c r="U429" s="14" t="s">
        <v>156</v>
      </c>
      <c r="V429" s="14" t="s">
        <v>156</v>
      </c>
      <c r="W429" s="14" t="n">
        <v>1</v>
      </c>
      <c r="X429" s="14" t="s">
        <v>86</v>
      </c>
      <c r="Y429" s="14" t="n">
        <v>240</v>
      </c>
      <c r="Z429" s="14" t="n">
        <v>0</v>
      </c>
      <c r="AA429" s="14" t="n">
        <v>0</v>
      </c>
      <c r="AB429" s="14" t="s">
        <v>101</v>
      </c>
      <c r="AC429" s="14" t="n">
        <v>314.67</v>
      </c>
      <c r="AD429" s="14" t="n">
        <v>0</v>
      </c>
      <c r="AE429" s="14" t="n">
        <v>2</v>
      </c>
      <c r="AF429" s="14" t="s">
        <v>88</v>
      </c>
      <c r="AG429" s="15" t="n">
        <v>42975</v>
      </c>
      <c r="AH429" s="14" t="n">
        <f aca="false">I429+J429</f>
        <v>3</v>
      </c>
      <c r="AI429" s="14" t="n">
        <f aca="false">K429+L429+M429</f>
        <v>4</v>
      </c>
      <c r="AJ429" s="14" t="n">
        <f aca="false">AC429*AH429</f>
        <v>944.01</v>
      </c>
      <c r="AK429" s="14" t="str">
        <f aca="false">IF(C429=1,"Cancelled","Completed")</f>
        <v>Completed</v>
      </c>
      <c r="AL429" s="14" t="str">
        <f aca="false">_xlfn.IFS(D429&lt;=7,"0-7 Days",D429&lt;=30,"8-30 Days",D429&lt;=90,"31-90 Days",TRUE(),"90+ Days")</f>
        <v>8-30 Days</v>
      </c>
      <c r="AM429" s="14" t="str">
        <f aca="false">_xlfn.IFS(OR(F429="December",F429="January",F429="February"),"Winter",OR(F429="March",F429="April",F429="May"),"Spring",OR(F429="June",F429="July",F429="August"),"Summer",TRUE(),"Autumn")</f>
        <v>Summer</v>
      </c>
      <c r="AN429" s="14" t="str">
        <f aca="false">IF(L429+M429&gt;0,"Family","Adult Only")</f>
        <v>Family</v>
      </c>
      <c r="AO429" s="14" t="str">
        <f aca="false">IF(U429=V429,"Same","Changed")</f>
        <v>Same</v>
      </c>
    </row>
    <row r="430" customFormat="false" ht="15" hidden="false" customHeight="false" outlineLevel="0" collapsed="false">
      <c r="A430" s="0" t="n">
        <v>432</v>
      </c>
      <c r="B430" s="0" t="s">
        <v>90</v>
      </c>
      <c r="C430" s="0" t="n">
        <v>0</v>
      </c>
      <c r="D430" s="0" t="n">
        <v>63</v>
      </c>
      <c r="E430" s="0" t="n">
        <v>2016</v>
      </c>
      <c r="F430" s="0" t="s">
        <v>106</v>
      </c>
      <c r="G430" s="0" t="n">
        <v>16</v>
      </c>
      <c r="H430" s="0" t="n">
        <v>13</v>
      </c>
      <c r="I430" s="0" t="n">
        <v>0</v>
      </c>
      <c r="J430" s="0" t="n">
        <v>4</v>
      </c>
      <c r="K430" s="0" t="n">
        <v>2</v>
      </c>
      <c r="L430" s="0" t="n">
        <v>2</v>
      </c>
      <c r="M430" s="0" t="n">
        <v>0</v>
      </c>
      <c r="N430" s="0" t="s">
        <v>82</v>
      </c>
      <c r="O430" s="0" t="s">
        <v>122</v>
      </c>
      <c r="P430" s="0" t="s">
        <v>93</v>
      </c>
      <c r="Q430" s="0" t="s">
        <v>94</v>
      </c>
      <c r="R430" s="0" t="n">
        <v>0</v>
      </c>
      <c r="S430" s="0" t="n">
        <v>0</v>
      </c>
      <c r="T430" s="0" t="n">
        <v>0</v>
      </c>
      <c r="U430" s="0" t="s">
        <v>85</v>
      </c>
      <c r="V430" s="0" t="s">
        <v>85</v>
      </c>
      <c r="W430" s="0" t="n">
        <v>0</v>
      </c>
      <c r="X430" s="0" t="s">
        <v>86</v>
      </c>
      <c r="Y430" s="0" t="n">
        <v>9</v>
      </c>
      <c r="Z430" s="0" t="n">
        <v>0</v>
      </c>
      <c r="AA430" s="0" t="n">
        <v>0</v>
      </c>
      <c r="AB430" s="0" t="s">
        <v>87</v>
      </c>
      <c r="AC430" s="0" t="n">
        <v>167.45</v>
      </c>
      <c r="AD430" s="0" t="n">
        <v>0</v>
      </c>
      <c r="AE430" s="0" t="n">
        <v>1</v>
      </c>
      <c r="AF430" s="0" t="s">
        <v>88</v>
      </c>
      <c r="AG430" s="13" t="n">
        <v>42477</v>
      </c>
      <c r="AH430" s="25" t="n">
        <f aca="false">I430+J430</f>
        <v>4</v>
      </c>
      <c r="AI430" s="25" t="n">
        <f aca="false">K430+L430+M430</f>
        <v>4</v>
      </c>
      <c r="AJ430" s="25" t="n">
        <f aca="false">AC430*AH430</f>
        <v>669.8</v>
      </c>
      <c r="AK430" s="0" t="str">
        <f aca="false">IF(C430=1,"Cancelled","Completed")</f>
        <v>Completed</v>
      </c>
      <c r="AL430" s="0" t="str">
        <f aca="false">_xlfn.IFS(D430&lt;=7,"0-7 Days",D430&lt;=30,"8-30 Days",D430&lt;=90,"31-90 Days",TRUE(),"90+ Days")</f>
        <v>31-90 Days</v>
      </c>
      <c r="AM430" s="0" t="str">
        <f aca="false">_xlfn.IFS(OR(F430="December",F430="January",F430="February"),"Winter",OR(F430="March",F430="April",F430="May"),"Spring",OR(F430="June",F430="July",F430="August"),"Summer",TRUE(),"Autumn")</f>
        <v>Spring</v>
      </c>
      <c r="AN430" s="0" t="str">
        <f aca="false">IF(L430+M430&gt;0,"Family","Adult Only")</f>
        <v>Family</v>
      </c>
      <c r="AO430" s="0" t="str">
        <f aca="false">IF(U430=V430,"Same","Changed")</f>
        <v>Same</v>
      </c>
    </row>
    <row r="431" customFormat="false" ht="15" hidden="false" customHeight="false" outlineLevel="0" collapsed="false">
      <c r="A431" s="14" t="n">
        <v>433</v>
      </c>
      <c r="B431" s="14" t="s">
        <v>80</v>
      </c>
      <c r="C431" s="14" t="n">
        <v>0</v>
      </c>
      <c r="D431" s="14" t="n">
        <v>9</v>
      </c>
      <c r="E431" s="14" t="n">
        <v>2015</v>
      </c>
      <c r="F431" s="14" t="s">
        <v>111</v>
      </c>
      <c r="G431" s="14" t="n">
        <v>42</v>
      </c>
      <c r="H431" s="14" t="n">
        <v>14</v>
      </c>
      <c r="I431" s="14" t="n">
        <v>1</v>
      </c>
      <c r="J431" s="14" t="n">
        <v>4</v>
      </c>
      <c r="K431" s="14" t="n">
        <v>2</v>
      </c>
      <c r="L431" s="14" t="n">
        <v>0</v>
      </c>
      <c r="M431" s="14" t="n">
        <v>0</v>
      </c>
      <c r="N431" s="14" t="s">
        <v>82</v>
      </c>
      <c r="O431" s="14" t="s">
        <v>92</v>
      </c>
      <c r="P431" s="14" t="s">
        <v>93</v>
      </c>
      <c r="Q431" s="14" t="s">
        <v>94</v>
      </c>
      <c r="R431" s="14" t="n">
        <v>0</v>
      </c>
      <c r="S431" s="14" t="n">
        <v>0</v>
      </c>
      <c r="T431" s="14" t="n">
        <v>0</v>
      </c>
      <c r="U431" s="14" t="s">
        <v>95</v>
      </c>
      <c r="V431" s="14" t="s">
        <v>95</v>
      </c>
      <c r="W431" s="14" t="n">
        <v>0</v>
      </c>
      <c r="X431" s="14" t="s">
        <v>86</v>
      </c>
      <c r="Y431" s="14" t="n">
        <v>241</v>
      </c>
      <c r="Z431" s="14" t="n">
        <v>0</v>
      </c>
      <c r="AA431" s="14" t="n">
        <v>0</v>
      </c>
      <c r="AB431" s="14" t="s">
        <v>87</v>
      </c>
      <c r="AC431" s="14" t="n">
        <v>48.2</v>
      </c>
      <c r="AD431" s="14" t="n">
        <v>0</v>
      </c>
      <c r="AE431" s="14" t="n">
        <v>1</v>
      </c>
      <c r="AF431" s="14" t="s">
        <v>88</v>
      </c>
      <c r="AG431" s="15" t="n">
        <v>42296</v>
      </c>
      <c r="AH431" s="14" t="n">
        <f aca="false">I431+J431</f>
        <v>5</v>
      </c>
      <c r="AI431" s="14" t="n">
        <f aca="false">K431+L431+M431</f>
        <v>2</v>
      </c>
      <c r="AJ431" s="14" t="n">
        <f aca="false">AC431*AH431</f>
        <v>241</v>
      </c>
      <c r="AK431" s="14" t="str">
        <f aca="false">IF(C431=1,"Cancelled","Completed")</f>
        <v>Completed</v>
      </c>
      <c r="AL431" s="14" t="str">
        <f aca="false">_xlfn.IFS(D431&lt;=7,"0-7 Days",D431&lt;=30,"8-30 Days",D431&lt;=90,"31-90 Days",TRUE(),"90+ Days")</f>
        <v>8-30 Days</v>
      </c>
      <c r="AM431" s="14" t="str">
        <f aca="false">_xlfn.IFS(OR(F431="December",F431="January",F431="February"),"Winter",OR(F431="March",F431="April",F431="May"),"Spring",OR(F431="June",F431="July",F431="August"),"Summer",TRUE(),"Autumn")</f>
        <v>Autumn</v>
      </c>
      <c r="AN431" s="14" t="str">
        <f aca="false">IF(L431+M431&gt;0,"Family","Adult Only")</f>
        <v>Adult Only</v>
      </c>
      <c r="AO431" s="14" t="str">
        <f aca="false">IF(U431=V431,"Same","Changed")</f>
        <v>Same</v>
      </c>
    </row>
    <row r="432" customFormat="false" ht="15" hidden="false" customHeight="false" outlineLevel="0" collapsed="false">
      <c r="A432" s="0" t="n">
        <v>434</v>
      </c>
      <c r="B432" s="0" t="s">
        <v>90</v>
      </c>
      <c r="C432" s="0" t="n">
        <v>1</v>
      </c>
      <c r="D432" s="0" t="n">
        <v>462</v>
      </c>
      <c r="E432" s="0" t="n">
        <v>2017</v>
      </c>
      <c r="F432" s="0" t="s">
        <v>91</v>
      </c>
      <c r="G432" s="0" t="n">
        <v>26</v>
      </c>
      <c r="H432" s="0" t="n">
        <v>1</v>
      </c>
      <c r="I432" s="0" t="n">
        <v>2</v>
      </c>
      <c r="J432" s="0" t="n">
        <v>1</v>
      </c>
      <c r="K432" s="0" t="n">
        <v>2</v>
      </c>
      <c r="L432" s="0" t="n">
        <v>0</v>
      </c>
      <c r="M432" s="0" t="n">
        <v>0</v>
      </c>
      <c r="N432" s="0" t="s">
        <v>82</v>
      </c>
      <c r="O432" s="0" t="s">
        <v>92</v>
      </c>
      <c r="P432" s="0" t="s">
        <v>116</v>
      </c>
      <c r="Q432" s="0" t="s">
        <v>94</v>
      </c>
      <c r="R432" s="0" t="n">
        <v>0</v>
      </c>
      <c r="S432" s="0" t="n">
        <v>0</v>
      </c>
      <c r="T432" s="0" t="n">
        <v>0</v>
      </c>
      <c r="U432" s="0" t="s">
        <v>95</v>
      </c>
      <c r="V432" s="0" t="s">
        <v>95</v>
      </c>
      <c r="W432" s="0" t="n">
        <v>0</v>
      </c>
      <c r="X432" s="0" t="s">
        <v>86</v>
      </c>
      <c r="Y432" s="0" t="n">
        <v>229</v>
      </c>
      <c r="Z432" s="0" t="n">
        <v>0</v>
      </c>
      <c r="AA432" s="0" t="n">
        <v>0</v>
      </c>
      <c r="AB432" s="0" t="s">
        <v>101</v>
      </c>
      <c r="AC432" s="0" t="n">
        <v>112.67</v>
      </c>
      <c r="AD432" s="0" t="n">
        <v>0</v>
      </c>
      <c r="AE432" s="0" t="n">
        <v>1</v>
      </c>
      <c r="AF432" s="0" t="s">
        <v>96</v>
      </c>
      <c r="AG432" s="13" t="n">
        <v>42907</v>
      </c>
      <c r="AH432" s="25" t="n">
        <f aca="false">I432+J432</f>
        <v>3</v>
      </c>
      <c r="AI432" s="25" t="n">
        <f aca="false">K432+L432+M432</f>
        <v>2</v>
      </c>
      <c r="AJ432" s="25" t="n">
        <f aca="false">AC432*AH432</f>
        <v>338.01</v>
      </c>
      <c r="AK432" s="0" t="str">
        <f aca="false">IF(C432=1,"Cancelled","Completed")</f>
        <v>Cancelled</v>
      </c>
      <c r="AL432" s="0" t="str">
        <f aca="false">_xlfn.IFS(D432&lt;=7,"0-7 Days",D432&lt;=30,"8-30 Days",D432&lt;=90,"31-90 Days",TRUE(),"90+ Days")</f>
        <v>90+ Days</v>
      </c>
      <c r="AM432" s="0" t="str">
        <f aca="false">_xlfn.IFS(OR(F432="December",F432="January",F432="February"),"Winter",OR(F432="March",F432="April",F432="May"),"Spring",OR(F432="June",F432="July",F432="August"),"Summer",TRUE(),"Autumn")</f>
        <v>Summer</v>
      </c>
      <c r="AN432" s="0" t="str">
        <f aca="false">IF(L432+M432&gt;0,"Family","Adult Only")</f>
        <v>Adult Only</v>
      </c>
      <c r="AO432" s="0" t="str">
        <f aca="false">IF(U432=V432,"Same","Changed")</f>
        <v>Same</v>
      </c>
    </row>
    <row r="433" customFormat="false" ht="15" hidden="false" customHeight="false" outlineLevel="0" collapsed="false">
      <c r="A433" s="14" t="n">
        <v>435</v>
      </c>
      <c r="B433" s="14" t="s">
        <v>80</v>
      </c>
      <c r="C433" s="14" t="n">
        <v>0</v>
      </c>
      <c r="D433" s="14" t="n">
        <v>8</v>
      </c>
      <c r="E433" s="14" t="n">
        <v>2015</v>
      </c>
      <c r="F433" s="14" t="s">
        <v>91</v>
      </c>
      <c r="G433" s="14" t="n">
        <v>29</v>
      </c>
      <c r="H433" s="14" t="n">
        <v>14</v>
      </c>
      <c r="I433" s="14" t="n">
        <v>2</v>
      </c>
      <c r="J433" s="14" t="n">
        <v>5</v>
      </c>
      <c r="K433" s="14" t="n">
        <v>2</v>
      </c>
      <c r="L433" s="14" t="n">
        <v>0</v>
      </c>
      <c r="M433" s="14" t="n">
        <v>0</v>
      </c>
      <c r="N433" s="14" t="s">
        <v>112</v>
      </c>
      <c r="O433" s="14" t="s">
        <v>115</v>
      </c>
      <c r="P433" s="14" t="s">
        <v>93</v>
      </c>
      <c r="Q433" s="14" t="s">
        <v>94</v>
      </c>
      <c r="R433" s="14" t="n">
        <v>0</v>
      </c>
      <c r="S433" s="14" t="n">
        <v>0</v>
      </c>
      <c r="T433" s="14" t="n">
        <v>0</v>
      </c>
      <c r="U433" s="14" t="s">
        <v>95</v>
      </c>
      <c r="V433" s="14" t="s">
        <v>95</v>
      </c>
      <c r="W433" s="14" t="n">
        <v>1</v>
      </c>
      <c r="X433" s="14" t="s">
        <v>86</v>
      </c>
      <c r="Y433" s="14" t="n">
        <v>240</v>
      </c>
      <c r="Z433" s="14" t="n">
        <v>0</v>
      </c>
      <c r="AA433" s="14" t="n">
        <v>0</v>
      </c>
      <c r="AB433" s="14" t="s">
        <v>87</v>
      </c>
      <c r="AC433" s="14" t="n">
        <v>168.57</v>
      </c>
      <c r="AD433" s="14" t="n">
        <v>0</v>
      </c>
      <c r="AE433" s="14" t="n">
        <v>1</v>
      </c>
      <c r="AF433" s="14" t="s">
        <v>88</v>
      </c>
      <c r="AG433" s="15" t="n">
        <v>42206</v>
      </c>
      <c r="AH433" s="14" t="n">
        <f aca="false">I433+J433</f>
        <v>7</v>
      </c>
      <c r="AI433" s="14" t="n">
        <f aca="false">K433+L433+M433</f>
        <v>2</v>
      </c>
      <c r="AJ433" s="14" t="n">
        <f aca="false">AC433*AH433</f>
        <v>1179.99</v>
      </c>
      <c r="AK433" s="14" t="str">
        <f aca="false">IF(C433=1,"Cancelled","Completed")</f>
        <v>Completed</v>
      </c>
      <c r="AL433" s="14" t="str">
        <f aca="false">_xlfn.IFS(D433&lt;=7,"0-7 Days",D433&lt;=30,"8-30 Days",D433&lt;=90,"31-90 Days",TRUE(),"90+ Days")</f>
        <v>8-30 Days</v>
      </c>
      <c r="AM433" s="14" t="str">
        <f aca="false">_xlfn.IFS(OR(F433="December",F433="January",F433="February"),"Winter",OR(F433="March",F433="April",F433="May"),"Spring",OR(F433="June",F433="July",F433="August"),"Summer",TRUE(),"Autumn")</f>
        <v>Summer</v>
      </c>
      <c r="AN433" s="14" t="str">
        <f aca="false">IF(L433+M433&gt;0,"Family","Adult Only")</f>
        <v>Adult Only</v>
      </c>
      <c r="AO433" s="14" t="str">
        <f aca="false">IF(U433=V433,"Same","Changed")</f>
        <v>Same</v>
      </c>
    </row>
    <row r="434" customFormat="false" ht="15" hidden="false" customHeight="false" outlineLevel="0" collapsed="false">
      <c r="A434" s="0" t="n">
        <v>436</v>
      </c>
      <c r="B434" s="0" t="s">
        <v>90</v>
      </c>
      <c r="C434" s="0" t="n">
        <v>1</v>
      </c>
      <c r="D434" s="0" t="n">
        <v>330</v>
      </c>
      <c r="E434" s="0" t="n">
        <v>2015</v>
      </c>
      <c r="F434" s="0" t="s">
        <v>114</v>
      </c>
      <c r="G434" s="0" t="n">
        <v>37</v>
      </c>
      <c r="H434" s="0" t="n">
        <v>12</v>
      </c>
      <c r="I434" s="0" t="n">
        <v>2</v>
      </c>
      <c r="J434" s="0" t="n">
        <v>2</v>
      </c>
      <c r="K434" s="0" t="n">
        <v>2</v>
      </c>
      <c r="L434" s="0" t="n">
        <v>0</v>
      </c>
      <c r="M434" s="0" t="n">
        <v>0</v>
      </c>
      <c r="N434" s="0" t="s">
        <v>82</v>
      </c>
      <c r="O434" s="0" t="s">
        <v>92</v>
      </c>
      <c r="P434" s="0" t="s">
        <v>116</v>
      </c>
      <c r="Q434" s="0" t="s">
        <v>94</v>
      </c>
      <c r="R434" s="0" t="n">
        <v>0</v>
      </c>
      <c r="S434" s="0" t="n">
        <v>1</v>
      </c>
      <c r="T434" s="0" t="n">
        <v>0</v>
      </c>
      <c r="U434" s="0" t="s">
        <v>95</v>
      </c>
      <c r="V434" s="0" t="s">
        <v>95</v>
      </c>
      <c r="W434" s="0" t="n">
        <v>0</v>
      </c>
      <c r="X434" s="0" t="s">
        <v>86</v>
      </c>
      <c r="Y434" s="0" t="n">
        <v>1</v>
      </c>
      <c r="Z434" s="0" t="n">
        <v>0</v>
      </c>
      <c r="AA434" s="0" t="n">
        <v>0</v>
      </c>
      <c r="AB434" s="0" t="s">
        <v>101</v>
      </c>
      <c r="AC434" s="0" t="n">
        <v>62</v>
      </c>
      <c r="AD434" s="0" t="n">
        <v>0</v>
      </c>
      <c r="AE434" s="0" t="n">
        <v>0</v>
      </c>
      <c r="AF434" s="0" t="s">
        <v>96</v>
      </c>
      <c r="AG434" s="13" t="n">
        <v>42191</v>
      </c>
      <c r="AH434" s="25" t="n">
        <f aca="false">I434+J434</f>
        <v>4</v>
      </c>
      <c r="AI434" s="25" t="n">
        <f aca="false">K434+L434+M434</f>
        <v>2</v>
      </c>
      <c r="AJ434" s="25" t="n">
        <f aca="false">AC434*AH434</f>
        <v>248</v>
      </c>
      <c r="AK434" s="0" t="str">
        <f aca="false">IF(C434=1,"Cancelled","Completed")</f>
        <v>Cancelled</v>
      </c>
      <c r="AL434" s="0" t="str">
        <f aca="false">_xlfn.IFS(D434&lt;=7,"0-7 Days",D434&lt;=30,"8-30 Days",D434&lt;=90,"31-90 Days",TRUE(),"90+ Days")</f>
        <v>90+ Days</v>
      </c>
      <c r="AM434" s="0" t="str">
        <f aca="false">_xlfn.IFS(OR(F434="December",F434="January",F434="February"),"Winter",OR(F434="March",F434="April",F434="May"),"Spring",OR(F434="June",F434="July",F434="August"),"Summer",TRUE(),"Autumn")</f>
        <v>Autumn</v>
      </c>
      <c r="AN434" s="0" t="str">
        <f aca="false">IF(L434+M434&gt;0,"Family","Adult Only")</f>
        <v>Adult Only</v>
      </c>
      <c r="AO434" s="0" t="str">
        <f aca="false">IF(U434=V434,"Same","Changed")</f>
        <v>Same</v>
      </c>
    </row>
    <row r="435" customFormat="false" ht="15" hidden="false" customHeight="false" outlineLevel="0" collapsed="false">
      <c r="A435" s="14" t="n">
        <v>437</v>
      </c>
      <c r="B435" s="14" t="s">
        <v>90</v>
      </c>
      <c r="C435" s="14" t="n">
        <v>0</v>
      </c>
      <c r="D435" s="14" t="n">
        <v>212</v>
      </c>
      <c r="E435" s="14" t="n">
        <v>2016</v>
      </c>
      <c r="F435" s="14" t="s">
        <v>114</v>
      </c>
      <c r="G435" s="14" t="n">
        <v>40</v>
      </c>
      <c r="H435" s="14" t="n">
        <v>26</v>
      </c>
      <c r="I435" s="14" t="n">
        <v>1</v>
      </c>
      <c r="J435" s="14" t="n">
        <v>3</v>
      </c>
      <c r="K435" s="14" t="n">
        <v>2</v>
      </c>
      <c r="L435" s="14" t="n">
        <v>0</v>
      </c>
      <c r="M435" s="14" t="n">
        <v>0</v>
      </c>
      <c r="N435" s="14" t="s">
        <v>82</v>
      </c>
      <c r="O435" s="14" t="s">
        <v>83</v>
      </c>
      <c r="P435" s="14" t="s">
        <v>93</v>
      </c>
      <c r="Q435" s="14" t="s">
        <v>94</v>
      </c>
      <c r="R435" s="14" t="n">
        <v>0</v>
      </c>
      <c r="S435" s="14" t="n">
        <v>0</v>
      </c>
      <c r="T435" s="14" t="n">
        <v>0</v>
      </c>
      <c r="U435" s="14" t="s">
        <v>95</v>
      </c>
      <c r="V435" s="14" t="s">
        <v>95</v>
      </c>
      <c r="W435" s="14" t="n">
        <v>1</v>
      </c>
      <c r="X435" s="14" t="s">
        <v>86</v>
      </c>
      <c r="Y435" s="14" t="n">
        <v>9</v>
      </c>
      <c r="Z435" s="14" t="n">
        <v>0</v>
      </c>
      <c r="AA435" s="14" t="n">
        <v>0</v>
      </c>
      <c r="AB435" s="14" t="s">
        <v>101</v>
      </c>
      <c r="AC435" s="14" t="n">
        <v>129.65</v>
      </c>
      <c r="AD435" s="14" t="n">
        <v>0</v>
      </c>
      <c r="AE435" s="14" t="n">
        <v>1</v>
      </c>
      <c r="AF435" s="14" t="s">
        <v>88</v>
      </c>
      <c r="AG435" s="15" t="n">
        <v>42643</v>
      </c>
      <c r="AH435" s="14" t="n">
        <f aca="false">I435+J435</f>
        <v>4</v>
      </c>
      <c r="AI435" s="14" t="n">
        <f aca="false">K435+L435+M435</f>
        <v>2</v>
      </c>
      <c r="AJ435" s="14" t="n">
        <f aca="false">AC435*AH435</f>
        <v>518.6</v>
      </c>
      <c r="AK435" s="14" t="str">
        <f aca="false">IF(C435=1,"Cancelled","Completed")</f>
        <v>Completed</v>
      </c>
      <c r="AL435" s="14" t="str">
        <f aca="false">_xlfn.IFS(D435&lt;=7,"0-7 Days",D435&lt;=30,"8-30 Days",D435&lt;=90,"31-90 Days",TRUE(),"90+ Days")</f>
        <v>90+ Days</v>
      </c>
      <c r="AM435" s="14" t="str">
        <f aca="false">_xlfn.IFS(OR(F435="December",F435="January",F435="February"),"Winter",OR(F435="March",F435="April",F435="May"),"Spring",OR(F435="June",F435="July",F435="August"),"Summer",TRUE(),"Autumn")</f>
        <v>Autumn</v>
      </c>
      <c r="AN435" s="14" t="str">
        <f aca="false">IF(L435+M435&gt;0,"Family","Adult Only")</f>
        <v>Adult Only</v>
      </c>
      <c r="AO435" s="14" t="str">
        <f aca="false">IF(U435=V435,"Same","Changed")</f>
        <v>Same</v>
      </c>
    </row>
    <row r="436" customFormat="false" ht="15" hidden="false" customHeight="false" outlineLevel="0" collapsed="false">
      <c r="A436" s="0" t="n">
        <v>438</v>
      </c>
      <c r="B436" s="0" t="s">
        <v>80</v>
      </c>
      <c r="C436" s="0" t="n">
        <v>0</v>
      </c>
      <c r="D436" s="0" t="n">
        <v>109</v>
      </c>
      <c r="E436" s="0" t="n">
        <v>2016</v>
      </c>
      <c r="F436" s="0" t="s">
        <v>103</v>
      </c>
      <c r="G436" s="0" t="n">
        <v>11</v>
      </c>
      <c r="H436" s="0" t="n">
        <v>7</v>
      </c>
      <c r="I436" s="0" t="n">
        <v>1</v>
      </c>
      <c r="J436" s="0" t="n">
        <v>3</v>
      </c>
      <c r="K436" s="0" t="n">
        <v>2</v>
      </c>
      <c r="L436" s="0" t="n">
        <v>0</v>
      </c>
      <c r="M436" s="0" t="n">
        <v>0</v>
      </c>
      <c r="N436" s="0" t="s">
        <v>82</v>
      </c>
      <c r="O436" s="0" t="s">
        <v>83</v>
      </c>
      <c r="P436" s="0" t="s">
        <v>99</v>
      </c>
      <c r="Q436" s="0" t="s">
        <v>94</v>
      </c>
      <c r="R436" s="0" t="n">
        <v>0</v>
      </c>
      <c r="S436" s="0" t="n">
        <v>0</v>
      </c>
      <c r="T436" s="0" t="n">
        <v>0</v>
      </c>
      <c r="U436" s="0" t="s">
        <v>95</v>
      </c>
      <c r="V436" s="0" t="s">
        <v>109</v>
      </c>
      <c r="W436" s="0" t="n">
        <v>0</v>
      </c>
      <c r="X436" s="0" t="s">
        <v>86</v>
      </c>
      <c r="Y436" s="0" t="n">
        <v>6</v>
      </c>
      <c r="Z436" s="0" t="n">
        <v>0</v>
      </c>
      <c r="AA436" s="0" t="n">
        <v>0</v>
      </c>
      <c r="AB436" s="0" t="s">
        <v>87</v>
      </c>
      <c r="AC436" s="0" t="n">
        <v>27.5</v>
      </c>
      <c r="AD436" s="0" t="n">
        <v>0</v>
      </c>
      <c r="AE436" s="0" t="n">
        <v>1</v>
      </c>
      <c r="AF436" s="0" t="s">
        <v>88</v>
      </c>
      <c r="AG436" s="13" t="n">
        <v>42440</v>
      </c>
      <c r="AH436" s="25" t="n">
        <f aca="false">I436+J436</f>
        <v>4</v>
      </c>
      <c r="AI436" s="25" t="n">
        <f aca="false">K436+L436+M436</f>
        <v>2</v>
      </c>
      <c r="AJ436" s="25" t="n">
        <f aca="false">AC436*AH436</f>
        <v>110</v>
      </c>
      <c r="AK436" s="0" t="str">
        <f aca="false">IF(C436=1,"Cancelled","Completed")</f>
        <v>Completed</v>
      </c>
      <c r="AL436" s="0" t="str">
        <f aca="false">_xlfn.IFS(D436&lt;=7,"0-7 Days",D436&lt;=30,"8-30 Days",D436&lt;=90,"31-90 Days",TRUE(),"90+ Days")</f>
        <v>90+ Days</v>
      </c>
      <c r="AM436" s="0" t="str">
        <f aca="false">_xlfn.IFS(OR(F436="December",F436="January",F436="February"),"Winter",OR(F436="March",F436="April",F436="May"),"Spring",OR(F436="June",F436="July",F436="August"),"Summer",TRUE(),"Autumn")</f>
        <v>Spring</v>
      </c>
      <c r="AN436" s="0" t="str">
        <f aca="false">IF(L436+M436&gt;0,"Family","Adult Only")</f>
        <v>Adult Only</v>
      </c>
      <c r="AO436" s="0" t="str">
        <f aca="false">IF(U436=V436,"Same","Changed")</f>
        <v>Changed</v>
      </c>
    </row>
    <row r="437" customFormat="false" ht="15" hidden="false" customHeight="false" outlineLevel="0" collapsed="false">
      <c r="A437" s="14" t="n">
        <v>439</v>
      </c>
      <c r="B437" s="14" t="s">
        <v>90</v>
      </c>
      <c r="C437" s="14" t="n">
        <v>0</v>
      </c>
      <c r="D437" s="14" t="n">
        <v>86</v>
      </c>
      <c r="E437" s="14" t="n">
        <v>2016</v>
      </c>
      <c r="F437" s="14" t="s">
        <v>111</v>
      </c>
      <c r="G437" s="14" t="n">
        <v>43</v>
      </c>
      <c r="H437" s="14" t="n">
        <v>20</v>
      </c>
      <c r="I437" s="14" t="n">
        <v>0</v>
      </c>
      <c r="J437" s="14" t="n">
        <v>3</v>
      </c>
      <c r="K437" s="14" t="n">
        <v>4</v>
      </c>
      <c r="L437" s="14" t="n">
        <v>0</v>
      </c>
      <c r="M437" s="14" t="n">
        <v>0</v>
      </c>
      <c r="N437" s="14" t="s">
        <v>82</v>
      </c>
      <c r="O437" s="14" t="s">
        <v>155</v>
      </c>
      <c r="P437" s="14" t="s">
        <v>93</v>
      </c>
      <c r="Q437" s="14" t="s">
        <v>94</v>
      </c>
      <c r="R437" s="14" t="n">
        <v>0</v>
      </c>
      <c r="S437" s="14" t="n">
        <v>0</v>
      </c>
      <c r="T437" s="14" t="n">
        <v>0</v>
      </c>
      <c r="U437" s="14" t="s">
        <v>136</v>
      </c>
      <c r="V437" s="14" t="s">
        <v>136</v>
      </c>
      <c r="W437" s="14" t="n">
        <v>1</v>
      </c>
      <c r="X437" s="14" t="s">
        <v>86</v>
      </c>
      <c r="Y437" s="14" t="n">
        <v>7</v>
      </c>
      <c r="Z437" s="14" t="n">
        <v>0</v>
      </c>
      <c r="AA437" s="14" t="n">
        <v>0</v>
      </c>
      <c r="AB437" s="14" t="s">
        <v>87</v>
      </c>
      <c r="AC437" s="14" t="n">
        <v>192.86</v>
      </c>
      <c r="AD437" s="14" t="n">
        <v>0</v>
      </c>
      <c r="AE437" s="14" t="n">
        <v>1</v>
      </c>
      <c r="AF437" s="14" t="s">
        <v>88</v>
      </c>
      <c r="AG437" s="15" t="n">
        <v>42666</v>
      </c>
      <c r="AH437" s="14" t="n">
        <f aca="false">I437+J437</f>
        <v>3</v>
      </c>
      <c r="AI437" s="14" t="n">
        <f aca="false">K437+L437+M437</f>
        <v>4</v>
      </c>
      <c r="AJ437" s="14" t="n">
        <f aca="false">AC437*AH437</f>
        <v>578.58</v>
      </c>
      <c r="AK437" s="14" t="str">
        <f aca="false">IF(C437=1,"Cancelled","Completed")</f>
        <v>Completed</v>
      </c>
      <c r="AL437" s="14" t="str">
        <f aca="false">_xlfn.IFS(D437&lt;=7,"0-7 Days",D437&lt;=30,"8-30 Days",D437&lt;=90,"31-90 Days",TRUE(),"90+ Days")</f>
        <v>31-90 Days</v>
      </c>
      <c r="AM437" s="14" t="str">
        <f aca="false">_xlfn.IFS(OR(F437="December",F437="January",F437="February"),"Winter",OR(F437="March",F437="April",F437="May"),"Spring",OR(F437="June",F437="July",F437="August"),"Summer",TRUE(),"Autumn")</f>
        <v>Autumn</v>
      </c>
      <c r="AN437" s="14" t="str">
        <f aca="false">IF(L437+M437&gt;0,"Family","Adult Only")</f>
        <v>Adult Only</v>
      </c>
      <c r="AO437" s="14" t="str">
        <f aca="false">IF(U437=V437,"Same","Changed")</f>
        <v>Same</v>
      </c>
    </row>
    <row r="438" customFormat="false" ht="15" hidden="false" customHeight="false" outlineLevel="0" collapsed="false">
      <c r="A438" s="0" t="n">
        <v>440</v>
      </c>
      <c r="B438" s="0" t="s">
        <v>90</v>
      </c>
      <c r="C438" s="0" t="n">
        <v>0</v>
      </c>
      <c r="D438" s="0" t="n">
        <v>79</v>
      </c>
      <c r="E438" s="0" t="n">
        <v>2017</v>
      </c>
      <c r="F438" s="0" t="s">
        <v>106</v>
      </c>
      <c r="G438" s="0" t="n">
        <v>17</v>
      </c>
      <c r="H438" s="0" t="n">
        <v>24</v>
      </c>
      <c r="I438" s="0" t="n">
        <v>1</v>
      </c>
      <c r="J438" s="0" t="n">
        <v>3</v>
      </c>
      <c r="K438" s="0" t="n">
        <v>2</v>
      </c>
      <c r="L438" s="0" t="n">
        <v>0</v>
      </c>
      <c r="M438" s="0" t="n">
        <v>0</v>
      </c>
      <c r="N438" s="0" t="s">
        <v>82</v>
      </c>
      <c r="O438" s="0" t="s">
        <v>122</v>
      </c>
      <c r="P438" s="0" t="s">
        <v>93</v>
      </c>
      <c r="Q438" s="0" t="s">
        <v>94</v>
      </c>
      <c r="R438" s="0" t="n">
        <v>0</v>
      </c>
      <c r="S438" s="0" t="n">
        <v>0</v>
      </c>
      <c r="T438" s="0" t="n">
        <v>0</v>
      </c>
      <c r="U438" s="0" t="s">
        <v>109</v>
      </c>
      <c r="V438" s="0" t="s">
        <v>109</v>
      </c>
      <c r="W438" s="0" t="n">
        <v>0</v>
      </c>
      <c r="X438" s="0" t="s">
        <v>86</v>
      </c>
      <c r="Y438" s="0" t="n">
        <v>9</v>
      </c>
      <c r="Z438" s="0" t="n">
        <v>0</v>
      </c>
      <c r="AA438" s="0" t="n">
        <v>0</v>
      </c>
      <c r="AB438" s="0" t="s">
        <v>87</v>
      </c>
      <c r="AC438" s="0" t="n">
        <v>132.75</v>
      </c>
      <c r="AD438" s="0" t="n">
        <v>0</v>
      </c>
      <c r="AE438" s="0" t="n">
        <v>1</v>
      </c>
      <c r="AF438" s="0" t="s">
        <v>88</v>
      </c>
      <c r="AG438" s="13" t="n">
        <v>42853</v>
      </c>
      <c r="AH438" s="25" t="n">
        <f aca="false">I438+J438</f>
        <v>4</v>
      </c>
      <c r="AI438" s="25" t="n">
        <f aca="false">K438+L438+M438</f>
        <v>2</v>
      </c>
      <c r="AJ438" s="25" t="n">
        <f aca="false">AC438*AH438</f>
        <v>531</v>
      </c>
      <c r="AK438" s="0" t="str">
        <f aca="false">IF(C438=1,"Cancelled","Completed")</f>
        <v>Completed</v>
      </c>
      <c r="AL438" s="0" t="str">
        <f aca="false">_xlfn.IFS(D438&lt;=7,"0-7 Days",D438&lt;=30,"8-30 Days",D438&lt;=90,"31-90 Days",TRUE(),"90+ Days")</f>
        <v>31-90 Days</v>
      </c>
      <c r="AM438" s="0" t="str">
        <f aca="false">_xlfn.IFS(OR(F438="December",F438="January",F438="February"),"Winter",OR(F438="March",F438="April",F438="May"),"Spring",OR(F438="June",F438="July",F438="August"),"Summer",TRUE(),"Autumn")</f>
        <v>Spring</v>
      </c>
      <c r="AN438" s="0" t="str">
        <f aca="false">IF(L438+M438&gt;0,"Family","Adult Only")</f>
        <v>Adult Only</v>
      </c>
      <c r="AO438" s="0" t="str">
        <f aca="false">IF(U438=V438,"Same","Changed")</f>
        <v>Same</v>
      </c>
    </row>
    <row r="439" customFormat="false" ht="15" hidden="false" customHeight="false" outlineLevel="0" collapsed="false">
      <c r="A439" s="14" t="n">
        <v>441</v>
      </c>
      <c r="B439" s="14" t="s">
        <v>90</v>
      </c>
      <c r="C439" s="14" t="n">
        <v>1</v>
      </c>
      <c r="D439" s="14" t="n">
        <v>221</v>
      </c>
      <c r="E439" s="14" t="n">
        <v>2016</v>
      </c>
      <c r="F439" s="14" t="s">
        <v>135</v>
      </c>
      <c r="G439" s="14" t="n">
        <v>24</v>
      </c>
      <c r="H439" s="14" t="n">
        <v>10</v>
      </c>
      <c r="I439" s="14" t="n">
        <v>1</v>
      </c>
      <c r="J439" s="14" t="n">
        <v>2</v>
      </c>
      <c r="K439" s="14" t="n">
        <v>2</v>
      </c>
      <c r="L439" s="14" t="n">
        <v>0</v>
      </c>
      <c r="M439" s="14" t="n">
        <v>0</v>
      </c>
      <c r="N439" s="14" t="s">
        <v>82</v>
      </c>
      <c r="O439" s="14" t="s">
        <v>92</v>
      </c>
      <c r="P439" s="14" t="s">
        <v>99</v>
      </c>
      <c r="Q439" s="14" t="s">
        <v>94</v>
      </c>
      <c r="R439" s="14" t="n">
        <v>0</v>
      </c>
      <c r="S439" s="14" t="n">
        <v>1</v>
      </c>
      <c r="T439" s="14" t="n">
        <v>0</v>
      </c>
      <c r="U439" s="14" t="s">
        <v>95</v>
      </c>
      <c r="V439" s="14" t="s">
        <v>95</v>
      </c>
      <c r="W439" s="14" t="n">
        <v>0</v>
      </c>
      <c r="X439" s="14" t="s">
        <v>120</v>
      </c>
      <c r="Y439" s="14" t="n">
        <v>3</v>
      </c>
      <c r="Z439" s="14" t="n">
        <v>0</v>
      </c>
      <c r="AA439" s="14" t="n">
        <v>15</v>
      </c>
      <c r="AB439" s="14" t="s">
        <v>87</v>
      </c>
      <c r="AC439" s="14" t="n">
        <v>80</v>
      </c>
      <c r="AD439" s="14" t="n">
        <v>0</v>
      </c>
      <c r="AE439" s="14" t="n">
        <v>0</v>
      </c>
      <c r="AF439" s="14" t="s">
        <v>96</v>
      </c>
      <c r="AG439" s="15" t="n">
        <v>42325</v>
      </c>
      <c r="AH439" s="14" t="n">
        <f aca="false">I439+J439</f>
        <v>3</v>
      </c>
      <c r="AI439" s="14" t="n">
        <f aca="false">K439+L439+M439</f>
        <v>2</v>
      </c>
      <c r="AJ439" s="14" t="n">
        <f aca="false">AC439*AH439</f>
        <v>240</v>
      </c>
      <c r="AK439" s="14" t="str">
        <f aca="false">IF(C439=1,"Cancelled","Completed")</f>
        <v>Cancelled</v>
      </c>
      <c r="AL439" s="14" t="str">
        <f aca="false">_xlfn.IFS(D439&lt;=7,"0-7 Days",D439&lt;=30,"8-30 Days",D439&lt;=90,"31-90 Days",TRUE(),"90+ Days")</f>
        <v>90+ Days</v>
      </c>
      <c r="AM439" s="14" t="str">
        <f aca="false">_xlfn.IFS(OR(F439="December",F439="January",F439="February"),"Winter",OR(F439="March",F439="April",F439="May"),"Spring",OR(F439="June",F439="July",F439="August"),"Summer",TRUE(),"Autumn")</f>
        <v>Summer</v>
      </c>
      <c r="AN439" s="14" t="str">
        <f aca="false">IF(L439+M439&gt;0,"Family","Adult Only")</f>
        <v>Adult Only</v>
      </c>
      <c r="AO439" s="14" t="str">
        <f aca="false">IF(U439=V439,"Same","Changed")</f>
        <v>Same</v>
      </c>
    </row>
    <row r="440" customFormat="false" ht="15" hidden="false" customHeight="false" outlineLevel="0" collapsed="false">
      <c r="A440" s="0" t="n">
        <v>442</v>
      </c>
      <c r="B440" s="0" t="s">
        <v>80</v>
      </c>
      <c r="C440" s="0" t="n">
        <v>1</v>
      </c>
      <c r="D440" s="0" t="n">
        <v>256</v>
      </c>
      <c r="E440" s="0" t="n">
        <v>2016</v>
      </c>
      <c r="F440" s="0" t="s">
        <v>135</v>
      </c>
      <c r="G440" s="0" t="n">
        <v>25</v>
      </c>
      <c r="H440" s="0" t="n">
        <v>17</v>
      </c>
      <c r="I440" s="0" t="n">
        <v>2</v>
      </c>
      <c r="J440" s="0" t="n">
        <v>7</v>
      </c>
      <c r="K440" s="0" t="n">
        <v>2</v>
      </c>
      <c r="L440" s="0" t="n">
        <v>0</v>
      </c>
      <c r="M440" s="0" t="n">
        <v>0</v>
      </c>
      <c r="N440" s="0" t="s">
        <v>82</v>
      </c>
      <c r="O440" s="0" t="s">
        <v>92</v>
      </c>
      <c r="P440" s="0" t="s">
        <v>93</v>
      </c>
      <c r="Q440" s="0" t="s">
        <v>94</v>
      </c>
      <c r="R440" s="0" t="n">
        <v>0</v>
      </c>
      <c r="S440" s="0" t="n">
        <v>0</v>
      </c>
      <c r="T440" s="0" t="n">
        <v>0</v>
      </c>
      <c r="U440" s="0" t="s">
        <v>95</v>
      </c>
      <c r="V440" s="0" t="s">
        <v>95</v>
      </c>
      <c r="W440" s="0" t="n">
        <v>0</v>
      </c>
      <c r="X440" s="0" t="s">
        <v>86</v>
      </c>
      <c r="Y440" s="0" t="n">
        <v>240</v>
      </c>
      <c r="Z440" s="0" t="n">
        <v>0</v>
      </c>
      <c r="AA440" s="0" t="n">
        <v>0</v>
      </c>
      <c r="AB440" s="0" t="s">
        <v>87</v>
      </c>
      <c r="AC440" s="0" t="n">
        <v>72</v>
      </c>
      <c r="AD440" s="0" t="n">
        <v>0</v>
      </c>
      <c r="AE440" s="0" t="n">
        <v>1</v>
      </c>
      <c r="AF440" s="0" t="s">
        <v>96</v>
      </c>
      <c r="AG440" s="13" t="n">
        <v>42368</v>
      </c>
      <c r="AH440" s="25" t="n">
        <f aca="false">I440+J440</f>
        <v>9</v>
      </c>
      <c r="AI440" s="25" t="n">
        <f aca="false">K440+L440+M440</f>
        <v>2</v>
      </c>
      <c r="AJ440" s="25" t="n">
        <f aca="false">AC440*AH440</f>
        <v>648</v>
      </c>
      <c r="AK440" s="0" t="str">
        <f aca="false">IF(C440=1,"Cancelled","Completed")</f>
        <v>Cancelled</v>
      </c>
      <c r="AL440" s="0" t="str">
        <f aca="false">_xlfn.IFS(D440&lt;=7,"0-7 Days",D440&lt;=30,"8-30 Days",D440&lt;=90,"31-90 Days",TRUE(),"90+ Days")</f>
        <v>90+ Days</v>
      </c>
      <c r="AM440" s="0" t="str">
        <f aca="false">_xlfn.IFS(OR(F440="December",F440="January",F440="February"),"Winter",OR(F440="March",F440="April",F440="May"),"Spring",OR(F440="June",F440="July",F440="August"),"Summer",TRUE(),"Autumn")</f>
        <v>Summer</v>
      </c>
      <c r="AN440" s="0" t="str">
        <f aca="false">IF(L440+M440&gt;0,"Family","Adult Only")</f>
        <v>Adult Only</v>
      </c>
      <c r="AO440" s="0" t="str">
        <f aca="false">IF(U440=V440,"Same","Changed")</f>
        <v>Same</v>
      </c>
    </row>
    <row r="441" customFormat="false" ht="15" hidden="false" customHeight="false" outlineLevel="0" collapsed="false">
      <c r="A441" s="14" t="n">
        <v>443</v>
      </c>
      <c r="B441" s="14" t="s">
        <v>90</v>
      </c>
      <c r="C441" s="14" t="n">
        <v>0</v>
      </c>
      <c r="D441" s="14" t="n">
        <v>9</v>
      </c>
      <c r="E441" s="14" t="n">
        <v>2015</v>
      </c>
      <c r="F441" s="14" t="s">
        <v>119</v>
      </c>
      <c r="G441" s="14" t="n">
        <v>35</v>
      </c>
      <c r="H441" s="14" t="n">
        <v>23</v>
      </c>
      <c r="I441" s="14" t="n">
        <v>2</v>
      </c>
      <c r="J441" s="14" t="n">
        <v>0</v>
      </c>
      <c r="K441" s="14" t="n">
        <v>2</v>
      </c>
      <c r="L441" s="14" t="n">
        <v>0</v>
      </c>
      <c r="M441" s="14" t="n">
        <v>0</v>
      </c>
      <c r="N441" s="14" t="s">
        <v>82</v>
      </c>
      <c r="O441" s="14" t="s">
        <v>115</v>
      </c>
      <c r="P441" s="14" t="s">
        <v>84</v>
      </c>
      <c r="Q441" s="14" t="s">
        <v>84</v>
      </c>
      <c r="R441" s="14" t="n">
        <v>0</v>
      </c>
      <c r="S441" s="14" t="n">
        <v>0</v>
      </c>
      <c r="T441" s="14" t="n">
        <v>0</v>
      </c>
      <c r="U441" s="14" t="s">
        <v>95</v>
      </c>
      <c r="V441" s="14" t="s">
        <v>95</v>
      </c>
      <c r="W441" s="14" t="n">
        <v>0</v>
      </c>
      <c r="X441" s="14" t="s">
        <v>86</v>
      </c>
      <c r="Y441" s="14" t="n">
        <v>14</v>
      </c>
      <c r="Z441" s="14" t="n">
        <v>0</v>
      </c>
      <c r="AA441" s="14" t="n">
        <v>0</v>
      </c>
      <c r="AB441" s="14" t="s">
        <v>87</v>
      </c>
      <c r="AC441" s="14" t="n">
        <v>75</v>
      </c>
      <c r="AD441" s="14" t="n">
        <v>0</v>
      </c>
      <c r="AE441" s="14" t="n">
        <v>0</v>
      </c>
      <c r="AF441" s="14" t="s">
        <v>88</v>
      </c>
      <c r="AG441" s="15" t="n">
        <v>42241</v>
      </c>
      <c r="AH441" s="14" t="n">
        <f aca="false">I441+J441</f>
        <v>2</v>
      </c>
      <c r="AI441" s="14" t="n">
        <f aca="false">K441+L441+M441</f>
        <v>2</v>
      </c>
      <c r="AJ441" s="14" t="n">
        <f aca="false">AC441*AH441</f>
        <v>150</v>
      </c>
      <c r="AK441" s="14" t="str">
        <f aca="false">IF(C441=1,"Cancelled","Completed")</f>
        <v>Completed</v>
      </c>
      <c r="AL441" s="14" t="str">
        <f aca="false">_xlfn.IFS(D441&lt;=7,"0-7 Days",D441&lt;=30,"8-30 Days",D441&lt;=90,"31-90 Days",TRUE(),"90+ Days")</f>
        <v>8-30 Days</v>
      </c>
      <c r="AM441" s="14" t="str">
        <f aca="false">_xlfn.IFS(OR(F441="December",F441="January",F441="February"),"Winter",OR(F441="March",F441="April",F441="May"),"Spring",OR(F441="June",F441="July",F441="August"),"Summer",TRUE(),"Autumn")</f>
        <v>Summer</v>
      </c>
      <c r="AN441" s="14" t="str">
        <f aca="false">IF(L441+M441&gt;0,"Family","Adult Only")</f>
        <v>Adult Only</v>
      </c>
      <c r="AO441" s="14" t="str">
        <f aca="false">IF(U441=V441,"Same","Changed")</f>
        <v>Same</v>
      </c>
    </row>
    <row r="442" customFormat="false" ht="15" hidden="false" customHeight="false" outlineLevel="0" collapsed="false">
      <c r="A442" s="0" t="n">
        <v>444</v>
      </c>
      <c r="B442" s="0" t="s">
        <v>80</v>
      </c>
      <c r="C442" s="0" t="n">
        <v>0</v>
      </c>
      <c r="D442" s="0" t="n">
        <v>207</v>
      </c>
      <c r="E442" s="0" t="n">
        <v>2016</v>
      </c>
      <c r="F442" s="0" t="s">
        <v>119</v>
      </c>
      <c r="G442" s="0" t="n">
        <v>33</v>
      </c>
      <c r="H442" s="0" t="n">
        <v>12</v>
      </c>
      <c r="I442" s="0" t="n">
        <v>1</v>
      </c>
      <c r="J442" s="0" t="n">
        <v>2</v>
      </c>
      <c r="K442" s="0" t="n">
        <v>2</v>
      </c>
      <c r="L442" s="0" t="n">
        <v>0</v>
      </c>
      <c r="M442" s="0" t="n">
        <v>0</v>
      </c>
      <c r="N442" s="0" t="s">
        <v>82</v>
      </c>
      <c r="O442" s="0" t="s">
        <v>92</v>
      </c>
      <c r="P442" s="0" t="s">
        <v>93</v>
      </c>
      <c r="Q442" s="0" t="s">
        <v>94</v>
      </c>
      <c r="R442" s="0" t="n">
        <v>0</v>
      </c>
      <c r="S442" s="0" t="n">
        <v>0</v>
      </c>
      <c r="T442" s="0" t="n">
        <v>0</v>
      </c>
      <c r="U442" s="0" t="s">
        <v>95</v>
      </c>
      <c r="V442" s="0" t="s">
        <v>109</v>
      </c>
      <c r="W442" s="0" t="n">
        <v>0</v>
      </c>
      <c r="X442" s="0" t="s">
        <v>86</v>
      </c>
      <c r="Y442" s="0" t="n">
        <v>240</v>
      </c>
      <c r="Z442" s="0" t="n">
        <v>0</v>
      </c>
      <c r="AA442" s="0" t="n">
        <v>0</v>
      </c>
      <c r="AB442" s="0" t="s">
        <v>87</v>
      </c>
      <c r="AC442" s="0" t="n">
        <v>152</v>
      </c>
      <c r="AD442" s="0" t="n">
        <v>1</v>
      </c>
      <c r="AE442" s="0" t="n">
        <v>0</v>
      </c>
      <c r="AF442" s="0" t="s">
        <v>88</v>
      </c>
      <c r="AG442" s="13" t="n">
        <v>42597</v>
      </c>
      <c r="AH442" s="25" t="n">
        <f aca="false">I442+J442</f>
        <v>3</v>
      </c>
      <c r="AI442" s="25" t="n">
        <f aca="false">K442+L442+M442</f>
        <v>2</v>
      </c>
      <c r="AJ442" s="25" t="n">
        <f aca="false">AC442*AH442</f>
        <v>456</v>
      </c>
      <c r="AK442" s="0" t="str">
        <f aca="false">IF(C442=1,"Cancelled","Completed")</f>
        <v>Completed</v>
      </c>
      <c r="AL442" s="0" t="str">
        <f aca="false">_xlfn.IFS(D442&lt;=7,"0-7 Days",D442&lt;=30,"8-30 Days",D442&lt;=90,"31-90 Days",TRUE(),"90+ Days")</f>
        <v>90+ Days</v>
      </c>
      <c r="AM442" s="0" t="str">
        <f aca="false">_xlfn.IFS(OR(F442="December",F442="January",F442="February"),"Winter",OR(F442="March",F442="April",F442="May"),"Spring",OR(F442="June",F442="July",F442="August"),"Summer",TRUE(),"Autumn")</f>
        <v>Summer</v>
      </c>
      <c r="AN442" s="0" t="str">
        <f aca="false">IF(L442+M442&gt;0,"Family","Adult Only")</f>
        <v>Adult Only</v>
      </c>
      <c r="AO442" s="0" t="str">
        <f aca="false">IF(U442=V442,"Same","Changed")</f>
        <v>Changed</v>
      </c>
    </row>
    <row r="443" customFormat="false" ht="15" hidden="false" customHeight="false" outlineLevel="0" collapsed="false">
      <c r="A443" s="14" t="n">
        <v>445</v>
      </c>
      <c r="B443" s="14" t="s">
        <v>80</v>
      </c>
      <c r="C443" s="14" t="n">
        <v>1</v>
      </c>
      <c r="D443" s="14" t="n">
        <v>147</v>
      </c>
      <c r="E443" s="14" t="n">
        <v>2016</v>
      </c>
      <c r="F443" s="14" t="s">
        <v>103</v>
      </c>
      <c r="G443" s="14" t="n">
        <v>14</v>
      </c>
      <c r="H443" s="14" t="n">
        <v>28</v>
      </c>
      <c r="I443" s="14" t="n">
        <v>2</v>
      </c>
      <c r="J443" s="14" t="n">
        <v>5</v>
      </c>
      <c r="K443" s="14" t="n">
        <v>2</v>
      </c>
      <c r="L443" s="14" t="n">
        <v>0</v>
      </c>
      <c r="M443" s="14" t="n">
        <v>0</v>
      </c>
      <c r="N443" s="14" t="s">
        <v>112</v>
      </c>
      <c r="O443" s="14" t="s">
        <v>92</v>
      </c>
      <c r="P443" s="14" t="s">
        <v>99</v>
      </c>
      <c r="Q443" s="14" t="s">
        <v>94</v>
      </c>
      <c r="R443" s="14" t="n">
        <v>0</v>
      </c>
      <c r="S443" s="14" t="n">
        <v>0</v>
      </c>
      <c r="T443" s="14" t="n">
        <v>0</v>
      </c>
      <c r="U443" s="14" t="s">
        <v>124</v>
      </c>
      <c r="V443" s="14" t="s">
        <v>124</v>
      </c>
      <c r="W443" s="14" t="n">
        <v>0</v>
      </c>
      <c r="X443" s="14" t="s">
        <v>86</v>
      </c>
      <c r="Y443" s="14" t="n">
        <v>0</v>
      </c>
      <c r="Z443" s="14" t="n">
        <v>0</v>
      </c>
      <c r="AA443" s="14" t="n">
        <v>0</v>
      </c>
      <c r="AB443" s="14" t="s">
        <v>101</v>
      </c>
      <c r="AC443" s="14" t="n">
        <v>73</v>
      </c>
      <c r="AD443" s="14" t="n">
        <v>0</v>
      </c>
      <c r="AE443" s="14" t="n">
        <v>0</v>
      </c>
      <c r="AF443" s="14" t="s">
        <v>96</v>
      </c>
      <c r="AG443" s="15" t="n">
        <v>42433</v>
      </c>
      <c r="AH443" s="14" t="n">
        <f aca="false">I443+J443</f>
        <v>7</v>
      </c>
      <c r="AI443" s="14" t="n">
        <f aca="false">K443+L443+M443</f>
        <v>2</v>
      </c>
      <c r="AJ443" s="14" t="n">
        <f aca="false">AC443*AH443</f>
        <v>511</v>
      </c>
      <c r="AK443" s="14" t="str">
        <f aca="false">IF(C443=1,"Cancelled","Completed")</f>
        <v>Cancelled</v>
      </c>
      <c r="AL443" s="14" t="str">
        <f aca="false">_xlfn.IFS(D443&lt;=7,"0-7 Days",D443&lt;=30,"8-30 Days",D443&lt;=90,"31-90 Days",TRUE(),"90+ Days")</f>
        <v>90+ Days</v>
      </c>
      <c r="AM443" s="14" t="str">
        <f aca="false">_xlfn.IFS(OR(F443="December",F443="January",F443="February"),"Winter",OR(F443="March",F443="April",F443="May"),"Spring",OR(F443="June",F443="July",F443="August"),"Summer",TRUE(),"Autumn")</f>
        <v>Spring</v>
      </c>
      <c r="AN443" s="14" t="str">
        <f aca="false">IF(L443+M443&gt;0,"Family","Adult Only")</f>
        <v>Adult Only</v>
      </c>
      <c r="AO443" s="14" t="str">
        <f aca="false">IF(U443=V443,"Same","Changed")</f>
        <v>Same</v>
      </c>
    </row>
    <row r="444" customFormat="false" ht="15" hidden="false" customHeight="false" outlineLevel="0" collapsed="false">
      <c r="A444" s="0" t="n">
        <v>446</v>
      </c>
      <c r="B444" s="0" t="s">
        <v>80</v>
      </c>
      <c r="C444" s="0" t="n">
        <v>0</v>
      </c>
      <c r="D444" s="0" t="n">
        <v>10</v>
      </c>
      <c r="E444" s="0" t="n">
        <v>2016</v>
      </c>
      <c r="F444" s="0" t="s">
        <v>111</v>
      </c>
      <c r="G444" s="0" t="n">
        <v>42</v>
      </c>
      <c r="H444" s="0" t="n">
        <v>9</v>
      </c>
      <c r="I444" s="0" t="n">
        <v>2</v>
      </c>
      <c r="J444" s="0" t="n">
        <v>0</v>
      </c>
      <c r="K444" s="0" t="n">
        <v>2</v>
      </c>
      <c r="L444" s="0" t="n">
        <v>0</v>
      </c>
      <c r="M444" s="0" t="n">
        <v>0</v>
      </c>
      <c r="N444" s="0" t="s">
        <v>82</v>
      </c>
      <c r="O444" s="0" t="s">
        <v>83</v>
      </c>
      <c r="P444" s="0" t="s">
        <v>116</v>
      </c>
      <c r="Q444" s="0" t="s">
        <v>128</v>
      </c>
      <c r="R444" s="0" t="n">
        <v>0</v>
      </c>
      <c r="S444" s="0" t="n">
        <v>0</v>
      </c>
      <c r="T444" s="0" t="n">
        <v>0</v>
      </c>
      <c r="U444" s="0" t="s">
        <v>95</v>
      </c>
      <c r="V444" s="0" t="s">
        <v>95</v>
      </c>
      <c r="W444" s="0" t="n">
        <v>0</v>
      </c>
      <c r="X444" s="0" t="s">
        <v>86</v>
      </c>
      <c r="Y444" s="0" t="n">
        <v>0</v>
      </c>
      <c r="Z444" s="0" t="n">
        <v>0</v>
      </c>
      <c r="AA444" s="0" t="n">
        <v>0</v>
      </c>
      <c r="AB444" s="0" t="s">
        <v>101</v>
      </c>
      <c r="AC444" s="0" t="n">
        <v>55</v>
      </c>
      <c r="AD444" s="0" t="n">
        <v>0</v>
      </c>
      <c r="AE444" s="0" t="n">
        <v>0</v>
      </c>
      <c r="AF444" s="0" t="s">
        <v>88</v>
      </c>
      <c r="AG444" s="13" t="n">
        <v>42654</v>
      </c>
      <c r="AH444" s="25" t="n">
        <f aca="false">I444+J444</f>
        <v>2</v>
      </c>
      <c r="AI444" s="25" t="n">
        <f aca="false">K444+L444+M444</f>
        <v>2</v>
      </c>
      <c r="AJ444" s="25" t="n">
        <f aca="false">AC444*AH444</f>
        <v>110</v>
      </c>
      <c r="AK444" s="0" t="str">
        <f aca="false">IF(C444=1,"Cancelled","Completed")</f>
        <v>Completed</v>
      </c>
      <c r="AL444" s="0" t="str">
        <f aca="false">_xlfn.IFS(D444&lt;=7,"0-7 Days",D444&lt;=30,"8-30 Days",D444&lt;=90,"31-90 Days",TRUE(),"90+ Days")</f>
        <v>8-30 Days</v>
      </c>
      <c r="AM444" s="0" t="str">
        <f aca="false">_xlfn.IFS(OR(F444="December",F444="January",F444="February"),"Winter",OR(F444="March",F444="April",F444="May"),"Spring",OR(F444="June",F444="July",F444="August"),"Summer",TRUE(),"Autumn")</f>
        <v>Autumn</v>
      </c>
      <c r="AN444" s="0" t="str">
        <f aca="false">IF(L444+M444&gt;0,"Family","Adult Only")</f>
        <v>Adult Only</v>
      </c>
      <c r="AO444" s="0" t="str">
        <f aca="false">IF(U444=V444,"Same","Changed")</f>
        <v>Same</v>
      </c>
    </row>
    <row r="445" customFormat="false" ht="15" hidden="false" customHeight="false" outlineLevel="0" collapsed="false">
      <c r="A445" s="14" t="n">
        <v>448</v>
      </c>
      <c r="B445" s="14" t="s">
        <v>80</v>
      </c>
      <c r="C445" s="14" t="n">
        <v>0</v>
      </c>
      <c r="D445" s="14" t="n">
        <v>88</v>
      </c>
      <c r="E445" s="14" t="n">
        <v>2016</v>
      </c>
      <c r="F445" s="14" t="s">
        <v>106</v>
      </c>
      <c r="G445" s="14" t="n">
        <v>16</v>
      </c>
      <c r="H445" s="14" t="n">
        <v>15</v>
      </c>
      <c r="I445" s="14" t="n">
        <v>2</v>
      </c>
      <c r="J445" s="14" t="n">
        <v>5</v>
      </c>
      <c r="K445" s="14" t="n">
        <v>2</v>
      </c>
      <c r="L445" s="14" t="n">
        <v>0</v>
      </c>
      <c r="M445" s="14" t="n">
        <v>0</v>
      </c>
      <c r="N445" s="14" t="s">
        <v>82</v>
      </c>
      <c r="O445" s="14" t="s">
        <v>161</v>
      </c>
      <c r="P445" s="14" t="s">
        <v>99</v>
      </c>
      <c r="Q445" s="14" t="s">
        <v>94</v>
      </c>
      <c r="R445" s="14" t="n">
        <v>0</v>
      </c>
      <c r="S445" s="14" t="n">
        <v>0</v>
      </c>
      <c r="T445" s="14" t="n">
        <v>0</v>
      </c>
      <c r="U445" s="14" t="s">
        <v>109</v>
      </c>
      <c r="V445" s="14" t="s">
        <v>85</v>
      </c>
      <c r="W445" s="14" t="n">
        <v>0</v>
      </c>
      <c r="X445" s="14" t="s">
        <v>86</v>
      </c>
      <c r="Y445" s="14" t="n">
        <v>314</v>
      </c>
      <c r="Z445" s="14" t="n">
        <v>0</v>
      </c>
      <c r="AA445" s="14" t="n">
        <v>0</v>
      </c>
      <c r="AB445" s="14" t="s">
        <v>87</v>
      </c>
      <c r="AC445" s="14" t="n">
        <v>69.7</v>
      </c>
      <c r="AD445" s="14" t="n">
        <v>1</v>
      </c>
      <c r="AE445" s="14" t="n">
        <v>1</v>
      </c>
      <c r="AF445" s="14" t="s">
        <v>88</v>
      </c>
      <c r="AG445" s="15" t="n">
        <v>42482</v>
      </c>
      <c r="AH445" s="14" t="n">
        <f aca="false">I445+J445</f>
        <v>7</v>
      </c>
      <c r="AI445" s="14" t="n">
        <f aca="false">K445+L445+M445</f>
        <v>2</v>
      </c>
      <c r="AJ445" s="14" t="n">
        <f aca="false">AC445*AH445</f>
        <v>487.9</v>
      </c>
      <c r="AK445" s="14" t="str">
        <f aca="false">IF(C445=1,"Cancelled","Completed")</f>
        <v>Completed</v>
      </c>
      <c r="AL445" s="14" t="str">
        <f aca="false">_xlfn.IFS(D445&lt;=7,"0-7 Days",D445&lt;=30,"8-30 Days",D445&lt;=90,"31-90 Days",TRUE(),"90+ Days")</f>
        <v>31-90 Days</v>
      </c>
      <c r="AM445" s="14" t="str">
        <f aca="false">_xlfn.IFS(OR(F445="December",F445="January",F445="February"),"Winter",OR(F445="March",F445="April",F445="May"),"Spring",OR(F445="June",F445="July",F445="August"),"Summer",TRUE(),"Autumn")</f>
        <v>Spring</v>
      </c>
      <c r="AN445" s="14" t="str">
        <f aca="false">IF(L445+M445&gt;0,"Family","Adult Only")</f>
        <v>Adult Only</v>
      </c>
      <c r="AO445" s="14" t="str">
        <f aca="false">IF(U445=V445,"Same","Changed")</f>
        <v>Changed</v>
      </c>
    </row>
    <row r="446" customFormat="false" ht="15" hidden="false" customHeight="false" outlineLevel="0" collapsed="false">
      <c r="A446" s="0" t="n">
        <v>449</v>
      </c>
      <c r="B446" s="0" t="s">
        <v>80</v>
      </c>
      <c r="C446" s="0" t="n">
        <v>1</v>
      </c>
      <c r="D446" s="0" t="n">
        <v>11</v>
      </c>
      <c r="E446" s="0" t="n">
        <v>2015</v>
      </c>
      <c r="F446" s="0" t="s">
        <v>81</v>
      </c>
      <c r="G446" s="0" t="n">
        <v>49</v>
      </c>
      <c r="H446" s="0" t="n">
        <v>5</v>
      </c>
      <c r="I446" s="0" t="n">
        <v>2</v>
      </c>
      <c r="J446" s="0" t="n">
        <v>1</v>
      </c>
      <c r="K446" s="0" t="n">
        <v>2</v>
      </c>
      <c r="L446" s="0" t="n">
        <v>0</v>
      </c>
      <c r="M446" s="0" t="n">
        <v>0</v>
      </c>
      <c r="N446" s="0" t="s">
        <v>142</v>
      </c>
      <c r="O446" s="0" t="s">
        <v>92</v>
      </c>
      <c r="P446" s="0" t="s">
        <v>99</v>
      </c>
      <c r="Q446" s="0" t="s">
        <v>94</v>
      </c>
      <c r="R446" s="0" t="n">
        <v>0</v>
      </c>
      <c r="S446" s="0" t="n">
        <v>1</v>
      </c>
      <c r="T446" s="0" t="n">
        <v>0</v>
      </c>
      <c r="U446" s="0" t="s">
        <v>95</v>
      </c>
      <c r="V446" s="0" t="s">
        <v>95</v>
      </c>
      <c r="W446" s="0" t="n">
        <v>0</v>
      </c>
      <c r="X446" s="0" t="s">
        <v>86</v>
      </c>
      <c r="Y446" s="0" t="n">
        <v>0</v>
      </c>
      <c r="Z446" s="0" t="n">
        <v>0</v>
      </c>
      <c r="AA446" s="0" t="n">
        <v>0</v>
      </c>
      <c r="AB446" s="0" t="s">
        <v>101</v>
      </c>
      <c r="AC446" s="0" t="n">
        <v>64</v>
      </c>
      <c r="AD446" s="0" t="n">
        <v>0</v>
      </c>
      <c r="AE446" s="0" t="n">
        <v>0</v>
      </c>
      <c r="AF446" s="0" t="s">
        <v>96</v>
      </c>
      <c r="AG446" s="13" t="n">
        <v>42335</v>
      </c>
      <c r="AH446" s="25" t="n">
        <f aca="false">I446+J446</f>
        <v>3</v>
      </c>
      <c r="AI446" s="25" t="n">
        <f aca="false">K446+L446+M446</f>
        <v>2</v>
      </c>
      <c r="AJ446" s="25" t="n">
        <f aca="false">AC446*AH446</f>
        <v>192</v>
      </c>
      <c r="AK446" s="0" t="str">
        <f aca="false">IF(C446=1,"Cancelled","Completed")</f>
        <v>Cancelled</v>
      </c>
      <c r="AL446" s="0" t="str">
        <f aca="false">_xlfn.IFS(D446&lt;=7,"0-7 Days",D446&lt;=30,"8-30 Days",D446&lt;=90,"31-90 Days",TRUE(),"90+ Days")</f>
        <v>8-30 Days</v>
      </c>
      <c r="AM446" s="0" t="str">
        <f aca="false">_xlfn.IFS(OR(F446="December",F446="January",F446="February"),"Winter",OR(F446="March",F446="April",F446="May"),"Spring",OR(F446="June",F446="July",F446="August"),"Summer",TRUE(),"Autumn")</f>
        <v>Winter</v>
      </c>
      <c r="AN446" s="0" t="str">
        <f aca="false">IF(L446+M446&gt;0,"Family","Adult Only")</f>
        <v>Adult Only</v>
      </c>
      <c r="AO446" s="0" t="str">
        <f aca="false">IF(U446=V446,"Same","Changed")</f>
        <v>Same</v>
      </c>
    </row>
    <row r="447" customFormat="false" ht="15" hidden="false" customHeight="false" outlineLevel="0" collapsed="false">
      <c r="A447" s="14" t="n">
        <v>450</v>
      </c>
      <c r="B447" s="14" t="s">
        <v>90</v>
      </c>
      <c r="C447" s="14" t="n">
        <v>0</v>
      </c>
      <c r="D447" s="14" t="n">
        <v>320</v>
      </c>
      <c r="E447" s="14" t="n">
        <v>2016</v>
      </c>
      <c r="F447" s="14" t="s">
        <v>119</v>
      </c>
      <c r="G447" s="14" t="n">
        <v>34</v>
      </c>
      <c r="H447" s="14" t="n">
        <v>18</v>
      </c>
      <c r="I447" s="14" t="n">
        <v>0</v>
      </c>
      <c r="J447" s="14" t="n">
        <v>2</v>
      </c>
      <c r="K447" s="14" t="n">
        <v>2</v>
      </c>
      <c r="L447" s="14" t="n">
        <v>0</v>
      </c>
      <c r="M447" s="14" t="n">
        <v>0</v>
      </c>
      <c r="N447" s="14" t="s">
        <v>112</v>
      </c>
      <c r="O447" s="14" t="s">
        <v>108</v>
      </c>
      <c r="P447" s="14" t="s">
        <v>99</v>
      </c>
      <c r="Q447" s="14" t="s">
        <v>94</v>
      </c>
      <c r="R447" s="14" t="n">
        <v>0</v>
      </c>
      <c r="S447" s="14" t="n">
        <v>0</v>
      </c>
      <c r="T447" s="14" t="n">
        <v>0</v>
      </c>
      <c r="U447" s="14" t="s">
        <v>95</v>
      </c>
      <c r="V447" s="14" t="s">
        <v>95</v>
      </c>
      <c r="W447" s="14" t="n">
        <v>0</v>
      </c>
      <c r="X447" s="14" t="s">
        <v>86</v>
      </c>
      <c r="Y447" s="14" t="n">
        <v>6</v>
      </c>
      <c r="Z447" s="14" t="n">
        <v>0</v>
      </c>
      <c r="AA447" s="14" t="n">
        <v>0</v>
      </c>
      <c r="AB447" s="14" t="s">
        <v>101</v>
      </c>
      <c r="AC447" s="14" t="n">
        <v>115</v>
      </c>
      <c r="AD447" s="14" t="n">
        <v>0</v>
      </c>
      <c r="AE447" s="14" t="n">
        <v>1</v>
      </c>
      <c r="AF447" s="14" t="s">
        <v>88</v>
      </c>
      <c r="AG447" s="15" t="n">
        <v>42602</v>
      </c>
      <c r="AH447" s="14" t="n">
        <f aca="false">I447+J447</f>
        <v>2</v>
      </c>
      <c r="AI447" s="14" t="n">
        <f aca="false">K447+L447+M447</f>
        <v>2</v>
      </c>
      <c r="AJ447" s="14" t="n">
        <f aca="false">AC447*AH447</f>
        <v>230</v>
      </c>
      <c r="AK447" s="14" t="str">
        <f aca="false">IF(C447=1,"Cancelled","Completed")</f>
        <v>Completed</v>
      </c>
      <c r="AL447" s="14" t="str">
        <f aca="false">_xlfn.IFS(D447&lt;=7,"0-7 Days",D447&lt;=30,"8-30 Days",D447&lt;=90,"31-90 Days",TRUE(),"90+ Days")</f>
        <v>90+ Days</v>
      </c>
      <c r="AM447" s="14" t="str">
        <f aca="false">_xlfn.IFS(OR(F447="December",F447="January",F447="February"),"Winter",OR(F447="March",F447="April",F447="May"),"Spring",OR(F447="June",F447="July",F447="August"),"Summer",TRUE(),"Autumn")</f>
        <v>Summer</v>
      </c>
      <c r="AN447" s="14" t="str">
        <f aca="false">IF(L447+M447&gt;0,"Family","Adult Only")</f>
        <v>Adult Only</v>
      </c>
      <c r="AO447" s="14" t="str">
        <f aca="false">IF(U447=V447,"Same","Changed")</f>
        <v>Same</v>
      </c>
    </row>
    <row r="448" customFormat="false" ht="15" hidden="false" customHeight="false" outlineLevel="0" collapsed="false">
      <c r="A448" s="0" t="n">
        <v>452</v>
      </c>
      <c r="B448" s="0" t="s">
        <v>80</v>
      </c>
      <c r="C448" s="0" t="n">
        <v>0</v>
      </c>
      <c r="D448" s="0" t="n">
        <v>107</v>
      </c>
      <c r="E448" s="0" t="n">
        <v>2015</v>
      </c>
      <c r="F448" s="0" t="s">
        <v>91</v>
      </c>
      <c r="G448" s="0" t="n">
        <v>27</v>
      </c>
      <c r="H448" s="0" t="n">
        <v>2</v>
      </c>
      <c r="I448" s="0" t="n">
        <v>2</v>
      </c>
      <c r="J448" s="0" t="n">
        <v>5</v>
      </c>
      <c r="K448" s="0" t="n">
        <v>2</v>
      </c>
      <c r="L448" s="0" t="n">
        <v>0</v>
      </c>
      <c r="M448" s="0" t="n">
        <v>0</v>
      </c>
      <c r="N448" s="0" t="s">
        <v>82</v>
      </c>
      <c r="O448" s="0" t="s">
        <v>92</v>
      </c>
      <c r="P448" s="0" t="s">
        <v>93</v>
      </c>
      <c r="Q448" s="0" t="s">
        <v>94</v>
      </c>
      <c r="R448" s="0" t="n">
        <v>0</v>
      </c>
      <c r="S448" s="0" t="n">
        <v>0</v>
      </c>
      <c r="T448" s="0" t="n">
        <v>0</v>
      </c>
      <c r="U448" s="0" t="s">
        <v>95</v>
      </c>
      <c r="V448" s="0" t="s">
        <v>95</v>
      </c>
      <c r="W448" s="0" t="n">
        <v>0</v>
      </c>
      <c r="X448" s="0" t="s">
        <v>86</v>
      </c>
      <c r="Y448" s="0" t="n">
        <v>240</v>
      </c>
      <c r="Z448" s="0" t="n">
        <v>0</v>
      </c>
      <c r="AA448" s="0" t="n">
        <v>0</v>
      </c>
      <c r="AB448" s="0" t="s">
        <v>87</v>
      </c>
      <c r="AC448" s="0" t="n">
        <v>110.7</v>
      </c>
      <c r="AD448" s="0" t="n">
        <v>0</v>
      </c>
      <c r="AE448" s="0" t="n">
        <v>2</v>
      </c>
      <c r="AF448" s="0" t="s">
        <v>88</v>
      </c>
      <c r="AG448" s="13" t="n">
        <v>42194</v>
      </c>
      <c r="AH448" s="25" t="n">
        <f aca="false">I448+J448</f>
        <v>7</v>
      </c>
      <c r="AI448" s="25" t="n">
        <f aca="false">K448+L448+M448</f>
        <v>2</v>
      </c>
      <c r="AJ448" s="25" t="n">
        <f aca="false">AC448*AH448</f>
        <v>774.9</v>
      </c>
      <c r="AK448" s="0" t="str">
        <f aca="false">IF(C448=1,"Cancelled","Completed")</f>
        <v>Completed</v>
      </c>
      <c r="AL448" s="0" t="str">
        <f aca="false">_xlfn.IFS(D448&lt;=7,"0-7 Days",D448&lt;=30,"8-30 Days",D448&lt;=90,"31-90 Days",TRUE(),"90+ Days")</f>
        <v>90+ Days</v>
      </c>
      <c r="AM448" s="0" t="str">
        <f aca="false">_xlfn.IFS(OR(F448="December",F448="January",F448="February"),"Winter",OR(F448="March",F448="April",F448="May"),"Spring",OR(F448="June",F448="July",F448="August"),"Summer",TRUE(),"Autumn")</f>
        <v>Summer</v>
      </c>
      <c r="AN448" s="0" t="str">
        <f aca="false">IF(L448+M448&gt;0,"Family","Adult Only")</f>
        <v>Adult Only</v>
      </c>
      <c r="AO448" s="0" t="str">
        <f aca="false">IF(U448=V448,"Same","Changed")</f>
        <v>Same</v>
      </c>
    </row>
    <row r="449" customFormat="false" ht="15" hidden="false" customHeight="false" outlineLevel="0" collapsed="false">
      <c r="A449" s="14" t="n">
        <v>453</v>
      </c>
      <c r="B449" s="14" t="s">
        <v>90</v>
      </c>
      <c r="C449" s="14" t="n">
        <v>1</v>
      </c>
      <c r="D449" s="14" t="n">
        <v>177</v>
      </c>
      <c r="E449" s="14" t="n">
        <v>2017</v>
      </c>
      <c r="F449" s="14" t="s">
        <v>91</v>
      </c>
      <c r="G449" s="14" t="n">
        <v>27</v>
      </c>
      <c r="H449" s="14" t="n">
        <v>3</v>
      </c>
      <c r="I449" s="14" t="n">
        <v>1</v>
      </c>
      <c r="J449" s="14" t="n">
        <v>1</v>
      </c>
      <c r="K449" s="14" t="n">
        <v>2</v>
      </c>
      <c r="L449" s="14" t="n">
        <v>0</v>
      </c>
      <c r="M449" s="14" t="n">
        <v>0</v>
      </c>
      <c r="N449" s="14" t="s">
        <v>107</v>
      </c>
      <c r="O449" s="14" t="s">
        <v>147</v>
      </c>
      <c r="P449" s="14" t="s">
        <v>93</v>
      </c>
      <c r="Q449" s="14" t="s">
        <v>94</v>
      </c>
      <c r="R449" s="14" t="n">
        <v>0</v>
      </c>
      <c r="S449" s="14" t="n">
        <v>0</v>
      </c>
      <c r="T449" s="14" t="n">
        <v>0</v>
      </c>
      <c r="U449" s="14" t="s">
        <v>95</v>
      </c>
      <c r="V449" s="14" t="s">
        <v>95</v>
      </c>
      <c r="W449" s="14" t="n">
        <v>0</v>
      </c>
      <c r="X449" s="14" t="s">
        <v>86</v>
      </c>
      <c r="Y449" s="14" t="n">
        <v>9</v>
      </c>
      <c r="Z449" s="14" t="n">
        <v>0</v>
      </c>
      <c r="AA449" s="14" t="n">
        <v>0</v>
      </c>
      <c r="AB449" s="14" t="s">
        <v>87</v>
      </c>
      <c r="AC449" s="14" t="n">
        <v>89.1</v>
      </c>
      <c r="AD449" s="14" t="n">
        <v>0</v>
      </c>
      <c r="AE449" s="14" t="n">
        <v>0</v>
      </c>
      <c r="AF449" s="14" t="s">
        <v>96</v>
      </c>
      <c r="AG449" s="15" t="n">
        <v>42816</v>
      </c>
      <c r="AH449" s="14" t="n">
        <f aca="false">I449+J449</f>
        <v>2</v>
      </c>
      <c r="AI449" s="14" t="n">
        <f aca="false">K449+L449+M449</f>
        <v>2</v>
      </c>
      <c r="AJ449" s="14" t="n">
        <f aca="false">AC449*AH449</f>
        <v>178.2</v>
      </c>
      <c r="AK449" s="14" t="str">
        <f aca="false">IF(C449=1,"Cancelled","Completed")</f>
        <v>Cancelled</v>
      </c>
      <c r="AL449" s="14" t="str">
        <f aca="false">_xlfn.IFS(D449&lt;=7,"0-7 Days",D449&lt;=30,"8-30 Days",D449&lt;=90,"31-90 Days",TRUE(),"90+ Days")</f>
        <v>90+ Days</v>
      </c>
      <c r="AM449" s="14" t="str">
        <f aca="false">_xlfn.IFS(OR(F449="December",F449="January",F449="February"),"Winter",OR(F449="March",F449="April",F449="May"),"Spring",OR(F449="June",F449="July",F449="August"),"Summer",TRUE(),"Autumn")</f>
        <v>Summer</v>
      </c>
      <c r="AN449" s="14" t="str">
        <f aca="false">IF(L449+M449&gt;0,"Family","Adult Only")</f>
        <v>Adult Only</v>
      </c>
      <c r="AO449" s="14" t="str">
        <f aca="false">IF(U449=V449,"Same","Changed")</f>
        <v>Same</v>
      </c>
    </row>
    <row r="450" customFormat="false" ht="15" hidden="false" customHeight="false" outlineLevel="0" collapsed="false">
      <c r="A450" s="0" t="n">
        <v>454</v>
      </c>
      <c r="B450" s="0" t="s">
        <v>90</v>
      </c>
      <c r="C450" s="0" t="n">
        <v>0</v>
      </c>
      <c r="D450" s="0" t="n">
        <v>20</v>
      </c>
      <c r="E450" s="0" t="n">
        <v>2017</v>
      </c>
      <c r="F450" s="0" t="s">
        <v>121</v>
      </c>
      <c r="G450" s="0" t="n">
        <v>21</v>
      </c>
      <c r="H450" s="0" t="n">
        <v>24</v>
      </c>
      <c r="I450" s="0" t="n">
        <v>0</v>
      </c>
      <c r="J450" s="0" t="n">
        <v>1</v>
      </c>
      <c r="K450" s="0" t="n">
        <v>2</v>
      </c>
      <c r="L450" s="0" t="n">
        <v>0</v>
      </c>
      <c r="M450" s="0" t="n">
        <v>0</v>
      </c>
      <c r="N450" s="0" t="s">
        <v>82</v>
      </c>
      <c r="O450" s="0" t="s">
        <v>115</v>
      </c>
      <c r="P450" s="0" t="s">
        <v>116</v>
      </c>
      <c r="Q450" s="0" t="s">
        <v>94</v>
      </c>
      <c r="R450" s="0" t="n">
        <v>0</v>
      </c>
      <c r="S450" s="0" t="n">
        <v>0</v>
      </c>
      <c r="T450" s="0" t="n">
        <v>0</v>
      </c>
      <c r="U450" s="0" t="s">
        <v>95</v>
      </c>
      <c r="V450" s="0" t="s">
        <v>95</v>
      </c>
      <c r="W450" s="0" t="n">
        <v>0</v>
      </c>
      <c r="X450" s="0" t="s">
        <v>86</v>
      </c>
      <c r="Y450" s="0" t="n">
        <v>87</v>
      </c>
      <c r="Z450" s="0" t="n">
        <v>0</v>
      </c>
      <c r="AA450" s="0" t="n">
        <v>0</v>
      </c>
      <c r="AB450" s="0" t="s">
        <v>101</v>
      </c>
      <c r="AC450" s="0" t="n">
        <v>120</v>
      </c>
      <c r="AD450" s="0" t="n">
        <v>0</v>
      </c>
      <c r="AE450" s="0" t="n">
        <v>0</v>
      </c>
      <c r="AF450" s="0" t="s">
        <v>88</v>
      </c>
      <c r="AG450" s="13" t="n">
        <v>42880</v>
      </c>
      <c r="AH450" s="25" t="n">
        <f aca="false">I450+J450</f>
        <v>1</v>
      </c>
      <c r="AI450" s="25" t="n">
        <f aca="false">K450+L450+M450</f>
        <v>2</v>
      </c>
      <c r="AJ450" s="25" t="n">
        <f aca="false">AC450*AH450</f>
        <v>120</v>
      </c>
      <c r="AK450" s="0" t="str">
        <f aca="false">IF(C450=1,"Cancelled","Completed")</f>
        <v>Completed</v>
      </c>
      <c r="AL450" s="0" t="str">
        <f aca="false">_xlfn.IFS(D450&lt;=7,"0-7 Days",D450&lt;=30,"8-30 Days",D450&lt;=90,"31-90 Days",TRUE(),"90+ Days")</f>
        <v>8-30 Days</v>
      </c>
      <c r="AM450" s="0" t="str">
        <f aca="false">_xlfn.IFS(OR(F450="December",F450="January",F450="February"),"Winter",OR(F450="March",F450="April",F450="May"),"Spring",OR(F450="June",F450="July",F450="August"),"Summer",TRUE(),"Autumn")</f>
        <v>Spring</v>
      </c>
      <c r="AN450" s="0" t="str">
        <f aca="false">IF(L450+M450&gt;0,"Family","Adult Only")</f>
        <v>Adult Only</v>
      </c>
      <c r="AO450" s="0" t="str">
        <f aca="false">IF(U450=V450,"Same","Changed")</f>
        <v>Same</v>
      </c>
    </row>
    <row r="451" customFormat="false" ht="15" hidden="false" customHeight="false" outlineLevel="0" collapsed="false">
      <c r="A451" s="14" t="n">
        <v>455</v>
      </c>
      <c r="B451" s="14" t="s">
        <v>80</v>
      </c>
      <c r="C451" s="14" t="n">
        <v>0</v>
      </c>
      <c r="D451" s="14" t="n">
        <v>12</v>
      </c>
      <c r="E451" s="14" t="n">
        <v>2016</v>
      </c>
      <c r="F451" s="14" t="s">
        <v>126</v>
      </c>
      <c r="G451" s="14" t="n">
        <v>5</v>
      </c>
      <c r="H451" s="14" t="n">
        <v>30</v>
      </c>
      <c r="I451" s="14" t="n">
        <v>0</v>
      </c>
      <c r="J451" s="14" t="n">
        <v>1</v>
      </c>
      <c r="K451" s="14" t="n">
        <v>1</v>
      </c>
      <c r="L451" s="14" t="n">
        <v>0</v>
      </c>
      <c r="M451" s="14" t="n">
        <v>0</v>
      </c>
      <c r="N451" s="14" t="s">
        <v>82</v>
      </c>
      <c r="O451" s="14" t="s">
        <v>169</v>
      </c>
      <c r="P451" s="14" t="s">
        <v>99</v>
      </c>
      <c r="Q451" s="14" t="s">
        <v>94</v>
      </c>
      <c r="R451" s="14" t="n">
        <v>0</v>
      </c>
      <c r="S451" s="14" t="n">
        <v>0</v>
      </c>
      <c r="T451" s="14" t="n">
        <v>0</v>
      </c>
      <c r="U451" s="14" t="s">
        <v>95</v>
      </c>
      <c r="V451" s="14" t="s">
        <v>109</v>
      </c>
      <c r="W451" s="14" t="n">
        <v>0</v>
      </c>
      <c r="X451" s="14" t="s">
        <v>86</v>
      </c>
      <c r="Y451" s="14" t="n">
        <v>95</v>
      </c>
      <c r="Z451" s="14" t="n">
        <v>0</v>
      </c>
      <c r="AA451" s="14" t="n">
        <v>0</v>
      </c>
      <c r="AB451" s="14" t="s">
        <v>87</v>
      </c>
      <c r="AC451" s="14" t="n">
        <v>25</v>
      </c>
      <c r="AD451" s="14" t="n">
        <v>0</v>
      </c>
      <c r="AE451" s="14" t="n">
        <v>0</v>
      </c>
      <c r="AF451" s="14" t="s">
        <v>88</v>
      </c>
      <c r="AG451" s="15" t="n">
        <v>42400</v>
      </c>
      <c r="AH451" s="14" t="n">
        <f aca="false">I451+J451</f>
        <v>1</v>
      </c>
      <c r="AI451" s="14" t="n">
        <f aca="false">K451+L451+M451</f>
        <v>1</v>
      </c>
      <c r="AJ451" s="14" t="n">
        <f aca="false">AC451*AH451</f>
        <v>25</v>
      </c>
      <c r="AK451" s="14" t="str">
        <f aca="false">IF(C451=1,"Cancelled","Completed")</f>
        <v>Completed</v>
      </c>
      <c r="AL451" s="14" t="str">
        <f aca="false">_xlfn.IFS(D451&lt;=7,"0-7 Days",D451&lt;=30,"8-30 Days",D451&lt;=90,"31-90 Days",TRUE(),"90+ Days")</f>
        <v>8-30 Days</v>
      </c>
      <c r="AM451" s="14" t="str">
        <f aca="false">_xlfn.IFS(OR(F451="December",F451="January",F451="February"),"Winter",OR(F451="March",F451="April",F451="May"),"Spring",OR(F451="June",F451="July",F451="August"),"Summer",TRUE(),"Autumn")</f>
        <v>Winter</v>
      </c>
      <c r="AN451" s="14" t="str">
        <f aca="false">IF(L451+M451&gt;0,"Family","Adult Only")</f>
        <v>Adult Only</v>
      </c>
      <c r="AO451" s="14" t="str">
        <f aca="false">IF(U451=V451,"Same","Changed")</f>
        <v>Changed</v>
      </c>
    </row>
    <row r="452" customFormat="false" ht="15" hidden="false" customHeight="false" outlineLevel="0" collapsed="false">
      <c r="A452" s="0" t="n">
        <v>456</v>
      </c>
      <c r="B452" s="0" t="s">
        <v>80</v>
      </c>
      <c r="C452" s="0" t="n">
        <v>1</v>
      </c>
      <c r="D452" s="0" t="n">
        <v>19</v>
      </c>
      <c r="E452" s="0" t="n">
        <v>2017</v>
      </c>
      <c r="F452" s="0" t="s">
        <v>126</v>
      </c>
      <c r="G452" s="0" t="n">
        <v>3</v>
      </c>
      <c r="H452" s="0" t="n">
        <v>15</v>
      </c>
      <c r="I452" s="0" t="n">
        <v>2</v>
      </c>
      <c r="J452" s="0" t="n">
        <v>2</v>
      </c>
      <c r="K452" s="0" t="n">
        <v>3</v>
      </c>
      <c r="L452" s="0" t="n">
        <v>1</v>
      </c>
      <c r="M452" s="0" t="n">
        <v>0</v>
      </c>
      <c r="N452" s="0" t="s">
        <v>82</v>
      </c>
      <c r="O452" s="0" t="s">
        <v>147</v>
      </c>
      <c r="P452" s="0" t="s">
        <v>93</v>
      </c>
      <c r="Q452" s="0" t="s">
        <v>94</v>
      </c>
      <c r="R452" s="0" t="n">
        <v>0</v>
      </c>
      <c r="S452" s="0" t="n">
        <v>0</v>
      </c>
      <c r="T452" s="0" t="n">
        <v>0</v>
      </c>
      <c r="U452" s="0" t="s">
        <v>144</v>
      </c>
      <c r="V452" s="0" t="s">
        <v>144</v>
      </c>
      <c r="W452" s="0" t="n">
        <v>0</v>
      </c>
      <c r="X452" s="0" t="s">
        <v>86</v>
      </c>
      <c r="Y452" s="0" t="n">
        <v>240</v>
      </c>
      <c r="Z452" s="0" t="n">
        <v>0</v>
      </c>
      <c r="AA452" s="0" t="n">
        <v>0</v>
      </c>
      <c r="AB452" s="0" t="s">
        <v>87</v>
      </c>
      <c r="AC452" s="0" t="n">
        <v>93</v>
      </c>
      <c r="AD452" s="0" t="n">
        <v>0</v>
      </c>
      <c r="AE452" s="0" t="n">
        <v>1</v>
      </c>
      <c r="AF452" s="0" t="s">
        <v>96</v>
      </c>
      <c r="AG452" s="13" t="n">
        <v>42731</v>
      </c>
      <c r="AH452" s="25" t="n">
        <f aca="false">I452+J452</f>
        <v>4</v>
      </c>
      <c r="AI452" s="25" t="n">
        <f aca="false">K452+L452+M452</f>
        <v>4</v>
      </c>
      <c r="AJ452" s="25" t="n">
        <f aca="false">AC452*AH452</f>
        <v>372</v>
      </c>
      <c r="AK452" s="0" t="str">
        <f aca="false">IF(C452=1,"Cancelled","Completed")</f>
        <v>Cancelled</v>
      </c>
      <c r="AL452" s="0" t="str">
        <f aca="false">_xlfn.IFS(D452&lt;=7,"0-7 Days",D452&lt;=30,"8-30 Days",D452&lt;=90,"31-90 Days",TRUE(),"90+ Days")</f>
        <v>8-30 Days</v>
      </c>
      <c r="AM452" s="0" t="str">
        <f aca="false">_xlfn.IFS(OR(F452="December",F452="January",F452="February"),"Winter",OR(F452="March",F452="April",F452="May"),"Spring",OR(F452="June",F452="July",F452="August"),"Summer",TRUE(),"Autumn")</f>
        <v>Winter</v>
      </c>
      <c r="AN452" s="0" t="str">
        <f aca="false">IF(L452+M452&gt;0,"Family","Adult Only")</f>
        <v>Family</v>
      </c>
      <c r="AO452" s="0" t="str">
        <f aca="false">IF(U452=V452,"Same","Changed")</f>
        <v>Same</v>
      </c>
    </row>
    <row r="453" customFormat="false" ht="15" hidden="false" customHeight="false" outlineLevel="0" collapsed="false">
      <c r="A453" s="14" t="n">
        <v>457</v>
      </c>
      <c r="B453" s="14" t="s">
        <v>80</v>
      </c>
      <c r="C453" s="14" t="n">
        <v>0</v>
      </c>
      <c r="D453" s="14" t="n">
        <v>44</v>
      </c>
      <c r="E453" s="14" t="n">
        <v>2016</v>
      </c>
      <c r="F453" s="14" t="s">
        <v>106</v>
      </c>
      <c r="G453" s="14" t="n">
        <v>15</v>
      </c>
      <c r="H453" s="14" t="n">
        <v>6</v>
      </c>
      <c r="I453" s="14" t="n">
        <v>0</v>
      </c>
      <c r="J453" s="14" t="n">
        <v>4</v>
      </c>
      <c r="K453" s="14" t="n">
        <v>2</v>
      </c>
      <c r="L453" s="14" t="n">
        <v>0</v>
      </c>
      <c r="M453" s="14" t="n">
        <v>0</v>
      </c>
      <c r="N453" s="14" t="s">
        <v>112</v>
      </c>
      <c r="O453" s="14" t="s">
        <v>92</v>
      </c>
      <c r="P453" s="14" t="s">
        <v>84</v>
      </c>
      <c r="Q453" s="14" t="s">
        <v>84</v>
      </c>
      <c r="R453" s="14" t="n">
        <v>0</v>
      </c>
      <c r="S453" s="14" t="n">
        <v>0</v>
      </c>
      <c r="T453" s="14" t="n">
        <v>0</v>
      </c>
      <c r="U453" s="14" t="s">
        <v>95</v>
      </c>
      <c r="V453" s="14" t="s">
        <v>109</v>
      </c>
      <c r="W453" s="14" t="n">
        <v>0</v>
      </c>
      <c r="X453" s="14" t="s">
        <v>86</v>
      </c>
      <c r="Y453" s="14" t="n">
        <v>250</v>
      </c>
      <c r="Z453" s="14" t="n">
        <v>0</v>
      </c>
      <c r="AA453" s="14" t="n">
        <v>0</v>
      </c>
      <c r="AB453" s="14" t="s">
        <v>101</v>
      </c>
      <c r="AC453" s="14" t="n">
        <v>83</v>
      </c>
      <c r="AD453" s="14" t="n">
        <v>0</v>
      </c>
      <c r="AE453" s="14" t="n">
        <v>2</v>
      </c>
      <c r="AF453" s="14" t="s">
        <v>88</v>
      </c>
      <c r="AG453" s="15" t="n">
        <v>42470</v>
      </c>
      <c r="AH453" s="14" t="n">
        <f aca="false">I453+J453</f>
        <v>4</v>
      </c>
      <c r="AI453" s="14" t="n">
        <f aca="false">K453+L453+M453</f>
        <v>2</v>
      </c>
      <c r="AJ453" s="14" t="n">
        <f aca="false">AC453*AH453</f>
        <v>332</v>
      </c>
      <c r="AK453" s="14" t="str">
        <f aca="false">IF(C453=1,"Cancelled","Completed")</f>
        <v>Completed</v>
      </c>
      <c r="AL453" s="14" t="str">
        <f aca="false">_xlfn.IFS(D453&lt;=7,"0-7 Days",D453&lt;=30,"8-30 Days",D453&lt;=90,"31-90 Days",TRUE(),"90+ Days")</f>
        <v>31-90 Days</v>
      </c>
      <c r="AM453" s="14" t="str">
        <f aca="false">_xlfn.IFS(OR(F453="December",F453="January",F453="February"),"Winter",OR(F453="March",F453="April",F453="May"),"Spring",OR(F453="June",F453="July",F453="August"),"Summer",TRUE(),"Autumn")</f>
        <v>Spring</v>
      </c>
      <c r="AN453" s="14" t="str">
        <f aca="false">IF(L453+M453&gt;0,"Family","Adult Only")</f>
        <v>Adult Only</v>
      </c>
      <c r="AO453" s="14" t="str">
        <f aca="false">IF(U453=V453,"Same","Changed")</f>
        <v>Changed</v>
      </c>
    </row>
    <row r="454" customFormat="false" ht="15" hidden="false" customHeight="false" outlineLevel="0" collapsed="false">
      <c r="A454" s="0" t="n">
        <v>458</v>
      </c>
      <c r="B454" s="0" t="s">
        <v>90</v>
      </c>
      <c r="C454" s="0" t="n">
        <v>0</v>
      </c>
      <c r="D454" s="0" t="n">
        <v>80</v>
      </c>
      <c r="E454" s="0" t="n">
        <v>2015</v>
      </c>
      <c r="F454" s="0" t="s">
        <v>111</v>
      </c>
      <c r="G454" s="0" t="n">
        <v>41</v>
      </c>
      <c r="H454" s="0" t="n">
        <v>9</v>
      </c>
      <c r="I454" s="0" t="n">
        <v>0</v>
      </c>
      <c r="J454" s="0" t="n">
        <v>2</v>
      </c>
      <c r="K454" s="0" t="n">
        <v>1</v>
      </c>
      <c r="L454" s="0" t="n">
        <v>0</v>
      </c>
      <c r="M454" s="0" t="n">
        <v>0</v>
      </c>
      <c r="N454" s="0" t="s">
        <v>112</v>
      </c>
      <c r="O454" s="0" t="s">
        <v>92</v>
      </c>
      <c r="P454" s="0" t="s">
        <v>99</v>
      </c>
      <c r="Q454" s="0" t="s">
        <v>94</v>
      </c>
      <c r="R454" s="0" t="n">
        <v>0</v>
      </c>
      <c r="S454" s="0" t="n">
        <v>0</v>
      </c>
      <c r="T454" s="0" t="n">
        <v>0</v>
      </c>
      <c r="U454" s="0" t="s">
        <v>109</v>
      </c>
      <c r="V454" s="0" t="s">
        <v>109</v>
      </c>
      <c r="W454" s="0" t="n">
        <v>0</v>
      </c>
      <c r="X454" s="0" t="s">
        <v>86</v>
      </c>
      <c r="Y454" s="0" t="n">
        <v>12</v>
      </c>
      <c r="Z454" s="0" t="n">
        <v>0</v>
      </c>
      <c r="AA454" s="0" t="n">
        <v>50</v>
      </c>
      <c r="AB454" s="0" t="s">
        <v>101</v>
      </c>
      <c r="AC454" s="0" t="n">
        <v>108</v>
      </c>
      <c r="AD454" s="0" t="n">
        <v>0</v>
      </c>
      <c r="AE454" s="0" t="n">
        <v>0</v>
      </c>
      <c r="AF454" s="0" t="s">
        <v>88</v>
      </c>
      <c r="AG454" s="13" t="n">
        <v>42288</v>
      </c>
      <c r="AH454" s="25" t="n">
        <f aca="false">I454+J454</f>
        <v>2</v>
      </c>
      <c r="AI454" s="25" t="n">
        <f aca="false">K454+L454+M454</f>
        <v>1</v>
      </c>
      <c r="AJ454" s="25" t="n">
        <f aca="false">AC454*AH454</f>
        <v>216</v>
      </c>
      <c r="AK454" s="0" t="str">
        <f aca="false">IF(C454=1,"Cancelled","Completed")</f>
        <v>Completed</v>
      </c>
      <c r="AL454" s="0" t="str">
        <f aca="false">_xlfn.IFS(D454&lt;=7,"0-7 Days",D454&lt;=30,"8-30 Days",D454&lt;=90,"31-90 Days",TRUE(),"90+ Days")</f>
        <v>31-90 Days</v>
      </c>
      <c r="AM454" s="0" t="str">
        <f aca="false">_xlfn.IFS(OR(F454="December",F454="January",F454="February"),"Winter",OR(F454="March",F454="April",F454="May"),"Spring",OR(F454="June",F454="July",F454="August"),"Summer",TRUE(),"Autumn")</f>
        <v>Autumn</v>
      </c>
      <c r="AN454" s="0" t="str">
        <f aca="false">IF(L454+M454&gt;0,"Family","Adult Only")</f>
        <v>Adult Only</v>
      </c>
      <c r="AO454" s="0" t="str">
        <f aca="false">IF(U454=V454,"Same","Changed")</f>
        <v>Same</v>
      </c>
    </row>
    <row r="455" customFormat="false" ht="15" hidden="false" customHeight="false" outlineLevel="0" collapsed="false">
      <c r="A455" s="14" t="n">
        <v>459</v>
      </c>
      <c r="B455" s="14" t="s">
        <v>90</v>
      </c>
      <c r="C455" s="14" t="n">
        <v>1</v>
      </c>
      <c r="D455" s="14" t="n">
        <v>285</v>
      </c>
      <c r="E455" s="14" t="n">
        <v>2016</v>
      </c>
      <c r="F455" s="14" t="s">
        <v>111</v>
      </c>
      <c r="G455" s="14" t="n">
        <v>41</v>
      </c>
      <c r="H455" s="14" t="n">
        <v>3</v>
      </c>
      <c r="I455" s="14" t="n">
        <v>1</v>
      </c>
      <c r="J455" s="14" t="n">
        <v>3</v>
      </c>
      <c r="K455" s="14" t="n">
        <v>2</v>
      </c>
      <c r="L455" s="14" t="n">
        <v>0</v>
      </c>
      <c r="M455" s="14" t="n">
        <v>0</v>
      </c>
      <c r="N455" s="14" t="s">
        <v>82</v>
      </c>
      <c r="O455" s="14" t="s">
        <v>92</v>
      </c>
      <c r="P455" s="14" t="s">
        <v>99</v>
      </c>
      <c r="Q455" s="14" t="s">
        <v>94</v>
      </c>
      <c r="R455" s="14" t="n">
        <v>0</v>
      </c>
      <c r="S455" s="14" t="n">
        <v>0</v>
      </c>
      <c r="T455" s="14" t="n">
        <v>0</v>
      </c>
      <c r="U455" s="14" t="s">
        <v>95</v>
      </c>
      <c r="V455" s="14" t="s">
        <v>95</v>
      </c>
      <c r="W455" s="14" t="n">
        <v>0</v>
      </c>
      <c r="X455" s="14" t="s">
        <v>120</v>
      </c>
      <c r="Y455" s="14" t="n">
        <v>31</v>
      </c>
      <c r="Z455" s="14" t="n">
        <v>0</v>
      </c>
      <c r="AA455" s="14" t="n">
        <v>24</v>
      </c>
      <c r="AB455" s="14" t="s">
        <v>87</v>
      </c>
      <c r="AC455" s="14" t="n">
        <v>100</v>
      </c>
      <c r="AD455" s="14" t="n">
        <v>0</v>
      </c>
      <c r="AE455" s="14" t="n">
        <v>0</v>
      </c>
      <c r="AF455" s="14" t="s">
        <v>96</v>
      </c>
      <c r="AG455" s="15" t="n">
        <v>42385</v>
      </c>
      <c r="AH455" s="14" t="n">
        <f aca="false">I455+J455</f>
        <v>4</v>
      </c>
      <c r="AI455" s="14" t="n">
        <f aca="false">K455+L455+M455</f>
        <v>2</v>
      </c>
      <c r="AJ455" s="14" t="n">
        <f aca="false">AC455*AH455</f>
        <v>400</v>
      </c>
      <c r="AK455" s="14" t="str">
        <f aca="false">IF(C455=1,"Cancelled","Completed")</f>
        <v>Cancelled</v>
      </c>
      <c r="AL455" s="14" t="str">
        <f aca="false">_xlfn.IFS(D455&lt;=7,"0-7 Days",D455&lt;=30,"8-30 Days",D455&lt;=90,"31-90 Days",TRUE(),"90+ Days")</f>
        <v>90+ Days</v>
      </c>
      <c r="AM455" s="14" t="str">
        <f aca="false">_xlfn.IFS(OR(F455="December",F455="January",F455="February"),"Winter",OR(F455="March",F455="April",F455="May"),"Spring",OR(F455="June",F455="July",F455="August"),"Summer",TRUE(),"Autumn")</f>
        <v>Autumn</v>
      </c>
      <c r="AN455" s="14" t="str">
        <f aca="false">IF(L455+M455&gt;0,"Family","Adult Only")</f>
        <v>Adult Only</v>
      </c>
      <c r="AO455" s="14" t="str">
        <f aca="false">IF(U455=V455,"Same","Changed")</f>
        <v>Same</v>
      </c>
    </row>
    <row r="456" customFormat="false" ht="15" hidden="false" customHeight="false" outlineLevel="0" collapsed="false">
      <c r="A456" s="0" t="n">
        <v>460</v>
      </c>
      <c r="B456" s="0" t="s">
        <v>80</v>
      </c>
      <c r="C456" s="0" t="n">
        <v>0</v>
      </c>
      <c r="D456" s="0" t="n">
        <v>2</v>
      </c>
      <c r="E456" s="0" t="n">
        <v>2017</v>
      </c>
      <c r="F456" s="0" t="s">
        <v>118</v>
      </c>
      <c r="G456" s="0" t="n">
        <v>6</v>
      </c>
      <c r="H456" s="0" t="n">
        <v>10</v>
      </c>
      <c r="I456" s="0" t="n">
        <v>0</v>
      </c>
      <c r="J456" s="0" t="n">
        <v>2</v>
      </c>
      <c r="K456" s="0" t="n">
        <v>2</v>
      </c>
      <c r="L456" s="0" t="n">
        <v>0</v>
      </c>
      <c r="M456" s="0" t="n">
        <v>0</v>
      </c>
      <c r="N456" s="0" t="s">
        <v>82</v>
      </c>
      <c r="O456" s="0" t="s">
        <v>115</v>
      </c>
      <c r="P456" s="0" t="s">
        <v>93</v>
      </c>
      <c r="Q456" s="0" t="s">
        <v>94</v>
      </c>
      <c r="R456" s="0" t="n">
        <v>0</v>
      </c>
      <c r="S456" s="0" t="n">
        <v>0</v>
      </c>
      <c r="T456" s="0" t="n">
        <v>0</v>
      </c>
      <c r="U456" s="0" t="s">
        <v>95</v>
      </c>
      <c r="V456" s="0" t="s">
        <v>95</v>
      </c>
      <c r="W456" s="0" t="n">
        <v>0</v>
      </c>
      <c r="X456" s="0" t="s">
        <v>86</v>
      </c>
      <c r="Y456" s="0" t="n">
        <v>240</v>
      </c>
      <c r="Z456" s="0" t="n">
        <v>0</v>
      </c>
      <c r="AA456" s="0" t="n">
        <v>0</v>
      </c>
      <c r="AB456" s="0" t="s">
        <v>87</v>
      </c>
      <c r="AC456" s="0" t="n">
        <v>48</v>
      </c>
      <c r="AD456" s="0" t="n">
        <v>0</v>
      </c>
      <c r="AE456" s="0" t="n">
        <v>2</v>
      </c>
      <c r="AF456" s="0" t="s">
        <v>88</v>
      </c>
      <c r="AG456" s="13" t="n">
        <v>42778</v>
      </c>
      <c r="AH456" s="25" t="n">
        <f aca="false">I456+J456</f>
        <v>2</v>
      </c>
      <c r="AI456" s="25" t="n">
        <f aca="false">K456+L456+M456</f>
        <v>2</v>
      </c>
      <c r="AJ456" s="25" t="n">
        <f aca="false">AC456*AH456</f>
        <v>96</v>
      </c>
      <c r="AK456" s="0" t="str">
        <f aca="false">IF(C456=1,"Cancelled","Completed")</f>
        <v>Completed</v>
      </c>
      <c r="AL456" s="0" t="str">
        <f aca="false">_xlfn.IFS(D456&lt;=7,"0-7 Days",D456&lt;=30,"8-30 Days",D456&lt;=90,"31-90 Days",TRUE(),"90+ Days")</f>
        <v>0-7 Days</v>
      </c>
      <c r="AM456" s="0" t="str">
        <f aca="false">_xlfn.IFS(OR(F456="December",F456="January",F456="February"),"Winter",OR(F456="March",F456="April",F456="May"),"Spring",OR(F456="June",F456="July",F456="August"),"Summer",TRUE(),"Autumn")</f>
        <v>Winter</v>
      </c>
      <c r="AN456" s="0" t="str">
        <f aca="false">IF(L456+M456&gt;0,"Family","Adult Only")</f>
        <v>Adult Only</v>
      </c>
      <c r="AO456" s="0" t="str">
        <f aca="false">IF(U456=V456,"Same","Changed")</f>
        <v>Same</v>
      </c>
    </row>
    <row r="457" customFormat="false" ht="15" hidden="false" customHeight="false" outlineLevel="0" collapsed="false">
      <c r="A457" s="14" t="n">
        <v>461</v>
      </c>
      <c r="B457" s="14" t="s">
        <v>80</v>
      </c>
      <c r="C457" s="14" t="n">
        <v>0</v>
      </c>
      <c r="D457" s="14" t="n">
        <v>40</v>
      </c>
      <c r="E457" s="14" t="n">
        <v>2017</v>
      </c>
      <c r="F457" s="14" t="s">
        <v>126</v>
      </c>
      <c r="G457" s="14" t="n">
        <v>3</v>
      </c>
      <c r="H457" s="14" t="n">
        <v>16</v>
      </c>
      <c r="I457" s="14" t="n">
        <v>1</v>
      </c>
      <c r="J457" s="14" t="n">
        <v>2</v>
      </c>
      <c r="K457" s="14" t="n">
        <v>1</v>
      </c>
      <c r="L457" s="14" t="n">
        <v>0</v>
      </c>
      <c r="M457" s="14" t="n">
        <v>0</v>
      </c>
      <c r="N457" s="14" t="s">
        <v>129</v>
      </c>
      <c r="O457" s="14" t="s">
        <v>92</v>
      </c>
      <c r="P457" s="14" t="s">
        <v>116</v>
      </c>
      <c r="Q457" s="14" t="s">
        <v>84</v>
      </c>
      <c r="R457" s="14" t="n">
        <v>0</v>
      </c>
      <c r="S457" s="14" t="n">
        <v>0</v>
      </c>
      <c r="T457" s="14" t="n">
        <v>0</v>
      </c>
      <c r="U457" s="14" t="s">
        <v>95</v>
      </c>
      <c r="V457" s="14" t="s">
        <v>95</v>
      </c>
      <c r="W457" s="14" t="n">
        <v>0</v>
      </c>
      <c r="X457" s="14" t="s">
        <v>86</v>
      </c>
      <c r="Y457" s="14" t="n">
        <v>0</v>
      </c>
      <c r="Z457" s="14" t="n">
        <v>0</v>
      </c>
      <c r="AA457" s="14" t="n">
        <v>0</v>
      </c>
      <c r="AB457" s="14" t="s">
        <v>101</v>
      </c>
      <c r="AC457" s="14" t="n">
        <v>55</v>
      </c>
      <c r="AD457" s="14" t="n">
        <v>0</v>
      </c>
      <c r="AE457" s="14" t="n">
        <v>0</v>
      </c>
      <c r="AF457" s="14" t="s">
        <v>88</v>
      </c>
      <c r="AG457" s="15" t="n">
        <v>42754</v>
      </c>
      <c r="AH457" s="14" t="n">
        <f aca="false">I457+J457</f>
        <v>3</v>
      </c>
      <c r="AI457" s="14" t="n">
        <f aca="false">K457+L457+M457</f>
        <v>1</v>
      </c>
      <c r="AJ457" s="14" t="n">
        <f aca="false">AC457*AH457</f>
        <v>165</v>
      </c>
      <c r="AK457" s="14" t="str">
        <f aca="false">IF(C457=1,"Cancelled","Completed")</f>
        <v>Completed</v>
      </c>
      <c r="AL457" s="14" t="str">
        <f aca="false">_xlfn.IFS(D457&lt;=7,"0-7 Days",D457&lt;=30,"8-30 Days",D457&lt;=90,"31-90 Days",TRUE(),"90+ Days")</f>
        <v>31-90 Days</v>
      </c>
      <c r="AM457" s="14" t="str">
        <f aca="false">_xlfn.IFS(OR(F457="December",F457="January",F457="February"),"Winter",OR(F457="March",F457="April",F457="May"),"Spring",OR(F457="June",F457="July",F457="August"),"Summer",TRUE(),"Autumn")</f>
        <v>Winter</v>
      </c>
      <c r="AN457" s="14" t="str">
        <f aca="false">IF(L457+M457&gt;0,"Family","Adult Only")</f>
        <v>Adult Only</v>
      </c>
      <c r="AO457" s="14" t="str">
        <f aca="false">IF(U457=V457,"Same","Changed")</f>
        <v>Same</v>
      </c>
    </row>
    <row r="458" customFormat="false" ht="15" hidden="false" customHeight="false" outlineLevel="0" collapsed="false">
      <c r="A458" s="0" t="n">
        <v>462</v>
      </c>
      <c r="B458" s="0" t="s">
        <v>90</v>
      </c>
      <c r="C458" s="0" t="n">
        <v>1</v>
      </c>
      <c r="D458" s="0" t="n">
        <v>18</v>
      </c>
      <c r="E458" s="0" t="n">
        <v>2016</v>
      </c>
      <c r="F458" s="0" t="s">
        <v>81</v>
      </c>
      <c r="G458" s="0" t="n">
        <v>53</v>
      </c>
      <c r="H458" s="0" t="n">
        <v>30</v>
      </c>
      <c r="I458" s="0" t="n">
        <v>0</v>
      </c>
      <c r="J458" s="0" t="n">
        <v>2</v>
      </c>
      <c r="K458" s="0" t="n">
        <v>2</v>
      </c>
      <c r="L458" s="0" t="n">
        <v>2</v>
      </c>
      <c r="M458" s="0" t="n">
        <v>0</v>
      </c>
      <c r="N458" s="0" t="s">
        <v>82</v>
      </c>
      <c r="O458" s="0" t="s">
        <v>92</v>
      </c>
      <c r="P458" s="0" t="s">
        <v>84</v>
      </c>
      <c r="Q458" s="0" t="s">
        <v>84</v>
      </c>
      <c r="R458" s="0" t="n">
        <v>0</v>
      </c>
      <c r="S458" s="0" t="n">
        <v>0</v>
      </c>
      <c r="T458" s="0" t="n">
        <v>0</v>
      </c>
      <c r="U458" s="0" t="s">
        <v>136</v>
      </c>
      <c r="V458" s="0" t="s">
        <v>136</v>
      </c>
      <c r="W458" s="0" t="n">
        <v>0</v>
      </c>
      <c r="X458" s="0" t="s">
        <v>86</v>
      </c>
      <c r="Y458" s="0" t="n">
        <v>0</v>
      </c>
      <c r="Z458" s="0" t="n">
        <v>0</v>
      </c>
      <c r="AA458" s="0" t="n">
        <v>0</v>
      </c>
      <c r="AB458" s="0" t="s">
        <v>87</v>
      </c>
      <c r="AC458" s="0" t="n">
        <v>200</v>
      </c>
      <c r="AD458" s="0" t="n">
        <v>0</v>
      </c>
      <c r="AE458" s="0" t="n">
        <v>0</v>
      </c>
      <c r="AF458" s="0" t="s">
        <v>96</v>
      </c>
      <c r="AG458" s="13" t="n">
        <v>42718</v>
      </c>
      <c r="AH458" s="25" t="n">
        <f aca="false">I458+J458</f>
        <v>2</v>
      </c>
      <c r="AI458" s="25" t="n">
        <f aca="false">K458+L458+M458</f>
        <v>4</v>
      </c>
      <c r="AJ458" s="25" t="n">
        <f aca="false">AC458*AH458</f>
        <v>400</v>
      </c>
      <c r="AK458" s="0" t="str">
        <f aca="false">IF(C458=1,"Cancelled","Completed")</f>
        <v>Cancelled</v>
      </c>
      <c r="AL458" s="0" t="str">
        <f aca="false">_xlfn.IFS(D458&lt;=7,"0-7 Days",D458&lt;=30,"8-30 Days",D458&lt;=90,"31-90 Days",TRUE(),"90+ Days")</f>
        <v>8-30 Days</v>
      </c>
      <c r="AM458" s="0" t="str">
        <f aca="false">_xlfn.IFS(OR(F458="December",F458="January",F458="February"),"Winter",OR(F458="March",F458="April",F458="May"),"Spring",OR(F458="June",F458="July",F458="August"),"Summer",TRUE(),"Autumn")</f>
        <v>Winter</v>
      </c>
      <c r="AN458" s="0" t="str">
        <f aca="false">IF(L458+M458&gt;0,"Family","Adult Only")</f>
        <v>Family</v>
      </c>
      <c r="AO458" s="0" t="str">
        <f aca="false">IF(U458=V458,"Same","Changed")</f>
        <v>Same</v>
      </c>
    </row>
    <row r="459" customFormat="false" ht="15" hidden="false" customHeight="false" outlineLevel="0" collapsed="false">
      <c r="A459" s="14" t="n">
        <v>463</v>
      </c>
      <c r="B459" s="14" t="s">
        <v>80</v>
      </c>
      <c r="C459" s="14" t="n">
        <v>0</v>
      </c>
      <c r="D459" s="14" t="n">
        <v>5</v>
      </c>
      <c r="E459" s="14" t="n">
        <v>2016</v>
      </c>
      <c r="F459" s="14" t="s">
        <v>103</v>
      </c>
      <c r="G459" s="14" t="n">
        <v>13</v>
      </c>
      <c r="H459" s="14" t="n">
        <v>20</v>
      </c>
      <c r="I459" s="14" t="n">
        <v>2</v>
      </c>
      <c r="J459" s="14" t="n">
        <v>2</v>
      </c>
      <c r="K459" s="14" t="n">
        <v>2</v>
      </c>
      <c r="L459" s="14" t="n">
        <v>0</v>
      </c>
      <c r="M459" s="14" t="n">
        <v>1</v>
      </c>
      <c r="N459" s="14" t="s">
        <v>82</v>
      </c>
      <c r="O459" s="14" t="s">
        <v>83</v>
      </c>
      <c r="P459" s="14" t="s">
        <v>99</v>
      </c>
      <c r="Q459" s="14" t="s">
        <v>94</v>
      </c>
      <c r="R459" s="14" t="n">
        <v>0</v>
      </c>
      <c r="S459" s="14" t="n">
        <v>0</v>
      </c>
      <c r="T459" s="14" t="n">
        <v>0</v>
      </c>
      <c r="U459" s="14" t="s">
        <v>95</v>
      </c>
      <c r="V459" s="14" t="s">
        <v>156</v>
      </c>
      <c r="W459" s="14" t="n">
        <v>1</v>
      </c>
      <c r="X459" s="14" t="s">
        <v>86</v>
      </c>
      <c r="Y459" s="14" t="n">
        <v>171</v>
      </c>
      <c r="Z459" s="14" t="n">
        <v>0</v>
      </c>
      <c r="AA459" s="14" t="n">
        <v>0</v>
      </c>
      <c r="AB459" s="14" t="s">
        <v>87</v>
      </c>
      <c r="AC459" s="14" t="n">
        <v>41.4</v>
      </c>
      <c r="AD459" s="14" t="n">
        <v>0</v>
      </c>
      <c r="AE459" s="14" t="n">
        <v>0</v>
      </c>
      <c r="AF459" s="14" t="s">
        <v>88</v>
      </c>
      <c r="AG459" s="15" t="n">
        <v>42453</v>
      </c>
      <c r="AH459" s="14" t="n">
        <f aca="false">I459+J459</f>
        <v>4</v>
      </c>
      <c r="AI459" s="14" t="n">
        <f aca="false">K459+L459+M459</f>
        <v>3</v>
      </c>
      <c r="AJ459" s="14" t="n">
        <f aca="false">AC459*AH459</f>
        <v>165.6</v>
      </c>
      <c r="AK459" s="14" t="str">
        <f aca="false">IF(C459=1,"Cancelled","Completed")</f>
        <v>Completed</v>
      </c>
      <c r="AL459" s="14" t="str">
        <f aca="false">_xlfn.IFS(D459&lt;=7,"0-7 Days",D459&lt;=30,"8-30 Days",D459&lt;=90,"31-90 Days",TRUE(),"90+ Days")</f>
        <v>0-7 Days</v>
      </c>
      <c r="AM459" s="14" t="str">
        <f aca="false">_xlfn.IFS(OR(F459="December",F459="January",F459="February"),"Winter",OR(F459="March",F459="April",F459="May"),"Spring",OR(F459="June",F459="July",F459="August"),"Summer",TRUE(),"Autumn")</f>
        <v>Spring</v>
      </c>
      <c r="AN459" s="14" t="str">
        <f aca="false">IF(L459+M459&gt;0,"Family","Adult Only")</f>
        <v>Family</v>
      </c>
      <c r="AO459" s="14" t="str">
        <f aca="false">IF(U459=V459,"Same","Changed")</f>
        <v>Changed</v>
      </c>
    </row>
    <row r="460" customFormat="false" ht="15" hidden="false" customHeight="false" outlineLevel="0" collapsed="false">
      <c r="A460" s="0" t="n">
        <v>464</v>
      </c>
      <c r="B460" s="0" t="s">
        <v>80</v>
      </c>
      <c r="C460" s="0" t="n">
        <v>0</v>
      </c>
      <c r="D460" s="0" t="n">
        <v>100</v>
      </c>
      <c r="E460" s="0" t="n">
        <v>2016</v>
      </c>
      <c r="F460" s="0" t="s">
        <v>119</v>
      </c>
      <c r="G460" s="0" t="n">
        <v>32</v>
      </c>
      <c r="H460" s="0" t="n">
        <v>6</v>
      </c>
      <c r="I460" s="0" t="n">
        <v>1</v>
      </c>
      <c r="J460" s="0" t="n">
        <v>1</v>
      </c>
      <c r="K460" s="0" t="n">
        <v>2</v>
      </c>
      <c r="L460" s="0" t="n">
        <v>0</v>
      </c>
      <c r="M460" s="0" t="n">
        <v>0</v>
      </c>
      <c r="N460" s="0" t="s">
        <v>82</v>
      </c>
      <c r="O460" s="0" t="s">
        <v>115</v>
      </c>
      <c r="P460" s="0" t="s">
        <v>93</v>
      </c>
      <c r="Q460" s="0" t="s">
        <v>94</v>
      </c>
      <c r="R460" s="0" t="n">
        <v>0</v>
      </c>
      <c r="S460" s="0" t="n">
        <v>0</v>
      </c>
      <c r="T460" s="0" t="n">
        <v>0</v>
      </c>
      <c r="U460" s="0" t="s">
        <v>95</v>
      </c>
      <c r="V460" s="0" t="s">
        <v>95</v>
      </c>
      <c r="W460" s="0" t="n">
        <v>0</v>
      </c>
      <c r="X460" s="0" t="s">
        <v>86</v>
      </c>
      <c r="Y460" s="0" t="n">
        <v>240</v>
      </c>
      <c r="Z460" s="0" t="n">
        <v>0</v>
      </c>
      <c r="AA460" s="0" t="n">
        <v>0</v>
      </c>
      <c r="AB460" s="0" t="s">
        <v>87</v>
      </c>
      <c r="AC460" s="0" t="n">
        <v>201</v>
      </c>
      <c r="AD460" s="0" t="n">
        <v>1</v>
      </c>
      <c r="AE460" s="0" t="n">
        <v>0</v>
      </c>
      <c r="AF460" s="0" t="s">
        <v>88</v>
      </c>
      <c r="AG460" s="13" t="n">
        <v>42590</v>
      </c>
      <c r="AH460" s="25" t="n">
        <f aca="false">I460+J460</f>
        <v>2</v>
      </c>
      <c r="AI460" s="25" t="n">
        <f aca="false">K460+L460+M460</f>
        <v>2</v>
      </c>
      <c r="AJ460" s="25" t="n">
        <f aca="false">AC460*AH460</f>
        <v>402</v>
      </c>
      <c r="AK460" s="0" t="str">
        <f aca="false">IF(C460=1,"Cancelled","Completed")</f>
        <v>Completed</v>
      </c>
      <c r="AL460" s="0" t="str">
        <f aca="false">_xlfn.IFS(D460&lt;=7,"0-7 Days",D460&lt;=30,"8-30 Days",D460&lt;=90,"31-90 Days",TRUE(),"90+ Days")</f>
        <v>90+ Days</v>
      </c>
      <c r="AM460" s="0" t="str">
        <f aca="false">_xlfn.IFS(OR(F460="December",F460="January",F460="February"),"Winter",OR(F460="March",F460="April",F460="May"),"Spring",OR(F460="June",F460="July",F460="August"),"Summer",TRUE(),"Autumn")</f>
        <v>Summer</v>
      </c>
      <c r="AN460" s="0" t="str">
        <f aca="false">IF(L460+M460&gt;0,"Family","Adult Only")</f>
        <v>Adult Only</v>
      </c>
      <c r="AO460" s="0" t="str">
        <f aca="false">IF(U460=V460,"Same","Changed")</f>
        <v>Same</v>
      </c>
    </row>
    <row r="461" customFormat="false" ht="15" hidden="false" customHeight="false" outlineLevel="0" collapsed="false">
      <c r="A461" s="14" t="n">
        <v>466</v>
      </c>
      <c r="B461" s="14" t="s">
        <v>90</v>
      </c>
      <c r="C461" s="14" t="n">
        <v>1</v>
      </c>
      <c r="D461" s="14" t="n">
        <v>20</v>
      </c>
      <c r="E461" s="14" t="n">
        <v>2016</v>
      </c>
      <c r="F461" s="14" t="s">
        <v>103</v>
      </c>
      <c r="G461" s="14" t="n">
        <v>14</v>
      </c>
      <c r="H461" s="14" t="n">
        <v>31</v>
      </c>
      <c r="I461" s="14" t="n">
        <v>0</v>
      </c>
      <c r="J461" s="14" t="n">
        <v>2</v>
      </c>
      <c r="K461" s="14" t="n">
        <v>1</v>
      </c>
      <c r="L461" s="14" t="n">
        <v>0</v>
      </c>
      <c r="M461" s="14" t="n">
        <v>0</v>
      </c>
      <c r="N461" s="14" t="s">
        <v>82</v>
      </c>
      <c r="O461" s="14" t="s">
        <v>92</v>
      </c>
      <c r="P461" s="14" t="s">
        <v>128</v>
      </c>
      <c r="Q461" s="14" t="s">
        <v>128</v>
      </c>
      <c r="R461" s="14" t="n">
        <v>0</v>
      </c>
      <c r="S461" s="14" t="n">
        <v>0</v>
      </c>
      <c r="T461" s="14" t="n">
        <v>0</v>
      </c>
      <c r="U461" s="14" t="s">
        <v>95</v>
      </c>
      <c r="V461" s="14" t="s">
        <v>95</v>
      </c>
      <c r="W461" s="14" t="n">
        <v>2</v>
      </c>
      <c r="X461" s="14" t="s">
        <v>86</v>
      </c>
      <c r="Y461" s="14" t="n">
        <v>0</v>
      </c>
      <c r="Z461" s="14" t="n">
        <v>179</v>
      </c>
      <c r="AA461" s="14" t="n">
        <v>0</v>
      </c>
      <c r="AB461" s="14" t="s">
        <v>87</v>
      </c>
      <c r="AC461" s="14" t="n">
        <v>79</v>
      </c>
      <c r="AD461" s="14" t="n">
        <v>0</v>
      </c>
      <c r="AE461" s="14" t="n">
        <v>0</v>
      </c>
      <c r="AF461" s="14" t="s">
        <v>96</v>
      </c>
      <c r="AG461" s="15" t="n">
        <v>42452</v>
      </c>
      <c r="AH461" s="14" t="n">
        <f aca="false">I461+J461</f>
        <v>2</v>
      </c>
      <c r="AI461" s="14" t="n">
        <f aca="false">K461+L461+M461</f>
        <v>1</v>
      </c>
      <c r="AJ461" s="14" t="n">
        <f aca="false">AC461*AH461</f>
        <v>158</v>
      </c>
      <c r="AK461" s="14" t="str">
        <f aca="false">IF(C461=1,"Cancelled","Completed")</f>
        <v>Cancelled</v>
      </c>
      <c r="AL461" s="14" t="str">
        <f aca="false">_xlfn.IFS(D461&lt;=7,"0-7 Days",D461&lt;=30,"8-30 Days",D461&lt;=90,"31-90 Days",TRUE(),"90+ Days")</f>
        <v>8-30 Days</v>
      </c>
      <c r="AM461" s="14" t="str">
        <f aca="false">_xlfn.IFS(OR(F461="December",F461="January",F461="February"),"Winter",OR(F461="March",F461="April",F461="May"),"Spring",OR(F461="June",F461="July",F461="August"),"Summer",TRUE(),"Autumn")</f>
        <v>Spring</v>
      </c>
      <c r="AN461" s="14" t="str">
        <f aca="false">IF(L461+M461&gt;0,"Family","Adult Only")</f>
        <v>Adult Only</v>
      </c>
      <c r="AO461" s="14" t="str">
        <f aca="false">IF(U461=V461,"Same","Changed")</f>
        <v>Same</v>
      </c>
    </row>
    <row r="462" customFormat="false" ht="15" hidden="false" customHeight="false" outlineLevel="0" collapsed="false">
      <c r="A462" s="0" t="n">
        <v>467</v>
      </c>
      <c r="B462" s="0" t="s">
        <v>90</v>
      </c>
      <c r="C462" s="0" t="n">
        <v>1</v>
      </c>
      <c r="D462" s="0" t="n">
        <v>262</v>
      </c>
      <c r="E462" s="0" t="n">
        <v>2017</v>
      </c>
      <c r="F462" s="0" t="s">
        <v>121</v>
      </c>
      <c r="G462" s="0" t="n">
        <v>21</v>
      </c>
      <c r="H462" s="0" t="n">
        <v>24</v>
      </c>
      <c r="I462" s="0" t="n">
        <v>0</v>
      </c>
      <c r="J462" s="0" t="n">
        <v>4</v>
      </c>
      <c r="K462" s="0" t="n">
        <v>3</v>
      </c>
      <c r="L462" s="0" t="n">
        <v>0</v>
      </c>
      <c r="M462" s="0" t="n">
        <v>0</v>
      </c>
      <c r="N462" s="0" t="s">
        <v>82</v>
      </c>
      <c r="O462" s="0" t="s">
        <v>155</v>
      </c>
      <c r="P462" s="0" t="s">
        <v>93</v>
      </c>
      <c r="Q462" s="0" t="s">
        <v>94</v>
      </c>
      <c r="R462" s="0" t="n">
        <v>0</v>
      </c>
      <c r="S462" s="0" t="n">
        <v>0</v>
      </c>
      <c r="T462" s="0" t="n">
        <v>0</v>
      </c>
      <c r="U462" s="0" t="s">
        <v>109</v>
      </c>
      <c r="V462" s="0" t="s">
        <v>109</v>
      </c>
      <c r="W462" s="0" t="n">
        <v>0</v>
      </c>
      <c r="X462" s="0" t="s">
        <v>86</v>
      </c>
      <c r="Y462" s="0" t="n">
        <v>9</v>
      </c>
      <c r="Z462" s="0" t="n">
        <v>0</v>
      </c>
      <c r="AA462" s="0" t="n">
        <v>0</v>
      </c>
      <c r="AB462" s="0" t="s">
        <v>87</v>
      </c>
      <c r="AC462" s="0" t="n">
        <v>157.5</v>
      </c>
      <c r="AD462" s="0" t="n">
        <v>0</v>
      </c>
      <c r="AE462" s="0" t="n">
        <v>2</v>
      </c>
      <c r="AF462" s="0" t="s">
        <v>96</v>
      </c>
      <c r="AG462" s="13" t="n">
        <v>42635</v>
      </c>
      <c r="AH462" s="25" t="n">
        <f aca="false">I462+J462</f>
        <v>4</v>
      </c>
      <c r="AI462" s="25" t="n">
        <f aca="false">K462+L462+M462</f>
        <v>3</v>
      </c>
      <c r="AJ462" s="25" t="n">
        <f aca="false">AC462*AH462</f>
        <v>630</v>
      </c>
      <c r="AK462" s="0" t="str">
        <f aca="false">IF(C462=1,"Cancelled","Completed")</f>
        <v>Cancelled</v>
      </c>
      <c r="AL462" s="0" t="str">
        <f aca="false">_xlfn.IFS(D462&lt;=7,"0-7 Days",D462&lt;=30,"8-30 Days",D462&lt;=90,"31-90 Days",TRUE(),"90+ Days")</f>
        <v>90+ Days</v>
      </c>
      <c r="AM462" s="0" t="str">
        <f aca="false">_xlfn.IFS(OR(F462="December",F462="January",F462="February"),"Winter",OR(F462="March",F462="April",F462="May"),"Spring",OR(F462="June",F462="July",F462="August"),"Summer",TRUE(),"Autumn")</f>
        <v>Spring</v>
      </c>
      <c r="AN462" s="0" t="str">
        <f aca="false">IF(L462+M462&gt;0,"Family","Adult Only")</f>
        <v>Adult Only</v>
      </c>
      <c r="AO462" s="0" t="str">
        <f aca="false">IF(U462=V462,"Same","Changed")</f>
        <v>Same</v>
      </c>
    </row>
    <row r="463" customFormat="false" ht="15" hidden="false" customHeight="false" outlineLevel="0" collapsed="false">
      <c r="A463" s="14" t="n">
        <v>468</v>
      </c>
      <c r="B463" s="14" t="s">
        <v>90</v>
      </c>
      <c r="C463" s="14" t="n">
        <v>1</v>
      </c>
      <c r="D463" s="14" t="n">
        <v>78</v>
      </c>
      <c r="E463" s="14" t="n">
        <v>2016</v>
      </c>
      <c r="F463" s="14" t="s">
        <v>106</v>
      </c>
      <c r="G463" s="14" t="n">
        <v>15</v>
      </c>
      <c r="H463" s="14" t="n">
        <v>5</v>
      </c>
      <c r="I463" s="14" t="n">
        <v>0</v>
      </c>
      <c r="J463" s="14" t="n">
        <v>4</v>
      </c>
      <c r="K463" s="14" t="n">
        <v>2</v>
      </c>
      <c r="L463" s="14" t="n">
        <v>0</v>
      </c>
      <c r="M463" s="14" t="n">
        <v>0</v>
      </c>
      <c r="N463" s="14" t="s">
        <v>82</v>
      </c>
      <c r="O463" s="14" t="s">
        <v>170</v>
      </c>
      <c r="P463" s="14" t="s">
        <v>93</v>
      </c>
      <c r="Q463" s="14" t="s">
        <v>94</v>
      </c>
      <c r="R463" s="14" t="n">
        <v>0</v>
      </c>
      <c r="S463" s="14" t="n">
        <v>0</v>
      </c>
      <c r="T463" s="14" t="n">
        <v>0</v>
      </c>
      <c r="U463" s="14" t="s">
        <v>109</v>
      </c>
      <c r="V463" s="14" t="s">
        <v>109</v>
      </c>
      <c r="W463" s="14" t="n">
        <v>0</v>
      </c>
      <c r="X463" s="14" t="s">
        <v>86</v>
      </c>
      <c r="Y463" s="14" t="n">
        <v>9</v>
      </c>
      <c r="Z463" s="14" t="n">
        <v>0</v>
      </c>
      <c r="AA463" s="14" t="n">
        <v>0</v>
      </c>
      <c r="AB463" s="14" t="s">
        <v>87</v>
      </c>
      <c r="AC463" s="14" t="n">
        <v>97.33</v>
      </c>
      <c r="AD463" s="14" t="n">
        <v>0</v>
      </c>
      <c r="AE463" s="14" t="n">
        <v>0</v>
      </c>
      <c r="AF463" s="14" t="s">
        <v>96</v>
      </c>
      <c r="AG463" s="15" t="n">
        <v>42447</v>
      </c>
      <c r="AH463" s="14" t="n">
        <f aca="false">I463+J463</f>
        <v>4</v>
      </c>
      <c r="AI463" s="14" t="n">
        <f aca="false">K463+L463+M463</f>
        <v>2</v>
      </c>
      <c r="AJ463" s="14" t="n">
        <f aca="false">AC463*AH463</f>
        <v>389.32</v>
      </c>
      <c r="AK463" s="14" t="str">
        <f aca="false">IF(C463=1,"Cancelled","Completed")</f>
        <v>Cancelled</v>
      </c>
      <c r="AL463" s="14" t="str">
        <f aca="false">_xlfn.IFS(D463&lt;=7,"0-7 Days",D463&lt;=30,"8-30 Days",D463&lt;=90,"31-90 Days",TRUE(),"90+ Days")</f>
        <v>31-90 Days</v>
      </c>
      <c r="AM463" s="14" t="str">
        <f aca="false">_xlfn.IFS(OR(F463="December",F463="January",F463="February"),"Winter",OR(F463="March",F463="April",F463="May"),"Spring",OR(F463="June",F463="July",F463="August"),"Summer",TRUE(),"Autumn")</f>
        <v>Spring</v>
      </c>
      <c r="AN463" s="14" t="str">
        <f aca="false">IF(L463+M463&gt;0,"Family","Adult Only")</f>
        <v>Adult Only</v>
      </c>
      <c r="AO463" s="14" t="str">
        <f aca="false">IF(U463=V463,"Same","Changed")</f>
        <v>Same</v>
      </c>
    </row>
    <row r="464" customFormat="false" ht="15" hidden="false" customHeight="false" outlineLevel="0" collapsed="false">
      <c r="A464" s="0" t="n">
        <v>469</v>
      </c>
      <c r="B464" s="0" t="s">
        <v>80</v>
      </c>
      <c r="C464" s="0" t="n">
        <v>0</v>
      </c>
      <c r="D464" s="0" t="n">
        <v>342</v>
      </c>
      <c r="E464" s="0" t="n">
        <v>2016</v>
      </c>
      <c r="F464" s="0" t="s">
        <v>114</v>
      </c>
      <c r="G464" s="0" t="n">
        <v>40</v>
      </c>
      <c r="H464" s="0" t="n">
        <v>29</v>
      </c>
      <c r="I464" s="0" t="n">
        <v>2</v>
      </c>
      <c r="J464" s="0" t="n">
        <v>4</v>
      </c>
      <c r="K464" s="0" t="n">
        <v>1</v>
      </c>
      <c r="L464" s="0" t="n">
        <v>0</v>
      </c>
      <c r="M464" s="0" t="n">
        <v>0</v>
      </c>
      <c r="N464" s="0" t="s">
        <v>82</v>
      </c>
      <c r="O464" s="0" t="s">
        <v>147</v>
      </c>
      <c r="P464" s="0" t="s">
        <v>116</v>
      </c>
      <c r="Q464" s="0" t="s">
        <v>94</v>
      </c>
      <c r="R464" s="0" t="n">
        <v>0</v>
      </c>
      <c r="S464" s="0" t="n">
        <v>0</v>
      </c>
      <c r="T464" s="0" t="n">
        <v>0</v>
      </c>
      <c r="U464" s="0" t="s">
        <v>95</v>
      </c>
      <c r="V464" s="0" t="s">
        <v>95</v>
      </c>
      <c r="W464" s="0" t="n">
        <v>0</v>
      </c>
      <c r="X464" s="0" t="s">
        <v>86</v>
      </c>
      <c r="Y464" s="0" t="n">
        <v>201</v>
      </c>
      <c r="Z464" s="0" t="n">
        <v>0</v>
      </c>
      <c r="AA464" s="0" t="n">
        <v>0</v>
      </c>
      <c r="AB464" s="0" t="s">
        <v>101</v>
      </c>
      <c r="AC464" s="0" t="n">
        <v>36</v>
      </c>
      <c r="AD464" s="0" t="n">
        <v>0</v>
      </c>
      <c r="AE464" s="0" t="n">
        <v>0</v>
      </c>
      <c r="AF464" s="0" t="s">
        <v>88</v>
      </c>
      <c r="AG464" s="13" t="n">
        <v>42648</v>
      </c>
      <c r="AH464" s="25" t="n">
        <f aca="false">I464+J464</f>
        <v>6</v>
      </c>
      <c r="AI464" s="25" t="n">
        <f aca="false">K464+L464+M464</f>
        <v>1</v>
      </c>
      <c r="AJ464" s="25" t="n">
        <f aca="false">AC464*AH464</f>
        <v>216</v>
      </c>
      <c r="AK464" s="0" t="str">
        <f aca="false">IF(C464=1,"Cancelled","Completed")</f>
        <v>Completed</v>
      </c>
      <c r="AL464" s="0" t="str">
        <f aca="false">_xlfn.IFS(D464&lt;=7,"0-7 Days",D464&lt;=30,"8-30 Days",D464&lt;=90,"31-90 Days",TRUE(),"90+ Days")</f>
        <v>90+ Days</v>
      </c>
      <c r="AM464" s="0" t="str">
        <f aca="false">_xlfn.IFS(OR(F464="December",F464="January",F464="February"),"Winter",OR(F464="March",F464="April",F464="May"),"Spring",OR(F464="June",F464="July",F464="August"),"Summer",TRUE(),"Autumn")</f>
        <v>Autumn</v>
      </c>
      <c r="AN464" s="0" t="str">
        <f aca="false">IF(L464+M464&gt;0,"Family","Adult Only")</f>
        <v>Adult Only</v>
      </c>
      <c r="AO464" s="0" t="str">
        <f aca="false">IF(U464=V464,"Same","Changed")</f>
        <v>Same</v>
      </c>
    </row>
    <row r="465" customFormat="false" ht="15" hidden="false" customHeight="false" outlineLevel="0" collapsed="false">
      <c r="A465" s="14" t="n">
        <v>470</v>
      </c>
      <c r="B465" s="14" t="s">
        <v>80</v>
      </c>
      <c r="C465" s="14" t="n">
        <v>0</v>
      </c>
      <c r="D465" s="14" t="n">
        <v>32</v>
      </c>
      <c r="E465" s="14" t="n">
        <v>2015</v>
      </c>
      <c r="F465" s="14" t="s">
        <v>119</v>
      </c>
      <c r="G465" s="14" t="n">
        <v>34</v>
      </c>
      <c r="H465" s="14" t="n">
        <v>21</v>
      </c>
      <c r="I465" s="14" t="n">
        <v>2</v>
      </c>
      <c r="J465" s="14" t="n">
        <v>4</v>
      </c>
      <c r="K465" s="14" t="n">
        <v>2</v>
      </c>
      <c r="L465" s="14" t="n">
        <v>0</v>
      </c>
      <c r="M465" s="14" t="n">
        <v>0</v>
      </c>
      <c r="N465" s="14" t="s">
        <v>82</v>
      </c>
      <c r="O465" s="14" t="s">
        <v>155</v>
      </c>
      <c r="P465" s="14" t="s">
        <v>93</v>
      </c>
      <c r="Q465" s="14" t="s">
        <v>94</v>
      </c>
      <c r="R465" s="14" t="n">
        <v>0</v>
      </c>
      <c r="S465" s="14" t="n">
        <v>0</v>
      </c>
      <c r="T465" s="14" t="n">
        <v>0</v>
      </c>
      <c r="U465" s="14" t="s">
        <v>95</v>
      </c>
      <c r="V465" s="14" t="s">
        <v>95</v>
      </c>
      <c r="W465" s="14" t="n">
        <v>0</v>
      </c>
      <c r="X465" s="14" t="s">
        <v>86</v>
      </c>
      <c r="Y465" s="14" t="n">
        <v>240</v>
      </c>
      <c r="Z465" s="14" t="n">
        <v>0</v>
      </c>
      <c r="AA465" s="14" t="n">
        <v>0</v>
      </c>
      <c r="AB465" s="14" t="s">
        <v>87</v>
      </c>
      <c r="AC465" s="14" t="n">
        <v>178.33</v>
      </c>
      <c r="AD465" s="14" t="n">
        <v>0</v>
      </c>
      <c r="AE465" s="14" t="n">
        <v>2</v>
      </c>
      <c r="AF465" s="14" t="s">
        <v>88</v>
      </c>
      <c r="AG465" s="15" t="n">
        <v>42243</v>
      </c>
      <c r="AH465" s="14" t="n">
        <f aca="false">I465+J465</f>
        <v>6</v>
      </c>
      <c r="AI465" s="14" t="n">
        <f aca="false">K465+L465+M465</f>
        <v>2</v>
      </c>
      <c r="AJ465" s="14" t="n">
        <f aca="false">AC465*AH465</f>
        <v>1069.98</v>
      </c>
      <c r="AK465" s="14" t="str">
        <f aca="false">IF(C465=1,"Cancelled","Completed")</f>
        <v>Completed</v>
      </c>
      <c r="AL465" s="14" t="str">
        <f aca="false">_xlfn.IFS(D465&lt;=7,"0-7 Days",D465&lt;=30,"8-30 Days",D465&lt;=90,"31-90 Days",TRUE(),"90+ Days")</f>
        <v>31-90 Days</v>
      </c>
      <c r="AM465" s="14" t="str">
        <f aca="false">_xlfn.IFS(OR(F465="December",F465="January",F465="February"),"Winter",OR(F465="March",F465="April",F465="May"),"Spring",OR(F465="June",F465="July",F465="August"),"Summer",TRUE(),"Autumn")</f>
        <v>Summer</v>
      </c>
      <c r="AN465" s="14" t="str">
        <f aca="false">IF(L465+M465&gt;0,"Family","Adult Only")</f>
        <v>Adult Only</v>
      </c>
      <c r="AO465" s="14" t="str">
        <f aca="false">IF(U465=V465,"Same","Changed")</f>
        <v>Same</v>
      </c>
    </row>
    <row r="466" customFormat="false" ht="15" hidden="false" customHeight="false" outlineLevel="0" collapsed="false">
      <c r="A466" s="0" t="n">
        <v>471</v>
      </c>
      <c r="B466" s="0" t="s">
        <v>80</v>
      </c>
      <c r="C466" s="0" t="n">
        <v>0</v>
      </c>
      <c r="D466" s="0" t="n">
        <v>53</v>
      </c>
      <c r="E466" s="0" t="n">
        <v>2016</v>
      </c>
      <c r="F466" s="0" t="s">
        <v>114</v>
      </c>
      <c r="G466" s="0" t="n">
        <v>39</v>
      </c>
      <c r="H466" s="0" t="n">
        <v>23</v>
      </c>
      <c r="I466" s="0" t="n">
        <v>1</v>
      </c>
      <c r="J466" s="0" t="n">
        <v>2</v>
      </c>
      <c r="K466" s="0" t="n">
        <v>2</v>
      </c>
      <c r="L466" s="0" t="n">
        <v>0</v>
      </c>
      <c r="M466" s="0" t="n">
        <v>0</v>
      </c>
      <c r="N466" s="0" t="s">
        <v>82</v>
      </c>
      <c r="O466" s="0" t="s">
        <v>147</v>
      </c>
      <c r="P466" s="0" t="s">
        <v>93</v>
      </c>
      <c r="Q466" s="0" t="s">
        <v>94</v>
      </c>
      <c r="R466" s="0" t="n">
        <v>0</v>
      </c>
      <c r="S466" s="0" t="n">
        <v>0</v>
      </c>
      <c r="T466" s="0" t="n">
        <v>0</v>
      </c>
      <c r="U466" s="0" t="s">
        <v>124</v>
      </c>
      <c r="V466" s="0" t="s">
        <v>124</v>
      </c>
      <c r="W466" s="0" t="n">
        <v>0</v>
      </c>
      <c r="X466" s="0" t="s">
        <v>86</v>
      </c>
      <c r="Y466" s="0" t="n">
        <v>240</v>
      </c>
      <c r="Z466" s="0" t="n">
        <v>0</v>
      </c>
      <c r="AA466" s="0" t="n">
        <v>0</v>
      </c>
      <c r="AB466" s="0" t="s">
        <v>87</v>
      </c>
      <c r="AC466" s="0" t="n">
        <v>129.33</v>
      </c>
      <c r="AD466" s="0" t="n">
        <v>0</v>
      </c>
      <c r="AE466" s="0" t="n">
        <v>3</v>
      </c>
      <c r="AF466" s="0" t="s">
        <v>88</v>
      </c>
      <c r="AG466" s="13" t="n">
        <v>42639</v>
      </c>
      <c r="AH466" s="25" t="n">
        <f aca="false">I466+J466</f>
        <v>3</v>
      </c>
      <c r="AI466" s="25" t="n">
        <f aca="false">K466+L466+M466</f>
        <v>2</v>
      </c>
      <c r="AJ466" s="25" t="n">
        <f aca="false">AC466*AH466</f>
        <v>387.99</v>
      </c>
      <c r="AK466" s="0" t="str">
        <f aca="false">IF(C466=1,"Cancelled","Completed")</f>
        <v>Completed</v>
      </c>
      <c r="AL466" s="0" t="str">
        <f aca="false">_xlfn.IFS(D466&lt;=7,"0-7 Days",D466&lt;=30,"8-30 Days",D466&lt;=90,"31-90 Days",TRUE(),"90+ Days")</f>
        <v>31-90 Days</v>
      </c>
      <c r="AM466" s="0" t="str">
        <f aca="false">_xlfn.IFS(OR(F466="December",F466="January",F466="February"),"Winter",OR(F466="March",F466="April",F466="May"),"Spring",OR(F466="June",F466="July",F466="August"),"Summer",TRUE(),"Autumn")</f>
        <v>Autumn</v>
      </c>
      <c r="AN466" s="0" t="str">
        <f aca="false">IF(L466+M466&gt;0,"Family","Adult Only")</f>
        <v>Adult Only</v>
      </c>
      <c r="AO466" s="0" t="str">
        <f aca="false">IF(U466=V466,"Same","Changed")</f>
        <v>Same</v>
      </c>
    </row>
    <row r="467" customFormat="false" ht="15" hidden="false" customHeight="false" outlineLevel="0" collapsed="false">
      <c r="A467" s="14" t="n">
        <v>472</v>
      </c>
      <c r="B467" s="14" t="s">
        <v>90</v>
      </c>
      <c r="C467" s="14" t="n">
        <v>0</v>
      </c>
      <c r="D467" s="14" t="n">
        <v>55</v>
      </c>
      <c r="E467" s="14" t="n">
        <v>2015</v>
      </c>
      <c r="F467" s="14" t="s">
        <v>114</v>
      </c>
      <c r="G467" s="14" t="n">
        <v>37</v>
      </c>
      <c r="H467" s="14" t="n">
        <v>6</v>
      </c>
      <c r="I467" s="14" t="n">
        <v>2</v>
      </c>
      <c r="J467" s="14" t="n">
        <v>0</v>
      </c>
      <c r="K467" s="14" t="n">
        <v>2</v>
      </c>
      <c r="L467" s="14" t="n">
        <v>0</v>
      </c>
      <c r="M467" s="14" t="n">
        <v>0</v>
      </c>
      <c r="N467" s="14" t="s">
        <v>82</v>
      </c>
      <c r="O467" s="14" t="s">
        <v>115</v>
      </c>
      <c r="P467" s="14" t="s">
        <v>116</v>
      </c>
      <c r="Q467" s="14" t="s">
        <v>94</v>
      </c>
      <c r="R467" s="14" t="n">
        <v>0</v>
      </c>
      <c r="S467" s="14" t="n">
        <v>0</v>
      </c>
      <c r="T467" s="14" t="n">
        <v>0</v>
      </c>
      <c r="U467" s="14" t="s">
        <v>95</v>
      </c>
      <c r="V467" s="14" t="s">
        <v>95</v>
      </c>
      <c r="W467" s="14" t="n">
        <v>0</v>
      </c>
      <c r="X467" s="14" t="s">
        <v>86</v>
      </c>
      <c r="Y467" s="14" t="n">
        <v>1</v>
      </c>
      <c r="Z467" s="14" t="n">
        <v>0</v>
      </c>
      <c r="AA467" s="14" t="n">
        <v>0</v>
      </c>
      <c r="AB467" s="14" t="s">
        <v>101</v>
      </c>
      <c r="AC467" s="14" t="n">
        <v>75</v>
      </c>
      <c r="AD467" s="14" t="n">
        <v>0</v>
      </c>
      <c r="AE467" s="14" t="n">
        <v>0</v>
      </c>
      <c r="AF467" s="14" t="s">
        <v>88</v>
      </c>
      <c r="AG467" s="15" t="n">
        <v>42255</v>
      </c>
      <c r="AH467" s="14" t="n">
        <f aca="false">I467+J467</f>
        <v>2</v>
      </c>
      <c r="AI467" s="14" t="n">
        <f aca="false">K467+L467+M467</f>
        <v>2</v>
      </c>
      <c r="AJ467" s="14" t="n">
        <f aca="false">AC467*AH467</f>
        <v>150</v>
      </c>
      <c r="AK467" s="14" t="str">
        <f aca="false">IF(C467=1,"Cancelled","Completed")</f>
        <v>Completed</v>
      </c>
      <c r="AL467" s="14" t="str">
        <f aca="false">_xlfn.IFS(D467&lt;=7,"0-7 Days",D467&lt;=30,"8-30 Days",D467&lt;=90,"31-90 Days",TRUE(),"90+ Days")</f>
        <v>31-90 Days</v>
      </c>
      <c r="AM467" s="14" t="str">
        <f aca="false">_xlfn.IFS(OR(F467="December",F467="January",F467="February"),"Winter",OR(F467="March",F467="April",F467="May"),"Spring",OR(F467="June",F467="July",F467="August"),"Summer",TRUE(),"Autumn")</f>
        <v>Autumn</v>
      </c>
      <c r="AN467" s="14" t="str">
        <f aca="false">IF(L467+M467&gt;0,"Family","Adult Only")</f>
        <v>Adult Only</v>
      </c>
      <c r="AO467" s="14" t="str">
        <f aca="false">IF(U467=V467,"Same","Changed")</f>
        <v>Same</v>
      </c>
    </row>
    <row r="468" customFormat="false" ht="15" hidden="false" customHeight="false" outlineLevel="0" collapsed="false">
      <c r="A468" s="0" t="n">
        <v>473</v>
      </c>
      <c r="B468" s="0" t="s">
        <v>90</v>
      </c>
      <c r="C468" s="0" t="n">
        <v>0</v>
      </c>
      <c r="D468" s="0" t="n">
        <v>5</v>
      </c>
      <c r="E468" s="0" t="n">
        <v>2015</v>
      </c>
      <c r="F468" s="0" t="s">
        <v>81</v>
      </c>
      <c r="G468" s="0" t="n">
        <v>52</v>
      </c>
      <c r="H468" s="0" t="n">
        <v>22</v>
      </c>
      <c r="I468" s="0" t="n">
        <v>0</v>
      </c>
      <c r="J468" s="0" t="n">
        <v>5</v>
      </c>
      <c r="K468" s="0" t="n">
        <v>0</v>
      </c>
      <c r="L468" s="0" t="n">
        <v>2</v>
      </c>
      <c r="M468" s="0" t="n">
        <v>0</v>
      </c>
      <c r="N468" s="0" t="s">
        <v>82</v>
      </c>
      <c r="O468" s="0" t="s">
        <v>92</v>
      </c>
      <c r="P468" s="0" t="s">
        <v>168</v>
      </c>
      <c r="Q468" s="0" t="s">
        <v>84</v>
      </c>
      <c r="R468" s="0" t="n">
        <v>0</v>
      </c>
      <c r="S468" s="0" t="n">
        <v>0</v>
      </c>
      <c r="T468" s="0" t="n">
        <v>0</v>
      </c>
      <c r="U468" s="0" t="s">
        <v>138</v>
      </c>
      <c r="V468" s="0" t="s">
        <v>138</v>
      </c>
      <c r="W468" s="0" t="n">
        <v>1</v>
      </c>
      <c r="X468" s="0" t="s">
        <v>86</v>
      </c>
      <c r="Y468" s="0" t="n">
        <v>0</v>
      </c>
      <c r="Z468" s="0" t="n">
        <v>0</v>
      </c>
      <c r="AA468" s="0" t="n">
        <v>0</v>
      </c>
      <c r="AB468" s="0" t="s">
        <v>87</v>
      </c>
      <c r="AC468" s="0" t="n">
        <v>0</v>
      </c>
      <c r="AD468" s="0" t="n">
        <v>0</v>
      </c>
      <c r="AE468" s="0" t="n">
        <v>0</v>
      </c>
      <c r="AF468" s="0" t="s">
        <v>88</v>
      </c>
      <c r="AG468" s="13" t="n">
        <v>42365</v>
      </c>
      <c r="AH468" s="25" t="n">
        <f aca="false">I468+J468</f>
        <v>5</v>
      </c>
      <c r="AI468" s="25" t="n">
        <f aca="false">K468+L468+M468</f>
        <v>2</v>
      </c>
      <c r="AJ468" s="25" t="n">
        <f aca="false">AC468*AH468</f>
        <v>0</v>
      </c>
      <c r="AK468" s="0" t="str">
        <f aca="false">IF(C468=1,"Cancelled","Completed")</f>
        <v>Completed</v>
      </c>
      <c r="AL468" s="0" t="str">
        <f aca="false">_xlfn.IFS(D468&lt;=7,"0-7 Days",D468&lt;=30,"8-30 Days",D468&lt;=90,"31-90 Days",TRUE(),"90+ Days")</f>
        <v>0-7 Days</v>
      </c>
      <c r="AM468" s="0" t="str">
        <f aca="false">_xlfn.IFS(OR(F468="December",F468="January",F468="February"),"Winter",OR(F468="March",F468="April",F468="May"),"Spring",OR(F468="June",F468="July",F468="August"),"Summer",TRUE(),"Autumn")</f>
        <v>Winter</v>
      </c>
      <c r="AN468" s="0" t="str">
        <f aca="false">IF(L468+M468&gt;0,"Family","Adult Only")</f>
        <v>Family</v>
      </c>
      <c r="AO468" s="0" t="str">
        <f aca="false">IF(U468=V468,"Same","Changed")</f>
        <v>Same</v>
      </c>
    </row>
    <row r="469" customFormat="false" ht="15" hidden="false" customHeight="false" outlineLevel="0" collapsed="false">
      <c r="A469" s="14" t="n">
        <v>474</v>
      </c>
      <c r="B469" s="14" t="s">
        <v>90</v>
      </c>
      <c r="C469" s="14" t="n">
        <v>1</v>
      </c>
      <c r="D469" s="14" t="n">
        <v>342</v>
      </c>
      <c r="E469" s="14" t="n">
        <v>2015</v>
      </c>
      <c r="F469" s="14" t="s">
        <v>114</v>
      </c>
      <c r="G469" s="14" t="n">
        <v>39</v>
      </c>
      <c r="H469" s="14" t="n">
        <v>24</v>
      </c>
      <c r="I469" s="14" t="n">
        <v>0</v>
      </c>
      <c r="J469" s="14" t="n">
        <v>2</v>
      </c>
      <c r="K469" s="14" t="n">
        <v>2</v>
      </c>
      <c r="L469" s="14" t="n">
        <v>0</v>
      </c>
      <c r="M469" s="14" t="n">
        <v>0</v>
      </c>
      <c r="N469" s="14" t="s">
        <v>82</v>
      </c>
      <c r="O469" s="14" t="s">
        <v>92</v>
      </c>
      <c r="P469" s="14" t="s">
        <v>116</v>
      </c>
      <c r="Q469" s="14" t="s">
        <v>94</v>
      </c>
      <c r="R469" s="14" t="n">
        <v>0</v>
      </c>
      <c r="S469" s="14" t="n">
        <v>1</v>
      </c>
      <c r="T469" s="14" t="n">
        <v>0</v>
      </c>
      <c r="U469" s="14" t="s">
        <v>95</v>
      </c>
      <c r="V469" s="14" t="s">
        <v>95</v>
      </c>
      <c r="W469" s="14" t="n">
        <v>0</v>
      </c>
      <c r="X469" s="14" t="s">
        <v>120</v>
      </c>
      <c r="Y469" s="14" t="n">
        <v>1</v>
      </c>
      <c r="Z469" s="14" t="n">
        <v>0</v>
      </c>
      <c r="AA469" s="14" t="n">
        <v>0</v>
      </c>
      <c r="AB469" s="14" t="s">
        <v>125</v>
      </c>
      <c r="AC469" s="14" t="n">
        <v>62</v>
      </c>
      <c r="AD469" s="14" t="n">
        <v>0</v>
      </c>
      <c r="AE469" s="14" t="n">
        <v>0</v>
      </c>
      <c r="AF469" s="14" t="s">
        <v>96</v>
      </c>
      <c r="AG469" s="15" t="n">
        <v>42005</v>
      </c>
      <c r="AH469" s="14" t="n">
        <f aca="false">I469+J469</f>
        <v>2</v>
      </c>
      <c r="AI469" s="14" t="n">
        <f aca="false">K469+L469+M469</f>
        <v>2</v>
      </c>
      <c r="AJ469" s="14" t="n">
        <f aca="false">AC469*AH469</f>
        <v>124</v>
      </c>
      <c r="AK469" s="14" t="str">
        <f aca="false">IF(C469=1,"Cancelled","Completed")</f>
        <v>Cancelled</v>
      </c>
      <c r="AL469" s="14" t="str">
        <f aca="false">_xlfn.IFS(D469&lt;=7,"0-7 Days",D469&lt;=30,"8-30 Days",D469&lt;=90,"31-90 Days",TRUE(),"90+ Days")</f>
        <v>90+ Days</v>
      </c>
      <c r="AM469" s="14" t="str">
        <f aca="false">_xlfn.IFS(OR(F469="December",F469="January",F469="February"),"Winter",OR(F469="March",F469="April",F469="May"),"Spring",OR(F469="June",F469="July",F469="August"),"Summer",TRUE(),"Autumn")</f>
        <v>Autumn</v>
      </c>
      <c r="AN469" s="14" t="str">
        <f aca="false">IF(L469+M469&gt;0,"Family","Adult Only")</f>
        <v>Adult Only</v>
      </c>
      <c r="AO469" s="14" t="str">
        <f aca="false">IF(U469=V469,"Same","Changed")</f>
        <v>Same</v>
      </c>
    </row>
    <row r="470" customFormat="false" ht="15" hidden="false" customHeight="false" outlineLevel="0" collapsed="false">
      <c r="A470" s="0" t="n">
        <v>475</v>
      </c>
      <c r="B470" s="0" t="s">
        <v>90</v>
      </c>
      <c r="C470" s="0" t="n">
        <v>1</v>
      </c>
      <c r="D470" s="0" t="n">
        <v>77</v>
      </c>
      <c r="E470" s="0" t="n">
        <v>2016</v>
      </c>
      <c r="F470" s="0" t="s">
        <v>103</v>
      </c>
      <c r="G470" s="0" t="n">
        <v>13</v>
      </c>
      <c r="H470" s="0" t="n">
        <v>26</v>
      </c>
      <c r="I470" s="0" t="n">
        <v>2</v>
      </c>
      <c r="J470" s="0" t="n">
        <v>5</v>
      </c>
      <c r="K470" s="0" t="n">
        <v>2</v>
      </c>
      <c r="L470" s="0" t="n">
        <v>0</v>
      </c>
      <c r="M470" s="0" t="n">
        <v>0</v>
      </c>
      <c r="N470" s="0" t="s">
        <v>82</v>
      </c>
      <c r="O470" s="0" t="s">
        <v>122</v>
      </c>
      <c r="P470" s="0" t="s">
        <v>93</v>
      </c>
      <c r="Q470" s="0" t="s">
        <v>94</v>
      </c>
      <c r="R470" s="0" t="n">
        <v>0</v>
      </c>
      <c r="S470" s="0" t="n">
        <v>0</v>
      </c>
      <c r="T470" s="0" t="n">
        <v>0</v>
      </c>
      <c r="U470" s="0" t="s">
        <v>109</v>
      </c>
      <c r="V470" s="0" t="s">
        <v>109</v>
      </c>
      <c r="W470" s="0" t="n">
        <v>0</v>
      </c>
      <c r="X470" s="0" t="s">
        <v>86</v>
      </c>
      <c r="Y470" s="0" t="n">
        <v>9</v>
      </c>
      <c r="Z470" s="0" t="n">
        <v>0</v>
      </c>
      <c r="AA470" s="0" t="n">
        <v>0</v>
      </c>
      <c r="AB470" s="0" t="s">
        <v>87</v>
      </c>
      <c r="AC470" s="0" t="n">
        <v>97.02</v>
      </c>
      <c r="AD470" s="0" t="n">
        <v>0</v>
      </c>
      <c r="AE470" s="0" t="n">
        <v>0</v>
      </c>
      <c r="AF470" s="0" t="s">
        <v>96</v>
      </c>
      <c r="AG470" s="13" t="n">
        <v>42378</v>
      </c>
      <c r="AH470" s="25" t="n">
        <f aca="false">I470+J470</f>
        <v>7</v>
      </c>
      <c r="AI470" s="25" t="n">
        <f aca="false">K470+L470+M470</f>
        <v>2</v>
      </c>
      <c r="AJ470" s="25" t="n">
        <f aca="false">AC470*AH470</f>
        <v>679.14</v>
      </c>
      <c r="AK470" s="0" t="str">
        <f aca="false">IF(C470=1,"Cancelled","Completed")</f>
        <v>Cancelled</v>
      </c>
      <c r="AL470" s="0" t="str">
        <f aca="false">_xlfn.IFS(D470&lt;=7,"0-7 Days",D470&lt;=30,"8-30 Days",D470&lt;=90,"31-90 Days",TRUE(),"90+ Days")</f>
        <v>31-90 Days</v>
      </c>
      <c r="AM470" s="0" t="str">
        <f aca="false">_xlfn.IFS(OR(F470="December",F470="January",F470="February"),"Winter",OR(F470="March",F470="April",F470="May"),"Spring",OR(F470="June",F470="July",F470="August"),"Summer",TRUE(),"Autumn")</f>
        <v>Spring</v>
      </c>
      <c r="AN470" s="0" t="str">
        <f aca="false">IF(L470+M470&gt;0,"Family","Adult Only")</f>
        <v>Adult Only</v>
      </c>
      <c r="AO470" s="0" t="str">
        <f aca="false">IF(U470=V470,"Same","Changed")</f>
        <v>Same</v>
      </c>
    </row>
    <row r="471" customFormat="false" ht="15" hidden="false" customHeight="false" outlineLevel="0" collapsed="false">
      <c r="A471" s="14" t="n">
        <v>476</v>
      </c>
      <c r="B471" s="14" t="s">
        <v>90</v>
      </c>
      <c r="C471" s="14" t="n">
        <v>1</v>
      </c>
      <c r="D471" s="14" t="n">
        <v>41</v>
      </c>
      <c r="E471" s="14" t="n">
        <v>2016</v>
      </c>
      <c r="F471" s="14" t="s">
        <v>114</v>
      </c>
      <c r="G471" s="14" t="n">
        <v>39</v>
      </c>
      <c r="H471" s="14" t="n">
        <v>18</v>
      </c>
      <c r="I471" s="14" t="n">
        <v>2</v>
      </c>
      <c r="J471" s="14" t="n">
        <v>1</v>
      </c>
      <c r="K471" s="14" t="n">
        <v>2</v>
      </c>
      <c r="L471" s="14" t="n">
        <v>0</v>
      </c>
      <c r="M471" s="14" t="n">
        <v>0</v>
      </c>
      <c r="N471" s="14" t="s">
        <v>82</v>
      </c>
      <c r="O471" s="14" t="s">
        <v>83</v>
      </c>
      <c r="P471" s="14" t="s">
        <v>93</v>
      </c>
      <c r="Q471" s="14" t="s">
        <v>94</v>
      </c>
      <c r="R471" s="14" t="n">
        <v>0</v>
      </c>
      <c r="S471" s="14" t="n">
        <v>0</v>
      </c>
      <c r="T471" s="14" t="n">
        <v>0</v>
      </c>
      <c r="U471" s="14" t="s">
        <v>109</v>
      </c>
      <c r="V471" s="14" t="s">
        <v>109</v>
      </c>
      <c r="W471" s="14" t="n">
        <v>0</v>
      </c>
      <c r="X471" s="14" t="s">
        <v>86</v>
      </c>
      <c r="Y471" s="14" t="n">
        <v>9</v>
      </c>
      <c r="Z471" s="14" t="n">
        <v>0</v>
      </c>
      <c r="AA471" s="14" t="n">
        <v>0</v>
      </c>
      <c r="AB471" s="14" t="s">
        <v>87</v>
      </c>
      <c r="AC471" s="14" t="n">
        <v>149.4</v>
      </c>
      <c r="AD471" s="14" t="n">
        <v>0</v>
      </c>
      <c r="AE471" s="14" t="n">
        <v>1</v>
      </c>
      <c r="AF471" s="14" t="s">
        <v>96</v>
      </c>
      <c r="AG471" s="15" t="n">
        <v>42597</v>
      </c>
      <c r="AH471" s="14" t="n">
        <f aca="false">I471+J471</f>
        <v>3</v>
      </c>
      <c r="AI471" s="14" t="n">
        <f aca="false">K471+L471+M471</f>
        <v>2</v>
      </c>
      <c r="AJ471" s="14" t="n">
        <f aca="false">AC471*AH471</f>
        <v>448.2</v>
      </c>
      <c r="AK471" s="14" t="str">
        <f aca="false">IF(C471=1,"Cancelled","Completed")</f>
        <v>Cancelled</v>
      </c>
      <c r="AL471" s="14" t="str">
        <f aca="false">_xlfn.IFS(D471&lt;=7,"0-7 Days",D471&lt;=30,"8-30 Days",D471&lt;=90,"31-90 Days",TRUE(),"90+ Days")</f>
        <v>31-90 Days</v>
      </c>
      <c r="AM471" s="14" t="str">
        <f aca="false">_xlfn.IFS(OR(F471="December",F471="January",F471="February"),"Winter",OR(F471="March",F471="April",F471="May"),"Spring",OR(F471="June",F471="July",F471="August"),"Summer",TRUE(),"Autumn")</f>
        <v>Autumn</v>
      </c>
      <c r="AN471" s="14" t="str">
        <f aca="false">IF(L471+M471&gt;0,"Family","Adult Only")</f>
        <v>Adult Only</v>
      </c>
      <c r="AO471" s="14" t="str">
        <f aca="false">IF(U471=V471,"Same","Changed")</f>
        <v>Same</v>
      </c>
    </row>
    <row r="472" customFormat="false" ht="15" hidden="false" customHeight="false" outlineLevel="0" collapsed="false">
      <c r="A472" s="0" t="n">
        <v>477</v>
      </c>
      <c r="B472" s="0" t="s">
        <v>90</v>
      </c>
      <c r="C472" s="0" t="n">
        <v>0</v>
      </c>
      <c r="D472" s="0" t="n">
        <v>68</v>
      </c>
      <c r="E472" s="0" t="n">
        <v>2017</v>
      </c>
      <c r="F472" s="0" t="s">
        <v>91</v>
      </c>
      <c r="G472" s="0" t="n">
        <v>28</v>
      </c>
      <c r="H472" s="0" t="n">
        <v>10</v>
      </c>
      <c r="I472" s="0" t="n">
        <v>1</v>
      </c>
      <c r="J472" s="0" t="n">
        <v>0</v>
      </c>
      <c r="K472" s="0" t="n">
        <v>2</v>
      </c>
      <c r="L472" s="0" t="n">
        <v>0</v>
      </c>
      <c r="M472" s="0" t="n">
        <v>0</v>
      </c>
      <c r="N472" s="0" t="s">
        <v>107</v>
      </c>
      <c r="O472" s="0" t="s">
        <v>83</v>
      </c>
      <c r="P472" s="0" t="s">
        <v>93</v>
      </c>
      <c r="Q472" s="0" t="s">
        <v>94</v>
      </c>
      <c r="R472" s="0" t="n">
        <v>0</v>
      </c>
      <c r="S472" s="0" t="n">
        <v>0</v>
      </c>
      <c r="T472" s="0" t="n">
        <v>0</v>
      </c>
      <c r="U472" s="0" t="s">
        <v>95</v>
      </c>
      <c r="V472" s="0" t="s">
        <v>109</v>
      </c>
      <c r="W472" s="0" t="n">
        <v>0</v>
      </c>
      <c r="X472" s="0" t="s">
        <v>86</v>
      </c>
      <c r="Y472" s="0" t="n">
        <v>9</v>
      </c>
      <c r="Z472" s="0" t="n">
        <v>0</v>
      </c>
      <c r="AA472" s="0" t="n">
        <v>0</v>
      </c>
      <c r="AB472" s="0" t="s">
        <v>87</v>
      </c>
      <c r="AC472" s="0" t="n">
        <v>100</v>
      </c>
      <c r="AD472" s="0" t="n">
        <v>0</v>
      </c>
      <c r="AE472" s="0" t="n">
        <v>1</v>
      </c>
      <c r="AF472" s="0" t="s">
        <v>88</v>
      </c>
      <c r="AG472" s="13" t="n">
        <v>42927</v>
      </c>
      <c r="AH472" s="25" t="n">
        <f aca="false">I472+J472</f>
        <v>1</v>
      </c>
      <c r="AI472" s="25" t="n">
        <f aca="false">K472+L472+M472</f>
        <v>2</v>
      </c>
      <c r="AJ472" s="25" t="n">
        <f aca="false">AC472*AH472</f>
        <v>100</v>
      </c>
      <c r="AK472" s="0" t="str">
        <f aca="false">IF(C472=1,"Cancelled","Completed")</f>
        <v>Completed</v>
      </c>
      <c r="AL472" s="0" t="str">
        <f aca="false">_xlfn.IFS(D472&lt;=7,"0-7 Days",D472&lt;=30,"8-30 Days",D472&lt;=90,"31-90 Days",TRUE(),"90+ Days")</f>
        <v>31-90 Days</v>
      </c>
      <c r="AM472" s="0" t="str">
        <f aca="false">_xlfn.IFS(OR(F472="December",F472="January",F472="February"),"Winter",OR(F472="March",F472="April",F472="May"),"Spring",OR(F472="June",F472="July",F472="August"),"Summer",TRUE(),"Autumn")</f>
        <v>Summer</v>
      </c>
      <c r="AN472" s="0" t="str">
        <f aca="false">IF(L472+M472&gt;0,"Family","Adult Only")</f>
        <v>Adult Only</v>
      </c>
      <c r="AO472" s="0" t="str">
        <f aca="false">IF(U472=V472,"Same","Changed")</f>
        <v>Changed</v>
      </c>
    </row>
    <row r="473" customFormat="false" ht="15" hidden="false" customHeight="false" outlineLevel="0" collapsed="false">
      <c r="A473" s="14" t="n">
        <v>478</v>
      </c>
      <c r="B473" s="14" t="s">
        <v>90</v>
      </c>
      <c r="C473" s="14" t="n">
        <v>0</v>
      </c>
      <c r="D473" s="14" t="n">
        <v>50</v>
      </c>
      <c r="E473" s="14" t="n">
        <v>2017</v>
      </c>
      <c r="F473" s="14" t="s">
        <v>103</v>
      </c>
      <c r="G473" s="14" t="n">
        <v>12</v>
      </c>
      <c r="H473" s="14" t="n">
        <v>21</v>
      </c>
      <c r="I473" s="14" t="n">
        <v>0</v>
      </c>
      <c r="J473" s="14" t="n">
        <v>4</v>
      </c>
      <c r="K473" s="14" t="n">
        <v>2</v>
      </c>
      <c r="L473" s="14" t="n">
        <v>0</v>
      </c>
      <c r="M473" s="14" t="n">
        <v>0</v>
      </c>
      <c r="N473" s="14" t="s">
        <v>107</v>
      </c>
      <c r="O473" s="14" t="s">
        <v>122</v>
      </c>
      <c r="P473" s="14" t="s">
        <v>93</v>
      </c>
      <c r="Q473" s="14" t="s">
        <v>94</v>
      </c>
      <c r="R473" s="14" t="n">
        <v>0</v>
      </c>
      <c r="S473" s="14" t="n">
        <v>0</v>
      </c>
      <c r="T473" s="14" t="n">
        <v>0</v>
      </c>
      <c r="U473" s="14" t="s">
        <v>95</v>
      </c>
      <c r="V473" s="14" t="s">
        <v>95</v>
      </c>
      <c r="W473" s="14" t="n">
        <v>0</v>
      </c>
      <c r="X473" s="14" t="s">
        <v>86</v>
      </c>
      <c r="Y473" s="14" t="n">
        <v>7</v>
      </c>
      <c r="Z473" s="14" t="n">
        <v>0</v>
      </c>
      <c r="AA473" s="14" t="n">
        <v>0</v>
      </c>
      <c r="AB473" s="14" t="s">
        <v>87</v>
      </c>
      <c r="AC473" s="14" t="n">
        <v>57.6</v>
      </c>
      <c r="AD473" s="14" t="n">
        <v>0</v>
      </c>
      <c r="AE473" s="14" t="n">
        <v>0</v>
      </c>
      <c r="AF473" s="14" t="s">
        <v>88</v>
      </c>
      <c r="AG473" s="15" t="n">
        <v>42819</v>
      </c>
      <c r="AH473" s="14" t="n">
        <f aca="false">I473+J473</f>
        <v>4</v>
      </c>
      <c r="AI473" s="14" t="n">
        <f aca="false">K473+L473+M473</f>
        <v>2</v>
      </c>
      <c r="AJ473" s="14" t="n">
        <f aca="false">AC473*AH473</f>
        <v>230.4</v>
      </c>
      <c r="AK473" s="14" t="str">
        <f aca="false">IF(C473=1,"Cancelled","Completed")</f>
        <v>Completed</v>
      </c>
      <c r="AL473" s="14" t="str">
        <f aca="false">_xlfn.IFS(D473&lt;=7,"0-7 Days",D473&lt;=30,"8-30 Days",D473&lt;=90,"31-90 Days",TRUE(),"90+ Days")</f>
        <v>31-90 Days</v>
      </c>
      <c r="AM473" s="14" t="str">
        <f aca="false">_xlfn.IFS(OR(F473="December",F473="January",F473="February"),"Winter",OR(F473="March",F473="April",F473="May"),"Spring",OR(F473="June",F473="July",F473="August"),"Summer",TRUE(),"Autumn")</f>
        <v>Spring</v>
      </c>
      <c r="AN473" s="14" t="str">
        <f aca="false">IF(L473+M473&gt;0,"Family","Adult Only")</f>
        <v>Adult Only</v>
      </c>
      <c r="AO473" s="14" t="str">
        <f aca="false">IF(U473=V473,"Same","Changed")</f>
        <v>Same</v>
      </c>
    </row>
    <row r="474" customFormat="false" ht="15" hidden="false" customHeight="false" outlineLevel="0" collapsed="false">
      <c r="A474" s="0" t="n">
        <v>479</v>
      </c>
      <c r="B474" s="0" t="s">
        <v>80</v>
      </c>
      <c r="C474" s="0" t="n">
        <v>1</v>
      </c>
      <c r="D474" s="0" t="n">
        <v>22</v>
      </c>
      <c r="E474" s="0" t="n">
        <v>2017</v>
      </c>
      <c r="F474" s="0" t="s">
        <v>135</v>
      </c>
      <c r="G474" s="0" t="n">
        <v>26</v>
      </c>
      <c r="H474" s="0" t="n">
        <v>29</v>
      </c>
      <c r="I474" s="0" t="n">
        <v>0</v>
      </c>
      <c r="J474" s="0" t="n">
        <v>1</v>
      </c>
      <c r="K474" s="0" t="n">
        <v>1</v>
      </c>
      <c r="L474" s="0" t="n">
        <v>0</v>
      </c>
      <c r="M474" s="0" t="n">
        <v>0</v>
      </c>
      <c r="N474" s="0" t="s">
        <v>82</v>
      </c>
      <c r="O474" s="0" t="s">
        <v>92</v>
      </c>
      <c r="P474" s="0" t="s">
        <v>84</v>
      </c>
      <c r="Q474" s="0" t="s">
        <v>84</v>
      </c>
      <c r="R474" s="0" t="n">
        <v>0</v>
      </c>
      <c r="S474" s="0" t="n">
        <v>0</v>
      </c>
      <c r="T474" s="0" t="n">
        <v>0</v>
      </c>
      <c r="U474" s="0" t="s">
        <v>95</v>
      </c>
      <c r="V474" s="0" t="s">
        <v>95</v>
      </c>
      <c r="W474" s="0" t="n">
        <v>0</v>
      </c>
      <c r="X474" s="0" t="s">
        <v>86</v>
      </c>
      <c r="Y474" s="0" t="n">
        <v>0</v>
      </c>
      <c r="Z474" s="0" t="n">
        <v>0</v>
      </c>
      <c r="AA474" s="0" t="n">
        <v>0</v>
      </c>
      <c r="AB474" s="0" t="s">
        <v>87</v>
      </c>
      <c r="AC474" s="0" t="n">
        <v>60</v>
      </c>
      <c r="AD474" s="0" t="n">
        <v>0</v>
      </c>
      <c r="AE474" s="0" t="n">
        <v>0</v>
      </c>
      <c r="AF474" s="0" t="s">
        <v>96</v>
      </c>
      <c r="AG474" s="13" t="n">
        <v>42914</v>
      </c>
      <c r="AH474" s="25" t="n">
        <f aca="false">I474+J474</f>
        <v>1</v>
      </c>
      <c r="AI474" s="25" t="n">
        <f aca="false">K474+L474+M474</f>
        <v>1</v>
      </c>
      <c r="AJ474" s="25" t="n">
        <f aca="false">AC474*AH474</f>
        <v>60</v>
      </c>
      <c r="AK474" s="0" t="str">
        <f aca="false">IF(C474=1,"Cancelled","Completed")</f>
        <v>Cancelled</v>
      </c>
      <c r="AL474" s="0" t="str">
        <f aca="false">_xlfn.IFS(D474&lt;=7,"0-7 Days",D474&lt;=30,"8-30 Days",D474&lt;=90,"31-90 Days",TRUE(),"90+ Days")</f>
        <v>8-30 Days</v>
      </c>
      <c r="AM474" s="0" t="str">
        <f aca="false">_xlfn.IFS(OR(F474="December",F474="January",F474="February"),"Winter",OR(F474="March",F474="April",F474="May"),"Spring",OR(F474="June",F474="July",F474="August"),"Summer",TRUE(),"Autumn")</f>
        <v>Summer</v>
      </c>
      <c r="AN474" s="0" t="str">
        <f aca="false">IF(L474+M474&gt;0,"Family","Adult Only")</f>
        <v>Adult Only</v>
      </c>
      <c r="AO474" s="0" t="str">
        <f aca="false">IF(U474=V474,"Same","Changed")</f>
        <v>Same</v>
      </c>
    </row>
    <row r="475" customFormat="false" ht="15" hidden="false" customHeight="false" outlineLevel="0" collapsed="false">
      <c r="A475" s="14" t="n">
        <v>480</v>
      </c>
      <c r="B475" s="14" t="s">
        <v>80</v>
      </c>
      <c r="C475" s="14" t="n">
        <v>0</v>
      </c>
      <c r="D475" s="14" t="n">
        <v>91</v>
      </c>
      <c r="E475" s="14" t="n">
        <v>2015</v>
      </c>
      <c r="F475" s="14" t="s">
        <v>91</v>
      </c>
      <c r="G475" s="14" t="n">
        <v>29</v>
      </c>
      <c r="H475" s="14" t="n">
        <v>17</v>
      </c>
      <c r="I475" s="14" t="n">
        <v>1</v>
      </c>
      <c r="J475" s="14" t="n">
        <v>2</v>
      </c>
      <c r="K475" s="14" t="n">
        <v>2</v>
      </c>
      <c r="L475" s="14" t="n">
        <v>1</v>
      </c>
      <c r="M475" s="14" t="n">
        <v>0</v>
      </c>
      <c r="N475" s="14" t="s">
        <v>82</v>
      </c>
      <c r="O475" s="14" t="s">
        <v>171</v>
      </c>
      <c r="P475" s="14" t="s">
        <v>93</v>
      </c>
      <c r="Q475" s="14" t="s">
        <v>94</v>
      </c>
      <c r="R475" s="14" t="n">
        <v>0</v>
      </c>
      <c r="S475" s="14" t="n">
        <v>0</v>
      </c>
      <c r="T475" s="14" t="n">
        <v>0</v>
      </c>
      <c r="U475" s="14" t="s">
        <v>95</v>
      </c>
      <c r="V475" s="14" t="s">
        <v>95</v>
      </c>
      <c r="W475" s="14" t="n">
        <v>4</v>
      </c>
      <c r="X475" s="14" t="s">
        <v>86</v>
      </c>
      <c r="Y475" s="14" t="n">
        <v>240</v>
      </c>
      <c r="Z475" s="14" t="n">
        <v>0</v>
      </c>
      <c r="AA475" s="14" t="n">
        <v>0</v>
      </c>
      <c r="AB475" s="14" t="s">
        <v>87</v>
      </c>
      <c r="AC475" s="14" t="n">
        <v>118.5</v>
      </c>
      <c r="AD475" s="14" t="n">
        <v>0</v>
      </c>
      <c r="AE475" s="14" t="n">
        <v>3</v>
      </c>
      <c r="AF475" s="14" t="s">
        <v>88</v>
      </c>
      <c r="AG475" s="15" t="n">
        <v>42205</v>
      </c>
      <c r="AH475" s="14" t="n">
        <f aca="false">I475+J475</f>
        <v>3</v>
      </c>
      <c r="AI475" s="14" t="n">
        <f aca="false">K475+L475+M475</f>
        <v>3</v>
      </c>
      <c r="AJ475" s="14" t="n">
        <f aca="false">AC475*AH475</f>
        <v>355.5</v>
      </c>
      <c r="AK475" s="14" t="str">
        <f aca="false">IF(C475=1,"Cancelled","Completed")</f>
        <v>Completed</v>
      </c>
      <c r="AL475" s="14" t="str">
        <f aca="false">_xlfn.IFS(D475&lt;=7,"0-7 Days",D475&lt;=30,"8-30 Days",D475&lt;=90,"31-90 Days",TRUE(),"90+ Days")</f>
        <v>90+ Days</v>
      </c>
      <c r="AM475" s="14" t="str">
        <f aca="false">_xlfn.IFS(OR(F475="December",F475="January",F475="February"),"Winter",OR(F475="March",F475="April",F475="May"),"Spring",OR(F475="June",F475="July",F475="August"),"Summer",TRUE(),"Autumn")</f>
        <v>Summer</v>
      </c>
      <c r="AN475" s="14" t="str">
        <f aca="false">IF(L475+M475&gt;0,"Family","Adult Only")</f>
        <v>Family</v>
      </c>
      <c r="AO475" s="14" t="str">
        <f aca="false">IF(U475=V475,"Same","Changed")</f>
        <v>Same</v>
      </c>
    </row>
    <row r="476" customFormat="false" ht="15" hidden="false" customHeight="false" outlineLevel="0" collapsed="false">
      <c r="A476" s="0" t="n">
        <v>481</v>
      </c>
      <c r="B476" s="0" t="s">
        <v>90</v>
      </c>
      <c r="C476" s="0" t="n">
        <v>1</v>
      </c>
      <c r="D476" s="0" t="n">
        <v>42</v>
      </c>
      <c r="E476" s="0" t="n">
        <v>2017</v>
      </c>
      <c r="F476" s="0" t="s">
        <v>106</v>
      </c>
      <c r="G476" s="0" t="n">
        <v>16</v>
      </c>
      <c r="H476" s="0" t="n">
        <v>16</v>
      </c>
      <c r="I476" s="0" t="n">
        <v>2</v>
      </c>
      <c r="J476" s="0" t="n">
        <v>2</v>
      </c>
      <c r="K476" s="0" t="n">
        <v>2</v>
      </c>
      <c r="L476" s="0" t="n">
        <v>0</v>
      </c>
      <c r="M476" s="0" t="n">
        <v>0</v>
      </c>
      <c r="N476" s="0" t="s">
        <v>82</v>
      </c>
      <c r="O476" s="0" t="s">
        <v>83</v>
      </c>
      <c r="P476" s="0" t="s">
        <v>93</v>
      </c>
      <c r="Q476" s="0" t="s">
        <v>94</v>
      </c>
      <c r="R476" s="0" t="n">
        <v>0</v>
      </c>
      <c r="S476" s="0" t="n">
        <v>0</v>
      </c>
      <c r="T476" s="0" t="n">
        <v>0</v>
      </c>
      <c r="U476" s="0" t="s">
        <v>109</v>
      </c>
      <c r="V476" s="0" t="s">
        <v>109</v>
      </c>
      <c r="W476" s="0" t="n">
        <v>0</v>
      </c>
      <c r="X476" s="0" t="s">
        <v>86</v>
      </c>
      <c r="Y476" s="0" t="n">
        <v>9</v>
      </c>
      <c r="Z476" s="0" t="n">
        <v>0</v>
      </c>
      <c r="AA476" s="0" t="n">
        <v>0</v>
      </c>
      <c r="AB476" s="0" t="s">
        <v>87</v>
      </c>
      <c r="AC476" s="0" t="n">
        <v>146.25</v>
      </c>
      <c r="AD476" s="0" t="n">
        <v>0</v>
      </c>
      <c r="AE476" s="0" t="n">
        <v>0</v>
      </c>
      <c r="AF476" s="0" t="s">
        <v>96</v>
      </c>
      <c r="AG476" s="13" t="n">
        <v>42799</v>
      </c>
      <c r="AH476" s="25" t="n">
        <f aca="false">I476+J476</f>
        <v>4</v>
      </c>
      <c r="AI476" s="25" t="n">
        <f aca="false">K476+L476+M476</f>
        <v>2</v>
      </c>
      <c r="AJ476" s="25" t="n">
        <f aca="false">AC476*AH476</f>
        <v>585</v>
      </c>
      <c r="AK476" s="0" t="str">
        <f aca="false">IF(C476=1,"Cancelled","Completed")</f>
        <v>Cancelled</v>
      </c>
      <c r="AL476" s="0" t="str">
        <f aca="false">_xlfn.IFS(D476&lt;=7,"0-7 Days",D476&lt;=30,"8-30 Days",D476&lt;=90,"31-90 Days",TRUE(),"90+ Days")</f>
        <v>31-90 Days</v>
      </c>
      <c r="AM476" s="0" t="str">
        <f aca="false">_xlfn.IFS(OR(F476="December",F476="January",F476="February"),"Winter",OR(F476="March",F476="April",F476="May"),"Spring",OR(F476="June",F476="July",F476="August"),"Summer",TRUE(),"Autumn")</f>
        <v>Spring</v>
      </c>
      <c r="AN476" s="0" t="str">
        <f aca="false">IF(L476+M476&gt;0,"Family","Adult Only")</f>
        <v>Adult Only</v>
      </c>
      <c r="AO476" s="0" t="str">
        <f aca="false">IF(U476=V476,"Same","Changed")</f>
        <v>Same</v>
      </c>
    </row>
    <row r="477" customFormat="false" ht="15" hidden="false" customHeight="false" outlineLevel="0" collapsed="false">
      <c r="A477" s="14" t="n">
        <v>482</v>
      </c>
      <c r="B477" s="14" t="s">
        <v>80</v>
      </c>
      <c r="C477" s="14" t="n">
        <v>0</v>
      </c>
      <c r="D477" s="14" t="n">
        <v>5</v>
      </c>
      <c r="E477" s="14" t="n">
        <v>2017</v>
      </c>
      <c r="F477" s="14" t="s">
        <v>126</v>
      </c>
      <c r="G477" s="14" t="n">
        <v>3</v>
      </c>
      <c r="H477" s="14" t="n">
        <v>19</v>
      </c>
      <c r="I477" s="14" t="n">
        <v>0</v>
      </c>
      <c r="J477" s="14" t="n">
        <v>3</v>
      </c>
      <c r="K477" s="14" t="n">
        <v>1</v>
      </c>
      <c r="L477" s="14" t="n">
        <v>0</v>
      </c>
      <c r="M477" s="14" t="n">
        <v>0</v>
      </c>
      <c r="N477" s="14" t="s">
        <v>82</v>
      </c>
      <c r="O477" s="14" t="s">
        <v>83</v>
      </c>
      <c r="P477" s="14" t="s">
        <v>93</v>
      </c>
      <c r="Q477" s="14" t="s">
        <v>94</v>
      </c>
      <c r="R477" s="14" t="n">
        <v>0</v>
      </c>
      <c r="S477" s="14" t="n">
        <v>0</v>
      </c>
      <c r="T477" s="14" t="n">
        <v>0</v>
      </c>
      <c r="U477" s="14" t="s">
        <v>95</v>
      </c>
      <c r="V477" s="14" t="s">
        <v>95</v>
      </c>
      <c r="W477" s="14" t="n">
        <v>0</v>
      </c>
      <c r="X477" s="14" t="s">
        <v>86</v>
      </c>
      <c r="Y477" s="14" t="n">
        <v>240</v>
      </c>
      <c r="Z477" s="14" t="n">
        <v>0</v>
      </c>
      <c r="AA477" s="14" t="n">
        <v>0</v>
      </c>
      <c r="AB477" s="14" t="s">
        <v>87</v>
      </c>
      <c r="AC477" s="14" t="n">
        <v>43</v>
      </c>
      <c r="AD477" s="14" t="n">
        <v>0</v>
      </c>
      <c r="AE477" s="14" t="n">
        <v>3</v>
      </c>
      <c r="AF477" s="14" t="s">
        <v>88</v>
      </c>
      <c r="AG477" s="15" t="n">
        <v>42757</v>
      </c>
      <c r="AH477" s="14" t="n">
        <f aca="false">I477+J477</f>
        <v>3</v>
      </c>
      <c r="AI477" s="14" t="n">
        <f aca="false">K477+L477+M477</f>
        <v>1</v>
      </c>
      <c r="AJ477" s="14" t="n">
        <f aca="false">AC477*AH477</f>
        <v>129</v>
      </c>
      <c r="AK477" s="14" t="str">
        <f aca="false">IF(C477=1,"Cancelled","Completed")</f>
        <v>Completed</v>
      </c>
      <c r="AL477" s="14" t="str">
        <f aca="false">_xlfn.IFS(D477&lt;=7,"0-7 Days",D477&lt;=30,"8-30 Days",D477&lt;=90,"31-90 Days",TRUE(),"90+ Days")</f>
        <v>0-7 Days</v>
      </c>
      <c r="AM477" s="14" t="str">
        <f aca="false">_xlfn.IFS(OR(F477="December",F477="January",F477="February"),"Winter",OR(F477="March",F477="April",F477="May"),"Spring",OR(F477="June",F477="July",F477="August"),"Summer",TRUE(),"Autumn")</f>
        <v>Winter</v>
      </c>
      <c r="AN477" s="14" t="str">
        <f aca="false">IF(L477+M477&gt;0,"Family","Adult Only")</f>
        <v>Adult Only</v>
      </c>
      <c r="AO477" s="14" t="str">
        <f aca="false">IF(U477=V477,"Same","Changed")</f>
        <v>Same</v>
      </c>
    </row>
    <row r="478" customFormat="false" ht="15" hidden="false" customHeight="false" outlineLevel="0" collapsed="false">
      <c r="A478" s="0" t="n">
        <v>483</v>
      </c>
      <c r="B478" s="0" t="s">
        <v>90</v>
      </c>
      <c r="C478" s="0" t="n">
        <v>0</v>
      </c>
      <c r="D478" s="0" t="n">
        <v>6</v>
      </c>
      <c r="E478" s="0" t="n">
        <v>2016</v>
      </c>
      <c r="F478" s="0" t="s">
        <v>121</v>
      </c>
      <c r="G478" s="0" t="n">
        <v>20</v>
      </c>
      <c r="H478" s="0" t="n">
        <v>9</v>
      </c>
      <c r="I478" s="0" t="n">
        <v>1</v>
      </c>
      <c r="J478" s="0" t="n">
        <v>1</v>
      </c>
      <c r="K478" s="0" t="n">
        <v>2</v>
      </c>
      <c r="L478" s="0" t="n">
        <v>0</v>
      </c>
      <c r="M478" s="0" t="n">
        <v>0</v>
      </c>
      <c r="N478" s="0" t="s">
        <v>82</v>
      </c>
      <c r="O478" s="0" t="s">
        <v>130</v>
      </c>
      <c r="P478" s="0" t="s">
        <v>93</v>
      </c>
      <c r="Q478" s="0" t="s">
        <v>94</v>
      </c>
      <c r="R478" s="0" t="n">
        <v>0</v>
      </c>
      <c r="S478" s="0" t="n">
        <v>0</v>
      </c>
      <c r="T478" s="0" t="n">
        <v>0</v>
      </c>
      <c r="U478" s="0" t="s">
        <v>109</v>
      </c>
      <c r="V478" s="0" t="s">
        <v>109</v>
      </c>
      <c r="W478" s="0" t="n">
        <v>0</v>
      </c>
      <c r="X478" s="0" t="s">
        <v>86</v>
      </c>
      <c r="Y478" s="0" t="n">
        <v>9</v>
      </c>
      <c r="Z478" s="0" t="n">
        <v>0</v>
      </c>
      <c r="AA478" s="0" t="n">
        <v>0</v>
      </c>
      <c r="AB478" s="0" t="s">
        <v>87</v>
      </c>
      <c r="AC478" s="0" t="n">
        <v>126</v>
      </c>
      <c r="AD478" s="0" t="n">
        <v>0</v>
      </c>
      <c r="AE478" s="0" t="n">
        <v>1</v>
      </c>
      <c r="AF478" s="0" t="s">
        <v>88</v>
      </c>
      <c r="AG478" s="13" t="n">
        <v>42501</v>
      </c>
      <c r="AH478" s="25" t="n">
        <f aca="false">I478+J478</f>
        <v>2</v>
      </c>
      <c r="AI478" s="25" t="n">
        <f aca="false">K478+L478+M478</f>
        <v>2</v>
      </c>
      <c r="AJ478" s="25" t="n">
        <f aca="false">AC478*AH478</f>
        <v>252</v>
      </c>
      <c r="AK478" s="0" t="str">
        <f aca="false">IF(C478=1,"Cancelled","Completed")</f>
        <v>Completed</v>
      </c>
      <c r="AL478" s="0" t="str">
        <f aca="false">_xlfn.IFS(D478&lt;=7,"0-7 Days",D478&lt;=30,"8-30 Days",D478&lt;=90,"31-90 Days",TRUE(),"90+ Days")</f>
        <v>0-7 Days</v>
      </c>
      <c r="AM478" s="0" t="str">
        <f aca="false">_xlfn.IFS(OR(F478="December",F478="January",F478="February"),"Winter",OR(F478="March",F478="April",F478="May"),"Spring",OR(F478="June",F478="July",F478="August"),"Summer",TRUE(),"Autumn")</f>
        <v>Spring</v>
      </c>
      <c r="AN478" s="0" t="str">
        <f aca="false">IF(L478+M478&gt;0,"Family","Adult Only")</f>
        <v>Adult Only</v>
      </c>
      <c r="AO478" s="0" t="str">
        <f aca="false">IF(U478=V478,"Same","Changed")</f>
        <v>Same</v>
      </c>
    </row>
    <row r="479" customFormat="false" ht="15" hidden="false" customHeight="false" outlineLevel="0" collapsed="false">
      <c r="A479" s="14" t="n">
        <v>484</v>
      </c>
      <c r="B479" s="14" t="s">
        <v>90</v>
      </c>
      <c r="C479" s="14" t="n">
        <v>1</v>
      </c>
      <c r="D479" s="14" t="n">
        <v>50</v>
      </c>
      <c r="E479" s="14" t="n">
        <v>2016</v>
      </c>
      <c r="F479" s="14" t="s">
        <v>126</v>
      </c>
      <c r="G479" s="14" t="n">
        <v>5</v>
      </c>
      <c r="H479" s="14" t="n">
        <v>29</v>
      </c>
      <c r="I479" s="14" t="n">
        <v>1</v>
      </c>
      <c r="J479" s="14" t="n">
        <v>2</v>
      </c>
      <c r="K479" s="14" t="n">
        <v>1</v>
      </c>
      <c r="L479" s="14" t="n">
        <v>0</v>
      </c>
      <c r="M479" s="14" t="n">
        <v>0</v>
      </c>
      <c r="N479" s="14" t="s">
        <v>82</v>
      </c>
      <c r="O479" s="14" t="s">
        <v>133</v>
      </c>
      <c r="P479" s="14" t="s">
        <v>93</v>
      </c>
      <c r="Q479" s="14" t="s">
        <v>94</v>
      </c>
      <c r="R479" s="14" t="n">
        <v>0</v>
      </c>
      <c r="S479" s="14" t="n">
        <v>0</v>
      </c>
      <c r="T479" s="14" t="n">
        <v>0</v>
      </c>
      <c r="U479" s="14" t="s">
        <v>95</v>
      </c>
      <c r="V479" s="14" t="s">
        <v>95</v>
      </c>
      <c r="W479" s="14" t="n">
        <v>0</v>
      </c>
      <c r="X479" s="14" t="s">
        <v>86</v>
      </c>
      <c r="Y479" s="14" t="n">
        <v>9</v>
      </c>
      <c r="Z479" s="14" t="n">
        <v>0</v>
      </c>
      <c r="AA479" s="14" t="n">
        <v>0</v>
      </c>
      <c r="AB479" s="14" t="s">
        <v>87</v>
      </c>
      <c r="AC479" s="14" t="n">
        <v>72.9</v>
      </c>
      <c r="AD479" s="14" t="n">
        <v>0</v>
      </c>
      <c r="AE479" s="14" t="n">
        <v>0</v>
      </c>
      <c r="AF479" s="14" t="s">
        <v>96</v>
      </c>
      <c r="AG479" s="15" t="n">
        <v>42361</v>
      </c>
      <c r="AH479" s="14" t="n">
        <f aca="false">I479+J479</f>
        <v>3</v>
      </c>
      <c r="AI479" s="14" t="n">
        <f aca="false">K479+L479+M479</f>
        <v>1</v>
      </c>
      <c r="AJ479" s="14" t="n">
        <f aca="false">AC479*AH479</f>
        <v>218.7</v>
      </c>
      <c r="AK479" s="14" t="str">
        <f aca="false">IF(C479=1,"Cancelled","Completed")</f>
        <v>Cancelled</v>
      </c>
      <c r="AL479" s="14" t="str">
        <f aca="false">_xlfn.IFS(D479&lt;=7,"0-7 Days",D479&lt;=30,"8-30 Days",D479&lt;=90,"31-90 Days",TRUE(),"90+ Days")</f>
        <v>31-90 Days</v>
      </c>
      <c r="AM479" s="14" t="str">
        <f aca="false">_xlfn.IFS(OR(F479="December",F479="January",F479="February"),"Winter",OR(F479="March",F479="April",F479="May"),"Spring",OR(F479="June",F479="July",F479="August"),"Summer",TRUE(),"Autumn")</f>
        <v>Winter</v>
      </c>
      <c r="AN479" s="14" t="str">
        <f aca="false">IF(L479+M479&gt;0,"Family","Adult Only")</f>
        <v>Adult Only</v>
      </c>
      <c r="AO479" s="14" t="str">
        <f aca="false">IF(U479=V479,"Same","Changed")</f>
        <v>Same</v>
      </c>
    </row>
    <row r="480" customFormat="false" ht="15" hidden="false" customHeight="false" outlineLevel="0" collapsed="false">
      <c r="A480" s="0" t="n">
        <v>485</v>
      </c>
      <c r="B480" s="0" t="s">
        <v>90</v>
      </c>
      <c r="C480" s="0" t="n">
        <v>0</v>
      </c>
      <c r="D480" s="0" t="n">
        <v>177</v>
      </c>
      <c r="E480" s="0" t="n">
        <v>2017</v>
      </c>
      <c r="F480" s="0" t="s">
        <v>119</v>
      </c>
      <c r="G480" s="0" t="n">
        <v>33</v>
      </c>
      <c r="H480" s="0" t="n">
        <v>16</v>
      </c>
      <c r="I480" s="0" t="n">
        <v>0</v>
      </c>
      <c r="J480" s="0" t="n">
        <v>4</v>
      </c>
      <c r="K480" s="0" t="n">
        <v>2</v>
      </c>
      <c r="L480" s="0" t="n">
        <v>0</v>
      </c>
      <c r="M480" s="0" t="n">
        <v>0</v>
      </c>
      <c r="N480" s="0" t="s">
        <v>82</v>
      </c>
      <c r="O480" s="0" t="s">
        <v>122</v>
      </c>
      <c r="P480" s="0" t="s">
        <v>93</v>
      </c>
      <c r="Q480" s="0" t="s">
        <v>94</v>
      </c>
      <c r="R480" s="0" t="n">
        <v>0</v>
      </c>
      <c r="S480" s="0" t="n">
        <v>0</v>
      </c>
      <c r="T480" s="0" t="n">
        <v>0</v>
      </c>
      <c r="U480" s="0" t="s">
        <v>109</v>
      </c>
      <c r="V480" s="0" t="s">
        <v>109</v>
      </c>
      <c r="W480" s="0" t="n">
        <v>0</v>
      </c>
      <c r="X480" s="0" t="s">
        <v>86</v>
      </c>
      <c r="Y480" s="0" t="n">
        <v>354</v>
      </c>
      <c r="Z480" s="0" t="n">
        <v>0</v>
      </c>
      <c r="AA480" s="0" t="n">
        <v>0</v>
      </c>
      <c r="AB480" s="0" t="s">
        <v>87</v>
      </c>
      <c r="AC480" s="0" t="n">
        <v>121.77</v>
      </c>
      <c r="AD480" s="0" t="n">
        <v>0</v>
      </c>
      <c r="AE480" s="0" t="n">
        <v>0</v>
      </c>
      <c r="AF480" s="0" t="s">
        <v>88</v>
      </c>
      <c r="AG480" s="13" t="n">
        <v>42967</v>
      </c>
      <c r="AH480" s="25" t="n">
        <f aca="false">I480+J480</f>
        <v>4</v>
      </c>
      <c r="AI480" s="25" t="n">
        <f aca="false">K480+L480+M480</f>
        <v>2</v>
      </c>
      <c r="AJ480" s="25" t="n">
        <f aca="false">AC480*AH480</f>
        <v>487.08</v>
      </c>
      <c r="AK480" s="0" t="str">
        <f aca="false">IF(C480=1,"Cancelled","Completed")</f>
        <v>Completed</v>
      </c>
      <c r="AL480" s="0" t="str">
        <f aca="false">_xlfn.IFS(D480&lt;=7,"0-7 Days",D480&lt;=30,"8-30 Days",D480&lt;=90,"31-90 Days",TRUE(),"90+ Days")</f>
        <v>90+ Days</v>
      </c>
      <c r="AM480" s="0" t="str">
        <f aca="false">_xlfn.IFS(OR(F480="December",F480="January",F480="February"),"Winter",OR(F480="March",F480="April",F480="May"),"Spring",OR(F480="June",F480="July",F480="August"),"Summer",TRUE(),"Autumn")</f>
        <v>Summer</v>
      </c>
      <c r="AN480" s="0" t="str">
        <f aca="false">IF(L480+M480&gt;0,"Family","Adult Only")</f>
        <v>Adult Only</v>
      </c>
      <c r="AO480" s="0" t="str">
        <f aca="false">IF(U480=V480,"Same","Changed")</f>
        <v>Same</v>
      </c>
    </row>
    <row r="481" customFormat="false" ht="15" hidden="false" customHeight="false" outlineLevel="0" collapsed="false">
      <c r="A481" s="14" t="n">
        <v>486</v>
      </c>
      <c r="B481" s="14" t="s">
        <v>90</v>
      </c>
      <c r="C481" s="14" t="n">
        <v>1</v>
      </c>
      <c r="D481" s="14" t="n">
        <v>24</v>
      </c>
      <c r="E481" s="14" t="n">
        <v>2016</v>
      </c>
      <c r="F481" s="14" t="s">
        <v>118</v>
      </c>
      <c r="G481" s="14" t="n">
        <v>9</v>
      </c>
      <c r="H481" s="14" t="n">
        <v>22</v>
      </c>
      <c r="I481" s="14" t="n">
        <v>1</v>
      </c>
      <c r="J481" s="14" t="n">
        <v>2</v>
      </c>
      <c r="K481" s="14" t="n">
        <v>2</v>
      </c>
      <c r="L481" s="14" t="n">
        <v>0</v>
      </c>
      <c r="M481" s="14" t="n">
        <v>0</v>
      </c>
      <c r="N481" s="14" t="s">
        <v>82</v>
      </c>
      <c r="O481" s="14" t="s">
        <v>92</v>
      </c>
      <c r="P481" s="14" t="s">
        <v>99</v>
      </c>
      <c r="Q481" s="14" t="s">
        <v>94</v>
      </c>
      <c r="R481" s="14" t="n">
        <v>0</v>
      </c>
      <c r="S481" s="14" t="n">
        <v>0</v>
      </c>
      <c r="T481" s="14" t="n">
        <v>0</v>
      </c>
      <c r="U481" s="14" t="s">
        <v>95</v>
      </c>
      <c r="V481" s="14" t="s">
        <v>95</v>
      </c>
      <c r="W481" s="14" t="n">
        <v>0</v>
      </c>
      <c r="X481" s="14" t="s">
        <v>86</v>
      </c>
      <c r="Y481" s="14" t="n">
        <v>86</v>
      </c>
      <c r="Z481" s="14" t="n">
        <v>0</v>
      </c>
      <c r="AA481" s="14" t="n">
        <v>0</v>
      </c>
      <c r="AB481" s="14" t="s">
        <v>87</v>
      </c>
      <c r="AC481" s="14" t="n">
        <v>72.8</v>
      </c>
      <c r="AD481" s="14" t="n">
        <v>0</v>
      </c>
      <c r="AE481" s="14" t="n">
        <v>0</v>
      </c>
      <c r="AF481" s="14" t="s">
        <v>96</v>
      </c>
      <c r="AG481" s="15" t="n">
        <v>42401</v>
      </c>
      <c r="AH481" s="14" t="n">
        <f aca="false">I481+J481</f>
        <v>3</v>
      </c>
      <c r="AI481" s="14" t="n">
        <f aca="false">K481+L481+M481</f>
        <v>2</v>
      </c>
      <c r="AJ481" s="14" t="n">
        <f aca="false">AC481*AH481</f>
        <v>218.4</v>
      </c>
      <c r="AK481" s="14" t="str">
        <f aca="false">IF(C481=1,"Cancelled","Completed")</f>
        <v>Cancelled</v>
      </c>
      <c r="AL481" s="14" t="str">
        <f aca="false">_xlfn.IFS(D481&lt;=7,"0-7 Days",D481&lt;=30,"8-30 Days",D481&lt;=90,"31-90 Days",TRUE(),"90+ Days")</f>
        <v>8-30 Days</v>
      </c>
      <c r="AM481" s="14" t="str">
        <f aca="false">_xlfn.IFS(OR(F481="December",F481="January",F481="February"),"Winter",OR(F481="March",F481="April",F481="May"),"Spring",OR(F481="June",F481="July",F481="August"),"Summer",TRUE(),"Autumn")</f>
        <v>Winter</v>
      </c>
      <c r="AN481" s="14" t="str">
        <f aca="false">IF(L481+M481&gt;0,"Family","Adult Only")</f>
        <v>Adult Only</v>
      </c>
      <c r="AO481" s="14" t="str">
        <f aca="false">IF(U481=V481,"Same","Changed")</f>
        <v>Same</v>
      </c>
    </row>
    <row r="482" customFormat="false" ht="15" hidden="false" customHeight="false" outlineLevel="0" collapsed="false">
      <c r="A482" s="0" t="n">
        <v>487</v>
      </c>
      <c r="B482" s="0" t="s">
        <v>80</v>
      </c>
      <c r="C482" s="0" t="n">
        <v>0</v>
      </c>
      <c r="D482" s="0" t="n">
        <v>31</v>
      </c>
      <c r="E482" s="0" t="n">
        <v>2016</v>
      </c>
      <c r="F482" s="0" t="s">
        <v>106</v>
      </c>
      <c r="G482" s="0" t="n">
        <v>16</v>
      </c>
      <c r="H482" s="0" t="n">
        <v>16</v>
      </c>
      <c r="I482" s="0" t="n">
        <v>2</v>
      </c>
      <c r="J482" s="0" t="n">
        <v>5</v>
      </c>
      <c r="K482" s="0" t="n">
        <v>2</v>
      </c>
      <c r="L482" s="0" t="n">
        <v>0</v>
      </c>
      <c r="M482" s="0" t="n">
        <v>0</v>
      </c>
      <c r="N482" s="0" t="s">
        <v>82</v>
      </c>
      <c r="O482" s="0" t="s">
        <v>83</v>
      </c>
      <c r="P482" s="0" t="s">
        <v>99</v>
      </c>
      <c r="Q482" s="0" t="s">
        <v>94</v>
      </c>
      <c r="R482" s="0" t="n">
        <v>0</v>
      </c>
      <c r="S482" s="0" t="n">
        <v>0</v>
      </c>
      <c r="T482" s="0" t="n">
        <v>0</v>
      </c>
      <c r="U482" s="0" t="s">
        <v>95</v>
      </c>
      <c r="V482" s="0" t="s">
        <v>95</v>
      </c>
      <c r="W482" s="0" t="n">
        <v>0</v>
      </c>
      <c r="X482" s="0" t="s">
        <v>86</v>
      </c>
      <c r="Y482" s="0" t="n">
        <v>6</v>
      </c>
      <c r="Z482" s="0" t="n">
        <v>0</v>
      </c>
      <c r="AA482" s="0" t="n">
        <v>0</v>
      </c>
      <c r="AB482" s="0" t="s">
        <v>87</v>
      </c>
      <c r="AC482" s="0" t="n">
        <v>41.4</v>
      </c>
      <c r="AD482" s="0" t="n">
        <v>0</v>
      </c>
      <c r="AE482" s="0" t="n">
        <v>0</v>
      </c>
      <c r="AF482" s="0" t="s">
        <v>88</v>
      </c>
      <c r="AG482" s="13" t="n">
        <v>42483</v>
      </c>
      <c r="AH482" s="25" t="n">
        <f aca="false">I482+J482</f>
        <v>7</v>
      </c>
      <c r="AI482" s="25" t="n">
        <f aca="false">K482+L482+M482</f>
        <v>2</v>
      </c>
      <c r="AJ482" s="25" t="n">
        <f aca="false">AC482*AH482</f>
        <v>289.8</v>
      </c>
      <c r="AK482" s="0" t="str">
        <f aca="false">IF(C482=1,"Cancelled","Completed")</f>
        <v>Completed</v>
      </c>
      <c r="AL482" s="0" t="str">
        <f aca="false">_xlfn.IFS(D482&lt;=7,"0-7 Days",D482&lt;=30,"8-30 Days",D482&lt;=90,"31-90 Days",TRUE(),"90+ Days")</f>
        <v>31-90 Days</v>
      </c>
      <c r="AM482" s="0" t="str">
        <f aca="false">_xlfn.IFS(OR(F482="December",F482="January",F482="February"),"Winter",OR(F482="March",F482="April",F482="May"),"Spring",OR(F482="June",F482="July",F482="August"),"Summer",TRUE(),"Autumn")</f>
        <v>Spring</v>
      </c>
      <c r="AN482" s="0" t="str">
        <f aca="false">IF(L482+M482&gt;0,"Family","Adult Only")</f>
        <v>Adult Only</v>
      </c>
      <c r="AO482" s="0" t="str">
        <f aca="false">IF(U482=V482,"Same","Changed")</f>
        <v>Same</v>
      </c>
    </row>
    <row r="483" customFormat="false" ht="15" hidden="false" customHeight="false" outlineLevel="0" collapsed="false">
      <c r="A483" s="14" t="n">
        <v>488</v>
      </c>
      <c r="B483" s="14" t="s">
        <v>90</v>
      </c>
      <c r="C483" s="14" t="n">
        <v>0</v>
      </c>
      <c r="D483" s="14" t="n">
        <v>30</v>
      </c>
      <c r="E483" s="14" t="n">
        <v>2017</v>
      </c>
      <c r="F483" s="14" t="s">
        <v>135</v>
      </c>
      <c r="G483" s="14" t="n">
        <v>23</v>
      </c>
      <c r="H483" s="14" t="n">
        <v>4</v>
      </c>
      <c r="I483" s="14" t="n">
        <v>2</v>
      </c>
      <c r="J483" s="14" t="n">
        <v>1</v>
      </c>
      <c r="K483" s="14" t="n">
        <v>2</v>
      </c>
      <c r="L483" s="14" t="n">
        <v>0</v>
      </c>
      <c r="M483" s="14" t="n">
        <v>0</v>
      </c>
      <c r="N483" s="14" t="s">
        <v>107</v>
      </c>
      <c r="O483" s="14" t="s">
        <v>83</v>
      </c>
      <c r="P483" s="14" t="s">
        <v>93</v>
      </c>
      <c r="Q483" s="14" t="s">
        <v>94</v>
      </c>
      <c r="R483" s="14" t="n">
        <v>0</v>
      </c>
      <c r="S483" s="14" t="n">
        <v>0</v>
      </c>
      <c r="T483" s="14" t="n">
        <v>0</v>
      </c>
      <c r="U483" s="14" t="s">
        <v>95</v>
      </c>
      <c r="V483" s="14" t="s">
        <v>95</v>
      </c>
      <c r="W483" s="14" t="n">
        <v>0</v>
      </c>
      <c r="X483" s="14" t="s">
        <v>86</v>
      </c>
      <c r="Y483" s="14" t="n">
        <v>9</v>
      </c>
      <c r="Z483" s="14" t="n">
        <v>0</v>
      </c>
      <c r="AA483" s="14" t="n">
        <v>0</v>
      </c>
      <c r="AB483" s="14" t="s">
        <v>87</v>
      </c>
      <c r="AC483" s="14" t="n">
        <v>133.33</v>
      </c>
      <c r="AD483" s="14" t="n">
        <v>0</v>
      </c>
      <c r="AE483" s="14" t="n">
        <v>1</v>
      </c>
      <c r="AF483" s="14" t="s">
        <v>88</v>
      </c>
      <c r="AG483" s="15" t="n">
        <v>42893</v>
      </c>
      <c r="AH483" s="14" t="n">
        <f aca="false">I483+J483</f>
        <v>3</v>
      </c>
      <c r="AI483" s="14" t="n">
        <f aca="false">K483+L483+M483</f>
        <v>2</v>
      </c>
      <c r="AJ483" s="14" t="n">
        <f aca="false">AC483*AH483</f>
        <v>399.99</v>
      </c>
      <c r="AK483" s="14" t="str">
        <f aca="false">IF(C483=1,"Cancelled","Completed")</f>
        <v>Completed</v>
      </c>
      <c r="AL483" s="14" t="str">
        <f aca="false">_xlfn.IFS(D483&lt;=7,"0-7 Days",D483&lt;=30,"8-30 Days",D483&lt;=90,"31-90 Days",TRUE(),"90+ Days")</f>
        <v>8-30 Days</v>
      </c>
      <c r="AM483" s="14" t="str">
        <f aca="false">_xlfn.IFS(OR(F483="December",F483="January",F483="February"),"Winter",OR(F483="March",F483="April",F483="May"),"Spring",OR(F483="June",F483="July",F483="August"),"Summer",TRUE(),"Autumn")</f>
        <v>Summer</v>
      </c>
      <c r="AN483" s="14" t="str">
        <f aca="false">IF(L483+M483&gt;0,"Family","Adult Only")</f>
        <v>Adult Only</v>
      </c>
      <c r="AO483" s="14" t="str">
        <f aca="false">IF(U483=V483,"Same","Changed")</f>
        <v>Same</v>
      </c>
    </row>
    <row r="484" customFormat="false" ht="15" hidden="false" customHeight="false" outlineLevel="0" collapsed="false">
      <c r="A484" s="0" t="n">
        <v>489</v>
      </c>
      <c r="B484" s="0" t="s">
        <v>80</v>
      </c>
      <c r="C484" s="0" t="n">
        <v>0</v>
      </c>
      <c r="D484" s="0" t="n">
        <v>3</v>
      </c>
      <c r="E484" s="0" t="n">
        <v>2016</v>
      </c>
      <c r="F484" s="0" t="s">
        <v>103</v>
      </c>
      <c r="G484" s="0" t="n">
        <v>10</v>
      </c>
      <c r="H484" s="0" t="n">
        <v>4</v>
      </c>
      <c r="I484" s="0" t="n">
        <v>2</v>
      </c>
      <c r="J484" s="0" t="n">
        <v>3</v>
      </c>
      <c r="K484" s="0" t="n">
        <v>2</v>
      </c>
      <c r="L484" s="0" t="n">
        <v>0</v>
      </c>
      <c r="M484" s="0" t="n">
        <v>0</v>
      </c>
      <c r="N484" s="0" t="s">
        <v>82</v>
      </c>
      <c r="O484" s="0" t="s">
        <v>115</v>
      </c>
      <c r="P484" s="0" t="s">
        <v>93</v>
      </c>
      <c r="Q484" s="0" t="s">
        <v>94</v>
      </c>
      <c r="R484" s="0" t="n">
        <v>0</v>
      </c>
      <c r="S484" s="0" t="n">
        <v>0</v>
      </c>
      <c r="T484" s="0" t="n">
        <v>0</v>
      </c>
      <c r="U484" s="0" t="s">
        <v>109</v>
      </c>
      <c r="V484" s="0" t="s">
        <v>109</v>
      </c>
      <c r="W484" s="0" t="n">
        <v>2</v>
      </c>
      <c r="X484" s="0" t="s">
        <v>86</v>
      </c>
      <c r="Y484" s="0" t="n">
        <v>240</v>
      </c>
      <c r="Z484" s="0" t="n">
        <v>0</v>
      </c>
      <c r="AA484" s="0" t="n">
        <v>0</v>
      </c>
      <c r="AB484" s="0" t="s">
        <v>87</v>
      </c>
      <c r="AC484" s="0" t="n">
        <v>58</v>
      </c>
      <c r="AD484" s="0" t="n">
        <v>0</v>
      </c>
      <c r="AE484" s="0" t="n">
        <v>1</v>
      </c>
      <c r="AF484" s="0" t="s">
        <v>88</v>
      </c>
      <c r="AG484" s="13" t="n">
        <v>42438</v>
      </c>
      <c r="AH484" s="25" t="n">
        <f aca="false">I484+J484</f>
        <v>5</v>
      </c>
      <c r="AI484" s="25" t="n">
        <f aca="false">K484+L484+M484</f>
        <v>2</v>
      </c>
      <c r="AJ484" s="25" t="n">
        <f aca="false">AC484*AH484</f>
        <v>290</v>
      </c>
      <c r="AK484" s="0" t="str">
        <f aca="false">IF(C484=1,"Cancelled","Completed")</f>
        <v>Completed</v>
      </c>
      <c r="AL484" s="0" t="str">
        <f aca="false">_xlfn.IFS(D484&lt;=7,"0-7 Days",D484&lt;=30,"8-30 Days",D484&lt;=90,"31-90 Days",TRUE(),"90+ Days")</f>
        <v>0-7 Days</v>
      </c>
      <c r="AM484" s="0" t="str">
        <f aca="false">_xlfn.IFS(OR(F484="December",F484="January",F484="February"),"Winter",OR(F484="March",F484="April",F484="May"),"Spring",OR(F484="June",F484="July",F484="August"),"Summer",TRUE(),"Autumn")</f>
        <v>Spring</v>
      </c>
      <c r="AN484" s="0" t="str">
        <f aca="false">IF(L484+M484&gt;0,"Family","Adult Only")</f>
        <v>Adult Only</v>
      </c>
      <c r="AO484" s="0" t="str">
        <f aca="false">IF(U484=V484,"Same","Changed")</f>
        <v>Same</v>
      </c>
    </row>
    <row r="485" customFormat="false" ht="15" hidden="false" customHeight="false" outlineLevel="0" collapsed="false">
      <c r="A485" s="14" t="n">
        <v>490</v>
      </c>
      <c r="B485" s="14" t="s">
        <v>90</v>
      </c>
      <c r="C485" s="14" t="n">
        <v>1</v>
      </c>
      <c r="D485" s="14" t="n">
        <v>150</v>
      </c>
      <c r="E485" s="14" t="n">
        <v>2016</v>
      </c>
      <c r="F485" s="14" t="s">
        <v>111</v>
      </c>
      <c r="G485" s="14" t="n">
        <v>41</v>
      </c>
      <c r="H485" s="14" t="n">
        <v>3</v>
      </c>
      <c r="I485" s="14" t="n">
        <v>1</v>
      </c>
      <c r="J485" s="14" t="n">
        <v>2</v>
      </c>
      <c r="K485" s="14" t="n">
        <v>2</v>
      </c>
      <c r="L485" s="14" t="n">
        <v>1</v>
      </c>
      <c r="M485" s="14" t="n">
        <v>0</v>
      </c>
      <c r="N485" s="14" t="s">
        <v>82</v>
      </c>
      <c r="O485" s="14" t="s">
        <v>98</v>
      </c>
      <c r="P485" s="14" t="s">
        <v>93</v>
      </c>
      <c r="Q485" s="14" t="s">
        <v>94</v>
      </c>
      <c r="R485" s="14" t="n">
        <v>0</v>
      </c>
      <c r="S485" s="14" t="n">
        <v>0</v>
      </c>
      <c r="T485" s="14" t="n">
        <v>0</v>
      </c>
      <c r="U485" s="14" t="s">
        <v>95</v>
      </c>
      <c r="V485" s="14" t="s">
        <v>95</v>
      </c>
      <c r="W485" s="14" t="n">
        <v>0</v>
      </c>
      <c r="X485" s="14" t="s">
        <v>86</v>
      </c>
      <c r="Y485" s="14" t="n">
        <v>9</v>
      </c>
      <c r="Z485" s="14" t="n">
        <v>0</v>
      </c>
      <c r="AA485" s="14" t="n">
        <v>0</v>
      </c>
      <c r="AB485" s="14" t="s">
        <v>87</v>
      </c>
      <c r="AC485" s="14" t="n">
        <v>135</v>
      </c>
      <c r="AD485" s="14" t="n">
        <v>0</v>
      </c>
      <c r="AE485" s="14" t="n">
        <v>0</v>
      </c>
      <c r="AF485" s="14" t="s">
        <v>96</v>
      </c>
      <c r="AG485" s="15" t="n">
        <v>42514</v>
      </c>
      <c r="AH485" s="14" t="n">
        <f aca="false">I485+J485</f>
        <v>3</v>
      </c>
      <c r="AI485" s="14" t="n">
        <f aca="false">K485+L485+M485</f>
        <v>3</v>
      </c>
      <c r="AJ485" s="14" t="n">
        <f aca="false">AC485*AH485</f>
        <v>405</v>
      </c>
      <c r="AK485" s="14" t="str">
        <f aca="false">IF(C485=1,"Cancelled","Completed")</f>
        <v>Cancelled</v>
      </c>
      <c r="AL485" s="14" t="str">
        <f aca="false">_xlfn.IFS(D485&lt;=7,"0-7 Days",D485&lt;=30,"8-30 Days",D485&lt;=90,"31-90 Days",TRUE(),"90+ Days")</f>
        <v>90+ Days</v>
      </c>
      <c r="AM485" s="14" t="str">
        <f aca="false">_xlfn.IFS(OR(F485="December",F485="January",F485="February"),"Winter",OR(F485="March",F485="April",F485="May"),"Spring",OR(F485="June",F485="July",F485="August"),"Summer",TRUE(),"Autumn")</f>
        <v>Autumn</v>
      </c>
      <c r="AN485" s="14" t="str">
        <f aca="false">IF(L485+M485&gt;0,"Family","Adult Only")</f>
        <v>Family</v>
      </c>
      <c r="AO485" s="14" t="str">
        <f aca="false">IF(U485=V485,"Same","Changed")</f>
        <v>Same</v>
      </c>
    </row>
    <row r="486" customFormat="false" ht="15" hidden="false" customHeight="false" outlineLevel="0" collapsed="false">
      <c r="A486" s="0" t="n">
        <v>491</v>
      </c>
      <c r="B486" s="0" t="s">
        <v>90</v>
      </c>
      <c r="C486" s="0" t="n">
        <v>0</v>
      </c>
      <c r="D486" s="0" t="n">
        <v>159</v>
      </c>
      <c r="E486" s="0" t="n">
        <v>2016</v>
      </c>
      <c r="F486" s="0" t="s">
        <v>121</v>
      </c>
      <c r="G486" s="0" t="n">
        <v>22</v>
      </c>
      <c r="H486" s="0" t="n">
        <v>26</v>
      </c>
      <c r="I486" s="0" t="n">
        <v>0</v>
      </c>
      <c r="J486" s="0" t="n">
        <v>3</v>
      </c>
      <c r="K486" s="0" t="n">
        <v>2</v>
      </c>
      <c r="L486" s="0" t="n">
        <v>1</v>
      </c>
      <c r="M486" s="0" t="n">
        <v>0</v>
      </c>
      <c r="N486" s="0" t="s">
        <v>82</v>
      </c>
      <c r="O486" s="0" t="s">
        <v>92</v>
      </c>
      <c r="P486" s="0" t="s">
        <v>93</v>
      </c>
      <c r="Q486" s="0" t="s">
        <v>94</v>
      </c>
      <c r="R486" s="0" t="n">
        <v>0</v>
      </c>
      <c r="S486" s="0" t="n">
        <v>0</v>
      </c>
      <c r="T486" s="0" t="n">
        <v>0</v>
      </c>
      <c r="U486" s="0" t="s">
        <v>95</v>
      </c>
      <c r="V486" s="0" t="s">
        <v>109</v>
      </c>
      <c r="W486" s="0" t="n">
        <v>7</v>
      </c>
      <c r="X486" s="0" t="s">
        <v>86</v>
      </c>
      <c r="Y486" s="0" t="n">
        <v>9</v>
      </c>
      <c r="Z486" s="0" t="n">
        <v>0</v>
      </c>
      <c r="AA486" s="0" t="n">
        <v>0</v>
      </c>
      <c r="AB486" s="0" t="s">
        <v>87</v>
      </c>
      <c r="AC486" s="0" t="n">
        <v>119.85</v>
      </c>
      <c r="AD486" s="0" t="n">
        <v>0</v>
      </c>
      <c r="AE486" s="0" t="n">
        <v>1</v>
      </c>
      <c r="AF486" s="0" t="s">
        <v>88</v>
      </c>
      <c r="AG486" s="13" t="n">
        <v>42519</v>
      </c>
      <c r="AH486" s="25" t="n">
        <f aca="false">I486+J486</f>
        <v>3</v>
      </c>
      <c r="AI486" s="25" t="n">
        <f aca="false">K486+L486+M486</f>
        <v>3</v>
      </c>
      <c r="AJ486" s="25" t="n">
        <f aca="false">AC486*AH486</f>
        <v>359.55</v>
      </c>
      <c r="AK486" s="0" t="str">
        <f aca="false">IF(C486=1,"Cancelled","Completed")</f>
        <v>Completed</v>
      </c>
      <c r="AL486" s="0" t="str">
        <f aca="false">_xlfn.IFS(D486&lt;=7,"0-7 Days",D486&lt;=30,"8-30 Days",D486&lt;=90,"31-90 Days",TRUE(),"90+ Days")</f>
        <v>90+ Days</v>
      </c>
      <c r="AM486" s="0" t="str">
        <f aca="false">_xlfn.IFS(OR(F486="December",F486="January",F486="February"),"Winter",OR(F486="March",F486="April",F486="May"),"Spring",OR(F486="June",F486="July",F486="August"),"Summer",TRUE(),"Autumn")</f>
        <v>Spring</v>
      </c>
      <c r="AN486" s="0" t="str">
        <f aca="false">IF(L486+M486&gt;0,"Family","Adult Only")</f>
        <v>Family</v>
      </c>
      <c r="AO486" s="0" t="str">
        <f aca="false">IF(U486=V486,"Same","Changed")</f>
        <v>Changed</v>
      </c>
    </row>
    <row r="487" customFormat="false" ht="15" hidden="false" customHeight="false" outlineLevel="0" collapsed="false">
      <c r="A487" s="14" t="n">
        <v>492</v>
      </c>
      <c r="B487" s="14" t="s">
        <v>80</v>
      </c>
      <c r="C487" s="14" t="n">
        <v>0</v>
      </c>
      <c r="D487" s="14" t="n">
        <v>287</v>
      </c>
      <c r="E487" s="14" t="n">
        <v>2015</v>
      </c>
      <c r="F487" s="14" t="s">
        <v>111</v>
      </c>
      <c r="G487" s="14" t="n">
        <v>42</v>
      </c>
      <c r="H487" s="14" t="n">
        <v>15</v>
      </c>
      <c r="I487" s="14" t="n">
        <v>1</v>
      </c>
      <c r="J487" s="14" t="n">
        <v>3</v>
      </c>
      <c r="K487" s="14" t="n">
        <v>1</v>
      </c>
      <c r="L487" s="14" t="n">
        <v>0</v>
      </c>
      <c r="M487" s="14" t="n">
        <v>0</v>
      </c>
      <c r="N487" s="14" t="s">
        <v>82</v>
      </c>
      <c r="O487" s="14" t="s">
        <v>83</v>
      </c>
      <c r="P487" s="14" t="s">
        <v>116</v>
      </c>
      <c r="Q487" s="14" t="s">
        <v>128</v>
      </c>
      <c r="R487" s="14" t="n">
        <v>0</v>
      </c>
      <c r="S487" s="14" t="n">
        <v>0</v>
      </c>
      <c r="T487" s="14" t="n">
        <v>0</v>
      </c>
      <c r="U487" s="14" t="s">
        <v>95</v>
      </c>
      <c r="V487" s="14" t="s">
        <v>95</v>
      </c>
      <c r="W487" s="14" t="n">
        <v>1</v>
      </c>
      <c r="X487" s="14" t="s">
        <v>86</v>
      </c>
      <c r="Y487" s="14" t="n">
        <v>0</v>
      </c>
      <c r="Z487" s="14" t="n">
        <v>223</v>
      </c>
      <c r="AA487" s="14" t="n">
        <v>0</v>
      </c>
      <c r="AB487" s="14" t="s">
        <v>101</v>
      </c>
      <c r="AC487" s="14" t="n">
        <v>37</v>
      </c>
      <c r="AD487" s="14" t="n">
        <v>0</v>
      </c>
      <c r="AE487" s="14" t="n">
        <v>0</v>
      </c>
      <c r="AF487" s="14" t="s">
        <v>88</v>
      </c>
      <c r="AG487" s="15" t="n">
        <v>42296</v>
      </c>
      <c r="AH487" s="14" t="n">
        <f aca="false">I487+J487</f>
        <v>4</v>
      </c>
      <c r="AI487" s="14" t="n">
        <f aca="false">K487+L487+M487</f>
        <v>1</v>
      </c>
      <c r="AJ487" s="14" t="n">
        <f aca="false">AC487*AH487</f>
        <v>148</v>
      </c>
      <c r="AK487" s="14" t="str">
        <f aca="false">IF(C487=1,"Cancelled","Completed")</f>
        <v>Completed</v>
      </c>
      <c r="AL487" s="14" t="str">
        <f aca="false">_xlfn.IFS(D487&lt;=7,"0-7 Days",D487&lt;=30,"8-30 Days",D487&lt;=90,"31-90 Days",TRUE(),"90+ Days")</f>
        <v>90+ Days</v>
      </c>
      <c r="AM487" s="14" t="str">
        <f aca="false">_xlfn.IFS(OR(F487="December",F487="January",F487="February"),"Winter",OR(F487="March",F487="April",F487="May"),"Spring",OR(F487="June",F487="July",F487="August"),"Summer",TRUE(),"Autumn")</f>
        <v>Autumn</v>
      </c>
      <c r="AN487" s="14" t="str">
        <f aca="false">IF(L487+M487&gt;0,"Family","Adult Only")</f>
        <v>Adult Only</v>
      </c>
      <c r="AO487" s="14" t="str">
        <f aca="false">IF(U487=V487,"Same","Changed")</f>
        <v>Same</v>
      </c>
    </row>
    <row r="488" customFormat="false" ht="15" hidden="false" customHeight="false" outlineLevel="0" collapsed="false">
      <c r="A488" s="0" t="n">
        <v>493</v>
      </c>
      <c r="B488" s="0" t="s">
        <v>90</v>
      </c>
      <c r="C488" s="0" t="n">
        <v>0</v>
      </c>
      <c r="D488" s="0" t="n">
        <v>0</v>
      </c>
      <c r="E488" s="0" t="n">
        <v>2017</v>
      </c>
      <c r="F488" s="0" t="s">
        <v>126</v>
      </c>
      <c r="G488" s="0" t="n">
        <v>4</v>
      </c>
      <c r="H488" s="0" t="n">
        <v>25</v>
      </c>
      <c r="I488" s="0" t="n">
        <v>0</v>
      </c>
      <c r="J488" s="0" t="n">
        <v>2</v>
      </c>
      <c r="K488" s="0" t="n">
        <v>1</v>
      </c>
      <c r="L488" s="0" t="n">
        <v>0</v>
      </c>
      <c r="M488" s="0" t="n">
        <v>0</v>
      </c>
      <c r="N488" s="0" t="s">
        <v>82</v>
      </c>
      <c r="O488" s="0" t="s">
        <v>92</v>
      </c>
      <c r="P488" s="0" t="s">
        <v>116</v>
      </c>
      <c r="Q488" s="0" t="s">
        <v>94</v>
      </c>
      <c r="R488" s="0" t="n">
        <v>0</v>
      </c>
      <c r="S488" s="0" t="n">
        <v>0</v>
      </c>
      <c r="T488" s="0" t="n">
        <v>0</v>
      </c>
      <c r="U488" s="0" t="s">
        <v>95</v>
      </c>
      <c r="V488" s="0" t="s">
        <v>95</v>
      </c>
      <c r="W488" s="0" t="n">
        <v>0</v>
      </c>
      <c r="X488" s="0" t="s">
        <v>86</v>
      </c>
      <c r="Y488" s="0" t="n">
        <v>0</v>
      </c>
      <c r="Z488" s="0" t="n">
        <v>365</v>
      </c>
      <c r="AA488" s="0" t="n">
        <v>0</v>
      </c>
      <c r="AB488" s="0" t="s">
        <v>101</v>
      </c>
      <c r="AC488" s="0" t="n">
        <v>85</v>
      </c>
      <c r="AD488" s="0" t="n">
        <v>0</v>
      </c>
      <c r="AE488" s="0" t="n">
        <v>0</v>
      </c>
      <c r="AF488" s="0" t="s">
        <v>88</v>
      </c>
      <c r="AG488" s="13" t="n">
        <v>42762</v>
      </c>
      <c r="AH488" s="25" t="n">
        <f aca="false">I488+J488</f>
        <v>2</v>
      </c>
      <c r="AI488" s="25" t="n">
        <f aca="false">K488+L488+M488</f>
        <v>1</v>
      </c>
      <c r="AJ488" s="25" t="n">
        <f aca="false">AC488*AH488</f>
        <v>170</v>
      </c>
      <c r="AK488" s="0" t="str">
        <f aca="false">IF(C488=1,"Cancelled","Completed")</f>
        <v>Completed</v>
      </c>
      <c r="AL488" s="0" t="str">
        <f aca="false">_xlfn.IFS(D488&lt;=7,"0-7 Days",D488&lt;=30,"8-30 Days",D488&lt;=90,"31-90 Days",TRUE(),"90+ Days")</f>
        <v>0-7 Days</v>
      </c>
      <c r="AM488" s="0" t="str">
        <f aca="false">_xlfn.IFS(OR(F488="December",F488="January",F488="February"),"Winter",OR(F488="March",F488="April",F488="May"),"Spring",OR(F488="June",F488="July",F488="August"),"Summer",TRUE(),"Autumn")</f>
        <v>Winter</v>
      </c>
      <c r="AN488" s="0" t="str">
        <f aca="false">IF(L488+M488&gt;0,"Family","Adult Only")</f>
        <v>Adult Only</v>
      </c>
      <c r="AO488" s="0" t="str">
        <f aca="false">IF(U488=V488,"Same","Changed")</f>
        <v>Same</v>
      </c>
    </row>
    <row r="489" customFormat="false" ht="15" hidden="false" customHeight="false" outlineLevel="0" collapsed="false">
      <c r="A489" s="14" t="n">
        <v>494</v>
      </c>
      <c r="B489" s="14" t="s">
        <v>80</v>
      </c>
      <c r="C489" s="14" t="n">
        <v>0</v>
      </c>
      <c r="D489" s="14" t="n">
        <v>73</v>
      </c>
      <c r="E489" s="14" t="n">
        <v>2016</v>
      </c>
      <c r="F489" s="14" t="s">
        <v>113</v>
      </c>
      <c r="G489" s="14" t="n">
        <v>46</v>
      </c>
      <c r="H489" s="14" t="n">
        <v>12</v>
      </c>
      <c r="I489" s="14" t="n">
        <v>0</v>
      </c>
      <c r="J489" s="14" t="n">
        <v>1</v>
      </c>
      <c r="K489" s="14" t="n">
        <v>2</v>
      </c>
      <c r="L489" s="14" t="n">
        <v>0</v>
      </c>
      <c r="M489" s="14" t="n">
        <v>0</v>
      </c>
      <c r="N489" s="14" t="s">
        <v>82</v>
      </c>
      <c r="O489" s="14" t="s">
        <v>92</v>
      </c>
      <c r="P489" s="14" t="s">
        <v>93</v>
      </c>
      <c r="Q489" s="14" t="s">
        <v>94</v>
      </c>
      <c r="R489" s="14" t="n">
        <v>0</v>
      </c>
      <c r="S489" s="14" t="n">
        <v>0</v>
      </c>
      <c r="T489" s="14" t="n">
        <v>0</v>
      </c>
      <c r="U489" s="14" t="s">
        <v>95</v>
      </c>
      <c r="V489" s="14" t="s">
        <v>109</v>
      </c>
      <c r="W489" s="14" t="n">
        <v>0</v>
      </c>
      <c r="X489" s="14" t="s">
        <v>86</v>
      </c>
      <c r="Y489" s="14" t="n">
        <v>240</v>
      </c>
      <c r="Z489" s="14" t="n">
        <v>0</v>
      </c>
      <c r="AA489" s="14" t="n">
        <v>0</v>
      </c>
      <c r="AB489" s="14" t="s">
        <v>87</v>
      </c>
      <c r="AC489" s="14" t="n">
        <v>37.8</v>
      </c>
      <c r="AD489" s="14" t="n">
        <v>0</v>
      </c>
      <c r="AE489" s="14" t="n">
        <v>1</v>
      </c>
      <c r="AF489" s="14" t="s">
        <v>88</v>
      </c>
      <c r="AG489" s="15" t="n">
        <v>42687</v>
      </c>
      <c r="AH489" s="14" t="n">
        <f aca="false">I489+J489</f>
        <v>1</v>
      </c>
      <c r="AI489" s="14" t="n">
        <f aca="false">K489+L489+M489</f>
        <v>2</v>
      </c>
      <c r="AJ489" s="14" t="n">
        <f aca="false">AC489*AH489</f>
        <v>37.8</v>
      </c>
      <c r="AK489" s="14" t="str">
        <f aca="false">IF(C489=1,"Cancelled","Completed")</f>
        <v>Completed</v>
      </c>
      <c r="AL489" s="14" t="str">
        <f aca="false">_xlfn.IFS(D489&lt;=7,"0-7 Days",D489&lt;=30,"8-30 Days",D489&lt;=90,"31-90 Days",TRUE(),"90+ Days")</f>
        <v>31-90 Days</v>
      </c>
      <c r="AM489" s="14" t="str">
        <f aca="false">_xlfn.IFS(OR(F489="December",F489="January",F489="February"),"Winter",OR(F489="March",F489="April",F489="May"),"Spring",OR(F489="June",F489="July",F489="August"),"Summer",TRUE(),"Autumn")</f>
        <v>Autumn</v>
      </c>
      <c r="AN489" s="14" t="str">
        <f aca="false">IF(L489+M489&gt;0,"Family","Adult Only")</f>
        <v>Adult Only</v>
      </c>
      <c r="AO489" s="14" t="str">
        <f aca="false">IF(U489=V489,"Same","Changed")</f>
        <v>Changed</v>
      </c>
    </row>
    <row r="490" customFormat="false" ht="15" hidden="false" customHeight="false" outlineLevel="0" collapsed="false">
      <c r="A490" s="0" t="n">
        <v>495</v>
      </c>
      <c r="B490" s="0" t="s">
        <v>90</v>
      </c>
      <c r="C490" s="0" t="n">
        <v>1</v>
      </c>
      <c r="D490" s="0" t="n">
        <v>39</v>
      </c>
      <c r="E490" s="0" t="n">
        <v>2016</v>
      </c>
      <c r="F490" s="0" t="s">
        <v>103</v>
      </c>
      <c r="G490" s="0" t="n">
        <v>11</v>
      </c>
      <c r="H490" s="0" t="n">
        <v>6</v>
      </c>
      <c r="I490" s="0" t="n">
        <v>2</v>
      </c>
      <c r="J490" s="0" t="n">
        <v>3</v>
      </c>
      <c r="K490" s="0" t="n">
        <v>2</v>
      </c>
      <c r="L490" s="0" t="n">
        <v>0</v>
      </c>
      <c r="M490" s="0" t="n">
        <v>0</v>
      </c>
      <c r="N490" s="0" t="s">
        <v>82</v>
      </c>
      <c r="O490" s="0" t="s">
        <v>158</v>
      </c>
      <c r="P490" s="0" t="s">
        <v>93</v>
      </c>
      <c r="Q490" s="0" t="s">
        <v>94</v>
      </c>
      <c r="R490" s="0" t="n">
        <v>0</v>
      </c>
      <c r="S490" s="0" t="n">
        <v>0</v>
      </c>
      <c r="T490" s="0" t="n">
        <v>0</v>
      </c>
      <c r="U490" s="0" t="s">
        <v>95</v>
      </c>
      <c r="V490" s="0" t="s">
        <v>95</v>
      </c>
      <c r="W490" s="0" t="n">
        <v>0</v>
      </c>
      <c r="X490" s="0" t="s">
        <v>86</v>
      </c>
      <c r="Y490" s="0" t="n">
        <v>9</v>
      </c>
      <c r="Z490" s="0" t="n">
        <v>0</v>
      </c>
      <c r="AA490" s="0" t="n">
        <v>0</v>
      </c>
      <c r="AB490" s="0" t="s">
        <v>87</v>
      </c>
      <c r="AC490" s="0" t="n">
        <v>116.1</v>
      </c>
      <c r="AD490" s="0" t="n">
        <v>0</v>
      </c>
      <c r="AE490" s="0" t="n">
        <v>1</v>
      </c>
      <c r="AF490" s="0" t="s">
        <v>96</v>
      </c>
      <c r="AG490" s="13" t="n">
        <v>42398</v>
      </c>
      <c r="AH490" s="25" t="n">
        <f aca="false">I490+J490</f>
        <v>5</v>
      </c>
      <c r="AI490" s="25" t="n">
        <f aca="false">K490+L490+M490</f>
        <v>2</v>
      </c>
      <c r="AJ490" s="25" t="n">
        <f aca="false">AC490*AH490</f>
        <v>580.5</v>
      </c>
      <c r="AK490" s="0" t="str">
        <f aca="false">IF(C490=1,"Cancelled","Completed")</f>
        <v>Cancelled</v>
      </c>
      <c r="AL490" s="0" t="str">
        <f aca="false">_xlfn.IFS(D490&lt;=7,"0-7 Days",D490&lt;=30,"8-30 Days",D490&lt;=90,"31-90 Days",TRUE(),"90+ Days")</f>
        <v>31-90 Days</v>
      </c>
      <c r="AM490" s="0" t="str">
        <f aca="false">_xlfn.IFS(OR(F490="December",F490="January",F490="February"),"Winter",OR(F490="March",F490="April",F490="May"),"Spring",OR(F490="June",F490="July",F490="August"),"Summer",TRUE(),"Autumn")</f>
        <v>Spring</v>
      </c>
      <c r="AN490" s="0" t="str">
        <f aca="false">IF(L490+M490&gt;0,"Family","Adult Only")</f>
        <v>Adult Only</v>
      </c>
      <c r="AO490" s="0" t="str">
        <f aca="false">IF(U490=V490,"Same","Changed")</f>
        <v>Same</v>
      </c>
    </row>
    <row r="491" customFormat="false" ht="15" hidden="false" customHeight="false" outlineLevel="0" collapsed="false">
      <c r="A491" s="14" t="n">
        <v>496</v>
      </c>
      <c r="B491" s="14" t="s">
        <v>90</v>
      </c>
      <c r="C491" s="14" t="n">
        <v>0</v>
      </c>
      <c r="D491" s="14" t="n">
        <v>32</v>
      </c>
      <c r="E491" s="14" t="n">
        <v>2015</v>
      </c>
      <c r="F491" s="14" t="s">
        <v>113</v>
      </c>
      <c r="G491" s="14" t="n">
        <v>47</v>
      </c>
      <c r="H491" s="14" t="n">
        <v>20</v>
      </c>
      <c r="I491" s="14" t="n">
        <v>0</v>
      </c>
      <c r="J491" s="14" t="n">
        <v>2</v>
      </c>
      <c r="K491" s="14" t="n">
        <v>1</v>
      </c>
      <c r="L491" s="14" t="n">
        <v>0</v>
      </c>
      <c r="M491" s="14" t="n">
        <v>0</v>
      </c>
      <c r="N491" s="14" t="s">
        <v>82</v>
      </c>
      <c r="O491" s="14" t="s">
        <v>92</v>
      </c>
      <c r="P491" s="14" t="s">
        <v>99</v>
      </c>
      <c r="Q491" s="14" t="s">
        <v>94</v>
      </c>
      <c r="R491" s="14" t="n">
        <v>0</v>
      </c>
      <c r="S491" s="14" t="n">
        <v>0</v>
      </c>
      <c r="T491" s="14" t="n">
        <v>0</v>
      </c>
      <c r="U491" s="14" t="s">
        <v>95</v>
      </c>
      <c r="V491" s="14" t="s">
        <v>95</v>
      </c>
      <c r="W491" s="14" t="n">
        <v>2</v>
      </c>
      <c r="X491" s="14" t="s">
        <v>86</v>
      </c>
      <c r="Y491" s="14" t="n">
        <v>119</v>
      </c>
      <c r="Z491" s="14" t="n">
        <v>0</v>
      </c>
      <c r="AA491" s="14" t="n">
        <v>0</v>
      </c>
      <c r="AB491" s="14" t="s">
        <v>101</v>
      </c>
      <c r="AC491" s="14" t="n">
        <v>73</v>
      </c>
      <c r="AD491" s="14" t="n">
        <v>0</v>
      </c>
      <c r="AE491" s="14" t="n">
        <v>0</v>
      </c>
      <c r="AF491" s="14" t="s">
        <v>88</v>
      </c>
      <c r="AG491" s="15" t="n">
        <v>42330</v>
      </c>
      <c r="AH491" s="14" t="n">
        <f aca="false">I491+J491</f>
        <v>2</v>
      </c>
      <c r="AI491" s="14" t="n">
        <f aca="false">K491+L491+M491</f>
        <v>1</v>
      </c>
      <c r="AJ491" s="14" t="n">
        <f aca="false">AC491*AH491</f>
        <v>146</v>
      </c>
      <c r="AK491" s="14" t="str">
        <f aca="false">IF(C491=1,"Cancelled","Completed")</f>
        <v>Completed</v>
      </c>
      <c r="AL491" s="14" t="str">
        <f aca="false">_xlfn.IFS(D491&lt;=7,"0-7 Days",D491&lt;=30,"8-30 Days",D491&lt;=90,"31-90 Days",TRUE(),"90+ Days")</f>
        <v>31-90 Days</v>
      </c>
      <c r="AM491" s="14" t="str">
        <f aca="false">_xlfn.IFS(OR(F491="December",F491="January",F491="February"),"Winter",OR(F491="March",F491="April",F491="May"),"Spring",OR(F491="June",F491="July",F491="August"),"Summer",TRUE(),"Autumn")</f>
        <v>Autumn</v>
      </c>
      <c r="AN491" s="14" t="str">
        <f aca="false">IF(L491+M491&gt;0,"Family","Adult Only")</f>
        <v>Adult Only</v>
      </c>
      <c r="AO491" s="14" t="str">
        <f aca="false">IF(U491=V491,"Same","Changed")</f>
        <v>Same</v>
      </c>
    </row>
    <row r="492" customFormat="false" ht="15" hidden="false" customHeight="false" outlineLevel="0" collapsed="false">
      <c r="A492" s="0" t="n">
        <v>497</v>
      </c>
      <c r="B492" s="0" t="s">
        <v>80</v>
      </c>
      <c r="C492" s="0" t="n">
        <v>1</v>
      </c>
      <c r="D492" s="0" t="n">
        <v>121</v>
      </c>
      <c r="E492" s="0" t="n">
        <v>2015</v>
      </c>
      <c r="F492" s="0" t="s">
        <v>81</v>
      </c>
      <c r="G492" s="0" t="n">
        <v>49</v>
      </c>
      <c r="H492" s="0" t="n">
        <v>4</v>
      </c>
      <c r="I492" s="0" t="n">
        <v>0</v>
      </c>
      <c r="J492" s="0" t="n">
        <v>1</v>
      </c>
      <c r="K492" s="0" t="n">
        <v>2</v>
      </c>
      <c r="L492" s="0" t="n">
        <v>0</v>
      </c>
      <c r="M492" s="0" t="n">
        <v>0</v>
      </c>
      <c r="N492" s="0" t="s">
        <v>82</v>
      </c>
      <c r="O492" s="0" t="s">
        <v>92</v>
      </c>
      <c r="P492" s="0" t="s">
        <v>93</v>
      </c>
      <c r="Q492" s="0" t="s">
        <v>94</v>
      </c>
      <c r="R492" s="0" t="n">
        <v>0</v>
      </c>
      <c r="S492" s="0" t="n">
        <v>0</v>
      </c>
      <c r="T492" s="0" t="n">
        <v>0</v>
      </c>
      <c r="U492" s="0" t="s">
        <v>124</v>
      </c>
      <c r="V492" s="0" t="s">
        <v>124</v>
      </c>
      <c r="W492" s="0" t="n">
        <v>0</v>
      </c>
      <c r="X492" s="0" t="s">
        <v>86</v>
      </c>
      <c r="Y492" s="0" t="n">
        <v>240</v>
      </c>
      <c r="Z492" s="0" t="n">
        <v>0</v>
      </c>
      <c r="AA492" s="0" t="n">
        <v>0</v>
      </c>
      <c r="AB492" s="0" t="s">
        <v>87</v>
      </c>
      <c r="AC492" s="0" t="n">
        <v>50.4</v>
      </c>
      <c r="AD492" s="0" t="n">
        <v>0</v>
      </c>
      <c r="AE492" s="0" t="n">
        <v>2</v>
      </c>
      <c r="AF492" s="0" t="s">
        <v>96</v>
      </c>
      <c r="AG492" s="13" t="n">
        <v>42233</v>
      </c>
      <c r="AH492" s="25" t="n">
        <f aca="false">I492+J492</f>
        <v>1</v>
      </c>
      <c r="AI492" s="25" t="n">
        <f aca="false">K492+L492+M492</f>
        <v>2</v>
      </c>
      <c r="AJ492" s="25" t="n">
        <f aca="false">AC492*AH492</f>
        <v>50.4</v>
      </c>
      <c r="AK492" s="0" t="str">
        <f aca="false">IF(C492=1,"Cancelled","Completed")</f>
        <v>Cancelled</v>
      </c>
      <c r="AL492" s="0" t="str">
        <f aca="false">_xlfn.IFS(D492&lt;=7,"0-7 Days",D492&lt;=30,"8-30 Days",D492&lt;=90,"31-90 Days",TRUE(),"90+ Days")</f>
        <v>90+ Days</v>
      </c>
      <c r="AM492" s="0" t="str">
        <f aca="false">_xlfn.IFS(OR(F492="December",F492="January",F492="February"),"Winter",OR(F492="March",F492="April",F492="May"),"Spring",OR(F492="June",F492="July",F492="August"),"Summer",TRUE(),"Autumn")</f>
        <v>Winter</v>
      </c>
      <c r="AN492" s="0" t="str">
        <f aca="false">IF(L492+M492&gt;0,"Family","Adult Only")</f>
        <v>Adult Only</v>
      </c>
      <c r="AO492" s="0" t="str">
        <f aca="false">IF(U492=V492,"Same","Changed")</f>
        <v>Same</v>
      </c>
    </row>
    <row r="493" customFormat="false" ht="15" hidden="false" customHeight="false" outlineLevel="0" collapsed="false">
      <c r="A493" s="14" t="n">
        <v>498</v>
      </c>
      <c r="B493" s="14" t="s">
        <v>90</v>
      </c>
      <c r="C493" s="14" t="n">
        <v>0</v>
      </c>
      <c r="D493" s="14" t="n">
        <v>147</v>
      </c>
      <c r="E493" s="14" t="n">
        <v>2016</v>
      </c>
      <c r="F493" s="14" t="s">
        <v>91</v>
      </c>
      <c r="G493" s="14" t="n">
        <v>30</v>
      </c>
      <c r="H493" s="14" t="n">
        <v>22</v>
      </c>
      <c r="I493" s="14" t="n">
        <v>1</v>
      </c>
      <c r="J493" s="14" t="n">
        <v>2</v>
      </c>
      <c r="K493" s="14" t="n">
        <v>2</v>
      </c>
      <c r="L493" s="14" t="n">
        <v>1</v>
      </c>
      <c r="M493" s="14" t="n">
        <v>0</v>
      </c>
      <c r="N493" s="14" t="s">
        <v>82</v>
      </c>
      <c r="O493" s="14" t="s">
        <v>83</v>
      </c>
      <c r="P493" s="14" t="s">
        <v>99</v>
      </c>
      <c r="Q493" s="14" t="s">
        <v>94</v>
      </c>
      <c r="R493" s="14" t="n">
        <v>0</v>
      </c>
      <c r="S493" s="14" t="n">
        <v>0</v>
      </c>
      <c r="T493" s="14" t="n">
        <v>0</v>
      </c>
      <c r="U493" s="14" t="s">
        <v>95</v>
      </c>
      <c r="V493" s="14" t="s">
        <v>109</v>
      </c>
      <c r="W493" s="14" t="n">
        <v>0</v>
      </c>
      <c r="X493" s="14" t="s">
        <v>86</v>
      </c>
      <c r="Y493" s="14" t="n">
        <v>22</v>
      </c>
      <c r="Z493" s="14" t="n">
        <v>0</v>
      </c>
      <c r="AA493" s="14" t="n">
        <v>0</v>
      </c>
      <c r="AB493" s="14" t="s">
        <v>87</v>
      </c>
      <c r="AC493" s="14" t="n">
        <v>84.58</v>
      </c>
      <c r="AD493" s="14" t="n">
        <v>0</v>
      </c>
      <c r="AE493" s="14" t="n">
        <v>1</v>
      </c>
      <c r="AF493" s="14" t="s">
        <v>88</v>
      </c>
      <c r="AG493" s="15" t="n">
        <v>42576</v>
      </c>
      <c r="AH493" s="14" t="n">
        <f aca="false">I493+J493</f>
        <v>3</v>
      </c>
      <c r="AI493" s="14" t="n">
        <f aca="false">K493+L493+M493</f>
        <v>3</v>
      </c>
      <c r="AJ493" s="14" t="n">
        <f aca="false">AC493*AH493</f>
        <v>253.74</v>
      </c>
      <c r="AK493" s="14" t="str">
        <f aca="false">IF(C493=1,"Cancelled","Completed")</f>
        <v>Completed</v>
      </c>
      <c r="AL493" s="14" t="str">
        <f aca="false">_xlfn.IFS(D493&lt;=7,"0-7 Days",D493&lt;=30,"8-30 Days",D493&lt;=90,"31-90 Days",TRUE(),"90+ Days")</f>
        <v>90+ Days</v>
      </c>
      <c r="AM493" s="14" t="str">
        <f aca="false">_xlfn.IFS(OR(F493="December",F493="January",F493="February"),"Winter",OR(F493="March",F493="April",F493="May"),"Spring",OR(F493="June",F493="July",F493="August"),"Summer",TRUE(),"Autumn")</f>
        <v>Summer</v>
      </c>
      <c r="AN493" s="14" t="str">
        <f aca="false">IF(L493+M493&gt;0,"Family","Adult Only")</f>
        <v>Family</v>
      </c>
      <c r="AO493" s="14" t="str">
        <f aca="false">IF(U493=V493,"Same","Changed")</f>
        <v>Changed</v>
      </c>
    </row>
    <row r="494" customFormat="false" ht="15" hidden="false" customHeight="false" outlineLevel="0" collapsed="false">
      <c r="A494" s="0" t="n">
        <v>499</v>
      </c>
      <c r="B494" s="0" t="s">
        <v>90</v>
      </c>
      <c r="C494" s="0" t="n">
        <v>0</v>
      </c>
      <c r="D494" s="0" t="n">
        <v>152</v>
      </c>
      <c r="E494" s="0" t="n">
        <v>2015</v>
      </c>
      <c r="F494" s="0" t="s">
        <v>111</v>
      </c>
      <c r="G494" s="0" t="n">
        <v>44</v>
      </c>
      <c r="H494" s="0" t="n">
        <v>29</v>
      </c>
      <c r="I494" s="0" t="n">
        <v>1</v>
      </c>
      <c r="J494" s="0" t="n">
        <v>3</v>
      </c>
      <c r="K494" s="0" t="n">
        <v>2</v>
      </c>
      <c r="L494" s="0" t="n">
        <v>0</v>
      </c>
      <c r="M494" s="0" t="n">
        <v>0</v>
      </c>
      <c r="N494" s="0" t="s">
        <v>82</v>
      </c>
      <c r="O494" s="0" t="s">
        <v>108</v>
      </c>
      <c r="P494" s="0" t="s">
        <v>99</v>
      </c>
      <c r="Q494" s="0" t="s">
        <v>94</v>
      </c>
      <c r="R494" s="0" t="n">
        <v>0</v>
      </c>
      <c r="S494" s="0" t="n">
        <v>0</v>
      </c>
      <c r="T494" s="0" t="n">
        <v>0</v>
      </c>
      <c r="U494" s="0" t="s">
        <v>95</v>
      </c>
      <c r="V494" s="0" t="s">
        <v>95</v>
      </c>
      <c r="W494" s="0" t="n">
        <v>0</v>
      </c>
      <c r="X494" s="0" t="s">
        <v>86</v>
      </c>
      <c r="Y494" s="0" t="n">
        <v>16</v>
      </c>
      <c r="Z494" s="0" t="n">
        <v>0</v>
      </c>
      <c r="AA494" s="0" t="n">
        <v>0</v>
      </c>
      <c r="AB494" s="0" t="s">
        <v>87</v>
      </c>
      <c r="AC494" s="0" t="n">
        <v>56.52</v>
      </c>
      <c r="AD494" s="0" t="n">
        <v>0</v>
      </c>
      <c r="AE494" s="0" t="n">
        <v>0</v>
      </c>
      <c r="AF494" s="0" t="s">
        <v>88</v>
      </c>
      <c r="AG494" s="13" t="n">
        <v>42310</v>
      </c>
      <c r="AH494" s="25" t="n">
        <f aca="false">I494+J494</f>
        <v>4</v>
      </c>
      <c r="AI494" s="25" t="n">
        <f aca="false">K494+L494+M494</f>
        <v>2</v>
      </c>
      <c r="AJ494" s="25" t="n">
        <f aca="false">AC494*AH494</f>
        <v>226.08</v>
      </c>
      <c r="AK494" s="0" t="str">
        <f aca="false">IF(C494=1,"Cancelled","Completed")</f>
        <v>Completed</v>
      </c>
      <c r="AL494" s="0" t="str">
        <f aca="false">_xlfn.IFS(D494&lt;=7,"0-7 Days",D494&lt;=30,"8-30 Days",D494&lt;=90,"31-90 Days",TRUE(),"90+ Days")</f>
        <v>90+ Days</v>
      </c>
      <c r="AM494" s="0" t="str">
        <f aca="false">_xlfn.IFS(OR(F494="December",F494="January",F494="February"),"Winter",OR(F494="March",F494="April",F494="May"),"Spring",OR(F494="June",F494="July",F494="August"),"Summer",TRUE(),"Autumn")</f>
        <v>Autumn</v>
      </c>
      <c r="AN494" s="0" t="str">
        <f aca="false">IF(L494+M494&gt;0,"Family","Adult Only")</f>
        <v>Adult Only</v>
      </c>
      <c r="AO494" s="0" t="str">
        <f aca="false">IF(U494=V494,"Same","Changed")</f>
        <v>Same</v>
      </c>
    </row>
    <row r="495" customFormat="false" ht="15" hidden="false" customHeight="false" outlineLevel="0" collapsed="false">
      <c r="A495" s="14" t="n">
        <v>500</v>
      </c>
      <c r="B495" s="14" t="s">
        <v>90</v>
      </c>
      <c r="C495" s="14" t="n">
        <v>0</v>
      </c>
      <c r="D495" s="14" t="n">
        <v>111</v>
      </c>
      <c r="E495" s="14" t="n">
        <v>2017</v>
      </c>
      <c r="F495" s="14" t="s">
        <v>119</v>
      </c>
      <c r="G495" s="14" t="n">
        <v>33</v>
      </c>
      <c r="H495" s="14" t="n">
        <v>14</v>
      </c>
      <c r="I495" s="14" t="n">
        <v>1</v>
      </c>
      <c r="J495" s="14" t="n">
        <v>2</v>
      </c>
      <c r="K495" s="14" t="n">
        <v>3</v>
      </c>
      <c r="L495" s="14" t="n">
        <v>0</v>
      </c>
      <c r="M495" s="14" t="n">
        <v>0</v>
      </c>
      <c r="N495" s="14" t="s">
        <v>82</v>
      </c>
      <c r="O495" s="14" t="s">
        <v>158</v>
      </c>
      <c r="P495" s="14" t="s">
        <v>93</v>
      </c>
      <c r="Q495" s="14" t="s">
        <v>94</v>
      </c>
      <c r="R495" s="14" t="n">
        <v>0</v>
      </c>
      <c r="S495" s="14" t="n">
        <v>0</v>
      </c>
      <c r="T495" s="14" t="n">
        <v>0</v>
      </c>
      <c r="U495" s="14" t="s">
        <v>124</v>
      </c>
      <c r="V495" s="14" t="s">
        <v>124</v>
      </c>
      <c r="W495" s="14" t="n">
        <v>0</v>
      </c>
      <c r="X495" s="14" t="s">
        <v>86</v>
      </c>
      <c r="Y495" s="14" t="n">
        <v>9</v>
      </c>
      <c r="Z495" s="14" t="n">
        <v>0</v>
      </c>
      <c r="AA495" s="14" t="n">
        <v>0</v>
      </c>
      <c r="AB495" s="14" t="s">
        <v>87</v>
      </c>
      <c r="AC495" s="14" t="n">
        <v>225</v>
      </c>
      <c r="AD495" s="14" t="n">
        <v>0</v>
      </c>
      <c r="AE495" s="14" t="n">
        <v>2</v>
      </c>
      <c r="AF495" s="14" t="s">
        <v>88</v>
      </c>
      <c r="AG495" s="15" t="n">
        <v>42964</v>
      </c>
      <c r="AH495" s="14" t="n">
        <f aca="false">I495+J495</f>
        <v>3</v>
      </c>
      <c r="AI495" s="14" t="n">
        <f aca="false">K495+L495+M495</f>
        <v>3</v>
      </c>
      <c r="AJ495" s="14" t="n">
        <f aca="false">AC495*AH495</f>
        <v>675</v>
      </c>
      <c r="AK495" s="14" t="str">
        <f aca="false">IF(C495=1,"Cancelled","Completed")</f>
        <v>Completed</v>
      </c>
      <c r="AL495" s="14" t="str">
        <f aca="false">_xlfn.IFS(D495&lt;=7,"0-7 Days",D495&lt;=30,"8-30 Days",D495&lt;=90,"31-90 Days",TRUE(),"90+ Days")</f>
        <v>90+ Days</v>
      </c>
      <c r="AM495" s="14" t="str">
        <f aca="false">_xlfn.IFS(OR(F495="December",F495="January",F495="February"),"Winter",OR(F495="March",F495="April",F495="May"),"Spring",OR(F495="June",F495="July",F495="August"),"Summer",TRUE(),"Autumn")</f>
        <v>Summer</v>
      </c>
      <c r="AN495" s="14" t="str">
        <f aca="false">IF(L495+M495&gt;0,"Family","Adult Only")</f>
        <v>Adult Only</v>
      </c>
      <c r="AO495" s="14" t="str">
        <f aca="false">IF(U495=V495,"Same","Changed")</f>
        <v>Same</v>
      </c>
    </row>
    <row r="496" customFormat="false" ht="15" hidden="false" customHeight="false" outlineLevel="0" collapsed="false">
      <c r="A496" s="0" t="n">
        <v>501</v>
      </c>
      <c r="B496" s="0" t="s">
        <v>80</v>
      </c>
      <c r="C496" s="0" t="n">
        <v>0</v>
      </c>
      <c r="D496" s="0" t="n">
        <v>152</v>
      </c>
      <c r="E496" s="0" t="n">
        <v>2017</v>
      </c>
      <c r="F496" s="0" t="s">
        <v>135</v>
      </c>
      <c r="G496" s="0" t="n">
        <v>26</v>
      </c>
      <c r="H496" s="0" t="n">
        <v>28</v>
      </c>
      <c r="I496" s="0" t="n">
        <v>1</v>
      </c>
      <c r="J496" s="0" t="n">
        <v>4</v>
      </c>
      <c r="K496" s="0" t="n">
        <v>2</v>
      </c>
      <c r="L496" s="0" t="n">
        <v>0</v>
      </c>
      <c r="M496" s="0" t="n">
        <v>0</v>
      </c>
      <c r="N496" s="0" t="s">
        <v>112</v>
      </c>
      <c r="O496" s="0" t="s">
        <v>92</v>
      </c>
      <c r="P496" s="0" t="s">
        <v>93</v>
      </c>
      <c r="Q496" s="0" t="s">
        <v>94</v>
      </c>
      <c r="R496" s="0" t="n">
        <v>0</v>
      </c>
      <c r="S496" s="0" t="n">
        <v>0</v>
      </c>
      <c r="T496" s="0" t="n">
        <v>0</v>
      </c>
      <c r="U496" s="0" t="s">
        <v>95</v>
      </c>
      <c r="V496" s="0" t="s">
        <v>95</v>
      </c>
      <c r="W496" s="0" t="n">
        <v>0</v>
      </c>
      <c r="X496" s="0" t="s">
        <v>86</v>
      </c>
      <c r="Y496" s="0" t="n">
        <v>196</v>
      </c>
      <c r="Z496" s="0" t="n">
        <v>0</v>
      </c>
      <c r="AA496" s="0" t="n">
        <v>0</v>
      </c>
      <c r="AB496" s="0" t="s">
        <v>87</v>
      </c>
      <c r="AC496" s="0" t="n">
        <v>106.5</v>
      </c>
      <c r="AD496" s="0" t="n">
        <v>0</v>
      </c>
      <c r="AE496" s="0" t="n">
        <v>0</v>
      </c>
      <c r="AF496" s="0" t="s">
        <v>88</v>
      </c>
      <c r="AG496" s="13" t="n">
        <v>42919</v>
      </c>
      <c r="AH496" s="25" t="n">
        <f aca="false">I496+J496</f>
        <v>5</v>
      </c>
      <c r="AI496" s="25" t="n">
        <f aca="false">K496+L496+M496</f>
        <v>2</v>
      </c>
      <c r="AJ496" s="25" t="n">
        <f aca="false">AC496*AH496</f>
        <v>532.5</v>
      </c>
      <c r="AK496" s="0" t="str">
        <f aca="false">IF(C496=1,"Cancelled","Completed")</f>
        <v>Completed</v>
      </c>
      <c r="AL496" s="0" t="str">
        <f aca="false">_xlfn.IFS(D496&lt;=7,"0-7 Days",D496&lt;=30,"8-30 Days",D496&lt;=90,"31-90 Days",TRUE(),"90+ Days")</f>
        <v>90+ Days</v>
      </c>
      <c r="AM496" s="0" t="str">
        <f aca="false">_xlfn.IFS(OR(F496="December",F496="January",F496="February"),"Winter",OR(F496="March",F496="April",F496="May"),"Spring",OR(F496="June",F496="July",F496="August"),"Summer",TRUE(),"Autumn")</f>
        <v>Summer</v>
      </c>
      <c r="AN496" s="0" t="str">
        <f aca="false">IF(L496+M496&gt;0,"Family","Adult Only")</f>
        <v>Adult Only</v>
      </c>
      <c r="AO496" s="0" t="str">
        <f aca="false">IF(U496=V496,"Same","Changed")</f>
        <v>Same</v>
      </c>
    </row>
    <row r="497" customFormat="false" ht="15" hidden="false" customHeight="false" outlineLevel="0" collapsed="false">
      <c r="A497" s="14" t="n">
        <v>502</v>
      </c>
      <c r="B497" s="14" t="s">
        <v>80</v>
      </c>
      <c r="C497" s="14" t="n">
        <v>0</v>
      </c>
      <c r="D497" s="14" t="n">
        <v>13</v>
      </c>
      <c r="E497" s="14" t="n">
        <v>2015</v>
      </c>
      <c r="F497" s="14" t="s">
        <v>119</v>
      </c>
      <c r="G497" s="14" t="n">
        <v>34</v>
      </c>
      <c r="H497" s="14" t="n">
        <v>18</v>
      </c>
      <c r="I497" s="14" t="n">
        <v>0</v>
      </c>
      <c r="J497" s="14" t="n">
        <v>1</v>
      </c>
      <c r="K497" s="14" t="n">
        <v>2</v>
      </c>
      <c r="L497" s="14" t="n">
        <v>0</v>
      </c>
      <c r="M497" s="14" t="n">
        <v>0</v>
      </c>
      <c r="N497" s="14" t="s">
        <v>82</v>
      </c>
      <c r="O497" s="14" t="s">
        <v>92</v>
      </c>
      <c r="P497" s="14" t="s">
        <v>84</v>
      </c>
      <c r="Q497" s="14" t="s">
        <v>84</v>
      </c>
      <c r="R497" s="14" t="n">
        <v>0</v>
      </c>
      <c r="S497" s="14" t="n">
        <v>0</v>
      </c>
      <c r="T497" s="14" t="n">
        <v>0</v>
      </c>
      <c r="U497" s="14" t="s">
        <v>95</v>
      </c>
      <c r="V497" s="14" t="s">
        <v>95</v>
      </c>
      <c r="W497" s="14" t="n">
        <v>0</v>
      </c>
      <c r="X497" s="14" t="s">
        <v>86</v>
      </c>
      <c r="Y497" s="14" t="n">
        <v>250</v>
      </c>
      <c r="Z497" s="14" t="n">
        <v>0</v>
      </c>
      <c r="AA497" s="14" t="n">
        <v>0</v>
      </c>
      <c r="AB497" s="14" t="s">
        <v>87</v>
      </c>
      <c r="AC497" s="14" t="n">
        <v>172</v>
      </c>
      <c r="AD497" s="14" t="n">
        <v>0</v>
      </c>
      <c r="AE497" s="14" t="n">
        <v>0</v>
      </c>
      <c r="AF497" s="14" t="s">
        <v>88</v>
      </c>
      <c r="AG497" s="15" t="n">
        <v>42235</v>
      </c>
      <c r="AH497" s="14" t="n">
        <f aca="false">I497+J497</f>
        <v>1</v>
      </c>
      <c r="AI497" s="14" t="n">
        <f aca="false">K497+L497+M497</f>
        <v>2</v>
      </c>
      <c r="AJ497" s="14" t="n">
        <f aca="false">AC497*AH497</f>
        <v>172</v>
      </c>
      <c r="AK497" s="14" t="str">
        <f aca="false">IF(C497=1,"Cancelled","Completed")</f>
        <v>Completed</v>
      </c>
      <c r="AL497" s="14" t="str">
        <f aca="false">_xlfn.IFS(D497&lt;=7,"0-7 Days",D497&lt;=30,"8-30 Days",D497&lt;=90,"31-90 Days",TRUE(),"90+ Days")</f>
        <v>8-30 Days</v>
      </c>
      <c r="AM497" s="14" t="str">
        <f aca="false">_xlfn.IFS(OR(F497="December",F497="January",F497="February"),"Winter",OR(F497="March",F497="April",F497="May"),"Spring",OR(F497="June",F497="July",F497="August"),"Summer",TRUE(),"Autumn")</f>
        <v>Summer</v>
      </c>
      <c r="AN497" s="14" t="str">
        <f aca="false">IF(L497+M497&gt;0,"Family","Adult Only")</f>
        <v>Adult Only</v>
      </c>
      <c r="AO497" s="14" t="str">
        <f aca="false">IF(U497=V497,"Same","Changed")</f>
        <v>Same</v>
      </c>
    </row>
    <row r="498" customFormat="false" ht="15" hidden="false" customHeight="false" outlineLevel="0" collapsed="false">
      <c r="A498" s="0" t="n">
        <v>503</v>
      </c>
      <c r="B498" s="0" t="s">
        <v>90</v>
      </c>
      <c r="C498" s="0" t="n">
        <v>0</v>
      </c>
      <c r="D498" s="0" t="n">
        <v>42</v>
      </c>
      <c r="E498" s="0" t="n">
        <v>2017</v>
      </c>
      <c r="F498" s="0" t="s">
        <v>135</v>
      </c>
      <c r="G498" s="0" t="n">
        <v>26</v>
      </c>
      <c r="H498" s="0" t="n">
        <v>30</v>
      </c>
      <c r="I498" s="0" t="n">
        <v>2</v>
      </c>
      <c r="J498" s="0" t="n">
        <v>2</v>
      </c>
      <c r="K498" s="0" t="n">
        <v>2</v>
      </c>
      <c r="L498" s="0" t="n">
        <v>2</v>
      </c>
      <c r="M498" s="0" t="n">
        <v>0</v>
      </c>
      <c r="N498" s="0" t="s">
        <v>82</v>
      </c>
      <c r="O498" s="0" t="s">
        <v>104</v>
      </c>
      <c r="P498" s="0" t="s">
        <v>84</v>
      </c>
      <c r="Q498" s="0" t="s">
        <v>84</v>
      </c>
      <c r="R498" s="0" t="n">
        <v>0</v>
      </c>
      <c r="S498" s="0" t="n">
        <v>0</v>
      </c>
      <c r="T498" s="0" t="n">
        <v>0</v>
      </c>
      <c r="U498" s="0" t="s">
        <v>124</v>
      </c>
      <c r="V498" s="0" t="s">
        <v>124</v>
      </c>
      <c r="W498" s="0" t="n">
        <v>0</v>
      </c>
      <c r="X498" s="0" t="s">
        <v>86</v>
      </c>
      <c r="Y498" s="0" t="n">
        <v>14</v>
      </c>
      <c r="Z498" s="0" t="n">
        <v>0</v>
      </c>
      <c r="AA498" s="0" t="n">
        <v>0</v>
      </c>
      <c r="AB498" s="0" t="s">
        <v>87</v>
      </c>
      <c r="AC498" s="0" t="n">
        <v>151.58</v>
      </c>
      <c r="AD498" s="0" t="n">
        <v>0</v>
      </c>
      <c r="AE498" s="0" t="n">
        <v>0</v>
      </c>
      <c r="AF498" s="0" t="s">
        <v>88</v>
      </c>
      <c r="AG498" s="13" t="n">
        <v>42920</v>
      </c>
      <c r="AH498" s="25" t="n">
        <f aca="false">I498+J498</f>
        <v>4</v>
      </c>
      <c r="AI498" s="25" t="n">
        <f aca="false">K498+L498+M498</f>
        <v>4</v>
      </c>
      <c r="AJ498" s="25" t="n">
        <f aca="false">AC498*AH498</f>
        <v>606.32</v>
      </c>
      <c r="AK498" s="0" t="str">
        <f aca="false">IF(C498=1,"Cancelled","Completed")</f>
        <v>Completed</v>
      </c>
      <c r="AL498" s="0" t="str">
        <f aca="false">_xlfn.IFS(D498&lt;=7,"0-7 Days",D498&lt;=30,"8-30 Days",D498&lt;=90,"31-90 Days",TRUE(),"90+ Days")</f>
        <v>31-90 Days</v>
      </c>
      <c r="AM498" s="0" t="str">
        <f aca="false">_xlfn.IFS(OR(F498="December",F498="January",F498="February"),"Winter",OR(F498="March",F498="April",F498="May"),"Spring",OR(F498="June",F498="July",F498="August"),"Summer",TRUE(),"Autumn")</f>
        <v>Summer</v>
      </c>
      <c r="AN498" s="0" t="str">
        <f aca="false">IF(L498+M498&gt;0,"Family","Adult Only")</f>
        <v>Family</v>
      </c>
      <c r="AO498" s="0" t="str">
        <f aca="false">IF(U498=V498,"Same","Changed")</f>
        <v>Same</v>
      </c>
    </row>
    <row r="499" customFormat="false" ht="15" hidden="false" customHeight="false" outlineLevel="0" collapsed="false">
      <c r="A499" s="14" t="n">
        <v>504</v>
      </c>
      <c r="B499" s="14" t="s">
        <v>80</v>
      </c>
      <c r="C499" s="14" t="n">
        <v>0</v>
      </c>
      <c r="D499" s="14" t="n">
        <v>94</v>
      </c>
      <c r="E499" s="14" t="n">
        <v>2016</v>
      </c>
      <c r="F499" s="14" t="s">
        <v>135</v>
      </c>
      <c r="G499" s="14" t="n">
        <v>24</v>
      </c>
      <c r="H499" s="14" t="n">
        <v>10</v>
      </c>
      <c r="I499" s="14" t="n">
        <v>0</v>
      </c>
      <c r="J499" s="14" t="n">
        <v>2</v>
      </c>
      <c r="K499" s="14" t="n">
        <v>3</v>
      </c>
      <c r="L499" s="14" t="n">
        <v>0</v>
      </c>
      <c r="M499" s="14" t="n">
        <v>0</v>
      </c>
      <c r="N499" s="14" t="s">
        <v>82</v>
      </c>
      <c r="O499" s="14" t="s">
        <v>92</v>
      </c>
      <c r="P499" s="14" t="s">
        <v>93</v>
      </c>
      <c r="Q499" s="14" t="s">
        <v>94</v>
      </c>
      <c r="R499" s="14" t="n">
        <v>0</v>
      </c>
      <c r="S499" s="14" t="n">
        <v>0</v>
      </c>
      <c r="T499" s="14" t="n">
        <v>0</v>
      </c>
      <c r="U499" s="14" t="s">
        <v>95</v>
      </c>
      <c r="V499" s="14" t="s">
        <v>95</v>
      </c>
      <c r="W499" s="14" t="n">
        <v>6</v>
      </c>
      <c r="X499" s="14" t="s">
        <v>86</v>
      </c>
      <c r="Y499" s="14" t="n">
        <v>240</v>
      </c>
      <c r="Z499" s="14" t="n">
        <v>0</v>
      </c>
      <c r="AA499" s="14" t="n">
        <v>0</v>
      </c>
      <c r="AB499" s="14" t="s">
        <v>101</v>
      </c>
      <c r="AC499" s="14" t="n">
        <v>163</v>
      </c>
      <c r="AD499" s="14" t="n">
        <v>1</v>
      </c>
      <c r="AE499" s="14" t="n">
        <v>0</v>
      </c>
      <c r="AF499" s="14" t="s">
        <v>88</v>
      </c>
      <c r="AG499" s="15" t="n">
        <v>42533</v>
      </c>
      <c r="AH499" s="14" t="n">
        <f aca="false">I499+J499</f>
        <v>2</v>
      </c>
      <c r="AI499" s="14" t="n">
        <f aca="false">K499+L499+M499</f>
        <v>3</v>
      </c>
      <c r="AJ499" s="14" t="n">
        <f aca="false">AC499*AH499</f>
        <v>326</v>
      </c>
      <c r="AK499" s="14" t="str">
        <f aca="false">IF(C499=1,"Cancelled","Completed")</f>
        <v>Completed</v>
      </c>
      <c r="AL499" s="14" t="str">
        <f aca="false">_xlfn.IFS(D499&lt;=7,"0-7 Days",D499&lt;=30,"8-30 Days",D499&lt;=90,"31-90 Days",TRUE(),"90+ Days")</f>
        <v>90+ Days</v>
      </c>
      <c r="AM499" s="14" t="str">
        <f aca="false">_xlfn.IFS(OR(F499="December",F499="January",F499="February"),"Winter",OR(F499="March",F499="April",F499="May"),"Spring",OR(F499="June",F499="July",F499="August"),"Summer",TRUE(),"Autumn")</f>
        <v>Summer</v>
      </c>
      <c r="AN499" s="14" t="str">
        <f aca="false">IF(L499+M499&gt;0,"Family","Adult Only")</f>
        <v>Adult Only</v>
      </c>
      <c r="AO499" s="14" t="str">
        <f aca="false">IF(U499=V499,"Same","Changed")</f>
        <v>Same</v>
      </c>
    </row>
    <row r="500" customFormat="false" ht="15" hidden="false" customHeight="false" outlineLevel="0" collapsed="false">
      <c r="A500" s="0" t="n">
        <v>505</v>
      </c>
      <c r="B500" s="0" t="s">
        <v>90</v>
      </c>
      <c r="C500" s="0" t="n">
        <v>0</v>
      </c>
      <c r="D500" s="0" t="n">
        <v>9</v>
      </c>
      <c r="E500" s="0" t="n">
        <v>2017</v>
      </c>
      <c r="F500" s="0" t="s">
        <v>118</v>
      </c>
      <c r="G500" s="0" t="n">
        <v>7</v>
      </c>
      <c r="H500" s="0" t="n">
        <v>12</v>
      </c>
      <c r="I500" s="0" t="n">
        <v>2</v>
      </c>
      <c r="J500" s="0" t="n">
        <v>1</v>
      </c>
      <c r="K500" s="0" t="n">
        <v>2</v>
      </c>
      <c r="L500" s="0" t="n">
        <v>0</v>
      </c>
      <c r="M500" s="0" t="n">
        <v>0</v>
      </c>
      <c r="N500" s="0" t="s">
        <v>82</v>
      </c>
      <c r="O500" s="0" t="s">
        <v>98</v>
      </c>
      <c r="P500" s="0" t="s">
        <v>93</v>
      </c>
      <c r="Q500" s="0" t="s">
        <v>94</v>
      </c>
      <c r="R500" s="0" t="n">
        <v>0</v>
      </c>
      <c r="S500" s="0" t="n">
        <v>0</v>
      </c>
      <c r="T500" s="0" t="n">
        <v>0</v>
      </c>
      <c r="U500" s="0" t="s">
        <v>95</v>
      </c>
      <c r="V500" s="0" t="s">
        <v>100</v>
      </c>
      <c r="W500" s="0" t="n">
        <v>0</v>
      </c>
      <c r="X500" s="0" t="s">
        <v>86</v>
      </c>
      <c r="Y500" s="0" t="n">
        <v>7</v>
      </c>
      <c r="Z500" s="0" t="n">
        <v>0</v>
      </c>
      <c r="AA500" s="0" t="n">
        <v>0</v>
      </c>
      <c r="AB500" s="0" t="s">
        <v>87</v>
      </c>
      <c r="AC500" s="0" t="n">
        <v>83.16</v>
      </c>
      <c r="AD500" s="0" t="n">
        <v>0</v>
      </c>
      <c r="AE500" s="0" t="n">
        <v>0</v>
      </c>
      <c r="AF500" s="0" t="s">
        <v>88</v>
      </c>
      <c r="AG500" s="13" t="n">
        <v>42781</v>
      </c>
      <c r="AH500" s="25" t="n">
        <f aca="false">I500+J500</f>
        <v>3</v>
      </c>
      <c r="AI500" s="25" t="n">
        <f aca="false">K500+L500+M500</f>
        <v>2</v>
      </c>
      <c r="AJ500" s="25" t="n">
        <f aca="false">AC500*AH500</f>
        <v>249.48</v>
      </c>
      <c r="AK500" s="0" t="str">
        <f aca="false">IF(C500=1,"Cancelled","Completed")</f>
        <v>Completed</v>
      </c>
      <c r="AL500" s="0" t="str">
        <f aca="false">_xlfn.IFS(D500&lt;=7,"0-7 Days",D500&lt;=30,"8-30 Days",D500&lt;=90,"31-90 Days",TRUE(),"90+ Days")</f>
        <v>8-30 Days</v>
      </c>
      <c r="AM500" s="0" t="str">
        <f aca="false">_xlfn.IFS(OR(F500="December",F500="January",F500="February"),"Winter",OR(F500="March",F500="April",F500="May"),"Spring",OR(F500="June",F500="July",F500="August"),"Summer",TRUE(),"Autumn")</f>
        <v>Winter</v>
      </c>
      <c r="AN500" s="0" t="str">
        <f aca="false">IF(L500+M500&gt;0,"Family","Adult Only")</f>
        <v>Adult Only</v>
      </c>
      <c r="AO500" s="0" t="str">
        <f aca="false">IF(U500=V500,"Same","Changed")</f>
        <v>Changed</v>
      </c>
    </row>
    <row r="501" customFormat="false" ht="15" hidden="false" customHeight="false" outlineLevel="0" collapsed="false">
      <c r="A501" s="14" t="n">
        <v>506</v>
      </c>
      <c r="B501" s="14" t="s">
        <v>80</v>
      </c>
      <c r="C501" s="14" t="n">
        <v>0</v>
      </c>
      <c r="D501" s="14" t="n">
        <v>237</v>
      </c>
      <c r="E501" s="14" t="n">
        <v>2016</v>
      </c>
      <c r="F501" s="14" t="s">
        <v>81</v>
      </c>
      <c r="G501" s="14" t="n">
        <v>53</v>
      </c>
      <c r="H501" s="14" t="n">
        <v>29</v>
      </c>
      <c r="I501" s="14" t="n">
        <v>2</v>
      </c>
      <c r="J501" s="14" t="n">
        <v>6</v>
      </c>
      <c r="K501" s="14" t="n">
        <v>2</v>
      </c>
      <c r="L501" s="14" t="n">
        <v>0</v>
      </c>
      <c r="M501" s="14" t="n">
        <v>0</v>
      </c>
      <c r="N501" s="14" t="s">
        <v>82</v>
      </c>
      <c r="O501" s="14" t="s">
        <v>158</v>
      </c>
      <c r="P501" s="14" t="s">
        <v>93</v>
      </c>
      <c r="Q501" s="14" t="s">
        <v>94</v>
      </c>
      <c r="R501" s="14" t="n">
        <v>0</v>
      </c>
      <c r="S501" s="14" t="n">
        <v>0</v>
      </c>
      <c r="T501" s="14" t="n">
        <v>0</v>
      </c>
      <c r="U501" s="14" t="s">
        <v>109</v>
      </c>
      <c r="V501" s="14" t="s">
        <v>109</v>
      </c>
      <c r="W501" s="14" t="n">
        <v>1</v>
      </c>
      <c r="X501" s="14" t="s">
        <v>86</v>
      </c>
      <c r="Y501" s="14" t="n">
        <v>240</v>
      </c>
      <c r="Z501" s="14" t="n">
        <v>0</v>
      </c>
      <c r="AA501" s="14" t="n">
        <v>0</v>
      </c>
      <c r="AB501" s="14" t="s">
        <v>87</v>
      </c>
      <c r="AC501" s="14" t="n">
        <v>68.25</v>
      </c>
      <c r="AD501" s="14" t="n">
        <v>0</v>
      </c>
      <c r="AE501" s="14" t="n">
        <v>2</v>
      </c>
      <c r="AF501" s="14" t="s">
        <v>88</v>
      </c>
      <c r="AG501" s="15" t="n">
        <v>42741</v>
      </c>
      <c r="AH501" s="14" t="n">
        <f aca="false">I501+J501</f>
        <v>8</v>
      </c>
      <c r="AI501" s="14" t="n">
        <f aca="false">K501+L501+M501</f>
        <v>2</v>
      </c>
      <c r="AJ501" s="14" t="n">
        <f aca="false">AC501*AH501</f>
        <v>546</v>
      </c>
      <c r="AK501" s="14" t="str">
        <f aca="false">IF(C501=1,"Cancelled","Completed")</f>
        <v>Completed</v>
      </c>
      <c r="AL501" s="14" t="str">
        <f aca="false">_xlfn.IFS(D501&lt;=7,"0-7 Days",D501&lt;=30,"8-30 Days",D501&lt;=90,"31-90 Days",TRUE(),"90+ Days")</f>
        <v>90+ Days</v>
      </c>
      <c r="AM501" s="14" t="str">
        <f aca="false">_xlfn.IFS(OR(F501="December",F501="January",F501="February"),"Winter",OR(F501="March",F501="April",F501="May"),"Spring",OR(F501="June",F501="July",F501="August"),"Summer",TRUE(),"Autumn")</f>
        <v>Winter</v>
      </c>
      <c r="AN501" s="14" t="str">
        <f aca="false">IF(L501+M501&gt;0,"Family","Adult Only")</f>
        <v>Adult Only</v>
      </c>
      <c r="AO501" s="14" t="str">
        <f aca="false">IF(U501=V501,"Same","Changed")</f>
        <v>Same</v>
      </c>
    </row>
    <row r="502" customFormat="false" ht="15" hidden="false" customHeight="false" outlineLevel="0" collapsed="false">
      <c r="A502" s="0" t="n">
        <v>507</v>
      </c>
      <c r="B502" s="0" t="s">
        <v>90</v>
      </c>
      <c r="C502" s="0" t="n">
        <v>1</v>
      </c>
      <c r="D502" s="0" t="n">
        <v>165</v>
      </c>
      <c r="E502" s="0" t="n">
        <v>2017</v>
      </c>
      <c r="F502" s="0" t="s">
        <v>121</v>
      </c>
      <c r="G502" s="0" t="n">
        <v>20</v>
      </c>
      <c r="H502" s="0" t="n">
        <v>19</v>
      </c>
      <c r="I502" s="0" t="n">
        <v>2</v>
      </c>
      <c r="J502" s="0" t="n">
        <v>2</v>
      </c>
      <c r="K502" s="0" t="n">
        <v>2</v>
      </c>
      <c r="L502" s="0" t="n">
        <v>0</v>
      </c>
      <c r="M502" s="0" t="n">
        <v>0</v>
      </c>
      <c r="N502" s="0" t="s">
        <v>82</v>
      </c>
      <c r="O502" s="0" t="s">
        <v>92</v>
      </c>
      <c r="P502" s="0" t="s">
        <v>116</v>
      </c>
      <c r="Q502" s="0" t="s">
        <v>94</v>
      </c>
      <c r="R502" s="0" t="n">
        <v>0</v>
      </c>
      <c r="S502" s="0" t="n">
        <v>0</v>
      </c>
      <c r="T502" s="0" t="n">
        <v>0</v>
      </c>
      <c r="U502" s="0" t="s">
        <v>95</v>
      </c>
      <c r="V502" s="0" t="s">
        <v>95</v>
      </c>
      <c r="W502" s="0" t="n">
        <v>0</v>
      </c>
      <c r="X502" s="0" t="s">
        <v>120</v>
      </c>
      <c r="Y502" s="0" t="n">
        <v>0</v>
      </c>
      <c r="Z502" s="0" t="n">
        <v>0</v>
      </c>
      <c r="AA502" s="0" t="n">
        <v>0</v>
      </c>
      <c r="AB502" s="0" t="s">
        <v>87</v>
      </c>
      <c r="AC502" s="0" t="n">
        <v>225</v>
      </c>
      <c r="AD502" s="0" t="n">
        <v>0</v>
      </c>
      <c r="AE502" s="0" t="n">
        <v>0</v>
      </c>
      <c r="AF502" s="0" t="s">
        <v>96</v>
      </c>
      <c r="AG502" s="13" t="n">
        <v>42747</v>
      </c>
      <c r="AH502" s="25" t="n">
        <f aca="false">I502+J502</f>
        <v>4</v>
      </c>
      <c r="AI502" s="25" t="n">
        <f aca="false">K502+L502+M502</f>
        <v>2</v>
      </c>
      <c r="AJ502" s="25" t="n">
        <f aca="false">AC502*AH502</f>
        <v>900</v>
      </c>
      <c r="AK502" s="0" t="str">
        <f aca="false">IF(C502=1,"Cancelled","Completed")</f>
        <v>Cancelled</v>
      </c>
      <c r="AL502" s="0" t="str">
        <f aca="false">_xlfn.IFS(D502&lt;=7,"0-7 Days",D502&lt;=30,"8-30 Days",D502&lt;=90,"31-90 Days",TRUE(),"90+ Days")</f>
        <v>90+ Days</v>
      </c>
      <c r="AM502" s="0" t="str">
        <f aca="false">_xlfn.IFS(OR(F502="December",F502="January",F502="February"),"Winter",OR(F502="March",F502="April",F502="May"),"Spring",OR(F502="June",F502="July",F502="August"),"Summer",TRUE(),"Autumn")</f>
        <v>Spring</v>
      </c>
      <c r="AN502" s="0" t="str">
        <f aca="false">IF(L502+M502&gt;0,"Family","Adult Only")</f>
        <v>Adult Only</v>
      </c>
      <c r="AO502" s="0" t="str">
        <f aca="false">IF(U502=V502,"Same","Changed")</f>
        <v>Same</v>
      </c>
    </row>
    <row r="503" customFormat="false" ht="15" hidden="false" customHeight="false" outlineLevel="0" collapsed="false">
      <c r="A503" s="14" t="n">
        <v>508</v>
      </c>
      <c r="B503" s="14" t="s">
        <v>90</v>
      </c>
      <c r="C503" s="14" t="n">
        <v>1</v>
      </c>
      <c r="D503" s="14" t="n">
        <v>31</v>
      </c>
      <c r="E503" s="14" t="n">
        <v>2016</v>
      </c>
      <c r="F503" s="14" t="s">
        <v>106</v>
      </c>
      <c r="G503" s="14" t="n">
        <v>14</v>
      </c>
      <c r="H503" s="14" t="n">
        <v>2</v>
      </c>
      <c r="I503" s="14" t="n">
        <v>0</v>
      </c>
      <c r="J503" s="14" t="n">
        <v>1</v>
      </c>
      <c r="K503" s="14" t="n">
        <v>2</v>
      </c>
      <c r="L503" s="14" t="n">
        <v>0</v>
      </c>
      <c r="M503" s="14" t="n">
        <v>0</v>
      </c>
      <c r="N503" s="14" t="s">
        <v>82</v>
      </c>
      <c r="O503" s="14" t="s">
        <v>92</v>
      </c>
      <c r="P503" s="14" t="s">
        <v>93</v>
      </c>
      <c r="Q503" s="14" t="s">
        <v>94</v>
      </c>
      <c r="R503" s="14" t="n">
        <v>0</v>
      </c>
      <c r="S503" s="14" t="n">
        <v>0</v>
      </c>
      <c r="T503" s="14" t="n">
        <v>0</v>
      </c>
      <c r="U503" s="14" t="s">
        <v>95</v>
      </c>
      <c r="V503" s="14" t="s">
        <v>95</v>
      </c>
      <c r="W503" s="14" t="n">
        <v>0</v>
      </c>
      <c r="X503" s="14" t="s">
        <v>86</v>
      </c>
      <c r="Y503" s="14" t="n">
        <v>9</v>
      </c>
      <c r="Z503" s="14" t="n">
        <v>0</v>
      </c>
      <c r="AA503" s="14" t="n">
        <v>0</v>
      </c>
      <c r="AB503" s="14" t="s">
        <v>87</v>
      </c>
      <c r="AC503" s="14" t="n">
        <v>117.9</v>
      </c>
      <c r="AD503" s="14" t="n">
        <v>0</v>
      </c>
      <c r="AE503" s="14" t="n">
        <v>0</v>
      </c>
      <c r="AF503" s="14" t="s">
        <v>96</v>
      </c>
      <c r="AG503" s="15" t="n">
        <v>42435</v>
      </c>
      <c r="AH503" s="14" t="n">
        <f aca="false">I503+J503</f>
        <v>1</v>
      </c>
      <c r="AI503" s="14" t="n">
        <f aca="false">K503+L503+M503</f>
        <v>2</v>
      </c>
      <c r="AJ503" s="14" t="n">
        <f aca="false">AC503*AH503</f>
        <v>117.9</v>
      </c>
      <c r="AK503" s="14" t="str">
        <f aca="false">IF(C503=1,"Cancelled","Completed")</f>
        <v>Cancelled</v>
      </c>
      <c r="AL503" s="14" t="str">
        <f aca="false">_xlfn.IFS(D503&lt;=7,"0-7 Days",D503&lt;=30,"8-30 Days",D503&lt;=90,"31-90 Days",TRUE(),"90+ Days")</f>
        <v>31-90 Days</v>
      </c>
      <c r="AM503" s="14" t="str">
        <f aca="false">_xlfn.IFS(OR(F503="December",F503="January",F503="February"),"Winter",OR(F503="March",F503="April",F503="May"),"Spring",OR(F503="June",F503="July",F503="August"),"Summer",TRUE(),"Autumn")</f>
        <v>Spring</v>
      </c>
      <c r="AN503" s="14" t="str">
        <f aca="false">IF(L503+M503&gt;0,"Family","Adult Only")</f>
        <v>Adult Only</v>
      </c>
      <c r="AO503" s="14" t="str">
        <f aca="false">IF(U503=V503,"Same","Changed")</f>
        <v>Same</v>
      </c>
    </row>
    <row r="504" customFormat="false" ht="15" hidden="false" customHeight="false" outlineLevel="0" collapsed="false">
      <c r="A504" s="0" t="n">
        <v>509</v>
      </c>
      <c r="B504" s="0" t="s">
        <v>80</v>
      </c>
      <c r="C504" s="0" t="n">
        <v>0</v>
      </c>
      <c r="D504" s="0" t="n">
        <v>287</v>
      </c>
      <c r="E504" s="0" t="n">
        <v>2016</v>
      </c>
      <c r="F504" s="0" t="s">
        <v>114</v>
      </c>
      <c r="G504" s="0" t="n">
        <v>37</v>
      </c>
      <c r="H504" s="0" t="n">
        <v>5</v>
      </c>
      <c r="I504" s="0" t="n">
        <v>2</v>
      </c>
      <c r="J504" s="0" t="n">
        <v>5</v>
      </c>
      <c r="K504" s="0" t="n">
        <v>2</v>
      </c>
      <c r="L504" s="0" t="n">
        <v>0</v>
      </c>
      <c r="M504" s="0" t="n">
        <v>0</v>
      </c>
      <c r="N504" s="0" t="s">
        <v>82</v>
      </c>
      <c r="O504" s="0" t="s">
        <v>83</v>
      </c>
      <c r="P504" s="0" t="s">
        <v>116</v>
      </c>
      <c r="Q504" s="0" t="s">
        <v>94</v>
      </c>
      <c r="R504" s="0" t="n">
        <v>0</v>
      </c>
      <c r="S504" s="0" t="n">
        <v>0</v>
      </c>
      <c r="T504" s="0" t="n">
        <v>0</v>
      </c>
      <c r="U504" s="0" t="s">
        <v>95</v>
      </c>
      <c r="V504" s="0" t="s">
        <v>95</v>
      </c>
      <c r="W504" s="0" t="n">
        <v>0</v>
      </c>
      <c r="X504" s="0" t="s">
        <v>172</v>
      </c>
      <c r="Y504" s="0" t="n">
        <v>418</v>
      </c>
      <c r="Z504" s="0" t="n">
        <v>0</v>
      </c>
      <c r="AA504" s="0" t="n">
        <v>0</v>
      </c>
      <c r="AB504" s="0" t="s">
        <v>101</v>
      </c>
      <c r="AC504" s="0" t="n">
        <v>69</v>
      </c>
      <c r="AD504" s="0" t="n">
        <v>0</v>
      </c>
      <c r="AE504" s="0" t="n">
        <v>0</v>
      </c>
      <c r="AF504" s="0" t="s">
        <v>88</v>
      </c>
      <c r="AG504" s="13" t="n">
        <v>42625</v>
      </c>
      <c r="AH504" s="25" t="n">
        <f aca="false">I504+J504</f>
        <v>7</v>
      </c>
      <c r="AI504" s="25" t="n">
        <f aca="false">K504+L504+M504</f>
        <v>2</v>
      </c>
      <c r="AJ504" s="25" t="n">
        <f aca="false">AC504*AH504</f>
        <v>483</v>
      </c>
      <c r="AK504" s="0" t="str">
        <f aca="false">IF(C504=1,"Cancelled","Completed")</f>
        <v>Completed</v>
      </c>
      <c r="AL504" s="0" t="str">
        <f aca="false">_xlfn.IFS(D504&lt;=7,"0-7 Days",D504&lt;=30,"8-30 Days",D504&lt;=90,"31-90 Days",TRUE(),"90+ Days")</f>
        <v>90+ Days</v>
      </c>
      <c r="AM504" s="0" t="str">
        <f aca="false">_xlfn.IFS(OR(F504="December",F504="January",F504="February"),"Winter",OR(F504="March",F504="April",F504="May"),"Spring",OR(F504="June",F504="July",F504="August"),"Summer",TRUE(),"Autumn")</f>
        <v>Autumn</v>
      </c>
      <c r="AN504" s="0" t="str">
        <f aca="false">IF(L504+M504&gt;0,"Family","Adult Only")</f>
        <v>Adult Only</v>
      </c>
      <c r="AO504" s="0" t="str">
        <f aca="false">IF(U504=V504,"Same","Changed")</f>
        <v>Same</v>
      </c>
    </row>
    <row r="505" customFormat="false" ht="15" hidden="false" customHeight="false" outlineLevel="0" collapsed="false">
      <c r="A505" s="14" t="n">
        <v>510</v>
      </c>
      <c r="B505" s="14" t="s">
        <v>80</v>
      </c>
      <c r="C505" s="14" t="n">
        <v>0</v>
      </c>
      <c r="D505" s="14" t="n">
        <v>2</v>
      </c>
      <c r="E505" s="14" t="n">
        <v>2016</v>
      </c>
      <c r="F505" s="14" t="s">
        <v>118</v>
      </c>
      <c r="G505" s="14" t="n">
        <v>6</v>
      </c>
      <c r="H505" s="14" t="n">
        <v>6</v>
      </c>
      <c r="I505" s="14" t="n">
        <v>0</v>
      </c>
      <c r="J505" s="14" t="n">
        <v>1</v>
      </c>
      <c r="K505" s="14" t="n">
        <v>2</v>
      </c>
      <c r="L505" s="14" t="n">
        <v>0</v>
      </c>
      <c r="M505" s="14" t="n">
        <v>0</v>
      </c>
      <c r="N505" s="14" t="s">
        <v>82</v>
      </c>
      <c r="O505" s="14" t="s">
        <v>92</v>
      </c>
      <c r="P505" s="14" t="s">
        <v>84</v>
      </c>
      <c r="Q505" s="14" t="s">
        <v>84</v>
      </c>
      <c r="R505" s="14" t="n">
        <v>0</v>
      </c>
      <c r="S505" s="14" t="n">
        <v>0</v>
      </c>
      <c r="T505" s="14" t="n">
        <v>0</v>
      </c>
      <c r="U505" s="14" t="s">
        <v>124</v>
      </c>
      <c r="V505" s="14" t="s">
        <v>85</v>
      </c>
      <c r="W505" s="14" t="n">
        <v>0</v>
      </c>
      <c r="X505" s="14" t="s">
        <v>86</v>
      </c>
      <c r="Y505" s="14" t="n">
        <v>0</v>
      </c>
      <c r="Z505" s="14" t="n">
        <v>0</v>
      </c>
      <c r="AA505" s="14" t="n">
        <v>0</v>
      </c>
      <c r="AB505" s="14" t="s">
        <v>101</v>
      </c>
      <c r="AC505" s="14" t="n">
        <v>58</v>
      </c>
      <c r="AD505" s="14" t="n">
        <v>0</v>
      </c>
      <c r="AE505" s="14" t="n">
        <v>0</v>
      </c>
      <c r="AF505" s="14" t="s">
        <v>88</v>
      </c>
      <c r="AG505" s="15" t="n">
        <v>42407</v>
      </c>
      <c r="AH505" s="14" t="n">
        <f aca="false">I505+J505</f>
        <v>1</v>
      </c>
      <c r="AI505" s="14" t="n">
        <f aca="false">K505+L505+M505</f>
        <v>2</v>
      </c>
      <c r="AJ505" s="14" t="n">
        <f aca="false">AC505*AH505</f>
        <v>58</v>
      </c>
      <c r="AK505" s="14" t="str">
        <f aca="false">IF(C505=1,"Cancelled","Completed")</f>
        <v>Completed</v>
      </c>
      <c r="AL505" s="14" t="str">
        <f aca="false">_xlfn.IFS(D505&lt;=7,"0-7 Days",D505&lt;=30,"8-30 Days",D505&lt;=90,"31-90 Days",TRUE(),"90+ Days")</f>
        <v>0-7 Days</v>
      </c>
      <c r="AM505" s="14" t="str">
        <f aca="false">_xlfn.IFS(OR(F505="December",F505="January",F505="February"),"Winter",OR(F505="March",F505="April",F505="May"),"Spring",OR(F505="June",F505="July",F505="August"),"Summer",TRUE(),"Autumn")</f>
        <v>Winter</v>
      </c>
      <c r="AN505" s="14" t="str">
        <f aca="false">IF(L505+M505&gt;0,"Family","Adult Only")</f>
        <v>Adult Only</v>
      </c>
      <c r="AO505" s="14" t="str">
        <f aca="false">IF(U505=V505,"Same","Changed")</f>
        <v>Changed</v>
      </c>
    </row>
    <row r="506" customFormat="false" ht="15" hidden="false" customHeight="false" outlineLevel="0" collapsed="false">
      <c r="A506" s="0" t="n">
        <v>511</v>
      </c>
      <c r="B506" s="0" t="s">
        <v>90</v>
      </c>
      <c r="C506" s="0" t="n">
        <v>1</v>
      </c>
      <c r="D506" s="0" t="n">
        <v>54</v>
      </c>
      <c r="E506" s="0" t="n">
        <v>2016</v>
      </c>
      <c r="F506" s="0" t="s">
        <v>103</v>
      </c>
      <c r="G506" s="0" t="n">
        <v>12</v>
      </c>
      <c r="H506" s="0" t="n">
        <v>18</v>
      </c>
      <c r="I506" s="0" t="n">
        <v>1</v>
      </c>
      <c r="J506" s="0" t="n">
        <v>2</v>
      </c>
      <c r="K506" s="0" t="n">
        <v>2</v>
      </c>
      <c r="L506" s="0" t="n">
        <v>0</v>
      </c>
      <c r="M506" s="0" t="n">
        <v>0</v>
      </c>
      <c r="N506" s="0" t="s">
        <v>107</v>
      </c>
      <c r="O506" s="0" t="s">
        <v>167</v>
      </c>
      <c r="P506" s="0" t="s">
        <v>93</v>
      </c>
      <c r="Q506" s="0" t="s">
        <v>94</v>
      </c>
      <c r="R506" s="0" t="n">
        <v>0</v>
      </c>
      <c r="S506" s="0" t="n">
        <v>0</v>
      </c>
      <c r="T506" s="0" t="n">
        <v>0</v>
      </c>
      <c r="U506" s="0" t="s">
        <v>95</v>
      </c>
      <c r="V506" s="0" t="s">
        <v>95</v>
      </c>
      <c r="W506" s="0" t="n">
        <v>0</v>
      </c>
      <c r="X506" s="0" t="s">
        <v>86</v>
      </c>
      <c r="Y506" s="0" t="n">
        <v>9</v>
      </c>
      <c r="Z506" s="0" t="n">
        <v>0</v>
      </c>
      <c r="AA506" s="0" t="n">
        <v>0</v>
      </c>
      <c r="AB506" s="0" t="s">
        <v>87</v>
      </c>
      <c r="AC506" s="0" t="n">
        <v>88.2</v>
      </c>
      <c r="AD506" s="0" t="n">
        <v>0</v>
      </c>
      <c r="AE506" s="0" t="n">
        <v>0</v>
      </c>
      <c r="AF506" s="0" t="s">
        <v>96</v>
      </c>
      <c r="AG506" s="13" t="n">
        <v>42413</v>
      </c>
      <c r="AH506" s="25" t="n">
        <f aca="false">I506+J506</f>
        <v>3</v>
      </c>
      <c r="AI506" s="25" t="n">
        <f aca="false">K506+L506+M506</f>
        <v>2</v>
      </c>
      <c r="AJ506" s="25" t="n">
        <f aca="false">AC506*AH506</f>
        <v>264.6</v>
      </c>
      <c r="AK506" s="0" t="str">
        <f aca="false">IF(C506=1,"Cancelled","Completed")</f>
        <v>Cancelled</v>
      </c>
      <c r="AL506" s="0" t="str">
        <f aca="false">_xlfn.IFS(D506&lt;=7,"0-7 Days",D506&lt;=30,"8-30 Days",D506&lt;=90,"31-90 Days",TRUE(),"90+ Days")</f>
        <v>31-90 Days</v>
      </c>
      <c r="AM506" s="0" t="str">
        <f aca="false">_xlfn.IFS(OR(F506="December",F506="January",F506="February"),"Winter",OR(F506="March",F506="April",F506="May"),"Spring",OR(F506="June",F506="July",F506="August"),"Summer",TRUE(),"Autumn")</f>
        <v>Spring</v>
      </c>
      <c r="AN506" s="0" t="str">
        <f aca="false">IF(L506+M506&gt;0,"Family","Adult Only")</f>
        <v>Adult Only</v>
      </c>
      <c r="AO506" s="0" t="str">
        <f aca="false">IF(U506=V506,"Same","Changed")</f>
        <v>Same</v>
      </c>
    </row>
    <row r="507" customFormat="false" ht="15" hidden="false" customHeight="false" outlineLevel="0" collapsed="false">
      <c r="A507" s="14" t="n">
        <v>512</v>
      </c>
      <c r="B507" s="14" t="s">
        <v>80</v>
      </c>
      <c r="C507" s="14" t="n">
        <v>0</v>
      </c>
      <c r="D507" s="14" t="n">
        <v>0</v>
      </c>
      <c r="E507" s="14" t="n">
        <v>2016</v>
      </c>
      <c r="F507" s="14" t="s">
        <v>111</v>
      </c>
      <c r="G507" s="14" t="n">
        <v>43</v>
      </c>
      <c r="H507" s="14" t="n">
        <v>19</v>
      </c>
      <c r="I507" s="14" t="n">
        <v>0</v>
      </c>
      <c r="J507" s="14" t="n">
        <v>1</v>
      </c>
      <c r="K507" s="14" t="n">
        <v>2</v>
      </c>
      <c r="L507" s="14" t="n">
        <v>1</v>
      </c>
      <c r="M507" s="14" t="n">
        <v>0</v>
      </c>
      <c r="N507" s="14" t="s">
        <v>82</v>
      </c>
      <c r="O507" s="14" t="s">
        <v>92</v>
      </c>
      <c r="P507" s="14" t="s">
        <v>84</v>
      </c>
      <c r="Q507" s="14" t="s">
        <v>84</v>
      </c>
      <c r="R507" s="14" t="n">
        <v>0</v>
      </c>
      <c r="S507" s="14" t="n">
        <v>0</v>
      </c>
      <c r="T507" s="14" t="n">
        <v>0</v>
      </c>
      <c r="U507" s="14" t="s">
        <v>95</v>
      </c>
      <c r="V507" s="14" t="s">
        <v>95</v>
      </c>
      <c r="W507" s="14" t="n">
        <v>0</v>
      </c>
      <c r="X507" s="14" t="s">
        <v>86</v>
      </c>
      <c r="Y507" s="14" t="n">
        <v>0</v>
      </c>
      <c r="Z507" s="14" t="n">
        <v>0</v>
      </c>
      <c r="AA507" s="14" t="n">
        <v>0</v>
      </c>
      <c r="AB507" s="14" t="s">
        <v>87</v>
      </c>
      <c r="AC507" s="14" t="n">
        <v>85</v>
      </c>
      <c r="AD507" s="14" t="n">
        <v>1</v>
      </c>
      <c r="AE507" s="14" t="n">
        <v>1</v>
      </c>
      <c r="AF507" s="14" t="s">
        <v>88</v>
      </c>
      <c r="AG507" s="15" t="n">
        <v>42663</v>
      </c>
      <c r="AH507" s="14" t="n">
        <f aca="false">I507+J507</f>
        <v>1</v>
      </c>
      <c r="AI507" s="14" t="n">
        <f aca="false">K507+L507+M507</f>
        <v>3</v>
      </c>
      <c r="AJ507" s="14" t="n">
        <f aca="false">AC507*AH507</f>
        <v>85</v>
      </c>
      <c r="AK507" s="14" t="str">
        <f aca="false">IF(C507=1,"Cancelled","Completed")</f>
        <v>Completed</v>
      </c>
      <c r="AL507" s="14" t="str">
        <f aca="false">_xlfn.IFS(D507&lt;=7,"0-7 Days",D507&lt;=30,"8-30 Days",D507&lt;=90,"31-90 Days",TRUE(),"90+ Days")</f>
        <v>0-7 Days</v>
      </c>
      <c r="AM507" s="14" t="str">
        <f aca="false">_xlfn.IFS(OR(F507="December",F507="January",F507="February"),"Winter",OR(F507="March",F507="April",F507="May"),"Spring",OR(F507="June",F507="July",F507="August"),"Summer",TRUE(),"Autumn")</f>
        <v>Autumn</v>
      </c>
      <c r="AN507" s="14" t="str">
        <f aca="false">IF(L507+M507&gt;0,"Family","Adult Only")</f>
        <v>Family</v>
      </c>
      <c r="AO507" s="14" t="str">
        <f aca="false">IF(U507=V507,"Same","Changed")</f>
        <v>Same</v>
      </c>
    </row>
    <row r="508" customFormat="false" ht="15" hidden="false" customHeight="false" outlineLevel="0" collapsed="false">
      <c r="A508" s="0" t="n">
        <v>513</v>
      </c>
      <c r="B508" s="0" t="s">
        <v>90</v>
      </c>
      <c r="C508" s="0" t="n">
        <v>0</v>
      </c>
      <c r="D508" s="0" t="n">
        <v>14</v>
      </c>
      <c r="E508" s="0" t="n">
        <v>2016</v>
      </c>
      <c r="F508" s="0" t="s">
        <v>113</v>
      </c>
      <c r="G508" s="0" t="n">
        <v>49</v>
      </c>
      <c r="H508" s="0" t="n">
        <v>28</v>
      </c>
      <c r="I508" s="0" t="n">
        <v>1</v>
      </c>
      <c r="J508" s="0" t="n">
        <v>2</v>
      </c>
      <c r="K508" s="0" t="n">
        <v>2</v>
      </c>
      <c r="L508" s="0" t="n">
        <v>0</v>
      </c>
      <c r="M508" s="0" t="n">
        <v>0</v>
      </c>
      <c r="N508" s="0" t="s">
        <v>82</v>
      </c>
      <c r="O508" s="0" t="s">
        <v>122</v>
      </c>
      <c r="P508" s="0" t="s">
        <v>99</v>
      </c>
      <c r="Q508" s="0" t="s">
        <v>94</v>
      </c>
      <c r="R508" s="0" t="n">
        <v>0</v>
      </c>
      <c r="S508" s="0" t="n">
        <v>0</v>
      </c>
      <c r="T508" s="0" t="n">
        <v>0</v>
      </c>
      <c r="U508" s="0" t="s">
        <v>95</v>
      </c>
      <c r="V508" s="0" t="s">
        <v>95</v>
      </c>
      <c r="W508" s="0" t="n">
        <v>0</v>
      </c>
      <c r="X508" s="0" t="s">
        <v>86</v>
      </c>
      <c r="Y508" s="0" t="n">
        <v>28</v>
      </c>
      <c r="Z508" s="0" t="n">
        <v>0</v>
      </c>
      <c r="AA508" s="0" t="n">
        <v>0</v>
      </c>
      <c r="AB508" s="0" t="s">
        <v>87</v>
      </c>
      <c r="AC508" s="0" t="n">
        <v>80</v>
      </c>
      <c r="AD508" s="0" t="n">
        <v>0</v>
      </c>
      <c r="AE508" s="0" t="n">
        <v>0</v>
      </c>
      <c r="AF508" s="0" t="s">
        <v>88</v>
      </c>
      <c r="AG508" s="13" t="n">
        <v>42705</v>
      </c>
      <c r="AH508" s="25" t="n">
        <f aca="false">I508+J508</f>
        <v>3</v>
      </c>
      <c r="AI508" s="25" t="n">
        <f aca="false">K508+L508+M508</f>
        <v>2</v>
      </c>
      <c r="AJ508" s="25" t="n">
        <f aca="false">AC508*AH508</f>
        <v>240</v>
      </c>
      <c r="AK508" s="0" t="str">
        <f aca="false">IF(C508=1,"Cancelled","Completed")</f>
        <v>Completed</v>
      </c>
      <c r="AL508" s="0" t="str">
        <f aca="false">_xlfn.IFS(D508&lt;=7,"0-7 Days",D508&lt;=30,"8-30 Days",D508&lt;=90,"31-90 Days",TRUE(),"90+ Days")</f>
        <v>8-30 Days</v>
      </c>
      <c r="AM508" s="0" t="str">
        <f aca="false">_xlfn.IFS(OR(F508="December",F508="January",F508="February"),"Winter",OR(F508="March",F508="April",F508="May"),"Spring",OR(F508="June",F508="July",F508="August"),"Summer",TRUE(),"Autumn")</f>
        <v>Autumn</v>
      </c>
      <c r="AN508" s="0" t="str">
        <f aca="false">IF(L508+M508&gt;0,"Family","Adult Only")</f>
        <v>Adult Only</v>
      </c>
      <c r="AO508" s="0" t="str">
        <f aca="false">IF(U508=V508,"Same","Changed")</f>
        <v>Same</v>
      </c>
    </row>
    <row r="509" customFormat="false" ht="15" hidden="false" customHeight="false" outlineLevel="0" collapsed="false">
      <c r="A509" s="14" t="n">
        <v>514</v>
      </c>
      <c r="B509" s="14" t="s">
        <v>90</v>
      </c>
      <c r="C509" s="14" t="n">
        <v>1</v>
      </c>
      <c r="D509" s="14" t="n">
        <v>320</v>
      </c>
      <c r="E509" s="14" t="n">
        <v>2017</v>
      </c>
      <c r="F509" s="14" t="s">
        <v>135</v>
      </c>
      <c r="G509" s="14" t="n">
        <v>24</v>
      </c>
      <c r="H509" s="14" t="n">
        <v>15</v>
      </c>
      <c r="I509" s="14" t="n">
        <v>0</v>
      </c>
      <c r="J509" s="14" t="n">
        <v>3</v>
      </c>
      <c r="K509" s="14" t="n">
        <v>1</v>
      </c>
      <c r="L509" s="14" t="n">
        <v>0</v>
      </c>
      <c r="M509" s="14" t="n">
        <v>0</v>
      </c>
      <c r="N509" s="14" t="s">
        <v>82</v>
      </c>
      <c r="O509" s="14" t="s">
        <v>92</v>
      </c>
      <c r="P509" s="14" t="s">
        <v>116</v>
      </c>
      <c r="Q509" s="14" t="s">
        <v>94</v>
      </c>
      <c r="R509" s="14" t="n">
        <v>0</v>
      </c>
      <c r="S509" s="14" t="n">
        <v>0</v>
      </c>
      <c r="T509" s="14" t="n">
        <v>0</v>
      </c>
      <c r="U509" s="14" t="s">
        <v>95</v>
      </c>
      <c r="V509" s="14" t="s">
        <v>95</v>
      </c>
      <c r="W509" s="14" t="n">
        <v>0</v>
      </c>
      <c r="X509" s="14" t="s">
        <v>120</v>
      </c>
      <c r="Y509" s="14" t="n">
        <v>6</v>
      </c>
      <c r="Z509" s="14" t="n">
        <v>0</v>
      </c>
      <c r="AA509" s="14" t="n">
        <v>0</v>
      </c>
      <c r="AB509" s="14" t="s">
        <v>87</v>
      </c>
      <c r="AC509" s="14" t="n">
        <v>80</v>
      </c>
      <c r="AD509" s="14" t="n">
        <v>0</v>
      </c>
      <c r="AE509" s="14" t="n">
        <v>0</v>
      </c>
      <c r="AF509" s="14" t="s">
        <v>96</v>
      </c>
      <c r="AG509" s="15" t="n">
        <v>42747</v>
      </c>
      <c r="AH509" s="14" t="n">
        <f aca="false">I509+J509</f>
        <v>3</v>
      </c>
      <c r="AI509" s="14" t="n">
        <f aca="false">K509+L509+M509</f>
        <v>1</v>
      </c>
      <c r="AJ509" s="14" t="n">
        <f aca="false">AC509*AH509</f>
        <v>240</v>
      </c>
      <c r="AK509" s="14" t="str">
        <f aca="false">IF(C509=1,"Cancelled","Completed")</f>
        <v>Cancelled</v>
      </c>
      <c r="AL509" s="14" t="str">
        <f aca="false">_xlfn.IFS(D509&lt;=7,"0-7 Days",D509&lt;=30,"8-30 Days",D509&lt;=90,"31-90 Days",TRUE(),"90+ Days")</f>
        <v>90+ Days</v>
      </c>
      <c r="AM509" s="14" t="str">
        <f aca="false">_xlfn.IFS(OR(F509="December",F509="January",F509="February"),"Winter",OR(F509="March",F509="April",F509="May"),"Spring",OR(F509="June",F509="July",F509="August"),"Summer",TRUE(),"Autumn")</f>
        <v>Summer</v>
      </c>
      <c r="AN509" s="14" t="str">
        <f aca="false">IF(L509+M509&gt;0,"Family","Adult Only")</f>
        <v>Adult Only</v>
      </c>
      <c r="AO509" s="14" t="str">
        <f aca="false">IF(U509=V509,"Same","Changed")</f>
        <v>Same</v>
      </c>
    </row>
    <row r="510" customFormat="false" ht="15" hidden="false" customHeight="false" outlineLevel="0" collapsed="false">
      <c r="A510" s="0" t="n">
        <v>515</v>
      </c>
      <c r="B510" s="0" t="s">
        <v>80</v>
      </c>
      <c r="C510" s="0" t="n">
        <v>0</v>
      </c>
      <c r="D510" s="0" t="n">
        <v>0</v>
      </c>
      <c r="E510" s="0" t="n">
        <v>2016</v>
      </c>
      <c r="F510" s="0" t="s">
        <v>103</v>
      </c>
      <c r="G510" s="0" t="n">
        <v>12</v>
      </c>
      <c r="H510" s="0" t="n">
        <v>14</v>
      </c>
      <c r="I510" s="0" t="n">
        <v>1</v>
      </c>
      <c r="J510" s="0" t="n">
        <v>0</v>
      </c>
      <c r="K510" s="0" t="n">
        <v>1</v>
      </c>
      <c r="L510" s="0" t="n">
        <v>0</v>
      </c>
      <c r="M510" s="0" t="n">
        <v>0</v>
      </c>
      <c r="N510" s="0" t="s">
        <v>82</v>
      </c>
      <c r="O510" s="0" t="s">
        <v>92</v>
      </c>
      <c r="P510" s="0" t="s">
        <v>84</v>
      </c>
      <c r="Q510" s="0" t="s">
        <v>84</v>
      </c>
      <c r="R510" s="0" t="n">
        <v>0</v>
      </c>
      <c r="S510" s="0" t="n">
        <v>0</v>
      </c>
      <c r="T510" s="0" t="n">
        <v>0</v>
      </c>
      <c r="U510" s="0" t="s">
        <v>95</v>
      </c>
      <c r="V510" s="0" t="s">
        <v>109</v>
      </c>
      <c r="W510" s="0" t="n">
        <v>0</v>
      </c>
      <c r="X510" s="0" t="s">
        <v>86</v>
      </c>
      <c r="Y510" s="0" t="n">
        <v>0</v>
      </c>
      <c r="Z510" s="0" t="n">
        <v>47</v>
      </c>
      <c r="AA510" s="0" t="n">
        <v>0</v>
      </c>
      <c r="AB510" s="0" t="s">
        <v>87</v>
      </c>
      <c r="AC510" s="0" t="n">
        <v>30</v>
      </c>
      <c r="AD510" s="0" t="n">
        <v>0</v>
      </c>
      <c r="AE510" s="0" t="n">
        <v>0</v>
      </c>
      <c r="AF510" s="0" t="s">
        <v>88</v>
      </c>
      <c r="AG510" s="13" t="n">
        <v>42444</v>
      </c>
      <c r="AH510" s="25" t="n">
        <f aca="false">I510+J510</f>
        <v>1</v>
      </c>
      <c r="AI510" s="25" t="n">
        <f aca="false">K510+L510+M510</f>
        <v>1</v>
      </c>
      <c r="AJ510" s="25" t="n">
        <f aca="false">AC510*AH510</f>
        <v>30</v>
      </c>
      <c r="AK510" s="0" t="str">
        <f aca="false">IF(C510=1,"Cancelled","Completed")</f>
        <v>Completed</v>
      </c>
      <c r="AL510" s="0" t="str">
        <f aca="false">_xlfn.IFS(D510&lt;=7,"0-7 Days",D510&lt;=30,"8-30 Days",D510&lt;=90,"31-90 Days",TRUE(),"90+ Days")</f>
        <v>0-7 Days</v>
      </c>
      <c r="AM510" s="0" t="str">
        <f aca="false">_xlfn.IFS(OR(F510="December",F510="January",F510="February"),"Winter",OR(F510="March",F510="April",F510="May"),"Spring",OR(F510="June",F510="July",F510="August"),"Summer",TRUE(),"Autumn")</f>
        <v>Spring</v>
      </c>
      <c r="AN510" s="0" t="str">
        <f aca="false">IF(L510+M510&gt;0,"Family","Adult Only")</f>
        <v>Adult Only</v>
      </c>
      <c r="AO510" s="0" t="str">
        <f aca="false">IF(U510=V510,"Same","Changed")</f>
        <v>Changed</v>
      </c>
    </row>
    <row r="511" customFormat="false" ht="15" hidden="false" customHeight="false" outlineLevel="0" collapsed="false">
      <c r="A511" s="14" t="n">
        <v>516</v>
      </c>
      <c r="B511" s="14" t="s">
        <v>90</v>
      </c>
      <c r="C511" s="14" t="n">
        <v>0</v>
      </c>
      <c r="D511" s="14" t="n">
        <v>34</v>
      </c>
      <c r="E511" s="14" t="n">
        <v>2015</v>
      </c>
      <c r="F511" s="14" t="s">
        <v>114</v>
      </c>
      <c r="G511" s="14" t="n">
        <v>39</v>
      </c>
      <c r="H511" s="14" t="n">
        <v>23</v>
      </c>
      <c r="I511" s="14" t="n">
        <v>0</v>
      </c>
      <c r="J511" s="14" t="n">
        <v>3</v>
      </c>
      <c r="K511" s="14" t="n">
        <v>2</v>
      </c>
      <c r="L511" s="14" t="n">
        <v>0</v>
      </c>
      <c r="M511" s="14" t="n">
        <v>0</v>
      </c>
      <c r="N511" s="14" t="s">
        <v>112</v>
      </c>
      <c r="O511" s="14" t="s">
        <v>115</v>
      </c>
      <c r="P511" s="14" t="s">
        <v>99</v>
      </c>
      <c r="Q511" s="14" t="s">
        <v>94</v>
      </c>
      <c r="R511" s="14" t="n">
        <v>0</v>
      </c>
      <c r="S511" s="14" t="n">
        <v>0</v>
      </c>
      <c r="T511" s="14" t="n">
        <v>0</v>
      </c>
      <c r="U511" s="14" t="s">
        <v>95</v>
      </c>
      <c r="V511" s="14" t="s">
        <v>95</v>
      </c>
      <c r="W511" s="14" t="n">
        <v>0</v>
      </c>
      <c r="X511" s="14" t="s">
        <v>86</v>
      </c>
      <c r="Y511" s="14" t="n">
        <v>52</v>
      </c>
      <c r="Z511" s="14" t="n">
        <v>0</v>
      </c>
      <c r="AA511" s="14" t="n">
        <v>33</v>
      </c>
      <c r="AB511" s="14" t="s">
        <v>101</v>
      </c>
      <c r="AC511" s="14" t="n">
        <v>224.67</v>
      </c>
      <c r="AD511" s="14" t="n">
        <v>0</v>
      </c>
      <c r="AE511" s="14" t="n">
        <v>0</v>
      </c>
      <c r="AF511" s="14" t="s">
        <v>88</v>
      </c>
      <c r="AG511" s="15" t="n">
        <v>42273</v>
      </c>
      <c r="AH511" s="14" t="n">
        <f aca="false">I511+J511</f>
        <v>3</v>
      </c>
      <c r="AI511" s="14" t="n">
        <f aca="false">K511+L511+M511</f>
        <v>2</v>
      </c>
      <c r="AJ511" s="14" t="n">
        <f aca="false">AC511*AH511</f>
        <v>674.01</v>
      </c>
      <c r="AK511" s="14" t="str">
        <f aca="false">IF(C511=1,"Cancelled","Completed")</f>
        <v>Completed</v>
      </c>
      <c r="AL511" s="14" t="str">
        <f aca="false">_xlfn.IFS(D511&lt;=7,"0-7 Days",D511&lt;=30,"8-30 Days",D511&lt;=90,"31-90 Days",TRUE(),"90+ Days")</f>
        <v>31-90 Days</v>
      </c>
      <c r="AM511" s="14" t="str">
        <f aca="false">_xlfn.IFS(OR(F511="December",F511="January",F511="February"),"Winter",OR(F511="March",F511="April",F511="May"),"Spring",OR(F511="June",F511="July",F511="August"),"Summer",TRUE(),"Autumn")</f>
        <v>Autumn</v>
      </c>
      <c r="AN511" s="14" t="str">
        <f aca="false">IF(L511+M511&gt;0,"Family","Adult Only")</f>
        <v>Adult Only</v>
      </c>
      <c r="AO511" s="14" t="str">
        <f aca="false">IF(U511=V511,"Same","Changed")</f>
        <v>Same</v>
      </c>
    </row>
    <row r="512" customFormat="false" ht="15" hidden="false" customHeight="false" outlineLevel="0" collapsed="false">
      <c r="A512" s="0" t="n">
        <v>517</v>
      </c>
      <c r="B512" s="0" t="s">
        <v>90</v>
      </c>
      <c r="C512" s="0" t="n">
        <v>0</v>
      </c>
      <c r="D512" s="0" t="n">
        <v>135</v>
      </c>
      <c r="E512" s="0" t="n">
        <v>2016</v>
      </c>
      <c r="F512" s="0" t="s">
        <v>119</v>
      </c>
      <c r="G512" s="0" t="n">
        <v>32</v>
      </c>
      <c r="H512" s="0" t="n">
        <v>2</v>
      </c>
      <c r="I512" s="0" t="n">
        <v>0</v>
      </c>
      <c r="J512" s="0" t="n">
        <v>2</v>
      </c>
      <c r="K512" s="0" t="n">
        <v>2</v>
      </c>
      <c r="L512" s="0" t="n">
        <v>1</v>
      </c>
      <c r="M512" s="0" t="n">
        <v>0</v>
      </c>
      <c r="N512" s="0" t="s">
        <v>82</v>
      </c>
      <c r="O512" s="0" t="s">
        <v>92</v>
      </c>
      <c r="P512" s="0" t="s">
        <v>93</v>
      </c>
      <c r="Q512" s="0" t="s">
        <v>94</v>
      </c>
      <c r="R512" s="0" t="n">
        <v>0</v>
      </c>
      <c r="S512" s="0" t="n">
        <v>0</v>
      </c>
      <c r="T512" s="0" t="n">
        <v>0</v>
      </c>
      <c r="U512" s="0" t="s">
        <v>95</v>
      </c>
      <c r="V512" s="0" t="s">
        <v>95</v>
      </c>
      <c r="W512" s="0" t="n">
        <v>0</v>
      </c>
      <c r="X512" s="0" t="s">
        <v>86</v>
      </c>
      <c r="Y512" s="0" t="n">
        <v>9</v>
      </c>
      <c r="Z512" s="0" t="n">
        <v>0</v>
      </c>
      <c r="AA512" s="0" t="n">
        <v>0</v>
      </c>
      <c r="AB512" s="0" t="s">
        <v>87</v>
      </c>
      <c r="AC512" s="0" t="n">
        <v>130.5</v>
      </c>
      <c r="AD512" s="0" t="n">
        <v>1</v>
      </c>
      <c r="AE512" s="0" t="n">
        <v>0</v>
      </c>
      <c r="AF512" s="0" t="s">
        <v>88</v>
      </c>
      <c r="AG512" s="13" t="n">
        <v>42586</v>
      </c>
      <c r="AH512" s="25" t="n">
        <f aca="false">I512+J512</f>
        <v>2</v>
      </c>
      <c r="AI512" s="25" t="n">
        <f aca="false">K512+L512+M512</f>
        <v>3</v>
      </c>
      <c r="AJ512" s="25" t="n">
        <f aca="false">AC512*AH512</f>
        <v>261</v>
      </c>
      <c r="AK512" s="0" t="str">
        <f aca="false">IF(C512=1,"Cancelled","Completed")</f>
        <v>Completed</v>
      </c>
      <c r="AL512" s="0" t="str">
        <f aca="false">_xlfn.IFS(D512&lt;=7,"0-7 Days",D512&lt;=30,"8-30 Days",D512&lt;=90,"31-90 Days",TRUE(),"90+ Days")</f>
        <v>90+ Days</v>
      </c>
      <c r="AM512" s="0" t="str">
        <f aca="false">_xlfn.IFS(OR(F512="December",F512="January",F512="February"),"Winter",OR(F512="March",F512="April",F512="May"),"Spring",OR(F512="June",F512="July",F512="August"),"Summer",TRUE(),"Autumn")</f>
        <v>Summer</v>
      </c>
      <c r="AN512" s="0" t="str">
        <f aca="false">IF(L512+M512&gt;0,"Family","Adult Only")</f>
        <v>Family</v>
      </c>
      <c r="AO512" s="0" t="str">
        <f aca="false">IF(U512=V512,"Same","Changed")</f>
        <v>Same</v>
      </c>
    </row>
    <row r="513" customFormat="false" ht="15" hidden="false" customHeight="false" outlineLevel="0" collapsed="false">
      <c r="A513" s="14" t="n">
        <v>518</v>
      </c>
      <c r="B513" s="14" t="s">
        <v>90</v>
      </c>
      <c r="C513" s="14" t="n">
        <v>1</v>
      </c>
      <c r="D513" s="14" t="n">
        <v>327</v>
      </c>
      <c r="E513" s="14" t="n">
        <v>2015</v>
      </c>
      <c r="F513" s="14" t="s">
        <v>114</v>
      </c>
      <c r="G513" s="14" t="n">
        <v>37</v>
      </c>
      <c r="H513" s="14" t="n">
        <v>9</v>
      </c>
      <c r="I513" s="14" t="n">
        <v>0</v>
      </c>
      <c r="J513" s="14" t="n">
        <v>2</v>
      </c>
      <c r="K513" s="14" t="n">
        <v>2</v>
      </c>
      <c r="L513" s="14" t="n">
        <v>0</v>
      </c>
      <c r="M513" s="14" t="n">
        <v>0</v>
      </c>
      <c r="N513" s="14" t="s">
        <v>82</v>
      </c>
      <c r="O513" s="14" t="s">
        <v>92</v>
      </c>
      <c r="P513" s="14" t="s">
        <v>116</v>
      </c>
      <c r="Q513" s="14" t="s">
        <v>94</v>
      </c>
      <c r="R513" s="14" t="n">
        <v>0</v>
      </c>
      <c r="S513" s="14" t="n">
        <v>1</v>
      </c>
      <c r="T513" s="14" t="n">
        <v>0</v>
      </c>
      <c r="U513" s="14" t="s">
        <v>95</v>
      </c>
      <c r="V513" s="14" t="s">
        <v>95</v>
      </c>
      <c r="W513" s="14" t="n">
        <v>0</v>
      </c>
      <c r="X513" s="14" t="s">
        <v>120</v>
      </c>
      <c r="Y513" s="14" t="n">
        <v>1</v>
      </c>
      <c r="Z513" s="14" t="n">
        <v>0</v>
      </c>
      <c r="AA513" s="14" t="n">
        <v>0</v>
      </c>
      <c r="AB513" s="14" t="s">
        <v>101</v>
      </c>
      <c r="AC513" s="14" t="n">
        <v>62</v>
      </c>
      <c r="AD513" s="14" t="n">
        <v>0</v>
      </c>
      <c r="AE513" s="14" t="n">
        <v>0</v>
      </c>
      <c r="AF513" s="14" t="s">
        <v>96</v>
      </c>
      <c r="AG513" s="15" t="n">
        <v>42187</v>
      </c>
      <c r="AH513" s="14" t="n">
        <f aca="false">I513+J513</f>
        <v>2</v>
      </c>
      <c r="AI513" s="14" t="n">
        <f aca="false">K513+L513+M513</f>
        <v>2</v>
      </c>
      <c r="AJ513" s="14" t="n">
        <f aca="false">AC513*AH513</f>
        <v>124</v>
      </c>
      <c r="AK513" s="14" t="str">
        <f aca="false">IF(C513=1,"Cancelled","Completed")</f>
        <v>Cancelled</v>
      </c>
      <c r="AL513" s="14" t="str">
        <f aca="false">_xlfn.IFS(D513&lt;=7,"0-7 Days",D513&lt;=30,"8-30 Days",D513&lt;=90,"31-90 Days",TRUE(),"90+ Days")</f>
        <v>90+ Days</v>
      </c>
      <c r="AM513" s="14" t="str">
        <f aca="false">_xlfn.IFS(OR(F513="December",F513="January",F513="February"),"Winter",OR(F513="March",F513="April",F513="May"),"Spring",OR(F513="June",F513="July",F513="August"),"Summer",TRUE(),"Autumn")</f>
        <v>Autumn</v>
      </c>
      <c r="AN513" s="14" t="str">
        <f aca="false">IF(L513+M513&gt;0,"Family","Adult Only")</f>
        <v>Adult Only</v>
      </c>
      <c r="AO513" s="14" t="str">
        <f aca="false">IF(U513=V513,"Same","Changed")</f>
        <v>Same</v>
      </c>
    </row>
    <row r="514" customFormat="false" ht="15" hidden="false" customHeight="false" outlineLevel="0" collapsed="false">
      <c r="A514" s="0" t="n">
        <v>519</v>
      </c>
      <c r="B514" s="0" t="s">
        <v>90</v>
      </c>
      <c r="C514" s="0" t="n">
        <v>0</v>
      </c>
      <c r="D514" s="0" t="n">
        <v>184</v>
      </c>
      <c r="E514" s="0" t="n">
        <v>2017</v>
      </c>
      <c r="F514" s="0" t="s">
        <v>91</v>
      </c>
      <c r="G514" s="0" t="n">
        <v>28</v>
      </c>
      <c r="H514" s="0" t="n">
        <v>15</v>
      </c>
      <c r="I514" s="0" t="n">
        <v>0</v>
      </c>
      <c r="J514" s="0" t="n">
        <v>1</v>
      </c>
      <c r="K514" s="0" t="n">
        <v>2</v>
      </c>
      <c r="L514" s="0" t="n">
        <v>0</v>
      </c>
      <c r="M514" s="0" t="n">
        <v>0</v>
      </c>
      <c r="N514" s="0" t="s">
        <v>82</v>
      </c>
      <c r="O514" s="0" t="s">
        <v>117</v>
      </c>
      <c r="P514" s="0" t="s">
        <v>84</v>
      </c>
      <c r="Q514" s="0" t="s">
        <v>84</v>
      </c>
      <c r="R514" s="0" t="n">
        <v>0</v>
      </c>
      <c r="S514" s="0" t="n">
        <v>0</v>
      </c>
      <c r="T514" s="0" t="n">
        <v>0</v>
      </c>
      <c r="U514" s="0" t="s">
        <v>95</v>
      </c>
      <c r="V514" s="0" t="s">
        <v>95</v>
      </c>
      <c r="W514" s="0" t="n">
        <v>0</v>
      </c>
      <c r="X514" s="0" t="s">
        <v>86</v>
      </c>
      <c r="Y514" s="0" t="n">
        <v>14</v>
      </c>
      <c r="Z514" s="0" t="n">
        <v>0</v>
      </c>
      <c r="AA514" s="0" t="n">
        <v>0</v>
      </c>
      <c r="AB514" s="0" t="s">
        <v>87</v>
      </c>
      <c r="AC514" s="0" t="n">
        <v>89.1</v>
      </c>
      <c r="AD514" s="0" t="n">
        <v>0</v>
      </c>
      <c r="AE514" s="0" t="n">
        <v>1</v>
      </c>
      <c r="AF514" s="0" t="s">
        <v>88</v>
      </c>
      <c r="AG514" s="13" t="n">
        <v>42932</v>
      </c>
      <c r="AH514" s="25" t="n">
        <f aca="false">I514+J514</f>
        <v>1</v>
      </c>
      <c r="AI514" s="25" t="n">
        <f aca="false">K514+L514+M514</f>
        <v>2</v>
      </c>
      <c r="AJ514" s="25" t="n">
        <f aca="false">AC514*AH514</f>
        <v>89.1</v>
      </c>
      <c r="AK514" s="0" t="str">
        <f aca="false">IF(C514=1,"Cancelled","Completed")</f>
        <v>Completed</v>
      </c>
      <c r="AL514" s="0" t="str">
        <f aca="false">_xlfn.IFS(D514&lt;=7,"0-7 Days",D514&lt;=30,"8-30 Days",D514&lt;=90,"31-90 Days",TRUE(),"90+ Days")</f>
        <v>90+ Days</v>
      </c>
      <c r="AM514" s="0" t="str">
        <f aca="false">_xlfn.IFS(OR(F514="December",F514="January",F514="February"),"Winter",OR(F514="March",F514="April",F514="May"),"Spring",OR(F514="June",F514="July",F514="August"),"Summer",TRUE(),"Autumn")</f>
        <v>Summer</v>
      </c>
      <c r="AN514" s="0" t="str">
        <f aca="false">IF(L514+M514&gt;0,"Family","Adult Only")</f>
        <v>Adult Only</v>
      </c>
      <c r="AO514" s="0" t="str">
        <f aca="false">IF(U514=V514,"Same","Changed")</f>
        <v>Same</v>
      </c>
    </row>
    <row r="515" customFormat="false" ht="15" hidden="false" customHeight="false" outlineLevel="0" collapsed="false">
      <c r="A515" s="14" t="n">
        <v>520</v>
      </c>
      <c r="B515" s="14" t="s">
        <v>90</v>
      </c>
      <c r="C515" s="14" t="n">
        <v>1</v>
      </c>
      <c r="D515" s="14" t="n">
        <v>451</v>
      </c>
      <c r="E515" s="14" t="n">
        <v>2016</v>
      </c>
      <c r="F515" s="14" t="s">
        <v>121</v>
      </c>
      <c r="G515" s="14" t="n">
        <v>21</v>
      </c>
      <c r="H515" s="14" t="n">
        <v>16</v>
      </c>
      <c r="I515" s="14" t="n">
        <v>1</v>
      </c>
      <c r="J515" s="14" t="n">
        <v>2</v>
      </c>
      <c r="K515" s="14" t="n">
        <v>2</v>
      </c>
      <c r="L515" s="14" t="n">
        <v>0</v>
      </c>
      <c r="M515" s="14" t="n">
        <v>0</v>
      </c>
      <c r="N515" s="14" t="s">
        <v>82</v>
      </c>
      <c r="O515" s="14" t="s">
        <v>92</v>
      </c>
      <c r="P515" s="14" t="s">
        <v>116</v>
      </c>
      <c r="Q515" s="14" t="s">
        <v>94</v>
      </c>
      <c r="R515" s="14" t="n">
        <v>0</v>
      </c>
      <c r="S515" s="14" t="n">
        <v>0</v>
      </c>
      <c r="T515" s="14" t="n">
        <v>0</v>
      </c>
      <c r="U515" s="14" t="s">
        <v>95</v>
      </c>
      <c r="V515" s="14" t="s">
        <v>95</v>
      </c>
      <c r="W515" s="14" t="n">
        <v>0</v>
      </c>
      <c r="X515" s="14" t="s">
        <v>120</v>
      </c>
      <c r="Y515" s="14" t="n">
        <v>1</v>
      </c>
      <c r="Z515" s="14" t="n">
        <v>0</v>
      </c>
      <c r="AA515" s="14" t="n">
        <v>0</v>
      </c>
      <c r="AB515" s="14" t="s">
        <v>87</v>
      </c>
      <c r="AC515" s="14" t="n">
        <v>60</v>
      </c>
      <c r="AD515" s="14" t="n">
        <v>0</v>
      </c>
      <c r="AE515" s="14" t="n">
        <v>0</v>
      </c>
      <c r="AF515" s="14" t="s">
        <v>96</v>
      </c>
      <c r="AG515" s="15" t="n">
        <v>42443</v>
      </c>
      <c r="AH515" s="14" t="n">
        <f aca="false">I515+J515</f>
        <v>3</v>
      </c>
      <c r="AI515" s="14" t="n">
        <f aca="false">K515+L515+M515</f>
        <v>2</v>
      </c>
      <c r="AJ515" s="14" t="n">
        <f aca="false">AC515*AH515</f>
        <v>180</v>
      </c>
      <c r="AK515" s="14" t="str">
        <f aca="false">IF(C515=1,"Cancelled","Completed")</f>
        <v>Cancelled</v>
      </c>
      <c r="AL515" s="14" t="str">
        <f aca="false">_xlfn.IFS(D515&lt;=7,"0-7 Days",D515&lt;=30,"8-30 Days",D515&lt;=90,"31-90 Days",TRUE(),"90+ Days")</f>
        <v>90+ Days</v>
      </c>
      <c r="AM515" s="14" t="str">
        <f aca="false">_xlfn.IFS(OR(F515="December",F515="January",F515="February"),"Winter",OR(F515="March",F515="April",F515="May"),"Spring",OR(F515="June",F515="July",F515="August"),"Summer",TRUE(),"Autumn")</f>
        <v>Spring</v>
      </c>
      <c r="AN515" s="14" t="str">
        <f aca="false">IF(L515+M515&gt;0,"Family","Adult Only")</f>
        <v>Adult Only</v>
      </c>
      <c r="AO515" s="14" t="str">
        <f aca="false">IF(U515=V515,"Same","Changed")</f>
        <v>Same</v>
      </c>
    </row>
    <row r="516" customFormat="false" ht="15" hidden="false" customHeight="false" outlineLevel="0" collapsed="false">
      <c r="A516" s="0" t="n">
        <v>522</v>
      </c>
      <c r="B516" s="0" t="s">
        <v>80</v>
      </c>
      <c r="C516" s="0" t="n">
        <v>0</v>
      </c>
      <c r="D516" s="0" t="n">
        <v>14</v>
      </c>
      <c r="E516" s="0" t="n">
        <v>2016</v>
      </c>
      <c r="F516" s="0" t="s">
        <v>103</v>
      </c>
      <c r="G516" s="0" t="n">
        <v>12</v>
      </c>
      <c r="H516" s="0" t="n">
        <v>19</v>
      </c>
      <c r="I516" s="0" t="n">
        <v>2</v>
      </c>
      <c r="J516" s="0" t="n">
        <v>3</v>
      </c>
      <c r="K516" s="0" t="n">
        <v>2</v>
      </c>
      <c r="L516" s="0" t="n">
        <v>0</v>
      </c>
      <c r="M516" s="0" t="n">
        <v>0</v>
      </c>
      <c r="N516" s="0" t="s">
        <v>129</v>
      </c>
      <c r="O516" s="0" t="s">
        <v>115</v>
      </c>
      <c r="P516" s="0" t="s">
        <v>99</v>
      </c>
      <c r="Q516" s="0" t="s">
        <v>94</v>
      </c>
      <c r="R516" s="0" t="n">
        <v>0</v>
      </c>
      <c r="S516" s="0" t="n">
        <v>0</v>
      </c>
      <c r="T516" s="0" t="n">
        <v>0</v>
      </c>
      <c r="U516" s="0" t="s">
        <v>95</v>
      </c>
      <c r="V516" s="0" t="s">
        <v>95</v>
      </c>
      <c r="W516" s="0" t="n">
        <v>1</v>
      </c>
      <c r="X516" s="0" t="s">
        <v>86</v>
      </c>
      <c r="Y516" s="0" t="n">
        <v>196</v>
      </c>
      <c r="Z516" s="0" t="n">
        <v>0</v>
      </c>
      <c r="AA516" s="0" t="n">
        <v>0</v>
      </c>
      <c r="AB516" s="0" t="s">
        <v>87</v>
      </c>
      <c r="AC516" s="0" t="n">
        <v>58</v>
      </c>
      <c r="AD516" s="0" t="n">
        <v>0</v>
      </c>
      <c r="AE516" s="0" t="n">
        <v>0</v>
      </c>
      <c r="AF516" s="0" t="s">
        <v>88</v>
      </c>
      <c r="AG516" s="13" t="n">
        <v>42453</v>
      </c>
      <c r="AH516" s="25" t="n">
        <f aca="false">I516+J516</f>
        <v>5</v>
      </c>
      <c r="AI516" s="25" t="n">
        <f aca="false">K516+L516+M516</f>
        <v>2</v>
      </c>
      <c r="AJ516" s="25" t="n">
        <f aca="false">AC516*AH516</f>
        <v>290</v>
      </c>
      <c r="AK516" s="0" t="str">
        <f aca="false">IF(C516=1,"Cancelled","Completed")</f>
        <v>Completed</v>
      </c>
      <c r="AL516" s="0" t="str">
        <f aca="false">_xlfn.IFS(D516&lt;=7,"0-7 Days",D516&lt;=30,"8-30 Days",D516&lt;=90,"31-90 Days",TRUE(),"90+ Days")</f>
        <v>8-30 Days</v>
      </c>
      <c r="AM516" s="0" t="str">
        <f aca="false">_xlfn.IFS(OR(F516="December",F516="January",F516="February"),"Winter",OR(F516="March",F516="April",F516="May"),"Spring",OR(F516="June",F516="July",F516="August"),"Summer",TRUE(),"Autumn")</f>
        <v>Spring</v>
      </c>
      <c r="AN516" s="0" t="str">
        <f aca="false">IF(L516+M516&gt;0,"Family","Adult Only")</f>
        <v>Adult Only</v>
      </c>
      <c r="AO516" s="0" t="str">
        <f aca="false">IF(U516=V516,"Same","Changed")</f>
        <v>Same</v>
      </c>
    </row>
    <row r="517" customFormat="false" ht="15" hidden="false" customHeight="false" outlineLevel="0" collapsed="false">
      <c r="A517" s="14" t="n">
        <v>523</v>
      </c>
      <c r="B517" s="14" t="s">
        <v>80</v>
      </c>
      <c r="C517" s="14" t="n">
        <v>0</v>
      </c>
      <c r="D517" s="14" t="n">
        <v>0</v>
      </c>
      <c r="E517" s="14" t="n">
        <v>2015</v>
      </c>
      <c r="F517" s="14" t="s">
        <v>111</v>
      </c>
      <c r="G517" s="14" t="n">
        <v>40</v>
      </c>
      <c r="H517" s="14" t="n">
        <v>3</v>
      </c>
      <c r="I517" s="14" t="n">
        <v>0</v>
      </c>
      <c r="J517" s="14" t="n">
        <v>1</v>
      </c>
      <c r="K517" s="14" t="n">
        <v>1</v>
      </c>
      <c r="L517" s="14" t="n">
        <v>0</v>
      </c>
      <c r="M517" s="14" t="n">
        <v>0</v>
      </c>
      <c r="N517" s="14" t="s">
        <v>82</v>
      </c>
      <c r="O517" s="14" t="s">
        <v>134</v>
      </c>
      <c r="P517" s="14" t="s">
        <v>84</v>
      </c>
      <c r="Q517" s="14" t="s">
        <v>84</v>
      </c>
      <c r="R517" s="14" t="n">
        <v>0</v>
      </c>
      <c r="S517" s="14" t="n">
        <v>0</v>
      </c>
      <c r="T517" s="14" t="n">
        <v>0</v>
      </c>
      <c r="U517" s="14" t="s">
        <v>95</v>
      </c>
      <c r="V517" s="14" t="s">
        <v>156</v>
      </c>
      <c r="W517" s="14" t="n">
        <v>0</v>
      </c>
      <c r="X517" s="14" t="s">
        <v>86</v>
      </c>
      <c r="Y517" s="14" t="n">
        <v>0</v>
      </c>
      <c r="Z517" s="14" t="n">
        <v>0</v>
      </c>
      <c r="AA517" s="14" t="n">
        <v>0</v>
      </c>
      <c r="AB517" s="14" t="s">
        <v>87</v>
      </c>
      <c r="AC517" s="14" t="n">
        <v>74</v>
      </c>
      <c r="AD517" s="14" t="n">
        <v>1</v>
      </c>
      <c r="AE517" s="14" t="n">
        <v>0</v>
      </c>
      <c r="AF517" s="14" t="s">
        <v>88</v>
      </c>
      <c r="AG517" s="15" t="n">
        <v>42281</v>
      </c>
      <c r="AH517" s="14" t="n">
        <f aca="false">I517+J517</f>
        <v>1</v>
      </c>
      <c r="AI517" s="14" t="n">
        <f aca="false">K517+L517+M517</f>
        <v>1</v>
      </c>
      <c r="AJ517" s="14" t="n">
        <f aca="false">AC517*AH517</f>
        <v>74</v>
      </c>
      <c r="AK517" s="14" t="str">
        <f aca="false">IF(C517=1,"Cancelled","Completed")</f>
        <v>Completed</v>
      </c>
      <c r="AL517" s="14" t="str">
        <f aca="false">_xlfn.IFS(D517&lt;=7,"0-7 Days",D517&lt;=30,"8-30 Days",D517&lt;=90,"31-90 Days",TRUE(),"90+ Days")</f>
        <v>0-7 Days</v>
      </c>
      <c r="AM517" s="14" t="str">
        <f aca="false">_xlfn.IFS(OR(F517="December",F517="January",F517="February"),"Winter",OR(F517="March",F517="April",F517="May"),"Spring",OR(F517="June",F517="July",F517="August"),"Summer",TRUE(),"Autumn")</f>
        <v>Autumn</v>
      </c>
      <c r="AN517" s="14" t="str">
        <f aca="false">IF(L517+M517&gt;0,"Family","Adult Only")</f>
        <v>Adult Only</v>
      </c>
      <c r="AO517" s="14" t="str">
        <f aca="false">IF(U517=V517,"Same","Changed")</f>
        <v>Changed</v>
      </c>
    </row>
    <row r="518" customFormat="false" ht="15" hidden="false" customHeight="false" outlineLevel="0" collapsed="false">
      <c r="A518" s="0" t="n">
        <v>524</v>
      </c>
      <c r="B518" s="0" t="s">
        <v>90</v>
      </c>
      <c r="C518" s="0" t="n">
        <v>0</v>
      </c>
      <c r="D518" s="0" t="n">
        <v>6</v>
      </c>
      <c r="E518" s="0" t="n">
        <v>2017</v>
      </c>
      <c r="F518" s="0" t="s">
        <v>135</v>
      </c>
      <c r="G518" s="0" t="n">
        <v>26</v>
      </c>
      <c r="H518" s="0" t="n">
        <v>30</v>
      </c>
      <c r="I518" s="0" t="n">
        <v>0</v>
      </c>
      <c r="J518" s="0" t="n">
        <v>1</v>
      </c>
      <c r="K518" s="0" t="n">
        <v>2</v>
      </c>
      <c r="L518" s="0" t="n">
        <v>0</v>
      </c>
      <c r="M518" s="0" t="n">
        <v>0</v>
      </c>
      <c r="N518" s="0" t="s">
        <v>107</v>
      </c>
      <c r="O518" s="0" t="s">
        <v>104</v>
      </c>
      <c r="P518" s="0" t="s">
        <v>93</v>
      </c>
      <c r="Q518" s="0" t="s">
        <v>94</v>
      </c>
      <c r="R518" s="0" t="n">
        <v>0</v>
      </c>
      <c r="S518" s="0" t="n">
        <v>0</v>
      </c>
      <c r="T518" s="0" t="n">
        <v>0</v>
      </c>
      <c r="U518" s="0" t="s">
        <v>95</v>
      </c>
      <c r="V518" s="0" t="s">
        <v>95</v>
      </c>
      <c r="W518" s="0" t="n">
        <v>0</v>
      </c>
      <c r="X518" s="0" t="s">
        <v>86</v>
      </c>
      <c r="Y518" s="0" t="n">
        <v>9</v>
      </c>
      <c r="Z518" s="0" t="n">
        <v>0</v>
      </c>
      <c r="AA518" s="0" t="n">
        <v>0</v>
      </c>
      <c r="AB518" s="0" t="s">
        <v>101</v>
      </c>
      <c r="AC518" s="0" t="n">
        <v>160</v>
      </c>
      <c r="AD518" s="0" t="n">
        <v>0</v>
      </c>
      <c r="AE518" s="0" t="n">
        <v>1</v>
      </c>
      <c r="AF518" s="0" t="s">
        <v>88</v>
      </c>
      <c r="AG518" s="13" t="n">
        <v>42917</v>
      </c>
      <c r="AH518" s="25" t="n">
        <f aca="false">I518+J518</f>
        <v>1</v>
      </c>
      <c r="AI518" s="25" t="n">
        <f aca="false">K518+L518+M518</f>
        <v>2</v>
      </c>
      <c r="AJ518" s="25" t="n">
        <f aca="false">AC518*AH518</f>
        <v>160</v>
      </c>
      <c r="AK518" s="0" t="str">
        <f aca="false">IF(C518=1,"Cancelled","Completed")</f>
        <v>Completed</v>
      </c>
      <c r="AL518" s="0" t="str">
        <f aca="false">_xlfn.IFS(D518&lt;=7,"0-7 Days",D518&lt;=30,"8-30 Days",D518&lt;=90,"31-90 Days",TRUE(),"90+ Days")</f>
        <v>0-7 Days</v>
      </c>
      <c r="AM518" s="0" t="str">
        <f aca="false">_xlfn.IFS(OR(F518="December",F518="January",F518="February"),"Winter",OR(F518="March",F518="April",F518="May"),"Spring",OR(F518="June",F518="July",F518="August"),"Summer",TRUE(),"Autumn")</f>
        <v>Summer</v>
      </c>
      <c r="AN518" s="0" t="str">
        <f aca="false">IF(L518+M518&gt;0,"Family","Adult Only")</f>
        <v>Adult Only</v>
      </c>
      <c r="AO518" s="0" t="str">
        <f aca="false">IF(U518=V518,"Same","Changed")</f>
        <v>Same</v>
      </c>
    </row>
    <row r="519" customFormat="false" ht="15" hidden="false" customHeight="false" outlineLevel="0" collapsed="false">
      <c r="A519" s="14" t="n">
        <v>525</v>
      </c>
      <c r="B519" s="14" t="s">
        <v>90</v>
      </c>
      <c r="C519" s="14" t="n">
        <v>0</v>
      </c>
      <c r="D519" s="14" t="n">
        <v>2</v>
      </c>
      <c r="E519" s="14" t="n">
        <v>2017</v>
      </c>
      <c r="F519" s="14" t="s">
        <v>103</v>
      </c>
      <c r="G519" s="14" t="n">
        <v>11</v>
      </c>
      <c r="H519" s="14" t="n">
        <v>16</v>
      </c>
      <c r="I519" s="14" t="n">
        <v>0</v>
      </c>
      <c r="J519" s="14" t="n">
        <v>1</v>
      </c>
      <c r="K519" s="14" t="n">
        <v>1</v>
      </c>
      <c r="L519" s="14" t="n">
        <v>0</v>
      </c>
      <c r="M519" s="14" t="n">
        <v>0</v>
      </c>
      <c r="N519" s="14" t="s">
        <v>82</v>
      </c>
      <c r="O519" s="14" t="s">
        <v>92</v>
      </c>
      <c r="P519" s="14" t="s">
        <v>154</v>
      </c>
      <c r="Q519" s="14" t="s">
        <v>128</v>
      </c>
      <c r="R519" s="14" t="n">
        <v>1</v>
      </c>
      <c r="S519" s="14" t="n">
        <v>0</v>
      </c>
      <c r="T519" s="14" t="n">
        <v>3</v>
      </c>
      <c r="U519" s="14" t="s">
        <v>109</v>
      </c>
      <c r="V519" s="14" t="s">
        <v>109</v>
      </c>
      <c r="W519" s="14" t="n">
        <v>0</v>
      </c>
      <c r="X519" s="14" t="s">
        <v>86</v>
      </c>
      <c r="Y519" s="14" t="n">
        <v>0</v>
      </c>
      <c r="Z519" s="14" t="n">
        <v>153</v>
      </c>
      <c r="AA519" s="14" t="n">
        <v>0</v>
      </c>
      <c r="AB519" s="14" t="s">
        <v>87</v>
      </c>
      <c r="AC519" s="14" t="n">
        <v>95</v>
      </c>
      <c r="AD519" s="14" t="n">
        <v>0</v>
      </c>
      <c r="AE519" s="14" t="n">
        <v>2</v>
      </c>
      <c r="AF519" s="14" t="s">
        <v>88</v>
      </c>
      <c r="AG519" s="15" t="n">
        <v>42811</v>
      </c>
      <c r="AH519" s="14" t="n">
        <f aca="false">I519+J519</f>
        <v>1</v>
      </c>
      <c r="AI519" s="14" t="n">
        <f aca="false">K519+L519+M519</f>
        <v>1</v>
      </c>
      <c r="AJ519" s="14" t="n">
        <f aca="false">AC519*AH519</f>
        <v>95</v>
      </c>
      <c r="AK519" s="14" t="str">
        <f aca="false">IF(C519=1,"Cancelled","Completed")</f>
        <v>Completed</v>
      </c>
      <c r="AL519" s="14" t="str">
        <f aca="false">_xlfn.IFS(D519&lt;=7,"0-7 Days",D519&lt;=30,"8-30 Days",D519&lt;=90,"31-90 Days",TRUE(),"90+ Days")</f>
        <v>0-7 Days</v>
      </c>
      <c r="AM519" s="14" t="str">
        <f aca="false">_xlfn.IFS(OR(F519="December",F519="January",F519="February"),"Winter",OR(F519="March",F519="April",F519="May"),"Spring",OR(F519="June",F519="July",F519="August"),"Summer",TRUE(),"Autumn")</f>
        <v>Spring</v>
      </c>
      <c r="AN519" s="14" t="str">
        <f aca="false">IF(L519+M519&gt;0,"Family","Adult Only")</f>
        <v>Adult Only</v>
      </c>
      <c r="AO519" s="14" t="str">
        <f aca="false">IF(U519=V519,"Same","Changed")</f>
        <v>Same</v>
      </c>
    </row>
    <row r="520" customFormat="false" ht="15" hidden="false" customHeight="false" outlineLevel="0" collapsed="false">
      <c r="A520" s="0" t="n">
        <v>526</v>
      </c>
      <c r="B520" s="0" t="s">
        <v>90</v>
      </c>
      <c r="C520" s="0" t="n">
        <v>0</v>
      </c>
      <c r="D520" s="0" t="n">
        <v>159</v>
      </c>
      <c r="E520" s="0" t="n">
        <v>2017</v>
      </c>
      <c r="F520" s="0" t="s">
        <v>91</v>
      </c>
      <c r="G520" s="0" t="n">
        <v>28</v>
      </c>
      <c r="H520" s="0" t="n">
        <v>11</v>
      </c>
      <c r="I520" s="0" t="n">
        <v>0</v>
      </c>
      <c r="J520" s="0" t="n">
        <v>1</v>
      </c>
      <c r="K520" s="0" t="n">
        <v>2</v>
      </c>
      <c r="L520" s="0" t="n">
        <v>0</v>
      </c>
      <c r="M520" s="0" t="n">
        <v>0</v>
      </c>
      <c r="N520" s="0" t="s">
        <v>107</v>
      </c>
      <c r="O520" s="0" t="s">
        <v>122</v>
      </c>
      <c r="P520" s="0" t="s">
        <v>93</v>
      </c>
      <c r="Q520" s="0" t="s">
        <v>94</v>
      </c>
      <c r="R520" s="0" t="n">
        <v>0</v>
      </c>
      <c r="S520" s="0" t="n">
        <v>0</v>
      </c>
      <c r="T520" s="0" t="n">
        <v>0</v>
      </c>
      <c r="U520" s="0" t="s">
        <v>95</v>
      </c>
      <c r="V520" s="0" t="s">
        <v>109</v>
      </c>
      <c r="W520" s="0" t="n">
        <v>0</v>
      </c>
      <c r="X520" s="0" t="s">
        <v>86</v>
      </c>
      <c r="Y520" s="0" t="n">
        <v>9</v>
      </c>
      <c r="Z520" s="0" t="n">
        <v>0</v>
      </c>
      <c r="AA520" s="0" t="n">
        <v>0</v>
      </c>
      <c r="AB520" s="0" t="s">
        <v>87</v>
      </c>
      <c r="AC520" s="0" t="n">
        <v>89.1</v>
      </c>
      <c r="AD520" s="0" t="n">
        <v>0</v>
      </c>
      <c r="AE520" s="0" t="n">
        <v>1</v>
      </c>
      <c r="AF520" s="0" t="s">
        <v>88</v>
      </c>
      <c r="AG520" s="13" t="n">
        <v>42928</v>
      </c>
      <c r="AH520" s="25" t="n">
        <f aca="false">I520+J520</f>
        <v>1</v>
      </c>
      <c r="AI520" s="25" t="n">
        <f aca="false">K520+L520+M520</f>
        <v>2</v>
      </c>
      <c r="AJ520" s="25" t="n">
        <f aca="false">AC520*AH520</f>
        <v>89.1</v>
      </c>
      <c r="AK520" s="0" t="str">
        <f aca="false">IF(C520=1,"Cancelled","Completed")</f>
        <v>Completed</v>
      </c>
      <c r="AL520" s="0" t="str">
        <f aca="false">_xlfn.IFS(D520&lt;=7,"0-7 Days",D520&lt;=30,"8-30 Days",D520&lt;=90,"31-90 Days",TRUE(),"90+ Days")</f>
        <v>90+ Days</v>
      </c>
      <c r="AM520" s="0" t="str">
        <f aca="false">_xlfn.IFS(OR(F520="December",F520="January",F520="February"),"Winter",OR(F520="March",F520="April",F520="May"),"Spring",OR(F520="June",F520="July",F520="August"),"Summer",TRUE(),"Autumn")</f>
        <v>Summer</v>
      </c>
      <c r="AN520" s="0" t="str">
        <f aca="false">IF(L520+M520&gt;0,"Family","Adult Only")</f>
        <v>Adult Only</v>
      </c>
      <c r="AO520" s="0" t="str">
        <f aca="false">IF(U520=V520,"Same","Changed")</f>
        <v>Changed</v>
      </c>
    </row>
    <row r="521" customFormat="false" ht="15" hidden="false" customHeight="false" outlineLevel="0" collapsed="false">
      <c r="A521" s="14" t="n">
        <v>527</v>
      </c>
      <c r="B521" s="14" t="s">
        <v>90</v>
      </c>
      <c r="C521" s="14" t="n">
        <v>0</v>
      </c>
      <c r="D521" s="14" t="n">
        <v>20</v>
      </c>
      <c r="E521" s="14" t="n">
        <v>2017</v>
      </c>
      <c r="F521" s="14" t="s">
        <v>126</v>
      </c>
      <c r="G521" s="14" t="n">
        <v>5</v>
      </c>
      <c r="H521" s="14" t="n">
        <v>30</v>
      </c>
      <c r="I521" s="14" t="n">
        <v>1</v>
      </c>
      <c r="J521" s="14" t="n">
        <v>0</v>
      </c>
      <c r="K521" s="14" t="n">
        <v>1</v>
      </c>
      <c r="L521" s="14" t="n">
        <v>0</v>
      </c>
      <c r="M521" s="14" t="n">
        <v>0</v>
      </c>
      <c r="N521" s="14" t="s">
        <v>82</v>
      </c>
      <c r="O521" s="14" t="s">
        <v>92</v>
      </c>
      <c r="P521" s="14" t="s">
        <v>128</v>
      </c>
      <c r="Q521" s="14" t="s">
        <v>128</v>
      </c>
      <c r="R521" s="14" t="n">
        <v>0</v>
      </c>
      <c r="S521" s="14" t="n">
        <v>0</v>
      </c>
      <c r="T521" s="14" t="n">
        <v>0</v>
      </c>
      <c r="U521" s="14" t="s">
        <v>95</v>
      </c>
      <c r="V521" s="14" t="s">
        <v>95</v>
      </c>
      <c r="W521" s="14" t="n">
        <v>0</v>
      </c>
      <c r="X521" s="14" t="s">
        <v>86</v>
      </c>
      <c r="Y521" s="14" t="n">
        <v>0</v>
      </c>
      <c r="Z521" s="14" t="n">
        <v>410</v>
      </c>
      <c r="AA521" s="14" t="n">
        <v>0</v>
      </c>
      <c r="AB521" s="14" t="s">
        <v>101</v>
      </c>
      <c r="AC521" s="14" t="n">
        <v>80</v>
      </c>
      <c r="AD521" s="14" t="n">
        <v>0</v>
      </c>
      <c r="AE521" s="14" t="n">
        <v>0</v>
      </c>
      <c r="AF521" s="14" t="s">
        <v>88</v>
      </c>
      <c r="AG521" s="15" t="n">
        <v>42766</v>
      </c>
      <c r="AH521" s="14" t="n">
        <f aca="false">I521+J521</f>
        <v>1</v>
      </c>
      <c r="AI521" s="14" t="n">
        <f aca="false">K521+L521+M521</f>
        <v>1</v>
      </c>
      <c r="AJ521" s="14" t="n">
        <f aca="false">AC521*AH521</f>
        <v>80</v>
      </c>
      <c r="AK521" s="14" t="str">
        <f aca="false">IF(C521=1,"Cancelled","Completed")</f>
        <v>Completed</v>
      </c>
      <c r="AL521" s="14" t="str">
        <f aca="false">_xlfn.IFS(D521&lt;=7,"0-7 Days",D521&lt;=30,"8-30 Days",D521&lt;=90,"31-90 Days",TRUE(),"90+ Days")</f>
        <v>8-30 Days</v>
      </c>
      <c r="AM521" s="14" t="str">
        <f aca="false">_xlfn.IFS(OR(F521="December",F521="January",F521="February"),"Winter",OR(F521="March",F521="April",F521="May"),"Spring",OR(F521="June",F521="July",F521="August"),"Summer",TRUE(),"Autumn")</f>
        <v>Winter</v>
      </c>
      <c r="AN521" s="14" t="str">
        <f aca="false">IF(L521+M521&gt;0,"Family","Adult Only")</f>
        <v>Adult Only</v>
      </c>
      <c r="AO521" s="14" t="str">
        <f aca="false">IF(U521=V521,"Same","Changed")</f>
        <v>Same</v>
      </c>
    </row>
    <row r="522" customFormat="false" ht="15" hidden="false" customHeight="false" outlineLevel="0" collapsed="false">
      <c r="A522" s="0" t="n">
        <v>528</v>
      </c>
      <c r="B522" s="0" t="s">
        <v>80</v>
      </c>
      <c r="C522" s="0" t="n">
        <v>0</v>
      </c>
      <c r="D522" s="0" t="n">
        <v>83</v>
      </c>
      <c r="E522" s="0" t="n">
        <v>2016</v>
      </c>
      <c r="F522" s="0" t="s">
        <v>91</v>
      </c>
      <c r="G522" s="0" t="n">
        <v>31</v>
      </c>
      <c r="H522" s="0" t="n">
        <v>25</v>
      </c>
      <c r="I522" s="0" t="n">
        <v>3</v>
      </c>
      <c r="J522" s="0" t="n">
        <v>5</v>
      </c>
      <c r="K522" s="0" t="n">
        <v>1</v>
      </c>
      <c r="L522" s="0" t="n">
        <v>0</v>
      </c>
      <c r="M522" s="0" t="n">
        <v>0</v>
      </c>
      <c r="N522" s="0" t="s">
        <v>82</v>
      </c>
      <c r="O522" s="0" t="s">
        <v>83</v>
      </c>
      <c r="P522" s="0" t="s">
        <v>116</v>
      </c>
      <c r="Q522" s="0" t="s">
        <v>128</v>
      </c>
      <c r="R522" s="0" t="n">
        <v>0</v>
      </c>
      <c r="S522" s="0" t="n">
        <v>0</v>
      </c>
      <c r="T522" s="0" t="n">
        <v>0</v>
      </c>
      <c r="U522" s="0" t="s">
        <v>95</v>
      </c>
      <c r="V522" s="0" t="s">
        <v>148</v>
      </c>
      <c r="W522" s="0" t="n">
        <v>1</v>
      </c>
      <c r="X522" s="0" t="s">
        <v>86</v>
      </c>
      <c r="Y522" s="0" t="n">
        <v>307</v>
      </c>
      <c r="Z522" s="0" t="n">
        <v>0</v>
      </c>
      <c r="AA522" s="0" t="n">
        <v>0</v>
      </c>
      <c r="AB522" s="0" t="s">
        <v>101</v>
      </c>
      <c r="AC522" s="0" t="n">
        <v>139</v>
      </c>
      <c r="AD522" s="0" t="n">
        <v>0</v>
      </c>
      <c r="AE522" s="0" t="n">
        <v>0</v>
      </c>
      <c r="AF522" s="0" t="s">
        <v>88</v>
      </c>
      <c r="AG522" s="13" t="n">
        <v>42584</v>
      </c>
      <c r="AH522" s="25" t="n">
        <f aca="false">I522+J522</f>
        <v>8</v>
      </c>
      <c r="AI522" s="25" t="n">
        <f aca="false">K522+L522+M522</f>
        <v>1</v>
      </c>
      <c r="AJ522" s="25" t="n">
        <f aca="false">AC522*AH522</f>
        <v>1112</v>
      </c>
      <c r="AK522" s="0" t="str">
        <f aca="false">IF(C522=1,"Cancelled","Completed")</f>
        <v>Completed</v>
      </c>
      <c r="AL522" s="0" t="str">
        <f aca="false">_xlfn.IFS(D522&lt;=7,"0-7 Days",D522&lt;=30,"8-30 Days",D522&lt;=90,"31-90 Days",TRUE(),"90+ Days")</f>
        <v>31-90 Days</v>
      </c>
      <c r="AM522" s="0" t="str">
        <f aca="false">_xlfn.IFS(OR(F522="December",F522="January",F522="February"),"Winter",OR(F522="March",F522="April",F522="May"),"Spring",OR(F522="June",F522="July",F522="August"),"Summer",TRUE(),"Autumn")</f>
        <v>Summer</v>
      </c>
      <c r="AN522" s="0" t="str">
        <f aca="false">IF(L522+M522&gt;0,"Family","Adult Only")</f>
        <v>Adult Only</v>
      </c>
      <c r="AO522" s="0" t="str">
        <f aca="false">IF(U522=V522,"Same","Changed")</f>
        <v>Changed</v>
      </c>
    </row>
    <row r="523" customFormat="false" ht="15" hidden="false" customHeight="false" outlineLevel="0" collapsed="false">
      <c r="A523" s="14" t="n">
        <v>529</v>
      </c>
      <c r="B523" s="14" t="s">
        <v>90</v>
      </c>
      <c r="C523" s="14" t="n">
        <v>0</v>
      </c>
      <c r="D523" s="14" t="n">
        <v>92</v>
      </c>
      <c r="E523" s="14" t="n">
        <v>2015</v>
      </c>
      <c r="F523" s="14" t="s">
        <v>113</v>
      </c>
      <c r="G523" s="14" t="n">
        <v>48</v>
      </c>
      <c r="H523" s="14" t="n">
        <v>26</v>
      </c>
      <c r="I523" s="14" t="n">
        <v>0</v>
      </c>
      <c r="J523" s="14" t="n">
        <v>3</v>
      </c>
      <c r="K523" s="14" t="n">
        <v>2</v>
      </c>
      <c r="L523" s="14" t="n">
        <v>0</v>
      </c>
      <c r="M523" s="14" t="n">
        <v>0</v>
      </c>
      <c r="N523" s="14" t="s">
        <v>82</v>
      </c>
      <c r="O523" s="14" t="s">
        <v>83</v>
      </c>
      <c r="P523" s="14" t="s">
        <v>99</v>
      </c>
      <c r="Q523" s="14" t="s">
        <v>94</v>
      </c>
      <c r="R523" s="14" t="n">
        <v>0</v>
      </c>
      <c r="S523" s="14" t="n">
        <v>0</v>
      </c>
      <c r="T523" s="14" t="n">
        <v>0</v>
      </c>
      <c r="U523" s="14" t="s">
        <v>95</v>
      </c>
      <c r="V523" s="14" t="s">
        <v>95</v>
      </c>
      <c r="W523" s="14" t="n">
        <v>0</v>
      </c>
      <c r="X523" s="14" t="s">
        <v>86</v>
      </c>
      <c r="Y523" s="14" t="n">
        <v>6</v>
      </c>
      <c r="Z523" s="14" t="n">
        <v>0</v>
      </c>
      <c r="AA523" s="14" t="n">
        <v>0</v>
      </c>
      <c r="AB523" s="14" t="s">
        <v>87</v>
      </c>
      <c r="AC523" s="14" t="n">
        <v>49.07</v>
      </c>
      <c r="AD523" s="14" t="n">
        <v>0</v>
      </c>
      <c r="AE523" s="14" t="n">
        <v>1</v>
      </c>
      <c r="AF523" s="14" t="s">
        <v>88</v>
      </c>
      <c r="AG523" s="15" t="n">
        <v>42337</v>
      </c>
      <c r="AH523" s="14" t="n">
        <f aca="false">I523+J523</f>
        <v>3</v>
      </c>
      <c r="AI523" s="14" t="n">
        <f aca="false">K523+L523+M523</f>
        <v>2</v>
      </c>
      <c r="AJ523" s="14" t="n">
        <f aca="false">AC523*AH523</f>
        <v>147.21</v>
      </c>
      <c r="AK523" s="14" t="str">
        <f aca="false">IF(C523=1,"Cancelled","Completed")</f>
        <v>Completed</v>
      </c>
      <c r="AL523" s="14" t="str">
        <f aca="false">_xlfn.IFS(D523&lt;=7,"0-7 Days",D523&lt;=30,"8-30 Days",D523&lt;=90,"31-90 Days",TRUE(),"90+ Days")</f>
        <v>90+ Days</v>
      </c>
      <c r="AM523" s="14" t="str">
        <f aca="false">_xlfn.IFS(OR(F523="December",F523="January",F523="February"),"Winter",OR(F523="March",F523="April",F523="May"),"Spring",OR(F523="June",F523="July",F523="August"),"Summer",TRUE(),"Autumn")</f>
        <v>Autumn</v>
      </c>
      <c r="AN523" s="14" t="str">
        <f aca="false">IF(L523+M523&gt;0,"Family","Adult Only")</f>
        <v>Adult Only</v>
      </c>
      <c r="AO523" s="14" t="str">
        <f aca="false">IF(U523=V523,"Same","Changed")</f>
        <v>Same</v>
      </c>
    </row>
    <row r="524" customFormat="false" ht="15" hidden="false" customHeight="false" outlineLevel="0" collapsed="false">
      <c r="A524" s="0" t="n">
        <v>530</v>
      </c>
      <c r="B524" s="0" t="s">
        <v>80</v>
      </c>
      <c r="C524" s="0" t="n">
        <v>0</v>
      </c>
      <c r="D524" s="0" t="n">
        <v>0</v>
      </c>
      <c r="E524" s="0" t="n">
        <v>2017</v>
      </c>
      <c r="F524" s="0" t="s">
        <v>126</v>
      </c>
      <c r="G524" s="0" t="n">
        <v>4</v>
      </c>
      <c r="H524" s="0" t="n">
        <v>26</v>
      </c>
      <c r="I524" s="0" t="n">
        <v>0</v>
      </c>
      <c r="J524" s="0" t="n">
        <v>2</v>
      </c>
      <c r="K524" s="0" t="n">
        <v>2</v>
      </c>
      <c r="L524" s="0" t="n">
        <v>0</v>
      </c>
      <c r="M524" s="0" t="n">
        <v>0</v>
      </c>
      <c r="N524" s="0" t="s">
        <v>82</v>
      </c>
      <c r="O524" s="0" t="s">
        <v>115</v>
      </c>
      <c r="P524" s="0" t="s">
        <v>84</v>
      </c>
      <c r="Q524" s="0" t="s">
        <v>84</v>
      </c>
      <c r="R524" s="0" t="n">
        <v>0</v>
      </c>
      <c r="S524" s="0" t="n">
        <v>0</v>
      </c>
      <c r="T524" s="0" t="n">
        <v>0</v>
      </c>
      <c r="U524" s="0" t="s">
        <v>124</v>
      </c>
      <c r="V524" s="0" t="s">
        <v>124</v>
      </c>
      <c r="W524" s="0" t="n">
        <v>0</v>
      </c>
      <c r="X524" s="0" t="s">
        <v>86</v>
      </c>
      <c r="Y524" s="0" t="n">
        <v>0</v>
      </c>
      <c r="Z524" s="0" t="n">
        <v>0</v>
      </c>
      <c r="AA524" s="0" t="n">
        <v>0</v>
      </c>
      <c r="AB524" s="0" t="s">
        <v>87</v>
      </c>
      <c r="AC524" s="0" t="n">
        <v>72</v>
      </c>
      <c r="AD524" s="0" t="n">
        <v>1</v>
      </c>
      <c r="AE524" s="0" t="n">
        <v>0</v>
      </c>
      <c r="AF524" s="0" t="s">
        <v>88</v>
      </c>
      <c r="AG524" s="13" t="n">
        <v>42763</v>
      </c>
      <c r="AH524" s="25" t="n">
        <f aca="false">I524+J524</f>
        <v>2</v>
      </c>
      <c r="AI524" s="25" t="n">
        <f aca="false">K524+L524+M524</f>
        <v>2</v>
      </c>
      <c r="AJ524" s="25" t="n">
        <f aca="false">AC524*AH524</f>
        <v>144</v>
      </c>
      <c r="AK524" s="0" t="str">
        <f aca="false">IF(C524=1,"Cancelled","Completed")</f>
        <v>Completed</v>
      </c>
      <c r="AL524" s="0" t="str">
        <f aca="false">_xlfn.IFS(D524&lt;=7,"0-7 Days",D524&lt;=30,"8-30 Days",D524&lt;=90,"31-90 Days",TRUE(),"90+ Days")</f>
        <v>0-7 Days</v>
      </c>
      <c r="AM524" s="0" t="str">
        <f aca="false">_xlfn.IFS(OR(F524="December",F524="January",F524="February"),"Winter",OR(F524="March",F524="April",F524="May"),"Spring",OR(F524="June",F524="July",F524="August"),"Summer",TRUE(),"Autumn")</f>
        <v>Winter</v>
      </c>
      <c r="AN524" s="0" t="str">
        <f aca="false">IF(L524+M524&gt;0,"Family","Adult Only")</f>
        <v>Adult Only</v>
      </c>
      <c r="AO524" s="0" t="str">
        <f aca="false">IF(U524=V524,"Same","Changed")</f>
        <v>Same</v>
      </c>
    </row>
    <row r="525" customFormat="false" ht="15" hidden="false" customHeight="false" outlineLevel="0" collapsed="false">
      <c r="A525" s="14" t="n">
        <v>531</v>
      </c>
      <c r="B525" s="14" t="s">
        <v>90</v>
      </c>
      <c r="C525" s="14" t="n">
        <v>0</v>
      </c>
      <c r="D525" s="14" t="n">
        <v>195</v>
      </c>
      <c r="E525" s="14" t="n">
        <v>2016</v>
      </c>
      <c r="F525" s="14" t="s">
        <v>91</v>
      </c>
      <c r="G525" s="14" t="n">
        <v>30</v>
      </c>
      <c r="H525" s="14" t="n">
        <v>21</v>
      </c>
      <c r="I525" s="14" t="n">
        <v>2</v>
      </c>
      <c r="J525" s="14" t="n">
        <v>5</v>
      </c>
      <c r="K525" s="14" t="n">
        <v>2</v>
      </c>
      <c r="L525" s="14" t="n">
        <v>0</v>
      </c>
      <c r="M525" s="14" t="n">
        <v>0</v>
      </c>
      <c r="N525" s="14" t="s">
        <v>82</v>
      </c>
      <c r="O525" s="14" t="s">
        <v>150</v>
      </c>
      <c r="P525" s="14" t="s">
        <v>93</v>
      </c>
      <c r="Q525" s="14" t="s">
        <v>94</v>
      </c>
      <c r="R525" s="14" t="n">
        <v>0</v>
      </c>
      <c r="S525" s="14" t="n">
        <v>0</v>
      </c>
      <c r="T525" s="14" t="n">
        <v>0</v>
      </c>
      <c r="U525" s="14" t="s">
        <v>95</v>
      </c>
      <c r="V525" s="14" t="s">
        <v>95</v>
      </c>
      <c r="W525" s="14" t="n">
        <v>0</v>
      </c>
      <c r="X525" s="14" t="s">
        <v>86</v>
      </c>
      <c r="Y525" s="14" t="n">
        <v>9</v>
      </c>
      <c r="Z525" s="14" t="n">
        <v>0</v>
      </c>
      <c r="AA525" s="14" t="n">
        <v>0</v>
      </c>
      <c r="AB525" s="14" t="s">
        <v>87</v>
      </c>
      <c r="AC525" s="14" t="n">
        <v>90.95</v>
      </c>
      <c r="AD525" s="14" t="n">
        <v>0</v>
      </c>
      <c r="AE525" s="14" t="n">
        <v>1</v>
      </c>
      <c r="AF525" s="14" t="s">
        <v>88</v>
      </c>
      <c r="AG525" s="15" t="n">
        <v>42579</v>
      </c>
      <c r="AH525" s="14" t="n">
        <f aca="false">I525+J525</f>
        <v>7</v>
      </c>
      <c r="AI525" s="14" t="n">
        <f aca="false">K525+L525+M525</f>
        <v>2</v>
      </c>
      <c r="AJ525" s="14" t="n">
        <f aca="false">AC525*AH525</f>
        <v>636.65</v>
      </c>
      <c r="AK525" s="14" t="str">
        <f aca="false">IF(C525=1,"Cancelled","Completed")</f>
        <v>Completed</v>
      </c>
      <c r="AL525" s="14" t="str">
        <f aca="false">_xlfn.IFS(D525&lt;=7,"0-7 Days",D525&lt;=30,"8-30 Days",D525&lt;=90,"31-90 Days",TRUE(),"90+ Days")</f>
        <v>90+ Days</v>
      </c>
      <c r="AM525" s="14" t="str">
        <f aca="false">_xlfn.IFS(OR(F525="December",F525="January",F525="February"),"Winter",OR(F525="March",F525="April",F525="May"),"Spring",OR(F525="June",F525="July",F525="August"),"Summer",TRUE(),"Autumn")</f>
        <v>Summer</v>
      </c>
      <c r="AN525" s="14" t="str">
        <f aca="false">IF(L525+M525&gt;0,"Family","Adult Only")</f>
        <v>Adult Only</v>
      </c>
      <c r="AO525" s="14" t="str">
        <f aca="false">IF(U525=V525,"Same","Changed")</f>
        <v>Same</v>
      </c>
    </row>
    <row r="526" customFormat="false" ht="15" hidden="false" customHeight="false" outlineLevel="0" collapsed="false">
      <c r="A526" s="0" t="n">
        <v>532</v>
      </c>
      <c r="B526" s="0" t="s">
        <v>90</v>
      </c>
      <c r="C526" s="0" t="n">
        <v>1</v>
      </c>
      <c r="D526" s="0" t="n">
        <v>279</v>
      </c>
      <c r="E526" s="0" t="n">
        <v>2015</v>
      </c>
      <c r="F526" s="0" t="s">
        <v>91</v>
      </c>
      <c r="G526" s="0" t="n">
        <v>30</v>
      </c>
      <c r="H526" s="0" t="n">
        <v>23</v>
      </c>
      <c r="I526" s="0" t="n">
        <v>0</v>
      </c>
      <c r="J526" s="0" t="n">
        <v>2</v>
      </c>
      <c r="K526" s="0" t="n">
        <v>2</v>
      </c>
      <c r="L526" s="0" t="n">
        <v>0</v>
      </c>
      <c r="M526" s="0" t="n">
        <v>0</v>
      </c>
      <c r="N526" s="0" t="s">
        <v>82</v>
      </c>
      <c r="O526" s="0" t="s">
        <v>92</v>
      </c>
      <c r="P526" s="0" t="s">
        <v>116</v>
      </c>
      <c r="Q526" s="0" t="s">
        <v>94</v>
      </c>
      <c r="R526" s="0" t="n">
        <v>1</v>
      </c>
      <c r="S526" s="0" t="n">
        <v>1</v>
      </c>
      <c r="T526" s="0" t="n">
        <v>0</v>
      </c>
      <c r="U526" s="0" t="s">
        <v>95</v>
      </c>
      <c r="V526" s="0" t="s">
        <v>95</v>
      </c>
      <c r="W526" s="0" t="n">
        <v>0</v>
      </c>
      <c r="X526" s="0" t="s">
        <v>86</v>
      </c>
      <c r="Y526" s="0" t="n">
        <v>1</v>
      </c>
      <c r="Z526" s="0" t="n">
        <v>0</v>
      </c>
      <c r="AA526" s="0" t="n">
        <v>0</v>
      </c>
      <c r="AB526" s="0" t="s">
        <v>101</v>
      </c>
      <c r="AC526" s="0" t="n">
        <v>62.8</v>
      </c>
      <c r="AD526" s="0" t="n">
        <v>0</v>
      </c>
      <c r="AE526" s="0" t="n">
        <v>0</v>
      </c>
      <c r="AF526" s="0" t="s">
        <v>96</v>
      </c>
      <c r="AG526" s="13" t="n">
        <v>41929</v>
      </c>
      <c r="AH526" s="25" t="n">
        <f aca="false">I526+J526</f>
        <v>2</v>
      </c>
      <c r="AI526" s="25" t="n">
        <f aca="false">K526+L526+M526</f>
        <v>2</v>
      </c>
      <c r="AJ526" s="25" t="n">
        <f aca="false">AC526*AH526</f>
        <v>125.6</v>
      </c>
      <c r="AK526" s="0" t="str">
        <f aca="false">IF(C526=1,"Cancelled","Completed")</f>
        <v>Cancelled</v>
      </c>
      <c r="AL526" s="0" t="str">
        <f aca="false">_xlfn.IFS(D526&lt;=7,"0-7 Days",D526&lt;=30,"8-30 Days",D526&lt;=90,"31-90 Days",TRUE(),"90+ Days")</f>
        <v>90+ Days</v>
      </c>
      <c r="AM526" s="0" t="str">
        <f aca="false">_xlfn.IFS(OR(F526="December",F526="January",F526="February"),"Winter",OR(F526="March",F526="April",F526="May"),"Spring",OR(F526="June",F526="July",F526="August"),"Summer",TRUE(),"Autumn")</f>
        <v>Summer</v>
      </c>
      <c r="AN526" s="0" t="str">
        <f aca="false">IF(L526+M526&gt;0,"Family","Adult Only")</f>
        <v>Adult Only</v>
      </c>
      <c r="AO526" s="0" t="str">
        <f aca="false">IF(U526=V526,"Same","Changed")</f>
        <v>Same</v>
      </c>
    </row>
    <row r="527" customFormat="false" ht="15" hidden="false" customHeight="false" outlineLevel="0" collapsed="false">
      <c r="A527" s="14" t="n">
        <v>533</v>
      </c>
      <c r="B527" s="14" t="s">
        <v>80</v>
      </c>
      <c r="C527" s="14" t="n">
        <v>0</v>
      </c>
      <c r="D527" s="14" t="n">
        <v>21</v>
      </c>
      <c r="E527" s="14" t="n">
        <v>2015</v>
      </c>
      <c r="F527" s="14" t="s">
        <v>113</v>
      </c>
      <c r="G527" s="14" t="n">
        <v>48</v>
      </c>
      <c r="H527" s="14" t="n">
        <v>24</v>
      </c>
      <c r="I527" s="14" t="n">
        <v>0</v>
      </c>
      <c r="J527" s="14" t="n">
        <v>1</v>
      </c>
      <c r="K527" s="14" t="n">
        <v>2</v>
      </c>
      <c r="L527" s="14" t="n">
        <v>0</v>
      </c>
      <c r="M527" s="14" t="n">
        <v>0</v>
      </c>
      <c r="N527" s="14" t="s">
        <v>82</v>
      </c>
      <c r="O527" s="14" t="s">
        <v>115</v>
      </c>
      <c r="P527" s="14" t="s">
        <v>99</v>
      </c>
      <c r="Q527" s="14" t="s">
        <v>94</v>
      </c>
      <c r="R527" s="14" t="n">
        <v>0</v>
      </c>
      <c r="S527" s="14" t="n">
        <v>0</v>
      </c>
      <c r="T527" s="14" t="n">
        <v>0</v>
      </c>
      <c r="U527" s="14" t="s">
        <v>95</v>
      </c>
      <c r="V527" s="14" t="s">
        <v>95</v>
      </c>
      <c r="W527" s="14" t="n">
        <v>0</v>
      </c>
      <c r="X527" s="14" t="s">
        <v>86</v>
      </c>
      <c r="Y527" s="14" t="n">
        <v>314</v>
      </c>
      <c r="Z527" s="14" t="n">
        <v>0</v>
      </c>
      <c r="AA527" s="14" t="n">
        <v>0</v>
      </c>
      <c r="AB527" s="14" t="s">
        <v>87</v>
      </c>
      <c r="AC527" s="14" t="n">
        <v>38.4</v>
      </c>
      <c r="AD527" s="14" t="n">
        <v>1</v>
      </c>
      <c r="AE527" s="14" t="n">
        <v>2</v>
      </c>
      <c r="AF527" s="14" t="s">
        <v>88</v>
      </c>
      <c r="AG527" s="15" t="n">
        <v>42333</v>
      </c>
      <c r="AH527" s="14" t="n">
        <f aca="false">I527+J527</f>
        <v>1</v>
      </c>
      <c r="AI527" s="14" t="n">
        <f aca="false">K527+L527+M527</f>
        <v>2</v>
      </c>
      <c r="AJ527" s="14" t="n">
        <f aca="false">AC527*AH527</f>
        <v>38.4</v>
      </c>
      <c r="AK527" s="14" t="str">
        <f aca="false">IF(C527=1,"Cancelled","Completed")</f>
        <v>Completed</v>
      </c>
      <c r="AL527" s="14" t="str">
        <f aca="false">_xlfn.IFS(D527&lt;=7,"0-7 Days",D527&lt;=30,"8-30 Days",D527&lt;=90,"31-90 Days",TRUE(),"90+ Days")</f>
        <v>8-30 Days</v>
      </c>
      <c r="AM527" s="14" t="str">
        <f aca="false">_xlfn.IFS(OR(F527="December",F527="January",F527="February"),"Winter",OR(F527="March",F527="April",F527="May"),"Spring",OR(F527="June",F527="July",F527="August"),"Summer",TRUE(),"Autumn")</f>
        <v>Autumn</v>
      </c>
      <c r="AN527" s="14" t="str">
        <f aca="false">IF(L527+M527&gt;0,"Family","Adult Only")</f>
        <v>Adult Only</v>
      </c>
      <c r="AO527" s="14" t="str">
        <f aca="false">IF(U527=V527,"Same","Changed")</f>
        <v>Same</v>
      </c>
    </row>
    <row r="528" customFormat="false" ht="15" hidden="false" customHeight="false" outlineLevel="0" collapsed="false">
      <c r="A528" s="0" t="n">
        <v>534</v>
      </c>
      <c r="B528" s="0" t="s">
        <v>80</v>
      </c>
      <c r="C528" s="0" t="n">
        <v>1</v>
      </c>
      <c r="D528" s="0" t="n">
        <v>253</v>
      </c>
      <c r="E528" s="0" t="n">
        <v>2017</v>
      </c>
      <c r="F528" s="0" t="s">
        <v>119</v>
      </c>
      <c r="G528" s="0" t="n">
        <v>34</v>
      </c>
      <c r="H528" s="0" t="n">
        <v>25</v>
      </c>
      <c r="I528" s="0" t="n">
        <v>2</v>
      </c>
      <c r="J528" s="0" t="n">
        <v>4</v>
      </c>
      <c r="K528" s="0" t="n">
        <v>1</v>
      </c>
      <c r="L528" s="0" t="n">
        <v>0</v>
      </c>
      <c r="M528" s="0" t="n">
        <v>0</v>
      </c>
      <c r="N528" s="0" t="s">
        <v>82</v>
      </c>
      <c r="O528" s="0" t="s">
        <v>115</v>
      </c>
      <c r="P528" s="0" t="s">
        <v>93</v>
      </c>
      <c r="Q528" s="0" t="s">
        <v>94</v>
      </c>
      <c r="R528" s="0" t="n">
        <v>0</v>
      </c>
      <c r="S528" s="0" t="n">
        <v>0</v>
      </c>
      <c r="T528" s="0" t="n">
        <v>0</v>
      </c>
      <c r="U528" s="0" t="s">
        <v>95</v>
      </c>
      <c r="V528" s="0" t="s">
        <v>95</v>
      </c>
      <c r="W528" s="0" t="n">
        <v>0</v>
      </c>
      <c r="X528" s="0" t="s">
        <v>86</v>
      </c>
      <c r="Y528" s="0" t="n">
        <v>240</v>
      </c>
      <c r="Z528" s="0" t="n">
        <v>0</v>
      </c>
      <c r="AA528" s="0" t="n">
        <v>0</v>
      </c>
      <c r="AB528" s="0" t="s">
        <v>87</v>
      </c>
      <c r="AC528" s="0" t="n">
        <v>153.75</v>
      </c>
      <c r="AD528" s="0" t="n">
        <v>0</v>
      </c>
      <c r="AE528" s="0" t="n">
        <v>1</v>
      </c>
      <c r="AF528" s="0" t="s">
        <v>96</v>
      </c>
      <c r="AG528" s="13" t="n">
        <v>42742</v>
      </c>
      <c r="AH528" s="25" t="n">
        <f aca="false">I528+J528</f>
        <v>6</v>
      </c>
      <c r="AI528" s="25" t="n">
        <f aca="false">K528+L528+M528</f>
        <v>1</v>
      </c>
      <c r="AJ528" s="25" t="n">
        <f aca="false">AC528*AH528</f>
        <v>922.5</v>
      </c>
      <c r="AK528" s="0" t="str">
        <f aca="false">IF(C528=1,"Cancelled","Completed")</f>
        <v>Cancelled</v>
      </c>
      <c r="AL528" s="0" t="str">
        <f aca="false">_xlfn.IFS(D528&lt;=7,"0-7 Days",D528&lt;=30,"8-30 Days",D528&lt;=90,"31-90 Days",TRUE(),"90+ Days")</f>
        <v>90+ Days</v>
      </c>
      <c r="AM528" s="0" t="str">
        <f aca="false">_xlfn.IFS(OR(F528="December",F528="January",F528="February"),"Winter",OR(F528="March",F528="April",F528="May"),"Spring",OR(F528="June",F528="July",F528="August"),"Summer",TRUE(),"Autumn")</f>
        <v>Summer</v>
      </c>
      <c r="AN528" s="0" t="str">
        <f aca="false">IF(L528+M528&gt;0,"Family","Adult Only")</f>
        <v>Adult Only</v>
      </c>
      <c r="AO528" s="0" t="str">
        <f aca="false">IF(U528=V528,"Same","Changed")</f>
        <v>Same</v>
      </c>
    </row>
    <row r="529" customFormat="false" ht="15" hidden="false" customHeight="false" outlineLevel="0" collapsed="false">
      <c r="A529" s="14" t="n">
        <v>535</v>
      </c>
      <c r="B529" s="14" t="s">
        <v>80</v>
      </c>
      <c r="C529" s="14" t="n">
        <v>0</v>
      </c>
      <c r="D529" s="14" t="n">
        <v>152</v>
      </c>
      <c r="E529" s="14" t="n">
        <v>2017</v>
      </c>
      <c r="F529" s="14" t="s">
        <v>106</v>
      </c>
      <c r="G529" s="14" t="n">
        <v>14</v>
      </c>
      <c r="H529" s="14" t="n">
        <v>5</v>
      </c>
      <c r="I529" s="14" t="n">
        <v>1</v>
      </c>
      <c r="J529" s="14" t="n">
        <v>4</v>
      </c>
      <c r="K529" s="14" t="n">
        <v>2</v>
      </c>
      <c r="L529" s="14" t="n">
        <v>0</v>
      </c>
      <c r="M529" s="14" t="n">
        <v>0</v>
      </c>
      <c r="N529" s="14" t="s">
        <v>82</v>
      </c>
      <c r="O529" s="14" t="s">
        <v>83</v>
      </c>
      <c r="P529" s="14" t="s">
        <v>116</v>
      </c>
      <c r="Q529" s="14" t="s">
        <v>94</v>
      </c>
      <c r="R529" s="14" t="n">
        <v>0</v>
      </c>
      <c r="S529" s="14" t="n">
        <v>0</v>
      </c>
      <c r="T529" s="14" t="n">
        <v>0</v>
      </c>
      <c r="U529" s="14" t="s">
        <v>109</v>
      </c>
      <c r="V529" s="14" t="s">
        <v>109</v>
      </c>
      <c r="W529" s="14" t="n">
        <v>4</v>
      </c>
      <c r="X529" s="14" t="s">
        <v>86</v>
      </c>
      <c r="Y529" s="14" t="n">
        <v>0</v>
      </c>
      <c r="Z529" s="14" t="n">
        <v>223</v>
      </c>
      <c r="AA529" s="14" t="n">
        <v>0</v>
      </c>
      <c r="AB529" s="14" t="s">
        <v>101</v>
      </c>
      <c r="AC529" s="14" t="n">
        <v>67</v>
      </c>
      <c r="AD529" s="14" t="n">
        <v>0</v>
      </c>
      <c r="AE529" s="14" t="n">
        <v>0</v>
      </c>
      <c r="AF529" s="14" t="s">
        <v>88</v>
      </c>
      <c r="AG529" s="15" t="n">
        <v>42835</v>
      </c>
      <c r="AH529" s="14" t="n">
        <f aca="false">I529+J529</f>
        <v>5</v>
      </c>
      <c r="AI529" s="14" t="n">
        <f aca="false">K529+L529+M529</f>
        <v>2</v>
      </c>
      <c r="AJ529" s="14" t="n">
        <f aca="false">AC529*AH529</f>
        <v>335</v>
      </c>
      <c r="AK529" s="14" t="str">
        <f aca="false">IF(C529=1,"Cancelled","Completed")</f>
        <v>Completed</v>
      </c>
      <c r="AL529" s="14" t="str">
        <f aca="false">_xlfn.IFS(D529&lt;=7,"0-7 Days",D529&lt;=30,"8-30 Days",D529&lt;=90,"31-90 Days",TRUE(),"90+ Days")</f>
        <v>90+ Days</v>
      </c>
      <c r="AM529" s="14" t="str">
        <f aca="false">_xlfn.IFS(OR(F529="December",F529="January",F529="February"),"Winter",OR(F529="March",F529="April",F529="May"),"Spring",OR(F529="June",F529="July",F529="August"),"Summer",TRUE(),"Autumn")</f>
        <v>Spring</v>
      </c>
      <c r="AN529" s="14" t="str">
        <f aca="false">IF(L529+M529&gt;0,"Family","Adult Only")</f>
        <v>Adult Only</v>
      </c>
      <c r="AO529" s="14" t="str">
        <f aca="false">IF(U529=V529,"Same","Changed")</f>
        <v>Same</v>
      </c>
    </row>
    <row r="530" customFormat="false" ht="15" hidden="false" customHeight="false" outlineLevel="0" collapsed="false">
      <c r="A530" s="0" t="n">
        <v>536</v>
      </c>
      <c r="B530" s="0" t="s">
        <v>90</v>
      </c>
      <c r="C530" s="0" t="n">
        <v>0</v>
      </c>
      <c r="D530" s="0" t="n">
        <v>59</v>
      </c>
      <c r="E530" s="0" t="n">
        <v>2015</v>
      </c>
      <c r="F530" s="0" t="s">
        <v>111</v>
      </c>
      <c r="G530" s="0" t="n">
        <v>42</v>
      </c>
      <c r="H530" s="0" t="n">
        <v>15</v>
      </c>
      <c r="I530" s="0" t="n">
        <v>2</v>
      </c>
      <c r="J530" s="0" t="n">
        <v>3</v>
      </c>
      <c r="K530" s="0" t="n">
        <v>2</v>
      </c>
      <c r="L530" s="0" t="n">
        <v>0</v>
      </c>
      <c r="M530" s="0" t="n">
        <v>0</v>
      </c>
      <c r="N530" s="0" t="s">
        <v>82</v>
      </c>
      <c r="O530" s="0" t="s">
        <v>130</v>
      </c>
      <c r="P530" s="0" t="s">
        <v>99</v>
      </c>
      <c r="Q530" s="0" t="s">
        <v>94</v>
      </c>
      <c r="R530" s="0" t="n">
        <v>0</v>
      </c>
      <c r="S530" s="0" t="n">
        <v>0</v>
      </c>
      <c r="T530" s="0" t="n">
        <v>0</v>
      </c>
      <c r="U530" s="0" t="s">
        <v>95</v>
      </c>
      <c r="V530" s="0" t="s">
        <v>95</v>
      </c>
      <c r="W530" s="0" t="n">
        <v>0</v>
      </c>
      <c r="X530" s="0" t="s">
        <v>86</v>
      </c>
      <c r="Y530" s="0" t="n">
        <v>83</v>
      </c>
      <c r="Z530" s="0" t="n">
        <v>0</v>
      </c>
      <c r="AA530" s="0" t="n">
        <v>0</v>
      </c>
      <c r="AB530" s="0" t="s">
        <v>125</v>
      </c>
      <c r="AC530" s="0" t="n">
        <v>76.5</v>
      </c>
      <c r="AD530" s="0" t="n">
        <v>0</v>
      </c>
      <c r="AE530" s="0" t="n">
        <v>1</v>
      </c>
      <c r="AF530" s="0" t="s">
        <v>88</v>
      </c>
      <c r="AG530" s="13" t="n">
        <v>42297</v>
      </c>
      <c r="AH530" s="25" t="n">
        <f aca="false">I530+J530</f>
        <v>5</v>
      </c>
      <c r="AI530" s="25" t="n">
        <f aca="false">K530+L530+M530</f>
        <v>2</v>
      </c>
      <c r="AJ530" s="25" t="n">
        <f aca="false">AC530*AH530</f>
        <v>382.5</v>
      </c>
      <c r="AK530" s="0" t="str">
        <f aca="false">IF(C530=1,"Cancelled","Completed")</f>
        <v>Completed</v>
      </c>
      <c r="AL530" s="0" t="str">
        <f aca="false">_xlfn.IFS(D530&lt;=7,"0-7 Days",D530&lt;=30,"8-30 Days",D530&lt;=90,"31-90 Days",TRUE(),"90+ Days")</f>
        <v>31-90 Days</v>
      </c>
      <c r="AM530" s="0" t="str">
        <f aca="false">_xlfn.IFS(OR(F530="December",F530="January",F530="February"),"Winter",OR(F530="March",F530="April",F530="May"),"Spring",OR(F530="June",F530="July",F530="August"),"Summer",TRUE(),"Autumn")</f>
        <v>Autumn</v>
      </c>
      <c r="AN530" s="0" t="str">
        <f aca="false">IF(L530+M530&gt;0,"Family","Adult Only")</f>
        <v>Adult Only</v>
      </c>
      <c r="AO530" s="0" t="str">
        <f aca="false">IF(U530=V530,"Same","Changed")</f>
        <v>Same</v>
      </c>
    </row>
    <row r="531" customFormat="false" ht="15" hidden="false" customHeight="false" outlineLevel="0" collapsed="false">
      <c r="A531" s="14" t="n">
        <v>537</v>
      </c>
      <c r="B531" s="14" t="s">
        <v>90</v>
      </c>
      <c r="C531" s="14" t="n">
        <v>1</v>
      </c>
      <c r="D531" s="14" t="n">
        <v>41</v>
      </c>
      <c r="E531" s="14" t="n">
        <v>2017</v>
      </c>
      <c r="F531" s="14" t="s">
        <v>119</v>
      </c>
      <c r="G531" s="14" t="n">
        <v>35</v>
      </c>
      <c r="H531" s="14" t="n">
        <v>27</v>
      </c>
      <c r="I531" s="14" t="n">
        <v>1</v>
      </c>
      <c r="J531" s="14" t="n">
        <v>0</v>
      </c>
      <c r="K531" s="14" t="n">
        <v>1</v>
      </c>
      <c r="L531" s="14" t="n">
        <v>0</v>
      </c>
      <c r="M531" s="14" t="n">
        <v>0</v>
      </c>
      <c r="N531" s="14" t="s">
        <v>82</v>
      </c>
      <c r="O531" s="14" t="s">
        <v>134</v>
      </c>
      <c r="P531" s="14" t="s">
        <v>84</v>
      </c>
      <c r="Q531" s="14" t="s">
        <v>84</v>
      </c>
      <c r="R531" s="14" t="n">
        <v>0</v>
      </c>
      <c r="S531" s="14" t="n">
        <v>0</v>
      </c>
      <c r="T531" s="14" t="n">
        <v>0</v>
      </c>
      <c r="U531" s="14" t="s">
        <v>95</v>
      </c>
      <c r="V531" s="14" t="s">
        <v>95</v>
      </c>
      <c r="W531" s="14" t="n">
        <v>1</v>
      </c>
      <c r="X531" s="14" t="s">
        <v>86</v>
      </c>
      <c r="Y531" s="14" t="n">
        <v>14</v>
      </c>
      <c r="Z531" s="14" t="n">
        <v>0</v>
      </c>
      <c r="AA531" s="14" t="n">
        <v>0</v>
      </c>
      <c r="AB531" s="14" t="s">
        <v>87</v>
      </c>
      <c r="AC531" s="14" t="n">
        <v>90</v>
      </c>
      <c r="AD531" s="14" t="n">
        <v>0</v>
      </c>
      <c r="AE531" s="14" t="n">
        <v>0</v>
      </c>
      <c r="AF531" s="14" t="s">
        <v>96</v>
      </c>
      <c r="AG531" s="15" t="n">
        <v>42944</v>
      </c>
      <c r="AH531" s="14" t="n">
        <f aca="false">I531+J531</f>
        <v>1</v>
      </c>
      <c r="AI531" s="14" t="n">
        <f aca="false">K531+L531+M531</f>
        <v>1</v>
      </c>
      <c r="AJ531" s="14" t="n">
        <f aca="false">AC531*AH531</f>
        <v>90</v>
      </c>
      <c r="AK531" s="14" t="str">
        <f aca="false">IF(C531=1,"Cancelled","Completed")</f>
        <v>Cancelled</v>
      </c>
      <c r="AL531" s="14" t="str">
        <f aca="false">_xlfn.IFS(D531&lt;=7,"0-7 Days",D531&lt;=30,"8-30 Days",D531&lt;=90,"31-90 Days",TRUE(),"90+ Days")</f>
        <v>31-90 Days</v>
      </c>
      <c r="AM531" s="14" t="str">
        <f aca="false">_xlfn.IFS(OR(F531="December",F531="January",F531="February"),"Winter",OR(F531="March",F531="April",F531="May"),"Spring",OR(F531="June",F531="July",F531="August"),"Summer",TRUE(),"Autumn")</f>
        <v>Summer</v>
      </c>
      <c r="AN531" s="14" t="str">
        <f aca="false">IF(L531+M531&gt;0,"Family","Adult Only")</f>
        <v>Adult Only</v>
      </c>
      <c r="AO531" s="14" t="str">
        <f aca="false">IF(U531=V531,"Same","Changed")</f>
        <v>Same</v>
      </c>
    </row>
    <row r="532" customFormat="false" ht="15" hidden="false" customHeight="false" outlineLevel="0" collapsed="false">
      <c r="A532" s="0" t="n">
        <v>538</v>
      </c>
      <c r="B532" s="0" t="s">
        <v>90</v>
      </c>
      <c r="C532" s="0" t="n">
        <v>1</v>
      </c>
      <c r="D532" s="0" t="n">
        <v>104</v>
      </c>
      <c r="E532" s="0" t="n">
        <v>2016</v>
      </c>
      <c r="F532" s="0" t="s">
        <v>111</v>
      </c>
      <c r="G532" s="0" t="n">
        <v>42</v>
      </c>
      <c r="H532" s="0" t="n">
        <v>9</v>
      </c>
      <c r="I532" s="0" t="n">
        <v>1</v>
      </c>
      <c r="J532" s="0" t="n">
        <v>0</v>
      </c>
      <c r="K532" s="0" t="n">
        <v>2</v>
      </c>
      <c r="L532" s="0" t="n">
        <v>0</v>
      </c>
      <c r="M532" s="0" t="n">
        <v>0</v>
      </c>
      <c r="N532" s="0" t="s">
        <v>107</v>
      </c>
      <c r="O532" s="0" t="s">
        <v>122</v>
      </c>
      <c r="P532" s="0" t="s">
        <v>93</v>
      </c>
      <c r="Q532" s="0" t="s">
        <v>94</v>
      </c>
      <c r="R532" s="0" t="n">
        <v>0</v>
      </c>
      <c r="S532" s="0" t="n">
        <v>0</v>
      </c>
      <c r="T532" s="0" t="n">
        <v>0</v>
      </c>
      <c r="U532" s="0" t="s">
        <v>95</v>
      </c>
      <c r="V532" s="0" t="s">
        <v>95</v>
      </c>
      <c r="W532" s="0" t="n">
        <v>0</v>
      </c>
      <c r="X532" s="0" t="s">
        <v>86</v>
      </c>
      <c r="Y532" s="0" t="n">
        <v>9</v>
      </c>
      <c r="Z532" s="0" t="n">
        <v>0</v>
      </c>
      <c r="AA532" s="0" t="n">
        <v>0</v>
      </c>
      <c r="AB532" s="0" t="s">
        <v>87</v>
      </c>
      <c r="AC532" s="0" t="n">
        <v>108</v>
      </c>
      <c r="AD532" s="0" t="n">
        <v>0</v>
      </c>
      <c r="AE532" s="0" t="n">
        <v>1</v>
      </c>
      <c r="AF532" s="0" t="s">
        <v>96</v>
      </c>
      <c r="AG532" s="13" t="n">
        <v>42651</v>
      </c>
      <c r="AH532" s="25" t="n">
        <f aca="false">I532+J532</f>
        <v>1</v>
      </c>
      <c r="AI532" s="25" t="n">
        <f aca="false">K532+L532+M532</f>
        <v>2</v>
      </c>
      <c r="AJ532" s="25" t="n">
        <f aca="false">AC532*AH532</f>
        <v>108</v>
      </c>
      <c r="AK532" s="0" t="str">
        <f aca="false">IF(C532=1,"Cancelled","Completed")</f>
        <v>Cancelled</v>
      </c>
      <c r="AL532" s="0" t="str">
        <f aca="false">_xlfn.IFS(D532&lt;=7,"0-7 Days",D532&lt;=30,"8-30 Days",D532&lt;=90,"31-90 Days",TRUE(),"90+ Days")</f>
        <v>90+ Days</v>
      </c>
      <c r="AM532" s="0" t="str">
        <f aca="false">_xlfn.IFS(OR(F532="December",F532="January",F532="February"),"Winter",OR(F532="March",F532="April",F532="May"),"Spring",OR(F532="June",F532="July",F532="August"),"Summer",TRUE(),"Autumn")</f>
        <v>Autumn</v>
      </c>
      <c r="AN532" s="0" t="str">
        <f aca="false">IF(L532+M532&gt;0,"Family","Adult Only")</f>
        <v>Adult Only</v>
      </c>
      <c r="AO532" s="0" t="str">
        <f aca="false">IF(U532=V532,"Same","Changed")</f>
        <v>Same</v>
      </c>
    </row>
    <row r="533" customFormat="false" ht="15" hidden="false" customHeight="false" outlineLevel="0" collapsed="false">
      <c r="A533" s="14" t="n">
        <v>539</v>
      </c>
      <c r="B533" s="14" t="s">
        <v>90</v>
      </c>
      <c r="C533" s="14" t="n">
        <v>0</v>
      </c>
      <c r="D533" s="14" t="n">
        <v>102</v>
      </c>
      <c r="E533" s="14" t="n">
        <v>2015</v>
      </c>
      <c r="F533" s="14" t="s">
        <v>119</v>
      </c>
      <c r="G533" s="14" t="n">
        <v>34</v>
      </c>
      <c r="H533" s="14" t="n">
        <v>21</v>
      </c>
      <c r="I533" s="14" t="n">
        <v>0</v>
      </c>
      <c r="J533" s="14" t="n">
        <v>2</v>
      </c>
      <c r="K533" s="14" t="n">
        <v>2</v>
      </c>
      <c r="L533" s="14" t="n">
        <v>0</v>
      </c>
      <c r="M533" s="14" t="n">
        <v>0</v>
      </c>
      <c r="N533" s="14" t="s">
        <v>82</v>
      </c>
      <c r="O533" s="14" t="s">
        <v>92</v>
      </c>
      <c r="P533" s="14" t="s">
        <v>93</v>
      </c>
      <c r="Q533" s="14" t="s">
        <v>94</v>
      </c>
      <c r="R533" s="14" t="n">
        <v>0</v>
      </c>
      <c r="S533" s="14" t="n">
        <v>0</v>
      </c>
      <c r="T533" s="14" t="n">
        <v>0</v>
      </c>
      <c r="U533" s="14" t="s">
        <v>95</v>
      </c>
      <c r="V533" s="14" t="s">
        <v>95</v>
      </c>
      <c r="W533" s="14" t="n">
        <v>0</v>
      </c>
      <c r="X533" s="14" t="s">
        <v>86</v>
      </c>
      <c r="Y533" s="14" t="n">
        <v>9</v>
      </c>
      <c r="Z533" s="14" t="n">
        <v>0</v>
      </c>
      <c r="AA533" s="14" t="n">
        <v>0</v>
      </c>
      <c r="AB533" s="14" t="s">
        <v>87</v>
      </c>
      <c r="AC533" s="14" t="n">
        <v>76.5</v>
      </c>
      <c r="AD533" s="14" t="n">
        <v>0</v>
      </c>
      <c r="AE533" s="14" t="n">
        <v>1</v>
      </c>
      <c r="AF533" s="14" t="s">
        <v>88</v>
      </c>
      <c r="AG533" s="15" t="n">
        <v>42239</v>
      </c>
      <c r="AH533" s="14" t="n">
        <f aca="false">I533+J533</f>
        <v>2</v>
      </c>
      <c r="AI533" s="14" t="n">
        <f aca="false">K533+L533+M533</f>
        <v>2</v>
      </c>
      <c r="AJ533" s="14" t="n">
        <f aca="false">AC533*AH533</f>
        <v>153</v>
      </c>
      <c r="AK533" s="14" t="str">
        <f aca="false">IF(C533=1,"Cancelled","Completed")</f>
        <v>Completed</v>
      </c>
      <c r="AL533" s="14" t="str">
        <f aca="false">_xlfn.IFS(D533&lt;=7,"0-7 Days",D533&lt;=30,"8-30 Days",D533&lt;=90,"31-90 Days",TRUE(),"90+ Days")</f>
        <v>90+ Days</v>
      </c>
      <c r="AM533" s="14" t="str">
        <f aca="false">_xlfn.IFS(OR(F533="December",F533="January",F533="February"),"Winter",OR(F533="March",F533="April",F533="May"),"Spring",OR(F533="June",F533="July",F533="August"),"Summer",TRUE(),"Autumn")</f>
        <v>Summer</v>
      </c>
      <c r="AN533" s="14" t="str">
        <f aca="false">IF(L533+M533&gt;0,"Family","Adult Only")</f>
        <v>Adult Only</v>
      </c>
      <c r="AO533" s="14" t="str">
        <f aca="false">IF(U533=V533,"Same","Changed")</f>
        <v>Same</v>
      </c>
    </row>
    <row r="534" customFormat="false" ht="15" hidden="false" customHeight="false" outlineLevel="0" collapsed="false">
      <c r="A534" s="0" t="n">
        <v>540</v>
      </c>
      <c r="B534" s="0" t="s">
        <v>90</v>
      </c>
      <c r="C534" s="0" t="n">
        <v>1</v>
      </c>
      <c r="D534" s="0" t="n">
        <v>65</v>
      </c>
      <c r="E534" s="0" t="n">
        <v>2016</v>
      </c>
      <c r="F534" s="0" t="s">
        <v>114</v>
      </c>
      <c r="G534" s="0" t="n">
        <v>37</v>
      </c>
      <c r="H534" s="0" t="n">
        <v>9</v>
      </c>
      <c r="I534" s="0" t="n">
        <v>0</v>
      </c>
      <c r="J534" s="0" t="n">
        <v>2</v>
      </c>
      <c r="K534" s="0" t="n">
        <v>2</v>
      </c>
      <c r="L534" s="0" t="n">
        <v>0</v>
      </c>
      <c r="M534" s="0" t="n">
        <v>0</v>
      </c>
      <c r="N534" s="0" t="s">
        <v>82</v>
      </c>
      <c r="O534" s="0" t="s">
        <v>122</v>
      </c>
      <c r="P534" s="0" t="s">
        <v>93</v>
      </c>
      <c r="Q534" s="0" t="s">
        <v>94</v>
      </c>
      <c r="R534" s="0" t="n">
        <v>0</v>
      </c>
      <c r="S534" s="0" t="n">
        <v>0</v>
      </c>
      <c r="T534" s="0" t="n">
        <v>0</v>
      </c>
      <c r="U534" s="0" t="s">
        <v>109</v>
      </c>
      <c r="V534" s="0" t="s">
        <v>109</v>
      </c>
      <c r="W534" s="0" t="n">
        <v>0</v>
      </c>
      <c r="X534" s="0" t="s">
        <v>86</v>
      </c>
      <c r="Y534" s="0" t="n">
        <v>9</v>
      </c>
      <c r="Z534" s="0" t="n">
        <v>0</v>
      </c>
      <c r="AA534" s="0" t="n">
        <v>0</v>
      </c>
      <c r="AB534" s="0" t="s">
        <v>87</v>
      </c>
      <c r="AC534" s="0" t="n">
        <v>149.4</v>
      </c>
      <c r="AD534" s="0" t="n">
        <v>0</v>
      </c>
      <c r="AE534" s="0" t="n">
        <v>1</v>
      </c>
      <c r="AF534" s="0" t="s">
        <v>96</v>
      </c>
      <c r="AG534" s="13" t="n">
        <v>42618</v>
      </c>
      <c r="AH534" s="25" t="n">
        <f aca="false">I534+J534</f>
        <v>2</v>
      </c>
      <c r="AI534" s="25" t="n">
        <f aca="false">K534+L534+M534</f>
        <v>2</v>
      </c>
      <c r="AJ534" s="25" t="n">
        <f aca="false">AC534*AH534</f>
        <v>298.8</v>
      </c>
      <c r="AK534" s="0" t="str">
        <f aca="false">IF(C534=1,"Cancelled","Completed")</f>
        <v>Cancelled</v>
      </c>
      <c r="AL534" s="0" t="str">
        <f aca="false">_xlfn.IFS(D534&lt;=7,"0-7 Days",D534&lt;=30,"8-30 Days",D534&lt;=90,"31-90 Days",TRUE(),"90+ Days")</f>
        <v>31-90 Days</v>
      </c>
      <c r="AM534" s="0" t="str">
        <f aca="false">_xlfn.IFS(OR(F534="December",F534="January",F534="February"),"Winter",OR(F534="March",F534="April",F534="May"),"Spring",OR(F534="June",F534="July",F534="August"),"Summer",TRUE(),"Autumn")</f>
        <v>Autumn</v>
      </c>
      <c r="AN534" s="0" t="str">
        <f aca="false">IF(L534+M534&gt;0,"Family","Adult Only")</f>
        <v>Adult Only</v>
      </c>
      <c r="AO534" s="0" t="str">
        <f aca="false">IF(U534=V534,"Same","Changed")</f>
        <v>Same</v>
      </c>
    </row>
    <row r="535" customFormat="false" ht="15" hidden="false" customHeight="false" outlineLevel="0" collapsed="false">
      <c r="A535" s="14" t="n">
        <v>541</v>
      </c>
      <c r="B535" s="14" t="s">
        <v>90</v>
      </c>
      <c r="C535" s="14" t="n">
        <v>0</v>
      </c>
      <c r="D535" s="14" t="n">
        <v>98</v>
      </c>
      <c r="E535" s="14" t="n">
        <v>2016</v>
      </c>
      <c r="F535" s="14" t="s">
        <v>103</v>
      </c>
      <c r="G535" s="14" t="n">
        <v>12</v>
      </c>
      <c r="H535" s="14" t="n">
        <v>17</v>
      </c>
      <c r="I535" s="14" t="n">
        <v>2</v>
      </c>
      <c r="J535" s="14" t="n">
        <v>3</v>
      </c>
      <c r="K535" s="14" t="n">
        <v>2</v>
      </c>
      <c r="L535" s="14" t="n">
        <v>0</v>
      </c>
      <c r="M535" s="14" t="n">
        <v>0</v>
      </c>
      <c r="N535" s="14" t="s">
        <v>82</v>
      </c>
      <c r="O535" s="14" t="s">
        <v>158</v>
      </c>
      <c r="P535" s="14" t="s">
        <v>93</v>
      </c>
      <c r="Q535" s="14" t="s">
        <v>94</v>
      </c>
      <c r="R535" s="14" t="n">
        <v>0</v>
      </c>
      <c r="S535" s="14" t="n">
        <v>0</v>
      </c>
      <c r="T535" s="14" t="n">
        <v>0</v>
      </c>
      <c r="U535" s="14" t="s">
        <v>95</v>
      </c>
      <c r="V535" s="14" t="s">
        <v>95</v>
      </c>
      <c r="W535" s="14" t="n">
        <v>0</v>
      </c>
      <c r="X535" s="14" t="s">
        <v>86</v>
      </c>
      <c r="Y535" s="14" t="n">
        <v>9</v>
      </c>
      <c r="Z535" s="14" t="n">
        <v>0</v>
      </c>
      <c r="AA535" s="14" t="n">
        <v>0</v>
      </c>
      <c r="AB535" s="14" t="s">
        <v>87</v>
      </c>
      <c r="AC535" s="14" t="n">
        <v>73.95</v>
      </c>
      <c r="AD535" s="14" t="n">
        <v>0</v>
      </c>
      <c r="AE535" s="14" t="n">
        <v>0</v>
      </c>
      <c r="AF535" s="14" t="s">
        <v>88</v>
      </c>
      <c r="AG535" s="15" t="n">
        <v>42451</v>
      </c>
      <c r="AH535" s="14" t="n">
        <f aca="false">I535+J535</f>
        <v>5</v>
      </c>
      <c r="AI535" s="14" t="n">
        <f aca="false">K535+L535+M535</f>
        <v>2</v>
      </c>
      <c r="AJ535" s="14" t="n">
        <f aca="false">AC535*AH535</f>
        <v>369.75</v>
      </c>
      <c r="AK535" s="14" t="str">
        <f aca="false">IF(C535=1,"Cancelled","Completed")</f>
        <v>Completed</v>
      </c>
      <c r="AL535" s="14" t="str">
        <f aca="false">_xlfn.IFS(D535&lt;=7,"0-7 Days",D535&lt;=30,"8-30 Days",D535&lt;=90,"31-90 Days",TRUE(),"90+ Days")</f>
        <v>90+ Days</v>
      </c>
      <c r="AM535" s="14" t="str">
        <f aca="false">_xlfn.IFS(OR(F535="December",F535="January",F535="February"),"Winter",OR(F535="March",F535="April",F535="May"),"Spring",OR(F535="June",F535="July",F535="August"),"Summer",TRUE(),"Autumn")</f>
        <v>Spring</v>
      </c>
      <c r="AN535" s="14" t="str">
        <f aca="false">IF(L535+M535&gt;0,"Family","Adult Only")</f>
        <v>Adult Only</v>
      </c>
      <c r="AO535" s="14" t="str">
        <f aca="false">IF(U535=V535,"Same","Changed")</f>
        <v>Same</v>
      </c>
    </row>
    <row r="536" customFormat="false" ht="15" hidden="false" customHeight="false" outlineLevel="0" collapsed="false">
      <c r="A536" s="0" t="n">
        <v>542</v>
      </c>
      <c r="B536" s="0" t="s">
        <v>80</v>
      </c>
      <c r="C536" s="0" t="n">
        <v>1</v>
      </c>
      <c r="D536" s="0" t="n">
        <v>103</v>
      </c>
      <c r="E536" s="0" t="n">
        <v>2017</v>
      </c>
      <c r="F536" s="0" t="s">
        <v>103</v>
      </c>
      <c r="G536" s="0" t="n">
        <v>13</v>
      </c>
      <c r="H536" s="0" t="n">
        <v>27</v>
      </c>
      <c r="I536" s="0" t="n">
        <v>1</v>
      </c>
      <c r="J536" s="0" t="n">
        <v>1</v>
      </c>
      <c r="K536" s="0" t="n">
        <v>2</v>
      </c>
      <c r="L536" s="0" t="n">
        <v>0</v>
      </c>
      <c r="M536" s="0" t="n">
        <v>0</v>
      </c>
      <c r="N536" s="0" t="s">
        <v>82</v>
      </c>
      <c r="O536" s="0" t="s">
        <v>92</v>
      </c>
      <c r="P536" s="0" t="s">
        <v>116</v>
      </c>
      <c r="Q536" s="0" t="s">
        <v>128</v>
      </c>
      <c r="R536" s="0" t="n">
        <v>0</v>
      </c>
      <c r="S536" s="0" t="n">
        <v>0</v>
      </c>
      <c r="T536" s="0" t="n">
        <v>0</v>
      </c>
      <c r="U536" s="0" t="s">
        <v>124</v>
      </c>
      <c r="V536" s="0" t="s">
        <v>124</v>
      </c>
      <c r="W536" s="0" t="n">
        <v>0</v>
      </c>
      <c r="X536" s="0" t="s">
        <v>120</v>
      </c>
      <c r="Y536" s="0" t="n">
        <v>495</v>
      </c>
      <c r="Z536" s="0" t="n">
        <v>0</v>
      </c>
      <c r="AA536" s="0" t="n">
        <v>0</v>
      </c>
      <c r="AB536" s="0" t="s">
        <v>87</v>
      </c>
      <c r="AC536" s="0" t="n">
        <v>73</v>
      </c>
      <c r="AD536" s="0" t="n">
        <v>0</v>
      </c>
      <c r="AE536" s="0" t="n">
        <v>0</v>
      </c>
      <c r="AF536" s="0" t="s">
        <v>96</v>
      </c>
      <c r="AG536" s="13" t="n">
        <v>42727</v>
      </c>
      <c r="AH536" s="25" t="n">
        <f aca="false">I536+J536</f>
        <v>2</v>
      </c>
      <c r="AI536" s="25" t="n">
        <f aca="false">K536+L536+M536</f>
        <v>2</v>
      </c>
      <c r="AJ536" s="25" t="n">
        <f aca="false">AC536*AH536</f>
        <v>146</v>
      </c>
      <c r="AK536" s="0" t="str">
        <f aca="false">IF(C536=1,"Cancelled","Completed")</f>
        <v>Cancelled</v>
      </c>
      <c r="AL536" s="0" t="str">
        <f aca="false">_xlfn.IFS(D536&lt;=7,"0-7 Days",D536&lt;=30,"8-30 Days",D536&lt;=90,"31-90 Days",TRUE(),"90+ Days")</f>
        <v>90+ Days</v>
      </c>
      <c r="AM536" s="0" t="str">
        <f aca="false">_xlfn.IFS(OR(F536="December",F536="January",F536="February"),"Winter",OR(F536="March",F536="April",F536="May"),"Spring",OR(F536="June",F536="July",F536="August"),"Summer",TRUE(),"Autumn")</f>
        <v>Spring</v>
      </c>
      <c r="AN536" s="0" t="str">
        <f aca="false">IF(L536+M536&gt;0,"Family","Adult Only")</f>
        <v>Adult Only</v>
      </c>
      <c r="AO536" s="0" t="str">
        <f aca="false">IF(U536=V536,"Same","Changed")</f>
        <v>Same</v>
      </c>
    </row>
    <row r="537" customFormat="false" ht="15" hidden="false" customHeight="false" outlineLevel="0" collapsed="false">
      <c r="A537" s="14" t="n">
        <v>543</v>
      </c>
      <c r="B537" s="14" t="s">
        <v>90</v>
      </c>
      <c r="C537" s="14" t="n">
        <v>0</v>
      </c>
      <c r="D537" s="14" t="n">
        <v>159</v>
      </c>
      <c r="E537" s="14" t="n">
        <v>2017</v>
      </c>
      <c r="F537" s="14" t="s">
        <v>119</v>
      </c>
      <c r="G537" s="14" t="n">
        <v>32</v>
      </c>
      <c r="H537" s="14" t="n">
        <v>7</v>
      </c>
      <c r="I537" s="14" t="n">
        <v>1</v>
      </c>
      <c r="J537" s="14" t="n">
        <v>1</v>
      </c>
      <c r="K537" s="14" t="n">
        <v>3</v>
      </c>
      <c r="L537" s="14" t="n">
        <v>0</v>
      </c>
      <c r="M537" s="14" t="n">
        <v>0</v>
      </c>
      <c r="N537" s="14" t="s">
        <v>82</v>
      </c>
      <c r="O537" s="14" t="s">
        <v>122</v>
      </c>
      <c r="P537" s="14" t="s">
        <v>93</v>
      </c>
      <c r="Q537" s="14" t="s">
        <v>94</v>
      </c>
      <c r="R537" s="14" t="n">
        <v>0</v>
      </c>
      <c r="S537" s="14" t="n">
        <v>0</v>
      </c>
      <c r="T537" s="14" t="n">
        <v>0</v>
      </c>
      <c r="U537" s="14" t="s">
        <v>109</v>
      </c>
      <c r="V537" s="14" t="s">
        <v>109</v>
      </c>
      <c r="W537" s="14" t="n">
        <v>0</v>
      </c>
      <c r="X537" s="14" t="s">
        <v>86</v>
      </c>
      <c r="Y537" s="14" t="n">
        <v>9</v>
      </c>
      <c r="Z537" s="14" t="n">
        <v>0</v>
      </c>
      <c r="AA537" s="14" t="n">
        <v>0</v>
      </c>
      <c r="AB537" s="14" t="s">
        <v>87</v>
      </c>
      <c r="AC537" s="14" t="n">
        <v>184.5</v>
      </c>
      <c r="AD537" s="14" t="n">
        <v>0</v>
      </c>
      <c r="AE537" s="14" t="n">
        <v>0</v>
      </c>
      <c r="AF537" s="14" t="s">
        <v>88</v>
      </c>
      <c r="AG537" s="15" t="n">
        <v>42956</v>
      </c>
      <c r="AH537" s="14" t="n">
        <f aca="false">I537+J537</f>
        <v>2</v>
      </c>
      <c r="AI537" s="14" t="n">
        <f aca="false">K537+L537+M537</f>
        <v>3</v>
      </c>
      <c r="AJ537" s="14" t="n">
        <f aca="false">AC537*AH537</f>
        <v>369</v>
      </c>
      <c r="AK537" s="14" t="str">
        <f aca="false">IF(C537=1,"Cancelled","Completed")</f>
        <v>Completed</v>
      </c>
      <c r="AL537" s="14" t="str">
        <f aca="false">_xlfn.IFS(D537&lt;=7,"0-7 Days",D537&lt;=30,"8-30 Days",D537&lt;=90,"31-90 Days",TRUE(),"90+ Days")</f>
        <v>90+ Days</v>
      </c>
      <c r="AM537" s="14" t="str">
        <f aca="false">_xlfn.IFS(OR(F537="December",F537="January",F537="February"),"Winter",OR(F537="March",F537="April",F537="May"),"Spring",OR(F537="June",F537="July",F537="August"),"Summer",TRUE(),"Autumn")</f>
        <v>Summer</v>
      </c>
      <c r="AN537" s="14" t="str">
        <f aca="false">IF(L537+M537&gt;0,"Family","Adult Only")</f>
        <v>Adult Only</v>
      </c>
      <c r="AO537" s="14" t="str">
        <f aca="false">IF(U537=V537,"Same","Changed")</f>
        <v>Same</v>
      </c>
    </row>
    <row r="538" customFormat="false" ht="15" hidden="false" customHeight="false" outlineLevel="0" collapsed="false">
      <c r="A538" s="0" t="n">
        <v>544</v>
      </c>
      <c r="B538" s="0" t="s">
        <v>80</v>
      </c>
      <c r="C538" s="0" t="n">
        <v>0</v>
      </c>
      <c r="D538" s="0" t="n">
        <v>13</v>
      </c>
      <c r="E538" s="0" t="n">
        <v>2015</v>
      </c>
      <c r="F538" s="0" t="s">
        <v>81</v>
      </c>
      <c r="G538" s="0" t="n">
        <v>52</v>
      </c>
      <c r="H538" s="0" t="n">
        <v>23</v>
      </c>
      <c r="I538" s="0" t="n">
        <v>0</v>
      </c>
      <c r="J538" s="0" t="n">
        <v>4</v>
      </c>
      <c r="K538" s="0" t="n">
        <v>1</v>
      </c>
      <c r="L538" s="0" t="n">
        <v>0</v>
      </c>
      <c r="M538" s="0" t="n">
        <v>0</v>
      </c>
      <c r="N538" s="0" t="s">
        <v>82</v>
      </c>
      <c r="O538" s="0" t="s">
        <v>122</v>
      </c>
      <c r="P538" s="0" t="s">
        <v>93</v>
      </c>
      <c r="Q538" s="0" t="s">
        <v>94</v>
      </c>
      <c r="R538" s="0" t="n">
        <v>0</v>
      </c>
      <c r="S538" s="0" t="n">
        <v>0</v>
      </c>
      <c r="T538" s="0" t="n">
        <v>0</v>
      </c>
      <c r="U538" s="0" t="s">
        <v>124</v>
      </c>
      <c r="V538" s="0" t="s">
        <v>124</v>
      </c>
      <c r="W538" s="0" t="n">
        <v>1</v>
      </c>
      <c r="X538" s="0" t="s">
        <v>86</v>
      </c>
      <c r="Y538" s="0" t="n">
        <v>240</v>
      </c>
      <c r="Z538" s="0" t="n">
        <v>0</v>
      </c>
      <c r="AA538" s="0" t="n">
        <v>0</v>
      </c>
      <c r="AB538" s="0" t="s">
        <v>87</v>
      </c>
      <c r="AC538" s="0" t="n">
        <v>73.75</v>
      </c>
      <c r="AD538" s="0" t="n">
        <v>0</v>
      </c>
      <c r="AE538" s="0" t="n">
        <v>1</v>
      </c>
      <c r="AF538" s="0" t="s">
        <v>88</v>
      </c>
      <c r="AG538" s="13" t="n">
        <v>42365</v>
      </c>
      <c r="AH538" s="25" t="n">
        <f aca="false">I538+J538</f>
        <v>4</v>
      </c>
      <c r="AI538" s="25" t="n">
        <f aca="false">K538+L538+M538</f>
        <v>1</v>
      </c>
      <c r="AJ538" s="25" t="n">
        <f aca="false">AC538*AH538</f>
        <v>295</v>
      </c>
      <c r="AK538" s="0" t="str">
        <f aca="false">IF(C538=1,"Cancelled","Completed")</f>
        <v>Completed</v>
      </c>
      <c r="AL538" s="0" t="str">
        <f aca="false">_xlfn.IFS(D538&lt;=7,"0-7 Days",D538&lt;=30,"8-30 Days",D538&lt;=90,"31-90 Days",TRUE(),"90+ Days")</f>
        <v>8-30 Days</v>
      </c>
      <c r="AM538" s="0" t="str">
        <f aca="false">_xlfn.IFS(OR(F538="December",F538="January",F538="February"),"Winter",OR(F538="March",F538="April",F538="May"),"Spring",OR(F538="June",F538="July",F538="August"),"Summer",TRUE(),"Autumn")</f>
        <v>Winter</v>
      </c>
      <c r="AN538" s="0" t="str">
        <f aca="false">IF(L538+M538&gt;0,"Family","Adult Only")</f>
        <v>Adult Only</v>
      </c>
      <c r="AO538" s="0" t="str">
        <f aca="false">IF(U538=V538,"Same","Changed")</f>
        <v>Same</v>
      </c>
    </row>
    <row r="539" customFormat="false" ht="15" hidden="false" customHeight="false" outlineLevel="0" collapsed="false">
      <c r="A539" s="14" t="n">
        <v>545</v>
      </c>
      <c r="B539" s="14" t="s">
        <v>90</v>
      </c>
      <c r="C539" s="14" t="n">
        <v>0</v>
      </c>
      <c r="D539" s="14" t="n">
        <v>117</v>
      </c>
      <c r="E539" s="14" t="n">
        <v>2016</v>
      </c>
      <c r="F539" s="14" t="s">
        <v>113</v>
      </c>
      <c r="G539" s="14" t="n">
        <v>47</v>
      </c>
      <c r="H539" s="14" t="n">
        <v>13</v>
      </c>
      <c r="I539" s="14" t="n">
        <v>2</v>
      </c>
      <c r="J539" s="14" t="n">
        <v>0</v>
      </c>
      <c r="K539" s="14" t="n">
        <v>2</v>
      </c>
      <c r="L539" s="14" t="n">
        <v>0</v>
      </c>
      <c r="M539" s="14" t="n">
        <v>0</v>
      </c>
      <c r="N539" s="14" t="s">
        <v>107</v>
      </c>
      <c r="O539" s="14" t="s">
        <v>155</v>
      </c>
      <c r="P539" s="14" t="s">
        <v>93</v>
      </c>
      <c r="Q539" s="14" t="s">
        <v>94</v>
      </c>
      <c r="R539" s="14" t="n">
        <v>0</v>
      </c>
      <c r="S539" s="14" t="n">
        <v>0</v>
      </c>
      <c r="T539" s="14" t="n">
        <v>0</v>
      </c>
      <c r="U539" s="14" t="s">
        <v>95</v>
      </c>
      <c r="V539" s="14" t="s">
        <v>95</v>
      </c>
      <c r="W539" s="14" t="n">
        <v>0</v>
      </c>
      <c r="X539" s="14" t="s">
        <v>86</v>
      </c>
      <c r="Y539" s="14" t="n">
        <v>9</v>
      </c>
      <c r="Z539" s="14" t="n">
        <v>0</v>
      </c>
      <c r="AA539" s="14" t="n">
        <v>0</v>
      </c>
      <c r="AB539" s="14" t="s">
        <v>87</v>
      </c>
      <c r="AC539" s="14" t="n">
        <v>79.2</v>
      </c>
      <c r="AD539" s="14" t="n">
        <v>0</v>
      </c>
      <c r="AE539" s="14" t="n">
        <v>0</v>
      </c>
      <c r="AF539" s="14" t="s">
        <v>88</v>
      </c>
      <c r="AG539" s="15" t="n">
        <v>42689</v>
      </c>
      <c r="AH539" s="14" t="n">
        <f aca="false">I539+J539</f>
        <v>2</v>
      </c>
      <c r="AI539" s="14" t="n">
        <f aca="false">K539+L539+M539</f>
        <v>2</v>
      </c>
      <c r="AJ539" s="14" t="n">
        <f aca="false">AC539*AH539</f>
        <v>158.4</v>
      </c>
      <c r="AK539" s="14" t="str">
        <f aca="false">IF(C539=1,"Cancelled","Completed")</f>
        <v>Completed</v>
      </c>
      <c r="AL539" s="14" t="str">
        <f aca="false">_xlfn.IFS(D539&lt;=7,"0-7 Days",D539&lt;=30,"8-30 Days",D539&lt;=90,"31-90 Days",TRUE(),"90+ Days")</f>
        <v>90+ Days</v>
      </c>
      <c r="AM539" s="14" t="str">
        <f aca="false">_xlfn.IFS(OR(F539="December",F539="January",F539="February"),"Winter",OR(F539="March",F539="April",F539="May"),"Spring",OR(F539="June",F539="July",F539="August"),"Summer",TRUE(),"Autumn")</f>
        <v>Autumn</v>
      </c>
      <c r="AN539" s="14" t="str">
        <f aca="false">IF(L539+M539&gt;0,"Family","Adult Only")</f>
        <v>Adult Only</v>
      </c>
      <c r="AO539" s="14" t="str">
        <f aca="false">IF(U539=V539,"Same","Changed")</f>
        <v>Same</v>
      </c>
    </row>
    <row r="540" customFormat="false" ht="15" hidden="false" customHeight="false" outlineLevel="0" collapsed="false">
      <c r="A540" s="0" t="n">
        <v>546</v>
      </c>
      <c r="B540" s="0" t="s">
        <v>90</v>
      </c>
      <c r="C540" s="0" t="n">
        <v>0</v>
      </c>
      <c r="D540" s="0" t="n">
        <v>155</v>
      </c>
      <c r="E540" s="0" t="n">
        <v>2017</v>
      </c>
      <c r="F540" s="0" t="s">
        <v>135</v>
      </c>
      <c r="G540" s="0" t="n">
        <v>22</v>
      </c>
      <c r="H540" s="0" t="n">
        <v>1</v>
      </c>
      <c r="I540" s="0" t="n">
        <v>0</v>
      </c>
      <c r="J540" s="0" t="n">
        <v>3</v>
      </c>
      <c r="K540" s="0" t="n">
        <v>2</v>
      </c>
      <c r="L540" s="0" t="n">
        <v>0</v>
      </c>
      <c r="M540" s="0" t="n">
        <v>0</v>
      </c>
      <c r="N540" s="0" t="s">
        <v>82</v>
      </c>
      <c r="O540" s="0" t="s">
        <v>115</v>
      </c>
      <c r="P540" s="0" t="s">
        <v>93</v>
      </c>
      <c r="Q540" s="0" t="s">
        <v>94</v>
      </c>
      <c r="R540" s="0" t="n">
        <v>0</v>
      </c>
      <c r="S540" s="0" t="n">
        <v>0</v>
      </c>
      <c r="T540" s="0" t="n">
        <v>0</v>
      </c>
      <c r="U540" s="0" t="s">
        <v>95</v>
      </c>
      <c r="V540" s="0" t="s">
        <v>95</v>
      </c>
      <c r="W540" s="0" t="n">
        <v>0</v>
      </c>
      <c r="X540" s="0" t="s">
        <v>86</v>
      </c>
      <c r="Y540" s="0" t="n">
        <v>9</v>
      </c>
      <c r="Z540" s="0" t="n">
        <v>0</v>
      </c>
      <c r="AA540" s="0" t="n">
        <v>0</v>
      </c>
      <c r="AB540" s="0" t="s">
        <v>87</v>
      </c>
      <c r="AC540" s="0" t="n">
        <v>138</v>
      </c>
      <c r="AD540" s="0" t="n">
        <v>0</v>
      </c>
      <c r="AE540" s="0" t="n">
        <v>1</v>
      </c>
      <c r="AF540" s="0" t="s">
        <v>88</v>
      </c>
      <c r="AG540" s="13" t="n">
        <v>42890</v>
      </c>
      <c r="AH540" s="25" t="n">
        <f aca="false">I540+J540</f>
        <v>3</v>
      </c>
      <c r="AI540" s="25" t="n">
        <f aca="false">K540+L540+M540</f>
        <v>2</v>
      </c>
      <c r="AJ540" s="25" t="n">
        <f aca="false">AC540*AH540</f>
        <v>414</v>
      </c>
      <c r="AK540" s="0" t="str">
        <f aca="false">IF(C540=1,"Cancelled","Completed")</f>
        <v>Completed</v>
      </c>
      <c r="AL540" s="0" t="str">
        <f aca="false">_xlfn.IFS(D540&lt;=7,"0-7 Days",D540&lt;=30,"8-30 Days",D540&lt;=90,"31-90 Days",TRUE(),"90+ Days")</f>
        <v>90+ Days</v>
      </c>
      <c r="AM540" s="0" t="str">
        <f aca="false">_xlfn.IFS(OR(F540="December",F540="January",F540="February"),"Winter",OR(F540="March",F540="April",F540="May"),"Spring",OR(F540="June",F540="July",F540="August"),"Summer",TRUE(),"Autumn")</f>
        <v>Summer</v>
      </c>
      <c r="AN540" s="0" t="str">
        <f aca="false">IF(L540+M540&gt;0,"Family","Adult Only")</f>
        <v>Adult Only</v>
      </c>
      <c r="AO540" s="0" t="str">
        <f aca="false">IF(U540=V540,"Same","Changed")</f>
        <v>Same</v>
      </c>
    </row>
    <row r="541" customFormat="false" ht="15" hidden="false" customHeight="false" outlineLevel="0" collapsed="false">
      <c r="A541" s="14" t="n">
        <v>547</v>
      </c>
      <c r="B541" s="14" t="s">
        <v>80</v>
      </c>
      <c r="C541" s="14" t="n">
        <v>0</v>
      </c>
      <c r="D541" s="14" t="n">
        <v>134</v>
      </c>
      <c r="E541" s="14" t="n">
        <v>2015</v>
      </c>
      <c r="F541" s="14" t="s">
        <v>119</v>
      </c>
      <c r="G541" s="14" t="n">
        <v>35</v>
      </c>
      <c r="H541" s="14" t="n">
        <v>29</v>
      </c>
      <c r="I541" s="14" t="n">
        <v>2</v>
      </c>
      <c r="J541" s="14" t="n">
        <v>3</v>
      </c>
      <c r="K541" s="14" t="n">
        <v>2</v>
      </c>
      <c r="L541" s="14" t="n">
        <v>0</v>
      </c>
      <c r="M541" s="14" t="n">
        <v>0</v>
      </c>
      <c r="N541" s="14" t="s">
        <v>82</v>
      </c>
      <c r="O541" s="14" t="s">
        <v>92</v>
      </c>
      <c r="P541" s="14" t="s">
        <v>93</v>
      </c>
      <c r="Q541" s="14" t="s">
        <v>94</v>
      </c>
      <c r="R541" s="14" t="n">
        <v>0</v>
      </c>
      <c r="S541" s="14" t="n">
        <v>0</v>
      </c>
      <c r="T541" s="14" t="n">
        <v>0</v>
      </c>
      <c r="U541" s="14" t="s">
        <v>124</v>
      </c>
      <c r="V541" s="14" t="s">
        <v>124</v>
      </c>
      <c r="W541" s="14" t="n">
        <v>0</v>
      </c>
      <c r="X541" s="14" t="s">
        <v>86</v>
      </c>
      <c r="Y541" s="14" t="n">
        <v>240</v>
      </c>
      <c r="Z541" s="14" t="n">
        <v>0</v>
      </c>
      <c r="AA541" s="14" t="n">
        <v>0</v>
      </c>
      <c r="AB541" s="14" t="s">
        <v>87</v>
      </c>
      <c r="AC541" s="14" t="n">
        <v>140</v>
      </c>
      <c r="AD541" s="14" t="n">
        <v>0</v>
      </c>
      <c r="AE541" s="14" t="n">
        <v>2</v>
      </c>
      <c r="AF541" s="14" t="s">
        <v>88</v>
      </c>
      <c r="AG541" s="15" t="n">
        <v>42250</v>
      </c>
      <c r="AH541" s="14" t="n">
        <f aca="false">I541+J541</f>
        <v>5</v>
      </c>
      <c r="AI541" s="14" t="n">
        <f aca="false">K541+L541+M541</f>
        <v>2</v>
      </c>
      <c r="AJ541" s="14" t="n">
        <f aca="false">AC541*AH541</f>
        <v>700</v>
      </c>
      <c r="AK541" s="14" t="str">
        <f aca="false">IF(C541=1,"Cancelled","Completed")</f>
        <v>Completed</v>
      </c>
      <c r="AL541" s="14" t="str">
        <f aca="false">_xlfn.IFS(D541&lt;=7,"0-7 Days",D541&lt;=30,"8-30 Days",D541&lt;=90,"31-90 Days",TRUE(),"90+ Days")</f>
        <v>90+ Days</v>
      </c>
      <c r="AM541" s="14" t="str">
        <f aca="false">_xlfn.IFS(OR(F541="December",F541="January",F541="February"),"Winter",OR(F541="March",F541="April",F541="May"),"Spring",OR(F541="June",F541="July",F541="August"),"Summer",TRUE(),"Autumn")</f>
        <v>Summer</v>
      </c>
      <c r="AN541" s="14" t="str">
        <f aca="false">IF(L541+M541&gt;0,"Family","Adult Only")</f>
        <v>Adult Only</v>
      </c>
      <c r="AO541" s="14" t="str">
        <f aca="false">IF(U541=V541,"Same","Changed")</f>
        <v>Same</v>
      </c>
    </row>
    <row r="542" customFormat="false" ht="15" hidden="false" customHeight="false" outlineLevel="0" collapsed="false">
      <c r="A542" s="0" t="n">
        <v>548</v>
      </c>
      <c r="B542" s="0" t="s">
        <v>80</v>
      </c>
      <c r="C542" s="0" t="n">
        <v>1</v>
      </c>
      <c r="D542" s="0" t="n">
        <v>52</v>
      </c>
      <c r="E542" s="0" t="n">
        <v>2015</v>
      </c>
      <c r="F542" s="0" t="s">
        <v>119</v>
      </c>
      <c r="G542" s="0" t="n">
        <v>32</v>
      </c>
      <c r="H542" s="0" t="n">
        <v>3</v>
      </c>
      <c r="I542" s="0" t="n">
        <v>1</v>
      </c>
      <c r="J542" s="0" t="n">
        <v>4</v>
      </c>
      <c r="K542" s="0" t="n">
        <v>2</v>
      </c>
      <c r="L542" s="0" t="n">
        <v>0</v>
      </c>
      <c r="M542" s="0" t="n">
        <v>0</v>
      </c>
      <c r="N542" s="0" t="s">
        <v>82</v>
      </c>
      <c r="O542" s="0" t="s">
        <v>92</v>
      </c>
      <c r="P542" s="0" t="s">
        <v>93</v>
      </c>
      <c r="Q542" s="0" t="s">
        <v>94</v>
      </c>
      <c r="R542" s="0" t="n">
        <v>0</v>
      </c>
      <c r="S542" s="0" t="n">
        <v>0</v>
      </c>
      <c r="T542" s="0" t="n">
        <v>0</v>
      </c>
      <c r="U542" s="0" t="s">
        <v>109</v>
      </c>
      <c r="V542" s="0" t="s">
        <v>109</v>
      </c>
      <c r="W542" s="0" t="n">
        <v>0</v>
      </c>
      <c r="X542" s="0" t="s">
        <v>86</v>
      </c>
      <c r="Y542" s="0" t="n">
        <v>240</v>
      </c>
      <c r="Z542" s="0" t="n">
        <v>0</v>
      </c>
      <c r="AA542" s="0" t="n">
        <v>0</v>
      </c>
      <c r="AB542" s="0" t="s">
        <v>87</v>
      </c>
      <c r="AC542" s="0" t="n">
        <v>173</v>
      </c>
      <c r="AD542" s="0" t="n">
        <v>0</v>
      </c>
      <c r="AE542" s="0" t="n">
        <v>0</v>
      </c>
      <c r="AF542" s="0" t="s">
        <v>96</v>
      </c>
      <c r="AG542" s="13" t="n">
        <v>42198</v>
      </c>
      <c r="AH542" s="25" t="n">
        <f aca="false">I542+J542</f>
        <v>5</v>
      </c>
      <c r="AI542" s="25" t="n">
        <f aca="false">K542+L542+M542</f>
        <v>2</v>
      </c>
      <c r="AJ542" s="25" t="n">
        <f aca="false">AC542*AH542</f>
        <v>865</v>
      </c>
      <c r="AK542" s="0" t="str">
        <f aca="false">IF(C542=1,"Cancelled","Completed")</f>
        <v>Cancelled</v>
      </c>
      <c r="AL542" s="0" t="str">
        <f aca="false">_xlfn.IFS(D542&lt;=7,"0-7 Days",D542&lt;=30,"8-30 Days",D542&lt;=90,"31-90 Days",TRUE(),"90+ Days")</f>
        <v>31-90 Days</v>
      </c>
      <c r="AM542" s="0" t="str">
        <f aca="false">_xlfn.IFS(OR(F542="December",F542="January",F542="February"),"Winter",OR(F542="March",F542="April",F542="May"),"Spring",OR(F542="June",F542="July",F542="August"),"Summer",TRUE(),"Autumn")</f>
        <v>Summer</v>
      </c>
      <c r="AN542" s="0" t="str">
        <f aca="false">IF(L542+M542&gt;0,"Family","Adult Only")</f>
        <v>Adult Only</v>
      </c>
      <c r="AO542" s="0" t="str">
        <f aca="false">IF(U542=V542,"Same","Changed")</f>
        <v>Same</v>
      </c>
    </row>
    <row r="543" customFormat="false" ht="15" hidden="false" customHeight="false" outlineLevel="0" collapsed="false">
      <c r="A543" s="14" t="n">
        <v>549</v>
      </c>
      <c r="B543" s="14" t="s">
        <v>80</v>
      </c>
      <c r="C543" s="14" t="n">
        <v>1</v>
      </c>
      <c r="D543" s="14" t="n">
        <v>28</v>
      </c>
      <c r="E543" s="14" t="n">
        <v>2017</v>
      </c>
      <c r="F543" s="14" t="s">
        <v>121</v>
      </c>
      <c r="G543" s="14" t="n">
        <v>20</v>
      </c>
      <c r="H543" s="14" t="n">
        <v>14</v>
      </c>
      <c r="I543" s="14" t="n">
        <v>2</v>
      </c>
      <c r="J543" s="14" t="n">
        <v>5</v>
      </c>
      <c r="K543" s="14" t="n">
        <v>2</v>
      </c>
      <c r="L543" s="14" t="n">
        <v>2</v>
      </c>
      <c r="M543" s="14" t="n">
        <v>0</v>
      </c>
      <c r="N543" s="14" t="s">
        <v>82</v>
      </c>
      <c r="O543" s="14" t="s">
        <v>143</v>
      </c>
      <c r="P543" s="14" t="s">
        <v>93</v>
      </c>
      <c r="Q543" s="14" t="s">
        <v>94</v>
      </c>
      <c r="R543" s="14" t="n">
        <v>0</v>
      </c>
      <c r="S543" s="14" t="n">
        <v>0</v>
      </c>
      <c r="T543" s="14" t="n">
        <v>0</v>
      </c>
      <c r="U543" s="14" t="s">
        <v>136</v>
      </c>
      <c r="V543" s="14" t="s">
        <v>136</v>
      </c>
      <c r="W543" s="14" t="n">
        <v>0</v>
      </c>
      <c r="X543" s="14" t="s">
        <v>86</v>
      </c>
      <c r="Y543" s="14" t="n">
        <v>240</v>
      </c>
      <c r="Z543" s="14" t="n">
        <v>0</v>
      </c>
      <c r="AA543" s="14" t="n">
        <v>0</v>
      </c>
      <c r="AB543" s="14" t="s">
        <v>87</v>
      </c>
      <c r="AC543" s="14" t="n">
        <v>170</v>
      </c>
      <c r="AD543" s="14" t="n">
        <v>0</v>
      </c>
      <c r="AE543" s="14" t="n">
        <v>1</v>
      </c>
      <c r="AF543" s="14" t="s">
        <v>96</v>
      </c>
      <c r="AG543" s="15" t="n">
        <v>42841</v>
      </c>
      <c r="AH543" s="14" t="n">
        <f aca="false">I543+J543</f>
        <v>7</v>
      </c>
      <c r="AI543" s="14" t="n">
        <f aca="false">K543+L543+M543</f>
        <v>4</v>
      </c>
      <c r="AJ543" s="14" t="n">
        <f aca="false">AC543*AH543</f>
        <v>1190</v>
      </c>
      <c r="AK543" s="14" t="str">
        <f aca="false">IF(C543=1,"Cancelled","Completed")</f>
        <v>Cancelled</v>
      </c>
      <c r="AL543" s="14" t="str">
        <f aca="false">_xlfn.IFS(D543&lt;=7,"0-7 Days",D543&lt;=30,"8-30 Days",D543&lt;=90,"31-90 Days",TRUE(),"90+ Days")</f>
        <v>8-30 Days</v>
      </c>
      <c r="AM543" s="14" t="str">
        <f aca="false">_xlfn.IFS(OR(F543="December",F543="January",F543="February"),"Winter",OR(F543="March",F543="April",F543="May"),"Spring",OR(F543="June",F543="July",F543="August"),"Summer",TRUE(),"Autumn")</f>
        <v>Spring</v>
      </c>
      <c r="AN543" s="14" t="str">
        <f aca="false">IF(L543+M543&gt;0,"Family","Adult Only")</f>
        <v>Family</v>
      </c>
      <c r="AO543" s="14" t="str">
        <f aca="false">IF(U543=V543,"Same","Changed")</f>
        <v>Same</v>
      </c>
    </row>
    <row r="544" customFormat="false" ht="15" hidden="false" customHeight="false" outlineLevel="0" collapsed="false">
      <c r="A544" s="0" t="n">
        <v>550</v>
      </c>
      <c r="B544" s="0" t="s">
        <v>90</v>
      </c>
      <c r="C544" s="0" t="n">
        <v>0</v>
      </c>
      <c r="D544" s="0" t="n">
        <v>68</v>
      </c>
      <c r="E544" s="0" t="n">
        <v>2016</v>
      </c>
      <c r="F544" s="0" t="s">
        <v>118</v>
      </c>
      <c r="G544" s="0" t="n">
        <v>8</v>
      </c>
      <c r="H544" s="0" t="n">
        <v>20</v>
      </c>
      <c r="I544" s="0" t="n">
        <v>2</v>
      </c>
      <c r="J544" s="0" t="n">
        <v>5</v>
      </c>
      <c r="K544" s="0" t="n">
        <v>2</v>
      </c>
      <c r="L544" s="0" t="n">
        <v>0</v>
      </c>
      <c r="M544" s="0" t="n">
        <v>0</v>
      </c>
      <c r="N544" s="0" t="s">
        <v>82</v>
      </c>
      <c r="O544" s="0" t="s">
        <v>108</v>
      </c>
      <c r="P544" s="0" t="s">
        <v>99</v>
      </c>
      <c r="Q544" s="0" t="s">
        <v>94</v>
      </c>
      <c r="R544" s="0" t="n">
        <v>0</v>
      </c>
      <c r="S544" s="0" t="n">
        <v>0</v>
      </c>
      <c r="T544" s="0" t="n">
        <v>0</v>
      </c>
      <c r="U544" s="0" t="s">
        <v>95</v>
      </c>
      <c r="V544" s="0" t="s">
        <v>95</v>
      </c>
      <c r="W544" s="0" t="n">
        <v>0</v>
      </c>
      <c r="X544" s="0" t="s">
        <v>86</v>
      </c>
      <c r="Y544" s="0" t="n">
        <v>27</v>
      </c>
      <c r="Z544" s="0" t="n">
        <v>0</v>
      </c>
      <c r="AA544" s="0" t="n">
        <v>0</v>
      </c>
      <c r="AB544" s="0" t="s">
        <v>87</v>
      </c>
      <c r="AC544" s="0" t="n">
        <v>43.43</v>
      </c>
      <c r="AD544" s="0" t="n">
        <v>0</v>
      </c>
      <c r="AE544" s="0" t="n">
        <v>0</v>
      </c>
      <c r="AF544" s="0" t="s">
        <v>88</v>
      </c>
      <c r="AG544" s="13" t="n">
        <v>42427</v>
      </c>
      <c r="AH544" s="25" t="n">
        <f aca="false">I544+J544</f>
        <v>7</v>
      </c>
      <c r="AI544" s="25" t="n">
        <f aca="false">K544+L544+M544</f>
        <v>2</v>
      </c>
      <c r="AJ544" s="25" t="n">
        <f aca="false">AC544*AH544</f>
        <v>304.01</v>
      </c>
      <c r="AK544" s="0" t="str">
        <f aca="false">IF(C544=1,"Cancelled","Completed")</f>
        <v>Completed</v>
      </c>
      <c r="AL544" s="0" t="str">
        <f aca="false">_xlfn.IFS(D544&lt;=7,"0-7 Days",D544&lt;=30,"8-30 Days",D544&lt;=90,"31-90 Days",TRUE(),"90+ Days")</f>
        <v>31-90 Days</v>
      </c>
      <c r="AM544" s="0" t="str">
        <f aca="false">_xlfn.IFS(OR(F544="December",F544="January",F544="February"),"Winter",OR(F544="March",F544="April",F544="May"),"Spring",OR(F544="June",F544="July",F544="August"),"Summer",TRUE(),"Autumn")</f>
        <v>Winter</v>
      </c>
      <c r="AN544" s="0" t="str">
        <f aca="false">IF(L544+M544&gt;0,"Family","Adult Only")</f>
        <v>Adult Only</v>
      </c>
      <c r="AO544" s="0" t="str">
        <f aca="false">IF(U544=V544,"Same","Changed")</f>
        <v>Same</v>
      </c>
    </row>
    <row r="545" customFormat="false" ht="15" hidden="false" customHeight="false" outlineLevel="0" collapsed="false">
      <c r="A545" s="14" t="n">
        <v>551</v>
      </c>
      <c r="B545" s="14" t="s">
        <v>80</v>
      </c>
      <c r="C545" s="14" t="n">
        <v>1</v>
      </c>
      <c r="D545" s="14" t="n">
        <v>208</v>
      </c>
      <c r="E545" s="14" t="n">
        <v>2017</v>
      </c>
      <c r="F545" s="14" t="s">
        <v>121</v>
      </c>
      <c r="G545" s="14" t="n">
        <v>18</v>
      </c>
      <c r="H545" s="14" t="n">
        <v>1</v>
      </c>
      <c r="I545" s="14" t="n">
        <v>1</v>
      </c>
      <c r="J545" s="14" t="n">
        <v>4</v>
      </c>
      <c r="K545" s="14" t="n">
        <v>2</v>
      </c>
      <c r="L545" s="14" t="n">
        <v>0</v>
      </c>
      <c r="M545" s="14" t="n">
        <v>0</v>
      </c>
      <c r="N545" s="14" t="s">
        <v>82</v>
      </c>
      <c r="O545" s="14" t="s">
        <v>83</v>
      </c>
      <c r="P545" s="14" t="s">
        <v>93</v>
      </c>
      <c r="Q545" s="14" t="s">
        <v>94</v>
      </c>
      <c r="R545" s="14" t="n">
        <v>0</v>
      </c>
      <c r="S545" s="14" t="n">
        <v>0</v>
      </c>
      <c r="T545" s="14" t="n">
        <v>0</v>
      </c>
      <c r="U545" s="14" t="s">
        <v>124</v>
      </c>
      <c r="V545" s="14" t="s">
        <v>124</v>
      </c>
      <c r="W545" s="14" t="n">
        <v>0</v>
      </c>
      <c r="X545" s="14" t="s">
        <v>86</v>
      </c>
      <c r="Y545" s="14" t="n">
        <v>240</v>
      </c>
      <c r="Z545" s="14" t="n">
        <v>0</v>
      </c>
      <c r="AA545" s="14" t="n">
        <v>0</v>
      </c>
      <c r="AB545" s="14" t="s">
        <v>87</v>
      </c>
      <c r="AC545" s="14" t="n">
        <v>81</v>
      </c>
      <c r="AD545" s="14" t="n">
        <v>0</v>
      </c>
      <c r="AE545" s="14" t="n">
        <v>0</v>
      </c>
      <c r="AF545" s="14" t="s">
        <v>96</v>
      </c>
      <c r="AG545" s="15" t="n">
        <v>42649</v>
      </c>
      <c r="AH545" s="14" t="n">
        <f aca="false">I545+J545</f>
        <v>5</v>
      </c>
      <c r="AI545" s="14" t="n">
        <f aca="false">K545+L545+M545</f>
        <v>2</v>
      </c>
      <c r="AJ545" s="14" t="n">
        <f aca="false">AC545*AH545</f>
        <v>405</v>
      </c>
      <c r="AK545" s="14" t="str">
        <f aca="false">IF(C545=1,"Cancelled","Completed")</f>
        <v>Cancelled</v>
      </c>
      <c r="AL545" s="14" t="str">
        <f aca="false">_xlfn.IFS(D545&lt;=7,"0-7 Days",D545&lt;=30,"8-30 Days",D545&lt;=90,"31-90 Days",TRUE(),"90+ Days")</f>
        <v>90+ Days</v>
      </c>
      <c r="AM545" s="14" t="str">
        <f aca="false">_xlfn.IFS(OR(F545="December",F545="January",F545="February"),"Winter",OR(F545="March",F545="April",F545="May"),"Spring",OR(F545="June",F545="July",F545="August"),"Summer",TRUE(),"Autumn")</f>
        <v>Spring</v>
      </c>
      <c r="AN545" s="14" t="str">
        <f aca="false">IF(L545+M545&gt;0,"Family","Adult Only")</f>
        <v>Adult Only</v>
      </c>
      <c r="AO545" s="14" t="str">
        <f aca="false">IF(U545=V545,"Same","Changed")</f>
        <v>Same</v>
      </c>
    </row>
    <row r="546" customFormat="false" ht="15" hidden="false" customHeight="false" outlineLevel="0" collapsed="false">
      <c r="A546" s="0" t="n">
        <v>552</v>
      </c>
      <c r="B546" s="0" t="s">
        <v>80</v>
      </c>
      <c r="C546" s="0" t="n">
        <v>1</v>
      </c>
      <c r="D546" s="0" t="n">
        <v>18</v>
      </c>
      <c r="E546" s="0" t="n">
        <v>2017</v>
      </c>
      <c r="F546" s="0" t="s">
        <v>118</v>
      </c>
      <c r="G546" s="0" t="n">
        <v>7</v>
      </c>
      <c r="H546" s="0" t="n">
        <v>12</v>
      </c>
      <c r="I546" s="0" t="n">
        <v>2</v>
      </c>
      <c r="J546" s="0" t="n">
        <v>0</v>
      </c>
      <c r="K546" s="0" t="n">
        <v>2</v>
      </c>
      <c r="L546" s="0" t="n">
        <v>0</v>
      </c>
      <c r="M546" s="0" t="n">
        <v>0</v>
      </c>
      <c r="N546" s="0" t="s">
        <v>82</v>
      </c>
      <c r="O546" s="0" t="s">
        <v>83</v>
      </c>
      <c r="P546" s="0" t="s">
        <v>93</v>
      </c>
      <c r="Q546" s="0" t="s">
        <v>94</v>
      </c>
      <c r="R546" s="0" t="n">
        <v>0</v>
      </c>
      <c r="S546" s="0" t="n">
        <v>0</v>
      </c>
      <c r="T546" s="0" t="n">
        <v>0</v>
      </c>
      <c r="U546" s="0" t="s">
        <v>109</v>
      </c>
      <c r="V546" s="0" t="s">
        <v>109</v>
      </c>
      <c r="W546" s="0" t="n">
        <v>0</v>
      </c>
      <c r="X546" s="0" t="s">
        <v>86</v>
      </c>
      <c r="Y546" s="0" t="n">
        <v>240</v>
      </c>
      <c r="Z546" s="0" t="n">
        <v>0</v>
      </c>
      <c r="AA546" s="0" t="n">
        <v>0</v>
      </c>
      <c r="AB546" s="0" t="s">
        <v>87</v>
      </c>
      <c r="AC546" s="0" t="n">
        <v>58</v>
      </c>
      <c r="AD546" s="0" t="n">
        <v>0</v>
      </c>
      <c r="AE546" s="0" t="n">
        <v>0</v>
      </c>
      <c r="AF546" s="0" t="s">
        <v>96</v>
      </c>
      <c r="AG546" s="13" t="n">
        <v>42761</v>
      </c>
      <c r="AH546" s="25" t="n">
        <f aca="false">I546+J546</f>
        <v>2</v>
      </c>
      <c r="AI546" s="25" t="n">
        <f aca="false">K546+L546+M546</f>
        <v>2</v>
      </c>
      <c r="AJ546" s="25" t="n">
        <f aca="false">AC546*AH546</f>
        <v>116</v>
      </c>
      <c r="AK546" s="0" t="str">
        <f aca="false">IF(C546=1,"Cancelled","Completed")</f>
        <v>Cancelled</v>
      </c>
      <c r="AL546" s="0" t="str">
        <f aca="false">_xlfn.IFS(D546&lt;=7,"0-7 Days",D546&lt;=30,"8-30 Days",D546&lt;=90,"31-90 Days",TRUE(),"90+ Days")</f>
        <v>8-30 Days</v>
      </c>
      <c r="AM546" s="0" t="str">
        <f aca="false">_xlfn.IFS(OR(F546="December",F546="January",F546="February"),"Winter",OR(F546="March",F546="April",F546="May"),"Spring",OR(F546="June",F546="July",F546="August"),"Summer",TRUE(),"Autumn")</f>
        <v>Winter</v>
      </c>
      <c r="AN546" s="0" t="str">
        <f aca="false">IF(L546+M546&gt;0,"Family","Adult Only")</f>
        <v>Adult Only</v>
      </c>
      <c r="AO546" s="0" t="str">
        <f aca="false">IF(U546=V546,"Same","Changed")</f>
        <v>Same</v>
      </c>
    </row>
    <row r="547" customFormat="false" ht="15" hidden="false" customHeight="false" outlineLevel="0" collapsed="false">
      <c r="A547" s="14" t="n">
        <v>553</v>
      </c>
      <c r="B547" s="14" t="s">
        <v>90</v>
      </c>
      <c r="C547" s="14" t="n">
        <v>0</v>
      </c>
      <c r="D547" s="14" t="n">
        <v>4</v>
      </c>
      <c r="E547" s="14" t="n">
        <v>2016</v>
      </c>
      <c r="F547" s="14" t="s">
        <v>118</v>
      </c>
      <c r="G547" s="14" t="n">
        <v>8</v>
      </c>
      <c r="H547" s="14" t="n">
        <v>16</v>
      </c>
      <c r="I547" s="14" t="n">
        <v>0</v>
      </c>
      <c r="J547" s="14" t="n">
        <v>3</v>
      </c>
      <c r="K547" s="14" t="n">
        <v>1</v>
      </c>
      <c r="L547" s="14" t="n">
        <v>0</v>
      </c>
      <c r="M547" s="14" t="n">
        <v>0</v>
      </c>
      <c r="N547" s="14" t="s">
        <v>82</v>
      </c>
      <c r="O547" s="14" t="s">
        <v>92</v>
      </c>
      <c r="P547" s="14" t="s">
        <v>128</v>
      </c>
      <c r="Q547" s="14" t="s">
        <v>128</v>
      </c>
      <c r="R547" s="14" t="n">
        <v>1</v>
      </c>
      <c r="S547" s="14" t="n">
        <v>0</v>
      </c>
      <c r="T547" s="14" t="n">
        <v>5</v>
      </c>
      <c r="U547" s="14" t="s">
        <v>95</v>
      </c>
      <c r="V547" s="14" t="s">
        <v>95</v>
      </c>
      <c r="W547" s="14" t="n">
        <v>0</v>
      </c>
      <c r="X547" s="14" t="s">
        <v>86</v>
      </c>
      <c r="Y547" s="14" t="n">
        <v>0</v>
      </c>
      <c r="Z547" s="14" t="n">
        <v>40</v>
      </c>
      <c r="AA547" s="14" t="n">
        <v>0</v>
      </c>
      <c r="AB547" s="14" t="s">
        <v>87</v>
      </c>
      <c r="AC547" s="14" t="n">
        <v>65</v>
      </c>
      <c r="AD547" s="14" t="n">
        <v>0</v>
      </c>
      <c r="AE547" s="14" t="n">
        <v>1</v>
      </c>
      <c r="AF547" s="14" t="s">
        <v>88</v>
      </c>
      <c r="AG547" s="15" t="n">
        <v>42419</v>
      </c>
      <c r="AH547" s="14" t="n">
        <f aca="false">I547+J547</f>
        <v>3</v>
      </c>
      <c r="AI547" s="14" t="n">
        <f aca="false">K547+L547+M547</f>
        <v>1</v>
      </c>
      <c r="AJ547" s="14" t="n">
        <f aca="false">AC547*AH547</f>
        <v>195</v>
      </c>
      <c r="AK547" s="14" t="str">
        <f aca="false">IF(C547=1,"Cancelled","Completed")</f>
        <v>Completed</v>
      </c>
      <c r="AL547" s="14" t="str">
        <f aca="false">_xlfn.IFS(D547&lt;=7,"0-7 Days",D547&lt;=30,"8-30 Days",D547&lt;=90,"31-90 Days",TRUE(),"90+ Days")</f>
        <v>0-7 Days</v>
      </c>
      <c r="AM547" s="14" t="str">
        <f aca="false">_xlfn.IFS(OR(F547="December",F547="January",F547="February"),"Winter",OR(F547="March",F547="April",F547="May"),"Spring",OR(F547="June",F547="July",F547="August"),"Summer",TRUE(),"Autumn")</f>
        <v>Winter</v>
      </c>
      <c r="AN547" s="14" t="str">
        <f aca="false">IF(L547+M547&gt;0,"Family","Adult Only")</f>
        <v>Adult Only</v>
      </c>
      <c r="AO547" s="14" t="str">
        <f aca="false">IF(U547=V547,"Same","Changed")</f>
        <v>Same</v>
      </c>
    </row>
    <row r="548" customFormat="false" ht="15" hidden="false" customHeight="false" outlineLevel="0" collapsed="false">
      <c r="A548" s="0" t="n">
        <v>554</v>
      </c>
      <c r="B548" s="0" t="s">
        <v>90</v>
      </c>
      <c r="C548" s="0" t="n">
        <v>0</v>
      </c>
      <c r="D548" s="0" t="n">
        <v>50</v>
      </c>
      <c r="E548" s="0" t="n">
        <v>2016</v>
      </c>
      <c r="F548" s="0" t="s">
        <v>103</v>
      </c>
      <c r="G548" s="0" t="n">
        <v>14</v>
      </c>
      <c r="H548" s="0" t="n">
        <v>31</v>
      </c>
      <c r="I548" s="0" t="n">
        <v>0</v>
      </c>
      <c r="J548" s="0" t="n">
        <v>3</v>
      </c>
      <c r="K548" s="0" t="n">
        <v>2</v>
      </c>
      <c r="L548" s="0" t="n">
        <v>0</v>
      </c>
      <c r="M548" s="0" t="n">
        <v>0</v>
      </c>
      <c r="N548" s="0" t="s">
        <v>82</v>
      </c>
      <c r="O548" s="0" t="s">
        <v>92</v>
      </c>
      <c r="P548" s="0" t="s">
        <v>116</v>
      </c>
      <c r="Q548" s="0" t="s">
        <v>94</v>
      </c>
      <c r="R548" s="0" t="n">
        <v>0</v>
      </c>
      <c r="S548" s="0" t="n">
        <v>0</v>
      </c>
      <c r="T548" s="0" t="n">
        <v>0</v>
      </c>
      <c r="U548" s="0" t="s">
        <v>95</v>
      </c>
      <c r="V548" s="0" t="s">
        <v>95</v>
      </c>
      <c r="W548" s="0" t="n">
        <v>0</v>
      </c>
      <c r="X548" s="0" t="s">
        <v>86</v>
      </c>
      <c r="Y548" s="0" t="n">
        <v>1</v>
      </c>
      <c r="Z548" s="0" t="n">
        <v>0</v>
      </c>
      <c r="AA548" s="0" t="n">
        <v>0</v>
      </c>
      <c r="AB548" s="0" t="s">
        <v>101</v>
      </c>
      <c r="AC548" s="0" t="n">
        <v>65</v>
      </c>
      <c r="AD548" s="0" t="n">
        <v>0</v>
      </c>
      <c r="AE548" s="0" t="n">
        <v>0</v>
      </c>
      <c r="AF548" s="0" t="s">
        <v>88</v>
      </c>
      <c r="AG548" s="13" t="n">
        <v>42463</v>
      </c>
      <c r="AH548" s="25" t="n">
        <f aca="false">I548+J548</f>
        <v>3</v>
      </c>
      <c r="AI548" s="25" t="n">
        <f aca="false">K548+L548+M548</f>
        <v>2</v>
      </c>
      <c r="AJ548" s="25" t="n">
        <f aca="false">AC548*AH548</f>
        <v>195</v>
      </c>
      <c r="AK548" s="0" t="str">
        <f aca="false">IF(C548=1,"Cancelled","Completed")</f>
        <v>Completed</v>
      </c>
      <c r="AL548" s="0" t="str">
        <f aca="false">_xlfn.IFS(D548&lt;=7,"0-7 Days",D548&lt;=30,"8-30 Days",D548&lt;=90,"31-90 Days",TRUE(),"90+ Days")</f>
        <v>31-90 Days</v>
      </c>
      <c r="AM548" s="0" t="str">
        <f aca="false">_xlfn.IFS(OR(F548="December",F548="January",F548="February"),"Winter",OR(F548="March",F548="April",F548="May"),"Spring",OR(F548="June",F548="July",F548="August"),"Summer",TRUE(),"Autumn")</f>
        <v>Spring</v>
      </c>
      <c r="AN548" s="0" t="str">
        <f aca="false">IF(L548+M548&gt;0,"Family","Adult Only")</f>
        <v>Adult Only</v>
      </c>
      <c r="AO548" s="0" t="str">
        <f aca="false">IF(U548=V548,"Same","Changed")</f>
        <v>Same</v>
      </c>
    </row>
    <row r="549" customFormat="false" ht="15" hidden="false" customHeight="false" outlineLevel="0" collapsed="false">
      <c r="A549" s="14" t="n">
        <v>555</v>
      </c>
      <c r="B549" s="14" t="s">
        <v>90</v>
      </c>
      <c r="C549" s="14" t="n">
        <v>0</v>
      </c>
      <c r="D549" s="14" t="n">
        <v>56</v>
      </c>
      <c r="E549" s="14" t="n">
        <v>2016</v>
      </c>
      <c r="F549" s="14" t="s">
        <v>113</v>
      </c>
      <c r="G549" s="14" t="n">
        <v>48</v>
      </c>
      <c r="H549" s="14" t="n">
        <v>22</v>
      </c>
      <c r="I549" s="14" t="n">
        <v>0</v>
      </c>
      <c r="J549" s="14" t="n">
        <v>4</v>
      </c>
      <c r="K549" s="14" t="n">
        <v>3</v>
      </c>
      <c r="L549" s="14" t="n">
        <v>0</v>
      </c>
      <c r="M549" s="14" t="n">
        <v>0</v>
      </c>
      <c r="N549" s="14" t="s">
        <v>82</v>
      </c>
      <c r="O549" s="14" t="s">
        <v>158</v>
      </c>
      <c r="P549" s="14" t="s">
        <v>93</v>
      </c>
      <c r="Q549" s="14" t="s">
        <v>94</v>
      </c>
      <c r="R549" s="14" t="n">
        <v>0</v>
      </c>
      <c r="S549" s="14" t="n">
        <v>0</v>
      </c>
      <c r="T549" s="14" t="n">
        <v>0</v>
      </c>
      <c r="U549" s="14" t="s">
        <v>109</v>
      </c>
      <c r="V549" s="14" t="s">
        <v>109</v>
      </c>
      <c r="W549" s="14" t="n">
        <v>0</v>
      </c>
      <c r="X549" s="14" t="s">
        <v>86</v>
      </c>
      <c r="Y549" s="14" t="n">
        <v>9</v>
      </c>
      <c r="Z549" s="14" t="n">
        <v>0</v>
      </c>
      <c r="AA549" s="14" t="n">
        <v>0</v>
      </c>
      <c r="AB549" s="14" t="s">
        <v>87</v>
      </c>
      <c r="AC549" s="14" t="n">
        <v>119</v>
      </c>
      <c r="AD549" s="14" t="n">
        <v>0</v>
      </c>
      <c r="AE549" s="14" t="n">
        <v>2</v>
      </c>
      <c r="AF549" s="14" t="s">
        <v>88</v>
      </c>
      <c r="AG549" s="15" t="n">
        <v>42700</v>
      </c>
      <c r="AH549" s="14" t="n">
        <f aca="false">I549+J549</f>
        <v>4</v>
      </c>
      <c r="AI549" s="14" t="n">
        <f aca="false">K549+L549+M549</f>
        <v>3</v>
      </c>
      <c r="AJ549" s="14" t="n">
        <f aca="false">AC549*AH549</f>
        <v>476</v>
      </c>
      <c r="AK549" s="14" t="str">
        <f aca="false">IF(C549=1,"Cancelled","Completed")</f>
        <v>Completed</v>
      </c>
      <c r="AL549" s="14" t="str">
        <f aca="false">_xlfn.IFS(D549&lt;=7,"0-7 Days",D549&lt;=30,"8-30 Days",D549&lt;=90,"31-90 Days",TRUE(),"90+ Days")</f>
        <v>31-90 Days</v>
      </c>
      <c r="AM549" s="14" t="str">
        <f aca="false">_xlfn.IFS(OR(F549="December",F549="January",F549="February"),"Winter",OR(F549="March",F549="April",F549="May"),"Spring",OR(F549="June",F549="July",F549="August"),"Summer",TRUE(),"Autumn")</f>
        <v>Autumn</v>
      </c>
      <c r="AN549" s="14" t="str">
        <f aca="false">IF(L549+M549&gt;0,"Family","Adult Only")</f>
        <v>Adult Only</v>
      </c>
      <c r="AO549" s="14" t="str">
        <f aca="false">IF(U549=V549,"Same","Changed")</f>
        <v>Same</v>
      </c>
    </row>
    <row r="550" customFormat="false" ht="15" hidden="false" customHeight="false" outlineLevel="0" collapsed="false">
      <c r="A550" s="0" t="n">
        <v>556</v>
      </c>
      <c r="B550" s="0" t="s">
        <v>90</v>
      </c>
      <c r="C550" s="0" t="n">
        <v>0</v>
      </c>
      <c r="D550" s="0" t="n">
        <v>70</v>
      </c>
      <c r="E550" s="0" t="n">
        <v>2017</v>
      </c>
      <c r="F550" s="0" t="s">
        <v>118</v>
      </c>
      <c r="G550" s="0" t="n">
        <v>7</v>
      </c>
      <c r="H550" s="0" t="n">
        <v>15</v>
      </c>
      <c r="I550" s="0" t="n">
        <v>0</v>
      </c>
      <c r="J550" s="0" t="n">
        <v>4</v>
      </c>
      <c r="K550" s="0" t="n">
        <v>2</v>
      </c>
      <c r="L550" s="0" t="n">
        <v>0</v>
      </c>
      <c r="M550" s="0" t="n">
        <v>0</v>
      </c>
      <c r="N550" s="0" t="s">
        <v>82</v>
      </c>
      <c r="O550" s="0" t="s">
        <v>115</v>
      </c>
      <c r="P550" s="0" t="s">
        <v>116</v>
      </c>
      <c r="Q550" s="0" t="s">
        <v>94</v>
      </c>
      <c r="R550" s="0" t="n">
        <v>0</v>
      </c>
      <c r="S550" s="0" t="n">
        <v>0</v>
      </c>
      <c r="T550" s="0" t="n">
        <v>0</v>
      </c>
      <c r="U550" s="0" t="s">
        <v>95</v>
      </c>
      <c r="V550" s="0" t="s">
        <v>95</v>
      </c>
      <c r="W550" s="0" t="n">
        <v>0</v>
      </c>
      <c r="X550" s="0" t="s">
        <v>86</v>
      </c>
      <c r="Y550" s="0" t="n">
        <v>0</v>
      </c>
      <c r="Z550" s="0" t="n">
        <v>242</v>
      </c>
      <c r="AA550" s="0" t="n">
        <v>0</v>
      </c>
      <c r="AB550" s="0" t="s">
        <v>101</v>
      </c>
      <c r="AC550" s="0" t="n">
        <v>78</v>
      </c>
      <c r="AD550" s="0" t="n">
        <v>0</v>
      </c>
      <c r="AE550" s="0" t="n">
        <v>0</v>
      </c>
      <c r="AF550" s="0" t="s">
        <v>88</v>
      </c>
      <c r="AG550" s="13" t="n">
        <v>42785</v>
      </c>
      <c r="AH550" s="25" t="n">
        <f aca="false">I550+J550</f>
        <v>4</v>
      </c>
      <c r="AI550" s="25" t="n">
        <f aca="false">K550+L550+M550</f>
        <v>2</v>
      </c>
      <c r="AJ550" s="25" t="n">
        <f aca="false">AC550*AH550</f>
        <v>312</v>
      </c>
      <c r="AK550" s="0" t="str">
        <f aca="false">IF(C550=1,"Cancelled","Completed")</f>
        <v>Completed</v>
      </c>
      <c r="AL550" s="0" t="str">
        <f aca="false">_xlfn.IFS(D550&lt;=7,"0-7 Days",D550&lt;=30,"8-30 Days",D550&lt;=90,"31-90 Days",TRUE(),"90+ Days")</f>
        <v>31-90 Days</v>
      </c>
      <c r="AM550" s="0" t="str">
        <f aca="false">_xlfn.IFS(OR(F550="December",F550="January",F550="February"),"Winter",OR(F550="March",F550="April",F550="May"),"Spring",OR(F550="June",F550="July",F550="August"),"Summer",TRUE(),"Autumn")</f>
        <v>Winter</v>
      </c>
      <c r="AN550" s="0" t="str">
        <f aca="false">IF(L550+M550&gt;0,"Family","Adult Only")</f>
        <v>Adult Only</v>
      </c>
      <c r="AO550" s="0" t="str">
        <f aca="false">IF(U550=V550,"Same","Changed")</f>
        <v>Same</v>
      </c>
    </row>
    <row r="551" customFormat="false" ht="15" hidden="false" customHeight="false" outlineLevel="0" collapsed="false">
      <c r="A551" s="14" t="n">
        <v>557</v>
      </c>
      <c r="B551" s="14" t="s">
        <v>90</v>
      </c>
      <c r="C551" s="14" t="n">
        <v>1</v>
      </c>
      <c r="D551" s="14" t="n">
        <v>102</v>
      </c>
      <c r="E551" s="14" t="n">
        <v>2016</v>
      </c>
      <c r="F551" s="14" t="s">
        <v>111</v>
      </c>
      <c r="G551" s="14" t="n">
        <v>42</v>
      </c>
      <c r="H551" s="14" t="n">
        <v>9</v>
      </c>
      <c r="I551" s="14" t="n">
        <v>1</v>
      </c>
      <c r="J551" s="14" t="n">
        <v>0</v>
      </c>
      <c r="K551" s="14" t="n">
        <v>2</v>
      </c>
      <c r="L551" s="14" t="n">
        <v>0</v>
      </c>
      <c r="M551" s="14" t="n">
        <v>0</v>
      </c>
      <c r="N551" s="14" t="s">
        <v>107</v>
      </c>
      <c r="O551" s="14" t="s">
        <v>122</v>
      </c>
      <c r="P551" s="14" t="s">
        <v>93</v>
      </c>
      <c r="Q551" s="14" t="s">
        <v>94</v>
      </c>
      <c r="R551" s="14" t="n">
        <v>0</v>
      </c>
      <c r="S551" s="14" t="n">
        <v>0</v>
      </c>
      <c r="T551" s="14" t="n">
        <v>0</v>
      </c>
      <c r="U551" s="14" t="s">
        <v>95</v>
      </c>
      <c r="V551" s="14" t="s">
        <v>95</v>
      </c>
      <c r="W551" s="14" t="n">
        <v>0</v>
      </c>
      <c r="X551" s="14" t="s">
        <v>86</v>
      </c>
      <c r="Y551" s="14" t="n">
        <v>9</v>
      </c>
      <c r="Z551" s="14" t="n">
        <v>0</v>
      </c>
      <c r="AA551" s="14" t="n">
        <v>0</v>
      </c>
      <c r="AB551" s="14" t="s">
        <v>87</v>
      </c>
      <c r="AC551" s="14" t="n">
        <v>108</v>
      </c>
      <c r="AD551" s="14" t="n">
        <v>0</v>
      </c>
      <c r="AE551" s="14" t="n">
        <v>1</v>
      </c>
      <c r="AF551" s="14" t="s">
        <v>96</v>
      </c>
      <c r="AG551" s="15" t="n">
        <v>42651</v>
      </c>
      <c r="AH551" s="14" t="n">
        <f aca="false">I551+J551</f>
        <v>1</v>
      </c>
      <c r="AI551" s="14" t="n">
        <f aca="false">K551+L551+M551</f>
        <v>2</v>
      </c>
      <c r="AJ551" s="14" t="n">
        <f aca="false">AC551*AH551</f>
        <v>108</v>
      </c>
      <c r="AK551" s="14" t="str">
        <f aca="false">IF(C551=1,"Cancelled","Completed")</f>
        <v>Cancelled</v>
      </c>
      <c r="AL551" s="14" t="str">
        <f aca="false">_xlfn.IFS(D551&lt;=7,"0-7 Days",D551&lt;=30,"8-30 Days",D551&lt;=90,"31-90 Days",TRUE(),"90+ Days")</f>
        <v>90+ Days</v>
      </c>
      <c r="AM551" s="14" t="str">
        <f aca="false">_xlfn.IFS(OR(F551="December",F551="January",F551="February"),"Winter",OR(F551="March",F551="April",F551="May"),"Spring",OR(F551="June",F551="July",F551="August"),"Summer",TRUE(),"Autumn")</f>
        <v>Autumn</v>
      </c>
      <c r="AN551" s="14" t="str">
        <f aca="false">IF(L551+M551&gt;0,"Family","Adult Only")</f>
        <v>Adult Only</v>
      </c>
      <c r="AO551" s="14" t="str">
        <f aca="false">IF(U551=V551,"Same","Changed")</f>
        <v>Same</v>
      </c>
    </row>
    <row r="552" customFormat="false" ht="15" hidden="false" customHeight="false" outlineLevel="0" collapsed="false">
      <c r="A552" s="0" t="n">
        <v>558</v>
      </c>
      <c r="B552" s="0" t="s">
        <v>90</v>
      </c>
      <c r="C552" s="0" t="n">
        <v>0</v>
      </c>
      <c r="D552" s="0" t="n">
        <v>5</v>
      </c>
      <c r="E552" s="0" t="n">
        <v>2015</v>
      </c>
      <c r="F552" s="0" t="s">
        <v>114</v>
      </c>
      <c r="G552" s="0" t="n">
        <v>37</v>
      </c>
      <c r="H552" s="0" t="n">
        <v>9</v>
      </c>
      <c r="I552" s="0" t="n">
        <v>0</v>
      </c>
      <c r="J552" s="0" t="n">
        <v>2</v>
      </c>
      <c r="K552" s="0" t="n">
        <v>1</v>
      </c>
      <c r="L552" s="0" t="n">
        <v>0</v>
      </c>
      <c r="M552" s="0" t="n">
        <v>0</v>
      </c>
      <c r="N552" s="0" t="s">
        <v>82</v>
      </c>
      <c r="O552" s="0" t="s">
        <v>108</v>
      </c>
      <c r="P552" s="0" t="s">
        <v>93</v>
      </c>
      <c r="Q552" s="0" t="s">
        <v>94</v>
      </c>
      <c r="R552" s="0" t="n">
        <v>0</v>
      </c>
      <c r="S552" s="0" t="n">
        <v>0</v>
      </c>
      <c r="T552" s="0" t="n">
        <v>0</v>
      </c>
      <c r="U552" s="0" t="s">
        <v>95</v>
      </c>
      <c r="V552" s="0" t="s">
        <v>95</v>
      </c>
      <c r="W552" s="0" t="n">
        <v>0</v>
      </c>
      <c r="X552" s="0" t="s">
        <v>86</v>
      </c>
      <c r="Y552" s="0" t="n">
        <v>9</v>
      </c>
      <c r="Z552" s="0" t="n">
        <v>0</v>
      </c>
      <c r="AA552" s="0" t="n">
        <v>0</v>
      </c>
      <c r="AB552" s="0" t="s">
        <v>125</v>
      </c>
      <c r="AC552" s="0" t="n">
        <v>114</v>
      </c>
      <c r="AD552" s="0" t="n">
        <v>0</v>
      </c>
      <c r="AE552" s="0" t="n">
        <v>2</v>
      </c>
      <c r="AF552" s="0" t="s">
        <v>88</v>
      </c>
      <c r="AG552" s="13" t="n">
        <v>42258</v>
      </c>
      <c r="AH552" s="25" t="n">
        <f aca="false">I552+J552</f>
        <v>2</v>
      </c>
      <c r="AI552" s="25" t="n">
        <f aca="false">K552+L552+M552</f>
        <v>1</v>
      </c>
      <c r="AJ552" s="25" t="n">
        <f aca="false">AC552*AH552</f>
        <v>228</v>
      </c>
      <c r="AK552" s="0" t="str">
        <f aca="false">IF(C552=1,"Cancelled","Completed")</f>
        <v>Completed</v>
      </c>
      <c r="AL552" s="0" t="str">
        <f aca="false">_xlfn.IFS(D552&lt;=7,"0-7 Days",D552&lt;=30,"8-30 Days",D552&lt;=90,"31-90 Days",TRUE(),"90+ Days")</f>
        <v>0-7 Days</v>
      </c>
      <c r="AM552" s="0" t="str">
        <f aca="false">_xlfn.IFS(OR(F552="December",F552="January",F552="February"),"Winter",OR(F552="March",F552="April",F552="May"),"Spring",OR(F552="June",F552="July",F552="August"),"Summer",TRUE(),"Autumn")</f>
        <v>Autumn</v>
      </c>
      <c r="AN552" s="0" t="str">
        <f aca="false">IF(L552+M552&gt;0,"Family","Adult Only")</f>
        <v>Adult Only</v>
      </c>
      <c r="AO552" s="0" t="str">
        <f aca="false">IF(U552=V552,"Same","Changed")</f>
        <v>Same</v>
      </c>
    </row>
    <row r="553" customFormat="false" ht="15" hidden="false" customHeight="false" outlineLevel="0" collapsed="false">
      <c r="A553" s="14" t="n">
        <v>559</v>
      </c>
      <c r="B553" s="14" t="s">
        <v>90</v>
      </c>
      <c r="C553" s="14" t="n">
        <v>0</v>
      </c>
      <c r="D553" s="14" t="n">
        <v>91</v>
      </c>
      <c r="E553" s="14" t="n">
        <v>2017</v>
      </c>
      <c r="F553" s="14" t="s">
        <v>121</v>
      </c>
      <c r="G553" s="14" t="n">
        <v>20</v>
      </c>
      <c r="H553" s="14" t="n">
        <v>18</v>
      </c>
      <c r="I553" s="14" t="n">
        <v>0</v>
      </c>
      <c r="J553" s="14" t="n">
        <v>1</v>
      </c>
      <c r="K553" s="14" t="n">
        <v>2</v>
      </c>
      <c r="L553" s="14" t="n">
        <v>0</v>
      </c>
      <c r="M553" s="14" t="n">
        <v>0</v>
      </c>
      <c r="N553" s="14" t="s">
        <v>82</v>
      </c>
      <c r="O553" s="14" t="s">
        <v>151</v>
      </c>
      <c r="P553" s="14" t="s">
        <v>99</v>
      </c>
      <c r="Q553" s="14" t="s">
        <v>94</v>
      </c>
      <c r="R553" s="14" t="n">
        <v>0</v>
      </c>
      <c r="S553" s="14" t="n">
        <v>0</v>
      </c>
      <c r="T553" s="14" t="n">
        <v>0</v>
      </c>
      <c r="U553" s="14" t="s">
        <v>95</v>
      </c>
      <c r="V553" s="14" t="s">
        <v>156</v>
      </c>
      <c r="W553" s="14" t="n">
        <v>0</v>
      </c>
      <c r="X553" s="14" t="s">
        <v>86</v>
      </c>
      <c r="Y553" s="14" t="n">
        <v>262</v>
      </c>
      <c r="Z553" s="14" t="n">
        <v>0</v>
      </c>
      <c r="AA553" s="14" t="n">
        <v>0</v>
      </c>
      <c r="AB553" s="14" t="s">
        <v>87</v>
      </c>
      <c r="AC553" s="14" t="n">
        <v>89.1</v>
      </c>
      <c r="AD553" s="14" t="n">
        <v>0</v>
      </c>
      <c r="AE553" s="14" t="n">
        <v>0</v>
      </c>
      <c r="AF553" s="14" t="s">
        <v>88</v>
      </c>
      <c r="AG553" s="15" t="n">
        <v>42874</v>
      </c>
      <c r="AH553" s="14" t="n">
        <f aca="false">I553+J553</f>
        <v>1</v>
      </c>
      <c r="AI553" s="14" t="n">
        <f aca="false">K553+L553+M553</f>
        <v>2</v>
      </c>
      <c r="AJ553" s="14" t="n">
        <f aca="false">AC553*AH553</f>
        <v>89.1</v>
      </c>
      <c r="AK553" s="14" t="str">
        <f aca="false">IF(C553=1,"Cancelled","Completed")</f>
        <v>Completed</v>
      </c>
      <c r="AL553" s="14" t="str">
        <f aca="false">_xlfn.IFS(D553&lt;=7,"0-7 Days",D553&lt;=30,"8-30 Days",D553&lt;=90,"31-90 Days",TRUE(),"90+ Days")</f>
        <v>90+ Days</v>
      </c>
      <c r="AM553" s="14" t="str">
        <f aca="false">_xlfn.IFS(OR(F553="December",F553="January",F553="February"),"Winter",OR(F553="March",F553="April",F553="May"),"Spring",OR(F553="June",F553="July",F553="August"),"Summer",TRUE(),"Autumn")</f>
        <v>Spring</v>
      </c>
      <c r="AN553" s="14" t="str">
        <f aca="false">IF(L553+M553&gt;0,"Family","Adult Only")</f>
        <v>Adult Only</v>
      </c>
      <c r="AO553" s="14" t="str">
        <f aca="false">IF(U553=V553,"Same","Changed")</f>
        <v>Changed</v>
      </c>
    </row>
    <row r="554" customFormat="false" ht="15" hidden="false" customHeight="false" outlineLevel="0" collapsed="false">
      <c r="A554" s="0" t="n">
        <v>560</v>
      </c>
      <c r="B554" s="0" t="s">
        <v>80</v>
      </c>
      <c r="C554" s="0" t="n">
        <v>0</v>
      </c>
      <c r="D554" s="0" t="n">
        <v>0</v>
      </c>
      <c r="E554" s="0" t="n">
        <v>2016</v>
      </c>
      <c r="F554" s="0" t="s">
        <v>111</v>
      </c>
      <c r="G554" s="0" t="n">
        <v>44</v>
      </c>
      <c r="H554" s="0" t="n">
        <v>28</v>
      </c>
      <c r="I554" s="0" t="n">
        <v>0</v>
      </c>
      <c r="J554" s="0" t="n">
        <v>1</v>
      </c>
      <c r="K554" s="0" t="n">
        <v>2</v>
      </c>
      <c r="L554" s="0" t="n">
        <v>0</v>
      </c>
      <c r="M554" s="0" t="n">
        <v>0</v>
      </c>
      <c r="N554" s="0" t="s">
        <v>82</v>
      </c>
      <c r="O554" s="0" t="s">
        <v>147</v>
      </c>
      <c r="P554" s="0" t="s">
        <v>84</v>
      </c>
      <c r="Q554" s="0" t="s">
        <v>84</v>
      </c>
      <c r="R554" s="0" t="n">
        <v>1</v>
      </c>
      <c r="S554" s="0" t="n">
        <v>0</v>
      </c>
      <c r="T554" s="0" t="n">
        <v>0</v>
      </c>
      <c r="U554" s="0" t="s">
        <v>109</v>
      </c>
      <c r="V554" s="0" t="s">
        <v>109</v>
      </c>
      <c r="W554" s="0" t="n">
        <v>0</v>
      </c>
      <c r="X554" s="0" t="s">
        <v>86</v>
      </c>
      <c r="Y554" s="0" t="n">
        <v>0</v>
      </c>
      <c r="Z554" s="0" t="n">
        <v>0</v>
      </c>
      <c r="AA554" s="0" t="n">
        <v>0</v>
      </c>
      <c r="AB554" s="0" t="s">
        <v>87</v>
      </c>
      <c r="AC554" s="0" t="n">
        <v>78</v>
      </c>
      <c r="AD554" s="0" t="n">
        <v>0</v>
      </c>
      <c r="AE554" s="0" t="n">
        <v>1</v>
      </c>
      <c r="AF554" s="0" t="s">
        <v>88</v>
      </c>
      <c r="AG554" s="13" t="n">
        <v>42672</v>
      </c>
      <c r="AH554" s="25" t="n">
        <f aca="false">I554+J554</f>
        <v>1</v>
      </c>
      <c r="AI554" s="25" t="n">
        <f aca="false">K554+L554+M554</f>
        <v>2</v>
      </c>
      <c r="AJ554" s="25" t="n">
        <f aca="false">AC554*AH554</f>
        <v>78</v>
      </c>
      <c r="AK554" s="0" t="str">
        <f aca="false">IF(C554=1,"Cancelled","Completed")</f>
        <v>Completed</v>
      </c>
      <c r="AL554" s="0" t="str">
        <f aca="false">_xlfn.IFS(D554&lt;=7,"0-7 Days",D554&lt;=30,"8-30 Days",D554&lt;=90,"31-90 Days",TRUE(),"90+ Days")</f>
        <v>0-7 Days</v>
      </c>
      <c r="AM554" s="0" t="str">
        <f aca="false">_xlfn.IFS(OR(F554="December",F554="January",F554="February"),"Winter",OR(F554="March",F554="April",F554="May"),"Spring",OR(F554="June",F554="July",F554="August"),"Summer",TRUE(),"Autumn")</f>
        <v>Autumn</v>
      </c>
      <c r="AN554" s="0" t="str">
        <f aca="false">IF(L554+M554&gt;0,"Family","Adult Only")</f>
        <v>Adult Only</v>
      </c>
      <c r="AO554" s="0" t="str">
        <f aca="false">IF(U554=V554,"Same","Changed")</f>
        <v>Same</v>
      </c>
    </row>
    <row r="555" customFormat="false" ht="15" hidden="false" customHeight="false" outlineLevel="0" collapsed="false">
      <c r="A555" s="14" t="n">
        <v>561</v>
      </c>
      <c r="B555" s="14" t="s">
        <v>90</v>
      </c>
      <c r="C555" s="14" t="n">
        <v>0</v>
      </c>
      <c r="D555" s="14" t="n">
        <v>39</v>
      </c>
      <c r="E555" s="14" t="n">
        <v>2016</v>
      </c>
      <c r="F555" s="14" t="s">
        <v>114</v>
      </c>
      <c r="G555" s="14" t="n">
        <v>38</v>
      </c>
      <c r="H555" s="14" t="n">
        <v>16</v>
      </c>
      <c r="I555" s="14" t="n">
        <v>1</v>
      </c>
      <c r="J555" s="14" t="n">
        <v>2</v>
      </c>
      <c r="K555" s="14" t="n">
        <v>2</v>
      </c>
      <c r="L555" s="14" t="n">
        <v>2</v>
      </c>
      <c r="M555" s="14" t="n">
        <v>0</v>
      </c>
      <c r="N555" s="14" t="s">
        <v>82</v>
      </c>
      <c r="O555" s="14" t="s">
        <v>164</v>
      </c>
      <c r="P555" s="14" t="s">
        <v>84</v>
      </c>
      <c r="Q555" s="14" t="s">
        <v>84</v>
      </c>
      <c r="R555" s="14" t="n">
        <v>0</v>
      </c>
      <c r="S555" s="14" t="n">
        <v>0</v>
      </c>
      <c r="T555" s="14" t="n">
        <v>0</v>
      </c>
      <c r="U555" s="14" t="s">
        <v>136</v>
      </c>
      <c r="V555" s="14" t="s">
        <v>136</v>
      </c>
      <c r="W555" s="14" t="n">
        <v>0</v>
      </c>
      <c r="X555" s="14" t="s">
        <v>86</v>
      </c>
      <c r="Y555" s="14" t="n">
        <v>14</v>
      </c>
      <c r="Z555" s="14" t="n">
        <v>0</v>
      </c>
      <c r="AA555" s="14" t="n">
        <v>0</v>
      </c>
      <c r="AB555" s="14" t="s">
        <v>87</v>
      </c>
      <c r="AC555" s="14" t="n">
        <v>226.95</v>
      </c>
      <c r="AD555" s="14" t="n">
        <v>0</v>
      </c>
      <c r="AE555" s="14" t="n">
        <v>2</v>
      </c>
      <c r="AF555" s="14" t="s">
        <v>88</v>
      </c>
      <c r="AG555" s="15" t="n">
        <v>42632</v>
      </c>
      <c r="AH555" s="14" t="n">
        <f aca="false">I555+J555</f>
        <v>3</v>
      </c>
      <c r="AI555" s="14" t="n">
        <f aca="false">K555+L555+M555</f>
        <v>4</v>
      </c>
      <c r="AJ555" s="14" t="n">
        <f aca="false">AC555*AH555</f>
        <v>680.85</v>
      </c>
      <c r="AK555" s="14" t="str">
        <f aca="false">IF(C555=1,"Cancelled","Completed")</f>
        <v>Completed</v>
      </c>
      <c r="AL555" s="14" t="str">
        <f aca="false">_xlfn.IFS(D555&lt;=7,"0-7 Days",D555&lt;=30,"8-30 Days",D555&lt;=90,"31-90 Days",TRUE(),"90+ Days")</f>
        <v>31-90 Days</v>
      </c>
      <c r="AM555" s="14" t="str">
        <f aca="false">_xlfn.IFS(OR(F555="December",F555="January",F555="February"),"Winter",OR(F555="March",F555="April",F555="May"),"Spring",OR(F555="June",F555="July",F555="August"),"Summer",TRUE(),"Autumn")</f>
        <v>Autumn</v>
      </c>
      <c r="AN555" s="14" t="str">
        <f aca="false">IF(L555+M555&gt;0,"Family","Adult Only")</f>
        <v>Family</v>
      </c>
      <c r="AO555" s="14" t="str">
        <f aca="false">IF(U555=V555,"Same","Changed")</f>
        <v>Same</v>
      </c>
    </row>
    <row r="556" customFormat="false" ht="15" hidden="false" customHeight="false" outlineLevel="0" collapsed="false">
      <c r="A556" s="0" t="n">
        <v>562</v>
      </c>
      <c r="B556" s="0" t="s">
        <v>90</v>
      </c>
      <c r="C556" s="0" t="n">
        <v>0</v>
      </c>
      <c r="D556" s="0" t="n">
        <v>6</v>
      </c>
      <c r="E556" s="0" t="n">
        <v>2015</v>
      </c>
      <c r="F556" s="0" t="s">
        <v>111</v>
      </c>
      <c r="G556" s="0" t="n">
        <v>42</v>
      </c>
      <c r="H556" s="0" t="n">
        <v>11</v>
      </c>
      <c r="I556" s="0" t="n">
        <v>2</v>
      </c>
      <c r="J556" s="0" t="n">
        <v>1</v>
      </c>
      <c r="K556" s="0" t="n">
        <v>1</v>
      </c>
      <c r="L556" s="0" t="n">
        <v>0</v>
      </c>
      <c r="M556" s="0" t="n">
        <v>0</v>
      </c>
      <c r="N556" s="0" t="s">
        <v>82</v>
      </c>
      <c r="O556" s="0" t="s">
        <v>83</v>
      </c>
      <c r="P556" s="0" t="s">
        <v>93</v>
      </c>
      <c r="Q556" s="0" t="s">
        <v>94</v>
      </c>
      <c r="R556" s="0" t="n">
        <v>0</v>
      </c>
      <c r="S556" s="0" t="n">
        <v>0</v>
      </c>
      <c r="T556" s="0" t="n">
        <v>0</v>
      </c>
      <c r="U556" s="0" t="s">
        <v>95</v>
      </c>
      <c r="V556" s="0" t="s">
        <v>95</v>
      </c>
      <c r="W556" s="0" t="n">
        <v>0</v>
      </c>
      <c r="X556" s="0" t="s">
        <v>86</v>
      </c>
      <c r="Y556" s="0" t="n">
        <v>7</v>
      </c>
      <c r="Z556" s="0" t="n">
        <v>0</v>
      </c>
      <c r="AA556" s="0" t="n">
        <v>0</v>
      </c>
      <c r="AB556" s="0" t="s">
        <v>87</v>
      </c>
      <c r="AC556" s="0" t="n">
        <v>97.02</v>
      </c>
      <c r="AD556" s="0" t="n">
        <v>0</v>
      </c>
      <c r="AE556" s="0" t="n">
        <v>2</v>
      </c>
      <c r="AF556" s="0" t="s">
        <v>88</v>
      </c>
      <c r="AG556" s="13" t="n">
        <v>42291</v>
      </c>
      <c r="AH556" s="25" t="n">
        <f aca="false">I556+J556</f>
        <v>3</v>
      </c>
      <c r="AI556" s="25" t="n">
        <f aca="false">K556+L556+M556</f>
        <v>1</v>
      </c>
      <c r="AJ556" s="25" t="n">
        <f aca="false">AC556*AH556</f>
        <v>291.06</v>
      </c>
      <c r="AK556" s="0" t="str">
        <f aca="false">IF(C556=1,"Cancelled","Completed")</f>
        <v>Completed</v>
      </c>
      <c r="AL556" s="0" t="str">
        <f aca="false">_xlfn.IFS(D556&lt;=7,"0-7 Days",D556&lt;=30,"8-30 Days",D556&lt;=90,"31-90 Days",TRUE(),"90+ Days")</f>
        <v>0-7 Days</v>
      </c>
      <c r="AM556" s="0" t="str">
        <f aca="false">_xlfn.IFS(OR(F556="December",F556="January",F556="February"),"Winter",OR(F556="March",F556="April",F556="May"),"Spring",OR(F556="June",F556="July",F556="August"),"Summer",TRUE(),"Autumn")</f>
        <v>Autumn</v>
      </c>
      <c r="AN556" s="0" t="str">
        <f aca="false">IF(L556+M556&gt;0,"Family","Adult Only")</f>
        <v>Adult Only</v>
      </c>
      <c r="AO556" s="0" t="str">
        <f aca="false">IF(U556=V556,"Same","Changed")</f>
        <v>Same</v>
      </c>
    </row>
    <row r="557" customFormat="false" ht="15" hidden="false" customHeight="false" outlineLevel="0" collapsed="false">
      <c r="A557" s="14" t="n">
        <v>563</v>
      </c>
      <c r="B557" s="14" t="s">
        <v>90</v>
      </c>
      <c r="C557" s="14" t="n">
        <v>0</v>
      </c>
      <c r="D557" s="14" t="n">
        <v>19</v>
      </c>
      <c r="E557" s="14" t="n">
        <v>2015</v>
      </c>
      <c r="F557" s="14" t="s">
        <v>111</v>
      </c>
      <c r="G557" s="14" t="n">
        <v>41</v>
      </c>
      <c r="H557" s="14" t="n">
        <v>6</v>
      </c>
      <c r="I557" s="14" t="n">
        <v>0</v>
      </c>
      <c r="J557" s="14" t="n">
        <v>3</v>
      </c>
      <c r="K557" s="14" t="n">
        <v>2</v>
      </c>
      <c r="L557" s="14" t="n">
        <v>0</v>
      </c>
      <c r="M557" s="14" t="n">
        <v>0</v>
      </c>
      <c r="N557" s="14" t="s">
        <v>82</v>
      </c>
      <c r="O557" s="14" t="s">
        <v>92</v>
      </c>
      <c r="P557" s="14" t="s">
        <v>99</v>
      </c>
      <c r="Q557" s="14" t="s">
        <v>94</v>
      </c>
      <c r="R557" s="14" t="n">
        <v>1</v>
      </c>
      <c r="S557" s="14" t="n">
        <v>0</v>
      </c>
      <c r="T557" s="14" t="n">
        <v>0</v>
      </c>
      <c r="U557" s="14" t="s">
        <v>95</v>
      </c>
      <c r="V557" s="14" t="s">
        <v>95</v>
      </c>
      <c r="W557" s="14" t="n">
        <v>0</v>
      </c>
      <c r="X557" s="14" t="s">
        <v>86</v>
      </c>
      <c r="Y557" s="14" t="n">
        <v>82</v>
      </c>
      <c r="Z557" s="14" t="n">
        <v>0</v>
      </c>
      <c r="AA557" s="14" t="n">
        <v>0</v>
      </c>
      <c r="AB557" s="14" t="s">
        <v>101</v>
      </c>
      <c r="AC557" s="14" t="n">
        <v>90</v>
      </c>
      <c r="AD557" s="14" t="n">
        <v>0</v>
      </c>
      <c r="AE557" s="14" t="n">
        <v>0</v>
      </c>
      <c r="AF557" s="14" t="s">
        <v>88</v>
      </c>
      <c r="AG557" s="15" t="n">
        <v>42286</v>
      </c>
      <c r="AH557" s="14" t="n">
        <f aca="false">I557+J557</f>
        <v>3</v>
      </c>
      <c r="AI557" s="14" t="n">
        <f aca="false">K557+L557+M557</f>
        <v>2</v>
      </c>
      <c r="AJ557" s="14" t="n">
        <f aca="false">AC557*AH557</f>
        <v>270</v>
      </c>
      <c r="AK557" s="14" t="str">
        <f aca="false">IF(C557=1,"Cancelled","Completed")</f>
        <v>Completed</v>
      </c>
      <c r="AL557" s="14" t="str">
        <f aca="false">_xlfn.IFS(D557&lt;=7,"0-7 Days",D557&lt;=30,"8-30 Days",D557&lt;=90,"31-90 Days",TRUE(),"90+ Days")</f>
        <v>8-30 Days</v>
      </c>
      <c r="AM557" s="14" t="str">
        <f aca="false">_xlfn.IFS(OR(F557="December",F557="January",F557="February"),"Winter",OR(F557="March",F557="April",F557="May"),"Spring",OR(F557="June",F557="July",F557="August"),"Summer",TRUE(),"Autumn")</f>
        <v>Autumn</v>
      </c>
      <c r="AN557" s="14" t="str">
        <f aca="false">IF(L557+M557&gt;0,"Family","Adult Only")</f>
        <v>Adult Only</v>
      </c>
      <c r="AO557" s="14" t="str">
        <f aca="false">IF(U557=V557,"Same","Changed")</f>
        <v>Same</v>
      </c>
    </row>
    <row r="558" customFormat="false" ht="15" hidden="false" customHeight="false" outlineLevel="0" collapsed="false">
      <c r="A558" s="0" t="n">
        <v>564</v>
      </c>
      <c r="B558" s="0" t="s">
        <v>80</v>
      </c>
      <c r="C558" s="0" t="n">
        <v>0</v>
      </c>
      <c r="D558" s="0" t="n">
        <v>5</v>
      </c>
      <c r="E558" s="0" t="n">
        <v>2015</v>
      </c>
      <c r="F558" s="0" t="s">
        <v>113</v>
      </c>
      <c r="G558" s="0" t="n">
        <v>48</v>
      </c>
      <c r="H558" s="0" t="n">
        <v>22</v>
      </c>
      <c r="I558" s="0" t="n">
        <v>2</v>
      </c>
      <c r="J558" s="0" t="n">
        <v>0</v>
      </c>
      <c r="K558" s="0" t="n">
        <v>1</v>
      </c>
      <c r="L558" s="0" t="n">
        <v>0</v>
      </c>
      <c r="M558" s="0" t="n">
        <v>0</v>
      </c>
      <c r="N558" s="0" t="s">
        <v>82</v>
      </c>
      <c r="O558" s="0" t="s">
        <v>123</v>
      </c>
      <c r="P558" s="0" t="s">
        <v>93</v>
      </c>
      <c r="Q558" s="0" t="s">
        <v>94</v>
      </c>
      <c r="R558" s="0" t="n">
        <v>0</v>
      </c>
      <c r="S558" s="0" t="n">
        <v>0</v>
      </c>
      <c r="T558" s="0" t="n">
        <v>0</v>
      </c>
      <c r="U558" s="0" t="s">
        <v>95</v>
      </c>
      <c r="V558" s="0" t="s">
        <v>109</v>
      </c>
      <c r="W558" s="0" t="n">
        <v>0</v>
      </c>
      <c r="X558" s="0" t="s">
        <v>86</v>
      </c>
      <c r="Y558" s="0" t="n">
        <v>240</v>
      </c>
      <c r="Z558" s="0" t="n">
        <v>0</v>
      </c>
      <c r="AA558" s="0" t="n">
        <v>0</v>
      </c>
      <c r="AB558" s="0" t="s">
        <v>87</v>
      </c>
      <c r="AC558" s="0" t="n">
        <v>40</v>
      </c>
      <c r="AD558" s="0" t="n">
        <v>0</v>
      </c>
      <c r="AE558" s="0" t="n">
        <v>1</v>
      </c>
      <c r="AF558" s="0" t="s">
        <v>88</v>
      </c>
      <c r="AG558" s="13" t="n">
        <v>42332</v>
      </c>
      <c r="AH558" s="25" t="n">
        <f aca="false">I558+J558</f>
        <v>2</v>
      </c>
      <c r="AI558" s="25" t="n">
        <f aca="false">K558+L558+M558</f>
        <v>1</v>
      </c>
      <c r="AJ558" s="25" t="n">
        <f aca="false">AC558*AH558</f>
        <v>80</v>
      </c>
      <c r="AK558" s="0" t="str">
        <f aca="false">IF(C558=1,"Cancelled","Completed")</f>
        <v>Completed</v>
      </c>
      <c r="AL558" s="0" t="str">
        <f aca="false">_xlfn.IFS(D558&lt;=7,"0-7 Days",D558&lt;=30,"8-30 Days",D558&lt;=90,"31-90 Days",TRUE(),"90+ Days")</f>
        <v>0-7 Days</v>
      </c>
      <c r="AM558" s="0" t="str">
        <f aca="false">_xlfn.IFS(OR(F558="December",F558="January",F558="February"),"Winter",OR(F558="March",F558="April",F558="May"),"Spring",OR(F558="June",F558="July",F558="August"),"Summer",TRUE(),"Autumn")</f>
        <v>Autumn</v>
      </c>
      <c r="AN558" s="0" t="str">
        <f aca="false">IF(L558+M558&gt;0,"Family","Adult Only")</f>
        <v>Adult Only</v>
      </c>
      <c r="AO558" s="0" t="str">
        <f aca="false">IF(U558=V558,"Same","Changed")</f>
        <v>Changed</v>
      </c>
    </row>
    <row r="559" customFormat="false" ht="15" hidden="false" customHeight="false" outlineLevel="0" collapsed="false">
      <c r="A559" s="14" t="n">
        <v>565</v>
      </c>
      <c r="B559" s="14" t="s">
        <v>90</v>
      </c>
      <c r="C559" s="14" t="n">
        <v>1</v>
      </c>
      <c r="D559" s="14" t="n">
        <v>187</v>
      </c>
      <c r="E559" s="14" t="n">
        <v>2017</v>
      </c>
      <c r="F559" s="14" t="s">
        <v>119</v>
      </c>
      <c r="G559" s="14" t="n">
        <v>32</v>
      </c>
      <c r="H559" s="14" t="n">
        <v>8</v>
      </c>
      <c r="I559" s="14" t="n">
        <v>0</v>
      </c>
      <c r="J559" s="14" t="n">
        <v>2</v>
      </c>
      <c r="K559" s="14" t="n">
        <v>2</v>
      </c>
      <c r="L559" s="14" t="n">
        <v>0</v>
      </c>
      <c r="M559" s="14" t="n">
        <v>0</v>
      </c>
      <c r="N559" s="14" t="s">
        <v>112</v>
      </c>
      <c r="O559" s="14" t="s">
        <v>122</v>
      </c>
      <c r="P559" s="14" t="s">
        <v>93</v>
      </c>
      <c r="Q559" s="14" t="s">
        <v>94</v>
      </c>
      <c r="R559" s="14" t="n">
        <v>0</v>
      </c>
      <c r="S559" s="14" t="n">
        <v>0</v>
      </c>
      <c r="T559" s="14" t="n">
        <v>0</v>
      </c>
      <c r="U559" s="14" t="s">
        <v>95</v>
      </c>
      <c r="V559" s="14" t="s">
        <v>95</v>
      </c>
      <c r="W559" s="14" t="n">
        <v>0</v>
      </c>
      <c r="X559" s="14" t="s">
        <v>86</v>
      </c>
      <c r="Y559" s="14" t="n">
        <v>9</v>
      </c>
      <c r="Z559" s="14" t="n">
        <v>0</v>
      </c>
      <c r="AA559" s="14" t="n">
        <v>0</v>
      </c>
      <c r="AB559" s="14" t="s">
        <v>87</v>
      </c>
      <c r="AC559" s="14" t="n">
        <v>166.5</v>
      </c>
      <c r="AD559" s="14" t="n">
        <v>0</v>
      </c>
      <c r="AE559" s="14" t="n">
        <v>0</v>
      </c>
      <c r="AF559" s="14" t="s">
        <v>96</v>
      </c>
      <c r="AG559" s="15" t="n">
        <v>42867</v>
      </c>
      <c r="AH559" s="14" t="n">
        <f aca="false">I559+J559</f>
        <v>2</v>
      </c>
      <c r="AI559" s="14" t="n">
        <f aca="false">K559+L559+M559</f>
        <v>2</v>
      </c>
      <c r="AJ559" s="14" t="n">
        <f aca="false">AC559*AH559</f>
        <v>333</v>
      </c>
      <c r="AK559" s="14" t="str">
        <f aca="false">IF(C559=1,"Cancelled","Completed")</f>
        <v>Cancelled</v>
      </c>
      <c r="AL559" s="14" t="str">
        <f aca="false">_xlfn.IFS(D559&lt;=7,"0-7 Days",D559&lt;=30,"8-30 Days",D559&lt;=90,"31-90 Days",TRUE(),"90+ Days")</f>
        <v>90+ Days</v>
      </c>
      <c r="AM559" s="14" t="str">
        <f aca="false">_xlfn.IFS(OR(F559="December",F559="January",F559="February"),"Winter",OR(F559="March",F559="April",F559="May"),"Spring",OR(F559="June",F559="July",F559="August"),"Summer",TRUE(),"Autumn")</f>
        <v>Summer</v>
      </c>
      <c r="AN559" s="14" t="str">
        <f aca="false">IF(L559+M559&gt;0,"Family","Adult Only")</f>
        <v>Adult Only</v>
      </c>
      <c r="AO559" s="14" t="str">
        <f aca="false">IF(U559=V559,"Same","Changed")</f>
        <v>Same</v>
      </c>
    </row>
    <row r="560" customFormat="false" ht="15" hidden="false" customHeight="false" outlineLevel="0" collapsed="false">
      <c r="A560" s="0" t="n">
        <v>566</v>
      </c>
      <c r="B560" s="0" t="s">
        <v>90</v>
      </c>
      <c r="C560" s="0" t="n">
        <v>0</v>
      </c>
      <c r="D560" s="0" t="n">
        <v>191</v>
      </c>
      <c r="E560" s="0" t="n">
        <v>2017</v>
      </c>
      <c r="F560" s="0" t="s">
        <v>106</v>
      </c>
      <c r="G560" s="0" t="n">
        <v>13</v>
      </c>
      <c r="H560" s="0" t="n">
        <v>1</v>
      </c>
      <c r="I560" s="0" t="n">
        <v>2</v>
      </c>
      <c r="J560" s="0" t="n">
        <v>3</v>
      </c>
      <c r="K560" s="0" t="n">
        <v>2</v>
      </c>
      <c r="L560" s="0" t="n">
        <v>0</v>
      </c>
      <c r="M560" s="0" t="n">
        <v>0</v>
      </c>
      <c r="N560" s="0" t="s">
        <v>82</v>
      </c>
      <c r="O560" s="0" t="s">
        <v>122</v>
      </c>
      <c r="P560" s="0" t="s">
        <v>99</v>
      </c>
      <c r="Q560" s="0" t="s">
        <v>94</v>
      </c>
      <c r="R560" s="0" t="n">
        <v>0</v>
      </c>
      <c r="S560" s="0" t="n">
        <v>0</v>
      </c>
      <c r="T560" s="0" t="n">
        <v>0</v>
      </c>
      <c r="U560" s="0" t="s">
        <v>95</v>
      </c>
      <c r="V560" s="0" t="s">
        <v>109</v>
      </c>
      <c r="W560" s="0" t="n">
        <v>0</v>
      </c>
      <c r="X560" s="0" t="s">
        <v>86</v>
      </c>
      <c r="Y560" s="0" t="n">
        <v>28</v>
      </c>
      <c r="Z560" s="0" t="n">
        <v>0</v>
      </c>
      <c r="AA560" s="0" t="n">
        <v>0</v>
      </c>
      <c r="AB560" s="0" t="s">
        <v>87</v>
      </c>
      <c r="AC560" s="0" t="n">
        <v>75</v>
      </c>
      <c r="AD560" s="0" t="n">
        <v>0</v>
      </c>
      <c r="AE560" s="0" t="n">
        <v>0</v>
      </c>
      <c r="AF560" s="0" t="s">
        <v>88</v>
      </c>
      <c r="AG560" s="13" t="n">
        <v>42831</v>
      </c>
      <c r="AH560" s="25" t="n">
        <f aca="false">I560+J560</f>
        <v>5</v>
      </c>
      <c r="AI560" s="25" t="n">
        <f aca="false">K560+L560+M560</f>
        <v>2</v>
      </c>
      <c r="AJ560" s="25" t="n">
        <f aca="false">AC560*AH560</f>
        <v>375</v>
      </c>
      <c r="AK560" s="0" t="str">
        <f aca="false">IF(C560=1,"Cancelled","Completed")</f>
        <v>Completed</v>
      </c>
      <c r="AL560" s="0" t="str">
        <f aca="false">_xlfn.IFS(D560&lt;=7,"0-7 Days",D560&lt;=30,"8-30 Days",D560&lt;=90,"31-90 Days",TRUE(),"90+ Days")</f>
        <v>90+ Days</v>
      </c>
      <c r="AM560" s="0" t="str">
        <f aca="false">_xlfn.IFS(OR(F560="December",F560="January",F560="February"),"Winter",OR(F560="March",F560="April",F560="May"),"Spring",OR(F560="June",F560="July",F560="August"),"Summer",TRUE(),"Autumn")</f>
        <v>Spring</v>
      </c>
      <c r="AN560" s="0" t="str">
        <f aca="false">IF(L560+M560&gt;0,"Family","Adult Only")</f>
        <v>Adult Only</v>
      </c>
      <c r="AO560" s="0" t="str">
        <f aca="false">IF(U560=V560,"Same","Changed")</f>
        <v>Changed</v>
      </c>
    </row>
    <row r="561" customFormat="false" ht="15" hidden="false" customHeight="false" outlineLevel="0" collapsed="false">
      <c r="A561" s="14" t="n">
        <v>567</v>
      </c>
      <c r="B561" s="14" t="s">
        <v>90</v>
      </c>
      <c r="C561" s="14" t="n">
        <v>0</v>
      </c>
      <c r="D561" s="14" t="n">
        <v>157</v>
      </c>
      <c r="E561" s="14" t="n">
        <v>2017</v>
      </c>
      <c r="F561" s="14" t="s">
        <v>135</v>
      </c>
      <c r="G561" s="14" t="n">
        <v>25</v>
      </c>
      <c r="H561" s="14" t="n">
        <v>20</v>
      </c>
      <c r="I561" s="14" t="n">
        <v>2</v>
      </c>
      <c r="J561" s="14" t="n">
        <v>6</v>
      </c>
      <c r="K561" s="14" t="n">
        <v>2</v>
      </c>
      <c r="L561" s="14" t="n">
        <v>0</v>
      </c>
      <c r="M561" s="14" t="n">
        <v>0</v>
      </c>
      <c r="N561" s="14" t="s">
        <v>82</v>
      </c>
      <c r="O561" s="14" t="s">
        <v>147</v>
      </c>
      <c r="P561" s="14" t="s">
        <v>93</v>
      </c>
      <c r="Q561" s="14" t="s">
        <v>94</v>
      </c>
      <c r="R561" s="14" t="n">
        <v>0</v>
      </c>
      <c r="S561" s="14" t="n">
        <v>0</v>
      </c>
      <c r="T561" s="14" t="n">
        <v>0</v>
      </c>
      <c r="U561" s="14" t="s">
        <v>109</v>
      </c>
      <c r="V561" s="14" t="s">
        <v>109</v>
      </c>
      <c r="W561" s="14" t="n">
        <v>0</v>
      </c>
      <c r="X561" s="14" t="s">
        <v>86</v>
      </c>
      <c r="Y561" s="14" t="n">
        <v>9</v>
      </c>
      <c r="Z561" s="14" t="n">
        <v>0</v>
      </c>
      <c r="AA561" s="14" t="n">
        <v>0</v>
      </c>
      <c r="AB561" s="14" t="s">
        <v>87</v>
      </c>
      <c r="AC561" s="14" t="n">
        <v>127.8</v>
      </c>
      <c r="AD561" s="14" t="n">
        <v>0</v>
      </c>
      <c r="AE561" s="14" t="n">
        <v>1</v>
      </c>
      <c r="AF561" s="14" t="s">
        <v>88</v>
      </c>
      <c r="AG561" s="15" t="n">
        <v>42914</v>
      </c>
      <c r="AH561" s="14" t="n">
        <f aca="false">I561+J561</f>
        <v>8</v>
      </c>
      <c r="AI561" s="14" t="n">
        <f aca="false">K561+L561+M561</f>
        <v>2</v>
      </c>
      <c r="AJ561" s="14" t="n">
        <f aca="false">AC561*AH561</f>
        <v>1022.4</v>
      </c>
      <c r="AK561" s="14" t="str">
        <f aca="false">IF(C561=1,"Cancelled","Completed")</f>
        <v>Completed</v>
      </c>
      <c r="AL561" s="14" t="str">
        <f aca="false">_xlfn.IFS(D561&lt;=7,"0-7 Days",D561&lt;=30,"8-30 Days",D561&lt;=90,"31-90 Days",TRUE(),"90+ Days")</f>
        <v>90+ Days</v>
      </c>
      <c r="AM561" s="14" t="str">
        <f aca="false">_xlfn.IFS(OR(F561="December",F561="January",F561="February"),"Winter",OR(F561="March",F561="April",F561="May"),"Spring",OR(F561="June",F561="July",F561="August"),"Summer",TRUE(),"Autumn")</f>
        <v>Summer</v>
      </c>
      <c r="AN561" s="14" t="str">
        <f aca="false">IF(L561+M561&gt;0,"Family","Adult Only")</f>
        <v>Adult Only</v>
      </c>
      <c r="AO561" s="14" t="str">
        <f aca="false">IF(U561=V561,"Same","Changed")</f>
        <v>Same</v>
      </c>
    </row>
    <row r="562" customFormat="false" ht="15" hidden="false" customHeight="false" outlineLevel="0" collapsed="false">
      <c r="A562" s="0" t="n">
        <v>568</v>
      </c>
      <c r="B562" s="0" t="s">
        <v>90</v>
      </c>
      <c r="C562" s="0" t="n">
        <v>0</v>
      </c>
      <c r="D562" s="0" t="n">
        <v>172</v>
      </c>
      <c r="E562" s="0" t="n">
        <v>2017</v>
      </c>
      <c r="F562" s="0" t="s">
        <v>91</v>
      </c>
      <c r="G562" s="0" t="n">
        <v>28</v>
      </c>
      <c r="H562" s="0" t="n">
        <v>10</v>
      </c>
      <c r="I562" s="0" t="n">
        <v>1</v>
      </c>
      <c r="J562" s="0" t="n">
        <v>5</v>
      </c>
      <c r="K562" s="0" t="n">
        <v>3</v>
      </c>
      <c r="L562" s="0" t="n">
        <v>0</v>
      </c>
      <c r="M562" s="0" t="n">
        <v>0</v>
      </c>
      <c r="N562" s="0" t="s">
        <v>82</v>
      </c>
      <c r="O562" s="0" t="s">
        <v>158</v>
      </c>
      <c r="P562" s="0" t="s">
        <v>93</v>
      </c>
      <c r="Q562" s="0" t="s">
        <v>94</v>
      </c>
      <c r="R562" s="0" t="n">
        <v>0</v>
      </c>
      <c r="S562" s="0" t="n">
        <v>0</v>
      </c>
      <c r="T562" s="0" t="n">
        <v>0</v>
      </c>
      <c r="U562" s="0" t="s">
        <v>109</v>
      </c>
      <c r="V562" s="0" t="s">
        <v>109</v>
      </c>
      <c r="W562" s="0" t="n">
        <v>0</v>
      </c>
      <c r="X562" s="0" t="s">
        <v>86</v>
      </c>
      <c r="Y562" s="0" t="n">
        <v>9</v>
      </c>
      <c r="Z562" s="0" t="n">
        <v>0</v>
      </c>
      <c r="AA562" s="0" t="n">
        <v>0</v>
      </c>
      <c r="AB562" s="0" t="s">
        <v>87</v>
      </c>
      <c r="AC562" s="0" t="n">
        <v>152.1</v>
      </c>
      <c r="AD562" s="0" t="n">
        <v>0</v>
      </c>
      <c r="AE562" s="0" t="n">
        <v>2</v>
      </c>
      <c r="AF562" s="0" t="s">
        <v>88</v>
      </c>
      <c r="AG562" s="13" t="n">
        <v>42932</v>
      </c>
      <c r="AH562" s="25" t="n">
        <f aca="false">I562+J562</f>
        <v>6</v>
      </c>
      <c r="AI562" s="25" t="n">
        <f aca="false">K562+L562+M562</f>
        <v>3</v>
      </c>
      <c r="AJ562" s="25" t="n">
        <f aca="false">AC562*AH562</f>
        <v>912.6</v>
      </c>
      <c r="AK562" s="0" t="str">
        <f aca="false">IF(C562=1,"Cancelled","Completed")</f>
        <v>Completed</v>
      </c>
      <c r="AL562" s="0" t="str">
        <f aca="false">_xlfn.IFS(D562&lt;=7,"0-7 Days",D562&lt;=30,"8-30 Days",D562&lt;=90,"31-90 Days",TRUE(),"90+ Days")</f>
        <v>90+ Days</v>
      </c>
      <c r="AM562" s="0" t="str">
        <f aca="false">_xlfn.IFS(OR(F562="December",F562="January",F562="February"),"Winter",OR(F562="March",F562="April",F562="May"),"Spring",OR(F562="June",F562="July",F562="August"),"Summer",TRUE(),"Autumn")</f>
        <v>Summer</v>
      </c>
      <c r="AN562" s="0" t="str">
        <f aca="false">IF(L562+M562&gt;0,"Family","Adult Only")</f>
        <v>Adult Only</v>
      </c>
      <c r="AO562" s="0" t="str">
        <f aca="false">IF(U562=V562,"Same","Changed")</f>
        <v>Same</v>
      </c>
    </row>
    <row r="563" customFormat="false" ht="15" hidden="false" customHeight="false" outlineLevel="0" collapsed="false">
      <c r="A563" s="14" t="n">
        <v>569</v>
      </c>
      <c r="B563" s="14" t="s">
        <v>80</v>
      </c>
      <c r="C563" s="14" t="n">
        <v>0</v>
      </c>
      <c r="D563" s="14" t="n">
        <v>12</v>
      </c>
      <c r="E563" s="14" t="n">
        <v>2016</v>
      </c>
      <c r="F563" s="14" t="s">
        <v>106</v>
      </c>
      <c r="G563" s="14" t="n">
        <v>18</v>
      </c>
      <c r="H563" s="14" t="n">
        <v>27</v>
      </c>
      <c r="I563" s="14" t="n">
        <v>0</v>
      </c>
      <c r="J563" s="14" t="n">
        <v>3</v>
      </c>
      <c r="K563" s="14" t="n">
        <v>2</v>
      </c>
      <c r="L563" s="14" t="n">
        <v>0</v>
      </c>
      <c r="M563" s="14" t="n">
        <v>0</v>
      </c>
      <c r="N563" s="14" t="s">
        <v>129</v>
      </c>
      <c r="O563" s="14" t="s">
        <v>92</v>
      </c>
      <c r="P563" s="14" t="s">
        <v>116</v>
      </c>
      <c r="Q563" s="14" t="s">
        <v>84</v>
      </c>
      <c r="R563" s="14" t="n">
        <v>0</v>
      </c>
      <c r="S563" s="14" t="n">
        <v>0</v>
      </c>
      <c r="T563" s="14" t="n">
        <v>0</v>
      </c>
      <c r="U563" s="14" t="s">
        <v>95</v>
      </c>
      <c r="V563" s="14" t="s">
        <v>95</v>
      </c>
      <c r="W563" s="14" t="n">
        <v>1</v>
      </c>
      <c r="X563" s="14" t="s">
        <v>86</v>
      </c>
      <c r="Y563" s="14" t="n">
        <v>385</v>
      </c>
      <c r="Z563" s="14" t="n">
        <v>0</v>
      </c>
      <c r="AA563" s="14" t="n">
        <v>0</v>
      </c>
      <c r="AB563" s="14" t="s">
        <v>101</v>
      </c>
      <c r="AC563" s="14" t="n">
        <v>85.33</v>
      </c>
      <c r="AD563" s="14" t="n">
        <v>0</v>
      </c>
      <c r="AE563" s="14" t="n">
        <v>0</v>
      </c>
      <c r="AF563" s="14" t="s">
        <v>88</v>
      </c>
      <c r="AG563" s="15" t="n">
        <v>42490</v>
      </c>
      <c r="AH563" s="14" t="n">
        <f aca="false">I563+J563</f>
        <v>3</v>
      </c>
      <c r="AI563" s="14" t="n">
        <f aca="false">K563+L563+M563</f>
        <v>2</v>
      </c>
      <c r="AJ563" s="14" t="n">
        <f aca="false">AC563*AH563</f>
        <v>255.99</v>
      </c>
      <c r="AK563" s="14" t="str">
        <f aca="false">IF(C563=1,"Cancelled","Completed")</f>
        <v>Completed</v>
      </c>
      <c r="AL563" s="14" t="str">
        <f aca="false">_xlfn.IFS(D563&lt;=7,"0-7 Days",D563&lt;=30,"8-30 Days",D563&lt;=90,"31-90 Days",TRUE(),"90+ Days")</f>
        <v>8-30 Days</v>
      </c>
      <c r="AM563" s="14" t="str">
        <f aca="false">_xlfn.IFS(OR(F563="December",F563="January",F563="February"),"Winter",OR(F563="March",F563="April",F563="May"),"Spring",OR(F563="June",F563="July",F563="August"),"Summer",TRUE(),"Autumn")</f>
        <v>Spring</v>
      </c>
      <c r="AN563" s="14" t="str">
        <f aca="false">IF(L563+M563&gt;0,"Family","Adult Only")</f>
        <v>Adult Only</v>
      </c>
      <c r="AO563" s="14" t="str">
        <f aca="false">IF(U563=V563,"Same","Changed")</f>
        <v>Same</v>
      </c>
    </row>
    <row r="564" customFormat="false" ht="15" hidden="false" customHeight="false" outlineLevel="0" collapsed="false">
      <c r="A564" s="0" t="n">
        <v>570</v>
      </c>
      <c r="B564" s="0" t="s">
        <v>90</v>
      </c>
      <c r="C564" s="0" t="n">
        <v>1</v>
      </c>
      <c r="D564" s="0" t="n">
        <v>0</v>
      </c>
      <c r="E564" s="0" t="n">
        <v>2015</v>
      </c>
      <c r="F564" s="0" t="s">
        <v>114</v>
      </c>
      <c r="G564" s="0" t="n">
        <v>39</v>
      </c>
      <c r="H564" s="0" t="n">
        <v>26</v>
      </c>
      <c r="I564" s="0" t="n">
        <v>0</v>
      </c>
      <c r="J564" s="0" t="n">
        <v>1</v>
      </c>
      <c r="K564" s="0" t="n">
        <v>2</v>
      </c>
      <c r="L564" s="0" t="n">
        <v>0</v>
      </c>
      <c r="M564" s="0" t="n">
        <v>0</v>
      </c>
      <c r="N564" s="0" t="s">
        <v>82</v>
      </c>
      <c r="O564" s="0" t="s">
        <v>92</v>
      </c>
      <c r="P564" s="0" t="s">
        <v>84</v>
      </c>
      <c r="Q564" s="0" t="s">
        <v>84</v>
      </c>
      <c r="R564" s="0" t="n">
        <v>1</v>
      </c>
      <c r="S564" s="0" t="n">
        <v>0</v>
      </c>
      <c r="T564" s="0" t="n">
        <v>0</v>
      </c>
      <c r="U564" s="0" t="s">
        <v>95</v>
      </c>
      <c r="V564" s="0" t="s">
        <v>95</v>
      </c>
      <c r="W564" s="0" t="n">
        <v>0</v>
      </c>
      <c r="X564" s="0" t="s">
        <v>86</v>
      </c>
      <c r="Y564" s="0" t="n">
        <v>0</v>
      </c>
      <c r="Z564" s="0" t="n">
        <v>0</v>
      </c>
      <c r="AA564" s="0" t="n">
        <v>0</v>
      </c>
      <c r="AB564" s="0" t="s">
        <v>87</v>
      </c>
      <c r="AC564" s="0" t="n">
        <v>170</v>
      </c>
      <c r="AD564" s="0" t="n">
        <v>0</v>
      </c>
      <c r="AE564" s="0" t="n">
        <v>0</v>
      </c>
      <c r="AF564" s="0" t="s">
        <v>141</v>
      </c>
      <c r="AG564" s="13" t="n">
        <v>42273</v>
      </c>
      <c r="AH564" s="25" t="n">
        <f aca="false">I564+J564</f>
        <v>1</v>
      </c>
      <c r="AI564" s="25" t="n">
        <f aca="false">K564+L564+M564</f>
        <v>2</v>
      </c>
      <c r="AJ564" s="25" t="n">
        <f aca="false">AC564*AH564</f>
        <v>170</v>
      </c>
      <c r="AK564" s="0" t="str">
        <f aca="false">IF(C564=1,"Cancelled","Completed")</f>
        <v>Cancelled</v>
      </c>
      <c r="AL564" s="0" t="str">
        <f aca="false">_xlfn.IFS(D564&lt;=7,"0-7 Days",D564&lt;=30,"8-30 Days",D564&lt;=90,"31-90 Days",TRUE(),"90+ Days")</f>
        <v>0-7 Days</v>
      </c>
      <c r="AM564" s="0" t="str">
        <f aca="false">_xlfn.IFS(OR(F564="December",F564="January",F564="February"),"Winter",OR(F564="March",F564="April",F564="May"),"Spring",OR(F564="June",F564="July",F564="August"),"Summer",TRUE(),"Autumn")</f>
        <v>Autumn</v>
      </c>
      <c r="AN564" s="0" t="str">
        <f aca="false">IF(L564+M564&gt;0,"Family","Adult Only")</f>
        <v>Adult Only</v>
      </c>
      <c r="AO564" s="0" t="str">
        <f aca="false">IF(U564=V564,"Same","Changed")</f>
        <v>Same</v>
      </c>
    </row>
    <row r="565" customFormat="false" ht="15" hidden="false" customHeight="false" outlineLevel="0" collapsed="false">
      <c r="A565" s="14" t="n">
        <v>571</v>
      </c>
      <c r="B565" s="14" t="s">
        <v>80</v>
      </c>
      <c r="C565" s="14" t="n">
        <v>0</v>
      </c>
      <c r="D565" s="14" t="n">
        <v>9</v>
      </c>
      <c r="E565" s="14" t="n">
        <v>2016</v>
      </c>
      <c r="F565" s="14" t="s">
        <v>126</v>
      </c>
      <c r="G565" s="14" t="n">
        <v>4</v>
      </c>
      <c r="H565" s="14" t="n">
        <v>17</v>
      </c>
      <c r="I565" s="14" t="n">
        <v>1</v>
      </c>
      <c r="J565" s="14" t="n">
        <v>0</v>
      </c>
      <c r="K565" s="14" t="n">
        <v>2</v>
      </c>
      <c r="L565" s="14" t="n">
        <v>0</v>
      </c>
      <c r="M565" s="14" t="n">
        <v>0</v>
      </c>
      <c r="N565" s="14" t="s">
        <v>82</v>
      </c>
      <c r="O565" s="14" t="s">
        <v>83</v>
      </c>
      <c r="P565" s="14" t="s">
        <v>93</v>
      </c>
      <c r="Q565" s="14" t="s">
        <v>94</v>
      </c>
      <c r="R565" s="14" t="n">
        <v>0</v>
      </c>
      <c r="S565" s="14" t="n">
        <v>0</v>
      </c>
      <c r="T565" s="14" t="n">
        <v>0</v>
      </c>
      <c r="U565" s="14" t="s">
        <v>136</v>
      </c>
      <c r="V565" s="14" t="s">
        <v>136</v>
      </c>
      <c r="W565" s="14" t="n">
        <v>0</v>
      </c>
      <c r="X565" s="14" t="s">
        <v>86</v>
      </c>
      <c r="Y565" s="14" t="n">
        <v>240</v>
      </c>
      <c r="Z565" s="14" t="n">
        <v>0</v>
      </c>
      <c r="AA565" s="14" t="n">
        <v>0</v>
      </c>
      <c r="AB565" s="14" t="s">
        <v>87</v>
      </c>
      <c r="AC565" s="14" t="n">
        <v>76</v>
      </c>
      <c r="AD565" s="14" t="n">
        <v>0</v>
      </c>
      <c r="AE565" s="14" t="n">
        <v>1</v>
      </c>
      <c r="AF565" s="14" t="s">
        <v>88</v>
      </c>
      <c r="AG565" s="15" t="n">
        <v>42387</v>
      </c>
      <c r="AH565" s="14" t="n">
        <f aca="false">I565+J565</f>
        <v>1</v>
      </c>
      <c r="AI565" s="14" t="n">
        <f aca="false">K565+L565+M565</f>
        <v>2</v>
      </c>
      <c r="AJ565" s="14" t="n">
        <f aca="false">AC565*AH565</f>
        <v>76</v>
      </c>
      <c r="AK565" s="14" t="str">
        <f aca="false">IF(C565=1,"Cancelled","Completed")</f>
        <v>Completed</v>
      </c>
      <c r="AL565" s="14" t="str">
        <f aca="false">_xlfn.IFS(D565&lt;=7,"0-7 Days",D565&lt;=30,"8-30 Days",D565&lt;=90,"31-90 Days",TRUE(),"90+ Days")</f>
        <v>8-30 Days</v>
      </c>
      <c r="AM565" s="14" t="str">
        <f aca="false">_xlfn.IFS(OR(F565="December",F565="January",F565="February"),"Winter",OR(F565="March",F565="April",F565="May"),"Spring",OR(F565="June",F565="July",F565="August"),"Summer",TRUE(),"Autumn")</f>
        <v>Winter</v>
      </c>
      <c r="AN565" s="14" t="str">
        <f aca="false">IF(L565+M565&gt;0,"Family","Adult Only")</f>
        <v>Adult Only</v>
      </c>
      <c r="AO565" s="14" t="str">
        <f aca="false">IF(U565=V565,"Same","Changed")</f>
        <v>Same</v>
      </c>
    </row>
    <row r="566" customFormat="false" ht="15" hidden="false" customHeight="false" outlineLevel="0" collapsed="false">
      <c r="A566" s="0" t="n">
        <v>572</v>
      </c>
      <c r="B566" s="0" t="s">
        <v>90</v>
      </c>
      <c r="C566" s="0" t="n">
        <v>1</v>
      </c>
      <c r="D566" s="0" t="n">
        <v>288</v>
      </c>
      <c r="E566" s="0" t="n">
        <v>2016</v>
      </c>
      <c r="F566" s="0" t="s">
        <v>106</v>
      </c>
      <c r="G566" s="0" t="n">
        <v>17</v>
      </c>
      <c r="H566" s="0" t="n">
        <v>21</v>
      </c>
      <c r="I566" s="0" t="n">
        <v>0</v>
      </c>
      <c r="J566" s="0" t="n">
        <v>2</v>
      </c>
      <c r="K566" s="0" t="n">
        <v>2</v>
      </c>
      <c r="L566" s="0" t="n">
        <v>0</v>
      </c>
      <c r="M566" s="0" t="n">
        <v>0</v>
      </c>
      <c r="N566" s="0" t="s">
        <v>82</v>
      </c>
      <c r="O566" s="0" t="s">
        <v>92</v>
      </c>
      <c r="P566" s="0" t="s">
        <v>116</v>
      </c>
      <c r="Q566" s="0" t="s">
        <v>94</v>
      </c>
      <c r="R566" s="0" t="n">
        <v>0</v>
      </c>
      <c r="S566" s="0" t="n">
        <v>0</v>
      </c>
      <c r="T566" s="0" t="n">
        <v>0</v>
      </c>
      <c r="U566" s="0" t="s">
        <v>95</v>
      </c>
      <c r="V566" s="0" t="s">
        <v>95</v>
      </c>
      <c r="W566" s="0" t="n">
        <v>0</v>
      </c>
      <c r="X566" s="0" t="s">
        <v>120</v>
      </c>
      <c r="Y566" s="0" t="n">
        <v>1</v>
      </c>
      <c r="Z566" s="0" t="n">
        <v>0</v>
      </c>
      <c r="AA566" s="0" t="n">
        <v>0</v>
      </c>
      <c r="AB566" s="0" t="s">
        <v>87</v>
      </c>
      <c r="AC566" s="0" t="n">
        <v>62</v>
      </c>
      <c r="AD566" s="0" t="n">
        <v>0</v>
      </c>
      <c r="AE566" s="0" t="n">
        <v>0</v>
      </c>
      <c r="AF566" s="0" t="s">
        <v>96</v>
      </c>
      <c r="AG566" s="13" t="n">
        <v>42298</v>
      </c>
      <c r="AH566" s="25" t="n">
        <f aca="false">I566+J566</f>
        <v>2</v>
      </c>
      <c r="AI566" s="25" t="n">
        <f aca="false">K566+L566+M566</f>
        <v>2</v>
      </c>
      <c r="AJ566" s="25" t="n">
        <f aca="false">AC566*AH566</f>
        <v>124</v>
      </c>
      <c r="AK566" s="0" t="str">
        <f aca="false">IF(C566=1,"Cancelled","Completed")</f>
        <v>Cancelled</v>
      </c>
      <c r="AL566" s="0" t="str">
        <f aca="false">_xlfn.IFS(D566&lt;=7,"0-7 Days",D566&lt;=30,"8-30 Days",D566&lt;=90,"31-90 Days",TRUE(),"90+ Days")</f>
        <v>90+ Days</v>
      </c>
      <c r="AM566" s="0" t="str">
        <f aca="false">_xlfn.IFS(OR(F566="December",F566="January",F566="February"),"Winter",OR(F566="March",F566="April",F566="May"),"Spring",OR(F566="June",F566="July",F566="August"),"Summer",TRUE(),"Autumn")</f>
        <v>Spring</v>
      </c>
      <c r="AN566" s="0" t="str">
        <f aca="false">IF(L566+M566&gt;0,"Family","Adult Only")</f>
        <v>Adult Only</v>
      </c>
      <c r="AO566" s="0" t="str">
        <f aca="false">IF(U566=V566,"Same","Changed")</f>
        <v>Same</v>
      </c>
    </row>
    <row r="567" customFormat="false" ht="15" hidden="false" customHeight="false" outlineLevel="0" collapsed="false">
      <c r="A567" s="14" t="n">
        <v>573</v>
      </c>
      <c r="B567" s="14" t="s">
        <v>90</v>
      </c>
      <c r="C567" s="14" t="n">
        <v>0</v>
      </c>
      <c r="D567" s="14" t="n">
        <v>8</v>
      </c>
      <c r="E567" s="14" t="n">
        <v>2015</v>
      </c>
      <c r="F567" s="14" t="s">
        <v>114</v>
      </c>
      <c r="G567" s="14" t="n">
        <v>40</v>
      </c>
      <c r="H567" s="14" t="n">
        <v>29</v>
      </c>
      <c r="I567" s="14" t="n">
        <v>0</v>
      </c>
      <c r="J567" s="14" t="n">
        <v>3</v>
      </c>
      <c r="K567" s="14" t="n">
        <v>1</v>
      </c>
      <c r="L567" s="14" t="n">
        <v>0</v>
      </c>
      <c r="M567" s="14" t="n">
        <v>0</v>
      </c>
      <c r="N567" s="14" t="s">
        <v>82</v>
      </c>
      <c r="O567" s="14" t="s">
        <v>92</v>
      </c>
      <c r="P567" s="14" t="s">
        <v>128</v>
      </c>
      <c r="Q567" s="14" t="s">
        <v>128</v>
      </c>
      <c r="R567" s="14" t="n">
        <v>0</v>
      </c>
      <c r="S567" s="14" t="n">
        <v>0</v>
      </c>
      <c r="T567" s="14" t="n">
        <v>0</v>
      </c>
      <c r="U567" s="14" t="s">
        <v>95</v>
      </c>
      <c r="V567" s="14" t="s">
        <v>95</v>
      </c>
      <c r="W567" s="14" t="n">
        <v>0</v>
      </c>
      <c r="X567" s="14" t="s">
        <v>86</v>
      </c>
      <c r="Y567" s="14" t="n">
        <v>0</v>
      </c>
      <c r="Z567" s="14" t="n">
        <v>40</v>
      </c>
      <c r="AA567" s="14" t="n">
        <v>0</v>
      </c>
      <c r="AB567" s="14" t="s">
        <v>87</v>
      </c>
      <c r="AC567" s="14" t="n">
        <v>65</v>
      </c>
      <c r="AD567" s="14" t="n">
        <v>0</v>
      </c>
      <c r="AE567" s="14" t="n">
        <v>0</v>
      </c>
      <c r="AF567" s="14" t="s">
        <v>88</v>
      </c>
      <c r="AG567" s="15" t="n">
        <v>42279</v>
      </c>
      <c r="AH567" s="14" t="n">
        <f aca="false">I567+J567</f>
        <v>3</v>
      </c>
      <c r="AI567" s="14" t="n">
        <f aca="false">K567+L567+M567</f>
        <v>1</v>
      </c>
      <c r="AJ567" s="14" t="n">
        <f aca="false">AC567*AH567</f>
        <v>195</v>
      </c>
      <c r="AK567" s="14" t="str">
        <f aca="false">IF(C567=1,"Cancelled","Completed")</f>
        <v>Completed</v>
      </c>
      <c r="AL567" s="14" t="str">
        <f aca="false">_xlfn.IFS(D567&lt;=7,"0-7 Days",D567&lt;=30,"8-30 Days",D567&lt;=90,"31-90 Days",TRUE(),"90+ Days")</f>
        <v>8-30 Days</v>
      </c>
      <c r="AM567" s="14" t="str">
        <f aca="false">_xlfn.IFS(OR(F567="December",F567="January",F567="February"),"Winter",OR(F567="March",F567="April",F567="May"),"Spring",OR(F567="June",F567="July",F567="August"),"Summer",TRUE(),"Autumn")</f>
        <v>Autumn</v>
      </c>
      <c r="AN567" s="14" t="str">
        <f aca="false">IF(L567+M567&gt;0,"Family","Adult Only")</f>
        <v>Adult Only</v>
      </c>
      <c r="AO567" s="14" t="str">
        <f aca="false">IF(U567=V567,"Same","Changed")</f>
        <v>Same</v>
      </c>
    </row>
    <row r="568" customFormat="false" ht="15" hidden="false" customHeight="false" outlineLevel="0" collapsed="false">
      <c r="A568" s="0" t="n">
        <v>574</v>
      </c>
      <c r="B568" s="0" t="s">
        <v>90</v>
      </c>
      <c r="C568" s="0" t="n">
        <v>0</v>
      </c>
      <c r="D568" s="0" t="n">
        <v>63</v>
      </c>
      <c r="E568" s="0" t="n">
        <v>2015</v>
      </c>
      <c r="F568" s="0" t="s">
        <v>114</v>
      </c>
      <c r="G568" s="0" t="n">
        <v>36</v>
      </c>
      <c r="H568" s="0" t="n">
        <v>4</v>
      </c>
      <c r="I568" s="0" t="n">
        <v>0</v>
      </c>
      <c r="J568" s="0" t="n">
        <v>2</v>
      </c>
      <c r="K568" s="0" t="n">
        <v>2</v>
      </c>
      <c r="L568" s="0" t="n">
        <v>0</v>
      </c>
      <c r="M568" s="0" t="n">
        <v>0</v>
      </c>
      <c r="N568" s="0" t="s">
        <v>112</v>
      </c>
      <c r="O568" s="0" t="s">
        <v>92</v>
      </c>
      <c r="P568" s="0" t="s">
        <v>99</v>
      </c>
      <c r="Q568" s="0" t="s">
        <v>94</v>
      </c>
      <c r="R568" s="0" t="n">
        <v>0</v>
      </c>
      <c r="S568" s="0" t="n">
        <v>0</v>
      </c>
      <c r="T568" s="0" t="n">
        <v>0</v>
      </c>
      <c r="U568" s="0" t="s">
        <v>95</v>
      </c>
      <c r="V568" s="0" t="s">
        <v>109</v>
      </c>
      <c r="W568" s="0" t="n">
        <v>0</v>
      </c>
      <c r="X568" s="0" t="s">
        <v>86</v>
      </c>
      <c r="Y568" s="0" t="n">
        <v>21</v>
      </c>
      <c r="Z568" s="0" t="n">
        <v>0</v>
      </c>
      <c r="AA568" s="0" t="n">
        <v>0</v>
      </c>
      <c r="AB568" s="0" t="s">
        <v>101</v>
      </c>
      <c r="AC568" s="0" t="n">
        <v>116</v>
      </c>
      <c r="AD568" s="0" t="n">
        <v>0</v>
      </c>
      <c r="AE568" s="0" t="n">
        <v>0</v>
      </c>
      <c r="AF568" s="0" t="s">
        <v>88</v>
      </c>
      <c r="AG568" s="13" t="n">
        <v>42253</v>
      </c>
      <c r="AH568" s="25" t="n">
        <f aca="false">I568+J568</f>
        <v>2</v>
      </c>
      <c r="AI568" s="25" t="n">
        <f aca="false">K568+L568+M568</f>
        <v>2</v>
      </c>
      <c r="AJ568" s="25" t="n">
        <f aca="false">AC568*AH568</f>
        <v>232</v>
      </c>
      <c r="AK568" s="0" t="str">
        <f aca="false">IF(C568=1,"Cancelled","Completed")</f>
        <v>Completed</v>
      </c>
      <c r="AL568" s="0" t="str">
        <f aca="false">_xlfn.IFS(D568&lt;=7,"0-7 Days",D568&lt;=30,"8-30 Days",D568&lt;=90,"31-90 Days",TRUE(),"90+ Days")</f>
        <v>31-90 Days</v>
      </c>
      <c r="AM568" s="0" t="str">
        <f aca="false">_xlfn.IFS(OR(F568="December",F568="January",F568="February"),"Winter",OR(F568="March",F568="April",F568="May"),"Spring",OR(F568="June",F568="July",F568="August"),"Summer",TRUE(),"Autumn")</f>
        <v>Autumn</v>
      </c>
      <c r="AN568" s="0" t="str">
        <f aca="false">IF(L568+M568&gt;0,"Family","Adult Only")</f>
        <v>Adult Only</v>
      </c>
      <c r="AO568" s="0" t="str">
        <f aca="false">IF(U568=V568,"Same","Changed")</f>
        <v>Changed</v>
      </c>
    </row>
    <row r="569" customFormat="false" ht="15" hidden="false" customHeight="false" outlineLevel="0" collapsed="false">
      <c r="A569" s="14" t="n">
        <v>575</v>
      </c>
      <c r="B569" s="14" t="s">
        <v>80</v>
      </c>
      <c r="C569" s="14" t="n">
        <v>1</v>
      </c>
      <c r="D569" s="14" t="n">
        <v>54</v>
      </c>
      <c r="E569" s="14" t="n">
        <v>2017</v>
      </c>
      <c r="F569" s="14" t="s">
        <v>118</v>
      </c>
      <c r="G569" s="14" t="n">
        <v>8</v>
      </c>
      <c r="H569" s="14" t="n">
        <v>25</v>
      </c>
      <c r="I569" s="14" t="n">
        <v>2</v>
      </c>
      <c r="J569" s="14" t="n">
        <v>1</v>
      </c>
      <c r="K569" s="14" t="n">
        <v>2</v>
      </c>
      <c r="L569" s="14" t="n">
        <v>0</v>
      </c>
      <c r="M569" s="14" t="n">
        <v>0</v>
      </c>
      <c r="N569" s="14" t="s">
        <v>82</v>
      </c>
      <c r="O569" s="14" t="s">
        <v>92</v>
      </c>
      <c r="P569" s="14" t="s">
        <v>93</v>
      </c>
      <c r="Q569" s="14" t="s">
        <v>94</v>
      </c>
      <c r="R569" s="14" t="n">
        <v>0</v>
      </c>
      <c r="S569" s="14" t="n">
        <v>0</v>
      </c>
      <c r="T569" s="14" t="n">
        <v>0</v>
      </c>
      <c r="U569" s="14" t="s">
        <v>95</v>
      </c>
      <c r="V569" s="14" t="s">
        <v>95</v>
      </c>
      <c r="W569" s="14" t="n">
        <v>0</v>
      </c>
      <c r="X569" s="14" t="s">
        <v>86</v>
      </c>
      <c r="Y569" s="14" t="n">
        <v>240</v>
      </c>
      <c r="Z569" s="14" t="n">
        <v>0</v>
      </c>
      <c r="AA569" s="14" t="n">
        <v>0</v>
      </c>
      <c r="AB569" s="14" t="s">
        <v>87</v>
      </c>
      <c r="AC569" s="14" t="n">
        <v>48</v>
      </c>
      <c r="AD569" s="14" t="n">
        <v>0</v>
      </c>
      <c r="AE569" s="14" t="n">
        <v>1</v>
      </c>
      <c r="AF569" s="14" t="s">
        <v>96</v>
      </c>
      <c r="AG569" s="15" t="n">
        <v>42744</v>
      </c>
      <c r="AH569" s="14" t="n">
        <f aca="false">I569+J569</f>
        <v>3</v>
      </c>
      <c r="AI569" s="14" t="n">
        <f aca="false">K569+L569+M569</f>
        <v>2</v>
      </c>
      <c r="AJ569" s="14" t="n">
        <f aca="false">AC569*AH569</f>
        <v>144</v>
      </c>
      <c r="AK569" s="14" t="str">
        <f aca="false">IF(C569=1,"Cancelled","Completed")</f>
        <v>Cancelled</v>
      </c>
      <c r="AL569" s="14" t="str">
        <f aca="false">_xlfn.IFS(D569&lt;=7,"0-7 Days",D569&lt;=30,"8-30 Days",D569&lt;=90,"31-90 Days",TRUE(),"90+ Days")</f>
        <v>31-90 Days</v>
      </c>
      <c r="AM569" s="14" t="str">
        <f aca="false">_xlfn.IFS(OR(F569="December",F569="January",F569="February"),"Winter",OR(F569="March",F569="April",F569="May"),"Spring",OR(F569="June",F569="July",F569="August"),"Summer",TRUE(),"Autumn")</f>
        <v>Winter</v>
      </c>
      <c r="AN569" s="14" t="str">
        <f aca="false">IF(L569+M569&gt;0,"Family","Adult Only")</f>
        <v>Adult Only</v>
      </c>
      <c r="AO569" s="14" t="str">
        <f aca="false">IF(U569=V569,"Same","Changed")</f>
        <v>Same</v>
      </c>
    </row>
    <row r="570" customFormat="false" ht="15" hidden="false" customHeight="false" outlineLevel="0" collapsed="false">
      <c r="A570" s="0" t="n">
        <v>576</v>
      </c>
      <c r="B570" s="0" t="s">
        <v>90</v>
      </c>
      <c r="C570" s="0" t="n">
        <v>0</v>
      </c>
      <c r="D570" s="0" t="n">
        <v>198</v>
      </c>
      <c r="E570" s="0" t="n">
        <v>2016</v>
      </c>
      <c r="F570" s="0" t="s">
        <v>121</v>
      </c>
      <c r="G570" s="0" t="n">
        <v>21</v>
      </c>
      <c r="H570" s="0" t="n">
        <v>20</v>
      </c>
      <c r="I570" s="0" t="n">
        <v>0</v>
      </c>
      <c r="J570" s="0" t="n">
        <v>1</v>
      </c>
      <c r="K570" s="0" t="n">
        <v>2</v>
      </c>
      <c r="L570" s="0" t="n">
        <v>0</v>
      </c>
      <c r="M570" s="0" t="n">
        <v>0</v>
      </c>
      <c r="N570" s="0" t="s">
        <v>82</v>
      </c>
      <c r="O570" s="0" t="s">
        <v>92</v>
      </c>
      <c r="P570" s="0" t="s">
        <v>116</v>
      </c>
      <c r="Q570" s="0" t="s">
        <v>94</v>
      </c>
      <c r="R570" s="0" t="n">
        <v>0</v>
      </c>
      <c r="S570" s="0" t="n">
        <v>0</v>
      </c>
      <c r="T570" s="0" t="n">
        <v>0</v>
      </c>
      <c r="U570" s="0" t="s">
        <v>95</v>
      </c>
      <c r="V570" s="0" t="s">
        <v>109</v>
      </c>
      <c r="W570" s="0" t="n">
        <v>0</v>
      </c>
      <c r="X570" s="0" t="s">
        <v>86</v>
      </c>
      <c r="Y570" s="0" t="n">
        <v>1</v>
      </c>
      <c r="Z570" s="0" t="n">
        <v>0</v>
      </c>
      <c r="AA570" s="0" t="n">
        <v>98</v>
      </c>
      <c r="AB570" s="0" t="s">
        <v>101</v>
      </c>
      <c r="AC570" s="0" t="n">
        <v>65</v>
      </c>
      <c r="AD570" s="0" t="n">
        <v>0</v>
      </c>
      <c r="AE570" s="0" t="n">
        <v>0</v>
      </c>
      <c r="AF570" s="0" t="s">
        <v>88</v>
      </c>
      <c r="AG570" s="13" t="n">
        <v>42511</v>
      </c>
      <c r="AH570" s="25" t="n">
        <f aca="false">I570+J570</f>
        <v>1</v>
      </c>
      <c r="AI570" s="25" t="n">
        <f aca="false">K570+L570+M570</f>
        <v>2</v>
      </c>
      <c r="AJ570" s="25" t="n">
        <f aca="false">AC570*AH570</f>
        <v>65</v>
      </c>
      <c r="AK570" s="0" t="str">
        <f aca="false">IF(C570=1,"Cancelled","Completed")</f>
        <v>Completed</v>
      </c>
      <c r="AL570" s="0" t="str">
        <f aca="false">_xlfn.IFS(D570&lt;=7,"0-7 Days",D570&lt;=30,"8-30 Days",D570&lt;=90,"31-90 Days",TRUE(),"90+ Days")</f>
        <v>90+ Days</v>
      </c>
      <c r="AM570" s="0" t="str">
        <f aca="false">_xlfn.IFS(OR(F570="December",F570="January",F570="February"),"Winter",OR(F570="March",F570="April",F570="May"),"Spring",OR(F570="June",F570="July",F570="August"),"Summer",TRUE(),"Autumn")</f>
        <v>Spring</v>
      </c>
      <c r="AN570" s="0" t="str">
        <f aca="false">IF(L570+M570&gt;0,"Family","Adult Only")</f>
        <v>Adult Only</v>
      </c>
      <c r="AO570" s="0" t="str">
        <f aca="false">IF(U570=V570,"Same","Changed")</f>
        <v>Changed</v>
      </c>
    </row>
    <row r="571" customFormat="false" ht="15" hidden="false" customHeight="false" outlineLevel="0" collapsed="false">
      <c r="A571" s="14" t="n">
        <v>577</v>
      </c>
      <c r="B571" s="14" t="s">
        <v>90</v>
      </c>
      <c r="C571" s="14" t="n">
        <v>1</v>
      </c>
      <c r="D571" s="14" t="n">
        <v>27</v>
      </c>
      <c r="E571" s="14" t="n">
        <v>2017</v>
      </c>
      <c r="F571" s="14" t="s">
        <v>135</v>
      </c>
      <c r="G571" s="14" t="n">
        <v>23</v>
      </c>
      <c r="H571" s="14" t="n">
        <v>6</v>
      </c>
      <c r="I571" s="14" t="n">
        <v>0</v>
      </c>
      <c r="J571" s="14" t="n">
        <v>1</v>
      </c>
      <c r="K571" s="14" t="n">
        <v>2</v>
      </c>
      <c r="L571" s="14" t="n">
        <v>0</v>
      </c>
      <c r="M571" s="14" t="n">
        <v>0</v>
      </c>
      <c r="N571" s="14" t="s">
        <v>82</v>
      </c>
      <c r="O571" s="14" t="s">
        <v>117</v>
      </c>
      <c r="P571" s="14" t="s">
        <v>93</v>
      </c>
      <c r="Q571" s="14" t="s">
        <v>94</v>
      </c>
      <c r="R571" s="14" t="n">
        <v>0</v>
      </c>
      <c r="S571" s="14" t="n">
        <v>0</v>
      </c>
      <c r="T571" s="14" t="n">
        <v>0</v>
      </c>
      <c r="U571" s="14" t="s">
        <v>109</v>
      </c>
      <c r="V571" s="14" t="s">
        <v>109</v>
      </c>
      <c r="W571" s="14" t="n">
        <v>4</v>
      </c>
      <c r="X571" s="14" t="s">
        <v>86</v>
      </c>
      <c r="Y571" s="14" t="n">
        <v>9</v>
      </c>
      <c r="Z571" s="14" t="n">
        <v>0</v>
      </c>
      <c r="AA571" s="14" t="n">
        <v>0</v>
      </c>
      <c r="AB571" s="14" t="s">
        <v>87</v>
      </c>
      <c r="AC571" s="14" t="n">
        <v>190</v>
      </c>
      <c r="AD571" s="14" t="n">
        <v>0</v>
      </c>
      <c r="AE571" s="14" t="n">
        <v>2</v>
      </c>
      <c r="AF571" s="14" t="s">
        <v>96</v>
      </c>
      <c r="AG571" s="15" t="n">
        <v>42872</v>
      </c>
      <c r="AH571" s="14" t="n">
        <f aca="false">I571+J571</f>
        <v>1</v>
      </c>
      <c r="AI571" s="14" t="n">
        <f aca="false">K571+L571+M571</f>
        <v>2</v>
      </c>
      <c r="AJ571" s="14" t="n">
        <f aca="false">AC571*AH571</f>
        <v>190</v>
      </c>
      <c r="AK571" s="14" t="str">
        <f aca="false">IF(C571=1,"Cancelled","Completed")</f>
        <v>Cancelled</v>
      </c>
      <c r="AL571" s="14" t="str">
        <f aca="false">_xlfn.IFS(D571&lt;=7,"0-7 Days",D571&lt;=30,"8-30 Days",D571&lt;=90,"31-90 Days",TRUE(),"90+ Days")</f>
        <v>8-30 Days</v>
      </c>
      <c r="AM571" s="14" t="str">
        <f aca="false">_xlfn.IFS(OR(F571="December",F571="January",F571="February"),"Winter",OR(F571="March",F571="April",F571="May"),"Spring",OR(F571="June",F571="July",F571="August"),"Summer",TRUE(),"Autumn")</f>
        <v>Summer</v>
      </c>
      <c r="AN571" s="14" t="str">
        <f aca="false">IF(L571+M571&gt;0,"Family","Adult Only")</f>
        <v>Adult Only</v>
      </c>
      <c r="AO571" s="14" t="str">
        <f aca="false">IF(U571=V571,"Same","Changed")</f>
        <v>Same</v>
      </c>
    </row>
    <row r="572" customFormat="false" ht="15" hidden="false" customHeight="false" outlineLevel="0" collapsed="false">
      <c r="A572" s="0" t="n">
        <v>578</v>
      </c>
      <c r="B572" s="0" t="s">
        <v>80</v>
      </c>
      <c r="C572" s="0" t="n">
        <v>0</v>
      </c>
      <c r="D572" s="0" t="n">
        <v>25</v>
      </c>
      <c r="E572" s="0" t="n">
        <v>2015</v>
      </c>
      <c r="F572" s="0" t="s">
        <v>113</v>
      </c>
      <c r="G572" s="0" t="n">
        <v>45</v>
      </c>
      <c r="H572" s="0" t="n">
        <v>3</v>
      </c>
      <c r="I572" s="0" t="n">
        <v>0</v>
      </c>
      <c r="J572" s="0" t="n">
        <v>4</v>
      </c>
      <c r="K572" s="0" t="n">
        <v>1</v>
      </c>
      <c r="L572" s="0" t="n">
        <v>0</v>
      </c>
      <c r="M572" s="0" t="n">
        <v>0</v>
      </c>
      <c r="N572" s="0" t="s">
        <v>82</v>
      </c>
      <c r="O572" s="0" t="s">
        <v>117</v>
      </c>
      <c r="P572" s="0" t="s">
        <v>99</v>
      </c>
      <c r="Q572" s="0" t="s">
        <v>94</v>
      </c>
      <c r="R572" s="0" t="n">
        <v>0</v>
      </c>
      <c r="S572" s="0" t="n">
        <v>0</v>
      </c>
      <c r="T572" s="0" t="n">
        <v>0</v>
      </c>
      <c r="U572" s="0" t="s">
        <v>109</v>
      </c>
      <c r="V572" s="0" t="s">
        <v>109</v>
      </c>
      <c r="W572" s="0" t="n">
        <v>0</v>
      </c>
      <c r="X572" s="0" t="s">
        <v>86</v>
      </c>
      <c r="Y572" s="0" t="n">
        <v>314</v>
      </c>
      <c r="Z572" s="0" t="n">
        <v>0</v>
      </c>
      <c r="AA572" s="0" t="n">
        <v>0</v>
      </c>
      <c r="AB572" s="0" t="s">
        <v>87</v>
      </c>
      <c r="AC572" s="0" t="n">
        <v>47.6</v>
      </c>
      <c r="AD572" s="0" t="n">
        <v>0</v>
      </c>
      <c r="AE572" s="0" t="n">
        <v>0</v>
      </c>
      <c r="AF572" s="0" t="s">
        <v>88</v>
      </c>
      <c r="AG572" s="13" t="n">
        <v>42315</v>
      </c>
      <c r="AH572" s="25" t="n">
        <f aca="false">I572+J572</f>
        <v>4</v>
      </c>
      <c r="AI572" s="25" t="n">
        <f aca="false">K572+L572+M572</f>
        <v>1</v>
      </c>
      <c r="AJ572" s="25" t="n">
        <f aca="false">AC572*AH572</f>
        <v>190.4</v>
      </c>
      <c r="AK572" s="0" t="str">
        <f aca="false">IF(C572=1,"Cancelled","Completed")</f>
        <v>Completed</v>
      </c>
      <c r="AL572" s="0" t="str">
        <f aca="false">_xlfn.IFS(D572&lt;=7,"0-7 Days",D572&lt;=30,"8-30 Days",D572&lt;=90,"31-90 Days",TRUE(),"90+ Days")</f>
        <v>8-30 Days</v>
      </c>
      <c r="AM572" s="0" t="str">
        <f aca="false">_xlfn.IFS(OR(F572="December",F572="January",F572="February"),"Winter",OR(F572="March",F572="April",F572="May"),"Spring",OR(F572="June",F572="July",F572="August"),"Summer",TRUE(),"Autumn")</f>
        <v>Autumn</v>
      </c>
      <c r="AN572" s="0" t="str">
        <f aca="false">IF(L572+M572&gt;0,"Family","Adult Only")</f>
        <v>Adult Only</v>
      </c>
      <c r="AO572" s="0" t="str">
        <f aca="false">IF(U572=V572,"Same","Changed")</f>
        <v>Same</v>
      </c>
    </row>
    <row r="573" customFormat="false" ht="15" hidden="false" customHeight="false" outlineLevel="0" collapsed="false">
      <c r="A573" s="14" t="n">
        <v>579</v>
      </c>
      <c r="B573" s="14" t="s">
        <v>90</v>
      </c>
      <c r="C573" s="14" t="n">
        <v>0</v>
      </c>
      <c r="D573" s="14" t="n">
        <v>46</v>
      </c>
      <c r="E573" s="14" t="n">
        <v>2017</v>
      </c>
      <c r="F573" s="14" t="s">
        <v>103</v>
      </c>
      <c r="G573" s="14" t="n">
        <v>10</v>
      </c>
      <c r="H573" s="14" t="n">
        <v>7</v>
      </c>
      <c r="I573" s="14" t="n">
        <v>0</v>
      </c>
      <c r="J573" s="14" t="n">
        <v>3</v>
      </c>
      <c r="K573" s="14" t="n">
        <v>2</v>
      </c>
      <c r="L573" s="14" t="n">
        <v>0</v>
      </c>
      <c r="M573" s="14" t="n">
        <v>0</v>
      </c>
      <c r="N573" s="14" t="s">
        <v>82</v>
      </c>
      <c r="O573" s="14" t="s">
        <v>155</v>
      </c>
      <c r="P573" s="14" t="s">
        <v>84</v>
      </c>
      <c r="Q573" s="14" t="s">
        <v>84</v>
      </c>
      <c r="R573" s="14" t="n">
        <v>0</v>
      </c>
      <c r="S573" s="14" t="n">
        <v>0</v>
      </c>
      <c r="T573" s="14" t="n">
        <v>0</v>
      </c>
      <c r="U573" s="14" t="s">
        <v>95</v>
      </c>
      <c r="V573" s="14" t="s">
        <v>95</v>
      </c>
      <c r="W573" s="14" t="n">
        <v>1</v>
      </c>
      <c r="X573" s="14" t="s">
        <v>86</v>
      </c>
      <c r="Y573" s="14" t="n">
        <v>14</v>
      </c>
      <c r="Z573" s="14" t="n">
        <v>0</v>
      </c>
      <c r="AA573" s="14" t="n">
        <v>0</v>
      </c>
      <c r="AB573" s="14" t="s">
        <v>87</v>
      </c>
      <c r="AC573" s="14" t="n">
        <v>98</v>
      </c>
      <c r="AD573" s="14" t="n">
        <v>0</v>
      </c>
      <c r="AE573" s="14" t="n">
        <v>1</v>
      </c>
      <c r="AF573" s="14" t="s">
        <v>88</v>
      </c>
      <c r="AG573" s="15" t="n">
        <v>42804</v>
      </c>
      <c r="AH573" s="14" t="n">
        <f aca="false">I573+J573</f>
        <v>3</v>
      </c>
      <c r="AI573" s="14" t="n">
        <f aca="false">K573+L573+M573</f>
        <v>2</v>
      </c>
      <c r="AJ573" s="14" t="n">
        <f aca="false">AC573*AH573</f>
        <v>294</v>
      </c>
      <c r="AK573" s="14" t="str">
        <f aca="false">IF(C573=1,"Cancelled","Completed")</f>
        <v>Completed</v>
      </c>
      <c r="AL573" s="14" t="str">
        <f aca="false">_xlfn.IFS(D573&lt;=7,"0-7 Days",D573&lt;=30,"8-30 Days",D573&lt;=90,"31-90 Days",TRUE(),"90+ Days")</f>
        <v>31-90 Days</v>
      </c>
      <c r="AM573" s="14" t="str">
        <f aca="false">_xlfn.IFS(OR(F573="December",F573="January",F573="February"),"Winter",OR(F573="March",F573="April",F573="May"),"Spring",OR(F573="June",F573="July",F573="August"),"Summer",TRUE(),"Autumn")</f>
        <v>Spring</v>
      </c>
      <c r="AN573" s="14" t="str">
        <f aca="false">IF(L573+M573&gt;0,"Family","Adult Only")</f>
        <v>Adult Only</v>
      </c>
      <c r="AO573" s="14" t="str">
        <f aca="false">IF(U573=V573,"Same","Changed")</f>
        <v>Same</v>
      </c>
    </row>
    <row r="574" customFormat="false" ht="15" hidden="false" customHeight="false" outlineLevel="0" collapsed="false">
      <c r="A574" s="0" t="n">
        <v>580</v>
      </c>
      <c r="B574" s="0" t="s">
        <v>90</v>
      </c>
      <c r="C574" s="0" t="n">
        <v>1</v>
      </c>
      <c r="D574" s="0" t="n">
        <v>188</v>
      </c>
      <c r="E574" s="0" t="n">
        <v>2016</v>
      </c>
      <c r="F574" s="0" t="s">
        <v>119</v>
      </c>
      <c r="G574" s="0" t="n">
        <v>33</v>
      </c>
      <c r="H574" s="0" t="n">
        <v>13</v>
      </c>
      <c r="I574" s="0" t="n">
        <v>1</v>
      </c>
      <c r="J574" s="0" t="n">
        <v>1</v>
      </c>
      <c r="K574" s="0" t="n">
        <v>2</v>
      </c>
      <c r="L574" s="0" t="n">
        <v>0</v>
      </c>
      <c r="M574" s="0" t="n">
        <v>0</v>
      </c>
      <c r="N574" s="0" t="s">
        <v>82</v>
      </c>
      <c r="O574" s="0" t="s">
        <v>152</v>
      </c>
      <c r="P574" s="0" t="s">
        <v>93</v>
      </c>
      <c r="Q574" s="0" t="s">
        <v>94</v>
      </c>
      <c r="R574" s="0" t="n">
        <v>0</v>
      </c>
      <c r="S574" s="0" t="n">
        <v>0</v>
      </c>
      <c r="T574" s="0" t="n">
        <v>0</v>
      </c>
      <c r="U574" s="0" t="s">
        <v>95</v>
      </c>
      <c r="V574" s="0" t="s">
        <v>95</v>
      </c>
      <c r="W574" s="0" t="n">
        <v>0</v>
      </c>
      <c r="X574" s="0" t="s">
        <v>86</v>
      </c>
      <c r="Y574" s="0" t="n">
        <v>9</v>
      </c>
      <c r="Z574" s="0" t="n">
        <v>0</v>
      </c>
      <c r="AA574" s="0" t="n">
        <v>0</v>
      </c>
      <c r="AB574" s="0" t="s">
        <v>87</v>
      </c>
      <c r="AC574" s="0" t="n">
        <v>105.3</v>
      </c>
      <c r="AD574" s="0" t="n">
        <v>0</v>
      </c>
      <c r="AE574" s="0" t="n">
        <v>0</v>
      </c>
      <c r="AF574" s="0" t="s">
        <v>96</v>
      </c>
      <c r="AG574" s="13" t="n">
        <v>42430</v>
      </c>
      <c r="AH574" s="25" t="n">
        <f aca="false">I574+J574</f>
        <v>2</v>
      </c>
      <c r="AI574" s="25" t="n">
        <f aca="false">K574+L574+M574</f>
        <v>2</v>
      </c>
      <c r="AJ574" s="25" t="n">
        <f aca="false">AC574*AH574</f>
        <v>210.6</v>
      </c>
      <c r="AK574" s="0" t="str">
        <f aca="false">IF(C574=1,"Cancelled","Completed")</f>
        <v>Cancelled</v>
      </c>
      <c r="AL574" s="0" t="str">
        <f aca="false">_xlfn.IFS(D574&lt;=7,"0-7 Days",D574&lt;=30,"8-30 Days",D574&lt;=90,"31-90 Days",TRUE(),"90+ Days")</f>
        <v>90+ Days</v>
      </c>
      <c r="AM574" s="0" t="str">
        <f aca="false">_xlfn.IFS(OR(F574="December",F574="January",F574="February"),"Winter",OR(F574="March",F574="April",F574="May"),"Spring",OR(F574="June",F574="July",F574="August"),"Summer",TRUE(),"Autumn")</f>
        <v>Summer</v>
      </c>
      <c r="AN574" s="0" t="str">
        <f aca="false">IF(L574+M574&gt;0,"Family","Adult Only")</f>
        <v>Adult Only</v>
      </c>
      <c r="AO574" s="0" t="str">
        <f aca="false">IF(U574=V574,"Same","Changed")</f>
        <v>Same</v>
      </c>
    </row>
    <row r="575" customFormat="false" ht="15" hidden="false" customHeight="false" outlineLevel="0" collapsed="false">
      <c r="A575" s="14" t="n">
        <v>581</v>
      </c>
      <c r="B575" s="14" t="s">
        <v>80</v>
      </c>
      <c r="C575" s="14" t="n">
        <v>0</v>
      </c>
      <c r="D575" s="14" t="n">
        <v>3</v>
      </c>
      <c r="E575" s="14" t="n">
        <v>2016</v>
      </c>
      <c r="F575" s="14" t="s">
        <v>103</v>
      </c>
      <c r="G575" s="14" t="n">
        <v>11</v>
      </c>
      <c r="H575" s="14" t="n">
        <v>12</v>
      </c>
      <c r="I575" s="14" t="n">
        <v>2</v>
      </c>
      <c r="J575" s="14" t="n">
        <v>1</v>
      </c>
      <c r="K575" s="14" t="n">
        <v>2</v>
      </c>
      <c r="L575" s="14" t="n">
        <v>0</v>
      </c>
      <c r="M575" s="14" t="n">
        <v>0</v>
      </c>
      <c r="N575" s="14" t="s">
        <v>82</v>
      </c>
      <c r="O575" s="14" t="s">
        <v>115</v>
      </c>
      <c r="P575" s="14" t="s">
        <v>99</v>
      </c>
      <c r="Q575" s="14" t="s">
        <v>94</v>
      </c>
      <c r="R575" s="14" t="n">
        <v>0</v>
      </c>
      <c r="S575" s="14" t="n">
        <v>0</v>
      </c>
      <c r="T575" s="14" t="n">
        <v>0</v>
      </c>
      <c r="U575" s="14" t="s">
        <v>156</v>
      </c>
      <c r="V575" s="14" t="s">
        <v>156</v>
      </c>
      <c r="W575" s="14" t="n">
        <v>0</v>
      </c>
      <c r="X575" s="14" t="s">
        <v>86</v>
      </c>
      <c r="Y575" s="14" t="n">
        <v>8</v>
      </c>
      <c r="Z575" s="14" t="n">
        <v>0</v>
      </c>
      <c r="AA575" s="14" t="n">
        <v>0</v>
      </c>
      <c r="AB575" s="14" t="s">
        <v>87</v>
      </c>
      <c r="AC575" s="14" t="n">
        <v>8</v>
      </c>
      <c r="AD575" s="14" t="n">
        <v>0</v>
      </c>
      <c r="AE575" s="14" t="n">
        <v>0</v>
      </c>
      <c r="AF575" s="14" t="s">
        <v>88</v>
      </c>
      <c r="AG575" s="15" t="n">
        <v>42444</v>
      </c>
      <c r="AH575" s="14" t="n">
        <f aca="false">I575+J575</f>
        <v>3</v>
      </c>
      <c r="AI575" s="14" t="n">
        <f aca="false">K575+L575+M575</f>
        <v>2</v>
      </c>
      <c r="AJ575" s="14" t="n">
        <f aca="false">AC575*AH575</f>
        <v>24</v>
      </c>
      <c r="AK575" s="14" t="str">
        <f aca="false">IF(C575=1,"Cancelled","Completed")</f>
        <v>Completed</v>
      </c>
      <c r="AL575" s="14" t="str">
        <f aca="false">_xlfn.IFS(D575&lt;=7,"0-7 Days",D575&lt;=30,"8-30 Days",D575&lt;=90,"31-90 Days",TRUE(),"90+ Days")</f>
        <v>0-7 Days</v>
      </c>
      <c r="AM575" s="14" t="str">
        <f aca="false">_xlfn.IFS(OR(F575="December",F575="January",F575="February"),"Winter",OR(F575="March",F575="April",F575="May"),"Spring",OR(F575="June",F575="July",F575="August"),"Summer",TRUE(),"Autumn")</f>
        <v>Spring</v>
      </c>
      <c r="AN575" s="14" t="str">
        <f aca="false">IF(L575+M575&gt;0,"Family","Adult Only")</f>
        <v>Adult Only</v>
      </c>
      <c r="AO575" s="14" t="str">
        <f aca="false">IF(U575=V575,"Same","Changed")</f>
        <v>Same</v>
      </c>
    </row>
    <row r="576" customFormat="false" ht="15" hidden="false" customHeight="false" outlineLevel="0" collapsed="false">
      <c r="A576" s="0" t="n">
        <v>582</v>
      </c>
      <c r="B576" s="0" t="s">
        <v>90</v>
      </c>
      <c r="C576" s="0" t="n">
        <v>0</v>
      </c>
      <c r="D576" s="0" t="n">
        <v>169</v>
      </c>
      <c r="E576" s="0" t="n">
        <v>2017</v>
      </c>
      <c r="F576" s="0" t="s">
        <v>91</v>
      </c>
      <c r="G576" s="0" t="n">
        <v>27</v>
      </c>
      <c r="H576" s="0" t="n">
        <v>2</v>
      </c>
      <c r="I576" s="0" t="n">
        <v>1</v>
      </c>
      <c r="J576" s="0" t="n">
        <v>0</v>
      </c>
      <c r="K576" s="0" t="n">
        <v>2</v>
      </c>
      <c r="L576" s="0" t="n">
        <v>0</v>
      </c>
      <c r="M576" s="0" t="n">
        <v>0</v>
      </c>
      <c r="N576" s="0" t="s">
        <v>82</v>
      </c>
      <c r="O576" s="0" t="s">
        <v>170</v>
      </c>
      <c r="P576" s="0" t="s">
        <v>93</v>
      </c>
      <c r="Q576" s="0" t="s">
        <v>94</v>
      </c>
      <c r="R576" s="0" t="n">
        <v>0</v>
      </c>
      <c r="S576" s="0" t="n">
        <v>0</v>
      </c>
      <c r="T576" s="0" t="n">
        <v>0</v>
      </c>
      <c r="U576" s="0" t="s">
        <v>95</v>
      </c>
      <c r="V576" s="0" t="s">
        <v>95</v>
      </c>
      <c r="W576" s="0" t="n">
        <v>0</v>
      </c>
      <c r="X576" s="0" t="s">
        <v>86</v>
      </c>
      <c r="Y576" s="0" t="n">
        <v>9</v>
      </c>
      <c r="Z576" s="0" t="n">
        <v>0</v>
      </c>
      <c r="AA576" s="0" t="n">
        <v>0</v>
      </c>
      <c r="AB576" s="0" t="s">
        <v>87</v>
      </c>
      <c r="AC576" s="0" t="n">
        <v>107.1</v>
      </c>
      <c r="AD576" s="0" t="n">
        <v>0</v>
      </c>
      <c r="AE576" s="0" t="n">
        <v>0</v>
      </c>
      <c r="AF576" s="0" t="s">
        <v>88</v>
      </c>
      <c r="AG576" s="13" t="n">
        <v>42919</v>
      </c>
      <c r="AH576" s="25" t="n">
        <f aca="false">I576+J576</f>
        <v>1</v>
      </c>
      <c r="AI576" s="25" t="n">
        <f aca="false">K576+L576+M576</f>
        <v>2</v>
      </c>
      <c r="AJ576" s="25" t="n">
        <f aca="false">AC576*AH576</f>
        <v>107.1</v>
      </c>
      <c r="AK576" s="0" t="str">
        <f aca="false">IF(C576=1,"Cancelled","Completed")</f>
        <v>Completed</v>
      </c>
      <c r="AL576" s="0" t="str">
        <f aca="false">_xlfn.IFS(D576&lt;=7,"0-7 Days",D576&lt;=30,"8-30 Days",D576&lt;=90,"31-90 Days",TRUE(),"90+ Days")</f>
        <v>90+ Days</v>
      </c>
      <c r="AM576" s="0" t="str">
        <f aca="false">_xlfn.IFS(OR(F576="December",F576="January",F576="February"),"Winter",OR(F576="March",F576="April",F576="May"),"Spring",OR(F576="June",F576="July",F576="August"),"Summer",TRUE(),"Autumn")</f>
        <v>Summer</v>
      </c>
      <c r="AN576" s="0" t="str">
        <f aca="false">IF(L576+M576&gt;0,"Family","Adult Only")</f>
        <v>Adult Only</v>
      </c>
      <c r="AO576" s="0" t="str">
        <f aca="false">IF(U576=V576,"Same","Changed")</f>
        <v>Same</v>
      </c>
    </row>
    <row r="577" customFormat="false" ht="15" hidden="false" customHeight="false" outlineLevel="0" collapsed="false">
      <c r="A577" s="14" t="n">
        <v>583</v>
      </c>
      <c r="B577" s="14" t="s">
        <v>90</v>
      </c>
      <c r="C577" s="14" t="n">
        <v>0</v>
      </c>
      <c r="D577" s="14" t="n">
        <v>1</v>
      </c>
      <c r="E577" s="14" t="n">
        <v>2015</v>
      </c>
      <c r="F577" s="14" t="s">
        <v>114</v>
      </c>
      <c r="G577" s="14" t="n">
        <v>36</v>
      </c>
      <c r="H577" s="14" t="n">
        <v>1</v>
      </c>
      <c r="I577" s="14" t="n">
        <v>0</v>
      </c>
      <c r="J577" s="14" t="n">
        <v>3</v>
      </c>
      <c r="K577" s="14" t="n">
        <v>1</v>
      </c>
      <c r="L577" s="14" t="n">
        <v>0</v>
      </c>
      <c r="M577" s="14" t="n">
        <v>0</v>
      </c>
      <c r="N577" s="14" t="s">
        <v>82</v>
      </c>
      <c r="O577" s="14" t="s">
        <v>115</v>
      </c>
      <c r="P577" s="14" t="s">
        <v>116</v>
      </c>
      <c r="Q577" s="14" t="s">
        <v>94</v>
      </c>
      <c r="R577" s="14" t="n">
        <v>0</v>
      </c>
      <c r="S577" s="14" t="n">
        <v>0</v>
      </c>
      <c r="T577" s="14" t="n">
        <v>0</v>
      </c>
      <c r="U577" s="14" t="s">
        <v>95</v>
      </c>
      <c r="V577" s="14" t="s">
        <v>109</v>
      </c>
      <c r="W577" s="14" t="n">
        <v>0</v>
      </c>
      <c r="X577" s="14" t="s">
        <v>86</v>
      </c>
      <c r="Y577" s="14" t="n">
        <v>1</v>
      </c>
      <c r="Z577" s="14" t="n">
        <v>0</v>
      </c>
      <c r="AA577" s="14" t="n">
        <v>0</v>
      </c>
      <c r="AB577" s="14" t="s">
        <v>87</v>
      </c>
      <c r="AC577" s="14" t="n">
        <v>0</v>
      </c>
      <c r="AD577" s="14" t="n">
        <v>0</v>
      </c>
      <c r="AE577" s="14" t="n">
        <v>0</v>
      </c>
      <c r="AF577" s="14" t="s">
        <v>88</v>
      </c>
      <c r="AG577" s="15" t="n">
        <v>42251</v>
      </c>
      <c r="AH577" s="14" t="n">
        <f aca="false">I577+J577</f>
        <v>3</v>
      </c>
      <c r="AI577" s="14" t="n">
        <f aca="false">K577+L577+M577</f>
        <v>1</v>
      </c>
      <c r="AJ577" s="14" t="n">
        <f aca="false">AC577*AH577</f>
        <v>0</v>
      </c>
      <c r="AK577" s="14" t="str">
        <f aca="false">IF(C577=1,"Cancelled","Completed")</f>
        <v>Completed</v>
      </c>
      <c r="AL577" s="14" t="str">
        <f aca="false">_xlfn.IFS(D577&lt;=7,"0-7 Days",D577&lt;=30,"8-30 Days",D577&lt;=90,"31-90 Days",TRUE(),"90+ Days")</f>
        <v>0-7 Days</v>
      </c>
      <c r="AM577" s="14" t="str">
        <f aca="false">_xlfn.IFS(OR(F577="December",F577="January",F577="February"),"Winter",OR(F577="March",F577="April",F577="May"),"Spring",OR(F577="June",F577="July",F577="August"),"Summer",TRUE(),"Autumn")</f>
        <v>Autumn</v>
      </c>
      <c r="AN577" s="14" t="str">
        <f aca="false">IF(L577+M577&gt;0,"Family","Adult Only")</f>
        <v>Adult Only</v>
      </c>
      <c r="AO577" s="14" t="str">
        <f aca="false">IF(U577=V577,"Same","Changed")</f>
        <v>Changed</v>
      </c>
    </row>
    <row r="578" customFormat="false" ht="15" hidden="false" customHeight="false" outlineLevel="0" collapsed="false">
      <c r="A578" s="0" t="n">
        <v>584</v>
      </c>
      <c r="B578" s="0" t="s">
        <v>90</v>
      </c>
      <c r="C578" s="0" t="n">
        <v>1</v>
      </c>
      <c r="D578" s="0" t="n">
        <v>70</v>
      </c>
      <c r="E578" s="0" t="n">
        <v>2017</v>
      </c>
      <c r="F578" s="0" t="s">
        <v>91</v>
      </c>
      <c r="G578" s="0" t="n">
        <v>31</v>
      </c>
      <c r="H578" s="0" t="n">
        <v>31</v>
      </c>
      <c r="I578" s="0" t="n">
        <v>1</v>
      </c>
      <c r="J578" s="0" t="n">
        <v>2</v>
      </c>
      <c r="K578" s="0" t="n">
        <v>3</v>
      </c>
      <c r="L578" s="0" t="n">
        <v>0</v>
      </c>
      <c r="M578" s="0" t="n">
        <v>0</v>
      </c>
      <c r="N578" s="0" t="s">
        <v>82</v>
      </c>
      <c r="O578" s="0" t="s">
        <v>173</v>
      </c>
      <c r="P578" s="0" t="s">
        <v>93</v>
      </c>
      <c r="Q578" s="0" t="s">
        <v>94</v>
      </c>
      <c r="R578" s="0" t="n">
        <v>0</v>
      </c>
      <c r="S578" s="0" t="n">
        <v>0</v>
      </c>
      <c r="T578" s="0" t="n">
        <v>0</v>
      </c>
      <c r="U578" s="0" t="s">
        <v>124</v>
      </c>
      <c r="V578" s="0" t="s">
        <v>124</v>
      </c>
      <c r="W578" s="0" t="n">
        <v>0</v>
      </c>
      <c r="X578" s="0" t="s">
        <v>86</v>
      </c>
      <c r="Y578" s="0" t="n">
        <v>9</v>
      </c>
      <c r="Z578" s="0" t="n">
        <v>0</v>
      </c>
      <c r="AA578" s="0" t="n">
        <v>0</v>
      </c>
      <c r="AB578" s="0" t="s">
        <v>87</v>
      </c>
      <c r="AC578" s="0" t="n">
        <v>230</v>
      </c>
      <c r="AD578" s="0" t="n">
        <v>0</v>
      </c>
      <c r="AE578" s="0" t="n">
        <v>1</v>
      </c>
      <c r="AF578" s="0" t="s">
        <v>96</v>
      </c>
      <c r="AG578" s="13" t="n">
        <v>42878</v>
      </c>
      <c r="AH578" s="25" t="n">
        <f aca="false">I578+J578</f>
        <v>3</v>
      </c>
      <c r="AI578" s="25" t="n">
        <f aca="false">K578+L578+M578</f>
        <v>3</v>
      </c>
      <c r="AJ578" s="25" t="n">
        <f aca="false">AC578*AH578</f>
        <v>690</v>
      </c>
      <c r="AK578" s="0" t="str">
        <f aca="false">IF(C578=1,"Cancelled","Completed")</f>
        <v>Cancelled</v>
      </c>
      <c r="AL578" s="0" t="str">
        <f aca="false">_xlfn.IFS(D578&lt;=7,"0-7 Days",D578&lt;=30,"8-30 Days",D578&lt;=90,"31-90 Days",TRUE(),"90+ Days")</f>
        <v>31-90 Days</v>
      </c>
      <c r="AM578" s="0" t="str">
        <f aca="false">_xlfn.IFS(OR(F578="December",F578="January",F578="February"),"Winter",OR(F578="March",F578="April",F578="May"),"Spring",OR(F578="June",F578="July",F578="August"),"Summer",TRUE(),"Autumn")</f>
        <v>Summer</v>
      </c>
      <c r="AN578" s="0" t="str">
        <f aca="false">IF(L578+M578&gt;0,"Family","Adult Only")</f>
        <v>Adult Only</v>
      </c>
      <c r="AO578" s="0" t="str">
        <f aca="false">IF(U578=V578,"Same","Changed")</f>
        <v>Same</v>
      </c>
    </row>
    <row r="579" customFormat="false" ht="15" hidden="false" customHeight="false" outlineLevel="0" collapsed="false">
      <c r="A579" s="14" t="n">
        <v>585</v>
      </c>
      <c r="B579" s="14" t="s">
        <v>90</v>
      </c>
      <c r="C579" s="14" t="n">
        <v>0</v>
      </c>
      <c r="D579" s="14" t="n">
        <v>144</v>
      </c>
      <c r="E579" s="14" t="n">
        <v>2016</v>
      </c>
      <c r="F579" s="14" t="s">
        <v>91</v>
      </c>
      <c r="G579" s="14" t="n">
        <v>31</v>
      </c>
      <c r="H579" s="14" t="n">
        <v>25</v>
      </c>
      <c r="I579" s="14" t="n">
        <v>1</v>
      </c>
      <c r="J579" s="14" t="n">
        <v>5</v>
      </c>
      <c r="K579" s="14" t="n">
        <v>2</v>
      </c>
      <c r="L579" s="14" t="n">
        <v>0</v>
      </c>
      <c r="M579" s="14" t="n">
        <v>0</v>
      </c>
      <c r="N579" s="14" t="s">
        <v>82</v>
      </c>
      <c r="O579" s="14" t="s">
        <v>134</v>
      </c>
      <c r="P579" s="14" t="s">
        <v>93</v>
      </c>
      <c r="Q579" s="14" t="s">
        <v>94</v>
      </c>
      <c r="R579" s="14" t="n">
        <v>0</v>
      </c>
      <c r="S579" s="14" t="n">
        <v>0</v>
      </c>
      <c r="T579" s="14" t="n">
        <v>0</v>
      </c>
      <c r="U579" s="14" t="s">
        <v>95</v>
      </c>
      <c r="V579" s="14" t="s">
        <v>95</v>
      </c>
      <c r="W579" s="14" t="n">
        <v>0</v>
      </c>
      <c r="X579" s="14" t="s">
        <v>86</v>
      </c>
      <c r="Y579" s="14" t="n">
        <v>9</v>
      </c>
      <c r="Z579" s="14" t="n">
        <v>0</v>
      </c>
      <c r="AA579" s="14" t="n">
        <v>0</v>
      </c>
      <c r="AB579" s="14" t="s">
        <v>87</v>
      </c>
      <c r="AC579" s="14" t="n">
        <v>100.87</v>
      </c>
      <c r="AD579" s="14" t="n">
        <v>0</v>
      </c>
      <c r="AE579" s="14" t="n">
        <v>1</v>
      </c>
      <c r="AF579" s="14" t="s">
        <v>88</v>
      </c>
      <c r="AG579" s="15" t="n">
        <v>42582</v>
      </c>
      <c r="AH579" s="14" t="n">
        <f aca="false">I579+J579</f>
        <v>6</v>
      </c>
      <c r="AI579" s="14" t="n">
        <f aca="false">K579+L579+M579</f>
        <v>2</v>
      </c>
      <c r="AJ579" s="14" t="n">
        <f aca="false">AC579*AH579</f>
        <v>605.22</v>
      </c>
      <c r="AK579" s="14" t="str">
        <f aca="false">IF(C579=1,"Cancelled","Completed")</f>
        <v>Completed</v>
      </c>
      <c r="AL579" s="14" t="str">
        <f aca="false">_xlfn.IFS(D579&lt;=7,"0-7 Days",D579&lt;=30,"8-30 Days",D579&lt;=90,"31-90 Days",TRUE(),"90+ Days")</f>
        <v>90+ Days</v>
      </c>
      <c r="AM579" s="14" t="str">
        <f aca="false">_xlfn.IFS(OR(F579="December",F579="January",F579="February"),"Winter",OR(F579="March",F579="April",F579="May"),"Spring",OR(F579="June",F579="July",F579="August"),"Summer",TRUE(),"Autumn")</f>
        <v>Summer</v>
      </c>
      <c r="AN579" s="14" t="str">
        <f aca="false">IF(L579+M579&gt;0,"Family","Adult Only")</f>
        <v>Adult Only</v>
      </c>
      <c r="AO579" s="14" t="str">
        <f aca="false">IF(U579=V579,"Same","Changed")</f>
        <v>Same</v>
      </c>
    </row>
    <row r="580" customFormat="false" ht="15" hidden="false" customHeight="false" outlineLevel="0" collapsed="false">
      <c r="A580" s="0" t="n">
        <v>586</v>
      </c>
      <c r="B580" s="0" t="s">
        <v>80</v>
      </c>
      <c r="C580" s="0" t="n">
        <v>0</v>
      </c>
      <c r="D580" s="0" t="n">
        <v>21</v>
      </c>
      <c r="E580" s="0" t="n">
        <v>2016</v>
      </c>
      <c r="F580" s="0" t="s">
        <v>126</v>
      </c>
      <c r="G580" s="0" t="n">
        <v>1</v>
      </c>
      <c r="H580" s="0" t="n">
        <v>2</v>
      </c>
      <c r="I580" s="0" t="n">
        <v>4</v>
      </c>
      <c r="J580" s="0" t="n">
        <v>10</v>
      </c>
      <c r="K580" s="0" t="n">
        <v>1</v>
      </c>
      <c r="L580" s="0" t="n">
        <v>0</v>
      </c>
      <c r="M580" s="0" t="n">
        <v>0</v>
      </c>
      <c r="N580" s="0" t="s">
        <v>82</v>
      </c>
      <c r="O580" s="0" t="s">
        <v>108</v>
      </c>
      <c r="P580" s="0" t="s">
        <v>99</v>
      </c>
      <c r="Q580" s="0" t="s">
        <v>94</v>
      </c>
      <c r="R580" s="0" t="n">
        <v>0</v>
      </c>
      <c r="S580" s="0" t="n">
        <v>0</v>
      </c>
      <c r="T580" s="0" t="n">
        <v>0</v>
      </c>
      <c r="U580" s="0" t="s">
        <v>124</v>
      </c>
      <c r="V580" s="0" t="s">
        <v>124</v>
      </c>
      <c r="W580" s="0" t="n">
        <v>0</v>
      </c>
      <c r="X580" s="0" t="s">
        <v>86</v>
      </c>
      <c r="Y580" s="0" t="n">
        <v>314</v>
      </c>
      <c r="Z580" s="0" t="n">
        <v>0</v>
      </c>
      <c r="AA580" s="0" t="n">
        <v>0</v>
      </c>
      <c r="AB580" s="0" t="s">
        <v>87</v>
      </c>
      <c r="AC580" s="0" t="n">
        <v>46.07</v>
      </c>
      <c r="AD580" s="0" t="n">
        <v>0</v>
      </c>
      <c r="AE580" s="0" t="n">
        <v>0</v>
      </c>
      <c r="AF580" s="0" t="s">
        <v>88</v>
      </c>
      <c r="AG580" s="13" t="n">
        <v>42385</v>
      </c>
      <c r="AH580" s="25" t="n">
        <f aca="false">I580+J580</f>
        <v>14</v>
      </c>
      <c r="AI580" s="25" t="n">
        <f aca="false">K580+L580+M580</f>
        <v>1</v>
      </c>
      <c r="AJ580" s="25" t="n">
        <f aca="false">AC580*AH580</f>
        <v>644.98</v>
      </c>
      <c r="AK580" s="0" t="str">
        <f aca="false">IF(C580=1,"Cancelled","Completed")</f>
        <v>Completed</v>
      </c>
      <c r="AL580" s="0" t="str">
        <f aca="false">_xlfn.IFS(D580&lt;=7,"0-7 Days",D580&lt;=30,"8-30 Days",D580&lt;=90,"31-90 Days",TRUE(),"90+ Days")</f>
        <v>8-30 Days</v>
      </c>
      <c r="AM580" s="0" t="str">
        <f aca="false">_xlfn.IFS(OR(F580="December",F580="January",F580="February"),"Winter",OR(F580="March",F580="April",F580="May"),"Spring",OR(F580="June",F580="July",F580="August"),"Summer",TRUE(),"Autumn")</f>
        <v>Winter</v>
      </c>
      <c r="AN580" s="0" t="str">
        <f aca="false">IF(L580+M580&gt;0,"Family","Adult Only")</f>
        <v>Adult Only</v>
      </c>
      <c r="AO580" s="0" t="str">
        <f aca="false">IF(U580=V580,"Same","Changed")</f>
        <v>Same</v>
      </c>
    </row>
    <row r="581" customFormat="false" ht="15" hidden="false" customHeight="false" outlineLevel="0" collapsed="false">
      <c r="A581" s="14" t="n">
        <v>587</v>
      </c>
      <c r="B581" s="14" t="s">
        <v>90</v>
      </c>
      <c r="C581" s="14" t="n">
        <v>0</v>
      </c>
      <c r="D581" s="14" t="n">
        <v>395</v>
      </c>
      <c r="E581" s="14" t="n">
        <v>2017</v>
      </c>
      <c r="F581" s="14" t="s">
        <v>121</v>
      </c>
      <c r="G581" s="14" t="n">
        <v>20</v>
      </c>
      <c r="H581" s="14" t="n">
        <v>17</v>
      </c>
      <c r="I581" s="14" t="n">
        <v>0</v>
      </c>
      <c r="J581" s="14" t="n">
        <v>3</v>
      </c>
      <c r="K581" s="14" t="n">
        <v>2</v>
      </c>
      <c r="L581" s="14" t="n">
        <v>0</v>
      </c>
      <c r="M581" s="14" t="n">
        <v>0</v>
      </c>
      <c r="N581" s="14" t="s">
        <v>82</v>
      </c>
      <c r="O581" s="14" t="s">
        <v>143</v>
      </c>
      <c r="P581" s="14" t="s">
        <v>99</v>
      </c>
      <c r="Q581" s="14" t="s">
        <v>94</v>
      </c>
      <c r="R581" s="14" t="n">
        <v>0</v>
      </c>
      <c r="S581" s="14" t="n">
        <v>0</v>
      </c>
      <c r="T581" s="14" t="n">
        <v>0</v>
      </c>
      <c r="U581" s="14" t="s">
        <v>95</v>
      </c>
      <c r="V581" s="14" t="s">
        <v>95</v>
      </c>
      <c r="W581" s="14" t="n">
        <v>0</v>
      </c>
      <c r="X581" s="14" t="s">
        <v>86</v>
      </c>
      <c r="Y581" s="14" t="n">
        <v>229</v>
      </c>
      <c r="Z581" s="14" t="n">
        <v>0</v>
      </c>
      <c r="AA581" s="14" t="n">
        <v>0</v>
      </c>
      <c r="AB581" s="14" t="s">
        <v>101</v>
      </c>
      <c r="AC581" s="14" t="n">
        <v>112.67</v>
      </c>
      <c r="AD581" s="14" t="n">
        <v>0</v>
      </c>
      <c r="AE581" s="14" t="n">
        <v>1</v>
      </c>
      <c r="AF581" s="14" t="s">
        <v>88</v>
      </c>
      <c r="AG581" s="15" t="n">
        <v>42875</v>
      </c>
      <c r="AH581" s="14" t="n">
        <f aca="false">I581+J581</f>
        <v>3</v>
      </c>
      <c r="AI581" s="14" t="n">
        <f aca="false">K581+L581+M581</f>
        <v>2</v>
      </c>
      <c r="AJ581" s="14" t="n">
        <f aca="false">AC581*AH581</f>
        <v>338.01</v>
      </c>
      <c r="AK581" s="14" t="str">
        <f aca="false">IF(C581=1,"Cancelled","Completed")</f>
        <v>Completed</v>
      </c>
      <c r="AL581" s="14" t="str">
        <f aca="false">_xlfn.IFS(D581&lt;=7,"0-7 Days",D581&lt;=30,"8-30 Days",D581&lt;=90,"31-90 Days",TRUE(),"90+ Days")</f>
        <v>90+ Days</v>
      </c>
      <c r="AM581" s="14" t="str">
        <f aca="false">_xlfn.IFS(OR(F581="December",F581="January",F581="February"),"Winter",OR(F581="March",F581="April",F581="May"),"Spring",OR(F581="June",F581="July",F581="August"),"Summer",TRUE(),"Autumn")</f>
        <v>Spring</v>
      </c>
      <c r="AN581" s="14" t="str">
        <f aca="false">IF(L581+M581&gt;0,"Family","Adult Only")</f>
        <v>Adult Only</v>
      </c>
      <c r="AO581" s="14" t="str">
        <f aca="false">IF(U581=V581,"Same","Changed")</f>
        <v>Same</v>
      </c>
    </row>
    <row r="582" customFormat="false" ht="15" hidden="false" customHeight="false" outlineLevel="0" collapsed="false">
      <c r="A582" s="0" t="n">
        <v>588</v>
      </c>
      <c r="B582" s="0" t="s">
        <v>90</v>
      </c>
      <c r="C582" s="0" t="n">
        <v>1</v>
      </c>
      <c r="D582" s="0" t="n">
        <v>59</v>
      </c>
      <c r="E582" s="0" t="n">
        <v>2017</v>
      </c>
      <c r="F582" s="0" t="s">
        <v>121</v>
      </c>
      <c r="G582" s="0" t="n">
        <v>22</v>
      </c>
      <c r="H582" s="0" t="n">
        <v>29</v>
      </c>
      <c r="I582" s="0" t="n">
        <v>1</v>
      </c>
      <c r="J582" s="0" t="n">
        <v>0</v>
      </c>
      <c r="K582" s="0" t="n">
        <v>2</v>
      </c>
      <c r="L582" s="0" t="n">
        <v>0</v>
      </c>
      <c r="M582" s="0" t="n">
        <v>0</v>
      </c>
      <c r="N582" s="0" t="s">
        <v>82</v>
      </c>
      <c r="O582" s="0" t="s">
        <v>92</v>
      </c>
      <c r="P582" s="0" t="s">
        <v>116</v>
      </c>
      <c r="Q582" s="0" t="s">
        <v>94</v>
      </c>
      <c r="R582" s="0" t="n">
        <v>0</v>
      </c>
      <c r="S582" s="0" t="n">
        <v>0</v>
      </c>
      <c r="T582" s="0" t="n">
        <v>0</v>
      </c>
      <c r="U582" s="0" t="s">
        <v>95</v>
      </c>
      <c r="V582" s="0" t="s">
        <v>95</v>
      </c>
      <c r="W582" s="0" t="n">
        <v>0</v>
      </c>
      <c r="X582" s="0" t="s">
        <v>120</v>
      </c>
      <c r="Y582" s="0" t="n">
        <v>87</v>
      </c>
      <c r="Z582" s="0" t="n">
        <v>0</v>
      </c>
      <c r="AA582" s="0" t="n">
        <v>0</v>
      </c>
      <c r="AB582" s="0" t="s">
        <v>87</v>
      </c>
      <c r="AC582" s="0" t="n">
        <v>140</v>
      </c>
      <c r="AD582" s="0" t="n">
        <v>0</v>
      </c>
      <c r="AE582" s="0" t="n">
        <v>0</v>
      </c>
      <c r="AF582" s="0" t="s">
        <v>96</v>
      </c>
      <c r="AG582" s="13" t="n">
        <v>42866</v>
      </c>
      <c r="AH582" s="25" t="n">
        <f aca="false">I582+J582</f>
        <v>1</v>
      </c>
      <c r="AI582" s="25" t="n">
        <f aca="false">K582+L582+M582</f>
        <v>2</v>
      </c>
      <c r="AJ582" s="25" t="n">
        <f aca="false">AC582*AH582</f>
        <v>140</v>
      </c>
      <c r="AK582" s="0" t="str">
        <f aca="false">IF(C582=1,"Cancelled","Completed")</f>
        <v>Cancelled</v>
      </c>
      <c r="AL582" s="0" t="str">
        <f aca="false">_xlfn.IFS(D582&lt;=7,"0-7 Days",D582&lt;=30,"8-30 Days",D582&lt;=90,"31-90 Days",TRUE(),"90+ Days")</f>
        <v>31-90 Days</v>
      </c>
      <c r="AM582" s="0" t="str">
        <f aca="false">_xlfn.IFS(OR(F582="December",F582="January",F582="February"),"Winter",OR(F582="March",F582="April",F582="May"),"Spring",OR(F582="June",F582="July",F582="August"),"Summer",TRUE(),"Autumn")</f>
        <v>Spring</v>
      </c>
      <c r="AN582" s="0" t="str">
        <f aca="false">IF(L582+M582&gt;0,"Family","Adult Only")</f>
        <v>Adult Only</v>
      </c>
      <c r="AO582" s="0" t="str">
        <f aca="false">IF(U582=V582,"Same","Changed")</f>
        <v>Same</v>
      </c>
    </row>
    <row r="583" customFormat="false" ht="15" hidden="false" customHeight="false" outlineLevel="0" collapsed="false">
      <c r="A583" s="14" t="n">
        <v>589</v>
      </c>
      <c r="B583" s="14" t="s">
        <v>90</v>
      </c>
      <c r="C583" s="14" t="n">
        <v>0</v>
      </c>
      <c r="D583" s="14" t="n">
        <v>176</v>
      </c>
      <c r="E583" s="14" t="n">
        <v>2017</v>
      </c>
      <c r="F583" s="14" t="s">
        <v>121</v>
      </c>
      <c r="G583" s="14" t="n">
        <v>20</v>
      </c>
      <c r="H583" s="14" t="n">
        <v>15</v>
      </c>
      <c r="I583" s="14" t="n">
        <v>1</v>
      </c>
      <c r="J583" s="14" t="n">
        <v>2</v>
      </c>
      <c r="K583" s="14" t="n">
        <v>2</v>
      </c>
      <c r="L583" s="14" t="n">
        <v>0</v>
      </c>
      <c r="M583" s="14" t="n">
        <v>0</v>
      </c>
      <c r="N583" s="14" t="s">
        <v>82</v>
      </c>
      <c r="O583" s="14" t="s">
        <v>117</v>
      </c>
      <c r="P583" s="14" t="s">
        <v>84</v>
      </c>
      <c r="Q583" s="14" t="s">
        <v>84</v>
      </c>
      <c r="R583" s="14" t="n">
        <v>0</v>
      </c>
      <c r="S583" s="14" t="n">
        <v>0</v>
      </c>
      <c r="T583" s="14" t="n">
        <v>0</v>
      </c>
      <c r="U583" s="14" t="s">
        <v>95</v>
      </c>
      <c r="V583" s="14" t="s">
        <v>95</v>
      </c>
      <c r="W583" s="14" t="n">
        <v>0</v>
      </c>
      <c r="X583" s="14" t="s">
        <v>86</v>
      </c>
      <c r="Y583" s="14" t="n">
        <v>14</v>
      </c>
      <c r="Z583" s="14" t="n">
        <v>0</v>
      </c>
      <c r="AA583" s="14" t="n">
        <v>0</v>
      </c>
      <c r="AB583" s="14" t="s">
        <v>87</v>
      </c>
      <c r="AC583" s="14" t="n">
        <v>107.1</v>
      </c>
      <c r="AD583" s="14" t="n">
        <v>0</v>
      </c>
      <c r="AE583" s="14" t="n">
        <v>0</v>
      </c>
      <c r="AF583" s="14" t="s">
        <v>88</v>
      </c>
      <c r="AG583" s="15" t="n">
        <v>42873</v>
      </c>
      <c r="AH583" s="14" t="n">
        <f aca="false">I583+J583</f>
        <v>3</v>
      </c>
      <c r="AI583" s="14" t="n">
        <f aca="false">K583+L583+M583</f>
        <v>2</v>
      </c>
      <c r="AJ583" s="14" t="n">
        <f aca="false">AC583*AH583</f>
        <v>321.3</v>
      </c>
      <c r="AK583" s="14" t="str">
        <f aca="false">IF(C583=1,"Cancelled","Completed")</f>
        <v>Completed</v>
      </c>
      <c r="AL583" s="14" t="str">
        <f aca="false">_xlfn.IFS(D583&lt;=7,"0-7 Days",D583&lt;=30,"8-30 Days",D583&lt;=90,"31-90 Days",TRUE(),"90+ Days")</f>
        <v>90+ Days</v>
      </c>
      <c r="AM583" s="14" t="str">
        <f aca="false">_xlfn.IFS(OR(F583="December",F583="January",F583="February"),"Winter",OR(F583="March",F583="April",F583="May"),"Spring",OR(F583="June",F583="July",F583="August"),"Summer",TRUE(),"Autumn")</f>
        <v>Spring</v>
      </c>
      <c r="AN583" s="14" t="str">
        <f aca="false">IF(L583+M583&gt;0,"Family","Adult Only")</f>
        <v>Adult Only</v>
      </c>
      <c r="AO583" s="14" t="str">
        <f aca="false">IF(U583=V583,"Same","Changed")</f>
        <v>Same</v>
      </c>
    </row>
    <row r="584" customFormat="false" ht="15" hidden="false" customHeight="false" outlineLevel="0" collapsed="false">
      <c r="A584" s="0" t="n">
        <v>590</v>
      </c>
      <c r="B584" s="0" t="s">
        <v>90</v>
      </c>
      <c r="C584" s="0" t="n">
        <v>0</v>
      </c>
      <c r="D584" s="0" t="n">
        <v>99</v>
      </c>
      <c r="E584" s="0" t="n">
        <v>2016</v>
      </c>
      <c r="F584" s="0" t="s">
        <v>118</v>
      </c>
      <c r="G584" s="0" t="n">
        <v>8</v>
      </c>
      <c r="H584" s="0" t="n">
        <v>19</v>
      </c>
      <c r="I584" s="0" t="n">
        <v>0</v>
      </c>
      <c r="J584" s="0" t="n">
        <v>2</v>
      </c>
      <c r="K584" s="0" t="n">
        <v>1</v>
      </c>
      <c r="L584" s="0" t="n">
        <v>0</v>
      </c>
      <c r="M584" s="0" t="n">
        <v>0</v>
      </c>
      <c r="N584" s="0" t="s">
        <v>82</v>
      </c>
      <c r="O584" s="0" t="s">
        <v>92</v>
      </c>
      <c r="P584" s="0" t="s">
        <v>128</v>
      </c>
      <c r="Q584" s="0" t="s">
        <v>94</v>
      </c>
      <c r="R584" s="0" t="n">
        <v>0</v>
      </c>
      <c r="S584" s="0" t="n">
        <v>0</v>
      </c>
      <c r="T584" s="0" t="n">
        <v>0</v>
      </c>
      <c r="U584" s="0" t="s">
        <v>95</v>
      </c>
      <c r="V584" s="0" t="s">
        <v>95</v>
      </c>
      <c r="W584" s="0" t="n">
        <v>1</v>
      </c>
      <c r="X584" s="0" t="s">
        <v>86</v>
      </c>
      <c r="Y584" s="0" t="n">
        <v>0</v>
      </c>
      <c r="Z584" s="0" t="n">
        <v>67</v>
      </c>
      <c r="AA584" s="0" t="n">
        <v>0</v>
      </c>
      <c r="AB584" s="0" t="s">
        <v>101</v>
      </c>
      <c r="AC584" s="0" t="n">
        <v>81</v>
      </c>
      <c r="AD584" s="0" t="n">
        <v>0</v>
      </c>
      <c r="AE584" s="0" t="n">
        <v>0</v>
      </c>
      <c r="AF584" s="0" t="s">
        <v>88</v>
      </c>
      <c r="AG584" s="13" t="n">
        <v>42421</v>
      </c>
      <c r="AH584" s="25" t="n">
        <f aca="false">I584+J584</f>
        <v>2</v>
      </c>
      <c r="AI584" s="25" t="n">
        <f aca="false">K584+L584+M584</f>
        <v>1</v>
      </c>
      <c r="AJ584" s="25" t="n">
        <f aca="false">AC584*AH584</f>
        <v>162</v>
      </c>
      <c r="AK584" s="0" t="str">
        <f aca="false">IF(C584=1,"Cancelled","Completed")</f>
        <v>Completed</v>
      </c>
      <c r="AL584" s="0" t="str">
        <f aca="false">_xlfn.IFS(D584&lt;=7,"0-7 Days",D584&lt;=30,"8-30 Days",D584&lt;=90,"31-90 Days",TRUE(),"90+ Days")</f>
        <v>90+ Days</v>
      </c>
      <c r="AM584" s="0" t="str">
        <f aca="false">_xlfn.IFS(OR(F584="December",F584="January",F584="February"),"Winter",OR(F584="March",F584="April",F584="May"),"Spring",OR(F584="June",F584="July",F584="August"),"Summer",TRUE(),"Autumn")</f>
        <v>Winter</v>
      </c>
      <c r="AN584" s="0" t="str">
        <f aca="false">IF(L584+M584&gt;0,"Family","Adult Only")</f>
        <v>Adult Only</v>
      </c>
      <c r="AO584" s="0" t="str">
        <f aca="false">IF(U584=V584,"Same","Changed")</f>
        <v>Same</v>
      </c>
    </row>
    <row r="585" customFormat="false" ht="15" hidden="false" customHeight="false" outlineLevel="0" collapsed="false">
      <c r="A585" s="14" t="n">
        <v>591</v>
      </c>
      <c r="B585" s="14" t="s">
        <v>90</v>
      </c>
      <c r="C585" s="14" t="n">
        <v>1</v>
      </c>
      <c r="D585" s="14" t="n">
        <v>96</v>
      </c>
      <c r="E585" s="14" t="n">
        <v>2016</v>
      </c>
      <c r="F585" s="14" t="s">
        <v>111</v>
      </c>
      <c r="G585" s="14" t="n">
        <v>44</v>
      </c>
      <c r="H585" s="14" t="n">
        <v>28</v>
      </c>
      <c r="I585" s="14" t="n">
        <v>1</v>
      </c>
      <c r="J585" s="14" t="n">
        <v>2</v>
      </c>
      <c r="K585" s="14" t="n">
        <v>2</v>
      </c>
      <c r="L585" s="14" t="n">
        <v>2</v>
      </c>
      <c r="M585" s="14" t="n">
        <v>0</v>
      </c>
      <c r="N585" s="14" t="s">
        <v>82</v>
      </c>
      <c r="O585" s="14" t="s">
        <v>83</v>
      </c>
      <c r="P585" s="14" t="s">
        <v>93</v>
      </c>
      <c r="Q585" s="14" t="s">
        <v>94</v>
      </c>
      <c r="R585" s="14" t="n">
        <v>0</v>
      </c>
      <c r="S585" s="14" t="n">
        <v>0</v>
      </c>
      <c r="T585" s="14" t="n">
        <v>0</v>
      </c>
      <c r="U585" s="14" t="s">
        <v>85</v>
      </c>
      <c r="V585" s="14" t="s">
        <v>85</v>
      </c>
      <c r="W585" s="14" t="n">
        <v>0</v>
      </c>
      <c r="X585" s="14" t="s">
        <v>86</v>
      </c>
      <c r="Y585" s="14" t="n">
        <v>9</v>
      </c>
      <c r="Z585" s="14" t="n">
        <v>0</v>
      </c>
      <c r="AA585" s="14" t="n">
        <v>0</v>
      </c>
      <c r="AB585" s="14" t="s">
        <v>87</v>
      </c>
      <c r="AC585" s="14" t="n">
        <v>162.9</v>
      </c>
      <c r="AD585" s="14" t="n">
        <v>0</v>
      </c>
      <c r="AE585" s="14" t="n">
        <v>1</v>
      </c>
      <c r="AF585" s="14" t="s">
        <v>96</v>
      </c>
      <c r="AG585" s="15" t="n">
        <v>42666</v>
      </c>
      <c r="AH585" s="14" t="n">
        <f aca="false">I585+J585</f>
        <v>3</v>
      </c>
      <c r="AI585" s="14" t="n">
        <f aca="false">K585+L585+M585</f>
        <v>4</v>
      </c>
      <c r="AJ585" s="14" t="n">
        <f aca="false">AC585*AH585</f>
        <v>488.7</v>
      </c>
      <c r="AK585" s="14" t="str">
        <f aca="false">IF(C585=1,"Cancelled","Completed")</f>
        <v>Cancelled</v>
      </c>
      <c r="AL585" s="14" t="str">
        <f aca="false">_xlfn.IFS(D585&lt;=7,"0-7 Days",D585&lt;=30,"8-30 Days",D585&lt;=90,"31-90 Days",TRUE(),"90+ Days")</f>
        <v>90+ Days</v>
      </c>
      <c r="AM585" s="14" t="str">
        <f aca="false">_xlfn.IFS(OR(F585="December",F585="January",F585="February"),"Winter",OR(F585="March",F585="April",F585="May"),"Spring",OR(F585="June",F585="July",F585="August"),"Summer",TRUE(),"Autumn")</f>
        <v>Autumn</v>
      </c>
      <c r="AN585" s="14" t="str">
        <f aca="false">IF(L585+M585&gt;0,"Family","Adult Only")</f>
        <v>Family</v>
      </c>
      <c r="AO585" s="14" t="str">
        <f aca="false">IF(U585=V585,"Same","Changed")</f>
        <v>Same</v>
      </c>
    </row>
    <row r="586" customFormat="false" ht="15" hidden="false" customHeight="false" outlineLevel="0" collapsed="false">
      <c r="A586" s="0" t="n">
        <v>592</v>
      </c>
      <c r="B586" s="0" t="s">
        <v>90</v>
      </c>
      <c r="C586" s="0" t="n">
        <v>0</v>
      </c>
      <c r="D586" s="0" t="n">
        <v>16</v>
      </c>
      <c r="E586" s="0" t="n">
        <v>2015</v>
      </c>
      <c r="F586" s="0" t="s">
        <v>114</v>
      </c>
      <c r="G586" s="0" t="n">
        <v>39</v>
      </c>
      <c r="H586" s="0" t="n">
        <v>25</v>
      </c>
      <c r="I586" s="0" t="n">
        <v>2</v>
      </c>
      <c r="J586" s="0" t="n">
        <v>3</v>
      </c>
      <c r="K586" s="0" t="n">
        <v>1</v>
      </c>
      <c r="L586" s="0" t="n">
        <v>0</v>
      </c>
      <c r="M586" s="0" t="n">
        <v>0</v>
      </c>
      <c r="N586" s="0" t="s">
        <v>82</v>
      </c>
      <c r="O586" s="0" t="s">
        <v>92</v>
      </c>
      <c r="P586" s="0" t="s">
        <v>116</v>
      </c>
      <c r="Q586" s="0" t="s">
        <v>94</v>
      </c>
      <c r="R586" s="0" t="n">
        <v>0</v>
      </c>
      <c r="S586" s="0" t="n">
        <v>0</v>
      </c>
      <c r="T586" s="0" t="n">
        <v>0</v>
      </c>
      <c r="U586" s="0" t="s">
        <v>95</v>
      </c>
      <c r="V586" s="0" t="s">
        <v>95</v>
      </c>
      <c r="W586" s="0" t="n">
        <v>0</v>
      </c>
      <c r="X586" s="0" t="s">
        <v>86</v>
      </c>
      <c r="Y586" s="0" t="n">
        <v>1</v>
      </c>
      <c r="Z586" s="0" t="n">
        <v>0</v>
      </c>
      <c r="AA586" s="0" t="n">
        <v>0</v>
      </c>
      <c r="AB586" s="0" t="s">
        <v>101</v>
      </c>
      <c r="AC586" s="0" t="n">
        <v>170</v>
      </c>
      <c r="AD586" s="0" t="n">
        <v>0</v>
      </c>
      <c r="AE586" s="0" t="n">
        <v>0</v>
      </c>
      <c r="AF586" s="0" t="s">
        <v>88</v>
      </c>
      <c r="AG586" s="13" t="n">
        <v>42277</v>
      </c>
      <c r="AH586" s="25" t="n">
        <f aca="false">I586+J586</f>
        <v>5</v>
      </c>
      <c r="AI586" s="25" t="n">
        <f aca="false">K586+L586+M586</f>
        <v>1</v>
      </c>
      <c r="AJ586" s="25" t="n">
        <f aca="false">AC586*AH586</f>
        <v>850</v>
      </c>
      <c r="AK586" s="0" t="str">
        <f aca="false">IF(C586=1,"Cancelled","Completed")</f>
        <v>Completed</v>
      </c>
      <c r="AL586" s="0" t="str">
        <f aca="false">_xlfn.IFS(D586&lt;=7,"0-7 Days",D586&lt;=30,"8-30 Days",D586&lt;=90,"31-90 Days",TRUE(),"90+ Days")</f>
        <v>8-30 Days</v>
      </c>
      <c r="AM586" s="0" t="str">
        <f aca="false">_xlfn.IFS(OR(F586="December",F586="January",F586="February"),"Winter",OR(F586="March",F586="April",F586="May"),"Spring",OR(F586="June",F586="July",F586="August"),"Summer",TRUE(),"Autumn")</f>
        <v>Autumn</v>
      </c>
      <c r="AN586" s="0" t="str">
        <f aca="false">IF(L586+M586&gt;0,"Family","Adult Only")</f>
        <v>Adult Only</v>
      </c>
      <c r="AO586" s="0" t="str">
        <f aca="false">IF(U586=V586,"Same","Changed")</f>
        <v>Same</v>
      </c>
    </row>
    <row r="587" customFormat="false" ht="15" hidden="false" customHeight="false" outlineLevel="0" collapsed="false">
      <c r="A587" s="14" t="n">
        <v>593</v>
      </c>
      <c r="B587" s="14" t="s">
        <v>90</v>
      </c>
      <c r="C587" s="14" t="n">
        <v>1</v>
      </c>
      <c r="D587" s="14" t="n">
        <v>93</v>
      </c>
      <c r="E587" s="14" t="n">
        <v>2017</v>
      </c>
      <c r="F587" s="14" t="s">
        <v>135</v>
      </c>
      <c r="G587" s="14" t="n">
        <v>25</v>
      </c>
      <c r="H587" s="14" t="n">
        <v>22</v>
      </c>
      <c r="I587" s="14" t="n">
        <v>2</v>
      </c>
      <c r="J587" s="14" t="n">
        <v>3</v>
      </c>
      <c r="K587" s="14" t="n">
        <v>2</v>
      </c>
      <c r="L587" s="14" t="n">
        <v>0</v>
      </c>
      <c r="M587" s="14" t="n">
        <v>0</v>
      </c>
      <c r="N587" s="14" t="s">
        <v>82</v>
      </c>
      <c r="O587" s="14" t="s">
        <v>92</v>
      </c>
      <c r="P587" s="14" t="s">
        <v>99</v>
      </c>
      <c r="Q587" s="14" t="s">
        <v>94</v>
      </c>
      <c r="R587" s="14" t="n">
        <v>0</v>
      </c>
      <c r="S587" s="14" t="n">
        <v>0</v>
      </c>
      <c r="T587" s="14" t="n">
        <v>0</v>
      </c>
      <c r="U587" s="14" t="s">
        <v>95</v>
      </c>
      <c r="V587" s="14" t="s">
        <v>95</v>
      </c>
      <c r="W587" s="14" t="n">
        <v>0</v>
      </c>
      <c r="X587" s="14" t="s">
        <v>86</v>
      </c>
      <c r="Y587" s="14" t="n">
        <v>132</v>
      </c>
      <c r="Z587" s="14" t="n">
        <v>0</v>
      </c>
      <c r="AA587" s="14" t="n">
        <v>0</v>
      </c>
      <c r="AB587" s="14" t="s">
        <v>101</v>
      </c>
      <c r="AC587" s="14" t="n">
        <v>99</v>
      </c>
      <c r="AD587" s="14" t="n">
        <v>0</v>
      </c>
      <c r="AE587" s="14" t="n">
        <v>0</v>
      </c>
      <c r="AF587" s="14" t="s">
        <v>96</v>
      </c>
      <c r="AG587" s="15" t="n">
        <v>42891</v>
      </c>
      <c r="AH587" s="14" t="n">
        <f aca="false">I587+J587</f>
        <v>5</v>
      </c>
      <c r="AI587" s="14" t="n">
        <f aca="false">K587+L587+M587</f>
        <v>2</v>
      </c>
      <c r="AJ587" s="14" t="n">
        <f aca="false">AC587*AH587</f>
        <v>495</v>
      </c>
      <c r="AK587" s="14" t="str">
        <f aca="false">IF(C587=1,"Cancelled","Completed")</f>
        <v>Cancelled</v>
      </c>
      <c r="AL587" s="14" t="str">
        <f aca="false">_xlfn.IFS(D587&lt;=7,"0-7 Days",D587&lt;=30,"8-30 Days",D587&lt;=90,"31-90 Days",TRUE(),"90+ Days")</f>
        <v>90+ Days</v>
      </c>
      <c r="AM587" s="14" t="str">
        <f aca="false">_xlfn.IFS(OR(F587="December",F587="January",F587="February"),"Winter",OR(F587="March",F587="April",F587="May"),"Spring",OR(F587="June",F587="July",F587="August"),"Summer",TRUE(),"Autumn")</f>
        <v>Summer</v>
      </c>
      <c r="AN587" s="14" t="str">
        <f aca="false">IF(L587+M587&gt;0,"Family","Adult Only")</f>
        <v>Adult Only</v>
      </c>
      <c r="AO587" s="14" t="str">
        <f aca="false">IF(U587=V587,"Same","Changed")</f>
        <v>Same</v>
      </c>
    </row>
    <row r="588" customFormat="false" ht="15" hidden="false" customHeight="false" outlineLevel="0" collapsed="false">
      <c r="A588" s="0" t="n">
        <v>594</v>
      </c>
      <c r="B588" s="0" t="s">
        <v>90</v>
      </c>
      <c r="C588" s="0" t="n">
        <v>0</v>
      </c>
      <c r="D588" s="0" t="n">
        <v>207</v>
      </c>
      <c r="E588" s="0" t="n">
        <v>2015</v>
      </c>
      <c r="F588" s="0" t="s">
        <v>119</v>
      </c>
      <c r="G588" s="0" t="n">
        <v>34</v>
      </c>
      <c r="H588" s="0" t="n">
        <v>21</v>
      </c>
      <c r="I588" s="0" t="n">
        <v>2</v>
      </c>
      <c r="J588" s="0" t="n">
        <v>3</v>
      </c>
      <c r="K588" s="0" t="n">
        <v>2</v>
      </c>
      <c r="L588" s="0" t="n">
        <v>0</v>
      </c>
      <c r="M588" s="0" t="n">
        <v>0</v>
      </c>
      <c r="N588" s="0" t="s">
        <v>82</v>
      </c>
      <c r="O588" s="0" t="s">
        <v>115</v>
      </c>
      <c r="P588" s="0" t="s">
        <v>93</v>
      </c>
      <c r="Q588" s="0" t="s">
        <v>94</v>
      </c>
      <c r="R588" s="0" t="n">
        <v>0</v>
      </c>
      <c r="S588" s="0" t="n">
        <v>0</v>
      </c>
      <c r="T588" s="0" t="n">
        <v>0</v>
      </c>
      <c r="U588" s="0" t="s">
        <v>95</v>
      </c>
      <c r="V588" s="0" t="s">
        <v>109</v>
      </c>
      <c r="W588" s="0" t="n">
        <v>0</v>
      </c>
      <c r="X588" s="0" t="s">
        <v>86</v>
      </c>
      <c r="Y588" s="0" t="n">
        <v>9</v>
      </c>
      <c r="Z588" s="0" t="n">
        <v>0</v>
      </c>
      <c r="AA588" s="0" t="n">
        <v>0</v>
      </c>
      <c r="AB588" s="0" t="s">
        <v>101</v>
      </c>
      <c r="AC588" s="0" t="n">
        <v>76.5</v>
      </c>
      <c r="AD588" s="0" t="n">
        <v>0</v>
      </c>
      <c r="AE588" s="0" t="n">
        <v>3</v>
      </c>
      <c r="AF588" s="0" t="s">
        <v>88</v>
      </c>
      <c r="AG588" s="13" t="n">
        <v>42242</v>
      </c>
      <c r="AH588" s="25" t="n">
        <f aca="false">I588+J588</f>
        <v>5</v>
      </c>
      <c r="AI588" s="25" t="n">
        <f aca="false">K588+L588+M588</f>
        <v>2</v>
      </c>
      <c r="AJ588" s="25" t="n">
        <f aca="false">AC588*AH588</f>
        <v>382.5</v>
      </c>
      <c r="AK588" s="0" t="str">
        <f aca="false">IF(C588=1,"Cancelled","Completed")</f>
        <v>Completed</v>
      </c>
      <c r="AL588" s="0" t="str">
        <f aca="false">_xlfn.IFS(D588&lt;=7,"0-7 Days",D588&lt;=30,"8-30 Days",D588&lt;=90,"31-90 Days",TRUE(),"90+ Days")</f>
        <v>90+ Days</v>
      </c>
      <c r="AM588" s="0" t="str">
        <f aca="false">_xlfn.IFS(OR(F588="December",F588="January",F588="February"),"Winter",OR(F588="March",F588="April",F588="May"),"Spring",OR(F588="June",F588="July",F588="August"),"Summer",TRUE(),"Autumn")</f>
        <v>Summer</v>
      </c>
      <c r="AN588" s="0" t="str">
        <f aca="false">IF(L588+M588&gt;0,"Family","Adult Only")</f>
        <v>Adult Only</v>
      </c>
      <c r="AO588" s="0" t="str">
        <f aca="false">IF(U588=V588,"Same","Changed")</f>
        <v>Changed</v>
      </c>
    </row>
    <row r="589" customFormat="false" ht="15" hidden="false" customHeight="false" outlineLevel="0" collapsed="false">
      <c r="A589" s="14" t="n">
        <v>596</v>
      </c>
      <c r="B589" s="14" t="s">
        <v>80</v>
      </c>
      <c r="C589" s="14" t="n">
        <v>0</v>
      </c>
      <c r="D589" s="14" t="n">
        <v>244</v>
      </c>
      <c r="E589" s="14" t="n">
        <v>2017</v>
      </c>
      <c r="F589" s="14" t="s">
        <v>135</v>
      </c>
      <c r="G589" s="14" t="n">
        <v>25</v>
      </c>
      <c r="H589" s="14" t="n">
        <v>20</v>
      </c>
      <c r="I589" s="14" t="n">
        <v>4</v>
      </c>
      <c r="J589" s="14" t="n">
        <v>10</v>
      </c>
      <c r="K589" s="14" t="n">
        <v>2</v>
      </c>
      <c r="L589" s="14" t="n">
        <v>0</v>
      </c>
      <c r="M589" s="14" t="n">
        <v>0</v>
      </c>
      <c r="N589" s="14" t="s">
        <v>82</v>
      </c>
      <c r="O589" s="14" t="s">
        <v>83</v>
      </c>
      <c r="P589" s="14" t="s">
        <v>99</v>
      </c>
      <c r="Q589" s="14" t="s">
        <v>94</v>
      </c>
      <c r="R589" s="14" t="n">
        <v>0</v>
      </c>
      <c r="S589" s="14" t="n">
        <v>0</v>
      </c>
      <c r="T589" s="14" t="n">
        <v>0</v>
      </c>
      <c r="U589" s="14" t="s">
        <v>109</v>
      </c>
      <c r="V589" s="14" t="s">
        <v>109</v>
      </c>
      <c r="W589" s="14" t="n">
        <v>0</v>
      </c>
      <c r="X589" s="14" t="s">
        <v>86</v>
      </c>
      <c r="Y589" s="14" t="n">
        <v>40</v>
      </c>
      <c r="Z589" s="14" t="n">
        <v>0</v>
      </c>
      <c r="AA589" s="14" t="n">
        <v>0</v>
      </c>
      <c r="AB589" s="14" t="s">
        <v>125</v>
      </c>
      <c r="AC589" s="14" t="n">
        <v>84.8</v>
      </c>
      <c r="AD589" s="14" t="n">
        <v>0</v>
      </c>
      <c r="AE589" s="14" t="n">
        <v>1</v>
      </c>
      <c r="AF589" s="14" t="s">
        <v>88</v>
      </c>
      <c r="AG589" s="15" t="n">
        <v>42920</v>
      </c>
      <c r="AH589" s="14" t="n">
        <f aca="false">I589+J589</f>
        <v>14</v>
      </c>
      <c r="AI589" s="14" t="n">
        <f aca="false">K589+L589+M589</f>
        <v>2</v>
      </c>
      <c r="AJ589" s="14" t="n">
        <f aca="false">AC589*AH589</f>
        <v>1187.2</v>
      </c>
      <c r="AK589" s="14" t="str">
        <f aca="false">IF(C589=1,"Cancelled","Completed")</f>
        <v>Completed</v>
      </c>
      <c r="AL589" s="14" t="str">
        <f aca="false">_xlfn.IFS(D589&lt;=7,"0-7 Days",D589&lt;=30,"8-30 Days",D589&lt;=90,"31-90 Days",TRUE(),"90+ Days")</f>
        <v>90+ Days</v>
      </c>
      <c r="AM589" s="14" t="str">
        <f aca="false">_xlfn.IFS(OR(F589="December",F589="January",F589="February"),"Winter",OR(F589="March",F589="April",F589="May"),"Spring",OR(F589="June",F589="July",F589="August"),"Summer",TRUE(),"Autumn")</f>
        <v>Summer</v>
      </c>
      <c r="AN589" s="14" t="str">
        <f aca="false">IF(L589+M589&gt;0,"Family","Adult Only")</f>
        <v>Adult Only</v>
      </c>
      <c r="AO589" s="14" t="str">
        <f aca="false">IF(U589=V589,"Same","Changed")</f>
        <v>Same</v>
      </c>
    </row>
    <row r="590" customFormat="false" ht="15" hidden="false" customHeight="false" outlineLevel="0" collapsed="false">
      <c r="A590" s="0" t="n">
        <v>597</v>
      </c>
      <c r="B590" s="0" t="s">
        <v>90</v>
      </c>
      <c r="C590" s="0" t="n">
        <v>0</v>
      </c>
      <c r="D590" s="0" t="n">
        <v>50</v>
      </c>
      <c r="E590" s="0" t="n">
        <v>2016</v>
      </c>
      <c r="F590" s="0" t="s">
        <v>113</v>
      </c>
      <c r="G590" s="0" t="n">
        <v>47</v>
      </c>
      <c r="H590" s="0" t="n">
        <v>17</v>
      </c>
      <c r="I590" s="0" t="n">
        <v>0</v>
      </c>
      <c r="J590" s="0" t="n">
        <v>1</v>
      </c>
      <c r="K590" s="0" t="n">
        <v>2</v>
      </c>
      <c r="L590" s="0" t="n">
        <v>0</v>
      </c>
      <c r="M590" s="0" t="n">
        <v>0</v>
      </c>
      <c r="N590" s="0" t="s">
        <v>107</v>
      </c>
      <c r="O590" s="0" t="s">
        <v>98</v>
      </c>
      <c r="P590" s="0" t="s">
        <v>93</v>
      </c>
      <c r="Q590" s="0" t="s">
        <v>94</v>
      </c>
      <c r="R590" s="0" t="n">
        <v>0</v>
      </c>
      <c r="S590" s="0" t="n">
        <v>0</v>
      </c>
      <c r="T590" s="0" t="n">
        <v>0</v>
      </c>
      <c r="U590" s="0" t="s">
        <v>95</v>
      </c>
      <c r="V590" s="0" t="s">
        <v>95</v>
      </c>
      <c r="W590" s="0" t="n">
        <v>0</v>
      </c>
      <c r="X590" s="0" t="s">
        <v>86</v>
      </c>
      <c r="Y590" s="0" t="n">
        <v>9</v>
      </c>
      <c r="Z590" s="0" t="n">
        <v>0</v>
      </c>
      <c r="AA590" s="0" t="n">
        <v>0</v>
      </c>
      <c r="AB590" s="0" t="s">
        <v>87</v>
      </c>
      <c r="AC590" s="0" t="n">
        <v>79.2</v>
      </c>
      <c r="AD590" s="0" t="n">
        <v>0</v>
      </c>
      <c r="AE590" s="0" t="n">
        <v>1</v>
      </c>
      <c r="AF590" s="0" t="s">
        <v>88</v>
      </c>
      <c r="AG590" s="13" t="n">
        <v>42692</v>
      </c>
      <c r="AH590" s="25" t="n">
        <f aca="false">I590+J590</f>
        <v>1</v>
      </c>
      <c r="AI590" s="25" t="n">
        <f aca="false">K590+L590+M590</f>
        <v>2</v>
      </c>
      <c r="AJ590" s="25" t="n">
        <f aca="false">AC590*AH590</f>
        <v>79.2</v>
      </c>
      <c r="AK590" s="0" t="str">
        <f aca="false">IF(C590=1,"Cancelled","Completed")</f>
        <v>Completed</v>
      </c>
      <c r="AL590" s="0" t="str">
        <f aca="false">_xlfn.IFS(D590&lt;=7,"0-7 Days",D590&lt;=30,"8-30 Days",D590&lt;=90,"31-90 Days",TRUE(),"90+ Days")</f>
        <v>31-90 Days</v>
      </c>
      <c r="AM590" s="0" t="str">
        <f aca="false">_xlfn.IFS(OR(F590="December",F590="January",F590="February"),"Winter",OR(F590="March",F590="April",F590="May"),"Spring",OR(F590="June",F590="July",F590="August"),"Summer",TRUE(),"Autumn")</f>
        <v>Autumn</v>
      </c>
      <c r="AN590" s="0" t="str">
        <f aca="false">IF(L590+M590&gt;0,"Family","Adult Only")</f>
        <v>Adult Only</v>
      </c>
      <c r="AO590" s="0" t="str">
        <f aca="false">IF(U590=V590,"Same","Changed")</f>
        <v>Same</v>
      </c>
    </row>
    <row r="591" customFormat="false" ht="15" hidden="false" customHeight="false" outlineLevel="0" collapsed="false">
      <c r="A591" s="14" t="n">
        <v>598</v>
      </c>
      <c r="B591" s="14" t="s">
        <v>80</v>
      </c>
      <c r="C591" s="14" t="n">
        <v>0</v>
      </c>
      <c r="D591" s="14" t="n">
        <v>251</v>
      </c>
      <c r="E591" s="14" t="n">
        <v>2017</v>
      </c>
      <c r="F591" s="14" t="s">
        <v>135</v>
      </c>
      <c r="G591" s="14" t="n">
        <v>26</v>
      </c>
      <c r="H591" s="14" t="n">
        <v>26</v>
      </c>
      <c r="I591" s="14" t="n">
        <v>1</v>
      </c>
      <c r="J591" s="14" t="n">
        <v>3</v>
      </c>
      <c r="K591" s="14" t="n">
        <v>2</v>
      </c>
      <c r="L591" s="14" t="n">
        <v>0</v>
      </c>
      <c r="M591" s="14" t="n">
        <v>0</v>
      </c>
      <c r="N591" s="14" t="s">
        <v>112</v>
      </c>
      <c r="O591" s="14" t="s">
        <v>151</v>
      </c>
      <c r="P591" s="14" t="s">
        <v>116</v>
      </c>
      <c r="Q591" s="14" t="s">
        <v>94</v>
      </c>
      <c r="R591" s="14" t="n">
        <v>0</v>
      </c>
      <c r="S591" s="14" t="n">
        <v>0</v>
      </c>
      <c r="T591" s="14" t="n">
        <v>0</v>
      </c>
      <c r="U591" s="14" t="s">
        <v>109</v>
      </c>
      <c r="V591" s="14" t="s">
        <v>85</v>
      </c>
      <c r="W591" s="14" t="n">
        <v>0</v>
      </c>
      <c r="X591" s="14" t="s">
        <v>86</v>
      </c>
      <c r="Y591" s="14" t="n">
        <v>96</v>
      </c>
      <c r="Z591" s="14" t="n">
        <v>0</v>
      </c>
      <c r="AA591" s="14" t="n">
        <v>0</v>
      </c>
      <c r="AB591" s="14" t="s">
        <v>101</v>
      </c>
      <c r="AC591" s="14" t="n">
        <v>108</v>
      </c>
      <c r="AD591" s="14" t="n">
        <v>0</v>
      </c>
      <c r="AE591" s="14" t="n">
        <v>1</v>
      </c>
      <c r="AF591" s="14" t="s">
        <v>88</v>
      </c>
      <c r="AG591" s="15" t="n">
        <v>42916</v>
      </c>
      <c r="AH591" s="14" t="n">
        <f aca="false">I591+J591</f>
        <v>4</v>
      </c>
      <c r="AI591" s="14" t="n">
        <f aca="false">K591+L591+M591</f>
        <v>2</v>
      </c>
      <c r="AJ591" s="14" t="n">
        <f aca="false">AC591*AH591</f>
        <v>432</v>
      </c>
      <c r="AK591" s="14" t="str">
        <f aca="false">IF(C591=1,"Cancelled","Completed")</f>
        <v>Completed</v>
      </c>
      <c r="AL591" s="14" t="str">
        <f aca="false">_xlfn.IFS(D591&lt;=7,"0-7 Days",D591&lt;=30,"8-30 Days",D591&lt;=90,"31-90 Days",TRUE(),"90+ Days")</f>
        <v>90+ Days</v>
      </c>
      <c r="AM591" s="14" t="str">
        <f aca="false">_xlfn.IFS(OR(F591="December",F591="January",F591="February"),"Winter",OR(F591="March",F591="April",F591="May"),"Spring",OR(F591="June",F591="July",F591="August"),"Summer",TRUE(),"Autumn")</f>
        <v>Summer</v>
      </c>
      <c r="AN591" s="14" t="str">
        <f aca="false">IF(L591+M591&gt;0,"Family","Adult Only")</f>
        <v>Adult Only</v>
      </c>
      <c r="AO591" s="14" t="str">
        <f aca="false">IF(U591=V591,"Same","Changed")</f>
        <v>Changed</v>
      </c>
    </row>
    <row r="592" customFormat="false" ht="15" hidden="false" customHeight="false" outlineLevel="0" collapsed="false">
      <c r="A592" s="0" t="n">
        <v>599</v>
      </c>
      <c r="B592" s="0" t="s">
        <v>90</v>
      </c>
      <c r="C592" s="0" t="n">
        <v>0</v>
      </c>
      <c r="D592" s="0" t="n">
        <v>10</v>
      </c>
      <c r="E592" s="0" t="n">
        <v>2017</v>
      </c>
      <c r="F592" s="0" t="s">
        <v>118</v>
      </c>
      <c r="G592" s="0" t="n">
        <v>6</v>
      </c>
      <c r="H592" s="0" t="n">
        <v>8</v>
      </c>
      <c r="I592" s="0" t="n">
        <v>0</v>
      </c>
      <c r="J592" s="0" t="n">
        <v>2</v>
      </c>
      <c r="K592" s="0" t="n">
        <v>2</v>
      </c>
      <c r="L592" s="0" t="n">
        <v>0</v>
      </c>
      <c r="M592" s="0" t="n">
        <v>0</v>
      </c>
      <c r="N592" s="0" t="s">
        <v>82</v>
      </c>
      <c r="O592" s="0" t="s">
        <v>83</v>
      </c>
      <c r="P592" s="0" t="s">
        <v>93</v>
      </c>
      <c r="Q592" s="0" t="s">
        <v>94</v>
      </c>
      <c r="R592" s="0" t="n">
        <v>0</v>
      </c>
      <c r="S592" s="0" t="n">
        <v>0</v>
      </c>
      <c r="T592" s="0" t="n">
        <v>0</v>
      </c>
      <c r="U592" s="0" t="s">
        <v>95</v>
      </c>
      <c r="V592" s="0" t="s">
        <v>95</v>
      </c>
      <c r="W592" s="0" t="n">
        <v>0</v>
      </c>
      <c r="X592" s="0" t="s">
        <v>86</v>
      </c>
      <c r="Y592" s="0" t="n">
        <v>7</v>
      </c>
      <c r="Z592" s="0" t="n">
        <v>0</v>
      </c>
      <c r="AA592" s="0" t="n">
        <v>0</v>
      </c>
      <c r="AB592" s="0" t="s">
        <v>87</v>
      </c>
      <c r="AC592" s="0" t="n">
        <v>79</v>
      </c>
      <c r="AD592" s="0" t="n">
        <v>0</v>
      </c>
      <c r="AE592" s="0" t="n">
        <v>0</v>
      </c>
      <c r="AF592" s="0" t="s">
        <v>88</v>
      </c>
      <c r="AG592" s="13" t="n">
        <v>42776</v>
      </c>
      <c r="AH592" s="25" t="n">
        <f aca="false">I592+J592</f>
        <v>2</v>
      </c>
      <c r="AI592" s="25" t="n">
        <f aca="false">K592+L592+M592</f>
        <v>2</v>
      </c>
      <c r="AJ592" s="25" t="n">
        <f aca="false">AC592*AH592</f>
        <v>158</v>
      </c>
      <c r="AK592" s="0" t="str">
        <f aca="false">IF(C592=1,"Cancelled","Completed")</f>
        <v>Completed</v>
      </c>
      <c r="AL592" s="0" t="str">
        <f aca="false">_xlfn.IFS(D592&lt;=7,"0-7 Days",D592&lt;=30,"8-30 Days",D592&lt;=90,"31-90 Days",TRUE(),"90+ Days")</f>
        <v>8-30 Days</v>
      </c>
      <c r="AM592" s="0" t="str">
        <f aca="false">_xlfn.IFS(OR(F592="December",F592="January",F592="February"),"Winter",OR(F592="March",F592="April",F592="May"),"Spring",OR(F592="June",F592="July",F592="August"),"Summer",TRUE(),"Autumn")</f>
        <v>Winter</v>
      </c>
      <c r="AN592" s="0" t="str">
        <f aca="false">IF(L592+M592&gt;0,"Family","Adult Only")</f>
        <v>Adult Only</v>
      </c>
      <c r="AO592" s="0" t="str">
        <f aca="false">IF(U592=V592,"Same","Changed")</f>
        <v>Same</v>
      </c>
    </row>
    <row r="593" customFormat="false" ht="15" hidden="false" customHeight="false" outlineLevel="0" collapsed="false">
      <c r="A593" s="14" t="n">
        <v>600</v>
      </c>
      <c r="B593" s="14" t="s">
        <v>90</v>
      </c>
      <c r="C593" s="14" t="n">
        <v>1</v>
      </c>
      <c r="D593" s="14" t="n">
        <v>125</v>
      </c>
      <c r="E593" s="14" t="n">
        <v>2017</v>
      </c>
      <c r="F593" s="14" t="s">
        <v>135</v>
      </c>
      <c r="G593" s="14" t="n">
        <v>24</v>
      </c>
      <c r="H593" s="14" t="n">
        <v>15</v>
      </c>
      <c r="I593" s="14" t="n">
        <v>2</v>
      </c>
      <c r="J593" s="14" t="n">
        <v>3</v>
      </c>
      <c r="K593" s="14" t="n">
        <v>2</v>
      </c>
      <c r="L593" s="14" t="n">
        <v>0</v>
      </c>
      <c r="M593" s="14" t="n">
        <v>0</v>
      </c>
      <c r="N593" s="14" t="s">
        <v>82</v>
      </c>
      <c r="O593" s="14" t="s">
        <v>147</v>
      </c>
      <c r="P593" s="14" t="s">
        <v>93</v>
      </c>
      <c r="Q593" s="14" t="s">
        <v>94</v>
      </c>
      <c r="R593" s="14" t="n">
        <v>0</v>
      </c>
      <c r="S593" s="14" t="n">
        <v>0</v>
      </c>
      <c r="T593" s="14" t="n">
        <v>0</v>
      </c>
      <c r="U593" s="14" t="s">
        <v>95</v>
      </c>
      <c r="V593" s="14" t="s">
        <v>95</v>
      </c>
      <c r="W593" s="14" t="n">
        <v>0</v>
      </c>
      <c r="X593" s="14" t="s">
        <v>86</v>
      </c>
      <c r="Y593" s="14" t="n">
        <v>9</v>
      </c>
      <c r="Z593" s="14" t="n">
        <v>0</v>
      </c>
      <c r="AA593" s="14" t="n">
        <v>0</v>
      </c>
      <c r="AB593" s="14" t="s">
        <v>87</v>
      </c>
      <c r="AC593" s="14" t="n">
        <v>122.4</v>
      </c>
      <c r="AD593" s="14" t="n">
        <v>0</v>
      </c>
      <c r="AE593" s="14" t="n">
        <v>0</v>
      </c>
      <c r="AF593" s="14" t="s">
        <v>96</v>
      </c>
      <c r="AG593" s="15" t="n">
        <v>42781</v>
      </c>
      <c r="AH593" s="14" t="n">
        <f aca="false">I593+J593</f>
        <v>5</v>
      </c>
      <c r="AI593" s="14" t="n">
        <f aca="false">K593+L593+M593</f>
        <v>2</v>
      </c>
      <c r="AJ593" s="14" t="n">
        <f aca="false">AC593*AH593</f>
        <v>612</v>
      </c>
      <c r="AK593" s="14" t="str">
        <f aca="false">IF(C593=1,"Cancelled","Completed")</f>
        <v>Cancelled</v>
      </c>
      <c r="AL593" s="14" t="str">
        <f aca="false">_xlfn.IFS(D593&lt;=7,"0-7 Days",D593&lt;=30,"8-30 Days",D593&lt;=90,"31-90 Days",TRUE(),"90+ Days")</f>
        <v>90+ Days</v>
      </c>
      <c r="AM593" s="14" t="str">
        <f aca="false">_xlfn.IFS(OR(F593="December",F593="January",F593="February"),"Winter",OR(F593="March",F593="April",F593="May"),"Spring",OR(F593="June",F593="July",F593="August"),"Summer",TRUE(),"Autumn")</f>
        <v>Summer</v>
      </c>
      <c r="AN593" s="14" t="str">
        <f aca="false">IF(L593+M593&gt;0,"Family","Adult Only")</f>
        <v>Adult Only</v>
      </c>
      <c r="AO593" s="14" t="str">
        <f aca="false">IF(U593=V593,"Same","Changed")</f>
        <v>Same</v>
      </c>
    </row>
    <row r="594" customFormat="false" ht="15" hidden="false" customHeight="false" outlineLevel="0" collapsed="false">
      <c r="A594" s="0" t="n">
        <v>601</v>
      </c>
      <c r="B594" s="0" t="s">
        <v>80</v>
      </c>
      <c r="C594" s="0" t="n">
        <v>1</v>
      </c>
      <c r="D594" s="0" t="n">
        <v>468</v>
      </c>
      <c r="E594" s="0" t="n">
        <v>2016</v>
      </c>
      <c r="F594" s="0" t="s">
        <v>121</v>
      </c>
      <c r="G594" s="0" t="n">
        <v>20</v>
      </c>
      <c r="H594" s="0" t="n">
        <v>12</v>
      </c>
      <c r="I594" s="0" t="n">
        <v>0</v>
      </c>
      <c r="J594" s="0" t="n">
        <v>2</v>
      </c>
      <c r="K594" s="0" t="n">
        <v>2</v>
      </c>
      <c r="L594" s="0" t="n">
        <v>0</v>
      </c>
      <c r="M594" s="0" t="n">
        <v>0</v>
      </c>
      <c r="N594" s="0" t="s">
        <v>112</v>
      </c>
      <c r="O594" s="0" t="s">
        <v>92</v>
      </c>
      <c r="P594" s="0" t="s">
        <v>116</v>
      </c>
      <c r="Q594" s="0" t="s">
        <v>94</v>
      </c>
      <c r="R594" s="0" t="n">
        <v>0</v>
      </c>
      <c r="S594" s="0" t="n">
        <v>0</v>
      </c>
      <c r="T594" s="0" t="n">
        <v>0</v>
      </c>
      <c r="U594" s="0" t="s">
        <v>95</v>
      </c>
      <c r="V594" s="0" t="s">
        <v>95</v>
      </c>
      <c r="W594" s="0" t="n">
        <v>0</v>
      </c>
      <c r="X594" s="0" t="s">
        <v>86</v>
      </c>
      <c r="Y594" s="0" t="n">
        <v>249</v>
      </c>
      <c r="Z594" s="0" t="n">
        <v>0</v>
      </c>
      <c r="AA594" s="0" t="n">
        <v>0</v>
      </c>
      <c r="AB594" s="0" t="s">
        <v>101</v>
      </c>
      <c r="AC594" s="0" t="n">
        <v>67</v>
      </c>
      <c r="AD594" s="0" t="n">
        <v>0</v>
      </c>
      <c r="AE594" s="0" t="n">
        <v>0</v>
      </c>
      <c r="AF594" s="0" t="s">
        <v>96</v>
      </c>
      <c r="AG594" s="13" t="n">
        <v>42433</v>
      </c>
      <c r="AH594" s="25" t="n">
        <f aca="false">I594+J594</f>
        <v>2</v>
      </c>
      <c r="AI594" s="25" t="n">
        <f aca="false">K594+L594+M594</f>
        <v>2</v>
      </c>
      <c r="AJ594" s="25" t="n">
        <f aca="false">AC594*AH594</f>
        <v>134</v>
      </c>
      <c r="AK594" s="0" t="str">
        <f aca="false">IF(C594=1,"Cancelled","Completed")</f>
        <v>Cancelled</v>
      </c>
      <c r="AL594" s="0" t="str">
        <f aca="false">_xlfn.IFS(D594&lt;=7,"0-7 Days",D594&lt;=30,"8-30 Days",D594&lt;=90,"31-90 Days",TRUE(),"90+ Days")</f>
        <v>90+ Days</v>
      </c>
      <c r="AM594" s="0" t="str">
        <f aca="false">_xlfn.IFS(OR(F594="December",F594="January",F594="February"),"Winter",OR(F594="March",F594="April",F594="May"),"Spring",OR(F594="June",F594="July",F594="August"),"Summer",TRUE(),"Autumn")</f>
        <v>Spring</v>
      </c>
      <c r="AN594" s="0" t="str">
        <f aca="false">IF(L594+M594&gt;0,"Family","Adult Only")</f>
        <v>Adult Only</v>
      </c>
      <c r="AO594" s="0" t="str">
        <f aca="false">IF(U594=V594,"Same","Changed")</f>
        <v>Same</v>
      </c>
    </row>
    <row r="595" customFormat="false" ht="15" hidden="false" customHeight="false" outlineLevel="0" collapsed="false">
      <c r="A595" s="14" t="n">
        <v>602</v>
      </c>
      <c r="B595" s="14" t="s">
        <v>90</v>
      </c>
      <c r="C595" s="14" t="n">
        <v>0</v>
      </c>
      <c r="D595" s="14" t="n">
        <v>14</v>
      </c>
      <c r="E595" s="14" t="n">
        <v>2015</v>
      </c>
      <c r="F595" s="14" t="s">
        <v>114</v>
      </c>
      <c r="G595" s="14" t="n">
        <v>36</v>
      </c>
      <c r="H595" s="14" t="n">
        <v>1</v>
      </c>
      <c r="I595" s="14" t="n">
        <v>0</v>
      </c>
      <c r="J595" s="14" t="n">
        <v>1</v>
      </c>
      <c r="K595" s="14" t="n">
        <v>2</v>
      </c>
      <c r="L595" s="14" t="n">
        <v>0</v>
      </c>
      <c r="M595" s="14" t="n">
        <v>0</v>
      </c>
      <c r="N595" s="14" t="s">
        <v>82</v>
      </c>
      <c r="O595" s="14" t="s">
        <v>92</v>
      </c>
      <c r="P595" s="14" t="s">
        <v>93</v>
      </c>
      <c r="Q595" s="14" t="s">
        <v>94</v>
      </c>
      <c r="R595" s="14" t="n">
        <v>0</v>
      </c>
      <c r="S595" s="14" t="n">
        <v>0</v>
      </c>
      <c r="T595" s="14" t="n">
        <v>0</v>
      </c>
      <c r="U595" s="14" t="s">
        <v>95</v>
      </c>
      <c r="V595" s="14" t="s">
        <v>109</v>
      </c>
      <c r="W595" s="14" t="n">
        <v>0</v>
      </c>
      <c r="X595" s="14" t="s">
        <v>86</v>
      </c>
      <c r="Y595" s="14" t="n">
        <v>9</v>
      </c>
      <c r="Z595" s="14" t="n">
        <v>0</v>
      </c>
      <c r="AA595" s="14" t="n">
        <v>0</v>
      </c>
      <c r="AB595" s="14" t="s">
        <v>125</v>
      </c>
      <c r="AC595" s="14" t="n">
        <v>105</v>
      </c>
      <c r="AD595" s="14" t="n">
        <v>0</v>
      </c>
      <c r="AE595" s="14" t="n">
        <v>2</v>
      </c>
      <c r="AF595" s="14" t="s">
        <v>88</v>
      </c>
      <c r="AG595" s="15" t="n">
        <v>42249</v>
      </c>
      <c r="AH595" s="14" t="n">
        <f aca="false">I595+J595</f>
        <v>1</v>
      </c>
      <c r="AI595" s="14" t="n">
        <f aca="false">K595+L595+M595</f>
        <v>2</v>
      </c>
      <c r="AJ595" s="14" t="n">
        <f aca="false">AC595*AH595</f>
        <v>105</v>
      </c>
      <c r="AK595" s="14" t="str">
        <f aca="false">IF(C595=1,"Cancelled","Completed")</f>
        <v>Completed</v>
      </c>
      <c r="AL595" s="14" t="str">
        <f aca="false">_xlfn.IFS(D595&lt;=7,"0-7 Days",D595&lt;=30,"8-30 Days",D595&lt;=90,"31-90 Days",TRUE(),"90+ Days")</f>
        <v>8-30 Days</v>
      </c>
      <c r="AM595" s="14" t="str">
        <f aca="false">_xlfn.IFS(OR(F595="December",F595="January",F595="February"),"Winter",OR(F595="March",F595="April",F595="May"),"Spring",OR(F595="June",F595="July",F595="August"),"Summer",TRUE(),"Autumn")</f>
        <v>Autumn</v>
      </c>
      <c r="AN595" s="14" t="str">
        <f aca="false">IF(L595+M595&gt;0,"Family","Adult Only")</f>
        <v>Adult Only</v>
      </c>
      <c r="AO595" s="14" t="str">
        <f aca="false">IF(U595=V595,"Same","Changed")</f>
        <v>Changed</v>
      </c>
    </row>
    <row r="596" customFormat="false" ht="15" hidden="false" customHeight="false" outlineLevel="0" collapsed="false">
      <c r="A596" s="0" t="n">
        <v>603</v>
      </c>
      <c r="B596" s="0" t="s">
        <v>80</v>
      </c>
      <c r="C596" s="0" t="n">
        <v>0</v>
      </c>
      <c r="D596" s="0" t="n">
        <v>112</v>
      </c>
      <c r="E596" s="0" t="n">
        <v>2017</v>
      </c>
      <c r="F596" s="0" t="s">
        <v>103</v>
      </c>
      <c r="G596" s="0" t="n">
        <v>11</v>
      </c>
      <c r="H596" s="0" t="n">
        <v>15</v>
      </c>
      <c r="I596" s="0" t="n">
        <v>0</v>
      </c>
      <c r="J596" s="0" t="n">
        <v>3</v>
      </c>
      <c r="K596" s="0" t="n">
        <v>1</v>
      </c>
      <c r="L596" s="0" t="n">
        <v>0</v>
      </c>
      <c r="M596" s="0" t="n">
        <v>0</v>
      </c>
      <c r="N596" s="0" t="s">
        <v>82</v>
      </c>
      <c r="O596" s="0" t="s">
        <v>98</v>
      </c>
      <c r="P596" s="0" t="s">
        <v>128</v>
      </c>
      <c r="Q596" s="0" t="s">
        <v>128</v>
      </c>
      <c r="R596" s="0" t="n">
        <v>0</v>
      </c>
      <c r="S596" s="0" t="n">
        <v>0</v>
      </c>
      <c r="T596" s="0" t="n">
        <v>0</v>
      </c>
      <c r="U596" s="0" t="s">
        <v>95</v>
      </c>
      <c r="V596" s="0" t="s">
        <v>95</v>
      </c>
      <c r="W596" s="0" t="n">
        <v>0</v>
      </c>
      <c r="X596" s="0" t="s">
        <v>86</v>
      </c>
      <c r="Y596" s="0" t="n">
        <v>0</v>
      </c>
      <c r="Z596" s="0" t="n">
        <v>477</v>
      </c>
      <c r="AA596" s="0" t="n">
        <v>0</v>
      </c>
      <c r="AB596" s="0" t="s">
        <v>101</v>
      </c>
      <c r="AC596" s="0" t="n">
        <v>40</v>
      </c>
      <c r="AD596" s="0" t="n">
        <v>0</v>
      </c>
      <c r="AE596" s="0" t="n">
        <v>0</v>
      </c>
      <c r="AF596" s="0" t="s">
        <v>88</v>
      </c>
      <c r="AG596" s="13" t="n">
        <v>42812</v>
      </c>
      <c r="AH596" s="25" t="n">
        <f aca="false">I596+J596</f>
        <v>3</v>
      </c>
      <c r="AI596" s="25" t="n">
        <f aca="false">K596+L596+M596</f>
        <v>1</v>
      </c>
      <c r="AJ596" s="25" t="n">
        <f aca="false">AC596*AH596</f>
        <v>120</v>
      </c>
      <c r="AK596" s="0" t="str">
        <f aca="false">IF(C596=1,"Cancelled","Completed")</f>
        <v>Completed</v>
      </c>
      <c r="AL596" s="0" t="str">
        <f aca="false">_xlfn.IFS(D596&lt;=7,"0-7 Days",D596&lt;=30,"8-30 Days",D596&lt;=90,"31-90 Days",TRUE(),"90+ Days")</f>
        <v>90+ Days</v>
      </c>
      <c r="AM596" s="0" t="str">
        <f aca="false">_xlfn.IFS(OR(F596="December",F596="January",F596="February"),"Winter",OR(F596="March",F596="April",F596="May"),"Spring",OR(F596="June",F596="July",F596="August"),"Summer",TRUE(),"Autumn")</f>
        <v>Spring</v>
      </c>
      <c r="AN596" s="0" t="str">
        <f aca="false">IF(L596+M596&gt;0,"Family","Adult Only")</f>
        <v>Adult Only</v>
      </c>
      <c r="AO596" s="0" t="str">
        <f aca="false">IF(U596=V596,"Same","Changed")</f>
        <v>Same</v>
      </c>
    </row>
    <row r="597" customFormat="false" ht="15" hidden="false" customHeight="false" outlineLevel="0" collapsed="false">
      <c r="A597" s="14" t="n">
        <v>604</v>
      </c>
      <c r="B597" s="14" t="s">
        <v>90</v>
      </c>
      <c r="C597" s="14" t="n">
        <v>1</v>
      </c>
      <c r="D597" s="14" t="n">
        <v>245</v>
      </c>
      <c r="E597" s="14" t="n">
        <v>2016</v>
      </c>
      <c r="F597" s="14" t="s">
        <v>135</v>
      </c>
      <c r="G597" s="14" t="n">
        <v>25</v>
      </c>
      <c r="H597" s="14" t="n">
        <v>17</v>
      </c>
      <c r="I597" s="14" t="n">
        <v>0</v>
      </c>
      <c r="J597" s="14" t="n">
        <v>2</v>
      </c>
      <c r="K597" s="14" t="n">
        <v>2</v>
      </c>
      <c r="L597" s="14" t="n">
        <v>0</v>
      </c>
      <c r="M597" s="14" t="n">
        <v>0</v>
      </c>
      <c r="N597" s="14" t="s">
        <v>82</v>
      </c>
      <c r="O597" s="14" t="s">
        <v>92</v>
      </c>
      <c r="P597" s="14" t="s">
        <v>99</v>
      </c>
      <c r="Q597" s="14" t="s">
        <v>94</v>
      </c>
      <c r="R597" s="14" t="n">
        <v>0</v>
      </c>
      <c r="S597" s="14" t="n">
        <v>0</v>
      </c>
      <c r="T597" s="14" t="n">
        <v>0</v>
      </c>
      <c r="U597" s="14" t="s">
        <v>95</v>
      </c>
      <c r="V597" s="14" t="s">
        <v>95</v>
      </c>
      <c r="W597" s="14" t="n">
        <v>0</v>
      </c>
      <c r="X597" s="14" t="s">
        <v>120</v>
      </c>
      <c r="Y597" s="14" t="n">
        <v>12</v>
      </c>
      <c r="Z597" s="14" t="n">
        <v>0</v>
      </c>
      <c r="AA597" s="14" t="n">
        <v>0</v>
      </c>
      <c r="AB597" s="14" t="s">
        <v>87</v>
      </c>
      <c r="AC597" s="14" t="n">
        <v>75</v>
      </c>
      <c r="AD597" s="14" t="n">
        <v>0</v>
      </c>
      <c r="AE597" s="14" t="n">
        <v>0</v>
      </c>
      <c r="AF597" s="14" t="s">
        <v>96</v>
      </c>
      <c r="AG597" s="15" t="n">
        <v>42409</v>
      </c>
      <c r="AH597" s="14" t="n">
        <f aca="false">I597+J597</f>
        <v>2</v>
      </c>
      <c r="AI597" s="14" t="n">
        <f aca="false">K597+L597+M597</f>
        <v>2</v>
      </c>
      <c r="AJ597" s="14" t="n">
        <f aca="false">AC597*AH597</f>
        <v>150</v>
      </c>
      <c r="AK597" s="14" t="str">
        <f aca="false">IF(C597=1,"Cancelled","Completed")</f>
        <v>Cancelled</v>
      </c>
      <c r="AL597" s="14" t="str">
        <f aca="false">_xlfn.IFS(D597&lt;=7,"0-7 Days",D597&lt;=30,"8-30 Days",D597&lt;=90,"31-90 Days",TRUE(),"90+ Days")</f>
        <v>90+ Days</v>
      </c>
      <c r="AM597" s="14" t="str">
        <f aca="false">_xlfn.IFS(OR(F597="December",F597="January",F597="February"),"Winter",OR(F597="March",F597="April",F597="May"),"Spring",OR(F597="June",F597="July",F597="August"),"Summer",TRUE(),"Autumn")</f>
        <v>Summer</v>
      </c>
      <c r="AN597" s="14" t="str">
        <f aca="false">IF(L597+M597&gt;0,"Family","Adult Only")</f>
        <v>Adult Only</v>
      </c>
      <c r="AO597" s="14" t="str">
        <f aca="false">IF(U597=V597,"Same","Changed")</f>
        <v>Same</v>
      </c>
    </row>
    <row r="598" customFormat="false" ht="15" hidden="false" customHeight="false" outlineLevel="0" collapsed="false">
      <c r="A598" s="0" t="n">
        <v>605</v>
      </c>
      <c r="B598" s="0" t="s">
        <v>90</v>
      </c>
      <c r="C598" s="0" t="n">
        <v>1</v>
      </c>
      <c r="D598" s="0" t="n">
        <v>82</v>
      </c>
      <c r="E598" s="0" t="n">
        <v>2017</v>
      </c>
      <c r="F598" s="0" t="s">
        <v>121</v>
      </c>
      <c r="G598" s="0" t="n">
        <v>18</v>
      </c>
      <c r="H598" s="0" t="n">
        <v>3</v>
      </c>
      <c r="I598" s="0" t="n">
        <v>0</v>
      </c>
      <c r="J598" s="0" t="n">
        <v>3</v>
      </c>
      <c r="K598" s="0" t="n">
        <v>2</v>
      </c>
      <c r="L598" s="0" t="n">
        <v>0</v>
      </c>
      <c r="M598" s="0" t="n">
        <v>0</v>
      </c>
      <c r="N598" s="0" t="s">
        <v>107</v>
      </c>
      <c r="O598" s="0" t="s">
        <v>123</v>
      </c>
      <c r="P598" s="0" t="s">
        <v>93</v>
      </c>
      <c r="Q598" s="0" t="s">
        <v>94</v>
      </c>
      <c r="R598" s="0" t="n">
        <v>0</v>
      </c>
      <c r="S598" s="0" t="n">
        <v>0</v>
      </c>
      <c r="T598" s="0" t="n">
        <v>0</v>
      </c>
      <c r="U598" s="0" t="s">
        <v>95</v>
      </c>
      <c r="V598" s="0" t="s">
        <v>95</v>
      </c>
      <c r="W598" s="0" t="n">
        <v>0</v>
      </c>
      <c r="X598" s="0" t="s">
        <v>86</v>
      </c>
      <c r="Y598" s="0" t="n">
        <v>9</v>
      </c>
      <c r="Z598" s="0" t="n">
        <v>0</v>
      </c>
      <c r="AA598" s="0" t="n">
        <v>0</v>
      </c>
      <c r="AB598" s="0" t="s">
        <v>87</v>
      </c>
      <c r="AC598" s="0" t="n">
        <v>108</v>
      </c>
      <c r="AD598" s="0" t="n">
        <v>0</v>
      </c>
      <c r="AE598" s="0" t="n">
        <v>0</v>
      </c>
      <c r="AF598" s="0" t="s">
        <v>96</v>
      </c>
      <c r="AG598" s="13" t="n">
        <v>42844</v>
      </c>
      <c r="AH598" s="25" t="n">
        <f aca="false">I598+J598</f>
        <v>3</v>
      </c>
      <c r="AI598" s="25" t="n">
        <f aca="false">K598+L598+M598</f>
        <v>2</v>
      </c>
      <c r="AJ598" s="25" t="n">
        <f aca="false">AC598*AH598</f>
        <v>324</v>
      </c>
      <c r="AK598" s="0" t="str">
        <f aca="false">IF(C598=1,"Cancelled","Completed")</f>
        <v>Cancelled</v>
      </c>
      <c r="AL598" s="0" t="str">
        <f aca="false">_xlfn.IFS(D598&lt;=7,"0-7 Days",D598&lt;=30,"8-30 Days",D598&lt;=90,"31-90 Days",TRUE(),"90+ Days")</f>
        <v>31-90 Days</v>
      </c>
      <c r="AM598" s="0" t="str">
        <f aca="false">_xlfn.IFS(OR(F598="December",F598="January",F598="February"),"Winter",OR(F598="March",F598="April",F598="May"),"Spring",OR(F598="June",F598="July",F598="August"),"Summer",TRUE(),"Autumn")</f>
        <v>Spring</v>
      </c>
      <c r="AN598" s="0" t="str">
        <f aca="false">IF(L598+M598&gt;0,"Family","Adult Only")</f>
        <v>Adult Only</v>
      </c>
      <c r="AO598" s="0" t="str">
        <f aca="false">IF(U598=V598,"Same","Changed")</f>
        <v>Same</v>
      </c>
    </row>
    <row r="599" customFormat="false" ht="15" hidden="false" customHeight="false" outlineLevel="0" collapsed="false">
      <c r="A599" s="14" t="n">
        <v>606</v>
      </c>
      <c r="B599" s="14" t="s">
        <v>90</v>
      </c>
      <c r="C599" s="14" t="n">
        <v>0</v>
      </c>
      <c r="D599" s="14" t="n">
        <v>40</v>
      </c>
      <c r="E599" s="14" t="n">
        <v>2015</v>
      </c>
      <c r="F599" s="14" t="s">
        <v>81</v>
      </c>
      <c r="G599" s="14" t="n">
        <v>52</v>
      </c>
      <c r="H599" s="14" t="n">
        <v>26</v>
      </c>
      <c r="I599" s="14" t="n">
        <v>2</v>
      </c>
      <c r="J599" s="14" t="n">
        <v>3</v>
      </c>
      <c r="K599" s="14" t="n">
        <v>2</v>
      </c>
      <c r="L599" s="14" t="n">
        <v>0</v>
      </c>
      <c r="M599" s="14" t="n">
        <v>0</v>
      </c>
      <c r="N599" s="14" t="s">
        <v>82</v>
      </c>
      <c r="O599" s="14" t="s">
        <v>122</v>
      </c>
      <c r="P599" s="14" t="s">
        <v>93</v>
      </c>
      <c r="Q599" s="14" t="s">
        <v>94</v>
      </c>
      <c r="R599" s="14" t="n">
        <v>0</v>
      </c>
      <c r="S599" s="14" t="n">
        <v>0</v>
      </c>
      <c r="T599" s="14" t="n">
        <v>0</v>
      </c>
      <c r="U599" s="14" t="s">
        <v>95</v>
      </c>
      <c r="V599" s="14" t="s">
        <v>95</v>
      </c>
      <c r="W599" s="14" t="n">
        <v>0</v>
      </c>
      <c r="X599" s="14" t="s">
        <v>86</v>
      </c>
      <c r="Y599" s="14" t="n">
        <v>11</v>
      </c>
      <c r="Z599" s="14" t="n">
        <v>0</v>
      </c>
      <c r="AA599" s="14" t="n">
        <v>0</v>
      </c>
      <c r="AB599" s="14" t="s">
        <v>87</v>
      </c>
      <c r="AC599" s="14" t="n">
        <v>64.15</v>
      </c>
      <c r="AD599" s="14" t="n">
        <v>0</v>
      </c>
      <c r="AE599" s="14" t="n">
        <v>0</v>
      </c>
      <c r="AF599" s="14" t="s">
        <v>88</v>
      </c>
      <c r="AG599" s="15" t="n">
        <v>42369</v>
      </c>
      <c r="AH599" s="14" t="n">
        <f aca="false">I599+J599</f>
        <v>5</v>
      </c>
      <c r="AI599" s="14" t="n">
        <f aca="false">K599+L599+M599</f>
        <v>2</v>
      </c>
      <c r="AJ599" s="14" t="n">
        <f aca="false">AC599*AH599</f>
        <v>320.75</v>
      </c>
      <c r="AK599" s="14" t="str">
        <f aca="false">IF(C599=1,"Cancelled","Completed")</f>
        <v>Completed</v>
      </c>
      <c r="AL599" s="14" t="str">
        <f aca="false">_xlfn.IFS(D599&lt;=7,"0-7 Days",D599&lt;=30,"8-30 Days",D599&lt;=90,"31-90 Days",TRUE(),"90+ Days")</f>
        <v>31-90 Days</v>
      </c>
      <c r="AM599" s="14" t="str">
        <f aca="false">_xlfn.IFS(OR(F599="December",F599="January",F599="February"),"Winter",OR(F599="March",F599="April",F599="May"),"Spring",OR(F599="June",F599="July",F599="August"),"Summer",TRUE(),"Autumn")</f>
        <v>Winter</v>
      </c>
      <c r="AN599" s="14" t="str">
        <f aca="false">IF(L599+M599&gt;0,"Family","Adult Only")</f>
        <v>Adult Only</v>
      </c>
      <c r="AO599" s="14" t="str">
        <f aca="false">IF(U599=V599,"Same","Changed")</f>
        <v>Same</v>
      </c>
    </row>
    <row r="600" customFormat="false" ht="15" hidden="false" customHeight="false" outlineLevel="0" collapsed="false">
      <c r="A600" s="0" t="n">
        <v>607</v>
      </c>
      <c r="B600" s="0" t="s">
        <v>90</v>
      </c>
      <c r="C600" s="0" t="n">
        <v>0</v>
      </c>
      <c r="D600" s="0" t="n">
        <v>40</v>
      </c>
      <c r="E600" s="0" t="n">
        <v>2017</v>
      </c>
      <c r="F600" s="0" t="s">
        <v>91</v>
      </c>
      <c r="G600" s="0" t="n">
        <v>31</v>
      </c>
      <c r="H600" s="0" t="n">
        <v>31</v>
      </c>
      <c r="I600" s="0" t="n">
        <v>1</v>
      </c>
      <c r="J600" s="0" t="n">
        <v>0</v>
      </c>
      <c r="K600" s="0" t="n">
        <v>2</v>
      </c>
      <c r="L600" s="0" t="n">
        <v>0</v>
      </c>
      <c r="M600" s="0" t="n">
        <v>0</v>
      </c>
      <c r="N600" s="0" t="s">
        <v>107</v>
      </c>
      <c r="O600" s="0" t="s">
        <v>155</v>
      </c>
      <c r="P600" s="0" t="s">
        <v>93</v>
      </c>
      <c r="Q600" s="0" t="s">
        <v>94</v>
      </c>
      <c r="R600" s="0" t="n">
        <v>0</v>
      </c>
      <c r="S600" s="0" t="n">
        <v>0</v>
      </c>
      <c r="T600" s="0" t="n">
        <v>0</v>
      </c>
      <c r="U600" s="0" t="s">
        <v>95</v>
      </c>
      <c r="V600" s="0" t="s">
        <v>95</v>
      </c>
      <c r="W600" s="0" t="n">
        <v>0</v>
      </c>
      <c r="X600" s="0" t="s">
        <v>86</v>
      </c>
      <c r="Y600" s="0" t="n">
        <v>9</v>
      </c>
      <c r="Z600" s="0" t="n">
        <v>0</v>
      </c>
      <c r="AA600" s="0" t="n">
        <v>0</v>
      </c>
      <c r="AB600" s="0" t="s">
        <v>87</v>
      </c>
      <c r="AC600" s="0" t="n">
        <v>140</v>
      </c>
      <c r="AD600" s="0" t="n">
        <v>0</v>
      </c>
      <c r="AE600" s="0" t="n">
        <v>1</v>
      </c>
      <c r="AF600" s="0" t="s">
        <v>88</v>
      </c>
      <c r="AG600" s="13" t="n">
        <v>42948</v>
      </c>
      <c r="AH600" s="25" t="n">
        <f aca="false">I600+J600</f>
        <v>1</v>
      </c>
      <c r="AI600" s="25" t="n">
        <f aca="false">K600+L600+M600</f>
        <v>2</v>
      </c>
      <c r="AJ600" s="25" t="n">
        <f aca="false">AC600*AH600</f>
        <v>140</v>
      </c>
      <c r="AK600" s="0" t="str">
        <f aca="false">IF(C600=1,"Cancelled","Completed")</f>
        <v>Completed</v>
      </c>
      <c r="AL600" s="0" t="str">
        <f aca="false">_xlfn.IFS(D600&lt;=7,"0-7 Days",D600&lt;=30,"8-30 Days",D600&lt;=90,"31-90 Days",TRUE(),"90+ Days")</f>
        <v>31-90 Days</v>
      </c>
      <c r="AM600" s="0" t="str">
        <f aca="false">_xlfn.IFS(OR(F600="December",F600="January",F600="February"),"Winter",OR(F600="March",F600="April",F600="May"),"Spring",OR(F600="June",F600="July",F600="August"),"Summer",TRUE(),"Autumn")</f>
        <v>Summer</v>
      </c>
      <c r="AN600" s="0" t="str">
        <f aca="false">IF(L600+M600&gt;0,"Family","Adult Only")</f>
        <v>Adult Only</v>
      </c>
      <c r="AO600" s="0" t="str">
        <f aca="false">IF(U600=V600,"Same","Changed")</f>
        <v>Same</v>
      </c>
    </row>
    <row r="601" customFormat="false" ht="15" hidden="false" customHeight="false" outlineLevel="0" collapsed="false">
      <c r="A601" s="14" t="n">
        <v>608</v>
      </c>
      <c r="B601" s="14" t="s">
        <v>80</v>
      </c>
      <c r="C601" s="14" t="n">
        <v>0</v>
      </c>
      <c r="D601" s="14" t="n">
        <v>542</v>
      </c>
      <c r="E601" s="14" t="n">
        <v>2016</v>
      </c>
      <c r="F601" s="14" t="s">
        <v>114</v>
      </c>
      <c r="G601" s="14" t="n">
        <v>40</v>
      </c>
      <c r="H601" s="14" t="n">
        <v>26</v>
      </c>
      <c r="I601" s="14" t="n">
        <v>2</v>
      </c>
      <c r="J601" s="14" t="n">
        <v>5</v>
      </c>
      <c r="K601" s="14" t="n">
        <v>2</v>
      </c>
      <c r="L601" s="14" t="n">
        <v>0</v>
      </c>
      <c r="M601" s="14" t="n">
        <v>0</v>
      </c>
      <c r="N601" s="14" t="s">
        <v>112</v>
      </c>
      <c r="O601" s="14" t="s">
        <v>83</v>
      </c>
      <c r="P601" s="14" t="s">
        <v>116</v>
      </c>
      <c r="Q601" s="14" t="s">
        <v>94</v>
      </c>
      <c r="R601" s="14" t="n">
        <v>0</v>
      </c>
      <c r="S601" s="14" t="n">
        <v>0</v>
      </c>
      <c r="T601" s="14" t="n">
        <v>0</v>
      </c>
      <c r="U601" s="14" t="s">
        <v>95</v>
      </c>
      <c r="V601" s="14" t="s">
        <v>95</v>
      </c>
      <c r="W601" s="14" t="n">
        <v>1</v>
      </c>
      <c r="X601" s="14" t="s">
        <v>86</v>
      </c>
      <c r="Y601" s="14" t="n">
        <v>253</v>
      </c>
      <c r="Z601" s="14" t="n">
        <v>0</v>
      </c>
      <c r="AA601" s="14" t="n">
        <v>0</v>
      </c>
      <c r="AB601" s="14" t="s">
        <v>101</v>
      </c>
      <c r="AC601" s="14" t="n">
        <v>68</v>
      </c>
      <c r="AD601" s="14" t="n">
        <v>0</v>
      </c>
      <c r="AE601" s="14" t="n">
        <v>0</v>
      </c>
      <c r="AF601" s="14" t="s">
        <v>88</v>
      </c>
      <c r="AG601" s="15" t="n">
        <v>42646</v>
      </c>
      <c r="AH601" s="14" t="n">
        <f aca="false">I601+J601</f>
        <v>7</v>
      </c>
      <c r="AI601" s="14" t="n">
        <f aca="false">K601+L601+M601</f>
        <v>2</v>
      </c>
      <c r="AJ601" s="14" t="n">
        <f aca="false">AC601*AH601</f>
        <v>476</v>
      </c>
      <c r="AK601" s="14" t="str">
        <f aca="false">IF(C601=1,"Cancelled","Completed")</f>
        <v>Completed</v>
      </c>
      <c r="AL601" s="14" t="str">
        <f aca="false">_xlfn.IFS(D601&lt;=7,"0-7 Days",D601&lt;=30,"8-30 Days",D601&lt;=90,"31-90 Days",TRUE(),"90+ Days")</f>
        <v>90+ Days</v>
      </c>
      <c r="AM601" s="14" t="str">
        <f aca="false">_xlfn.IFS(OR(F601="December",F601="January",F601="February"),"Winter",OR(F601="March",F601="April",F601="May"),"Spring",OR(F601="June",F601="July",F601="August"),"Summer",TRUE(),"Autumn")</f>
        <v>Autumn</v>
      </c>
      <c r="AN601" s="14" t="str">
        <f aca="false">IF(L601+M601&gt;0,"Family","Adult Only")</f>
        <v>Adult Only</v>
      </c>
      <c r="AO601" s="14" t="str">
        <f aca="false">IF(U601=V601,"Same","Changed")</f>
        <v>Same</v>
      </c>
    </row>
    <row r="602" customFormat="false" ht="15" hidden="false" customHeight="false" outlineLevel="0" collapsed="false">
      <c r="A602" s="0" t="n">
        <v>609</v>
      </c>
      <c r="B602" s="0" t="s">
        <v>90</v>
      </c>
      <c r="C602" s="0" t="n">
        <v>0</v>
      </c>
      <c r="D602" s="0" t="n">
        <v>15</v>
      </c>
      <c r="E602" s="0" t="n">
        <v>2017</v>
      </c>
      <c r="F602" s="0" t="s">
        <v>103</v>
      </c>
      <c r="G602" s="0" t="n">
        <v>10</v>
      </c>
      <c r="H602" s="0" t="n">
        <v>8</v>
      </c>
      <c r="I602" s="0" t="n">
        <v>0</v>
      </c>
      <c r="J602" s="0" t="n">
        <v>3</v>
      </c>
      <c r="K602" s="0" t="n">
        <v>1</v>
      </c>
      <c r="L602" s="0" t="n">
        <v>0</v>
      </c>
      <c r="M602" s="0" t="n">
        <v>0</v>
      </c>
      <c r="N602" s="0" t="s">
        <v>82</v>
      </c>
      <c r="O602" s="0" t="s">
        <v>158</v>
      </c>
      <c r="P602" s="0" t="s">
        <v>93</v>
      </c>
      <c r="Q602" s="0" t="s">
        <v>94</v>
      </c>
      <c r="R602" s="0" t="n">
        <v>0</v>
      </c>
      <c r="S602" s="0" t="n">
        <v>0</v>
      </c>
      <c r="T602" s="0" t="n">
        <v>0</v>
      </c>
      <c r="U602" s="0" t="s">
        <v>109</v>
      </c>
      <c r="V602" s="0" t="s">
        <v>109</v>
      </c>
      <c r="W602" s="0" t="n">
        <v>0</v>
      </c>
      <c r="X602" s="0" t="s">
        <v>86</v>
      </c>
      <c r="Y602" s="0" t="n">
        <v>9</v>
      </c>
      <c r="Z602" s="0" t="n">
        <v>0</v>
      </c>
      <c r="AA602" s="0" t="n">
        <v>0</v>
      </c>
      <c r="AB602" s="0" t="s">
        <v>87</v>
      </c>
      <c r="AC602" s="0" t="n">
        <v>121.33</v>
      </c>
      <c r="AD602" s="0" t="n">
        <v>0</v>
      </c>
      <c r="AE602" s="0" t="n">
        <v>1</v>
      </c>
      <c r="AF602" s="0" t="s">
        <v>88</v>
      </c>
      <c r="AG602" s="13" t="n">
        <v>42805</v>
      </c>
      <c r="AH602" s="25" t="n">
        <f aca="false">I602+J602</f>
        <v>3</v>
      </c>
      <c r="AI602" s="25" t="n">
        <f aca="false">K602+L602+M602</f>
        <v>1</v>
      </c>
      <c r="AJ602" s="25" t="n">
        <f aca="false">AC602*AH602</f>
        <v>363.99</v>
      </c>
      <c r="AK602" s="0" t="str">
        <f aca="false">IF(C602=1,"Cancelled","Completed")</f>
        <v>Completed</v>
      </c>
      <c r="AL602" s="0" t="str">
        <f aca="false">_xlfn.IFS(D602&lt;=7,"0-7 Days",D602&lt;=30,"8-30 Days",D602&lt;=90,"31-90 Days",TRUE(),"90+ Days")</f>
        <v>8-30 Days</v>
      </c>
      <c r="AM602" s="0" t="str">
        <f aca="false">_xlfn.IFS(OR(F602="December",F602="January",F602="February"),"Winter",OR(F602="March",F602="April",F602="May"),"Spring",OR(F602="June",F602="July",F602="August"),"Summer",TRUE(),"Autumn")</f>
        <v>Spring</v>
      </c>
      <c r="AN602" s="0" t="str">
        <f aca="false">IF(L602+M602&gt;0,"Family","Adult Only")</f>
        <v>Adult Only</v>
      </c>
      <c r="AO602" s="0" t="str">
        <f aca="false">IF(U602=V602,"Same","Changed")</f>
        <v>Same</v>
      </c>
    </row>
    <row r="603" customFormat="false" ht="15" hidden="false" customHeight="false" outlineLevel="0" collapsed="false">
      <c r="A603" s="14" t="n">
        <v>610</v>
      </c>
      <c r="B603" s="14" t="s">
        <v>90</v>
      </c>
      <c r="C603" s="14" t="n">
        <v>0</v>
      </c>
      <c r="D603" s="14" t="n">
        <v>21</v>
      </c>
      <c r="E603" s="14" t="n">
        <v>2017</v>
      </c>
      <c r="F603" s="14" t="s">
        <v>119</v>
      </c>
      <c r="G603" s="14" t="n">
        <v>31</v>
      </c>
      <c r="H603" s="14" t="n">
        <v>1</v>
      </c>
      <c r="I603" s="14" t="n">
        <v>0</v>
      </c>
      <c r="J603" s="14" t="n">
        <v>4</v>
      </c>
      <c r="K603" s="14" t="n">
        <v>2</v>
      </c>
      <c r="L603" s="14" t="n">
        <v>0</v>
      </c>
      <c r="M603" s="14" t="n">
        <v>0</v>
      </c>
      <c r="N603" s="14" t="s">
        <v>82</v>
      </c>
      <c r="O603" s="14" t="s">
        <v>151</v>
      </c>
      <c r="P603" s="14" t="s">
        <v>93</v>
      </c>
      <c r="Q603" s="14" t="s">
        <v>94</v>
      </c>
      <c r="R603" s="14" t="n">
        <v>0</v>
      </c>
      <c r="S603" s="14" t="n">
        <v>0</v>
      </c>
      <c r="T603" s="14" t="n">
        <v>0</v>
      </c>
      <c r="U603" s="14" t="s">
        <v>109</v>
      </c>
      <c r="V603" s="14" t="s">
        <v>109</v>
      </c>
      <c r="W603" s="14" t="n">
        <v>0</v>
      </c>
      <c r="X603" s="14" t="s">
        <v>86</v>
      </c>
      <c r="Y603" s="14" t="n">
        <v>9</v>
      </c>
      <c r="Z603" s="14" t="n">
        <v>0</v>
      </c>
      <c r="AA603" s="14" t="n">
        <v>0</v>
      </c>
      <c r="AB603" s="14" t="s">
        <v>87</v>
      </c>
      <c r="AC603" s="14" t="n">
        <v>159</v>
      </c>
      <c r="AD603" s="14" t="n">
        <v>0</v>
      </c>
      <c r="AE603" s="14" t="n">
        <v>1</v>
      </c>
      <c r="AF603" s="14" t="s">
        <v>88</v>
      </c>
      <c r="AG603" s="15" t="n">
        <v>42952</v>
      </c>
      <c r="AH603" s="14" t="n">
        <f aca="false">I603+J603</f>
        <v>4</v>
      </c>
      <c r="AI603" s="14" t="n">
        <f aca="false">K603+L603+M603</f>
        <v>2</v>
      </c>
      <c r="AJ603" s="14" t="n">
        <f aca="false">AC603*AH603</f>
        <v>636</v>
      </c>
      <c r="AK603" s="14" t="str">
        <f aca="false">IF(C603=1,"Cancelled","Completed")</f>
        <v>Completed</v>
      </c>
      <c r="AL603" s="14" t="str">
        <f aca="false">_xlfn.IFS(D603&lt;=7,"0-7 Days",D603&lt;=30,"8-30 Days",D603&lt;=90,"31-90 Days",TRUE(),"90+ Days")</f>
        <v>8-30 Days</v>
      </c>
      <c r="AM603" s="14" t="str">
        <f aca="false">_xlfn.IFS(OR(F603="December",F603="January",F603="February"),"Winter",OR(F603="March",F603="April",F603="May"),"Spring",OR(F603="June",F603="July",F603="August"),"Summer",TRUE(),"Autumn")</f>
        <v>Summer</v>
      </c>
      <c r="AN603" s="14" t="str">
        <f aca="false">IF(L603+M603&gt;0,"Family","Adult Only")</f>
        <v>Adult Only</v>
      </c>
      <c r="AO603" s="14" t="str">
        <f aca="false">IF(U603=V603,"Same","Changed")</f>
        <v>Same</v>
      </c>
    </row>
    <row r="604" customFormat="false" ht="15" hidden="false" customHeight="false" outlineLevel="0" collapsed="false">
      <c r="A604" s="0" t="n">
        <v>611</v>
      </c>
      <c r="B604" s="0" t="s">
        <v>80</v>
      </c>
      <c r="C604" s="0" t="n">
        <v>1</v>
      </c>
      <c r="D604" s="0" t="n">
        <v>385</v>
      </c>
      <c r="E604" s="0" t="n">
        <v>2016</v>
      </c>
      <c r="F604" s="0" t="s">
        <v>114</v>
      </c>
      <c r="G604" s="0" t="n">
        <v>39</v>
      </c>
      <c r="H604" s="0" t="n">
        <v>21</v>
      </c>
      <c r="I604" s="0" t="n">
        <v>0</v>
      </c>
      <c r="J604" s="0" t="n">
        <v>4</v>
      </c>
      <c r="K604" s="0" t="n">
        <v>2</v>
      </c>
      <c r="L604" s="0" t="n">
        <v>0</v>
      </c>
      <c r="M604" s="0" t="n">
        <v>0</v>
      </c>
      <c r="N604" s="0" t="s">
        <v>82</v>
      </c>
      <c r="O604" s="0" t="s">
        <v>92</v>
      </c>
      <c r="P604" s="0" t="s">
        <v>116</v>
      </c>
      <c r="Q604" s="0" t="s">
        <v>84</v>
      </c>
      <c r="R604" s="0" t="n">
        <v>0</v>
      </c>
      <c r="S604" s="0" t="n">
        <v>0</v>
      </c>
      <c r="T604" s="0" t="n">
        <v>0</v>
      </c>
      <c r="U604" s="0" t="s">
        <v>95</v>
      </c>
      <c r="V604" s="0" t="s">
        <v>95</v>
      </c>
      <c r="W604" s="0" t="n">
        <v>0</v>
      </c>
      <c r="X604" s="0" t="s">
        <v>120</v>
      </c>
      <c r="Y604" s="0" t="n">
        <v>0</v>
      </c>
      <c r="Z604" s="0" t="n">
        <v>0</v>
      </c>
      <c r="AA604" s="0" t="n">
        <v>0</v>
      </c>
      <c r="AB604" s="0" t="s">
        <v>87</v>
      </c>
      <c r="AC604" s="0" t="n">
        <v>66</v>
      </c>
      <c r="AD604" s="0" t="n">
        <v>0</v>
      </c>
      <c r="AE604" s="0" t="n">
        <v>0</v>
      </c>
      <c r="AF604" s="0" t="s">
        <v>96</v>
      </c>
      <c r="AG604" s="13" t="n">
        <v>42291</v>
      </c>
      <c r="AH604" s="25" t="n">
        <f aca="false">I604+J604</f>
        <v>4</v>
      </c>
      <c r="AI604" s="25" t="n">
        <f aca="false">K604+L604+M604</f>
        <v>2</v>
      </c>
      <c r="AJ604" s="25" t="n">
        <f aca="false">AC604*AH604</f>
        <v>264</v>
      </c>
      <c r="AK604" s="0" t="str">
        <f aca="false">IF(C604=1,"Cancelled","Completed")</f>
        <v>Cancelled</v>
      </c>
      <c r="AL604" s="0" t="str">
        <f aca="false">_xlfn.IFS(D604&lt;=7,"0-7 Days",D604&lt;=30,"8-30 Days",D604&lt;=90,"31-90 Days",TRUE(),"90+ Days")</f>
        <v>90+ Days</v>
      </c>
      <c r="AM604" s="0" t="str">
        <f aca="false">_xlfn.IFS(OR(F604="December",F604="January",F604="February"),"Winter",OR(F604="March",F604="April",F604="May"),"Spring",OR(F604="June",F604="July",F604="August"),"Summer",TRUE(),"Autumn")</f>
        <v>Autumn</v>
      </c>
      <c r="AN604" s="0" t="str">
        <f aca="false">IF(L604+M604&gt;0,"Family","Adult Only")</f>
        <v>Adult Only</v>
      </c>
      <c r="AO604" s="0" t="str">
        <f aca="false">IF(U604=V604,"Same","Changed")</f>
        <v>Same</v>
      </c>
    </row>
    <row r="605" customFormat="false" ht="15" hidden="false" customHeight="false" outlineLevel="0" collapsed="false">
      <c r="A605" s="14" t="n">
        <v>613</v>
      </c>
      <c r="B605" s="14" t="s">
        <v>90</v>
      </c>
      <c r="C605" s="14" t="n">
        <v>1</v>
      </c>
      <c r="D605" s="14" t="n">
        <v>146</v>
      </c>
      <c r="E605" s="14" t="n">
        <v>2016</v>
      </c>
      <c r="F605" s="14" t="s">
        <v>106</v>
      </c>
      <c r="G605" s="14" t="n">
        <v>18</v>
      </c>
      <c r="H605" s="14" t="n">
        <v>24</v>
      </c>
      <c r="I605" s="14" t="n">
        <v>2</v>
      </c>
      <c r="J605" s="14" t="n">
        <v>0</v>
      </c>
      <c r="K605" s="14" t="n">
        <v>2</v>
      </c>
      <c r="L605" s="14" t="n">
        <v>0</v>
      </c>
      <c r="M605" s="14" t="n">
        <v>0</v>
      </c>
      <c r="N605" s="14" t="s">
        <v>82</v>
      </c>
      <c r="O605" s="14" t="s">
        <v>92</v>
      </c>
      <c r="P605" s="14" t="s">
        <v>99</v>
      </c>
      <c r="Q605" s="14" t="s">
        <v>94</v>
      </c>
      <c r="R605" s="14" t="n">
        <v>0</v>
      </c>
      <c r="S605" s="14" t="n">
        <v>0</v>
      </c>
      <c r="T605" s="14" t="n">
        <v>0</v>
      </c>
      <c r="U605" s="14" t="s">
        <v>95</v>
      </c>
      <c r="V605" s="14" t="s">
        <v>95</v>
      </c>
      <c r="W605" s="14" t="n">
        <v>0</v>
      </c>
      <c r="X605" s="14" t="s">
        <v>120</v>
      </c>
      <c r="Y605" s="14" t="n">
        <v>26</v>
      </c>
      <c r="Z605" s="14" t="n">
        <v>0</v>
      </c>
      <c r="AA605" s="14" t="n">
        <v>50</v>
      </c>
      <c r="AB605" s="14" t="s">
        <v>87</v>
      </c>
      <c r="AC605" s="14" t="n">
        <v>95</v>
      </c>
      <c r="AD605" s="14" t="n">
        <v>0</v>
      </c>
      <c r="AE605" s="14" t="n">
        <v>0</v>
      </c>
      <c r="AF605" s="14" t="s">
        <v>96</v>
      </c>
      <c r="AG605" s="15" t="n">
        <v>42388</v>
      </c>
      <c r="AH605" s="14" t="n">
        <f aca="false">I605+J605</f>
        <v>2</v>
      </c>
      <c r="AI605" s="14" t="n">
        <f aca="false">K605+L605+M605</f>
        <v>2</v>
      </c>
      <c r="AJ605" s="14" t="n">
        <f aca="false">AC605*AH605</f>
        <v>190</v>
      </c>
      <c r="AK605" s="14" t="str">
        <f aca="false">IF(C605=1,"Cancelled","Completed")</f>
        <v>Cancelled</v>
      </c>
      <c r="AL605" s="14" t="str">
        <f aca="false">_xlfn.IFS(D605&lt;=7,"0-7 Days",D605&lt;=30,"8-30 Days",D605&lt;=90,"31-90 Days",TRUE(),"90+ Days")</f>
        <v>90+ Days</v>
      </c>
      <c r="AM605" s="14" t="str">
        <f aca="false">_xlfn.IFS(OR(F605="December",F605="January",F605="February"),"Winter",OR(F605="March",F605="April",F605="May"),"Spring",OR(F605="June",F605="July",F605="August"),"Summer",TRUE(),"Autumn")</f>
        <v>Spring</v>
      </c>
      <c r="AN605" s="14" t="str">
        <f aca="false">IF(L605+M605&gt;0,"Family","Adult Only")</f>
        <v>Adult Only</v>
      </c>
      <c r="AO605" s="14" t="str">
        <f aca="false">IF(U605=V605,"Same","Changed")</f>
        <v>Same</v>
      </c>
    </row>
    <row r="606" customFormat="false" ht="15" hidden="false" customHeight="false" outlineLevel="0" collapsed="false">
      <c r="A606" s="0" t="n">
        <v>614</v>
      </c>
      <c r="B606" s="0" t="s">
        <v>90</v>
      </c>
      <c r="C606" s="0" t="n">
        <v>0</v>
      </c>
      <c r="D606" s="0" t="n">
        <v>2</v>
      </c>
      <c r="E606" s="0" t="n">
        <v>2017</v>
      </c>
      <c r="F606" s="0" t="s">
        <v>126</v>
      </c>
      <c r="G606" s="0" t="n">
        <v>3</v>
      </c>
      <c r="H606" s="0" t="n">
        <v>21</v>
      </c>
      <c r="I606" s="0" t="n">
        <v>2</v>
      </c>
      <c r="J606" s="0" t="n">
        <v>1</v>
      </c>
      <c r="K606" s="0" t="n">
        <v>1</v>
      </c>
      <c r="L606" s="0" t="n">
        <v>0</v>
      </c>
      <c r="M606" s="0" t="n">
        <v>0</v>
      </c>
      <c r="N606" s="0" t="s">
        <v>107</v>
      </c>
      <c r="O606" s="0" t="s">
        <v>83</v>
      </c>
      <c r="P606" s="0" t="s">
        <v>93</v>
      </c>
      <c r="Q606" s="0" t="s">
        <v>94</v>
      </c>
      <c r="R606" s="0" t="n">
        <v>0</v>
      </c>
      <c r="S606" s="0" t="n">
        <v>0</v>
      </c>
      <c r="T606" s="0" t="n">
        <v>0</v>
      </c>
      <c r="U606" s="0" t="s">
        <v>95</v>
      </c>
      <c r="V606" s="0" t="s">
        <v>95</v>
      </c>
      <c r="W606" s="0" t="n">
        <v>0</v>
      </c>
      <c r="X606" s="0" t="s">
        <v>86</v>
      </c>
      <c r="Y606" s="0" t="n">
        <v>7</v>
      </c>
      <c r="Z606" s="0" t="n">
        <v>0</v>
      </c>
      <c r="AA606" s="0" t="n">
        <v>0</v>
      </c>
      <c r="AB606" s="0" t="s">
        <v>87</v>
      </c>
      <c r="AC606" s="0" t="n">
        <v>48.05</v>
      </c>
      <c r="AD606" s="0" t="n">
        <v>0</v>
      </c>
      <c r="AE606" s="0" t="n">
        <v>1</v>
      </c>
      <c r="AF606" s="0" t="s">
        <v>88</v>
      </c>
      <c r="AG606" s="13" t="n">
        <v>42759</v>
      </c>
      <c r="AH606" s="25" t="n">
        <f aca="false">I606+J606</f>
        <v>3</v>
      </c>
      <c r="AI606" s="25" t="n">
        <f aca="false">K606+L606+M606</f>
        <v>1</v>
      </c>
      <c r="AJ606" s="25" t="n">
        <f aca="false">AC606*AH606</f>
        <v>144.15</v>
      </c>
      <c r="AK606" s="0" t="str">
        <f aca="false">IF(C606=1,"Cancelled","Completed")</f>
        <v>Completed</v>
      </c>
      <c r="AL606" s="0" t="str">
        <f aca="false">_xlfn.IFS(D606&lt;=7,"0-7 Days",D606&lt;=30,"8-30 Days",D606&lt;=90,"31-90 Days",TRUE(),"90+ Days")</f>
        <v>0-7 Days</v>
      </c>
      <c r="AM606" s="0" t="str">
        <f aca="false">_xlfn.IFS(OR(F606="December",F606="January",F606="February"),"Winter",OR(F606="March",F606="April",F606="May"),"Spring",OR(F606="June",F606="July",F606="August"),"Summer",TRUE(),"Autumn")</f>
        <v>Winter</v>
      </c>
      <c r="AN606" s="0" t="str">
        <f aca="false">IF(L606+M606&gt;0,"Family","Adult Only")</f>
        <v>Adult Only</v>
      </c>
      <c r="AO606" s="0" t="str">
        <f aca="false">IF(U606=V606,"Same","Changed")</f>
        <v>Same</v>
      </c>
    </row>
    <row r="607" customFormat="false" ht="15" hidden="false" customHeight="false" outlineLevel="0" collapsed="false">
      <c r="A607" s="14" t="n">
        <v>615</v>
      </c>
      <c r="B607" s="14" t="s">
        <v>80</v>
      </c>
      <c r="C607" s="14" t="n">
        <v>0</v>
      </c>
      <c r="D607" s="14" t="n">
        <v>19</v>
      </c>
      <c r="E607" s="14" t="n">
        <v>2016</v>
      </c>
      <c r="F607" s="14" t="s">
        <v>91</v>
      </c>
      <c r="G607" s="14" t="n">
        <v>30</v>
      </c>
      <c r="H607" s="14" t="n">
        <v>21</v>
      </c>
      <c r="I607" s="14" t="n">
        <v>0</v>
      </c>
      <c r="J607" s="14" t="n">
        <v>3</v>
      </c>
      <c r="K607" s="14" t="n">
        <v>2</v>
      </c>
      <c r="L607" s="14" t="n">
        <v>0</v>
      </c>
      <c r="M607" s="14" t="n">
        <v>0</v>
      </c>
      <c r="N607" s="14" t="s">
        <v>82</v>
      </c>
      <c r="O607" s="14" t="s">
        <v>115</v>
      </c>
      <c r="P607" s="14" t="s">
        <v>93</v>
      </c>
      <c r="Q607" s="14" t="s">
        <v>94</v>
      </c>
      <c r="R607" s="14" t="n">
        <v>0</v>
      </c>
      <c r="S607" s="14" t="n">
        <v>0</v>
      </c>
      <c r="T607" s="14" t="n">
        <v>0</v>
      </c>
      <c r="U607" s="14" t="s">
        <v>95</v>
      </c>
      <c r="V607" s="14" t="s">
        <v>95</v>
      </c>
      <c r="W607" s="14" t="n">
        <v>0</v>
      </c>
      <c r="X607" s="14" t="s">
        <v>86</v>
      </c>
      <c r="Y607" s="14" t="n">
        <v>240</v>
      </c>
      <c r="Z607" s="14" t="n">
        <v>0</v>
      </c>
      <c r="AA607" s="14" t="n">
        <v>0</v>
      </c>
      <c r="AB607" s="14" t="s">
        <v>87</v>
      </c>
      <c r="AC607" s="14" t="n">
        <v>194.33</v>
      </c>
      <c r="AD607" s="14" t="n">
        <v>1</v>
      </c>
      <c r="AE607" s="14" t="n">
        <v>1</v>
      </c>
      <c r="AF607" s="14" t="s">
        <v>88</v>
      </c>
      <c r="AG607" s="15" t="n">
        <v>42575</v>
      </c>
      <c r="AH607" s="14" t="n">
        <f aca="false">I607+J607</f>
        <v>3</v>
      </c>
      <c r="AI607" s="14" t="n">
        <f aca="false">K607+L607+M607</f>
        <v>2</v>
      </c>
      <c r="AJ607" s="14" t="n">
        <f aca="false">AC607*AH607</f>
        <v>582.99</v>
      </c>
      <c r="AK607" s="14" t="str">
        <f aca="false">IF(C607=1,"Cancelled","Completed")</f>
        <v>Completed</v>
      </c>
      <c r="AL607" s="14" t="str">
        <f aca="false">_xlfn.IFS(D607&lt;=7,"0-7 Days",D607&lt;=30,"8-30 Days",D607&lt;=90,"31-90 Days",TRUE(),"90+ Days")</f>
        <v>8-30 Days</v>
      </c>
      <c r="AM607" s="14" t="str">
        <f aca="false">_xlfn.IFS(OR(F607="December",F607="January",F607="February"),"Winter",OR(F607="March",F607="April",F607="May"),"Spring",OR(F607="June",F607="July",F607="August"),"Summer",TRUE(),"Autumn")</f>
        <v>Summer</v>
      </c>
      <c r="AN607" s="14" t="str">
        <f aca="false">IF(L607+M607&gt;0,"Family","Adult Only")</f>
        <v>Adult Only</v>
      </c>
      <c r="AO607" s="14" t="str">
        <f aca="false">IF(U607=V607,"Same","Changed")</f>
        <v>Same</v>
      </c>
    </row>
    <row r="608" customFormat="false" ht="15" hidden="false" customHeight="false" outlineLevel="0" collapsed="false">
      <c r="A608" s="0" t="n">
        <v>616</v>
      </c>
      <c r="B608" s="0" t="s">
        <v>90</v>
      </c>
      <c r="C608" s="0" t="n">
        <v>0</v>
      </c>
      <c r="D608" s="0" t="n">
        <v>4</v>
      </c>
      <c r="E608" s="0" t="n">
        <v>2017</v>
      </c>
      <c r="F608" s="0" t="s">
        <v>103</v>
      </c>
      <c r="G608" s="0" t="n">
        <v>12</v>
      </c>
      <c r="H608" s="0" t="n">
        <v>22</v>
      </c>
      <c r="I608" s="0" t="n">
        <v>0</v>
      </c>
      <c r="J608" s="0" t="n">
        <v>1</v>
      </c>
      <c r="K608" s="0" t="n">
        <v>1</v>
      </c>
      <c r="L608" s="0" t="n">
        <v>0</v>
      </c>
      <c r="M608" s="0" t="n">
        <v>0</v>
      </c>
      <c r="N608" s="0" t="s">
        <v>82</v>
      </c>
      <c r="O608" s="0" t="s">
        <v>83</v>
      </c>
      <c r="P608" s="0" t="s">
        <v>84</v>
      </c>
      <c r="Q608" s="0" t="s">
        <v>84</v>
      </c>
      <c r="R608" s="0" t="n">
        <v>0</v>
      </c>
      <c r="S608" s="0" t="n">
        <v>0</v>
      </c>
      <c r="T608" s="0" t="n">
        <v>0</v>
      </c>
      <c r="U608" s="0" t="s">
        <v>95</v>
      </c>
      <c r="V608" s="0" t="s">
        <v>95</v>
      </c>
      <c r="W608" s="0" t="n">
        <v>1</v>
      </c>
      <c r="X608" s="0" t="s">
        <v>86</v>
      </c>
      <c r="Y608" s="0" t="n">
        <v>14</v>
      </c>
      <c r="Z608" s="0" t="n">
        <v>0</v>
      </c>
      <c r="AA608" s="0" t="n">
        <v>0</v>
      </c>
      <c r="AB608" s="0" t="s">
        <v>87</v>
      </c>
      <c r="AC608" s="0" t="n">
        <v>94</v>
      </c>
      <c r="AD608" s="0" t="n">
        <v>0</v>
      </c>
      <c r="AE608" s="0" t="n">
        <v>0</v>
      </c>
      <c r="AF608" s="0" t="s">
        <v>88</v>
      </c>
      <c r="AG608" s="13" t="n">
        <v>42817</v>
      </c>
      <c r="AH608" s="25" t="n">
        <f aca="false">I608+J608</f>
        <v>1</v>
      </c>
      <c r="AI608" s="25" t="n">
        <f aca="false">K608+L608+M608</f>
        <v>1</v>
      </c>
      <c r="AJ608" s="25" t="n">
        <f aca="false">AC608*AH608</f>
        <v>94</v>
      </c>
      <c r="AK608" s="0" t="str">
        <f aca="false">IF(C608=1,"Cancelled","Completed")</f>
        <v>Completed</v>
      </c>
      <c r="AL608" s="0" t="str">
        <f aca="false">_xlfn.IFS(D608&lt;=7,"0-7 Days",D608&lt;=30,"8-30 Days",D608&lt;=90,"31-90 Days",TRUE(),"90+ Days")</f>
        <v>0-7 Days</v>
      </c>
      <c r="AM608" s="0" t="str">
        <f aca="false">_xlfn.IFS(OR(F608="December",F608="January",F608="February"),"Winter",OR(F608="March",F608="April",F608="May"),"Spring",OR(F608="June",F608="July",F608="August"),"Summer",TRUE(),"Autumn")</f>
        <v>Spring</v>
      </c>
      <c r="AN608" s="0" t="str">
        <f aca="false">IF(L608+M608&gt;0,"Family","Adult Only")</f>
        <v>Adult Only</v>
      </c>
      <c r="AO608" s="0" t="str">
        <f aca="false">IF(U608=V608,"Same","Changed")</f>
        <v>Same</v>
      </c>
    </row>
    <row r="609" customFormat="false" ht="15" hidden="false" customHeight="false" outlineLevel="0" collapsed="false">
      <c r="A609" s="14" t="n">
        <v>617</v>
      </c>
      <c r="B609" s="14" t="s">
        <v>90</v>
      </c>
      <c r="C609" s="14" t="n">
        <v>1</v>
      </c>
      <c r="D609" s="14" t="n">
        <v>4</v>
      </c>
      <c r="E609" s="14" t="n">
        <v>2017</v>
      </c>
      <c r="F609" s="14" t="s">
        <v>118</v>
      </c>
      <c r="G609" s="14" t="n">
        <v>8</v>
      </c>
      <c r="H609" s="14" t="n">
        <v>21</v>
      </c>
      <c r="I609" s="14" t="n">
        <v>0</v>
      </c>
      <c r="J609" s="14" t="n">
        <v>1</v>
      </c>
      <c r="K609" s="14" t="n">
        <v>1</v>
      </c>
      <c r="L609" s="14" t="n">
        <v>0</v>
      </c>
      <c r="M609" s="14" t="n">
        <v>0</v>
      </c>
      <c r="N609" s="14" t="s">
        <v>82</v>
      </c>
      <c r="O609" s="14" t="s">
        <v>92</v>
      </c>
      <c r="P609" s="14" t="s">
        <v>128</v>
      </c>
      <c r="Q609" s="14" t="s">
        <v>128</v>
      </c>
      <c r="R609" s="14" t="n">
        <v>0</v>
      </c>
      <c r="S609" s="14" t="n">
        <v>0</v>
      </c>
      <c r="T609" s="14" t="n">
        <v>0</v>
      </c>
      <c r="U609" s="14" t="s">
        <v>95</v>
      </c>
      <c r="V609" s="14" t="s">
        <v>95</v>
      </c>
      <c r="W609" s="14" t="n">
        <v>0</v>
      </c>
      <c r="X609" s="14" t="s">
        <v>86</v>
      </c>
      <c r="Y609" s="14" t="n">
        <v>0</v>
      </c>
      <c r="Z609" s="14" t="n">
        <v>0</v>
      </c>
      <c r="AA609" s="14" t="n">
        <v>0</v>
      </c>
      <c r="AB609" s="14" t="s">
        <v>174</v>
      </c>
      <c r="AC609" s="14" t="n">
        <v>80</v>
      </c>
      <c r="AD609" s="14" t="n">
        <v>0</v>
      </c>
      <c r="AE609" s="14" t="n">
        <v>0</v>
      </c>
      <c r="AF609" s="14" t="s">
        <v>96</v>
      </c>
      <c r="AG609" s="15" t="n">
        <v>42786</v>
      </c>
      <c r="AH609" s="14" t="n">
        <f aca="false">I609+J609</f>
        <v>1</v>
      </c>
      <c r="AI609" s="14" t="n">
        <f aca="false">K609+L609+M609</f>
        <v>1</v>
      </c>
      <c r="AJ609" s="14" t="n">
        <f aca="false">AC609*AH609</f>
        <v>80</v>
      </c>
      <c r="AK609" s="14" t="str">
        <f aca="false">IF(C609=1,"Cancelled","Completed")</f>
        <v>Cancelled</v>
      </c>
      <c r="AL609" s="14" t="str">
        <f aca="false">_xlfn.IFS(D609&lt;=7,"0-7 Days",D609&lt;=30,"8-30 Days",D609&lt;=90,"31-90 Days",TRUE(),"90+ Days")</f>
        <v>0-7 Days</v>
      </c>
      <c r="AM609" s="14" t="str">
        <f aca="false">_xlfn.IFS(OR(F609="December",F609="January",F609="February"),"Winter",OR(F609="March",F609="April",F609="May"),"Spring",OR(F609="June",F609="July",F609="August"),"Summer",TRUE(),"Autumn")</f>
        <v>Winter</v>
      </c>
      <c r="AN609" s="14" t="str">
        <f aca="false">IF(L609+M609&gt;0,"Family","Adult Only")</f>
        <v>Adult Only</v>
      </c>
      <c r="AO609" s="14" t="str">
        <f aca="false">IF(U609=V609,"Same","Changed")</f>
        <v>Same</v>
      </c>
    </row>
    <row r="610" customFormat="false" ht="15" hidden="false" customHeight="false" outlineLevel="0" collapsed="false">
      <c r="A610" s="0" t="n">
        <v>618</v>
      </c>
      <c r="B610" s="0" t="s">
        <v>90</v>
      </c>
      <c r="C610" s="0" t="n">
        <v>1</v>
      </c>
      <c r="D610" s="0" t="n">
        <v>59</v>
      </c>
      <c r="E610" s="0" t="n">
        <v>2017</v>
      </c>
      <c r="F610" s="0" t="s">
        <v>119</v>
      </c>
      <c r="G610" s="0" t="n">
        <v>34</v>
      </c>
      <c r="H610" s="0" t="n">
        <v>24</v>
      </c>
      <c r="I610" s="0" t="n">
        <v>0</v>
      </c>
      <c r="J610" s="0" t="n">
        <v>2</v>
      </c>
      <c r="K610" s="0" t="n">
        <v>2</v>
      </c>
      <c r="L610" s="0" t="n">
        <v>0</v>
      </c>
      <c r="M610" s="0" t="n">
        <v>0</v>
      </c>
      <c r="N610" s="0" t="s">
        <v>107</v>
      </c>
      <c r="O610" s="0" t="s">
        <v>158</v>
      </c>
      <c r="P610" s="0" t="s">
        <v>93</v>
      </c>
      <c r="Q610" s="0" t="s">
        <v>94</v>
      </c>
      <c r="R610" s="0" t="n">
        <v>0</v>
      </c>
      <c r="S610" s="0" t="n">
        <v>0</v>
      </c>
      <c r="T610" s="0" t="n">
        <v>0</v>
      </c>
      <c r="U610" s="0" t="s">
        <v>95</v>
      </c>
      <c r="V610" s="0" t="s">
        <v>95</v>
      </c>
      <c r="W610" s="0" t="n">
        <v>0</v>
      </c>
      <c r="X610" s="0" t="s">
        <v>86</v>
      </c>
      <c r="Y610" s="0" t="n">
        <v>9</v>
      </c>
      <c r="Z610" s="0" t="n">
        <v>0</v>
      </c>
      <c r="AA610" s="0" t="n">
        <v>0</v>
      </c>
      <c r="AB610" s="0" t="s">
        <v>87</v>
      </c>
      <c r="AC610" s="0" t="n">
        <v>129</v>
      </c>
      <c r="AD610" s="0" t="n">
        <v>0</v>
      </c>
      <c r="AE610" s="0" t="n">
        <v>1</v>
      </c>
      <c r="AF610" s="0" t="s">
        <v>96</v>
      </c>
      <c r="AG610" s="13" t="n">
        <v>42912</v>
      </c>
      <c r="AH610" s="25" t="n">
        <f aca="false">I610+J610</f>
        <v>2</v>
      </c>
      <c r="AI610" s="25" t="n">
        <f aca="false">K610+L610+M610</f>
        <v>2</v>
      </c>
      <c r="AJ610" s="25" t="n">
        <f aca="false">AC610*AH610</f>
        <v>258</v>
      </c>
      <c r="AK610" s="0" t="str">
        <f aca="false">IF(C610=1,"Cancelled","Completed")</f>
        <v>Cancelled</v>
      </c>
      <c r="AL610" s="0" t="str">
        <f aca="false">_xlfn.IFS(D610&lt;=7,"0-7 Days",D610&lt;=30,"8-30 Days",D610&lt;=90,"31-90 Days",TRUE(),"90+ Days")</f>
        <v>31-90 Days</v>
      </c>
      <c r="AM610" s="0" t="str">
        <f aca="false">_xlfn.IFS(OR(F610="December",F610="January",F610="February"),"Winter",OR(F610="March",F610="April",F610="May"),"Spring",OR(F610="June",F610="July",F610="August"),"Summer",TRUE(),"Autumn")</f>
        <v>Summer</v>
      </c>
      <c r="AN610" s="0" t="str">
        <f aca="false">IF(L610+M610&gt;0,"Family","Adult Only")</f>
        <v>Adult Only</v>
      </c>
      <c r="AO610" s="0" t="str">
        <f aca="false">IF(U610=V610,"Same","Changed")</f>
        <v>Same</v>
      </c>
    </row>
    <row r="611" customFormat="false" ht="15" hidden="false" customHeight="false" outlineLevel="0" collapsed="false">
      <c r="A611" s="14" t="n">
        <v>619</v>
      </c>
      <c r="B611" s="14" t="s">
        <v>90</v>
      </c>
      <c r="C611" s="14" t="n">
        <v>0</v>
      </c>
      <c r="D611" s="14" t="n">
        <v>2</v>
      </c>
      <c r="E611" s="14" t="n">
        <v>2016</v>
      </c>
      <c r="F611" s="14" t="s">
        <v>121</v>
      </c>
      <c r="G611" s="14" t="n">
        <v>20</v>
      </c>
      <c r="H611" s="14" t="n">
        <v>14</v>
      </c>
      <c r="I611" s="14" t="n">
        <v>1</v>
      </c>
      <c r="J611" s="14" t="n">
        <v>1</v>
      </c>
      <c r="K611" s="14" t="n">
        <v>2</v>
      </c>
      <c r="L611" s="14" t="n">
        <v>1</v>
      </c>
      <c r="M611" s="14" t="n">
        <v>0</v>
      </c>
      <c r="N611" s="14" t="s">
        <v>82</v>
      </c>
      <c r="O611" s="14" t="s">
        <v>92</v>
      </c>
      <c r="P611" s="14" t="s">
        <v>84</v>
      </c>
      <c r="Q611" s="14" t="s">
        <v>84</v>
      </c>
      <c r="R611" s="14" t="n">
        <v>0</v>
      </c>
      <c r="S611" s="14" t="n">
        <v>0</v>
      </c>
      <c r="T611" s="14" t="n">
        <v>0</v>
      </c>
      <c r="U611" s="14" t="s">
        <v>136</v>
      </c>
      <c r="V611" s="14" t="s">
        <v>136</v>
      </c>
      <c r="W611" s="14" t="n">
        <v>2</v>
      </c>
      <c r="X611" s="14" t="s">
        <v>86</v>
      </c>
      <c r="Y611" s="14" t="n">
        <v>0</v>
      </c>
      <c r="Z611" s="14" t="n">
        <v>0</v>
      </c>
      <c r="AA611" s="14" t="n">
        <v>0</v>
      </c>
      <c r="AB611" s="14" t="s">
        <v>87</v>
      </c>
      <c r="AC611" s="14" t="n">
        <v>90</v>
      </c>
      <c r="AD611" s="14" t="n">
        <v>1</v>
      </c>
      <c r="AE611" s="14" t="n">
        <v>1</v>
      </c>
      <c r="AF611" s="14" t="s">
        <v>88</v>
      </c>
      <c r="AG611" s="15" t="n">
        <v>42506</v>
      </c>
      <c r="AH611" s="14" t="n">
        <f aca="false">I611+J611</f>
        <v>2</v>
      </c>
      <c r="AI611" s="14" t="n">
        <f aca="false">K611+L611+M611</f>
        <v>3</v>
      </c>
      <c r="AJ611" s="14" t="n">
        <f aca="false">AC611*AH611</f>
        <v>180</v>
      </c>
      <c r="AK611" s="14" t="str">
        <f aca="false">IF(C611=1,"Cancelled","Completed")</f>
        <v>Completed</v>
      </c>
      <c r="AL611" s="14" t="str">
        <f aca="false">_xlfn.IFS(D611&lt;=7,"0-7 Days",D611&lt;=30,"8-30 Days",D611&lt;=90,"31-90 Days",TRUE(),"90+ Days")</f>
        <v>0-7 Days</v>
      </c>
      <c r="AM611" s="14" t="str">
        <f aca="false">_xlfn.IFS(OR(F611="December",F611="January",F611="February"),"Winter",OR(F611="March",F611="April",F611="May"),"Spring",OR(F611="June",F611="July",F611="August"),"Summer",TRUE(),"Autumn")</f>
        <v>Spring</v>
      </c>
      <c r="AN611" s="14" t="str">
        <f aca="false">IF(L611+M611&gt;0,"Family","Adult Only")</f>
        <v>Family</v>
      </c>
      <c r="AO611" s="14" t="str">
        <f aca="false">IF(U611=V611,"Same","Changed")</f>
        <v>Same</v>
      </c>
    </row>
    <row r="612" customFormat="false" ht="15" hidden="false" customHeight="false" outlineLevel="0" collapsed="false">
      <c r="A612" s="0" t="n">
        <v>620</v>
      </c>
      <c r="B612" s="0" t="s">
        <v>80</v>
      </c>
      <c r="C612" s="0" t="n">
        <v>0</v>
      </c>
      <c r="D612" s="0" t="n">
        <v>140</v>
      </c>
      <c r="E612" s="0" t="n">
        <v>2017</v>
      </c>
      <c r="F612" s="0" t="s">
        <v>135</v>
      </c>
      <c r="G612" s="0" t="n">
        <v>24</v>
      </c>
      <c r="H612" s="0" t="n">
        <v>13</v>
      </c>
      <c r="I612" s="0" t="n">
        <v>2</v>
      </c>
      <c r="J612" s="0" t="n">
        <v>5</v>
      </c>
      <c r="K612" s="0" t="n">
        <v>1</v>
      </c>
      <c r="L612" s="0" t="n">
        <v>0</v>
      </c>
      <c r="M612" s="0" t="n">
        <v>0</v>
      </c>
      <c r="N612" s="0" t="s">
        <v>82</v>
      </c>
      <c r="O612" s="0" t="s">
        <v>147</v>
      </c>
      <c r="P612" s="0" t="s">
        <v>93</v>
      </c>
      <c r="Q612" s="0" t="s">
        <v>94</v>
      </c>
      <c r="R612" s="0" t="n">
        <v>0</v>
      </c>
      <c r="S612" s="0" t="n">
        <v>0</v>
      </c>
      <c r="T612" s="0" t="n">
        <v>0</v>
      </c>
      <c r="U612" s="0" t="s">
        <v>95</v>
      </c>
      <c r="V612" s="0" t="s">
        <v>156</v>
      </c>
      <c r="W612" s="0" t="n">
        <v>1</v>
      </c>
      <c r="X612" s="0" t="s">
        <v>86</v>
      </c>
      <c r="Y612" s="0" t="n">
        <v>242</v>
      </c>
      <c r="Z612" s="0" t="n">
        <v>0</v>
      </c>
      <c r="AA612" s="0" t="n">
        <v>0</v>
      </c>
      <c r="AB612" s="0" t="s">
        <v>87</v>
      </c>
      <c r="AC612" s="0" t="n">
        <v>110</v>
      </c>
      <c r="AD612" s="0" t="n">
        <v>0</v>
      </c>
      <c r="AE612" s="0" t="n">
        <v>0</v>
      </c>
      <c r="AF612" s="0" t="s">
        <v>88</v>
      </c>
      <c r="AG612" s="13" t="n">
        <v>42906</v>
      </c>
      <c r="AH612" s="25" t="n">
        <f aca="false">I612+J612</f>
        <v>7</v>
      </c>
      <c r="AI612" s="25" t="n">
        <f aca="false">K612+L612+M612</f>
        <v>1</v>
      </c>
      <c r="AJ612" s="25" t="n">
        <f aca="false">AC612*AH612</f>
        <v>770</v>
      </c>
      <c r="AK612" s="0" t="str">
        <f aca="false">IF(C612=1,"Cancelled","Completed")</f>
        <v>Completed</v>
      </c>
      <c r="AL612" s="0" t="str">
        <f aca="false">_xlfn.IFS(D612&lt;=7,"0-7 Days",D612&lt;=30,"8-30 Days",D612&lt;=90,"31-90 Days",TRUE(),"90+ Days")</f>
        <v>90+ Days</v>
      </c>
      <c r="AM612" s="0" t="str">
        <f aca="false">_xlfn.IFS(OR(F612="December",F612="January",F612="February"),"Winter",OR(F612="March",F612="April",F612="May"),"Spring",OR(F612="June",F612="July",F612="August"),"Summer",TRUE(),"Autumn")</f>
        <v>Summer</v>
      </c>
      <c r="AN612" s="0" t="str">
        <f aca="false">IF(L612+M612&gt;0,"Family","Adult Only")</f>
        <v>Adult Only</v>
      </c>
      <c r="AO612" s="0" t="str">
        <f aca="false">IF(U612=V612,"Same","Changed")</f>
        <v>Changed</v>
      </c>
    </row>
    <row r="613" customFormat="false" ht="15" hidden="false" customHeight="false" outlineLevel="0" collapsed="false">
      <c r="A613" s="14" t="n">
        <v>621</v>
      </c>
      <c r="B613" s="14" t="s">
        <v>80</v>
      </c>
      <c r="C613" s="14" t="n">
        <v>0</v>
      </c>
      <c r="D613" s="14" t="n">
        <v>37</v>
      </c>
      <c r="E613" s="14" t="n">
        <v>2016</v>
      </c>
      <c r="F613" s="14" t="s">
        <v>121</v>
      </c>
      <c r="G613" s="14" t="n">
        <v>20</v>
      </c>
      <c r="H613" s="14" t="n">
        <v>8</v>
      </c>
      <c r="I613" s="14" t="n">
        <v>2</v>
      </c>
      <c r="J613" s="14" t="n">
        <v>0</v>
      </c>
      <c r="K613" s="14" t="n">
        <v>2</v>
      </c>
      <c r="L613" s="14" t="n">
        <v>0</v>
      </c>
      <c r="M613" s="14" t="n">
        <v>0</v>
      </c>
      <c r="N613" s="14" t="s">
        <v>82</v>
      </c>
      <c r="O613" s="14" t="s">
        <v>92</v>
      </c>
      <c r="P613" s="14" t="s">
        <v>99</v>
      </c>
      <c r="Q613" s="14" t="s">
        <v>94</v>
      </c>
      <c r="R613" s="14" t="n">
        <v>0</v>
      </c>
      <c r="S613" s="14" t="n">
        <v>0</v>
      </c>
      <c r="T613" s="14" t="n">
        <v>0</v>
      </c>
      <c r="U613" s="14" t="s">
        <v>95</v>
      </c>
      <c r="V613" s="14" t="s">
        <v>95</v>
      </c>
      <c r="W613" s="14" t="n">
        <v>1</v>
      </c>
      <c r="X613" s="14" t="s">
        <v>86</v>
      </c>
      <c r="Y613" s="14" t="n">
        <v>168</v>
      </c>
      <c r="Z613" s="14" t="n">
        <v>0</v>
      </c>
      <c r="AA613" s="14" t="n">
        <v>0</v>
      </c>
      <c r="AB613" s="14" t="s">
        <v>87</v>
      </c>
      <c r="AC613" s="14" t="n">
        <v>46</v>
      </c>
      <c r="AD613" s="14" t="n">
        <v>0</v>
      </c>
      <c r="AE613" s="14" t="n">
        <v>1</v>
      </c>
      <c r="AF613" s="14" t="s">
        <v>88</v>
      </c>
      <c r="AG613" s="15" t="n">
        <v>42500</v>
      </c>
      <c r="AH613" s="14" t="n">
        <f aca="false">I613+J613</f>
        <v>2</v>
      </c>
      <c r="AI613" s="14" t="n">
        <f aca="false">K613+L613+M613</f>
        <v>2</v>
      </c>
      <c r="AJ613" s="14" t="n">
        <f aca="false">AC613*AH613</f>
        <v>92</v>
      </c>
      <c r="AK613" s="14" t="str">
        <f aca="false">IF(C613=1,"Cancelled","Completed")</f>
        <v>Completed</v>
      </c>
      <c r="AL613" s="14" t="str">
        <f aca="false">_xlfn.IFS(D613&lt;=7,"0-7 Days",D613&lt;=30,"8-30 Days",D613&lt;=90,"31-90 Days",TRUE(),"90+ Days")</f>
        <v>31-90 Days</v>
      </c>
      <c r="AM613" s="14" t="str">
        <f aca="false">_xlfn.IFS(OR(F613="December",F613="January",F613="February"),"Winter",OR(F613="March",F613="April",F613="May"),"Spring",OR(F613="June",F613="July",F613="August"),"Summer",TRUE(),"Autumn")</f>
        <v>Spring</v>
      </c>
      <c r="AN613" s="14" t="str">
        <f aca="false">IF(L613+M613&gt;0,"Family","Adult Only")</f>
        <v>Adult Only</v>
      </c>
      <c r="AO613" s="14" t="str">
        <f aca="false">IF(U613=V613,"Same","Changed")</f>
        <v>Same</v>
      </c>
    </row>
    <row r="614" customFormat="false" ht="15" hidden="false" customHeight="false" outlineLevel="0" collapsed="false">
      <c r="A614" s="0" t="n">
        <v>623</v>
      </c>
      <c r="B614" s="0" t="s">
        <v>90</v>
      </c>
      <c r="C614" s="0" t="n">
        <v>0</v>
      </c>
      <c r="D614" s="0" t="n">
        <v>12</v>
      </c>
      <c r="E614" s="0" t="n">
        <v>2016</v>
      </c>
      <c r="F614" s="0" t="s">
        <v>121</v>
      </c>
      <c r="G614" s="0" t="n">
        <v>20</v>
      </c>
      <c r="H614" s="0" t="n">
        <v>11</v>
      </c>
      <c r="I614" s="0" t="n">
        <v>0</v>
      </c>
      <c r="J614" s="0" t="n">
        <v>4</v>
      </c>
      <c r="K614" s="0" t="n">
        <v>2</v>
      </c>
      <c r="L614" s="0" t="n">
        <v>0</v>
      </c>
      <c r="M614" s="0" t="n">
        <v>0</v>
      </c>
      <c r="N614" s="0" t="s">
        <v>82</v>
      </c>
      <c r="O614" s="0" t="s">
        <v>155</v>
      </c>
      <c r="P614" s="0" t="s">
        <v>99</v>
      </c>
      <c r="Q614" s="0" t="s">
        <v>94</v>
      </c>
      <c r="R614" s="0" t="n">
        <v>0</v>
      </c>
      <c r="S614" s="0" t="n">
        <v>0</v>
      </c>
      <c r="T614" s="0" t="n">
        <v>0</v>
      </c>
      <c r="U614" s="0" t="s">
        <v>95</v>
      </c>
      <c r="V614" s="0" t="s">
        <v>95</v>
      </c>
      <c r="W614" s="0" t="n">
        <v>0</v>
      </c>
      <c r="X614" s="0" t="s">
        <v>86</v>
      </c>
      <c r="Y614" s="0" t="n">
        <v>138</v>
      </c>
      <c r="Z614" s="0" t="n">
        <v>0</v>
      </c>
      <c r="AA614" s="0" t="n">
        <v>0</v>
      </c>
      <c r="AB614" s="0" t="s">
        <v>87</v>
      </c>
      <c r="AC614" s="0" t="n">
        <v>104</v>
      </c>
      <c r="AD614" s="0" t="n">
        <v>0</v>
      </c>
      <c r="AE614" s="0" t="n">
        <v>0</v>
      </c>
      <c r="AF614" s="0" t="s">
        <v>88</v>
      </c>
      <c r="AG614" s="13" t="n">
        <v>42505</v>
      </c>
      <c r="AH614" s="25" t="n">
        <f aca="false">I614+J614</f>
        <v>4</v>
      </c>
      <c r="AI614" s="25" t="n">
        <f aca="false">K614+L614+M614</f>
        <v>2</v>
      </c>
      <c r="AJ614" s="25" t="n">
        <f aca="false">AC614*AH614</f>
        <v>416</v>
      </c>
      <c r="AK614" s="0" t="str">
        <f aca="false">IF(C614=1,"Cancelled","Completed")</f>
        <v>Completed</v>
      </c>
      <c r="AL614" s="0" t="str">
        <f aca="false">_xlfn.IFS(D614&lt;=7,"0-7 Days",D614&lt;=30,"8-30 Days",D614&lt;=90,"31-90 Days",TRUE(),"90+ Days")</f>
        <v>8-30 Days</v>
      </c>
      <c r="AM614" s="0" t="str">
        <f aca="false">_xlfn.IFS(OR(F614="December",F614="January",F614="February"),"Winter",OR(F614="March",F614="April",F614="May"),"Spring",OR(F614="June",F614="July",F614="August"),"Summer",TRUE(),"Autumn")</f>
        <v>Spring</v>
      </c>
      <c r="AN614" s="0" t="str">
        <f aca="false">IF(L614+M614&gt;0,"Family","Adult Only")</f>
        <v>Adult Only</v>
      </c>
      <c r="AO614" s="0" t="str">
        <f aca="false">IF(U614=V614,"Same","Changed")</f>
        <v>Same</v>
      </c>
    </row>
    <row r="615" customFormat="false" ht="15" hidden="false" customHeight="false" outlineLevel="0" collapsed="false">
      <c r="A615" s="14" t="n">
        <v>624</v>
      </c>
      <c r="B615" s="14" t="s">
        <v>90</v>
      </c>
      <c r="C615" s="14" t="n">
        <v>0</v>
      </c>
      <c r="D615" s="14" t="n">
        <v>7</v>
      </c>
      <c r="E615" s="14" t="n">
        <v>2015</v>
      </c>
      <c r="F615" s="14" t="s">
        <v>114</v>
      </c>
      <c r="G615" s="14" t="n">
        <v>38</v>
      </c>
      <c r="H615" s="14" t="n">
        <v>16</v>
      </c>
      <c r="I615" s="14" t="n">
        <v>0</v>
      </c>
      <c r="J615" s="14" t="n">
        <v>2</v>
      </c>
      <c r="K615" s="14" t="n">
        <v>1</v>
      </c>
      <c r="L615" s="14" t="n">
        <v>0</v>
      </c>
      <c r="M615" s="14" t="n">
        <v>0</v>
      </c>
      <c r="N615" s="14" t="s">
        <v>82</v>
      </c>
      <c r="O615" s="14" t="s">
        <v>115</v>
      </c>
      <c r="P615" s="14" t="s">
        <v>99</v>
      </c>
      <c r="Q615" s="14" t="s">
        <v>94</v>
      </c>
      <c r="R615" s="14" t="n">
        <v>0</v>
      </c>
      <c r="S615" s="14" t="n">
        <v>0</v>
      </c>
      <c r="T615" s="14" t="n">
        <v>0</v>
      </c>
      <c r="U615" s="14" t="s">
        <v>95</v>
      </c>
      <c r="V615" s="14" t="s">
        <v>95</v>
      </c>
      <c r="W615" s="14" t="n">
        <v>0</v>
      </c>
      <c r="X615" s="14" t="s">
        <v>86</v>
      </c>
      <c r="Y615" s="14" t="n">
        <v>13</v>
      </c>
      <c r="Z615" s="14" t="n">
        <v>0</v>
      </c>
      <c r="AA615" s="14" t="n">
        <v>0</v>
      </c>
      <c r="AB615" s="14" t="s">
        <v>125</v>
      </c>
      <c r="AC615" s="14" t="n">
        <v>113.6</v>
      </c>
      <c r="AD615" s="14" t="n">
        <v>0</v>
      </c>
      <c r="AE615" s="14" t="n">
        <v>0</v>
      </c>
      <c r="AF615" s="14" t="s">
        <v>88</v>
      </c>
      <c r="AG615" s="15" t="n">
        <v>42265</v>
      </c>
      <c r="AH615" s="14" t="n">
        <f aca="false">I615+J615</f>
        <v>2</v>
      </c>
      <c r="AI615" s="14" t="n">
        <f aca="false">K615+L615+M615</f>
        <v>1</v>
      </c>
      <c r="AJ615" s="14" t="n">
        <f aca="false">AC615*AH615</f>
        <v>227.2</v>
      </c>
      <c r="AK615" s="14" t="str">
        <f aca="false">IF(C615=1,"Cancelled","Completed")</f>
        <v>Completed</v>
      </c>
      <c r="AL615" s="14" t="str">
        <f aca="false">_xlfn.IFS(D615&lt;=7,"0-7 Days",D615&lt;=30,"8-30 Days",D615&lt;=90,"31-90 Days",TRUE(),"90+ Days")</f>
        <v>0-7 Days</v>
      </c>
      <c r="AM615" s="14" t="str">
        <f aca="false">_xlfn.IFS(OR(F615="December",F615="January",F615="February"),"Winter",OR(F615="March",F615="April",F615="May"),"Spring",OR(F615="June",F615="July",F615="August"),"Summer",TRUE(),"Autumn")</f>
        <v>Autumn</v>
      </c>
      <c r="AN615" s="14" t="str">
        <f aca="false">IF(L615+M615&gt;0,"Family","Adult Only")</f>
        <v>Adult Only</v>
      </c>
      <c r="AO615" s="14" t="str">
        <f aca="false">IF(U615=V615,"Same","Changed")</f>
        <v>Same</v>
      </c>
    </row>
    <row r="616" customFormat="false" ht="15" hidden="false" customHeight="false" outlineLevel="0" collapsed="false">
      <c r="A616" s="0" t="n">
        <v>625</v>
      </c>
      <c r="B616" s="0" t="s">
        <v>80</v>
      </c>
      <c r="C616" s="0" t="n">
        <v>0</v>
      </c>
      <c r="D616" s="0" t="n">
        <v>104</v>
      </c>
      <c r="E616" s="0" t="n">
        <v>2015</v>
      </c>
      <c r="F616" s="0" t="s">
        <v>114</v>
      </c>
      <c r="G616" s="0" t="n">
        <v>36</v>
      </c>
      <c r="H616" s="0" t="n">
        <v>2</v>
      </c>
      <c r="I616" s="0" t="n">
        <v>1</v>
      </c>
      <c r="J616" s="0" t="n">
        <v>4</v>
      </c>
      <c r="K616" s="0" t="n">
        <v>2</v>
      </c>
      <c r="L616" s="0" t="n">
        <v>0</v>
      </c>
      <c r="M616" s="0" t="n">
        <v>0</v>
      </c>
      <c r="N616" s="0" t="s">
        <v>82</v>
      </c>
      <c r="O616" s="0" t="s">
        <v>83</v>
      </c>
      <c r="P616" s="0" t="s">
        <v>93</v>
      </c>
      <c r="Q616" s="0" t="s">
        <v>94</v>
      </c>
      <c r="R616" s="0" t="n">
        <v>0</v>
      </c>
      <c r="S616" s="0" t="n">
        <v>0</v>
      </c>
      <c r="T616" s="0" t="n">
        <v>0</v>
      </c>
      <c r="U616" s="0" t="s">
        <v>95</v>
      </c>
      <c r="V616" s="0" t="s">
        <v>109</v>
      </c>
      <c r="W616" s="0" t="n">
        <v>0</v>
      </c>
      <c r="X616" s="0" t="s">
        <v>86</v>
      </c>
      <c r="Y616" s="0" t="n">
        <v>241</v>
      </c>
      <c r="Z616" s="0" t="n">
        <v>0</v>
      </c>
      <c r="AA616" s="0" t="n">
        <v>0</v>
      </c>
      <c r="AB616" s="0" t="s">
        <v>87</v>
      </c>
      <c r="AC616" s="0" t="n">
        <v>71.69</v>
      </c>
      <c r="AD616" s="0" t="n">
        <v>0</v>
      </c>
      <c r="AE616" s="0" t="n">
        <v>0</v>
      </c>
      <c r="AF616" s="0" t="s">
        <v>88</v>
      </c>
      <c r="AG616" s="13" t="n">
        <v>42254</v>
      </c>
      <c r="AH616" s="25" t="n">
        <f aca="false">I616+J616</f>
        <v>5</v>
      </c>
      <c r="AI616" s="25" t="n">
        <f aca="false">K616+L616+M616</f>
        <v>2</v>
      </c>
      <c r="AJ616" s="25" t="n">
        <f aca="false">AC616*AH616</f>
        <v>358.45</v>
      </c>
      <c r="AK616" s="0" t="str">
        <f aca="false">IF(C616=1,"Cancelled","Completed")</f>
        <v>Completed</v>
      </c>
      <c r="AL616" s="0" t="str">
        <f aca="false">_xlfn.IFS(D616&lt;=7,"0-7 Days",D616&lt;=30,"8-30 Days",D616&lt;=90,"31-90 Days",TRUE(),"90+ Days")</f>
        <v>90+ Days</v>
      </c>
      <c r="AM616" s="0" t="str">
        <f aca="false">_xlfn.IFS(OR(F616="December",F616="January",F616="February"),"Winter",OR(F616="March",F616="April",F616="May"),"Spring",OR(F616="June",F616="July",F616="August"),"Summer",TRUE(),"Autumn")</f>
        <v>Autumn</v>
      </c>
      <c r="AN616" s="0" t="str">
        <f aca="false">IF(L616+M616&gt;0,"Family","Adult Only")</f>
        <v>Adult Only</v>
      </c>
      <c r="AO616" s="0" t="str">
        <f aca="false">IF(U616=V616,"Same","Changed")</f>
        <v>Changed</v>
      </c>
    </row>
    <row r="617" customFormat="false" ht="15" hidden="false" customHeight="false" outlineLevel="0" collapsed="false">
      <c r="A617" s="14" t="n">
        <v>626</v>
      </c>
      <c r="B617" s="14" t="s">
        <v>80</v>
      </c>
      <c r="C617" s="14" t="n">
        <v>1</v>
      </c>
      <c r="D617" s="14" t="n">
        <v>196</v>
      </c>
      <c r="E617" s="14" t="n">
        <v>2016</v>
      </c>
      <c r="F617" s="14" t="s">
        <v>119</v>
      </c>
      <c r="G617" s="14" t="n">
        <v>36</v>
      </c>
      <c r="H617" s="14" t="n">
        <v>29</v>
      </c>
      <c r="I617" s="14" t="n">
        <v>2</v>
      </c>
      <c r="J617" s="14" t="n">
        <v>5</v>
      </c>
      <c r="K617" s="14" t="n">
        <v>2</v>
      </c>
      <c r="L617" s="14" t="n">
        <v>0</v>
      </c>
      <c r="M617" s="14" t="n">
        <v>0</v>
      </c>
      <c r="N617" s="14" t="s">
        <v>82</v>
      </c>
      <c r="O617" s="14" t="s">
        <v>92</v>
      </c>
      <c r="P617" s="14" t="s">
        <v>99</v>
      </c>
      <c r="Q617" s="14" t="s">
        <v>94</v>
      </c>
      <c r="R617" s="14" t="n">
        <v>0</v>
      </c>
      <c r="S617" s="14" t="n">
        <v>0</v>
      </c>
      <c r="T617" s="14" t="n">
        <v>0</v>
      </c>
      <c r="U617" s="14" t="s">
        <v>124</v>
      </c>
      <c r="V617" s="14" t="s">
        <v>124</v>
      </c>
      <c r="W617" s="14" t="n">
        <v>0</v>
      </c>
      <c r="X617" s="14" t="s">
        <v>86</v>
      </c>
      <c r="Y617" s="14" t="n">
        <v>314</v>
      </c>
      <c r="Z617" s="14" t="n">
        <v>0</v>
      </c>
      <c r="AA617" s="14" t="n">
        <v>0</v>
      </c>
      <c r="AB617" s="14" t="s">
        <v>87</v>
      </c>
      <c r="AC617" s="14" t="n">
        <v>121.47</v>
      </c>
      <c r="AD617" s="14" t="n">
        <v>0</v>
      </c>
      <c r="AE617" s="14" t="n">
        <v>1</v>
      </c>
      <c r="AF617" s="14" t="s">
        <v>96</v>
      </c>
      <c r="AG617" s="15" t="n">
        <v>42599</v>
      </c>
      <c r="AH617" s="14" t="n">
        <f aca="false">I617+J617</f>
        <v>7</v>
      </c>
      <c r="AI617" s="14" t="n">
        <f aca="false">K617+L617+M617</f>
        <v>2</v>
      </c>
      <c r="AJ617" s="14" t="n">
        <f aca="false">AC617*AH617</f>
        <v>850.29</v>
      </c>
      <c r="AK617" s="14" t="str">
        <f aca="false">IF(C617=1,"Cancelled","Completed")</f>
        <v>Cancelled</v>
      </c>
      <c r="AL617" s="14" t="str">
        <f aca="false">_xlfn.IFS(D617&lt;=7,"0-7 Days",D617&lt;=30,"8-30 Days",D617&lt;=90,"31-90 Days",TRUE(),"90+ Days")</f>
        <v>90+ Days</v>
      </c>
      <c r="AM617" s="14" t="str">
        <f aca="false">_xlfn.IFS(OR(F617="December",F617="January",F617="February"),"Winter",OR(F617="March",F617="April",F617="May"),"Spring",OR(F617="June",F617="July",F617="August"),"Summer",TRUE(),"Autumn")</f>
        <v>Summer</v>
      </c>
      <c r="AN617" s="14" t="str">
        <f aca="false">IF(L617+M617&gt;0,"Family","Adult Only")</f>
        <v>Adult Only</v>
      </c>
      <c r="AO617" s="14" t="str">
        <f aca="false">IF(U617=V617,"Same","Changed")</f>
        <v>Same</v>
      </c>
    </row>
    <row r="618" customFormat="false" ht="15" hidden="false" customHeight="false" outlineLevel="0" collapsed="false">
      <c r="A618" s="0" t="n">
        <v>627</v>
      </c>
      <c r="B618" s="0" t="s">
        <v>90</v>
      </c>
      <c r="C618" s="0" t="n">
        <v>0</v>
      </c>
      <c r="D618" s="0" t="n">
        <v>0</v>
      </c>
      <c r="E618" s="0" t="n">
        <v>2016</v>
      </c>
      <c r="F618" s="0" t="s">
        <v>126</v>
      </c>
      <c r="G618" s="0" t="n">
        <v>4</v>
      </c>
      <c r="H618" s="0" t="n">
        <v>22</v>
      </c>
      <c r="I618" s="0" t="n">
        <v>1</v>
      </c>
      <c r="J618" s="0" t="n">
        <v>2</v>
      </c>
      <c r="K618" s="0" t="n">
        <v>2</v>
      </c>
      <c r="L618" s="0" t="n">
        <v>0</v>
      </c>
      <c r="M618" s="0" t="n">
        <v>0</v>
      </c>
      <c r="N618" s="0" t="s">
        <v>82</v>
      </c>
      <c r="O618" s="0" t="s">
        <v>92</v>
      </c>
      <c r="P618" s="0" t="s">
        <v>84</v>
      </c>
      <c r="Q618" s="0" t="s">
        <v>84</v>
      </c>
      <c r="R618" s="0" t="n">
        <v>0</v>
      </c>
      <c r="S618" s="0" t="n">
        <v>0</v>
      </c>
      <c r="T618" s="0" t="n">
        <v>0</v>
      </c>
      <c r="U618" s="0" t="s">
        <v>109</v>
      </c>
      <c r="V618" s="0" t="s">
        <v>109</v>
      </c>
      <c r="W618" s="0" t="n">
        <v>0</v>
      </c>
      <c r="X618" s="0" t="s">
        <v>86</v>
      </c>
      <c r="Y618" s="0" t="n">
        <v>0</v>
      </c>
      <c r="Z618" s="0" t="n">
        <v>0</v>
      </c>
      <c r="AA618" s="0" t="n">
        <v>0</v>
      </c>
      <c r="AB618" s="0" t="s">
        <v>87</v>
      </c>
      <c r="AC618" s="0" t="n">
        <v>106</v>
      </c>
      <c r="AD618" s="0" t="n">
        <v>0</v>
      </c>
      <c r="AE618" s="0" t="n">
        <v>1</v>
      </c>
      <c r="AF618" s="0" t="s">
        <v>88</v>
      </c>
      <c r="AG618" s="13" t="n">
        <v>42394</v>
      </c>
      <c r="AH618" s="25" t="n">
        <f aca="false">I618+J618</f>
        <v>3</v>
      </c>
      <c r="AI618" s="25" t="n">
        <f aca="false">K618+L618+M618</f>
        <v>2</v>
      </c>
      <c r="AJ618" s="25" t="n">
        <f aca="false">AC618*AH618</f>
        <v>318</v>
      </c>
      <c r="AK618" s="0" t="str">
        <f aca="false">IF(C618=1,"Cancelled","Completed")</f>
        <v>Completed</v>
      </c>
      <c r="AL618" s="0" t="str">
        <f aca="false">_xlfn.IFS(D618&lt;=7,"0-7 Days",D618&lt;=30,"8-30 Days",D618&lt;=90,"31-90 Days",TRUE(),"90+ Days")</f>
        <v>0-7 Days</v>
      </c>
      <c r="AM618" s="0" t="str">
        <f aca="false">_xlfn.IFS(OR(F618="December",F618="January",F618="February"),"Winter",OR(F618="March",F618="April",F618="May"),"Spring",OR(F618="June",F618="July",F618="August"),"Summer",TRUE(),"Autumn")</f>
        <v>Winter</v>
      </c>
      <c r="AN618" s="0" t="str">
        <f aca="false">IF(L618+M618&gt;0,"Family","Adult Only")</f>
        <v>Adult Only</v>
      </c>
      <c r="AO618" s="0" t="str">
        <f aca="false">IF(U618=V618,"Same","Changed")</f>
        <v>Same</v>
      </c>
    </row>
    <row r="619" customFormat="false" ht="15" hidden="false" customHeight="false" outlineLevel="0" collapsed="false">
      <c r="A619" s="14" t="n">
        <v>628</v>
      </c>
      <c r="B619" s="14" t="s">
        <v>90</v>
      </c>
      <c r="C619" s="14" t="n">
        <v>1</v>
      </c>
      <c r="D619" s="14" t="n">
        <v>10</v>
      </c>
      <c r="E619" s="14" t="n">
        <v>2016</v>
      </c>
      <c r="F619" s="14" t="s">
        <v>126</v>
      </c>
      <c r="G619" s="14" t="n">
        <v>1</v>
      </c>
      <c r="H619" s="14" t="n">
        <v>2</v>
      </c>
      <c r="I619" s="14" t="n">
        <v>2</v>
      </c>
      <c r="J619" s="14" t="n">
        <v>1</v>
      </c>
      <c r="K619" s="14" t="n">
        <v>2</v>
      </c>
      <c r="L619" s="14" t="n">
        <v>0</v>
      </c>
      <c r="M619" s="14" t="n">
        <v>0</v>
      </c>
      <c r="N619" s="14" t="s">
        <v>82</v>
      </c>
      <c r="O619" s="14" t="s">
        <v>115</v>
      </c>
      <c r="P619" s="14" t="s">
        <v>93</v>
      </c>
      <c r="Q619" s="14" t="s">
        <v>94</v>
      </c>
      <c r="R619" s="14" t="n">
        <v>0</v>
      </c>
      <c r="S619" s="14" t="n">
        <v>0</v>
      </c>
      <c r="T619" s="14" t="n">
        <v>0</v>
      </c>
      <c r="U619" s="14" t="s">
        <v>138</v>
      </c>
      <c r="V619" s="14" t="s">
        <v>138</v>
      </c>
      <c r="W619" s="14" t="n">
        <v>0</v>
      </c>
      <c r="X619" s="14" t="s">
        <v>86</v>
      </c>
      <c r="Y619" s="14" t="n">
        <v>9</v>
      </c>
      <c r="Z619" s="14" t="n">
        <v>0</v>
      </c>
      <c r="AA619" s="14" t="n">
        <v>0</v>
      </c>
      <c r="AB619" s="14" t="s">
        <v>87</v>
      </c>
      <c r="AC619" s="14" t="n">
        <v>83.58</v>
      </c>
      <c r="AD619" s="14" t="n">
        <v>0</v>
      </c>
      <c r="AE619" s="14" t="n">
        <v>0</v>
      </c>
      <c r="AF619" s="14" t="s">
        <v>96</v>
      </c>
      <c r="AG619" s="15" t="n">
        <v>42369</v>
      </c>
      <c r="AH619" s="14" t="n">
        <f aca="false">I619+J619</f>
        <v>3</v>
      </c>
      <c r="AI619" s="14" t="n">
        <f aca="false">K619+L619+M619</f>
        <v>2</v>
      </c>
      <c r="AJ619" s="14" t="n">
        <f aca="false">AC619*AH619</f>
        <v>250.74</v>
      </c>
      <c r="AK619" s="14" t="str">
        <f aca="false">IF(C619=1,"Cancelled","Completed")</f>
        <v>Cancelled</v>
      </c>
      <c r="AL619" s="14" t="str">
        <f aca="false">_xlfn.IFS(D619&lt;=7,"0-7 Days",D619&lt;=30,"8-30 Days",D619&lt;=90,"31-90 Days",TRUE(),"90+ Days")</f>
        <v>8-30 Days</v>
      </c>
      <c r="AM619" s="14" t="str">
        <f aca="false">_xlfn.IFS(OR(F619="December",F619="January",F619="February"),"Winter",OR(F619="March",F619="April",F619="May"),"Spring",OR(F619="June",F619="July",F619="August"),"Summer",TRUE(),"Autumn")</f>
        <v>Winter</v>
      </c>
      <c r="AN619" s="14" t="str">
        <f aca="false">IF(L619+M619&gt;0,"Family","Adult Only")</f>
        <v>Adult Only</v>
      </c>
      <c r="AO619" s="14" t="str">
        <f aca="false">IF(U619=V619,"Same","Changed")</f>
        <v>Same</v>
      </c>
    </row>
    <row r="620" customFormat="false" ht="15" hidden="false" customHeight="false" outlineLevel="0" collapsed="false">
      <c r="A620" s="0" t="n">
        <v>629</v>
      </c>
      <c r="B620" s="0" t="s">
        <v>90</v>
      </c>
      <c r="C620" s="0" t="n">
        <v>1</v>
      </c>
      <c r="D620" s="0" t="n">
        <v>98</v>
      </c>
      <c r="E620" s="0" t="n">
        <v>2017</v>
      </c>
      <c r="F620" s="0" t="s">
        <v>103</v>
      </c>
      <c r="G620" s="0" t="n">
        <v>9</v>
      </c>
      <c r="H620" s="0" t="n">
        <v>3</v>
      </c>
      <c r="I620" s="0" t="n">
        <v>0</v>
      </c>
      <c r="J620" s="0" t="n">
        <v>2</v>
      </c>
      <c r="K620" s="0" t="n">
        <v>2</v>
      </c>
      <c r="L620" s="0" t="n">
        <v>0</v>
      </c>
      <c r="M620" s="0" t="n">
        <v>0</v>
      </c>
      <c r="N620" s="0" t="s">
        <v>82</v>
      </c>
      <c r="O620" s="0" t="s">
        <v>122</v>
      </c>
      <c r="P620" s="0" t="s">
        <v>93</v>
      </c>
      <c r="Q620" s="0" t="s">
        <v>94</v>
      </c>
      <c r="R620" s="0" t="n">
        <v>0</v>
      </c>
      <c r="S620" s="0" t="n">
        <v>0</v>
      </c>
      <c r="T620" s="0" t="n">
        <v>0</v>
      </c>
      <c r="U620" s="0" t="s">
        <v>95</v>
      </c>
      <c r="V620" s="0" t="s">
        <v>95</v>
      </c>
      <c r="W620" s="0" t="n">
        <v>0</v>
      </c>
      <c r="X620" s="0" t="s">
        <v>86</v>
      </c>
      <c r="Y620" s="0" t="n">
        <v>9</v>
      </c>
      <c r="Z620" s="0" t="n">
        <v>0</v>
      </c>
      <c r="AA620" s="0" t="n">
        <v>0</v>
      </c>
      <c r="AB620" s="0" t="s">
        <v>87</v>
      </c>
      <c r="AC620" s="0" t="n">
        <v>97.2</v>
      </c>
      <c r="AD620" s="0" t="n">
        <v>0</v>
      </c>
      <c r="AE620" s="0" t="n">
        <v>0</v>
      </c>
      <c r="AF620" s="0" t="s">
        <v>96</v>
      </c>
      <c r="AG620" s="13" t="n">
        <v>42754</v>
      </c>
      <c r="AH620" s="25" t="n">
        <f aca="false">I620+J620</f>
        <v>2</v>
      </c>
      <c r="AI620" s="25" t="n">
        <f aca="false">K620+L620+M620</f>
        <v>2</v>
      </c>
      <c r="AJ620" s="25" t="n">
        <f aca="false">AC620*AH620</f>
        <v>194.4</v>
      </c>
      <c r="AK620" s="0" t="str">
        <f aca="false">IF(C620=1,"Cancelled","Completed")</f>
        <v>Cancelled</v>
      </c>
      <c r="AL620" s="0" t="str">
        <f aca="false">_xlfn.IFS(D620&lt;=7,"0-7 Days",D620&lt;=30,"8-30 Days",D620&lt;=90,"31-90 Days",TRUE(),"90+ Days")</f>
        <v>90+ Days</v>
      </c>
      <c r="AM620" s="0" t="str">
        <f aca="false">_xlfn.IFS(OR(F620="December",F620="January",F620="February"),"Winter",OR(F620="March",F620="April",F620="May"),"Spring",OR(F620="June",F620="July",F620="August"),"Summer",TRUE(),"Autumn")</f>
        <v>Spring</v>
      </c>
      <c r="AN620" s="0" t="str">
        <f aca="false">IF(L620+M620&gt;0,"Family","Adult Only")</f>
        <v>Adult Only</v>
      </c>
      <c r="AO620" s="0" t="str">
        <f aca="false">IF(U620=V620,"Same","Changed")</f>
        <v>Same</v>
      </c>
    </row>
    <row r="621" customFormat="false" ht="15" hidden="false" customHeight="false" outlineLevel="0" collapsed="false">
      <c r="A621" s="14" t="n">
        <v>630</v>
      </c>
      <c r="B621" s="14" t="s">
        <v>90</v>
      </c>
      <c r="C621" s="14" t="n">
        <v>0</v>
      </c>
      <c r="D621" s="14" t="n">
        <v>16</v>
      </c>
      <c r="E621" s="14" t="n">
        <v>2016</v>
      </c>
      <c r="F621" s="14" t="s">
        <v>81</v>
      </c>
      <c r="G621" s="14" t="n">
        <v>50</v>
      </c>
      <c r="H621" s="14" t="n">
        <v>9</v>
      </c>
      <c r="I621" s="14" t="n">
        <v>1</v>
      </c>
      <c r="J621" s="14" t="n">
        <v>2</v>
      </c>
      <c r="K621" s="14" t="n">
        <v>2</v>
      </c>
      <c r="L621" s="14" t="n">
        <v>0</v>
      </c>
      <c r="M621" s="14" t="n">
        <v>0</v>
      </c>
      <c r="N621" s="14" t="s">
        <v>82</v>
      </c>
      <c r="O621" s="14" t="s">
        <v>108</v>
      </c>
      <c r="P621" s="14" t="s">
        <v>84</v>
      </c>
      <c r="Q621" s="14" t="s">
        <v>84</v>
      </c>
      <c r="R621" s="14" t="n">
        <v>0</v>
      </c>
      <c r="S621" s="14" t="n">
        <v>0</v>
      </c>
      <c r="T621" s="14" t="n">
        <v>0</v>
      </c>
      <c r="U621" s="14" t="s">
        <v>95</v>
      </c>
      <c r="V621" s="14" t="s">
        <v>95</v>
      </c>
      <c r="W621" s="14" t="n">
        <v>0</v>
      </c>
      <c r="X621" s="14" t="s">
        <v>86</v>
      </c>
      <c r="Y621" s="14" t="n">
        <v>14</v>
      </c>
      <c r="Z621" s="14" t="n">
        <v>0</v>
      </c>
      <c r="AA621" s="14" t="n">
        <v>0</v>
      </c>
      <c r="AB621" s="14" t="s">
        <v>87</v>
      </c>
      <c r="AC621" s="14" t="n">
        <v>81.09</v>
      </c>
      <c r="AD621" s="14" t="n">
        <v>0</v>
      </c>
      <c r="AE621" s="14" t="n">
        <v>1</v>
      </c>
      <c r="AF621" s="14" t="s">
        <v>88</v>
      </c>
      <c r="AG621" s="15" t="n">
        <v>42716</v>
      </c>
      <c r="AH621" s="14" t="n">
        <f aca="false">I621+J621</f>
        <v>3</v>
      </c>
      <c r="AI621" s="14" t="n">
        <f aca="false">K621+L621+M621</f>
        <v>2</v>
      </c>
      <c r="AJ621" s="14" t="n">
        <f aca="false">AC621*AH621</f>
        <v>243.27</v>
      </c>
      <c r="AK621" s="14" t="str">
        <f aca="false">IF(C621=1,"Cancelled","Completed")</f>
        <v>Completed</v>
      </c>
      <c r="AL621" s="14" t="str">
        <f aca="false">_xlfn.IFS(D621&lt;=7,"0-7 Days",D621&lt;=30,"8-30 Days",D621&lt;=90,"31-90 Days",TRUE(),"90+ Days")</f>
        <v>8-30 Days</v>
      </c>
      <c r="AM621" s="14" t="str">
        <f aca="false">_xlfn.IFS(OR(F621="December",F621="January",F621="February"),"Winter",OR(F621="March",F621="April",F621="May"),"Spring",OR(F621="June",F621="July",F621="August"),"Summer",TRUE(),"Autumn")</f>
        <v>Winter</v>
      </c>
      <c r="AN621" s="14" t="str">
        <f aca="false">IF(L621+M621&gt;0,"Family","Adult Only")</f>
        <v>Adult Only</v>
      </c>
      <c r="AO621" s="14" t="str">
        <f aca="false">IF(U621=V621,"Same","Changed")</f>
        <v>Same</v>
      </c>
    </row>
    <row r="622" customFormat="false" ht="15" hidden="false" customHeight="false" outlineLevel="0" collapsed="false">
      <c r="A622" s="0" t="n">
        <v>631</v>
      </c>
      <c r="B622" s="0" t="s">
        <v>80</v>
      </c>
      <c r="C622" s="0" t="n">
        <v>0</v>
      </c>
      <c r="D622" s="0" t="n">
        <v>4</v>
      </c>
      <c r="E622" s="0" t="n">
        <v>2016</v>
      </c>
      <c r="F622" s="0" t="s">
        <v>119</v>
      </c>
      <c r="G622" s="0" t="n">
        <v>32</v>
      </c>
      <c r="H622" s="0" t="n">
        <v>4</v>
      </c>
      <c r="I622" s="0" t="n">
        <v>1</v>
      </c>
      <c r="J622" s="0" t="n">
        <v>3</v>
      </c>
      <c r="K622" s="0" t="n">
        <v>2</v>
      </c>
      <c r="L622" s="0" t="n">
        <v>0</v>
      </c>
      <c r="M622" s="0" t="n">
        <v>1</v>
      </c>
      <c r="N622" s="0" t="s">
        <v>112</v>
      </c>
      <c r="O622" s="0" t="s">
        <v>92</v>
      </c>
      <c r="P622" s="0" t="s">
        <v>93</v>
      </c>
      <c r="Q622" s="0" t="s">
        <v>94</v>
      </c>
      <c r="R622" s="0" t="n">
        <v>0</v>
      </c>
      <c r="S622" s="0" t="n">
        <v>0</v>
      </c>
      <c r="T622" s="0" t="n">
        <v>0</v>
      </c>
      <c r="U622" s="0" t="s">
        <v>95</v>
      </c>
      <c r="V622" s="0" t="s">
        <v>95</v>
      </c>
      <c r="W622" s="0" t="n">
        <v>1</v>
      </c>
      <c r="X622" s="0" t="s">
        <v>86</v>
      </c>
      <c r="Y622" s="0" t="n">
        <v>240</v>
      </c>
      <c r="Z622" s="0" t="n">
        <v>0</v>
      </c>
      <c r="AA622" s="0" t="n">
        <v>0</v>
      </c>
      <c r="AB622" s="0" t="s">
        <v>87</v>
      </c>
      <c r="AC622" s="0" t="n">
        <v>253.5</v>
      </c>
      <c r="AD622" s="0" t="n">
        <v>0</v>
      </c>
      <c r="AE622" s="0" t="n">
        <v>1</v>
      </c>
      <c r="AF622" s="0" t="s">
        <v>88</v>
      </c>
      <c r="AG622" s="13" t="n">
        <v>42590</v>
      </c>
      <c r="AH622" s="25" t="n">
        <f aca="false">I622+J622</f>
        <v>4</v>
      </c>
      <c r="AI622" s="25" t="n">
        <f aca="false">K622+L622+M622</f>
        <v>3</v>
      </c>
      <c r="AJ622" s="25" t="n">
        <f aca="false">AC622*AH622</f>
        <v>1014</v>
      </c>
      <c r="AK622" s="0" t="str">
        <f aca="false">IF(C622=1,"Cancelled","Completed")</f>
        <v>Completed</v>
      </c>
      <c r="AL622" s="0" t="str">
        <f aca="false">_xlfn.IFS(D622&lt;=7,"0-7 Days",D622&lt;=30,"8-30 Days",D622&lt;=90,"31-90 Days",TRUE(),"90+ Days")</f>
        <v>0-7 Days</v>
      </c>
      <c r="AM622" s="0" t="str">
        <f aca="false">_xlfn.IFS(OR(F622="December",F622="January",F622="February"),"Winter",OR(F622="March",F622="April",F622="May"),"Spring",OR(F622="June",F622="July",F622="August"),"Summer",TRUE(),"Autumn")</f>
        <v>Summer</v>
      </c>
      <c r="AN622" s="0" t="str">
        <f aca="false">IF(L622+M622&gt;0,"Family","Adult Only")</f>
        <v>Family</v>
      </c>
      <c r="AO622" s="0" t="str">
        <f aca="false">IF(U622=V622,"Same","Changed")</f>
        <v>Same</v>
      </c>
    </row>
    <row r="623" customFormat="false" ht="15" hidden="false" customHeight="false" outlineLevel="0" collapsed="false">
      <c r="A623" s="14" t="n">
        <v>632</v>
      </c>
      <c r="B623" s="14" t="s">
        <v>90</v>
      </c>
      <c r="C623" s="14" t="n">
        <v>0</v>
      </c>
      <c r="D623" s="14" t="n">
        <v>22</v>
      </c>
      <c r="E623" s="14" t="n">
        <v>2016</v>
      </c>
      <c r="F623" s="14" t="s">
        <v>106</v>
      </c>
      <c r="G623" s="14" t="n">
        <v>16</v>
      </c>
      <c r="H623" s="14" t="n">
        <v>14</v>
      </c>
      <c r="I623" s="14" t="n">
        <v>2</v>
      </c>
      <c r="J623" s="14" t="n">
        <v>3</v>
      </c>
      <c r="K623" s="14" t="n">
        <v>3</v>
      </c>
      <c r="L623" s="14" t="n">
        <v>0</v>
      </c>
      <c r="M623" s="14" t="n">
        <v>0</v>
      </c>
      <c r="N623" s="14" t="s">
        <v>82</v>
      </c>
      <c r="O623" s="14" t="s">
        <v>122</v>
      </c>
      <c r="P623" s="14" t="s">
        <v>93</v>
      </c>
      <c r="Q623" s="14" t="s">
        <v>94</v>
      </c>
      <c r="R623" s="14" t="n">
        <v>0</v>
      </c>
      <c r="S623" s="14" t="n">
        <v>0</v>
      </c>
      <c r="T623" s="14" t="n">
        <v>0</v>
      </c>
      <c r="U623" s="14" t="s">
        <v>109</v>
      </c>
      <c r="V623" s="14" t="s">
        <v>109</v>
      </c>
      <c r="W623" s="14" t="n">
        <v>0</v>
      </c>
      <c r="X623" s="14" t="s">
        <v>86</v>
      </c>
      <c r="Y623" s="14" t="n">
        <v>9</v>
      </c>
      <c r="Z623" s="14" t="n">
        <v>0</v>
      </c>
      <c r="AA623" s="14" t="n">
        <v>0</v>
      </c>
      <c r="AB623" s="14" t="s">
        <v>87</v>
      </c>
      <c r="AC623" s="14" t="n">
        <v>152.6</v>
      </c>
      <c r="AD623" s="14" t="n">
        <v>0</v>
      </c>
      <c r="AE623" s="14" t="n">
        <v>2</v>
      </c>
      <c r="AF623" s="14" t="s">
        <v>88</v>
      </c>
      <c r="AG623" s="15" t="n">
        <v>42479</v>
      </c>
      <c r="AH623" s="14" t="n">
        <f aca="false">I623+J623</f>
        <v>5</v>
      </c>
      <c r="AI623" s="14" t="n">
        <f aca="false">K623+L623+M623</f>
        <v>3</v>
      </c>
      <c r="AJ623" s="14" t="n">
        <f aca="false">AC623*AH623</f>
        <v>763</v>
      </c>
      <c r="AK623" s="14" t="str">
        <f aca="false">IF(C623=1,"Cancelled","Completed")</f>
        <v>Completed</v>
      </c>
      <c r="AL623" s="14" t="str">
        <f aca="false">_xlfn.IFS(D623&lt;=7,"0-7 Days",D623&lt;=30,"8-30 Days",D623&lt;=90,"31-90 Days",TRUE(),"90+ Days")</f>
        <v>8-30 Days</v>
      </c>
      <c r="AM623" s="14" t="str">
        <f aca="false">_xlfn.IFS(OR(F623="December",F623="January",F623="February"),"Winter",OR(F623="March",F623="April",F623="May"),"Spring",OR(F623="June",F623="July",F623="August"),"Summer",TRUE(),"Autumn")</f>
        <v>Spring</v>
      </c>
      <c r="AN623" s="14" t="str">
        <f aca="false">IF(L623+M623&gt;0,"Family","Adult Only")</f>
        <v>Adult Only</v>
      </c>
      <c r="AO623" s="14" t="str">
        <f aca="false">IF(U623=V623,"Same","Changed")</f>
        <v>Same</v>
      </c>
    </row>
    <row r="624" customFormat="false" ht="15" hidden="false" customHeight="false" outlineLevel="0" collapsed="false">
      <c r="A624" s="0" t="n">
        <v>633</v>
      </c>
      <c r="B624" s="0" t="s">
        <v>90</v>
      </c>
      <c r="C624" s="0" t="n">
        <v>0</v>
      </c>
      <c r="D624" s="0" t="n">
        <v>85</v>
      </c>
      <c r="E624" s="0" t="n">
        <v>2016</v>
      </c>
      <c r="F624" s="0" t="s">
        <v>106</v>
      </c>
      <c r="G624" s="0" t="n">
        <v>14</v>
      </c>
      <c r="H624" s="0" t="n">
        <v>1</v>
      </c>
      <c r="I624" s="0" t="n">
        <v>0</v>
      </c>
      <c r="J624" s="0" t="n">
        <v>2</v>
      </c>
      <c r="K624" s="0" t="n">
        <v>1</v>
      </c>
      <c r="L624" s="0" t="n">
        <v>0</v>
      </c>
      <c r="M624" s="0" t="n">
        <v>0</v>
      </c>
      <c r="N624" s="0" t="s">
        <v>82</v>
      </c>
      <c r="O624" s="0" t="s">
        <v>104</v>
      </c>
      <c r="P624" s="0" t="s">
        <v>93</v>
      </c>
      <c r="Q624" s="0" t="s">
        <v>94</v>
      </c>
      <c r="R624" s="0" t="n">
        <v>0</v>
      </c>
      <c r="S624" s="0" t="n">
        <v>0</v>
      </c>
      <c r="T624" s="0" t="n">
        <v>0</v>
      </c>
      <c r="U624" s="0" t="s">
        <v>95</v>
      </c>
      <c r="V624" s="0" t="s">
        <v>95</v>
      </c>
      <c r="W624" s="0" t="n">
        <v>1</v>
      </c>
      <c r="X624" s="0" t="s">
        <v>86</v>
      </c>
      <c r="Y624" s="0" t="n">
        <v>9</v>
      </c>
      <c r="Z624" s="0" t="n">
        <v>0</v>
      </c>
      <c r="AA624" s="0" t="n">
        <v>0</v>
      </c>
      <c r="AB624" s="0" t="s">
        <v>101</v>
      </c>
      <c r="AC624" s="0" t="n">
        <v>81.9</v>
      </c>
      <c r="AD624" s="0" t="n">
        <v>0</v>
      </c>
      <c r="AE624" s="0" t="n">
        <v>0</v>
      </c>
      <c r="AF624" s="0" t="s">
        <v>88</v>
      </c>
      <c r="AG624" s="13" t="n">
        <v>42463</v>
      </c>
      <c r="AH624" s="25" t="n">
        <f aca="false">I624+J624</f>
        <v>2</v>
      </c>
      <c r="AI624" s="25" t="n">
        <f aca="false">K624+L624+M624</f>
        <v>1</v>
      </c>
      <c r="AJ624" s="25" t="n">
        <f aca="false">AC624*AH624</f>
        <v>163.8</v>
      </c>
      <c r="AK624" s="0" t="str">
        <f aca="false">IF(C624=1,"Cancelled","Completed")</f>
        <v>Completed</v>
      </c>
      <c r="AL624" s="0" t="str">
        <f aca="false">_xlfn.IFS(D624&lt;=7,"0-7 Days",D624&lt;=30,"8-30 Days",D624&lt;=90,"31-90 Days",TRUE(),"90+ Days")</f>
        <v>31-90 Days</v>
      </c>
      <c r="AM624" s="0" t="str">
        <f aca="false">_xlfn.IFS(OR(F624="December",F624="January",F624="February"),"Winter",OR(F624="March",F624="April",F624="May"),"Spring",OR(F624="June",F624="July",F624="August"),"Summer",TRUE(),"Autumn")</f>
        <v>Spring</v>
      </c>
      <c r="AN624" s="0" t="str">
        <f aca="false">IF(L624+M624&gt;0,"Family","Adult Only")</f>
        <v>Adult Only</v>
      </c>
      <c r="AO624" s="0" t="str">
        <f aca="false">IF(U624=V624,"Same","Changed")</f>
        <v>Same</v>
      </c>
    </row>
    <row r="625" customFormat="false" ht="15" hidden="false" customHeight="false" outlineLevel="0" collapsed="false">
      <c r="A625" s="14" t="n">
        <v>634</v>
      </c>
      <c r="B625" s="14" t="s">
        <v>90</v>
      </c>
      <c r="C625" s="14" t="n">
        <v>0</v>
      </c>
      <c r="D625" s="14" t="n">
        <v>301</v>
      </c>
      <c r="E625" s="14" t="n">
        <v>2016</v>
      </c>
      <c r="F625" s="14" t="s">
        <v>91</v>
      </c>
      <c r="G625" s="14" t="n">
        <v>31</v>
      </c>
      <c r="H625" s="14" t="n">
        <v>30</v>
      </c>
      <c r="I625" s="14" t="n">
        <v>1</v>
      </c>
      <c r="J625" s="14" t="n">
        <v>1</v>
      </c>
      <c r="K625" s="14" t="n">
        <v>1</v>
      </c>
      <c r="L625" s="14" t="n">
        <v>0</v>
      </c>
      <c r="M625" s="14" t="n">
        <v>0</v>
      </c>
      <c r="N625" s="14" t="s">
        <v>112</v>
      </c>
      <c r="O625" s="14" t="s">
        <v>108</v>
      </c>
      <c r="P625" s="14" t="s">
        <v>99</v>
      </c>
      <c r="Q625" s="14" t="s">
        <v>94</v>
      </c>
      <c r="R625" s="14" t="n">
        <v>0</v>
      </c>
      <c r="S625" s="14" t="n">
        <v>0</v>
      </c>
      <c r="T625" s="14" t="n">
        <v>0</v>
      </c>
      <c r="U625" s="14" t="s">
        <v>95</v>
      </c>
      <c r="V625" s="14" t="s">
        <v>109</v>
      </c>
      <c r="W625" s="14" t="n">
        <v>1</v>
      </c>
      <c r="X625" s="14" t="s">
        <v>86</v>
      </c>
      <c r="Y625" s="14" t="n">
        <v>6</v>
      </c>
      <c r="Z625" s="14" t="n">
        <v>0</v>
      </c>
      <c r="AA625" s="14" t="n">
        <v>0</v>
      </c>
      <c r="AB625" s="14" t="s">
        <v>101</v>
      </c>
      <c r="AC625" s="14" t="n">
        <v>90</v>
      </c>
      <c r="AD625" s="14" t="n">
        <v>0</v>
      </c>
      <c r="AE625" s="14" t="n">
        <v>0</v>
      </c>
      <c r="AF625" s="14" t="s">
        <v>88</v>
      </c>
      <c r="AG625" s="15" t="n">
        <v>42583</v>
      </c>
      <c r="AH625" s="14" t="n">
        <f aca="false">I625+J625</f>
        <v>2</v>
      </c>
      <c r="AI625" s="14" t="n">
        <f aca="false">K625+L625+M625</f>
        <v>1</v>
      </c>
      <c r="AJ625" s="14" t="n">
        <f aca="false">AC625*AH625</f>
        <v>180</v>
      </c>
      <c r="AK625" s="14" t="str">
        <f aca="false">IF(C625=1,"Cancelled","Completed")</f>
        <v>Completed</v>
      </c>
      <c r="AL625" s="14" t="str">
        <f aca="false">_xlfn.IFS(D625&lt;=7,"0-7 Days",D625&lt;=30,"8-30 Days",D625&lt;=90,"31-90 Days",TRUE(),"90+ Days")</f>
        <v>90+ Days</v>
      </c>
      <c r="AM625" s="14" t="str">
        <f aca="false">_xlfn.IFS(OR(F625="December",F625="January",F625="February"),"Winter",OR(F625="March",F625="April",F625="May"),"Spring",OR(F625="June",F625="July",F625="August"),"Summer",TRUE(),"Autumn")</f>
        <v>Summer</v>
      </c>
      <c r="AN625" s="14" t="str">
        <f aca="false">IF(L625+M625&gt;0,"Family","Adult Only")</f>
        <v>Adult Only</v>
      </c>
      <c r="AO625" s="14" t="str">
        <f aca="false">IF(U625=V625,"Same","Changed")</f>
        <v>Changed</v>
      </c>
    </row>
    <row r="626" customFormat="false" ht="15" hidden="false" customHeight="false" outlineLevel="0" collapsed="false">
      <c r="A626" s="0" t="n">
        <v>635</v>
      </c>
      <c r="B626" s="0" t="s">
        <v>90</v>
      </c>
      <c r="C626" s="0" t="n">
        <v>1</v>
      </c>
      <c r="D626" s="0" t="n">
        <v>95</v>
      </c>
      <c r="E626" s="0" t="n">
        <v>2016</v>
      </c>
      <c r="F626" s="0" t="s">
        <v>113</v>
      </c>
      <c r="G626" s="0" t="n">
        <v>45</v>
      </c>
      <c r="H626" s="0" t="n">
        <v>5</v>
      </c>
      <c r="I626" s="0" t="n">
        <v>0</v>
      </c>
      <c r="J626" s="0" t="n">
        <v>1</v>
      </c>
      <c r="K626" s="0" t="n">
        <v>1</v>
      </c>
      <c r="L626" s="0" t="n">
        <v>0</v>
      </c>
      <c r="M626" s="0" t="n">
        <v>0</v>
      </c>
      <c r="N626" s="0" t="s">
        <v>82</v>
      </c>
      <c r="O626" s="0" t="s">
        <v>92</v>
      </c>
      <c r="P626" s="0" t="s">
        <v>116</v>
      </c>
      <c r="Q626" s="0" t="s">
        <v>94</v>
      </c>
      <c r="R626" s="0" t="n">
        <v>0</v>
      </c>
      <c r="S626" s="0" t="n">
        <v>0</v>
      </c>
      <c r="T626" s="0" t="n">
        <v>0</v>
      </c>
      <c r="U626" s="0" t="s">
        <v>95</v>
      </c>
      <c r="V626" s="0" t="s">
        <v>95</v>
      </c>
      <c r="W626" s="0" t="n">
        <v>0</v>
      </c>
      <c r="X626" s="0" t="s">
        <v>86</v>
      </c>
      <c r="Y626" s="0" t="n">
        <v>0</v>
      </c>
      <c r="Z626" s="0" t="n">
        <v>0</v>
      </c>
      <c r="AA626" s="0" t="n">
        <v>0</v>
      </c>
      <c r="AB626" s="0" t="s">
        <v>101</v>
      </c>
      <c r="AC626" s="0" t="n">
        <v>75</v>
      </c>
      <c r="AD626" s="0" t="n">
        <v>0</v>
      </c>
      <c r="AE626" s="0" t="n">
        <v>0</v>
      </c>
      <c r="AF626" s="0" t="s">
        <v>96</v>
      </c>
      <c r="AG626" s="13" t="n">
        <v>42664</v>
      </c>
      <c r="AH626" s="25" t="n">
        <f aca="false">I626+J626</f>
        <v>1</v>
      </c>
      <c r="AI626" s="25" t="n">
        <f aca="false">K626+L626+M626</f>
        <v>1</v>
      </c>
      <c r="AJ626" s="25" t="n">
        <f aca="false">AC626*AH626</f>
        <v>75</v>
      </c>
      <c r="AK626" s="0" t="str">
        <f aca="false">IF(C626=1,"Cancelled","Completed")</f>
        <v>Cancelled</v>
      </c>
      <c r="AL626" s="0" t="str">
        <f aca="false">_xlfn.IFS(D626&lt;=7,"0-7 Days",D626&lt;=30,"8-30 Days",D626&lt;=90,"31-90 Days",TRUE(),"90+ Days")</f>
        <v>90+ Days</v>
      </c>
      <c r="AM626" s="0" t="str">
        <f aca="false">_xlfn.IFS(OR(F626="December",F626="January",F626="February"),"Winter",OR(F626="March",F626="April",F626="May"),"Spring",OR(F626="June",F626="July",F626="August"),"Summer",TRUE(),"Autumn")</f>
        <v>Autumn</v>
      </c>
      <c r="AN626" s="0" t="str">
        <f aca="false">IF(L626+M626&gt;0,"Family","Adult Only")</f>
        <v>Adult Only</v>
      </c>
      <c r="AO626" s="0" t="str">
        <f aca="false">IF(U626=V626,"Same","Changed")</f>
        <v>Same</v>
      </c>
    </row>
    <row r="627" customFormat="false" ht="15" hidden="false" customHeight="false" outlineLevel="0" collapsed="false">
      <c r="A627" s="14" t="n">
        <v>636</v>
      </c>
      <c r="B627" s="14" t="s">
        <v>80</v>
      </c>
      <c r="C627" s="14" t="n">
        <v>0</v>
      </c>
      <c r="D627" s="14" t="n">
        <v>364</v>
      </c>
      <c r="E627" s="14" t="n">
        <v>2016</v>
      </c>
      <c r="F627" s="14" t="s">
        <v>111</v>
      </c>
      <c r="G627" s="14" t="n">
        <v>42</v>
      </c>
      <c r="H627" s="14" t="n">
        <v>12</v>
      </c>
      <c r="I627" s="14" t="n">
        <v>1</v>
      </c>
      <c r="J627" s="14" t="n">
        <v>4</v>
      </c>
      <c r="K627" s="14" t="n">
        <v>2</v>
      </c>
      <c r="L627" s="14" t="n">
        <v>0</v>
      </c>
      <c r="M627" s="14" t="n">
        <v>0</v>
      </c>
      <c r="N627" s="14" t="s">
        <v>82</v>
      </c>
      <c r="O627" s="14" t="s">
        <v>83</v>
      </c>
      <c r="P627" s="14" t="s">
        <v>116</v>
      </c>
      <c r="Q627" s="14" t="s">
        <v>128</v>
      </c>
      <c r="R627" s="14" t="n">
        <v>0</v>
      </c>
      <c r="S627" s="14" t="n">
        <v>0</v>
      </c>
      <c r="T627" s="14" t="n">
        <v>0</v>
      </c>
      <c r="U627" s="14" t="s">
        <v>95</v>
      </c>
      <c r="V627" s="14" t="s">
        <v>95</v>
      </c>
      <c r="W627" s="14" t="n">
        <v>1</v>
      </c>
      <c r="X627" s="14" t="s">
        <v>86</v>
      </c>
      <c r="Y627" s="14" t="n">
        <v>0</v>
      </c>
      <c r="Z627" s="14" t="n">
        <v>223</v>
      </c>
      <c r="AA627" s="14" t="n">
        <v>0</v>
      </c>
      <c r="AB627" s="14" t="s">
        <v>101</v>
      </c>
      <c r="AC627" s="14" t="n">
        <v>66</v>
      </c>
      <c r="AD627" s="14" t="n">
        <v>0</v>
      </c>
      <c r="AE627" s="14" t="n">
        <v>0</v>
      </c>
      <c r="AF627" s="14" t="s">
        <v>88</v>
      </c>
      <c r="AG627" s="15" t="n">
        <v>42660</v>
      </c>
      <c r="AH627" s="14" t="n">
        <f aca="false">I627+J627</f>
        <v>5</v>
      </c>
      <c r="AI627" s="14" t="n">
        <f aca="false">K627+L627+M627</f>
        <v>2</v>
      </c>
      <c r="AJ627" s="14" t="n">
        <f aca="false">AC627*AH627</f>
        <v>330</v>
      </c>
      <c r="AK627" s="14" t="str">
        <f aca="false">IF(C627=1,"Cancelled","Completed")</f>
        <v>Completed</v>
      </c>
      <c r="AL627" s="14" t="str">
        <f aca="false">_xlfn.IFS(D627&lt;=7,"0-7 Days",D627&lt;=30,"8-30 Days",D627&lt;=90,"31-90 Days",TRUE(),"90+ Days")</f>
        <v>90+ Days</v>
      </c>
      <c r="AM627" s="14" t="str">
        <f aca="false">_xlfn.IFS(OR(F627="December",F627="January",F627="February"),"Winter",OR(F627="March",F627="April",F627="May"),"Spring",OR(F627="June",F627="July",F627="August"),"Summer",TRUE(),"Autumn")</f>
        <v>Autumn</v>
      </c>
      <c r="AN627" s="14" t="str">
        <f aca="false">IF(L627+M627&gt;0,"Family","Adult Only")</f>
        <v>Adult Only</v>
      </c>
      <c r="AO627" s="14" t="str">
        <f aca="false">IF(U627=V627,"Same","Changed")</f>
        <v>Same</v>
      </c>
    </row>
    <row r="628" customFormat="false" ht="15" hidden="false" customHeight="false" outlineLevel="0" collapsed="false">
      <c r="A628" s="0" t="n">
        <v>637</v>
      </c>
      <c r="B628" s="0" t="s">
        <v>90</v>
      </c>
      <c r="C628" s="0" t="n">
        <v>0</v>
      </c>
      <c r="D628" s="0" t="n">
        <v>164</v>
      </c>
      <c r="E628" s="0" t="n">
        <v>2015</v>
      </c>
      <c r="F628" s="0" t="s">
        <v>111</v>
      </c>
      <c r="G628" s="0" t="n">
        <v>40</v>
      </c>
      <c r="H628" s="0" t="n">
        <v>2</v>
      </c>
      <c r="I628" s="0" t="n">
        <v>0</v>
      </c>
      <c r="J628" s="0" t="n">
        <v>2</v>
      </c>
      <c r="K628" s="0" t="n">
        <v>1</v>
      </c>
      <c r="L628" s="0" t="n">
        <v>0</v>
      </c>
      <c r="M628" s="0" t="n">
        <v>0</v>
      </c>
      <c r="N628" s="0" t="s">
        <v>82</v>
      </c>
      <c r="O628" s="0" t="s">
        <v>92</v>
      </c>
      <c r="P628" s="0" t="s">
        <v>99</v>
      </c>
      <c r="Q628" s="0" t="s">
        <v>94</v>
      </c>
      <c r="R628" s="0" t="n">
        <v>0</v>
      </c>
      <c r="S628" s="0" t="n">
        <v>0</v>
      </c>
      <c r="T628" s="0" t="n">
        <v>0</v>
      </c>
      <c r="U628" s="0" t="s">
        <v>95</v>
      </c>
      <c r="V628" s="0" t="s">
        <v>109</v>
      </c>
      <c r="W628" s="0" t="n">
        <v>0</v>
      </c>
      <c r="X628" s="0" t="s">
        <v>86</v>
      </c>
      <c r="Y628" s="0" t="n">
        <v>19</v>
      </c>
      <c r="Z628" s="0" t="n">
        <v>0</v>
      </c>
      <c r="AA628" s="0" t="n">
        <v>0</v>
      </c>
      <c r="AB628" s="0" t="s">
        <v>101</v>
      </c>
      <c r="AC628" s="0" t="n">
        <v>100</v>
      </c>
      <c r="AD628" s="0" t="n">
        <v>0</v>
      </c>
      <c r="AE628" s="0" t="n">
        <v>0</v>
      </c>
      <c r="AF628" s="0" t="s">
        <v>88</v>
      </c>
      <c r="AG628" s="13" t="n">
        <v>42281</v>
      </c>
      <c r="AH628" s="25" t="n">
        <f aca="false">I628+J628</f>
        <v>2</v>
      </c>
      <c r="AI628" s="25" t="n">
        <f aca="false">K628+L628+M628</f>
        <v>1</v>
      </c>
      <c r="AJ628" s="25" t="n">
        <f aca="false">AC628*AH628</f>
        <v>200</v>
      </c>
      <c r="AK628" s="0" t="str">
        <f aca="false">IF(C628=1,"Cancelled","Completed")</f>
        <v>Completed</v>
      </c>
      <c r="AL628" s="0" t="str">
        <f aca="false">_xlfn.IFS(D628&lt;=7,"0-7 Days",D628&lt;=30,"8-30 Days",D628&lt;=90,"31-90 Days",TRUE(),"90+ Days")</f>
        <v>90+ Days</v>
      </c>
      <c r="AM628" s="0" t="str">
        <f aca="false">_xlfn.IFS(OR(F628="December",F628="January",F628="February"),"Winter",OR(F628="March",F628="April",F628="May"),"Spring",OR(F628="June",F628="July",F628="August"),"Summer",TRUE(),"Autumn")</f>
        <v>Autumn</v>
      </c>
      <c r="AN628" s="0" t="str">
        <f aca="false">IF(L628+M628&gt;0,"Family","Adult Only")</f>
        <v>Adult Only</v>
      </c>
      <c r="AO628" s="0" t="str">
        <f aca="false">IF(U628=V628,"Same","Changed")</f>
        <v>Changed</v>
      </c>
    </row>
    <row r="629" customFormat="false" ht="15" hidden="false" customHeight="false" outlineLevel="0" collapsed="false">
      <c r="A629" s="14" t="n">
        <v>638</v>
      </c>
      <c r="B629" s="14" t="s">
        <v>90</v>
      </c>
      <c r="C629" s="14" t="n">
        <v>0</v>
      </c>
      <c r="D629" s="14" t="n">
        <v>42</v>
      </c>
      <c r="E629" s="14" t="n">
        <v>2017</v>
      </c>
      <c r="F629" s="14" t="s">
        <v>135</v>
      </c>
      <c r="G629" s="14" t="n">
        <v>23</v>
      </c>
      <c r="H629" s="14" t="n">
        <v>10</v>
      </c>
      <c r="I629" s="14" t="n">
        <v>1</v>
      </c>
      <c r="J629" s="14" t="n">
        <v>1</v>
      </c>
      <c r="K629" s="14" t="n">
        <v>2</v>
      </c>
      <c r="L629" s="14" t="n">
        <v>0</v>
      </c>
      <c r="M629" s="14" t="n">
        <v>0</v>
      </c>
      <c r="N629" s="14" t="s">
        <v>82</v>
      </c>
      <c r="O629" s="14" t="s">
        <v>151</v>
      </c>
      <c r="P629" s="14" t="s">
        <v>93</v>
      </c>
      <c r="Q629" s="14" t="s">
        <v>94</v>
      </c>
      <c r="R629" s="14" t="n">
        <v>0</v>
      </c>
      <c r="S629" s="14" t="n">
        <v>0</v>
      </c>
      <c r="T629" s="14" t="n">
        <v>0</v>
      </c>
      <c r="U629" s="14" t="s">
        <v>95</v>
      </c>
      <c r="V629" s="14" t="s">
        <v>95</v>
      </c>
      <c r="W629" s="14" t="n">
        <v>0</v>
      </c>
      <c r="X629" s="14" t="s">
        <v>86</v>
      </c>
      <c r="Y629" s="14" t="n">
        <v>9</v>
      </c>
      <c r="Z629" s="14" t="n">
        <v>0</v>
      </c>
      <c r="AA629" s="14" t="n">
        <v>0</v>
      </c>
      <c r="AB629" s="14" t="s">
        <v>87</v>
      </c>
      <c r="AC629" s="14" t="n">
        <v>130</v>
      </c>
      <c r="AD629" s="14" t="n">
        <v>0</v>
      </c>
      <c r="AE629" s="14" t="n">
        <v>1</v>
      </c>
      <c r="AF629" s="14" t="s">
        <v>88</v>
      </c>
      <c r="AG629" s="15" t="n">
        <v>42898</v>
      </c>
      <c r="AH629" s="14" t="n">
        <f aca="false">I629+J629</f>
        <v>2</v>
      </c>
      <c r="AI629" s="14" t="n">
        <f aca="false">K629+L629+M629</f>
        <v>2</v>
      </c>
      <c r="AJ629" s="14" t="n">
        <f aca="false">AC629*AH629</f>
        <v>260</v>
      </c>
      <c r="AK629" s="14" t="str">
        <f aca="false">IF(C629=1,"Cancelled","Completed")</f>
        <v>Completed</v>
      </c>
      <c r="AL629" s="14" t="str">
        <f aca="false">_xlfn.IFS(D629&lt;=7,"0-7 Days",D629&lt;=30,"8-30 Days",D629&lt;=90,"31-90 Days",TRUE(),"90+ Days")</f>
        <v>31-90 Days</v>
      </c>
      <c r="AM629" s="14" t="str">
        <f aca="false">_xlfn.IFS(OR(F629="December",F629="January",F629="February"),"Winter",OR(F629="March",F629="April",F629="May"),"Spring",OR(F629="June",F629="July",F629="August"),"Summer",TRUE(),"Autumn")</f>
        <v>Summer</v>
      </c>
      <c r="AN629" s="14" t="str">
        <f aca="false">IF(L629+M629&gt;0,"Family","Adult Only")</f>
        <v>Adult Only</v>
      </c>
      <c r="AO629" s="14" t="str">
        <f aca="false">IF(U629=V629,"Same","Changed")</f>
        <v>Same</v>
      </c>
    </row>
    <row r="630" customFormat="false" ht="15" hidden="false" customHeight="false" outlineLevel="0" collapsed="false">
      <c r="A630" s="0" t="n">
        <v>639</v>
      </c>
      <c r="B630" s="0" t="s">
        <v>80</v>
      </c>
      <c r="C630" s="0" t="n">
        <v>0</v>
      </c>
      <c r="D630" s="0" t="n">
        <v>203</v>
      </c>
      <c r="E630" s="0" t="n">
        <v>2017</v>
      </c>
      <c r="F630" s="0" t="s">
        <v>121</v>
      </c>
      <c r="G630" s="0" t="n">
        <v>21</v>
      </c>
      <c r="H630" s="0" t="n">
        <v>25</v>
      </c>
      <c r="I630" s="0" t="n">
        <v>1</v>
      </c>
      <c r="J630" s="0" t="n">
        <v>3</v>
      </c>
      <c r="K630" s="0" t="n">
        <v>2</v>
      </c>
      <c r="L630" s="0" t="n">
        <v>0</v>
      </c>
      <c r="M630" s="0" t="n">
        <v>0</v>
      </c>
      <c r="N630" s="0" t="s">
        <v>82</v>
      </c>
      <c r="O630" s="0" t="s">
        <v>83</v>
      </c>
      <c r="P630" s="0" t="s">
        <v>116</v>
      </c>
      <c r="Q630" s="0" t="s">
        <v>94</v>
      </c>
      <c r="R630" s="0" t="n">
        <v>0</v>
      </c>
      <c r="S630" s="0" t="n">
        <v>0</v>
      </c>
      <c r="T630" s="0" t="n">
        <v>0</v>
      </c>
      <c r="U630" s="0" t="s">
        <v>95</v>
      </c>
      <c r="V630" s="0" t="s">
        <v>95</v>
      </c>
      <c r="W630" s="0" t="n">
        <v>4</v>
      </c>
      <c r="X630" s="0" t="s">
        <v>86</v>
      </c>
      <c r="Y630" s="0" t="n">
        <v>0</v>
      </c>
      <c r="Z630" s="0" t="n">
        <v>223</v>
      </c>
      <c r="AA630" s="0" t="n">
        <v>0</v>
      </c>
      <c r="AB630" s="0" t="s">
        <v>101</v>
      </c>
      <c r="AC630" s="0" t="n">
        <v>55</v>
      </c>
      <c r="AD630" s="0" t="n">
        <v>1</v>
      </c>
      <c r="AE630" s="0" t="n">
        <v>0</v>
      </c>
      <c r="AF630" s="0" t="s">
        <v>88</v>
      </c>
      <c r="AG630" s="13" t="n">
        <v>42884</v>
      </c>
      <c r="AH630" s="25" t="n">
        <f aca="false">I630+J630</f>
        <v>4</v>
      </c>
      <c r="AI630" s="25" t="n">
        <f aca="false">K630+L630+M630</f>
        <v>2</v>
      </c>
      <c r="AJ630" s="25" t="n">
        <f aca="false">AC630*AH630</f>
        <v>220</v>
      </c>
      <c r="AK630" s="0" t="str">
        <f aca="false">IF(C630=1,"Cancelled","Completed")</f>
        <v>Completed</v>
      </c>
      <c r="AL630" s="0" t="str">
        <f aca="false">_xlfn.IFS(D630&lt;=7,"0-7 Days",D630&lt;=30,"8-30 Days",D630&lt;=90,"31-90 Days",TRUE(),"90+ Days")</f>
        <v>90+ Days</v>
      </c>
      <c r="AM630" s="0" t="str">
        <f aca="false">_xlfn.IFS(OR(F630="December",F630="January",F630="February"),"Winter",OR(F630="March",F630="April",F630="May"),"Spring",OR(F630="June",F630="July",F630="August"),"Summer",TRUE(),"Autumn")</f>
        <v>Spring</v>
      </c>
      <c r="AN630" s="0" t="str">
        <f aca="false">IF(L630+M630&gt;0,"Family","Adult Only")</f>
        <v>Adult Only</v>
      </c>
      <c r="AO630" s="0" t="str">
        <f aca="false">IF(U630=V630,"Same","Changed")</f>
        <v>Same</v>
      </c>
    </row>
    <row r="631" customFormat="false" ht="15" hidden="false" customHeight="false" outlineLevel="0" collapsed="false">
      <c r="A631" s="14" t="n">
        <v>640</v>
      </c>
      <c r="B631" s="14" t="s">
        <v>90</v>
      </c>
      <c r="C631" s="14" t="n">
        <v>0</v>
      </c>
      <c r="D631" s="14" t="n">
        <v>56</v>
      </c>
      <c r="E631" s="14" t="n">
        <v>2015</v>
      </c>
      <c r="F631" s="14" t="s">
        <v>114</v>
      </c>
      <c r="G631" s="14" t="n">
        <v>38</v>
      </c>
      <c r="H631" s="14" t="n">
        <v>17</v>
      </c>
      <c r="I631" s="14" t="n">
        <v>0</v>
      </c>
      <c r="J631" s="14" t="n">
        <v>2</v>
      </c>
      <c r="K631" s="14" t="n">
        <v>2</v>
      </c>
      <c r="L631" s="14" t="n">
        <v>0</v>
      </c>
      <c r="M631" s="14" t="n">
        <v>0</v>
      </c>
      <c r="N631" s="14" t="s">
        <v>112</v>
      </c>
      <c r="O631" s="14" t="s">
        <v>122</v>
      </c>
      <c r="P631" s="14" t="s">
        <v>99</v>
      </c>
      <c r="Q631" s="14" t="s">
        <v>94</v>
      </c>
      <c r="R631" s="14" t="n">
        <v>0</v>
      </c>
      <c r="S631" s="14" t="n">
        <v>0</v>
      </c>
      <c r="T631" s="14" t="n">
        <v>0</v>
      </c>
      <c r="U631" s="14" t="s">
        <v>95</v>
      </c>
      <c r="V631" s="14" t="s">
        <v>109</v>
      </c>
      <c r="W631" s="14" t="n">
        <v>0</v>
      </c>
      <c r="X631" s="14" t="s">
        <v>86</v>
      </c>
      <c r="Y631" s="14" t="n">
        <v>20</v>
      </c>
      <c r="Z631" s="14" t="n">
        <v>0</v>
      </c>
      <c r="AA631" s="14" t="n">
        <v>0</v>
      </c>
      <c r="AB631" s="14" t="s">
        <v>101</v>
      </c>
      <c r="AC631" s="14" t="n">
        <v>82</v>
      </c>
      <c r="AD631" s="14" t="n">
        <v>0</v>
      </c>
      <c r="AE631" s="14" t="n">
        <v>0</v>
      </c>
      <c r="AF631" s="14" t="s">
        <v>88</v>
      </c>
      <c r="AG631" s="15" t="n">
        <v>42266</v>
      </c>
      <c r="AH631" s="14" t="n">
        <f aca="false">I631+J631</f>
        <v>2</v>
      </c>
      <c r="AI631" s="14" t="n">
        <f aca="false">K631+L631+M631</f>
        <v>2</v>
      </c>
      <c r="AJ631" s="14" t="n">
        <f aca="false">AC631*AH631</f>
        <v>164</v>
      </c>
      <c r="AK631" s="14" t="str">
        <f aca="false">IF(C631=1,"Cancelled","Completed")</f>
        <v>Completed</v>
      </c>
      <c r="AL631" s="14" t="str">
        <f aca="false">_xlfn.IFS(D631&lt;=7,"0-7 Days",D631&lt;=30,"8-30 Days",D631&lt;=90,"31-90 Days",TRUE(),"90+ Days")</f>
        <v>31-90 Days</v>
      </c>
      <c r="AM631" s="14" t="str">
        <f aca="false">_xlfn.IFS(OR(F631="December",F631="January",F631="February"),"Winter",OR(F631="March",F631="April",F631="May"),"Spring",OR(F631="June",F631="July",F631="August"),"Summer",TRUE(),"Autumn")</f>
        <v>Autumn</v>
      </c>
      <c r="AN631" s="14" t="str">
        <f aca="false">IF(L631+M631&gt;0,"Family","Adult Only")</f>
        <v>Adult Only</v>
      </c>
      <c r="AO631" s="14" t="str">
        <f aca="false">IF(U631=V631,"Same","Changed")</f>
        <v>Changed</v>
      </c>
    </row>
    <row r="632" customFormat="false" ht="15" hidden="false" customHeight="false" outlineLevel="0" collapsed="false">
      <c r="A632" s="0" t="n">
        <v>641</v>
      </c>
      <c r="B632" s="0" t="s">
        <v>80</v>
      </c>
      <c r="C632" s="0" t="n">
        <v>0</v>
      </c>
      <c r="D632" s="0" t="n">
        <v>0</v>
      </c>
      <c r="E632" s="0" t="n">
        <v>2016</v>
      </c>
      <c r="F632" s="0" t="s">
        <v>118</v>
      </c>
      <c r="G632" s="0" t="n">
        <v>9</v>
      </c>
      <c r="H632" s="0" t="n">
        <v>27</v>
      </c>
      <c r="I632" s="0" t="n">
        <v>0</v>
      </c>
      <c r="J632" s="0" t="n">
        <v>1</v>
      </c>
      <c r="K632" s="0" t="n">
        <v>2</v>
      </c>
      <c r="L632" s="0" t="n">
        <v>1</v>
      </c>
      <c r="M632" s="0" t="n">
        <v>0</v>
      </c>
      <c r="N632" s="0" t="s">
        <v>112</v>
      </c>
      <c r="O632" s="0" t="s">
        <v>92</v>
      </c>
      <c r="P632" s="0" t="s">
        <v>93</v>
      </c>
      <c r="Q632" s="0" t="s">
        <v>94</v>
      </c>
      <c r="R632" s="0" t="n">
        <v>0</v>
      </c>
      <c r="S632" s="0" t="n">
        <v>0</v>
      </c>
      <c r="T632" s="0" t="n">
        <v>0</v>
      </c>
      <c r="U632" s="0" t="s">
        <v>136</v>
      </c>
      <c r="V632" s="0" t="s">
        <v>136</v>
      </c>
      <c r="W632" s="0" t="n">
        <v>0</v>
      </c>
      <c r="X632" s="0" t="s">
        <v>86</v>
      </c>
      <c r="Y632" s="0" t="n">
        <v>240</v>
      </c>
      <c r="Z632" s="0" t="n">
        <v>0</v>
      </c>
      <c r="AA632" s="0" t="n">
        <v>0</v>
      </c>
      <c r="AB632" s="0" t="s">
        <v>87</v>
      </c>
      <c r="AC632" s="0" t="n">
        <v>146</v>
      </c>
      <c r="AD632" s="0" t="n">
        <v>1</v>
      </c>
      <c r="AE632" s="0" t="n">
        <v>0</v>
      </c>
      <c r="AF632" s="0" t="s">
        <v>88</v>
      </c>
      <c r="AG632" s="13" t="n">
        <v>42428</v>
      </c>
      <c r="AH632" s="25" t="n">
        <f aca="false">I632+J632</f>
        <v>1</v>
      </c>
      <c r="AI632" s="25" t="n">
        <f aca="false">K632+L632+M632</f>
        <v>3</v>
      </c>
      <c r="AJ632" s="25" t="n">
        <f aca="false">AC632*AH632</f>
        <v>146</v>
      </c>
      <c r="AK632" s="0" t="str">
        <f aca="false">IF(C632=1,"Cancelled","Completed")</f>
        <v>Completed</v>
      </c>
      <c r="AL632" s="0" t="str">
        <f aca="false">_xlfn.IFS(D632&lt;=7,"0-7 Days",D632&lt;=30,"8-30 Days",D632&lt;=90,"31-90 Days",TRUE(),"90+ Days")</f>
        <v>0-7 Days</v>
      </c>
      <c r="AM632" s="0" t="str">
        <f aca="false">_xlfn.IFS(OR(F632="December",F632="January",F632="February"),"Winter",OR(F632="March",F632="April",F632="May"),"Spring",OR(F632="June",F632="July",F632="August"),"Summer",TRUE(),"Autumn")</f>
        <v>Winter</v>
      </c>
      <c r="AN632" s="0" t="str">
        <f aca="false">IF(L632+M632&gt;0,"Family","Adult Only")</f>
        <v>Family</v>
      </c>
      <c r="AO632" s="0" t="str">
        <f aca="false">IF(U632=V632,"Same","Changed")</f>
        <v>Same</v>
      </c>
    </row>
    <row r="633" customFormat="false" ht="15" hidden="false" customHeight="false" outlineLevel="0" collapsed="false">
      <c r="A633" s="14" t="n">
        <v>642</v>
      </c>
      <c r="B633" s="14" t="s">
        <v>80</v>
      </c>
      <c r="C633" s="14" t="n">
        <v>1</v>
      </c>
      <c r="D633" s="14" t="n">
        <v>18</v>
      </c>
      <c r="E633" s="14" t="n">
        <v>2016</v>
      </c>
      <c r="F633" s="14" t="s">
        <v>121</v>
      </c>
      <c r="G633" s="14" t="n">
        <v>22</v>
      </c>
      <c r="H633" s="14" t="n">
        <v>27</v>
      </c>
      <c r="I633" s="14" t="n">
        <v>0</v>
      </c>
      <c r="J633" s="14" t="n">
        <v>2</v>
      </c>
      <c r="K633" s="14" t="n">
        <v>2</v>
      </c>
      <c r="L633" s="14" t="n">
        <v>2</v>
      </c>
      <c r="M633" s="14" t="n">
        <v>0</v>
      </c>
      <c r="N633" s="14" t="s">
        <v>82</v>
      </c>
      <c r="O633" s="14" t="s">
        <v>123</v>
      </c>
      <c r="P633" s="14" t="s">
        <v>93</v>
      </c>
      <c r="Q633" s="14" t="s">
        <v>94</v>
      </c>
      <c r="R633" s="14" t="n">
        <v>0</v>
      </c>
      <c r="S633" s="14" t="n">
        <v>0</v>
      </c>
      <c r="T633" s="14" t="n">
        <v>0</v>
      </c>
      <c r="U633" s="14" t="s">
        <v>136</v>
      </c>
      <c r="V633" s="14" t="s">
        <v>136</v>
      </c>
      <c r="W633" s="14" t="n">
        <v>0</v>
      </c>
      <c r="X633" s="14" t="s">
        <v>86</v>
      </c>
      <c r="Y633" s="14" t="n">
        <v>240</v>
      </c>
      <c r="Z633" s="14" t="n">
        <v>0</v>
      </c>
      <c r="AA633" s="14" t="n">
        <v>0</v>
      </c>
      <c r="AB633" s="14" t="s">
        <v>87</v>
      </c>
      <c r="AC633" s="14" t="n">
        <v>145</v>
      </c>
      <c r="AD633" s="14" t="n">
        <v>0</v>
      </c>
      <c r="AE633" s="14" t="n">
        <v>1</v>
      </c>
      <c r="AF633" s="14" t="s">
        <v>96</v>
      </c>
      <c r="AG633" s="15" t="n">
        <v>42504</v>
      </c>
      <c r="AH633" s="14" t="n">
        <f aca="false">I633+J633</f>
        <v>2</v>
      </c>
      <c r="AI633" s="14" t="n">
        <f aca="false">K633+L633+M633</f>
        <v>4</v>
      </c>
      <c r="AJ633" s="14" t="n">
        <f aca="false">AC633*AH633</f>
        <v>290</v>
      </c>
      <c r="AK633" s="14" t="str">
        <f aca="false">IF(C633=1,"Cancelled","Completed")</f>
        <v>Cancelled</v>
      </c>
      <c r="AL633" s="14" t="str">
        <f aca="false">_xlfn.IFS(D633&lt;=7,"0-7 Days",D633&lt;=30,"8-30 Days",D633&lt;=90,"31-90 Days",TRUE(),"90+ Days")</f>
        <v>8-30 Days</v>
      </c>
      <c r="AM633" s="14" t="str">
        <f aca="false">_xlfn.IFS(OR(F633="December",F633="January",F633="February"),"Winter",OR(F633="March",F633="April",F633="May"),"Spring",OR(F633="June",F633="July",F633="August"),"Summer",TRUE(),"Autumn")</f>
        <v>Spring</v>
      </c>
      <c r="AN633" s="14" t="str">
        <f aca="false">IF(L633+M633&gt;0,"Family","Adult Only")</f>
        <v>Family</v>
      </c>
      <c r="AO633" s="14" t="str">
        <f aca="false">IF(U633=V633,"Same","Changed")</f>
        <v>Same</v>
      </c>
    </row>
    <row r="634" customFormat="false" ht="15" hidden="false" customHeight="false" outlineLevel="0" collapsed="false">
      <c r="A634" s="0" t="n">
        <v>644</v>
      </c>
      <c r="B634" s="0" t="s">
        <v>90</v>
      </c>
      <c r="C634" s="0" t="n">
        <v>0</v>
      </c>
      <c r="D634" s="0" t="n">
        <v>9</v>
      </c>
      <c r="E634" s="0" t="n">
        <v>2015</v>
      </c>
      <c r="F634" s="0" t="s">
        <v>119</v>
      </c>
      <c r="G634" s="0" t="n">
        <v>34</v>
      </c>
      <c r="H634" s="0" t="n">
        <v>19</v>
      </c>
      <c r="I634" s="0" t="n">
        <v>0</v>
      </c>
      <c r="J634" s="0" t="n">
        <v>3</v>
      </c>
      <c r="K634" s="0" t="n">
        <v>2</v>
      </c>
      <c r="L634" s="0" t="n">
        <v>0</v>
      </c>
      <c r="M634" s="0" t="n">
        <v>0</v>
      </c>
      <c r="N634" s="0" t="s">
        <v>82</v>
      </c>
      <c r="O634" s="0" t="s">
        <v>122</v>
      </c>
      <c r="P634" s="0" t="s">
        <v>93</v>
      </c>
      <c r="Q634" s="0" t="s">
        <v>94</v>
      </c>
      <c r="R634" s="0" t="n">
        <v>0</v>
      </c>
      <c r="S634" s="0" t="n">
        <v>0</v>
      </c>
      <c r="T634" s="0" t="n">
        <v>0</v>
      </c>
      <c r="U634" s="0" t="s">
        <v>95</v>
      </c>
      <c r="V634" s="0" t="s">
        <v>95</v>
      </c>
      <c r="W634" s="0" t="n">
        <v>0</v>
      </c>
      <c r="X634" s="0" t="s">
        <v>86</v>
      </c>
      <c r="Y634" s="0" t="n">
        <v>9</v>
      </c>
      <c r="Z634" s="0" t="n">
        <v>0</v>
      </c>
      <c r="AA634" s="0" t="n">
        <v>0</v>
      </c>
      <c r="AB634" s="0" t="s">
        <v>87</v>
      </c>
      <c r="AC634" s="0" t="n">
        <v>81</v>
      </c>
      <c r="AD634" s="0" t="n">
        <v>0</v>
      </c>
      <c r="AE634" s="0" t="n">
        <v>1</v>
      </c>
      <c r="AF634" s="0" t="s">
        <v>88</v>
      </c>
      <c r="AG634" s="13" t="n">
        <v>42238</v>
      </c>
      <c r="AH634" s="25" t="n">
        <f aca="false">I634+J634</f>
        <v>3</v>
      </c>
      <c r="AI634" s="25" t="n">
        <f aca="false">K634+L634+M634</f>
        <v>2</v>
      </c>
      <c r="AJ634" s="25" t="n">
        <f aca="false">AC634*AH634</f>
        <v>243</v>
      </c>
      <c r="AK634" s="0" t="str">
        <f aca="false">IF(C634=1,"Cancelled","Completed")</f>
        <v>Completed</v>
      </c>
      <c r="AL634" s="0" t="str">
        <f aca="false">_xlfn.IFS(D634&lt;=7,"0-7 Days",D634&lt;=30,"8-30 Days",D634&lt;=90,"31-90 Days",TRUE(),"90+ Days")</f>
        <v>8-30 Days</v>
      </c>
      <c r="AM634" s="0" t="str">
        <f aca="false">_xlfn.IFS(OR(F634="December",F634="January",F634="February"),"Winter",OR(F634="March",F634="April",F634="May"),"Spring",OR(F634="June",F634="July",F634="August"),"Summer",TRUE(),"Autumn")</f>
        <v>Summer</v>
      </c>
      <c r="AN634" s="0" t="str">
        <f aca="false">IF(L634+M634&gt;0,"Family","Adult Only")</f>
        <v>Adult Only</v>
      </c>
      <c r="AO634" s="0" t="str">
        <f aca="false">IF(U634=V634,"Same","Changed")</f>
        <v>Same</v>
      </c>
    </row>
    <row r="635" customFormat="false" ht="15" hidden="false" customHeight="false" outlineLevel="0" collapsed="false">
      <c r="A635" s="14" t="n">
        <v>645</v>
      </c>
      <c r="B635" s="14" t="s">
        <v>90</v>
      </c>
      <c r="C635" s="14" t="n">
        <v>1</v>
      </c>
      <c r="D635" s="14" t="n">
        <v>304</v>
      </c>
      <c r="E635" s="14" t="n">
        <v>2015</v>
      </c>
      <c r="F635" s="14" t="s">
        <v>119</v>
      </c>
      <c r="G635" s="14" t="n">
        <v>34</v>
      </c>
      <c r="H635" s="14" t="n">
        <v>17</v>
      </c>
      <c r="I635" s="14" t="n">
        <v>1</v>
      </c>
      <c r="J635" s="14" t="n">
        <v>1</v>
      </c>
      <c r="K635" s="14" t="n">
        <v>2</v>
      </c>
      <c r="L635" s="14" t="n">
        <v>0</v>
      </c>
      <c r="M635" s="14" t="n">
        <v>0</v>
      </c>
      <c r="N635" s="14" t="s">
        <v>82</v>
      </c>
      <c r="O635" s="14" t="s">
        <v>92</v>
      </c>
      <c r="P635" s="14" t="s">
        <v>116</v>
      </c>
      <c r="Q635" s="14" t="s">
        <v>94</v>
      </c>
      <c r="R635" s="14" t="n">
        <v>0</v>
      </c>
      <c r="S635" s="14" t="n">
        <v>1</v>
      </c>
      <c r="T635" s="14" t="n">
        <v>0</v>
      </c>
      <c r="U635" s="14" t="s">
        <v>95</v>
      </c>
      <c r="V635" s="14" t="s">
        <v>95</v>
      </c>
      <c r="W635" s="14" t="n">
        <v>0</v>
      </c>
      <c r="X635" s="14" t="s">
        <v>120</v>
      </c>
      <c r="Y635" s="14" t="n">
        <v>1</v>
      </c>
      <c r="Z635" s="14" t="n">
        <v>0</v>
      </c>
      <c r="AA635" s="14" t="n">
        <v>0</v>
      </c>
      <c r="AB635" s="14" t="s">
        <v>125</v>
      </c>
      <c r="AC635" s="14" t="n">
        <v>62</v>
      </c>
      <c r="AD635" s="14" t="n">
        <v>0</v>
      </c>
      <c r="AE635" s="14" t="n">
        <v>0</v>
      </c>
      <c r="AF635" s="14" t="s">
        <v>96</v>
      </c>
      <c r="AG635" s="15" t="n">
        <v>42005</v>
      </c>
      <c r="AH635" s="14" t="n">
        <f aca="false">I635+J635</f>
        <v>2</v>
      </c>
      <c r="AI635" s="14" t="n">
        <f aca="false">K635+L635+M635</f>
        <v>2</v>
      </c>
      <c r="AJ635" s="14" t="n">
        <f aca="false">AC635*AH635</f>
        <v>124</v>
      </c>
      <c r="AK635" s="14" t="str">
        <f aca="false">IF(C635=1,"Cancelled","Completed")</f>
        <v>Cancelled</v>
      </c>
      <c r="AL635" s="14" t="str">
        <f aca="false">_xlfn.IFS(D635&lt;=7,"0-7 Days",D635&lt;=30,"8-30 Days",D635&lt;=90,"31-90 Days",TRUE(),"90+ Days")</f>
        <v>90+ Days</v>
      </c>
      <c r="AM635" s="14" t="str">
        <f aca="false">_xlfn.IFS(OR(F635="December",F635="January",F635="February"),"Winter",OR(F635="March",F635="April",F635="May"),"Spring",OR(F635="June",F635="July",F635="August"),"Summer",TRUE(),"Autumn")</f>
        <v>Summer</v>
      </c>
      <c r="AN635" s="14" t="str">
        <f aca="false">IF(L635+M635&gt;0,"Family","Adult Only")</f>
        <v>Adult Only</v>
      </c>
      <c r="AO635" s="14" t="str">
        <f aca="false">IF(U635=V635,"Same","Changed")</f>
        <v>Same</v>
      </c>
    </row>
    <row r="636" customFormat="false" ht="15" hidden="false" customHeight="false" outlineLevel="0" collapsed="false">
      <c r="A636" s="0" t="n">
        <v>646</v>
      </c>
      <c r="B636" s="0" t="s">
        <v>80</v>
      </c>
      <c r="C636" s="0" t="n">
        <v>0</v>
      </c>
      <c r="D636" s="0" t="n">
        <v>0</v>
      </c>
      <c r="E636" s="0" t="n">
        <v>2015</v>
      </c>
      <c r="F636" s="0" t="s">
        <v>113</v>
      </c>
      <c r="G636" s="0" t="n">
        <v>45</v>
      </c>
      <c r="H636" s="0" t="n">
        <v>3</v>
      </c>
      <c r="I636" s="0" t="n">
        <v>0</v>
      </c>
      <c r="J636" s="0" t="n">
        <v>1</v>
      </c>
      <c r="K636" s="0" t="n">
        <v>1</v>
      </c>
      <c r="L636" s="0" t="n">
        <v>0</v>
      </c>
      <c r="M636" s="0" t="n">
        <v>0</v>
      </c>
      <c r="N636" s="0" t="s">
        <v>82</v>
      </c>
      <c r="O636" s="0" t="s">
        <v>232</v>
      </c>
      <c r="P636" s="0" t="s">
        <v>84</v>
      </c>
      <c r="Q636" s="0" t="s">
        <v>84</v>
      </c>
      <c r="R636" s="0" t="n">
        <v>0</v>
      </c>
      <c r="S636" s="0" t="n">
        <v>0</v>
      </c>
      <c r="T636" s="0" t="n">
        <v>0</v>
      </c>
      <c r="U636" s="0" t="s">
        <v>95</v>
      </c>
      <c r="V636" s="0" t="s">
        <v>95</v>
      </c>
      <c r="W636" s="0" t="n">
        <v>0</v>
      </c>
      <c r="X636" s="0" t="s">
        <v>86</v>
      </c>
      <c r="Y636" s="0" t="n">
        <v>0</v>
      </c>
      <c r="Z636" s="0" t="n">
        <v>0</v>
      </c>
      <c r="AA636" s="0" t="n">
        <v>0</v>
      </c>
      <c r="AB636" s="0" t="s">
        <v>87</v>
      </c>
      <c r="AC636" s="0" t="n">
        <v>40</v>
      </c>
      <c r="AD636" s="0" t="n">
        <v>0</v>
      </c>
      <c r="AE636" s="0" t="n">
        <v>0</v>
      </c>
      <c r="AF636" s="0" t="s">
        <v>88</v>
      </c>
      <c r="AG636" s="13" t="n">
        <v>42312</v>
      </c>
      <c r="AH636" s="25" t="n">
        <f aca="false">I636+J636</f>
        <v>1</v>
      </c>
      <c r="AI636" s="25" t="n">
        <f aca="false">K636+L636+M636</f>
        <v>1</v>
      </c>
      <c r="AJ636" s="25" t="n">
        <f aca="false">AC636*AH636</f>
        <v>40</v>
      </c>
      <c r="AK636" s="0" t="str">
        <f aca="false">IF(C636=1,"Cancelled","Completed")</f>
        <v>Completed</v>
      </c>
      <c r="AL636" s="0" t="str">
        <f aca="false">_xlfn.IFS(D636&lt;=7,"0-7 Days",D636&lt;=30,"8-30 Days",D636&lt;=90,"31-90 Days",TRUE(),"90+ Days")</f>
        <v>0-7 Days</v>
      </c>
      <c r="AM636" s="0" t="str">
        <f aca="false">_xlfn.IFS(OR(F636="December",F636="January",F636="February"),"Winter",OR(F636="March",F636="April",F636="May"),"Spring",OR(F636="June",F636="July",F636="August"),"Summer",TRUE(),"Autumn")</f>
        <v>Autumn</v>
      </c>
      <c r="AN636" s="0" t="str">
        <f aca="false">IF(L636+M636&gt;0,"Family","Adult Only")</f>
        <v>Adult Only</v>
      </c>
      <c r="AO636" s="0" t="str">
        <f aca="false">IF(U636=V636,"Same","Changed")</f>
        <v>Same</v>
      </c>
    </row>
    <row r="637" customFormat="false" ht="15" hidden="false" customHeight="false" outlineLevel="0" collapsed="false">
      <c r="A637" s="14" t="n">
        <v>647</v>
      </c>
      <c r="B637" s="14" t="s">
        <v>80</v>
      </c>
      <c r="C637" s="14" t="n">
        <v>1</v>
      </c>
      <c r="D637" s="14" t="n">
        <v>260</v>
      </c>
      <c r="E637" s="14" t="n">
        <v>2015</v>
      </c>
      <c r="F637" s="14" t="s">
        <v>114</v>
      </c>
      <c r="G637" s="14" t="n">
        <v>38</v>
      </c>
      <c r="H637" s="14" t="n">
        <v>19</v>
      </c>
      <c r="I637" s="14" t="n">
        <v>2</v>
      </c>
      <c r="J637" s="14" t="n">
        <v>5</v>
      </c>
      <c r="K637" s="14" t="n">
        <v>2</v>
      </c>
      <c r="L637" s="14" t="n">
        <v>0</v>
      </c>
      <c r="M637" s="14" t="n">
        <v>0</v>
      </c>
      <c r="N637" s="14" t="s">
        <v>82</v>
      </c>
      <c r="O637" s="14" t="s">
        <v>92</v>
      </c>
      <c r="P637" s="14" t="s">
        <v>99</v>
      </c>
      <c r="Q637" s="14" t="s">
        <v>94</v>
      </c>
      <c r="R637" s="14" t="n">
        <v>0</v>
      </c>
      <c r="S637" s="14" t="n">
        <v>1</v>
      </c>
      <c r="T637" s="14" t="n">
        <v>0</v>
      </c>
      <c r="U637" s="14" t="s">
        <v>95</v>
      </c>
      <c r="V637" s="14" t="s">
        <v>95</v>
      </c>
      <c r="W637" s="14" t="n">
        <v>0</v>
      </c>
      <c r="X637" s="14" t="s">
        <v>120</v>
      </c>
      <c r="Y637" s="14" t="n">
        <v>96</v>
      </c>
      <c r="Z637" s="14" t="n">
        <v>0</v>
      </c>
      <c r="AA637" s="14" t="n">
        <v>0</v>
      </c>
      <c r="AB637" s="14" t="s">
        <v>87</v>
      </c>
      <c r="AC637" s="14" t="n">
        <v>54.99</v>
      </c>
      <c r="AD637" s="14" t="n">
        <v>0</v>
      </c>
      <c r="AE637" s="14" t="n">
        <v>0</v>
      </c>
      <c r="AF637" s="14" t="s">
        <v>96</v>
      </c>
      <c r="AG637" s="15" t="n">
        <v>42172</v>
      </c>
      <c r="AH637" s="14" t="n">
        <f aca="false">I637+J637</f>
        <v>7</v>
      </c>
      <c r="AI637" s="14" t="n">
        <f aca="false">K637+L637+M637</f>
        <v>2</v>
      </c>
      <c r="AJ637" s="14" t="n">
        <f aca="false">AC637*AH637</f>
        <v>384.93</v>
      </c>
      <c r="AK637" s="14" t="str">
        <f aca="false">IF(C637=1,"Cancelled","Completed")</f>
        <v>Cancelled</v>
      </c>
      <c r="AL637" s="14" t="str">
        <f aca="false">_xlfn.IFS(D637&lt;=7,"0-7 Days",D637&lt;=30,"8-30 Days",D637&lt;=90,"31-90 Days",TRUE(),"90+ Days")</f>
        <v>90+ Days</v>
      </c>
      <c r="AM637" s="14" t="str">
        <f aca="false">_xlfn.IFS(OR(F637="December",F637="January",F637="February"),"Winter",OR(F637="March",F637="April",F637="May"),"Spring",OR(F637="June",F637="July",F637="August"),"Summer",TRUE(),"Autumn")</f>
        <v>Autumn</v>
      </c>
      <c r="AN637" s="14" t="str">
        <f aca="false">IF(L637+M637&gt;0,"Family","Adult Only")</f>
        <v>Adult Only</v>
      </c>
      <c r="AO637" s="14" t="str">
        <f aca="false">IF(U637=V637,"Same","Changed")</f>
        <v>Same</v>
      </c>
    </row>
    <row r="638" customFormat="false" ht="15" hidden="false" customHeight="false" outlineLevel="0" collapsed="false">
      <c r="A638" s="0" t="n">
        <v>648</v>
      </c>
      <c r="B638" s="0" t="s">
        <v>80</v>
      </c>
      <c r="C638" s="0" t="n">
        <v>0</v>
      </c>
      <c r="D638" s="0" t="n">
        <v>96</v>
      </c>
      <c r="E638" s="0" t="n">
        <v>2017</v>
      </c>
      <c r="F638" s="0" t="s">
        <v>103</v>
      </c>
      <c r="G638" s="0" t="n">
        <v>11</v>
      </c>
      <c r="H638" s="0" t="n">
        <v>12</v>
      </c>
      <c r="I638" s="0" t="n">
        <v>4</v>
      </c>
      <c r="J638" s="0" t="n">
        <v>7</v>
      </c>
      <c r="K638" s="0" t="n">
        <v>2</v>
      </c>
      <c r="L638" s="0" t="n">
        <v>0</v>
      </c>
      <c r="M638" s="0" t="n">
        <v>0</v>
      </c>
      <c r="N638" s="0" t="s">
        <v>112</v>
      </c>
      <c r="O638" s="0" t="s">
        <v>83</v>
      </c>
      <c r="P638" s="0" t="s">
        <v>116</v>
      </c>
      <c r="Q638" s="0" t="s">
        <v>94</v>
      </c>
      <c r="R638" s="0" t="n">
        <v>0</v>
      </c>
      <c r="S638" s="0" t="n">
        <v>0</v>
      </c>
      <c r="T638" s="0" t="n">
        <v>0</v>
      </c>
      <c r="U638" s="0" t="s">
        <v>95</v>
      </c>
      <c r="V638" s="0" t="s">
        <v>95</v>
      </c>
      <c r="W638" s="0" t="n">
        <v>0</v>
      </c>
      <c r="X638" s="0" t="s">
        <v>86</v>
      </c>
      <c r="Y638" s="0" t="n">
        <v>0</v>
      </c>
      <c r="Z638" s="0" t="n">
        <v>0</v>
      </c>
      <c r="AA638" s="0" t="n">
        <v>0</v>
      </c>
      <c r="AB638" s="0" t="s">
        <v>101</v>
      </c>
      <c r="AC638" s="0" t="n">
        <v>52.55</v>
      </c>
      <c r="AD638" s="0" t="n">
        <v>0</v>
      </c>
      <c r="AE638" s="0" t="n">
        <v>0</v>
      </c>
      <c r="AF638" s="0" t="s">
        <v>88</v>
      </c>
      <c r="AG638" s="13" t="n">
        <v>42817</v>
      </c>
      <c r="AH638" s="25" t="n">
        <f aca="false">I638+J638</f>
        <v>11</v>
      </c>
      <c r="AI638" s="25" t="n">
        <f aca="false">K638+L638+M638</f>
        <v>2</v>
      </c>
      <c r="AJ638" s="25" t="n">
        <f aca="false">AC638*AH638</f>
        <v>578.05</v>
      </c>
      <c r="AK638" s="0" t="str">
        <f aca="false">IF(C638=1,"Cancelled","Completed")</f>
        <v>Completed</v>
      </c>
      <c r="AL638" s="0" t="str">
        <f aca="false">_xlfn.IFS(D638&lt;=7,"0-7 Days",D638&lt;=30,"8-30 Days",D638&lt;=90,"31-90 Days",TRUE(),"90+ Days")</f>
        <v>90+ Days</v>
      </c>
      <c r="AM638" s="0" t="str">
        <f aca="false">_xlfn.IFS(OR(F638="December",F638="January",F638="February"),"Winter",OR(F638="March",F638="April",F638="May"),"Spring",OR(F638="June",F638="July",F638="August"),"Summer",TRUE(),"Autumn")</f>
        <v>Spring</v>
      </c>
      <c r="AN638" s="0" t="str">
        <f aca="false">IF(L638+M638&gt;0,"Family","Adult Only")</f>
        <v>Adult Only</v>
      </c>
      <c r="AO638" s="0" t="str">
        <f aca="false">IF(U638=V638,"Same","Changed")</f>
        <v>Same</v>
      </c>
    </row>
    <row r="639" customFormat="false" ht="15" hidden="false" customHeight="false" outlineLevel="0" collapsed="false">
      <c r="A639" s="14" t="n">
        <v>649</v>
      </c>
      <c r="B639" s="14" t="s">
        <v>80</v>
      </c>
      <c r="C639" s="14" t="n">
        <v>1</v>
      </c>
      <c r="D639" s="14" t="n">
        <v>172</v>
      </c>
      <c r="E639" s="14" t="n">
        <v>2017</v>
      </c>
      <c r="F639" s="14" t="s">
        <v>119</v>
      </c>
      <c r="G639" s="14" t="n">
        <v>34</v>
      </c>
      <c r="H639" s="14" t="n">
        <v>26</v>
      </c>
      <c r="I639" s="14" t="n">
        <v>0</v>
      </c>
      <c r="J639" s="14" t="n">
        <v>1</v>
      </c>
      <c r="K639" s="14" t="n">
        <v>3</v>
      </c>
      <c r="L639" s="14" t="n">
        <v>0</v>
      </c>
      <c r="M639" s="14" t="n">
        <v>0</v>
      </c>
      <c r="N639" s="14" t="s">
        <v>82</v>
      </c>
      <c r="O639" s="14" t="s">
        <v>92</v>
      </c>
      <c r="P639" s="14" t="s">
        <v>84</v>
      </c>
      <c r="Q639" s="14" t="s">
        <v>84</v>
      </c>
      <c r="R639" s="14" t="n">
        <v>0</v>
      </c>
      <c r="S639" s="14" t="n">
        <v>0</v>
      </c>
      <c r="T639" s="14" t="n">
        <v>0</v>
      </c>
      <c r="U639" s="14" t="s">
        <v>95</v>
      </c>
      <c r="V639" s="14" t="s">
        <v>95</v>
      </c>
      <c r="W639" s="14" t="n">
        <v>0</v>
      </c>
      <c r="X639" s="14" t="s">
        <v>86</v>
      </c>
      <c r="Y639" s="14" t="n">
        <v>250</v>
      </c>
      <c r="Z639" s="14" t="n">
        <v>0</v>
      </c>
      <c r="AA639" s="14" t="n">
        <v>0</v>
      </c>
      <c r="AB639" s="14" t="s">
        <v>87</v>
      </c>
      <c r="AC639" s="14" t="n">
        <v>207</v>
      </c>
      <c r="AD639" s="14" t="n">
        <v>0</v>
      </c>
      <c r="AE639" s="14" t="n">
        <v>0</v>
      </c>
      <c r="AF639" s="14" t="s">
        <v>96</v>
      </c>
      <c r="AG639" s="15" t="n">
        <v>42802</v>
      </c>
      <c r="AH639" s="14" t="n">
        <f aca="false">I639+J639</f>
        <v>1</v>
      </c>
      <c r="AI639" s="14" t="n">
        <f aca="false">K639+L639+M639</f>
        <v>3</v>
      </c>
      <c r="AJ639" s="14" t="n">
        <f aca="false">AC639*AH639</f>
        <v>207</v>
      </c>
      <c r="AK639" s="14" t="str">
        <f aca="false">IF(C639=1,"Cancelled","Completed")</f>
        <v>Cancelled</v>
      </c>
      <c r="AL639" s="14" t="str">
        <f aca="false">_xlfn.IFS(D639&lt;=7,"0-7 Days",D639&lt;=30,"8-30 Days",D639&lt;=90,"31-90 Days",TRUE(),"90+ Days")</f>
        <v>90+ Days</v>
      </c>
      <c r="AM639" s="14" t="str">
        <f aca="false">_xlfn.IFS(OR(F639="December",F639="January",F639="February"),"Winter",OR(F639="March",F639="April",F639="May"),"Spring",OR(F639="June",F639="July",F639="August"),"Summer",TRUE(),"Autumn")</f>
        <v>Summer</v>
      </c>
      <c r="AN639" s="14" t="str">
        <f aca="false">IF(L639+M639&gt;0,"Family","Adult Only")</f>
        <v>Adult Only</v>
      </c>
      <c r="AO639" s="14" t="str">
        <f aca="false">IF(U639=V639,"Same","Changed")</f>
        <v>Same</v>
      </c>
    </row>
    <row r="640" customFormat="false" ht="15" hidden="false" customHeight="false" outlineLevel="0" collapsed="false">
      <c r="A640" s="0" t="n">
        <v>650</v>
      </c>
      <c r="B640" s="0" t="s">
        <v>90</v>
      </c>
      <c r="C640" s="0" t="n">
        <v>0</v>
      </c>
      <c r="D640" s="0" t="n">
        <v>39</v>
      </c>
      <c r="E640" s="0" t="n">
        <v>2015</v>
      </c>
      <c r="F640" s="0" t="s">
        <v>119</v>
      </c>
      <c r="G640" s="0" t="n">
        <v>33</v>
      </c>
      <c r="H640" s="0" t="n">
        <v>14</v>
      </c>
      <c r="I640" s="0" t="n">
        <v>0</v>
      </c>
      <c r="J640" s="0" t="n">
        <v>2</v>
      </c>
      <c r="K640" s="0" t="n">
        <v>2</v>
      </c>
      <c r="L640" s="0" t="n">
        <v>0</v>
      </c>
      <c r="M640" s="0" t="n">
        <v>0</v>
      </c>
      <c r="N640" s="0" t="s">
        <v>112</v>
      </c>
      <c r="O640" s="0" t="s">
        <v>108</v>
      </c>
      <c r="P640" s="0" t="s">
        <v>99</v>
      </c>
      <c r="Q640" s="0" t="s">
        <v>94</v>
      </c>
      <c r="R640" s="0" t="n">
        <v>0</v>
      </c>
      <c r="S640" s="0" t="n">
        <v>0</v>
      </c>
      <c r="T640" s="0" t="n">
        <v>0</v>
      </c>
      <c r="U640" s="0" t="s">
        <v>95</v>
      </c>
      <c r="V640" s="0" t="s">
        <v>95</v>
      </c>
      <c r="W640" s="0" t="n">
        <v>0</v>
      </c>
      <c r="X640" s="0" t="s">
        <v>86</v>
      </c>
      <c r="Y640" s="0" t="n">
        <v>6</v>
      </c>
      <c r="Z640" s="0" t="n">
        <v>0</v>
      </c>
      <c r="AA640" s="0" t="n">
        <v>0</v>
      </c>
      <c r="AB640" s="0" t="s">
        <v>101</v>
      </c>
      <c r="AC640" s="0" t="n">
        <v>109</v>
      </c>
      <c r="AD640" s="0" t="n">
        <v>0</v>
      </c>
      <c r="AE640" s="0" t="n">
        <v>0</v>
      </c>
      <c r="AF640" s="0" t="s">
        <v>88</v>
      </c>
      <c r="AG640" s="13" t="n">
        <v>42232</v>
      </c>
      <c r="AH640" s="25" t="n">
        <f aca="false">I640+J640</f>
        <v>2</v>
      </c>
      <c r="AI640" s="25" t="n">
        <f aca="false">K640+L640+M640</f>
        <v>2</v>
      </c>
      <c r="AJ640" s="25" t="n">
        <f aca="false">AC640*AH640</f>
        <v>218</v>
      </c>
      <c r="AK640" s="0" t="str">
        <f aca="false">IF(C640=1,"Cancelled","Completed")</f>
        <v>Completed</v>
      </c>
      <c r="AL640" s="0" t="str">
        <f aca="false">_xlfn.IFS(D640&lt;=7,"0-7 Days",D640&lt;=30,"8-30 Days",D640&lt;=90,"31-90 Days",TRUE(),"90+ Days")</f>
        <v>31-90 Days</v>
      </c>
      <c r="AM640" s="0" t="str">
        <f aca="false">_xlfn.IFS(OR(F640="December",F640="January",F640="February"),"Winter",OR(F640="March",F640="April",F640="May"),"Spring",OR(F640="June",F640="July",F640="August"),"Summer",TRUE(),"Autumn")</f>
        <v>Summer</v>
      </c>
      <c r="AN640" s="0" t="str">
        <f aca="false">IF(L640+M640&gt;0,"Family","Adult Only")</f>
        <v>Adult Only</v>
      </c>
      <c r="AO640" s="0" t="str">
        <f aca="false">IF(U640=V640,"Same","Changed")</f>
        <v>Same</v>
      </c>
    </row>
    <row r="641" customFormat="false" ht="15" hidden="false" customHeight="false" outlineLevel="0" collapsed="false">
      <c r="A641" s="14" t="n">
        <v>651</v>
      </c>
      <c r="B641" s="14" t="s">
        <v>90</v>
      </c>
      <c r="C641" s="14" t="n">
        <v>0</v>
      </c>
      <c r="D641" s="14" t="n">
        <v>65</v>
      </c>
      <c r="E641" s="14" t="n">
        <v>2016</v>
      </c>
      <c r="F641" s="14" t="s">
        <v>103</v>
      </c>
      <c r="G641" s="14" t="n">
        <v>14</v>
      </c>
      <c r="H641" s="14" t="n">
        <v>28</v>
      </c>
      <c r="I641" s="14" t="n">
        <v>1</v>
      </c>
      <c r="J641" s="14" t="n">
        <v>2</v>
      </c>
      <c r="K641" s="14" t="n">
        <v>2</v>
      </c>
      <c r="L641" s="14" t="n">
        <v>1</v>
      </c>
      <c r="M641" s="14" t="n">
        <v>0</v>
      </c>
      <c r="N641" s="14" t="s">
        <v>82</v>
      </c>
      <c r="O641" s="14" t="s">
        <v>92</v>
      </c>
      <c r="P641" s="14" t="s">
        <v>93</v>
      </c>
      <c r="Q641" s="14" t="s">
        <v>94</v>
      </c>
      <c r="R641" s="14" t="n">
        <v>0</v>
      </c>
      <c r="S641" s="14" t="n">
        <v>0</v>
      </c>
      <c r="T641" s="14" t="n">
        <v>0</v>
      </c>
      <c r="U641" s="14" t="s">
        <v>95</v>
      </c>
      <c r="V641" s="14" t="s">
        <v>109</v>
      </c>
      <c r="W641" s="14" t="n">
        <v>0</v>
      </c>
      <c r="X641" s="14" t="s">
        <v>86</v>
      </c>
      <c r="Y641" s="14" t="n">
        <v>9</v>
      </c>
      <c r="Z641" s="14" t="n">
        <v>0</v>
      </c>
      <c r="AA641" s="14" t="n">
        <v>0</v>
      </c>
      <c r="AB641" s="14" t="s">
        <v>101</v>
      </c>
      <c r="AC641" s="14" t="n">
        <v>103.5</v>
      </c>
      <c r="AD641" s="14" t="n">
        <v>0</v>
      </c>
      <c r="AE641" s="14" t="n">
        <v>2</v>
      </c>
      <c r="AF641" s="14" t="s">
        <v>88</v>
      </c>
      <c r="AG641" s="15" t="n">
        <v>42460</v>
      </c>
      <c r="AH641" s="14" t="n">
        <f aca="false">I641+J641</f>
        <v>3</v>
      </c>
      <c r="AI641" s="14" t="n">
        <f aca="false">K641+L641+M641</f>
        <v>3</v>
      </c>
      <c r="AJ641" s="14" t="n">
        <f aca="false">AC641*AH641</f>
        <v>310.5</v>
      </c>
      <c r="AK641" s="14" t="str">
        <f aca="false">IF(C641=1,"Cancelled","Completed")</f>
        <v>Completed</v>
      </c>
      <c r="AL641" s="14" t="str">
        <f aca="false">_xlfn.IFS(D641&lt;=7,"0-7 Days",D641&lt;=30,"8-30 Days",D641&lt;=90,"31-90 Days",TRUE(),"90+ Days")</f>
        <v>31-90 Days</v>
      </c>
      <c r="AM641" s="14" t="str">
        <f aca="false">_xlfn.IFS(OR(F641="December",F641="January",F641="February"),"Winter",OR(F641="March",F641="April",F641="May"),"Spring",OR(F641="June",F641="July",F641="August"),"Summer",TRUE(),"Autumn")</f>
        <v>Spring</v>
      </c>
      <c r="AN641" s="14" t="str">
        <f aca="false">IF(L641+M641&gt;0,"Family","Adult Only")</f>
        <v>Family</v>
      </c>
      <c r="AO641" s="14" t="str">
        <f aca="false">IF(U641=V641,"Same","Changed")</f>
        <v>Changed</v>
      </c>
    </row>
    <row r="642" customFormat="false" ht="15" hidden="false" customHeight="false" outlineLevel="0" collapsed="false">
      <c r="A642" s="0" t="n">
        <v>652</v>
      </c>
      <c r="B642" s="0" t="s">
        <v>90</v>
      </c>
      <c r="C642" s="0" t="n">
        <v>0</v>
      </c>
      <c r="D642" s="0" t="n">
        <v>0</v>
      </c>
      <c r="E642" s="0" t="n">
        <v>2016</v>
      </c>
      <c r="F642" s="0" t="s">
        <v>121</v>
      </c>
      <c r="G642" s="0" t="n">
        <v>20</v>
      </c>
      <c r="H642" s="0" t="n">
        <v>14</v>
      </c>
      <c r="I642" s="0" t="n">
        <v>0</v>
      </c>
      <c r="J642" s="0" t="n">
        <v>1</v>
      </c>
      <c r="K642" s="0" t="n">
        <v>2</v>
      </c>
      <c r="L642" s="0" t="n">
        <v>0</v>
      </c>
      <c r="M642" s="0" t="n">
        <v>0</v>
      </c>
      <c r="N642" s="0" t="s">
        <v>82</v>
      </c>
      <c r="O642" s="0" t="s">
        <v>92</v>
      </c>
      <c r="P642" s="0" t="s">
        <v>168</v>
      </c>
      <c r="Q642" s="0" t="s">
        <v>84</v>
      </c>
      <c r="R642" s="0" t="n">
        <v>0</v>
      </c>
      <c r="S642" s="0" t="n">
        <v>0</v>
      </c>
      <c r="T642" s="0" t="n">
        <v>0</v>
      </c>
      <c r="U642" s="0" t="s">
        <v>95</v>
      </c>
      <c r="V642" s="0" t="s">
        <v>138</v>
      </c>
      <c r="W642" s="0" t="n">
        <v>0</v>
      </c>
      <c r="X642" s="0" t="s">
        <v>86</v>
      </c>
      <c r="Y642" s="0" t="n">
        <v>0</v>
      </c>
      <c r="Z642" s="0" t="n">
        <v>0</v>
      </c>
      <c r="AA642" s="0" t="n">
        <v>0</v>
      </c>
      <c r="AB642" s="0" t="s">
        <v>87</v>
      </c>
      <c r="AC642" s="0" t="n">
        <v>0</v>
      </c>
      <c r="AD642" s="0" t="n">
        <v>0</v>
      </c>
      <c r="AE642" s="0" t="n">
        <v>0</v>
      </c>
      <c r="AF642" s="0" t="s">
        <v>88</v>
      </c>
      <c r="AG642" s="13" t="n">
        <v>42505</v>
      </c>
      <c r="AH642" s="25" t="n">
        <f aca="false">I642+J642</f>
        <v>1</v>
      </c>
      <c r="AI642" s="25" t="n">
        <f aca="false">K642+L642+M642</f>
        <v>2</v>
      </c>
      <c r="AJ642" s="25" t="n">
        <f aca="false">AC642*AH642</f>
        <v>0</v>
      </c>
      <c r="AK642" s="0" t="str">
        <f aca="false">IF(C642=1,"Cancelled","Completed")</f>
        <v>Completed</v>
      </c>
      <c r="AL642" s="0" t="str">
        <f aca="false">_xlfn.IFS(D642&lt;=7,"0-7 Days",D642&lt;=30,"8-30 Days",D642&lt;=90,"31-90 Days",TRUE(),"90+ Days")</f>
        <v>0-7 Days</v>
      </c>
      <c r="AM642" s="0" t="str">
        <f aca="false">_xlfn.IFS(OR(F642="December",F642="January",F642="February"),"Winter",OR(F642="March",F642="April",F642="May"),"Spring",OR(F642="June",F642="July",F642="August"),"Summer",TRUE(),"Autumn")</f>
        <v>Spring</v>
      </c>
      <c r="AN642" s="0" t="str">
        <f aca="false">IF(L642+M642&gt;0,"Family","Adult Only")</f>
        <v>Adult Only</v>
      </c>
      <c r="AO642" s="0" t="str">
        <f aca="false">IF(U642=V642,"Same","Changed")</f>
        <v>Changed</v>
      </c>
    </row>
    <row r="643" customFormat="false" ht="15" hidden="false" customHeight="false" outlineLevel="0" collapsed="false">
      <c r="A643" s="14" t="n">
        <v>653</v>
      </c>
      <c r="B643" s="14" t="s">
        <v>80</v>
      </c>
      <c r="C643" s="14" t="n">
        <v>0</v>
      </c>
      <c r="D643" s="14" t="n">
        <v>126</v>
      </c>
      <c r="E643" s="14" t="n">
        <v>2017</v>
      </c>
      <c r="F643" s="14" t="s">
        <v>121</v>
      </c>
      <c r="G643" s="14" t="n">
        <v>18</v>
      </c>
      <c r="H643" s="14" t="n">
        <v>2</v>
      </c>
      <c r="I643" s="14" t="n">
        <v>0</v>
      </c>
      <c r="J643" s="14" t="n">
        <v>2</v>
      </c>
      <c r="K643" s="14" t="n">
        <v>2</v>
      </c>
      <c r="L643" s="14" t="n">
        <v>0</v>
      </c>
      <c r="M643" s="14" t="n">
        <v>0</v>
      </c>
      <c r="N643" s="14" t="s">
        <v>82</v>
      </c>
      <c r="O643" s="14" t="s">
        <v>108</v>
      </c>
      <c r="P643" s="14" t="s">
        <v>99</v>
      </c>
      <c r="Q643" s="14" t="s">
        <v>94</v>
      </c>
      <c r="R643" s="14" t="n">
        <v>0</v>
      </c>
      <c r="S643" s="14" t="n">
        <v>0</v>
      </c>
      <c r="T643" s="14" t="n">
        <v>0</v>
      </c>
      <c r="U643" s="14" t="s">
        <v>124</v>
      </c>
      <c r="V643" s="14" t="s">
        <v>124</v>
      </c>
      <c r="W643" s="14" t="n">
        <v>0</v>
      </c>
      <c r="X643" s="14" t="s">
        <v>86</v>
      </c>
      <c r="Y643" s="14" t="n">
        <v>6</v>
      </c>
      <c r="Z643" s="14" t="n">
        <v>0</v>
      </c>
      <c r="AA643" s="14" t="n">
        <v>0</v>
      </c>
      <c r="AB643" s="14" t="s">
        <v>87</v>
      </c>
      <c r="AC643" s="14" t="n">
        <v>64.8</v>
      </c>
      <c r="AD643" s="14" t="n">
        <v>1</v>
      </c>
      <c r="AE643" s="14" t="n">
        <v>0</v>
      </c>
      <c r="AF643" s="14" t="s">
        <v>88</v>
      </c>
      <c r="AG643" s="15" t="n">
        <v>42859</v>
      </c>
      <c r="AH643" s="14" t="n">
        <f aca="false">I643+J643</f>
        <v>2</v>
      </c>
      <c r="AI643" s="14" t="n">
        <f aca="false">K643+L643+M643</f>
        <v>2</v>
      </c>
      <c r="AJ643" s="14" t="n">
        <f aca="false">AC643*AH643</f>
        <v>129.6</v>
      </c>
      <c r="AK643" s="14" t="str">
        <f aca="false">IF(C643=1,"Cancelled","Completed")</f>
        <v>Completed</v>
      </c>
      <c r="AL643" s="14" t="str">
        <f aca="false">_xlfn.IFS(D643&lt;=7,"0-7 Days",D643&lt;=30,"8-30 Days",D643&lt;=90,"31-90 Days",TRUE(),"90+ Days")</f>
        <v>90+ Days</v>
      </c>
      <c r="AM643" s="14" t="str">
        <f aca="false">_xlfn.IFS(OR(F643="December",F643="January",F643="February"),"Winter",OR(F643="March",F643="April",F643="May"),"Spring",OR(F643="June",F643="July",F643="August"),"Summer",TRUE(),"Autumn")</f>
        <v>Spring</v>
      </c>
      <c r="AN643" s="14" t="str">
        <f aca="false">IF(L643+M643&gt;0,"Family","Adult Only")</f>
        <v>Adult Only</v>
      </c>
      <c r="AO643" s="14" t="str">
        <f aca="false">IF(U643=V643,"Same","Changed")</f>
        <v>Same</v>
      </c>
    </row>
    <row r="644" customFormat="false" ht="15" hidden="false" customHeight="false" outlineLevel="0" collapsed="false">
      <c r="A644" s="0" t="n">
        <v>654</v>
      </c>
      <c r="B644" s="0" t="s">
        <v>90</v>
      </c>
      <c r="C644" s="0" t="n">
        <v>1</v>
      </c>
      <c r="D644" s="0" t="n">
        <v>68</v>
      </c>
      <c r="E644" s="0" t="n">
        <v>2016</v>
      </c>
      <c r="F644" s="0" t="s">
        <v>118</v>
      </c>
      <c r="G644" s="0" t="n">
        <v>8</v>
      </c>
      <c r="H644" s="0" t="n">
        <v>17</v>
      </c>
      <c r="I644" s="0" t="n">
        <v>0</v>
      </c>
      <c r="J644" s="0" t="n">
        <v>2</v>
      </c>
      <c r="K644" s="0" t="n">
        <v>2</v>
      </c>
      <c r="L644" s="0" t="n">
        <v>0</v>
      </c>
      <c r="M644" s="0" t="n">
        <v>0</v>
      </c>
      <c r="N644" s="0" t="s">
        <v>82</v>
      </c>
      <c r="O644" s="0" t="s">
        <v>92</v>
      </c>
      <c r="P644" s="0" t="s">
        <v>116</v>
      </c>
      <c r="Q644" s="0" t="s">
        <v>94</v>
      </c>
      <c r="R644" s="0" t="n">
        <v>0</v>
      </c>
      <c r="S644" s="0" t="n">
        <v>1</v>
      </c>
      <c r="T644" s="0" t="n">
        <v>0</v>
      </c>
      <c r="U644" s="0" t="s">
        <v>95</v>
      </c>
      <c r="V644" s="0" t="s">
        <v>95</v>
      </c>
      <c r="W644" s="0" t="n">
        <v>0</v>
      </c>
      <c r="X644" s="0" t="s">
        <v>120</v>
      </c>
      <c r="Y644" s="0" t="n">
        <v>37</v>
      </c>
      <c r="Z644" s="0" t="n">
        <v>0</v>
      </c>
      <c r="AA644" s="0" t="n">
        <v>0</v>
      </c>
      <c r="AB644" s="0" t="s">
        <v>87</v>
      </c>
      <c r="AC644" s="0" t="n">
        <v>75</v>
      </c>
      <c r="AD644" s="0" t="n">
        <v>0</v>
      </c>
      <c r="AE644" s="0" t="n">
        <v>0</v>
      </c>
      <c r="AF644" s="0" t="s">
        <v>96</v>
      </c>
      <c r="AG644" s="13" t="n">
        <v>42375</v>
      </c>
      <c r="AH644" s="25" t="n">
        <f aca="false">I644+J644</f>
        <v>2</v>
      </c>
      <c r="AI644" s="25" t="n">
        <f aca="false">K644+L644+M644</f>
        <v>2</v>
      </c>
      <c r="AJ644" s="25" t="n">
        <f aca="false">AC644*AH644</f>
        <v>150</v>
      </c>
      <c r="AK644" s="0" t="str">
        <f aca="false">IF(C644=1,"Cancelled","Completed")</f>
        <v>Cancelled</v>
      </c>
      <c r="AL644" s="0" t="str">
        <f aca="false">_xlfn.IFS(D644&lt;=7,"0-7 Days",D644&lt;=30,"8-30 Days",D644&lt;=90,"31-90 Days",TRUE(),"90+ Days")</f>
        <v>31-90 Days</v>
      </c>
      <c r="AM644" s="0" t="str">
        <f aca="false">_xlfn.IFS(OR(F644="December",F644="January",F644="February"),"Winter",OR(F644="March",F644="April",F644="May"),"Spring",OR(F644="June",F644="July",F644="August"),"Summer",TRUE(),"Autumn")</f>
        <v>Winter</v>
      </c>
      <c r="AN644" s="0" t="str">
        <f aca="false">IF(L644+M644&gt;0,"Family","Adult Only")</f>
        <v>Adult Only</v>
      </c>
      <c r="AO644" s="0" t="str">
        <f aca="false">IF(U644=V644,"Same","Changed")</f>
        <v>Same</v>
      </c>
    </row>
    <row r="645" customFormat="false" ht="15" hidden="false" customHeight="false" outlineLevel="0" collapsed="false">
      <c r="A645" s="14" t="n">
        <v>655</v>
      </c>
      <c r="B645" s="14" t="s">
        <v>90</v>
      </c>
      <c r="C645" s="14" t="n">
        <v>0</v>
      </c>
      <c r="D645" s="14" t="n">
        <v>27</v>
      </c>
      <c r="E645" s="14" t="n">
        <v>2017</v>
      </c>
      <c r="F645" s="14" t="s">
        <v>91</v>
      </c>
      <c r="G645" s="14" t="n">
        <v>27</v>
      </c>
      <c r="H645" s="14" t="n">
        <v>2</v>
      </c>
      <c r="I645" s="14" t="n">
        <v>2</v>
      </c>
      <c r="J645" s="14" t="n">
        <v>0</v>
      </c>
      <c r="K645" s="14" t="n">
        <v>2</v>
      </c>
      <c r="L645" s="14" t="n">
        <v>2</v>
      </c>
      <c r="M645" s="14" t="n">
        <v>0</v>
      </c>
      <c r="N645" s="14" t="s">
        <v>82</v>
      </c>
      <c r="O645" s="14" t="s">
        <v>98</v>
      </c>
      <c r="P645" s="14" t="s">
        <v>93</v>
      </c>
      <c r="Q645" s="14" t="s">
        <v>94</v>
      </c>
      <c r="R645" s="14" t="n">
        <v>0</v>
      </c>
      <c r="S645" s="14" t="n">
        <v>0</v>
      </c>
      <c r="T645" s="14" t="n">
        <v>0</v>
      </c>
      <c r="U645" s="14" t="s">
        <v>85</v>
      </c>
      <c r="V645" s="14" t="s">
        <v>85</v>
      </c>
      <c r="W645" s="14" t="n">
        <v>2</v>
      </c>
      <c r="X645" s="14" t="s">
        <v>86</v>
      </c>
      <c r="Y645" s="14" t="n">
        <v>9</v>
      </c>
      <c r="Z645" s="14" t="n">
        <v>0</v>
      </c>
      <c r="AA645" s="14" t="n">
        <v>0</v>
      </c>
      <c r="AB645" s="14" t="s">
        <v>87</v>
      </c>
      <c r="AC645" s="14" t="n">
        <v>250</v>
      </c>
      <c r="AD645" s="14" t="n">
        <v>0</v>
      </c>
      <c r="AE645" s="14" t="n">
        <v>0</v>
      </c>
      <c r="AF645" s="14" t="s">
        <v>88</v>
      </c>
      <c r="AG645" s="15" t="n">
        <v>42920</v>
      </c>
      <c r="AH645" s="14" t="n">
        <f aca="false">I645+J645</f>
        <v>2</v>
      </c>
      <c r="AI645" s="14" t="n">
        <f aca="false">K645+L645+M645</f>
        <v>4</v>
      </c>
      <c r="AJ645" s="14" t="n">
        <f aca="false">AC645*AH645</f>
        <v>500</v>
      </c>
      <c r="AK645" s="14" t="str">
        <f aca="false">IF(C645=1,"Cancelled","Completed")</f>
        <v>Completed</v>
      </c>
      <c r="AL645" s="14" t="str">
        <f aca="false">_xlfn.IFS(D645&lt;=7,"0-7 Days",D645&lt;=30,"8-30 Days",D645&lt;=90,"31-90 Days",TRUE(),"90+ Days")</f>
        <v>8-30 Days</v>
      </c>
      <c r="AM645" s="14" t="str">
        <f aca="false">_xlfn.IFS(OR(F645="December",F645="January",F645="February"),"Winter",OR(F645="March",F645="April",F645="May"),"Spring",OR(F645="June",F645="July",F645="August"),"Summer",TRUE(),"Autumn")</f>
        <v>Summer</v>
      </c>
      <c r="AN645" s="14" t="str">
        <f aca="false">IF(L645+M645&gt;0,"Family","Adult Only")</f>
        <v>Family</v>
      </c>
      <c r="AO645" s="14" t="str">
        <f aca="false">IF(U645=V645,"Same","Changed")</f>
        <v>Same</v>
      </c>
    </row>
    <row r="646" customFormat="false" ht="15" hidden="false" customHeight="false" outlineLevel="0" collapsed="false">
      <c r="A646" s="0" t="n">
        <v>656</v>
      </c>
      <c r="B646" s="0" t="s">
        <v>80</v>
      </c>
      <c r="C646" s="0" t="n">
        <v>0</v>
      </c>
      <c r="D646" s="0" t="n">
        <v>44</v>
      </c>
      <c r="E646" s="0" t="n">
        <v>2016</v>
      </c>
      <c r="F646" s="0" t="s">
        <v>121</v>
      </c>
      <c r="G646" s="0" t="n">
        <v>21</v>
      </c>
      <c r="H646" s="0" t="n">
        <v>18</v>
      </c>
      <c r="I646" s="0" t="n">
        <v>0</v>
      </c>
      <c r="J646" s="0" t="n">
        <v>2</v>
      </c>
      <c r="K646" s="0" t="n">
        <v>2</v>
      </c>
      <c r="L646" s="0" t="n">
        <v>0</v>
      </c>
      <c r="M646" s="0" t="n">
        <v>0</v>
      </c>
      <c r="N646" s="0" t="s">
        <v>82</v>
      </c>
      <c r="O646" s="0" t="s">
        <v>115</v>
      </c>
      <c r="P646" s="0" t="s">
        <v>93</v>
      </c>
      <c r="Q646" s="0" t="s">
        <v>94</v>
      </c>
      <c r="R646" s="0" t="n">
        <v>0</v>
      </c>
      <c r="S646" s="0" t="n">
        <v>0</v>
      </c>
      <c r="T646" s="0" t="n">
        <v>0</v>
      </c>
      <c r="U646" s="0" t="s">
        <v>95</v>
      </c>
      <c r="V646" s="0" t="s">
        <v>95</v>
      </c>
      <c r="W646" s="0" t="n">
        <v>0</v>
      </c>
      <c r="X646" s="0" t="s">
        <v>86</v>
      </c>
      <c r="Y646" s="0" t="n">
        <v>240</v>
      </c>
      <c r="Z646" s="0" t="n">
        <v>0</v>
      </c>
      <c r="AA646" s="0" t="n">
        <v>0</v>
      </c>
      <c r="AB646" s="0" t="s">
        <v>87</v>
      </c>
      <c r="AC646" s="0" t="n">
        <v>81</v>
      </c>
      <c r="AD646" s="0" t="n">
        <v>1</v>
      </c>
      <c r="AE646" s="0" t="n">
        <v>1</v>
      </c>
      <c r="AF646" s="0" t="s">
        <v>88</v>
      </c>
      <c r="AG646" s="13" t="n">
        <v>42510</v>
      </c>
      <c r="AH646" s="25" t="n">
        <f aca="false">I646+J646</f>
        <v>2</v>
      </c>
      <c r="AI646" s="25" t="n">
        <f aca="false">K646+L646+M646</f>
        <v>2</v>
      </c>
      <c r="AJ646" s="25" t="n">
        <f aca="false">AC646*AH646</f>
        <v>162</v>
      </c>
      <c r="AK646" s="0" t="str">
        <f aca="false">IF(C646=1,"Cancelled","Completed")</f>
        <v>Completed</v>
      </c>
      <c r="AL646" s="0" t="str">
        <f aca="false">_xlfn.IFS(D646&lt;=7,"0-7 Days",D646&lt;=30,"8-30 Days",D646&lt;=90,"31-90 Days",TRUE(),"90+ Days")</f>
        <v>31-90 Days</v>
      </c>
      <c r="AM646" s="0" t="str">
        <f aca="false">_xlfn.IFS(OR(F646="December",F646="January",F646="February"),"Winter",OR(F646="March",F646="April",F646="May"),"Spring",OR(F646="June",F646="July",F646="August"),"Summer",TRUE(),"Autumn")</f>
        <v>Spring</v>
      </c>
      <c r="AN646" s="0" t="str">
        <f aca="false">IF(L646+M646&gt;0,"Family","Adult Only")</f>
        <v>Adult Only</v>
      </c>
      <c r="AO646" s="0" t="str">
        <f aca="false">IF(U646=V646,"Same","Changed")</f>
        <v>Same</v>
      </c>
    </row>
    <row r="647" customFormat="false" ht="15" hidden="false" customHeight="false" outlineLevel="0" collapsed="false">
      <c r="A647" s="14" t="n">
        <v>657</v>
      </c>
      <c r="B647" s="14" t="s">
        <v>80</v>
      </c>
      <c r="C647" s="14" t="n">
        <v>1</v>
      </c>
      <c r="D647" s="14" t="n">
        <v>157</v>
      </c>
      <c r="E647" s="14" t="n">
        <v>2017</v>
      </c>
      <c r="F647" s="14" t="s">
        <v>119</v>
      </c>
      <c r="G647" s="14" t="n">
        <v>34</v>
      </c>
      <c r="H647" s="14" t="n">
        <v>22</v>
      </c>
      <c r="I647" s="14" t="n">
        <v>0</v>
      </c>
      <c r="J647" s="14" t="n">
        <v>4</v>
      </c>
      <c r="K647" s="14" t="n">
        <v>2</v>
      </c>
      <c r="L647" s="14" t="n">
        <v>0</v>
      </c>
      <c r="M647" s="14" t="n">
        <v>0</v>
      </c>
      <c r="N647" s="14" t="s">
        <v>82</v>
      </c>
      <c r="O647" s="14" t="s">
        <v>83</v>
      </c>
      <c r="P647" s="14" t="s">
        <v>84</v>
      </c>
      <c r="Q647" s="14" t="s">
        <v>84</v>
      </c>
      <c r="R647" s="14" t="n">
        <v>0</v>
      </c>
      <c r="S647" s="14" t="n">
        <v>0</v>
      </c>
      <c r="T647" s="14" t="n">
        <v>0</v>
      </c>
      <c r="U647" s="14" t="s">
        <v>85</v>
      </c>
      <c r="V647" s="14" t="s">
        <v>85</v>
      </c>
      <c r="W647" s="14" t="n">
        <v>0</v>
      </c>
      <c r="X647" s="14" t="s">
        <v>86</v>
      </c>
      <c r="Y647" s="14" t="n">
        <v>250</v>
      </c>
      <c r="Z647" s="14" t="n">
        <v>0</v>
      </c>
      <c r="AA647" s="14" t="n">
        <v>0</v>
      </c>
      <c r="AB647" s="14" t="s">
        <v>87</v>
      </c>
      <c r="AC647" s="14" t="n">
        <v>237.5</v>
      </c>
      <c r="AD647" s="14" t="n">
        <v>0</v>
      </c>
      <c r="AE647" s="14" t="n">
        <v>0</v>
      </c>
      <c r="AF647" s="14" t="s">
        <v>96</v>
      </c>
      <c r="AG647" s="15" t="n">
        <v>42921</v>
      </c>
      <c r="AH647" s="14" t="n">
        <f aca="false">I647+J647</f>
        <v>4</v>
      </c>
      <c r="AI647" s="14" t="n">
        <f aca="false">K647+L647+M647</f>
        <v>2</v>
      </c>
      <c r="AJ647" s="14" t="n">
        <f aca="false">AC647*AH647</f>
        <v>950</v>
      </c>
      <c r="AK647" s="14" t="str">
        <f aca="false">IF(C647=1,"Cancelled","Completed")</f>
        <v>Cancelled</v>
      </c>
      <c r="AL647" s="14" t="str">
        <f aca="false">_xlfn.IFS(D647&lt;=7,"0-7 Days",D647&lt;=30,"8-30 Days",D647&lt;=90,"31-90 Days",TRUE(),"90+ Days")</f>
        <v>90+ Days</v>
      </c>
      <c r="AM647" s="14" t="str">
        <f aca="false">_xlfn.IFS(OR(F647="December",F647="January",F647="February"),"Winter",OR(F647="March",F647="April",F647="May"),"Spring",OR(F647="June",F647="July",F647="August"),"Summer",TRUE(),"Autumn")</f>
        <v>Summer</v>
      </c>
      <c r="AN647" s="14" t="str">
        <f aca="false">IF(L647+M647&gt;0,"Family","Adult Only")</f>
        <v>Adult Only</v>
      </c>
      <c r="AO647" s="14" t="str">
        <f aca="false">IF(U647=V647,"Same","Changed")</f>
        <v>Same</v>
      </c>
    </row>
    <row r="648" customFormat="false" ht="15" hidden="false" customHeight="false" outlineLevel="0" collapsed="false">
      <c r="A648" s="0" t="n">
        <v>658</v>
      </c>
      <c r="B648" s="0" t="s">
        <v>90</v>
      </c>
      <c r="C648" s="0" t="n">
        <v>1</v>
      </c>
      <c r="D648" s="0" t="n">
        <v>19</v>
      </c>
      <c r="E648" s="0" t="n">
        <v>2015</v>
      </c>
      <c r="F648" s="0" t="s">
        <v>114</v>
      </c>
      <c r="G648" s="0" t="n">
        <v>39</v>
      </c>
      <c r="H648" s="0" t="n">
        <v>21</v>
      </c>
      <c r="I648" s="0" t="n">
        <v>1</v>
      </c>
      <c r="J648" s="0" t="n">
        <v>1</v>
      </c>
      <c r="K648" s="0" t="n">
        <v>2</v>
      </c>
      <c r="L648" s="0" t="n">
        <v>0</v>
      </c>
      <c r="M648" s="0" t="n">
        <v>0</v>
      </c>
      <c r="N648" s="0" t="s">
        <v>82</v>
      </c>
      <c r="O648" s="0" t="s">
        <v>92</v>
      </c>
      <c r="P648" s="0" t="s">
        <v>99</v>
      </c>
      <c r="Q648" s="0" t="s">
        <v>94</v>
      </c>
      <c r="R648" s="0" t="n">
        <v>0</v>
      </c>
      <c r="S648" s="0" t="n">
        <v>0</v>
      </c>
      <c r="T648" s="0" t="n">
        <v>0</v>
      </c>
      <c r="U648" s="0" t="s">
        <v>95</v>
      </c>
      <c r="V648" s="0" t="s">
        <v>95</v>
      </c>
      <c r="W648" s="0" t="n">
        <v>0</v>
      </c>
      <c r="X648" s="0" t="s">
        <v>86</v>
      </c>
      <c r="Y648" s="0" t="n">
        <v>20</v>
      </c>
      <c r="Z648" s="0" t="n">
        <v>0</v>
      </c>
      <c r="AA648" s="0" t="n">
        <v>0</v>
      </c>
      <c r="AB648" s="0" t="s">
        <v>101</v>
      </c>
      <c r="AC648" s="0" t="n">
        <v>48</v>
      </c>
      <c r="AD648" s="0" t="n">
        <v>0</v>
      </c>
      <c r="AE648" s="0" t="n">
        <v>0</v>
      </c>
      <c r="AF648" s="0" t="s">
        <v>96</v>
      </c>
      <c r="AG648" s="13" t="n">
        <v>42258</v>
      </c>
      <c r="AH648" s="25" t="n">
        <f aca="false">I648+J648</f>
        <v>2</v>
      </c>
      <c r="AI648" s="25" t="n">
        <f aca="false">K648+L648+M648</f>
        <v>2</v>
      </c>
      <c r="AJ648" s="25" t="n">
        <f aca="false">AC648*AH648</f>
        <v>96</v>
      </c>
      <c r="AK648" s="0" t="str">
        <f aca="false">IF(C648=1,"Cancelled","Completed")</f>
        <v>Cancelled</v>
      </c>
      <c r="AL648" s="0" t="str">
        <f aca="false">_xlfn.IFS(D648&lt;=7,"0-7 Days",D648&lt;=30,"8-30 Days",D648&lt;=90,"31-90 Days",TRUE(),"90+ Days")</f>
        <v>8-30 Days</v>
      </c>
      <c r="AM648" s="0" t="str">
        <f aca="false">_xlfn.IFS(OR(F648="December",F648="January",F648="February"),"Winter",OR(F648="March",F648="April",F648="May"),"Spring",OR(F648="June",F648="July",F648="August"),"Summer",TRUE(),"Autumn")</f>
        <v>Autumn</v>
      </c>
      <c r="AN648" s="0" t="str">
        <f aca="false">IF(L648+M648&gt;0,"Family","Adult Only")</f>
        <v>Adult Only</v>
      </c>
      <c r="AO648" s="0" t="str">
        <f aca="false">IF(U648=V648,"Same","Changed")</f>
        <v>Same</v>
      </c>
    </row>
    <row r="649" customFormat="false" ht="15" hidden="false" customHeight="false" outlineLevel="0" collapsed="false">
      <c r="A649" s="14" t="n">
        <v>659</v>
      </c>
      <c r="B649" s="14" t="s">
        <v>90</v>
      </c>
      <c r="C649" s="14" t="n">
        <v>0</v>
      </c>
      <c r="D649" s="14" t="n">
        <v>0</v>
      </c>
      <c r="E649" s="14" t="n">
        <v>2016</v>
      </c>
      <c r="F649" s="14" t="s">
        <v>106</v>
      </c>
      <c r="G649" s="14" t="n">
        <v>18</v>
      </c>
      <c r="H649" s="14" t="n">
        <v>29</v>
      </c>
      <c r="I649" s="14" t="n">
        <v>0</v>
      </c>
      <c r="J649" s="14" t="n">
        <v>2</v>
      </c>
      <c r="K649" s="14" t="n">
        <v>1</v>
      </c>
      <c r="L649" s="14" t="n">
        <v>0</v>
      </c>
      <c r="M649" s="14" t="n">
        <v>0</v>
      </c>
      <c r="N649" s="14" t="s">
        <v>82</v>
      </c>
      <c r="O649" s="14" t="s">
        <v>92</v>
      </c>
      <c r="P649" s="14" t="s">
        <v>116</v>
      </c>
      <c r="Q649" s="14" t="s">
        <v>94</v>
      </c>
      <c r="R649" s="14" t="n">
        <v>0</v>
      </c>
      <c r="S649" s="14" t="n">
        <v>0</v>
      </c>
      <c r="T649" s="14" t="n">
        <v>0</v>
      </c>
      <c r="U649" s="14" t="s">
        <v>95</v>
      </c>
      <c r="V649" s="14" t="s">
        <v>138</v>
      </c>
      <c r="W649" s="14" t="n">
        <v>0</v>
      </c>
      <c r="X649" s="14" t="s">
        <v>86</v>
      </c>
      <c r="Y649" s="14" t="n">
        <v>29</v>
      </c>
      <c r="Z649" s="14" t="n">
        <v>0</v>
      </c>
      <c r="AA649" s="14" t="n">
        <v>0</v>
      </c>
      <c r="AB649" s="14" t="s">
        <v>101</v>
      </c>
      <c r="AC649" s="14" t="n">
        <v>100</v>
      </c>
      <c r="AD649" s="14" t="n">
        <v>0</v>
      </c>
      <c r="AE649" s="14" t="n">
        <v>0</v>
      </c>
      <c r="AF649" s="14" t="s">
        <v>88</v>
      </c>
      <c r="AG649" s="15" t="n">
        <v>42491</v>
      </c>
      <c r="AH649" s="14" t="n">
        <f aca="false">I649+J649</f>
        <v>2</v>
      </c>
      <c r="AI649" s="14" t="n">
        <f aca="false">K649+L649+M649</f>
        <v>1</v>
      </c>
      <c r="AJ649" s="14" t="n">
        <f aca="false">AC649*AH649</f>
        <v>200</v>
      </c>
      <c r="AK649" s="14" t="str">
        <f aca="false">IF(C649=1,"Cancelled","Completed")</f>
        <v>Completed</v>
      </c>
      <c r="AL649" s="14" t="str">
        <f aca="false">_xlfn.IFS(D649&lt;=7,"0-7 Days",D649&lt;=30,"8-30 Days",D649&lt;=90,"31-90 Days",TRUE(),"90+ Days")</f>
        <v>0-7 Days</v>
      </c>
      <c r="AM649" s="14" t="str">
        <f aca="false">_xlfn.IFS(OR(F649="December",F649="January",F649="February"),"Winter",OR(F649="March",F649="April",F649="May"),"Spring",OR(F649="June",F649="July",F649="August"),"Summer",TRUE(),"Autumn")</f>
        <v>Spring</v>
      </c>
      <c r="AN649" s="14" t="str">
        <f aca="false">IF(L649+M649&gt;0,"Family","Adult Only")</f>
        <v>Adult Only</v>
      </c>
      <c r="AO649" s="14" t="str">
        <f aca="false">IF(U649=V649,"Same","Changed")</f>
        <v>Changed</v>
      </c>
    </row>
    <row r="650" customFormat="false" ht="15" hidden="false" customHeight="false" outlineLevel="0" collapsed="false">
      <c r="A650" s="0" t="n">
        <v>660</v>
      </c>
      <c r="B650" s="0" t="s">
        <v>80</v>
      </c>
      <c r="C650" s="0" t="n">
        <v>0</v>
      </c>
      <c r="D650" s="0" t="n">
        <v>61</v>
      </c>
      <c r="E650" s="0" t="n">
        <v>2017</v>
      </c>
      <c r="F650" s="0" t="s">
        <v>121</v>
      </c>
      <c r="G650" s="0" t="n">
        <v>21</v>
      </c>
      <c r="H650" s="0" t="n">
        <v>26</v>
      </c>
      <c r="I650" s="0" t="n">
        <v>1</v>
      </c>
      <c r="J650" s="0" t="n">
        <v>2</v>
      </c>
      <c r="K650" s="0" t="n">
        <v>2</v>
      </c>
      <c r="L650" s="0" t="n">
        <v>0</v>
      </c>
      <c r="M650" s="0" t="n">
        <v>0</v>
      </c>
      <c r="N650" s="0" t="s">
        <v>82</v>
      </c>
      <c r="O650" s="0" t="s">
        <v>147</v>
      </c>
      <c r="P650" s="0" t="s">
        <v>93</v>
      </c>
      <c r="Q650" s="0" t="s">
        <v>94</v>
      </c>
      <c r="R650" s="0" t="n">
        <v>0</v>
      </c>
      <c r="S650" s="0" t="n">
        <v>0</v>
      </c>
      <c r="T650" s="0" t="n">
        <v>0</v>
      </c>
      <c r="U650" s="0" t="s">
        <v>95</v>
      </c>
      <c r="V650" s="0" t="s">
        <v>138</v>
      </c>
      <c r="W650" s="0" t="n">
        <v>0</v>
      </c>
      <c r="X650" s="0" t="s">
        <v>86</v>
      </c>
      <c r="Y650" s="0" t="n">
        <v>241</v>
      </c>
      <c r="Z650" s="0" t="n">
        <v>0</v>
      </c>
      <c r="AA650" s="0" t="n">
        <v>0</v>
      </c>
      <c r="AB650" s="0" t="s">
        <v>87</v>
      </c>
      <c r="AC650" s="0" t="n">
        <v>68</v>
      </c>
      <c r="AD650" s="0" t="n">
        <v>0</v>
      </c>
      <c r="AE650" s="0" t="n">
        <v>1</v>
      </c>
      <c r="AF650" s="0" t="s">
        <v>88</v>
      </c>
      <c r="AG650" s="13" t="n">
        <v>42884</v>
      </c>
      <c r="AH650" s="25" t="n">
        <f aca="false">I650+J650</f>
        <v>3</v>
      </c>
      <c r="AI650" s="25" t="n">
        <f aca="false">K650+L650+M650</f>
        <v>2</v>
      </c>
      <c r="AJ650" s="25" t="n">
        <f aca="false">AC650*AH650</f>
        <v>204</v>
      </c>
      <c r="AK650" s="0" t="str">
        <f aca="false">IF(C650=1,"Cancelled","Completed")</f>
        <v>Completed</v>
      </c>
      <c r="AL650" s="0" t="str">
        <f aca="false">_xlfn.IFS(D650&lt;=7,"0-7 Days",D650&lt;=30,"8-30 Days",D650&lt;=90,"31-90 Days",TRUE(),"90+ Days")</f>
        <v>31-90 Days</v>
      </c>
      <c r="AM650" s="0" t="str">
        <f aca="false">_xlfn.IFS(OR(F650="December",F650="January",F650="February"),"Winter",OR(F650="March",F650="April",F650="May"),"Spring",OR(F650="June",F650="July",F650="August"),"Summer",TRUE(),"Autumn")</f>
        <v>Spring</v>
      </c>
      <c r="AN650" s="0" t="str">
        <f aca="false">IF(L650+M650&gt;0,"Family","Adult Only")</f>
        <v>Adult Only</v>
      </c>
      <c r="AO650" s="0" t="str">
        <f aca="false">IF(U650=V650,"Same","Changed")</f>
        <v>Changed</v>
      </c>
    </row>
    <row r="651" customFormat="false" ht="15" hidden="false" customHeight="false" outlineLevel="0" collapsed="false">
      <c r="A651" s="14" t="n">
        <v>661</v>
      </c>
      <c r="B651" s="14" t="s">
        <v>90</v>
      </c>
      <c r="C651" s="14" t="n">
        <v>0</v>
      </c>
      <c r="D651" s="14" t="n">
        <v>172</v>
      </c>
      <c r="E651" s="14" t="n">
        <v>2016</v>
      </c>
      <c r="F651" s="14" t="s">
        <v>91</v>
      </c>
      <c r="G651" s="14" t="n">
        <v>31</v>
      </c>
      <c r="H651" s="14" t="n">
        <v>26</v>
      </c>
      <c r="I651" s="14" t="n">
        <v>1</v>
      </c>
      <c r="J651" s="14" t="n">
        <v>5</v>
      </c>
      <c r="K651" s="14" t="n">
        <v>2</v>
      </c>
      <c r="L651" s="14" t="n">
        <v>0</v>
      </c>
      <c r="M651" s="14" t="n">
        <v>0</v>
      </c>
      <c r="N651" s="14" t="s">
        <v>82</v>
      </c>
      <c r="O651" s="14" t="s">
        <v>108</v>
      </c>
      <c r="P651" s="14" t="s">
        <v>99</v>
      </c>
      <c r="Q651" s="14" t="s">
        <v>94</v>
      </c>
      <c r="R651" s="14" t="n">
        <v>0</v>
      </c>
      <c r="S651" s="14" t="n">
        <v>0</v>
      </c>
      <c r="T651" s="14" t="n">
        <v>0</v>
      </c>
      <c r="U651" s="14" t="s">
        <v>95</v>
      </c>
      <c r="V651" s="14" t="s">
        <v>95</v>
      </c>
      <c r="W651" s="14" t="n">
        <v>0</v>
      </c>
      <c r="X651" s="14" t="s">
        <v>86</v>
      </c>
      <c r="Y651" s="14" t="n">
        <v>27</v>
      </c>
      <c r="Z651" s="14" t="n">
        <v>0</v>
      </c>
      <c r="AA651" s="14" t="n">
        <v>0</v>
      </c>
      <c r="AB651" s="14" t="s">
        <v>87</v>
      </c>
      <c r="AC651" s="14" t="n">
        <v>72.25</v>
      </c>
      <c r="AD651" s="14" t="n">
        <v>0</v>
      </c>
      <c r="AE651" s="14" t="n">
        <v>0</v>
      </c>
      <c r="AF651" s="14" t="s">
        <v>88</v>
      </c>
      <c r="AG651" s="15" t="n">
        <v>42583</v>
      </c>
      <c r="AH651" s="14" t="n">
        <f aca="false">I651+J651</f>
        <v>6</v>
      </c>
      <c r="AI651" s="14" t="n">
        <f aca="false">K651+L651+M651</f>
        <v>2</v>
      </c>
      <c r="AJ651" s="14" t="n">
        <f aca="false">AC651*AH651</f>
        <v>433.5</v>
      </c>
      <c r="AK651" s="14" t="str">
        <f aca="false">IF(C651=1,"Cancelled","Completed")</f>
        <v>Completed</v>
      </c>
      <c r="AL651" s="14" t="str">
        <f aca="false">_xlfn.IFS(D651&lt;=7,"0-7 Days",D651&lt;=30,"8-30 Days",D651&lt;=90,"31-90 Days",TRUE(),"90+ Days")</f>
        <v>90+ Days</v>
      </c>
      <c r="AM651" s="14" t="str">
        <f aca="false">_xlfn.IFS(OR(F651="December",F651="January",F651="February"),"Winter",OR(F651="March",F651="April",F651="May"),"Spring",OR(F651="June",F651="July",F651="August"),"Summer",TRUE(),"Autumn")</f>
        <v>Summer</v>
      </c>
      <c r="AN651" s="14" t="str">
        <f aca="false">IF(L651+M651&gt;0,"Family","Adult Only")</f>
        <v>Adult Only</v>
      </c>
      <c r="AO651" s="14" t="str">
        <f aca="false">IF(U651=V651,"Same","Changed")</f>
        <v>Same</v>
      </c>
    </row>
    <row r="652" customFormat="false" ht="15" hidden="false" customHeight="false" outlineLevel="0" collapsed="false">
      <c r="A652" s="0" t="n">
        <v>662</v>
      </c>
      <c r="B652" s="0" t="s">
        <v>90</v>
      </c>
      <c r="C652" s="0" t="n">
        <v>1</v>
      </c>
      <c r="D652" s="0" t="n">
        <v>199</v>
      </c>
      <c r="E652" s="0" t="n">
        <v>2016</v>
      </c>
      <c r="F652" s="0" t="s">
        <v>111</v>
      </c>
      <c r="G652" s="0" t="n">
        <v>44</v>
      </c>
      <c r="H652" s="0" t="n">
        <v>28</v>
      </c>
      <c r="I652" s="0" t="n">
        <v>0</v>
      </c>
      <c r="J652" s="0" t="n">
        <v>2</v>
      </c>
      <c r="K652" s="0" t="n">
        <v>2</v>
      </c>
      <c r="L652" s="0" t="n">
        <v>0</v>
      </c>
      <c r="M652" s="0" t="n">
        <v>0</v>
      </c>
      <c r="N652" s="0" t="s">
        <v>82</v>
      </c>
      <c r="O652" s="0" t="s">
        <v>92</v>
      </c>
      <c r="P652" s="0" t="s">
        <v>116</v>
      </c>
      <c r="Q652" s="0" t="s">
        <v>94</v>
      </c>
      <c r="R652" s="0" t="n">
        <v>0</v>
      </c>
      <c r="S652" s="0" t="n">
        <v>0</v>
      </c>
      <c r="T652" s="0" t="n">
        <v>0</v>
      </c>
      <c r="U652" s="0" t="s">
        <v>95</v>
      </c>
      <c r="V652" s="0" t="s">
        <v>95</v>
      </c>
      <c r="W652" s="0" t="n">
        <v>0</v>
      </c>
      <c r="X652" s="0" t="s">
        <v>86</v>
      </c>
      <c r="Y652" s="0" t="n">
        <v>29</v>
      </c>
      <c r="Z652" s="0" t="n">
        <v>0</v>
      </c>
      <c r="AA652" s="0" t="n">
        <v>0</v>
      </c>
      <c r="AB652" s="0" t="s">
        <v>101</v>
      </c>
      <c r="AC652" s="0" t="n">
        <v>95</v>
      </c>
      <c r="AD652" s="0" t="n">
        <v>0</v>
      </c>
      <c r="AE652" s="0" t="n">
        <v>0</v>
      </c>
      <c r="AF652" s="0" t="s">
        <v>96</v>
      </c>
      <c r="AG652" s="13" t="n">
        <v>42664</v>
      </c>
      <c r="AH652" s="25" t="n">
        <f aca="false">I652+J652</f>
        <v>2</v>
      </c>
      <c r="AI652" s="25" t="n">
        <f aca="false">K652+L652+M652</f>
        <v>2</v>
      </c>
      <c r="AJ652" s="25" t="n">
        <f aca="false">AC652*AH652</f>
        <v>190</v>
      </c>
      <c r="AK652" s="0" t="str">
        <f aca="false">IF(C652=1,"Cancelled","Completed")</f>
        <v>Cancelled</v>
      </c>
      <c r="AL652" s="0" t="str">
        <f aca="false">_xlfn.IFS(D652&lt;=7,"0-7 Days",D652&lt;=30,"8-30 Days",D652&lt;=90,"31-90 Days",TRUE(),"90+ Days")</f>
        <v>90+ Days</v>
      </c>
      <c r="AM652" s="0" t="str">
        <f aca="false">_xlfn.IFS(OR(F652="December",F652="January",F652="February"),"Winter",OR(F652="March",F652="April",F652="May"),"Spring",OR(F652="June",F652="July",F652="August"),"Summer",TRUE(),"Autumn")</f>
        <v>Autumn</v>
      </c>
      <c r="AN652" s="0" t="str">
        <f aca="false">IF(L652+M652&gt;0,"Family","Adult Only")</f>
        <v>Adult Only</v>
      </c>
      <c r="AO652" s="0" t="str">
        <f aca="false">IF(U652=V652,"Same","Changed")</f>
        <v>Same</v>
      </c>
    </row>
    <row r="653" customFormat="false" ht="15" hidden="false" customHeight="false" outlineLevel="0" collapsed="false">
      <c r="A653" s="14" t="n">
        <v>663</v>
      </c>
      <c r="B653" s="14" t="s">
        <v>90</v>
      </c>
      <c r="C653" s="14" t="n">
        <v>1</v>
      </c>
      <c r="D653" s="14" t="n">
        <v>267</v>
      </c>
      <c r="E653" s="14" t="n">
        <v>2016</v>
      </c>
      <c r="F653" s="14" t="s">
        <v>103</v>
      </c>
      <c r="G653" s="14" t="n">
        <v>14</v>
      </c>
      <c r="H653" s="14" t="n">
        <v>31</v>
      </c>
      <c r="I653" s="14" t="n">
        <v>0</v>
      </c>
      <c r="J653" s="14" t="n">
        <v>2</v>
      </c>
      <c r="K653" s="14" t="n">
        <v>2</v>
      </c>
      <c r="L653" s="14" t="n">
        <v>0</v>
      </c>
      <c r="M653" s="14" t="n">
        <v>0</v>
      </c>
      <c r="N653" s="14" t="s">
        <v>82</v>
      </c>
      <c r="O653" s="14" t="s">
        <v>92</v>
      </c>
      <c r="P653" s="14" t="s">
        <v>116</v>
      </c>
      <c r="Q653" s="14" t="s">
        <v>94</v>
      </c>
      <c r="R653" s="14" t="n">
        <v>0</v>
      </c>
      <c r="S653" s="14" t="n">
        <v>0</v>
      </c>
      <c r="T653" s="14" t="n">
        <v>0</v>
      </c>
      <c r="U653" s="14" t="s">
        <v>95</v>
      </c>
      <c r="V653" s="14" t="s">
        <v>95</v>
      </c>
      <c r="W653" s="14" t="n">
        <v>0</v>
      </c>
      <c r="X653" s="14" t="s">
        <v>120</v>
      </c>
      <c r="Y653" s="14" t="n">
        <v>1</v>
      </c>
      <c r="Z653" s="14" t="n">
        <v>0</v>
      </c>
      <c r="AA653" s="14" t="n">
        <v>0</v>
      </c>
      <c r="AB653" s="14" t="s">
        <v>87</v>
      </c>
      <c r="AC653" s="14" t="n">
        <v>62</v>
      </c>
      <c r="AD653" s="14" t="n">
        <v>0</v>
      </c>
      <c r="AE653" s="14" t="n">
        <v>0</v>
      </c>
      <c r="AF653" s="14" t="s">
        <v>96</v>
      </c>
      <c r="AG653" s="15" t="n">
        <v>42298</v>
      </c>
      <c r="AH653" s="14" t="n">
        <f aca="false">I653+J653</f>
        <v>2</v>
      </c>
      <c r="AI653" s="14" t="n">
        <f aca="false">K653+L653+M653</f>
        <v>2</v>
      </c>
      <c r="AJ653" s="14" t="n">
        <f aca="false">AC653*AH653</f>
        <v>124</v>
      </c>
      <c r="AK653" s="14" t="str">
        <f aca="false">IF(C653=1,"Cancelled","Completed")</f>
        <v>Cancelled</v>
      </c>
      <c r="AL653" s="14" t="str">
        <f aca="false">_xlfn.IFS(D653&lt;=7,"0-7 Days",D653&lt;=30,"8-30 Days",D653&lt;=90,"31-90 Days",TRUE(),"90+ Days")</f>
        <v>90+ Days</v>
      </c>
      <c r="AM653" s="14" t="str">
        <f aca="false">_xlfn.IFS(OR(F653="December",F653="January",F653="February"),"Winter",OR(F653="March",F653="April",F653="May"),"Spring",OR(F653="June",F653="July",F653="August"),"Summer",TRUE(),"Autumn")</f>
        <v>Spring</v>
      </c>
      <c r="AN653" s="14" t="str">
        <f aca="false">IF(L653+M653&gt;0,"Family","Adult Only")</f>
        <v>Adult Only</v>
      </c>
      <c r="AO653" s="14" t="str">
        <f aca="false">IF(U653=V653,"Same","Changed")</f>
        <v>Same</v>
      </c>
    </row>
    <row r="654" customFormat="false" ht="15" hidden="false" customHeight="false" outlineLevel="0" collapsed="false">
      <c r="A654" s="0" t="n">
        <v>664</v>
      </c>
      <c r="B654" s="0" t="s">
        <v>90</v>
      </c>
      <c r="C654" s="0" t="n">
        <v>0</v>
      </c>
      <c r="D654" s="0" t="n">
        <v>39</v>
      </c>
      <c r="E654" s="0" t="n">
        <v>2017</v>
      </c>
      <c r="F654" s="0" t="s">
        <v>135</v>
      </c>
      <c r="G654" s="0" t="n">
        <v>23</v>
      </c>
      <c r="H654" s="0" t="n">
        <v>9</v>
      </c>
      <c r="I654" s="0" t="n">
        <v>0</v>
      </c>
      <c r="J654" s="0" t="n">
        <v>2</v>
      </c>
      <c r="K654" s="0" t="n">
        <v>3</v>
      </c>
      <c r="L654" s="0" t="n">
        <v>0</v>
      </c>
      <c r="M654" s="0" t="n">
        <v>0</v>
      </c>
      <c r="N654" s="0" t="s">
        <v>82</v>
      </c>
      <c r="O654" s="0" t="s">
        <v>115</v>
      </c>
      <c r="P654" s="0" t="s">
        <v>93</v>
      </c>
      <c r="Q654" s="0" t="s">
        <v>94</v>
      </c>
      <c r="R654" s="0" t="n">
        <v>0</v>
      </c>
      <c r="S654" s="0" t="n">
        <v>0</v>
      </c>
      <c r="T654" s="0" t="n">
        <v>0</v>
      </c>
      <c r="U654" s="0" t="s">
        <v>124</v>
      </c>
      <c r="V654" s="0" t="s">
        <v>124</v>
      </c>
      <c r="W654" s="0" t="n">
        <v>0</v>
      </c>
      <c r="X654" s="0" t="s">
        <v>86</v>
      </c>
      <c r="Y654" s="0" t="n">
        <v>9</v>
      </c>
      <c r="Z654" s="0" t="n">
        <v>0</v>
      </c>
      <c r="AA654" s="0" t="n">
        <v>0</v>
      </c>
      <c r="AB654" s="0" t="s">
        <v>87</v>
      </c>
      <c r="AC654" s="0" t="n">
        <v>220</v>
      </c>
      <c r="AD654" s="0" t="n">
        <v>0</v>
      </c>
      <c r="AE654" s="0" t="n">
        <v>1</v>
      </c>
      <c r="AF654" s="0" t="s">
        <v>88</v>
      </c>
      <c r="AG654" s="13" t="n">
        <v>42897</v>
      </c>
      <c r="AH654" s="25" t="n">
        <f aca="false">I654+J654</f>
        <v>2</v>
      </c>
      <c r="AI654" s="25" t="n">
        <f aca="false">K654+L654+M654</f>
        <v>3</v>
      </c>
      <c r="AJ654" s="25" t="n">
        <f aca="false">AC654*AH654</f>
        <v>440</v>
      </c>
      <c r="AK654" s="0" t="str">
        <f aca="false">IF(C654=1,"Cancelled","Completed")</f>
        <v>Completed</v>
      </c>
      <c r="AL654" s="0" t="str">
        <f aca="false">_xlfn.IFS(D654&lt;=7,"0-7 Days",D654&lt;=30,"8-30 Days",D654&lt;=90,"31-90 Days",TRUE(),"90+ Days")</f>
        <v>31-90 Days</v>
      </c>
      <c r="AM654" s="0" t="str">
        <f aca="false">_xlfn.IFS(OR(F654="December",F654="January",F654="February"),"Winter",OR(F654="March",F654="April",F654="May"),"Spring",OR(F654="June",F654="July",F654="August"),"Summer",TRUE(),"Autumn")</f>
        <v>Summer</v>
      </c>
      <c r="AN654" s="0" t="str">
        <f aca="false">IF(L654+M654&gt;0,"Family","Adult Only")</f>
        <v>Adult Only</v>
      </c>
      <c r="AO654" s="0" t="str">
        <f aca="false">IF(U654=V654,"Same","Changed")</f>
        <v>Same</v>
      </c>
    </row>
    <row r="655" customFormat="false" ht="15" hidden="false" customHeight="false" outlineLevel="0" collapsed="false">
      <c r="A655" s="14" t="n">
        <v>665</v>
      </c>
      <c r="B655" s="14" t="s">
        <v>80</v>
      </c>
      <c r="C655" s="14" t="n">
        <v>0</v>
      </c>
      <c r="D655" s="14" t="n">
        <v>26</v>
      </c>
      <c r="E655" s="14" t="n">
        <v>2017</v>
      </c>
      <c r="F655" s="14" t="s">
        <v>106</v>
      </c>
      <c r="G655" s="14" t="n">
        <v>16</v>
      </c>
      <c r="H655" s="14" t="n">
        <v>17</v>
      </c>
      <c r="I655" s="14" t="n">
        <v>1</v>
      </c>
      <c r="J655" s="14" t="n">
        <v>0</v>
      </c>
      <c r="K655" s="14" t="n">
        <v>1</v>
      </c>
      <c r="L655" s="14" t="n">
        <v>0</v>
      </c>
      <c r="M655" s="14" t="n">
        <v>0</v>
      </c>
      <c r="N655" s="14" t="s">
        <v>82</v>
      </c>
      <c r="O655" s="14" t="s">
        <v>92</v>
      </c>
      <c r="P655" s="14" t="s">
        <v>128</v>
      </c>
      <c r="Q655" s="14" t="s">
        <v>128</v>
      </c>
      <c r="R655" s="14" t="n">
        <v>0</v>
      </c>
      <c r="S655" s="14" t="n">
        <v>1</v>
      </c>
      <c r="T655" s="14" t="n">
        <v>8</v>
      </c>
      <c r="U655" s="14" t="s">
        <v>95</v>
      </c>
      <c r="V655" s="14" t="s">
        <v>95</v>
      </c>
      <c r="W655" s="14" t="n">
        <v>0</v>
      </c>
      <c r="X655" s="14" t="s">
        <v>86</v>
      </c>
      <c r="Y655" s="14" t="n">
        <v>0</v>
      </c>
      <c r="Z655" s="14" t="n">
        <v>82</v>
      </c>
      <c r="AA655" s="14" t="n">
        <v>0</v>
      </c>
      <c r="AB655" s="14" t="s">
        <v>87</v>
      </c>
      <c r="AC655" s="14" t="n">
        <v>45</v>
      </c>
      <c r="AD655" s="14" t="n">
        <v>0</v>
      </c>
      <c r="AE655" s="14" t="n">
        <v>0</v>
      </c>
      <c r="AF655" s="14" t="s">
        <v>88</v>
      </c>
      <c r="AG655" s="15" t="n">
        <v>42843</v>
      </c>
      <c r="AH655" s="14" t="n">
        <f aca="false">I655+J655</f>
        <v>1</v>
      </c>
      <c r="AI655" s="14" t="n">
        <f aca="false">K655+L655+M655</f>
        <v>1</v>
      </c>
      <c r="AJ655" s="14" t="n">
        <f aca="false">AC655*AH655</f>
        <v>45</v>
      </c>
      <c r="AK655" s="14" t="str">
        <f aca="false">IF(C655=1,"Cancelled","Completed")</f>
        <v>Completed</v>
      </c>
      <c r="AL655" s="14" t="str">
        <f aca="false">_xlfn.IFS(D655&lt;=7,"0-7 Days",D655&lt;=30,"8-30 Days",D655&lt;=90,"31-90 Days",TRUE(),"90+ Days")</f>
        <v>8-30 Days</v>
      </c>
      <c r="AM655" s="14" t="str">
        <f aca="false">_xlfn.IFS(OR(F655="December",F655="January",F655="February"),"Winter",OR(F655="March",F655="April",F655="May"),"Spring",OR(F655="June",F655="July",F655="August"),"Summer",TRUE(),"Autumn")</f>
        <v>Spring</v>
      </c>
      <c r="AN655" s="14" t="str">
        <f aca="false">IF(L655+M655&gt;0,"Family","Adult Only")</f>
        <v>Adult Only</v>
      </c>
      <c r="AO655" s="14" t="str">
        <f aca="false">IF(U655=V655,"Same","Changed")</f>
        <v>Same</v>
      </c>
    </row>
    <row r="656" customFormat="false" ht="15" hidden="false" customHeight="false" outlineLevel="0" collapsed="false">
      <c r="A656" s="0" t="n">
        <v>666</v>
      </c>
      <c r="B656" s="0" t="s">
        <v>80</v>
      </c>
      <c r="C656" s="0" t="n">
        <v>1</v>
      </c>
      <c r="D656" s="0" t="n">
        <v>82</v>
      </c>
      <c r="E656" s="0" t="n">
        <v>2016</v>
      </c>
      <c r="F656" s="0" t="s">
        <v>118</v>
      </c>
      <c r="G656" s="0" t="n">
        <v>7</v>
      </c>
      <c r="H656" s="0" t="n">
        <v>7</v>
      </c>
      <c r="I656" s="0" t="n">
        <v>2</v>
      </c>
      <c r="J656" s="0" t="n">
        <v>0</v>
      </c>
      <c r="K656" s="0" t="n">
        <v>2</v>
      </c>
      <c r="L656" s="0" t="n">
        <v>0</v>
      </c>
      <c r="M656" s="0" t="n">
        <v>0</v>
      </c>
      <c r="N656" s="0" t="s">
        <v>129</v>
      </c>
      <c r="O656" s="0" t="s">
        <v>92</v>
      </c>
      <c r="P656" s="0" t="s">
        <v>116</v>
      </c>
      <c r="Q656" s="0" t="s">
        <v>94</v>
      </c>
      <c r="R656" s="0" t="n">
        <v>1</v>
      </c>
      <c r="S656" s="0" t="n">
        <v>1</v>
      </c>
      <c r="T656" s="0" t="n">
        <v>0</v>
      </c>
      <c r="U656" s="0" t="s">
        <v>95</v>
      </c>
      <c r="V656" s="0" t="s">
        <v>95</v>
      </c>
      <c r="W656" s="0" t="n">
        <v>0</v>
      </c>
      <c r="X656" s="0" t="s">
        <v>86</v>
      </c>
      <c r="Y656" s="0" t="n">
        <v>67</v>
      </c>
      <c r="Z656" s="0" t="n">
        <v>0</v>
      </c>
      <c r="AA656" s="0" t="n">
        <v>0</v>
      </c>
      <c r="AB656" s="0" t="s">
        <v>101</v>
      </c>
      <c r="AC656" s="0" t="n">
        <v>66</v>
      </c>
      <c r="AD656" s="0" t="n">
        <v>0</v>
      </c>
      <c r="AE656" s="0" t="n">
        <v>0</v>
      </c>
      <c r="AF656" s="0" t="s">
        <v>96</v>
      </c>
      <c r="AG656" s="13" t="n">
        <v>42395</v>
      </c>
      <c r="AH656" s="25" t="n">
        <f aca="false">I656+J656</f>
        <v>2</v>
      </c>
      <c r="AI656" s="25" t="n">
        <f aca="false">K656+L656+M656</f>
        <v>2</v>
      </c>
      <c r="AJ656" s="25" t="n">
        <f aca="false">AC656*AH656</f>
        <v>132</v>
      </c>
      <c r="AK656" s="0" t="str">
        <f aca="false">IF(C656=1,"Cancelled","Completed")</f>
        <v>Cancelled</v>
      </c>
      <c r="AL656" s="0" t="str">
        <f aca="false">_xlfn.IFS(D656&lt;=7,"0-7 Days",D656&lt;=30,"8-30 Days",D656&lt;=90,"31-90 Days",TRUE(),"90+ Days")</f>
        <v>31-90 Days</v>
      </c>
      <c r="AM656" s="0" t="str">
        <f aca="false">_xlfn.IFS(OR(F656="December",F656="January",F656="February"),"Winter",OR(F656="March",F656="April",F656="May"),"Spring",OR(F656="June",F656="July",F656="August"),"Summer",TRUE(),"Autumn")</f>
        <v>Winter</v>
      </c>
      <c r="AN656" s="0" t="str">
        <f aca="false">IF(L656+M656&gt;0,"Family","Adult Only")</f>
        <v>Adult Only</v>
      </c>
      <c r="AO656" s="0" t="str">
        <f aca="false">IF(U656=V656,"Same","Changed")</f>
        <v>Same</v>
      </c>
    </row>
    <row r="657" customFormat="false" ht="15" hidden="false" customHeight="false" outlineLevel="0" collapsed="false">
      <c r="A657" s="14" t="n">
        <v>667</v>
      </c>
      <c r="B657" s="14" t="s">
        <v>90</v>
      </c>
      <c r="C657" s="14" t="n">
        <v>1</v>
      </c>
      <c r="D657" s="14" t="n">
        <v>350</v>
      </c>
      <c r="E657" s="14" t="n">
        <v>2016</v>
      </c>
      <c r="F657" s="14" t="s">
        <v>114</v>
      </c>
      <c r="G657" s="14" t="n">
        <v>40</v>
      </c>
      <c r="H657" s="14" t="n">
        <v>30</v>
      </c>
      <c r="I657" s="14" t="n">
        <v>1</v>
      </c>
      <c r="J657" s="14" t="n">
        <v>2</v>
      </c>
      <c r="K657" s="14" t="n">
        <v>2</v>
      </c>
      <c r="L657" s="14" t="n">
        <v>0</v>
      </c>
      <c r="M657" s="14" t="n">
        <v>0</v>
      </c>
      <c r="N657" s="14" t="s">
        <v>82</v>
      </c>
      <c r="O657" s="14" t="s">
        <v>92</v>
      </c>
      <c r="P657" s="14" t="s">
        <v>99</v>
      </c>
      <c r="Q657" s="14" t="s">
        <v>94</v>
      </c>
      <c r="R657" s="14" t="n">
        <v>0</v>
      </c>
      <c r="S657" s="14" t="n">
        <v>1</v>
      </c>
      <c r="T657" s="14" t="n">
        <v>0</v>
      </c>
      <c r="U657" s="14" t="s">
        <v>95</v>
      </c>
      <c r="V657" s="14" t="s">
        <v>95</v>
      </c>
      <c r="W657" s="14" t="n">
        <v>0</v>
      </c>
      <c r="X657" s="14" t="s">
        <v>120</v>
      </c>
      <c r="Y657" s="14" t="n">
        <v>4</v>
      </c>
      <c r="Z657" s="14" t="n">
        <v>0</v>
      </c>
      <c r="AA657" s="14" t="n">
        <v>17</v>
      </c>
      <c r="AB657" s="14" t="s">
        <v>87</v>
      </c>
      <c r="AC657" s="14" t="n">
        <v>90</v>
      </c>
      <c r="AD657" s="14" t="n">
        <v>0</v>
      </c>
      <c r="AE657" s="14" t="n">
        <v>0</v>
      </c>
      <c r="AF657" s="14" t="s">
        <v>96</v>
      </c>
      <c r="AG657" s="15" t="n">
        <v>42310</v>
      </c>
      <c r="AH657" s="14" t="n">
        <f aca="false">I657+J657</f>
        <v>3</v>
      </c>
      <c r="AI657" s="14" t="n">
        <f aca="false">K657+L657+M657</f>
        <v>2</v>
      </c>
      <c r="AJ657" s="14" t="n">
        <f aca="false">AC657*AH657</f>
        <v>270</v>
      </c>
      <c r="AK657" s="14" t="str">
        <f aca="false">IF(C657=1,"Cancelled","Completed")</f>
        <v>Cancelled</v>
      </c>
      <c r="AL657" s="14" t="str">
        <f aca="false">_xlfn.IFS(D657&lt;=7,"0-7 Days",D657&lt;=30,"8-30 Days",D657&lt;=90,"31-90 Days",TRUE(),"90+ Days")</f>
        <v>90+ Days</v>
      </c>
      <c r="AM657" s="14" t="str">
        <f aca="false">_xlfn.IFS(OR(F657="December",F657="January",F657="February"),"Winter",OR(F657="March",F657="April",F657="May"),"Spring",OR(F657="June",F657="July",F657="August"),"Summer",TRUE(),"Autumn")</f>
        <v>Autumn</v>
      </c>
      <c r="AN657" s="14" t="str">
        <f aca="false">IF(L657+M657&gt;0,"Family","Adult Only")</f>
        <v>Adult Only</v>
      </c>
      <c r="AO657" s="14" t="str">
        <f aca="false">IF(U657=V657,"Same","Changed")</f>
        <v>Same</v>
      </c>
    </row>
    <row r="658" customFormat="false" ht="15" hidden="false" customHeight="false" outlineLevel="0" collapsed="false">
      <c r="A658" s="0" t="n">
        <v>668</v>
      </c>
      <c r="B658" s="0" t="s">
        <v>90</v>
      </c>
      <c r="C658" s="0" t="n">
        <v>1</v>
      </c>
      <c r="D658" s="0" t="n">
        <v>82</v>
      </c>
      <c r="E658" s="0" t="n">
        <v>2017</v>
      </c>
      <c r="F658" s="0" t="s">
        <v>121</v>
      </c>
      <c r="G658" s="0" t="n">
        <v>19</v>
      </c>
      <c r="H658" s="0" t="n">
        <v>8</v>
      </c>
      <c r="I658" s="0" t="n">
        <v>1</v>
      </c>
      <c r="J658" s="0" t="n">
        <v>5</v>
      </c>
      <c r="K658" s="0" t="n">
        <v>2</v>
      </c>
      <c r="L658" s="0" t="n">
        <v>0</v>
      </c>
      <c r="M658" s="0" t="n">
        <v>0</v>
      </c>
      <c r="N658" s="0" t="s">
        <v>82</v>
      </c>
      <c r="O658" s="0" t="s">
        <v>108</v>
      </c>
      <c r="P658" s="0" t="s">
        <v>93</v>
      </c>
      <c r="Q658" s="0" t="s">
        <v>94</v>
      </c>
      <c r="R658" s="0" t="n">
        <v>0</v>
      </c>
      <c r="S658" s="0" t="n">
        <v>0</v>
      </c>
      <c r="T658" s="0" t="n">
        <v>0</v>
      </c>
      <c r="U658" s="0" t="s">
        <v>109</v>
      </c>
      <c r="V658" s="0" t="s">
        <v>109</v>
      </c>
      <c r="W658" s="0" t="n">
        <v>0</v>
      </c>
      <c r="X658" s="0" t="s">
        <v>86</v>
      </c>
      <c r="Y658" s="0" t="n">
        <v>9</v>
      </c>
      <c r="Z658" s="0" t="n">
        <v>0</v>
      </c>
      <c r="AA658" s="0" t="n">
        <v>0</v>
      </c>
      <c r="AB658" s="0" t="s">
        <v>87</v>
      </c>
      <c r="AC658" s="0" t="n">
        <v>141</v>
      </c>
      <c r="AD658" s="0" t="n">
        <v>0</v>
      </c>
      <c r="AE658" s="0" t="n">
        <v>0</v>
      </c>
      <c r="AF658" s="0" t="s">
        <v>96</v>
      </c>
      <c r="AG658" s="13" t="n">
        <v>42781</v>
      </c>
      <c r="AH658" s="25" t="n">
        <f aca="false">I658+J658</f>
        <v>6</v>
      </c>
      <c r="AI658" s="25" t="n">
        <f aca="false">K658+L658+M658</f>
        <v>2</v>
      </c>
      <c r="AJ658" s="25" t="n">
        <f aca="false">AC658*AH658</f>
        <v>846</v>
      </c>
      <c r="AK658" s="0" t="str">
        <f aca="false">IF(C658=1,"Cancelled","Completed")</f>
        <v>Cancelled</v>
      </c>
      <c r="AL658" s="0" t="str">
        <f aca="false">_xlfn.IFS(D658&lt;=7,"0-7 Days",D658&lt;=30,"8-30 Days",D658&lt;=90,"31-90 Days",TRUE(),"90+ Days")</f>
        <v>31-90 Days</v>
      </c>
      <c r="AM658" s="0" t="str">
        <f aca="false">_xlfn.IFS(OR(F658="December",F658="January",F658="February"),"Winter",OR(F658="March",F658="April",F658="May"),"Spring",OR(F658="June",F658="July",F658="August"),"Summer",TRUE(),"Autumn")</f>
        <v>Spring</v>
      </c>
      <c r="AN658" s="0" t="str">
        <f aca="false">IF(L658+M658&gt;0,"Family","Adult Only")</f>
        <v>Adult Only</v>
      </c>
      <c r="AO658" s="0" t="str">
        <f aca="false">IF(U658=V658,"Same","Changed")</f>
        <v>Same</v>
      </c>
    </row>
    <row r="659" customFormat="false" ht="15" hidden="false" customHeight="false" outlineLevel="0" collapsed="false">
      <c r="A659" s="14" t="n">
        <v>669</v>
      </c>
      <c r="B659" s="14" t="s">
        <v>90</v>
      </c>
      <c r="C659" s="14" t="n">
        <v>0</v>
      </c>
      <c r="D659" s="14" t="n">
        <v>84</v>
      </c>
      <c r="E659" s="14" t="n">
        <v>2017</v>
      </c>
      <c r="F659" s="14" t="s">
        <v>103</v>
      </c>
      <c r="G659" s="14" t="n">
        <v>12</v>
      </c>
      <c r="H659" s="14" t="n">
        <v>25</v>
      </c>
      <c r="I659" s="14" t="n">
        <v>2</v>
      </c>
      <c r="J659" s="14" t="n">
        <v>2</v>
      </c>
      <c r="K659" s="14" t="n">
        <v>2</v>
      </c>
      <c r="L659" s="14" t="n">
        <v>0</v>
      </c>
      <c r="M659" s="14" t="n">
        <v>0</v>
      </c>
      <c r="N659" s="14" t="s">
        <v>82</v>
      </c>
      <c r="O659" s="14" t="s">
        <v>122</v>
      </c>
      <c r="P659" s="14" t="s">
        <v>93</v>
      </c>
      <c r="Q659" s="14" t="s">
        <v>94</v>
      </c>
      <c r="R659" s="14" t="n">
        <v>0</v>
      </c>
      <c r="S659" s="14" t="n">
        <v>0</v>
      </c>
      <c r="T659" s="14" t="n">
        <v>0</v>
      </c>
      <c r="U659" s="14" t="s">
        <v>109</v>
      </c>
      <c r="V659" s="14" t="s">
        <v>109</v>
      </c>
      <c r="W659" s="14" t="n">
        <v>0</v>
      </c>
      <c r="X659" s="14" t="s">
        <v>86</v>
      </c>
      <c r="Y659" s="14" t="n">
        <v>9</v>
      </c>
      <c r="Z659" s="14" t="n">
        <v>0</v>
      </c>
      <c r="AA659" s="14" t="n">
        <v>0</v>
      </c>
      <c r="AB659" s="14" t="s">
        <v>87</v>
      </c>
      <c r="AC659" s="14" t="n">
        <v>100.3</v>
      </c>
      <c r="AD659" s="14" t="n">
        <v>0</v>
      </c>
      <c r="AE659" s="14" t="n">
        <v>1</v>
      </c>
      <c r="AF659" s="14" t="s">
        <v>88</v>
      </c>
      <c r="AG659" s="15" t="n">
        <v>42823</v>
      </c>
      <c r="AH659" s="14" t="n">
        <f aca="false">I659+J659</f>
        <v>4</v>
      </c>
      <c r="AI659" s="14" t="n">
        <f aca="false">K659+L659+M659</f>
        <v>2</v>
      </c>
      <c r="AJ659" s="14" t="n">
        <f aca="false">AC659*AH659</f>
        <v>401.2</v>
      </c>
      <c r="AK659" s="14" t="str">
        <f aca="false">IF(C659=1,"Cancelled","Completed")</f>
        <v>Completed</v>
      </c>
      <c r="AL659" s="14" t="str">
        <f aca="false">_xlfn.IFS(D659&lt;=7,"0-7 Days",D659&lt;=30,"8-30 Days",D659&lt;=90,"31-90 Days",TRUE(),"90+ Days")</f>
        <v>31-90 Days</v>
      </c>
      <c r="AM659" s="14" t="str">
        <f aca="false">_xlfn.IFS(OR(F659="December",F659="January",F659="February"),"Winter",OR(F659="March",F659="April",F659="May"),"Spring",OR(F659="June",F659="July",F659="August"),"Summer",TRUE(),"Autumn")</f>
        <v>Spring</v>
      </c>
      <c r="AN659" s="14" t="str">
        <f aca="false">IF(L659+M659&gt;0,"Family","Adult Only")</f>
        <v>Adult Only</v>
      </c>
      <c r="AO659" s="14" t="str">
        <f aca="false">IF(U659=V659,"Same","Changed")</f>
        <v>Same</v>
      </c>
    </row>
    <row r="660" customFormat="false" ht="15" hidden="false" customHeight="false" outlineLevel="0" collapsed="false">
      <c r="A660" s="0" t="n">
        <v>670</v>
      </c>
      <c r="B660" s="0" t="s">
        <v>90</v>
      </c>
      <c r="C660" s="0" t="n">
        <v>0</v>
      </c>
      <c r="D660" s="0" t="n">
        <v>0</v>
      </c>
      <c r="E660" s="0" t="n">
        <v>2016</v>
      </c>
      <c r="F660" s="0" t="s">
        <v>135</v>
      </c>
      <c r="G660" s="0" t="n">
        <v>26</v>
      </c>
      <c r="H660" s="0" t="n">
        <v>20</v>
      </c>
      <c r="I660" s="0" t="n">
        <v>1</v>
      </c>
      <c r="J660" s="0" t="n">
        <v>1</v>
      </c>
      <c r="K660" s="0" t="n">
        <v>1</v>
      </c>
      <c r="L660" s="0" t="n">
        <v>0</v>
      </c>
      <c r="M660" s="0" t="n">
        <v>0</v>
      </c>
      <c r="N660" s="0" t="s">
        <v>82</v>
      </c>
      <c r="O660" s="0" t="s">
        <v>158</v>
      </c>
      <c r="P660" s="0" t="s">
        <v>84</v>
      </c>
      <c r="Q660" s="0" t="s">
        <v>84</v>
      </c>
      <c r="R660" s="0" t="n">
        <v>0</v>
      </c>
      <c r="S660" s="0" t="n">
        <v>0</v>
      </c>
      <c r="T660" s="0" t="n">
        <v>0</v>
      </c>
      <c r="U660" s="0" t="s">
        <v>95</v>
      </c>
      <c r="V660" s="0" t="s">
        <v>109</v>
      </c>
      <c r="W660" s="0" t="n">
        <v>1</v>
      </c>
      <c r="X660" s="0" t="s">
        <v>86</v>
      </c>
      <c r="Y660" s="0" t="n">
        <v>0</v>
      </c>
      <c r="Z660" s="0" t="n">
        <v>0</v>
      </c>
      <c r="AA660" s="0" t="n">
        <v>0</v>
      </c>
      <c r="AB660" s="0" t="s">
        <v>87</v>
      </c>
      <c r="AC660" s="0" t="n">
        <v>123.25</v>
      </c>
      <c r="AD660" s="0" t="n">
        <v>0</v>
      </c>
      <c r="AE660" s="0" t="n">
        <v>0</v>
      </c>
      <c r="AF660" s="0" t="s">
        <v>88</v>
      </c>
      <c r="AG660" s="13" t="n">
        <v>42543</v>
      </c>
      <c r="AH660" s="25" t="n">
        <f aca="false">I660+J660</f>
        <v>2</v>
      </c>
      <c r="AI660" s="25" t="n">
        <f aca="false">K660+L660+M660</f>
        <v>1</v>
      </c>
      <c r="AJ660" s="25" t="n">
        <f aca="false">AC660*AH660</f>
        <v>246.5</v>
      </c>
      <c r="AK660" s="0" t="str">
        <f aca="false">IF(C660=1,"Cancelled","Completed")</f>
        <v>Completed</v>
      </c>
      <c r="AL660" s="0" t="str">
        <f aca="false">_xlfn.IFS(D660&lt;=7,"0-7 Days",D660&lt;=30,"8-30 Days",D660&lt;=90,"31-90 Days",TRUE(),"90+ Days")</f>
        <v>0-7 Days</v>
      </c>
      <c r="AM660" s="0" t="str">
        <f aca="false">_xlfn.IFS(OR(F660="December",F660="January",F660="February"),"Winter",OR(F660="March",F660="April",F660="May"),"Spring",OR(F660="June",F660="July",F660="August"),"Summer",TRUE(),"Autumn")</f>
        <v>Summer</v>
      </c>
      <c r="AN660" s="0" t="str">
        <f aca="false">IF(L660+M660&gt;0,"Family","Adult Only")</f>
        <v>Adult Only</v>
      </c>
      <c r="AO660" s="0" t="str">
        <f aca="false">IF(U660=V660,"Same","Changed")</f>
        <v>Changed</v>
      </c>
    </row>
    <row r="661" customFormat="false" ht="15" hidden="false" customHeight="false" outlineLevel="0" collapsed="false">
      <c r="A661" s="14" t="n">
        <v>671</v>
      </c>
      <c r="B661" s="14" t="s">
        <v>80</v>
      </c>
      <c r="C661" s="14" t="n">
        <v>0</v>
      </c>
      <c r="D661" s="14" t="n">
        <v>191</v>
      </c>
      <c r="E661" s="14" t="n">
        <v>2016</v>
      </c>
      <c r="F661" s="14" t="s">
        <v>106</v>
      </c>
      <c r="G661" s="14" t="n">
        <v>17</v>
      </c>
      <c r="H661" s="14" t="n">
        <v>22</v>
      </c>
      <c r="I661" s="14" t="n">
        <v>1</v>
      </c>
      <c r="J661" s="14" t="n">
        <v>2</v>
      </c>
      <c r="K661" s="14" t="n">
        <v>2</v>
      </c>
      <c r="L661" s="14" t="n">
        <v>0</v>
      </c>
      <c r="M661" s="14" t="n">
        <v>0</v>
      </c>
      <c r="N661" s="14" t="s">
        <v>129</v>
      </c>
      <c r="O661" s="14" t="s">
        <v>92</v>
      </c>
      <c r="P661" s="14" t="s">
        <v>99</v>
      </c>
      <c r="Q661" s="14" t="s">
        <v>94</v>
      </c>
      <c r="R661" s="14" t="n">
        <v>0</v>
      </c>
      <c r="S661" s="14" t="n">
        <v>0</v>
      </c>
      <c r="T661" s="14" t="n">
        <v>0</v>
      </c>
      <c r="U661" s="14" t="s">
        <v>95</v>
      </c>
      <c r="V661" s="14" t="s">
        <v>95</v>
      </c>
      <c r="W661" s="14" t="n">
        <v>1</v>
      </c>
      <c r="X661" s="14" t="s">
        <v>86</v>
      </c>
      <c r="Y661" s="14" t="n">
        <v>0</v>
      </c>
      <c r="Z661" s="14" t="n">
        <v>0</v>
      </c>
      <c r="AA661" s="14" t="n">
        <v>0</v>
      </c>
      <c r="AB661" s="14" t="s">
        <v>101</v>
      </c>
      <c r="AC661" s="14" t="n">
        <v>85.33</v>
      </c>
      <c r="AD661" s="14" t="n">
        <v>0</v>
      </c>
      <c r="AE661" s="14" t="n">
        <v>0</v>
      </c>
      <c r="AF661" s="14" t="s">
        <v>88</v>
      </c>
      <c r="AG661" s="15" t="n">
        <v>42485</v>
      </c>
      <c r="AH661" s="14" t="n">
        <f aca="false">I661+J661</f>
        <v>3</v>
      </c>
      <c r="AI661" s="14" t="n">
        <f aca="false">K661+L661+M661</f>
        <v>2</v>
      </c>
      <c r="AJ661" s="14" t="n">
        <f aca="false">AC661*AH661</f>
        <v>255.99</v>
      </c>
      <c r="AK661" s="14" t="str">
        <f aca="false">IF(C661=1,"Cancelled","Completed")</f>
        <v>Completed</v>
      </c>
      <c r="AL661" s="14" t="str">
        <f aca="false">_xlfn.IFS(D661&lt;=7,"0-7 Days",D661&lt;=30,"8-30 Days",D661&lt;=90,"31-90 Days",TRUE(),"90+ Days")</f>
        <v>90+ Days</v>
      </c>
      <c r="AM661" s="14" t="str">
        <f aca="false">_xlfn.IFS(OR(F661="December",F661="January",F661="February"),"Winter",OR(F661="March",F661="April",F661="May"),"Spring",OR(F661="June",F661="July",F661="August"),"Summer",TRUE(),"Autumn")</f>
        <v>Spring</v>
      </c>
      <c r="AN661" s="14" t="str">
        <f aca="false">IF(L661+M661&gt;0,"Family","Adult Only")</f>
        <v>Adult Only</v>
      </c>
      <c r="AO661" s="14" t="str">
        <f aca="false">IF(U661=V661,"Same","Changed")</f>
        <v>Same</v>
      </c>
    </row>
    <row r="662" customFormat="false" ht="15" hidden="false" customHeight="false" outlineLevel="0" collapsed="false">
      <c r="A662" s="0" t="n">
        <v>672</v>
      </c>
      <c r="B662" s="0" t="s">
        <v>80</v>
      </c>
      <c r="C662" s="0" t="n">
        <v>0</v>
      </c>
      <c r="D662" s="0" t="n">
        <v>272</v>
      </c>
      <c r="E662" s="0" t="n">
        <v>2015</v>
      </c>
      <c r="F662" s="0" t="s">
        <v>114</v>
      </c>
      <c r="G662" s="0" t="n">
        <v>40</v>
      </c>
      <c r="H662" s="0" t="n">
        <v>30</v>
      </c>
      <c r="I662" s="0" t="n">
        <v>0</v>
      </c>
      <c r="J662" s="0" t="n">
        <v>3</v>
      </c>
      <c r="K662" s="0" t="n">
        <v>1</v>
      </c>
      <c r="L662" s="0" t="n">
        <v>0</v>
      </c>
      <c r="M662" s="0" t="n">
        <v>0</v>
      </c>
      <c r="N662" s="0" t="s">
        <v>112</v>
      </c>
      <c r="O662" s="0" t="s">
        <v>122</v>
      </c>
      <c r="P662" s="0" t="s">
        <v>99</v>
      </c>
      <c r="Q662" s="0" t="s">
        <v>94</v>
      </c>
      <c r="R662" s="0" t="n">
        <v>0</v>
      </c>
      <c r="S662" s="0" t="n">
        <v>0</v>
      </c>
      <c r="T662" s="0" t="n">
        <v>0</v>
      </c>
      <c r="U662" s="0" t="s">
        <v>95</v>
      </c>
      <c r="V662" s="0" t="s">
        <v>95</v>
      </c>
      <c r="W662" s="0" t="n">
        <v>2</v>
      </c>
      <c r="X662" s="0" t="s">
        <v>86</v>
      </c>
      <c r="Y662" s="0" t="n">
        <v>256</v>
      </c>
      <c r="Z662" s="0" t="n">
        <v>0</v>
      </c>
      <c r="AA662" s="0" t="n">
        <v>0</v>
      </c>
      <c r="AB662" s="0" t="s">
        <v>101</v>
      </c>
      <c r="AC662" s="0" t="n">
        <v>0</v>
      </c>
      <c r="AD662" s="0" t="n">
        <v>0</v>
      </c>
      <c r="AE662" s="0" t="n">
        <v>0</v>
      </c>
      <c r="AF662" s="0" t="s">
        <v>88</v>
      </c>
      <c r="AG662" s="13" t="n">
        <v>42280</v>
      </c>
      <c r="AH662" s="25" t="n">
        <f aca="false">I662+J662</f>
        <v>3</v>
      </c>
      <c r="AI662" s="25" t="n">
        <f aca="false">K662+L662+M662</f>
        <v>1</v>
      </c>
      <c r="AJ662" s="25" t="n">
        <f aca="false">AC662*AH662</f>
        <v>0</v>
      </c>
      <c r="AK662" s="0" t="str">
        <f aca="false">IF(C662=1,"Cancelled","Completed")</f>
        <v>Completed</v>
      </c>
      <c r="AL662" s="0" t="str">
        <f aca="false">_xlfn.IFS(D662&lt;=7,"0-7 Days",D662&lt;=30,"8-30 Days",D662&lt;=90,"31-90 Days",TRUE(),"90+ Days")</f>
        <v>90+ Days</v>
      </c>
      <c r="AM662" s="0" t="str">
        <f aca="false">_xlfn.IFS(OR(F662="December",F662="January",F662="February"),"Winter",OR(F662="March",F662="April",F662="May"),"Spring",OR(F662="June",F662="July",F662="August"),"Summer",TRUE(),"Autumn")</f>
        <v>Autumn</v>
      </c>
      <c r="AN662" s="0" t="str">
        <f aca="false">IF(L662+M662&gt;0,"Family","Adult Only")</f>
        <v>Adult Only</v>
      </c>
      <c r="AO662" s="0" t="str">
        <f aca="false">IF(U662=V662,"Same","Changed")</f>
        <v>Same</v>
      </c>
    </row>
    <row r="663" customFormat="false" ht="15" hidden="false" customHeight="false" outlineLevel="0" collapsed="false">
      <c r="A663" s="14" t="n">
        <v>673</v>
      </c>
      <c r="B663" s="14" t="s">
        <v>90</v>
      </c>
      <c r="C663" s="14" t="n">
        <v>0</v>
      </c>
      <c r="D663" s="14" t="n">
        <v>49</v>
      </c>
      <c r="E663" s="14" t="n">
        <v>2016</v>
      </c>
      <c r="F663" s="14" t="s">
        <v>126</v>
      </c>
      <c r="G663" s="14" t="n">
        <v>3</v>
      </c>
      <c r="H663" s="14" t="n">
        <v>15</v>
      </c>
      <c r="I663" s="14" t="n">
        <v>0</v>
      </c>
      <c r="J663" s="14" t="n">
        <v>2</v>
      </c>
      <c r="K663" s="14" t="n">
        <v>2</v>
      </c>
      <c r="L663" s="14" t="n">
        <v>0</v>
      </c>
      <c r="M663" s="14" t="n">
        <v>0</v>
      </c>
      <c r="N663" s="14" t="s">
        <v>82</v>
      </c>
      <c r="O663" s="14" t="s">
        <v>122</v>
      </c>
      <c r="P663" s="14" t="s">
        <v>93</v>
      </c>
      <c r="Q663" s="14" t="s">
        <v>94</v>
      </c>
      <c r="R663" s="14" t="n">
        <v>0</v>
      </c>
      <c r="S663" s="14" t="n">
        <v>0</v>
      </c>
      <c r="T663" s="14" t="n">
        <v>0</v>
      </c>
      <c r="U663" s="14" t="s">
        <v>95</v>
      </c>
      <c r="V663" s="14" t="s">
        <v>95</v>
      </c>
      <c r="W663" s="14" t="n">
        <v>0</v>
      </c>
      <c r="X663" s="14" t="s">
        <v>86</v>
      </c>
      <c r="Y663" s="14" t="n">
        <v>7</v>
      </c>
      <c r="Z663" s="14" t="n">
        <v>0</v>
      </c>
      <c r="AA663" s="14" t="n">
        <v>0</v>
      </c>
      <c r="AB663" s="14" t="s">
        <v>87</v>
      </c>
      <c r="AC663" s="14" t="n">
        <v>69.22</v>
      </c>
      <c r="AD663" s="14" t="n">
        <v>0</v>
      </c>
      <c r="AE663" s="14" t="n">
        <v>1</v>
      </c>
      <c r="AF663" s="14" t="s">
        <v>88</v>
      </c>
      <c r="AG663" s="15" t="n">
        <v>42386</v>
      </c>
      <c r="AH663" s="14" t="n">
        <f aca="false">I663+J663</f>
        <v>2</v>
      </c>
      <c r="AI663" s="14" t="n">
        <f aca="false">K663+L663+M663</f>
        <v>2</v>
      </c>
      <c r="AJ663" s="14" t="n">
        <f aca="false">AC663*AH663</f>
        <v>138.44</v>
      </c>
      <c r="AK663" s="14" t="str">
        <f aca="false">IF(C663=1,"Cancelled","Completed")</f>
        <v>Completed</v>
      </c>
      <c r="AL663" s="14" t="str">
        <f aca="false">_xlfn.IFS(D663&lt;=7,"0-7 Days",D663&lt;=30,"8-30 Days",D663&lt;=90,"31-90 Days",TRUE(),"90+ Days")</f>
        <v>31-90 Days</v>
      </c>
      <c r="AM663" s="14" t="str">
        <f aca="false">_xlfn.IFS(OR(F663="December",F663="January",F663="February"),"Winter",OR(F663="March",F663="April",F663="May"),"Spring",OR(F663="June",F663="July",F663="August"),"Summer",TRUE(),"Autumn")</f>
        <v>Winter</v>
      </c>
      <c r="AN663" s="14" t="str">
        <f aca="false">IF(L663+M663&gt;0,"Family","Adult Only")</f>
        <v>Adult Only</v>
      </c>
      <c r="AO663" s="14" t="str">
        <f aca="false">IF(U663=V663,"Same","Changed")</f>
        <v>Same</v>
      </c>
    </row>
    <row r="664" customFormat="false" ht="15" hidden="false" customHeight="false" outlineLevel="0" collapsed="false">
      <c r="A664" s="0" t="n">
        <v>675</v>
      </c>
      <c r="B664" s="0" t="s">
        <v>90</v>
      </c>
      <c r="C664" s="0" t="n">
        <v>1</v>
      </c>
      <c r="D664" s="0" t="n">
        <v>300</v>
      </c>
      <c r="E664" s="0" t="n">
        <v>2016</v>
      </c>
      <c r="F664" s="0" t="s">
        <v>113</v>
      </c>
      <c r="G664" s="0" t="n">
        <v>46</v>
      </c>
      <c r="H664" s="0" t="n">
        <v>11</v>
      </c>
      <c r="I664" s="0" t="n">
        <v>0</v>
      </c>
      <c r="J664" s="0" t="n">
        <v>2</v>
      </c>
      <c r="K664" s="0" t="n">
        <v>2</v>
      </c>
      <c r="L664" s="0" t="n">
        <v>0</v>
      </c>
      <c r="M664" s="0" t="n">
        <v>0</v>
      </c>
      <c r="N664" s="0" t="s">
        <v>82</v>
      </c>
      <c r="O664" s="0" t="s">
        <v>92</v>
      </c>
      <c r="P664" s="0" t="s">
        <v>116</v>
      </c>
      <c r="Q664" s="0" t="s">
        <v>94</v>
      </c>
      <c r="R664" s="0" t="n">
        <v>0</v>
      </c>
      <c r="S664" s="0" t="n">
        <v>0</v>
      </c>
      <c r="T664" s="0" t="n">
        <v>0</v>
      </c>
      <c r="U664" s="0" t="s">
        <v>95</v>
      </c>
      <c r="V664" s="0" t="s">
        <v>95</v>
      </c>
      <c r="W664" s="0" t="n">
        <v>0</v>
      </c>
      <c r="X664" s="0" t="s">
        <v>120</v>
      </c>
      <c r="Y664" s="0" t="n">
        <v>1</v>
      </c>
      <c r="Z664" s="0" t="n">
        <v>0</v>
      </c>
      <c r="AA664" s="0" t="n">
        <v>0</v>
      </c>
      <c r="AB664" s="0" t="s">
        <v>87</v>
      </c>
      <c r="AC664" s="0" t="n">
        <v>65</v>
      </c>
      <c r="AD664" s="0" t="n">
        <v>0</v>
      </c>
      <c r="AE664" s="0" t="n">
        <v>0</v>
      </c>
      <c r="AF664" s="0" t="s">
        <v>96</v>
      </c>
      <c r="AG664" s="13" t="n">
        <v>42443</v>
      </c>
      <c r="AH664" s="25" t="n">
        <f aca="false">I664+J664</f>
        <v>2</v>
      </c>
      <c r="AI664" s="25" t="n">
        <f aca="false">K664+L664+M664</f>
        <v>2</v>
      </c>
      <c r="AJ664" s="25" t="n">
        <f aca="false">AC664*AH664</f>
        <v>130</v>
      </c>
      <c r="AK664" s="0" t="str">
        <f aca="false">IF(C664=1,"Cancelled","Completed")</f>
        <v>Cancelled</v>
      </c>
      <c r="AL664" s="0" t="str">
        <f aca="false">_xlfn.IFS(D664&lt;=7,"0-7 Days",D664&lt;=30,"8-30 Days",D664&lt;=90,"31-90 Days",TRUE(),"90+ Days")</f>
        <v>90+ Days</v>
      </c>
      <c r="AM664" s="0" t="str">
        <f aca="false">_xlfn.IFS(OR(F664="December",F664="January",F664="February"),"Winter",OR(F664="March",F664="April",F664="May"),"Spring",OR(F664="June",F664="July",F664="August"),"Summer",TRUE(),"Autumn")</f>
        <v>Autumn</v>
      </c>
      <c r="AN664" s="0" t="str">
        <f aca="false">IF(L664+M664&gt;0,"Family","Adult Only")</f>
        <v>Adult Only</v>
      </c>
      <c r="AO664" s="0" t="str">
        <f aca="false">IF(U664=V664,"Same","Changed")</f>
        <v>Same</v>
      </c>
    </row>
    <row r="665" customFormat="false" ht="15" hidden="false" customHeight="false" outlineLevel="0" collapsed="false">
      <c r="A665" s="14" t="n">
        <v>676</v>
      </c>
      <c r="B665" s="14" t="s">
        <v>90</v>
      </c>
      <c r="C665" s="14" t="n">
        <v>0</v>
      </c>
      <c r="D665" s="14" t="n">
        <v>78</v>
      </c>
      <c r="E665" s="14" t="n">
        <v>2016</v>
      </c>
      <c r="F665" s="14" t="s">
        <v>81</v>
      </c>
      <c r="G665" s="14" t="n">
        <v>52</v>
      </c>
      <c r="H665" s="14" t="n">
        <v>20</v>
      </c>
      <c r="I665" s="14" t="n">
        <v>1</v>
      </c>
      <c r="J665" s="14" t="n">
        <v>5</v>
      </c>
      <c r="K665" s="14" t="n">
        <v>3</v>
      </c>
      <c r="L665" s="14" t="n">
        <v>0</v>
      </c>
      <c r="M665" s="14" t="n">
        <v>0</v>
      </c>
      <c r="N665" s="14" t="s">
        <v>82</v>
      </c>
      <c r="O665" s="14" t="s">
        <v>143</v>
      </c>
      <c r="P665" s="14" t="s">
        <v>84</v>
      </c>
      <c r="Q665" s="14" t="s">
        <v>84</v>
      </c>
      <c r="R665" s="14" t="n">
        <v>0</v>
      </c>
      <c r="S665" s="14" t="n">
        <v>0</v>
      </c>
      <c r="T665" s="14" t="n">
        <v>0</v>
      </c>
      <c r="U665" s="14" t="s">
        <v>136</v>
      </c>
      <c r="V665" s="14" t="s">
        <v>95</v>
      </c>
      <c r="W665" s="14" t="n">
        <v>0</v>
      </c>
      <c r="X665" s="14" t="s">
        <v>86</v>
      </c>
      <c r="Y665" s="14" t="n">
        <v>14</v>
      </c>
      <c r="Z665" s="14" t="n">
        <v>0</v>
      </c>
      <c r="AA665" s="14" t="n">
        <v>0</v>
      </c>
      <c r="AB665" s="14" t="s">
        <v>101</v>
      </c>
      <c r="AC665" s="14" t="n">
        <v>119.4</v>
      </c>
      <c r="AD665" s="14" t="n">
        <v>0</v>
      </c>
      <c r="AE665" s="14" t="n">
        <v>2</v>
      </c>
      <c r="AF665" s="14" t="s">
        <v>88</v>
      </c>
      <c r="AG665" s="15" t="n">
        <v>42730</v>
      </c>
      <c r="AH665" s="14" t="n">
        <f aca="false">I665+J665</f>
        <v>6</v>
      </c>
      <c r="AI665" s="14" t="n">
        <f aca="false">K665+L665+M665</f>
        <v>3</v>
      </c>
      <c r="AJ665" s="14" t="n">
        <f aca="false">AC665*AH665</f>
        <v>716.4</v>
      </c>
      <c r="AK665" s="14" t="str">
        <f aca="false">IF(C665=1,"Cancelled","Completed")</f>
        <v>Completed</v>
      </c>
      <c r="AL665" s="14" t="str">
        <f aca="false">_xlfn.IFS(D665&lt;=7,"0-7 Days",D665&lt;=30,"8-30 Days",D665&lt;=90,"31-90 Days",TRUE(),"90+ Days")</f>
        <v>31-90 Days</v>
      </c>
      <c r="AM665" s="14" t="str">
        <f aca="false">_xlfn.IFS(OR(F665="December",F665="January",F665="February"),"Winter",OR(F665="March",F665="April",F665="May"),"Spring",OR(F665="June",F665="July",F665="August"),"Summer",TRUE(),"Autumn")</f>
        <v>Winter</v>
      </c>
      <c r="AN665" s="14" t="str">
        <f aca="false">IF(L665+M665&gt;0,"Family","Adult Only")</f>
        <v>Adult Only</v>
      </c>
      <c r="AO665" s="14" t="str">
        <f aca="false">IF(U665=V665,"Same","Changed")</f>
        <v>Changed</v>
      </c>
    </row>
    <row r="666" customFormat="false" ht="15" hidden="false" customHeight="false" outlineLevel="0" collapsed="false">
      <c r="A666" s="0" t="n">
        <v>677</v>
      </c>
      <c r="B666" s="0" t="s">
        <v>90</v>
      </c>
      <c r="C666" s="0" t="n">
        <v>1</v>
      </c>
      <c r="D666" s="0" t="n">
        <v>50</v>
      </c>
      <c r="E666" s="0" t="n">
        <v>2016</v>
      </c>
      <c r="F666" s="0" t="s">
        <v>135</v>
      </c>
      <c r="G666" s="0" t="n">
        <v>26</v>
      </c>
      <c r="H666" s="0" t="n">
        <v>21</v>
      </c>
      <c r="I666" s="0" t="n">
        <v>0</v>
      </c>
      <c r="J666" s="0" t="n">
        <v>3</v>
      </c>
      <c r="K666" s="0" t="n">
        <v>2</v>
      </c>
      <c r="L666" s="0" t="n">
        <v>0</v>
      </c>
      <c r="M666" s="0" t="n">
        <v>0</v>
      </c>
      <c r="N666" s="0" t="s">
        <v>107</v>
      </c>
      <c r="O666" s="0" t="s">
        <v>83</v>
      </c>
      <c r="P666" s="0" t="s">
        <v>93</v>
      </c>
      <c r="Q666" s="0" t="s">
        <v>94</v>
      </c>
      <c r="R666" s="0" t="n">
        <v>0</v>
      </c>
      <c r="S666" s="0" t="n">
        <v>0</v>
      </c>
      <c r="T666" s="0" t="n">
        <v>0</v>
      </c>
      <c r="U666" s="0" t="s">
        <v>95</v>
      </c>
      <c r="V666" s="0" t="s">
        <v>95</v>
      </c>
      <c r="W666" s="0" t="n">
        <v>0</v>
      </c>
      <c r="X666" s="0" t="s">
        <v>86</v>
      </c>
      <c r="Y666" s="0" t="n">
        <v>9</v>
      </c>
      <c r="Z666" s="0" t="n">
        <v>0</v>
      </c>
      <c r="AA666" s="0" t="n">
        <v>0</v>
      </c>
      <c r="AB666" s="0" t="s">
        <v>87</v>
      </c>
      <c r="AC666" s="0" t="n">
        <v>89.1</v>
      </c>
      <c r="AD666" s="0" t="n">
        <v>0</v>
      </c>
      <c r="AE666" s="0" t="n">
        <v>0</v>
      </c>
      <c r="AF666" s="0" t="s">
        <v>96</v>
      </c>
      <c r="AG666" s="13" t="n">
        <v>42514</v>
      </c>
      <c r="AH666" s="25" t="n">
        <f aca="false">I666+J666</f>
        <v>3</v>
      </c>
      <c r="AI666" s="25" t="n">
        <f aca="false">K666+L666+M666</f>
        <v>2</v>
      </c>
      <c r="AJ666" s="25" t="n">
        <f aca="false">AC666*AH666</f>
        <v>267.3</v>
      </c>
      <c r="AK666" s="0" t="str">
        <f aca="false">IF(C666=1,"Cancelled","Completed")</f>
        <v>Cancelled</v>
      </c>
      <c r="AL666" s="0" t="str">
        <f aca="false">_xlfn.IFS(D666&lt;=7,"0-7 Days",D666&lt;=30,"8-30 Days",D666&lt;=90,"31-90 Days",TRUE(),"90+ Days")</f>
        <v>31-90 Days</v>
      </c>
      <c r="AM666" s="0" t="str">
        <f aca="false">_xlfn.IFS(OR(F666="December",F666="January",F666="February"),"Winter",OR(F666="March",F666="April",F666="May"),"Spring",OR(F666="June",F666="July",F666="August"),"Summer",TRUE(),"Autumn")</f>
        <v>Summer</v>
      </c>
      <c r="AN666" s="0" t="str">
        <f aca="false">IF(L666+M666&gt;0,"Family","Adult Only")</f>
        <v>Adult Only</v>
      </c>
      <c r="AO666" s="0" t="str">
        <f aca="false">IF(U666=V666,"Same","Changed")</f>
        <v>Same</v>
      </c>
    </row>
    <row r="667" customFormat="false" ht="15" hidden="false" customHeight="false" outlineLevel="0" collapsed="false">
      <c r="A667" s="14" t="n">
        <v>678</v>
      </c>
      <c r="B667" s="14" t="s">
        <v>90</v>
      </c>
      <c r="C667" s="14" t="n">
        <v>0</v>
      </c>
      <c r="D667" s="14" t="n">
        <v>67</v>
      </c>
      <c r="E667" s="14" t="n">
        <v>2017</v>
      </c>
      <c r="F667" s="14" t="s">
        <v>121</v>
      </c>
      <c r="G667" s="14" t="n">
        <v>18</v>
      </c>
      <c r="H667" s="14" t="n">
        <v>2</v>
      </c>
      <c r="I667" s="14" t="n">
        <v>0</v>
      </c>
      <c r="J667" s="14" t="n">
        <v>3</v>
      </c>
      <c r="K667" s="14" t="n">
        <v>2</v>
      </c>
      <c r="L667" s="14" t="n">
        <v>0</v>
      </c>
      <c r="M667" s="14" t="n">
        <v>0</v>
      </c>
      <c r="N667" s="14" t="s">
        <v>82</v>
      </c>
      <c r="O667" s="14" t="s">
        <v>150</v>
      </c>
      <c r="P667" s="14" t="s">
        <v>116</v>
      </c>
      <c r="Q667" s="14" t="s">
        <v>128</v>
      </c>
      <c r="R667" s="14" t="n">
        <v>0</v>
      </c>
      <c r="S667" s="14" t="n">
        <v>0</v>
      </c>
      <c r="T667" s="14" t="n">
        <v>0</v>
      </c>
      <c r="U667" s="14" t="s">
        <v>95</v>
      </c>
      <c r="V667" s="14" t="s">
        <v>95</v>
      </c>
      <c r="W667" s="14" t="n">
        <v>0</v>
      </c>
      <c r="X667" s="14" t="s">
        <v>86</v>
      </c>
      <c r="Y667" s="14" t="n">
        <v>0</v>
      </c>
      <c r="Z667" s="14" t="n">
        <v>409</v>
      </c>
      <c r="AA667" s="14" t="n">
        <v>0</v>
      </c>
      <c r="AB667" s="14" t="s">
        <v>101</v>
      </c>
      <c r="AC667" s="14" t="n">
        <v>120</v>
      </c>
      <c r="AD667" s="14" t="n">
        <v>0</v>
      </c>
      <c r="AE667" s="14" t="n">
        <v>0</v>
      </c>
      <c r="AF667" s="14" t="s">
        <v>88</v>
      </c>
      <c r="AG667" s="15" t="n">
        <v>42860</v>
      </c>
      <c r="AH667" s="14" t="n">
        <f aca="false">I667+J667</f>
        <v>3</v>
      </c>
      <c r="AI667" s="14" t="n">
        <f aca="false">K667+L667+M667</f>
        <v>2</v>
      </c>
      <c r="AJ667" s="14" t="n">
        <f aca="false">AC667*AH667</f>
        <v>360</v>
      </c>
      <c r="AK667" s="14" t="str">
        <f aca="false">IF(C667=1,"Cancelled","Completed")</f>
        <v>Completed</v>
      </c>
      <c r="AL667" s="14" t="str">
        <f aca="false">_xlfn.IFS(D667&lt;=7,"0-7 Days",D667&lt;=30,"8-30 Days",D667&lt;=90,"31-90 Days",TRUE(),"90+ Days")</f>
        <v>31-90 Days</v>
      </c>
      <c r="AM667" s="14" t="str">
        <f aca="false">_xlfn.IFS(OR(F667="December",F667="January",F667="February"),"Winter",OR(F667="March",F667="April",F667="May"),"Spring",OR(F667="June",F667="July",F667="August"),"Summer",TRUE(),"Autumn")</f>
        <v>Spring</v>
      </c>
      <c r="AN667" s="14" t="str">
        <f aca="false">IF(L667+M667&gt;0,"Family","Adult Only")</f>
        <v>Adult Only</v>
      </c>
      <c r="AO667" s="14" t="str">
        <f aca="false">IF(U667=V667,"Same","Changed")</f>
        <v>Same</v>
      </c>
    </row>
    <row r="668" customFormat="false" ht="15" hidden="false" customHeight="false" outlineLevel="0" collapsed="false">
      <c r="A668" s="0" t="n">
        <v>679</v>
      </c>
      <c r="B668" s="0" t="s">
        <v>90</v>
      </c>
      <c r="C668" s="0" t="n">
        <v>0</v>
      </c>
      <c r="D668" s="0" t="n">
        <v>39</v>
      </c>
      <c r="E668" s="0" t="n">
        <v>2017</v>
      </c>
      <c r="F668" s="0" t="s">
        <v>135</v>
      </c>
      <c r="G668" s="0" t="n">
        <v>23</v>
      </c>
      <c r="H668" s="0" t="n">
        <v>9</v>
      </c>
      <c r="I668" s="0" t="n">
        <v>0</v>
      </c>
      <c r="J668" s="0" t="n">
        <v>2</v>
      </c>
      <c r="K668" s="0" t="n">
        <v>2</v>
      </c>
      <c r="L668" s="0" t="n">
        <v>0</v>
      </c>
      <c r="M668" s="0" t="n">
        <v>0</v>
      </c>
      <c r="N668" s="0" t="s">
        <v>107</v>
      </c>
      <c r="O668" s="0" t="s">
        <v>130</v>
      </c>
      <c r="P668" s="0" t="s">
        <v>99</v>
      </c>
      <c r="Q668" s="0" t="s">
        <v>94</v>
      </c>
      <c r="R668" s="0" t="n">
        <v>0</v>
      </c>
      <c r="S668" s="0" t="n">
        <v>0</v>
      </c>
      <c r="T668" s="0" t="n">
        <v>0</v>
      </c>
      <c r="U668" s="0" t="s">
        <v>95</v>
      </c>
      <c r="V668" s="0" t="s">
        <v>95</v>
      </c>
      <c r="W668" s="0" t="n">
        <v>0</v>
      </c>
      <c r="X668" s="0" t="s">
        <v>86</v>
      </c>
      <c r="Y668" s="0" t="n">
        <v>28</v>
      </c>
      <c r="Z668" s="0" t="n">
        <v>0</v>
      </c>
      <c r="AA668" s="0" t="n">
        <v>0</v>
      </c>
      <c r="AB668" s="0" t="s">
        <v>87</v>
      </c>
      <c r="AC668" s="0" t="n">
        <v>89</v>
      </c>
      <c r="AD668" s="0" t="n">
        <v>0</v>
      </c>
      <c r="AE668" s="0" t="n">
        <v>0</v>
      </c>
      <c r="AF668" s="0" t="s">
        <v>88</v>
      </c>
      <c r="AG668" s="13" t="n">
        <v>42897</v>
      </c>
      <c r="AH668" s="25" t="n">
        <f aca="false">I668+J668</f>
        <v>2</v>
      </c>
      <c r="AI668" s="25" t="n">
        <f aca="false">K668+L668+M668</f>
        <v>2</v>
      </c>
      <c r="AJ668" s="25" t="n">
        <f aca="false">AC668*AH668</f>
        <v>178</v>
      </c>
      <c r="AK668" s="0" t="str">
        <f aca="false">IF(C668=1,"Cancelled","Completed")</f>
        <v>Completed</v>
      </c>
      <c r="AL668" s="0" t="str">
        <f aca="false">_xlfn.IFS(D668&lt;=7,"0-7 Days",D668&lt;=30,"8-30 Days",D668&lt;=90,"31-90 Days",TRUE(),"90+ Days")</f>
        <v>31-90 Days</v>
      </c>
      <c r="AM668" s="0" t="str">
        <f aca="false">_xlfn.IFS(OR(F668="December",F668="January",F668="February"),"Winter",OR(F668="March",F668="April",F668="May"),"Spring",OR(F668="June",F668="July",F668="August"),"Summer",TRUE(),"Autumn")</f>
        <v>Summer</v>
      </c>
      <c r="AN668" s="0" t="str">
        <f aca="false">IF(L668+M668&gt;0,"Family","Adult Only")</f>
        <v>Adult Only</v>
      </c>
      <c r="AO668" s="0" t="str">
        <f aca="false">IF(U668=V668,"Same","Changed")</f>
        <v>Same</v>
      </c>
    </row>
    <row r="669" customFormat="false" ht="15" hidden="false" customHeight="false" outlineLevel="0" collapsed="false">
      <c r="A669" s="14" t="n">
        <v>680</v>
      </c>
      <c r="B669" s="14" t="s">
        <v>90</v>
      </c>
      <c r="C669" s="14" t="n">
        <v>0</v>
      </c>
      <c r="D669" s="14" t="n">
        <v>8</v>
      </c>
      <c r="E669" s="14" t="n">
        <v>2016</v>
      </c>
      <c r="F669" s="14" t="s">
        <v>114</v>
      </c>
      <c r="G669" s="14" t="n">
        <v>38</v>
      </c>
      <c r="H669" s="14" t="n">
        <v>15</v>
      </c>
      <c r="I669" s="14" t="n">
        <v>0</v>
      </c>
      <c r="J669" s="14" t="n">
        <v>1</v>
      </c>
      <c r="K669" s="14" t="n">
        <v>1</v>
      </c>
      <c r="L669" s="14" t="n">
        <v>0</v>
      </c>
      <c r="M669" s="14" t="n">
        <v>0</v>
      </c>
      <c r="N669" s="14" t="s">
        <v>82</v>
      </c>
      <c r="O669" s="14" t="s">
        <v>92</v>
      </c>
      <c r="P669" s="14" t="s">
        <v>84</v>
      </c>
      <c r="Q669" s="14" t="s">
        <v>84</v>
      </c>
      <c r="R669" s="14" t="n">
        <v>0</v>
      </c>
      <c r="S669" s="14" t="n">
        <v>0</v>
      </c>
      <c r="T669" s="14" t="n">
        <v>0</v>
      </c>
      <c r="U669" s="14" t="s">
        <v>95</v>
      </c>
      <c r="V669" s="14" t="s">
        <v>95</v>
      </c>
      <c r="W669" s="14" t="n">
        <v>0</v>
      </c>
      <c r="X669" s="14" t="s">
        <v>86</v>
      </c>
      <c r="Y669" s="14" t="n">
        <v>14</v>
      </c>
      <c r="Z669" s="14" t="n">
        <v>0</v>
      </c>
      <c r="AA669" s="14" t="n">
        <v>0</v>
      </c>
      <c r="AB669" s="14" t="s">
        <v>87</v>
      </c>
      <c r="AC669" s="14" t="n">
        <v>159</v>
      </c>
      <c r="AD669" s="14" t="n">
        <v>0</v>
      </c>
      <c r="AE669" s="14" t="n">
        <v>0</v>
      </c>
      <c r="AF669" s="14" t="s">
        <v>88</v>
      </c>
      <c r="AG669" s="15" t="n">
        <v>42629</v>
      </c>
      <c r="AH669" s="14" t="n">
        <f aca="false">I669+J669</f>
        <v>1</v>
      </c>
      <c r="AI669" s="14" t="n">
        <f aca="false">K669+L669+M669</f>
        <v>1</v>
      </c>
      <c r="AJ669" s="14" t="n">
        <f aca="false">AC669*AH669</f>
        <v>159</v>
      </c>
      <c r="AK669" s="14" t="str">
        <f aca="false">IF(C669=1,"Cancelled","Completed")</f>
        <v>Completed</v>
      </c>
      <c r="AL669" s="14" t="str">
        <f aca="false">_xlfn.IFS(D669&lt;=7,"0-7 Days",D669&lt;=30,"8-30 Days",D669&lt;=90,"31-90 Days",TRUE(),"90+ Days")</f>
        <v>8-30 Days</v>
      </c>
      <c r="AM669" s="14" t="str">
        <f aca="false">_xlfn.IFS(OR(F669="December",F669="January",F669="February"),"Winter",OR(F669="March",F669="April",F669="May"),"Spring",OR(F669="June",F669="July",F669="August"),"Summer",TRUE(),"Autumn")</f>
        <v>Autumn</v>
      </c>
      <c r="AN669" s="14" t="str">
        <f aca="false">IF(L669+M669&gt;0,"Family","Adult Only")</f>
        <v>Adult Only</v>
      </c>
      <c r="AO669" s="14" t="str">
        <f aca="false">IF(U669=V669,"Same","Changed")</f>
        <v>Same</v>
      </c>
    </row>
    <row r="670" customFormat="false" ht="15" hidden="false" customHeight="false" outlineLevel="0" collapsed="false">
      <c r="A670" s="0" t="n">
        <v>681</v>
      </c>
      <c r="B670" s="0" t="s">
        <v>90</v>
      </c>
      <c r="C670" s="0" t="n">
        <v>1</v>
      </c>
      <c r="D670" s="0" t="n">
        <v>32</v>
      </c>
      <c r="E670" s="0" t="n">
        <v>2017</v>
      </c>
      <c r="F670" s="0" t="s">
        <v>135</v>
      </c>
      <c r="G670" s="0" t="n">
        <v>26</v>
      </c>
      <c r="H670" s="0" t="n">
        <v>28</v>
      </c>
      <c r="I670" s="0" t="n">
        <v>0</v>
      </c>
      <c r="J670" s="0" t="n">
        <v>3</v>
      </c>
      <c r="K670" s="0" t="n">
        <v>3</v>
      </c>
      <c r="L670" s="0" t="n">
        <v>0</v>
      </c>
      <c r="M670" s="0" t="n">
        <v>0</v>
      </c>
      <c r="N670" s="0" t="s">
        <v>82</v>
      </c>
      <c r="O670" s="0" t="s">
        <v>147</v>
      </c>
      <c r="P670" s="0" t="s">
        <v>93</v>
      </c>
      <c r="Q670" s="0" t="s">
        <v>94</v>
      </c>
      <c r="R670" s="0" t="n">
        <v>0</v>
      </c>
      <c r="S670" s="0" t="n">
        <v>0</v>
      </c>
      <c r="T670" s="0" t="n">
        <v>0</v>
      </c>
      <c r="U670" s="0" t="s">
        <v>109</v>
      </c>
      <c r="V670" s="0" t="s">
        <v>109</v>
      </c>
      <c r="W670" s="0" t="n">
        <v>0</v>
      </c>
      <c r="X670" s="0" t="s">
        <v>86</v>
      </c>
      <c r="Y670" s="0" t="n">
        <v>9</v>
      </c>
      <c r="Z670" s="0" t="n">
        <v>0</v>
      </c>
      <c r="AA670" s="0" t="n">
        <v>0</v>
      </c>
      <c r="AB670" s="0" t="s">
        <v>87</v>
      </c>
      <c r="AC670" s="0" t="n">
        <v>216.67</v>
      </c>
      <c r="AD670" s="0" t="n">
        <v>0</v>
      </c>
      <c r="AE670" s="0" t="n">
        <v>0</v>
      </c>
      <c r="AF670" s="0" t="s">
        <v>96</v>
      </c>
      <c r="AG670" s="13" t="n">
        <v>42882</v>
      </c>
      <c r="AH670" s="25" t="n">
        <f aca="false">I670+J670</f>
        <v>3</v>
      </c>
      <c r="AI670" s="25" t="n">
        <f aca="false">K670+L670+M670</f>
        <v>3</v>
      </c>
      <c r="AJ670" s="25" t="n">
        <f aca="false">AC670*AH670</f>
        <v>650.01</v>
      </c>
      <c r="AK670" s="0" t="str">
        <f aca="false">IF(C670=1,"Cancelled","Completed")</f>
        <v>Cancelled</v>
      </c>
      <c r="AL670" s="0" t="str">
        <f aca="false">_xlfn.IFS(D670&lt;=7,"0-7 Days",D670&lt;=30,"8-30 Days",D670&lt;=90,"31-90 Days",TRUE(),"90+ Days")</f>
        <v>31-90 Days</v>
      </c>
      <c r="AM670" s="0" t="str">
        <f aca="false">_xlfn.IFS(OR(F670="December",F670="January",F670="February"),"Winter",OR(F670="March",F670="April",F670="May"),"Spring",OR(F670="June",F670="July",F670="August"),"Summer",TRUE(),"Autumn")</f>
        <v>Summer</v>
      </c>
      <c r="AN670" s="0" t="str">
        <f aca="false">IF(L670+M670&gt;0,"Family","Adult Only")</f>
        <v>Adult Only</v>
      </c>
      <c r="AO670" s="0" t="str">
        <f aca="false">IF(U670=V670,"Same","Changed")</f>
        <v>Same</v>
      </c>
    </row>
    <row r="671" customFormat="false" ht="15" hidden="false" customHeight="false" outlineLevel="0" collapsed="false">
      <c r="A671" s="14" t="n">
        <v>682</v>
      </c>
      <c r="B671" s="14" t="s">
        <v>80</v>
      </c>
      <c r="C671" s="14" t="n">
        <v>0</v>
      </c>
      <c r="D671" s="14" t="n">
        <v>7</v>
      </c>
      <c r="E671" s="14" t="n">
        <v>2017</v>
      </c>
      <c r="F671" s="14" t="s">
        <v>103</v>
      </c>
      <c r="G671" s="14" t="n">
        <v>9</v>
      </c>
      <c r="H671" s="14" t="n">
        <v>2</v>
      </c>
      <c r="I671" s="14" t="n">
        <v>1</v>
      </c>
      <c r="J671" s="14" t="n">
        <v>3</v>
      </c>
      <c r="K671" s="14" t="n">
        <v>2</v>
      </c>
      <c r="L671" s="14" t="n">
        <v>0</v>
      </c>
      <c r="M671" s="14" t="n">
        <v>0</v>
      </c>
      <c r="N671" s="14" t="s">
        <v>82</v>
      </c>
      <c r="O671" s="14" t="s">
        <v>83</v>
      </c>
      <c r="P671" s="14" t="s">
        <v>116</v>
      </c>
      <c r="Q671" s="14" t="s">
        <v>128</v>
      </c>
      <c r="R671" s="14" t="n">
        <v>0</v>
      </c>
      <c r="S671" s="14" t="n">
        <v>0</v>
      </c>
      <c r="T671" s="14" t="n">
        <v>0</v>
      </c>
      <c r="U671" s="14" t="s">
        <v>109</v>
      </c>
      <c r="V671" s="14" t="s">
        <v>109</v>
      </c>
      <c r="W671" s="14" t="n">
        <v>0</v>
      </c>
      <c r="X671" s="14" t="s">
        <v>86</v>
      </c>
      <c r="Y671" s="14" t="n">
        <v>0</v>
      </c>
      <c r="Z671" s="14" t="n">
        <v>223</v>
      </c>
      <c r="AA671" s="14" t="n">
        <v>0</v>
      </c>
      <c r="AB671" s="14" t="s">
        <v>101</v>
      </c>
      <c r="AC671" s="14" t="n">
        <v>47</v>
      </c>
      <c r="AD671" s="14" t="n">
        <v>0</v>
      </c>
      <c r="AE671" s="14" t="n">
        <v>0</v>
      </c>
      <c r="AF671" s="14" t="s">
        <v>88</v>
      </c>
      <c r="AG671" s="15" t="n">
        <v>42800</v>
      </c>
      <c r="AH671" s="14" t="n">
        <f aca="false">I671+J671</f>
        <v>4</v>
      </c>
      <c r="AI671" s="14" t="n">
        <f aca="false">K671+L671+M671</f>
        <v>2</v>
      </c>
      <c r="AJ671" s="14" t="n">
        <f aca="false">AC671*AH671</f>
        <v>188</v>
      </c>
      <c r="AK671" s="14" t="str">
        <f aca="false">IF(C671=1,"Cancelled","Completed")</f>
        <v>Completed</v>
      </c>
      <c r="AL671" s="14" t="str">
        <f aca="false">_xlfn.IFS(D671&lt;=7,"0-7 Days",D671&lt;=30,"8-30 Days",D671&lt;=90,"31-90 Days",TRUE(),"90+ Days")</f>
        <v>0-7 Days</v>
      </c>
      <c r="AM671" s="14" t="str">
        <f aca="false">_xlfn.IFS(OR(F671="December",F671="January",F671="February"),"Winter",OR(F671="March",F671="April",F671="May"),"Spring",OR(F671="June",F671="July",F671="August"),"Summer",TRUE(),"Autumn")</f>
        <v>Spring</v>
      </c>
      <c r="AN671" s="14" t="str">
        <f aca="false">IF(L671+M671&gt;0,"Family","Adult Only")</f>
        <v>Adult Only</v>
      </c>
      <c r="AO671" s="14" t="str">
        <f aca="false">IF(U671=V671,"Same","Changed")</f>
        <v>Same</v>
      </c>
    </row>
    <row r="672" customFormat="false" ht="15" hidden="false" customHeight="false" outlineLevel="0" collapsed="false">
      <c r="A672" s="0" t="n">
        <v>683</v>
      </c>
      <c r="B672" s="0" t="s">
        <v>80</v>
      </c>
      <c r="C672" s="0" t="n">
        <v>0</v>
      </c>
      <c r="D672" s="0" t="n">
        <v>96</v>
      </c>
      <c r="E672" s="0" t="n">
        <v>2017</v>
      </c>
      <c r="F672" s="0" t="s">
        <v>103</v>
      </c>
      <c r="G672" s="0" t="n">
        <v>12</v>
      </c>
      <c r="H672" s="0" t="n">
        <v>19</v>
      </c>
      <c r="I672" s="0" t="n">
        <v>2</v>
      </c>
      <c r="J672" s="0" t="n">
        <v>5</v>
      </c>
      <c r="K672" s="0" t="n">
        <v>2</v>
      </c>
      <c r="L672" s="0" t="n">
        <v>0</v>
      </c>
      <c r="M672" s="0" t="n">
        <v>0</v>
      </c>
      <c r="N672" s="0" t="s">
        <v>82</v>
      </c>
      <c r="O672" s="0" t="s">
        <v>108</v>
      </c>
      <c r="P672" s="0" t="s">
        <v>116</v>
      </c>
      <c r="Q672" s="0" t="s">
        <v>94</v>
      </c>
      <c r="R672" s="0" t="n">
        <v>0</v>
      </c>
      <c r="S672" s="0" t="n">
        <v>0</v>
      </c>
      <c r="T672" s="0" t="n">
        <v>0</v>
      </c>
      <c r="U672" s="0" t="s">
        <v>95</v>
      </c>
      <c r="V672" s="0" t="s">
        <v>95</v>
      </c>
      <c r="W672" s="0" t="n">
        <v>1</v>
      </c>
      <c r="X672" s="0" t="s">
        <v>86</v>
      </c>
      <c r="Y672" s="0" t="n">
        <v>177</v>
      </c>
      <c r="Z672" s="0" t="n">
        <v>0</v>
      </c>
      <c r="AA672" s="0" t="n">
        <v>0</v>
      </c>
      <c r="AB672" s="0" t="s">
        <v>101</v>
      </c>
      <c r="AC672" s="0" t="n">
        <v>34</v>
      </c>
      <c r="AD672" s="0" t="n">
        <v>0</v>
      </c>
      <c r="AE672" s="0" t="n">
        <v>0</v>
      </c>
      <c r="AF672" s="0" t="s">
        <v>88</v>
      </c>
      <c r="AG672" s="13" t="n">
        <v>42820</v>
      </c>
      <c r="AH672" s="25" t="n">
        <f aca="false">I672+J672</f>
        <v>7</v>
      </c>
      <c r="AI672" s="25" t="n">
        <f aca="false">K672+L672+M672</f>
        <v>2</v>
      </c>
      <c r="AJ672" s="25" t="n">
        <f aca="false">AC672*AH672</f>
        <v>238</v>
      </c>
      <c r="AK672" s="0" t="str">
        <f aca="false">IF(C672=1,"Cancelled","Completed")</f>
        <v>Completed</v>
      </c>
      <c r="AL672" s="0" t="str">
        <f aca="false">_xlfn.IFS(D672&lt;=7,"0-7 Days",D672&lt;=30,"8-30 Days",D672&lt;=90,"31-90 Days",TRUE(),"90+ Days")</f>
        <v>90+ Days</v>
      </c>
      <c r="AM672" s="0" t="str">
        <f aca="false">_xlfn.IFS(OR(F672="December",F672="January",F672="February"),"Winter",OR(F672="March",F672="April",F672="May"),"Spring",OR(F672="June",F672="July",F672="August"),"Summer",TRUE(),"Autumn")</f>
        <v>Spring</v>
      </c>
      <c r="AN672" s="0" t="str">
        <f aca="false">IF(L672+M672&gt;0,"Family","Adult Only")</f>
        <v>Adult Only</v>
      </c>
      <c r="AO672" s="0" t="str">
        <f aca="false">IF(U672=V672,"Same","Changed")</f>
        <v>Same</v>
      </c>
    </row>
    <row r="673" customFormat="false" ht="15" hidden="false" customHeight="false" outlineLevel="0" collapsed="false">
      <c r="A673" s="14" t="n">
        <v>684</v>
      </c>
      <c r="B673" s="14" t="s">
        <v>90</v>
      </c>
      <c r="C673" s="14" t="n">
        <v>0</v>
      </c>
      <c r="D673" s="14" t="n">
        <v>1</v>
      </c>
      <c r="E673" s="14" t="n">
        <v>2015</v>
      </c>
      <c r="F673" s="14" t="s">
        <v>111</v>
      </c>
      <c r="G673" s="14" t="n">
        <v>41</v>
      </c>
      <c r="H673" s="14" t="n">
        <v>9</v>
      </c>
      <c r="I673" s="14" t="n">
        <v>2</v>
      </c>
      <c r="J673" s="14" t="n">
        <v>2</v>
      </c>
      <c r="K673" s="14" t="n">
        <v>2</v>
      </c>
      <c r="L673" s="14" t="n">
        <v>0</v>
      </c>
      <c r="M673" s="14" t="n">
        <v>0</v>
      </c>
      <c r="N673" s="14" t="s">
        <v>82</v>
      </c>
      <c r="O673" s="14" t="s">
        <v>123</v>
      </c>
      <c r="P673" s="14" t="s">
        <v>93</v>
      </c>
      <c r="Q673" s="14" t="s">
        <v>94</v>
      </c>
      <c r="R673" s="14" t="n">
        <v>0</v>
      </c>
      <c r="S673" s="14" t="n">
        <v>0</v>
      </c>
      <c r="T673" s="14" t="n">
        <v>0</v>
      </c>
      <c r="U673" s="14" t="s">
        <v>95</v>
      </c>
      <c r="V673" s="14" t="s">
        <v>95</v>
      </c>
      <c r="W673" s="14" t="n">
        <v>0</v>
      </c>
      <c r="X673" s="14" t="s">
        <v>86</v>
      </c>
      <c r="Y673" s="14" t="n">
        <v>9</v>
      </c>
      <c r="Z673" s="14" t="n">
        <v>0</v>
      </c>
      <c r="AA673" s="14" t="n">
        <v>0</v>
      </c>
      <c r="AB673" s="14" t="s">
        <v>87</v>
      </c>
      <c r="AC673" s="14" t="n">
        <v>145</v>
      </c>
      <c r="AD673" s="14" t="n">
        <v>0</v>
      </c>
      <c r="AE673" s="14" t="n">
        <v>2</v>
      </c>
      <c r="AF673" s="14" t="s">
        <v>88</v>
      </c>
      <c r="AG673" s="15" t="n">
        <v>42290</v>
      </c>
      <c r="AH673" s="14" t="n">
        <f aca="false">I673+J673</f>
        <v>4</v>
      </c>
      <c r="AI673" s="14" t="n">
        <f aca="false">K673+L673+M673</f>
        <v>2</v>
      </c>
      <c r="AJ673" s="14" t="n">
        <f aca="false">AC673*AH673</f>
        <v>580</v>
      </c>
      <c r="AK673" s="14" t="str">
        <f aca="false">IF(C673=1,"Cancelled","Completed")</f>
        <v>Completed</v>
      </c>
      <c r="AL673" s="14" t="str">
        <f aca="false">_xlfn.IFS(D673&lt;=7,"0-7 Days",D673&lt;=30,"8-30 Days",D673&lt;=90,"31-90 Days",TRUE(),"90+ Days")</f>
        <v>0-7 Days</v>
      </c>
      <c r="AM673" s="14" t="str">
        <f aca="false">_xlfn.IFS(OR(F673="December",F673="January",F673="February"),"Winter",OR(F673="March",F673="April",F673="May"),"Spring",OR(F673="June",F673="July",F673="August"),"Summer",TRUE(),"Autumn")</f>
        <v>Autumn</v>
      </c>
      <c r="AN673" s="14" t="str">
        <f aca="false">IF(L673+M673&gt;0,"Family","Adult Only")</f>
        <v>Adult Only</v>
      </c>
      <c r="AO673" s="14" t="str">
        <f aca="false">IF(U673=V673,"Same","Changed")</f>
        <v>Same</v>
      </c>
    </row>
    <row r="674" customFormat="false" ht="15" hidden="false" customHeight="false" outlineLevel="0" collapsed="false">
      <c r="A674" s="0" t="n">
        <v>685</v>
      </c>
      <c r="B674" s="0" t="s">
        <v>90</v>
      </c>
      <c r="C674" s="0" t="n">
        <v>1</v>
      </c>
      <c r="D674" s="0" t="n">
        <v>42</v>
      </c>
      <c r="E674" s="0" t="n">
        <v>2016</v>
      </c>
      <c r="F674" s="0" t="s">
        <v>81</v>
      </c>
      <c r="G674" s="0" t="n">
        <v>51</v>
      </c>
      <c r="H674" s="0" t="n">
        <v>11</v>
      </c>
      <c r="I674" s="0" t="n">
        <v>2</v>
      </c>
      <c r="J674" s="0" t="n">
        <v>3</v>
      </c>
      <c r="K674" s="0" t="n">
        <v>2</v>
      </c>
      <c r="L674" s="0" t="n">
        <v>0</v>
      </c>
      <c r="M674" s="0" t="n">
        <v>0</v>
      </c>
      <c r="N674" s="0" t="s">
        <v>82</v>
      </c>
      <c r="O674" s="0" t="s">
        <v>98</v>
      </c>
      <c r="P674" s="0" t="s">
        <v>93</v>
      </c>
      <c r="Q674" s="0" t="s">
        <v>94</v>
      </c>
      <c r="R674" s="0" t="n">
        <v>0</v>
      </c>
      <c r="S674" s="0" t="n">
        <v>0</v>
      </c>
      <c r="T674" s="0" t="n">
        <v>0</v>
      </c>
      <c r="U674" s="0" t="s">
        <v>95</v>
      </c>
      <c r="V674" s="0" t="s">
        <v>95</v>
      </c>
      <c r="W674" s="0" t="n">
        <v>0</v>
      </c>
      <c r="X674" s="0" t="s">
        <v>86</v>
      </c>
      <c r="Y674" s="0" t="n">
        <v>9</v>
      </c>
      <c r="Z674" s="0" t="n">
        <v>0</v>
      </c>
      <c r="AA674" s="0" t="n">
        <v>0</v>
      </c>
      <c r="AB674" s="0" t="s">
        <v>87</v>
      </c>
      <c r="AC674" s="0" t="n">
        <v>88.4</v>
      </c>
      <c r="AD674" s="0" t="n">
        <v>0</v>
      </c>
      <c r="AE674" s="0" t="n">
        <v>2</v>
      </c>
      <c r="AF674" s="0" t="s">
        <v>96</v>
      </c>
      <c r="AG674" s="13" t="n">
        <v>42676</v>
      </c>
      <c r="AH674" s="25" t="n">
        <f aca="false">I674+J674</f>
        <v>5</v>
      </c>
      <c r="AI674" s="25" t="n">
        <f aca="false">K674+L674+M674</f>
        <v>2</v>
      </c>
      <c r="AJ674" s="25" t="n">
        <f aca="false">AC674*AH674</f>
        <v>442</v>
      </c>
      <c r="AK674" s="0" t="str">
        <f aca="false">IF(C674=1,"Cancelled","Completed")</f>
        <v>Cancelled</v>
      </c>
      <c r="AL674" s="0" t="str">
        <f aca="false">_xlfn.IFS(D674&lt;=7,"0-7 Days",D674&lt;=30,"8-30 Days",D674&lt;=90,"31-90 Days",TRUE(),"90+ Days")</f>
        <v>31-90 Days</v>
      </c>
      <c r="AM674" s="0" t="str">
        <f aca="false">_xlfn.IFS(OR(F674="December",F674="January",F674="February"),"Winter",OR(F674="March",F674="April",F674="May"),"Spring",OR(F674="June",F674="July",F674="August"),"Summer",TRUE(),"Autumn")</f>
        <v>Winter</v>
      </c>
      <c r="AN674" s="0" t="str">
        <f aca="false">IF(L674+M674&gt;0,"Family","Adult Only")</f>
        <v>Adult Only</v>
      </c>
      <c r="AO674" s="0" t="str">
        <f aca="false">IF(U674=V674,"Same","Changed")</f>
        <v>Same</v>
      </c>
    </row>
    <row r="675" customFormat="false" ht="15" hidden="false" customHeight="false" outlineLevel="0" collapsed="false">
      <c r="A675" s="14" t="n">
        <v>686</v>
      </c>
      <c r="B675" s="14" t="s">
        <v>90</v>
      </c>
      <c r="C675" s="14" t="n">
        <v>0</v>
      </c>
      <c r="D675" s="14" t="n">
        <v>36</v>
      </c>
      <c r="E675" s="14" t="n">
        <v>2015</v>
      </c>
      <c r="F675" s="14" t="s">
        <v>111</v>
      </c>
      <c r="G675" s="14" t="n">
        <v>42</v>
      </c>
      <c r="H675" s="14" t="n">
        <v>13</v>
      </c>
      <c r="I675" s="14" t="n">
        <v>0</v>
      </c>
      <c r="J675" s="14" t="n">
        <v>3</v>
      </c>
      <c r="K675" s="14" t="n">
        <v>2</v>
      </c>
      <c r="L675" s="14" t="n">
        <v>0</v>
      </c>
      <c r="M675" s="14" t="n">
        <v>0</v>
      </c>
      <c r="N675" s="14" t="s">
        <v>112</v>
      </c>
      <c r="O675" s="14" t="s">
        <v>92</v>
      </c>
      <c r="P675" s="14" t="s">
        <v>99</v>
      </c>
      <c r="Q675" s="14" t="s">
        <v>94</v>
      </c>
      <c r="R675" s="14" t="n">
        <v>0</v>
      </c>
      <c r="S675" s="14" t="n">
        <v>0</v>
      </c>
      <c r="T675" s="14" t="n">
        <v>0</v>
      </c>
      <c r="U675" s="14" t="s">
        <v>95</v>
      </c>
      <c r="V675" s="14" t="s">
        <v>109</v>
      </c>
      <c r="W675" s="14" t="n">
        <v>0</v>
      </c>
      <c r="X675" s="14" t="s">
        <v>86</v>
      </c>
      <c r="Y675" s="14" t="n">
        <v>26</v>
      </c>
      <c r="Z675" s="14" t="n">
        <v>0</v>
      </c>
      <c r="AA675" s="14" t="n">
        <v>0</v>
      </c>
      <c r="AB675" s="14" t="s">
        <v>101</v>
      </c>
      <c r="AC675" s="14" t="n">
        <v>112</v>
      </c>
      <c r="AD675" s="14" t="n">
        <v>0</v>
      </c>
      <c r="AE675" s="14" t="n">
        <v>0</v>
      </c>
      <c r="AF675" s="14" t="s">
        <v>88</v>
      </c>
      <c r="AG675" s="15" t="n">
        <v>42293</v>
      </c>
      <c r="AH675" s="14" t="n">
        <f aca="false">I675+J675</f>
        <v>3</v>
      </c>
      <c r="AI675" s="14" t="n">
        <f aca="false">K675+L675+M675</f>
        <v>2</v>
      </c>
      <c r="AJ675" s="14" t="n">
        <f aca="false">AC675*AH675</f>
        <v>336</v>
      </c>
      <c r="AK675" s="14" t="str">
        <f aca="false">IF(C675=1,"Cancelled","Completed")</f>
        <v>Completed</v>
      </c>
      <c r="AL675" s="14" t="str">
        <f aca="false">_xlfn.IFS(D675&lt;=7,"0-7 Days",D675&lt;=30,"8-30 Days",D675&lt;=90,"31-90 Days",TRUE(),"90+ Days")</f>
        <v>31-90 Days</v>
      </c>
      <c r="AM675" s="14" t="str">
        <f aca="false">_xlfn.IFS(OR(F675="December",F675="January",F675="February"),"Winter",OR(F675="March",F675="April",F675="May"),"Spring",OR(F675="June",F675="July",F675="August"),"Summer",TRUE(),"Autumn")</f>
        <v>Autumn</v>
      </c>
      <c r="AN675" s="14" t="str">
        <f aca="false">IF(L675+M675&gt;0,"Family","Adult Only")</f>
        <v>Adult Only</v>
      </c>
      <c r="AO675" s="14" t="str">
        <f aca="false">IF(U675=V675,"Same","Changed")</f>
        <v>Changed</v>
      </c>
    </row>
    <row r="676" customFormat="false" ht="15" hidden="false" customHeight="false" outlineLevel="0" collapsed="false">
      <c r="A676" s="0" t="n">
        <v>687</v>
      </c>
      <c r="B676" s="0" t="s">
        <v>90</v>
      </c>
      <c r="C676" s="0" t="n">
        <v>0</v>
      </c>
      <c r="D676" s="0" t="n">
        <v>0</v>
      </c>
      <c r="E676" s="0" t="n">
        <v>2015</v>
      </c>
      <c r="F676" s="0" t="s">
        <v>113</v>
      </c>
      <c r="G676" s="0" t="n">
        <v>46</v>
      </c>
      <c r="H676" s="0" t="n">
        <v>14</v>
      </c>
      <c r="I676" s="0" t="n">
        <v>0</v>
      </c>
      <c r="J676" s="0" t="n">
        <v>1</v>
      </c>
      <c r="K676" s="0" t="n">
        <v>2</v>
      </c>
      <c r="L676" s="0" t="n">
        <v>0</v>
      </c>
      <c r="M676" s="0" t="n">
        <v>0</v>
      </c>
      <c r="N676" s="0" t="s">
        <v>107</v>
      </c>
      <c r="O676" s="0" t="s">
        <v>108</v>
      </c>
      <c r="P676" s="0" t="s">
        <v>93</v>
      </c>
      <c r="Q676" s="0" t="s">
        <v>94</v>
      </c>
      <c r="R676" s="0" t="n">
        <v>0</v>
      </c>
      <c r="S676" s="0" t="n">
        <v>0</v>
      </c>
      <c r="T676" s="0" t="n">
        <v>0</v>
      </c>
      <c r="U676" s="0" t="s">
        <v>95</v>
      </c>
      <c r="V676" s="0" t="s">
        <v>95</v>
      </c>
      <c r="W676" s="0" t="n">
        <v>3</v>
      </c>
      <c r="X676" s="0" t="s">
        <v>86</v>
      </c>
      <c r="Y676" s="0" t="n">
        <v>9</v>
      </c>
      <c r="Z676" s="0" t="n">
        <v>0</v>
      </c>
      <c r="AA676" s="0" t="n">
        <v>0</v>
      </c>
      <c r="AB676" s="0" t="s">
        <v>125</v>
      </c>
      <c r="AC676" s="0" t="n">
        <v>85</v>
      </c>
      <c r="AD676" s="0" t="n">
        <v>0</v>
      </c>
      <c r="AE676" s="0" t="n">
        <v>2</v>
      </c>
      <c r="AF676" s="0" t="s">
        <v>88</v>
      </c>
      <c r="AG676" s="13" t="n">
        <v>42323</v>
      </c>
      <c r="AH676" s="25" t="n">
        <f aca="false">I676+J676</f>
        <v>1</v>
      </c>
      <c r="AI676" s="25" t="n">
        <f aca="false">K676+L676+M676</f>
        <v>2</v>
      </c>
      <c r="AJ676" s="25" t="n">
        <f aca="false">AC676*AH676</f>
        <v>85</v>
      </c>
      <c r="AK676" s="0" t="str">
        <f aca="false">IF(C676=1,"Cancelled","Completed")</f>
        <v>Completed</v>
      </c>
      <c r="AL676" s="0" t="str">
        <f aca="false">_xlfn.IFS(D676&lt;=7,"0-7 Days",D676&lt;=30,"8-30 Days",D676&lt;=90,"31-90 Days",TRUE(),"90+ Days")</f>
        <v>0-7 Days</v>
      </c>
      <c r="AM676" s="0" t="str">
        <f aca="false">_xlfn.IFS(OR(F676="December",F676="January",F676="February"),"Winter",OR(F676="March",F676="April",F676="May"),"Spring",OR(F676="June",F676="July",F676="August"),"Summer",TRUE(),"Autumn")</f>
        <v>Autumn</v>
      </c>
      <c r="AN676" s="0" t="str">
        <f aca="false">IF(L676+M676&gt;0,"Family","Adult Only")</f>
        <v>Adult Only</v>
      </c>
      <c r="AO676" s="0" t="str">
        <f aca="false">IF(U676=V676,"Same","Changed")</f>
        <v>Same</v>
      </c>
    </row>
    <row r="677" customFormat="false" ht="15" hidden="false" customHeight="false" outlineLevel="0" collapsed="false">
      <c r="A677" s="14" t="n">
        <v>688</v>
      </c>
      <c r="B677" s="14" t="s">
        <v>80</v>
      </c>
      <c r="C677" s="14" t="n">
        <v>0</v>
      </c>
      <c r="D677" s="14" t="n">
        <v>317</v>
      </c>
      <c r="E677" s="14" t="n">
        <v>2017</v>
      </c>
      <c r="F677" s="14" t="s">
        <v>106</v>
      </c>
      <c r="G677" s="14" t="n">
        <v>17</v>
      </c>
      <c r="H677" s="14" t="n">
        <v>23</v>
      </c>
      <c r="I677" s="14" t="n">
        <v>2</v>
      </c>
      <c r="J677" s="14" t="n">
        <v>5</v>
      </c>
      <c r="K677" s="14" t="n">
        <v>2</v>
      </c>
      <c r="L677" s="14" t="n">
        <v>0</v>
      </c>
      <c r="M677" s="14" t="n">
        <v>0</v>
      </c>
      <c r="N677" s="14" t="s">
        <v>112</v>
      </c>
      <c r="O677" s="14" t="s">
        <v>83</v>
      </c>
      <c r="P677" s="14" t="s">
        <v>116</v>
      </c>
      <c r="Q677" s="14" t="s">
        <v>94</v>
      </c>
      <c r="R677" s="14" t="n">
        <v>0</v>
      </c>
      <c r="S677" s="14" t="n">
        <v>0</v>
      </c>
      <c r="T677" s="14" t="n">
        <v>0</v>
      </c>
      <c r="U677" s="14" t="s">
        <v>109</v>
      </c>
      <c r="V677" s="14" t="s">
        <v>109</v>
      </c>
      <c r="W677" s="14" t="n">
        <v>1</v>
      </c>
      <c r="X677" s="14" t="s">
        <v>86</v>
      </c>
      <c r="Y677" s="14" t="n">
        <v>273</v>
      </c>
      <c r="Z677" s="14" t="n">
        <v>0</v>
      </c>
      <c r="AA677" s="14" t="n">
        <v>64</v>
      </c>
      <c r="AB677" s="14" t="s">
        <v>101</v>
      </c>
      <c r="AC677" s="14" t="n">
        <v>78.94</v>
      </c>
      <c r="AD677" s="14" t="n">
        <v>0</v>
      </c>
      <c r="AE677" s="14" t="n">
        <v>0</v>
      </c>
      <c r="AF677" s="14" t="s">
        <v>88</v>
      </c>
      <c r="AG677" s="15" t="n">
        <v>42855</v>
      </c>
      <c r="AH677" s="14" t="n">
        <f aca="false">I677+J677</f>
        <v>7</v>
      </c>
      <c r="AI677" s="14" t="n">
        <f aca="false">K677+L677+M677</f>
        <v>2</v>
      </c>
      <c r="AJ677" s="14" t="n">
        <f aca="false">AC677*AH677</f>
        <v>552.58</v>
      </c>
      <c r="AK677" s="14" t="str">
        <f aca="false">IF(C677=1,"Cancelled","Completed")</f>
        <v>Completed</v>
      </c>
      <c r="AL677" s="14" t="str">
        <f aca="false">_xlfn.IFS(D677&lt;=7,"0-7 Days",D677&lt;=30,"8-30 Days",D677&lt;=90,"31-90 Days",TRUE(),"90+ Days")</f>
        <v>90+ Days</v>
      </c>
      <c r="AM677" s="14" t="str">
        <f aca="false">_xlfn.IFS(OR(F677="December",F677="January",F677="February"),"Winter",OR(F677="March",F677="April",F677="May"),"Spring",OR(F677="June",F677="July",F677="August"),"Summer",TRUE(),"Autumn")</f>
        <v>Spring</v>
      </c>
      <c r="AN677" s="14" t="str">
        <f aca="false">IF(L677+M677&gt;0,"Family","Adult Only")</f>
        <v>Adult Only</v>
      </c>
      <c r="AO677" s="14" t="str">
        <f aca="false">IF(U677=V677,"Same","Changed")</f>
        <v>Same</v>
      </c>
    </row>
    <row r="678" customFormat="false" ht="15" hidden="false" customHeight="false" outlineLevel="0" collapsed="false">
      <c r="A678" s="0" t="n">
        <v>689</v>
      </c>
      <c r="B678" s="0" t="s">
        <v>90</v>
      </c>
      <c r="C678" s="0" t="n">
        <v>0</v>
      </c>
      <c r="D678" s="0" t="n">
        <v>12</v>
      </c>
      <c r="E678" s="0" t="n">
        <v>2016</v>
      </c>
      <c r="F678" s="0" t="s">
        <v>111</v>
      </c>
      <c r="G678" s="0" t="n">
        <v>42</v>
      </c>
      <c r="H678" s="0" t="n">
        <v>12</v>
      </c>
      <c r="I678" s="0" t="n">
        <v>0</v>
      </c>
      <c r="J678" s="0" t="n">
        <v>1</v>
      </c>
      <c r="K678" s="0" t="n">
        <v>1</v>
      </c>
      <c r="L678" s="0" t="n">
        <v>0</v>
      </c>
      <c r="M678" s="0" t="n">
        <v>0</v>
      </c>
      <c r="N678" s="0" t="s">
        <v>82</v>
      </c>
      <c r="O678" s="0" t="s">
        <v>92</v>
      </c>
      <c r="P678" s="0" t="s">
        <v>128</v>
      </c>
      <c r="Q678" s="0" t="s">
        <v>128</v>
      </c>
      <c r="R678" s="0" t="n">
        <v>1</v>
      </c>
      <c r="S678" s="0" t="n">
        <v>3</v>
      </c>
      <c r="T678" s="0" t="n">
        <v>18</v>
      </c>
      <c r="U678" s="0" t="s">
        <v>95</v>
      </c>
      <c r="V678" s="0" t="s">
        <v>109</v>
      </c>
      <c r="W678" s="0" t="n">
        <v>0</v>
      </c>
      <c r="X678" s="0" t="s">
        <v>86</v>
      </c>
      <c r="Y678" s="0" t="n">
        <v>0</v>
      </c>
      <c r="Z678" s="0" t="n">
        <v>40</v>
      </c>
      <c r="AA678" s="0" t="n">
        <v>0</v>
      </c>
      <c r="AB678" s="0" t="s">
        <v>87</v>
      </c>
      <c r="AC678" s="0" t="n">
        <v>67</v>
      </c>
      <c r="AD678" s="0" t="n">
        <v>1</v>
      </c>
      <c r="AE678" s="0" t="n">
        <v>0</v>
      </c>
      <c r="AF678" s="0" t="s">
        <v>88</v>
      </c>
      <c r="AG678" s="13" t="n">
        <v>42656</v>
      </c>
      <c r="AH678" s="25" t="n">
        <f aca="false">I678+J678</f>
        <v>1</v>
      </c>
      <c r="AI678" s="25" t="n">
        <f aca="false">K678+L678+M678</f>
        <v>1</v>
      </c>
      <c r="AJ678" s="25" t="n">
        <f aca="false">AC678*AH678</f>
        <v>67</v>
      </c>
      <c r="AK678" s="0" t="str">
        <f aca="false">IF(C678=1,"Cancelled","Completed")</f>
        <v>Completed</v>
      </c>
      <c r="AL678" s="0" t="str">
        <f aca="false">_xlfn.IFS(D678&lt;=7,"0-7 Days",D678&lt;=30,"8-30 Days",D678&lt;=90,"31-90 Days",TRUE(),"90+ Days")</f>
        <v>8-30 Days</v>
      </c>
      <c r="AM678" s="0" t="str">
        <f aca="false">_xlfn.IFS(OR(F678="December",F678="January",F678="February"),"Winter",OR(F678="March",F678="April",F678="May"),"Spring",OR(F678="June",F678="July",F678="August"),"Summer",TRUE(),"Autumn")</f>
        <v>Autumn</v>
      </c>
      <c r="AN678" s="0" t="str">
        <f aca="false">IF(L678+M678&gt;0,"Family","Adult Only")</f>
        <v>Adult Only</v>
      </c>
      <c r="AO678" s="0" t="str">
        <f aca="false">IF(U678=V678,"Same","Changed")</f>
        <v>Changed</v>
      </c>
    </row>
    <row r="679" customFormat="false" ht="15" hidden="false" customHeight="false" outlineLevel="0" collapsed="false">
      <c r="A679" s="14" t="n">
        <v>690</v>
      </c>
      <c r="B679" s="14" t="s">
        <v>90</v>
      </c>
      <c r="C679" s="14" t="n">
        <v>0</v>
      </c>
      <c r="D679" s="14" t="n">
        <v>87</v>
      </c>
      <c r="E679" s="14" t="n">
        <v>2016</v>
      </c>
      <c r="F679" s="14" t="s">
        <v>119</v>
      </c>
      <c r="G679" s="14" t="n">
        <v>35</v>
      </c>
      <c r="H679" s="14" t="n">
        <v>27</v>
      </c>
      <c r="I679" s="14" t="n">
        <v>2</v>
      </c>
      <c r="J679" s="14" t="n">
        <v>4</v>
      </c>
      <c r="K679" s="14" t="n">
        <v>3</v>
      </c>
      <c r="L679" s="14" t="n">
        <v>0</v>
      </c>
      <c r="M679" s="14" t="n">
        <v>0</v>
      </c>
      <c r="N679" s="14" t="s">
        <v>82</v>
      </c>
      <c r="O679" s="14" t="s">
        <v>108</v>
      </c>
      <c r="P679" s="14" t="s">
        <v>93</v>
      </c>
      <c r="Q679" s="14" t="s">
        <v>94</v>
      </c>
      <c r="R679" s="14" t="n">
        <v>0</v>
      </c>
      <c r="S679" s="14" t="n">
        <v>0</v>
      </c>
      <c r="T679" s="14" t="n">
        <v>0</v>
      </c>
      <c r="U679" s="14" t="s">
        <v>95</v>
      </c>
      <c r="V679" s="14" t="s">
        <v>95</v>
      </c>
      <c r="W679" s="14" t="n">
        <v>0</v>
      </c>
      <c r="X679" s="14" t="s">
        <v>86</v>
      </c>
      <c r="Y679" s="14" t="n">
        <v>7</v>
      </c>
      <c r="Z679" s="14" t="n">
        <v>0</v>
      </c>
      <c r="AA679" s="14" t="n">
        <v>0</v>
      </c>
      <c r="AB679" s="14" t="s">
        <v>87</v>
      </c>
      <c r="AC679" s="14" t="n">
        <v>112.03</v>
      </c>
      <c r="AD679" s="14" t="n">
        <v>0</v>
      </c>
      <c r="AE679" s="14" t="n">
        <v>2</v>
      </c>
      <c r="AF679" s="14" t="s">
        <v>88</v>
      </c>
      <c r="AG679" s="15" t="n">
        <v>42615</v>
      </c>
      <c r="AH679" s="14" t="n">
        <f aca="false">I679+J679</f>
        <v>6</v>
      </c>
      <c r="AI679" s="14" t="n">
        <f aca="false">K679+L679+M679</f>
        <v>3</v>
      </c>
      <c r="AJ679" s="14" t="n">
        <f aca="false">AC679*AH679</f>
        <v>672.18</v>
      </c>
      <c r="AK679" s="14" t="str">
        <f aca="false">IF(C679=1,"Cancelled","Completed")</f>
        <v>Completed</v>
      </c>
      <c r="AL679" s="14" t="str">
        <f aca="false">_xlfn.IFS(D679&lt;=7,"0-7 Days",D679&lt;=30,"8-30 Days",D679&lt;=90,"31-90 Days",TRUE(),"90+ Days")</f>
        <v>31-90 Days</v>
      </c>
      <c r="AM679" s="14" t="str">
        <f aca="false">_xlfn.IFS(OR(F679="December",F679="January",F679="February"),"Winter",OR(F679="March",F679="April",F679="May"),"Spring",OR(F679="June",F679="July",F679="August"),"Summer",TRUE(),"Autumn")</f>
        <v>Summer</v>
      </c>
      <c r="AN679" s="14" t="str">
        <f aca="false">IF(L679+M679&gt;0,"Family","Adult Only")</f>
        <v>Adult Only</v>
      </c>
      <c r="AO679" s="14" t="str">
        <f aca="false">IF(U679=V679,"Same","Changed")</f>
        <v>Same</v>
      </c>
    </row>
    <row r="680" customFormat="false" ht="15" hidden="false" customHeight="false" outlineLevel="0" collapsed="false">
      <c r="A680" s="0" t="n">
        <v>691</v>
      </c>
      <c r="B680" s="0" t="s">
        <v>80</v>
      </c>
      <c r="C680" s="0" t="n">
        <v>1</v>
      </c>
      <c r="D680" s="0" t="n">
        <v>67</v>
      </c>
      <c r="E680" s="0" t="n">
        <v>2016</v>
      </c>
      <c r="F680" s="0" t="s">
        <v>111</v>
      </c>
      <c r="G680" s="0" t="n">
        <v>41</v>
      </c>
      <c r="H680" s="0" t="n">
        <v>6</v>
      </c>
      <c r="I680" s="0" t="n">
        <v>1</v>
      </c>
      <c r="J680" s="0" t="n">
        <v>3</v>
      </c>
      <c r="K680" s="0" t="n">
        <v>2</v>
      </c>
      <c r="L680" s="0" t="n">
        <v>2</v>
      </c>
      <c r="M680" s="0" t="n">
        <v>0</v>
      </c>
      <c r="N680" s="0" t="s">
        <v>82</v>
      </c>
      <c r="O680" s="0" t="s">
        <v>83</v>
      </c>
      <c r="P680" s="0" t="s">
        <v>93</v>
      </c>
      <c r="Q680" s="0" t="s">
        <v>94</v>
      </c>
      <c r="R680" s="0" t="n">
        <v>0</v>
      </c>
      <c r="S680" s="0" t="n">
        <v>0</v>
      </c>
      <c r="T680" s="0" t="n">
        <v>0</v>
      </c>
      <c r="U680" s="0" t="s">
        <v>136</v>
      </c>
      <c r="V680" s="0" t="s">
        <v>136</v>
      </c>
      <c r="W680" s="0" t="n">
        <v>0</v>
      </c>
      <c r="X680" s="0" t="s">
        <v>86</v>
      </c>
      <c r="Y680" s="0" t="n">
        <v>240</v>
      </c>
      <c r="Z680" s="0" t="n">
        <v>0</v>
      </c>
      <c r="AA680" s="0" t="n">
        <v>0</v>
      </c>
      <c r="AB680" s="0" t="s">
        <v>87</v>
      </c>
      <c r="AC680" s="0" t="n">
        <v>139</v>
      </c>
      <c r="AD680" s="0" t="n">
        <v>0</v>
      </c>
      <c r="AE680" s="0" t="n">
        <v>0</v>
      </c>
      <c r="AF680" s="0" t="s">
        <v>96</v>
      </c>
      <c r="AG680" s="13" t="n">
        <v>42585</v>
      </c>
      <c r="AH680" s="25" t="n">
        <f aca="false">I680+J680</f>
        <v>4</v>
      </c>
      <c r="AI680" s="25" t="n">
        <f aca="false">K680+L680+M680</f>
        <v>4</v>
      </c>
      <c r="AJ680" s="25" t="n">
        <f aca="false">AC680*AH680</f>
        <v>556</v>
      </c>
      <c r="AK680" s="0" t="str">
        <f aca="false">IF(C680=1,"Cancelled","Completed")</f>
        <v>Cancelled</v>
      </c>
      <c r="AL680" s="0" t="str">
        <f aca="false">_xlfn.IFS(D680&lt;=7,"0-7 Days",D680&lt;=30,"8-30 Days",D680&lt;=90,"31-90 Days",TRUE(),"90+ Days")</f>
        <v>31-90 Days</v>
      </c>
      <c r="AM680" s="0" t="str">
        <f aca="false">_xlfn.IFS(OR(F680="December",F680="January",F680="February"),"Winter",OR(F680="March",F680="April",F680="May"),"Spring",OR(F680="June",F680="July",F680="August"),"Summer",TRUE(),"Autumn")</f>
        <v>Autumn</v>
      </c>
      <c r="AN680" s="0" t="str">
        <f aca="false">IF(L680+M680&gt;0,"Family","Adult Only")</f>
        <v>Family</v>
      </c>
      <c r="AO680" s="0" t="str">
        <f aca="false">IF(U680=V680,"Same","Changed")</f>
        <v>Same</v>
      </c>
    </row>
    <row r="681" customFormat="false" ht="15" hidden="false" customHeight="false" outlineLevel="0" collapsed="false">
      <c r="A681" s="14" t="n">
        <v>692</v>
      </c>
      <c r="B681" s="14" t="s">
        <v>90</v>
      </c>
      <c r="C681" s="14" t="n">
        <v>0</v>
      </c>
      <c r="D681" s="14" t="n">
        <v>34</v>
      </c>
      <c r="E681" s="14" t="n">
        <v>2016</v>
      </c>
      <c r="F681" s="14" t="s">
        <v>118</v>
      </c>
      <c r="G681" s="14" t="n">
        <v>7</v>
      </c>
      <c r="H681" s="14" t="n">
        <v>8</v>
      </c>
      <c r="I681" s="14" t="n">
        <v>1</v>
      </c>
      <c r="J681" s="14" t="n">
        <v>4</v>
      </c>
      <c r="K681" s="14" t="n">
        <v>1</v>
      </c>
      <c r="L681" s="14" t="n">
        <v>0</v>
      </c>
      <c r="M681" s="14" t="n">
        <v>0</v>
      </c>
      <c r="N681" s="14" t="s">
        <v>82</v>
      </c>
      <c r="O681" s="14" t="s">
        <v>122</v>
      </c>
      <c r="P681" s="14" t="s">
        <v>93</v>
      </c>
      <c r="Q681" s="14" t="s">
        <v>94</v>
      </c>
      <c r="R681" s="14" t="n">
        <v>0</v>
      </c>
      <c r="S681" s="14" t="n">
        <v>0</v>
      </c>
      <c r="T681" s="14" t="n">
        <v>0</v>
      </c>
      <c r="U681" s="14" t="s">
        <v>95</v>
      </c>
      <c r="V681" s="14" t="s">
        <v>95</v>
      </c>
      <c r="W681" s="14" t="n">
        <v>0</v>
      </c>
      <c r="X681" s="14" t="s">
        <v>86</v>
      </c>
      <c r="Y681" s="14" t="n">
        <v>9</v>
      </c>
      <c r="Z681" s="14" t="n">
        <v>0</v>
      </c>
      <c r="AA681" s="14" t="n">
        <v>0</v>
      </c>
      <c r="AB681" s="14" t="s">
        <v>87</v>
      </c>
      <c r="AC681" s="14" t="n">
        <v>73.9</v>
      </c>
      <c r="AD681" s="14" t="n">
        <v>0</v>
      </c>
      <c r="AE681" s="14" t="n">
        <v>0</v>
      </c>
      <c r="AF681" s="14" t="s">
        <v>88</v>
      </c>
      <c r="AG681" s="15" t="n">
        <v>42413</v>
      </c>
      <c r="AH681" s="14" t="n">
        <f aca="false">I681+J681</f>
        <v>5</v>
      </c>
      <c r="AI681" s="14" t="n">
        <f aca="false">K681+L681+M681</f>
        <v>1</v>
      </c>
      <c r="AJ681" s="14" t="n">
        <f aca="false">AC681*AH681</f>
        <v>369.5</v>
      </c>
      <c r="AK681" s="14" t="str">
        <f aca="false">IF(C681=1,"Cancelled","Completed")</f>
        <v>Completed</v>
      </c>
      <c r="AL681" s="14" t="str">
        <f aca="false">_xlfn.IFS(D681&lt;=7,"0-7 Days",D681&lt;=30,"8-30 Days",D681&lt;=90,"31-90 Days",TRUE(),"90+ Days")</f>
        <v>31-90 Days</v>
      </c>
      <c r="AM681" s="14" t="str">
        <f aca="false">_xlfn.IFS(OR(F681="December",F681="January",F681="February"),"Winter",OR(F681="March",F681="April",F681="May"),"Spring",OR(F681="June",F681="July",F681="August"),"Summer",TRUE(),"Autumn")</f>
        <v>Winter</v>
      </c>
      <c r="AN681" s="14" t="str">
        <f aca="false">IF(L681+M681&gt;0,"Family","Adult Only")</f>
        <v>Adult Only</v>
      </c>
      <c r="AO681" s="14" t="str">
        <f aca="false">IF(U681=V681,"Same","Changed")</f>
        <v>Same</v>
      </c>
    </row>
    <row r="682" customFormat="false" ht="15" hidden="false" customHeight="false" outlineLevel="0" collapsed="false">
      <c r="A682" s="0" t="n">
        <v>693</v>
      </c>
      <c r="B682" s="0" t="s">
        <v>90</v>
      </c>
      <c r="C682" s="0" t="n">
        <v>0</v>
      </c>
      <c r="D682" s="0" t="n">
        <v>176</v>
      </c>
      <c r="E682" s="0" t="n">
        <v>2017</v>
      </c>
      <c r="F682" s="0" t="s">
        <v>103</v>
      </c>
      <c r="G682" s="0" t="n">
        <v>10</v>
      </c>
      <c r="H682" s="0" t="n">
        <v>9</v>
      </c>
      <c r="I682" s="0" t="n">
        <v>0</v>
      </c>
      <c r="J682" s="0" t="n">
        <v>3</v>
      </c>
      <c r="K682" s="0" t="n">
        <v>2</v>
      </c>
      <c r="L682" s="0" t="n">
        <v>0</v>
      </c>
      <c r="M682" s="0" t="n">
        <v>0</v>
      </c>
      <c r="N682" s="0" t="s">
        <v>82</v>
      </c>
      <c r="O682" s="0" t="s">
        <v>122</v>
      </c>
      <c r="P682" s="0" t="s">
        <v>99</v>
      </c>
      <c r="Q682" s="0" t="s">
        <v>94</v>
      </c>
      <c r="R682" s="0" t="n">
        <v>0</v>
      </c>
      <c r="S682" s="0" t="n">
        <v>0</v>
      </c>
      <c r="T682" s="0" t="n">
        <v>0</v>
      </c>
      <c r="U682" s="0" t="s">
        <v>95</v>
      </c>
      <c r="V682" s="0" t="s">
        <v>109</v>
      </c>
      <c r="W682" s="0" t="n">
        <v>0</v>
      </c>
      <c r="X682" s="0" t="s">
        <v>86</v>
      </c>
      <c r="Y682" s="0" t="n">
        <v>28</v>
      </c>
      <c r="Z682" s="0" t="n">
        <v>0</v>
      </c>
      <c r="AA682" s="0" t="n">
        <v>0</v>
      </c>
      <c r="AB682" s="0" t="s">
        <v>87</v>
      </c>
      <c r="AC682" s="0" t="n">
        <v>75</v>
      </c>
      <c r="AD682" s="0" t="n">
        <v>0</v>
      </c>
      <c r="AE682" s="0" t="n">
        <v>0</v>
      </c>
      <c r="AF682" s="0" t="s">
        <v>88</v>
      </c>
      <c r="AG682" s="13" t="n">
        <v>42806</v>
      </c>
      <c r="AH682" s="25" t="n">
        <f aca="false">I682+J682</f>
        <v>3</v>
      </c>
      <c r="AI682" s="25" t="n">
        <f aca="false">K682+L682+M682</f>
        <v>2</v>
      </c>
      <c r="AJ682" s="25" t="n">
        <f aca="false">AC682*AH682</f>
        <v>225</v>
      </c>
      <c r="AK682" s="0" t="str">
        <f aca="false">IF(C682=1,"Cancelled","Completed")</f>
        <v>Completed</v>
      </c>
      <c r="AL682" s="0" t="str">
        <f aca="false">_xlfn.IFS(D682&lt;=7,"0-7 Days",D682&lt;=30,"8-30 Days",D682&lt;=90,"31-90 Days",TRUE(),"90+ Days")</f>
        <v>90+ Days</v>
      </c>
      <c r="AM682" s="0" t="str">
        <f aca="false">_xlfn.IFS(OR(F682="December",F682="January",F682="February"),"Winter",OR(F682="March",F682="April",F682="May"),"Spring",OR(F682="June",F682="July",F682="August"),"Summer",TRUE(),"Autumn")</f>
        <v>Spring</v>
      </c>
      <c r="AN682" s="0" t="str">
        <f aca="false">IF(L682+M682&gt;0,"Family","Adult Only")</f>
        <v>Adult Only</v>
      </c>
      <c r="AO682" s="0" t="str">
        <f aca="false">IF(U682=V682,"Same","Changed")</f>
        <v>Changed</v>
      </c>
    </row>
    <row r="683" customFormat="false" ht="15" hidden="false" customHeight="false" outlineLevel="0" collapsed="false">
      <c r="A683" s="14" t="n">
        <v>694</v>
      </c>
      <c r="B683" s="14" t="s">
        <v>90</v>
      </c>
      <c r="C683" s="14" t="n">
        <v>0</v>
      </c>
      <c r="D683" s="14" t="n">
        <v>6</v>
      </c>
      <c r="E683" s="14" t="n">
        <v>2017</v>
      </c>
      <c r="F683" s="14" t="s">
        <v>135</v>
      </c>
      <c r="G683" s="14" t="n">
        <v>24</v>
      </c>
      <c r="H683" s="14" t="n">
        <v>13</v>
      </c>
      <c r="I683" s="14" t="n">
        <v>0</v>
      </c>
      <c r="J683" s="14" t="n">
        <v>2</v>
      </c>
      <c r="K683" s="14" t="n">
        <v>2</v>
      </c>
      <c r="L683" s="14" t="n">
        <v>0</v>
      </c>
      <c r="M683" s="14" t="n">
        <v>0</v>
      </c>
      <c r="N683" s="14" t="s">
        <v>82</v>
      </c>
      <c r="O683" s="14" t="s">
        <v>137</v>
      </c>
      <c r="P683" s="14" t="s">
        <v>93</v>
      </c>
      <c r="Q683" s="14" t="s">
        <v>94</v>
      </c>
      <c r="R683" s="14" t="n">
        <v>0</v>
      </c>
      <c r="S683" s="14" t="n">
        <v>0</v>
      </c>
      <c r="T683" s="14" t="n">
        <v>0</v>
      </c>
      <c r="U683" s="14" t="s">
        <v>95</v>
      </c>
      <c r="V683" s="14" t="s">
        <v>95</v>
      </c>
      <c r="W683" s="14" t="n">
        <v>0</v>
      </c>
      <c r="X683" s="14" t="s">
        <v>86</v>
      </c>
      <c r="Y683" s="14" t="n">
        <v>85</v>
      </c>
      <c r="Z683" s="14" t="n">
        <v>0</v>
      </c>
      <c r="AA683" s="14" t="n">
        <v>0</v>
      </c>
      <c r="AB683" s="14" t="s">
        <v>87</v>
      </c>
      <c r="AC683" s="14" t="n">
        <v>99</v>
      </c>
      <c r="AD683" s="14" t="n">
        <v>0</v>
      </c>
      <c r="AE683" s="14" t="n">
        <v>0</v>
      </c>
      <c r="AF683" s="14" t="s">
        <v>88</v>
      </c>
      <c r="AG683" s="15" t="n">
        <v>42901</v>
      </c>
      <c r="AH683" s="14" t="n">
        <f aca="false">I683+J683</f>
        <v>2</v>
      </c>
      <c r="AI683" s="14" t="n">
        <f aca="false">K683+L683+M683</f>
        <v>2</v>
      </c>
      <c r="AJ683" s="14" t="n">
        <f aca="false">AC683*AH683</f>
        <v>198</v>
      </c>
      <c r="AK683" s="14" t="str">
        <f aca="false">IF(C683=1,"Cancelled","Completed")</f>
        <v>Completed</v>
      </c>
      <c r="AL683" s="14" t="str">
        <f aca="false">_xlfn.IFS(D683&lt;=7,"0-7 Days",D683&lt;=30,"8-30 Days",D683&lt;=90,"31-90 Days",TRUE(),"90+ Days")</f>
        <v>0-7 Days</v>
      </c>
      <c r="AM683" s="14" t="str">
        <f aca="false">_xlfn.IFS(OR(F683="December",F683="January",F683="February"),"Winter",OR(F683="March",F683="April",F683="May"),"Spring",OR(F683="June",F683="July",F683="August"),"Summer",TRUE(),"Autumn")</f>
        <v>Summer</v>
      </c>
      <c r="AN683" s="14" t="str">
        <f aca="false">IF(L683+M683&gt;0,"Family","Adult Only")</f>
        <v>Adult Only</v>
      </c>
      <c r="AO683" s="14" t="str">
        <f aca="false">IF(U683=V683,"Same","Changed")</f>
        <v>Same</v>
      </c>
    </row>
    <row r="684" customFormat="false" ht="15" hidden="false" customHeight="false" outlineLevel="0" collapsed="false">
      <c r="A684" s="0" t="n">
        <v>695</v>
      </c>
      <c r="B684" s="0" t="s">
        <v>90</v>
      </c>
      <c r="C684" s="0" t="n">
        <v>0</v>
      </c>
      <c r="D684" s="0" t="n">
        <v>6</v>
      </c>
      <c r="E684" s="0" t="n">
        <v>2015</v>
      </c>
      <c r="F684" s="0" t="s">
        <v>81</v>
      </c>
      <c r="G684" s="0" t="n">
        <v>50</v>
      </c>
      <c r="H684" s="0" t="n">
        <v>10</v>
      </c>
      <c r="I684" s="0" t="n">
        <v>0</v>
      </c>
      <c r="J684" s="0" t="n">
        <v>2</v>
      </c>
      <c r="K684" s="0" t="n">
        <v>2</v>
      </c>
      <c r="L684" s="0" t="n">
        <v>0</v>
      </c>
      <c r="M684" s="0" t="n">
        <v>0</v>
      </c>
      <c r="N684" s="0" t="s">
        <v>112</v>
      </c>
      <c r="O684" s="0" t="s">
        <v>108</v>
      </c>
      <c r="P684" s="0" t="s">
        <v>99</v>
      </c>
      <c r="Q684" s="0" t="s">
        <v>94</v>
      </c>
      <c r="R684" s="0" t="n">
        <v>0</v>
      </c>
      <c r="S684" s="0" t="n">
        <v>0</v>
      </c>
      <c r="T684" s="0" t="n">
        <v>0</v>
      </c>
      <c r="U684" s="0" t="s">
        <v>95</v>
      </c>
      <c r="V684" s="0" t="s">
        <v>95</v>
      </c>
      <c r="W684" s="0" t="n">
        <v>0</v>
      </c>
      <c r="X684" s="0" t="s">
        <v>86</v>
      </c>
      <c r="Y684" s="0" t="n">
        <v>6</v>
      </c>
      <c r="Z684" s="0" t="n">
        <v>0</v>
      </c>
      <c r="AA684" s="0" t="n">
        <v>0</v>
      </c>
      <c r="AB684" s="0" t="s">
        <v>101</v>
      </c>
      <c r="AC684" s="0" t="n">
        <v>0</v>
      </c>
      <c r="AD684" s="0" t="n">
        <v>0</v>
      </c>
      <c r="AE684" s="0" t="n">
        <v>1</v>
      </c>
      <c r="AF684" s="0" t="s">
        <v>88</v>
      </c>
      <c r="AG684" s="13" t="n">
        <v>42350</v>
      </c>
      <c r="AH684" s="25" t="n">
        <f aca="false">I684+J684</f>
        <v>2</v>
      </c>
      <c r="AI684" s="25" t="n">
        <f aca="false">K684+L684+M684</f>
        <v>2</v>
      </c>
      <c r="AJ684" s="25" t="n">
        <f aca="false">AC684*AH684</f>
        <v>0</v>
      </c>
      <c r="AK684" s="0" t="str">
        <f aca="false">IF(C684=1,"Cancelled","Completed")</f>
        <v>Completed</v>
      </c>
      <c r="AL684" s="0" t="str">
        <f aca="false">_xlfn.IFS(D684&lt;=7,"0-7 Days",D684&lt;=30,"8-30 Days",D684&lt;=90,"31-90 Days",TRUE(),"90+ Days")</f>
        <v>0-7 Days</v>
      </c>
      <c r="AM684" s="0" t="str">
        <f aca="false">_xlfn.IFS(OR(F684="December",F684="January",F684="February"),"Winter",OR(F684="March",F684="April",F684="May"),"Spring",OR(F684="June",F684="July",F684="August"),"Summer",TRUE(),"Autumn")</f>
        <v>Winter</v>
      </c>
      <c r="AN684" s="0" t="str">
        <f aca="false">IF(L684+M684&gt;0,"Family","Adult Only")</f>
        <v>Adult Only</v>
      </c>
      <c r="AO684" s="0" t="str">
        <f aca="false">IF(U684=V684,"Same","Changed")</f>
        <v>Same</v>
      </c>
    </row>
    <row r="685" customFormat="false" ht="15" hidden="false" customHeight="false" outlineLevel="0" collapsed="false">
      <c r="A685" s="14" t="n">
        <v>696</v>
      </c>
      <c r="B685" s="14" t="s">
        <v>90</v>
      </c>
      <c r="C685" s="14" t="n">
        <v>0</v>
      </c>
      <c r="D685" s="14" t="n">
        <v>221</v>
      </c>
      <c r="E685" s="14" t="n">
        <v>2017</v>
      </c>
      <c r="F685" s="14" t="s">
        <v>135</v>
      </c>
      <c r="G685" s="14" t="n">
        <v>25</v>
      </c>
      <c r="H685" s="14" t="n">
        <v>23</v>
      </c>
      <c r="I685" s="14" t="n">
        <v>0</v>
      </c>
      <c r="J685" s="14" t="n">
        <v>2</v>
      </c>
      <c r="K685" s="14" t="n">
        <v>2</v>
      </c>
      <c r="L685" s="14" t="n">
        <v>0</v>
      </c>
      <c r="M685" s="14" t="n">
        <v>0</v>
      </c>
      <c r="N685" s="14" t="s">
        <v>82</v>
      </c>
      <c r="O685" s="14" t="s">
        <v>92</v>
      </c>
      <c r="P685" s="14" t="s">
        <v>99</v>
      </c>
      <c r="Q685" s="14" t="s">
        <v>94</v>
      </c>
      <c r="R685" s="14" t="n">
        <v>0</v>
      </c>
      <c r="S685" s="14" t="n">
        <v>0</v>
      </c>
      <c r="T685" s="14" t="n">
        <v>0</v>
      </c>
      <c r="U685" s="14" t="s">
        <v>95</v>
      </c>
      <c r="V685" s="14" t="s">
        <v>95</v>
      </c>
      <c r="W685" s="14" t="n">
        <v>0</v>
      </c>
      <c r="X685" s="14" t="s">
        <v>86</v>
      </c>
      <c r="Y685" s="14" t="n">
        <v>138</v>
      </c>
      <c r="Z685" s="14" t="n">
        <v>0</v>
      </c>
      <c r="AA685" s="14" t="n">
        <v>0</v>
      </c>
      <c r="AB685" s="14" t="s">
        <v>87</v>
      </c>
      <c r="AC685" s="14" t="n">
        <v>89.1</v>
      </c>
      <c r="AD685" s="14" t="n">
        <v>0</v>
      </c>
      <c r="AE685" s="14" t="n">
        <v>2</v>
      </c>
      <c r="AF685" s="14" t="s">
        <v>88</v>
      </c>
      <c r="AG685" s="15" t="n">
        <v>42911</v>
      </c>
      <c r="AH685" s="14" t="n">
        <f aca="false">I685+J685</f>
        <v>2</v>
      </c>
      <c r="AI685" s="14" t="n">
        <f aca="false">K685+L685+M685</f>
        <v>2</v>
      </c>
      <c r="AJ685" s="14" t="n">
        <f aca="false">AC685*AH685</f>
        <v>178.2</v>
      </c>
      <c r="AK685" s="14" t="str">
        <f aca="false">IF(C685=1,"Cancelled","Completed")</f>
        <v>Completed</v>
      </c>
      <c r="AL685" s="14" t="str">
        <f aca="false">_xlfn.IFS(D685&lt;=7,"0-7 Days",D685&lt;=30,"8-30 Days",D685&lt;=90,"31-90 Days",TRUE(),"90+ Days")</f>
        <v>90+ Days</v>
      </c>
      <c r="AM685" s="14" t="str">
        <f aca="false">_xlfn.IFS(OR(F685="December",F685="January",F685="February"),"Winter",OR(F685="March",F685="April",F685="May"),"Spring",OR(F685="June",F685="July",F685="August"),"Summer",TRUE(),"Autumn")</f>
        <v>Summer</v>
      </c>
      <c r="AN685" s="14" t="str">
        <f aca="false">IF(L685+M685&gt;0,"Family","Adult Only")</f>
        <v>Adult Only</v>
      </c>
      <c r="AO685" s="14" t="str">
        <f aca="false">IF(U685=V685,"Same","Changed")</f>
        <v>Same</v>
      </c>
    </row>
    <row r="686" customFormat="false" ht="15" hidden="false" customHeight="false" outlineLevel="0" collapsed="false">
      <c r="A686" s="0" t="n">
        <v>697</v>
      </c>
      <c r="B686" s="0" t="s">
        <v>90</v>
      </c>
      <c r="C686" s="0" t="n">
        <v>0</v>
      </c>
      <c r="D686" s="0" t="n">
        <v>104</v>
      </c>
      <c r="E686" s="0" t="n">
        <v>2017</v>
      </c>
      <c r="F686" s="0" t="s">
        <v>103</v>
      </c>
      <c r="G686" s="0" t="n">
        <v>12</v>
      </c>
      <c r="H686" s="0" t="n">
        <v>19</v>
      </c>
      <c r="I686" s="0" t="n">
        <v>2</v>
      </c>
      <c r="J686" s="0" t="n">
        <v>5</v>
      </c>
      <c r="K686" s="0" t="n">
        <v>2</v>
      </c>
      <c r="L686" s="0" t="n">
        <v>0</v>
      </c>
      <c r="M686" s="0" t="n">
        <v>0</v>
      </c>
      <c r="N686" s="0" t="s">
        <v>82</v>
      </c>
      <c r="O686" s="0" t="s">
        <v>92</v>
      </c>
      <c r="P686" s="0" t="s">
        <v>99</v>
      </c>
      <c r="Q686" s="0" t="s">
        <v>94</v>
      </c>
      <c r="R686" s="0" t="n">
        <v>0</v>
      </c>
      <c r="S686" s="0" t="n">
        <v>0</v>
      </c>
      <c r="T686" s="0" t="n">
        <v>0</v>
      </c>
      <c r="U686" s="0" t="s">
        <v>95</v>
      </c>
      <c r="V686" s="0" t="s">
        <v>95</v>
      </c>
      <c r="W686" s="0" t="n">
        <v>0</v>
      </c>
      <c r="X686" s="0" t="s">
        <v>86</v>
      </c>
      <c r="Y686" s="0" t="n">
        <v>20</v>
      </c>
      <c r="Z686" s="0" t="n">
        <v>0</v>
      </c>
      <c r="AA686" s="0" t="n">
        <v>0</v>
      </c>
      <c r="AB686" s="0" t="s">
        <v>101</v>
      </c>
      <c r="AC686" s="0" t="n">
        <v>75</v>
      </c>
      <c r="AD686" s="0" t="n">
        <v>0</v>
      </c>
      <c r="AE686" s="0" t="n">
        <v>1</v>
      </c>
      <c r="AF686" s="0" t="s">
        <v>88</v>
      </c>
      <c r="AG686" s="13" t="n">
        <v>42820</v>
      </c>
      <c r="AH686" s="25" t="n">
        <f aca="false">I686+J686</f>
        <v>7</v>
      </c>
      <c r="AI686" s="25" t="n">
        <f aca="false">K686+L686+M686</f>
        <v>2</v>
      </c>
      <c r="AJ686" s="25" t="n">
        <f aca="false">AC686*AH686</f>
        <v>525</v>
      </c>
      <c r="AK686" s="0" t="str">
        <f aca="false">IF(C686=1,"Cancelled","Completed")</f>
        <v>Completed</v>
      </c>
      <c r="AL686" s="0" t="str">
        <f aca="false">_xlfn.IFS(D686&lt;=7,"0-7 Days",D686&lt;=30,"8-30 Days",D686&lt;=90,"31-90 Days",TRUE(),"90+ Days")</f>
        <v>90+ Days</v>
      </c>
      <c r="AM686" s="0" t="str">
        <f aca="false">_xlfn.IFS(OR(F686="December",F686="January",F686="February"),"Winter",OR(F686="March",F686="April",F686="May"),"Spring",OR(F686="June",F686="July",F686="August"),"Summer",TRUE(),"Autumn")</f>
        <v>Spring</v>
      </c>
      <c r="AN686" s="0" t="str">
        <f aca="false">IF(L686+M686&gt;0,"Family","Adult Only")</f>
        <v>Adult Only</v>
      </c>
      <c r="AO686" s="0" t="str">
        <f aca="false">IF(U686=V686,"Same","Changed")</f>
        <v>Same</v>
      </c>
    </row>
    <row r="687" customFormat="false" ht="15" hidden="false" customHeight="false" outlineLevel="0" collapsed="false">
      <c r="A687" s="14" t="n">
        <v>698</v>
      </c>
      <c r="B687" s="14" t="s">
        <v>90</v>
      </c>
      <c r="C687" s="14" t="n">
        <v>1</v>
      </c>
      <c r="D687" s="14" t="n">
        <v>56</v>
      </c>
      <c r="E687" s="14" t="n">
        <v>2017</v>
      </c>
      <c r="F687" s="14" t="s">
        <v>118</v>
      </c>
      <c r="G687" s="14" t="n">
        <v>5</v>
      </c>
      <c r="H687" s="14" t="n">
        <v>1</v>
      </c>
      <c r="I687" s="14" t="n">
        <v>0</v>
      </c>
      <c r="J687" s="14" t="n">
        <v>3</v>
      </c>
      <c r="K687" s="14" t="n">
        <v>2</v>
      </c>
      <c r="L687" s="14" t="n">
        <v>0</v>
      </c>
      <c r="M687" s="14" t="n">
        <v>0</v>
      </c>
      <c r="N687" s="14" t="s">
        <v>82</v>
      </c>
      <c r="O687" s="14" t="s">
        <v>92</v>
      </c>
      <c r="P687" s="14" t="s">
        <v>116</v>
      </c>
      <c r="Q687" s="14" t="s">
        <v>94</v>
      </c>
      <c r="R687" s="14" t="n">
        <v>0</v>
      </c>
      <c r="S687" s="14" t="n">
        <v>0</v>
      </c>
      <c r="T687" s="14" t="n">
        <v>0</v>
      </c>
      <c r="U687" s="14" t="s">
        <v>95</v>
      </c>
      <c r="V687" s="14" t="s">
        <v>95</v>
      </c>
      <c r="W687" s="14" t="n">
        <v>0</v>
      </c>
      <c r="X687" s="14" t="s">
        <v>120</v>
      </c>
      <c r="Y687" s="14" t="n">
        <v>29</v>
      </c>
      <c r="Z687" s="14" t="n">
        <v>0</v>
      </c>
      <c r="AA687" s="14" t="n">
        <v>0</v>
      </c>
      <c r="AB687" s="14" t="s">
        <v>87</v>
      </c>
      <c r="AC687" s="14" t="n">
        <v>60</v>
      </c>
      <c r="AD687" s="14" t="n">
        <v>0</v>
      </c>
      <c r="AE687" s="14" t="n">
        <v>0</v>
      </c>
      <c r="AF687" s="14" t="s">
        <v>96</v>
      </c>
      <c r="AG687" s="15" t="n">
        <v>42711</v>
      </c>
      <c r="AH687" s="14" t="n">
        <f aca="false">I687+J687</f>
        <v>3</v>
      </c>
      <c r="AI687" s="14" t="n">
        <f aca="false">K687+L687+M687</f>
        <v>2</v>
      </c>
      <c r="AJ687" s="14" t="n">
        <f aca="false">AC687*AH687</f>
        <v>180</v>
      </c>
      <c r="AK687" s="14" t="str">
        <f aca="false">IF(C687=1,"Cancelled","Completed")</f>
        <v>Cancelled</v>
      </c>
      <c r="AL687" s="14" t="str">
        <f aca="false">_xlfn.IFS(D687&lt;=7,"0-7 Days",D687&lt;=30,"8-30 Days",D687&lt;=90,"31-90 Days",TRUE(),"90+ Days")</f>
        <v>31-90 Days</v>
      </c>
      <c r="AM687" s="14" t="str">
        <f aca="false">_xlfn.IFS(OR(F687="December",F687="January",F687="February"),"Winter",OR(F687="March",F687="April",F687="May"),"Spring",OR(F687="June",F687="July",F687="August"),"Summer",TRUE(),"Autumn")</f>
        <v>Winter</v>
      </c>
      <c r="AN687" s="14" t="str">
        <f aca="false">IF(L687+M687&gt;0,"Family","Adult Only")</f>
        <v>Adult Only</v>
      </c>
      <c r="AO687" s="14" t="str">
        <f aca="false">IF(U687=V687,"Same","Changed")</f>
        <v>Same</v>
      </c>
    </row>
    <row r="688" customFormat="false" ht="15" hidden="false" customHeight="false" outlineLevel="0" collapsed="false">
      <c r="A688" s="0" t="n">
        <v>699</v>
      </c>
      <c r="B688" s="0" t="s">
        <v>90</v>
      </c>
      <c r="C688" s="0" t="n">
        <v>0</v>
      </c>
      <c r="D688" s="0" t="n">
        <v>0</v>
      </c>
      <c r="E688" s="0" t="n">
        <v>2016</v>
      </c>
      <c r="F688" s="0" t="s">
        <v>103</v>
      </c>
      <c r="G688" s="0" t="n">
        <v>11</v>
      </c>
      <c r="H688" s="0" t="n">
        <v>7</v>
      </c>
      <c r="I688" s="0" t="n">
        <v>1</v>
      </c>
      <c r="J688" s="0" t="n">
        <v>0</v>
      </c>
      <c r="K688" s="0" t="n">
        <v>1</v>
      </c>
      <c r="L688" s="0" t="n">
        <v>0</v>
      </c>
      <c r="M688" s="0" t="n">
        <v>0</v>
      </c>
      <c r="N688" s="0" t="s">
        <v>82</v>
      </c>
      <c r="O688" s="0" t="s">
        <v>115</v>
      </c>
      <c r="P688" s="0" t="s">
        <v>128</v>
      </c>
      <c r="Q688" s="0" t="s">
        <v>128</v>
      </c>
      <c r="R688" s="0" t="n">
        <v>0</v>
      </c>
      <c r="S688" s="0" t="n">
        <v>0</v>
      </c>
      <c r="T688" s="0" t="n">
        <v>0</v>
      </c>
      <c r="U688" s="0" t="s">
        <v>95</v>
      </c>
      <c r="V688" s="0" t="s">
        <v>95</v>
      </c>
      <c r="W688" s="0" t="n">
        <v>0</v>
      </c>
      <c r="X688" s="0" t="s">
        <v>86</v>
      </c>
      <c r="Y688" s="0" t="n">
        <v>91</v>
      </c>
      <c r="Z688" s="0" t="n">
        <v>0</v>
      </c>
      <c r="AA688" s="0" t="n">
        <v>0</v>
      </c>
      <c r="AB688" s="0" t="s">
        <v>87</v>
      </c>
      <c r="AC688" s="0" t="n">
        <v>80</v>
      </c>
      <c r="AD688" s="0" t="n">
        <v>0</v>
      </c>
      <c r="AE688" s="0" t="n">
        <v>0</v>
      </c>
      <c r="AF688" s="0" t="s">
        <v>88</v>
      </c>
      <c r="AG688" s="13" t="n">
        <v>42437</v>
      </c>
      <c r="AH688" s="25" t="n">
        <f aca="false">I688+J688</f>
        <v>1</v>
      </c>
      <c r="AI688" s="25" t="n">
        <f aca="false">K688+L688+M688</f>
        <v>1</v>
      </c>
      <c r="AJ688" s="25" t="n">
        <f aca="false">AC688*AH688</f>
        <v>80</v>
      </c>
      <c r="AK688" s="0" t="str">
        <f aca="false">IF(C688=1,"Cancelled","Completed")</f>
        <v>Completed</v>
      </c>
      <c r="AL688" s="0" t="str">
        <f aca="false">_xlfn.IFS(D688&lt;=7,"0-7 Days",D688&lt;=30,"8-30 Days",D688&lt;=90,"31-90 Days",TRUE(),"90+ Days")</f>
        <v>0-7 Days</v>
      </c>
      <c r="AM688" s="0" t="str">
        <f aca="false">_xlfn.IFS(OR(F688="December",F688="January",F688="February"),"Winter",OR(F688="March",F688="April",F688="May"),"Spring",OR(F688="June",F688="July",F688="August"),"Summer",TRUE(),"Autumn")</f>
        <v>Spring</v>
      </c>
      <c r="AN688" s="0" t="str">
        <f aca="false">IF(L688+M688&gt;0,"Family","Adult Only")</f>
        <v>Adult Only</v>
      </c>
      <c r="AO688" s="0" t="str">
        <f aca="false">IF(U688=V688,"Same","Changed")</f>
        <v>Same</v>
      </c>
    </row>
    <row r="689" customFormat="false" ht="15" hidden="false" customHeight="false" outlineLevel="0" collapsed="false">
      <c r="A689" s="14" t="n">
        <v>700</v>
      </c>
      <c r="B689" s="14" t="s">
        <v>80</v>
      </c>
      <c r="C689" s="14" t="n">
        <v>0</v>
      </c>
      <c r="D689" s="14" t="n">
        <v>243</v>
      </c>
      <c r="E689" s="14" t="n">
        <v>2016</v>
      </c>
      <c r="F689" s="14" t="s">
        <v>111</v>
      </c>
      <c r="G689" s="14" t="n">
        <v>41</v>
      </c>
      <c r="H689" s="14" t="n">
        <v>6</v>
      </c>
      <c r="I689" s="14" t="n">
        <v>2</v>
      </c>
      <c r="J689" s="14" t="n">
        <v>3</v>
      </c>
      <c r="K689" s="14" t="n">
        <v>1</v>
      </c>
      <c r="L689" s="14" t="n">
        <v>0</v>
      </c>
      <c r="M689" s="14" t="n">
        <v>0</v>
      </c>
      <c r="N689" s="14" t="s">
        <v>82</v>
      </c>
      <c r="O689" s="14" t="s">
        <v>147</v>
      </c>
      <c r="P689" s="14" t="s">
        <v>116</v>
      </c>
      <c r="Q689" s="14" t="s">
        <v>94</v>
      </c>
      <c r="R689" s="14" t="n">
        <v>0</v>
      </c>
      <c r="S689" s="14" t="n">
        <v>0</v>
      </c>
      <c r="T689" s="14" t="n">
        <v>0</v>
      </c>
      <c r="U689" s="14" t="s">
        <v>109</v>
      </c>
      <c r="V689" s="14" t="s">
        <v>109</v>
      </c>
      <c r="W689" s="14" t="n">
        <v>1</v>
      </c>
      <c r="X689" s="14" t="s">
        <v>86</v>
      </c>
      <c r="Y689" s="14" t="n">
        <v>91</v>
      </c>
      <c r="Z689" s="14" t="n">
        <v>0</v>
      </c>
      <c r="AA689" s="14" t="n">
        <v>0</v>
      </c>
      <c r="AB689" s="14" t="s">
        <v>101</v>
      </c>
      <c r="AC689" s="14" t="n">
        <v>53.1</v>
      </c>
      <c r="AD689" s="14" t="n">
        <v>0</v>
      </c>
      <c r="AE689" s="14" t="n">
        <v>0</v>
      </c>
      <c r="AF689" s="14" t="s">
        <v>88</v>
      </c>
      <c r="AG689" s="15" t="n">
        <v>42654</v>
      </c>
      <c r="AH689" s="14" t="n">
        <f aca="false">I689+J689</f>
        <v>5</v>
      </c>
      <c r="AI689" s="14" t="n">
        <f aca="false">K689+L689+M689</f>
        <v>1</v>
      </c>
      <c r="AJ689" s="14" t="n">
        <f aca="false">AC689*AH689</f>
        <v>265.5</v>
      </c>
      <c r="AK689" s="14" t="str">
        <f aca="false">IF(C689=1,"Cancelled","Completed")</f>
        <v>Completed</v>
      </c>
      <c r="AL689" s="14" t="str">
        <f aca="false">_xlfn.IFS(D689&lt;=7,"0-7 Days",D689&lt;=30,"8-30 Days",D689&lt;=90,"31-90 Days",TRUE(),"90+ Days")</f>
        <v>90+ Days</v>
      </c>
      <c r="AM689" s="14" t="str">
        <f aca="false">_xlfn.IFS(OR(F689="December",F689="January",F689="February"),"Winter",OR(F689="March",F689="April",F689="May"),"Spring",OR(F689="June",F689="July",F689="August"),"Summer",TRUE(),"Autumn")</f>
        <v>Autumn</v>
      </c>
      <c r="AN689" s="14" t="str">
        <f aca="false">IF(L689+M689&gt;0,"Family","Adult Only")</f>
        <v>Adult Only</v>
      </c>
      <c r="AO689" s="14" t="str">
        <f aca="false">IF(U689=V689,"Same","Changed")</f>
        <v>Same</v>
      </c>
    </row>
    <row r="690" customFormat="false" ht="15" hidden="false" customHeight="false" outlineLevel="0" collapsed="false">
      <c r="A690" s="0" t="n">
        <v>701</v>
      </c>
      <c r="B690" s="0" t="s">
        <v>80</v>
      </c>
      <c r="C690" s="0" t="n">
        <v>1</v>
      </c>
      <c r="D690" s="0" t="n">
        <v>35</v>
      </c>
      <c r="E690" s="0" t="n">
        <v>2016</v>
      </c>
      <c r="F690" s="0" t="s">
        <v>81</v>
      </c>
      <c r="G690" s="0" t="n">
        <v>50</v>
      </c>
      <c r="H690" s="0" t="n">
        <v>7</v>
      </c>
      <c r="I690" s="0" t="n">
        <v>0</v>
      </c>
      <c r="J690" s="0" t="n">
        <v>4</v>
      </c>
      <c r="K690" s="0" t="n">
        <v>2</v>
      </c>
      <c r="L690" s="0" t="n">
        <v>1</v>
      </c>
      <c r="M690" s="0" t="n">
        <v>0</v>
      </c>
      <c r="N690" s="0" t="s">
        <v>142</v>
      </c>
      <c r="O690" s="0" t="s">
        <v>92</v>
      </c>
      <c r="P690" s="0" t="s">
        <v>93</v>
      </c>
      <c r="Q690" s="0" t="s">
        <v>94</v>
      </c>
      <c r="R690" s="0" t="n">
        <v>0</v>
      </c>
      <c r="S690" s="0" t="n">
        <v>0</v>
      </c>
      <c r="T690" s="0" t="n">
        <v>0</v>
      </c>
      <c r="U690" s="0" t="s">
        <v>124</v>
      </c>
      <c r="V690" s="0" t="s">
        <v>124</v>
      </c>
      <c r="W690" s="0" t="n">
        <v>1</v>
      </c>
      <c r="X690" s="0" t="s">
        <v>86</v>
      </c>
      <c r="Y690" s="0" t="n">
        <v>314</v>
      </c>
      <c r="Z690" s="0" t="n">
        <v>0</v>
      </c>
      <c r="AA690" s="0" t="n">
        <v>0</v>
      </c>
      <c r="AB690" s="0" t="s">
        <v>87</v>
      </c>
      <c r="AC690" s="0" t="n">
        <v>120.5</v>
      </c>
      <c r="AD690" s="0" t="n">
        <v>0</v>
      </c>
      <c r="AE690" s="0" t="n">
        <v>0</v>
      </c>
      <c r="AF690" s="0" t="s">
        <v>96</v>
      </c>
      <c r="AG690" s="13" t="n">
        <v>42698</v>
      </c>
      <c r="AH690" s="25" t="n">
        <f aca="false">I690+J690</f>
        <v>4</v>
      </c>
      <c r="AI690" s="25" t="n">
        <f aca="false">K690+L690+M690</f>
        <v>3</v>
      </c>
      <c r="AJ690" s="25" t="n">
        <f aca="false">AC690*AH690</f>
        <v>482</v>
      </c>
      <c r="AK690" s="0" t="str">
        <f aca="false">IF(C690=1,"Cancelled","Completed")</f>
        <v>Cancelled</v>
      </c>
      <c r="AL690" s="0" t="str">
        <f aca="false">_xlfn.IFS(D690&lt;=7,"0-7 Days",D690&lt;=30,"8-30 Days",D690&lt;=90,"31-90 Days",TRUE(),"90+ Days")</f>
        <v>31-90 Days</v>
      </c>
      <c r="AM690" s="0" t="str">
        <f aca="false">_xlfn.IFS(OR(F690="December",F690="January",F690="February"),"Winter",OR(F690="March",F690="April",F690="May"),"Spring",OR(F690="June",F690="July",F690="August"),"Summer",TRUE(),"Autumn")</f>
        <v>Winter</v>
      </c>
      <c r="AN690" s="0" t="str">
        <f aca="false">IF(L690+M690&gt;0,"Family","Adult Only")</f>
        <v>Family</v>
      </c>
      <c r="AO690" s="0" t="str">
        <f aca="false">IF(U690=V690,"Same","Changed")</f>
        <v>Same</v>
      </c>
    </row>
    <row r="691" customFormat="false" ht="15" hidden="false" customHeight="false" outlineLevel="0" collapsed="false">
      <c r="A691" s="14" t="n">
        <v>702</v>
      </c>
      <c r="B691" s="14" t="s">
        <v>80</v>
      </c>
      <c r="C691" s="14" t="n">
        <v>0</v>
      </c>
      <c r="D691" s="14" t="n">
        <v>4</v>
      </c>
      <c r="E691" s="14" t="n">
        <v>2015</v>
      </c>
      <c r="F691" s="14" t="s">
        <v>91</v>
      </c>
      <c r="G691" s="14" t="n">
        <v>30</v>
      </c>
      <c r="H691" s="14" t="n">
        <v>19</v>
      </c>
      <c r="I691" s="14" t="n">
        <v>2</v>
      </c>
      <c r="J691" s="14" t="n">
        <v>0</v>
      </c>
      <c r="K691" s="14" t="n">
        <v>2</v>
      </c>
      <c r="L691" s="14" t="n">
        <v>0</v>
      </c>
      <c r="M691" s="14" t="n">
        <v>0</v>
      </c>
      <c r="N691" s="14" t="s">
        <v>82</v>
      </c>
      <c r="O691" s="14" t="s">
        <v>92</v>
      </c>
      <c r="P691" s="14" t="s">
        <v>93</v>
      </c>
      <c r="Q691" s="14" t="s">
        <v>94</v>
      </c>
      <c r="R691" s="14" t="n">
        <v>0</v>
      </c>
      <c r="S691" s="14" t="n">
        <v>0</v>
      </c>
      <c r="T691" s="14" t="n">
        <v>0</v>
      </c>
      <c r="U691" s="14" t="s">
        <v>124</v>
      </c>
      <c r="V691" s="14" t="s">
        <v>124</v>
      </c>
      <c r="W691" s="14" t="n">
        <v>0</v>
      </c>
      <c r="X691" s="14" t="s">
        <v>86</v>
      </c>
      <c r="Y691" s="14" t="n">
        <v>240</v>
      </c>
      <c r="Z691" s="14" t="n">
        <v>0</v>
      </c>
      <c r="AA691" s="14" t="n">
        <v>0</v>
      </c>
      <c r="AB691" s="14" t="s">
        <v>87</v>
      </c>
      <c r="AC691" s="14" t="n">
        <v>154.5</v>
      </c>
      <c r="AD691" s="14" t="n">
        <v>1</v>
      </c>
      <c r="AE691" s="14" t="n">
        <v>2</v>
      </c>
      <c r="AF691" s="14" t="s">
        <v>88</v>
      </c>
      <c r="AG691" s="15" t="n">
        <v>42206</v>
      </c>
      <c r="AH691" s="14" t="n">
        <f aca="false">I691+J691</f>
        <v>2</v>
      </c>
      <c r="AI691" s="14" t="n">
        <f aca="false">K691+L691+M691</f>
        <v>2</v>
      </c>
      <c r="AJ691" s="14" t="n">
        <f aca="false">AC691*AH691</f>
        <v>309</v>
      </c>
      <c r="AK691" s="14" t="str">
        <f aca="false">IF(C691=1,"Cancelled","Completed")</f>
        <v>Completed</v>
      </c>
      <c r="AL691" s="14" t="str">
        <f aca="false">_xlfn.IFS(D691&lt;=7,"0-7 Days",D691&lt;=30,"8-30 Days",D691&lt;=90,"31-90 Days",TRUE(),"90+ Days")</f>
        <v>0-7 Days</v>
      </c>
      <c r="AM691" s="14" t="str">
        <f aca="false">_xlfn.IFS(OR(F691="December",F691="January",F691="February"),"Winter",OR(F691="March",F691="April",F691="May"),"Spring",OR(F691="June",F691="July",F691="August"),"Summer",TRUE(),"Autumn")</f>
        <v>Summer</v>
      </c>
      <c r="AN691" s="14" t="str">
        <f aca="false">IF(L691+M691&gt;0,"Family","Adult Only")</f>
        <v>Adult Only</v>
      </c>
      <c r="AO691" s="14" t="str">
        <f aca="false">IF(U691=V691,"Same","Changed")</f>
        <v>Same</v>
      </c>
    </row>
    <row r="692" customFormat="false" ht="15" hidden="false" customHeight="false" outlineLevel="0" collapsed="false">
      <c r="A692" s="0" t="n">
        <v>703</v>
      </c>
      <c r="B692" s="0" t="s">
        <v>90</v>
      </c>
      <c r="C692" s="0" t="n">
        <v>0</v>
      </c>
      <c r="D692" s="0" t="n">
        <v>1</v>
      </c>
      <c r="E692" s="0" t="n">
        <v>2016</v>
      </c>
      <c r="F692" s="0" t="s">
        <v>126</v>
      </c>
      <c r="G692" s="0" t="n">
        <v>1</v>
      </c>
      <c r="H692" s="0" t="n">
        <v>2</v>
      </c>
      <c r="I692" s="0" t="n">
        <v>2</v>
      </c>
      <c r="J692" s="0" t="n">
        <v>1</v>
      </c>
      <c r="K692" s="0" t="n">
        <v>2</v>
      </c>
      <c r="L692" s="0" t="n">
        <v>0</v>
      </c>
      <c r="M692" s="0" t="n">
        <v>0</v>
      </c>
      <c r="N692" s="0" t="s">
        <v>82</v>
      </c>
      <c r="O692" s="0" t="s">
        <v>92</v>
      </c>
      <c r="P692" s="0" t="s">
        <v>93</v>
      </c>
      <c r="Q692" s="0" t="s">
        <v>94</v>
      </c>
      <c r="R692" s="0" t="n">
        <v>0</v>
      </c>
      <c r="S692" s="0" t="n">
        <v>0</v>
      </c>
      <c r="T692" s="0" t="n">
        <v>0</v>
      </c>
      <c r="U692" s="0" t="s">
        <v>95</v>
      </c>
      <c r="V692" s="0" t="s">
        <v>95</v>
      </c>
      <c r="W692" s="0" t="n">
        <v>0</v>
      </c>
      <c r="X692" s="0" t="s">
        <v>86</v>
      </c>
      <c r="Y692" s="0" t="n">
        <v>9</v>
      </c>
      <c r="Z692" s="0" t="n">
        <v>0</v>
      </c>
      <c r="AA692" s="0" t="n">
        <v>0</v>
      </c>
      <c r="AB692" s="0" t="s">
        <v>87</v>
      </c>
      <c r="AC692" s="0" t="n">
        <v>74.93</v>
      </c>
      <c r="AD692" s="0" t="n">
        <v>0</v>
      </c>
      <c r="AE692" s="0" t="n">
        <v>0</v>
      </c>
      <c r="AF692" s="0" t="s">
        <v>88</v>
      </c>
      <c r="AG692" s="13" t="n">
        <v>42374</v>
      </c>
      <c r="AH692" s="25" t="n">
        <f aca="false">I692+J692</f>
        <v>3</v>
      </c>
      <c r="AI692" s="25" t="n">
        <f aca="false">K692+L692+M692</f>
        <v>2</v>
      </c>
      <c r="AJ692" s="25" t="n">
        <f aca="false">AC692*AH692</f>
        <v>224.79</v>
      </c>
      <c r="AK692" s="0" t="str">
        <f aca="false">IF(C692=1,"Cancelled","Completed")</f>
        <v>Completed</v>
      </c>
      <c r="AL692" s="0" t="str">
        <f aca="false">_xlfn.IFS(D692&lt;=7,"0-7 Days",D692&lt;=30,"8-30 Days",D692&lt;=90,"31-90 Days",TRUE(),"90+ Days")</f>
        <v>0-7 Days</v>
      </c>
      <c r="AM692" s="0" t="str">
        <f aca="false">_xlfn.IFS(OR(F692="December",F692="January",F692="February"),"Winter",OR(F692="March",F692="April",F692="May"),"Spring",OR(F692="June",F692="July",F692="August"),"Summer",TRUE(),"Autumn")</f>
        <v>Winter</v>
      </c>
      <c r="AN692" s="0" t="str">
        <f aca="false">IF(L692+M692&gt;0,"Family","Adult Only")</f>
        <v>Adult Only</v>
      </c>
      <c r="AO692" s="0" t="str">
        <f aca="false">IF(U692=V692,"Same","Changed")</f>
        <v>Same</v>
      </c>
    </row>
    <row r="693" customFormat="false" ht="15" hidden="false" customHeight="false" outlineLevel="0" collapsed="false">
      <c r="A693" s="14" t="n">
        <v>704</v>
      </c>
      <c r="B693" s="14" t="s">
        <v>90</v>
      </c>
      <c r="C693" s="14" t="n">
        <v>0</v>
      </c>
      <c r="D693" s="14" t="n">
        <v>65</v>
      </c>
      <c r="E693" s="14" t="n">
        <v>2016</v>
      </c>
      <c r="F693" s="14" t="s">
        <v>113</v>
      </c>
      <c r="G693" s="14" t="n">
        <v>48</v>
      </c>
      <c r="H693" s="14" t="n">
        <v>20</v>
      </c>
      <c r="I693" s="14" t="n">
        <v>1</v>
      </c>
      <c r="J693" s="14" t="n">
        <v>0</v>
      </c>
      <c r="K693" s="14" t="n">
        <v>1</v>
      </c>
      <c r="L693" s="14" t="n">
        <v>0</v>
      </c>
      <c r="M693" s="14" t="n">
        <v>0</v>
      </c>
      <c r="N693" s="14" t="s">
        <v>107</v>
      </c>
      <c r="O693" s="14" t="s">
        <v>150</v>
      </c>
      <c r="P693" s="14" t="s">
        <v>93</v>
      </c>
      <c r="Q693" s="14" t="s">
        <v>94</v>
      </c>
      <c r="R693" s="14" t="n">
        <v>0</v>
      </c>
      <c r="S693" s="14" t="n">
        <v>0</v>
      </c>
      <c r="T693" s="14" t="n">
        <v>0</v>
      </c>
      <c r="U693" s="14" t="s">
        <v>95</v>
      </c>
      <c r="V693" s="14" t="s">
        <v>95</v>
      </c>
      <c r="W693" s="14" t="n">
        <v>0</v>
      </c>
      <c r="X693" s="14" t="s">
        <v>86</v>
      </c>
      <c r="Y693" s="14" t="n">
        <v>9</v>
      </c>
      <c r="Z693" s="14" t="n">
        <v>0</v>
      </c>
      <c r="AA693" s="14" t="n">
        <v>0</v>
      </c>
      <c r="AB693" s="14" t="s">
        <v>87</v>
      </c>
      <c r="AC693" s="14" t="n">
        <v>79.2</v>
      </c>
      <c r="AD693" s="14" t="n">
        <v>0</v>
      </c>
      <c r="AE693" s="14" t="n">
        <v>0</v>
      </c>
      <c r="AF693" s="14" t="s">
        <v>88</v>
      </c>
      <c r="AG693" s="15" t="n">
        <v>42695</v>
      </c>
      <c r="AH693" s="14" t="n">
        <f aca="false">I693+J693</f>
        <v>1</v>
      </c>
      <c r="AI693" s="14" t="n">
        <f aca="false">K693+L693+M693</f>
        <v>1</v>
      </c>
      <c r="AJ693" s="14" t="n">
        <f aca="false">AC693*AH693</f>
        <v>79.2</v>
      </c>
      <c r="AK693" s="14" t="str">
        <f aca="false">IF(C693=1,"Cancelled","Completed")</f>
        <v>Completed</v>
      </c>
      <c r="AL693" s="14" t="str">
        <f aca="false">_xlfn.IFS(D693&lt;=7,"0-7 Days",D693&lt;=30,"8-30 Days",D693&lt;=90,"31-90 Days",TRUE(),"90+ Days")</f>
        <v>31-90 Days</v>
      </c>
      <c r="AM693" s="14" t="str">
        <f aca="false">_xlfn.IFS(OR(F693="December",F693="January",F693="February"),"Winter",OR(F693="March",F693="April",F693="May"),"Spring",OR(F693="June",F693="July",F693="August"),"Summer",TRUE(),"Autumn")</f>
        <v>Autumn</v>
      </c>
      <c r="AN693" s="14" t="str">
        <f aca="false">IF(L693+M693&gt;0,"Family","Adult Only")</f>
        <v>Adult Only</v>
      </c>
      <c r="AO693" s="14" t="str">
        <f aca="false">IF(U693=V693,"Same","Changed")</f>
        <v>Same</v>
      </c>
    </row>
    <row r="694" customFormat="false" ht="15" hidden="false" customHeight="false" outlineLevel="0" collapsed="false">
      <c r="A694" s="0" t="n">
        <v>705</v>
      </c>
      <c r="B694" s="0" t="s">
        <v>90</v>
      </c>
      <c r="C694" s="0" t="n">
        <v>0</v>
      </c>
      <c r="D694" s="0" t="n">
        <v>9</v>
      </c>
      <c r="E694" s="0" t="n">
        <v>2017</v>
      </c>
      <c r="F694" s="0" t="s">
        <v>91</v>
      </c>
      <c r="G694" s="0" t="n">
        <v>28</v>
      </c>
      <c r="H694" s="0" t="n">
        <v>14</v>
      </c>
      <c r="I694" s="0" t="n">
        <v>0</v>
      </c>
      <c r="J694" s="0" t="n">
        <v>2</v>
      </c>
      <c r="K694" s="0" t="n">
        <v>2</v>
      </c>
      <c r="L694" s="0" t="n">
        <v>0</v>
      </c>
      <c r="M694" s="0" t="n">
        <v>0</v>
      </c>
      <c r="N694" s="0" t="s">
        <v>82</v>
      </c>
      <c r="O694" s="0" t="s">
        <v>130</v>
      </c>
      <c r="P694" s="0" t="s">
        <v>93</v>
      </c>
      <c r="Q694" s="0" t="s">
        <v>94</v>
      </c>
      <c r="R694" s="0" t="n">
        <v>0</v>
      </c>
      <c r="S694" s="0" t="n">
        <v>0</v>
      </c>
      <c r="T694" s="0" t="n">
        <v>0</v>
      </c>
      <c r="U694" s="0" t="s">
        <v>109</v>
      </c>
      <c r="V694" s="0" t="s">
        <v>109</v>
      </c>
      <c r="W694" s="0" t="n">
        <v>0</v>
      </c>
      <c r="X694" s="0" t="s">
        <v>86</v>
      </c>
      <c r="Y694" s="0" t="n">
        <v>9</v>
      </c>
      <c r="Z694" s="0" t="n">
        <v>0</v>
      </c>
      <c r="AA694" s="0" t="n">
        <v>0</v>
      </c>
      <c r="AB694" s="0" t="s">
        <v>87</v>
      </c>
      <c r="AC694" s="0" t="n">
        <v>149</v>
      </c>
      <c r="AD694" s="0" t="n">
        <v>0</v>
      </c>
      <c r="AE694" s="0" t="n">
        <v>1</v>
      </c>
      <c r="AF694" s="0" t="s">
        <v>88</v>
      </c>
      <c r="AG694" s="13" t="n">
        <v>42932</v>
      </c>
      <c r="AH694" s="25" t="n">
        <f aca="false">I694+J694</f>
        <v>2</v>
      </c>
      <c r="AI694" s="25" t="n">
        <f aca="false">K694+L694+M694</f>
        <v>2</v>
      </c>
      <c r="AJ694" s="25" t="n">
        <f aca="false">AC694*AH694</f>
        <v>298</v>
      </c>
      <c r="AK694" s="0" t="str">
        <f aca="false">IF(C694=1,"Cancelled","Completed")</f>
        <v>Completed</v>
      </c>
      <c r="AL694" s="0" t="str">
        <f aca="false">_xlfn.IFS(D694&lt;=7,"0-7 Days",D694&lt;=30,"8-30 Days",D694&lt;=90,"31-90 Days",TRUE(),"90+ Days")</f>
        <v>8-30 Days</v>
      </c>
      <c r="AM694" s="0" t="str">
        <f aca="false">_xlfn.IFS(OR(F694="December",F694="January",F694="February"),"Winter",OR(F694="March",F694="April",F694="May"),"Spring",OR(F694="June",F694="July",F694="August"),"Summer",TRUE(),"Autumn")</f>
        <v>Summer</v>
      </c>
      <c r="AN694" s="0" t="str">
        <f aca="false">IF(L694+M694&gt;0,"Family","Adult Only")</f>
        <v>Adult Only</v>
      </c>
      <c r="AO694" s="0" t="str">
        <f aca="false">IF(U694=V694,"Same","Changed")</f>
        <v>Same</v>
      </c>
    </row>
    <row r="695" customFormat="false" ht="15" hidden="false" customHeight="false" outlineLevel="0" collapsed="false">
      <c r="A695" s="14" t="n">
        <v>706</v>
      </c>
      <c r="B695" s="14" t="s">
        <v>80</v>
      </c>
      <c r="C695" s="14" t="n">
        <v>0</v>
      </c>
      <c r="D695" s="14" t="n">
        <v>153</v>
      </c>
      <c r="E695" s="14" t="n">
        <v>2016</v>
      </c>
      <c r="F695" s="14" t="s">
        <v>106</v>
      </c>
      <c r="G695" s="14" t="n">
        <v>16</v>
      </c>
      <c r="H695" s="14" t="n">
        <v>14</v>
      </c>
      <c r="I695" s="14" t="n">
        <v>0</v>
      </c>
      <c r="J695" s="14" t="n">
        <v>3</v>
      </c>
      <c r="K695" s="14" t="n">
        <v>3</v>
      </c>
      <c r="L695" s="14" t="n">
        <v>1</v>
      </c>
      <c r="M695" s="14" t="n">
        <v>0</v>
      </c>
      <c r="N695" s="14" t="s">
        <v>82</v>
      </c>
      <c r="O695" s="14" t="s">
        <v>92</v>
      </c>
      <c r="P695" s="14" t="s">
        <v>93</v>
      </c>
      <c r="Q695" s="14" t="s">
        <v>94</v>
      </c>
      <c r="R695" s="14" t="n">
        <v>0</v>
      </c>
      <c r="S695" s="14" t="n">
        <v>0</v>
      </c>
      <c r="T695" s="14" t="n">
        <v>0</v>
      </c>
      <c r="U695" s="14" t="s">
        <v>144</v>
      </c>
      <c r="V695" s="14" t="s">
        <v>144</v>
      </c>
      <c r="W695" s="14" t="n">
        <v>0</v>
      </c>
      <c r="X695" s="14" t="s">
        <v>86</v>
      </c>
      <c r="Y695" s="14" t="n">
        <v>240</v>
      </c>
      <c r="Z695" s="14" t="n">
        <v>0</v>
      </c>
      <c r="AA695" s="14" t="n">
        <v>0</v>
      </c>
      <c r="AB695" s="14" t="s">
        <v>101</v>
      </c>
      <c r="AC695" s="14" t="n">
        <v>123</v>
      </c>
      <c r="AD695" s="14" t="n">
        <v>0</v>
      </c>
      <c r="AE695" s="14" t="n">
        <v>2</v>
      </c>
      <c r="AF695" s="14" t="s">
        <v>88</v>
      </c>
      <c r="AG695" s="15" t="n">
        <v>42477</v>
      </c>
      <c r="AH695" s="14" t="n">
        <f aca="false">I695+J695</f>
        <v>3</v>
      </c>
      <c r="AI695" s="14" t="n">
        <f aca="false">K695+L695+M695</f>
        <v>4</v>
      </c>
      <c r="AJ695" s="14" t="n">
        <f aca="false">AC695*AH695</f>
        <v>369</v>
      </c>
      <c r="AK695" s="14" t="str">
        <f aca="false">IF(C695=1,"Cancelled","Completed")</f>
        <v>Completed</v>
      </c>
      <c r="AL695" s="14" t="str">
        <f aca="false">_xlfn.IFS(D695&lt;=7,"0-7 Days",D695&lt;=30,"8-30 Days",D695&lt;=90,"31-90 Days",TRUE(),"90+ Days")</f>
        <v>90+ Days</v>
      </c>
      <c r="AM695" s="14" t="str">
        <f aca="false">_xlfn.IFS(OR(F695="December",F695="January",F695="February"),"Winter",OR(F695="March",F695="April",F695="May"),"Spring",OR(F695="June",F695="July",F695="August"),"Summer",TRUE(),"Autumn")</f>
        <v>Spring</v>
      </c>
      <c r="AN695" s="14" t="str">
        <f aca="false">IF(L695+M695&gt;0,"Family","Adult Only")</f>
        <v>Family</v>
      </c>
      <c r="AO695" s="14" t="str">
        <f aca="false">IF(U695=V695,"Same","Changed")</f>
        <v>Same</v>
      </c>
    </row>
    <row r="696" customFormat="false" ht="15" hidden="false" customHeight="false" outlineLevel="0" collapsed="false">
      <c r="A696" s="0" t="n">
        <v>707</v>
      </c>
      <c r="B696" s="0" t="s">
        <v>90</v>
      </c>
      <c r="C696" s="0" t="n">
        <v>1</v>
      </c>
      <c r="D696" s="0" t="n">
        <v>132</v>
      </c>
      <c r="E696" s="0" t="n">
        <v>2016</v>
      </c>
      <c r="F696" s="0" t="s">
        <v>91</v>
      </c>
      <c r="G696" s="0" t="n">
        <v>28</v>
      </c>
      <c r="H696" s="0" t="n">
        <v>5</v>
      </c>
      <c r="I696" s="0" t="n">
        <v>0</v>
      </c>
      <c r="J696" s="0" t="n">
        <v>4</v>
      </c>
      <c r="K696" s="0" t="n">
        <v>2</v>
      </c>
      <c r="L696" s="0" t="n">
        <v>0</v>
      </c>
      <c r="M696" s="0" t="n">
        <v>0</v>
      </c>
      <c r="N696" s="0" t="s">
        <v>82</v>
      </c>
      <c r="O696" s="0" t="s">
        <v>155</v>
      </c>
      <c r="P696" s="0" t="s">
        <v>93</v>
      </c>
      <c r="Q696" s="0" t="s">
        <v>94</v>
      </c>
      <c r="R696" s="0" t="n">
        <v>0</v>
      </c>
      <c r="S696" s="0" t="n">
        <v>0</v>
      </c>
      <c r="T696" s="0" t="n">
        <v>0</v>
      </c>
      <c r="U696" s="0" t="s">
        <v>95</v>
      </c>
      <c r="V696" s="0" t="s">
        <v>95</v>
      </c>
      <c r="W696" s="0" t="n">
        <v>0</v>
      </c>
      <c r="X696" s="0" t="s">
        <v>86</v>
      </c>
      <c r="Y696" s="0" t="n">
        <v>9</v>
      </c>
      <c r="Z696" s="0" t="n">
        <v>0</v>
      </c>
      <c r="AA696" s="0" t="n">
        <v>0</v>
      </c>
      <c r="AB696" s="0" t="s">
        <v>87</v>
      </c>
      <c r="AC696" s="0" t="n">
        <v>105.83</v>
      </c>
      <c r="AD696" s="0" t="n">
        <v>0</v>
      </c>
      <c r="AE696" s="0" t="n">
        <v>0</v>
      </c>
      <c r="AF696" s="0" t="s">
        <v>96</v>
      </c>
      <c r="AG696" s="13" t="n">
        <v>42434</v>
      </c>
      <c r="AH696" s="25" t="n">
        <f aca="false">I696+J696</f>
        <v>4</v>
      </c>
      <c r="AI696" s="25" t="n">
        <f aca="false">K696+L696+M696</f>
        <v>2</v>
      </c>
      <c r="AJ696" s="25" t="n">
        <f aca="false">AC696*AH696</f>
        <v>423.32</v>
      </c>
      <c r="AK696" s="0" t="str">
        <f aca="false">IF(C696=1,"Cancelled","Completed")</f>
        <v>Cancelled</v>
      </c>
      <c r="AL696" s="0" t="str">
        <f aca="false">_xlfn.IFS(D696&lt;=7,"0-7 Days",D696&lt;=30,"8-30 Days",D696&lt;=90,"31-90 Days",TRUE(),"90+ Days")</f>
        <v>90+ Days</v>
      </c>
      <c r="AM696" s="0" t="str">
        <f aca="false">_xlfn.IFS(OR(F696="December",F696="January",F696="February"),"Winter",OR(F696="March",F696="April",F696="May"),"Spring",OR(F696="June",F696="July",F696="August"),"Summer",TRUE(),"Autumn")</f>
        <v>Summer</v>
      </c>
      <c r="AN696" s="0" t="str">
        <f aca="false">IF(L696+M696&gt;0,"Family","Adult Only")</f>
        <v>Adult Only</v>
      </c>
      <c r="AO696" s="0" t="str">
        <f aca="false">IF(U696=V696,"Same","Changed")</f>
        <v>Same</v>
      </c>
    </row>
    <row r="697" customFormat="false" ht="15" hidden="false" customHeight="false" outlineLevel="0" collapsed="false">
      <c r="A697" s="14" t="n">
        <v>708</v>
      </c>
      <c r="B697" s="14" t="s">
        <v>90</v>
      </c>
      <c r="C697" s="14" t="n">
        <v>1</v>
      </c>
      <c r="D697" s="14" t="n">
        <v>104</v>
      </c>
      <c r="E697" s="14" t="n">
        <v>2016</v>
      </c>
      <c r="F697" s="14" t="s">
        <v>135</v>
      </c>
      <c r="G697" s="14" t="n">
        <v>24</v>
      </c>
      <c r="H697" s="14" t="n">
        <v>9</v>
      </c>
      <c r="I697" s="14" t="n">
        <v>0</v>
      </c>
      <c r="J697" s="14" t="n">
        <v>3</v>
      </c>
      <c r="K697" s="14" t="n">
        <v>2</v>
      </c>
      <c r="L697" s="14" t="n">
        <v>0</v>
      </c>
      <c r="M697" s="14" t="n">
        <v>0</v>
      </c>
      <c r="N697" s="14" t="s">
        <v>82</v>
      </c>
      <c r="O697" s="14" t="s">
        <v>98</v>
      </c>
      <c r="P697" s="14" t="s">
        <v>93</v>
      </c>
      <c r="Q697" s="14" t="s">
        <v>94</v>
      </c>
      <c r="R697" s="14" t="n">
        <v>0</v>
      </c>
      <c r="S697" s="14" t="n">
        <v>0</v>
      </c>
      <c r="T697" s="14" t="n">
        <v>0</v>
      </c>
      <c r="U697" s="14" t="s">
        <v>95</v>
      </c>
      <c r="V697" s="14" t="s">
        <v>95</v>
      </c>
      <c r="W697" s="14" t="n">
        <v>0</v>
      </c>
      <c r="X697" s="14" t="s">
        <v>86</v>
      </c>
      <c r="Y697" s="14" t="n">
        <v>9</v>
      </c>
      <c r="Z697" s="14" t="n">
        <v>0</v>
      </c>
      <c r="AA697" s="14" t="n">
        <v>0</v>
      </c>
      <c r="AB697" s="14" t="s">
        <v>87</v>
      </c>
      <c r="AC697" s="14" t="n">
        <v>126.9</v>
      </c>
      <c r="AD697" s="14" t="n">
        <v>0</v>
      </c>
      <c r="AE697" s="14" t="n">
        <v>0</v>
      </c>
      <c r="AF697" s="14" t="s">
        <v>96</v>
      </c>
      <c r="AG697" s="15" t="n">
        <v>42430</v>
      </c>
      <c r="AH697" s="14" t="n">
        <f aca="false">I697+J697</f>
        <v>3</v>
      </c>
      <c r="AI697" s="14" t="n">
        <f aca="false">K697+L697+M697</f>
        <v>2</v>
      </c>
      <c r="AJ697" s="14" t="n">
        <f aca="false">AC697*AH697</f>
        <v>380.7</v>
      </c>
      <c r="AK697" s="14" t="str">
        <f aca="false">IF(C697=1,"Cancelled","Completed")</f>
        <v>Cancelled</v>
      </c>
      <c r="AL697" s="14" t="str">
        <f aca="false">_xlfn.IFS(D697&lt;=7,"0-7 Days",D697&lt;=30,"8-30 Days",D697&lt;=90,"31-90 Days",TRUE(),"90+ Days")</f>
        <v>90+ Days</v>
      </c>
      <c r="AM697" s="14" t="str">
        <f aca="false">_xlfn.IFS(OR(F697="December",F697="January",F697="February"),"Winter",OR(F697="March",F697="April",F697="May"),"Spring",OR(F697="June",F697="July",F697="August"),"Summer",TRUE(),"Autumn")</f>
        <v>Summer</v>
      </c>
      <c r="AN697" s="14" t="str">
        <f aca="false">IF(L697+M697&gt;0,"Family","Adult Only")</f>
        <v>Adult Only</v>
      </c>
      <c r="AO697" s="14" t="str">
        <f aca="false">IF(U697=V697,"Same","Changed")</f>
        <v>Same</v>
      </c>
    </row>
    <row r="698" customFormat="false" ht="15" hidden="false" customHeight="false" outlineLevel="0" collapsed="false">
      <c r="A698" s="0" t="n">
        <v>709</v>
      </c>
      <c r="B698" s="0" t="s">
        <v>80</v>
      </c>
      <c r="C698" s="0" t="n">
        <v>1</v>
      </c>
      <c r="D698" s="0" t="n">
        <v>41</v>
      </c>
      <c r="E698" s="0" t="n">
        <v>2015</v>
      </c>
      <c r="F698" s="0" t="s">
        <v>113</v>
      </c>
      <c r="G698" s="0" t="n">
        <v>46</v>
      </c>
      <c r="H698" s="0" t="n">
        <v>12</v>
      </c>
      <c r="I698" s="0" t="n">
        <v>1</v>
      </c>
      <c r="J698" s="0" t="n">
        <v>3</v>
      </c>
      <c r="K698" s="0" t="n">
        <v>1</v>
      </c>
      <c r="L698" s="0" t="n">
        <v>0</v>
      </c>
      <c r="M698" s="0" t="n">
        <v>0</v>
      </c>
      <c r="N698" s="0" t="s">
        <v>82</v>
      </c>
      <c r="O698" s="0" t="s">
        <v>92</v>
      </c>
      <c r="P698" s="0" t="s">
        <v>128</v>
      </c>
      <c r="Q698" s="0" t="s">
        <v>128</v>
      </c>
      <c r="R698" s="0" t="n">
        <v>0</v>
      </c>
      <c r="S698" s="0" t="n">
        <v>0</v>
      </c>
      <c r="T698" s="0" t="n">
        <v>0</v>
      </c>
      <c r="U698" s="0" t="s">
        <v>95</v>
      </c>
      <c r="V698" s="0" t="s">
        <v>95</v>
      </c>
      <c r="W698" s="0" t="n">
        <v>1</v>
      </c>
      <c r="X698" s="0" t="s">
        <v>86</v>
      </c>
      <c r="Y698" s="0" t="n">
        <v>185</v>
      </c>
      <c r="Z698" s="0" t="n">
        <v>281</v>
      </c>
      <c r="AA698" s="0" t="n">
        <v>0</v>
      </c>
      <c r="AB698" s="0" t="s">
        <v>101</v>
      </c>
      <c r="AC698" s="0" t="n">
        <v>36</v>
      </c>
      <c r="AD698" s="0" t="n">
        <v>0</v>
      </c>
      <c r="AE698" s="0" t="n">
        <v>0</v>
      </c>
      <c r="AF698" s="0" t="s">
        <v>96</v>
      </c>
      <c r="AG698" s="13" t="n">
        <v>42317</v>
      </c>
      <c r="AH698" s="25" t="n">
        <f aca="false">I698+J698</f>
        <v>4</v>
      </c>
      <c r="AI698" s="25" t="n">
        <f aca="false">K698+L698+M698</f>
        <v>1</v>
      </c>
      <c r="AJ698" s="25" t="n">
        <f aca="false">AC698*AH698</f>
        <v>144</v>
      </c>
      <c r="AK698" s="0" t="str">
        <f aca="false">IF(C698=1,"Cancelled","Completed")</f>
        <v>Cancelled</v>
      </c>
      <c r="AL698" s="0" t="str">
        <f aca="false">_xlfn.IFS(D698&lt;=7,"0-7 Days",D698&lt;=30,"8-30 Days",D698&lt;=90,"31-90 Days",TRUE(),"90+ Days")</f>
        <v>31-90 Days</v>
      </c>
      <c r="AM698" s="0" t="str">
        <f aca="false">_xlfn.IFS(OR(F698="December",F698="January",F698="February"),"Winter",OR(F698="March",F698="April",F698="May"),"Spring",OR(F698="June",F698="July",F698="August"),"Summer",TRUE(),"Autumn")</f>
        <v>Autumn</v>
      </c>
      <c r="AN698" s="0" t="str">
        <f aca="false">IF(L698+M698&gt;0,"Family","Adult Only")</f>
        <v>Adult Only</v>
      </c>
      <c r="AO698" s="0" t="str">
        <f aca="false">IF(U698=V698,"Same","Changed")</f>
        <v>Same</v>
      </c>
    </row>
    <row r="699" customFormat="false" ht="15" hidden="false" customHeight="false" outlineLevel="0" collapsed="false">
      <c r="A699" s="14" t="n">
        <v>710</v>
      </c>
      <c r="B699" s="14" t="s">
        <v>90</v>
      </c>
      <c r="C699" s="14" t="n">
        <v>0</v>
      </c>
      <c r="D699" s="14" t="n">
        <v>14</v>
      </c>
      <c r="E699" s="14" t="n">
        <v>2017</v>
      </c>
      <c r="F699" s="14" t="s">
        <v>118</v>
      </c>
      <c r="G699" s="14" t="n">
        <v>7</v>
      </c>
      <c r="H699" s="14" t="n">
        <v>13</v>
      </c>
      <c r="I699" s="14" t="n">
        <v>1</v>
      </c>
      <c r="J699" s="14" t="n">
        <v>0</v>
      </c>
      <c r="K699" s="14" t="n">
        <v>3</v>
      </c>
      <c r="L699" s="14" t="n">
        <v>0</v>
      </c>
      <c r="M699" s="14" t="n">
        <v>0</v>
      </c>
      <c r="N699" s="14" t="s">
        <v>82</v>
      </c>
      <c r="O699" s="14" t="s">
        <v>139</v>
      </c>
      <c r="P699" s="14" t="s">
        <v>84</v>
      </c>
      <c r="Q699" s="14" t="s">
        <v>84</v>
      </c>
      <c r="R699" s="14" t="n">
        <v>0</v>
      </c>
      <c r="S699" s="14" t="n">
        <v>0</v>
      </c>
      <c r="T699" s="14" t="n">
        <v>0</v>
      </c>
      <c r="U699" s="14" t="s">
        <v>95</v>
      </c>
      <c r="V699" s="14" t="s">
        <v>109</v>
      </c>
      <c r="W699" s="14" t="n">
        <v>2</v>
      </c>
      <c r="X699" s="14" t="s">
        <v>86</v>
      </c>
      <c r="Y699" s="14" t="n">
        <v>14</v>
      </c>
      <c r="Z699" s="14" t="n">
        <v>0</v>
      </c>
      <c r="AA699" s="14" t="n">
        <v>0</v>
      </c>
      <c r="AB699" s="14" t="s">
        <v>87</v>
      </c>
      <c r="AC699" s="14" t="n">
        <v>98</v>
      </c>
      <c r="AD699" s="14" t="n">
        <v>0</v>
      </c>
      <c r="AE699" s="14" t="n">
        <v>1</v>
      </c>
      <c r="AF699" s="14" t="s">
        <v>88</v>
      </c>
      <c r="AG699" s="15" t="n">
        <v>42780</v>
      </c>
      <c r="AH699" s="14" t="n">
        <f aca="false">I699+J699</f>
        <v>1</v>
      </c>
      <c r="AI699" s="14" t="n">
        <f aca="false">K699+L699+M699</f>
        <v>3</v>
      </c>
      <c r="AJ699" s="14" t="n">
        <f aca="false">AC699*AH699</f>
        <v>98</v>
      </c>
      <c r="AK699" s="14" t="str">
        <f aca="false">IF(C699=1,"Cancelled","Completed")</f>
        <v>Completed</v>
      </c>
      <c r="AL699" s="14" t="str">
        <f aca="false">_xlfn.IFS(D699&lt;=7,"0-7 Days",D699&lt;=30,"8-30 Days",D699&lt;=90,"31-90 Days",TRUE(),"90+ Days")</f>
        <v>8-30 Days</v>
      </c>
      <c r="AM699" s="14" t="str">
        <f aca="false">_xlfn.IFS(OR(F699="December",F699="January",F699="February"),"Winter",OR(F699="March",F699="April",F699="May"),"Spring",OR(F699="June",F699="July",F699="August"),"Summer",TRUE(),"Autumn")</f>
        <v>Winter</v>
      </c>
      <c r="AN699" s="14" t="str">
        <f aca="false">IF(L699+M699&gt;0,"Family","Adult Only")</f>
        <v>Adult Only</v>
      </c>
      <c r="AO699" s="14" t="str">
        <f aca="false">IF(U699=V699,"Same","Changed")</f>
        <v>Changed</v>
      </c>
    </row>
    <row r="700" customFormat="false" ht="15" hidden="false" customHeight="false" outlineLevel="0" collapsed="false">
      <c r="A700" s="0" t="n">
        <v>711</v>
      </c>
      <c r="B700" s="0" t="s">
        <v>90</v>
      </c>
      <c r="C700" s="0" t="n">
        <v>1</v>
      </c>
      <c r="D700" s="0" t="n">
        <v>178</v>
      </c>
      <c r="E700" s="0" t="n">
        <v>2016</v>
      </c>
      <c r="F700" s="0" t="s">
        <v>114</v>
      </c>
      <c r="G700" s="0" t="n">
        <v>37</v>
      </c>
      <c r="H700" s="0" t="n">
        <v>9</v>
      </c>
      <c r="I700" s="0" t="n">
        <v>0</v>
      </c>
      <c r="J700" s="0" t="n">
        <v>2</v>
      </c>
      <c r="K700" s="0" t="n">
        <v>1</v>
      </c>
      <c r="L700" s="0" t="n">
        <v>0</v>
      </c>
      <c r="M700" s="0" t="n">
        <v>0</v>
      </c>
      <c r="N700" s="0" t="s">
        <v>82</v>
      </c>
      <c r="O700" s="0" t="s">
        <v>92</v>
      </c>
      <c r="P700" s="0" t="s">
        <v>116</v>
      </c>
      <c r="Q700" s="0" t="s">
        <v>94</v>
      </c>
      <c r="R700" s="0" t="n">
        <v>0</v>
      </c>
      <c r="S700" s="0" t="n">
        <v>0</v>
      </c>
      <c r="T700" s="0" t="n">
        <v>0</v>
      </c>
      <c r="U700" s="0" t="s">
        <v>95</v>
      </c>
      <c r="V700" s="0" t="s">
        <v>95</v>
      </c>
      <c r="W700" s="0" t="n">
        <v>0</v>
      </c>
      <c r="X700" s="0" t="s">
        <v>120</v>
      </c>
      <c r="Y700" s="0" t="n">
        <v>29</v>
      </c>
      <c r="Z700" s="0" t="n">
        <v>0</v>
      </c>
      <c r="AA700" s="0" t="n">
        <v>0</v>
      </c>
      <c r="AB700" s="0" t="s">
        <v>87</v>
      </c>
      <c r="AC700" s="0" t="n">
        <v>135</v>
      </c>
      <c r="AD700" s="0" t="n">
        <v>0</v>
      </c>
      <c r="AE700" s="0" t="n">
        <v>0</v>
      </c>
      <c r="AF700" s="0" t="s">
        <v>96</v>
      </c>
      <c r="AG700" s="13" t="n">
        <v>42452</v>
      </c>
      <c r="AH700" s="25" t="n">
        <f aca="false">I700+J700</f>
        <v>2</v>
      </c>
      <c r="AI700" s="25" t="n">
        <f aca="false">K700+L700+M700</f>
        <v>1</v>
      </c>
      <c r="AJ700" s="25" t="n">
        <f aca="false">AC700*AH700</f>
        <v>270</v>
      </c>
      <c r="AK700" s="0" t="str">
        <f aca="false">IF(C700=1,"Cancelled","Completed")</f>
        <v>Cancelled</v>
      </c>
      <c r="AL700" s="0" t="str">
        <f aca="false">_xlfn.IFS(D700&lt;=7,"0-7 Days",D700&lt;=30,"8-30 Days",D700&lt;=90,"31-90 Days",TRUE(),"90+ Days")</f>
        <v>90+ Days</v>
      </c>
      <c r="AM700" s="0" t="str">
        <f aca="false">_xlfn.IFS(OR(F700="December",F700="January",F700="February"),"Winter",OR(F700="March",F700="April",F700="May"),"Spring",OR(F700="June",F700="July",F700="August"),"Summer",TRUE(),"Autumn")</f>
        <v>Autumn</v>
      </c>
      <c r="AN700" s="0" t="str">
        <f aca="false">IF(L700+M700&gt;0,"Family","Adult Only")</f>
        <v>Adult Only</v>
      </c>
      <c r="AO700" s="0" t="str">
        <f aca="false">IF(U700=V700,"Same","Changed")</f>
        <v>Same</v>
      </c>
    </row>
    <row r="701" customFormat="false" ht="15" hidden="false" customHeight="false" outlineLevel="0" collapsed="false">
      <c r="A701" s="14" t="n">
        <v>712</v>
      </c>
      <c r="B701" s="14" t="s">
        <v>80</v>
      </c>
      <c r="C701" s="14" t="n">
        <v>0</v>
      </c>
      <c r="D701" s="14" t="n">
        <v>77</v>
      </c>
      <c r="E701" s="14" t="n">
        <v>2015</v>
      </c>
      <c r="F701" s="14" t="s">
        <v>111</v>
      </c>
      <c r="G701" s="14" t="n">
        <v>41</v>
      </c>
      <c r="H701" s="14" t="n">
        <v>9</v>
      </c>
      <c r="I701" s="14" t="n">
        <v>0</v>
      </c>
      <c r="J701" s="14" t="n">
        <v>2</v>
      </c>
      <c r="K701" s="14" t="n">
        <v>2</v>
      </c>
      <c r="L701" s="14" t="n">
        <v>0</v>
      </c>
      <c r="M701" s="14" t="n">
        <v>0</v>
      </c>
      <c r="N701" s="14" t="s">
        <v>82</v>
      </c>
      <c r="O701" s="14" t="s">
        <v>92</v>
      </c>
      <c r="P701" s="14" t="s">
        <v>84</v>
      </c>
      <c r="Q701" s="14" t="s">
        <v>84</v>
      </c>
      <c r="R701" s="14" t="n">
        <v>0</v>
      </c>
      <c r="S701" s="14" t="n">
        <v>0</v>
      </c>
      <c r="T701" s="14" t="n">
        <v>0</v>
      </c>
      <c r="U701" s="14" t="s">
        <v>95</v>
      </c>
      <c r="V701" s="14" t="s">
        <v>95</v>
      </c>
      <c r="W701" s="14" t="n">
        <v>0</v>
      </c>
      <c r="X701" s="14" t="s">
        <v>86</v>
      </c>
      <c r="Y701" s="14" t="n">
        <v>250</v>
      </c>
      <c r="Z701" s="14" t="n">
        <v>0</v>
      </c>
      <c r="AA701" s="14" t="n">
        <v>0</v>
      </c>
      <c r="AB701" s="14" t="s">
        <v>125</v>
      </c>
      <c r="AC701" s="14" t="n">
        <v>56</v>
      </c>
      <c r="AD701" s="14" t="n">
        <v>1</v>
      </c>
      <c r="AE701" s="14" t="n">
        <v>1</v>
      </c>
      <c r="AF701" s="14" t="s">
        <v>88</v>
      </c>
      <c r="AG701" s="15" t="n">
        <v>42288</v>
      </c>
      <c r="AH701" s="14" t="n">
        <f aca="false">I701+J701</f>
        <v>2</v>
      </c>
      <c r="AI701" s="14" t="n">
        <f aca="false">K701+L701+M701</f>
        <v>2</v>
      </c>
      <c r="AJ701" s="14" t="n">
        <f aca="false">AC701*AH701</f>
        <v>112</v>
      </c>
      <c r="AK701" s="14" t="str">
        <f aca="false">IF(C701=1,"Cancelled","Completed")</f>
        <v>Completed</v>
      </c>
      <c r="AL701" s="14" t="str">
        <f aca="false">_xlfn.IFS(D701&lt;=7,"0-7 Days",D701&lt;=30,"8-30 Days",D701&lt;=90,"31-90 Days",TRUE(),"90+ Days")</f>
        <v>31-90 Days</v>
      </c>
      <c r="AM701" s="14" t="str">
        <f aca="false">_xlfn.IFS(OR(F701="December",F701="January",F701="February"),"Winter",OR(F701="March",F701="April",F701="May"),"Spring",OR(F701="June",F701="July",F701="August"),"Summer",TRUE(),"Autumn")</f>
        <v>Autumn</v>
      </c>
      <c r="AN701" s="14" t="str">
        <f aca="false">IF(L701+M701&gt;0,"Family","Adult Only")</f>
        <v>Adult Only</v>
      </c>
      <c r="AO701" s="14" t="str">
        <f aca="false">IF(U701=V701,"Same","Changed")</f>
        <v>Same</v>
      </c>
    </row>
    <row r="702" customFormat="false" ht="15" hidden="false" customHeight="false" outlineLevel="0" collapsed="false">
      <c r="A702" s="0" t="n">
        <v>713</v>
      </c>
      <c r="B702" s="0" t="s">
        <v>90</v>
      </c>
      <c r="C702" s="0" t="n">
        <v>0</v>
      </c>
      <c r="D702" s="0" t="n">
        <v>0</v>
      </c>
      <c r="E702" s="0" t="n">
        <v>2017</v>
      </c>
      <c r="F702" s="0" t="s">
        <v>103</v>
      </c>
      <c r="G702" s="0" t="n">
        <v>11</v>
      </c>
      <c r="H702" s="0" t="n">
        <v>14</v>
      </c>
      <c r="I702" s="0" t="n">
        <v>0</v>
      </c>
      <c r="J702" s="0" t="n">
        <v>1</v>
      </c>
      <c r="K702" s="0" t="n">
        <v>2</v>
      </c>
      <c r="L702" s="0" t="n">
        <v>0</v>
      </c>
      <c r="M702" s="0" t="n">
        <v>0</v>
      </c>
      <c r="N702" s="0" t="s">
        <v>82</v>
      </c>
      <c r="O702" s="0" t="s">
        <v>92</v>
      </c>
      <c r="P702" s="0" t="s">
        <v>99</v>
      </c>
      <c r="Q702" s="0" t="s">
        <v>94</v>
      </c>
      <c r="R702" s="0" t="n">
        <v>0</v>
      </c>
      <c r="S702" s="0" t="n">
        <v>0</v>
      </c>
      <c r="T702" s="0" t="n">
        <v>0</v>
      </c>
      <c r="U702" s="0" t="s">
        <v>85</v>
      </c>
      <c r="V702" s="0" t="s">
        <v>85</v>
      </c>
      <c r="W702" s="0" t="n">
        <v>0</v>
      </c>
      <c r="X702" s="0" t="s">
        <v>86</v>
      </c>
      <c r="Y702" s="0" t="n">
        <v>28</v>
      </c>
      <c r="Z702" s="0" t="n">
        <v>0</v>
      </c>
      <c r="AA702" s="0" t="n">
        <v>0</v>
      </c>
      <c r="AB702" s="0" t="s">
        <v>87</v>
      </c>
      <c r="AC702" s="0" t="n">
        <v>65</v>
      </c>
      <c r="AD702" s="0" t="n">
        <v>0</v>
      </c>
      <c r="AE702" s="0" t="n">
        <v>0</v>
      </c>
      <c r="AF702" s="0" t="s">
        <v>88</v>
      </c>
      <c r="AG702" s="13" t="n">
        <v>42809</v>
      </c>
      <c r="AH702" s="25" t="n">
        <f aca="false">I702+J702</f>
        <v>1</v>
      </c>
      <c r="AI702" s="25" t="n">
        <f aca="false">K702+L702+M702</f>
        <v>2</v>
      </c>
      <c r="AJ702" s="25" t="n">
        <f aca="false">AC702*AH702</f>
        <v>65</v>
      </c>
      <c r="AK702" s="0" t="str">
        <f aca="false">IF(C702=1,"Cancelled","Completed")</f>
        <v>Completed</v>
      </c>
      <c r="AL702" s="0" t="str">
        <f aca="false">_xlfn.IFS(D702&lt;=7,"0-7 Days",D702&lt;=30,"8-30 Days",D702&lt;=90,"31-90 Days",TRUE(),"90+ Days")</f>
        <v>0-7 Days</v>
      </c>
      <c r="AM702" s="0" t="str">
        <f aca="false">_xlfn.IFS(OR(F702="December",F702="January",F702="February"),"Winter",OR(F702="March",F702="April",F702="May"),"Spring",OR(F702="June",F702="July",F702="August"),"Summer",TRUE(),"Autumn")</f>
        <v>Spring</v>
      </c>
      <c r="AN702" s="0" t="str">
        <f aca="false">IF(L702+M702&gt;0,"Family","Adult Only")</f>
        <v>Adult Only</v>
      </c>
      <c r="AO702" s="0" t="str">
        <f aca="false">IF(U702=V702,"Same","Changed")</f>
        <v>Same</v>
      </c>
    </row>
    <row r="703" customFormat="false" ht="15" hidden="false" customHeight="false" outlineLevel="0" collapsed="false">
      <c r="A703" s="14" t="n">
        <v>714</v>
      </c>
      <c r="B703" s="14" t="s">
        <v>90</v>
      </c>
      <c r="C703" s="14" t="n">
        <v>0</v>
      </c>
      <c r="D703" s="14" t="n">
        <v>36</v>
      </c>
      <c r="E703" s="14" t="n">
        <v>2016</v>
      </c>
      <c r="F703" s="14" t="s">
        <v>103</v>
      </c>
      <c r="G703" s="14" t="n">
        <v>10</v>
      </c>
      <c r="H703" s="14" t="n">
        <v>1</v>
      </c>
      <c r="I703" s="14" t="n">
        <v>0</v>
      </c>
      <c r="J703" s="14" t="n">
        <v>1</v>
      </c>
      <c r="K703" s="14" t="n">
        <v>1</v>
      </c>
      <c r="L703" s="14" t="n">
        <v>0</v>
      </c>
      <c r="M703" s="14" t="n">
        <v>0</v>
      </c>
      <c r="N703" s="14" t="s">
        <v>82</v>
      </c>
      <c r="O703" s="14" t="s">
        <v>108</v>
      </c>
      <c r="P703" s="14" t="s">
        <v>128</v>
      </c>
      <c r="Q703" s="14" t="s">
        <v>128</v>
      </c>
      <c r="R703" s="14" t="n">
        <v>0</v>
      </c>
      <c r="S703" s="14" t="n">
        <v>0</v>
      </c>
      <c r="T703" s="14" t="n">
        <v>0</v>
      </c>
      <c r="U703" s="14" t="s">
        <v>95</v>
      </c>
      <c r="V703" s="14" t="s">
        <v>95</v>
      </c>
      <c r="W703" s="14" t="n">
        <v>0</v>
      </c>
      <c r="X703" s="14" t="s">
        <v>86</v>
      </c>
      <c r="Y703" s="14" t="n">
        <v>0</v>
      </c>
      <c r="Z703" s="14" t="n">
        <v>185</v>
      </c>
      <c r="AA703" s="14" t="n">
        <v>0</v>
      </c>
      <c r="AB703" s="14" t="s">
        <v>101</v>
      </c>
      <c r="AC703" s="14" t="n">
        <v>86.5</v>
      </c>
      <c r="AD703" s="14" t="n">
        <v>0</v>
      </c>
      <c r="AE703" s="14" t="n">
        <v>0</v>
      </c>
      <c r="AF703" s="14" t="s">
        <v>88</v>
      </c>
      <c r="AG703" s="15" t="n">
        <v>42431</v>
      </c>
      <c r="AH703" s="14" t="n">
        <f aca="false">I703+J703</f>
        <v>1</v>
      </c>
      <c r="AI703" s="14" t="n">
        <f aca="false">K703+L703+M703</f>
        <v>1</v>
      </c>
      <c r="AJ703" s="14" t="n">
        <f aca="false">AC703*AH703</f>
        <v>86.5</v>
      </c>
      <c r="AK703" s="14" t="str">
        <f aca="false">IF(C703=1,"Cancelled","Completed")</f>
        <v>Completed</v>
      </c>
      <c r="AL703" s="14" t="str">
        <f aca="false">_xlfn.IFS(D703&lt;=7,"0-7 Days",D703&lt;=30,"8-30 Days",D703&lt;=90,"31-90 Days",TRUE(),"90+ Days")</f>
        <v>31-90 Days</v>
      </c>
      <c r="AM703" s="14" t="str">
        <f aca="false">_xlfn.IFS(OR(F703="December",F703="January",F703="February"),"Winter",OR(F703="March",F703="April",F703="May"),"Spring",OR(F703="June",F703="July",F703="August"),"Summer",TRUE(),"Autumn")</f>
        <v>Spring</v>
      </c>
      <c r="AN703" s="14" t="str">
        <f aca="false">IF(L703+M703&gt;0,"Family","Adult Only")</f>
        <v>Adult Only</v>
      </c>
      <c r="AO703" s="14" t="str">
        <f aca="false">IF(U703=V703,"Same","Changed")</f>
        <v>Same</v>
      </c>
    </row>
    <row r="704" customFormat="false" ht="15" hidden="false" customHeight="false" outlineLevel="0" collapsed="false">
      <c r="A704" s="0" t="n">
        <v>715</v>
      </c>
      <c r="B704" s="0" t="s">
        <v>80</v>
      </c>
      <c r="C704" s="0" t="n">
        <v>0</v>
      </c>
      <c r="D704" s="0" t="n">
        <v>83</v>
      </c>
      <c r="E704" s="0" t="n">
        <v>2016</v>
      </c>
      <c r="F704" s="0" t="s">
        <v>113</v>
      </c>
      <c r="G704" s="0" t="n">
        <v>46</v>
      </c>
      <c r="H704" s="0" t="n">
        <v>12</v>
      </c>
      <c r="I704" s="0" t="n">
        <v>2</v>
      </c>
      <c r="J704" s="0" t="n">
        <v>5</v>
      </c>
      <c r="K704" s="0" t="n">
        <v>1</v>
      </c>
      <c r="L704" s="0" t="n">
        <v>0</v>
      </c>
      <c r="M704" s="0" t="n">
        <v>0</v>
      </c>
      <c r="N704" s="0" t="s">
        <v>112</v>
      </c>
      <c r="O704" s="0" t="s">
        <v>108</v>
      </c>
      <c r="P704" s="0" t="s">
        <v>93</v>
      </c>
      <c r="Q704" s="0" t="s">
        <v>94</v>
      </c>
      <c r="R704" s="0" t="n">
        <v>0</v>
      </c>
      <c r="S704" s="0" t="n">
        <v>0</v>
      </c>
      <c r="T704" s="0" t="n">
        <v>0</v>
      </c>
      <c r="U704" s="0" t="s">
        <v>124</v>
      </c>
      <c r="V704" s="0" t="s">
        <v>124</v>
      </c>
      <c r="W704" s="0" t="n">
        <v>1</v>
      </c>
      <c r="X704" s="0" t="s">
        <v>86</v>
      </c>
      <c r="Y704" s="0" t="n">
        <v>314</v>
      </c>
      <c r="Z704" s="0" t="n">
        <v>0</v>
      </c>
      <c r="AA704" s="0" t="n">
        <v>0</v>
      </c>
      <c r="AB704" s="0" t="s">
        <v>87</v>
      </c>
      <c r="AC704" s="0" t="n">
        <v>57.64</v>
      </c>
      <c r="AD704" s="0" t="n">
        <v>0</v>
      </c>
      <c r="AE704" s="0" t="n">
        <v>0</v>
      </c>
      <c r="AF704" s="0" t="s">
        <v>88</v>
      </c>
      <c r="AG704" s="13" t="n">
        <v>42693</v>
      </c>
      <c r="AH704" s="25" t="n">
        <f aca="false">I704+J704</f>
        <v>7</v>
      </c>
      <c r="AI704" s="25" t="n">
        <f aca="false">K704+L704+M704</f>
        <v>1</v>
      </c>
      <c r="AJ704" s="25" t="n">
        <f aca="false">AC704*AH704</f>
        <v>403.48</v>
      </c>
      <c r="AK704" s="0" t="str">
        <f aca="false">IF(C704=1,"Cancelled","Completed")</f>
        <v>Completed</v>
      </c>
      <c r="AL704" s="0" t="str">
        <f aca="false">_xlfn.IFS(D704&lt;=7,"0-7 Days",D704&lt;=30,"8-30 Days",D704&lt;=90,"31-90 Days",TRUE(),"90+ Days")</f>
        <v>31-90 Days</v>
      </c>
      <c r="AM704" s="0" t="str">
        <f aca="false">_xlfn.IFS(OR(F704="December",F704="January",F704="February"),"Winter",OR(F704="March",F704="April",F704="May"),"Spring",OR(F704="June",F704="July",F704="August"),"Summer",TRUE(),"Autumn")</f>
        <v>Autumn</v>
      </c>
      <c r="AN704" s="0" t="str">
        <f aca="false">IF(L704+M704&gt;0,"Family","Adult Only")</f>
        <v>Adult Only</v>
      </c>
      <c r="AO704" s="0" t="str">
        <f aca="false">IF(U704=V704,"Same","Changed")</f>
        <v>Same</v>
      </c>
    </row>
    <row r="705" customFormat="false" ht="15" hidden="false" customHeight="false" outlineLevel="0" collapsed="false">
      <c r="A705" s="14" t="n">
        <v>716</v>
      </c>
      <c r="B705" s="14" t="s">
        <v>90</v>
      </c>
      <c r="C705" s="14" t="n">
        <v>1</v>
      </c>
      <c r="D705" s="14" t="n">
        <v>3</v>
      </c>
      <c r="E705" s="14" t="n">
        <v>2016</v>
      </c>
      <c r="F705" s="14" t="s">
        <v>118</v>
      </c>
      <c r="G705" s="14" t="n">
        <v>9</v>
      </c>
      <c r="H705" s="14" t="n">
        <v>25</v>
      </c>
      <c r="I705" s="14" t="n">
        <v>0</v>
      </c>
      <c r="J705" s="14" t="n">
        <v>1</v>
      </c>
      <c r="K705" s="14" t="n">
        <v>1</v>
      </c>
      <c r="L705" s="14" t="n">
        <v>0</v>
      </c>
      <c r="M705" s="14" t="n">
        <v>0</v>
      </c>
      <c r="N705" s="14" t="s">
        <v>82</v>
      </c>
      <c r="O705" s="14" t="s">
        <v>92</v>
      </c>
      <c r="P705" s="14" t="s">
        <v>128</v>
      </c>
      <c r="Q705" s="14" t="s">
        <v>128</v>
      </c>
      <c r="R705" s="14" t="n">
        <v>1</v>
      </c>
      <c r="S705" s="14" t="n">
        <v>0</v>
      </c>
      <c r="T705" s="14" t="n">
        <v>3</v>
      </c>
      <c r="U705" s="14" t="s">
        <v>95</v>
      </c>
      <c r="V705" s="14" t="s">
        <v>95</v>
      </c>
      <c r="W705" s="14" t="n">
        <v>0</v>
      </c>
      <c r="X705" s="14" t="s">
        <v>86</v>
      </c>
      <c r="Y705" s="14" t="n">
        <v>0</v>
      </c>
      <c r="Z705" s="14" t="n">
        <v>40</v>
      </c>
      <c r="AA705" s="14" t="n">
        <v>0</v>
      </c>
      <c r="AB705" s="14" t="s">
        <v>101</v>
      </c>
      <c r="AC705" s="14" t="n">
        <v>66</v>
      </c>
      <c r="AD705" s="14" t="n">
        <v>0</v>
      </c>
      <c r="AE705" s="14" t="n">
        <v>1</v>
      </c>
      <c r="AF705" s="14" t="s">
        <v>96</v>
      </c>
      <c r="AG705" s="15" t="n">
        <v>42425</v>
      </c>
      <c r="AH705" s="14" t="n">
        <f aca="false">I705+J705</f>
        <v>1</v>
      </c>
      <c r="AI705" s="14" t="n">
        <f aca="false">K705+L705+M705</f>
        <v>1</v>
      </c>
      <c r="AJ705" s="14" t="n">
        <f aca="false">AC705*AH705</f>
        <v>66</v>
      </c>
      <c r="AK705" s="14" t="str">
        <f aca="false">IF(C705=1,"Cancelled","Completed")</f>
        <v>Cancelled</v>
      </c>
      <c r="AL705" s="14" t="str">
        <f aca="false">_xlfn.IFS(D705&lt;=7,"0-7 Days",D705&lt;=30,"8-30 Days",D705&lt;=90,"31-90 Days",TRUE(),"90+ Days")</f>
        <v>0-7 Days</v>
      </c>
      <c r="AM705" s="14" t="str">
        <f aca="false">_xlfn.IFS(OR(F705="December",F705="January",F705="February"),"Winter",OR(F705="March",F705="April",F705="May"),"Spring",OR(F705="June",F705="July",F705="August"),"Summer",TRUE(),"Autumn")</f>
        <v>Winter</v>
      </c>
      <c r="AN705" s="14" t="str">
        <f aca="false">IF(L705+M705&gt;0,"Family","Adult Only")</f>
        <v>Adult Only</v>
      </c>
      <c r="AO705" s="14" t="str">
        <f aca="false">IF(U705=V705,"Same","Changed")</f>
        <v>Same</v>
      </c>
    </row>
    <row r="706" customFormat="false" ht="15" hidden="false" customHeight="false" outlineLevel="0" collapsed="false">
      <c r="A706" s="0" t="n">
        <v>717</v>
      </c>
      <c r="B706" s="0" t="s">
        <v>80</v>
      </c>
      <c r="C706" s="0" t="n">
        <v>1</v>
      </c>
      <c r="D706" s="0" t="n">
        <v>96</v>
      </c>
      <c r="E706" s="0" t="n">
        <v>2016</v>
      </c>
      <c r="F706" s="0" t="s">
        <v>111</v>
      </c>
      <c r="G706" s="0" t="n">
        <v>42</v>
      </c>
      <c r="H706" s="0" t="n">
        <v>9</v>
      </c>
      <c r="I706" s="0" t="n">
        <v>2</v>
      </c>
      <c r="J706" s="0" t="n">
        <v>1</v>
      </c>
      <c r="K706" s="0" t="n">
        <v>2</v>
      </c>
      <c r="L706" s="0" t="n">
        <v>0</v>
      </c>
      <c r="M706" s="0" t="n">
        <v>0</v>
      </c>
      <c r="N706" s="0" t="s">
        <v>82</v>
      </c>
      <c r="O706" s="0" t="s">
        <v>92</v>
      </c>
      <c r="P706" s="0" t="s">
        <v>116</v>
      </c>
      <c r="Q706" s="0" t="s">
        <v>128</v>
      </c>
      <c r="R706" s="0" t="n">
        <v>0</v>
      </c>
      <c r="S706" s="0" t="n">
        <v>0</v>
      </c>
      <c r="T706" s="0" t="n">
        <v>0</v>
      </c>
      <c r="U706" s="0" t="s">
        <v>95</v>
      </c>
      <c r="V706" s="0" t="s">
        <v>95</v>
      </c>
      <c r="W706" s="0" t="n">
        <v>0</v>
      </c>
      <c r="X706" s="0" t="s">
        <v>86</v>
      </c>
      <c r="Y706" s="0" t="n">
        <v>0</v>
      </c>
      <c r="Z706" s="0" t="n">
        <v>0</v>
      </c>
      <c r="AA706" s="0" t="n">
        <v>0</v>
      </c>
      <c r="AB706" s="0" t="s">
        <v>101</v>
      </c>
      <c r="AC706" s="0" t="n">
        <v>55</v>
      </c>
      <c r="AD706" s="0" t="n">
        <v>0</v>
      </c>
      <c r="AE706" s="0" t="n">
        <v>0</v>
      </c>
      <c r="AF706" s="0" t="s">
        <v>96</v>
      </c>
      <c r="AG706" s="13" t="n">
        <v>42620</v>
      </c>
      <c r="AH706" s="25" t="n">
        <f aca="false">I706+J706</f>
        <v>3</v>
      </c>
      <c r="AI706" s="25" t="n">
        <f aca="false">K706+L706+M706</f>
        <v>2</v>
      </c>
      <c r="AJ706" s="25" t="n">
        <f aca="false">AC706*AH706</f>
        <v>165</v>
      </c>
      <c r="AK706" s="0" t="str">
        <f aca="false">IF(C706=1,"Cancelled","Completed")</f>
        <v>Cancelled</v>
      </c>
      <c r="AL706" s="0" t="str">
        <f aca="false">_xlfn.IFS(D706&lt;=7,"0-7 Days",D706&lt;=30,"8-30 Days",D706&lt;=90,"31-90 Days",TRUE(),"90+ Days")</f>
        <v>90+ Days</v>
      </c>
      <c r="AM706" s="0" t="str">
        <f aca="false">_xlfn.IFS(OR(F706="December",F706="January",F706="February"),"Winter",OR(F706="March",F706="April",F706="May"),"Spring",OR(F706="June",F706="July",F706="August"),"Summer",TRUE(),"Autumn")</f>
        <v>Autumn</v>
      </c>
      <c r="AN706" s="0" t="str">
        <f aca="false">IF(L706+M706&gt;0,"Family","Adult Only")</f>
        <v>Adult Only</v>
      </c>
      <c r="AO706" s="0" t="str">
        <f aca="false">IF(U706=V706,"Same","Changed")</f>
        <v>Same</v>
      </c>
    </row>
    <row r="707" customFormat="false" ht="15" hidden="false" customHeight="false" outlineLevel="0" collapsed="false">
      <c r="A707" s="14" t="n">
        <v>718</v>
      </c>
      <c r="B707" s="14" t="s">
        <v>80</v>
      </c>
      <c r="C707" s="14" t="n">
        <v>0</v>
      </c>
      <c r="D707" s="14" t="n">
        <v>22</v>
      </c>
      <c r="E707" s="14" t="n">
        <v>2015</v>
      </c>
      <c r="F707" s="14" t="s">
        <v>111</v>
      </c>
      <c r="G707" s="14" t="n">
        <v>41</v>
      </c>
      <c r="H707" s="14" t="n">
        <v>9</v>
      </c>
      <c r="I707" s="14" t="n">
        <v>2</v>
      </c>
      <c r="J707" s="14" t="n">
        <v>2</v>
      </c>
      <c r="K707" s="14" t="n">
        <v>2</v>
      </c>
      <c r="L707" s="14" t="n">
        <v>0</v>
      </c>
      <c r="M707" s="14" t="n">
        <v>0</v>
      </c>
      <c r="N707" s="14" t="s">
        <v>82</v>
      </c>
      <c r="O707" s="14" t="s">
        <v>92</v>
      </c>
      <c r="P707" s="14" t="s">
        <v>93</v>
      </c>
      <c r="Q707" s="14" t="s">
        <v>94</v>
      </c>
      <c r="R707" s="14" t="n">
        <v>0</v>
      </c>
      <c r="S707" s="14" t="n">
        <v>0</v>
      </c>
      <c r="T707" s="14" t="n">
        <v>0</v>
      </c>
      <c r="U707" s="14" t="s">
        <v>109</v>
      </c>
      <c r="V707" s="14" t="s">
        <v>109</v>
      </c>
      <c r="W707" s="14" t="n">
        <v>0</v>
      </c>
      <c r="X707" s="14" t="s">
        <v>86</v>
      </c>
      <c r="Y707" s="14" t="n">
        <v>240</v>
      </c>
      <c r="Z707" s="14" t="n">
        <v>0</v>
      </c>
      <c r="AA707" s="14" t="n">
        <v>0</v>
      </c>
      <c r="AB707" s="14" t="s">
        <v>87</v>
      </c>
      <c r="AC707" s="14" t="n">
        <v>83</v>
      </c>
      <c r="AD707" s="14" t="n">
        <v>1</v>
      </c>
      <c r="AE707" s="14" t="n">
        <v>2</v>
      </c>
      <c r="AF707" s="14" t="s">
        <v>88</v>
      </c>
      <c r="AG707" s="15" t="n">
        <v>42290</v>
      </c>
      <c r="AH707" s="14" t="n">
        <f aca="false">I707+J707</f>
        <v>4</v>
      </c>
      <c r="AI707" s="14" t="n">
        <f aca="false">K707+L707+M707</f>
        <v>2</v>
      </c>
      <c r="AJ707" s="14" t="n">
        <f aca="false">AC707*AH707</f>
        <v>332</v>
      </c>
      <c r="AK707" s="14" t="str">
        <f aca="false">IF(C707=1,"Cancelled","Completed")</f>
        <v>Completed</v>
      </c>
      <c r="AL707" s="14" t="str">
        <f aca="false">_xlfn.IFS(D707&lt;=7,"0-7 Days",D707&lt;=30,"8-30 Days",D707&lt;=90,"31-90 Days",TRUE(),"90+ Days")</f>
        <v>8-30 Days</v>
      </c>
      <c r="AM707" s="14" t="str">
        <f aca="false">_xlfn.IFS(OR(F707="December",F707="January",F707="February"),"Winter",OR(F707="March",F707="April",F707="May"),"Spring",OR(F707="June",F707="July",F707="August"),"Summer",TRUE(),"Autumn")</f>
        <v>Autumn</v>
      </c>
      <c r="AN707" s="14" t="str">
        <f aca="false">IF(L707+M707&gt;0,"Family","Adult Only")</f>
        <v>Adult Only</v>
      </c>
      <c r="AO707" s="14" t="str">
        <f aca="false">IF(U707=V707,"Same","Changed")</f>
        <v>Same</v>
      </c>
    </row>
    <row r="708" customFormat="false" ht="15" hidden="false" customHeight="false" outlineLevel="0" collapsed="false">
      <c r="A708" s="0" t="n">
        <v>719</v>
      </c>
      <c r="B708" s="0" t="s">
        <v>90</v>
      </c>
      <c r="C708" s="0" t="n">
        <v>0</v>
      </c>
      <c r="D708" s="0" t="n">
        <v>40</v>
      </c>
      <c r="E708" s="0" t="n">
        <v>2016</v>
      </c>
      <c r="F708" s="0" t="s">
        <v>111</v>
      </c>
      <c r="G708" s="0" t="n">
        <v>42</v>
      </c>
      <c r="H708" s="0" t="n">
        <v>10</v>
      </c>
      <c r="I708" s="0" t="n">
        <v>1</v>
      </c>
      <c r="J708" s="0" t="n">
        <v>2</v>
      </c>
      <c r="K708" s="0" t="n">
        <v>2</v>
      </c>
      <c r="L708" s="0" t="n">
        <v>0</v>
      </c>
      <c r="M708" s="0" t="n">
        <v>0</v>
      </c>
      <c r="N708" s="0" t="s">
        <v>82</v>
      </c>
      <c r="O708" s="0" t="s">
        <v>130</v>
      </c>
      <c r="P708" s="0" t="s">
        <v>99</v>
      </c>
      <c r="Q708" s="0" t="s">
        <v>94</v>
      </c>
      <c r="R708" s="0" t="n">
        <v>0</v>
      </c>
      <c r="S708" s="0" t="n">
        <v>0</v>
      </c>
      <c r="T708" s="0" t="n">
        <v>0</v>
      </c>
      <c r="U708" s="0" t="s">
        <v>95</v>
      </c>
      <c r="V708" s="0" t="s">
        <v>95</v>
      </c>
      <c r="W708" s="0" t="n">
        <v>0</v>
      </c>
      <c r="X708" s="0" t="s">
        <v>86</v>
      </c>
      <c r="Y708" s="0" t="n">
        <v>85</v>
      </c>
      <c r="Z708" s="0" t="n">
        <v>0</v>
      </c>
      <c r="AA708" s="0" t="n">
        <v>0</v>
      </c>
      <c r="AB708" s="0" t="s">
        <v>87</v>
      </c>
      <c r="AC708" s="0" t="n">
        <v>85.5</v>
      </c>
      <c r="AD708" s="0" t="n">
        <v>0</v>
      </c>
      <c r="AE708" s="0" t="n">
        <v>0</v>
      </c>
      <c r="AF708" s="0" t="s">
        <v>88</v>
      </c>
      <c r="AG708" s="13" t="n">
        <v>42656</v>
      </c>
      <c r="AH708" s="25" t="n">
        <f aca="false">I708+J708</f>
        <v>3</v>
      </c>
      <c r="AI708" s="25" t="n">
        <f aca="false">K708+L708+M708</f>
        <v>2</v>
      </c>
      <c r="AJ708" s="25" t="n">
        <f aca="false">AC708*AH708</f>
        <v>256.5</v>
      </c>
      <c r="AK708" s="0" t="str">
        <f aca="false">IF(C708=1,"Cancelled","Completed")</f>
        <v>Completed</v>
      </c>
      <c r="AL708" s="0" t="str">
        <f aca="false">_xlfn.IFS(D708&lt;=7,"0-7 Days",D708&lt;=30,"8-30 Days",D708&lt;=90,"31-90 Days",TRUE(),"90+ Days")</f>
        <v>31-90 Days</v>
      </c>
      <c r="AM708" s="0" t="str">
        <f aca="false">_xlfn.IFS(OR(F708="December",F708="January",F708="February"),"Winter",OR(F708="March",F708="April",F708="May"),"Spring",OR(F708="June",F708="July",F708="August"),"Summer",TRUE(),"Autumn")</f>
        <v>Autumn</v>
      </c>
      <c r="AN708" s="0" t="str">
        <f aca="false">IF(L708+M708&gt;0,"Family","Adult Only")</f>
        <v>Adult Only</v>
      </c>
      <c r="AO708" s="0" t="str">
        <f aca="false">IF(U708=V708,"Same","Changed")</f>
        <v>Same</v>
      </c>
    </row>
    <row r="709" customFormat="false" ht="15" hidden="false" customHeight="false" outlineLevel="0" collapsed="false">
      <c r="A709" s="14" t="n">
        <v>720</v>
      </c>
      <c r="B709" s="14" t="s">
        <v>90</v>
      </c>
      <c r="C709" s="14" t="n">
        <v>1</v>
      </c>
      <c r="D709" s="14" t="n">
        <v>437</v>
      </c>
      <c r="E709" s="14" t="n">
        <v>2016</v>
      </c>
      <c r="F709" s="14" t="s">
        <v>121</v>
      </c>
      <c r="G709" s="14" t="n">
        <v>19</v>
      </c>
      <c r="H709" s="14" t="n">
        <v>2</v>
      </c>
      <c r="I709" s="14" t="n">
        <v>1</v>
      </c>
      <c r="J709" s="14" t="n">
        <v>2</v>
      </c>
      <c r="K709" s="14" t="n">
        <v>2</v>
      </c>
      <c r="L709" s="14" t="n">
        <v>0</v>
      </c>
      <c r="M709" s="14" t="n">
        <v>0</v>
      </c>
      <c r="N709" s="14" t="s">
        <v>82</v>
      </c>
      <c r="O709" s="14" t="s">
        <v>92</v>
      </c>
      <c r="P709" s="14" t="s">
        <v>116</v>
      </c>
      <c r="Q709" s="14" t="s">
        <v>94</v>
      </c>
      <c r="R709" s="14" t="n">
        <v>0</v>
      </c>
      <c r="S709" s="14" t="n">
        <v>0</v>
      </c>
      <c r="T709" s="14" t="n">
        <v>0</v>
      </c>
      <c r="U709" s="14" t="s">
        <v>95</v>
      </c>
      <c r="V709" s="14" t="s">
        <v>95</v>
      </c>
      <c r="W709" s="14" t="n">
        <v>0</v>
      </c>
      <c r="X709" s="14" t="s">
        <v>120</v>
      </c>
      <c r="Y709" s="14" t="n">
        <v>1</v>
      </c>
      <c r="Z709" s="14" t="n">
        <v>0</v>
      </c>
      <c r="AA709" s="14" t="n">
        <v>0</v>
      </c>
      <c r="AB709" s="14" t="s">
        <v>87</v>
      </c>
      <c r="AC709" s="14" t="n">
        <v>60</v>
      </c>
      <c r="AD709" s="14" t="n">
        <v>0</v>
      </c>
      <c r="AE709" s="14" t="n">
        <v>0</v>
      </c>
      <c r="AF709" s="14" t="s">
        <v>96</v>
      </c>
      <c r="AG709" s="15" t="n">
        <v>42443</v>
      </c>
      <c r="AH709" s="14" t="n">
        <f aca="false">I709+J709</f>
        <v>3</v>
      </c>
      <c r="AI709" s="14" t="n">
        <f aca="false">K709+L709+M709</f>
        <v>2</v>
      </c>
      <c r="AJ709" s="14" t="n">
        <f aca="false">AC709*AH709</f>
        <v>180</v>
      </c>
      <c r="AK709" s="14" t="str">
        <f aca="false">IF(C709=1,"Cancelled","Completed")</f>
        <v>Cancelled</v>
      </c>
      <c r="AL709" s="14" t="str">
        <f aca="false">_xlfn.IFS(D709&lt;=7,"0-7 Days",D709&lt;=30,"8-30 Days",D709&lt;=90,"31-90 Days",TRUE(),"90+ Days")</f>
        <v>90+ Days</v>
      </c>
      <c r="AM709" s="14" t="str">
        <f aca="false">_xlfn.IFS(OR(F709="December",F709="January",F709="February"),"Winter",OR(F709="March",F709="April",F709="May"),"Spring",OR(F709="June",F709="July",F709="August"),"Summer",TRUE(),"Autumn")</f>
        <v>Spring</v>
      </c>
      <c r="AN709" s="14" t="str">
        <f aca="false">IF(L709+M709&gt;0,"Family","Adult Only")</f>
        <v>Adult Only</v>
      </c>
      <c r="AO709" s="14" t="str">
        <f aca="false">IF(U709=V709,"Same","Changed")</f>
        <v>Same</v>
      </c>
    </row>
    <row r="710" customFormat="false" ht="15" hidden="false" customHeight="false" outlineLevel="0" collapsed="false">
      <c r="A710" s="0" t="n">
        <v>721</v>
      </c>
      <c r="B710" s="0" t="s">
        <v>90</v>
      </c>
      <c r="C710" s="0" t="n">
        <v>0</v>
      </c>
      <c r="D710" s="0" t="n">
        <v>66</v>
      </c>
      <c r="E710" s="0" t="n">
        <v>2015</v>
      </c>
      <c r="F710" s="0" t="s">
        <v>113</v>
      </c>
      <c r="G710" s="0" t="n">
        <v>47</v>
      </c>
      <c r="H710" s="0" t="n">
        <v>19</v>
      </c>
      <c r="I710" s="0" t="n">
        <v>0</v>
      </c>
      <c r="J710" s="0" t="n">
        <v>1</v>
      </c>
      <c r="K710" s="0" t="n">
        <v>2</v>
      </c>
      <c r="L710" s="0" t="n">
        <v>0</v>
      </c>
      <c r="M710" s="0" t="n">
        <v>0</v>
      </c>
      <c r="N710" s="0" t="s">
        <v>82</v>
      </c>
      <c r="O710" s="0" t="s">
        <v>175</v>
      </c>
      <c r="P710" s="0" t="s">
        <v>93</v>
      </c>
      <c r="Q710" s="0" t="s">
        <v>94</v>
      </c>
      <c r="R710" s="0" t="n">
        <v>0</v>
      </c>
      <c r="S710" s="0" t="n">
        <v>0</v>
      </c>
      <c r="T710" s="0" t="n">
        <v>0</v>
      </c>
      <c r="U710" s="0" t="s">
        <v>109</v>
      </c>
      <c r="V710" s="0" t="s">
        <v>109</v>
      </c>
      <c r="W710" s="0" t="n">
        <v>0</v>
      </c>
      <c r="X710" s="0" t="s">
        <v>86</v>
      </c>
      <c r="Y710" s="0" t="n">
        <v>9</v>
      </c>
      <c r="Z710" s="0" t="n">
        <v>0</v>
      </c>
      <c r="AA710" s="0" t="n">
        <v>0</v>
      </c>
      <c r="AB710" s="0" t="s">
        <v>125</v>
      </c>
      <c r="AC710" s="0" t="n">
        <v>81.9</v>
      </c>
      <c r="AD710" s="0" t="n">
        <v>0</v>
      </c>
      <c r="AE710" s="0" t="n">
        <v>2</v>
      </c>
      <c r="AF710" s="0" t="s">
        <v>88</v>
      </c>
      <c r="AG710" s="13" t="n">
        <v>42328</v>
      </c>
      <c r="AH710" s="25" t="n">
        <f aca="false">I710+J710</f>
        <v>1</v>
      </c>
      <c r="AI710" s="25" t="n">
        <f aca="false">K710+L710+M710</f>
        <v>2</v>
      </c>
      <c r="AJ710" s="25" t="n">
        <f aca="false">AC710*AH710</f>
        <v>81.9</v>
      </c>
      <c r="AK710" s="0" t="str">
        <f aca="false">IF(C710=1,"Cancelled","Completed")</f>
        <v>Completed</v>
      </c>
      <c r="AL710" s="0" t="str">
        <f aca="false">_xlfn.IFS(D710&lt;=7,"0-7 Days",D710&lt;=30,"8-30 Days",D710&lt;=90,"31-90 Days",TRUE(),"90+ Days")</f>
        <v>31-90 Days</v>
      </c>
      <c r="AM710" s="0" t="str">
        <f aca="false">_xlfn.IFS(OR(F710="December",F710="January",F710="February"),"Winter",OR(F710="March",F710="April",F710="May"),"Spring",OR(F710="June",F710="July",F710="August"),"Summer",TRUE(),"Autumn")</f>
        <v>Autumn</v>
      </c>
      <c r="AN710" s="0" t="str">
        <f aca="false">IF(L710+M710&gt;0,"Family","Adult Only")</f>
        <v>Adult Only</v>
      </c>
      <c r="AO710" s="0" t="str">
        <f aca="false">IF(U710=V710,"Same","Changed")</f>
        <v>Same</v>
      </c>
    </row>
    <row r="711" customFormat="false" ht="15" hidden="false" customHeight="false" outlineLevel="0" collapsed="false">
      <c r="A711" s="14" t="n">
        <v>722</v>
      </c>
      <c r="B711" s="14" t="s">
        <v>90</v>
      </c>
      <c r="C711" s="14" t="n">
        <v>1</v>
      </c>
      <c r="D711" s="14" t="n">
        <v>323</v>
      </c>
      <c r="E711" s="14" t="n">
        <v>2015</v>
      </c>
      <c r="F711" s="14" t="s">
        <v>114</v>
      </c>
      <c r="G711" s="14" t="n">
        <v>36</v>
      </c>
      <c r="H711" s="14" t="n">
        <v>5</v>
      </c>
      <c r="I711" s="14" t="n">
        <v>1</v>
      </c>
      <c r="J711" s="14" t="n">
        <v>1</v>
      </c>
      <c r="K711" s="14" t="n">
        <v>2</v>
      </c>
      <c r="L711" s="14" t="n">
        <v>0</v>
      </c>
      <c r="M711" s="14" t="n">
        <v>0</v>
      </c>
      <c r="N711" s="14" t="s">
        <v>82</v>
      </c>
      <c r="O711" s="14" t="s">
        <v>92</v>
      </c>
      <c r="P711" s="14" t="s">
        <v>116</v>
      </c>
      <c r="Q711" s="14" t="s">
        <v>94</v>
      </c>
      <c r="R711" s="14" t="n">
        <v>0</v>
      </c>
      <c r="S711" s="14" t="n">
        <v>1</v>
      </c>
      <c r="T711" s="14" t="n">
        <v>0</v>
      </c>
      <c r="U711" s="14" t="s">
        <v>95</v>
      </c>
      <c r="V711" s="14" t="s">
        <v>95</v>
      </c>
      <c r="W711" s="14" t="n">
        <v>0</v>
      </c>
      <c r="X711" s="14" t="s">
        <v>120</v>
      </c>
      <c r="Y711" s="14" t="n">
        <v>1</v>
      </c>
      <c r="Z711" s="14" t="n">
        <v>0</v>
      </c>
      <c r="AA711" s="14" t="n">
        <v>0</v>
      </c>
      <c r="AB711" s="14" t="s">
        <v>101</v>
      </c>
      <c r="AC711" s="14" t="n">
        <v>62</v>
      </c>
      <c r="AD711" s="14" t="n">
        <v>0</v>
      </c>
      <c r="AE711" s="14" t="n">
        <v>0</v>
      </c>
      <c r="AF711" s="14" t="s">
        <v>96</v>
      </c>
      <c r="AG711" s="15" t="n">
        <v>42187</v>
      </c>
      <c r="AH711" s="14" t="n">
        <f aca="false">I711+J711</f>
        <v>2</v>
      </c>
      <c r="AI711" s="14" t="n">
        <f aca="false">K711+L711+M711</f>
        <v>2</v>
      </c>
      <c r="AJ711" s="14" t="n">
        <f aca="false">AC711*AH711</f>
        <v>124</v>
      </c>
      <c r="AK711" s="14" t="str">
        <f aca="false">IF(C711=1,"Cancelled","Completed")</f>
        <v>Cancelled</v>
      </c>
      <c r="AL711" s="14" t="str">
        <f aca="false">_xlfn.IFS(D711&lt;=7,"0-7 Days",D711&lt;=30,"8-30 Days",D711&lt;=90,"31-90 Days",TRUE(),"90+ Days")</f>
        <v>90+ Days</v>
      </c>
      <c r="AM711" s="14" t="str">
        <f aca="false">_xlfn.IFS(OR(F711="December",F711="January",F711="February"),"Winter",OR(F711="March",F711="April",F711="May"),"Spring",OR(F711="June",F711="July",F711="August"),"Summer",TRUE(),"Autumn")</f>
        <v>Autumn</v>
      </c>
      <c r="AN711" s="14" t="str">
        <f aca="false">IF(L711+M711&gt;0,"Family","Adult Only")</f>
        <v>Adult Only</v>
      </c>
      <c r="AO711" s="14" t="str">
        <f aca="false">IF(U711=V711,"Same","Changed")</f>
        <v>Same</v>
      </c>
    </row>
    <row r="712" customFormat="false" ht="15" hidden="false" customHeight="false" outlineLevel="0" collapsed="false">
      <c r="A712" s="0" t="n">
        <v>723</v>
      </c>
      <c r="B712" s="0" t="s">
        <v>80</v>
      </c>
      <c r="C712" s="0" t="n">
        <v>1</v>
      </c>
      <c r="D712" s="0" t="n">
        <v>31</v>
      </c>
      <c r="E712" s="0" t="n">
        <v>2017</v>
      </c>
      <c r="F712" s="0" t="s">
        <v>119</v>
      </c>
      <c r="G712" s="0" t="n">
        <v>34</v>
      </c>
      <c r="H712" s="0" t="n">
        <v>25</v>
      </c>
      <c r="I712" s="0" t="n">
        <v>2</v>
      </c>
      <c r="J712" s="0" t="n">
        <v>2</v>
      </c>
      <c r="K712" s="0" t="n">
        <v>2</v>
      </c>
      <c r="L712" s="0" t="n">
        <v>0</v>
      </c>
      <c r="M712" s="0" t="n">
        <v>0</v>
      </c>
      <c r="N712" s="0" t="s">
        <v>82</v>
      </c>
      <c r="O712" s="0" t="s">
        <v>176</v>
      </c>
      <c r="P712" s="0" t="s">
        <v>93</v>
      </c>
      <c r="Q712" s="0" t="s">
        <v>94</v>
      </c>
      <c r="R712" s="0" t="n">
        <v>0</v>
      </c>
      <c r="S712" s="0" t="n">
        <v>0</v>
      </c>
      <c r="T712" s="0" t="n">
        <v>0</v>
      </c>
      <c r="U712" s="0" t="s">
        <v>124</v>
      </c>
      <c r="V712" s="0" t="s">
        <v>124</v>
      </c>
      <c r="W712" s="0" t="n">
        <v>1</v>
      </c>
      <c r="X712" s="0" t="s">
        <v>86</v>
      </c>
      <c r="Y712" s="0" t="n">
        <v>240</v>
      </c>
      <c r="Z712" s="0" t="n">
        <v>0</v>
      </c>
      <c r="AA712" s="0" t="n">
        <v>0</v>
      </c>
      <c r="AB712" s="0" t="s">
        <v>87</v>
      </c>
      <c r="AC712" s="0" t="n">
        <v>250</v>
      </c>
      <c r="AD712" s="0" t="n">
        <v>0</v>
      </c>
      <c r="AE712" s="0" t="n">
        <v>2</v>
      </c>
      <c r="AF712" s="0" t="s">
        <v>96</v>
      </c>
      <c r="AG712" s="13" t="n">
        <v>42960</v>
      </c>
      <c r="AH712" s="25" t="n">
        <f aca="false">I712+J712</f>
        <v>4</v>
      </c>
      <c r="AI712" s="25" t="n">
        <f aca="false">K712+L712+M712</f>
        <v>2</v>
      </c>
      <c r="AJ712" s="25" t="n">
        <f aca="false">AC712*AH712</f>
        <v>1000</v>
      </c>
      <c r="AK712" s="0" t="str">
        <f aca="false">IF(C712=1,"Cancelled","Completed")</f>
        <v>Cancelled</v>
      </c>
      <c r="AL712" s="0" t="str">
        <f aca="false">_xlfn.IFS(D712&lt;=7,"0-7 Days",D712&lt;=30,"8-30 Days",D712&lt;=90,"31-90 Days",TRUE(),"90+ Days")</f>
        <v>31-90 Days</v>
      </c>
      <c r="AM712" s="0" t="str">
        <f aca="false">_xlfn.IFS(OR(F712="December",F712="January",F712="February"),"Winter",OR(F712="March",F712="April",F712="May"),"Spring",OR(F712="June",F712="July",F712="August"),"Summer",TRUE(),"Autumn")</f>
        <v>Summer</v>
      </c>
      <c r="AN712" s="0" t="str">
        <f aca="false">IF(L712+M712&gt;0,"Family","Adult Only")</f>
        <v>Adult Only</v>
      </c>
      <c r="AO712" s="0" t="str">
        <f aca="false">IF(U712=V712,"Same","Changed")</f>
        <v>Same</v>
      </c>
    </row>
    <row r="713" customFormat="false" ht="15" hidden="false" customHeight="false" outlineLevel="0" collapsed="false">
      <c r="A713" s="14" t="n">
        <v>724</v>
      </c>
      <c r="B713" s="14" t="s">
        <v>90</v>
      </c>
      <c r="C713" s="14" t="n">
        <v>1</v>
      </c>
      <c r="D713" s="14" t="n">
        <v>89</v>
      </c>
      <c r="E713" s="14" t="n">
        <v>2015</v>
      </c>
      <c r="F713" s="14" t="s">
        <v>111</v>
      </c>
      <c r="G713" s="14" t="n">
        <v>40</v>
      </c>
      <c r="H713" s="14" t="n">
        <v>3</v>
      </c>
      <c r="I713" s="14" t="n">
        <v>2</v>
      </c>
      <c r="J713" s="14" t="n">
        <v>2</v>
      </c>
      <c r="K713" s="14" t="n">
        <v>2</v>
      </c>
      <c r="L713" s="14" t="n">
        <v>0</v>
      </c>
      <c r="M713" s="14" t="n">
        <v>0</v>
      </c>
      <c r="N713" s="14" t="s">
        <v>82</v>
      </c>
      <c r="O713" s="14" t="s">
        <v>92</v>
      </c>
      <c r="P713" s="14" t="s">
        <v>116</v>
      </c>
      <c r="Q713" s="14" t="s">
        <v>94</v>
      </c>
      <c r="R713" s="14" t="n">
        <v>0</v>
      </c>
      <c r="S713" s="14" t="n">
        <v>0</v>
      </c>
      <c r="T713" s="14" t="n">
        <v>0</v>
      </c>
      <c r="U713" s="14" t="s">
        <v>95</v>
      </c>
      <c r="V713" s="14" t="s">
        <v>95</v>
      </c>
      <c r="W713" s="14" t="n">
        <v>0</v>
      </c>
      <c r="X713" s="14" t="s">
        <v>120</v>
      </c>
      <c r="Y713" s="14" t="n">
        <v>1</v>
      </c>
      <c r="Z713" s="14" t="n">
        <v>0</v>
      </c>
      <c r="AA713" s="14" t="n">
        <v>0</v>
      </c>
      <c r="AB713" s="14" t="s">
        <v>87</v>
      </c>
      <c r="AC713" s="14" t="n">
        <v>62</v>
      </c>
      <c r="AD713" s="14" t="n">
        <v>0</v>
      </c>
      <c r="AE713" s="14" t="n">
        <v>0</v>
      </c>
      <c r="AF713" s="14" t="s">
        <v>96</v>
      </c>
      <c r="AG713" s="15" t="n">
        <v>42256</v>
      </c>
      <c r="AH713" s="14" t="n">
        <f aca="false">I713+J713</f>
        <v>4</v>
      </c>
      <c r="AI713" s="14" t="n">
        <f aca="false">K713+L713+M713</f>
        <v>2</v>
      </c>
      <c r="AJ713" s="14" t="n">
        <f aca="false">AC713*AH713</f>
        <v>248</v>
      </c>
      <c r="AK713" s="14" t="str">
        <f aca="false">IF(C713=1,"Cancelled","Completed")</f>
        <v>Cancelled</v>
      </c>
      <c r="AL713" s="14" t="str">
        <f aca="false">_xlfn.IFS(D713&lt;=7,"0-7 Days",D713&lt;=30,"8-30 Days",D713&lt;=90,"31-90 Days",TRUE(),"90+ Days")</f>
        <v>31-90 Days</v>
      </c>
      <c r="AM713" s="14" t="str">
        <f aca="false">_xlfn.IFS(OR(F713="December",F713="January",F713="February"),"Winter",OR(F713="March",F713="April",F713="May"),"Spring",OR(F713="June",F713="July",F713="August"),"Summer",TRUE(),"Autumn")</f>
        <v>Autumn</v>
      </c>
      <c r="AN713" s="14" t="str">
        <f aca="false">IF(L713+M713&gt;0,"Family","Adult Only")</f>
        <v>Adult Only</v>
      </c>
      <c r="AO713" s="14" t="str">
        <f aca="false">IF(U713=V713,"Same","Changed")</f>
        <v>Same</v>
      </c>
    </row>
    <row r="714" customFormat="false" ht="15" hidden="false" customHeight="false" outlineLevel="0" collapsed="false">
      <c r="A714" s="0" t="n">
        <v>725</v>
      </c>
      <c r="B714" s="0" t="s">
        <v>90</v>
      </c>
      <c r="C714" s="0" t="n">
        <v>0</v>
      </c>
      <c r="D714" s="0" t="n">
        <v>17</v>
      </c>
      <c r="E714" s="0" t="n">
        <v>2015</v>
      </c>
      <c r="F714" s="0" t="s">
        <v>119</v>
      </c>
      <c r="G714" s="0" t="n">
        <v>35</v>
      </c>
      <c r="H714" s="0" t="n">
        <v>29</v>
      </c>
      <c r="I714" s="0" t="n">
        <v>0</v>
      </c>
      <c r="J714" s="0" t="n">
        <v>1</v>
      </c>
      <c r="K714" s="0" t="n">
        <v>2</v>
      </c>
      <c r="L714" s="0" t="n">
        <v>0</v>
      </c>
      <c r="M714" s="0" t="n">
        <v>0</v>
      </c>
      <c r="N714" s="0" t="s">
        <v>82</v>
      </c>
      <c r="O714" s="0" t="s">
        <v>92</v>
      </c>
      <c r="P714" s="0" t="s">
        <v>93</v>
      </c>
      <c r="Q714" s="0" t="s">
        <v>94</v>
      </c>
      <c r="R714" s="0" t="n">
        <v>0</v>
      </c>
      <c r="S714" s="0" t="n">
        <v>0</v>
      </c>
      <c r="T714" s="0" t="n">
        <v>0</v>
      </c>
      <c r="U714" s="0" t="s">
        <v>95</v>
      </c>
      <c r="V714" s="0" t="s">
        <v>109</v>
      </c>
      <c r="W714" s="0" t="n">
        <v>0</v>
      </c>
      <c r="X714" s="0" t="s">
        <v>86</v>
      </c>
      <c r="Y714" s="0" t="n">
        <v>9</v>
      </c>
      <c r="Z714" s="0" t="n">
        <v>0</v>
      </c>
      <c r="AA714" s="0" t="n">
        <v>0</v>
      </c>
      <c r="AB714" s="0" t="s">
        <v>101</v>
      </c>
      <c r="AC714" s="0" t="n">
        <v>90</v>
      </c>
      <c r="AD714" s="0" t="n">
        <v>0</v>
      </c>
      <c r="AE714" s="0" t="n">
        <v>1</v>
      </c>
      <c r="AF714" s="0" t="s">
        <v>88</v>
      </c>
      <c r="AG714" s="13" t="n">
        <v>42246</v>
      </c>
      <c r="AH714" s="25" t="n">
        <f aca="false">I714+J714</f>
        <v>1</v>
      </c>
      <c r="AI714" s="25" t="n">
        <f aca="false">K714+L714+M714</f>
        <v>2</v>
      </c>
      <c r="AJ714" s="25" t="n">
        <f aca="false">AC714*AH714</f>
        <v>90</v>
      </c>
      <c r="AK714" s="0" t="str">
        <f aca="false">IF(C714=1,"Cancelled","Completed")</f>
        <v>Completed</v>
      </c>
      <c r="AL714" s="0" t="str">
        <f aca="false">_xlfn.IFS(D714&lt;=7,"0-7 Days",D714&lt;=30,"8-30 Days",D714&lt;=90,"31-90 Days",TRUE(),"90+ Days")</f>
        <v>8-30 Days</v>
      </c>
      <c r="AM714" s="0" t="str">
        <f aca="false">_xlfn.IFS(OR(F714="December",F714="January",F714="February"),"Winter",OR(F714="March",F714="April",F714="May"),"Spring",OR(F714="June",F714="July",F714="August"),"Summer",TRUE(),"Autumn")</f>
        <v>Summer</v>
      </c>
      <c r="AN714" s="0" t="str">
        <f aca="false">IF(L714+M714&gt;0,"Family","Adult Only")</f>
        <v>Adult Only</v>
      </c>
      <c r="AO714" s="0" t="str">
        <f aca="false">IF(U714=V714,"Same","Changed")</f>
        <v>Changed</v>
      </c>
    </row>
    <row r="715" customFormat="false" ht="15" hidden="false" customHeight="false" outlineLevel="0" collapsed="false">
      <c r="A715" s="14" t="n">
        <v>726</v>
      </c>
      <c r="B715" s="14" t="s">
        <v>80</v>
      </c>
      <c r="C715" s="14" t="n">
        <v>0</v>
      </c>
      <c r="D715" s="14" t="n">
        <v>89</v>
      </c>
      <c r="E715" s="14" t="n">
        <v>2017</v>
      </c>
      <c r="F715" s="14" t="s">
        <v>106</v>
      </c>
      <c r="G715" s="14" t="n">
        <v>15</v>
      </c>
      <c r="H715" s="14" t="n">
        <v>14</v>
      </c>
      <c r="I715" s="14" t="n">
        <v>0</v>
      </c>
      <c r="J715" s="14" t="n">
        <v>2</v>
      </c>
      <c r="K715" s="14" t="n">
        <v>3</v>
      </c>
      <c r="L715" s="14" t="n">
        <v>0</v>
      </c>
      <c r="M715" s="14" t="n">
        <v>0</v>
      </c>
      <c r="N715" s="14" t="s">
        <v>82</v>
      </c>
      <c r="O715" s="14" t="s">
        <v>92</v>
      </c>
      <c r="P715" s="14" t="s">
        <v>93</v>
      </c>
      <c r="Q715" s="14" t="s">
        <v>94</v>
      </c>
      <c r="R715" s="14" t="n">
        <v>0</v>
      </c>
      <c r="S715" s="14" t="n">
        <v>0</v>
      </c>
      <c r="T715" s="14" t="n">
        <v>0</v>
      </c>
      <c r="U715" s="14" t="s">
        <v>124</v>
      </c>
      <c r="V715" s="14" t="s">
        <v>124</v>
      </c>
      <c r="W715" s="14" t="n">
        <v>1</v>
      </c>
      <c r="X715" s="14" t="s">
        <v>86</v>
      </c>
      <c r="Y715" s="14" t="n">
        <v>240</v>
      </c>
      <c r="Z715" s="14" t="n">
        <v>0</v>
      </c>
      <c r="AA715" s="14" t="n">
        <v>0</v>
      </c>
      <c r="AB715" s="14" t="s">
        <v>101</v>
      </c>
      <c r="AC715" s="14" t="n">
        <v>122</v>
      </c>
      <c r="AD715" s="14" t="n">
        <v>0</v>
      </c>
      <c r="AE715" s="14" t="n">
        <v>3</v>
      </c>
      <c r="AF715" s="14" t="s">
        <v>88</v>
      </c>
      <c r="AG715" s="15" t="n">
        <v>42841</v>
      </c>
      <c r="AH715" s="14" t="n">
        <f aca="false">I715+J715</f>
        <v>2</v>
      </c>
      <c r="AI715" s="14" t="n">
        <f aca="false">K715+L715+M715</f>
        <v>3</v>
      </c>
      <c r="AJ715" s="14" t="n">
        <f aca="false">AC715*AH715</f>
        <v>244</v>
      </c>
      <c r="AK715" s="14" t="str">
        <f aca="false">IF(C715=1,"Cancelled","Completed")</f>
        <v>Completed</v>
      </c>
      <c r="AL715" s="14" t="str">
        <f aca="false">_xlfn.IFS(D715&lt;=7,"0-7 Days",D715&lt;=30,"8-30 Days",D715&lt;=90,"31-90 Days",TRUE(),"90+ Days")</f>
        <v>31-90 Days</v>
      </c>
      <c r="AM715" s="14" t="str">
        <f aca="false">_xlfn.IFS(OR(F715="December",F715="January",F715="February"),"Winter",OR(F715="March",F715="April",F715="May"),"Spring",OR(F715="June",F715="July",F715="August"),"Summer",TRUE(),"Autumn")</f>
        <v>Spring</v>
      </c>
      <c r="AN715" s="14" t="str">
        <f aca="false">IF(L715+M715&gt;0,"Family","Adult Only")</f>
        <v>Adult Only</v>
      </c>
      <c r="AO715" s="14" t="str">
        <f aca="false">IF(U715=V715,"Same","Changed")</f>
        <v>Same</v>
      </c>
    </row>
    <row r="716" customFormat="false" ht="15" hidden="false" customHeight="false" outlineLevel="0" collapsed="false">
      <c r="A716" s="0" t="n">
        <v>727</v>
      </c>
      <c r="B716" s="0" t="s">
        <v>90</v>
      </c>
      <c r="C716" s="0" t="n">
        <v>0</v>
      </c>
      <c r="D716" s="0" t="n">
        <v>41</v>
      </c>
      <c r="E716" s="0" t="n">
        <v>2016</v>
      </c>
      <c r="F716" s="0" t="s">
        <v>106</v>
      </c>
      <c r="G716" s="0" t="n">
        <v>16</v>
      </c>
      <c r="H716" s="0" t="n">
        <v>12</v>
      </c>
      <c r="I716" s="0" t="n">
        <v>0</v>
      </c>
      <c r="J716" s="0" t="n">
        <v>3</v>
      </c>
      <c r="K716" s="0" t="n">
        <v>2</v>
      </c>
      <c r="L716" s="0" t="n">
        <v>0</v>
      </c>
      <c r="M716" s="0" t="n">
        <v>0</v>
      </c>
      <c r="N716" s="0" t="s">
        <v>82</v>
      </c>
      <c r="O716" s="0" t="s">
        <v>122</v>
      </c>
      <c r="P716" s="0" t="s">
        <v>93</v>
      </c>
      <c r="Q716" s="0" t="s">
        <v>94</v>
      </c>
      <c r="R716" s="0" t="n">
        <v>0</v>
      </c>
      <c r="S716" s="0" t="n">
        <v>0</v>
      </c>
      <c r="T716" s="0" t="n">
        <v>0</v>
      </c>
      <c r="U716" s="0" t="s">
        <v>95</v>
      </c>
      <c r="V716" s="0" t="s">
        <v>95</v>
      </c>
      <c r="W716" s="0" t="n">
        <v>0</v>
      </c>
      <c r="X716" s="0" t="s">
        <v>86</v>
      </c>
      <c r="Y716" s="0" t="n">
        <v>9</v>
      </c>
      <c r="Z716" s="0" t="n">
        <v>0</v>
      </c>
      <c r="AA716" s="0" t="n">
        <v>0</v>
      </c>
      <c r="AB716" s="0" t="s">
        <v>87</v>
      </c>
      <c r="AC716" s="0" t="n">
        <v>105.3</v>
      </c>
      <c r="AD716" s="0" t="n">
        <v>0</v>
      </c>
      <c r="AE716" s="0" t="n">
        <v>0</v>
      </c>
      <c r="AF716" s="0" t="s">
        <v>88</v>
      </c>
      <c r="AG716" s="13" t="n">
        <v>42475</v>
      </c>
      <c r="AH716" s="25" t="n">
        <f aca="false">I716+J716</f>
        <v>3</v>
      </c>
      <c r="AI716" s="25" t="n">
        <f aca="false">K716+L716+M716</f>
        <v>2</v>
      </c>
      <c r="AJ716" s="25" t="n">
        <f aca="false">AC716*AH716</f>
        <v>315.9</v>
      </c>
      <c r="AK716" s="0" t="str">
        <f aca="false">IF(C716=1,"Cancelled","Completed")</f>
        <v>Completed</v>
      </c>
      <c r="AL716" s="0" t="str">
        <f aca="false">_xlfn.IFS(D716&lt;=7,"0-7 Days",D716&lt;=30,"8-30 Days",D716&lt;=90,"31-90 Days",TRUE(),"90+ Days")</f>
        <v>31-90 Days</v>
      </c>
      <c r="AM716" s="0" t="str">
        <f aca="false">_xlfn.IFS(OR(F716="December",F716="January",F716="February"),"Winter",OR(F716="March",F716="April",F716="May"),"Spring",OR(F716="June",F716="July",F716="August"),"Summer",TRUE(),"Autumn")</f>
        <v>Spring</v>
      </c>
      <c r="AN716" s="0" t="str">
        <f aca="false">IF(L716+M716&gt;0,"Family","Adult Only")</f>
        <v>Adult Only</v>
      </c>
      <c r="AO716" s="0" t="str">
        <f aca="false">IF(U716=V716,"Same","Changed")</f>
        <v>Same</v>
      </c>
    </row>
    <row r="717" customFormat="false" ht="15" hidden="false" customHeight="false" outlineLevel="0" collapsed="false">
      <c r="A717" s="14" t="n">
        <v>728</v>
      </c>
      <c r="B717" s="14" t="s">
        <v>90</v>
      </c>
      <c r="C717" s="14" t="n">
        <v>1</v>
      </c>
      <c r="D717" s="14" t="n">
        <v>88</v>
      </c>
      <c r="E717" s="14" t="n">
        <v>2017</v>
      </c>
      <c r="F717" s="14" t="s">
        <v>121</v>
      </c>
      <c r="G717" s="14" t="n">
        <v>20</v>
      </c>
      <c r="H717" s="14" t="n">
        <v>17</v>
      </c>
      <c r="I717" s="14" t="n">
        <v>0</v>
      </c>
      <c r="J717" s="14" t="n">
        <v>3</v>
      </c>
      <c r="K717" s="14" t="n">
        <v>2</v>
      </c>
      <c r="L717" s="14" t="n">
        <v>0</v>
      </c>
      <c r="M717" s="14" t="n">
        <v>0</v>
      </c>
      <c r="N717" s="14" t="s">
        <v>107</v>
      </c>
      <c r="O717" s="14" t="s">
        <v>158</v>
      </c>
      <c r="P717" s="14" t="s">
        <v>93</v>
      </c>
      <c r="Q717" s="14" t="s">
        <v>94</v>
      </c>
      <c r="R717" s="14" t="n">
        <v>0</v>
      </c>
      <c r="S717" s="14" t="n">
        <v>0</v>
      </c>
      <c r="T717" s="14" t="n">
        <v>0</v>
      </c>
      <c r="U717" s="14" t="s">
        <v>95</v>
      </c>
      <c r="V717" s="14" t="s">
        <v>95</v>
      </c>
      <c r="W717" s="14" t="n">
        <v>0</v>
      </c>
      <c r="X717" s="14" t="s">
        <v>86</v>
      </c>
      <c r="Y717" s="14" t="n">
        <v>9</v>
      </c>
      <c r="Z717" s="14" t="n">
        <v>0</v>
      </c>
      <c r="AA717" s="14" t="n">
        <v>0</v>
      </c>
      <c r="AB717" s="14" t="s">
        <v>87</v>
      </c>
      <c r="AC717" s="14" t="n">
        <v>117</v>
      </c>
      <c r="AD717" s="14" t="n">
        <v>0</v>
      </c>
      <c r="AE717" s="14" t="n">
        <v>0</v>
      </c>
      <c r="AF717" s="14" t="s">
        <v>96</v>
      </c>
      <c r="AG717" s="15" t="n">
        <v>42784</v>
      </c>
      <c r="AH717" s="14" t="n">
        <f aca="false">I717+J717</f>
        <v>3</v>
      </c>
      <c r="AI717" s="14" t="n">
        <f aca="false">K717+L717+M717</f>
        <v>2</v>
      </c>
      <c r="AJ717" s="14" t="n">
        <f aca="false">AC717*AH717</f>
        <v>351</v>
      </c>
      <c r="AK717" s="14" t="str">
        <f aca="false">IF(C717=1,"Cancelled","Completed")</f>
        <v>Cancelled</v>
      </c>
      <c r="AL717" s="14" t="str">
        <f aca="false">_xlfn.IFS(D717&lt;=7,"0-7 Days",D717&lt;=30,"8-30 Days",D717&lt;=90,"31-90 Days",TRUE(),"90+ Days")</f>
        <v>31-90 Days</v>
      </c>
      <c r="AM717" s="14" t="str">
        <f aca="false">_xlfn.IFS(OR(F717="December",F717="January",F717="February"),"Winter",OR(F717="March",F717="April",F717="May"),"Spring",OR(F717="June",F717="July",F717="August"),"Summer",TRUE(),"Autumn")</f>
        <v>Spring</v>
      </c>
      <c r="AN717" s="14" t="str">
        <f aca="false">IF(L717+M717&gt;0,"Family","Adult Only")</f>
        <v>Adult Only</v>
      </c>
      <c r="AO717" s="14" t="str">
        <f aca="false">IF(U717=V717,"Same","Changed")</f>
        <v>Same</v>
      </c>
    </row>
    <row r="718" customFormat="false" ht="15" hidden="false" customHeight="false" outlineLevel="0" collapsed="false">
      <c r="A718" s="0" t="n">
        <v>729</v>
      </c>
      <c r="B718" s="0" t="s">
        <v>90</v>
      </c>
      <c r="C718" s="0" t="n">
        <v>0</v>
      </c>
      <c r="D718" s="0" t="n">
        <v>56</v>
      </c>
      <c r="E718" s="0" t="n">
        <v>2016</v>
      </c>
      <c r="F718" s="0" t="s">
        <v>113</v>
      </c>
      <c r="G718" s="0" t="n">
        <v>46</v>
      </c>
      <c r="H718" s="0" t="n">
        <v>11</v>
      </c>
      <c r="I718" s="0" t="n">
        <v>2</v>
      </c>
      <c r="J718" s="0" t="n">
        <v>2</v>
      </c>
      <c r="K718" s="0" t="n">
        <v>2</v>
      </c>
      <c r="L718" s="0" t="n">
        <v>0</v>
      </c>
      <c r="M718" s="0" t="n">
        <v>0</v>
      </c>
      <c r="N718" s="0" t="s">
        <v>107</v>
      </c>
      <c r="O718" s="0" t="s">
        <v>115</v>
      </c>
      <c r="P718" s="0" t="s">
        <v>93</v>
      </c>
      <c r="Q718" s="0" t="s">
        <v>94</v>
      </c>
      <c r="R718" s="0" t="n">
        <v>0</v>
      </c>
      <c r="S718" s="0" t="n">
        <v>0</v>
      </c>
      <c r="T718" s="0" t="n">
        <v>0</v>
      </c>
      <c r="U718" s="0" t="s">
        <v>95</v>
      </c>
      <c r="V718" s="0" t="s">
        <v>95</v>
      </c>
      <c r="W718" s="0" t="n">
        <v>0</v>
      </c>
      <c r="X718" s="0" t="s">
        <v>86</v>
      </c>
      <c r="Y718" s="0" t="n">
        <v>9</v>
      </c>
      <c r="Z718" s="0" t="n">
        <v>0</v>
      </c>
      <c r="AA718" s="0" t="n">
        <v>0</v>
      </c>
      <c r="AB718" s="0" t="s">
        <v>87</v>
      </c>
      <c r="AC718" s="0" t="n">
        <v>74.8</v>
      </c>
      <c r="AD718" s="0" t="n">
        <v>0</v>
      </c>
      <c r="AE718" s="0" t="n">
        <v>3</v>
      </c>
      <c r="AF718" s="0" t="s">
        <v>88</v>
      </c>
      <c r="AG718" s="13" t="n">
        <v>42689</v>
      </c>
      <c r="AH718" s="25" t="n">
        <f aca="false">I718+J718</f>
        <v>4</v>
      </c>
      <c r="AI718" s="25" t="n">
        <f aca="false">K718+L718+M718</f>
        <v>2</v>
      </c>
      <c r="AJ718" s="25" t="n">
        <f aca="false">AC718*AH718</f>
        <v>299.2</v>
      </c>
      <c r="AK718" s="0" t="str">
        <f aca="false">IF(C718=1,"Cancelled","Completed")</f>
        <v>Completed</v>
      </c>
      <c r="AL718" s="0" t="str">
        <f aca="false">_xlfn.IFS(D718&lt;=7,"0-7 Days",D718&lt;=30,"8-30 Days",D718&lt;=90,"31-90 Days",TRUE(),"90+ Days")</f>
        <v>31-90 Days</v>
      </c>
      <c r="AM718" s="0" t="str">
        <f aca="false">_xlfn.IFS(OR(F718="December",F718="January",F718="February"),"Winter",OR(F718="March",F718="April",F718="May"),"Spring",OR(F718="June",F718="July",F718="August"),"Summer",TRUE(),"Autumn")</f>
        <v>Autumn</v>
      </c>
      <c r="AN718" s="0" t="str">
        <f aca="false">IF(L718+M718&gt;0,"Family","Adult Only")</f>
        <v>Adult Only</v>
      </c>
      <c r="AO718" s="0" t="str">
        <f aca="false">IF(U718=V718,"Same","Changed")</f>
        <v>Same</v>
      </c>
    </row>
    <row r="719" customFormat="false" ht="15" hidden="false" customHeight="false" outlineLevel="0" collapsed="false">
      <c r="A719" s="14" t="n">
        <v>730</v>
      </c>
      <c r="B719" s="14" t="s">
        <v>90</v>
      </c>
      <c r="C719" s="14" t="n">
        <v>0</v>
      </c>
      <c r="D719" s="14" t="n">
        <v>225</v>
      </c>
      <c r="E719" s="14" t="n">
        <v>2017</v>
      </c>
      <c r="F719" s="14" t="s">
        <v>135</v>
      </c>
      <c r="G719" s="14" t="n">
        <v>26</v>
      </c>
      <c r="H719" s="14" t="n">
        <v>29</v>
      </c>
      <c r="I719" s="14" t="n">
        <v>0</v>
      </c>
      <c r="J719" s="14" t="n">
        <v>3</v>
      </c>
      <c r="K719" s="14" t="n">
        <v>2</v>
      </c>
      <c r="L719" s="14" t="n">
        <v>0</v>
      </c>
      <c r="M719" s="14" t="n">
        <v>0</v>
      </c>
      <c r="N719" s="14" t="s">
        <v>107</v>
      </c>
      <c r="O719" s="14" t="s">
        <v>83</v>
      </c>
      <c r="P719" s="14" t="s">
        <v>93</v>
      </c>
      <c r="Q719" s="14" t="s">
        <v>94</v>
      </c>
      <c r="R719" s="14" t="n">
        <v>0</v>
      </c>
      <c r="S719" s="14" t="n">
        <v>0</v>
      </c>
      <c r="T719" s="14" t="n">
        <v>0</v>
      </c>
      <c r="U719" s="14" t="s">
        <v>95</v>
      </c>
      <c r="V719" s="14" t="s">
        <v>95</v>
      </c>
      <c r="W719" s="14" t="n">
        <v>0</v>
      </c>
      <c r="X719" s="14" t="s">
        <v>86</v>
      </c>
      <c r="Y719" s="14" t="n">
        <v>9</v>
      </c>
      <c r="Z719" s="14" t="n">
        <v>0</v>
      </c>
      <c r="AA719" s="14" t="n">
        <v>0</v>
      </c>
      <c r="AB719" s="14" t="s">
        <v>87</v>
      </c>
      <c r="AC719" s="14" t="n">
        <v>95.7</v>
      </c>
      <c r="AD719" s="14" t="n">
        <v>0</v>
      </c>
      <c r="AE719" s="14" t="n">
        <v>3</v>
      </c>
      <c r="AF719" s="14" t="s">
        <v>88</v>
      </c>
      <c r="AG719" s="15" t="n">
        <v>42918</v>
      </c>
      <c r="AH719" s="14" t="n">
        <f aca="false">I719+J719</f>
        <v>3</v>
      </c>
      <c r="AI719" s="14" t="n">
        <f aca="false">K719+L719+M719</f>
        <v>2</v>
      </c>
      <c r="AJ719" s="14" t="n">
        <f aca="false">AC719*AH719</f>
        <v>287.1</v>
      </c>
      <c r="AK719" s="14" t="str">
        <f aca="false">IF(C719=1,"Cancelled","Completed")</f>
        <v>Completed</v>
      </c>
      <c r="AL719" s="14" t="str">
        <f aca="false">_xlfn.IFS(D719&lt;=7,"0-7 Days",D719&lt;=30,"8-30 Days",D719&lt;=90,"31-90 Days",TRUE(),"90+ Days")</f>
        <v>90+ Days</v>
      </c>
      <c r="AM719" s="14" t="str">
        <f aca="false">_xlfn.IFS(OR(F719="December",F719="January",F719="February"),"Winter",OR(F719="March",F719="April",F719="May"),"Spring",OR(F719="June",F719="July",F719="August"),"Summer",TRUE(),"Autumn")</f>
        <v>Summer</v>
      </c>
      <c r="AN719" s="14" t="str">
        <f aca="false">IF(L719+M719&gt;0,"Family","Adult Only")</f>
        <v>Adult Only</v>
      </c>
      <c r="AO719" s="14" t="str">
        <f aca="false">IF(U719=V719,"Same","Changed")</f>
        <v>Same</v>
      </c>
    </row>
    <row r="720" customFormat="false" ht="15" hidden="false" customHeight="false" outlineLevel="0" collapsed="false">
      <c r="A720" s="0" t="n">
        <v>731</v>
      </c>
      <c r="B720" s="0" t="s">
        <v>90</v>
      </c>
      <c r="C720" s="0" t="n">
        <v>1</v>
      </c>
      <c r="D720" s="0" t="n">
        <v>1</v>
      </c>
      <c r="E720" s="0" t="n">
        <v>2016</v>
      </c>
      <c r="F720" s="0" t="s">
        <v>126</v>
      </c>
      <c r="G720" s="0" t="n">
        <v>4</v>
      </c>
      <c r="H720" s="0" t="n">
        <v>23</v>
      </c>
      <c r="I720" s="0" t="n">
        <v>2</v>
      </c>
      <c r="J720" s="0" t="n">
        <v>1</v>
      </c>
      <c r="K720" s="0" t="n">
        <v>2</v>
      </c>
      <c r="L720" s="0" t="n">
        <v>0</v>
      </c>
      <c r="M720" s="0" t="n">
        <v>0</v>
      </c>
      <c r="N720" s="0" t="s">
        <v>107</v>
      </c>
      <c r="O720" s="0" t="s">
        <v>149</v>
      </c>
      <c r="P720" s="0" t="s">
        <v>93</v>
      </c>
      <c r="Q720" s="0" t="s">
        <v>94</v>
      </c>
      <c r="R720" s="0" t="n">
        <v>0</v>
      </c>
      <c r="S720" s="0" t="n">
        <v>0</v>
      </c>
      <c r="T720" s="0" t="n">
        <v>0</v>
      </c>
      <c r="U720" s="0" t="s">
        <v>95</v>
      </c>
      <c r="V720" s="0" t="s">
        <v>95</v>
      </c>
      <c r="W720" s="0" t="n">
        <v>0</v>
      </c>
      <c r="X720" s="0" t="s">
        <v>86</v>
      </c>
      <c r="Y720" s="0" t="n">
        <v>9</v>
      </c>
      <c r="Z720" s="0" t="n">
        <v>0</v>
      </c>
      <c r="AA720" s="0" t="n">
        <v>0</v>
      </c>
      <c r="AB720" s="0" t="s">
        <v>87</v>
      </c>
      <c r="AC720" s="0" t="n">
        <v>79</v>
      </c>
      <c r="AD720" s="0" t="n">
        <v>0</v>
      </c>
      <c r="AE720" s="0" t="n">
        <v>0</v>
      </c>
      <c r="AF720" s="0" t="s">
        <v>141</v>
      </c>
      <c r="AG720" s="13" t="n">
        <v>42392</v>
      </c>
      <c r="AH720" s="25" t="n">
        <f aca="false">I720+J720</f>
        <v>3</v>
      </c>
      <c r="AI720" s="25" t="n">
        <f aca="false">K720+L720+M720</f>
        <v>2</v>
      </c>
      <c r="AJ720" s="25" t="n">
        <f aca="false">AC720*AH720</f>
        <v>237</v>
      </c>
      <c r="AK720" s="0" t="str">
        <f aca="false">IF(C720=1,"Cancelled","Completed")</f>
        <v>Cancelled</v>
      </c>
      <c r="AL720" s="0" t="str">
        <f aca="false">_xlfn.IFS(D720&lt;=7,"0-7 Days",D720&lt;=30,"8-30 Days",D720&lt;=90,"31-90 Days",TRUE(),"90+ Days")</f>
        <v>0-7 Days</v>
      </c>
      <c r="AM720" s="0" t="str">
        <f aca="false">_xlfn.IFS(OR(F720="December",F720="January",F720="February"),"Winter",OR(F720="March",F720="April",F720="May"),"Spring",OR(F720="June",F720="July",F720="August"),"Summer",TRUE(),"Autumn")</f>
        <v>Winter</v>
      </c>
      <c r="AN720" s="0" t="str">
        <f aca="false">IF(L720+M720&gt;0,"Family","Adult Only")</f>
        <v>Adult Only</v>
      </c>
      <c r="AO720" s="0" t="str">
        <f aca="false">IF(U720=V720,"Same","Changed")</f>
        <v>Same</v>
      </c>
    </row>
    <row r="721" customFormat="false" ht="15" hidden="false" customHeight="false" outlineLevel="0" collapsed="false">
      <c r="A721" s="14" t="n">
        <v>732</v>
      </c>
      <c r="B721" s="14" t="s">
        <v>80</v>
      </c>
      <c r="C721" s="14" t="n">
        <v>0</v>
      </c>
      <c r="D721" s="14" t="n">
        <v>0</v>
      </c>
      <c r="E721" s="14" t="n">
        <v>2015</v>
      </c>
      <c r="F721" s="14" t="s">
        <v>111</v>
      </c>
      <c r="G721" s="14" t="n">
        <v>44</v>
      </c>
      <c r="H721" s="14" t="n">
        <v>27</v>
      </c>
      <c r="I721" s="14" t="n">
        <v>0</v>
      </c>
      <c r="J721" s="14" t="n">
        <v>1</v>
      </c>
      <c r="K721" s="14" t="n">
        <v>1</v>
      </c>
      <c r="L721" s="14" t="n">
        <v>0</v>
      </c>
      <c r="M721" s="14" t="n">
        <v>0</v>
      </c>
      <c r="N721" s="14" t="s">
        <v>82</v>
      </c>
      <c r="O721" s="14" t="s">
        <v>92</v>
      </c>
      <c r="P721" s="14" t="s">
        <v>84</v>
      </c>
      <c r="Q721" s="14" t="s">
        <v>84</v>
      </c>
      <c r="R721" s="14" t="n">
        <v>0</v>
      </c>
      <c r="S721" s="14" t="n">
        <v>0</v>
      </c>
      <c r="T721" s="14" t="n">
        <v>0</v>
      </c>
      <c r="U721" s="14" t="s">
        <v>109</v>
      </c>
      <c r="V721" s="14" t="s">
        <v>109</v>
      </c>
      <c r="W721" s="14" t="n">
        <v>0</v>
      </c>
      <c r="X721" s="14" t="s">
        <v>86</v>
      </c>
      <c r="Y721" s="14" t="n">
        <v>0</v>
      </c>
      <c r="Z721" s="14" t="n">
        <v>0</v>
      </c>
      <c r="AA721" s="14" t="n">
        <v>0</v>
      </c>
      <c r="AB721" s="14" t="s">
        <v>87</v>
      </c>
      <c r="AC721" s="14" t="n">
        <v>45</v>
      </c>
      <c r="AD721" s="14" t="n">
        <v>0</v>
      </c>
      <c r="AE721" s="14" t="n">
        <v>0</v>
      </c>
      <c r="AF721" s="14" t="s">
        <v>88</v>
      </c>
      <c r="AG721" s="15" t="n">
        <v>42305</v>
      </c>
      <c r="AH721" s="14" t="n">
        <f aca="false">I721+J721</f>
        <v>1</v>
      </c>
      <c r="AI721" s="14" t="n">
        <f aca="false">K721+L721+M721</f>
        <v>1</v>
      </c>
      <c r="AJ721" s="14" t="n">
        <f aca="false">AC721*AH721</f>
        <v>45</v>
      </c>
      <c r="AK721" s="14" t="str">
        <f aca="false">IF(C721=1,"Cancelled","Completed")</f>
        <v>Completed</v>
      </c>
      <c r="AL721" s="14" t="str">
        <f aca="false">_xlfn.IFS(D721&lt;=7,"0-7 Days",D721&lt;=30,"8-30 Days",D721&lt;=90,"31-90 Days",TRUE(),"90+ Days")</f>
        <v>0-7 Days</v>
      </c>
      <c r="AM721" s="14" t="str">
        <f aca="false">_xlfn.IFS(OR(F721="December",F721="January",F721="February"),"Winter",OR(F721="March",F721="April",F721="May"),"Spring",OR(F721="June",F721="July",F721="August"),"Summer",TRUE(),"Autumn")</f>
        <v>Autumn</v>
      </c>
      <c r="AN721" s="14" t="str">
        <f aca="false">IF(L721+M721&gt;0,"Family","Adult Only")</f>
        <v>Adult Only</v>
      </c>
      <c r="AO721" s="14" t="str">
        <f aca="false">IF(U721=V721,"Same","Changed")</f>
        <v>Same</v>
      </c>
    </row>
    <row r="722" customFormat="false" ht="15" hidden="false" customHeight="false" outlineLevel="0" collapsed="false">
      <c r="A722" s="0" t="n">
        <v>733</v>
      </c>
      <c r="B722" s="0" t="s">
        <v>80</v>
      </c>
      <c r="C722" s="0" t="n">
        <v>1</v>
      </c>
      <c r="D722" s="0" t="n">
        <v>209</v>
      </c>
      <c r="E722" s="0" t="n">
        <v>2016</v>
      </c>
      <c r="F722" s="0" t="s">
        <v>91</v>
      </c>
      <c r="G722" s="0" t="n">
        <v>28</v>
      </c>
      <c r="H722" s="0" t="n">
        <v>8</v>
      </c>
      <c r="I722" s="0" t="n">
        <v>2</v>
      </c>
      <c r="J722" s="0" t="n">
        <v>5</v>
      </c>
      <c r="K722" s="0" t="n">
        <v>2</v>
      </c>
      <c r="L722" s="0" t="n">
        <v>2</v>
      </c>
      <c r="M722" s="0" t="n">
        <v>0</v>
      </c>
      <c r="N722" s="0" t="s">
        <v>82</v>
      </c>
      <c r="O722" s="0" t="s">
        <v>92</v>
      </c>
      <c r="P722" s="0" t="s">
        <v>93</v>
      </c>
      <c r="Q722" s="0" t="s">
        <v>94</v>
      </c>
      <c r="R722" s="0" t="n">
        <v>0</v>
      </c>
      <c r="S722" s="0" t="n">
        <v>0</v>
      </c>
      <c r="T722" s="0" t="n">
        <v>0</v>
      </c>
      <c r="U722" s="0" t="s">
        <v>136</v>
      </c>
      <c r="V722" s="0" t="s">
        <v>136</v>
      </c>
      <c r="W722" s="0" t="n">
        <v>0</v>
      </c>
      <c r="X722" s="0" t="s">
        <v>86</v>
      </c>
      <c r="Y722" s="0" t="n">
        <v>240</v>
      </c>
      <c r="Z722" s="0" t="n">
        <v>0</v>
      </c>
      <c r="AA722" s="0" t="n">
        <v>0</v>
      </c>
      <c r="AB722" s="0" t="s">
        <v>87</v>
      </c>
      <c r="AC722" s="0" t="n">
        <v>163</v>
      </c>
      <c r="AD722" s="0" t="n">
        <v>0</v>
      </c>
      <c r="AE722" s="0" t="n">
        <v>0</v>
      </c>
      <c r="AF722" s="0" t="s">
        <v>96</v>
      </c>
      <c r="AG722" s="13" t="n">
        <v>42461</v>
      </c>
      <c r="AH722" s="25" t="n">
        <f aca="false">I722+J722</f>
        <v>7</v>
      </c>
      <c r="AI722" s="25" t="n">
        <f aca="false">K722+L722+M722</f>
        <v>4</v>
      </c>
      <c r="AJ722" s="25" t="n">
        <f aca="false">AC722*AH722</f>
        <v>1141</v>
      </c>
      <c r="AK722" s="0" t="str">
        <f aca="false">IF(C722=1,"Cancelled","Completed")</f>
        <v>Cancelled</v>
      </c>
      <c r="AL722" s="0" t="str">
        <f aca="false">_xlfn.IFS(D722&lt;=7,"0-7 Days",D722&lt;=30,"8-30 Days",D722&lt;=90,"31-90 Days",TRUE(),"90+ Days")</f>
        <v>90+ Days</v>
      </c>
      <c r="AM722" s="0" t="str">
        <f aca="false">_xlfn.IFS(OR(F722="December",F722="January",F722="February"),"Winter",OR(F722="March",F722="April",F722="May"),"Spring",OR(F722="June",F722="July",F722="August"),"Summer",TRUE(),"Autumn")</f>
        <v>Summer</v>
      </c>
      <c r="AN722" s="0" t="str">
        <f aca="false">IF(L722+M722&gt;0,"Family","Adult Only")</f>
        <v>Family</v>
      </c>
      <c r="AO722" s="0" t="str">
        <f aca="false">IF(U722=V722,"Same","Changed")</f>
        <v>Same</v>
      </c>
    </row>
    <row r="723" customFormat="false" ht="15" hidden="false" customHeight="false" outlineLevel="0" collapsed="false">
      <c r="A723" s="14" t="n">
        <v>734</v>
      </c>
      <c r="B723" s="14" t="s">
        <v>80</v>
      </c>
      <c r="C723" s="14" t="n">
        <v>0</v>
      </c>
      <c r="D723" s="14" t="n">
        <v>0</v>
      </c>
      <c r="E723" s="14" t="n">
        <v>2017</v>
      </c>
      <c r="F723" s="14" t="s">
        <v>118</v>
      </c>
      <c r="G723" s="14" t="n">
        <v>9</v>
      </c>
      <c r="H723" s="14" t="n">
        <v>27</v>
      </c>
      <c r="I723" s="14" t="n">
        <v>1</v>
      </c>
      <c r="J723" s="14" t="n">
        <v>1</v>
      </c>
      <c r="K723" s="14" t="n">
        <v>2</v>
      </c>
      <c r="L723" s="14" t="n">
        <v>0</v>
      </c>
      <c r="M723" s="14" t="n">
        <v>0</v>
      </c>
      <c r="N723" s="14" t="s">
        <v>82</v>
      </c>
      <c r="O723" s="14" t="s">
        <v>92</v>
      </c>
      <c r="P723" s="14" t="s">
        <v>84</v>
      </c>
      <c r="Q723" s="14" t="s">
        <v>84</v>
      </c>
      <c r="R723" s="14" t="n">
        <v>0</v>
      </c>
      <c r="S723" s="14" t="n">
        <v>0</v>
      </c>
      <c r="T723" s="14" t="n">
        <v>0</v>
      </c>
      <c r="U723" s="14" t="s">
        <v>109</v>
      </c>
      <c r="V723" s="14" t="s">
        <v>109</v>
      </c>
      <c r="W723" s="14" t="n">
        <v>0</v>
      </c>
      <c r="X723" s="14" t="s">
        <v>86</v>
      </c>
      <c r="Y723" s="14" t="n">
        <v>0</v>
      </c>
      <c r="Z723" s="14" t="n">
        <v>0</v>
      </c>
      <c r="AA723" s="14" t="n">
        <v>0</v>
      </c>
      <c r="AB723" s="14" t="s">
        <v>101</v>
      </c>
      <c r="AC723" s="14" t="n">
        <v>62</v>
      </c>
      <c r="AD723" s="14" t="n">
        <v>1</v>
      </c>
      <c r="AE723" s="14" t="n">
        <v>0</v>
      </c>
      <c r="AF723" s="14" t="s">
        <v>88</v>
      </c>
      <c r="AG723" s="15" t="n">
        <v>42795</v>
      </c>
      <c r="AH723" s="14" t="n">
        <f aca="false">I723+J723</f>
        <v>2</v>
      </c>
      <c r="AI723" s="14" t="n">
        <f aca="false">K723+L723+M723</f>
        <v>2</v>
      </c>
      <c r="AJ723" s="14" t="n">
        <f aca="false">AC723*AH723</f>
        <v>124</v>
      </c>
      <c r="AK723" s="14" t="str">
        <f aca="false">IF(C723=1,"Cancelled","Completed")</f>
        <v>Completed</v>
      </c>
      <c r="AL723" s="14" t="str">
        <f aca="false">_xlfn.IFS(D723&lt;=7,"0-7 Days",D723&lt;=30,"8-30 Days",D723&lt;=90,"31-90 Days",TRUE(),"90+ Days")</f>
        <v>0-7 Days</v>
      </c>
      <c r="AM723" s="14" t="str">
        <f aca="false">_xlfn.IFS(OR(F723="December",F723="January",F723="February"),"Winter",OR(F723="March",F723="April",F723="May"),"Spring",OR(F723="June",F723="July",F723="August"),"Summer",TRUE(),"Autumn")</f>
        <v>Winter</v>
      </c>
      <c r="AN723" s="14" t="str">
        <f aca="false">IF(L723+M723&gt;0,"Family","Adult Only")</f>
        <v>Adult Only</v>
      </c>
      <c r="AO723" s="14" t="str">
        <f aca="false">IF(U723=V723,"Same","Changed")</f>
        <v>Same</v>
      </c>
    </row>
    <row r="724" customFormat="false" ht="15" hidden="false" customHeight="false" outlineLevel="0" collapsed="false">
      <c r="A724" s="0" t="n">
        <v>735</v>
      </c>
      <c r="B724" s="0" t="s">
        <v>90</v>
      </c>
      <c r="C724" s="0" t="n">
        <v>1</v>
      </c>
      <c r="D724" s="0" t="n">
        <v>96</v>
      </c>
      <c r="E724" s="0" t="n">
        <v>2017</v>
      </c>
      <c r="F724" s="0" t="s">
        <v>121</v>
      </c>
      <c r="G724" s="0" t="n">
        <v>19</v>
      </c>
      <c r="H724" s="0" t="n">
        <v>11</v>
      </c>
      <c r="I724" s="0" t="n">
        <v>0</v>
      </c>
      <c r="J724" s="0" t="n">
        <v>3</v>
      </c>
      <c r="K724" s="0" t="n">
        <v>2</v>
      </c>
      <c r="L724" s="0" t="n">
        <v>0</v>
      </c>
      <c r="M724" s="0" t="n">
        <v>0</v>
      </c>
      <c r="N724" s="0" t="s">
        <v>82</v>
      </c>
      <c r="O724" s="0" t="s">
        <v>147</v>
      </c>
      <c r="P724" s="0" t="s">
        <v>93</v>
      </c>
      <c r="Q724" s="0" t="s">
        <v>94</v>
      </c>
      <c r="R724" s="0" t="n">
        <v>0</v>
      </c>
      <c r="S724" s="0" t="n">
        <v>0</v>
      </c>
      <c r="T724" s="0" t="n">
        <v>0</v>
      </c>
      <c r="U724" s="0" t="s">
        <v>109</v>
      </c>
      <c r="V724" s="0" t="s">
        <v>109</v>
      </c>
      <c r="W724" s="0" t="n">
        <v>0</v>
      </c>
      <c r="X724" s="0" t="s">
        <v>86</v>
      </c>
      <c r="Y724" s="0" t="n">
        <v>9</v>
      </c>
      <c r="Z724" s="0" t="n">
        <v>0</v>
      </c>
      <c r="AA724" s="0" t="n">
        <v>0</v>
      </c>
      <c r="AB724" s="0" t="s">
        <v>87</v>
      </c>
      <c r="AC724" s="0" t="n">
        <v>147</v>
      </c>
      <c r="AD724" s="0" t="n">
        <v>0</v>
      </c>
      <c r="AE724" s="0" t="n">
        <v>0</v>
      </c>
      <c r="AF724" s="0" t="s">
        <v>96</v>
      </c>
      <c r="AG724" s="13" t="n">
        <v>42781</v>
      </c>
      <c r="AH724" s="25" t="n">
        <f aca="false">I724+J724</f>
        <v>3</v>
      </c>
      <c r="AI724" s="25" t="n">
        <f aca="false">K724+L724+M724</f>
        <v>2</v>
      </c>
      <c r="AJ724" s="25" t="n">
        <f aca="false">AC724*AH724</f>
        <v>441</v>
      </c>
      <c r="AK724" s="0" t="str">
        <f aca="false">IF(C724=1,"Cancelled","Completed")</f>
        <v>Cancelled</v>
      </c>
      <c r="AL724" s="0" t="str">
        <f aca="false">_xlfn.IFS(D724&lt;=7,"0-7 Days",D724&lt;=30,"8-30 Days",D724&lt;=90,"31-90 Days",TRUE(),"90+ Days")</f>
        <v>90+ Days</v>
      </c>
      <c r="AM724" s="0" t="str">
        <f aca="false">_xlfn.IFS(OR(F724="December",F724="January",F724="February"),"Winter",OR(F724="March",F724="April",F724="May"),"Spring",OR(F724="June",F724="July",F724="August"),"Summer",TRUE(),"Autumn")</f>
        <v>Spring</v>
      </c>
      <c r="AN724" s="0" t="str">
        <f aca="false">IF(L724+M724&gt;0,"Family","Adult Only")</f>
        <v>Adult Only</v>
      </c>
      <c r="AO724" s="0" t="str">
        <f aca="false">IF(U724=V724,"Same","Changed")</f>
        <v>Same</v>
      </c>
    </row>
    <row r="725" customFormat="false" ht="15" hidden="false" customHeight="false" outlineLevel="0" collapsed="false">
      <c r="A725" s="14" t="n">
        <v>736</v>
      </c>
      <c r="B725" s="14" t="s">
        <v>90</v>
      </c>
      <c r="C725" s="14" t="n">
        <v>0</v>
      </c>
      <c r="D725" s="14" t="n">
        <v>113</v>
      </c>
      <c r="E725" s="14" t="n">
        <v>2016</v>
      </c>
      <c r="F725" s="14" t="s">
        <v>106</v>
      </c>
      <c r="G725" s="14" t="n">
        <v>16</v>
      </c>
      <c r="H725" s="14" t="n">
        <v>15</v>
      </c>
      <c r="I725" s="14" t="n">
        <v>0</v>
      </c>
      <c r="J725" s="14" t="n">
        <v>2</v>
      </c>
      <c r="K725" s="14" t="n">
        <v>2</v>
      </c>
      <c r="L725" s="14" t="n">
        <v>0</v>
      </c>
      <c r="M725" s="14" t="n">
        <v>0</v>
      </c>
      <c r="N725" s="14" t="s">
        <v>82</v>
      </c>
      <c r="O725" s="14" t="s">
        <v>122</v>
      </c>
      <c r="P725" s="14" t="s">
        <v>93</v>
      </c>
      <c r="Q725" s="14" t="s">
        <v>94</v>
      </c>
      <c r="R725" s="14" t="n">
        <v>0</v>
      </c>
      <c r="S725" s="14" t="n">
        <v>0</v>
      </c>
      <c r="T725" s="14" t="n">
        <v>0</v>
      </c>
      <c r="U725" s="14" t="s">
        <v>95</v>
      </c>
      <c r="V725" s="14" t="s">
        <v>95</v>
      </c>
      <c r="W725" s="14" t="n">
        <v>0</v>
      </c>
      <c r="X725" s="14" t="s">
        <v>86</v>
      </c>
      <c r="Y725" s="14" t="n">
        <v>9</v>
      </c>
      <c r="Z725" s="14" t="n">
        <v>0</v>
      </c>
      <c r="AA725" s="14" t="n">
        <v>0</v>
      </c>
      <c r="AB725" s="14" t="s">
        <v>87</v>
      </c>
      <c r="AC725" s="14" t="n">
        <v>96.3</v>
      </c>
      <c r="AD725" s="14" t="n">
        <v>0</v>
      </c>
      <c r="AE725" s="14" t="n">
        <v>1</v>
      </c>
      <c r="AF725" s="14" t="s">
        <v>88</v>
      </c>
      <c r="AG725" s="15" t="n">
        <v>42477</v>
      </c>
      <c r="AH725" s="14" t="n">
        <f aca="false">I725+J725</f>
        <v>2</v>
      </c>
      <c r="AI725" s="14" t="n">
        <f aca="false">K725+L725+M725</f>
        <v>2</v>
      </c>
      <c r="AJ725" s="14" t="n">
        <f aca="false">AC725*AH725</f>
        <v>192.6</v>
      </c>
      <c r="AK725" s="14" t="str">
        <f aca="false">IF(C725=1,"Cancelled","Completed")</f>
        <v>Completed</v>
      </c>
      <c r="AL725" s="14" t="str">
        <f aca="false">_xlfn.IFS(D725&lt;=7,"0-7 Days",D725&lt;=30,"8-30 Days",D725&lt;=90,"31-90 Days",TRUE(),"90+ Days")</f>
        <v>90+ Days</v>
      </c>
      <c r="AM725" s="14" t="str">
        <f aca="false">_xlfn.IFS(OR(F725="December",F725="January",F725="February"),"Winter",OR(F725="March",F725="April",F725="May"),"Spring",OR(F725="June",F725="July",F725="August"),"Summer",TRUE(),"Autumn")</f>
        <v>Spring</v>
      </c>
      <c r="AN725" s="14" t="str">
        <f aca="false">IF(L725+M725&gt;0,"Family","Adult Only")</f>
        <v>Adult Only</v>
      </c>
      <c r="AO725" s="14" t="str">
        <f aca="false">IF(U725=V725,"Same","Changed")</f>
        <v>Same</v>
      </c>
    </row>
    <row r="726" customFormat="false" ht="15" hidden="false" customHeight="false" outlineLevel="0" collapsed="false">
      <c r="A726" s="0" t="n">
        <v>737</v>
      </c>
      <c r="B726" s="0" t="s">
        <v>90</v>
      </c>
      <c r="C726" s="0" t="n">
        <v>0</v>
      </c>
      <c r="D726" s="0" t="n">
        <v>32</v>
      </c>
      <c r="E726" s="0" t="n">
        <v>2017</v>
      </c>
      <c r="F726" s="0" t="s">
        <v>118</v>
      </c>
      <c r="G726" s="0" t="n">
        <v>9</v>
      </c>
      <c r="H726" s="0" t="n">
        <v>26</v>
      </c>
      <c r="I726" s="0" t="n">
        <v>2</v>
      </c>
      <c r="J726" s="0" t="n">
        <v>2</v>
      </c>
      <c r="K726" s="0" t="n">
        <v>2</v>
      </c>
      <c r="L726" s="0" t="n">
        <v>0</v>
      </c>
      <c r="M726" s="0" t="n">
        <v>0</v>
      </c>
      <c r="N726" s="0" t="s">
        <v>107</v>
      </c>
      <c r="O726" s="0" t="s">
        <v>117</v>
      </c>
      <c r="P726" s="0" t="s">
        <v>93</v>
      </c>
      <c r="Q726" s="0" t="s">
        <v>94</v>
      </c>
      <c r="R726" s="0" t="n">
        <v>0</v>
      </c>
      <c r="S726" s="0" t="n">
        <v>0</v>
      </c>
      <c r="T726" s="0" t="n">
        <v>0</v>
      </c>
      <c r="U726" s="0" t="s">
        <v>95</v>
      </c>
      <c r="V726" s="0" t="s">
        <v>95</v>
      </c>
      <c r="W726" s="0" t="n">
        <v>0</v>
      </c>
      <c r="X726" s="0" t="s">
        <v>86</v>
      </c>
      <c r="Y726" s="0" t="n">
        <v>9</v>
      </c>
      <c r="Z726" s="0" t="n">
        <v>0</v>
      </c>
      <c r="AA726" s="0" t="n">
        <v>0</v>
      </c>
      <c r="AB726" s="0" t="s">
        <v>87</v>
      </c>
      <c r="AC726" s="0" t="n">
        <v>74.8</v>
      </c>
      <c r="AD726" s="0" t="n">
        <v>0</v>
      </c>
      <c r="AE726" s="0" t="n">
        <v>2</v>
      </c>
      <c r="AF726" s="0" t="s">
        <v>88</v>
      </c>
      <c r="AG726" s="13" t="n">
        <v>42796</v>
      </c>
      <c r="AH726" s="25" t="n">
        <f aca="false">I726+J726</f>
        <v>4</v>
      </c>
      <c r="AI726" s="25" t="n">
        <f aca="false">K726+L726+M726</f>
        <v>2</v>
      </c>
      <c r="AJ726" s="25" t="n">
        <f aca="false">AC726*AH726</f>
        <v>299.2</v>
      </c>
      <c r="AK726" s="0" t="str">
        <f aca="false">IF(C726=1,"Cancelled","Completed")</f>
        <v>Completed</v>
      </c>
      <c r="AL726" s="0" t="str">
        <f aca="false">_xlfn.IFS(D726&lt;=7,"0-7 Days",D726&lt;=30,"8-30 Days",D726&lt;=90,"31-90 Days",TRUE(),"90+ Days")</f>
        <v>31-90 Days</v>
      </c>
      <c r="AM726" s="0" t="str">
        <f aca="false">_xlfn.IFS(OR(F726="December",F726="January",F726="February"),"Winter",OR(F726="March",F726="April",F726="May"),"Spring",OR(F726="June",F726="July",F726="August"),"Summer",TRUE(),"Autumn")</f>
        <v>Winter</v>
      </c>
      <c r="AN726" s="0" t="str">
        <f aca="false">IF(L726+M726&gt;0,"Family","Adult Only")</f>
        <v>Adult Only</v>
      </c>
      <c r="AO726" s="0" t="str">
        <f aca="false">IF(U726=V726,"Same","Changed")</f>
        <v>Same</v>
      </c>
    </row>
    <row r="727" customFormat="false" ht="15" hidden="false" customHeight="false" outlineLevel="0" collapsed="false">
      <c r="A727" s="14" t="n">
        <v>738</v>
      </c>
      <c r="B727" s="14" t="s">
        <v>90</v>
      </c>
      <c r="C727" s="14" t="n">
        <v>1</v>
      </c>
      <c r="D727" s="14" t="n">
        <v>326</v>
      </c>
      <c r="E727" s="14" t="n">
        <v>2015</v>
      </c>
      <c r="F727" s="14" t="s">
        <v>114</v>
      </c>
      <c r="G727" s="14" t="n">
        <v>37</v>
      </c>
      <c r="H727" s="14" t="n">
        <v>8</v>
      </c>
      <c r="I727" s="14" t="n">
        <v>0</v>
      </c>
      <c r="J727" s="14" t="n">
        <v>1</v>
      </c>
      <c r="K727" s="14" t="n">
        <v>2</v>
      </c>
      <c r="L727" s="14" t="n">
        <v>0</v>
      </c>
      <c r="M727" s="14" t="n">
        <v>0</v>
      </c>
      <c r="N727" s="14" t="s">
        <v>82</v>
      </c>
      <c r="O727" s="14" t="s">
        <v>92</v>
      </c>
      <c r="P727" s="14" t="s">
        <v>116</v>
      </c>
      <c r="Q727" s="14" t="s">
        <v>94</v>
      </c>
      <c r="R727" s="14" t="n">
        <v>0</v>
      </c>
      <c r="S727" s="14" t="n">
        <v>1</v>
      </c>
      <c r="T727" s="14" t="n">
        <v>0</v>
      </c>
      <c r="U727" s="14" t="s">
        <v>95</v>
      </c>
      <c r="V727" s="14" t="s">
        <v>95</v>
      </c>
      <c r="W727" s="14" t="n">
        <v>0</v>
      </c>
      <c r="X727" s="14" t="s">
        <v>120</v>
      </c>
      <c r="Y727" s="14" t="n">
        <v>1</v>
      </c>
      <c r="Z727" s="14" t="n">
        <v>0</v>
      </c>
      <c r="AA727" s="14" t="n">
        <v>0</v>
      </c>
      <c r="AB727" s="14" t="s">
        <v>87</v>
      </c>
      <c r="AC727" s="14" t="n">
        <v>60</v>
      </c>
      <c r="AD727" s="14" t="n">
        <v>0</v>
      </c>
      <c r="AE727" s="14" t="n">
        <v>0</v>
      </c>
      <c r="AF727" s="14" t="s">
        <v>96</v>
      </c>
      <c r="AG727" s="15" t="n">
        <v>42152</v>
      </c>
      <c r="AH727" s="14" t="n">
        <f aca="false">I727+J727</f>
        <v>1</v>
      </c>
      <c r="AI727" s="14" t="n">
        <f aca="false">K727+L727+M727</f>
        <v>2</v>
      </c>
      <c r="AJ727" s="14" t="n">
        <f aca="false">AC727*AH727</f>
        <v>60</v>
      </c>
      <c r="AK727" s="14" t="str">
        <f aca="false">IF(C727=1,"Cancelled","Completed")</f>
        <v>Cancelled</v>
      </c>
      <c r="AL727" s="14" t="str">
        <f aca="false">_xlfn.IFS(D727&lt;=7,"0-7 Days",D727&lt;=30,"8-30 Days",D727&lt;=90,"31-90 Days",TRUE(),"90+ Days")</f>
        <v>90+ Days</v>
      </c>
      <c r="AM727" s="14" t="str">
        <f aca="false">_xlfn.IFS(OR(F727="December",F727="January",F727="February"),"Winter",OR(F727="March",F727="April",F727="May"),"Spring",OR(F727="June",F727="July",F727="August"),"Summer",TRUE(),"Autumn")</f>
        <v>Autumn</v>
      </c>
      <c r="AN727" s="14" t="str">
        <f aca="false">IF(L727+M727&gt;0,"Family","Adult Only")</f>
        <v>Adult Only</v>
      </c>
      <c r="AO727" s="14" t="str">
        <f aca="false">IF(U727=V727,"Same","Changed")</f>
        <v>Same</v>
      </c>
    </row>
    <row r="728" customFormat="false" ht="15" hidden="false" customHeight="false" outlineLevel="0" collapsed="false">
      <c r="A728" s="0" t="n">
        <v>739</v>
      </c>
      <c r="B728" s="0" t="s">
        <v>90</v>
      </c>
      <c r="C728" s="0" t="n">
        <v>1</v>
      </c>
      <c r="D728" s="0" t="n">
        <v>405</v>
      </c>
      <c r="E728" s="0" t="n">
        <v>2016</v>
      </c>
      <c r="F728" s="0" t="s">
        <v>119</v>
      </c>
      <c r="G728" s="0" t="n">
        <v>34</v>
      </c>
      <c r="H728" s="0" t="n">
        <v>18</v>
      </c>
      <c r="I728" s="0" t="n">
        <v>0</v>
      </c>
      <c r="J728" s="0" t="n">
        <v>2</v>
      </c>
      <c r="K728" s="0" t="n">
        <v>2</v>
      </c>
      <c r="L728" s="0" t="n">
        <v>0</v>
      </c>
      <c r="M728" s="0" t="n">
        <v>0</v>
      </c>
      <c r="N728" s="0" t="s">
        <v>82</v>
      </c>
      <c r="O728" s="0" t="s">
        <v>92</v>
      </c>
      <c r="P728" s="0" t="s">
        <v>116</v>
      </c>
      <c r="Q728" s="0" t="s">
        <v>94</v>
      </c>
      <c r="R728" s="0" t="n">
        <v>0</v>
      </c>
      <c r="S728" s="0" t="n">
        <v>0</v>
      </c>
      <c r="T728" s="0" t="n">
        <v>0</v>
      </c>
      <c r="U728" s="0" t="s">
        <v>95</v>
      </c>
      <c r="V728" s="0" t="s">
        <v>95</v>
      </c>
      <c r="W728" s="0" t="n">
        <v>0</v>
      </c>
      <c r="X728" s="0" t="s">
        <v>120</v>
      </c>
      <c r="Y728" s="0" t="n">
        <v>1</v>
      </c>
      <c r="Z728" s="0" t="n">
        <v>0</v>
      </c>
      <c r="AA728" s="0" t="n">
        <v>0</v>
      </c>
      <c r="AB728" s="0" t="s">
        <v>87</v>
      </c>
      <c r="AC728" s="0" t="n">
        <v>62</v>
      </c>
      <c r="AD728" s="0" t="n">
        <v>0</v>
      </c>
      <c r="AE728" s="0" t="n">
        <v>0</v>
      </c>
      <c r="AF728" s="0" t="s">
        <v>96</v>
      </c>
      <c r="AG728" s="13" t="n">
        <v>42298</v>
      </c>
      <c r="AH728" s="25" t="n">
        <f aca="false">I728+J728</f>
        <v>2</v>
      </c>
      <c r="AI728" s="25" t="n">
        <f aca="false">K728+L728+M728</f>
        <v>2</v>
      </c>
      <c r="AJ728" s="25" t="n">
        <f aca="false">AC728*AH728</f>
        <v>124</v>
      </c>
      <c r="AK728" s="0" t="str">
        <f aca="false">IF(C728=1,"Cancelled","Completed")</f>
        <v>Cancelled</v>
      </c>
      <c r="AL728" s="0" t="str">
        <f aca="false">_xlfn.IFS(D728&lt;=7,"0-7 Days",D728&lt;=30,"8-30 Days",D728&lt;=90,"31-90 Days",TRUE(),"90+ Days")</f>
        <v>90+ Days</v>
      </c>
      <c r="AM728" s="0" t="str">
        <f aca="false">_xlfn.IFS(OR(F728="December",F728="January",F728="February"),"Winter",OR(F728="March",F728="April",F728="May"),"Spring",OR(F728="June",F728="July",F728="August"),"Summer",TRUE(),"Autumn")</f>
        <v>Summer</v>
      </c>
      <c r="AN728" s="0" t="str">
        <f aca="false">IF(L728+M728&gt;0,"Family","Adult Only")</f>
        <v>Adult Only</v>
      </c>
      <c r="AO728" s="0" t="str">
        <f aca="false">IF(U728=V728,"Same","Changed")</f>
        <v>Same</v>
      </c>
    </row>
    <row r="729" customFormat="false" ht="15" hidden="false" customHeight="false" outlineLevel="0" collapsed="false">
      <c r="A729" s="14" t="n">
        <v>740</v>
      </c>
      <c r="B729" s="14" t="s">
        <v>90</v>
      </c>
      <c r="C729" s="14" t="n">
        <v>0</v>
      </c>
      <c r="D729" s="14" t="n">
        <v>6</v>
      </c>
      <c r="E729" s="14" t="n">
        <v>2017</v>
      </c>
      <c r="F729" s="14" t="s">
        <v>118</v>
      </c>
      <c r="G729" s="14" t="n">
        <v>5</v>
      </c>
      <c r="H729" s="14" t="n">
        <v>4</v>
      </c>
      <c r="I729" s="14" t="n">
        <v>2</v>
      </c>
      <c r="J729" s="14" t="n">
        <v>3</v>
      </c>
      <c r="K729" s="14" t="n">
        <v>2</v>
      </c>
      <c r="L729" s="14" t="n">
        <v>0</v>
      </c>
      <c r="M729" s="14" t="n">
        <v>0</v>
      </c>
      <c r="N729" s="14" t="s">
        <v>82</v>
      </c>
      <c r="O729" s="14" t="s">
        <v>122</v>
      </c>
      <c r="P729" s="14" t="s">
        <v>93</v>
      </c>
      <c r="Q729" s="14" t="s">
        <v>94</v>
      </c>
      <c r="R729" s="14" t="n">
        <v>0</v>
      </c>
      <c r="S729" s="14" t="n">
        <v>0</v>
      </c>
      <c r="T729" s="14" t="n">
        <v>0</v>
      </c>
      <c r="U729" s="14" t="s">
        <v>109</v>
      </c>
      <c r="V729" s="14" t="s">
        <v>109</v>
      </c>
      <c r="W729" s="14" t="n">
        <v>0</v>
      </c>
      <c r="X729" s="14" t="s">
        <v>86</v>
      </c>
      <c r="Y729" s="14" t="n">
        <v>9</v>
      </c>
      <c r="Z729" s="14" t="n">
        <v>0</v>
      </c>
      <c r="AA729" s="14" t="n">
        <v>0</v>
      </c>
      <c r="AB729" s="14" t="s">
        <v>87</v>
      </c>
      <c r="AC729" s="14" t="n">
        <v>100.3</v>
      </c>
      <c r="AD729" s="14" t="n">
        <v>0</v>
      </c>
      <c r="AE729" s="14" t="n">
        <v>3</v>
      </c>
      <c r="AF729" s="14" t="s">
        <v>88</v>
      </c>
      <c r="AG729" s="15" t="n">
        <v>42775</v>
      </c>
      <c r="AH729" s="14" t="n">
        <f aca="false">I729+J729</f>
        <v>5</v>
      </c>
      <c r="AI729" s="14" t="n">
        <f aca="false">K729+L729+M729</f>
        <v>2</v>
      </c>
      <c r="AJ729" s="14" t="n">
        <f aca="false">AC729*AH729</f>
        <v>501.5</v>
      </c>
      <c r="AK729" s="14" t="str">
        <f aca="false">IF(C729=1,"Cancelled","Completed")</f>
        <v>Completed</v>
      </c>
      <c r="AL729" s="14" t="str">
        <f aca="false">_xlfn.IFS(D729&lt;=7,"0-7 Days",D729&lt;=30,"8-30 Days",D729&lt;=90,"31-90 Days",TRUE(),"90+ Days")</f>
        <v>0-7 Days</v>
      </c>
      <c r="AM729" s="14" t="str">
        <f aca="false">_xlfn.IFS(OR(F729="December",F729="January",F729="February"),"Winter",OR(F729="March",F729="April",F729="May"),"Spring",OR(F729="June",F729="July",F729="August"),"Summer",TRUE(),"Autumn")</f>
        <v>Winter</v>
      </c>
      <c r="AN729" s="14" t="str">
        <f aca="false">IF(L729+M729&gt;0,"Family","Adult Only")</f>
        <v>Adult Only</v>
      </c>
      <c r="AO729" s="14" t="str">
        <f aca="false">IF(U729=V729,"Same","Changed")</f>
        <v>Same</v>
      </c>
    </row>
    <row r="730" customFormat="false" ht="15" hidden="false" customHeight="false" outlineLevel="0" collapsed="false">
      <c r="A730" s="0" t="n">
        <v>741</v>
      </c>
      <c r="B730" s="0" t="s">
        <v>90</v>
      </c>
      <c r="C730" s="0" t="n">
        <v>1</v>
      </c>
      <c r="D730" s="0" t="n">
        <v>396</v>
      </c>
      <c r="E730" s="0" t="n">
        <v>2017</v>
      </c>
      <c r="F730" s="0" t="s">
        <v>106</v>
      </c>
      <c r="G730" s="0" t="n">
        <v>17</v>
      </c>
      <c r="H730" s="0" t="n">
        <v>25</v>
      </c>
      <c r="I730" s="0" t="n">
        <v>0</v>
      </c>
      <c r="J730" s="0" t="n">
        <v>1</v>
      </c>
      <c r="K730" s="0" t="n">
        <v>2</v>
      </c>
      <c r="L730" s="0" t="n">
        <v>0</v>
      </c>
      <c r="M730" s="0" t="n">
        <v>0</v>
      </c>
      <c r="N730" s="0" t="s">
        <v>82</v>
      </c>
      <c r="O730" s="0" t="s">
        <v>92</v>
      </c>
      <c r="P730" s="0" t="s">
        <v>99</v>
      </c>
      <c r="Q730" s="0" t="s">
        <v>94</v>
      </c>
      <c r="R730" s="0" t="n">
        <v>0</v>
      </c>
      <c r="S730" s="0" t="n">
        <v>0</v>
      </c>
      <c r="T730" s="0" t="n">
        <v>0</v>
      </c>
      <c r="U730" s="0" t="s">
        <v>95</v>
      </c>
      <c r="V730" s="0" t="s">
        <v>95</v>
      </c>
      <c r="W730" s="0" t="n">
        <v>0</v>
      </c>
      <c r="X730" s="0" t="s">
        <v>120</v>
      </c>
      <c r="Y730" s="0" t="n">
        <v>229</v>
      </c>
      <c r="Z730" s="0" t="n">
        <v>0</v>
      </c>
      <c r="AA730" s="0" t="n">
        <v>0</v>
      </c>
      <c r="AB730" s="0" t="s">
        <v>87</v>
      </c>
      <c r="AC730" s="0" t="n">
        <v>90</v>
      </c>
      <c r="AD730" s="0" t="n">
        <v>0</v>
      </c>
      <c r="AE730" s="0" t="n">
        <v>0</v>
      </c>
      <c r="AF730" s="0" t="s">
        <v>96</v>
      </c>
      <c r="AG730" s="13" t="n">
        <v>42477</v>
      </c>
      <c r="AH730" s="25" t="n">
        <f aca="false">I730+J730</f>
        <v>1</v>
      </c>
      <c r="AI730" s="25" t="n">
        <f aca="false">K730+L730+M730</f>
        <v>2</v>
      </c>
      <c r="AJ730" s="25" t="n">
        <f aca="false">AC730*AH730</f>
        <v>90</v>
      </c>
      <c r="AK730" s="0" t="str">
        <f aca="false">IF(C730=1,"Cancelled","Completed")</f>
        <v>Cancelled</v>
      </c>
      <c r="AL730" s="0" t="str">
        <f aca="false">_xlfn.IFS(D730&lt;=7,"0-7 Days",D730&lt;=30,"8-30 Days",D730&lt;=90,"31-90 Days",TRUE(),"90+ Days")</f>
        <v>90+ Days</v>
      </c>
      <c r="AM730" s="0" t="str">
        <f aca="false">_xlfn.IFS(OR(F730="December",F730="January",F730="February"),"Winter",OR(F730="March",F730="April",F730="May"),"Spring",OR(F730="June",F730="July",F730="August"),"Summer",TRUE(),"Autumn")</f>
        <v>Spring</v>
      </c>
      <c r="AN730" s="0" t="str">
        <f aca="false">IF(L730+M730&gt;0,"Family","Adult Only")</f>
        <v>Adult Only</v>
      </c>
      <c r="AO730" s="0" t="str">
        <f aca="false">IF(U730=V730,"Same","Changed")</f>
        <v>Same</v>
      </c>
    </row>
    <row r="731" customFormat="false" ht="15" hidden="false" customHeight="false" outlineLevel="0" collapsed="false">
      <c r="A731" s="14" t="n">
        <v>742</v>
      </c>
      <c r="B731" s="14" t="s">
        <v>80</v>
      </c>
      <c r="C731" s="14" t="n">
        <v>0</v>
      </c>
      <c r="D731" s="14" t="n">
        <v>128</v>
      </c>
      <c r="E731" s="14" t="n">
        <v>2016</v>
      </c>
      <c r="F731" s="14" t="s">
        <v>114</v>
      </c>
      <c r="G731" s="14" t="n">
        <v>40</v>
      </c>
      <c r="H731" s="14" t="n">
        <v>30</v>
      </c>
      <c r="I731" s="14" t="n">
        <v>2</v>
      </c>
      <c r="J731" s="14" t="n">
        <v>5</v>
      </c>
      <c r="K731" s="14" t="n">
        <v>2</v>
      </c>
      <c r="L731" s="14" t="n">
        <v>0</v>
      </c>
      <c r="M731" s="14" t="n">
        <v>0</v>
      </c>
      <c r="N731" s="14" t="s">
        <v>82</v>
      </c>
      <c r="O731" s="14" t="s">
        <v>147</v>
      </c>
      <c r="P731" s="14" t="s">
        <v>84</v>
      </c>
      <c r="Q731" s="14" t="s">
        <v>84</v>
      </c>
      <c r="R731" s="14" t="n">
        <v>0</v>
      </c>
      <c r="S731" s="14" t="n">
        <v>0</v>
      </c>
      <c r="T731" s="14" t="n">
        <v>0</v>
      </c>
      <c r="U731" s="14" t="s">
        <v>85</v>
      </c>
      <c r="V731" s="14" t="s">
        <v>85</v>
      </c>
      <c r="W731" s="14" t="n">
        <v>0</v>
      </c>
      <c r="X731" s="14" t="s">
        <v>86</v>
      </c>
      <c r="Y731" s="14" t="n">
        <v>250</v>
      </c>
      <c r="Z731" s="14" t="n">
        <v>0</v>
      </c>
      <c r="AA731" s="14" t="n">
        <v>0</v>
      </c>
      <c r="AB731" s="14" t="s">
        <v>87</v>
      </c>
      <c r="AC731" s="14" t="n">
        <v>96.23</v>
      </c>
      <c r="AD731" s="14" t="n">
        <v>0</v>
      </c>
      <c r="AE731" s="14" t="n">
        <v>0</v>
      </c>
      <c r="AF731" s="14" t="s">
        <v>88</v>
      </c>
      <c r="AG731" s="15" t="n">
        <v>42650</v>
      </c>
      <c r="AH731" s="14" t="n">
        <f aca="false">I731+J731</f>
        <v>7</v>
      </c>
      <c r="AI731" s="14" t="n">
        <f aca="false">K731+L731+M731</f>
        <v>2</v>
      </c>
      <c r="AJ731" s="14" t="n">
        <f aca="false">AC731*AH731</f>
        <v>673.61</v>
      </c>
      <c r="AK731" s="14" t="str">
        <f aca="false">IF(C731=1,"Cancelled","Completed")</f>
        <v>Completed</v>
      </c>
      <c r="AL731" s="14" t="str">
        <f aca="false">_xlfn.IFS(D731&lt;=7,"0-7 Days",D731&lt;=30,"8-30 Days",D731&lt;=90,"31-90 Days",TRUE(),"90+ Days")</f>
        <v>90+ Days</v>
      </c>
      <c r="AM731" s="14" t="str">
        <f aca="false">_xlfn.IFS(OR(F731="December",F731="January",F731="February"),"Winter",OR(F731="March",F731="April",F731="May"),"Spring",OR(F731="June",F731="July",F731="August"),"Summer",TRUE(),"Autumn")</f>
        <v>Autumn</v>
      </c>
      <c r="AN731" s="14" t="str">
        <f aca="false">IF(L731+M731&gt;0,"Family","Adult Only")</f>
        <v>Adult Only</v>
      </c>
      <c r="AO731" s="14" t="str">
        <f aca="false">IF(U731=V731,"Same","Changed")</f>
        <v>Same</v>
      </c>
    </row>
    <row r="732" customFormat="false" ht="15" hidden="false" customHeight="false" outlineLevel="0" collapsed="false">
      <c r="A732" s="0" t="n">
        <v>744</v>
      </c>
      <c r="B732" s="0" t="s">
        <v>90</v>
      </c>
      <c r="C732" s="0" t="n">
        <v>0</v>
      </c>
      <c r="D732" s="0" t="n">
        <v>111</v>
      </c>
      <c r="E732" s="0" t="n">
        <v>2017</v>
      </c>
      <c r="F732" s="0" t="s">
        <v>106</v>
      </c>
      <c r="G732" s="0" t="n">
        <v>14</v>
      </c>
      <c r="H732" s="0" t="n">
        <v>3</v>
      </c>
      <c r="I732" s="0" t="n">
        <v>1</v>
      </c>
      <c r="J732" s="0" t="n">
        <v>1</v>
      </c>
      <c r="K732" s="0" t="n">
        <v>2</v>
      </c>
      <c r="L732" s="0" t="n">
        <v>0</v>
      </c>
      <c r="M732" s="0" t="n">
        <v>0</v>
      </c>
      <c r="N732" s="0" t="s">
        <v>82</v>
      </c>
      <c r="O732" s="0" t="s">
        <v>152</v>
      </c>
      <c r="P732" s="0" t="s">
        <v>116</v>
      </c>
      <c r="Q732" s="0" t="s">
        <v>94</v>
      </c>
      <c r="R732" s="0" t="n">
        <v>0</v>
      </c>
      <c r="S732" s="0" t="n">
        <v>0</v>
      </c>
      <c r="T732" s="0" t="n">
        <v>0</v>
      </c>
      <c r="U732" s="0" t="s">
        <v>95</v>
      </c>
      <c r="V732" s="0" t="s">
        <v>95</v>
      </c>
      <c r="W732" s="0" t="n">
        <v>0</v>
      </c>
      <c r="X732" s="0" t="s">
        <v>86</v>
      </c>
      <c r="Y732" s="0" t="n">
        <v>37</v>
      </c>
      <c r="Z732" s="0" t="n">
        <v>0</v>
      </c>
      <c r="AA732" s="0" t="n">
        <v>0</v>
      </c>
      <c r="AB732" s="0" t="s">
        <v>101</v>
      </c>
      <c r="AC732" s="0" t="n">
        <v>95</v>
      </c>
      <c r="AD732" s="0" t="n">
        <v>0</v>
      </c>
      <c r="AE732" s="0" t="n">
        <v>1</v>
      </c>
      <c r="AF732" s="0" t="s">
        <v>88</v>
      </c>
      <c r="AG732" s="13" t="n">
        <v>42830</v>
      </c>
      <c r="AH732" s="25" t="n">
        <f aca="false">I732+J732</f>
        <v>2</v>
      </c>
      <c r="AI732" s="25" t="n">
        <f aca="false">K732+L732+M732</f>
        <v>2</v>
      </c>
      <c r="AJ732" s="25" t="n">
        <f aca="false">AC732*AH732</f>
        <v>190</v>
      </c>
      <c r="AK732" s="0" t="str">
        <f aca="false">IF(C732=1,"Cancelled","Completed")</f>
        <v>Completed</v>
      </c>
      <c r="AL732" s="0" t="str">
        <f aca="false">_xlfn.IFS(D732&lt;=7,"0-7 Days",D732&lt;=30,"8-30 Days",D732&lt;=90,"31-90 Days",TRUE(),"90+ Days")</f>
        <v>90+ Days</v>
      </c>
      <c r="AM732" s="0" t="str">
        <f aca="false">_xlfn.IFS(OR(F732="December",F732="January",F732="February"),"Winter",OR(F732="March",F732="April",F732="May"),"Spring",OR(F732="June",F732="July",F732="August"),"Summer",TRUE(),"Autumn")</f>
        <v>Spring</v>
      </c>
      <c r="AN732" s="0" t="str">
        <f aca="false">IF(L732+M732&gt;0,"Family","Adult Only")</f>
        <v>Adult Only</v>
      </c>
      <c r="AO732" s="0" t="str">
        <f aca="false">IF(U732=V732,"Same","Changed")</f>
        <v>Same</v>
      </c>
    </row>
    <row r="733" customFormat="false" ht="15" hidden="false" customHeight="false" outlineLevel="0" collapsed="false">
      <c r="A733" s="14" t="n">
        <v>745</v>
      </c>
      <c r="B733" s="14" t="s">
        <v>80</v>
      </c>
      <c r="C733" s="14" t="n">
        <v>1</v>
      </c>
      <c r="D733" s="14" t="n">
        <v>233</v>
      </c>
      <c r="E733" s="14" t="n">
        <v>2017</v>
      </c>
      <c r="F733" s="14" t="s">
        <v>119</v>
      </c>
      <c r="G733" s="14" t="n">
        <v>34</v>
      </c>
      <c r="H733" s="14" t="n">
        <v>21</v>
      </c>
      <c r="I733" s="14" t="n">
        <v>1</v>
      </c>
      <c r="J733" s="14" t="n">
        <v>5</v>
      </c>
      <c r="K733" s="14" t="n">
        <v>2</v>
      </c>
      <c r="L733" s="14" t="n">
        <v>0</v>
      </c>
      <c r="M733" s="14" t="n">
        <v>0</v>
      </c>
      <c r="N733" s="14" t="s">
        <v>82</v>
      </c>
      <c r="O733" s="14" t="s">
        <v>147</v>
      </c>
      <c r="P733" s="14" t="s">
        <v>93</v>
      </c>
      <c r="Q733" s="14" t="s">
        <v>94</v>
      </c>
      <c r="R733" s="14" t="n">
        <v>0</v>
      </c>
      <c r="S733" s="14" t="n">
        <v>0</v>
      </c>
      <c r="T733" s="14" t="n">
        <v>0</v>
      </c>
      <c r="U733" s="14" t="s">
        <v>95</v>
      </c>
      <c r="V733" s="14" t="s">
        <v>95</v>
      </c>
      <c r="W733" s="14" t="n">
        <v>0</v>
      </c>
      <c r="X733" s="14" t="s">
        <v>86</v>
      </c>
      <c r="Y733" s="14" t="n">
        <v>240</v>
      </c>
      <c r="Z733" s="14" t="n">
        <v>0</v>
      </c>
      <c r="AA733" s="14" t="n">
        <v>0</v>
      </c>
      <c r="AB733" s="14" t="s">
        <v>87</v>
      </c>
      <c r="AC733" s="14" t="n">
        <v>153.75</v>
      </c>
      <c r="AD733" s="14" t="n">
        <v>0</v>
      </c>
      <c r="AE733" s="14" t="n">
        <v>2</v>
      </c>
      <c r="AF733" s="14" t="s">
        <v>96</v>
      </c>
      <c r="AG733" s="15" t="n">
        <v>42748</v>
      </c>
      <c r="AH733" s="14" t="n">
        <f aca="false">I733+J733</f>
        <v>6</v>
      </c>
      <c r="AI733" s="14" t="n">
        <f aca="false">K733+L733+M733</f>
        <v>2</v>
      </c>
      <c r="AJ733" s="14" t="n">
        <f aca="false">AC733*AH733</f>
        <v>922.5</v>
      </c>
      <c r="AK733" s="14" t="str">
        <f aca="false">IF(C733=1,"Cancelled","Completed")</f>
        <v>Cancelled</v>
      </c>
      <c r="AL733" s="14" t="str">
        <f aca="false">_xlfn.IFS(D733&lt;=7,"0-7 Days",D733&lt;=30,"8-30 Days",D733&lt;=90,"31-90 Days",TRUE(),"90+ Days")</f>
        <v>90+ Days</v>
      </c>
      <c r="AM733" s="14" t="str">
        <f aca="false">_xlfn.IFS(OR(F733="December",F733="January",F733="February"),"Winter",OR(F733="March",F733="April",F733="May"),"Spring",OR(F733="June",F733="July",F733="August"),"Summer",TRUE(),"Autumn")</f>
        <v>Summer</v>
      </c>
      <c r="AN733" s="14" t="str">
        <f aca="false">IF(L733+M733&gt;0,"Family","Adult Only")</f>
        <v>Adult Only</v>
      </c>
      <c r="AO733" s="14" t="str">
        <f aca="false">IF(U733=V733,"Same","Changed")</f>
        <v>Same</v>
      </c>
    </row>
    <row r="734" customFormat="false" ht="15" hidden="false" customHeight="false" outlineLevel="0" collapsed="false">
      <c r="A734" s="0" t="n">
        <v>746</v>
      </c>
      <c r="B734" s="0" t="s">
        <v>80</v>
      </c>
      <c r="C734" s="0" t="n">
        <v>0</v>
      </c>
      <c r="D734" s="0" t="n">
        <v>0</v>
      </c>
      <c r="E734" s="0" t="n">
        <v>2016</v>
      </c>
      <c r="F734" s="0" t="s">
        <v>118</v>
      </c>
      <c r="G734" s="0" t="n">
        <v>7</v>
      </c>
      <c r="H734" s="0" t="n">
        <v>8</v>
      </c>
      <c r="I734" s="0" t="n">
        <v>1</v>
      </c>
      <c r="J734" s="0" t="n">
        <v>0</v>
      </c>
      <c r="K734" s="0" t="n">
        <v>2</v>
      </c>
      <c r="L734" s="0" t="n">
        <v>0</v>
      </c>
      <c r="M734" s="0" t="n">
        <v>0</v>
      </c>
      <c r="N734" s="0" t="s">
        <v>82</v>
      </c>
      <c r="O734" s="0" t="s">
        <v>115</v>
      </c>
      <c r="P734" s="0" t="s">
        <v>84</v>
      </c>
      <c r="Q734" s="0" t="s">
        <v>84</v>
      </c>
      <c r="R734" s="0" t="n">
        <v>0</v>
      </c>
      <c r="S734" s="0" t="n">
        <v>0</v>
      </c>
      <c r="T734" s="0" t="n">
        <v>0</v>
      </c>
      <c r="U734" s="0" t="s">
        <v>95</v>
      </c>
      <c r="V734" s="0" t="s">
        <v>95</v>
      </c>
      <c r="W734" s="0" t="n">
        <v>2</v>
      </c>
      <c r="X734" s="0" t="s">
        <v>86</v>
      </c>
      <c r="Y734" s="0" t="n">
        <v>0</v>
      </c>
      <c r="Z734" s="0" t="n">
        <v>0</v>
      </c>
      <c r="AA734" s="0" t="n">
        <v>0</v>
      </c>
      <c r="AB734" s="0" t="s">
        <v>87</v>
      </c>
      <c r="AC734" s="0" t="n">
        <v>55</v>
      </c>
      <c r="AD734" s="0" t="n">
        <v>0</v>
      </c>
      <c r="AE734" s="0" t="n">
        <v>0</v>
      </c>
      <c r="AF734" s="0" t="s">
        <v>88</v>
      </c>
      <c r="AG734" s="13" t="n">
        <v>42409</v>
      </c>
      <c r="AH734" s="25" t="n">
        <f aca="false">I734+J734</f>
        <v>1</v>
      </c>
      <c r="AI734" s="25" t="n">
        <f aca="false">K734+L734+M734</f>
        <v>2</v>
      </c>
      <c r="AJ734" s="25" t="n">
        <f aca="false">AC734*AH734</f>
        <v>55</v>
      </c>
      <c r="AK734" s="0" t="str">
        <f aca="false">IF(C734=1,"Cancelled","Completed")</f>
        <v>Completed</v>
      </c>
      <c r="AL734" s="0" t="str">
        <f aca="false">_xlfn.IFS(D734&lt;=7,"0-7 Days",D734&lt;=30,"8-30 Days",D734&lt;=90,"31-90 Days",TRUE(),"90+ Days")</f>
        <v>0-7 Days</v>
      </c>
      <c r="AM734" s="0" t="str">
        <f aca="false">_xlfn.IFS(OR(F734="December",F734="January",F734="February"),"Winter",OR(F734="March",F734="April",F734="May"),"Spring",OR(F734="June",F734="July",F734="August"),"Summer",TRUE(),"Autumn")</f>
        <v>Winter</v>
      </c>
      <c r="AN734" s="0" t="str">
        <f aca="false">IF(L734+M734&gt;0,"Family","Adult Only")</f>
        <v>Adult Only</v>
      </c>
      <c r="AO734" s="0" t="str">
        <f aca="false">IF(U734=V734,"Same","Changed")</f>
        <v>Same</v>
      </c>
    </row>
    <row r="735" customFormat="false" ht="15" hidden="false" customHeight="false" outlineLevel="0" collapsed="false">
      <c r="A735" s="14" t="n">
        <v>747</v>
      </c>
      <c r="B735" s="14" t="s">
        <v>90</v>
      </c>
      <c r="C735" s="14" t="n">
        <v>0</v>
      </c>
      <c r="D735" s="14" t="n">
        <v>8</v>
      </c>
      <c r="E735" s="14" t="n">
        <v>2017</v>
      </c>
      <c r="F735" s="14" t="s">
        <v>119</v>
      </c>
      <c r="G735" s="14" t="n">
        <v>34</v>
      </c>
      <c r="H735" s="14" t="n">
        <v>23</v>
      </c>
      <c r="I735" s="14" t="n">
        <v>0</v>
      </c>
      <c r="J735" s="14" t="n">
        <v>2</v>
      </c>
      <c r="K735" s="14" t="n">
        <v>2</v>
      </c>
      <c r="L735" s="14" t="n">
        <v>0</v>
      </c>
      <c r="M735" s="14" t="n">
        <v>0</v>
      </c>
      <c r="N735" s="14" t="s">
        <v>107</v>
      </c>
      <c r="O735" s="14" t="s">
        <v>143</v>
      </c>
      <c r="P735" s="14" t="s">
        <v>93</v>
      </c>
      <c r="Q735" s="14" t="s">
        <v>94</v>
      </c>
      <c r="R735" s="14" t="n">
        <v>0</v>
      </c>
      <c r="S735" s="14" t="n">
        <v>0</v>
      </c>
      <c r="T735" s="14" t="n">
        <v>0</v>
      </c>
      <c r="U735" s="14" t="s">
        <v>95</v>
      </c>
      <c r="V735" s="14" t="s">
        <v>95</v>
      </c>
      <c r="W735" s="14" t="n">
        <v>0</v>
      </c>
      <c r="X735" s="14" t="s">
        <v>86</v>
      </c>
      <c r="Y735" s="14" t="n">
        <v>9</v>
      </c>
      <c r="Z735" s="14" t="n">
        <v>0</v>
      </c>
      <c r="AA735" s="14" t="n">
        <v>0</v>
      </c>
      <c r="AB735" s="14" t="s">
        <v>87</v>
      </c>
      <c r="AC735" s="14" t="n">
        <v>129.5</v>
      </c>
      <c r="AD735" s="14" t="n">
        <v>0</v>
      </c>
      <c r="AE735" s="14" t="n">
        <v>0</v>
      </c>
      <c r="AF735" s="14" t="s">
        <v>88</v>
      </c>
      <c r="AG735" s="15" t="n">
        <v>42972</v>
      </c>
      <c r="AH735" s="14" t="n">
        <f aca="false">I735+J735</f>
        <v>2</v>
      </c>
      <c r="AI735" s="14" t="n">
        <f aca="false">K735+L735+M735</f>
        <v>2</v>
      </c>
      <c r="AJ735" s="14" t="n">
        <f aca="false">AC735*AH735</f>
        <v>259</v>
      </c>
      <c r="AK735" s="14" t="str">
        <f aca="false">IF(C735=1,"Cancelled","Completed")</f>
        <v>Completed</v>
      </c>
      <c r="AL735" s="14" t="str">
        <f aca="false">_xlfn.IFS(D735&lt;=7,"0-7 Days",D735&lt;=30,"8-30 Days",D735&lt;=90,"31-90 Days",TRUE(),"90+ Days")</f>
        <v>8-30 Days</v>
      </c>
      <c r="AM735" s="14" t="str">
        <f aca="false">_xlfn.IFS(OR(F735="December",F735="January",F735="February"),"Winter",OR(F735="March",F735="April",F735="May"),"Spring",OR(F735="June",F735="July",F735="August"),"Summer",TRUE(),"Autumn")</f>
        <v>Summer</v>
      </c>
      <c r="AN735" s="14" t="str">
        <f aca="false">IF(L735+M735&gt;0,"Family","Adult Only")</f>
        <v>Adult Only</v>
      </c>
      <c r="AO735" s="14" t="str">
        <f aca="false">IF(U735=V735,"Same","Changed")</f>
        <v>Same</v>
      </c>
    </row>
    <row r="736" customFormat="false" ht="15" hidden="false" customHeight="false" outlineLevel="0" collapsed="false">
      <c r="A736" s="0" t="n">
        <v>748</v>
      </c>
      <c r="B736" s="0" t="s">
        <v>90</v>
      </c>
      <c r="C736" s="0" t="n">
        <v>0</v>
      </c>
      <c r="D736" s="0" t="n">
        <v>206</v>
      </c>
      <c r="E736" s="0" t="n">
        <v>2017</v>
      </c>
      <c r="F736" s="0" t="s">
        <v>119</v>
      </c>
      <c r="G736" s="0" t="n">
        <v>31</v>
      </c>
      <c r="H736" s="0" t="n">
        <v>3</v>
      </c>
      <c r="I736" s="0" t="n">
        <v>1</v>
      </c>
      <c r="J736" s="0" t="n">
        <v>3</v>
      </c>
      <c r="K736" s="0" t="n">
        <v>2</v>
      </c>
      <c r="L736" s="0" t="n">
        <v>0</v>
      </c>
      <c r="M736" s="0" t="n">
        <v>0</v>
      </c>
      <c r="N736" s="0" t="s">
        <v>82</v>
      </c>
      <c r="O736" s="0" t="s">
        <v>108</v>
      </c>
      <c r="P736" s="0" t="s">
        <v>93</v>
      </c>
      <c r="Q736" s="0" t="s">
        <v>94</v>
      </c>
      <c r="R736" s="0" t="n">
        <v>0</v>
      </c>
      <c r="S736" s="0" t="n">
        <v>0</v>
      </c>
      <c r="T736" s="0" t="n">
        <v>0</v>
      </c>
      <c r="U736" s="0" t="s">
        <v>109</v>
      </c>
      <c r="V736" s="0" t="s">
        <v>109</v>
      </c>
      <c r="W736" s="0" t="n">
        <v>0</v>
      </c>
      <c r="X736" s="0" t="s">
        <v>86</v>
      </c>
      <c r="Y736" s="0" t="n">
        <v>9</v>
      </c>
      <c r="Z736" s="0" t="n">
        <v>0</v>
      </c>
      <c r="AA736" s="0" t="n">
        <v>0</v>
      </c>
      <c r="AB736" s="0" t="s">
        <v>87</v>
      </c>
      <c r="AC736" s="0" t="n">
        <v>144</v>
      </c>
      <c r="AD736" s="0" t="n">
        <v>0</v>
      </c>
      <c r="AE736" s="0" t="n">
        <v>0</v>
      </c>
      <c r="AF736" s="0" t="s">
        <v>88</v>
      </c>
      <c r="AG736" s="13" t="n">
        <v>42954</v>
      </c>
      <c r="AH736" s="25" t="n">
        <f aca="false">I736+J736</f>
        <v>4</v>
      </c>
      <c r="AI736" s="25" t="n">
        <f aca="false">K736+L736+M736</f>
        <v>2</v>
      </c>
      <c r="AJ736" s="25" t="n">
        <f aca="false">AC736*AH736</f>
        <v>576</v>
      </c>
      <c r="AK736" s="0" t="str">
        <f aca="false">IF(C736=1,"Cancelled","Completed")</f>
        <v>Completed</v>
      </c>
      <c r="AL736" s="0" t="str">
        <f aca="false">_xlfn.IFS(D736&lt;=7,"0-7 Days",D736&lt;=30,"8-30 Days",D736&lt;=90,"31-90 Days",TRUE(),"90+ Days")</f>
        <v>90+ Days</v>
      </c>
      <c r="AM736" s="0" t="str">
        <f aca="false">_xlfn.IFS(OR(F736="December",F736="January",F736="February"),"Winter",OR(F736="March",F736="April",F736="May"),"Spring",OR(F736="June",F736="July",F736="August"),"Summer",TRUE(),"Autumn")</f>
        <v>Summer</v>
      </c>
      <c r="AN736" s="0" t="str">
        <f aca="false">IF(L736+M736&gt;0,"Family","Adult Only")</f>
        <v>Adult Only</v>
      </c>
      <c r="AO736" s="0" t="str">
        <f aca="false">IF(U736=V736,"Same","Changed")</f>
        <v>Same</v>
      </c>
    </row>
    <row r="737" customFormat="false" ht="15" hidden="false" customHeight="false" outlineLevel="0" collapsed="false">
      <c r="A737" s="14" t="n">
        <v>749</v>
      </c>
      <c r="B737" s="14" t="s">
        <v>90</v>
      </c>
      <c r="C737" s="14" t="n">
        <v>0</v>
      </c>
      <c r="D737" s="14" t="n">
        <v>48</v>
      </c>
      <c r="E737" s="14" t="n">
        <v>2015</v>
      </c>
      <c r="F737" s="14" t="s">
        <v>111</v>
      </c>
      <c r="G737" s="14" t="n">
        <v>40</v>
      </c>
      <c r="H737" s="14" t="n">
        <v>2</v>
      </c>
      <c r="I737" s="14" t="n">
        <v>1</v>
      </c>
      <c r="J737" s="14" t="n">
        <v>2</v>
      </c>
      <c r="K737" s="14" t="n">
        <v>2</v>
      </c>
      <c r="L737" s="14" t="n">
        <v>0</v>
      </c>
      <c r="M737" s="14" t="n">
        <v>0</v>
      </c>
      <c r="N737" s="14" t="s">
        <v>82</v>
      </c>
      <c r="O737" s="14" t="s">
        <v>83</v>
      </c>
      <c r="P737" s="14" t="s">
        <v>93</v>
      </c>
      <c r="Q737" s="14" t="s">
        <v>94</v>
      </c>
      <c r="R737" s="14" t="n">
        <v>0</v>
      </c>
      <c r="S737" s="14" t="n">
        <v>0</v>
      </c>
      <c r="T737" s="14" t="n">
        <v>0</v>
      </c>
      <c r="U737" s="14" t="s">
        <v>95</v>
      </c>
      <c r="V737" s="14" t="s">
        <v>95</v>
      </c>
      <c r="W737" s="14" t="n">
        <v>0</v>
      </c>
      <c r="X737" s="14" t="s">
        <v>86</v>
      </c>
      <c r="Y737" s="14" t="n">
        <v>7</v>
      </c>
      <c r="Z737" s="14" t="n">
        <v>0</v>
      </c>
      <c r="AA737" s="14" t="n">
        <v>0</v>
      </c>
      <c r="AB737" s="14" t="s">
        <v>87</v>
      </c>
      <c r="AC737" s="14" t="n">
        <v>73.51</v>
      </c>
      <c r="AD737" s="14" t="n">
        <v>0</v>
      </c>
      <c r="AE737" s="14" t="n">
        <v>0</v>
      </c>
      <c r="AF737" s="14" t="s">
        <v>88</v>
      </c>
      <c r="AG737" s="15" t="n">
        <v>42282</v>
      </c>
      <c r="AH737" s="14" t="n">
        <f aca="false">I737+J737</f>
        <v>3</v>
      </c>
      <c r="AI737" s="14" t="n">
        <f aca="false">K737+L737+M737</f>
        <v>2</v>
      </c>
      <c r="AJ737" s="14" t="n">
        <f aca="false">AC737*AH737</f>
        <v>220.53</v>
      </c>
      <c r="AK737" s="14" t="str">
        <f aca="false">IF(C737=1,"Cancelled","Completed")</f>
        <v>Completed</v>
      </c>
      <c r="AL737" s="14" t="str">
        <f aca="false">_xlfn.IFS(D737&lt;=7,"0-7 Days",D737&lt;=30,"8-30 Days",D737&lt;=90,"31-90 Days",TRUE(),"90+ Days")</f>
        <v>31-90 Days</v>
      </c>
      <c r="AM737" s="14" t="str">
        <f aca="false">_xlfn.IFS(OR(F737="December",F737="January",F737="February"),"Winter",OR(F737="March",F737="April",F737="May"),"Spring",OR(F737="June",F737="July",F737="August"),"Summer",TRUE(),"Autumn")</f>
        <v>Autumn</v>
      </c>
      <c r="AN737" s="14" t="str">
        <f aca="false">IF(L737+M737&gt;0,"Family","Adult Only")</f>
        <v>Adult Only</v>
      </c>
      <c r="AO737" s="14" t="str">
        <f aca="false">IF(U737=V737,"Same","Changed")</f>
        <v>Same</v>
      </c>
    </row>
    <row r="738" customFormat="false" ht="15" hidden="false" customHeight="false" outlineLevel="0" collapsed="false">
      <c r="A738" s="0" t="n">
        <v>750</v>
      </c>
      <c r="B738" s="0" t="s">
        <v>90</v>
      </c>
      <c r="C738" s="0" t="n">
        <v>0</v>
      </c>
      <c r="D738" s="0" t="n">
        <v>19</v>
      </c>
      <c r="E738" s="0" t="n">
        <v>2016</v>
      </c>
      <c r="F738" s="0" t="s">
        <v>114</v>
      </c>
      <c r="G738" s="0" t="n">
        <v>38</v>
      </c>
      <c r="H738" s="0" t="n">
        <v>12</v>
      </c>
      <c r="I738" s="0" t="n">
        <v>1</v>
      </c>
      <c r="J738" s="0" t="n">
        <v>0</v>
      </c>
      <c r="K738" s="0" t="n">
        <v>2</v>
      </c>
      <c r="L738" s="0" t="n">
        <v>0</v>
      </c>
      <c r="M738" s="0" t="n">
        <v>0</v>
      </c>
      <c r="N738" s="0" t="s">
        <v>107</v>
      </c>
      <c r="O738" s="0" t="s">
        <v>155</v>
      </c>
      <c r="P738" s="0" t="s">
        <v>93</v>
      </c>
      <c r="Q738" s="0" t="s">
        <v>94</v>
      </c>
      <c r="R738" s="0" t="n">
        <v>0</v>
      </c>
      <c r="S738" s="0" t="n">
        <v>0</v>
      </c>
      <c r="T738" s="0" t="n">
        <v>0</v>
      </c>
      <c r="U738" s="0" t="s">
        <v>95</v>
      </c>
      <c r="V738" s="0" t="s">
        <v>95</v>
      </c>
      <c r="W738" s="0" t="n">
        <v>0</v>
      </c>
      <c r="X738" s="0" t="s">
        <v>86</v>
      </c>
      <c r="Y738" s="0" t="n">
        <v>9</v>
      </c>
      <c r="Z738" s="0" t="n">
        <v>0</v>
      </c>
      <c r="AA738" s="0" t="n">
        <v>0</v>
      </c>
      <c r="AB738" s="0" t="s">
        <v>87</v>
      </c>
      <c r="AC738" s="0" t="n">
        <v>89</v>
      </c>
      <c r="AD738" s="0" t="n">
        <v>0</v>
      </c>
      <c r="AE738" s="0" t="n">
        <v>0</v>
      </c>
      <c r="AF738" s="0" t="s">
        <v>88</v>
      </c>
      <c r="AG738" s="13" t="n">
        <v>42626</v>
      </c>
      <c r="AH738" s="25" t="n">
        <f aca="false">I738+J738</f>
        <v>1</v>
      </c>
      <c r="AI738" s="25" t="n">
        <f aca="false">K738+L738+M738</f>
        <v>2</v>
      </c>
      <c r="AJ738" s="25" t="n">
        <f aca="false">AC738*AH738</f>
        <v>89</v>
      </c>
      <c r="AK738" s="0" t="str">
        <f aca="false">IF(C738=1,"Cancelled","Completed")</f>
        <v>Completed</v>
      </c>
      <c r="AL738" s="0" t="str">
        <f aca="false">_xlfn.IFS(D738&lt;=7,"0-7 Days",D738&lt;=30,"8-30 Days",D738&lt;=90,"31-90 Days",TRUE(),"90+ Days")</f>
        <v>8-30 Days</v>
      </c>
      <c r="AM738" s="0" t="str">
        <f aca="false">_xlfn.IFS(OR(F738="December",F738="January",F738="February"),"Winter",OR(F738="March",F738="April",F738="May"),"Spring",OR(F738="June",F738="July",F738="August"),"Summer",TRUE(),"Autumn")</f>
        <v>Autumn</v>
      </c>
      <c r="AN738" s="0" t="str">
        <f aca="false">IF(L738+M738&gt;0,"Family","Adult Only")</f>
        <v>Adult Only</v>
      </c>
      <c r="AO738" s="0" t="str">
        <f aca="false">IF(U738=V738,"Same","Changed")</f>
        <v>Same</v>
      </c>
    </row>
    <row r="739" customFormat="false" ht="15" hidden="false" customHeight="false" outlineLevel="0" collapsed="false">
      <c r="A739" s="14" t="n">
        <v>751</v>
      </c>
      <c r="B739" s="14" t="s">
        <v>80</v>
      </c>
      <c r="C739" s="14" t="n">
        <v>1</v>
      </c>
      <c r="D739" s="14" t="n">
        <v>134</v>
      </c>
      <c r="E739" s="14" t="n">
        <v>2016</v>
      </c>
      <c r="F739" s="14" t="s">
        <v>119</v>
      </c>
      <c r="G739" s="14" t="n">
        <v>34</v>
      </c>
      <c r="H739" s="14" t="n">
        <v>17</v>
      </c>
      <c r="I739" s="14" t="n">
        <v>2</v>
      </c>
      <c r="J739" s="14" t="n">
        <v>4</v>
      </c>
      <c r="K739" s="14" t="n">
        <v>3</v>
      </c>
      <c r="L739" s="14" t="n">
        <v>0</v>
      </c>
      <c r="M739" s="14" t="n">
        <v>0</v>
      </c>
      <c r="N739" s="14" t="s">
        <v>112</v>
      </c>
      <c r="O739" s="14" t="s">
        <v>115</v>
      </c>
      <c r="P739" s="14" t="s">
        <v>93</v>
      </c>
      <c r="Q739" s="14" t="s">
        <v>94</v>
      </c>
      <c r="R739" s="14" t="n">
        <v>0</v>
      </c>
      <c r="S739" s="14" t="n">
        <v>0</v>
      </c>
      <c r="T739" s="14" t="n">
        <v>0</v>
      </c>
      <c r="U739" s="14" t="s">
        <v>95</v>
      </c>
      <c r="V739" s="14" t="s">
        <v>95</v>
      </c>
      <c r="W739" s="14" t="n">
        <v>1</v>
      </c>
      <c r="X739" s="14" t="s">
        <v>86</v>
      </c>
      <c r="Y739" s="14" t="n">
        <v>240</v>
      </c>
      <c r="Z739" s="14" t="n">
        <v>0</v>
      </c>
      <c r="AA739" s="14" t="n">
        <v>0</v>
      </c>
      <c r="AB739" s="14" t="s">
        <v>87</v>
      </c>
      <c r="AC739" s="14" t="n">
        <v>274</v>
      </c>
      <c r="AD739" s="14" t="n">
        <v>0</v>
      </c>
      <c r="AE739" s="14" t="n">
        <v>0</v>
      </c>
      <c r="AF739" s="14" t="s">
        <v>96</v>
      </c>
      <c r="AG739" s="15" t="n">
        <v>42551</v>
      </c>
      <c r="AH739" s="14" t="n">
        <f aca="false">I739+J739</f>
        <v>6</v>
      </c>
      <c r="AI739" s="14" t="n">
        <f aca="false">K739+L739+M739</f>
        <v>3</v>
      </c>
      <c r="AJ739" s="14" t="n">
        <f aca="false">AC739*AH739</f>
        <v>1644</v>
      </c>
      <c r="AK739" s="14" t="str">
        <f aca="false">IF(C739=1,"Cancelled","Completed")</f>
        <v>Cancelled</v>
      </c>
      <c r="AL739" s="14" t="str">
        <f aca="false">_xlfn.IFS(D739&lt;=7,"0-7 Days",D739&lt;=30,"8-30 Days",D739&lt;=90,"31-90 Days",TRUE(),"90+ Days")</f>
        <v>90+ Days</v>
      </c>
      <c r="AM739" s="14" t="str">
        <f aca="false">_xlfn.IFS(OR(F739="December",F739="January",F739="February"),"Winter",OR(F739="March",F739="April",F739="May"),"Spring",OR(F739="June",F739="July",F739="August"),"Summer",TRUE(),"Autumn")</f>
        <v>Summer</v>
      </c>
      <c r="AN739" s="14" t="str">
        <f aca="false">IF(L739+M739&gt;0,"Family","Adult Only")</f>
        <v>Adult Only</v>
      </c>
      <c r="AO739" s="14" t="str">
        <f aca="false">IF(U739=V739,"Same","Changed")</f>
        <v>Same</v>
      </c>
    </row>
    <row r="740" customFormat="false" ht="15" hidden="false" customHeight="false" outlineLevel="0" collapsed="false">
      <c r="A740" s="0" t="n">
        <v>752</v>
      </c>
      <c r="B740" s="0" t="s">
        <v>80</v>
      </c>
      <c r="C740" s="0" t="n">
        <v>0</v>
      </c>
      <c r="D740" s="0" t="n">
        <v>5</v>
      </c>
      <c r="E740" s="0" t="n">
        <v>2016</v>
      </c>
      <c r="F740" s="0" t="s">
        <v>114</v>
      </c>
      <c r="G740" s="0" t="n">
        <v>36</v>
      </c>
      <c r="H740" s="0" t="n">
        <v>3</v>
      </c>
      <c r="I740" s="0" t="n">
        <v>2</v>
      </c>
      <c r="J740" s="0" t="n">
        <v>2</v>
      </c>
      <c r="K740" s="0" t="n">
        <v>2</v>
      </c>
      <c r="L740" s="0" t="n">
        <v>0</v>
      </c>
      <c r="M740" s="0" t="n">
        <v>0</v>
      </c>
      <c r="N740" s="0" t="s">
        <v>82</v>
      </c>
      <c r="O740" s="0" t="s">
        <v>147</v>
      </c>
      <c r="P740" s="0" t="s">
        <v>84</v>
      </c>
      <c r="Q740" s="0" t="s">
        <v>84</v>
      </c>
      <c r="R740" s="0" t="n">
        <v>0</v>
      </c>
      <c r="S740" s="0" t="n">
        <v>0</v>
      </c>
      <c r="T740" s="0" t="n">
        <v>0</v>
      </c>
      <c r="U740" s="0" t="s">
        <v>85</v>
      </c>
      <c r="V740" s="0" t="s">
        <v>85</v>
      </c>
      <c r="W740" s="0" t="n">
        <v>0</v>
      </c>
      <c r="X740" s="0" t="s">
        <v>86</v>
      </c>
      <c r="Y740" s="0" t="n">
        <v>250</v>
      </c>
      <c r="Z740" s="0" t="n">
        <v>0</v>
      </c>
      <c r="AA740" s="0" t="n">
        <v>0</v>
      </c>
      <c r="AB740" s="0" t="s">
        <v>87</v>
      </c>
      <c r="AC740" s="0" t="n">
        <v>170.1</v>
      </c>
      <c r="AD740" s="0" t="n">
        <v>0</v>
      </c>
      <c r="AE740" s="0" t="n">
        <v>0</v>
      </c>
      <c r="AF740" s="0" t="s">
        <v>88</v>
      </c>
      <c r="AG740" s="13" t="n">
        <v>42620</v>
      </c>
      <c r="AH740" s="25" t="n">
        <f aca="false">I740+J740</f>
        <v>4</v>
      </c>
      <c r="AI740" s="25" t="n">
        <f aca="false">K740+L740+M740</f>
        <v>2</v>
      </c>
      <c r="AJ740" s="25" t="n">
        <f aca="false">AC740*AH740</f>
        <v>680.4</v>
      </c>
      <c r="AK740" s="0" t="str">
        <f aca="false">IF(C740=1,"Cancelled","Completed")</f>
        <v>Completed</v>
      </c>
      <c r="AL740" s="0" t="str">
        <f aca="false">_xlfn.IFS(D740&lt;=7,"0-7 Days",D740&lt;=30,"8-30 Days",D740&lt;=90,"31-90 Days",TRUE(),"90+ Days")</f>
        <v>0-7 Days</v>
      </c>
      <c r="AM740" s="0" t="str">
        <f aca="false">_xlfn.IFS(OR(F740="December",F740="January",F740="February"),"Winter",OR(F740="March",F740="April",F740="May"),"Spring",OR(F740="June",F740="July",F740="August"),"Summer",TRUE(),"Autumn")</f>
        <v>Autumn</v>
      </c>
      <c r="AN740" s="0" t="str">
        <f aca="false">IF(L740+M740&gt;0,"Family","Adult Only")</f>
        <v>Adult Only</v>
      </c>
      <c r="AO740" s="0" t="str">
        <f aca="false">IF(U740=V740,"Same","Changed")</f>
        <v>Same</v>
      </c>
    </row>
    <row r="741" customFormat="false" ht="15" hidden="false" customHeight="false" outlineLevel="0" collapsed="false">
      <c r="A741" s="14" t="n">
        <v>753</v>
      </c>
      <c r="B741" s="14" t="s">
        <v>80</v>
      </c>
      <c r="C741" s="14" t="n">
        <v>0</v>
      </c>
      <c r="D741" s="14" t="n">
        <v>0</v>
      </c>
      <c r="E741" s="14" t="n">
        <v>2016</v>
      </c>
      <c r="F741" s="14" t="s">
        <v>113</v>
      </c>
      <c r="G741" s="14" t="n">
        <v>46</v>
      </c>
      <c r="H741" s="14" t="n">
        <v>11</v>
      </c>
      <c r="I741" s="14" t="n">
        <v>0</v>
      </c>
      <c r="J741" s="14" t="n">
        <v>1</v>
      </c>
      <c r="K741" s="14" t="n">
        <v>2</v>
      </c>
      <c r="L741" s="14" t="n">
        <v>0</v>
      </c>
      <c r="M741" s="14" t="n">
        <v>0</v>
      </c>
      <c r="N741" s="14" t="s">
        <v>82</v>
      </c>
      <c r="O741" s="14" t="s">
        <v>92</v>
      </c>
      <c r="P741" s="14" t="s">
        <v>84</v>
      </c>
      <c r="Q741" s="14" t="s">
        <v>84</v>
      </c>
      <c r="R741" s="14" t="n">
        <v>0</v>
      </c>
      <c r="S741" s="14" t="n">
        <v>0</v>
      </c>
      <c r="T741" s="14" t="n">
        <v>0</v>
      </c>
      <c r="U741" s="14" t="s">
        <v>124</v>
      </c>
      <c r="V741" s="14" t="s">
        <v>124</v>
      </c>
      <c r="W741" s="14" t="n">
        <v>0</v>
      </c>
      <c r="X741" s="14" t="s">
        <v>86</v>
      </c>
      <c r="Y741" s="14" t="n">
        <v>0</v>
      </c>
      <c r="Z741" s="14" t="n">
        <v>0</v>
      </c>
      <c r="AA741" s="14" t="n">
        <v>0</v>
      </c>
      <c r="AB741" s="14" t="s">
        <v>87</v>
      </c>
      <c r="AC741" s="14" t="n">
        <v>85</v>
      </c>
      <c r="AD741" s="14" t="n">
        <v>0</v>
      </c>
      <c r="AE741" s="14" t="n">
        <v>0</v>
      </c>
      <c r="AF741" s="14" t="s">
        <v>88</v>
      </c>
      <c r="AG741" s="15" t="n">
        <v>42686</v>
      </c>
      <c r="AH741" s="14" t="n">
        <f aca="false">I741+J741</f>
        <v>1</v>
      </c>
      <c r="AI741" s="14" t="n">
        <f aca="false">K741+L741+M741</f>
        <v>2</v>
      </c>
      <c r="AJ741" s="14" t="n">
        <f aca="false">AC741*AH741</f>
        <v>85</v>
      </c>
      <c r="AK741" s="14" t="str">
        <f aca="false">IF(C741=1,"Cancelled","Completed")</f>
        <v>Completed</v>
      </c>
      <c r="AL741" s="14" t="str">
        <f aca="false">_xlfn.IFS(D741&lt;=7,"0-7 Days",D741&lt;=30,"8-30 Days",D741&lt;=90,"31-90 Days",TRUE(),"90+ Days")</f>
        <v>0-7 Days</v>
      </c>
      <c r="AM741" s="14" t="str">
        <f aca="false">_xlfn.IFS(OR(F741="December",F741="January",F741="February"),"Winter",OR(F741="March",F741="April",F741="May"),"Spring",OR(F741="June",F741="July",F741="August"),"Summer",TRUE(),"Autumn")</f>
        <v>Autumn</v>
      </c>
      <c r="AN741" s="14" t="str">
        <f aca="false">IF(L741+M741&gt;0,"Family","Adult Only")</f>
        <v>Adult Only</v>
      </c>
      <c r="AO741" s="14" t="str">
        <f aca="false">IF(U741=V741,"Same","Changed")</f>
        <v>Same</v>
      </c>
    </row>
    <row r="742" customFormat="false" ht="15" hidden="false" customHeight="false" outlineLevel="0" collapsed="false">
      <c r="A742" s="0" t="n">
        <v>754</v>
      </c>
      <c r="B742" s="0" t="s">
        <v>90</v>
      </c>
      <c r="C742" s="0" t="n">
        <v>0</v>
      </c>
      <c r="D742" s="0" t="n">
        <v>12</v>
      </c>
      <c r="E742" s="0" t="n">
        <v>2017</v>
      </c>
      <c r="F742" s="0" t="s">
        <v>118</v>
      </c>
      <c r="G742" s="0" t="n">
        <v>8</v>
      </c>
      <c r="H742" s="0" t="n">
        <v>20</v>
      </c>
      <c r="I742" s="0" t="n">
        <v>1</v>
      </c>
      <c r="J742" s="0" t="n">
        <v>1</v>
      </c>
      <c r="K742" s="0" t="n">
        <v>1</v>
      </c>
      <c r="L742" s="0" t="n">
        <v>0</v>
      </c>
      <c r="M742" s="0" t="n">
        <v>0</v>
      </c>
      <c r="N742" s="0" t="s">
        <v>82</v>
      </c>
      <c r="O742" s="0" t="s">
        <v>115</v>
      </c>
      <c r="P742" s="0" t="s">
        <v>93</v>
      </c>
      <c r="Q742" s="0" t="s">
        <v>166</v>
      </c>
      <c r="R742" s="0" t="n">
        <v>0</v>
      </c>
      <c r="S742" s="0" t="n">
        <v>0</v>
      </c>
      <c r="T742" s="0" t="n">
        <v>0</v>
      </c>
      <c r="U742" s="0" t="s">
        <v>95</v>
      </c>
      <c r="V742" s="0" t="s">
        <v>95</v>
      </c>
      <c r="W742" s="0" t="n">
        <v>0</v>
      </c>
      <c r="X742" s="0" t="s">
        <v>86</v>
      </c>
      <c r="Y742" s="0" t="n">
        <v>195</v>
      </c>
      <c r="Z742" s="0" t="n">
        <v>0</v>
      </c>
      <c r="AA742" s="0" t="n">
        <v>0</v>
      </c>
      <c r="AB742" s="0" t="s">
        <v>87</v>
      </c>
      <c r="AC742" s="0" t="n">
        <v>90</v>
      </c>
      <c r="AD742" s="0" t="n">
        <v>0</v>
      </c>
      <c r="AE742" s="0" t="n">
        <v>0</v>
      </c>
      <c r="AF742" s="0" t="s">
        <v>88</v>
      </c>
      <c r="AG742" s="13" t="n">
        <v>42788</v>
      </c>
      <c r="AH742" s="25" t="n">
        <f aca="false">I742+J742</f>
        <v>2</v>
      </c>
      <c r="AI742" s="25" t="n">
        <f aca="false">K742+L742+M742</f>
        <v>1</v>
      </c>
      <c r="AJ742" s="25" t="n">
        <f aca="false">AC742*AH742</f>
        <v>180</v>
      </c>
      <c r="AK742" s="0" t="str">
        <f aca="false">IF(C742=1,"Cancelled","Completed")</f>
        <v>Completed</v>
      </c>
      <c r="AL742" s="0" t="str">
        <f aca="false">_xlfn.IFS(D742&lt;=7,"0-7 Days",D742&lt;=30,"8-30 Days",D742&lt;=90,"31-90 Days",TRUE(),"90+ Days")</f>
        <v>8-30 Days</v>
      </c>
      <c r="AM742" s="0" t="str">
        <f aca="false">_xlfn.IFS(OR(F742="December",F742="January",F742="February"),"Winter",OR(F742="March",F742="April",F742="May"),"Spring",OR(F742="June",F742="July",F742="August"),"Summer",TRUE(),"Autumn")</f>
        <v>Winter</v>
      </c>
      <c r="AN742" s="0" t="str">
        <f aca="false">IF(L742+M742&gt;0,"Family","Adult Only")</f>
        <v>Adult Only</v>
      </c>
      <c r="AO742" s="0" t="str">
        <f aca="false">IF(U742=V742,"Same","Changed")</f>
        <v>Same</v>
      </c>
    </row>
    <row r="743" customFormat="false" ht="15" hidden="false" customHeight="false" outlineLevel="0" collapsed="false">
      <c r="A743" s="14" t="n">
        <v>755</v>
      </c>
      <c r="B743" s="14" t="s">
        <v>90</v>
      </c>
      <c r="C743" s="14" t="n">
        <v>1</v>
      </c>
      <c r="D743" s="14" t="n">
        <v>283</v>
      </c>
      <c r="E743" s="14" t="n">
        <v>2016</v>
      </c>
      <c r="F743" s="14" t="s">
        <v>111</v>
      </c>
      <c r="G743" s="14" t="n">
        <v>43</v>
      </c>
      <c r="H743" s="14" t="n">
        <v>16</v>
      </c>
      <c r="I743" s="14" t="n">
        <v>2</v>
      </c>
      <c r="J743" s="14" t="n">
        <v>0</v>
      </c>
      <c r="K743" s="14" t="n">
        <v>2</v>
      </c>
      <c r="L743" s="14" t="n">
        <v>0</v>
      </c>
      <c r="M743" s="14" t="n">
        <v>0</v>
      </c>
      <c r="N743" s="14" t="s">
        <v>112</v>
      </c>
      <c r="O743" s="14" t="s">
        <v>92</v>
      </c>
      <c r="P743" s="14" t="s">
        <v>116</v>
      </c>
      <c r="Q743" s="14" t="s">
        <v>94</v>
      </c>
      <c r="R743" s="14" t="n">
        <v>0</v>
      </c>
      <c r="S743" s="14" t="n">
        <v>0</v>
      </c>
      <c r="T743" s="14" t="n">
        <v>0</v>
      </c>
      <c r="U743" s="14" t="s">
        <v>95</v>
      </c>
      <c r="V743" s="14" t="s">
        <v>95</v>
      </c>
      <c r="W743" s="14" t="n">
        <v>0</v>
      </c>
      <c r="X743" s="14" t="s">
        <v>120</v>
      </c>
      <c r="Y743" s="14" t="n">
        <v>1</v>
      </c>
      <c r="Z743" s="14" t="n">
        <v>0</v>
      </c>
      <c r="AA743" s="14" t="n">
        <v>0</v>
      </c>
      <c r="AB743" s="14" t="s">
        <v>87</v>
      </c>
      <c r="AC743" s="14" t="n">
        <v>96</v>
      </c>
      <c r="AD743" s="14" t="n">
        <v>0</v>
      </c>
      <c r="AE743" s="14" t="n">
        <v>0</v>
      </c>
      <c r="AF743" s="14" t="s">
        <v>96</v>
      </c>
      <c r="AG743" s="15" t="n">
        <v>42409</v>
      </c>
      <c r="AH743" s="14" t="n">
        <f aca="false">I743+J743</f>
        <v>2</v>
      </c>
      <c r="AI743" s="14" t="n">
        <f aca="false">K743+L743+M743</f>
        <v>2</v>
      </c>
      <c r="AJ743" s="14" t="n">
        <f aca="false">AC743*AH743</f>
        <v>192</v>
      </c>
      <c r="AK743" s="14" t="str">
        <f aca="false">IF(C743=1,"Cancelled","Completed")</f>
        <v>Cancelled</v>
      </c>
      <c r="AL743" s="14" t="str">
        <f aca="false">_xlfn.IFS(D743&lt;=7,"0-7 Days",D743&lt;=30,"8-30 Days",D743&lt;=90,"31-90 Days",TRUE(),"90+ Days")</f>
        <v>90+ Days</v>
      </c>
      <c r="AM743" s="14" t="str">
        <f aca="false">_xlfn.IFS(OR(F743="December",F743="January",F743="February"),"Winter",OR(F743="March",F743="April",F743="May"),"Spring",OR(F743="June",F743="July",F743="August"),"Summer",TRUE(),"Autumn")</f>
        <v>Autumn</v>
      </c>
      <c r="AN743" s="14" t="str">
        <f aca="false">IF(L743+M743&gt;0,"Family","Adult Only")</f>
        <v>Adult Only</v>
      </c>
      <c r="AO743" s="14" t="str">
        <f aca="false">IF(U743=V743,"Same","Changed")</f>
        <v>Same</v>
      </c>
    </row>
    <row r="744" customFormat="false" ht="15" hidden="false" customHeight="false" outlineLevel="0" collapsed="false">
      <c r="A744" s="0" t="n">
        <v>757</v>
      </c>
      <c r="B744" s="0" t="s">
        <v>80</v>
      </c>
      <c r="C744" s="0" t="n">
        <v>0</v>
      </c>
      <c r="D744" s="0" t="n">
        <v>84</v>
      </c>
      <c r="E744" s="0" t="n">
        <v>2017</v>
      </c>
      <c r="F744" s="0" t="s">
        <v>106</v>
      </c>
      <c r="G744" s="0" t="n">
        <v>16</v>
      </c>
      <c r="H744" s="0" t="n">
        <v>18</v>
      </c>
      <c r="I744" s="0" t="n">
        <v>1</v>
      </c>
      <c r="J744" s="0" t="n">
        <v>5</v>
      </c>
      <c r="K744" s="0" t="n">
        <v>1</v>
      </c>
      <c r="L744" s="0" t="n">
        <v>0</v>
      </c>
      <c r="M744" s="0" t="n">
        <v>0</v>
      </c>
      <c r="N744" s="0" t="s">
        <v>82</v>
      </c>
      <c r="O744" s="0" t="s">
        <v>158</v>
      </c>
      <c r="P744" s="0" t="s">
        <v>84</v>
      </c>
      <c r="Q744" s="0" t="s">
        <v>84</v>
      </c>
      <c r="R744" s="0" t="n">
        <v>0</v>
      </c>
      <c r="S744" s="0" t="n">
        <v>0</v>
      </c>
      <c r="T744" s="0" t="n">
        <v>0</v>
      </c>
      <c r="U744" s="0" t="s">
        <v>124</v>
      </c>
      <c r="V744" s="0" t="s">
        <v>124</v>
      </c>
      <c r="W744" s="0" t="n">
        <v>1</v>
      </c>
      <c r="X744" s="0" t="s">
        <v>86</v>
      </c>
      <c r="Y744" s="0" t="n">
        <v>0</v>
      </c>
      <c r="Z744" s="0" t="n">
        <v>0</v>
      </c>
      <c r="AA744" s="0" t="n">
        <v>0</v>
      </c>
      <c r="AB744" s="0" t="s">
        <v>101</v>
      </c>
      <c r="AC744" s="0" t="n">
        <v>74.6</v>
      </c>
      <c r="AD744" s="0" t="n">
        <v>0</v>
      </c>
      <c r="AE744" s="0" t="n">
        <v>0</v>
      </c>
      <c r="AF744" s="0" t="s">
        <v>88</v>
      </c>
      <c r="AG744" s="13" t="n">
        <v>42849</v>
      </c>
      <c r="AH744" s="25" t="n">
        <f aca="false">I744+J744</f>
        <v>6</v>
      </c>
      <c r="AI744" s="25" t="n">
        <f aca="false">K744+L744+M744</f>
        <v>1</v>
      </c>
      <c r="AJ744" s="25" t="n">
        <f aca="false">AC744*AH744</f>
        <v>447.6</v>
      </c>
      <c r="AK744" s="0" t="str">
        <f aca="false">IF(C744=1,"Cancelled","Completed")</f>
        <v>Completed</v>
      </c>
      <c r="AL744" s="0" t="str">
        <f aca="false">_xlfn.IFS(D744&lt;=7,"0-7 Days",D744&lt;=30,"8-30 Days",D744&lt;=90,"31-90 Days",TRUE(),"90+ Days")</f>
        <v>31-90 Days</v>
      </c>
      <c r="AM744" s="0" t="str">
        <f aca="false">_xlfn.IFS(OR(F744="December",F744="January",F744="February"),"Winter",OR(F744="March",F744="April",F744="May"),"Spring",OR(F744="June",F744="July",F744="August"),"Summer",TRUE(),"Autumn")</f>
        <v>Spring</v>
      </c>
      <c r="AN744" s="0" t="str">
        <f aca="false">IF(L744+M744&gt;0,"Family","Adult Only")</f>
        <v>Adult Only</v>
      </c>
      <c r="AO744" s="0" t="str">
        <f aca="false">IF(U744=V744,"Same","Changed")</f>
        <v>Same</v>
      </c>
    </row>
    <row r="745" customFormat="false" ht="15" hidden="false" customHeight="false" outlineLevel="0" collapsed="false">
      <c r="A745" s="14" t="n">
        <v>758</v>
      </c>
      <c r="B745" s="14" t="s">
        <v>90</v>
      </c>
      <c r="C745" s="14" t="n">
        <v>0</v>
      </c>
      <c r="D745" s="14" t="n">
        <v>86</v>
      </c>
      <c r="E745" s="14" t="n">
        <v>2015</v>
      </c>
      <c r="F745" s="14" t="s">
        <v>114</v>
      </c>
      <c r="G745" s="14" t="n">
        <v>37</v>
      </c>
      <c r="H745" s="14" t="n">
        <v>9</v>
      </c>
      <c r="I745" s="14" t="n">
        <v>0</v>
      </c>
      <c r="J745" s="14" t="n">
        <v>2</v>
      </c>
      <c r="K745" s="14" t="n">
        <v>1</v>
      </c>
      <c r="L745" s="14" t="n">
        <v>0</v>
      </c>
      <c r="M745" s="14" t="n">
        <v>0</v>
      </c>
      <c r="N745" s="14" t="s">
        <v>82</v>
      </c>
      <c r="O745" s="14" t="s">
        <v>122</v>
      </c>
      <c r="P745" s="14" t="s">
        <v>128</v>
      </c>
      <c r="Q745" s="14" t="s">
        <v>128</v>
      </c>
      <c r="R745" s="14" t="n">
        <v>0</v>
      </c>
      <c r="S745" s="14" t="n">
        <v>0</v>
      </c>
      <c r="T745" s="14" t="n">
        <v>0</v>
      </c>
      <c r="U745" s="14" t="s">
        <v>95</v>
      </c>
      <c r="V745" s="14" t="s">
        <v>95</v>
      </c>
      <c r="W745" s="14" t="n">
        <v>0</v>
      </c>
      <c r="X745" s="14" t="s">
        <v>86</v>
      </c>
      <c r="Y745" s="14" t="n">
        <v>0</v>
      </c>
      <c r="Z745" s="14" t="n">
        <v>68</v>
      </c>
      <c r="AA745" s="14" t="n">
        <v>0</v>
      </c>
      <c r="AB745" s="14" t="s">
        <v>101</v>
      </c>
      <c r="AC745" s="14" t="n">
        <v>90</v>
      </c>
      <c r="AD745" s="14" t="n">
        <v>0</v>
      </c>
      <c r="AE745" s="14" t="n">
        <v>0</v>
      </c>
      <c r="AF745" s="14" t="s">
        <v>88</v>
      </c>
      <c r="AG745" s="15" t="n">
        <v>42258</v>
      </c>
      <c r="AH745" s="14" t="n">
        <f aca="false">I745+J745</f>
        <v>2</v>
      </c>
      <c r="AI745" s="14" t="n">
        <f aca="false">K745+L745+M745</f>
        <v>1</v>
      </c>
      <c r="AJ745" s="14" t="n">
        <f aca="false">AC745*AH745</f>
        <v>180</v>
      </c>
      <c r="AK745" s="14" t="str">
        <f aca="false">IF(C745=1,"Cancelled","Completed")</f>
        <v>Completed</v>
      </c>
      <c r="AL745" s="14" t="str">
        <f aca="false">_xlfn.IFS(D745&lt;=7,"0-7 Days",D745&lt;=30,"8-30 Days",D745&lt;=90,"31-90 Days",TRUE(),"90+ Days")</f>
        <v>31-90 Days</v>
      </c>
      <c r="AM745" s="14" t="str">
        <f aca="false">_xlfn.IFS(OR(F745="December",F745="January",F745="February"),"Winter",OR(F745="March",F745="April",F745="May"),"Spring",OR(F745="June",F745="July",F745="August"),"Summer",TRUE(),"Autumn")</f>
        <v>Autumn</v>
      </c>
      <c r="AN745" s="14" t="str">
        <f aca="false">IF(L745+M745&gt;0,"Family","Adult Only")</f>
        <v>Adult Only</v>
      </c>
      <c r="AO745" s="14" t="str">
        <f aca="false">IF(U745=V745,"Same","Changed")</f>
        <v>Same</v>
      </c>
    </row>
    <row r="746" customFormat="false" ht="15" hidden="false" customHeight="false" outlineLevel="0" collapsed="false">
      <c r="A746" s="0" t="n">
        <v>759</v>
      </c>
      <c r="B746" s="0" t="s">
        <v>80</v>
      </c>
      <c r="C746" s="0" t="n">
        <v>0</v>
      </c>
      <c r="D746" s="0" t="n">
        <v>204</v>
      </c>
      <c r="E746" s="0" t="n">
        <v>2016</v>
      </c>
      <c r="F746" s="0" t="s">
        <v>119</v>
      </c>
      <c r="G746" s="0" t="n">
        <v>32</v>
      </c>
      <c r="H746" s="0" t="n">
        <v>5</v>
      </c>
      <c r="I746" s="0" t="n">
        <v>2</v>
      </c>
      <c r="J746" s="0" t="n">
        <v>4</v>
      </c>
      <c r="K746" s="0" t="n">
        <v>2</v>
      </c>
      <c r="L746" s="0" t="n">
        <v>0</v>
      </c>
      <c r="M746" s="0" t="n">
        <v>0</v>
      </c>
      <c r="N746" s="0" t="s">
        <v>82</v>
      </c>
      <c r="O746" s="0" t="s">
        <v>155</v>
      </c>
      <c r="P746" s="0" t="s">
        <v>93</v>
      </c>
      <c r="Q746" s="0" t="s">
        <v>94</v>
      </c>
      <c r="R746" s="0" t="n">
        <v>0</v>
      </c>
      <c r="S746" s="0" t="n">
        <v>0</v>
      </c>
      <c r="T746" s="0" t="n">
        <v>0</v>
      </c>
      <c r="U746" s="0" t="s">
        <v>124</v>
      </c>
      <c r="V746" s="0" t="s">
        <v>85</v>
      </c>
      <c r="W746" s="0" t="n">
        <v>0</v>
      </c>
      <c r="X746" s="0" t="s">
        <v>86</v>
      </c>
      <c r="Y746" s="0" t="n">
        <v>242</v>
      </c>
      <c r="Z746" s="0" t="n">
        <v>0</v>
      </c>
      <c r="AA746" s="0" t="n">
        <v>0</v>
      </c>
      <c r="AB746" s="0" t="s">
        <v>87</v>
      </c>
      <c r="AC746" s="0" t="n">
        <v>159.5</v>
      </c>
      <c r="AD746" s="0" t="n">
        <v>0</v>
      </c>
      <c r="AE746" s="0" t="n">
        <v>2</v>
      </c>
      <c r="AF746" s="0" t="s">
        <v>88</v>
      </c>
      <c r="AG746" s="13" t="n">
        <v>42593</v>
      </c>
      <c r="AH746" s="25" t="n">
        <f aca="false">I746+J746</f>
        <v>6</v>
      </c>
      <c r="AI746" s="25" t="n">
        <f aca="false">K746+L746+M746</f>
        <v>2</v>
      </c>
      <c r="AJ746" s="25" t="n">
        <f aca="false">AC746*AH746</f>
        <v>957</v>
      </c>
      <c r="AK746" s="0" t="str">
        <f aca="false">IF(C746=1,"Cancelled","Completed")</f>
        <v>Completed</v>
      </c>
      <c r="AL746" s="0" t="str">
        <f aca="false">_xlfn.IFS(D746&lt;=7,"0-7 Days",D746&lt;=30,"8-30 Days",D746&lt;=90,"31-90 Days",TRUE(),"90+ Days")</f>
        <v>90+ Days</v>
      </c>
      <c r="AM746" s="0" t="str">
        <f aca="false">_xlfn.IFS(OR(F746="December",F746="January",F746="February"),"Winter",OR(F746="March",F746="April",F746="May"),"Spring",OR(F746="June",F746="July",F746="August"),"Summer",TRUE(),"Autumn")</f>
        <v>Summer</v>
      </c>
      <c r="AN746" s="0" t="str">
        <f aca="false">IF(L746+M746&gt;0,"Family","Adult Only")</f>
        <v>Adult Only</v>
      </c>
      <c r="AO746" s="0" t="str">
        <f aca="false">IF(U746=V746,"Same","Changed")</f>
        <v>Changed</v>
      </c>
    </row>
    <row r="747" customFormat="false" ht="15" hidden="false" customHeight="false" outlineLevel="0" collapsed="false">
      <c r="A747" s="14" t="n">
        <v>760</v>
      </c>
      <c r="B747" s="14" t="s">
        <v>80</v>
      </c>
      <c r="C747" s="14" t="n">
        <v>0</v>
      </c>
      <c r="D747" s="14" t="n">
        <v>1</v>
      </c>
      <c r="E747" s="14" t="n">
        <v>2016</v>
      </c>
      <c r="F747" s="14" t="s">
        <v>106</v>
      </c>
      <c r="G747" s="14" t="n">
        <v>18</v>
      </c>
      <c r="H747" s="14" t="n">
        <v>29</v>
      </c>
      <c r="I747" s="14" t="n">
        <v>0</v>
      </c>
      <c r="J747" s="14" t="n">
        <v>2</v>
      </c>
      <c r="K747" s="14" t="n">
        <v>2</v>
      </c>
      <c r="L747" s="14" t="n">
        <v>0</v>
      </c>
      <c r="M747" s="14" t="n">
        <v>0</v>
      </c>
      <c r="N747" s="14" t="s">
        <v>82</v>
      </c>
      <c r="O747" s="14" t="s">
        <v>92</v>
      </c>
      <c r="P747" s="14" t="s">
        <v>128</v>
      </c>
      <c r="Q747" s="14" t="s">
        <v>128</v>
      </c>
      <c r="R747" s="14" t="n">
        <v>1</v>
      </c>
      <c r="S747" s="14" t="n">
        <v>0</v>
      </c>
      <c r="T747" s="14" t="n">
        <v>1</v>
      </c>
      <c r="U747" s="14" t="s">
        <v>109</v>
      </c>
      <c r="V747" s="14" t="s">
        <v>109</v>
      </c>
      <c r="W747" s="14" t="n">
        <v>0</v>
      </c>
      <c r="X747" s="14" t="s">
        <v>86</v>
      </c>
      <c r="Y747" s="14" t="n">
        <v>0</v>
      </c>
      <c r="Z747" s="14" t="n">
        <v>402</v>
      </c>
      <c r="AA747" s="14" t="n">
        <v>0</v>
      </c>
      <c r="AB747" s="14" t="s">
        <v>87</v>
      </c>
      <c r="AC747" s="14" t="n">
        <v>72.5</v>
      </c>
      <c r="AD747" s="14" t="n">
        <v>0</v>
      </c>
      <c r="AE747" s="14" t="n">
        <v>0</v>
      </c>
      <c r="AF747" s="14" t="s">
        <v>88</v>
      </c>
      <c r="AG747" s="15" t="n">
        <v>42491</v>
      </c>
      <c r="AH747" s="14" t="n">
        <f aca="false">I747+J747</f>
        <v>2</v>
      </c>
      <c r="AI747" s="14" t="n">
        <f aca="false">K747+L747+M747</f>
        <v>2</v>
      </c>
      <c r="AJ747" s="14" t="n">
        <f aca="false">AC747*AH747</f>
        <v>145</v>
      </c>
      <c r="AK747" s="14" t="str">
        <f aca="false">IF(C747=1,"Cancelled","Completed")</f>
        <v>Completed</v>
      </c>
      <c r="AL747" s="14" t="str">
        <f aca="false">_xlfn.IFS(D747&lt;=7,"0-7 Days",D747&lt;=30,"8-30 Days",D747&lt;=90,"31-90 Days",TRUE(),"90+ Days")</f>
        <v>0-7 Days</v>
      </c>
      <c r="AM747" s="14" t="str">
        <f aca="false">_xlfn.IFS(OR(F747="December",F747="January",F747="February"),"Winter",OR(F747="March",F747="April",F747="May"),"Spring",OR(F747="June",F747="July",F747="August"),"Summer",TRUE(),"Autumn")</f>
        <v>Spring</v>
      </c>
      <c r="AN747" s="14" t="str">
        <f aca="false">IF(L747+M747&gt;0,"Family","Adult Only")</f>
        <v>Adult Only</v>
      </c>
      <c r="AO747" s="14" t="str">
        <f aca="false">IF(U747=V747,"Same","Changed")</f>
        <v>Same</v>
      </c>
    </row>
    <row r="748" customFormat="false" ht="15" hidden="false" customHeight="false" outlineLevel="0" collapsed="false">
      <c r="A748" s="0" t="n">
        <v>761</v>
      </c>
      <c r="B748" s="0" t="s">
        <v>90</v>
      </c>
      <c r="C748" s="0" t="n">
        <v>1</v>
      </c>
      <c r="D748" s="0" t="n">
        <v>100</v>
      </c>
      <c r="E748" s="0" t="n">
        <v>2015</v>
      </c>
      <c r="F748" s="0" t="s">
        <v>111</v>
      </c>
      <c r="G748" s="0" t="n">
        <v>44</v>
      </c>
      <c r="H748" s="0" t="n">
        <v>31</v>
      </c>
      <c r="I748" s="0" t="n">
        <v>1</v>
      </c>
      <c r="J748" s="0" t="n">
        <v>1</v>
      </c>
      <c r="K748" s="0" t="n">
        <v>2</v>
      </c>
      <c r="L748" s="0" t="n">
        <v>0</v>
      </c>
      <c r="M748" s="0" t="n">
        <v>0</v>
      </c>
      <c r="N748" s="0" t="s">
        <v>82</v>
      </c>
      <c r="O748" s="0" t="s">
        <v>92</v>
      </c>
      <c r="P748" s="0" t="s">
        <v>116</v>
      </c>
      <c r="Q748" s="0" t="s">
        <v>94</v>
      </c>
      <c r="R748" s="0" t="n">
        <v>0</v>
      </c>
      <c r="S748" s="0" t="n">
        <v>0</v>
      </c>
      <c r="T748" s="0" t="n">
        <v>0</v>
      </c>
      <c r="U748" s="0" t="s">
        <v>95</v>
      </c>
      <c r="V748" s="0" t="s">
        <v>95</v>
      </c>
      <c r="W748" s="0" t="n">
        <v>0</v>
      </c>
      <c r="X748" s="0" t="s">
        <v>86</v>
      </c>
      <c r="Y748" s="0" t="n">
        <v>1</v>
      </c>
      <c r="Z748" s="0" t="n">
        <v>0</v>
      </c>
      <c r="AA748" s="0" t="n">
        <v>0</v>
      </c>
      <c r="AB748" s="0" t="s">
        <v>101</v>
      </c>
      <c r="AC748" s="0" t="n">
        <v>62</v>
      </c>
      <c r="AD748" s="0" t="n">
        <v>0</v>
      </c>
      <c r="AE748" s="0" t="n">
        <v>0</v>
      </c>
      <c r="AF748" s="0" t="s">
        <v>96</v>
      </c>
      <c r="AG748" s="13" t="n">
        <v>42296</v>
      </c>
      <c r="AH748" s="25" t="n">
        <f aca="false">I748+J748</f>
        <v>2</v>
      </c>
      <c r="AI748" s="25" t="n">
        <f aca="false">K748+L748+M748</f>
        <v>2</v>
      </c>
      <c r="AJ748" s="25" t="n">
        <f aca="false">AC748*AH748</f>
        <v>124</v>
      </c>
      <c r="AK748" s="0" t="str">
        <f aca="false">IF(C748=1,"Cancelled","Completed")</f>
        <v>Cancelled</v>
      </c>
      <c r="AL748" s="0" t="str">
        <f aca="false">_xlfn.IFS(D748&lt;=7,"0-7 Days",D748&lt;=30,"8-30 Days",D748&lt;=90,"31-90 Days",TRUE(),"90+ Days")</f>
        <v>90+ Days</v>
      </c>
      <c r="AM748" s="0" t="str">
        <f aca="false">_xlfn.IFS(OR(F748="December",F748="January",F748="February"),"Winter",OR(F748="March",F748="April",F748="May"),"Spring",OR(F748="June",F748="July",F748="August"),"Summer",TRUE(),"Autumn")</f>
        <v>Autumn</v>
      </c>
      <c r="AN748" s="0" t="str">
        <f aca="false">IF(L748+M748&gt;0,"Family","Adult Only")</f>
        <v>Adult Only</v>
      </c>
      <c r="AO748" s="0" t="str">
        <f aca="false">IF(U748=V748,"Same","Changed")</f>
        <v>Same</v>
      </c>
    </row>
    <row r="749" customFormat="false" ht="15" hidden="false" customHeight="false" outlineLevel="0" collapsed="false">
      <c r="A749" s="14" t="n">
        <v>762</v>
      </c>
      <c r="B749" s="14" t="s">
        <v>90</v>
      </c>
      <c r="C749" s="14" t="n">
        <v>0</v>
      </c>
      <c r="D749" s="14" t="n">
        <v>0</v>
      </c>
      <c r="E749" s="14" t="n">
        <v>2016</v>
      </c>
      <c r="F749" s="14" t="s">
        <v>81</v>
      </c>
      <c r="G749" s="14" t="n">
        <v>49</v>
      </c>
      <c r="H749" s="14" t="n">
        <v>1</v>
      </c>
      <c r="I749" s="14" t="n">
        <v>0</v>
      </c>
      <c r="J749" s="14" t="n">
        <v>2</v>
      </c>
      <c r="K749" s="14" t="n">
        <v>1</v>
      </c>
      <c r="L749" s="14" t="n">
        <v>0</v>
      </c>
      <c r="M749" s="14" t="n">
        <v>0</v>
      </c>
      <c r="N749" s="14" t="s">
        <v>82</v>
      </c>
      <c r="O749" s="14" t="s">
        <v>122</v>
      </c>
      <c r="P749" s="14" t="s">
        <v>93</v>
      </c>
      <c r="Q749" s="14" t="s">
        <v>94</v>
      </c>
      <c r="R749" s="14" t="n">
        <v>0</v>
      </c>
      <c r="S749" s="14" t="n">
        <v>0</v>
      </c>
      <c r="T749" s="14" t="n">
        <v>0</v>
      </c>
      <c r="U749" s="14" t="s">
        <v>95</v>
      </c>
      <c r="V749" s="14" t="s">
        <v>95</v>
      </c>
      <c r="W749" s="14" t="n">
        <v>0</v>
      </c>
      <c r="X749" s="14" t="s">
        <v>86</v>
      </c>
      <c r="Y749" s="14" t="n">
        <v>9</v>
      </c>
      <c r="Z749" s="14" t="n">
        <v>0</v>
      </c>
      <c r="AA749" s="14" t="n">
        <v>0</v>
      </c>
      <c r="AB749" s="14" t="s">
        <v>87</v>
      </c>
      <c r="AC749" s="14" t="n">
        <v>96</v>
      </c>
      <c r="AD749" s="14" t="n">
        <v>0</v>
      </c>
      <c r="AE749" s="14" t="n">
        <v>1</v>
      </c>
      <c r="AF749" s="14" t="s">
        <v>88</v>
      </c>
      <c r="AG749" s="15" t="n">
        <v>42707</v>
      </c>
      <c r="AH749" s="14" t="n">
        <f aca="false">I749+J749</f>
        <v>2</v>
      </c>
      <c r="AI749" s="14" t="n">
        <f aca="false">K749+L749+M749</f>
        <v>1</v>
      </c>
      <c r="AJ749" s="14" t="n">
        <f aca="false">AC749*AH749</f>
        <v>192</v>
      </c>
      <c r="AK749" s="14" t="str">
        <f aca="false">IF(C749=1,"Cancelled","Completed")</f>
        <v>Completed</v>
      </c>
      <c r="AL749" s="14" t="str">
        <f aca="false">_xlfn.IFS(D749&lt;=7,"0-7 Days",D749&lt;=30,"8-30 Days",D749&lt;=90,"31-90 Days",TRUE(),"90+ Days")</f>
        <v>0-7 Days</v>
      </c>
      <c r="AM749" s="14" t="str">
        <f aca="false">_xlfn.IFS(OR(F749="December",F749="January",F749="February"),"Winter",OR(F749="March",F749="April",F749="May"),"Spring",OR(F749="June",F749="July",F749="August"),"Summer",TRUE(),"Autumn")</f>
        <v>Winter</v>
      </c>
      <c r="AN749" s="14" t="str">
        <f aca="false">IF(L749+M749&gt;0,"Family","Adult Only")</f>
        <v>Adult Only</v>
      </c>
      <c r="AO749" s="14" t="str">
        <f aca="false">IF(U749=V749,"Same","Changed")</f>
        <v>Same</v>
      </c>
    </row>
    <row r="750" customFormat="false" ht="15" hidden="false" customHeight="false" outlineLevel="0" collapsed="false">
      <c r="A750" s="0" t="n">
        <v>763</v>
      </c>
      <c r="B750" s="0" t="s">
        <v>80</v>
      </c>
      <c r="C750" s="0" t="n">
        <v>0</v>
      </c>
      <c r="D750" s="0" t="n">
        <v>5</v>
      </c>
      <c r="E750" s="0" t="n">
        <v>2016</v>
      </c>
      <c r="F750" s="0" t="s">
        <v>118</v>
      </c>
      <c r="G750" s="0" t="n">
        <v>7</v>
      </c>
      <c r="H750" s="0" t="n">
        <v>8</v>
      </c>
      <c r="I750" s="0" t="n">
        <v>6</v>
      </c>
      <c r="J750" s="0" t="n">
        <v>15</v>
      </c>
      <c r="K750" s="0" t="n">
        <v>2</v>
      </c>
      <c r="L750" s="0" t="n">
        <v>0</v>
      </c>
      <c r="M750" s="0" t="n">
        <v>0</v>
      </c>
      <c r="N750" s="0" t="s">
        <v>129</v>
      </c>
      <c r="O750" s="0" t="s">
        <v>122</v>
      </c>
      <c r="P750" s="0" t="s">
        <v>99</v>
      </c>
      <c r="Q750" s="0" t="s">
        <v>94</v>
      </c>
      <c r="R750" s="0" t="n">
        <v>0</v>
      </c>
      <c r="S750" s="0" t="n">
        <v>0</v>
      </c>
      <c r="T750" s="0" t="n">
        <v>0</v>
      </c>
      <c r="U750" s="0" t="s">
        <v>95</v>
      </c>
      <c r="V750" s="0" t="s">
        <v>124</v>
      </c>
      <c r="W750" s="0" t="n">
        <v>1</v>
      </c>
      <c r="X750" s="0" t="s">
        <v>86</v>
      </c>
      <c r="Y750" s="0" t="n">
        <v>363</v>
      </c>
      <c r="Z750" s="0" t="n">
        <v>0</v>
      </c>
      <c r="AA750" s="0" t="n">
        <v>0</v>
      </c>
      <c r="AB750" s="0" t="s">
        <v>87</v>
      </c>
      <c r="AC750" s="0" t="n">
        <v>75.81</v>
      </c>
      <c r="AD750" s="0" t="n">
        <v>1</v>
      </c>
      <c r="AE750" s="0" t="n">
        <v>0</v>
      </c>
      <c r="AF750" s="0" t="s">
        <v>88</v>
      </c>
      <c r="AG750" s="13" t="n">
        <v>42429</v>
      </c>
      <c r="AH750" s="25" t="n">
        <f aca="false">I750+J750</f>
        <v>21</v>
      </c>
      <c r="AI750" s="25" t="n">
        <f aca="false">K750+L750+M750</f>
        <v>2</v>
      </c>
      <c r="AJ750" s="25" t="n">
        <f aca="false">AC750*AH750</f>
        <v>1592.01</v>
      </c>
      <c r="AK750" s="0" t="str">
        <f aca="false">IF(C750=1,"Cancelled","Completed")</f>
        <v>Completed</v>
      </c>
      <c r="AL750" s="0" t="str">
        <f aca="false">_xlfn.IFS(D750&lt;=7,"0-7 Days",D750&lt;=30,"8-30 Days",D750&lt;=90,"31-90 Days",TRUE(),"90+ Days")</f>
        <v>0-7 Days</v>
      </c>
      <c r="AM750" s="0" t="str">
        <f aca="false">_xlfn.IFS(OR(F750="December",F750="January",F750="February"),"Winter",OR(F750="March",F750="April",F750="May"),"Spring",OR(F750="June",F750="July",F750="August"),"Summer",TRUE(),"Autumn")</f>
        <v>Winter</v>
      </c>
      <c r="AN750" s="0" t="str">
        <f aca="false">IF(L750+M750&gt;0,"Family","Adult Only")</f>
        <v>Adult Only</v>
      </c>
      <c r="AO750" s="0" t="str">
        <f aca="false">IF(U750=V750,"Same","Changed")</f>
        <v>Changed</v>
      </c>
    </row>
    <row r="751" customFormat="false" ht="15" hidden="false" customHeight="false" outlineLevel="0" collapsed="false">
      <c r="A751" s="14" t="n">
        <v>764</v>
      </c>
      <c r="B751" s="14" t="s">
        <v>90</v>
      </c>
      <c r="C751" s="14" t="n">
        <v>0</v>
      </c>
      <c r="D751" s="14" t="n">
        <v>104</v>
      </c>
      <c r="E751" s="14" t="n">
        <v>2016</v>
      </c>
      <c r="F751" s="14" t="s">
        <v>121</v>
      </c>
      <c r="G751" s="14" t="n">
        <v>20</v>
      </c>
      <c r="H751" s="14" t="n">
        <v>14</v>
      </c>
      <c r="I751" s="14" t="n">
        <v>2</v>
      </c>
      <c r="J751" s="14" t="n">
        <v>1</v>
      </c>
      <c r="K751" s="14" t="n">
        <v>3</v>
      </c>
      <c r="L751" s="14" t="n">
        <v>0</v>
      </c>
      <c r="M751" s="14" t="n">
        <v>0</v>
      </c>
      <c r="N751" s="14" t="s">
        <v>82</v>
      </c>
      <c r="O751" s="14" t="s">
        <v>122</v>
      </c>
      <c r="P751" s="14" t="s">
        <v>93</v>
      </c>
      <c r="Q751" s="14" t="s">
        <v>94</v>
      </c>
      <c r="R751" s="14" t="n">
        <v>0</v>
      </c>
      <c r="S751" s="14" t="n">
        <v>0</v>
      </c>
      <c r="T751" s="14" t="n">
        <v>0</v>
      </c>
      <c r="U751" s="14" t="s">
        <v>109</v>
      </c>
      <c r="V751" s="14" t="s">
        <v>109</v>
      </c>
      <c r="W751" s="14" t="n">
        <v>0</v>
      </c>
      <c r="X751" s="14" t="s">
        <v>86</v>
      </c>
      <c r="Y751" s="14" t="n">
        <v>9</v>
      </c>
      <c r="Z751" s="14" t="n">
        <v>0</v>
      </c>
      <c r="AA751" s="14" t="n">
        <v>0</v>
      </c>
      <c r="AB751" s="14" t="s">
        <v>101</v>
      </c>
      <c r="AC751" s="14" t="n">
        <v>159.3</v>
      </c>
      <c r="AD751" s="14" t="n">
        <v>0</v>
      </c>
      <c r="AE751" s="14" t="n">
        <v>2</v>
      </c>
      <c r="AF751" s="14" t="s">
        <v>88</v>
      </c>
      <c r="AG751" s="15" t="n">
        <v>42507</v>
      </c>
      <c r="AH751" s="14" t="n">
        <f aca="false">I751+J751</f>
        <v>3</v>
      </c>
      <c r="AI751" s="14" t="n">
        <f aca="false">K751+L751+M751</f>
        <v>3</v>
      </c>
      <c r="AJ751" s="14" t="n">
        <f aca="false">AC751*AH751</f>
        <v>477.9</v>
      </c>
      <c r="AK751" s="14" t="str">
        <f aca="false">IF(C751=1,"Cancelled","Completed")</f>
        <v>Completed</v>
      </c>
      <c r="AL751" s="14" t="str">
        <f aca="false">_xlfn.IFS(D751&lt;=7,"0-7 Days",D751&lt;=30,"8-30 Days",D751&lt;=90,"31-90 Days",TRUE(),"90+ Days")</f>
        <v>90+ Days</v>
      </c>
      <c r="AM751" s="14" t="str">
        <f aca="false">_xlfn.IFS(OR(F751="December",F751="January",F751="February"),"Winter",OR(F751="March",F751="April",F751="May"),"Spring",OR(F751="June",F751="July",F751="August"),"Summer",TRUE(),"Autumn")</f>
        <v>Spring</v>
      </c>
      <c r="AN751" s="14" t="str">
        <f aca="false">IF(L751+M751&gt;0,"Family","Adult Only")</f>
        <v>Adult Only</v>
      </c>
      <c r="AO751" s="14" t="str">
        <f aca="false">IF(U751=V751,"Same","Changed")</f>
        <v>Same</v>
      </c>
    </row>
    <row r="752" customFormat="false" ht="15" hidden="false" customHeight="false" outlineLevel="0" collapsed="false">
      <c r="A752" s="0" t="n">
        <v>765</v>
      </c>
      <c r="B752" s="0" t="s">
        <v>90</v>
      </c>
      <c r="C752" s="0" t="n">
        <v>0</v>
      </c>
      <c r="D752" s="0" t="n">
        <v>19</v>
      </c>
      <c r="E752" s="0" t="n">
        <v>2015</v>
      </c>
      <c r="F752" s="0" t="s">
        <v>114</v>
      </c>
      <c r="G752" s="0" t="n">
        <v>39</v>
      </c>
      <c r="H752" s="0" t="n">
        <v>20</v>
      </c>
      <c r="I752" s="0" t="n">
        <v>1</v>
      </c>
      <c r="J752" s="0" t="n">
        <v>0</v>
      </c>
      <c r="K752" s="0" t="n">
        <v>2</v>
      </c>
      <c r="L752" s="0" t="n">
        <v>0</v>
      </c>
      <c r="M752" s="0" t="n">
        <v>0</v>
      </c>
      <c r="N752" s="0" t="s">
        <v>82</v>
      </c>
      <c r="O752" s="0" t="s">
        <v>92</v>
      </c>
      <c r="P752" s="0" t="s">
        <v>84</v>
      </c>
      <c r="Q752" s="0" t="s">
        <v>84</v>
      </c>
      <c r="R752" s="0" t="n">
        <v>0</v>
      </c>
      <c r="S752" s="0" t="n">
        <v>0</v>
      </c>
      <c r="T752" s="0" t="n">
        <v>0</v>
      </c>
      <c r="U752" s="0" t="s">
        <v>95</v>
      </c>
      <c r="V752" s="0" t="s">
        <v>124</v>
      </c>
      <c r="W752" s="0" t="n">
        <v>1</v>
      </c>
      <c r="X752" s="0" t="s">
        <v>86</v>
      </c>
      <c r="Y752" s="0" t="n">
        <v>14</v>
      </c>
      <c r="Z752" s="0" t="n">
        <v>84</v>
      </c>
      <c r="AA752" s="0" t="n">
        <v>0</v>
      </c>
      <c r="AB752" s="0" t="s">
        <v>87</v>
      </c>
      <c r="AC752" s="0" t="n">
        <v>124</v>
      </c>
      <c r="AD752" s="0" t="n">
        <v>0</v>
      </c>
      <c r="AE752" s="0" t="n">
        <v>0</v>
      </c>
      <c r="AF752" s="0" t="s">
        <v>88</v>
      </c>
      <c r="AG752" s="13" t="n">
        <v>42268</v>
      </c>
      <c r="AH752" s="25" t="n">
        <f aca="false">I752+J752</f>
        <v>1</v>
      </c>
      <c r="AI752" s="25" t="n">
        <f aca="false">K752+L752+M752</f>
        <v>2</v>
      </c>
      <c r="AJ752" s="25" t="n">
        <f aca="false">AC752*AH752</f>
        <v>124</v>
      </c>
      <c r="AK752" s="0" t="str">
        <f aca="false">IF(C752=1,"Cancelled","Completed")</f>
        <v>Completed</v>
      </c>
      <c r="AL752" s="0" t="str">
        <f aca="false">_xlfn.IFS(D752&lt;=7,"0-7 Days",D752&lt;=30,"8-30 Days",D752&lt;=90,"31-90 Days",TRUE(),"90+ Days")</f>
        <v>8-30 Days</v>
      </c>
      <c r="AM752" s="0" t="str">
        <f aca="false">_xlfn.IFS(OR(F752="December",F752="January",F752="February"),"Winter",OR(F752="March",F752="April",F752="May"),"Spring",OR(F752="June",F752="July",F752="August"),"Summer",TRUE(),"Autumn")</f>
        <v>Autumn</v>
      </c>
      <c r="AN752" s="0" t="str">
        <f aca="false">IF(L752+M752&gt;0,"Family","Adult Only")</f>
        <v>Adult Only</v>
      </c>
      <c r="AO752" s="0" t="str">
        <f aca="false">IF(U752=V752,"Same","Changed")</f>
        <v>Changed</v>
      </c>
    </row>
    <row r="753" customFormat="false" ht="15" hidden="false" customHeight="false" outlineLevel="0" collapsed="false">
      <c r="A753" s="14" t="n">
        <v>766</v>
      </c>
      <c r="B753" s="14" t="s">
        <v>80</v>
      </c>
      <c r="C753" s="14" t="n">
        <v>0</v>
      </c>
      <c r="D753" s="14" t="n">
        <v>1</v>
      </c>
      <c r="E753" s="14" t="n">
        <v>2015</v>
      </c>
      <c r="F753" s="14" t="s">
        <v>81</v>
      </c>
      <c r="G753" s="14" t="n">
        <v>50</v>
      </c>
      <c r="H753" s="14" t="n">
        <v>12</v>
      </c>
      <c r="I753" s="14" t="n">
        <v>0</v>
      </c>
      <c r="J753" s="14" t="n">
        <v>1</v>
      </c>
      <c r="K753" s="14" t="n">
        <v>2</v>
      </c>
      <c r="L753" s="14" t="n">
        <v>0</v>
      </c>
      <c r="M753" s="14" t="n">
        <v>1</v>
      </c>
      <c r="N753" s="14" t="s">
        <v>112</v>
      </c>
      <c r="O753" s="14" t="s">
        <v>92</v>
      </c>
      <c r="P753" s="14" t="s">
        <v>84</v>
      </c>
      <c r="Q753" s="14" t="s">
        <v>84</v>
      </c>
      <c r="R753" s="14" t="n">
        <v>0</v>
      </c>
      <c r="S753" s="14" t="n">
        <v>0</v>
      </c>
      <c r="T753" s="14" t="n">
        <v>0</v>
      </c>
      <c r="U753" s="14" t="s">
        <v>95</v>
      </c>
      <c r="V753" s="14" t="s">
        <v>109</v>
      </c>
      <c r="W753" s="14" t="n">
        <v>0</v>
      </c>
      <c r="X753" s="14" t="s">
        <v>86</v>
      </c>
      <c r="Y753" s="14" t="n">
        <v>0</v>
      </c>
      <c r="Z753" s="14" t="n">
        <v>0</v>
      </c>
      <c r="AA753" s="14" t="n">
        <v>0</v>
      </c>
      <c r="AB753" s="14" t="s">
        <v>87</v>
      </c>
      <c r="AC753" s="14" t="n">
        <v>79</v>
      </c>
      <c r="AD753" s="14" t="n">
        <v>1</v>
      </c>
      <c r="AE753" s="14" t="n">
        <v>1</v>
      </c>
      <c r="AF753" s="14" t="s">
        <v>88</v>
      </c>
      <c r="AG753" s="15" t="n">
        <v>42351</v>
      </c>
      <c r="AH753" s="14" t="n">
        <f aca="false">I753+J753</f>
        <v>1</v>
      </c>
      <c r="AI753" s="14" t="n">
        <f aca="false">K753+L753+M753</f>
        <v>3</v>
      </c>
      <c r="AJ753" s="14" t="n">
        <f aca="false">AC753*AH753</f>
        <v>79</v>
      </c>
      <c r="AK753" s="14" t="str">
        <f aca="false">IF(C753=1,"Cancelled","Completed")</f>
        <v>Completed</v>
      </c>
      <c r="AL753" s="14" t="str">
        <f aca="false">_xlfn.IFS(D753&lt;=7,"0-7 Days",D753&lt;=30,"8-30 Days",D753&lt;=90,"31-90 Days",TRUE(),"90+ Days")</f>
        <v>0-7 Days</v>
      </c>
      <c r="AM753" s="14" t="str">
        <f aca="false">_xlfn.IFS(OR(F753="December",F753="January",F753="February"),"Winter",OR(F753="March",F753="April",F753="May"),"Spring",OR(F753="June",F753="July",F753="August"),"Summer",TRUE(),"Autumn")</f>
        <v>Winter</v>
      </c>
      <c r="AN753" s="14" t="str">
        <f aca="false">IF(L753+M753&gt;0,"Family","Adult Only")</f>
        <v>Family</v>
      </c>
      <c r="AO753" s="14" t="str">
        <f aca="false">IF(U753=V753,"Same","Changed")</f>
        <v>Changed</v>
      </c>
    </row>
    <row r="754" customFormat="false" ht="15" hidden="false" customHeight="false" outlineLevel="0" collapsed="false">
      <c r="A754" s="0" t="n">
        <v>767</v>
      </c>
      <c r="B754" s="0" t="s">
        <v>80</v>
      </c>
      <c r="C754" s="0" t="n">
        <v>0</v>
      </c>
      <c r="D754" s="0" t="n">
        <v>83</v>
      </c>
      <c r="E754" s="0" t="n">
        <v>2017</v>
      </c>
      <c r="F754" s="0" t="s">
        <v>126</v>
      </c>
      <c r="G754" s="0" t="n">
        <v>2</v>
      </c>
      <c r="H754" s="0" t="n">
        <v>10</v>
      </c>
      <c r="I754" s="0" t="n">
        <v>4</v>
      </c>
      <c r="J754" s="0" t="n">
        <v>10</v>
      </c>
      <c r="K754" s="0" t="n">
        <v>1</v>
      </c>
      <c r="L754" s="0" t="n">
        <v>0</v>
      </c>
      <c r="M754" s="0" t="n">
        <v>0</v>
      </c>
      <c r="N754" s="0" t="s">
        <v>112</v>
      </c>
      <c r="O754" s="0" t="s">
        <v>83</v>
      </c>
      <c r="P754" s="0" t="s">
        <v>93</v>
      </c>
      <c r="Q754" s="0" t="s">
        <v>94</v>
      </c>
      <c r="R754" s="0" t="n">
        <v>0</v>
      </c>
      <c r="S754" s="0" t="n">
        <v>0</v>
      </c>
      <c r="T754" s="0" t="n">
        <v>0</v>
      </c>
      <c r="U754" s="0" t="s">
        <v>109</v>
      </c>
      <c r="V754" s="0" t="s">
        <v>109</v>
      </c>
      <c r="W754" s="0" t="n">
        <v>1</v>
      </c>
      <c r="X754" s="0" t="s">
        <v>86</v>
      </c>
      <c r="Y754" s="0" t="n">
        <v>147</v>
      </c>
      <c r="Z754" s="0" t="n">
        <v>0</v>
      </c>
      <c r="AA754" s="0" t="n">
        <v>0</v>
      </c>
      <c r="AB754" s="0" t="s">
        <v>87</v>
      </c>
      <c r="AC754" s="0" t="n">
        <v>50.96</v>
      </c>
      <c r="AD754" s="0" t="n">
        <v>0</v>
      </c>
      <c r="AE754" s="0" t="n">
        <v>0</v>
      </c>
      <c r="AF754" s="0" t="s">
        <v>88</v>
      </c>
      <c r="AG754" s="13" t="n">
        <v>42759</v>
      </c>
      <c r="AH754" s="25" t="n">
        <f aca="false">I754+J754</f>
        <v>14</v>
      </c>
      <c r="AI754" s="25" t="n">
        <f aca="false">K754+L754+M754</f>
        <v>1</v>
      </c>
      <c r="AJ754" s="25" t="n">
        <f aca="false">AC754*AH754</f>
        <v>713.44</v>
      </c>
      <c r="AK754" s="0" t="str">
        <f aca="false">IF(C754=1,"Cancelled","Completed")</f>
        <v>Completed</v>
      </c>
      <c r="AL754" s="0" t="str">
        <f aca="false">_xlfn.IFS(D754&lt;=7,"0-7 Days",D754&lt;=30,"8-30 Days",D754&lt;=90,"31-90 Days",TRUE(),"90+ Days")</f>
        <v>31-90 Days</v>
      </c>
      <c r="AM754" s="0" t="str">
        <f aca="false">_xlfn.IFS(OR(F754="December",F754="January",F754="February"),"Winter",OR(F754="March",F754="April",F754="May"),"Spring",OR(F754="June",F754="July",F754="August"),"Summer",TRUE(),"Autumn")</f>
        <v>Winter</v>
      </c>
      <c r="AN754" s="0" t="str">
        <f aca="false">IF(L754+M754&gt;0,"Family","Adult Only")</f>
        <v>Adult Only</v>
      </c>
      <c r="AO754" s="0" t="str">
        <f aca="false">IF(U754=V754,"Same","Changed")</f>
        <v>Same</v>
      </c>
    </row>
    <row r="755" customFormat="false" ht="15" hidden="false" customHeight="false" outlineLevel="0" collapsed="false">
      <c r="A755" s="14" t="n">
        <v>768</v>
      </c>
      <c r="B755" s="14" t="s">
        <v>90</v>
      </c>
      <c r="C755" s="14" t="n">
        <v>0</v>
      </c>
      <c r="D755" s="14" t="n">
        <v>56</v>
      </c>
      <c r="E755" s="14" t="n">
        <v>2015</v>
      </c>
      <c r="F755" s="14" t="s">
        <v>113</v>
      </c>
      <c r="G755" s="14" t="n">
        <v>45</v>
      </c>
      <c r="H755" s="14" t="n">
        <v>6</v>
      </c>
      <c r="I755" s="14" t="n">
        <v>1</v>
      </c>
      <c r="J755" s="14" t="n">
        <v>2</v>
      </c>
      <c r="K755" s="14" t="n">
        <v>2</v>
      </c>
      <c r="L755" s="14" t="n">
        <v>0</v>
      </c>
      <c r="M755" s="14" t="n">
        <v>0</v>
      </c>
      <c r="N755" s="14" t="s">
        <v>82</v>
      </c>
      <c r="O755" s="14" t="s">
        <v>115</v>
      </c>
      <c r="P755" s="14" t="s">
        <v>99</v>
      </c>
      <c r="Q755" s="14" t="s">
        <v>94</v>
      </c>
      <c r="R755" s="14" t="n">
        <v>0</v>
      </c>
      <c r="S755" s="14" t="n">
        <v>0</v>
      </c>
      <c r="T755" s="14" t="n">
        <v>0</v>
      </c>
      <c r="U755" s="14" t="s">
        <v>109</v>
      </c>
      <c r="V755" s="14" t="s">
        <v>95</v>
      </c>
      <c r="W755" s="14" t="n">
        <v>0</v>
      </c>
      <c r="X755" s="14" t="s">
        <v>86</v>
      </c>
      <c r="Y755" s="14" t="n">
        <v>28</v>
      </c>
      <c r="Z755" s="14" t="n">
        <v>0</v>
      </c>
      <c r="AA755" s="14" t="n">
        <v>0</v>
      </c>
      <c r="AB755" s="14" t="s">
        <v>87</v>
      </c>
      <c r="AC755" s="14" t="n">
        <v>60</v>
      </c>
      <c r="AD755" s="14" t="n">
        <v>0</v>
      </c>
      <c r="AE755" s="14" t="n">
        <v>1</v>
      </c>
      <c r="AF755" s="14" t="s">
        <v>88</v>
      </c>
      <c r="AG755" s="15" t="n">
        <v>42317</v>
      </c>
      <c r="AH755" s="14" t="n">
        <f aca="false">I755+J755</f>
        <v>3</v>
      </c>
      <c r="AI755" s="14" t="n">
        <f aca="false">K755+L755+M755</f>
        <v>2</v>
      </c>
      <c r="AJ755" s="14" t="n">
        <f aca="false">AC755*AH755</f>
        <v>180</v>
      </c>
      <c r="AK755" s="14" t="str">
        <f aca="false">IF(C755=1,"Cancelled","Completed")</f>
        <v>Completed</v>
      </c>
      <c r="AL755" s="14" t="str">
        <f aca="false">_xlfn.IFS(D755&lt;=7,"0-7 Days",D755&lt;=30,"8-30 Days",D755&lt;=90,"31-90 Days",TRUE(),"90+ Days")</f>
        <v>31-90 Days</v>
      </c>
      <c r="AM755" s="14" t="str">
        <f aca="false">_xlfn.IFS(OR(F755="December",F755="January",F755="February"),"Winter",OR(F755="March",F755="April",F755="May"),"Spring",OR(F755="June",F755="July",F755="August"),"Summer",TRUE(),"Autumn")</f>
        <v>Autumn</v>
      </c>
      <c r="AN755" s="14" t="str">
        <f aca="false">IF(L755+M755&gt;0,"Family","Adult Only")</f>
        <v>Adult Only</v>
      </c>
      <c r="AO755" s="14" t="str">
        <f aca="false">IF(U755=V755,"Same","Changed")</f>
        <v>Changed</v>
      </c>
    </row>
    <row r="756" customFormat="false" ht="15" hidden="false" customHeight="false" outlineLevel="0" collapsed="false">
      <c r="A756" s="0" t="n">
        <v>769</v>
      </c>
      <c r="B756" s="0" t="s">
        <v>90</v>
      </c>
      <c r="C756" s="0" t="n">
        <v>1</v>
      </c>
      <c r="D756" s="0" t="n">
        <v>111</v>
      </c>
      <c r="E756" s="0" t="n">
        <v>2017</v>
      </c>
      <c r="F756" s="0" t="s">
        <v>135</v>
      </c>
      <c r="G756" s="0" t="n">
        <v>26</v>
      </c>
      <c r="H756" s="0" t="n">
        <v>29</v>
      </c>
      <c r="I756" s="0" t="n">
        <v>0</v>
      </c>
      <c r="J756" s="0" t="n">
        <v>1</v>
      </c>
      <c r="K756" s="0" t="n">
        <v>2</v>
      </c>
      <c r="L756" s="0" t="n">
        <v>2</v>
      </c>
      <c r="M756" s="0" t="n">
        <v>0</v>
      </c>
      <c r="N756" s="0" t="s">
        <v>82</v>
      </c>
      <c r="O756" s="0" t="s">
        <v>122</v>
      </c>
      <c r="P756" s="0" t="s">
        <v>93</v>
      </c>
      <c r="Q756" s="0" t="s">
        <v>94</v>
      </c>
      <c r="R756" s="0" t="n">
        <v>0</v>
      </c>
      <c r="S756" s="0" t="n">
        <v>0</v>
      </c>
      <c r="T756" s="0" t="n">
        <v>0</v>
      </c>
      <c r="U756" s="0" t="s">
        <v>85</v>
      </c>
      <c r="V756" s="0" t="s">
        <v>85</v>
      </c>
      <c r="W756" s="0" t="n">
        <v>0</v>
      </c>
      <c r="X756" s="0" t="s">
        <v>86</v>
      </c>
      <c r="Y756" s="0" t="n">
        <v>9</v>
      </c>
      <c r="Z756" s="0" t="n">
        <v>0</v>
      </c>
      <c r="AA756" s="0" t="n">
        <v>0</v>
      </c>
      <c r="AB756" s="0" t="s">
        <v>87</v>
      </c>
      <c r="AC756" s="0" t="n">
        <v>230</v>
      </c>
      <c r="AD756" s="0" t="n">
        <v>0</v>
      </c>
      <c r="AE756" s="0" t="n">
        <v>0</v>
      </c>
      <c r="AF756" s="0" t="s">
        <v>96</v>
      </c>
      <c r="AG756" s="13" t="n">
        <v>42808</v>
      </c>
      <c r="AH756" s="25" t="n">
        <f aca="false">I756+J756</f>
        <v>1</v>
      </c>
      <c r="AI756" s="25" t="n">
        <f aca="false">K756+L756+M756</f>
        <v>4</v>
      </c>
      <c r="AJ756" s="25" t="n">
        <f aca="false">AC756*AH756</f>
        <v>230</v>
      </c>
      <c r="AK756" s="0" t="str">
        <f aca="false">IF(C756=1,"Cancelled","Completed")</f>
        <v>Cancelled</v>
      </c>
      <c r="AL756" s="0" t="str">
        <f aca="false">_xlfn.IFS(D756&lt;=7,"0-7 Days",D756&lt;=30,"8-30 Days",D756&lt;=90,"31-90 Days",TRUE(),"90+ Days")</f>
        <v>90+ Days</v>
      </c>
      <c r="AM756" s="0" t="str">
        <f aca="false">_xlfn.IFS(OR(F756="December",F756="January",F756="February"),"Winter",OR(F756="March",F756="April",F756="May"),"Spring",OR(F756="June",F756="July",F756="August"),"Summer",TRUE(),"Autumn")</f>
        <v>Summer</v>
      </c>
      <c r="AN756" s="0" t="str">
        <f aca="false">IF(L756+M756&gt;0,"Family","Adult Only")</f>
        <v>Family</v>
      </c>
      <c r="AO756" s="0" t="str">
        <f aca="false">IF(U756=V756,"Same","Changed")</f>
        <v>Same</v>
      </c>
    </row>
    <row r="757" customFormat="false" ht="15" hidden="false" customHeight="false" outlineLevel="0" collapsed="false">
      <c r="A757" s="14" t="n">
        <v>770</v>
      </c>
      <c r="B757" s="14" t="s">
        <v>90</v>
      </c>
      <c r="C757" s="14" t="n">
        <v>1</v>
      </c>
      <c r="D757" s="14" t="n">
        <v>265</v>
      </c>
      <c r="E757" s="14" t="n">
        <v>2016</v>
      </c>
      <c r="F757" s="14" t="s">
        <v>113</v>
      </c>
      <c r="G757" s="14" t="n">
        <v>48</v>
      </c>
      <c r="H757" s="14" t="n">
        <v>20</v>
      </c>
      <c r="I757" s="14" t="n">
        <v>2</v>
      </c>
      <c r="J757" s="14" t="n">
        <v>1</v>
      </c>
      <c r="K757" s="14" t="n">
        <v>2</v>
      </c>
      <c r="L757" s="14" t="n">
        <v>0</v>
      </c>
      <c r="M757" s="14" t="n">
        <v>0</v>
      </c>
      <c r="N757" s="14" t="s">
        <v>82</v>
      </c>
      <c r="O757" s="14" t="s">
        <v>83</v>
      </c>
      <c r="P757" s="14" t="s">
        <v>93</v>
      </c>
      <c r="Q757" s="14" t="s">
        <v>94</v>
      </c>
      <c r="R757" s="14" t="n">
        <v>0</v>
      </c>
      <c r="S757" s="14" t="n">
        <v>0</v>
      </c>
      <c r="T757" s="14" t="n">
        <v>0</v>
      </c>
      <c r="U757" s="14" t="s">
        <v>95</v>
      </c>
      <c r="V757" s="14" t="s">
        <v>95</v>
      </c>
      <c r="W757" s="14" t="n">
        <v>0</v>
      </c>
      <c r="X757" s="14" t="s">
        <v>86</v>
      </c>
      <c r="Y757" s="14" t="n">
        <v>9</v>
      </c>
      <c r="Z757" s="14" t="n">
        <v>0</v>
      </c>
      <c r="AA757" s="14" t="n">
        <v>0</v>
      </c>
      <c r="AB757" s="14" t="s">
        <v>87</v>
      </c>
      <c r="AC757" s="14" t="n">
        <v>78.3</v>
      </c>
      <c r="AD757" s="14" t="n">
        <v>0</v>
      </c>
      <c r="AE757" s="14" t="n">
        <v>2</v>
      </c>
      <c r="AF757" s="14" t="s">
        <v>96</v>
      </c>
      <c r="AG757" s="15" t="n">
        <v>42636</v>
      </c>
      <c r="AH757" s="14" t="n">
        <f aca="false">I757+J757</f>
        <v>3</v>
      </c>
      <c r="AI757" s="14" t="n">
        <f aca="false">K757+L757+M757</f>
        <v>2</v>
      </c>
      <c r="AJ757" s="14" t="n">
        <f aca="false">AC757*AH757</f>
        <v>234.9</v>
      </c>
      <c r="AK757" s="14" t="str">
        <f aca="false">IF(C757=1,"Cancelled","Completed")</f>
        <v>Cancelled</v>
      </c>
      <c r="AL757" s="14" t="str">
        <f aca="false">_xlfn.IFS(D757&lt;=7,"0-7 Days",D757&lt;=30,"8-30 Days",D757&lt;=90,"31-90 Days",TRUE(),"90+ Days")</f>
        <v>90+ Days</v>
      </c>
      <c r="AM757" s="14" t="str">
        <f aca="false">_xlfn.IFS(OR(F757="December",F757="January",F757="February"),"Winter",OR(F757="March",F757="April",F757="May"),"Spring",OR(F757="June",F757="July",F757="August"),"Summer",TRUE(),"Autumn")</f>
        <v>Autumn</v>
      </c>
      <c r="AN757" s="14" t="str">
        <f aca="false">IF(L757+M757&gt;0,"Family","Adult Only")</f>
        <v>Adult Only</v>
      </c>
      <c r="AO757" s="14" t="str">
        <f aca="false">IF(U757=V757,"Same","Changed")</f>
        <v>Same</v>
      </c>
    </row>
    <row r="758" customFormat="false" ht="15" hidden="false" customHeight="false" outlineLevel="0" collapsed="false">
      <c r="A758" s="0" t="n">
        <v>771</v>
      </c>
      <c r="B758" s="0" t="s">
        <v>90</v>
      </c>
      <c r="C758" s="0" t="n">
        <v>0</v>
      </c>
      <c r="D758" s="0" t="n">
        <v>93</v>
      </c>
      <c r="E758" s="0" t="n">
        <v>2017</v>
      </c>
      <c r="F758" s="0" t="s">
        <v>106</v>
      </c>
      <c r="G758" s="0" t="n">
        <v>16</v>
      </c>
      <c r="H758" s="0" t="n">
        <v>21</v>
      </c>
      <c r="I758" s="0" t="n">
        <v>2</v>
      </c>
      <c r="J758" s="0" t="n">
        <v>6</v>
      </c>
      <c r="K758" s="0" t="n">
        <v>2</v>
      </c>
      <c r="L758" s="0" t="n">
        <v>1</v>
      </c>
      <c r="M758" s="0" t="n">
        <v>0</v>
      </c>
      <c r="N758" s="0" t="s">
        <v>112</v>
      </c>
      <c r="O758" s="0" t="s">
        <v>132</v>
      </c>
      <c r="P758" s="0" t="s">
        <v>93</v>
      </c>
      <c r="Q758" s="0" t="s">
        <v>94</v>
      </c>
      <c r="R758" s="0" t="n">
        <v>0</v>
      </c>
      <c r="S758" s="0" t="n">
        <v>0</v>
      </c>
      <c r="T758" s="0" t="n">
        <v>0</v>
      </c>
      <c r="U758" s="0" t="s">
        <v>95</v>
      </c>
      <c r="V758" s="0" t="s">
        <v>95</v>
      </c>
      <c r="W758" s="0" t="n">
        <v>0</v>
      </c>
      <c r="X758" s="0" t="s">
        <v>86</v>
      </c>
      <c r="Y758" s="0" t="n">
        <v>9</v>
      </c>
      <c r="Z758" s="0" t="n">
        <v>0</v>
      </c>
      <c r="AA758" s="0" t="n">
        <v>0</v>
      </c>
      <c r="AB758" s="0" t="s">
        <v>87</v>
      </c>
      <c r="AC758" s="0" t="n">
        <v>184.5</v>
      </c>
      <c r="AD758" s="0" t="n">
        <v>0</v>
      </c>
      <c r="AE758" s="0" t="n">
        <v>1</v>
      </c>
      <c r="AF758" s="0" t="s">
        <v>88</v>
      </c>
      <c r="AG758" s="13" t="n">
        <v>42854</v>
      </c>
      <c r="AH758" s="25" t="n">
        <f aca="false">I758+J758</f>
        <v>8</v>
      </c>
      <c r="AI758" s="25" t="n">
        <f aca="false">K758+L758+M758</f>
        <v>3</v>
      </c>
      <c r="AJ758" s="25" t="n">
        <f aca="false">AC758*AH758</f>
        <v>1476</v>
      </c>
      <c r="AK758" s="0" t="str">
        <f aca="false">IF(C758=1,"Cancelled","Completed")</f>
        <v>Completed</v>
      </c>
      <c r="AL758" s="0" t="str">
        <f aca="false">_xlfn.IFS(D758&lt;=7,"0-7 Days",D758&lt;=30,"8-30 Days",D758&lt;=90,"31-90 Days",TRUE(),"90+ Days")</f>
        <v>90+ Days</v>
      </c>
      <c r="AM758" s="0" t="str">
        <f aca="false">_xlfn.IFS(OR(F758="December",F758="January",F758="February"),"Winter",OR(F758="March",F758="April",F758="May"),"Spring",OR(F758="June",F758="July",F758="August"),"Summer",TRUE(),"Autumn")</f>
        <v>Spring</v>
      </c>
      <c r="AN758" s="0" t="str">
        <f aca="false">IF(L758+M758&gt;0,"Family","Adult Only")</f>
        <v>Family</v>
      </c>
      <c r="AO758" s="0" t="str">
        <f aca="false">IF(U758=V758,"Same","Changed")</f>
        <v>Same</v>
      </c>
    </row>
    <row r="759" customFormat="false" ht="15" hidden="false" customHeight="false" outlineLevel="0" collapsed="false">
      <c r="A759" s="14" t="n">
        <v>772</v>
      </c>
      <c r="B759" s="14" t="s">
        <v>90</v>
      </c>
      <c r="C759" s="14" t="n">
        <v>0</v>
      </c>
      <c r="D759" s="14" t="n">
        <v>53</v>
      </c>
      <c r="E759" s="14" t="n">
        <v>2017</v>
      </c>
      <c r="F759" s="14" t="s">
        <v>135</v>
      </c>
      <c r="G759" s="14" t="n">
        <v>26</v>
      </c>
      <c r="H759" s="14" t="n">
        <v>25</v>
      </c>
      <c r="I759" s="14" t="n">
        <v>1</v>
      </c>
      <c r="J759" s="14" t="n">
        <v>0</v>
      </c>
      <c r="K759" s="14" t="n">
        <v>1</v>
      </c>
      <c r="L759" s="14" t="n">
        <v>0</v>
      </c>
      <c r="M759" s="14" t="n">
        <v>0</v>
      </c>
      <c r="N759" s="14" t="s">
        <v>107</v>
      </c>
      <c r="O759" s="14" t="s">
        <v>98</v>
      </c>
      <c r="P759" s="14" t="s">
        <v>93</v>
      </c>
      <c r="Q759" s="14" t="s">
        <v>94</v>
      </c>
      <c r="R759" s="14" t="n">
        <v>0</v>
      </c>
      <c r="S759" s="14" t="n">
        <v>0</v>
      </c>
      <c r="T759" s="14" t="n">
        <v>0</v>
      </c>
      <c r="U759" s="14" t="s">
        <v>95</v>
      </c>
      <c r="V759" s="14" t="s">
        <v>95</v>
      </c>
      <c r="W759" s="14" t="n">
        <v>1</v>
      </c>
      <c r="X759" s="14" t="s">
        <v>86</v>
      </c>
      <c r="Y759" s="14" t="n">
        <v>9</v>
      </c>
      <c r="Z759" s="14" t="n">
        <v>0</v>
      </c>
      <c r="AA759" s="14" t="n">
        <v>0</v>
      </c>
      <c r="AB759" s="14" t="s">
        <v>87</v>
      </c>
      <c r="AC759" s="14" t="n">
        <v>120</v>
      </c>
      <c r="AD759" s="14" t="n">
        <v>0</v>
      </c>
      <c r="AE759" s="14" t="n">
        <v>1</v>
      </c>
      <c r="AF759" s="14" t="s">
        <v>88</v>
      </c>
      <c r="AG759" s="15" t="n">
        <v>42912</v>
      </c>
      <c r="AH759" s="14" t="n">
        <f aca="false">I759+J759</f>
        <v>1</v>
      </c>
      <c r="AI759" s="14" t="n">
        <f aca="false">K759+L759+M759</f>
        <v>1</v>
      </c>
      <c r="AJ759" s="14" t="n">
        <f aca="false">AC759*AH759</f>
        <v>120</v>
      </c>
      <c r="AK759" s="14" t="str">
        <f aca="false">IF(C759=1,"Cancelled","Completed")</f>
        <v>Completed</v>
      </c>
      <c r="AL759" s="14" t="str">
        <f aca="false">_xlfn.IFS(D759&lt;=7,"0-7 Days",D759&lt;=30,"8-30 Days",D759&lt;=90,"31-90 Days",TRUE(),"90+ Days")</f>
        <v>31-90 Days</v>
      </c>
      <c r="AM759" s="14" t="str">
        <f aca="false">_xlfn.IFS(OR(F759="December",F759="January",F759="February"),"Winter",OR(F759="March",F759="April",F759="May"),"Spring",OR(F759="June",F759="July",F759="August"),"Summer",TRUE(),"Autumn")</f>
        <v>Summer</v>
      </c>
      <c r="AN759" s="14" t="str">
        <f aca="false">IF(L759+M759&gt;0,"Family","Adult Only")</f>
        <v>Adult Only</v>
      </c>
      <c r="AO759" s="14" t="str">
        <f aca="false">IF(U759=V759,"Same","Changed")</f>
        <v>Same</v>
      </c>
    </row>
    <row r="760" customFormat="false" ht="15" hidden="false" customHeight="false" outlineLevel="0" collapsed="false">
      <c r="A760" s="0" t="n">
        <v>773</v>
      </c>
      <c r="B760" s="0" t="s">
        <v>90</v>
      </c>
      <c r="C760" s="0" t="n">
        <v>1</v>
      </c>
      <c r="D760" s="0" t="n">
        <v>305</v>
      </c>
      <c r="E760" s="0" t="n">
        <v>2016</v>
      </c>
      <c r="F760" s="0" t="s">
        <v>113</v>
      </c>
      <c r="G760" s="0" t="n">
        <v>45</v>
      </c>
      <c r="H760" s="0" t="n">
        <v>4</v>
      </c>
      <c r="I760" s="0" t="n">
        <v>1</v>
      </c>
      <c r="J760" s="0" t="n">
        <v>2</v>
      </c>
      <c r="K760" s="0" t="n">
        <v>2</v>
      </c>
      <c r="L760" s="0" t="n">
        <v>0</v>
      </c>
      <c r="M760" s="0" t="n">
        <v>0</v>
      </c>
      <c r="N760" s="0" t="s">
        <v>82</v>
      </c>
      <c r="O760" s="0" t="s">
        <v>92</v>
      </c>
      <c r="P760" s="0" t="s">
        <v>99</v>
      </c>
      <c r="Q760" s="0" t="s">
        <v>94</v>
      </c>
      <c r="R760" s="0" t="n">
        <v>0</v>
      </c>
      <c r="S760" s="0" t="n">
        <v>0</v>
      </c>
      <c r="T760" s="0" t="n">
        <v>0</v>
      </c>
      <c r="U760" s="0" t="s">
        <v>95</v>
      </c>
      <c r="V760" s="0" t="s">
        <v>95</v>
      </c>
      <c r="W760" s="0" t="n">
        <v>0</v>
      </c>
      <c r="X760" s="0" t="s">
        <v>120</v>
      </c>
      <c r="Y760" s="0" t="n">
        <v>21</v>
      </c>
      <c r="Z760" s="0" t="n">
        <v>0</v>
      </c>
      <c r="AA760" s="0" t="n">
        <v>0</v>
      </c>
      <c r="AB760" s="0" t="s">
        <v>87</v>
      </c>
      <c r="AC760" s="0" t="n">
        <v>89</v>
      </c>
      <c r="AD760" s="0" t="n">
        <v>0</v>
      </c>
      <c r="AE760" s="0" t="n">
        <v>0</v>
      </c>
      <c r="AF760" s="0" t="s">
        <v>96</v>
      </c>
      <c r="AG760" s="13" t="n">
        <v>42401</v>
      </c>
      <c r="AH760" s="25" t="n">
        <f aca="false">I760+J760</f>
        <v>3</v>
      </c>
      <c r="AI760" s="25" t="n">
        <f aca="false">K760+L760+M760</f>
        <v>2</v>
      </c>
      <c r="AJ760" s="25" t="n">
        <f aca="false">AC760*AH760</f>
        <v>267</v>
      </c>
      <c r="AK760" s="0" t="str">
        <f aca="false">IF(C760=1,"Cancelled","Completed")</f>
        <v>Cancelled</v>
      </c>
      <c r="AL760" s="0" t="str">
        <f aca="false">_xlfn.IFS(D760&lt;=7,"0-7 Days",D760&lt;=30,"8-30 Days",D760&lt;=90,"31-90 Days",TRUE(),"90+ Days")</f>
        <v>90+ Days</v>
      </c>
      <c r="AM760" s="0" t="str">
        <f aca="false">_xlfn.IFS(OR(F760="December",F760="January",F760="February"),"Winter",OR(F760="March",F760="April",F760="May"),"Spring",OR(F760="June",F760="July",F760="August"),"Summer",TRUE(),"Autumn")</f>
        <v>Autumn</v>
      </c>
      <c r="AN760" s="0" t="str">
        <f aca="false">IF(L760+M760&gt;0,"Family","Adult Only")</f>
        <v>Adult Only</v>
      </c>
      <c r="AO760" s="0" t="str">
        <f aca="false">IF(U760=V760,"Same","Changed")</f>
        <v>Same</v>
      </c>
    </row>
    <row r="761" customFormat="false" ht="15" hidden="false" customHeight="false" outlineLevel="0" collapsed="false">
      <c r="A761" s="14" t="n">
        <v>774</v>
      </c>
      <c r="B761" s="14" t="s">
        <v>80</v>
      </c>
      <c r="C761" s="14" t="n">
        <v>0</v>
      </c>
      <c r="D761" s="14" t="n">
        <v>336</v>
      </c>
      <c r="E761" s="14" t="n">
        <v>2016</v>
      </c>
      <c r="F761" s="14" t="s">
        <v>114</v>
      </c>
      <c r="G761" s="14" t="n">
        <v>38</v>
      </c>
      <c r="H761" s="14" t="n">
        <v>15</v>
      </c>
      <c r="I761" s="14" t="n">
        <v>1</v>
      </c>
      <c r="J761" s="14" t="n">
        <v>3</v>
      </c>
      <c r="K761" s="14" t="n">
        <v>2</v>
      </c>
      <c r="L761" s="14" t="n">
        <v>0</v>
      </c>
      <c r="M761" s="14" t="n">
        <v>0</v>
      </c>
      <c r="N761" s="14" t="s">
        <v>82</v>
      </c>
      <c r="O761" s="14" t="s">
        <v>83</v>
      </c>
      <c r="P761" s="14" t="s">
        <v>116</v>
      </c>
      <c r="Q761" s="14" t="s">
        <v>84</v>
      </c>
      <c r="R761" s="14" t="n">
        <v>0</v>
      </c>
      <c r="S761" s="14" t="n">
        <v>0</v>
      </c>
      <c r="T761" s="14" t="n">
        <v>0</v>
      </c>
      <c r="U761" s="14" t="s">
        <v>95</v>
      </c>
      <c r="V761" s="14" t="s">
        <v>95</v>
      </c>
      <c r="W761" s="14" t="n">
        <v>1</v>
      </c>
      <c r="X761" s="14" t="s">
        <v>86</v>
      </c>
      <c r="Y761" s="14" t="n">
        <v>0</v>
      </c>
      <c r="Z761" s="14" t="n">
        <v>223</v>
      </c>
      <c r="AA761" s="14" t="n">
        <v>0</v>
      </c>
      <c r="AB761" s="14" t="s">
        <v>101</v>
      </c>
      <c r="AC761" s="14" t="n">
        <v>73.5</v>
      </c>
      <c r="AD761" s="14" t="n">
        <v>1</v>
      </c>
      <c r="AE761" s="14" t="n">
        <v>0</v>
      </c>
      <c r="AF761" s="14" t="s">
        <v>88</v>
      </c>
      <c r="AG761" s="15" t="n">
        <v>42632</v>
      </c>
      <c r="AH761" s="14" t="n">
        <f aca="false">I761+J761</f>
        <v>4</v>
      </c>
      <c r="AI761" s="14" t="n">
        <f aca="false">K761+L761+M761</f>
        <v>2</v>
      </c>
      <c r="AJ761" s="14" t="n">
        <f aca="false">AC761*AH761</f>
        <v>294</v>
      </c>
      <c r="AK761" s="14" t="str">
        <f aca="false">IF(C761=1,"Cancelled","Completed")</f>
        <v>Completed</v>
      </c>
      <c r="AL761" s="14" t="str">
        <f aca="false">_xlfn.IFS(D761&lt;=7,"0-7 Days",D761&lt;=30,"8-30 Days",D761&lt;=90,"31-90 Days",TRUE(),"90+ Days")</f>
        <v>90+ Days</v>
      </c>
      <c r="AM761" s="14" t="str">
        <f aca="false">_xlfn.IFS(OR(F761="December",F761="January",F761="February"),"Winter",OR(F761="March",F761="April",F761="May"),"Spring",OR(F761="June",F761="July",F761="August"),"Summer",TRUE(),"Autumn")</f>
        <v>Autumn</v>
      </c>
      <c r="AN761" s="14" t="str">
        <f aca="false">IF(L761+M761&gt;0,"Family","Adult Only")</f>
        <v>Adult Only</v>
      </c>
      <c r="AO761" s="14" t="str">
        <f aca="false">IF(U761=V761,"Same","Changed")</f>
        <v>Same</v>
      </c>
    </row>
    <row r="762" customFormat="false" ht="15" hidden="false" customHeight="false" outlineLevel="0" collapsed="false">
      <c r="A762" s="0" t="n">
        <v>775</v>
      </c>
      <c r="B762" s="0" t="s">
        <v>90</v>
      </c>
      <c r="C762" s="0" t="n">
        <v>0</v>
      </c>
      <c r="D762" s="0" t="n">
        <v>188</v>
      </c>
      <c r="E762" s="0" t="n">
        <v>2016</v>
      </c>
      <c r="F762" s="0" t="s">
        <v>119</v>
      </c>
      <c r="G762" s="0" t="n">
        <v>33</v>
      </c>
      <c r="H762" s="0" t="n">
        <v>8</v>
      </c>
      <c r="I762" s="0" t="n">
        <v>1</v>
      </c>
      <c r="J762" s="0" t="n">
        <v>1</v>
      </c>
      <c r="K762" s="0" t="n">
        <v>2</v>
      </c>
      <c r="L762" s="0" t="n">
        <v>1</v>
      </c>
      <c r="M762" s="0" t="n">
        <v>0</v>
      </c>
      <c r="N762" s="0" t="s">
        <v>112</v>
      </c>
      <c r="O762" s="0" t="s">
        <v>158</v>
      </c>
      <c r="P762" s="0" t="s">
        <v>93</v>
      </c>
      <c r="Q762" s="0" t="s">
        <v>94</v>
      </c>
      <c r="R762" s="0" t="n">
        <v>0</v>
      </c>
      <c r="S762" s="0" t="n">
        <v>0</v>
      </c>
      <c r="T762" s="0" t="n">
        <v>0</v>
      </c>
      <c r="U762" s="0" t="s">
        <v>95</v>
      </c>
      <c r="V762" s="0" t="s">
        <v>95</v>
      </c>
      <c r="W762" s="0" t="n">
        <v>1</v>
      </c>
      <c r="X762" s="0" t="s">
        <v>86</v>
      </c>
      <c r="Y762" s="0" t="n">
        <v>9</v>
      </c>
      <c r="Z762" s="0" t="n">
        <v>0</v>
      </c>
      <c r="AA762" s="0" t="n">
        <v>0</v>
      </c>
      <c r="AB762" s="0" t="s">
        <v>87</v>
      </c>
      <c r="AC762" s="0" t="n">
        <v>164.25</v>
      </c>
      <c r="AD762" s="0" t="n">
        <v>0</v>
      </c>
      <c r="AE762" s="0" t="n">
        <v>1</v>
      </c>
      <c r="AF762" s="0" t="s">
        <v>88</v>
      </c>
      <c r="AG762" s="13" t="n">
        <v>42592</v>
      </c>
      <c r="AH762" s="25" t="n">
        <f aca="false">I762+J762</f>
        <v>2</v>
      </c>
      <c r="AI762" s="25" t="n">
        <f aca="false">K762+L762+M762</f>
        <v>3</v>
      </c>
      <c r="AJ762" s="25" t="n">
        <f aca="false">AC762*AH762</f>
        <v>328.5</v>
      </c>
      <c r="AK762" s="0" t="str">
        <f aca="false">IF(C762=1,"Cancelled","Completed")</f>
        <v>Completed</v>
      </c>
      <c r="AL762" s="0" t="str">
        <f aca="false">_xlfn.IFS(D762&lt;=7,"0-7 Days",D762&lt;=30,"8-30 Days",D762&lt;=90,"31-90 Days",TRUE(),"90+ Days")</f>
        <v>90+ Days</v>
      </c>
      <c r="AM762" s="0" t="str">
        <f aca="false">_xlfn.IFS(OR(F762="December",F762="January",F762="February"),"Winter",OR(F762="March",F762="April",F762="May"),"Spring",OR(F762="June",F762="July",F762="August"),"Summer",TRUE(),"Autumn")</f>
        <v>Summer</v>
      </c>
      <c r="AN762" s="0" t="str">
        <f aca="false">IF(L762+M762&gt;0,"Family","Adult Only")</f>
        <v>Family</v>
      </c>
      <c r="AO762" s="0" t="str">
        <f aca="false">IF(U762=V762,"Same","Changed")</f>
        <v>Same</v>
      </c>
    </row>
    <row r="763" customFormat="false" ht="15" hidden="false" customHeight="false" outlineLevel="0" collapsed="false">
      <c r="A763" s="14" t="n">
        <v>776</v>
      </c>
      <c r="B763" s="14" t="s">
        <v>80</v>
      </c>
      <c r="C763" s="14" t="n">
        <v>0</v>
      </c>
      <c r="D763" s="14" t="n">
        <v>0</v>
      </c>
      <c r="E763" s="14" t="n">
        <v>2015</v>
      </c>
      <c r="F763" s="14" t="s">
        <v>81</v>
      </c>
      <c r="G763" s="14" t="n">
        <v>51</v>
      </c>
      <c r="H763" s="14" t="n">
        <v>18</v>
      </c>
      <c r="I763" s="14" t="n">
        <v>0</v>
      </c>
      <c r="J763" s="14" t="n">
        <v>1</v>
      </c>
      <c r="K763" s="14" t="n">
        <v>2</v>
      </c>
      <c r="L763" s="14" t="n">
        <v>0</v>
      </c>
      <c r="M763" s="14" t="n">
        <v>0</v>
      </c>
      <c r="N763" s="14" t="s">
        <v>82</v>
      </c>
      <c r="O763" s="14" t="s">
        <v>92</v>
      </c>
      <c r="P763" s="14" t="s">
        <v>99</v>
      </c>
      <c r="Q763" s="14" t="s">
        <v>94</v>
      </c>
      <c r="R763" s="14" t="n">
        <v>1</v>
      </c>
      <c r="S763" s="14" t="n">
        <v>0</v>
      </c>
      <c r="T763" s="14" t="n">
        <v>1</v>
      </c>
      <c r="U763" s="14" t="s">
        <v>95</v>
      </c>
      <c r="V763" s="14" t="s">
        <v>95</v>
      </c>
      <c r="W763" s="14" t="n">
        <v>0</v>
      </c>
      <c r="X763" s="14" t="s">
        <v>86</v>
      </c>
      <c r="Y763" s="14" t="n">
        <v>127</v>
      </c>
      <c r="Z763" s="14" t="n">
        <v>0</v>
      </c>
      <c r="AA763" s="14" t="n">
        <v>0</v>
      </c>
      <c r="AB763" s="14" t="s">
        <v>87</v>
      </c>
      <c r="AC763" s="14" t="n">
        <v>30.5</v>
      </c>
      <c r="AD763" s="14" t="n">
        <v>0</v>
      </c>
      <c r="AE763" s="14" t="n">
        <v>1</v>
      </c>
      <c r="AF763" s="14" t="s">
        <v>88</v>
      </c>
      <c r="AG763" s="15" t="n">
        <v>42357</v>
      </c>
      <c r="AH763" s="14" t="n">
        <f aca="false">I763+J763</f>
        <v>1</v>
      </c>
      <c r="AI763" s="14" t="n">
        <f aca="false">K763+L763+M763</f>
        <v>2</v>
      </c>
      <c r="AJ763" s="14" t="n">
        <f aca="false">AC763*AH763</f>
        <v>30.5</v>
      </c>
      <c r="AK763" s="14" t="str">
        <f aca="false">IF(C763=1,"Cancelled","Completed")</f>
        <v>Completed</v>
      </c>
      <c r="AL763" s="14" t="str">
        <f aca="false">_xlfn.IFS(D763&lt;=7,"0-7 Days",D763&lt;=30,"8-30 Days",D763&lt;=90,"31-90 Days",TRUE(),"90+ Days")</f>
        <v>0-7 Days</v>
      </c>
      <c r="AM763" s="14" t="str">
        <f aca="false">_xlfn.IFS(OR(F763="December",F763="January",F763="February"),"Winter",OR(F763="March",F763="April",F763="May"),"Spring",OR(F763="June",F763="July",F763="August"),"Summer",TRUE(),"Autumn")</f>
        <v>Winter</v>
      </c>
      <c r="AN763" s="14" t="str">
        <f aca="false">IF(L763+M763&gt;0,"Family","Adult Only")</f>
        <v>Adult Only</v>
      </c>
      <c r="AO763" s="14" t="str">
        <f aca="false">IF(U763=V763,"Same","Changed")</f>
        <v>Same</v>
      </c>
    </row>
    <row r="764" customFormat="false" ht="15" hidden="false" customHeight="false" outlineLevel="0" collapsed="false">
      <c r="A764" s="0" t="n">
        <v>777</v>
      </c>
      <c r="B764" s="0" t="s">
        <v>90</v>
      </c>
      <c r="C764" s="0" t="n">
        <v>0</v>
      </c>
      <c r="D764" s="0" t="n">
        <v>175</v>
      </c>
      <c r="E764" s="0" t="n">
        <v>2016</v>
      </c>
      <c r="F764" s="0" t="s">
        <v>91</v>
      </c>
      <c r="G764" s="0" t="n">
        <v>29</v>
      </c>
      <c r="H764" s="0" t="n">
        <v>10</v>
      </c>
      <c r="I764" s="0" t="n">
        <v>4</v>
      </c>
      <c r="J764" s="0" t="n">
        <v>6</v>
      </c>
      <c r="K764" s="0" t="n">
        <v>2</v>
      </c>
      <c r="L764" s="0" t="n">
        <v>0</v>
      </c>
      <c r="M764" s="0" t="n">
        <v>0</v>
      </c>
      <c r="N764" s="0" t="s">
        <v>82</v>
      </c>
      <c r="O764" s="0" t="s">
        <v>150</v>
      </c>
      <c r="P764" s="0" t="s">
        <v>93</v>
      </c>
      <c r="Q764" s="0" t="s">
        <v>94</v>
      </c>
      <c r="R764" s="0" t="n">
        <v>0</v>
      </c>
      <c r="S764" s="0" t="n">
        <v>0</v>
      </c>
      <c r="T764" s="0" t="n">
        <v>0</v>
      </c>
      <c r="U764" s="0" t="s">
        <v>109</v>
      </c>
      <c r="V764" s="0" t="s">
        <v>109</v>
      </c>
      <c r="W764" s="0" t="n">
        <v>0</v>
      </c>
      <c r="X764" s="0" t="s">
        <v>86</v>
      </c>
      <c r="Y764" s="0" t="n">
        <v>8</v>
      </c>
      <c r="Z764" s="0" t="n">
        <v>0</v>
      </c>
      <c r="AA764" s="0" t="n">
        <v>0</v>
      </c>
      <c r="AB764" s="0" t="s">
        <v>87</v>
      </c>
      <c r="AC764" s="0" t="n">
        <v>99.45</v>
      </c>
      <c r="AD764" s="0" t="n">
        <v>0</v>
      </c>
      <c r="AE764" s="0" t="n">
        <v>1</v>
      </c>
      <c r="AF764" s="0" t="s">
        <v>88</v>
      </c>
      <c r="AG764" s="13" t="n">
        <v>42571</v>
      </c>
      <c r="AH764" s="25" t="n">
        <f aca="false">I764+J764</f>
        <v>10</v>
      </c>
      <c r="AI764" s="25" t="n">
        <f aca="false">K764+L764+M764</f>
        <v>2</v>
      </c>
      <c r="AJ764" s="25" t="n">
        <f aca="false">AC764*AH764</f>
        <v>994.5</v>
      </c>
      <c r="AK764" s="0" t="str">
        <f aca="false">IF(C764=1,"Cancelled","Completed")</f>
        <v>Completed</v>
      </c>
      <c r="AL764" s="0" t="str">
        <f aca="false">_xlfn.IFS(D764&lt;=7,"0-7 Days",D764&lt;=30,"8-30 Days",D764&lt;=90,"31-90 Days",TRUE(),"90+ Days")</f>
        <v>90+ Days</v>
      </c>
      <c r="AM764" s="0" t="str">
        <f aca="false">_xlfn.IFS(OR(F764="December",F764="January",F764="February"),"Winter",OR(F764="March",F764="April",F764="May"),"Spring",OR(F764="June",F764="July",F764="August"),"Summer",TRUE(),"Autumn")</f>
        <v>Summer</v>
      </c>
      <c r="AN764" s="0" t="str">
        <f aca="false">IF(L764+M764&gt;0,"Family","Adult Only")</f>
        <v>Adult Only</v>
      </c>
      <c r="AO764" s="0" t="str">
        <f aca="false">IF(U764=V764,"Same","Changed")</f>
        <v>Same</v>
      </c>
    </row>
    <row r="765" customFormat="false" ht="15" hidden="false" customHeight="false" outlineLevel="0" collapsed="false">
      <c r="A765" s="14" t="n">
        <v>778</v>
      </c>
      <c r="B765" s="14" t="s">
        <v>90</v>
      </c>
      <c r="C765" s="14" t="n">
        <v>0</v>
      </c>
      <c r="D765" s="14" t="n">
        <v>52</v>
      </c>
      <c r="E765" s="14" t="n">
        <v>2017</v>
      </c>
      <c r="F765" s="14" t="s">
        <v>106</v>
      </c>
      <c r="G765" s="14" t="n">
        <v>17</v>
      </c>
      <c r="H765" s="14" t="n">
        <v>28</v>
      </c>
      <c r="I765" s="14" t="n">
        <v>0</v>
      </c>
      <c r="J765" s="14" t="n">
        <v>1</v>
      </c>
      <c r="K765" s="14" t="n">
        <v>2</v>
      </c>
      <c r="L765" s="14" t="n">
        <v>0</v>
      </c>
      <c r="M765" s="14" t="n">
        <v>0</v>
      </c>
      <c r="N765" s="14" t="s">
        <v>82</v>
      </c>
      <c r="O765" s="14" t="s">
        <v>151</v>
      </c>
      <c r="P765" s="14" t="s">
        <v>128</v>
      </c>
      <c r="Q765" s="14" t="s">
        <v>128</v>
      </c>
      <c r="R765" s="14" t="n">
        <v>0</v>
      </c>
      <c r="S765" s="14" t="n">
        <v>0</v>
      </c>
      <c r="T765" s="14" t="n">
        <v>0</v>
      </c>
      <c r="U765" s="14" t="s">
        <v>95</v>
      </c>
      <c r="V765" s="14" t="s">
        <v>95</v>
      </c>
      <c r="W765" s="14" t="n">
        <v>1</v>
      </c>
      <c r="X765" s="14" t="s">
        <v>172</v>
      </c>
      <c r="Y765" s="14" t="n">
        <v>0</v>
      </c>
      <c r="Z765" s="14" t="n">
        <v>40</v>
      </c>
      <c r="AA765" s="14" t="n">
        <v>0</v>
      </c>
      <c r="AB765" s="14" t="s">
        <v>101</v>
      </c>
      <c r="AC765" s="14" t="n">
        <v>77</v>
      </c>
      <c r="AD765" s="14" t="n">
        <v>1</v>
      </c>
      <c r="AE765" s="14" t="n">
        <v>1</v>
      </c>
      <c r="AF765" s="14" t="s">
        <v>88</v>
      </c>
      <c r="AG765" s="15" t="n">
        <v>42854</v>
      </c>
      <c r="AH765" s="14" t="n">
        <f aca="false">I765+J765</f>
        <v>1</v>
      </c>
      <c r="AI765" s="14" t="n">
        <f aca="false">K765+L765+M765</f>
        <v>2</v>
      </c>
      <c r="AJ765" s="14" t="n">
        <f aca="false">AC765*AH765</f>
        <v>77</v>
      </c>
      <c r="AK765" s="14" t="str">
        <f aca="false">IF(C765=1,"Cancelled","Completed")</f>
        <v>Completed</v>
      </c>
      <c r="AL765" s="14" t="str">
        <f aca="false">_xlfn.IFS(D765&lt;=7,"0-7 Days",D765&lt;=30,"8-30 Days",D765&lt;=90,"31-90 Days",TRUE(),"90+ Days")</f>
        <v>31-90 Days</v>
      </c>
      <c r="AM765" s="14" t="str">
        <f aca="false">_xlfn.IFS(OR(F765="December",F765="January",F765="February"),"Winter",OR(F765="March",F765="April",F765="May"),"Spring",OR(F765="June",F765="July",F765="August"),"Summer",TRUE(),"Autumn")</f>
        <v>Spring</v>
      </c>
      <c r="AN765" s="14" t="str">
        <f aca="false">IF(L765+M765&gt;0,"Family","Adult Only")</f>
        <v>Adult Only</v>
      </c>
      <c r="AO765" s="14" t="str">
        <f aca="false">IF(U765=V765,"Same","Changed")</f>
        <v>Same</v>
      </c>
    </row>
    <row r="766" customFormat="false" ht="15" hidden="false" customHeight="false" outlineLevel="0" collapsed="false">
      <c r="A766" s="0" t="n">
        <v>779</v>
      </c>
      <c r="B766" s="0" t="s">
        <v>80</v>
      </c>
      <c r="C766" s="0" t="n">
        <v>1</v>
      </c>
      <c r="D766" s="0" t="n">
        <v>11</v>
      </c>
      <c r="E766" s="0" t="n">
        <v>2015</v>
      </c>
      <c r="F766" s="0" t="s">
        <v>81</v>
      </c>
      <c r="G766" s="0" t="n">
        <v>49</v>
      </c>
      <c r="H766" s="0" t="n">
        <v>5</v>
      </c>
      <c r="I766" s="0" t="n">
        <v>2</v>
      </c>
      <c r="J766" s="0" t="n">
        <v>1</v>
      </c>
      <c r="K766" s="0" t="n">
        <v>2</v>
      </c>
      <c r="L766" s="0" t="n">
        <v>0</v>
      </c>
      <c r="M766" s="0" t="n">
        <v>0</v>
      </c>
      <c r="N766" s="0" t="s">
        <v>112</v>
      </c>
      <c r="O766" s="0" t="s">
        <v>92</v>
      </c>
      <c r="P766" s="0" t="s">
        <v>99</v>
      </c>
      <c r="Q766" s="0" t="s">
        <v>94</v>
      </c>
      <c r="R766" s="0" t="n">
        <v>0</v>
      </c>
      <c r="S766" s="0" t="n">
        <v>1</v>
      </c>
      <c r="T766" s="0" t="n">
        <v>0</v>
      </c>
      <c r="U766" s="0" t="s">
        <v>95</v>
      </c>
      <c r="V766" s="0" t="s">
        <v>95</v>
      </c>
      <c r="W766" s="0" t="n">
        <v>0</v>
      </c>
      <c r="X766" s="0" t="s">
        <v>86</v>
      </c>
      <c r="Y766" s="0" t="n">
        <v>0</v>
      </c>
      <c r="Z766" s="0" t="n">
        <v>0</v>
      </c>
      <c r="AA766" s="0" t="n">
        <v>0</v>
      </c>
      <c r="AB766" s="0" t="s">
        <v>101</v>
      </c>
      <c r="AC766" s="0" t="n">
        <v>68</v>
      </c>
      <c r="AD766" s="0" t="n">
        <v>0</v>
      </c>
      <c r="AE766" s="0" t="n">
        <v>0</v>
      </c>
      <c r="AF766" s="0" t="s">
        <v>96</v>
      </c>
      <c r="AG766" s="13" t="n">
        <v>42340</v>
      </c>
      <c r="AH766" s="25" t="n">
        <f aca="false">I766+J766</f>
        <v>3</v>
      </c>
      <c r="AI766" s="25" t="n">
        <f aca="false">K766+L766+M766</f>
        <v>2</v>
      </c>
      <c r="AJ766" s="25" t="n">
        <f aca="false">AC766*AH766</f>
        <v>204</v>
      </c>
      <c r="AK766" s="0" t="str">
        <f aca="false">IF(C766=1,"Cancelled","Completed")</f>
        <v>Cancelled</v>
      </c>
      <c r="AL766" s="0" t="str">
        <f aca="false">_xlfn.IFS(D766&lt;=7,"0-7 Days",D766&lt;=30,"8-30 Days",D766&lt;=90,"31-90 Days",TRUE(),"90+ Days")</f>
        <v>8-30 Days</v>
      </c>
      <c r="AM766" s="0" t="str">
        <f aca="false">_xlfn.IFS(OR(F766="December",F766="January",F766="February"),"Winter",OR(F766="March",F766="April",F766="May"),"Spring",OR(F766="June",F766="July",F766="August"),"Summer",TRUE(),"Autumn")</f>
        <v>Winter</v>
      </c>
      <c r="AN766" s="0" t="str">
        <f aca="false">IF(L766+M766&gt;0,"Family","Adult Only")</f>
        <v>Adult Only</v>
      </c>
      <c r="AO766" s="0" t="str">
        <f aca="false">IF(U766=V766,"Same","Changed")</f>
        <v>Same</v>
      </c>
    </row>
    <row r="767" customFormat="false" ht="15" hidden="false" customHeight="false" outlineLevel="0" collapsed="false">
      <c r="A767" s="14" t="n">
        <v>780</v>
      </c>
      <c r="B767" s="14" t="s">
        <v>90</v>
      </c>
      <c r="C767" s="14" t="n">
        <v>1</v>
      </c>
      <c r="D767" s="14" t="n">
        <v>194</v>
      </c>
      <c r="E767" s="14" t="n">
        <v>2016</v>
      </c>
      <c r="F767" s="14" t="s">
        <v>91</v>
      </c>
      <c r="G767" s="14" t="n">
        <v>28</v>
      </c>
      <c r="H767" s="14" t="n">
        <v>9</v>
      </c>
      <c r="I767" s="14" t="n">
        <v>2</v>
      </c>
      <c r="J767" s="14" t="n">
        <v>1</v>
      </c>
      <c r="K767" s="14" t="n">
        <v>0</v>
      </c>
      <c r="L767" s="14" t="n">
        <v>2</v>
      </c>
      <c r="M767" s="14" t="n">
        <v>0</v>
      </c>
      <c r="N767" s="14" t="s">
        <v>82</v>
      </c>
      <c r="O767" s="14" t="s">
        <v>130</v>
      </c>
      <c r="P767" s="14" t="s">
        <v>93</v>
      </c>
      <c r="Q767" s="14" t="s">
        <v>94</v>
      </c>
      <c r="R767" s="14" t="n">
        <v>0</v>
      </c>
      <c r="S767" s="14" t="n">
        <v>0</v>
      </c>
      <c r="T767" s="14" t="n">
        <v>0</v>
      </c>
      <c r="U767" s="14" t="s">
        <v>138</v>
      </c>
      <c r="V767" s="14" t="s">
        <v>138</v>
      </c>
      <c r="W767" s="14" t="n">
        <v>1</v>
      </c>
      <c r="X767" s="14" t="s">
        <v>86</v>
      </c>
      <c r="Y767" s="14" t="n">
        <v>9</v>
      </c>
      <c r="Z767" s="14" t="n">
        <v>0</v>
      </c>
      <c r="AA767" s="14" t="n">
        <v>0</v>
      </c>
      <c r="AB767" s="14" t="s">
        <v>87</v>
      </c>
      <c r="AC767" s="14" t="n">
        <v>86.63</v>
      </c>
      <c r="AD767" s="14" t="n">
        <v>0</v>
      </c>
      <c r="AE767" s="14" t="n">
        <v>0</v>
      </c>
      <c r="AF767" s="14" t="s">
        <v>96</v>
      </c>
      <c r="AG767" s="15" t="n">
        <v>42368</v>
      </c>
      <c r="AH767" s="14" t="n">
        <f aca="false">I767+J767</f>
        <v>3</v>
      </c>
      <c r="AI767" s="14" t="n">
        <f aca="false">K767+L767+M767</f>
        <v>2</v>
      </c>
      <c r="AJ767" s="14" t="n">
        <f aca="false">AC767*AH767</f>
        <v>259.89</v>
      </c>
      <c r="AK767" s="14" t="str">
        <f aca="false">IF(C767=1,"Cancelled","Completed")</f>
        <v>Cancelled</v>
      </c>
      <c r="AL767" s="14" t="str">
        <f aca="false">_xlfn.IFS(D767&lt;=7,"0-7 Days",D767&lt;=30,"8-30 Days",D767&lt;=90,"31-90 Days",TRUE(),"90+ Days")</f>
        <v>90+ Days</v>
      </c>
      <c r="AM767" s="14" t="str">
        <f aca="false">_xlfn.IFS(OR(F767="December",F767="January",F767="February"),"Winter",OR(F767="March",F767="April",F767="May"),"Spring",OR(F767="June",F767="July",F767="August"),"Summer",TRUE(),"Autumn")</f>
        <v>Summer</v>
      </c>
      <c r="AN767" s="14" t="str">
        <f aca="false">IF(L767+M767&gt;0,"Family","Adult Only")</f>
        <v>Family</v>
      </c>
      <c r="AO767" s="14" t="str">
        <f aca="false">IF(U767=V767,"Same","Changed")</f>
        <v>Same</v>
      </c>
    </row>
    <row r="768" customFormat="false" ht="15" hidden="false" customHeight="false" outlineLevel="0" collapsed="false">
      <c r="A768" s="0" t="n">
        <v>781</v>
      </c>
      <c r="B768" s="0" t="s">
        <v>90</v>
      </c>
      <c r="C768" s="0" t="n">
        <v>0</v>
      </c>
      <c r="D768" s="0" t="n">
        <v>18</v>
      </c>
      <c r="E768" s="0" t="n">
        <v>2016</v>
      </c>
      <c r="F768" s="0" t="s">
        <v>135</v>
      </c>
      <c r="G768" s="0" t="n">
        <v>25</v>
      </c>
      <c r="H768" s="0" t="n">
        <v>13</v>
      </c>
      <c r="I768" s="0" t="n">
        <v>1</v>
      </c>
      <c r="J768" s="0" t="n">
        <v>0</v>
      </c>
      <c r="K768" s="0" t="n">
        <v>2</v>
      </c>
      <c r="L768" s="0" t="n">
        <v>0</v>
      </c>
      <c r="M768" s="0" t="n">
        <v>0</v>
      </c>
      <c r="N768" s="0" t="s">
        <v>82</v>
      </c>
      <c r="O768" s="0" t="s">
        <v>92</v>
      </c>
      <c r="P768" s="0" t="s">
        <v>93</v>
      </c>
      <c r="Q768" s="0" t="s">
        <v>94</v>
      </c>
      <c r="R768" s="0" t="n">
        <v>0</v>
      </c>
      <c r="S768" s="0" t="n">
        <v>0</v>
      </c>
      <c r="T768" s="0" t="n">
        <v>0</v>
      </c>
      <c r="U768" s="0" t="s">
        <v>109</v>
      </c>
      <c r="V768" s="0" t="s">
        <v>95</v>
      </c>
      <c r="W768" s="0" t="n">
        <v>0</v>
      </c>
      <c r="X768" s="0" t="s">
        <v>86</v>
      </c>
      <c r="Y768" s="0" t="n">
        <v>7</v>
      </c>
      <c r="Z768" s="0" t="n">
        <v>0</v>
      </c>
      <c r="AA768" s="0" t="n">
        <v>0</v>
      </c>
      <c r="AB768" s="0" t="s">
        <v>87</v>
      </c>
      <c r="AC768" s="0" t="n">
        <v>97.02</v>
      </c>
      <c r="AD768" s="0" t="n">
        <v>0</v>
      </c>
      <c r="AE768" s="0" t="n">
        <v>0</v>
      </c>
      <c r="AF768" s="0" t="s">
        <v>88</v>
      </c>
      <c r="AG768" s="13" t="n">
        <v>42535</v>
      </c>
      <c r="AH768" s="25" t="n">
        <f aca="false">I768+J768</f>
        <v>1</v>
      </c>
      <c r="AI768" s="25" t="n">
        <f aca="false">K768+L768+M768</f>
        <v>2</v>
      </c>
      <c r="AJ768" s="25" t="n">
        <f aca="false">AC768*AH768</f>
        <v>97.02</v>
      </c>
      <c r="AK768" s="0" t="str">
        <f aca="false">IF(C768=1,"Cancelled","Completed")</f>
        <v>Completed</v>
      </c>
      <c r="AL768" s="0" t="str">
        <f aca="false">_xlfn.IFS(D768&lt;=7,"0-7 Days",D768&lt;=30,"8-30 Days",D768&lt;=90,"31-90 Days",TRUE(),"90+ Days")</f>
        <v>8-30 Days</v>
      </c>
      <c r="AM768" s="0" t="str">
        <f aca="false">_xlfn.IFS(OR(F768="December",F768="January",F768="February"),"Winter",OR(F768="March",F768="April",F768="May"),"Spring",OR(F768="June",F768="July",F768="August"),"Summer",TRUE(),"Autumn")</f>
        <v>Summer</v>
      </c>
      <c r="AN768" s="0" t="str">
        <f aca="false">IF(L768+M768&gt;0,"Family","Adult Only")</f>
        <v>Adult Only</v>
      </c>
      <c r="AO768" s="0" t="str">
        <f aca="false">IF(U768=V768,"Same","Changed")</f>
        <v>Changed</v>
      </c>
    </row>
    <row r="769" customFormat="false" ht="15" hidden="false" customHeight="false" outlineLevel="0" collapsed="false">
      <c r="A769" s="14" t="n">
        <v>782</v>
      </c>
      <c r="B769" s="14" t="s">
        <v>90</v>
      </c>
      <c r="C769" s="14" t="n">
        <v>0</v>
      </c>
      <c r="D769" s="14" t="n">
        <v>2</v>
      </c>
      <c r="E769" s="14" t="n">
        <v>2016</v>
      </c>
      <c r="F769" s="14" t="s">
        <v>121</v>
      </c>
      <c r="G769" s="14" t="n">
        <v>19</v>
      </c>
      <c r="H769" s="14" t="n">
        <v>4</v>
      </c>
      <c r="I769" s="14" t="n">
        <v>0</v>
      </c>
      <c r="J769" s="14" t="n">
        <v>1</v>
      </c>
      <c r="K769" s="14" t="n">
        <v>1</v>
      </c>
      <c r="L769" s="14" t="n">
        <v>0</v>
      </c>
      <c r="M769" s="14" t="n">
        <v>0</v>
      </c>
      <c r="N769" s="14" t="s">
        <v>82</v>
      </c>
      <c r="O769" s="14" t="s">
        <v>92</v>
      </c>
      <c r="P769" s="14" t="s">
        <v>154</v>
      </c>
      <c r="Q769" s="14" t="s">
        <v>128</v>
      </c>
      <c r="R769" s="14" t="n">
        <v>0</v>
      </c>
      <c r="S769" s="14" t="n">
        <v>0</v>
      </c>
      <c r="T769" s="14" t="n">
        <v>0</v>
      </c>
      <c r="U769" s="14" t="s">
        <v>95</v>
      </c>
      <c r="V769" s="14" t="s">
        <v>95</v>
      </c>
      <c r="W769" s="14" t="n">
        <v>0</v>
      </c>
      <c r="X769" s="14" t="s">
        <v>86</v>
      </c>
      <c r="Y769" s="14" t="n">
        <v>0</v>
      </c>
      <c r="Z769" s="14" t="n">
        <v>153</v>
      </c>
      <c r="AA769" s="14" t="n">
        <v>0</v>
      </c>
      <c r="AB769" s="14" t="s">
        <v>87</v>
      </c>
      <c r="AC769" s="14" t="n">
        <v>95</v>
      </c>
      <c r="AD769" s="14" t="n">
        <v>0</v>
      </c>
      <c r="AE769" s="14" t="n">
        <v>0</v>
      </c>
      <c r="AF769" s="14" t="s">
        <v>88</v>
      </c>
      <c r="AG769" s="15" t="n">
        <v>42495</v>
      </c>
      <c r="AH769" s="14" t="n">
        <f aca="false">I769+J769</f>
        <v>1</v>
      </c>
      <c r="AI769" s="14" t="n">
        <f aca="false">K769+L769+M769</f>
        <v>1</v>
      </c>
      <c r="AJ769" s="14" t="n">
        <f aca="false">AC769*AH769</f>
        <v>95</v>
      </c>
      <c r="AK769" s="14" t="str">
        <f aca="false">IF(C769=1,"Cancelled","Completed")</f>
        <v>Completed</v>
      </c>
      <c r="AL769" s="14" t="str">
        <f aca="false">_xlfn.IFS(D769&lt;=7,"0-7 Days",D769&lt;=30,"8-30 Days",D769&lt;=90,"31-90 Days",TRUE(),"90+ Days")</f>
        <v>0-7 Days</v>
      </c>
      <c r="AM769" s="14" t="str">
        <f aca="false">_xlfn.IFS(OR(F769="December",F769="January",F769="February"),"Winter",OR(F769="March",F769="April",F769="May"),"Spring",OR(F769="June",F769="July",F769="August"),"Summer",TRUE(),"Autumn")</f>
        <v>Spring</v>
      </c>
      <c r="AN769" s="14" t="str">
        <f aca="false">IF(L769+M769&gt;0,"Family","Adult Only")</f>
        <v>Adult Only</v>
      </c>
      <c r="AO769" s="14" t="str">
        <f aca="false">IF(U769=V769,"Same","Changed")</f>
        <v>Same</v>
      </c>
    </row>
    <row r="770" customFormat="false" ht="15" hidden="false" customHeight="false" outlineLevel="0" collapsed="false">
      <c r="A770" s="0" t="n">
        <v>783</v>
      </c>
      <c r="B770" s="0" t="s">
        <v>90</v>
      </c>
      <c r="C770" s="0" t="n">
        <v>0</v>
      </c>
      <c r="D770" s="0" t="n">
        <v>0</v>
      </c>
      <c r="E770" s="0" t="n">
        <v>2017</v>
      </c>
      <c r="F770" s="0" t="s">
        <v>103</v>
      </c>
      <c r="G770" s="0" t="n">
        <v>12</v>
      </c>
      <c r="H770" s="0" t="n">
        <v>21</v>
      </c>
      <c r="I770" s="0" t="n">
        <v>0</v>
      </c>
      <c r="J770" s="0" t="n">
        <v>2</v>
      </c>
      <c r="K770" s="0" t="n">
        <v>1</v>
      </c>
      <c r="L770" s="0" t="n">
        <v>0</v>
      </c>
      <c r="M770" s="0" t="n">
        <v>0</v>
      </c>
      <c r="N770" s="0" t="s">
        <v>82</v>
      </c>
      <c r="O770" s="0" t="s">
        <v>92</v>
      </c>
      <c r="P770" s="0" t="s">
        <v>168</v>
      </c>
      <c r="Q770" s="0" t="s">
        <v>84</v>
      </c>
      <c r="R770" s="0" t="n">
        <v>1</v>
      </c>
      <c r="S770" s="0" t="n">
        <v>0</v>
      </c>
      <c r="T770" s="0" t="n">
        <v>1</v>
      </c>
      <c r="U770" s="0" t="s">
        <v>95</v>
      </c>
      <c r="V770" s="0" t="s">
        <v>109</v>
      </c>
      <c r="W770" s="0" t="n">
        <v>1</v>
      </c>
      <c r="X770" s="0" t="s">
        <v>86</v>
      </c>
      <c r="Y770" s="0" t="n">
        <v>0</v>
      </c>
      <c r="Z770" s="0" t="n">
        <v>45</v>
      </c>
      <c r="AA770" s="0" t="n">
        <v>0</v>
      </c>
      <c r="AB770" s="0" t="s">
        <v>87</v>
      </c>
      <c r="AC770" s="0" t="n">
        <v>0</v>
      </c>
      <c r="AD770" s="0" t="n">
        <v>0</v>
      </c>
      <c r="AE770" s="0" t="n">
        <v>1</v>
      </c>
      <c r="AF770" s="0" t="s">
        <v>88</v>
      </c>
      <c r="AG770" s="13" t="n">
        <v>42817</v>
      </c>
      <c r="AH770" s="25" t="n">
        <f aca="false">I770+J770</f>
        <v>2</v>
      </c>
      <c r="AI770" s="25" t="n">
        <f aca="false">K770+L770+M770</f>
        <v>1</v>
      </c>
      <c r="AJ770" s="25" t="n">
        <f aca="false">AC770*AH770</f>
        <v>0</v>
      </c>
      <c r="AK770" s="0" t="str">
        <f aca="false">IF(C770=1,"Cancelled","Completed")</f>
        <v>Completed</v>
      </c>
      <c r="AL770" s="0" t="str">
        <f aca="false">_xlfn.IFS(D770&lt;=7,"0-7 Days",D770&lt;=30,"8-30 Days",D770&lt;=90,"31-90 Days",TRUE(),"90+ Days")</f>
        <v>0-7 Days</v>
      </c>
      <c r="AM770" s="0" t="str">
        <f aca="false">_xlfn.IFS(OR(F770="December",F770="January",F770="February"),"Winter",OR(F770="March",F770="April",F770="May"),"Spring",OR(F770="June",F770="July",F770="August"),"Summer",TRUE(),"Autumn")</f>
        <v>Spring</v>
      </c>
      <c r="AN770" s="0" t="str">
        <f aca="false">IF(L770+M770&gt;0,"Family","Adult Only")</f>
        <v>Adult Only</v>
      </c>
      <c r="AO770" s="0" t="str">
        <f aca="false">IF(U770=V770,"Same","Changed")</f>
        <v>Changed</v>
      </c>
    </row>
    <row r="771" customFormat="false" ht="15" hidden="false" customHeight="false" outlineLevel="0" collapsed="false">
      <c r="A771" s="14" t="n">
        <v>784</v>
      </c>
      <c r="B771" s="14" t="s">
        <v>90</v>
      </c>
      <c r="C771" s="14" t="n">
        <v>0</v>
      </c>
      <c r="D771" s="14" t="n">
        <v>2</v>
      </c>
      <c r="E771" s="14" t="n">
        <v>2016</v>
      </c>
      <c r="F771" s="14" t="s">
        <v>91</v>
      </c>
      <c r="G771" s="14" t="n">
        <v>29</v>
      </c>
      <c r="H771" s="14" t="n">
        <v>11</v>
      </c>
      <c r="I771" s="14" t="n">
        <v>1</v>
      </c>
      <c r="J771" s="14" t="n">
        <v>2</v>
      </c>
      <c r="K771" s="14" t="n">
        <v>1</v>
      </c>
      <c r="L771" s="14" t="n">
        <v>0</v>
      </c>
      <c r="M771" s="14" t="n">
        <v>0</v>
      </c>
      <c r="N771" s="14" t="s">
        <v>82</v>
      </c>
      <c r="O771" s="14" t="s">
        <v>92</v>
      </c>
      <c r="P771" s="14" t="s">
        <v>168</v>
      </c>
      <c r="Q771" s="14" t="s">
        <v>128</v>
      </c>
      <c r="R771" s="14" t="n">
        <v>1</v>
      </c>
      <c r="S771" s="14" t="n">
        <v>2</v>
      </c>
      <c r="T771" s="14" t="n">
        <v>6</v>
      </c>
      <c r="U771" s="14" t="s">
        <v>95</v>
      </c>
      <c r="V771" s="14" t="s">
        <v>95</v>
      </c>
      <c r="W771" s="14" t="n">
        <v>0</v>
      </c>
      <c r="X771" s="14" t="s">
        <v>86</v>
      </c>
      <c r="Y771" s="14" t="n">
        <v>0</v>
      </c>
      <c r="Z771" s="14" t="n">
        <v>45</v>
      </c>
      <c r="AA771" s="14" t="n">
        <v>0</v>
      </c>
      <c r="AB771" s="14" t="s">
        <v>87</v>
      </c>
      <c r="AC771" s="14" t="n">
        <v>0</v>
      </c>
      <c r="AD771" s="14" t="n">
        <v>0</v>
      </c>
      <c r="AE771" s="14" t="n">
        <v>1</v>
      </c>
      <c r="AF771" s="14" t="s">
        <v>88</v>
      </c>
      <c r="AG771" s="15" t="n">
        <v>42565</v>
      </c>
      <c r="AH771" s="14" t="n">
        <f aca="false">I771+J771</f>
        <v>3</v>
      </c>
      <c r="AI771" s="14" t="n">
        <f aca="false">K771+L771+M771</f>
        <v>1</v>
      </c>
      <c r="AJ771" s="14" t="n">
        <f aca="false">AC771*AH771</f>
        <v>0</v>
      </c>
      <c r="AK771" s="14" t="str">
        <f aca="false">IF(C771=1,"Cancelled","Completed")</f>
        <v>Completed</v>
      </c>
      <c r="AL771" s="14" t="str">
        <f aca="false">_xlfn.IFS(D771&lt;=7,"0-7 Days",D771&lt;=30,"8-30 Days",D771&lt;=90,"31-90 Days",TRUE(),"90+ Days")</f>
        <v>0-7 Days</v>
      </c>
      <c r="AM771" s="14" t="str">
        <f aca="false">_xlfn.IFS(OR(F771="December",F771="January",F771="February"),"Winter",OR(F771="March",F771="April",F771="May"),"Spring",OR(F771="June",F771="July",F771="August"),"Summer",TRUE(),"Autumn")</f>
        <v>Summer</v>
      </c>
      <c r="AN771" s="14" t="str">
        <f aca="false">IF(L771+M771&gt;0,"Family","Adult Only")</f>
        <v>Adult Only</v>
      </c>
      <c r="AO771" s="14" t="str">
        <f aca="false">IF(U771=V771,"Same","Changed")</f>
        <v>Same</v>
      </c>
    </row>
    <row r="772" customFormat="false" ht="15" hidden="false" customHeight="false" outlineLevel="0" collapsed="false">
      <c r="A772" s="0" t="n">
        <v>785</v>
      </c>
      <c r="B772" s="0" t="s">
        <v>90</v>
      </c>
      <c r="C772" s="0" t="n">
        <v>0</v>
      </c>
      <c r="D772" s="0" t="n">
        <v>28</v>
      </c>
      <c r="E772" s="0" t="n">
        <v>2017</v>
      </c>
      <c r="F772" s="0" t="s">
        <v>106</v>
      </c>
      <c r="G772" s="0" t="n">
        <v>17</v>
      </c>
      <c r="H772" s="0" t="n">
        <v>29</v>
      </c>
      <c r="I772" s="0" t="n">
        <v>0</v>
      </c>
      <c r="J772" s="0" t="n">
        <v>1</v>
      </c>
      <c r="K772" s="0" t="n">
        <v>2</v>
      </c>
      <c r="L772" s="0" t="n">
        <v>0</v>
      </c>
      <c r="M772" s="0" t="n">
        <v>0</v>
      </c>
      <c r="N772" s="0" t="s">
        <v>107</v>
      </c>
      <c r="O772" s="0" t="s">
        <v>147</v>
      </c>
      <c r="P772" s="0" t="s">
        <v>93</v>
      </c>
      <c r="Q772" s="0" t="s">
        <v>94</v>
      </c>
      <c r="R772" s="0" t="n">
        <v>0</v>
      </c>
      <c r="S772" s="0" t="n">
        <v>0</v>
      </c>
      <c r="T772" s="0" t="n">
        <v>0</v>
      </c>
      <c r="U772" s="0" t="s">
        <v>95</v>
      </c>
      <c r="V772" s="0" t="s">
        <v>95</v>
      </c>
      <c r="W772" s="0" t="n">
        <v>0</v>
      </c>
      <c r="X772" s="0" t="s">
        <v>86</v>
      </c>
      <c r="Y772" s="0" t="n">
        <v>9</v>
      </c>
      <c r="Z772" s="0" t="n">
        <v>0</v>
      </c>
      <c r="AA772" s="0" t="n">
        <v>0</v>
      </c>
      <c r="AB772" s="0" t="s">
        <v>87</v>
      </c>
      <c r="AC772" s="0" t="n">
        <v>115</v>
      </c>
      <c r="AD772" s="0" t="n">
        <v>0</v>
      </c>
      <c r="AE772" s="0" t="n">
        <v>1</v>
      </c>
      <c r="AF772" s="0" t="s">
        <v>88</v>
      </c>
      <c r="AG772" s="13" t="n">
        <v>42855</v>
      </c>
      <c r="AH772" s="25" t="n">
        <f aca="false">I772+J772</f>
        <v>1</v>
      </c>
      <c r="AI772" s="25" t="n">
        <f aca="false">K772+L772+M772</f>
        <v>2</v>
      </c>
      <c r="AJ772" s="25" t="n">
        <f aca="false">AC772*AH772</f>
        <v>115</v>
      </c>
      <c r="AK772" s="0" t="str">
        <f aca="false">IF(C772=1,"Cancelled","Completed")</f>
        <v>Completed</v>
      </c>
      <c r="AL772" s="0" t="str">
        <f aca="false">_xlfn.IFS(D772&lt;=7,"0-7 Days",D772&lt;=30,"8-30 Days",D772&lt;=90,"31-90 Days",TRUE(),"90+ Days")</f>
        <v>8-30 Days</v>
      </c>
      <c r="AM772" s="0" t="str">
        <f aca="false">_xlfn.IFS(OR(F772="December",F772="January",F772="February"),"Winter",OR(F772="March",F772="April",F772="May"),"Spring",OR(F772="June",F772="July",F772="August"),"Summer",TRUE(),"Autumn")</f>
        <v>Spring</v>
      </c>
      <c r="AN772" s="0" t="str">
        <f aca="false">IF(L772+M772&gt;0,"Family","Adult Only")</f>
        <v>Adult Only</v>
      </c>
      <c r="AO772" s="0" t="str">
        <f aca="false">IF(U772=V772,"Same","Changed")</f>
        <v>Same</v>
      </c>
    </row>
    <row r="773" customFormat="false" ht="15" hidden="false" customHeight="false" outlineLevel="0" collapsed="false">
      <c r="A773" s="14" t="n">
        <v>786</v>
      </c>
      <c r="B773" s="14" t="s">
        <v>80</v>
      </c>
      <c r="C773" s="14" t="n">
        <v>0</v>
      </c>
      <c r="D773" s="14" t="n">
        <v>0</v>
      </c>
      <c r="E773" s="14" t="n">
        <v>2015</v>
      </c>
      <c r="F773" s="14" t="s">
        <v>114</v>
      </c>
      <c r="G773" s="14" t="n">
        <v>36</v>
      </c>
      <c r="H773" s="14" t="n">
        <v>2</v>
      </c>
      <c r="I773" s="14" t="n">
        <v>0</v>
      </c>
      <c r="J773" s="14" t="n">
        <v>1</v>
      </c>
      <c r="K773" s="14" t="n">
        <v>1</v>
      </c>
      <c r="L773" s="14" t="n">
        <v>0</v>
      </c>
      <c r="M773" s="14" t="n">
        <v>0</v>
      </c>
      <c r="N773" s="14" t="s">
        <v>82</v>
      </c>
      <c r="O773" s="14" t="s">
        <v>92</v>
      </c>
      <c r="P773" s="14" t="s">
        <v>128</v>
      </c>
      <c r="Q773" s="14" t="s">
        <v>128</v>
      </c>
      <c r="R773" s="14" t="n">
        <v>0</v>
      </c>
      <c r="S773" s="14" t="n">
        <v>0</v>
      </c>
      <c r="T773" s="14" t="n">
        <v>0</v>
      </c>
      <c r="U773" s="14" t="s">
        <v>95</v>
      </c>
      <c r="V773" s="14" t="s">
        <v>124</v>
      </c>
      <c r="W773" s="14" t="n">
        <v>0</v>
      </c>
      <c r="X773" s="14" t="s">
        <v>86</v>
      </c>
      <c r="Y773" s="14" t="n">
        <v>88</v>
      </c>
      <c r="Z773" s="14" t="n">
        <v>0</v>
      </c>
      <c r="AA773" s="14" t="n">
        <v>0</v>
      </c>
      <c r="AB773" s="14" t="s">
        <v>87</v>
      </c>
      <c r="AC773" s="14" t="n">
        <v>134</v>
      </c>
      <c r="AD773" s="14" t="n">
        <v>0</v>
      </c>
      <c r="AE773" s="14" t="n">
        <v>0</v>
      </c>
      <c r="AF773" s="14" t="s">
        <v>88</v>
      </c>
      <c r="AG773" s="15" t="n">
        <v>42250</v>
      </c>
      <c r="AH773" s="14" t="n">
        <f aca="false">I773+J773</f>
        <v>1</v>
      </c>
      <c r="AI773" s="14" t="n">
        <f aca="false">K773+L773+M773</f>
        <v>1</v>
      </c>
      <c r="AJ773" s="14" t="n">
        <f aca="false">AC773*AH773</f>
        <v>134</v>
      </c>
      <c r="AK773" s="14" t="str">
        <f aca="false">IF(C773=1,"Cancelled","Completed")</f>
        <v>Completed</v>
      </c>
      <c r="AL773" s="14" t="str">
        <f aca="false">_xlfn.IFS(D773&lt;=7,"0-7 Days",D773&lt;=30,"8-30 Days",D773&lt;=90,"31-90 Days",TRUE(),"90+ Days")</f>
        <v>0-7 Days</v>
      </c>
      <c r="AM773" s="14" t="str">
        <f aca="false">_xlfn.IFS(OR(F773="December",F773="January",F773="February"),"Winter",OR(F773="March",F773="April",F773="May"),"Spring",OR(F773="June",F773="July",F773="August"),"Summer",TRUE(),"Autumn")</f>
        <v>Autumn</v>
      </c>
      <c r="AN773" s="14" t="str">
        <f aca="false">IF(L773+M773&gt;0,"Family","Adult Only")</f>
        <v>Adult Only</v>
      </c>
      <c r="AO773" s="14" t="str">
        <f aca="false">IF(U773=V773,"Same","Changed")</f>
        <v>Changed</v>
      </c>
    </row>
    <row r="774" customFormat="false" ht="15" hidden="false" customHeight="false" outlineLevel="0" collapsed="false">
      <c r="A774" s="0" t="n">
        <v>787</v>
      </c>
      <c r="B774" s="0" t="s">
        <v>80</v>
      </c>
      <c r="C774" s="0" t="n">
        <v>0</v>
      </c>
      <c r="D774" s="0" t="n">
        <v>4</v>
      </c>
      <c r="E774" s="0" t="n">
        <v>2017</v>
      </c>
      <c r="F774" s="0" t="s">
        <v>118</v>
      </c>
      <c r="G774" s="0" t="n">
        <v>6</v>
      </c>
      <c r="H774" s="0" t="n">
        <v>7</v>
      </c>
      <c r="I774" s="0" t="n">
        <v>0</v>
      </c>
      <c r="J774" s="0" t="n">
        <v>3</v>
      </c>
      <c r="K774" s="0" t="n">
        <v>1</v>
      </c>
      <c r="L774" s="0" t="n">
        <v>0</v>
      </c>
      <c r="M774" s="0" t="n">
        <v>0</v>
      </c>
      <c r="N774" s="0" t="s">
        <v>82</v>
      </c>
      <c r="O774" s="0" t="s">
        <v>92</v>
      </c>
      <c r="P774" s="0" t="s">
        <v>128</v>
      </c>
      <c r="Q774" s="0" t="s">
        <v>128</v>
      </c>
      <c r="R774" s="0" t="n">
        <v>0</v>
      </c>
      <c r="S774" s="0" t="n">
        <v>0</v>
      </c>
      <c r="T774" s="0" t="n">
        <v>0</v>
      </c>
      <c r="U774" s="0" t="s">
        <v>95</v>
      </c>
      <c r="V774" s="0" t="s">
        <v>95</v>
      </c>
      <c r="W774" s="0" t="n">
        <v>0</v>
      </c>
      <c r="X774" s="0" t="s">
        <v>86</v>
      </c>
      <c r="Y774" s="0" t="n">
        <v>0</v>
      </c>
      <c r="Z774" s="0" t="n">
        <v>154</v>
      </c>
      <c r="AA774" s="0" t="n">
        <v>0</v>
      </c>
      <c r="AB774" s="0" t="s">
        <v>87</v>
      </c>
      <c r="AC774" s="0" t="n">
        <v>35</v>
      </c>
      <c r="AD774" s="0" t="n">
        <v>0</v>
      </c>
      <c r="AE774" s="0" t="n">
        <v>0</v>
      </c>
      <c r="AF774" s="0" t="s">
        <v>88</v>
      </c>
      <c r="AG774" s="13" t="n">
        <v>42776</v>
      </c>
      <c r="AH774" s="25" t="n">
        <f aca="false">I774+J774</f>
        <v>3</v>
      </c>
      <c r="AI774" s="25" t="n">
        <f aca="false">K774+L774+M774</f>
        <v>1</v>
      </c>
      <c r="AJ774" s="25" t="n">
        <f aca="false">AC774*AH774</f>
        <v>105</v>
      </c>
      <c r="AK774" s="0" t="str">
        <f aca="false">IF(C774=1,"Cancelled","Completed")</f>
        <v>Completed</v>
      </c>
      <c r="AL774" s="0" t="str">
        <f aca="false">_xlfn.IFS(D774&lt;=7,"0-7 Days",D774&lt;=30,"8-30 Days",D774&lt;=90,"31-90 Days",TRUE(),"90+ Days")</f>
        <v>0-7 Days</v>
      </c>
      <c r="AM774" s="0" t="str">
        <f aca="false">_xlfn.IFS(OR(F774="December",F774="January",F774="February"),"Winter",OR(F774="March",F774="April",F774="May"),"Spring",OR(F774="June",F774="July",F774="August"),"Summer",TRUE(),"Autumn")</f>
        <v>Winter</v>
      </c>
      <c r="AN774" s="0" t="str">
        <f aca="false">IF(L774+M774&gt;0,"Family","Adult Only")</f>
        <v>Adult Only</v>
      </c>
      <c r="AO774" s="0" t="str">
        <f aca="false">IF(U774=V774,"Same","Changed")</f>
        <v>Same</v>
      </c>
    </row>
    <row r="775" customFormat="false" ht="15" hidden="false" customHeight="false" outlineLevel="0" collapsed="false">
      <c r="A775" s="14" t="n">
        <v>788</v>
      </c>
      <c r="B775" s="14" t="s">
        <v>90</v>
      </c>
      <c r="C775" s="14" t="n">
        <v>1</v>
      </c>
      <c r="D775" s="14" t="n">
        <v>181</v>
      </c>
      <c r="E775" s="14" t="n">
        <v>2016</v>
      </c>
      <c r="F775" s="14" t="s">
        <v>111</v>
      </c>
      <c r="G775" s="14" t="n">
        <v>42</v>
      </c>
      <c r="H775" s="14" t="n">
        <v>11</v>
      </c>
      <c r="I775" s="14" t="n">
        <v>0</v>
      </c>
      <c r="J775" s="14" t="n">
        <v>2</v>
      </c>
      <c r="K775" s="14" t="n">
        <v>1</v>
      </c>
      <c r="L775" s="14" t="n">
        <v>0</v>
      </c>
      <c r="M775" s="14" t="n">
        <v>0</v>
      </c>
      <c r="N775" s="14" t="s">
        <v>82</v>
      </c>
      <c r="O775" s="14" t="s">
        <v>92</v>
      </c>
      <c r="P775" s="14" t="s">
        <v>99</v>
      </c>
      <c r="Q775" s="14" t="s">
        <v>94</v>
      </c>
      <c r="R775" s="14" t="n">
        <v>0</v>
      </c>
      <c r="S775" s="14" t="n">
        <v>0</v>
      </c>
      <c r="T775" s="14" t="n">
        <v>0</v>
      </c>
      <c r="U775" s="14" t="s">
        <v>95</v>
      </c>
      <c r="V775" s="14" t="s">
        <v>95</v>
      </c>
      <c r="W775" s="14" t="n">
        <v>0</v>
      </c>
      <c r="X775" s="14" t="s">
        <v>86</v>
      </c>
      <c r="Y775" s="14" t="n">
        <v>234</v>
      </c>
      <c r="Z775" s="14" t="n">
        <v>0</v>
      </c>
      <c r="AA775" s="14" t="n">
        <v>0</v>
      </c>
      <c r="AB775" s="14" t="s">
        <v>101</v>
      </c>
      <c r="AC775" s="14" t="n">
        <v>120</v>
      </c>
      <c r="AD775" s="14" t="n">
        <v>0</v>
      </c>
      <c r="AE775" s="14" t="n">
        <v>0</v>
      </c>
      <c r="AF775" s="14" t="s">
        <v>141</v>
      </c>
      <c r="AG775" s="15" t="n">
        <v>42654</v>
      </c>
      <c r="AH775" s="14" t="n">
        <f aca="false">I775+J775</f>
        <v>2</v>
      </c>
      <c r="AI775" s="14" t="n">
        <f aca="false">K775+L775+M775</f>
        <v>1</v>
      </c>
      <c r="AJ775" s="14" t="n">
        <f aca="false">AC775*AH775</f>
        <v>240</v>
      </c>
      <c r="AK775" s="14" t="str">
        <f aca="false">IF(C775=1,"Cancelled","Completed")</f>
        <v>Cancelled</v>
      </c>
      <c r="AL775" s="14" t="str">
        <f aca="false">_xlfn.IFS(D775&lt;=7,"0-7 Days",D775&lt;=30,"8-30 Days",D775&lt;=90,"31-90 Days",TRUE(),"90+ Days")</f>
        <v>90+ Days</v>
      </c>
      <c r="AM775" s="14" t="str">
        <f aca="false">_xlfn.IFS(OR(F775="December",F775="January",F775="February"),"Winter",OR(F775="March",F775="April",F775="May"),"Spring",OR(F775="June",F775="July",F775="August"),"Summer",TRUE(),"Autumn")</f>
        <v>Autumn</v>
      </c>
      <c r="AN775" s="14" t="str">
        <f aca="false">IF(L775+M775&gt;0,"Family","Adult Only")</f>
        <v>Adult Only</v>
      </c>
      <c r="AO775" s="14" t="str">
        <f aca="false">IF(U775=V775,"Same","Changed")</f>
        <v>Same</v>
      </c>
    </row>
    <row r="776" customFormat="false" ht="15" hidden="false" customHeight="false" outlineLevel="0" collapsed="false">
      <c r="A776" s="0" t="n">
        <v>789</v>
      </c>
      <c r="B776" s="0" t="s">
        <v>90</v>
      </c>
      <c r="C776" s="0" t="n">
        <v>0</v>
      </c>
      <c r="D776" s="0" t="n">
        <v>1</v>
      </c>
      <c r="E776" s="0" t="n">
        <v>2016</v>
      </c>
      <c r="F776" s="0" t="s">
        <v>113</v>
      </c>
      <c r="G776" s="0" t="n">
        <v>48</v>
      </c>
      <c r="H776" s="0" t="n">
        <v>22</v>
      </c>
      <c r="I776" s="0" t="n">
        <v>0</v>
      </c>
      <c r="J776" s="0" t="n">
        <v>3</v>
      </c>
      <c r="K776" s="0" t="n">
        <v>2</v>
      </c>
      <c r="L776" s="0" t="n">
        <v>0</v>
      </c>
      <c r="M776" s="0" t="n">
        <v>0</v>
      </c>
      <c r="N776" s="0" t="s">
        <v>107</v>
      </c>
      <c r="O776" s="0" t="s">
        <v>140</v>
      </c>
      <c r="P776" s="0" t="s">
        <v>93</v>
      </c>
      <c r="Q776" s="0" t="s">
        <v>94</v>
      </c>
      <c r="R776" s="0" t="n">
        <v>0</v>
      </c>
      <c r="S776" s="0" t="n">
        <v>0</v>
      </c>
      <c r="T776" s="0" t="n">
        <v>0</v>
      </c>
      <c r="U776" s="0" t="s">
        <v>109</v>
      </c>
      <c r="V776" s="0" t="s">
        <v>124</v>
      </c>
      <c r="W776" s="0" t="n">
        <v>0</v>
      </c>
      <c r="X776" s="0" t="s">
        <v>86</v>
      </c>
      <c r="Y776" s="0" t="n">
        <v>9</v>
      </c>
      <c r="Z776" s="0" t="n">
        <v>0</v>
      </c>
      <c r="AA776" s="0" t="n">
        <v>0</v>
      </c>
      <c r="AB776" s="0" t="s">
        <v>87</v>
      </c>
      <c r="AC776" s="0" t="n">
        <v>100</v>
      </c>
      <c r="AD776" s="0" t="n">
        <v>0</v>
      </c>
      <c r="AE776" s="0" t="n">
        <v>1</v>
      </c>
      <c r="AF776" s="0" t="s">
        <v>88</v>
      </c>
      <c r="AG776" s="13" t="n">
        <v>42699</v>
      </c>
      <c r="AH776" s="25" t="n">
        <f aca="false">I776+J776</f>
        <v>3</v>
      </c>
      <c r="AI776" s="25" t="n">
        <f aca="false">K776+L776+M776</f>
        <v>2</v>
      </c>
      <c r="AJ776" s="25" t="n">
        <f aca="false">AC776*AH776</f>
        <v>300</v>
      </c>
      <c r="AK776" s="0" t="str">
        <f aca="false">IF(C776=1,"Cancelled","Completed")</f>
        <v>Completed</v>
      </c>
      <c r="AL776" s="0" t="str">
        <f aca="false">_xlfn.IFS(D776&lt;=7,"0-7 Days",D776&lt;=30,"8-30 Days",D776&lt;=90,"31-90 Days",TRUE(),"90+ Days")</f>
        <v>0-7 Days</v>
      </c>
      <c r="AM776" s="0" t="str">
        <f aca="false">_xlfn.IFS(OR(F776="December",F776="January",F776="February"),"Winter",OR(F776="March",F776="April",F776="May"),"Spring",OR(F776="June",F776="July",F776="August"),"Summer",TRUE(),"Autumn")</f>
        <v>Autumn</v>
      </c>
      <c r="AN776" s="0" t="str">
        <f aca="false">IF(L776+M776&gt;0,"Family","Adult Only")</f>
        <v>Adult Only</v>
      </c>
      <c r="AO776" s="0" t="str">
        <f aca="false">IF(U776=V776,"Same","Changed")</f>
        <v>Changed</v>
      </c>
    </row>
    <row r="777" customFormat="false" ht="15" hidden="false" customHeight="false" outlineLevel="0" collapsed="false">
      <c r="A777" s="14" t="n">
        <v>790</v>
      </c>
      <c r="B777" s="14" t="s">
        <v>90</v>
      </c>
      <c r="C777" s="14" t="n">
        <v>0</v>
      </c>
      <c r="D777" s="14" t="n">
        <v>12</v>
      </c>
      <c r="E777" s="14" t="n">
        <v>2016</v>
      </c>
      <c r="F777" s="14" t="s">
        <v>111</v>
      </c>
      <c r="G777" s="14" t="n">
        <v>44</v>
      </c>
      <c r="H777" s="14" t="n">
        <v>25</v>
      </c>
      <c r="I777" s="14" t="n">
        <v>0</v>
      </c>
      <c r="J777" s="14" t="n">
        <v>3</v>
      </c>
      <c r="K777" s="14" t="n">
        <v>1</v>
      </c>
      <c r="L777" s="14" t="n">
        <v>0</v>
      </c>
      <c r="M777" s="14" t="n">
        <v>0</v>
      </c>
      <c r="N777" s="14" t="s">
        <v>82</v>
      </c>
      <c r="O777" s="14" t="s">
        <v>177</v>
      </c>
      <c r="P777" s="14" t="s">
        <v>93</v>
      </c>
      <c r="Q777" s="14" t="s">
        <v>94</v>
      </c>
      <c r="R777" s="14" t="n">
        <v>0</v>
      </c>
      <c r="S777" s="14" t="n">
        <v>0</v>
      </c>
      <c r="T777" s="14" t="n">
        <v>0</v>
      </c>
      <c r="U777" s="14" t="s">
        <v>95</v>
      </c>
      <c r="V777" s="14" t="s">
        <v>95</v>
      </c>
      <c r="W777" s="14" t="n">
        <v>0</v>
      </c>
      <c r="X777" s="14" t="s">
        <v>86</v>
      </c>
      <c r="Y777" s="14" t="n">
        <v>9</v>
      </c>
      <c r="Z777" s="14" t="n">
        <v>0</v>
      </c>
      <c r="AA777" s="14" t="n">
        <v>0</v>
      </c>
      <c r="AB777" s="14" t="s">
        <v>87</v>
      </c>
      <c r="AC777" s="14" t="n">
        <v>130</v>
      </c>
      <c r="AD777" s="14" t="n">
        <v>0</v>
      </c>
      <c r="AE777" s="14" t="n">
        <v>2</v>
      </c>
      <c r="AF777" s="14" t="s">
        <v>88</v>
      </c>
      <c r="AG777" s="15" t="n">
        <v>42671</v>
      </c>
      <c r="AH777" s="14" t="n">
        <f aca="false">I777+J777</f>
        <v>3</v>
      </c>
      <c r="AI777" s="14" t="n">
        <f aca="false">K777+L777+M777</f>
        <v>1</v>
      </c>
      <c r="AJ777" s="14" t="n">
        <f aca="false">AC777*AH777</f>
        <v>390</v>
      </c>
      <c r="AK777" s="14" t="str">
        <f aca="false">IF(C777=1,"Cancelled","Completed")</f>
        <v>Completed</v>
      </c>
      <c r="AL777" s="14" t="str">
        <f aca="false">_xlfn.IFS(D777&lt;=7,"0-7 Days",D777&lt;=30,"8-30 Days",D777&lt;=90,"31-90 Days",TRUE(),"90+ Days")</f>
        <v>8-30 Days</v>
      </c>
      <c r="AM777" s="14" t="str">
        <f aca="false">_xlfn.IFS(OR(F777="December",F777="January",F777="February"),"Winter",OR(F777="March",F777="April",F777="May"),"Spring",OR(F777="June",F777="July",F777="August"),"Summer",TRUE(),"Autumn")</f>
        <v>Autumn</v>
      </c>
      <c r="AN777" s="14" t="str">
        <f aca="false">IF(L777+M777&gt;0,"Family","Adult Only")</f>
        <v>Adult Only</v>
      </c>
      <c r="AO777" s="14" t="str">
        <f aca="false">IF(U777=V777,"Same","Changed")</f>
        <v>Same</v>
      </c>
    </row>
    <row r="778" customFormat="false" ht="15" hidden="false" customHeight="false" outlineLevel="0" collapsed="false">
      <c r="A778" s="0" t="n">
        <v>791</v>
      </c>
      <c r="B778" s="0" t="s">
        <v>90</v>
      </c>
      <c r="C778" s="0" t="n">
        <v>1</v>
      </c>
      <c r="D778" s="0" t="n">
        <v>125</v>
      </c>
      <c r="E778" s="0" t="n">
        <v>2016</v>
      </c>
      <c r="F778" s="0" t="s">
        <v>119</v>
      </c>
      <c r="G778" s="0" t="n">
        <v>33</v>
      </c>
      <c r="H778" s="0" t="n">
        <v>8</v>
      </c>
      <c r="I778" s="0" t="n">
        <v>1</v>
      </c>
      <c r="J778" s="0" t="n">
        <v>4</v>
      </c>
      <c r="K778" s="0" t="n">
        <v>2</v>
      </c>
      <c r="L778" s="0" t="n">
        <v>0</v>
      </c>
      <c r="M778" s="0" t="n">
        <v>0</v>
      </c>
      <c r="N778" s="0" t="s">
        <v>82</v>
      </c>
      <c r="O778" s="0" t="s">
        <v>122</v>
      </c>
      <c r="P778" s="0" t="s">
        <v>93</v>
      </c>
      <c r="Q778" s="0" t="s">
        <v>94</v>
      </c>
      <c r="R778" s="0" t="n">
        <v>0</v>
      </c>
      <c r="S778" s="0" t="n">
        <v>0</v>
      </c>
      <c r="T778" s="0" t="n">
        <v>0</v>
      </c>
      <c r="U778" s="0" t="s">
        <v>95</v>
      </c>
      <c r="V778" s="0" t="s">
        <v>95</v>
      </c>
      <c r="W778" s="0" t="n">
        <v>0</v>
      </c>
      <c r="X778" s="0" t="s">
        <v>86</v>
      </c>
      <c r="Y778" s="0" t="n">
        <v>9</v>
      </c>
      <c r="Z778" s="0" t="n">
        <v>0</v>
      </c>
      <c r="AA778" s="0" t="n">
        <v>0</v>
      </c>
      <c r="AB778" s="0" t="s">
        <v>87</v>
      </c>
      <c r="AC778" s="0" t="n">
        <v>114.3</v>
      </c>
      <c r="AD778" s="0" t="n">
        <v>0</v>
      </c>
      <c r="AE778" s="0" t="n">
        <v>0</v>
      </c>
      <c r="AF778" s="0" t="s">
        <v>96</v>
      </c>
      <c r="AG778" s="13" t="n">
        <v>42465</v>
      </c>
      <c r="AH778" s="25" t="n">
        <f aca="false">I778+J778</f>
        <v>5</v>
      </c>
      <c r="AI778" s="25" t="n">
        <f aca="false">K778+L778+M778</f>
        <v>2</v>
      </c>
      <c r="AJ778" s="25" t="n">
        <f aca="false">AC778*AH778</f>
        <v>571.5</v>
      </c>
      <c r="AK778" s="0" t="str">
        <f aca="false">IF(C778=1,"Cancelled","Completed")</f>
        <v>Cancelled</v>
      </c>
      <c r="AL778" s="0" t="str">
        <f aca="false">_xlfn.IFS(D778&lt;=7,"0-7 Days",D778&lt;=30,"8-30 Days",D778&lt;=90,"31-90 Days",TRUE(),"90+ Days")</f>
        <v>90+ Days</v>
      </c>
      <c r="AM778" s="0" t="str">
        <f aca="false">_xlfn.IFS(OR(F778="December",F778="January",F778="February"),"Winter",OR(F778="March",F778="April",F778="May"),"Spring",OR(F778="June",F778="July",F778="August"),"Summer",TRUE(),"Autumn")</f>
        <v>Summer</v>
      </c>
      <c r="AN778" s="0" t="str">
        <f aca="false">IF(L778+M778&gt;0,"Family","Adult Only")</f>
        <v>Adult Only</v>
      </c>
      <c r="AO778" s="0" t="str">
        <f aca="false">IF(U778=V778,"Same","Changed")</f>
        <v>Same</v>
      </c>
    </row>
    <row r="779" customFormat="false" ht="15" hidden="false" customHeight="false" outlineLevel="0" collapsed="false">
      <c r="A779" s="14" t="n">
        <v>792</v>
      </c>
      <c r="B779" s="14" t="s">
        <v>80</v>
      </c>
      <c r="C779" s="14" t="n">
        <v>0</v>
      </c>
      <c r="D779" s="14" t="n">
        <v>312</v>
      </c>
      <c r="E779" s="14" t="n">
        <v>2017</v>
      </c>
      <c r="F779" s="14" t="s">
        <v>103</v>
      </c>
      <c r="G779" s="14" t="n">
        <v>10</v>
      </c>
      <c r="H779" s="14" t="n">
        <v>5</v>
      </c>
      <c r="I779" s="14" t="n">
        <v>2</v>
      </c>
      <c r="J779" s="14" t="n">
        <v>5</v>
      </c>
      <c r="K779" s="14" t="n">
        <v>2</v>
      </c>
      <c r="L779" s="14" t="n">
        <v>0</v>
      </c>
      <c r="M779" s="14" t="n">
        <v>0</v>
      </c>
      <c r="N779" s="14" t="s">
        <v>112</v>
      </c>
      <c r="O779" s="14" t="s">
        <v>108</v>
      </c>
      <c r="P779" s="14" t="s">
        <v>116</v>
      </c>
      <c r="Q779" s="14" t="s">
        <v>94</v>
      </c>
      <c r="R779" s="14" t="n">
        <v>0</v>
      </c>
      <c r="S779" s="14" t="n">
        <v>0</v>
      </c>
      <c r="T779" s="14" t="n">
        <v>0</v>
      </c>
      <c r="U779" s="14" t="s">
        <v>95</v>
      </c>
      <c r="V779" s="14" t="s">
        <v>95</v>
      </c>
      <c r="W779" s="14" t="n">
        <v>0</v>
      </c>
      <c r="X779" s="14" t="s">
        <v>86</v>
      </c>
      <c r="Y779" s="14" t="n">
        <v>298</v>
      </c>
      <c r="Z779" s="14" t="n">
        <v>0</v>
      </c>
      <c r="AA779" s="14" t="n">
        <v>0</v>
      </c>
      <c r="AB779" s="14" t="s">
        <v>101</v>
      </c>
      <c r="AC779" s="14" t="n">
        <v>56</v>
      </c>
      <c r="AD779" s="14" t="n">
        <v>0</v>
      </c>
      <c r="AE779" s="14" t="n">
        <v>0</v>
      </c>
      <c r="AF779" s="14" t="s">
        <v>88</v>
      </c>
      <c r="AG779" s="15" t="n">
        <v>42806</v>
      </c>
      <c r="AH779" s="14" t="n">
        <f aca="false">I779+J779</f>
        <v>7</v>
      </c>
      <c r="AI779" s="14" t="n">
        <f aca="false">K779+L779+M779</f>
        <v>2</v>
      </c>
      <c r="AJ779" s="14" t="n">
        <f aca="false">AC779*AH779</f>
        <v>392</v>
      </c>
      <c r="AK779" s="14" t="str">
        <f aca="false">IF(C779=1,"Cancelled","Completed")</f>
        <v>Completed</v>
      </c>
      <c r="AL779" s="14" t="str">
        <f aca="false">_xlfn.IFS(D779&lt;=7,"0-7 Days",D779&lt;=30,"8-30 Days",D779&lt;=90,"31-90 Days",TRUE(),"90+ Days")</f>
        <v>90+ Days</v>
      </c>
      <c r="AM779" s="14" t="str">
        <f aca="false">_xlfn.IFS(OR(F779="December",F779="January",F779="February"),"Winter",OR(F779="March",F779="April",F779="May"),"Spring",OR(F779="June",F779="July",F779="August"),"Summer",TRUE(),"Autumn")</f>
        <v>Spring</v>
      </c>
      <c r="AN779" s="14" t="str">
        <f aca="false">IF(L779+M779&gt;0,"Family","Adult Only")</f>
        <v>Adult Only</v>
      </c>
      <c r="AO779" s="14" t="str">
        <f aca="false">IF(U779=V779,"Same","Changed")</f>
        <v>Same</v>
      </c>
    </row>
    <row r="780" customFormat="false" ht="15" hidden="false" customHeight="false" outlineLevel="0" collapsed="false">
      <c r="A780" s="0" t="n">
        <v>793</v>
      </c>
      <c r="B780" s="0" t="s">
        <v>90</v>
      </c>
      <c r="C780" s="0" t="n">
        <v>0</v>
      </c>
      <c r="D780" s="0" t="n">
        <v>42</v>
      </c>
      <c r="E780" s="0" t="n">
        <v>2016</v>
      </c>
      <c r="F780" s="0" t="s">
        <v>103</v>
      </c>
      <c r="G780" s="0" t="n">
        <v>11</v>
      </c>
      <c r="H780" s="0" t="n">
        <v>11</v>
      </c>
      <c r="I780" s="0" t="n">
        <v>0</v>
      </c>
      <c r="J780" s="0" t="n">
        <v>2</v>
      </c>
      <c r="K780" s="0" t="n">
        <v>2</v>
      </c>
      <c r="L780" s="0" t="n">
        <v>0</v>
      </c>
      <c r="M780" s="0" t="n">
        <v>0</v>
      </c>
      <c r="N780" s="0" t="s">
        <v>82</v>
      </c>
      <c r="O780" s="0" t="s">
        <v>117</v>
      </c>
      <c r="P780" s="0" t="s">
        <v>93</v>
      </c>
      <c r="Q780" s="0" t="s">
        <v>94</v>
      </c>
      <c r="R780" s="0" t="n">
        <v>0</v>
      </c>
      <c r="S780" s="0" t="n">
        <v>0</v>
      </c>
      <c r="T780" s="0" t="n">
        <v>0</v>
      </c>
      <c r="U780" s="0" t="s">
        <v>95</v>
      </c>
      <c r="V780" s="0" t="s">
        <v>95</v>
      </c>
      <c r="W780" s="0" t="n">
        <v>0</v>
      </c>
      <c r="X780" s="0" t="s">
        <v>86</v>
      </c>
      <c r="Y780" s="0" t="n">
        <v>9</v>
      </c>
      <c r="Z780" s="0" t="n">
        <v>0</v>
      </c>
      <c r="AA780" s="0" t="n">
        <v>0</v>
      </c>
      <c r="AB780" s="0" t="s">
        <v>87</v>
      </c>
      <c r="AC780" s="0" t="n">
        <v>81.9</v>
      </c>
      <c r="AD780" s="0" t="n">
        <v>0</v>
      </c>
      <c r="AE780" s="0" t="n">
        <v>0</v>
      </c>
      <c r="AF780" s="0" t="s">
        <v>88</v>
      </c>
      <c r="AG780" s="13" t="n">
        <v>42442</v>
      </c>
      <c r="AH780" s="25" t="n">
        <f aca="false">I780+J780</f>
        <v>2</v>
      </c>
      <c r="AI780" s="25" t="n">
        <f aca="false">K780+L780+M780</f>
        <v>2</v>
      </c>
      <c r="AJ780" s="25" t="n">
        <f aca="false">AC780*AH780</f>
        <v>163.8</v>
      </c>
      <c r="AK780" s="0" t="str">
        <f aca="false">IF(C780=1,"Cancelled","Completed")</f>
        <v>Completed</v>
      </c>
      <c r="AL780" s="0" t="str">
        <f aca="false">_xlfn.IFS(D780&lt;=7,"0-7 Days",D780&lt;=30,"8-30 Days",D780&lt;=90,"31-90 Days",TRUE(),"90+ Days")</f>
        <v>31-90 Days</v>
      </c>
      <c r="AM780" s="0" t="str">
        <f aca="false">_xlfn.IFS(OR(F780="December",F780="January",F780="February"),"Winter",OR(F780="March",F780="April",F780="May"),"Spring",OR(F780="June",F780="July",F780="August"),"Summer",TRUE(),"Autumn")</f>
        <v>Spring</v>
      </c>
      <c r="AN780" s="0" t="str">
        <f aca="false">IF(L780+M780&gt;0,"Family","Adult Only")</f>
        <v>Adult Only</v>
      </c>
      <c r="AO780" s="0" t="str">
        <f aca="false">IF(U780=V780,"Same","Changed")</f>
        <v>Same</v>
      </c>
    </row>
    <row r="781" customFormat="false" ht="15" hidden="false" customHeight="false" outlineLevel="0" collapsed="false">
      <c r="A781" s="14" t="n">
        <v>794</v>
      </c>
      <c r="B781" s="14" t="s">
        <v>90</v>
      </c>
      <c r="C781" s="14" t="n">
        <v>0</v>
      </c>
      <c r="D781" s="14" t="n">
        <v>75</v>
      </c>
      <c r="E781" s="14" t="n">
        <v>2015</v>
      </c>
      <c r="F781" s="14" t="s">
        <v>114</v>
      </c>
      <c r="G781" s="14" t="n">
        <v>38</v>
      </c>
      <c r="H781" s="14" t="n">
        <v>19</v>
      </c>
      <c r="I781" s="14" t="n">
        <v>2</v>
      </c>
      <c r="J781" s="14" t="n">
        <v>2</v>
      </c>
      <c r="K781" s="14" t="n">
        <v>2</v>
      </c>
      <c r="L781" s="14" t="n">
        <v>0</v>
      </c>
      <c r="M781" s="14" t="n">
        <v>0</v>
      </c>
      <c r="N781" s="14" t="s">
        <v>82</v>
      </c>
      <c r="O781" s="14" t="s">
        <v>115</v>
      </c>
      <c r="P781" s="14" t="s">
        <v>116</v>
      </c>
      <c r="Q781" s="14" t="s">
        <v>94</v>
      </c>
      <c r="R781" s="14" t="n">
        <v>0</v>
      </c>
      <c r="S781" s="14" t="n">
        <v>0</v>
      </c>
      <c r="T781" s="14" t="n">
        <v>0</v>
      </c>
      <c r="U781" s="14" t="s">
        <v>95</v>
      </c>
      <c r="V781" s="14" t="s">
        <v>95</v>
      </c>
      <c r="W781" s="14" t="n">
        <v>0</v>
      </c>
      <c r="X781" s="14" t="s">
        <v>86</v>
      </c>
      <c r="Y781" s="14" t="n">
        <v>1</v>
      </c>
      <c r="Z781" s="14" t="n">
        <v>0</v>
      </c>
      <c r="AA781" s="14" t="n">
        <v>0</v>
      </c>
      <c r="AB781" s="14" t="s">
        <v>101</v>
      </c>
      <c r="AC781" s="14" t="n">
        <v>62</v>
      </c>
      <c r="AD781" s="14" t="n">
        <v>0</v>
      </c>
      <c r="AE781" s="14" t="n">
        <v>0</v>
      </c>
      <c r="AF781" s="14" t="s">
        <v>88</v>
      </c>
      <c r="AG781" s="15" t="n">
        <v>42270</v>
      </c>
      <c r="AH781" s="14" t="n">
        <f aca="false">I781+J781</f>
        <v>4</v>
      </c>
      <c r="AI781" s="14" t="n">
        <f aca="false">K781+L781+M781</f>
        <v>2</v>
      </c>
      <c r="AJ781" s="14" t="n">
        <f aca="false">AC781*AH781</f>
        <v>248</v>
      </c>
      <c r="AK781" s="14" t="str">
        <f aca="false">IF(C781=1,"Cancelled","Completed")</f>
        <v>Completed</v>
      </c>
      <c r="AL781" s="14" t="str">
        <f aca="false">_xlfn.IFS(D781&lt;=7,"0-7 Days",D781&lt;=30,"8-30 Days",D781&lt;=90,"31-90 Days",TRUE(),"90+ Days")</f>
        <v>31-90 Days</v>
      </c>
      <c r="AM781" s="14" t="str">
        <f aca="false">_xlfn.IFS(OR(F781="December",F781="January",F781="February"),"Winter",OR(F781="March",F781="April",F781="May"),"Spring",OR(F781="June",F781="July",F781="August"),"Summer",TRUE(),"Autumn")</f>
        <v>Autumn</v>
      </c>
      <c r="AN781" s="14" t="str">
        <f aca="false">IF(L781+M781&gt;0,"Family","Adult Only")</f>
        <v>Adult Only</v>
      </c>
      <c r="AO781" s="14" t="str">
        <f aca="false">IF(U781=V781,"Same","Changed")</f>
        <v>Same</v>
      </c>
    </row>
    <row r="782" customFormat="false" ht="15" hidden="false" customHeight="false" outlineLevel="0" collapsed="false">
      <c r="A782" s="0" t="n">
        <v>795</v>
      </c>
      <c r="B782" s="0" t="s">
        <v>90</v>
      </c>
      <c r="C782" s="0" t="n">
        <v>1</v>
      </c>
      <c r="D782" s="0" t="n">
        <v>334</v>
      </c>
      <c r="E782" s="0" t="n">
        <v>2015</v>
      </c>
      <c r="F782" s="0" t="s">
        <v>114</v>
      </c>
      <c r="G782" s="0" t="n">
        <v>38</v>
      </c>
      <c r="H782" s="0" t="n">
        <v>16</v>
      </c>
      <c r="I782" s="0" t="n">
        <v>0</v>
      </c>
      <c r="J782" s="0" t="n">
        <v>2</v>
      </c>
      <c r="K782" s="0" t="n">
        <v>2</v>
      </c>
      <c r="L782" s="0" t="n">
        <v>0</v>
      </c>
      <c r="M782" s="0" t="n">
        <v>0</v>
      </c>
      <c r="N782" s="0" t="s">
        <v>82</v>
      </c>
      <c r="O782" s="0" t="s">
        <v>92</v>
      </c>
      <c r="P782" s="0" t="s">
        <v>116</v>
      </c>
      <c r="Q782" s="0" t="s">
        <v>94</v>
      </c>
      <c r="R782" s="0" t="n">
        <v>0</v>
      </c>
      <c r="S782" s="0" t="n">
        <v>1</v>
      </c>
      <c r="T782" s="0" t="n">
        <v>0</v>
      </c>
      <c r="U782" s="0" t="s">
        <v>95</v>
      </c>
      <c r="V782" s="0" t="s">
        <v>95</v>
      </c>
      <c r="W782" s="0" t="n">
        <v>0</v>
      </c>
      <c r="X782" s="0" t="s">
        <v>120</v>
      </c>
      <c r="Y782" s="0" t="n">
        <v>1</v>
      </c>
      <c r="Z782" s="0" t="n">
        <v>0</v>
      </c>
      <c r="AA782" s="0" t="n">
        <v>0</v>
      </c>
      <c r="AB782" s="0" t="s">
        <v>101</v>
      </c>
      <c r="AC782" s="0" t="n">
        <v>62</v>
      </c>
      <c r="AD782" s="0" t="n">
        <v>0</v>
      </c>
      <c r="AE782" s="0" t="n">
        <v>0</v>
      </c>
      <c r="AF782" s="0" t="s">
        <v>96</v>
      </c>
      <c r="AG782" s="13" t="n">
        <v>42187</v>
      </c>
      <c r="AH782" s="25" t="n">
        <f aca="false">I782+J782</f>
        <v>2</v>
      </c>
      <c r="AI782" s="25" t="n">
        <f aca="false">K782+L782+M782</f>
        <v>2</v>
      </c>
      <c r="AJ782" s="25" t="n">
        <f aca="false">AC782*AH782</f>
        <v>124</v>
      </c>
      <c r="AK782" s="0" t="str">
        <f aca="false">IF(C782=1,"Cancelled","Completed")</f>
        <v>Cancelled</v>
      </c>
      <c r="AL782" s="0" t="str">
        <f aca="false">_xlfn.IFS(D782&lt;=7,"0-7 Days",D782&lt;=30,"8-30 Days",D782&lt;=90,"31-90 Days",TRUE(),"90+ Days")</f>
        <v>90+ Days</v>
      </c>
      <c r="AM782" s="0" t="str">
        <f aca="false">_xlfn.IFS(OR(F782="December",F782="January",F782="February"),"Winter",OR(F782="March",F782="April",F782="May"),"Spring",OR(F782="June",F782="July",F782="August"),"Summer",TRUE(),"Autumn")</f>
        <v>Autumn</v>
      </c>
      <c r="AN782" s="0" t="str">
        <f aca="false">IF(L782+M782&gt;0,"Family","Adult Only")</f>
        <v>Adult Only</v>
      </c>
      <c r="AO782" s="0" t="str">
        <f aca="false">IF(U782=V782,"Same","Changed")</f>
        <v>Same</v>
      </c>
    </row>
    <row r="783" customFormat="false" ht="15" hidden="false" customHeight="false" outlineLevel="0" collapsed="false">
      <c r="A783" s="14" t="n">
        <v>796</v>
      </c>
      <c r="B783" s="14" t="s">
        <v>90</v>
      </c>
      <c r="C783" s="14" t="n">
        <v>1</v>
      </c>
      <c r="D783" s="14" t="n">
        <v>188</v>
      </c>
      <c r="E783" s="14" t="n">
        <v>2016</v>
      </c>
      <c r="F783" s="14" t="s">
        <v>135</v>
      </c>
      <c r="G783" s="14" t="n">
        <v>25</v>
      </c>
      <c r="H783" s="14" t="n">
        <v>15</v>
      </c>
      <c r="I783" s="14" t="n">
        <v>0</v>
      </c>
      <c r="J783" s="14" t="n">
        <v>2</v>
      </c>
      <c r="K783" s="14" t="n">
        <v>1</v>
      </c>
      <c r="L783" s="14" t="n">
        <v>0</v>
      </c>
      <c r="M783" s="14" t="n">
        <v>0</v>
      </c>
      <c r="N783" s="14" t="s">
        <v>82</v>
      </c>
      <c r="O783" s="14" t="s">
        <v>92</v>
      </c>
      <c r="P783" s="14" t="s">
        <v>99</v>
      </c>
      <c r="Q783" s="14" t="s">
        <v>94</v>
      </c>
      <c r="R783" s="14" t="n">
        <v>0</v>
      </c>
      <c r="S783" s="14" t="n">
        <v>0</v>
      </c>
      <c r="T783" s="14" t="n">
        <v>0</v>
      </c>
      <c r="U783" s="14" t="s">
        <v>95</v>
      </c>
      <c r="V783" s="14" t="s">
        <v>95</v>
      </c>
      <c r="W783" s="14" t="n">
        <v>0</v>
      </c>
      <c r="X783" s="14" t="s">
        <v>120</v>
      </c>
      <c r="Y783" s="14" t="n">
        <v>119</v>
      </c>
      <c r="Z783" s="14" t="n">
        <v>0</v>
      </c>
      <c r="AA783" s="14" t="n">
        <v>39</v>
      </c>
      <c r="AB783" s="14" t="s">
        <v>87</v>
      </c>
      <c r="AC783" s="14" t="n">
        <v>130</v>
      </c>
      <c r="AD783" s="14" t="n">
        <v>0</v>
      </c>
      <c r="AE783" s="14" t="n">
        <v>0</v>
      </c>
      <c r="AF783" s="14" t="s">
        <v>96</v>
      </c>
      <c r="AG783" s="15" t="n">
        <v>42387</v>
      </c>
      <c r="AH783" s="14" t="n">
        <f aca="false">I783+J783</f>
        <v>2</v>
      </c>
      <c r="AI783" s="14" t="n">
        <f aca="false">K783+L783+M783</f>
        <v>1</v>
      </c>
      <c r="AJ783" s="14" t="n">
        <f aca="false">AC783*AH783</f>
        <v>260</v>
      </c>
      <c r="AK783" s="14" t="str">
        <f aca="false">IF(C783=1,"Cancelled","Completed")</f>
        <v>Cancelled</v>
      </c>
      <c r="AL783" s="14" t="str">
        <f aca="false">_xlfn.IFS(D783&lt;=7,"0-7 Days",D783&lt;=30,"8-30 Days",D783&lt;=90,"31-90 Days",TRUE(),"90+ Days")</f>
        <v>90+ Days</v>
      </c>
      <c r="AM783" s="14" t="str">
        <f aca="false">_xlfn.IFS(OR(F783="December",F783="January",F783="February"),"Winter",OR(F783="March",F783="April",F783="May"),"Spring",OR(F783="June",F783="July",F783="August"),"Summer",TRUE(),"Autumn")</f>
        <v>Summer</v>
      </c>
      <c r="AN783" s="14" t="str">
        <f aca="false">IF(L783+M783&gt;0,"Family","Adult Only")</f>
        <v>Adult Only</v>
      </c>
      <c r="AO783" s="14" t="str">
        <f aca="false">IF(U783=V783,"Same","Changed")</f>
        <v>Same</v>
      </c>
    </row>
    <row r="784" customFormat="false" ht="15" hidden="false" customHeight="false" outlineLevel="0" collapsed="false">
      <c r="A784" s="0" t="n">
        <v>797</v>
      </c>
      <c r="B784" s="0" t="s">
        <v>90</v>
      </c>
      <c r="C784" s="0" t="n">
        <v>1</v>
      </c>
      <c r="D784" s="0" t="n">
        <v>108</v>
      </c>
      <c r="E784" s="0" t="n">
        <v>2017</v>
      </c>
      <c r="F784" s="0" t="s">
        <v>119</v>
      </c>
      <c r="G784" s="0" t="n">
        <v>34</v>
      </c>
      <c r="H784" s="0" t="n">
        <v>20</v>
      </c>
      <c r="I784" s="0" t="n">
        <v>2</v>
      </c>
      <c r="J784" s="0" t="n">
        <v>3</v>
      </c>
      <c r="K784" s="0" t="n">
        <v>1</v>
      </c>
      <c r="L784" s="0" t="n">
        <v>0</v>
      </c>
      <c r="M784" s="0" t="n">
        <v>0</v>
      </c>
      <c r="N784" s="0" t="s">
        <v>82</v>
      </c>
      <c r="O784" s="0" t="s">
        <v>92</v>
      </c>
      <c r="P784" s="0" t="s">
        <v>99</v>
      </c>
      <c r="Q784" s="0" t="s">
        <v>94</v>
      </c>
      <c r="R784" s="0" t="n">
        <v>0</v>
      </c>
      <c r="S784" s="0" t="n">
        <v>0</v>
      </c>
      <c r="T784" s="0" t="n">
        <v>0</v>
      </c>
      <c r="U784" s="0" t="s">
        <v>95</v>
      </c>
      <c r="V784" s="0" t="s">
        <v>95</v>
      </c>
      <c r="W784" s="0" t="n">
        <v>0</v>
      </c>
      <c r="X784" s="0" t="s">
        <v>86</v>
      </c>
      <c r="Y784" s="0" t="n">
        <v>52</v>
      </c>
      <c r="Z784" s="0" t="n">
        <v>0</v>
      </c>
      <c r="AA784" s="0" t="n">
        <v>0</v>
      </c>
      <c r="AB784" s="0" t="s">
        <v>87</v>
      </c>
      <c r="AC784" s="0" t="n">
        <v>71.1</v>
      </c>
      <c r="AD784" s="0" t="n">
        <v>0</v>
      </c>
      <c r="AE784" s="0" t="n">
        <v>0</v>
      </c>
      <c r="AF784" s="0" t="s">
        <v>96</v>
      </c>
      <c r="AG784" s="13" t="n">
        <v>42927</v>
      </c>
      <c r="AH784" s="25" t="n">
        <f aca="false">I784+J784</f>
        <v>5</v>
      </c>
      <c r="AI784" s="25" t="n">
        <f aca="false">K784+L784+M784</f>
        <v>1</v>
      </c>
      <c r="AJ784" s="25" t="n">
        <f aca="false">AC784*AH784</f>
        <v>355.5</v>
      </c>
      <c r="AK784" s="0" t="str">
        <f aca="false">IF(C784=1,"Cancelled","Completed")</f>
        <v>Cancelled</v>
      </c>
      <c r="AL784" s="0" t="str">
        <f aca="false">_xlfn.IFS(D784&lt;=7,"0-7 Days",D784&lt;=30,"8-30 Days",D784&lt;=90,"31-90 Days",TRUE(),"90+ Days")</f>
        <v>90+ Days</v>
      </c>
      <c r="AM784" s="0" t="str">
        <f aca="false">_xlfn.IFS(OR(F784="December",F784="January",F784="February"),"Winter",OR(F784="March",F784="April",F784="May"),"Spring",OR(F784="June",F784="July",F784="August"),"Summer",TRUE(),"Autumn")</f>
        <v>Summer</v>
      </c>
      <c r="AN784" s="0" t="str">
        <f aca="false">IF(L784+M784&gt;0,"Family","Adult Only")</f>
        <v>Adult Only</v>
      </c>
      <c r="AO784" s="0" t="str">
        <f aca="false">IF(U784=V784,"Same","Changed")</f>
        <v>Same</v>
      </c>
    </row>
    <row r="785" customFormat="false" ht="15" hidden="false" customHeight="false" outlineLevel="0" collapsed="false">
      <c r="A785" s="14" t="n">
        <v>798</v>
      </c>
      <c r="B785" s="14" t="s">
        <v>90</v>
      </c>
      <c r="C785" s="14" t="n">
        <v>0</v>
      </c>
      <c r="D785" s="14" t="n">
        <v>42</v>
      </c>
      <c r="E785" s="14" t="n">
        <v>2016</v>
      </c>
      <c r="F785" s="14" t="s">
        <v>106</v>
      </c>
      <c r="G785" s="14" t="n">
        <v>14</v>
      </c>
      <c r="H785" s="14" t="n">
        <v>2</v>
      </c>
      <c r="I785" s="14" t="n">
        <v>0</v>
      </c>
      <c r="J785" s="14" t="n">
        <v>1</v>
      </c>
      <c r="K785" s="14" t="n">
        <v>2</v>
      </c>
      <c r="L785" s="14" t="n">
        <v>0</v>
      </c>
      <c r="M785" s="14" t="n">
        <v>0</v>
      </c>
      <c r="N785" s="14" t="s">
        <v>82</v>
      </c>
      <c r="O785" s="14" t="s">
        <v>140</v>
      </c>
      <c r="P785" s="14" t="s">
        <v>93</v>
      </c>
      <c r="Q785" s="14" t="s">
        <v>94</v>
      </c>
      <c r="R785" s="14" t="n">
        <v>0</v>
      </c>
      <c r="S785" s="14" t="n">
        <v>0</v>
      </c>
      <c r="T785" s="14" t="n">
        <v>0</v>
      </c>
      <c r="U785" s="14" t="s">
        <v>95</v>
      </c>
      <c r="V785" s="14" t="s">
        <v>109</v>
      </c>
      <c r="W785" s="14" t="n">
        <v>0</v>
      </c>
      <c r="X785" s="14" t="s">
        <v>86</v>
      </c>
      <c r="Y785" s="14" t="n">
        <v>9</v>
      </c>
      <c r="Z785" s="14" t="n">
        <v>0</v>
      </c>
      <c r="AA785" s="14" t="n">
        <v>0</v>
      </c>
      <c r="AB785" s="14" t="s">
        <v>87</v>
      </c>
      <c r="AC785" s="14" t="n">
        <v>117.9</v>
      </c>
      <c r="AD785" s="14" t="n">
        <v>0</v>
      </c>
      <c r="AE785" s="14" t="n">
        <v>0</v>
      </c>
      <c r="AF785" s="14" t="s">
        <v>88</v>
      </c>
      <c r="AG785" s="15" t="n">
        <v>42463</v>
      </c>
      <c r="AH785" s="14" t="n">
        <f aca="false">I785+J785</f>
        <v>1</v>
      </c>
      <c r="AI785" s="14" t="n">
        <f aca="false">K785+L785+M785</f>
        <v>2</v>
      </c>
      <c r="AJ785" s="14" t="n">
        <f aca="false">AC785*AH785</f>
        <v>117.9</v>
      </c>
      <c r="AK785" s="14" t="str">
        <f aca="false">IF(C785=1,"Cancelled","Completed")</f>
        <v>Completed</v>
      </c>
      <c r="AL785" s="14" t="str">
        <f aca="false">_xlfn.IFS(D785&lt;=7,"0-7 Days",D785&lt;=30,"8-30 Days",D785&lt;=90,"31-90 Days",TRUE(),"90+ Days")</f>
        <v>31-90 Days</v>
      </c>
      <c r="AM785" s="14" t="str">
        <f aca="false">_xlfn.IFS(OR(F785="December",F785="January",F785="February"),"Winter",OR(F785="March",F785="April",F785="May"),"Spring",OR(F785="June",F785="July",F785="August"),"Summer",TRUE(),"Autumn")</f>
        <v>Spring</v>
      </c>
      <c r="AN785" s="14" t="str">
        <f aca="false">IF(L785+M785&gt;0,"Family","Adult Only")</f>
        <v>Adult Only</v>
      </c>
      <c r="AO785" s="14" t="str">
        <f aca="false">IF(U785=V785,"Same","Changed")</f>
        <v>Changed</v>
      </c>
    </row>
    <row r="786" customFormat="false" ht="15" hidden="false" customHeight="false" outlineLevel="0" collapsed="false">
      <c r="A786" s="0" t="n">
        <v>799</v>
      </c>
      <c r="B786" s="0" t="s">
        <v>80</v>
      </c>
      <c r="C786" s="0" t="n">
        <v>0</v>
      </c>
      <c r="D786" s="0" t="n">
        <v>18</v>
      </c>
      <c r="E786" s="0" t="n">
        <v>2016</v>
      </c>
      <c r="F786" s="0" t="s">
        <v>91</v>
      </c>
      <c r="G786" s="0" t="n">
        <v>27</v>
      </c>
      <c r="H786" s="0" t="n">
        <v>1</v>
      </c>
      <c r="I786" s="0" t="n">
        <v>1</v>
      </c>
      <c r="J786" s="0" t="n">
        <v>2</v>
      </c>
      <c r="K786" s="0" t="n">
        <v>2</v>
      </c>
      <c r="L786" s="0" t="n">
        <v>0</v>
      </c>
      <c r="M786" s="0" t="n">
        <v>0</v>
      </c>
      <c r="N786" s="0" t="s">
        <v>82</v>
      </c>
      <c r="O786" s="0" t="s">
        <v>108</v>
      </c>
      <c r="P786" s="0" t="s">
        <v>93</v>
      </c>
      <c r="Q786" s="0" t="s">
        <v>94</v>
      </c>
      <c r="R786" s="0" t="n">
        <v>0</v>
      </c>
      <c r="S786" s="0" t="n">
        <v>0</v>
      </c>
      <c r="T786" s="0" t="n">
        <v>0</v>
      </c>
      <c r="U786" s="0" t="s">
        <v>95</v>
      </c>
      <c r="V786" s="0" t="s">
        <v>95</v>
      </c>
      <c r="W786" s="0" t="n">
        <v>0</v>
      </c>
      <c r="X786" s="0" t="s">
        <v>86</v>
      </c>
      <c r="Y786" s="0" t="n">
        <v>240</v>
      </c>
      <c r="Z786" s="0" t="n">
        <v>0</v>
      </c>
      <c r="AA786" s="0" t="n">
        <v>0</v>
      </c>
      <c r="AB786" s="0" t="s">
        <v>87</v>
      </c>
      <c r="AC786" s="0" t="n">
        <v>129</v>
      </c>
      <c r="AD786" s="0" t="n">
        <v>0</v>
      </c>
      <c r="AE786" s="0" t="n">
        <v>1</v>
      </c>
      <c r="AF786" s="0" t="s">
        <v>88</v>
      </c>
      <c r="AG786" s="13" t="n">
        <v>42555</v>
      </c>
      <c r="AH786" s="25" t="n">
        <f aca="false">I786+J786</f>
        <v>3</v>
      </c>
      <c r="AI786" s="25" t="n">
        <f aca="false">K786+L786+M786</f>
        <v>2</v>
      </c>
      <c r="AJ786" s="25" t="n">
        <f aca="false">AC786*AH786</f>
        <v>387</v>
      </c>
      <c r="AK786" s="0" t="str">
        <f aca="false">IF(C786=1,"Cancelled","Completed")</f>
        <v>Completed</v>
      </c>
      <c r="AL786" s="0" t="str">
        <f aca="false">_xlfn.IFS(D786&lt;=7,"0-7 Days",D786&lt;=30,"8-30 Days",D786&lt;=90,"31-90 Days",TRUE(),"90+ Days")</f>
        <v>8-30 Days</v>
      </c>
      <c r="AM786" s="0" t="str">
        <f aca="false">_xlfn.IFS(OR(F786="December",F786="January",F786="February"),"Winter",OR(F786="March",F786="April",F786="May"),"Spring",OR(F786="June",F786="July",F786="August"),"Summer",TRUE(),"Autumn")</f>
        <v>Summer</v>
      </c>
      <c r="AN786" s="0" t="str">
        <f aca="false">IF(L786+M786&gt;0,"Family","Adult Only")</f>
        <v>Adult Only</v>
      </c>
      <c r="AO786" s="0" t="str">
        <f aca="false">IF(U786=V786,"Same","Changed")</f>
        <v>Same</v>
      </c>
    </row>
    <row r="787" customFormat="false" ht="15" hidden="false" customHeight="false" outlineLevel="0" collapsed="false">
      <c r="A787" s="14" t="n">
        <v>800</v>
      </c>
      <c r="B787" s="14" t="s">
        <v>90</v>
      </c>
      <c r="C787" s="14" t="n">
        <v>1</v>
      </c>
      <c r="D787" s="14" t="n">
        <v>205</v>
      </c>
      <c r="E787" s="14" t="n">
        <v>2016</v>
      </c>
      <c r="F787" s="14" t="s">
        <v>119</v>
      </c>
      <c r="G787" s="14" t="n">
        <v>32</v>
      </c>
      <c r="H787" s="14" t="n">
        <v>4</v>
      </c>
      <c r="I787" s="14" t="n">
        <v>1</v>
      </c>
      <c r="J787" s="14" t="n">
        <v>3</v>
      </c>
      <c r="K787" s="14" t="n">
        <v>2</v>
      </c>
      <c r="L787" s="14" t="n">
        <v>0</v>
      </c>
      <c r="M787" s="14" t="n">
        <v>0</v>
      </c>
      <c r="N787" s="14" t="s">
        <v>107</v>
      </c>
      <c r="O787" s="14" t="s">
        <v>92</v>
      </c>
      <c r="P787" s="14" t="s">
        <v>93</v>
      </c>
      <c r="Q787" s="14" t="s">
        <v>94</v>
      </c>
      <c r="R787" s="14" t="n">
        <v>0</v>
      </c>
      <c r="S787" s="14" t="n">
        <v>0</v>
      </c>
      <c r="T787" s="14" t="n">
        <v>0</v>
      </c>
      <c r="U787" s="14" t="s">
        <v>95</v>
      </c>
      <c r="V787" s="14" t="s">
        <v>95</v>
      </c>
      <c r="W787" s="14" t="n">
        <v>2</v>
      </c>
      <c r="X787" s="14" t="s">
        <v>86</v>
      </c>
      <c r="Y787" s="14" t="n">
        <v>7</v>
      </c>
      <c r="Z787" s="14" t="n">
        <v>0</v>
      </c>
      <c r="AA787" s="14" t="n">
        <v>0</v>
      </c>
      <c r="AB787" s="14" t="s">
        <v>87</v>
      </c>
      <c r="AC787" s="14" t="n">
        <v>80.75</v>
      </c>
      <c r="AD787" s="14" t="n">
        <v>0</v>
      </c>
      <c r="AE787" s="14" t="n">
        <v>0</v>
      </c>
      <c r="AF787" s="14" t="s">
        <v>96</v>
      </c>
      <c r="AG787" s="15" t="n">
        <v>42383</v>
      </c>
      <c r="AH787" s="14" t="n">
        <f aca="false">I787+J787</f>
        <v>4</v>
      </c>
      <c r="AI787" s="14" t="n">
        <f aca="false">K787+L787+M787</f>
        <v>2</v>
      </c>
      <c r="AJ787" s="14" t="n">
        <f aca="false">AC787*AH787</f>
        <v>323</v>
      </c>
      <c r="AK787" s="14" t="str">
        <f aca="false">IF(C787=1,"Cancelled","Completed")</f>
        <v>Cancelled</v>
      </c>
      <c r="AL787" s="14" t="str">
        <f aca="false">_xlfn.IFS(D787&lt;=7,"0-7 Days",D787&lt;=30,"8-30 Days",D787&lt;=90,"31-90 Days",TRUE(),"90+ Days")</f>
        <v>90+ Days</v>
      </c>
      <c r="AM787" s="14" t="str">
        <f aca="false">_xlfn.IFS(OR(F787="December",F787="January",F787="February"),"Winter",OR(F787="March",F787="April",F787="May"),"Spring",OR(F787="June",F787="July",F787="August"),"Summer",TRUE(),"Autumn")</f>
        <v>Summer</v>
      </c>
      <c r="AN787" s="14" t="str">
        <f aca="false">IF(L787+M787&gt;0,"Family","Adult Only")</f>
        <v>Adult Only</v>
      </c>
      <c r="AO787" s="14" t="str">
        <f aca="false">IF(U787=V787,"Same","Changed")</f>
        <v>Same</v>
      </c>
    </row>
    <row r="788" customFormat="false" ht="15" hidden="false" customHeight="false" outlineLevel="0" collapsed="false">
      <c r="A788" s="0" t="n">
        <v>801</v>
      </c>
      <c r="B788" s="0" t="s">
        <v>80</v>
      </c>
      <c r="C788" s="0" t="n">
        <v>0</v>
      </c>
      <c r="D788" s="0" t="n">
        <v>7</v>
      </c>
      <c r="E788" s="0" t="n">
        <v>2017</v>
      </c>
      <c r="F788" s="0" t="s">
        <v>118</v>
      </c>
      <c r="G788" s="0" t="n">
        <v>6</v>
      </c>
      <c r="H788" s="0" t="n">
        <v>10</v>
      </c>
      <c r="I788" s="0" t="n">
        <v>0</v>
      </c>
      <c r="J788" s="0" t="n">
        <v>2</v>
      </c>
      <c r="K788" s="0" t="n">
        <v>2</v>
      </c>
      <c r="L788" s="0" t="n">
        <v>0</v>
      </c>
      <c r="M788" s="0" t="n">
        <v>0</v>
      </c>
      <c r="N788" s="0" t="s">
        <v>82</v>
      </c>
      <c r="O788" s="0" t="s">
        <v>115</v>
      </c>
      <c r="P788" s="0" t="s">
        <v>84</v>
      </c>
      <c r="Q788" s="0" t="s">
        <v>84</v>
      </c>
      <c r="R788" s="0" t="n">
        <v>0</v>
      </c>
      <c r="S788" s="0" t="n">
        <v>0</v>
      </c>
      <c r="T788" s="0" t="n">
        <v>0</v>
      </c>
      <c r="U788" s="0" t="s">
        <v>109</v>
      </c>
      <c r="V788" s="0" t="s">
        <v>109</v>
      </c>
      <c r="W788" s="0" t="n">
        <v>1</v>
      </c>
      <c r="X788" s="0" t="s">
        <v>86</v>
      </c>
      <c r="Y788" s="0" t="n">
        <v>250</v>
      </c>
      <c r="Z788" s="0" t="n">
        <v>0</v>
      </c>
      <c r="AA788" s="0" t="n">
        <v>0</v>
      </c>
      <c r="AB788" s="0" t="s">
        <v>87</v>
      </c>
      <c r="AC788" s="0" t="n">
        <v>66</v>
      </c>
      <c r="AD788" s="0" t="n">
        <v>0</v>
      </c>
      <c r="AE788" s="0" t="n">
        <v>2</v>
      </c>
      <c r="AF788" s="0" t="s">
        <v>88</v>
      </c>
      <c r="AG788" s="13" t="n">
        <v>42778</v>
      </c>
      <c r="AH788" s="25" t="n">
        <f aca="false">I788+J788</f>
        <v>2</v>
      </c>
      <c r="AI788" s="25" t="n">
        <f aca="false">K788+L788+M788</f>
        <v>2</v>
      </c>
      <c r="AJ788" s="25" t="n">
        <f aca="false">AC788*AH788</f>
        <v>132</v>
      </c>
      <c r="AK788" s="0" t="str">
        <f aca="false">IF(C788=1,"Cancelled","Completed")</f>
        <v>Completed</v>
      </c>
      <c r="AL788" s="0" t="str">
        <f aca="false">_xlfn.IFS(D788&lt;=7,"0-7 Days",D788&lt;=30,"8-30 Days",D788&lt;=90,"31-90 Days",TRUE(),"90+ Days")</f>
        <v>0-7 Days</v>
      </c>
      <c r="AM788" s="0" t="str">
        <f aca="false">_xlfn.IFS(OR(F788="December",F788="January",F788="February"),"Winter",OR(F788="March",F788="April",F788="May"),"Spring",OR(F788="June",F788="July",F788="August"),"Summer",TRUE(),"Autumn")</f>
        <v>Winter</v>
      </c>
      <c r="AN788" s="0" t="str">
        <f aca="false">IF(L788+M788&gt;0,"Family","Adult Only")</f>
        <v>Adult Only</v>
      </c>
      <c r="AO788" s="0" t="str">
        <f aca="false">IF(U788=V788,"Same","Changed")</f>
        <v>Same</v>
      </c>
    </row>
    <row r="789" customFormat="false" ht="15" hidden="false" customHeight="false" outlineLevel="0" collapsed="false">
      <c r="A789" s="14" t="n">
        <v>802</v>
      </c>
      <c r="B789" s="14" t="s">
        <v>90</v>
      </c>
      <c r="C789" s="14" t="n">
        <v>1</v>
      </c>
      <c r="D789" s="14" t="n">
        <v>274</v>
      </c>
      <c r="E789" s="14" t="n">
        <v>2017</v>
      </c>
      <c r="F789" s="14" t="s">
        <v>119</v>
      </c>
      <c r="G789" s="14" t="n">
        <v>33</v>
      </c>
      <c r="H789" s="14" t="n">
        <v>16</v>
      </c>
      <c r="I789" s="14" t="n">
        <v>0</v>
      </c>
      <c r="J789" s="14" t="n">
        <v>4</v>
      </c>
      <c r="K789" s="14" t="n">
        <v>2</v>
      </c>
      <c r="L789" s="14" t="n">
        <v>2</v>
      </c>
      <c r="M789" s="14" t="n">
        <v>0</v>
      </c>
      <c r="N789" s="14" t="s">
        <v>82</v>
      </c>
      <c r="O789" s="14" t="s">
        <v>117</v>
      </c>
      <c r="P789" s="14" t="s">
        <v>93</v>
      </c>
      <c r="Q789" s="14" t="s">
        <v>94</v>
      </c>
      <c r="R789" s="14" t="n">
        <v>0</v>
      </c>
      <c r="S789" s="14" t="n">
        <v>0</v>
      </c>
      <c r="T789" s="14" t="n">
        <v>0</v>
      </c>
      <c r="U789" s="14" t="s">
        <v>85</v>
      </c>
      <c r="V789" s="14" t="s">
        <v>85</v>
      </c>
      <c r="W789" s="14" t="n">
        <v>0</v>
      </c>
      <c r="X789" s="14" t="s">
        <v>86</v>
      </c>
      <c r="Y789" s="14" t="n">
        <v>9</v>
      </c>
      <c r="Z789" s="14" t="n">
        <v>0</v>
      </c>
      <c r="AA789" s="14" t="n">
        <v>0</v>
      </c>
      <c r="AB789" s="14" t="s">
        <v>87</v>
      </c>
      <c r="AC789" s="14" t="n">
        <v>179.1</v>
      </c>
      <c r="AD789" s="14" t="n">
        <v>0</v>
      </c>
      <c r="AE789" s="14" t="n">
        <v>1</v>
      </c>
      <c r="AF789" s="14" t="s">
        <v>96</v>
      </c>
      <c r="AG789" s="15" t="n">
        <v>42690</v>
      </c>
      <c r="AH789" s="14" t="n">
        <f aca="false">I789+J789</f>
        <v>4</v>
      </c>
      <c r="AI789" s="14" t="n">
        <f aca="false">K789+L789+M789</f>
        <v>4</v>
      </c>
      <c r="AJ789" s="14" t="n">
        <f aca="false">AC789*AH789</f>
        <v>716.4</v>
      </c>
      <c r="AK789" s="14" t="str">
        <f aca="false">IF(C789=1,"Cancelled","Completed")</f>
        <v>Cancelled</v>
      </c>
      <c r="AL789" s="14" t="str">
        <f aca="false">_xlfn.IFS(D789&lt;=7,"0-7 Days",D789&lt;=30,"8-30 Days",D789&lt;=90,"31-90 Days",TRUE(),"90+ Days")</f>
        <v>90+ Days</v>
      </c>
      <c r="AM789" s="14" t="str">
        <f aca="false">_xlfn.IFS(OR(F789="December",F789="January",F789="February"),"Winter",OR(F789="March",F789="April",F789="May"),"Spring",OR(F789="June",F789="July",F789="August"),"Summer",TRUE(),"Autumn")</f>
        <v>Summer</v>
      </c>
      <c r="AN789" s="14" t="str">
        <f aca="false">IF(L789+M789&gt;0,"Family","Adult Only")</f>
        <v>Family</v>
      </c>
      <c r="AO789" s="14" t="str">
        <f aca="false">IF(U789=V789,"Same","Changed")</f>
        <v>Same</v>
      </c>
    </row>
    <row r="790" customFormat="false" ht="15" hidden="false" customHeight="false" outlineLevel="0" collapsed="false">
      <c r="A790" s="0" t="n">
        <v>803</v>
      </c>
      <c r="B790" s="0" t="s">
        <v>90</v>
      </c>
      <c r="C790" s="0" t="n">
        <v>0</v>
      </c>
      <c r="D790" s="0" t="n">
        <v>67</v>
      </c>
      <c r="E790" s="0" t="n">
        <v>2016</v>
      </c>
      <c r="F790" s="0" t="s">
        <v>106</v>
      </c>
      <c r="G790" s="0" t="n">
        <v>18</v>
      </c>
      <c r="H790" s="0" t="n">
        <v>30</v>
      </c>
      <c r="I790" s="0" t="n">
        <v>1</v>
      </c>
      <c r="J790" s="0" t="n">
        <v>1</v>
      </c>
      <c r="K790" s="0" t="n">
        <v>3</v>
      </c>
      <c r="L790" s="0" t="n">
        <v>0</v>
      </c>
      <c r="M790" s="0" t="n">
        <v>0</v>
      </c>
      <c r="N790" s="0" t="s">
        <v>112</v>
      </c>
      <c r="O790" s="0" t="s">
        <v>115</v>
      </c>
      <c r="P790" s="0" t="s">
        <v>93</v>
      </c>
      <c r="Q790" s="0" t="s">
        <v>94</v>
      </c>
      <c r="R790" s="0" t="n">
        <v>0</v>
      </c>
      <c r="S790" s="0" t="n">
        <v>0</v>
      </c>
      <c r="T790" s="0" t="n">
        <v>0</v>
      </c>
      <c r="U790" s="0" t="s">
        <v>109</v>
      </c>
      <c r="V790" s="0" t="s">
        <v>109</v>
      </c>
      <c r="W790" s="0" t="n">
        <v>1</v>
      </c>
      <c r="X790" s="0" t="s">
        <v>86</v>
      </c>
      <c r="Y790" s="0" t="n">
        <v>9</v>
      </c>
      <c r="Z790" s="0" t="n">
        <v>0</v>
      </c>
      <c r="AA790" s="0" t="n">
        <v>0</v>
      </c>
      <c r="AB790" s="0" t="s">
        <v>87</v>
      </c>
      <c r="AC790" s="0" t="n">
        <v>219.6</v>
      </c>
      <c r="AD790" s="0" t="n">
        <v>1</v>
      </c>
      <c r="AE790" s="0" t="n">
        <v>2</v>
      </c>
      <c r="AF790" s="0" t="s">
        <v>88</v>
      </c>
      <c r="AG790" s="13" t="n">
        <v>42492</v>
      </c>
      <c r="AH790" s="25" t="n">
        <f aca="false">I790+J790</f>
        <v>2</v>
      </c>
      <c r="AI790" s="25" t="n">
        <f aca="false">K790+L790+M790</f>
        <v>3</v>
      </c>
      <c r="AJ790" s="25" t="n">
        <f aca="false">AC790*AH790</f>
        <v>439.2</v>
      </c>
      <c r="AK790" s="0" t="str">
        <f aca="false">IF(C790=1,"Cancelled","Completed")</f>
        <v>Completed</v>
      </c>
      <c r="AL790" s="0" t="str">
        <f aca="false">_xlfn.IFS(D790&lt;=7,"0-7 Days",D790&lt;=30,"8-30 Days",D790&lt;=90,"31-90 Days",TRUE(),"90+ Days")</f>
        <v>31-90 Days</v>
      </c>
      <c r="AM790" s="0" t="str">
        <f aca="false">_xlfn.IFS(OR(F790="December",F790="January",F790="February"),"Winter",OR(F790="March",F790="April",F790="May"),"Spring",OR(F790="June",F790="July",F790="August"),"Summer",TRUE(),"Autumn")</f>
        <v>Spring</v>
      </c>
      <c r="AN790" s="0" t="str">
        <f aca="false">IF(L790+M790&gt;0,"Family","Adult Only")</f>
        <v>Adult Only</v>
      </c>
      <c r="AO790" s="0" t="str">
        <f aca="false">IF(U790=V790,"Same","Changed")</f>
        <v>Same</v>
      </c>
    </row>
    <row r="791" customFormat="false" ht="15" hidden="false" customHeight="false" outlineLevel="0" collapsed="false">
      <c r="A791" s="14" t="n">
        <v>804</v>
      </c>
      <c r="B791" s="14" t="s">
        <v>80</v>
      </c>
      <c r="C791" s="14" t="n">
        <v>1</v>
      </c>
      <c r="D791" s="14" t="n">
        <v>138</v>
      </c>
      <c r="E791" s="14" t="n">
        <v>2016</v>
      </c>
      <c r="F791" s="14" t="s">
        <v>106</v>
      </c>
      <c r="G791" s="14" t="n">
        <v>18</v>
      </c>
      <c r="H791" s="14" t="n">
        <v>25</v>
      </c>
      <c r="I791" s="14" t="n">
        <v>1</v>
      </c>
      <c r="J791" s="14" t="n">
        <v>2</v>
      </c>
      <c r="K791" s="14" t="n">
        <v>2</v>
      </c>
      <c r="L791" s="14" t="n">
        <v>0</v>
      </c>
      <c r="M791" s="14" t="n">
        <v>0</v>
      </c>
      <c r="N791" s="14" t="s">
        <v>82</v>
      </c>
      <c r="O791" s="14" t="s">
        <v>92</v>
      </c>
      <c r="P791" s="14" t="s">
        <v>116</v>
      </c>
      <c r="Q791" s="14" t="s">
        <v>94</v>
      </c>
      <c r="R791" s="14" t="n">
        <v>0</v>
      </c>
      <c r="S791" s="14" t="n">
        <v>0</v>
      </c>
      <c r="T791" s="14" t="n">
        <v>0</v>
      </c>
      <c r="U791" s="14" t="s">
        <v>124</v>
      </c>
      <c r="V791" s="14" t="s">
        <v>124</v>
      </c>
      <c r="W791" s="14" t="n">
        <v>0</v>
      </c>
      <c r="X791" s="14" t="s">
        <v>120</v>
      </c>
      <c r="Y791" s="14" t="n">
        <v>0</v>
      </c>
      <c r="Z791" s="14" t="n">
        <v>0</v>
      </c>
      <c r="AA791" s="14" t="n">
        <v>0</v>
      </c>
      <c r="AB791" s="14" t="s">
        <v>87</v>
      </c>
      <c r="AC791" s="14" t="n">
        <v>65</v>
      </c>
      <c r="AD791" s="14" t="n">
        <v>0</v>
      </c>
      <c r="AE791" s="14" t="n">
        <v>0</v>
      </c>
      <c r="AF791" s="14" t="s">
        <v>96</v>
      </c>
      <c r="AG791" s="15" t="n">
        <v>42387</v>
      </c>
      <c r="AH791" s="14" t="n">
        <f aca="false">I791+J791</f>
        <v>3</v>
      </c>
      <c r="AI791" s="14" t="n">
        <f aca="false">K791+L791+M791</f>
        <v>2</v>
      </c>
      <c r="AJ791" s="14" t="n">
        <f aca="false">AC791*AH791</f>
        <v>195</v>
      </c>
      <c r="AK791" s="14" t="str">
        <f aca="false">IF(C791=1,"Cancelled","Completed")</f>
        <v>Cancelled</v>
      </c>
      <c r="AL791" s="14" t="str">
        <f aca="false">_xlfn.IFS(D791&lt;=7,"0-7 Days",D791&lt;=30,"8-30 Days",D791&lt;=90,"31-90 Days",TRUE(),"90+ Days")</f>
        <v>90+ Days</v>
      </c>
      <c r="AM791" s="14" t="str">
        <f aca="false">_xlfn.IFS(OR(F791="December",F791="January",F791="February"),"Winter",OR(F791="March",F791="April",F791="May"),"Spring",OR(F791="June",F791="July",F791="August"),"Summer",TRUE(),"Autumn")</f>
        <v>Spring</v>
      </c>
      <c r="AN791" s="14" t="str">
        <f aca="false">IF(L791+M791&gt;0,"Family","Adult Only")</f>
        <v>Adult Only</v>
      </c>
      <c r="AO791" s="14" t="str">
        <f aca="false">IF(U791=V791,"Same","Changed")</f>
        <v>Same</v>
      </c>
    </row>
    <row r="792" customFormat="false" ht="15" hidden="false" customHeight="false" outlineLevel="0" collapsed="false">
      <c r="A792" s="0" t="n">
        <v>805</v>
      </c>
      <c r="B792" s="0" t="s">
        <v>80</v>
      </c>
      <c r="C792" s="0" t="n">
        <v>0</v>
      </c>
      <c r="D792" s="0" t="n">
        <v>155</v>
      </c>
      <c r="E792" s="0" t="n">
        <v>2017</v>
      </c>
      <c r="F792" s="0" t="s">
        <v>118</v>
      </c>
      <c r="G792" s="0" t="n">
        <v>7</v>
      </c>
      <c r="H792" s="0" t="n">
        <v>15</v>
      </c>
      <c r="I792" s="0" t="n">
        <v>6</v>
      </c>
      <c r="J792" s="0" t="n">
        <v>15</v>
      </c>
      <c r="K792" s="0" t="n">
        <v>2</v>
      </c>
      <c r="L792" s="0" t="n">
        <v>0</v>
      </c>
      <c r="M792" s="0" t="n">
        <v>0</v>
      </c>
      <c r="N792" s="0" t="s">
        <v>82</v>
      </c>
      <c r="O792" s="0" t="s">
        <v>150</v>
      </c>
      <c r="P792" s="0" t="s">
        <v>99</v>
      </c>
      <c r="Q792" s="0" t="s">
        <v>94</v>
      </c>
      <c r="R792" s="0" t="n">
        <v>0</v>
      </c>
      <c r="S792" s="0" t="n">
        <v>0</v>
      </c>
      <c r="T792" s="0" t="n">
        <v>0</v>
      </c>
      <c r="U792" s="0" t="s">
        <v>124</v>
      </c>
      <c r="V792" s="0" t="s">
        <v>124</v>
      </c>
      <c r="W792" s="0" t="n">
        <v>0</v>
      </c>
      <c r="X792" s="0" t="s">
        <v>86</v>
      </c>
      <c r="Y792" s="0" t="n">
        <v>96</v>
      </c>
      <c r="Z792" s="0" t="n">
        <v>0</v>
      </c>
      <c r="AA792" s="0" t="n">
        <v>0</v>
      </c>
      <c r="AB792" s="0" t="s">
        <v>87</v>
      </c>
      <c r="AC792" s="0" t="n">
        <v>45</v>
      </c>
      <c r="AD792" s="0" t="n">
        <v>0</v>
      </c>
      <c r="AE792" s="0" t="n">
        <v>1</v>
      </c>
      <c r="AF792" s="0" t="s">
        <v>88</v>
      </c>
      <c r="AG792" s="13" t="n">
        <v>42802</v>
      </c>
      <c r="AH792" s="25" t="n">
        <f aca="false">I792+J792</f>
        <v>21</v>
      </c>
      <c r="AI792" s="25" t="n">
        <f aca="false">K792+L792+M792</f>
        <v>2</v>
      </c>
      <c r="AJ792" s="25" t="n">
        <f aca="false">AC792*AH792</f>
        <v>945</v>
      </c>
      <c r="AK792" s="0" t="str">
        <f aca="false">IF(C792=1,"Cancelled","Completed")</f>
        <v>Completed</v>
      </c>
      <c r="AL792" s="0" t="str">
        <f aca="false">_xlfn.IFS(D792&lt;=7,"0-7 Days",D792&lt;=30,"8-30 Days",D792&lt;=90,"31-90 Days",TRUE(),"90+ Days")</f>
        <v>90+ Days</v>
      </c>
      <c r="AM792" s="0" t="str">
        <f aca="false">_xlfn.IFS(OR(F792="December",F792="January",F792="February"),"Winter",OR(F792="March",F792="April",F792="May"),"Spring",OR(F792="June",F792="July",F792="August"),"Summer",TRUE(),"Autumn")</f>
        <v>Winter</v>
      </c>
      <c r="AN792" s="0" t="str">
        <f aca="false">IF(L792+M792&gt;0,"Family","Adult Only")</f>
        <v>Adult Only</v>
      </c>
      <c r="AO792" s="0" t="str">
        <f aca="false">IF(U792=V792,"Same","Changed")</f>
        <v>Same</v>
      </c>
    </row>
    <row r="793" customFormat="false" ht="15" hidden="false" customHeight="false" outlineLevel="0" collapsed="false">
      <c r="A793" s="14" t="n">
        <v>806</v>
      </c>
      <c r="B793" s="14" t="s">
        <v>90</v>
      </c>
      <c r="C793" s="14" t="n">
        <v>0</v>
      </c>
      <c r="D793" s="14" t="n">
        <v>4</v>
      </c>
      <c r="E793" s="14" t="n">
        <v>2017</v>
      </c>
      <c r="F793" s="14" t="s">
        <v>126</v>
      </c>
      <c r="G793" s="14" t="n">
        <v>3</v>
      </c>
      <c r="H793" s="14" t="n">
        <v>17</v>
      </c>
      <c r="I793" s="14" t="n">
        <v>0</v>
      </c>
      <c r="J793" s="14" t="n">
        <v>3</v>
      </c>
      <c r="K793" s="14" t="n">
        <v>2</v>
      </c>
      <c r="L793" s="14" t="n">
        <v>0</v>
      </c>
      <c r="M793" s="14" t="n">
        <v>0</v>
      </c>
      <c r="N793" s="14" t="s">
        <v>82</v>
      </c>
      <c r="O793" s="14" t="s">
        <v>92</v>
      </c>
      <c r="P793" s="14" t="s">
        <v>93</v>
      </c>
      <c r="Q793" s="14" t="s">
        <v>94</v>
      </c>
      <c r="R793" s="14" t="n">
        <v>0</v>
      </c>
      <c r="S793" s="14" t="n">
        <v>0</v>
      </c>
      <c r="T793" s="14" t="n">
        <v>0</v>
      </c>
      <c r="U793" s="14" t="s">
        <v>95</v>
      </c>
      <c r="V793" s="14" t="s">
        <v>95</v>
      </c>
      <c r="W793" s="14" t="n">
        <v>0</v>
      </c>
      <c r="X793" s="14" t="s">
        <v>86</v>
      </c>
      <c r="Y793" s="14" t="n">
        <v>9</v>
      </c>
      <c r="Z793" s="14" t="n">
        <v>0</v>
      </c>
      <c r="AA793" s="14" t="n">
        <v>0</v>
      </c>
      <c r="AB793" s="14" t="s">
        <v>87</v>
      </c>
      <c r="AC793" s="14" t="n">
        <v>108</v>
      </c>
      <c r="AD793" s="14" t="n">
        <v>0</v>
      </c>
      <c r="AE793" s="14" t="n">
        <v>1</v>
      </c>
      <c r="AF793" s="14" t="s">
        <v>88</v>
      </c>
      <c r="AG793" s="15" t="n">
        <v>42755</v>
      </c>
      <c r="AH793" s="14" t="n">
        <f aca="false">I793+J793</f>
        <v>3</v>
      </c>
      <c r="AI793" s="14" t="n">
        <f aca="false">K793+L793+M793</f>
        <v>2</v>
      </c>
      <c r="AJ793" s="14" t="n">
        <f aca="false">AC793*AH793</f>
        <v>324</v>
      </c>
      <c r="AK793" s="14" t="str">
        <f aca="false">IF(C793=1,"Cancelled","Completed")</f>
        <v>Completed</v>
      </c>
      <c r="AL793" s="14" t="str">
        <f aca="false">_xlfn.IFS(D793&lt;=7,"0-7 Days",D793&lt;=30,"8-30 Days",D793&lt;=90,"31-90 Days",TRUE(),"90+ Days")</f>
        <v>0-7 Days</v>
      </c>
      <c r="AM793" s="14" t="str">
        <f aca="false">_xlfn.IFS(OR(F793="December",F793="January",F793="February"),"Winter",OR(F793="March",F793="April",F793="May"),"Spring",OR(F793="June",F793="July",F793="August"),"Summer",TRUE(),"Autumn")</f>
        <v>Winter</v>
      </c>
      <c r="AN793" s="14" t="str">
        <f aca="false">IF(L793+M793&gt;0,"Family","Adult Only")</f>
        <v>Adult Only</v>
      </c>
      <c r="AO793" s="14" t="str">
        <f aca="false">IF(U793=V793,"Same","Changed")</f>
        <v>Same</v>
      </c>
    </row>
    <row r="794" customFormat="false" ht="15" hidden="false" customHeight="false" outlineLevel="0" collapsed="false">
      <c r="A794" s="0" t="n">
        <v>807</v>
      </c>
      <c r="B794" s="0" t="s">
        <v>90</v>
      </c>
      <c r="C794" s="0" t="n">
        <v>0</v>
      </c>
      <c r="D794" s="0" t="n">
        <v>58</v>
      </c>
      <c r="E794" s="0" t="n">
        <v>2016</v>
      </c>
      <c r="F794" s="0" t="s">
        <v>114</v>
      </c>
      <c r="G794" s="0" t="n">
        <v>40</v>
      </c>
      <c r="H794" s="0" t="n">
        <v>29</v>
      </c>
      <c r="I794" s="0" t="n">
        <v>0</v>
      </c>
      <c r="J794" s="0" t="n">
        <v>1</v>
      </c>
      <c r="K794" s="0" t="n">
        <v>2</v>
      </c>
      <c r="L794" s="0" t="n">
        <v>1</v>
      </c>
      <c r="M794" s="0" t="n">
        <v>0</v>
      </c>
      <c r="N794" s="0" t="s">
        <v>82</v>
      </c>
      <c r="O794" s="0" t="s">
        <v>147</v>
      </c>
      <c r="P794" s="0" t="s">
        <v>84</v>
      </c>
      <c r="Q794" s="0" t="s">
        <v>84</v>
      </c>
      <c r="R794" s="0" t="n">
        <v>0</v>
      </c>
      <c r="S794" s="0" t="n">
        <v>0</v>
      </c>
      <c r="T794" s="0" t="n">
        <v>0</v>
      </c>
      <c r="U794" s="0" t="s">
        <v>109</v>
      </c>
      <c r="V794" s="0" t="s">
        <v>109</v>
      </c>
      <c r="W794" s="0" t="n">
        <v>0</v>
      </c>
      <c r="X794" s="0" t="s">
        <v>86</v>
      </c>
      <c r="Y794" s="0" t="n">
        <v>14</v>
      </c>
      <c r="Z794" s="0" t="n">
        <v>0</v>
      </c>
      <c r="AA794" s="0" t="n">
        <v>0</v>
      </c>
      <c r="AB794" s="0" t="s">
        <v>87</v>
      </c>
      <c r="AC794" s="0" t="n">
        <v>160.8</v>
      </c>
      <c r="AD794" s="0" t="n">
        <v>0</v>
      </c>
      <c r="AE794" s="0" t="n">
        <v>2</v>
      </c>
      <c r="AF794" s="0" t="s">
        <v>88</v>
      </c>
      <c r="AG794" s="13" t="n">
        <v>42643</v>
      </c>
      <c r="AH794" s="25" t="n">
        <f aca="false">I794+J794</f>
        <v>1</v>
      </c>
      <c r="AI794" s="25" t="n">
        <f aca="false">K794+L794+M794</f>
        <v>3</v>
      </c>
      <c r="AJ794" s="25" t="n">
        <f aca="false">AC794*AH794</f>
        <v>160.8</v>
      </c>
      <c r="AK794" s="0" t="str">
        <f aca="false">IF(C794=1,"Cancelled","Completed")</f>
        <v>Completed</v>
      </c>
      <c r="AL794" s="0" t="str">
        <f aca="false">_xlfn.IFS(D794&lt;=7,"0-7 Days",D794&lt;=30,"8-30 Days",D794&lt;=90,"31-90 Days",TRUE(),"90+ Days")</f>
        <v>31-90 Days</v>
      </c>
      <c r="AM794" s="0" t="str">
        <f aca="false">_xlfn.IFS(OR(F794="December",F794="January",F794="February"),"Winter",OR(F794="March",F794="April",F794="May"),"Spring",OR(F794="June",F794="July",F794="August"),"Summer",TRUE(),"Autumn")</f>
        <v>Autumn</v>
      </c>
      <c r="AN794" s="0" t="str">
        <f aca="false">IF(L794+M794&gt;0,"Family","Adult Only")</f>
        <v>Family</v>
      </c>
      <c r="AO794" s="0" t="str">
        <f aca="false">IF(U794=V794,"Same","Changed")</f>
        <v>Same</v>
      </c>
    </row>
    <row r="795" customFormat="false" ht="15" hidden="false" customHeight="false" outlineLevel="0" collapsed="false">
      <c r="A795" s="14" t="n">
        <v>808</v>
      </c>
      <c r="B795" s="14" t="s">
        <v>90</v>
      </c>
      <c r="C795" s="14" t="n">
        <v>1</v>
      </c>
      <c r="D795" s="14" t="n">
        <v>317</v>
      </c>
      <c r="E795" s="14" t="n">
        <v>2016</v>
      </c>
      <c r="F795" s="14" t="s">
        <v>114</v>
      </c>
      <c r="G795" s="14" t="n">
        <v>37</v>
      </c>
      <c r="H795" s="14" t="n">
        <v>9</v>
      </c>
      <c r="I795" s="14" t="n">
        <v>1</v>
      </c>
      <c r="J795" s="14" t="n">
        <v>2</v>
      </c>
      <c r="K795" s="14" t="n">
        <v>2</v>
      </c>
      <c r="L795" s="14" t="n">
        <v>0</v>
      </c>
      <c r="M795" s="14" t="n">
        <v>0</v>
      </c>
      <c r="N795" s="14" t="s">
        <v>82</v>
      </c>
      <c r="O795" s="14" t="s">
        <v>92</v>
      </c>
      <c r="P795" s="14" t="s">
        <v>99</v>
      </c>
      <c r="Q795" s="14" t="s">
        <v>94</v>
      </c>
      <c r="R795" s="14" t="n">
        <v>0</v>
      </c>
      <c r="S795" s="14" t="n">
        <v>1</v>
      </c>
      <c r="T795" s="14" t="n">
        <v>0</v>
      </c>
      <c r="U795" s="14" t="s">
        <v>95</v>
      </c>
      <c r="V795" s="14" t="s">
        <v>95</v>
      </c>
      <c r="W795" s="14" t="n">
        <v>0</v>
      </c>
      <c r="X795" s="14" t="s">
        <v>120</v>
      </c>
      <c r="Y795" s="14" t="n">
        <v>58</v>
      </c>
      <c r="Z795" s="14" t="n">
        <v>0</v>
      </c>
      <c r="AA795" s="14" t="n">
        <v>56</v>
      </c>
      <c r="AB795" s="14" t="s">
        <v>87</v>
      </c>
      <c r="AC795" s="14" t="n">
        <v>90</v>
      </c>
      <c r="AD795" s="14" t="n">
        <v>0</v>
      </c>
      <c r="AE795" s="14" t="n">
        <v>0</v>
      </c>
      <c r="AF795" s="14" t="s">
        <v>96</v>
      </c>
      <c r="AG795" s="15" t="n">
        <v>42361</v>
      </c>
      <c r="AH795" s="14" t="n">
        <f aca="false">I795+J795</f>
        <v>3</v>
      </c>
      <c r="AI795" s="14" t="n">
        <f aca="false">K795+L795+M795</f>
        <v>2</v>
      </c>
      <c r="AJ795" s="14" t="n">
        <f aca="false">AC795*AH795</f>
        <v>270</v>
      </c>
      <c r="AK795" s="14" t="str">
        <f aca="false">IF(C795=1,"Cancelled","Completed")</f>
        <v>Cancelled</v>
      </c>
      <c r="AL795" s="14" t="str">
        <f aca="false">_xlfn.IFS(D795&lt;=7,"0-7 Days",D795&lt;=30,"8-30 Days",D795&lt;=90,"31-90 Days",TRUE(),"90+ Days")</f>
        <v>90+ Days</v>
      </c>
      <c r="AM795" s="14" t="str">
        <f aca="false">_xlfn.IFS(OR(F795="December",F795="January",F795="February"),"Winter",OR(F795="March",F795="April",F795="May"),"Spring",OR(F795="June",F795="July",F795="August"),"Summer",TRUE(),"Autumn")</f>
        <v>Autumn</v>
      </c>
      <c r="AN795" s="14" t="str">
        <f aca="false">IF(L795+M795&gt;0,"Family","Adult Only")</f>
        <v>Adult Only</v>
      </c>
      <c r="AO795" s="14" t="str">
        <f aca="false">IF(U795=V795,"Same","Changed")</f>
        <v>Same</v>
      </c>
    </row>
    <row r="796" customFormat="false" ht="15" hidden="false" customHeight="false" outlineLevel="0" collapsed="false">
      <c r="A796" s="0" t="n">
        <v>809</v>
      </c>
      <c r="B796" s="0" t="s">
        <v>80</v>
      </c>
      <c r="C796" s="0" t="n">
        <v>0</v>
      </c>
      <c r="D796" s="0" t="n">
        <v>94</v>
      </c>
      <c r="E796" s="0" t="n">
        <v>2017</v>
      </c>
      <c r="F796" s="0" t="s">
        <v>118</v>
      </c>
      <c r="G796" s="0" t="n">
        <v>7</v>
      </c>
      <c r="H796" s="0" t="n">
        <v>13</v>
      </c>
      <c r="I796" s="0" t="n">
        <v>1</v>
      </c>
      <c r="J796" s="0" t="n">
        <v>3</v>
      </c>
      <c r="K796" s="0" t="n">
        <v>3</v>
      </c>
      <c r="L796" s="0" t="n">
        <v>0</v>
      </c>
      <c r="M796" s="0" t="n">
        <v>0</v>
      </c>
      <c r="N796" s="0" t="s">
        <v>112</v>
      </c>
      <c r="O796" s="0" t="s">
        <v>83</v>
      </c>
      <c r="P796" s="0" t="s">
        <v>116</v>
      </c>
      <c r="Q796" s="0" t="s">
        <v>94</v>
      </c>
      <c r="R796" s="0" t="n">
        <v>0</v>
      </c>
      <c r="S796" s="0" t="n">
        <v>0</v>
      </c>
      <c r="T796" s="0" t="n">
        <v>0</v>
      </c>
      <c r="U796" s="0" t="s">
        <v>95</v>
      </c>
      <c r="V796" s="0" t="s">
        <v>95</v>
      </c>
      <c r="W796" s="0" t="n">
        <v>0</v>
      </c>
      <c r="X796" s="0" t="s">
        <v>86</v>
      </c>
      <c r="Y796" s="0" t="n">
        <v>152</v>
      </c>
      <c r="Z796" s="0" t="n">
        <v>0</v>
      </c>
      <c r="AA796" s="0" t="n">
        <v>0</v>
      </c>
      <c r="AB796" s="0" t="s">
        <v>101</v>
      </c>
      <c r="AC796" s="0" t="n">
        <v>88</v>
      </c>
      <c r="AD796" s="0" t="n">
        <v>0</v>
      </c>
      <c r="AE796" s="0" t="n">
        <v>0</v>
      </c>
      <c r="AF796" s="0" t="s">
        <v>88</v>
      </c>
      <c r="AG796" s="13" t="n">
        <v>42783</v>
      </c>
      <c r="AH796" s="25" t="n">
        <f aca="false">I796+J796</f>
        <v>4</v>
      </c>
      <c r="AI796" s="25" t="n">
        <f aca="false">K796+L796+M796</f>
        <v>3</v>
      </c>
      <c r="AJ796" s="25" t="n">
        <f aca="false">AC796*AH796</f>
        <v>352</v>
      </c>
      <c r="AK796" s="0" t="str">
        <f aca="false">IF(C796=1,"Cancelled","Completed")</f>
        <v>Completed</v>
      </c>
      <c r="AL796" s="0" t="str">
        <f aca="false">_xlfn.IFS(D796&lt;=7,"0-7 Days",D796&lt;=30,"8-30 Days",D796&lt;=90,"31-90 Days",TRUE(),"90+ Days")</f>
        <v>90+ Days</v>
      </c>
      <c r="AM796" s="0" t="str">
        <f aca="false">_xlfn.IFS(OR(F796="December",F796="January",F796="February"),"Winter",OR(F796="March",F796="April",F796="May"),"Spring",OR(F796="June",F796="July",F796="August"),"Summer",TRUE(),"Autumn")</f>
        <v>Winter</v>
      </c>
      <c r="AN796" s="0" t="str">
        <f aca="false">IF(L796+M796&gt;0,"Family","Adult Only")</f>
        <v>Adult Only</v>
      </c>
      <c r="AO796" s="0" t="str">
        <f aca="false">IF(U796=V796,"Same","Changed")</f>
        <v>Same</v>
      </c>
    </row>
    <row r="797" customFormat="false" ht="15" hidden="false" customHeight="false" outlineLevel="0" collapsed="false">
      <c r="A797" s="14" t="n">
        <v>810</v>
      </c>
      <c r="B797" s="14" t="s">
        <v>90</v>
      </c>
      <c r="C797" s="14" t="n">
        <v>1</v>
      </c>
      <c r="D797" s="14" t="n">
        <v>19</v>
      </c>
      <c r="E797" s="14" t="n">
        <v>2016</v>
      </c>
      <c r="F797" s="14" t="s">
        <v>113</v>
      </c>
      <c r="G797" s="14" t="n">
        <v>46</v>
      </c>
      <c r="H797" s="14" t="n">
        <v>7</v>
      </c>
      <c r="I797" s="14" t="n">
        <v>1</v>
      </c>
      <c r="J797" s="14" t="n">
        <v>1</v>
      </c>
      <c r="K797" s="14" t="n">
        <v>1</v>
      </c>
      <c r="L797" s="14" t="n">
        <v>0</v>
      </c>
      <c r="M797" s="14" t="n">
        <v>0</v>
      </c>
      <c r="N797" s="14" t="s">
        <v>82</v>
      </c>
      <c r="O797" s="14" t="s">
        <v>92</v>
      </c>
      <c r="P797" s="14" t="s">
        <v>93</v>
      </c>
      <c r="Q797" s="14" t="s">
        <v>94</v>
      </c>
      <c r="R797" s="14" t="n">
        <v>0</v>
      </c>
      <c r="S797" s="14" t="n">
        <v>0</v>
      </c>
      <c r="T797" s="14" t="n">
        <v>0</v>
      </c>
      <c r="U797" s="14" t="s">
        <v>95</v>
      </c>
      <c r="V797" s="14" t="s">
        <v>95</v>
      </c>
      <c r="W797" s="14" t="n">
        <v>0</v>
      </c>
      <c r="X797" s="14" t="s">
        <v>86</v>
      </c>
      <c r="Y797" s="14" t="n">
        <v>83</v>
      </c>
      <c r="Z797" s="14" t="n">
        <v>0</v>
      </c>
      <c r="AA797" s="14" t="n">
        <v>0</v>
      </c>
      <c r="AB797" s="14" t="s">
        <v>87</v>
      </c>
      <c r="AC797" s="14" t="n">
        <v>150</v>
      </c>
      <c r="AD797" s="14" t="n">
        <v>0</v>
      </c>
      <c r="AE797" s="14" t="n">
        <v>0</v>
      </c>
      <c r="AF797" s="14" t="s">
        <v>96</v>
      </c>
      <c r="AG797" s="15" t="n">
        <v>42667</v>
      </c>
      <c r="AH797" s="14" t="n">
        <f aca="false">I797+J797</f>
        <v>2</v>
      </c>
      <c r="AI797" s="14" t="n">
        <f aca="false">K797+L797+M797</f>
        <v>1</v>
      </c>
      <c r="AJ797" s="14" t="n">
        <f aca="false">AC797*AH797</f>
        <v>300</v>
      </c>
      <c r="AK797" s="14" t="str">
        <f aca="false">IF(C797=1,"Cancelled","Completed")</f>
        <v>Cancelled</v>
      </c>
      <c r="AL797" s="14" t="str">
        <f aca="false">_xlfn.IFS(D797&lt;=7,"0-7 Days",D797&lt;=30,"8-30 Days",D797&lt;=90,"31-90 Days",TRUE(),"90+ Days")</f>
        <v>8-30 Days</v>
      </c>
      <c r="AM797" s="14" t="str">
        <f aca="false">_xlfn.IFS(OR(F797="December",F797="January",F797="February"),"Winter",OR(F797="March",F797="April",F797="May"),"Spring",OR(F797="June",F797="July",F797="August"),"Summer",TRUE(),"Autumn")</f>
        <v>Autumn</v>
      </c>
      <c r="AN797" s="14" t="str">
        <f aca="false">IF(L797+M797&gt;0,"Family","Adult Only")</f>
        <v>Adult Only</v>
      </c>
      <c r="AO797" s="14" t="str">
        <f aca="false">IF(U797=V797,"Same","Changed")</f>
        <v>Same</v>
      </c>
    </row>
    <row r="798" customFormat="false" ht="15" hidden="false" customHeight="false" outlineLevel="0" collapsed="false">
      <c r="A798" s="0" t="n">
        <v>812</v>
      </c>
      <c r="B798" s="0" t="s">
        <v>90</v>
      </c>
      <c r="C798" s="0" t="n">
        <v>1</v>
      </c>
      <c r="D798" s="0" t="n">
        <v>215</v>
      </c>
      <c r="E798" s="0" t="n">
        <v>2017</v>
      </c>
      <c r="F798" s="0" t="s">
        <v>135</v>
      </c>
      <c r="G798" s="0" t="n">
        <v>26</v>
      </c>
      <c r="H798" s="0" t="n">
        <v>28</v>
      </c>
      <c r="I798" s="0" t="n">
        <v>0</v>
      </c>
      <c r="J798" s="0" t="n">
        <v>4</v>
      </c>
      <c r="K798" s="0" t="n">
        <v>2</v>
      </c>
      <c r="L798" s="0" t="n">
        <v>0</v>
      </c>
      <c r="M798" s="0" t="n">
        <v>0</v>
      </c>
      <c r="N798" s="0" t="s">
        <v>82</v>
      </c>
      <c r="O798" s="0" t="s">
        <v>92</v>
      </c>
      <c r="P798" s="0" t="s">
        <v>116</v>
      </c>
      <c r="Q798" s="0" t="s">
        <v>94</v>
      </c>
      <c r="R798" s="0" t="n">
        <v>0</v>
      </c>
      <c r="S798" s="0" t="n">
        <v>0</v>
      </c>
      <c r="T798" s="0" t="n">
        <v>0</v>
      </c>
      <c r="U798" s="0" t="s">
        <v>95</v>
      </c>
      <c r="V798" s="0" t="s">
        <v>95</v>
      </c>
      <c r="W798" s="0" t="n">
        <v>0</v>
      </c>
      <c r="X798" s="0" t="s">
        <v>120</v>
      </c>
      <c r="Y798" s="0" t="n">
        <v>0</v>
      </c>
      <c r="Z798" s="0" t="n">
        <v>0</v>
      </c>
      <c r="AA798" s="0" t="n">
        <v>0</v>
      </c>
      <c r="AB798" s="0" t="s">
        <v>87</v>
      </c>
      <c r="AC798" s="0" t="n">
        <v>110</v>
      </c>
      <c r="AD798" s="0" t="n">
        <v>0</v>
      </c>
      <c r="AE798" s="0" t="n">
        <v>0</v>
      </c>
      <c r="AF798" s="0" t="s">
        <v>96</v>
      </c>
      <c r="AG798" s="13" t="n">
        <v>42699</v>
      </c>
      <c r="AH798" s="25" t="n">
        <f aca="false">I798+J798</f>
        <v>4</v>
      </c>
      <c r="AI798" s="25" t="n">
        <f aca="false">K798+L798+M798</f>
        <v>2</v>
      </c>
      <c r="AJ798" s="25" t="n">
        <f aca="false">AC798*AH798</f>
        <v>440</v>
      </c>
      <c r="AK798" s="0" t="str">
        <f aca="false">IF(C798=1,"Cancelled","Completed")</f>
        <v>Cancelled</v>
      </c>
      <c r="AL798" s="0" t="str">
        <f aca="false">_xlfn.IFS(D798&lt;=7,"0-7 Days",D798&lt;=30,"8-30 Days",D798&lt;=90,"31-90 Days",TRUE(),"90+ Days")</f>
        <v>90+ Days</v>
      </c>
      <c r="AM798" s="0" t="str">
        <f aca="false">_xlfn.IFS(OR(F798="December",F798="January",F798="February"),"Winter",OR(F798="March",F798="April",F798="May"),"Spring",OR(F798="June",F798="July",F798="August"),"Summer",TRUE(),"Autumn")</f>
        <v>Summer</v>
      </c>
      <c r="AN798" s="0" t="str">
        <f aca="false">IF(L798+M798&gt;0,"Family","Adult Only")</f>
        <v>Adult Only</v>
      </c>
      <c r="AO798" s="0" t="str">
        <f aca="false">IF(U798=V798,"Same","Changed")</f>
        <v>Same</v>
      </c>
    </row>
    <row r="799" customFormat="false" ht="15" hidden="false" customHeight="false" outlineLevel="0" collapsed="false">
      <c r="A799" s="14" t="n">
        <v>813</v>
      </c>
      <c r="B799" s="14" t="s">
        <v>90</v>
      </c>
      <c r="C799" s="14" t="n">
        <v>1</v>
      </c>
      <c r="D799" s="14" t="n">
        <v>40</v>
      </c>
      <c r="E799" s="14" t="n">
        <v>2016</v>
      </c>
      <c r="F799" s="14" t="s">
        <v>106</v>
      </c>
      <c r="G799" s="14" t="n">
        <v>15</v>
      </c>
      <c r="H799" s="14" t="n">
        <v>6</v>
      </c>
      <c r="I799" s="14" t="n">
        <v>0</v>
      </c>
      <c r="J799" s="14" t="n">
        <v>1</v>
      </c>
      <c r="K799" s="14" t="n">
        <v>2</v>
      </c>
      <c r="L799" s="14" t="n">
        <v>2</v>
      </c>
      <c r="M799" s="14" t="n">
        <v>0</v>
      </c>
      <c r="N799" s="14" t="s">
        <v>82</v>
      </c>
      <c r="O799" s="14" t="s">
        <v>122</v>
      </c>
      <c r="P799" s="14" t="s">
        <v>93</v>
      </c>
      <c r="Q799" s="14" t="s">
        <v>94</v>
      </c>
      <c r="R799" s="14" t="n">
        <v>0</v>
      </c>
      <c r="S799" s="14" t="n">
        <v>0</v>
      </c>
      <c r="T799" s="14" t="n">
        <v>0</v>
      </c>
      <c r="U799" s="14" t="s">
        <v>85</v>
      </c>
      <c r="V799" s="14" t="s">
        <v>85</v>
      </c>
      <c r="W799" s="14" t="n">
        <v>0</v>
      </c>
      <c r="X799" s="14" t="s">
        <v>86</v>
      </c>
      <c r="Y799" s="14" t="n">
        <v>9</v>
      </c>
      <c r="Z799" s="14" t="n">
        <v>0</v>
      </c>
      <c r="AA799" s="14" t="n">
        <v>0</v>
      </c>
      <c r="AB799" s="14" t="s">
        <v>87</v>
      </c>
      <c r="AC799" s="14" t="n">
        <v>189.9</v>
      </c>
      <c r="AD799" s="14" t="n">
        <v>0</v>
      </c>
      <c r="AE799" s="14" t="n">
        <v>0</v>
      </c>
      <c r="AF799" s="14" t="s">
        <v>96</v>
      </c>
      <c r="AG799" s="15" t="n">
        <v>42441</v>
      </c>
      <c r="AH799" s="14" t="n">
        <f aca="false">I799+J799</f>
        <v>1</v>
      </c>
      <c r="AI799" s="14" t="n">
        <f aca="false">K799+L799+M799</f>
        <v>4</v>
      </c>
      <c r="AJ799" s="14" t="n">
        <f aca="false">AC799*AH799</f>
        <v>189.9</v>
      </c>
      <c r="AK799" s="14" t="str">
        <f aca="false">IF(C799=1,"Cancelled","Completed")</f>
        <v>Cancelled</v>
      </c>
      <c r="AL799" s="14" t="str">
        <f aca="false">_xlfn.IFS(D799&lt;=7,"0-7 Days",D799&lt;=30,"8-30 Days",D799&lt;=90,"31-90 Days",TRUE(),"90+ Days")</f>
        <v>31-90 Days</v>
      </c>
      <c r="AM799" s="14" t="str">
        <f aca="false">_xlfn.IFS(OR(F799="December",F799="January",F799="February"),"Winter",OR(F799="March",F799="April",F799="May"),"Spring",OR(F799="June",F799="July",F799="August"),"Summer",TRUE(),"Autumn")</f>
        <v>Spring</v>
      </c>
      <c r="AN799" s="14" t="str">
        <f aca="false">IF(L799+M799&gt;0,"Family","Adult Only")</f>
        <v>Family</v>
      </c>
      <c r="AO799" s="14" t="str">
        <f aca="false">IF(U799=V799,"Same","Changed")</f>
        <v>Same</v>
      </c>
    </row>
    <row r="800" customFormat="false" ht="15" hidden="false" customHeight="false" outlineLevel="0" collapsed="false">
      <c r="A800" s="0" t="n">
        <v>814</v>
      </c>
      <c r="B800" s="0" t="s">
        <v>90</v>
      </c>
      <c r="C800" s="0" t="n">
        <v>0</v>
      </c>
      <c r="D800" s="0" t="n">
        <v>29</v>
      </c>
      <c r="E800" s="0" t="n">
        <v>2016</v>
      </c>
      <c r="F800" s="0" t="s">
        <v>111</v>
      </c>
      <c r="G800" s="0" t="n">
        <v>41</v>
      </c>
      <c r="H800" s="0" t="n">
        <v>5</v>
      </c>
      <c r="I800" s="0" t="n">
        <v>1</v>
      </c>
      <c r="J800" s="0" t="n">
        <v>4</v>
      </c>
      <c r="K800" s="0" t="n">
        <v>2</v>
      </c>
      <c r="L800" s="0" t="n">
        <v>0</v>
      </c>
      <c r="M800" s="0" t="n">
        <v>0</v>
      </c>
      <c r="N800" s="0" t="s">
        <v>82</v>
      </c>
      <c r="O800" s="0" t="s">
        <v>167</v>
      </c>
      <c r="P800" s="0" t="s">
        <v>93</v>
      </c>
      <c r="Q800" s="0" t="s">
        <v>94</v>
      </c>
      <c r="R800" s="0" t="n">
        <v>0</v>
      </c>
      <c r="S800" s="0" t="n">
        <v>0</v>
      </c>
      <c r="T800" s="0" t="n">
        <v>0</v>
      </c>
      <c r="U800" s="0" t="s">
        <v>109</v>
      </c>
      <c r="V800" s="0" t="s">
        <v>109</v>
      </c>
      <c r="W800" s="0" t="n">
        <v>0</v>
      </c>
      <c r="X800" s="0" t="s">
        <v>86</v>
      </c>
      <c r="Y800" s="0" t="n">
        <v>9</v>
      </c>
      <c r="Z800" s="0" t="n">
        <v>0</v>
      </c>
      <c r="AA800" s="0" t="n">
        <v>0</v>
      </c>
      <c r="AB800" s="0" t="s">
        <v>87</v>
      </c>
      <c r="AC800" s="0" t="n">
        <v>161</v>
      </c>
      <c r="AD800" s="0" t="n">
        <v>0</v>
      </c>
      <c r="AE800" s="0" t="n">
        <v>2</v>
      </c>
      <c r="AF800" s="0" t="s">
        <v>88</v>
      </c>
      <c r="AG800" s="13" t="n">
        <v>42653</v>
      </c>
      <c r="AH800" s="25" t="n">
        <f aca="false">I800+J800</f>
        <v>5</v>
      </c>
      <c r="AI800" s="25" t="n">
        <f aca="false">K800+L800+M800</f>
        <v>2</v>
      </c>
      <c r="AJ800" s="25" t="n">
        <f aca="false">AC800*AH800</f>
        <v>805</v>
      </c>
      <c r="AK800" s="0" t="str">
        <f aca="false">IF(C800=1,"Cancelled","Completed")</f>
        <v>Completed</v>
      </c>
      <c r="AL800" s="0" t="str">
        <f aca="false">_xlfn.IFS(D800&lt;=7,"0-7 Days",D800&lt;=30,"8-30 Days",D800&lt;=90,"31-90 Days",TRUE(),"90+ Days")</f>
        <v>8-30 Days</v>
      </c>
      <c r="AM800" s="0" t="str">
        <f aca="false">_xlfn.IFS(OR(F800="December",F800="January",F800="February"),"Winter",OR(F800="March",F800="April",F800="May"),"Spring",OR(F800="June",F800="July",F800="August"),"Summer",TRUE(),"Autumn")</f>
        <v>Autumn</v>
      </c>
      <c r="AN800" s="0" t="str">
        <f aca="false">IF(L800+M800&gt;0,"Family","Adult Only")</f>
        <v>Adult Only</v>
      </c>
      <c r="AO800" s="0" t="str">
        <f aca="false">IF(U800=V800,"Same","Changed")</f>
        <v>Same</v>
      </c>
    </row>
    <row r="801" customFormat="false" ht="15" hidden="false" customHeight="false" outlineLevel="0" collapsed="false">
      <c r="A801" s="14" t="n">
        <v>815</v>
      </c>
      <c r="B801" s="14" t="s">
        <v>80</v>
      </c>
      <c r="C801" s="14" t="n">
        <v>0</v>
      </c>
      <c r="D801" s="14" t="n">
        <v>31</v>
      </c>
      <c r="E801" s="14" t="n">
        <v>2016</v>
      </c>
      <c r="F801" s="14" t="s">
        <v>106</v>
      </c>
      <c r="G801" s="14" t="n">
        <v>17</v>
      </c>
      <c r="H801" s="14" t="n">
        <v>18</v>
      </c>
      <c r="I801" s="14" t="n">
        <v>1</v>
      </c>
      <c r="J801" s="14" t="n">
        <v>1</v>
      </c>
      <c r="K801" s="14" t="n">
        <v>1</v>
      </c>
      <c r="L801" s="14" t="n">
        <v>0</v>
      </c>
      <c r="M801" s="14" t="n">
        <v>0</v>
      </c>
      <c r="N801" s="14" t="s">
        <v>82</v>
      </c>
      <c r="O801" s="14" t="s">
        <v>108</v>
      </c>
      <c r="P801" s="14" t="s">
        <v>116</v>
      </c>
      <c r="Q801" s="14" t="s">
        <v>128</v>
      </c>
      <c r="R801" s="14" t="n">
        <v>0</v>
      </c>
      <c r="S801" s="14" t="n">
        <v>0</v>
      </c>
      <c r="T801" s="14" t="n">
        <v>0</v>
      </c>
      <c r="U801" s="14" t="s">
        <v>109</v>
      </c>
      <c r="V801" s="14" t="s">
        <v>109</v>
      </c>
      <c r="W801" s="14" t="n">
        <v>1</v>
      </c>
      <c r="X801" s="14" t="s">
        <v>86</v>
      </c>
      <c r="Y801" s="14" t="n">
        <v>0</v>
      </c>
      <c r="Z801" s="14" t="n">
        <v>0</v>
      </c>
      <c r="AA801" s="14" t="n">
        <v>0</v>
      </c>
      <c r="AB801" s="14" t="s">
        <v>87</v>
      </c>
      <c r="AC801" s="14" t="n">
        <v>75</v>
      </c>
      <c r="AD801" s="14" t="n">
        <v>0</v>
      </c>
      <c r="AE801" s="14" t="n">
        <v>0</v>
      </c>
      <c r="AF801" s="14" t="s">
        <v>88</v>
      </c>
      <c r="AG801" s="15" t="n">
        <v>42480</v>
      </c>
      <c r="AH801" s="14" t="n">
        <f aca="false">I801+J801</f>
        <v>2</v>
      </c>
      <c r="AI801" s="14" t="n">
        <f aca="false">K801+L801+M801</f>
        <v>1</v>
      </c>
      <c r="AJ801" s="14" t="n">
        <f aca="false">AC801*AH801</f>
        <v>150</v>
      </c>
      <c r="AK801" s="14" t="str">
        <f aca="false">IF(C801=1,"Cancelled","Completed")</f>
        <v>Completed</v>
      </c>
      <c r="AL801" s="14" t="str">
        <f aca="false">_xlfn.IFS(D801&lt;=7,"0-7 Days",D801&lt;=30,"8-30 Days",D801&lt;=90,"31-90 Days",TRUE(),"90+ Days")</f>
        <v>31-90 Days</v>
      </c>
      <c r="AM801" s="14" t="str">
        <f aca="false">_xlfn.IFS(OR(F801="December",F801="January",F801="February"),"Winter",OR(F801="March",F801="April",F801="May"),"Spring",OR(F801="June",F801="July",F801="August"),"Summer",TRUE(),"Autumn")</f>
        <v>Spring</v>
      </c>
      <c r="AN801" s="14" t="str">
        <f aca="false">IF(L801+M801&gt;0,"Family","Adult Only")</f>
        <v>Adult Only</v>
      </c>
      <c r="AO801" s="14" t="str">
        <f aca="false">IF(U801=V801,"Same","Changed")</f>
        <v>Same</v>
      </c>
    </row>
    <row r="802" customFormat="false" ht="15" hidden="false" customHeight="false" outlineLevel="0" collapsed="false">
      <c r="A802" s="0" t="n">
        <v>816</v>
      </c>
      <c r="B802" s="0" t="s">
        <v>90</v>
      </c>
      <c r="C802" s="0" t="n">
        <v>1</v>
      </c>
      <c r="D802" s="0" t="n">
        <v>115</v>
      </c>
      <c r="E802" s="0" t="n">
        <v>2017</v>
      </c>
      <c r="F802" s="0" t="s">
        <v>119</v>
      </c>
      <c r="G802" s="0" t="n">
        <v>34</v>
      </c>
      <c r="H802" s="0" t="n">
        <v>25</v>
      </c>
      <c r="I802" s="0" t="n">
        <v>0</v>
      </c>
      <c r="J802" s="0" t="n">
        <v>2</v>
      </c>
      <c r="K802" s="0" t="n">
        <v>3</v>
      </c>
      <c r="L802" s="0" t="n">
        <v>0</v>
      </c>
      <c r="M802" s="0" t="n">
        <v>0</v>
      </c>
      <c r="N802" s="0" t="s">
        <v>82</v>
      </c>
      <c r="O802" s="0" t="s">
        <v>92</v>
      </c>
      <c r="P802" s="0" t="s">
        <v>93</v>
      </c>
      <c r="Q802" s="0" t="s">
        <v>94</v>
      </c>
      <c r="R802" s="0" t="n">
        <v>0</v>
      </c>
      <c r="S802" s="0" t="n">
        <v>0</v>
      </c>
      <c r="T802" s="0" t="n">
        <v>0</v>
      </c>
      <c r="U802" s="0" t="s">
        <v>109</v>
      </c>
      <c r="V802" s="0" t="s">
        <v>109</v>
      </c>
      <c r="W802" s="0" t="n">
        <v>0</v>
      </c>
      <c r="X802" s="0" t="s">
        <v>86</v>
      </c>
      <c r="Y802" s="0" t="n">
        <v>8</v>
      </c>
      <c r="Z802" s="0" t="n">
        <v>0</v>
      </c>
      <c r="AA802" s="0" t="n">
        <v>0</v>
      </c>
      <c r="AB802" s="0" t="s">
        <v>87</v>
      </c>
      <c r="AC802" s="0" t="n">
        <v>195</v>
      </c>
      <c r="AD802" s="0" t="n">
        <v>0</v>
      </c>
      <c r="AE802" s="0" t="n">
        <v>2</v>
      </c>
      <c r="AF802" s="0" t="s">
        <v>96</v>
      </c>
      <c r="AG802" s="13" t="n">
        <v>42962</v>
      </c>
      <c r="AH802" s="25" t="n">
        <f aca="false">I802+J802</f>
        <v>2</v>
      </c>
      <c r="AI802" s="25" t="n">
        <f aca="false">K802+L802+M802</f>
        <v>3</v>
      </c>
      <c r="AJ802" s="25" t="n">
        <f aca="false">AC802*AH802</f>
        <v>390</v>
      </c>
      <c r="AK802" s="0" t="str">
        <f aca="false">IF(C802=1,"Cancelled","Completed")</f>
        <v>Cancelled</v>
      </c>
      <c r="AL802" s="0" t="str">
        <f aca="false">_xlfn.IFS(D802&lt;=7,"0-7 Days",D802&lt;=30,"8-30 Days",D802&lt;=90,"31-90 Days",TRUE(),"90+ Days")</f>
        <v>90+ Days</v>
      </c>
      <c r="AM802" s="0" t="str">
        <f aca="false">_xlfn.IFS(OR(F802="December",F802="January",F802="February"),"Winter",OR(F802="March",F802="April",F802="May"),"Spring",OR(F802="June",F802="July",F802="August"),"Summer",TRUE(),"Autumn")</f>
        <v>Summer</v>
      </c>
      <c r="AN802" s="0" t="str">
        <f aca="false">IF(L802+M802&gt;0,"Family","Adult Only")</f>
        <v>Adult Only</v>
      </c>
      <c r="AO802" s="0" t="str">
        <f aca="false">IF(U802=V802,"Same","Changed")</f>
        <v>Same</v>
      </c>
    </row>
    <row r="803" customFormat="false" ht="15" hidden="false" customHeight="false" outlineLevel="0" collapsed="false">
      <c r="A803" s="14" t="n">
        <v>817</v>
      </c>
      <c r="B803" s="14" t="s">
        <v>90</v>
      </c>
      <c r="C803" s="14" t="n">
        <v>0</v>
      </c>
      <c r="D803" s="14" t="n">
        <v>22</v>
      </c>
      <c r="E803" s="14" t="n">
        <v>2017</v>
      </c>
      <c r="F803" s="14" t="s">
        <v>103</v>
      </c>
      <c r="G803" s="14" t="n">
        <v>11</v>
      </c>
      <c r="H803" s="14" t="n">
        <v>15</v>
      </c>
      <c r="I803" s="14" t="n">
        <v>0</v>
      </c>
      <c r="J803" s="14" t="n">
        <v>1</v>
      </c>
      <c r="K803" s="14" t="n">
        <v>1</v>
      </c>
      <c r="L803" s="14" t="n">
        <v>0</v>
      </c>
      <c r="M803" s="14" t="n">
        <v>0</v>
      </c>
      <c r="N803" s="14" t="s">
        <v>82</v>
      </c>
      <c r="O803" s="14" t="s">
        <v>92</v>
      </c>
      <c r="P803" s="14" t="s">
        <v>128</v>
      </c>
      <c r="Q803" s="14" t="s">
        <v>128</v>
      </c>
      <c r="R803" s="14" t="n">
        <v>0</v>
      </c>
      <c r="S803" s="14" t="n">
        <v>0</v>
      </c>
      <c r="T803" s="14" t="n">
        <v>0</v>
      </c>
      <c r="U803" s="14" t="s">
        <v>109</v>
      </c>
      <c r="V803" s="14" t="s">
        <v>109</v>
      </c>
      <c r="W803" s="14" t="n">
        <v>0</v>
      </c>
      <c r="X803" s="14" t="s">
        <v>86</v>
      </c>
      <c r="Y803" s="14" t="n">
        <v>0</v>
      </c>
      <c r="Z803" s="14" t="n">
        <v>433</v>
      </c>
      <c r="AA803" s="14" t="n">
        <v>0</v>
      </c>
      <c r="AB803" s="14" t="s">
        <v>87</v>
      </c>
      <c r="AC803" s="14" t="n">
        <v>65</v>
      </c>
      <c r="AD803" s="14" t="n">
        <v>0</v>
      </c>
      <c r="AE803" s="14" t="n">
        <v>0</v>
      </c>
      <c r="AF803" s="14" t="s">
        <v>88</v>
      </c>
      <c r="AG803" s="15" t="n">
        <v>42810</v>
      </c>
      <c r="AH803" s="14" t="n">
        <f aca="false">I803+J803</f>
        <v>1</v>
      </c>
      <c r="AI803" s="14" t="n">
        <f aca="false">K803+L803+M803</f>
        <v>1</v>
      </c>
      <c r="AJ803" s="14" t="n">
        <f aca="false">AC803*AH803</f>
        <v>65</v>
      </c>
      <c r="AK803" s="14" t="str">
        <f aca="false">IF(C803=1,"Cancelled","Completed")</f>
        <v>Completed</v>
      </c>
      <c r="AL803" s="14" t="str">
        <f aca="false">_xlfn.IFS(D803&lt;=7,"0-7 Days",D803&lt;=30,"8-30 Days",D803&lt;=90,"31-90 Days",TRUE(),"90+ Days")</f>
        <v>8-30 Days</v>
      </c>
      <c r="AM803" s="14" t="str">
        <f aca="false">_xlfn.IFS(OR(F803="December",F803="January",F803="February"),"Winter",OR(F803="March",F803="April",F803="May"),"Spring",OR(F803="June",F803="July",F803="August"),"Summer",TRUE(),"Autumn")</f>
        <v>Spring</v>
      </c>
      <c r="AN803" s="14" t="str">
        <f aca="false">IF(L803+M803&gt;0,"Family","Adult Only")</f>
        <v>Adult Only</v>
      </c>
      <c r="AO803" s="14" t="str">
        <f aca="false">IF(U803=V803,"Same","Changed")</f>
        <v>Same</v>
      </c>
    </row>
    <row r="804" customFormat="false" ht="15" hidden="false" customHeight="false" outlineLevel="0" collapsed="false">
      <c r="A804" s="0" t="n">
        <v>818</v>
      </c>
      <c r="B804" s="0" t="s">
        <v>80</v>
      </c>
      <c r="C804" s="0" t="n">
        <v>1</v>
      </c>
      <c r="D804" s="0" t="n">
        <v>82</v>
      </c>
      <c r="E804" s="0" t="n">
        <v>2016</v>
      </c>
      <c r="F804" s="0" t="s">
        <v>118</v>
      </c>
      <c r="G804" s="0" t="n">
        <v>7</v>
      </c>
      <c r="H804" s="0" t="n">
        <v>7</v>
      </c>
      <c r="I804" s="0" t="n">
        <v>2</v>
      </c>
      <c r="J804" s="0" t="n">
        <v>0</v>
      </c>
      <c r="K804" s="0" t="n">
        <v>2</v>
      </c>
      <c r="L804" s="0" t="n">
        <v>0</v>
      </c>
      <c r="M804" s="0" t="n">
        <v>0</v>
      </c>
      <c r="N804" s="0" t="s">
        <v>82</v>
      </c>
      <c r="O804" s="0" t="s">
        <v>92</v>
      </c>
      <c r="P804" s="0" t="s">
        <v>116</v>
      </c>
      <c r="Q804" s="0" t="s">
        <v>94</v>
      </c>
      <c r="R804" s="0" t="n">
        <v>1</v>
      </c>
      <c r="S804" s="0" t="n">
        <v>1</v>
      </c>
      <c r="T804" s="0" t="n">
        <v>0</v>
      </c>
      <c r="U804" s="0" t="s">
        <v>95</v>
      </c>
      <c r="V804" s="0" t="s">
        <v>95</v>
      </c>
      <c r="W804" s="0" t="n">
        <v>0</v>
      </c>
      <c r="X804" s="0" t="s">
        <v>86</v>
      </c>
      <c r="Y804" s="0" t="n">
        <v>67</v>
      </c>
      <c r="Z804" s="0" t="n">
        <v>0</v>
      </c>
      <c r="AA804" s="0" t="n">
        <v>0</v>
      </c>
      <c r="AB804" s="0" t="s">
        <v>101</v>
      </c>
      <c r="AC804" s="0" t="n">
        <v>86</v>
      </c>
      <c r="AD804" s="0" t="n">
        <v>0</v>
      </c>
      <c r="AE804" s="0" t="n">
        <v>0</v>
      </c>
      <c r="AF804" s="0" t="s">
        <v>96</v>
      </c>
      <c r="AG804" s="13" t="n">
        <v>42325</v>
      </c>
      <c r="AH804" s="25" t="n">
        <f aca="false">I804+J804</f>
        <v>2</v>
      </c>
      <c r="AI804" s="25" t="n">
        <f aca="false">K804+L804+M804</f>
        <v>2</v>
      </c>
      <c r="AJ804" s="25" t="n">
        <f aca="false">AC804*AH804</f>
        <v>172</v>
      </c>
      <c r="AK804" s="0" t="str">
        <f aca="false">IF(C804=1,"Cancelled","Completed")</f>
        <v>Cancelled</v>
      </c>
      <c r="AL804" s="0" t="str">
        <f aca="false">_xlfn.IFS(D804&lt;=7,"0-7 Days",D804&lt;=30,"8-30 Days",D804&lt;=90,"31-90 Days",TRUE(),"90+ Days")</f>
        <v>31-90 Days</v>
      </c>
      <c r="AM804" s="0" t="str">
        <f aca="false">_xlfn.IFS(OR(F804="December",F804="January",F804="February"),"Winter",OR(F804="March",F804="April",F804="May"),"Spring",OR(F804="June",F804="July",F804="August"),"Summer",TRUE(),"Autumn")</f>
        <v>Winter</v>
      </c>
      <c r="AN804" s="0" t="str">
        <f aca="false">IF(L804+M804&gt;0,"Family","Adult Only")</f>
        <v>Adult Only</v>
      </c>
      <c r="AO804" s="0" t="str">
        <f aca="false">IF(U804=V804,"Same","Changed")</f>
        <v>Same</v>
      </c>
    </row>
    <row r="805" customFormat="false" ht="15" hidden="false" customHeight="false" outlineLevel="0" collapsed="false">
      <c r="A805" s="14" t="n">
        <v>819</v>
      </c>
      <c r="B805" s="14" t="s">
        <v>90</v>
      </c>
      <c r="C805" s="14" t="n">
        <v>1</v>
      </c>
      <c r="D805" s="14" t="n">
        <v>57</v>
      </c>
      <c r="E805" s="14" t="n">
        <v>2017</v>
      </c>
      <c r="F805" s="14" t="s">
        <v>103</v>
      </c>
      <c r="G805" s="14" t="n">
        <v>13</v>
      </c>
      <c r="H805" s="14" t="n">
        <v>29</v>
      </c>
      <c r="I805" s="14" t="n">
        <v>0</v>
      </c>
      <c r="J805" s="14" t="n">
        <v>2</v>
      </c>
      <c r="K805" s="14" t="n">
        <v>2</v>
      </c>
      <c r="L805" s="14" t="n">
        <v>1</v>
      </c>
      <c r="M805" s="14" t="n">
        <v>0</v>
      </c>
      <c r="N805" s="14" t="s">
        <v>82</v>
      </c>
      <c r="O805" s="14" t="s">
        <v>158</v>
      </c>
      <c r="P805" s="14" t="s">
        <v>93</v>
      </c>
      <c r="Q805" s="14" t="s">
        <v>94</v>
      </c>
      <c r="R805" s="14" t="n">
        <v>0</v>
      </c>
      <c r="S805" s="14" t="n">
        <v>0</v>
      </c>
      <c r="T805" s="14" t="n">
        <v>0</v>
      </c>
      <c r="U805" s="14" t="s">
        <v>95</v>
      </c>
      <c r="V805" s="14" t="s">
        <v>95</v>
      </c>
      <c r="W805" s="14" t="n">
        <v>0</v>
      </c>
      <c r="X805" s="14" t="s">
        <v>86</v>
      </c>
      <c r="Y805" s="14" t="n">
        <v>9</v>
      </c>
      <c r="Z805" s="14" t="n">
        <v>0</v>
      </c>
      <c r="AA805" s="14" t="n">
        <v>0</v>
      </c>
      <c r="AB805" s="14" t="s">
        <v>87</v>
      </c>
      <c r="AC805" s="14" t="n">
        <v>115.2</v>
      </c>
      <c r="AD805" s="14" t="n">
        <v>0</v>
      </c>
      <c r="AE805" s="14" t="n">
        <v>0</v>
      </c>
      <c r="AF805" s="14" t="s">
        <v>96</v>
      </c>
      <c r="AG805" s="15" t="n">
        <v>42779</v>
      </c>
      <c r="AH805" s="14" t="n">
        <f aca="false">I805+J805</f>
        <v>2</v>
      </c>
      <c r="AI805" s="14" t="n">
        <f aca="false">K805+L805+M805</f>
        <v>3</v>
      </c>
      <c r="AJ805" s="14" t="n">
        <f aca="false">AC805*AH805</f>
        <v>230.4</v>
      </c>
      <c r="AK805" s="14" t="str">
        <f aca="false">IF(C805=1,"Cancelled","Completed")</f>
        <v>Cancelled</v>
      </c>
      <c r="AL805" s="14" t="str">
        <f aca="false">_xlfn.IFS(D805&lt;=7,"0-7 Days",D805&lt;=30,"8-30 Days",D805&lt;=90,"31-90 Days",TRUE(),"90+ Days")</f>
        <v>31-90 Days</v>
      </c>
      <c r="AM805" s="14" t="str">
        <f aca="false">_xlfn.IFS(OR(F805="December",F805="January",F805="February"),"Winter",OR(F805="March",F805="April",F805="May"),"Spring",OR(F805="June",F805="July",F805="August"),"Summer",TRUE(),"Autumn")</f>
        <v>Spring</v>
      </c>
      <c r="AN805" s="14" t="str">
        <f aca="false">IF(L805+M805&gt;0,"Family","Adult Only")</f>
        <v>Family</v>
      </c>
      <c r="AO805" s="14" t="str">
        <f aca="false">IF(U805=V805,"Same","Changed")</f>
        <v>Same</v>
      </c>
    </row>
    <row r="806" customFormat="false" ht="15" hidden="false" customHeight="false" outlineLevel="0" collapsed="false">
      <c r="A806" s="0" t="n">
        <v>820</v>
      </c>
      <c r="B806" s="0" t="s">
        <v>90</v>
      </c>
      <c r="C806" s="0" t="n">
        <v>0</v>
      </c>
      <c r="D806" s="0" t="n">
        <v>91</v>
      </c>
      <c r="E806" s="0" t="n">
        <v>2016</v>
      </c>
      <c r="F806" s="0" t="s">
        <v>91</v>
      </c>
      <c r="G806" s="0" t="n">
        <v>30</v>
      </c>
      <c r="H806" s="0" t="n">
        <v>20</v>
      </c>
      <c r="I806" s="0" t="n">
        <v>0</v>
      </c>
      <c r="J806" s="0" t="n">
        <v>2</v>
      </c>
      <c r="K806" s="0" t="n">
        <v>2</v>
      </c>
      <c r="L806" s="0" t="n">
        <v>1</v>
      </c>
      <c r="M806" s="0" t="n">
        <v>0</v>
      </c>
      <c r="N806" s="0" t="s">
        <v>82</v>
      </c>
      <c r="O806" s="0" t="s">
        <v>92</v>
      </c>
      <c r="P806" s="0" t="s">
        <v>93</v>
      </c>
      <c r="Q806" s="0" t="s">
        <v>94</v>
      </c>
      <c r="R806" s="0" t="n">
        <v>0</v>
      </c>
      <c r="S806" s="0" t="n">
        <v>0</v>
      </c>
      <c r="T806" s="0" t="n">
        <v>0</v>
      </c>
      <c r="U806" s="0" t="s">
        <v>95</v>
      </c>
      <c r="V806" s="0" t="s">
        <v>109</v>
      </c>
      <c r="W806" s="0" t="n">
        <v>0</v>
      </c>
      <c r="X806" s="0" t="s">
        <v>86</v>
      </c>
      <c r="Y806" s="0" t="n">
        <v>9</v>
      </c>
      <c r="Z806" s="0" t="n">
        <v>0</v>
      </c>
      <c r="AA806" s="0" t="n">
        <v>0</v>
      </c>
      <c r="AB806" s="0" t="s">
        <v>87</v>
      </c>
      <c r="AC806" s="0" t="n">
        <v>126</v>
      </c>
      <c r="AD806" s="0" t="n">
        <v>0</v>
      </c>
      <c r="AE806" s="0" t="n">
        <v>2</v>
      </c>
      <c r="AF806" s="0" t="s">
        <v>88</v>
      </c>
      <c r="AG806" s="13" t="n">
        <v>42573</v>
      </c>
      <c r="AH806" s="25" t="n">
        <f aca="false">I806+J806</f>
        <v>2</v>
      </c>
      <c r="AI806" s="25" t="n">
        <f aca="false">K806+L806+M806</f>
        <v>3</v>
      </c>
      <c r="AJ806" s="25" t="n">
        <f aca="false">AC806*AH806</f>
        <v>252</v>
      </c>
      <c r="AK806" s="0" t="str">
        <f aca="false">IF(C806=1,"Cancelled","Completed")</f>
        <v>Completed</v>
      </c>
      <c r="AL806" s="0" t="str">
        <f aca="false">_xlfn.IFS(D806&lt;=7,"0-7 Days",D806&lt;=30,"8-30 Days",D806&lt;=90,"31-90 Days",TRUE(),"90+ Days")</f>
        <v>90+ Days</v>
      </c>
      <c r="AM806" s="0" t="str">
        <f aca="false">_xlfn.IFS(OR(F806="December",F806="January",F806="February"),"Winter",OR(F806="March",F806="April",F806="May"),"Spring",OR(F806="June",F806="July",F806="August"),"Summer",TRUE(),"Autumn")</f>
        <v>Summer</v>
      </c>
      <c r="AN806" s="0" t="str">
        <f aca="false">IF(L806+M806&gt;0,"Family","Adult Only")</f>
        <v>Family</v>
      </c>
      <c r="AO806" s="0" t="str">
        <f aca="false">IF(U806=V806,"Same","Changed")</f>
        <v>Changed</v>
      </c>
    </row>
    <row r="807" customFormat="false" ht="15" hidden="false" customHeight="false" outlineLevel="0" collapsed="false">
      <c r="A807" s="14" t="n">
        <v>821</v>
      </c>
      <c r="B807" s="14" t="s">
        <v>80</v>
      </c>
      <c r="C807" s="14" t="n">
        <v>1</v>
      </c>
      <c r="D807" s="14" t="n">
        <v>170</v>
      </c>
      <c r="E807" s="14" t="n">
        <v>2017</v>
      </c>
      <c r="F807" s="14" t="s">
        <v>135</v>
      </c>
      <c r="G807" s="14" t="n">
        <v>26</v>
      </c>
      <c r="H807" s="14" t="n">
        <v>26</v>
      </c>
      <c r="I807" s="14" t="n">
        <v>1</v>
      </c>
      <c r="J807" s="14" t="n">
        <v>5</v>
      </c>
      <c r="K807" s="14" t="n">
        <v>2</v>
      </c>
      <c r="L807" s="14" t="n">
        <v>2</v>
      </c>
      <c r="M807" s="14" t="n">
        <v>0</v>
      </c>
      <c r="N807" s="14" t="s">
        <v>82</v>
      </c>
      <c r="O807" s="14" t="s">
        <v>92</v>
      </c>
      <c r="P807" s="14" t="s">
        <v>93</v>
      </c>
      <c r="Q807" s="14" t="s">
        <v>94</v>
      </c>
      <c r="R807" s="14" t="n">
        <v>0</v>
      </c>
      <c r="S807" s="14" t="n">
        <v>0</v>
      </c>
      <c r="T807" s="14" t="n">
        <v>0</v>
      </c>
      <c r="U807" s="14" t="s">
        <v>156</v>
      </c>
      <c r="V807" s="14" t="s">
        <v>156</v>
      </c>
      <c r="W807" s="14" t="n">
        <v>3</v>
      </c>
      <c r="X807" s="14" t="s">
        <v>86</v>
      </c>
      <c r="Y807" s="14" t="n">
        <v>314</v>
      </c>
      <c r="Z807" s="14" t="n">
        <v>0</v>
      </c>
      <c r="AA807" s="14" t="n">
        <v>0</v>
      </c>
      <c r="AB807" s="14" t="s">
        <v>87</v>
      </c>
      <c r="AC807" s="14" t="n">
        <v>118.4</v>
      </c>
      <c r="AD807" s="14" t="n">
        <v>0</v>
      </c>
      <c r="AE807" s="14" t="n">
        <v>0</v>
      </c>
      <c r="AF807" s="14" t="s">
        <v>96</v>
      </c>
      <c r="AG807" s="15" t="n">
        <v>42860</v>
      </c>
      <c r="AH807" s="14" t="n">
        <f aca="false">I807+J807</f>
        <v>6</v>
      </c>
      <c r="AI807" s="14" t="n">
        <f aca="false">K807+L807+M807</f>
        <v>4</v>
      </c>
      <c r="AJ807" s="14" t="n">
        <f aca="false">AC807*AH807</f>
        <v>710.4</v>
      </c>
      <c r="AK807" s="14" t="str">
        <f aca="false">IF(C807=1,"Cancelled","Completed")</f>
        <v>Cancelled</v>
      </c>
      <c r="AL807" s="14" t="str">
        <f aca="false">_xlfn.IFS(D807&lt;=7,"0-7 Days",D807&lt;=30,"8-30 Days",D807&lt;=90,"31-90 Days",TRUE(),"90+ Days")</f>
        <v>90+ Days</v>
      </c>
      <c r="AM807" s="14" t="str">
        <f aca="false">_xlfn.IFS(OR(F807="December",F807="January",F807="February"),"Winter",OR(F807="March",F807="April",F807="May"),"Spring",OR(F807="June",F807="July",F807="August"),"Summer",TRUE(),"Autumn")</f>
        <v>Summer</v>
      </c>
      <c r="AN807" s="14" t="str">
        <f aca="false">IF(L807+M807&gt;0,"Family","Adult Only")</f>
        <v>Family</v>
      </c>
      <c r="AO807" s="14" t="str">
        <f aca="false">IF(U807=V807,"Same","Changed")</f>
        <v>Same</v>
      </c>
    </row>
    <row r="808" customFormat="false" ht="15" hidden="false" customHeight="false" outlineLevel="0" collapsed="false">
      <c r="A808" s="0" t="n">
        <v>822</v>
      </c>
      <c r="B808" s="0" t="s">
        <v>90</v>
      </c>
      <c r="C808" s="0" t="n">
        <v>0</v>
      </c>
      <c r="D808" s="0" t="n">
        <v>241</v>
      </c>
      <c r="E808" s="0" t="n">
        <v>2015</v>
      </c>
      <c r="F808" s="0" t="s">
        <v>111</v>
      </c>
      <c r="G808" s="0" t="n">
        <v>43</v>
      </c>
      <c r="H808" s="0" t="n">
        <v>19</v>
      </c>
      <c r="I808" s="0" t="n">
        <v>1</v>
      </c>
      <c r="J808" s="0" t="n">
        <v>2</v>
      </c>
      <c r="K808" s="0" t="n">
        <v>2</v>
      </c>
      <c r="L808" s="0" t="n">
        <v>0</v>
      </c>
      <c r="M808" s="0" t="n">
        <v>0</v>
      </c>
      <c r="N808" s="0" t="s">
        <v>82</v>
      </c>
      <c r="O808" s="0" t="s">
        <v>123</v>
      </c>
      <c r="P808" s="0" t="s">
        <v>116</v>
      </c>
      <c r="Q808" s="0" t="s">
        <v>94</v>
      </c>
      <c r="R808" s="0" t="n">
        <v>0</v>
      </c>
      <c r="S808" s="0" t="n">
        <v>0</v>
      </c>
      <c r="T808" s="0" t="n">
        <v>0</v>
      </c>
      <c r="U808" s="0" t="s">
        <v>95</v>
      </c>
      <c r="V808" s="0" t="s">
        <v>95</v>
      </c>
      <c r="W808" s="0" t="n">
        <v>0</v>
      </c>
      <c r="X808" s="0" t="s">
        <v>86</v>
      </c>
      <c r="Y808" s="0" t="n">
        <v>1</v>
      </c>
      <c r="Z808" s="0" t="n">
        <v>0</v>
      </c>
      <c r="AA808" s="0" t="n">
        <v>0</v>
      </c>
      <c r="AB808" s="0" t="s">
        <v>101</v>
      </c>
      <c r="AC808" s="0" t="n">
        <v>60</v>
      </c>
      <c r="AD808" s="0" t="n">
        <v>0</v>
      </c>
      <c r="AE808" s="0" t="n">
        <v>0</v>
      </c>
      <c r="AF808" s="0" t="s">
        <v>88</v>
      </c>
      <c r="AG808" s="13" t="n">
        <v>42299</v>
      </c>
      <c r="AH808" s="25" t="n">
        <f aca="false">I808+J808</f>
        <v>3</v>
      </c>
      <c r="AI808" s="25" t="n">
        <f aca="false">K808+L808+M808</f>
        <v>2</v>
      </c>
      <c r="AJ808" s="25" t="n">
        <f aca="false">AC808*AH808</f>
        <v>180</v>
      </c>
      <c r="AK808" s="0" t="str">
        <f aca="false">IF(C808=1,"Cancelled","Completed")</f>
        <v>Completed</v>
      </c>
      <c r="AL808" s="0" t="str">
        <f aca="false">_xlfn.IFS(D808&lt;=7,"0-7 Days",D808&lt;=30,"8-30 Days",D808&lt;=90,"31-90 Days",TRUE(),"90+ Days")</f>
        <v>90+ Days</v>
      </c>
      <c r="AM808" s="0" t="str">
        <f aca="false">_xlfn.IFS(OR(F808="December",F808="January",F808="February"),"Winter",OR(F808="March",F808="April",F808="May"),"Spring",OR(F808="June",F808="July",F808="August"),"Summer",TRUE(),"Autumn")</f>
        <v>Autumn</v>
      </c>
      <c r="AN808" s="0" t="str">
        <f aca="false">IF(L808+M808&gt;0,"Family","Adult Only")</f>
        <v>Adult Only</v>
      </c>
      <c r="AO808" s="0" t="str">
        <f aca="false">IF(U808=V808,"Same","Changed")</f>
        <v>Same</v>
      </c>
    </row>
    <row r="809" customFormat="false" ht="15" hidden="false" customHeight="false" outlineLevel="0" collapsed="false">
      <c r="A809" s="14" t="n">
        <v>823</v>
      </c>
      <c r="B809" s="14" t="s">
        <v>80</v>
      </c>
      <c r="C809" s="14" t="n">
        <v>0</v>
      </c>
      <c r="D809" s="14" t="n">
        <v>307</v>
      </c>
      <c r="E809" s="14" t="n">
        <v>2017</v>
      </c>
      <c r="F809" s="14" t="s">
        <v>135</v>
      </c>
      <c r="G809" s="14" t="n">
        <v>23</v>
      </c>
      <c r="H809" s="14" t="n">
        <v>8</v>
      </c>
      <c r="I809" s="14" t="n">
        <v>4</v>
      </c>
      <c r="J809" s="14" t="n">
        <v>10</v>
      </c>
      <c r="K809" s="14" t="n">
        <v>2</v>
      </c>
      <c r="L809" s="14" t="n">
        <v>0</v>
      </c>
      <c r="M809" s="14" t="n">
        <v>0</v>
      </c>
      <c r="N809" s="14" t="s">
        <v>112</v>
      </c>
      <c r="O809" s="14" t="s">
        <v>83</v>
      </c>
      <c r="P809" s="14" t="s">
        <v>99</v>
      </c>
      <c r="Q809" s="14" t="s">
        <v>94</v>
      </c>
      <c r="R809" s="14" t="n">
        <v>0</v>
      </c>
      <c r="S809" s="14" t="n">
        <v>0</v>
      </c>
      <c r="T809" s="14" t="n">
        <v>0</v>
      </c>
      <c r="U809" s="14" t="s">
        <v>109</v>
      </c>
      <c r="V809" s="14" t="s">
        <v>109</v>
      </c>
      <c r="W809" s="14" t="n">
        <v>0</v>
      </c>
      <c r="X809" s="14" t="s">
        <v>86</v>
      </c>
      <c r="Y809" s="14" t="n">
        <v>243</v>
      </c>
      <c r="Z809" s="14" t="n">
        <v>0</v>
      </c>
      <c r="AA809" s="14" t="n">
        <v>0</v>
      </c>
      <c r="AB809" s="14" t="s">
        <v>125</v>
      </c>
      <c r="AC809" s="14" t="n">
        <v>98.4</v>
      </c>
      <c r="AD809" s="14" t="n">
        <v>0</v>
      </c>
      <c r="AE809" s="14" t="n">
        <v>0</v>
      </c>
      <c r="AF809" s="14" t="s">
        <v>88</v>
      </c>
      <c r="AG809" s="15" t="n">
        <v>42908</v>
      </c>
      <c r="AH809" s="14" t="n">
        <f aca="false">I809+J809</f>
        <v>14</v>
      </c>
      <c r="AI809" s="14" t="n">
        <f aca="false">K809+L809+M809</f>
        <v>2</v>
      </c>
      <c r="AJ809" s="14" t="n">
        <f aca="false">AC809*AH809</f>
        <v>1377.6</v>
      </c>
      <c r="AK809" s="14" t="str">
        <f aca="false">IF(C809=1,"Cancelled","Completed")</f>
        <v>Completed</v>
      </c>
      <c r="AL809" s="14" t="str">
        <f aca="false">_xlfn.IFS(D809&lt;=7,"0-7 Days",D809&lt;=30,"8-30 Days",D809&lt;=90,"31-90 Days",TRUE(),"90+ Days")</f>
        <v>90+ Days</v>
      </c>
      <c r="AM809" s="14" t="str">
        <f aca="false">_xlfn.IFS(OR(F809="December",F809="January",F809="February"),"Winter",OR(F809="March",F809="April",F809="May"),"Spring",OR(F809="June",F809="July",F809="August"),"Summer",TRUE(),"Autumn")</f>
        <v>Summer</v>
      </c>
      <c r="AN809" s="14" t="str">
        <f aca="false">IF(L809+M809&gt;0,"Family","Adult Only")</f>
        <v>Adult Only</v>
      </c>
      <c r="AO809" s="14" t="str">
        <f aca="false">IF(U809=V809,"Same","Changed")</f>
        <v>Same</v>
      </c>
    </row>
    <row r="810" customFormat="false" ht="15" hidden="false" customHeight="false" outlineLevel="0" collapsed="false">
      <c r="A810" s="0" t="n">
        <v>824</v>
      </c>
      <c r="B810" s="0" t="s">
        <v>90</v>
      </c>
      <c r="C810" s="0" t="n">
        <v>1</v>
      </c>
      <c r="D810" s="0" t="n">
        <v>89</v>
      </c>
      <c r="E810" s="0" t="n">
        <v>2015</v>
      </c>
      <c r="F810" s="0" t="s">
        <v>91</v>
      </c>
      <c r="G810" s="0" t="n">
        <v>31</v>
      </c>
      <c r="H810" s="0" t="n">
        <v>27</v>
      </c>
      <c r="I810" s="0" t="n">
        <v>1</v>
      </c>
      <c r="J810" s="0" t="n">
        <v>1</v>
      </c>
      <c r="K810" s="0" t="n">
        <v>2</v>
      </c>
      <c r="L810" s="0" t="n">
        <v>0</v>
      </c>
      <c r="M810" s="0" t="n">
        <v>0</v>
      </c>
      <c r="N810" s="0" t="s">
        <v>82</v>
      </c>
      <c r="O810" s="0" t="s">
        <v>92</v>
      </c>
      <c r="P810" s="0" t="s">
        <v>93</v>
      </c>
      <c r="Q810" s="0" t="s">
        <v>94</v>
      </c>
      <c r="R810" s="0" t="n">
        <v>0</v>
      </c>
      <c r="S810" s="0" t="n">
        <v>0</v>
      </c>
      <c r="T810" s="0" t="n">
        <v>0</v>
      </c>
      <c r="U810" s="0" t="s">
        <v>95</v>
      </c>
      <c r="V810" s="0" t="s">
        <v>95</v>
      </c>
      <c r="W810" s="0" t="n">
        <v>0</v>
      </c>
      <c r="X810" s="0" t="s">
        <v>86</v>
      </c>
      <c r="Y810" s="0" t="n">
        <v>8</v>
      </c>
      <c r="Z810" s="0" t="n">
        <v>0</v>
      </c>
      <c r="AA810" s="0" t="n">
        <v>0</v>
      </c>
      <c r="AB810" s="0" t="s">
        <v>87</v>
      </c>
      <c r="AC810" s="0" t="n">
        <v>76.5</v>
      </c>
      <c r="AD810" s="0" t="n">
        <v>0</v>
      </c>
      <c r="AE810" s="0" t="n">
        <v>0</v>
      </c>
      <c r="AF810" s="0" t="s">
        <v>96</v>
      </c>
      <c r="AG810" s="13" t="n">
        <v>42191</v>
      </c>
      <c r="AH810" s="25" t="n">
        <f aca="false">I810+J810</f>
        <v>2</v>
      </c>
      <c r="AI810" s="25" t="n">
        <f aca="false">K810+L810+M810</f>
        <v>2</v>
      </c>
      <c r="AJ810" s="25" t="n">
        <f aca="false">AC810*AH810</f>
        <v>153</v>
      </c>
      <c r="AK810" s="0" t="str">
        <f aca="false">IF(C810=1,"Cancelled","Completed")</f>
        <v>Cancelled</v>
      </c>
      <c r="AL810" s="0" t="str">
        <f aca="false">_xlfn.IFS(D810&lt;=7,"0-7 Days",D810&lt;=30,"8-30 Days",D810&lt;=90,"31-90 Days",TRUE(),"90+ Days")</f>
        <v>31-90 Days</v>
      </c>
      <c r="AM810" s="0" t="str">
        <f aca="false">_xlfn.IFS(OR(F810="December",F810="January",F810="February"),"Winter",OR(F810="March",F810="April",F810="May"),"Spring",OR(F810="June",F810="July",F810="August"),"Summer",TRUE(),"Autumn")</f>
        <v>Summer</v>
      </c>
      <c r="AN810" s="0" t="str">
        <f aca="false">IF(L810+M810&gt;0,"Family","Adult Only")</f>
        <v>Adult Only</v>
      </c>
      <c r="AO810" s="0" t="str">
        <f aca="false">IF(U810=V810,"Same","Changed")</f>
        <v>Same</v>
      </c>
    </row>
    <row r="811" customFormat="false" ht="15" hidden="false" customHeight="false" outlineLevel="0" collapsed="false">
      <c r="A811" s="14" t="n">
        <v>825</v>
      </c>
      <c r="B811" s="14" t="s">
        <v>80</v>
      </c>
      <c r="C811" s="14" t="n">
        <v>0</v>
      </c>
      <c r="D811" s="14" t="n">
        <v>24</v>
      </c>
      <c r="E811" s="14" t="n">
        <v>2016</v>
      </c>
      <c r="F811" s="14" t="s">
        <v>135</v>
      </c>
      <c r="G811" s="14" t="n">
        <v>26</v>
      </c>
      <c r="H811" s="14" t="n">
        <v>25</v>
      </c>
      <c r="I811" s="14" t="n">
        <v>2</v>
      </c>
      <c r="J811" s="14" t="n">
        <v>1</v>
      </c>
      <c r="K811" s="14" t="n">
        <v>2</v>
      </c>
      <c r="L811" s="14" t="n">
        <v>0</v>
      </c>
      <c r="M811" s="14" t="n">
        <v>0</v>
      </c>
      <c r="N811" s="14" t="s">
        <v>82</v>
      </c>
      <c r="O811" s="14" t="s">
        <v>83</v>
      </c>
      <c r="P811" s="14" t="s">
        <v>93</v>
      </c>
      <c r="Q811" s="14" t="s">
        <v>94</v>
      </c>
      <c r="R811" s="14" t="n">
        <v>0</v>
      </c>
      <c r="S811" s="14" t="n">
        <v>0</v>
      </c>
      <c r="T811" s="14" t="n">
        <v>0</v>
      </c>
      <c r="U811" s="14" t="s">
        <v>95</v>
      </c>
      <c r="V811" s="14" t="s">
        <v>95</v>
      </c>
      <c r="W811" s="14" t="n">
        <v>0</v>
      </c>
      <c r="X811" s="14" t="s">
        <v>86</v>
      </c>
      <c r="Y811" s="14" t="n">
        <v>241</v>
      </c>
      <c r="Z811" s="14" t="n">
        <v>0</v>
      </c>
      <c r="AA811" s="14" t="n">
        <v>0</v>
      </c>
      <c r="AB811" s="14" t="s">
        <v>87</v>
      </c>
      <c r="AC811" s="14" t="n">
        <v>95.69</v>
      </c>
      <c r="AD811" s="14" t="n">
        <v>0</v>
      </c>
      <c r="AE811" s="14" t="n">
        <v>1</v>
      </c>
      <c r="AF811" s="14" t="s">
        <v>88</v>
      </c>
      <c r="AG811" s="15" t="n">
        <v>42549</v>
      </c>
      <c r="AH811" s="14" t="n">
        <f aca="false">I811+J811</f>
        <v>3</v>
      </c>
      <c r="AI811" s="14" t="n">
        <f aca="false">K811+L811+M811</f>
        <v>2</v>
      </c>
      <c r="AJ811" s="14" t="n">
        <f aca="false">AC811*AH811</f>
        <v>287.07</v>
      </c>
      <c r="AK811" s="14" t="str">
        <f aca="false">IF(C811=1,"Cancelled","Completed")</f>
        <v>Completed</v>
      </c>
      <c r="AL811" s="14" t="str">
        <f aca="false">_xlfn.IFS(D811&lt;=7,"0-7 Days",D811&lt;=30,"8-30 Days",D811&lt;=90,"31-90 Days",TRUE(),"90+ Days")</f>
        <v>8-30 Days</v>
      </c>
      <c r="AM811" s="14" t="str">
        <f aca="false">_xlfn.IFS(OR(F811="December",F811="January",F811="February"),"Winter",OR(F811="March",F811="April",F811="May"),"Spring",OR(F811="June",F811="July",F811="August"),"Summer",TRUE(),"Autumn")</f>
        <v>Summer</v>
      </c>
      <c r="AN811" s="14" t="str">
        <f aca="false">IF(L811+M811&gt;0,"Family","Adult Only")</f>
        <v>Adult Only</v>
      </c>
      <c r="AO811" s="14" t="str">
        <f aca="false">IF(U811=V811,"Same","Changed")</f>
        <v>Same</v>
      </c>
    </row>
    <row r="812" customFormat="false" ht="15" hidden="false" customHeight="false" outlineLevel="0" collapsed="false">
      <c r="A812" s="0" t="n">
        <v>826</v>
      </c>
      <c r="B812" s="0" t="s">
        <v>90</v>
      </c>
      <c r="C812" s="0" t="n">
        <v>1</v>
      </c>
      <c r="D812" s="0" t="n">
        <v>177</v>
      </c>
      <c r="E812" s="0" t="n">
        <v>2017</v>
      </c>
      <c r="F812" s="0" t="s">
        <v>119</v>
      </c>
      <c r="G812" s="0" t="n">
        <v>35</v>
      </c>
      <c r="H812" s="0" t="n">
        <v>31</v>
      </c>
      <c r="I812" s="0" t="n">
        <v>0</v>
      </c>
      <c r="J812" s="0" t="n">
        <v>3</v>
      </c>
      <c r="K812" s="0" t="n">
        <v>2</v>
      </c>
      <c r="L812" s="0" t="n">
        <v>0</v>
      </c>
      <c r="M812" s="0" t="n">
        <v>0</v>
      </c>
      <c r="N812" s="0" t="s">
        <v>82</v>
      </c>
      <c r="O812" s="0" t="s">
        <v>92</v>
      </c>
      <c r="P812" s="0" t="s">
        <v>99</v>
      </c>
      <c r="Q812" s="0" t="s">
        <v>94</v>
      </c>
      <c r="R812" s="0" t="n">
        <v>0</v>
      </c>
      <c r="S812" s="0" t="n">
        <v>0</v>
      </c>
      <c r="T812" s="0" t="n">
        <v>0</v>
      </c>
      <c r="U812" s="0" t="s">
        <v>109</v>
      </c>
      <c r="V812" s="0" t="s">
        <v>109</v>
      </c>
      <c r="W812" s="0" t="n">
        <v>0</v>
      </c>
      <c r="X812" s="0" t="s">
        <v>86</v>
      </c>
      <c r="Y812" s="0" t="n">
        <v>52</v>
      </c>
      <c r="Z812" s="0" t="n">
        <v>0</v>
      </c>
      <c r="AA812" s="0" t="n">
        <v>0</v>
      </c>
      <c r="AB812" s="0" t="s">
        <v>87</v>
      </c>
      <c r="AC812" s="0" t="n">
        <v>95.1</v>
      </c>
      <c r="AD812" s="0" t="n">
        <v>0</v>
      </c>
      <c r="AE812" s="0" t="n">
        <v>1</v>
      </c>
      <c r="AF812" s="0" t="s">
        <v>96</v>
      </c>
      <c r="AG812" s="13" t="n">
        <v>42942</v>
      </c>
      <c r="AH812" s="25" t="n">
        <f aca="false">I812+J812</f>
        <v>3</v>
      </c>
      <c r="AI812" s="25" t="n">
        <f aca="false">K812+L812+M812</f>
        <v>2</v>
      </c>
      <c r="AJ812" s="25" t="n">
        <f aca="false">AC812*AH812</f>
        <v>285.3</v>
      </c>
      <c r="AK812" s="0" t="str">
        <f aca="false">IF(C812=1,"Cancelled","Completed")</f>
        <v>Cancelled</v>
      </c>
      <c r="AL812" s="0" t="str">
        <f aca="false">_xlfn.IFS(D812&lt;=7,"0-7 Days",D812&lt;=30,"8-30 Days",D812&lt;=90,"31-90 Days",TRUE(),"90+ Days")</f>
        <v>90+ Days</v>
      </c>
      <c r="AM812" s="0" t="str">
        <f aca="false">_xlfn.IFS(OR(F812="December",F812="January",F812="February"),"Winter",OR(F812="March",F812="April",F812="May"),"Spring",OR(F812="June",F812="July",F812="August"),"Summer",TRUE(),"Autumn")</f>
        <v>Summer</v>
      </c>
      <c r="AN812" s="0" t="str">
        <f aca="false">IF(L812+M812&gt;0,"Family","Adult Only")</f>
        <v>Adult Only</v>
      </c>
      <c r="AO812" s="0" t="str">
        <f aca="false">IF(U812=V812,"Same","Changed")</f>
        <v>Same</v>
      </c>
    </row>
    <row r="813" customFormat="false" ht="15" hidden="false" customHeight="false" outlineLevel="0" collapsed="false">
      <c r="A813" s="14" t="n">
        <v>827</v>
      </c>
      <c r="B813" s="14" t="s">
        <v>90</v>
      </c>
      <c r="C813" s="14" t="n">
        <v>0</v>
      </c>
      <c r="D813" s="14" t="n">
        <v>11</v>
      </c>
      <c r="E813" s="14" t="n">
        <v>2015</v>
      </c>
      <c r="F813" s="14" t="s">
        <v>119</v>
      </c>
      <c r="G813" s="14" t="n">
        <v>33</v>
      </c>
      <c r="H813" s="14" t="n">
        <v>15</v>
      </c>
      <c r="I813" s="14" t="n">
        <v>2</v>
      </c>
      <c r="J813" s="14" t="n">
        <v>1</v>
      </c>
      <c r="K813" s="14" t="n">
        <v>2</v>
      </c>
      <c r="L813" s="14" t="n">
        <v>0</v>
      </c>
      <c r="M813" s="14" t="n">
        <v>0</v>
      </c>
      <c r="N813" s="14" t="s">
        <v>112</v>
      </c>
      <c r="O813" s="14" t="s">
        <v>158</v>
      </c>
      <c r="P813" s="14" t="s">
        <v>99</v>
      </c>
      <c r="Q813" s="14" t="s">
        <v>94</v>
      </c>
      <c r="R813" s="14" t="n">
        <v>0</v>
      </c>
      <c r="S813" s="14" t="n">
        <v>0</v>
      </c>
      <c r="T813" s="14" t="n">
        <v>0</v>
      </c>
      <c r="U813" s="14" t="s">
        <v>95</v>
      </c>
      <c r="V813" s="14" t="s">
        <v>95</v>
      </c>
      <c r="W813" s="14" t="n">
        <v>0</v>
      </c>
      <c r="X813" s="14" t="s">
        <v>86</v>
      </c>
      <c r="Y813" s="14" t="n">
        <v>17</v>
      </c>
      <c r="Z813" s="14" t="n">
        <v>0</v>
      </c>
      <c r="AA813" s="14" t="n">
        <v>0</v>
      </c>
      <c r="AB813" s="14" t="s">
        <v>101</v>
      </c>
      <c r="AC813" s="14" t="n">
        <v>94.5</v>
      </c>
      <c r="AD813" s="14" t="n">
        <v>0</v>
      </c>
      <c r="AE813" s="14" t="n">
        <v>0</v>
      </c>
      <c r="AF813" s="14" t="s">
        <v>88</v>
      </c>
      <c r="AG813" s="15" t="n">
        <v>42234</v>
      </c>
      <c r="AH813" s="14" t="n">
        <f aca="false">I813+J813</f>
        <v>3</v>
      </c>
      <c r="AI813" s="14" t="n">
        <f aca="false">K813+L813+M813</f>
        <v>2</v>
      </c>
      <c r="AJ813" s="14" t="n">
        <f aca="false">AC813*AH813</f>
        <v>283.5</v>
      </c>
      <c r="AK813" s="14" t="str">
        <f aca="false">IF(C813=1,"Cancelled","Completed")</f>
        <v>Completed</v>
      </c>
      <c r="AL813" s="14" t="str">
        <f aca="false">_xlfn.IFS(D813&lt;=7,"0-7 Days",D813&lt;=30,"8-30 Days",D813&lt;=90,"31-90 Days",TRUE(),"90+ Days")</f>
        <v>8-30 Days</v>
      </c>
      <c r="AM813" s="14" t="str">
        <f aca="false">_xlfn.IFS(OR(F813="December",F813="January",F813="February"),"Winter",OR(F813="March",F813="April",F813="May"),"Spring",OR(F813="June",F813="July",F813="August"),"Summer",TRUE(),"Autumn")</f>
        <v>Summer</v>
      </c>
      <c r="AN813" s="14" t="str">
        <f aca="false">IF(L813+M813&gt;0,"Family","Adult Only")</f>
        <v>Adult Only</v>
      </c>
      <c r="AO813" s="14" t="str">
        <f aca="false">IF(U813=V813,"Same","Changed")</f>
        <v>Same</v>
      </c>
    </row>
    <row r="814" customFormat="false" ht="15" hidden="false" customHeight="false" outlineLevel="0" collapsed="false">
      <c r="A814" s="0" t="n">
        <v>828</v>
      </c>
      <c r="B814" s="0" t="s">
        <v>80</v>
      </c>
      <c r="C814" s="0" t="n">
        <v>0</v>
      </c>
      <c r="D814" s="0" t="n">
        <v>81</v>
      </c>
      <c r="E814" s="0" t="n">
        <v>2016</v>
      </c>
      <c r="F814" s="0" t="s">
        <v>91</v>
      </c>
      <c r="G814" s="0" t="n">
        <v>29</v>
      </c>
      <c r="H814" s="0" t="n">
        <v>15</v>
      </c>
      <c r="I814" s="0" t="n">
        <v>2</v>
      </c>
      <c r="J814" s="0" t="n">
        <v>5</v>
      </c>
      <c r="K814" s="0" t="n">
        <v>2</v>
      </c>
      <c r="L814" s="0" t="n">
        <v>0</v>
      </c>
      <c r="M814" s="0" t="n">
        <v>0</v>
      </c>
      <c r="N814" s="0" t="s">
        <v>82</v>
      </c>
      <c r="O814" s="0" t="s">
        <v>83</v>
      </c>
      <c r="P814" s="0" t="s">
        <v>93</v>
      </c>
      <c r="Q814" s="0" t="s">
        <v>94</v>
      </c>
      <c r="R814" s="0" t="n">
        <v>0</v>
      </c>
      <c r="S814" s="0" t="n">
        <v>0</v>
      </c>
      <c r="T814" s="0" t="n">
        <v>0</v>
      </c>
      <c r="U814" s="0" t="s">
        <v>124</v>
      </c>
      <c r="V814" s="0" t="s">
        <v>124</v>
      </c>
      <c r="W814" s="0" t="n">
        <v>0</v>
      </c>
      <c r="X814" s="0" t="s">
        <v>86</v>
      </c>
      <c r="Y814" s="0" t="n">
        <v>240</v>
      </c>
      <c r="Z814" s="0" t="n">
        <v>0</v>
      </c>
      <c r="AA814" s="0" t="n">
        <v>0</v>
      </c>
      <c r="AB814" s="0" t="s">
        <v>87</v>
      </c>
      <c r="AC814" s="0" t="n">
        <v>194.29</v>
      </c>
      <c r="AD814" s="0" t="n">
        <v>0</v>
      </c>
      <c r="AE814" s="0" t="n">
        <v>2</v>
      </c>
      <c r="AF814" s="0" t="s">
        <v>88</v>
      </c>
      <c r="AG814" s="13" t="n">
        <v>42573</v>
      </c>
      <c r="AH814" s="25" t="n">
        <f aca="false">I814+J814</f>
        <v>7</v>
      </c>
      <c r="AI814" s="25" t="n">
        <f aca="false">K814+L814+M814</f>
        <v>2</v>
      </c>
      <c r="AJ814" s="25" t="n">
        <f aca="false">AC814*AH814</f>
        <v>1360.03</v>
      </c>
      <c r="AK814" s="0" t="str">
        <f aca="false">IF(C814=1,"Cancelled","Completed")</f>
        <v>Completed</v>
      </c>
      <c r="AL814" s="0" t="str">
        <f aca="false">_xlfn.IFS(D814&lt;=7,"0-7 Days",D814&lt;=30,"8-30 Days",D814&lt;=90,"31-90 Days",TRUE(),"90+ Days")</f>
        <v>31-90 Days</v>
      </c>
      <c r="AM814" s="0" t="str">
        <f aca="false">_xlfn.IFS(OR(F814="December",F814="January",F814="February"),"Winter",OR(F814="March",F814="April",F814="May"),"Spring",OR(F814="June",F814="July",F814="August"),"Summer",TRUE(),"Autumn")</f>
        <v>Summer</v>
      </c>
      <c r="AN814" s="0" t="str">
        <f aca="false">IF(L814+M814&gt;0,"Family","Adult Only")</f>
        <v>Adult Only</v>
      </c>
      <c r="AO814" s="0" t="str">
        <f aca="false">IF(U814=V814,"Same","Changed")</f>
        <v>Same</v>
      </c>
    </row>
    <row r="815" customFormat="false" ht="15" hidden="false" customHeight="false" outlineLevel="0" collapsed="false">
      <c r="A815" s="14" t="n">
        <v>829</v>
      </c>
      <c r="B815" s="14" t="s">
        <v>80</v>
      </c>
      <c r="C815" s="14" t="n">
        <v>0</v>
      </c>
      <c r="D815" s="14" t="n">
        <v>46</v>
      </c>
      <c r="E815" s="14" t="n">
        <v>2016</v>
      </c>
      <c r="F815" s="14" t="s">
        <v>81</v>
      </c>
      <c r="G815" s="14" t="n">
        <v>53</v>
      </c>
      <c r="H815" s="14" t="n">
        <v>30</v>
      </c>
      <c r="I815" s="14" t="n">
        <v>0</v>
      </c>
      <c r="J815" s="14" t="n">
        <v>2</v>
      </c>
      <c r="K815" s="14" t="n">
        <v>2</v>
      </c>
      <c r="L815" s="14" t="n">
        <v>0</v>
      </c>
      <c r="M815" s="14" t="n">
        <v>0</v>
      </c>
      <c r="N815" s="14" t="s">
        <v>82</v>
      </c>
      <c r="O815" s="14" t="s">
        <v>92</v>
      </c>
      <c r="P815" s="14" t="s">
        <v>99</v>
      </c>
      <c r="Q815" s="14" t="s">
        <v>94</v>
      </c>
      <c r="R815" s="14" t="n">
        <v>0</v>
      </c>
      <c r="S815" s="14" t="n">
        <v>0</v>
      </c>
      <c r="T815" s="14" t="n">
        <v>0</v>
      </c>
      <c r="U815" s="14" t="s">
        <v>109</v>
      </c>
      <c r="V815" s="14" t="s">
        <v>109</v>
      </c>
      <c r="W815" s="14" t="n">
        <v>0</v>
      </c>
      <c r="X815" s="14" t="s">
        <v>86</v>
      </c>
      <c r="Y815" s="14" t="n">
        <v>5</v>
      </c>
      <c r="Z815" s="14" t="n">
        <v>0</v>
      </c>
      <c r="AA815" s="14" t="n">
        <v>0</v>
      </c>
      <c r="AB815" s="14" t="s">
        <v>87</v>
      </c>
      <c r="AC815" s="14" t="n">
        <v>162</v>
      </c>
      <c r="AD815" s="14" t="n">
        <v>0</v>
      </c>
      <c r="AE815" s="14" t="n">
        <v>0</v>
      </c>
      <c r="AF815" s="14" t="s">
        <v>88</v>
      </c>
      <c r="AG815" s="15" t="n">
        <v>42736</v>
      </c>
      <c r="AH815" s="14" t="n">
        <f aca="false">I815+J815</f>
        <v>2</v>
      </c>
      <c r="AI815" s="14" t="n">
        <f aca="false">K815+L815+M815</f>
        <v>2</v>
      </c>
      <c r="AJ815" s="14" t="n">
        <f aca="false">AC815*AH815</f>
        <v>324</v>
      </c>
      <c r="AK815" s="14" t="str">
        <f aca="false">IF(C815=1,"Cancelled","Completed")</f>
        <v>Completed</v>
      </c>
      <c r="AL815" s="14" t="str">
        <f aca="false">_xlfn.IFS(D815&lt;=7,"0-7 Days",D815&lt;=30,"8-30 Days",D815&lt;=90,"31-90 Days",TRUE(),"90+ Days")</f>
        <v>31-90 Days</v>
      </c>
      <c r="AM815" s="14" t="str">
        <f aca="false">_xlfn.IFS(OR(F815="December",F815="January",F815="February"),"Winter",OR(F815="March",F815="April",F815="May"),"Spring",OR(F815="June",F815="July",F815="August"),"Summer",TRUE(),"Autumn")</f>
        <v>Winter</v>
      </c>
      <c r="AN815" s="14" t="str">
        <f aca="false">IF(L815+M815&gt;0,"Family","Adult Only")</f>
        <v>Adult Only</v>
      </c>
      <c r="AO815" s="14" t="str">
        <f aca="false">IF(U815=V815,"Same","Changed")</f>
        <v>Same</v>
      </c>
    </row>
    <row r="816" customFormat="false" ht="15" hidden="false" customHeight="false" outlineLevel="0" collapsed="false">
      <c r="A816" s="0" t="n">
        <v>830</v>
      </c>
      <c r="B816" s="0" t="s">
        <v>90</v>
      </c>
      <c r="C816" s="0" t="n">
        <v>0</v>
      </c>
      <c r="D816" s="0" t="n">
        <v>1</v>
      </c>
      <c r="E816" s="0" t="n">
        <v>2017</v>
      </c>
      <c r="F816" s="0" t="s">
        <v>121</v>
      </c>
      <c r="G816" s="0" t="n">
        <v>19</v>
      </c>
      <c r="H816" s="0" t="n">
        <v>9</v>
      </c>
      <c r="I816" s="0" t="n">
        <v>0</v>
      </c>
      <c r="J816" s="0" t="n">
        <v>1</v>
      </c>
      <c r="K816" s="0" t="n">
        <v>1</v>
      </c>
      <c r="L816" s="0" t="n">
        <v>0</v>
      </c>
      <c r="M816" s="0" t="n">
        <v>0</v>
      </c>
      <c r="N816" s="0" t="s">
        <v>82</v>
      </c>
      <c r="O816" s="0" t="s">
        <v>92</v>
      </c>
      <c r="P816" s="0" t="s">
        <v>99</v>
      </c>
      <c r="Q816" s="0" t="s">
        <v>128</v>
      </c>
      <c r="R816" s="0" t="n">
        <v>0</v>
      </c>
      <c r="S816" s="0" t="n">
        <v>0</v>
      </c>
      <c r="T816" s="0" t="n">
        <v>0</v>
      </c>
      <c r="U816" s="0" t="s">
        <v>95</v>
      </c>
      <c r="V816" s="0" t="s">
        <v>95</v>
      </c>
      <c r="W816" s="0" t="n">
        <v>0</v>
      </c>
      <c r="X816" s="0" t="s">
        <v>86</v>
      </c>
      <c r="Y816" s="0" t="n">
        <v>191</v>
      </c>
      <c r="Z816" s="0" t="n">
        <v>0</v>
      </c>
      <c r="AA816" s="0" t="n">
        <v>0</v>
      </c>
      <c r="AB816" s="0" t="s">
        <v>87</v>
      </c>
      <c r="AC816" s="0" t="n">
        <v>110.5</v>
      </c>
      <c r="AD816" s="0" t="n">
        <v>0</v>
      </c>
      <c r="AE816" s="0" t="n">
        <v>0</v>
      </c>
      <c r="AF816" s="0" t="s">
        <v>88</v>
      </c>
      <c r="AG816" s="13" t="n">
        <v>42865</v>
      </c>
      <c r="AH816" s="25" t="n">
        <f aca="false">I816+J816</f>
        <v>1</v>
      </c>
      <c r="AI816" s="25" t="n">
        <f aca="false">K816+L816+M816</f>
        <v>1</v>
      </c>
      <c r="AJ816" s="25" t="n">
        <f aca="false">AC816*AH816</f>
        <v>110.5</v>
      </c>
      <c r="AK816" s="0" t="str">
        <f aca="false">IF(C816=1,"Cancelled","Completed")</f>
        <v>Completed</v>
      </c>
      <c r="AL816" s="0" t="str">
        <f aca="false">_xlfn.IFS(D816&lt;=7,"0-7 Days",D816&lt;=30,"8-30 Days",D816&lt;=90,"31-90 Days",TRUE(),"90+ Days")</f>
        <v>0-7 Days</v>
      </c>
      <c r="AM816" s="0" t="str">
        <f aca="false">_xlfn.IFS(OR(F816="December",F816="January",F816="February"),"Winter",OR(F816="March",F816="April",F816="May"),"Spring",OR(F816="June",F816="July",F816="August"),"Summer",TRUE(),"Autumn")</f>
        <v>Spring</v>
      </c>
      <c r="AN816" s="0" t="str">
        <f aca="false">IF(L816+M816&gt;0,"Family","Adult Only")</f>
        <v>Adult Only</v>
      </c>
      <c r="AO816" s="0" t="str">
        <f aca="false">IF(U816=V816,"Same","Changed")</f>
        <v>Same</v>
      </c>
    </row>
    <row r="817" customFormat="false" ht="15" hidden="false" customHeight="false" outlineLevel="0" collapsed="false">
      <c r="A817" s="14" t="n">
        <v>831</v>
      </c>
      <c r="B817" s="14" t="s">
        <v>90</v>
      </c>
      <c r="C817" s="14" t="n">
        <v>1</v>
      </c>
      <c r="D817" s="14" t="n">
        <v>181</v>
      </c>
      <c r="E817" s="14" t="n">
        <v>2017</v>
      </c>
      <c r="F817" s="14" t="s">
        <v>121</v>
      </c>
      <c r="G817" s="14" t="n">
        <v>21</v>
      </c>
      <c r="H817" s="14" t="n">
        <v>25</v>
      </c>
      <c r="I817" s="14" t="n">
        <v>0</v>
      </c>
      <c r="J817" s="14" t="n">
        <v>2</v>
      </c>
      <c r="K817" s="14" t="n">
        <v>2</v>
      </c>
      <c r="L817" s="14" t="n">
        <v>0</v>
      </c>
      <c r="M817" s="14" t="n">
        <v>0</v>
      </c>
      <c r="N817" s="14" t="s">
        <v>82</v>
      </c>
      <c r="O817" s="14" t="s">
        <v>92</v>
      </c>
      <c r="P817" s="14" t="s">
        <v>116</v>
      </c>
      <c r="Q817" s="14" t="s">
        <v>84</v>
      </c>
      <c r="R817" s="14" t="n">
        <v>0</v>
      </c>
      <c r="S817" s="14" t="n">
        <v>0</v>
      </c>
      <c r="T817" s="14" t="n">
        <v>0</v>
      </c>
      <c r="U817" s="14" t="s">
        <v>95</v>
      </c>
      <c r="V817" s="14" t="s">
        <v>95</v>
      </c>
      <c r="W817" s="14" t="n">
        <v>0</v>
      </c>
      <c r="X817" s="14" t="s">
        <v>120</v>
      </c>
      <c r="Y817" s="14" t="n">
        <v>0</v>
      </c>
      <c r="Z817" s="14" t="n">
        <v>0</v>
      </c>
      <c r="AA817" s="14" t="n">
        <v>0</v>
      </c>
      <c r="AB817" s="14" t="s">
        <v>87</v>
      </c>
      <c r="AC817" s="14" t="n">
        <v>130</v>
      </c>
      <c r="AD817" s="14" t="n">
        <v>0</v>
      </c>
      <c r="AE817" s="14" t="n">
        <v>0</v>
      </c>
      <c r="AF817" s="14" t="s">
        <v>96</v>
      </c>
      <c r="AG817" s="15" t="n">
        <v>42699</v>
      </c>
      <c r="AH817" s="14" t="n">
        <f aca="false">I817+J817</f>
        <v>2</v>
      </c>
      <c r="AI817" s="14" t="n">
        <f aca="false">K817+L817+M817</f>
        <v>2</v>
      </c>
      <c r="AJ817" s="14" t="n">
        <f aca="false">AC817*AH817</f>
        <v>260</v>
      </c>
      <c r="AK817" s="14" t="str">
        <f aca="false">IF(C817=1,"Cancelled","Completed")</f>
        <v>Cancelled</v>
      </c>
      <c r="AL817" s="14" t="str">
        <f aca="false">_xlfn.IFS(D817&lt;=7,"0-7 Days",D817&lt;=30,"8-30 Days",D817&lt;=90,"31-90 Days",TRUE(),"90+ Days")</f>
        <v>90+ Days</v>
      </c>
      <c r="AM817" s="14" t="str">
        <f aca="false">_xlfn.IFS(OR(F817="December",F817="January",F817="February"),"Winter",OR(F817="March",F817="April",F817="May"),"Spring",OR(F817="June",F817="July",F817="August"),"Summer",TRUE(),"Autumn")</f>
        <v>Spring</v>
      </c>
      <c r="AN817" s="14" t="str">
        <f aca="false">IF(L817+M817&gt;0,"Family","Adult Only")</f>
        <v>Adult Only</v>
      </c>
      <c r="AO817" s="14" t="str">
        <f aca="false">IF(U817=V817,"Same","Changed")</f>
        <v>Same</v>
      </c>
    </row>
    <row r="818" customFormat="false" ht="15" hidden="false" customHeight="false" outlineLevel="0" collapsed="false">
      <c r="A818" s="0" t="n">
        <v>832</v>
      </c>
      <c r="B818" s="0" t="s">
        <v>80</v>
      </c>
      <c r="C818" s="0" t="n">
        <v>0</v>
      </c>
      <c r="D818" s="0" t="n">
        <v>7</v>
      </c>
      <c r="E818" s="0" t="n">
        <v>2017</v>
      </c>
      <c r="F818" s="0" t="s">
        <v>121</v>
      </c>
      <c r="G818" s="0" t="n">
        <v>18</v>
      </c>
      <c r="H818" s="0" t="n">
        <v>6</v>
      </c>
      <c r="I818" s="0" t="n">
        <v>0</v>
      </c>
      <c r="J818" s="0" t="n">
        <v>1</v>
      </c>
      <c r="K818" s="0" t="n">
        <v>3</v>
      </c>
      <c r="L818" s="0" t="n">
        <v>1</v>
      </c>
      <c r="M818" s="0" t="n">
        <v>0</v>
      </c>
      <c r="N818" s="0" t="s">
        <v>112</v>
      </c>
      <c r="O818" s="0" t="s">
        <v>115</v>
      </c>
      <c r="P818" s="0" t="s">
        <v>93</v>
      </c>
      <c r="Q818" s="0" t="s">
        <v>94</v>
      </c>
      <c r="R818" s="0" t="n">
        <v>0</v>
      </c>
      <c r="S818" s="0" t="n">
        <v>0</v>
      </c>
      <c r="T818" s="0" t="n">
        <v>0</v>
      </c>
      <c r="U818" s="0" t="s">
        <v>144</v>
      </c>
      <c r="V818" s="0" t="s">
        <v>144</v>
      </c>
      <c r="W818" s="0" t="n">
        <v>0</v>
      </c>
      <c r="X818" s="0" t="s">
        <v>86</v>
      </c>
      <c r="Y818" s="0" t="n">
        <v>240</v>
      </c>
      <c r="Z818" s="0" t="n">
        <v>0</v>
      </c>
      <c r="AA818" s="0" t="n">
        <v>0</v>
      </c>
      <c r="AB818" s="0" t="s">
        <v>87</v>
      </c>
      <c r="AC818" s="0" t="n">
        <v>200.7</v>
      </c>
      <c r="AD818" s="0" t="n">
        <v>1</v>
      </c>
      <c r="AE818" s="0" t="n">
        <v>1</v>
      </c>
      <c r="AF818" s="0" t="s">
        <v>88</v>
      </c>
      <c r="AG818" s="13" t="n">
        <v>42862</v>
      </c>
      <c r="AH818" s="25" t="n">
        <f aca="false">I818+J818</f>
        <v>1</v>
      </c>
      <c r="AI818" s="25" t="n">
        <f aca="false">K818+L818+M818</f>
        <v>4</v>
      </c>
      <c r="AJ818" s="25" t="n">
        <f aca="false">AC818*AH818</f>
        <v>200.7</v>
      </c>
      <c r="AK818" s="0" t="str">
        <f aca="false">IF(C818=1,"Cancelled","Completed")</f>
        <v>Completed</v>
      </c>
      <c r="AL818" s="0" t="str">
        <f aca="false">_xlfn.IFS(D818&lt;=7,"0-7 Days",D818&lt;=30,"8-30 Days",D818&lt;=90,"31-90 Days",TRUE(),"90+ Days")</f>
        <v>0-7 Days</v>
      </c>
      <c r="AM818" s="0" t="str">
        <f aca="false">_xlfn.IFS(OR(F818="December",F818="January",F818="February"),"Winter",OR(F818="March",F818="April",F818="May"),"Spring",OR(F818="June",F818="July",F818="August"),"Summer",TRUE(),"Autumn")</f>
        <v>Spring</v>
      </c>
      <c r="AN818" s="0" t="str">
        <f aca="false">IF(L818+M818&gt;0,"Family","Adult Only")</f>
        <v>Family</v>
      </c>
      <c r="AO818" s="0" t="str">
        <f aca="false">IF(U818=V818,"Same","Changed")</f>
        <v>Same</v>
      </c>
    </row>
    <row r="819" customFormat="false" ht="15" hidden="false" customHeight="false" outlineLevel="0" collapsed="false">
      <c r="A819" s="14" t="n">
        <v>833</v>
      </c>
      <c r="B819" s="14" t="s">
        <v>90</v>
      </c>
      <c r="C819" s="14" t="n">
        <v>0</v>
      </c>
      <c r="D819" s="14" t="n">
        <v>43</v>
      </c>
      <c r="E819" s="14" t="n">
        <v>2016</v>
      </c>
      <c r="F819" s="14" t="s">
        <v>119</v>
      </c>
      <c r="G819" s="14" t="n">
        <v>32</v>
      </c>
      <c r="H819" s="14" t="n">
        <v>5</v>
      </c>
      <c r="I819" s="14" t="n">
        <v>2</v>
      </c>
      <c r="J819" s="14" t="n">
        <v>2</v>
      </c>
      <c r="K819" s="14" t="n">
        <v>3</v>
      </c>
      <c r="L819" s="14" t="n">
        <v>0</v>
      </c>
      <c r="M819" s="14" t="n">
        <v>0</v>
      </c>
      <c r="N819" s="14" t="s">
        <v>82</v>
      </c>
      <c r="O819" s="14" t="s">
        <v>117</v>
      </c>
      <c r="P819" s="14" t="s">
        <v>93</v>
      </c>
      <c r="Q819" s="14" t="s">
        <v>94</v>
      </c>
      <c r="R819" s="14" t="n">
        <v>0</v>
      </c>
      <c r="S819" s="14" t="n">
        <v>0</v>
      </c>
      <c r="T819" s="14" t="n">
        <v>0</v>
      </c>
      <c r="U819" s="14" t="s">
        <v>109</v>
      </c>
      <c r="V819" s="14" t="s">
        <v>109</v>
      </c>
      <c r="W819" s="14" t="n">
        <v>0</v>
      </c>
      <c r="X819" s="14" t="s">
        <v>86</v>
      </c>
      <c r="Y819" s="14" t="n">
        <v>9</v>
      </c>
      <c r="Z819" s="14" t="n">
        <v>0</v>
      </c>
      <c r="AA819" s="14" t="n">
        <v>0</v>
      </c>
      <c r="AB819" s="14" t="s">
        <v>87</v>
      </c>
      <c r="AC819" s="14" t="n">
        <v>168.3</v>
      </c>
      <c r="AD819" s="14" t="n">
        <v>0</v>
      </c>
      <c r="AE819" s="14" t="n">
        <v>2</v>
      </c>
      <c r="AF819" s="14" t="s">
        <v>88</v>
      </c>
      <c r="AG819" s="15" t="n">
        <v>42591</v>
      </c>
      <c r="AH819" s="14" t="n">
        <f aca="false">I819+J819</f>
        <v>4</v>
      </c>
      <c r="AI819" s="14" t="n">
        <f aca="false">K819+L819+M819</f>
        <v>3</v>
      </c>
      <c r="AJ819" s="14" t="n">
        <f aca="false">AC819*AH819</f>
        <v>673.2</v>
      </c>
      <c r="AK819" s="14" t="str">
        <f aca="false">IF(C819=1,"Cancelled","Completed")</f>
        <v>Completed</v>
      </c>
      <c r="AL819" s="14" t="str">
        <f aca="false">_xlfn.IFS(D819&lt;=7,"0-7 Days",D819&lt;=30,"8-30 Days",D819&lt;=90,"31-90 Days",TRUE(),"90+ Days")</f>
        <v>31-90 Days</v>
      </c>
      <c r="AM819" s="14" t="str">
        <f aca="false">_xlfn.IFS(OR(F819="December",F819="January",F819="February"),"Winter",OR(F819="March",F819="April",F819="May"),"Spring",OR(F819="June",F819="July",F819="August"),"Summer",TRUE(),"Autumn")</f>
        <v>Summer</v>
      </c>
      <c r="AN819" s="14" t="str">
        <f aca="false">IF(L819+M819&gt;0,"Family","Adult Only")</f>
        <v>Adult Only</v>
      </c>
      <c r="AO819" s="14" t="str">
        <f aca="false">IF(U819=V819,"Same","Changed")</f>
        <v>Same</v>
      </c>
    </row>
    <row r="820" customFormat="false" ht="15" hidden="false" customHeight="false" outlineLevel="0" collapsed="false">
      <c r="A820" s="0" t="n">
        <v>834</v>
      </c>
      <c r="B820" s="0" t="s">
        <v>90</v>
      </c>
      <c r="C820" s="0" t="n">
        <v>0</v>
      </c>
      <c r="D820" s="0" t="n">
        <v>229</v>
      </c>
      <c r="E820" s="0" t="n">
        <v>2016</v>
      </c>
      <c r="F820" s="0" t="s">
        <v>111</v>
      </c>
      <c r="G820" s="0" t="n">
        <v>44</v>
      </c>
      <c r="H820" s="0" t="n">
        <v>27</v>
      </c>
      <c r="I820" s="0" t="n">
        <v>0</v>
      </c>
      <c r="J820" s="0" t="n">
        <v>3</v>
      </c>
      <c r="K820" s="0" t="n">
        <v>2</v>
      </c>
      <c r="L820" s="0" t="n">
        <v>0</v>
      </c>
      <c r="M820" s="0" t="n">
        <v>0</v>
      </c>
      <c r="N820" s="0" t="s">
        <v>82</v>
      </c>
      <c r="O820" s="0" t="s">
        <v>83</v>
      </c>
      <c r="P820" s="0" t="s">
        <v>93</v>
      </c>
      <c r="Q820" s="0" t="s">
        <v>94</v>
      </c>
      <c r="R820" s="0" t="n">
        <v>0</v>
      </c>
      <c r="S820" s="0" t="n">
        <v>0</v>
      </c>
      <c r="T820" s="0" t="n">
        <v>0</v>
      </c>
      <c r="U820" s="0" t="s">
        <v>95</v>
      </c>
      <c r="V820" s="0" t="s">
        <v>95</v>
      </c>
      <c r="W820" s="0" t="n">
        <v>0</v>
      </c>
      <c r="X820" s="0" t="s">
        <v>86</v>
      </c>
      <c r="Y820" s="0" t="n">
        <v>7</v>
      </c>
      <c r="Z820" s="0" t="n">
        <v>0</v>
      </c>
      <c r="AA820" s="0" t="n">
        <v>0</v>
      </c>
      <c r="AB820" s="0" t="s">
        <v>87</v>
      </c>
      <c r="AC820" s="0" t="n">
        <v>70.44</v>
      </c>
      <c r="AD820" s="0" t="n">
        <v>0</v>
      </c>
      <c r="AE820" s="0" t="n">
        <v>2</v>
      </c>
      <c r="AF820" s="0" t="s">
        <v>88</v>
      </c>
      <c r="AG820" s="13" t="n">
        <v>42673</v>
      </c>
      <c r="AH820" s="25" t="n">
        <f aca="false">I820+J820</f>
        <v>3</v>
      </c>
      <c r="AI820" s="25" t="n">
        <f aca="false">K820+L820+M820</f>
        <v>2</v>
      </c>
      <c r="AJ820" s="25" t="n">
        <f aca="false">AC820*AH820</f>
        <v>211.32</v>
      </c>
      <c r="AK820" s="0" t="str">
        <f aca="false">IF(C820=1,"Cancelled","Completed")</f>
        <v>Completed</v>
      </c>
      <c r="AL820" s="0" t="str">
        <f aca="false">_xlfn.IFS(D820&lt;=7,"0-7 Days",D820&lt;=30,"8-30 Days",D820&lt;=90,"31-90 Days",TRUE(),"90+ Days")</f>
        <v>90+ Days</v>
      </c>
      <c r="AM820" s="0" t="str">
        <f aca="false">_xlfn.IFS(OR(F820="December",F820="January",F820="February"),"Winter",OR(F820="March",F820="April",F820="May"),"Spring",OR(F820="June",F820="July",F820="August"),"Summer",TRUE(),"Autumn")</f>
        <v>Autumn</v>
      </c>
      <c r="AN820" s="0" t="str">
        <f aca="false">IF(L820+M820&gt;0,"Family","Adult Only")</f>
        <v>Adult Only</v>
      </c>
      <c r="AO820" s="0" t="str">
        <f aca="false">IF(U820=V820,"Same","Changed")</f>
        <v>Same</v>
      </c>
    </row>
    <row r="821" customFormat="false" ht="15" hidden="false" customHeight="false" outlineLevel="0" collapsed="false">
      <c r="A821" s="14" t="n">
        <v>835</v>
      </c>
      <c r="B821" s="14" t="s">
        <v>80</v>
      </c>
      <c r="C821" s="14" t="n">
        <v>0</v>
      </c>
      <c r="D821" s="14" t="n">
        <v>7</v>
      </c>
      <c r="E821" s="14" t="n">
        <v>2017</v>
      </c>
      <c r="F821" s="14" t="s">
        <v>106</v>
      </c>
      <c r="G821" s="14" t="n">
        <v>15</v>
      </c>
      <c r="H821" s="14" t="n">
        <v>11</v>
      </c>
      <c r="I821" s="14" t="n">
        <v>0</v>
      </c>
      <c r="J821" s="14" t="n">
        <v>1</v>
      </c>
      <c r="K821" s="14" t="n">
        <v>1</v>
      </c>
      <c r="L821" s="14" t="n">
        <v>0</v>
      </c>
      <c r="M821" s="14" t="n">
        <v>0</v>
      </c>
      <c r="N821" s="14" t="s">
        <v>82</v>
      </c>
      <c r="O821" s="14" t="s">
        <v>92</v>
      </c>
      <c r="P821" s="14" t="s">
        <v>93</v>
      </c>
      <c r="Q821" s="14" t="s">
        <v>94</v>
      </c>
      <c r="R821" s="14" t="n">
        <v>0</v>
      </c>
      <c r="S821" s="14" t="n">
        <v>0</v>
      </c>
      <c r="T821" s="14" t="n">
        <v>0</v>
      </c>
      <c r="U821" s="14" t="s">
        <v>109</v>
      </c>
      <c r="V821" s="14" t="s">
        <v>124</v>
      </c>
      <c r="W821" s="14" t="n">
        <v>1</v>
      </c>
      <c r="X821" s="14" t="s">
        <v>86</v>
      </c>
      <c r="Y821" s="14" t="n">
        <v>240</v>
      </c>
      <c r="Z821" s="14" t="n">
        <v>0</v>
      </c>
      <c r="AA821" s="14" t="n">
        <v>0</v>
      </c>
      <c r="AB821" s="14" t="s">
        <v>101</v>
      </c>
      <c r="AC821" s="14" t="n">
        <v>105</v>
      </c>
      <c r="AD821" s="14" t="n">
        <v>0</v>
      </c>
      <c r="AE821" s="14" t="n">
        <v>1</v>
      </c>
      <c r="AF821" s="14" t="s">
        <v>88</v>
      </c>
      <c r="AG821" s="15" t="n">
        <v>42837</v>
      </c>
      <c r="AH821" s="14" t="n">
        <f aca="false">I821+J821</f>
        <v>1</v>
      </c>
      <c r="AI821" s="14" t="n">
        <f aca="false">K821+L821+M821</f>
        <v>1</v>
      </c>
      <c r="AJ821" s="14" t="n">
        <f aca="false">AC821*AH821</f>
        <v>105</v>
      </c>
      <c r="AK821" s="14" t="str">
        <f aca="false">IF(C821=1,"Cancelled","Completed")</f>
        <v>Completed</v>
      </c>
      <c r="AL821" s="14" t="str">
        <f aca="false">_xlfn.IFS(D821&lt;=7,"0-7 Days",D821&lt;=30,"8-30 Days",D821&lt;=90,"31-90 Days",TRUE(),"90+ Days")</f>
        <v>0-7 Days</v>
      </c>
      <c r="AM821" s="14" t="str">
        <f aca="false">_xlfn.IFS(OR(F821="December",F821="January",F821="February"),"Winter",OR(F821="March",F821="April",F821="May"),"Spring",OR(F821="June",F821="July",F821="August"),"Summer",TRUE(),"Autumn")</f>
        <v>Spring</v>
      </c>
      <c r="AN821" s="14" t="str">
        <f aca="false">IF(L821+M821&gt;0,"Family","Adult Only")</f>
        <v>Adult Only</v>
      </c>
      <c r="AO821" s="14" t="str">
        <f aca="false">IF(U821=V821,"Same","Changed")</f>
        <v>Changed</v>
      </c>
    </row>
    <row r="822" customFormat="false" ht="15" hidden="false" customHeight="false" outlineLevel="0" collapsed="false">
      <c r="A822" s="0" t="n">
        <v>837</v>
      </c>
      <c r="B822" s="0" t="s">
        <v>90</v>
      </c>
      <c r="C822" s="0" t="n">
        <v>0</v>
      </c>
      <c r="D822" s="0" t="n">
        <v>188</v>
      </c>
      <c r="E822" s="0" t="n">
        <v>2015</v>
      </c>
      <c r="F822" s="0" t="s">
        <v>119</v>
      </c>
      <c r="G822" s="0" t="n">
        <v>35</v>
      </c>
      <c r="H822" s="0" t="n">
        <v>23</v>
      </c>
      <c r="I822" s="0" t="n">
        <v>2</v>
      </c>
      <c r="J822" s="0" t="n">
        <v>3</v>
      </c>
      <c r="K822" s="0" t="n">
        <v>2</v>
      </c>
      <c r="L822" s="0" t="n">
        <v>0</v>
      </c>
      <c r="M822" s="0" t="n">
        <v>0</v>
      </c>
      <c r="N822" s="0" t="s">
        <v>82</v>
      </c>
      <c r="O822" s="0" t="s">
        <v>92</v>
      </c>
      <c r="P822" s="0" t="s">
        <v>93</v>
      </c>
      <c r="Q822" s="0" t="s">
        <v>94</v>
      </c>
      <c r="R822" s="0" t="n">
        <v>0</v>
      </c>
      <c r="S822" s="0" t="n">
        <v>0</v>
      </c>
      <c r="T822" s="0" t="n">
        <v>0</v>
      </c>
      <c r="U822" s="0" t="s">
        <v>109</v>
      </c>
      <c r="V822" s="0" t="s">
        <v>109</v>
      </c>
      <c r="W822" s="0" t="n">
        <v>0</v>
      </c>
      <c r="X822" s="0" t="s">
        <v>86</v>
      </c>
      <c r="Y822" s="0" t="n">
        <v>8</v>
      </c>
      <c r="Z822" s="0" t="n">
        <v>0</v>
      </c>
      <c r="AA822" s="0" t="n">
        <v>0</v>
      </c>
      <c r="AB822" s="0" t="s">
        <v>87</v>
      </c>
      <c r="AC822" s="0" t="n">
        <v>89.25</v>
      </c>
      <c r="AD822" s="0" t="n">
        <v>0</v>
      </c>
      <c r="AE822" s="0" t="n">
        <v>1</v>
      </c>
      <c r="AF822" s="0" t="s">
        <v>88</v>
      </c>
      <c r="AG822" s="13" t="n">
        <v>42244</v>
      </c>
      <c r="AH822" s="25" t="n">
        <f aca="false">I822+J822</f>
        <v>5</v>
      </c>
      <c r="AI822" s="25" t="n">
        <f aca="false">K822+L822+M822</f>
        <v>2</v>
      </c>
      <c r="AJ822" s="25" t="n">
        <f aca="false">AC822*AH822</f>
        <v>446.25</v>
      </c>
      <c r="AK822" s="0" t="str">
        <f aca="false">IF(C822=1,"Cancelled","Completed")</f>
        <v>Completed</v>
      </c>
      <c r="AL822" s="0" t="str">
        <f aca="false">_xlfn.IFS(D822&lt;=7,"0-7 Days",D822&lt;=30,"8-30 Days",D822&lt;=90,"31-90 Days",TRUE(),"90+ Days")</f>
        <v>90+ Days</v>
      </c>
      <c r="AM822" s="0" t="str">
        <f aca="false">_xlfn.IFS(OR(F822="December",F822="January",F822="February"),"Winter",OR(F822="March",F822="April",F822="May"),"Spring",OR(F822="June",F822="July",F822="August"),"Summer",TRUE(),"Autumn")</f>
        <v>Summer</v>
      </c>
      <c r="AN822" s="0" t="str">
        <f aca="false">IF(L822+M822&gt;0,"Family","Adult Only")</f>
        <v>Adult Only</v>
      </c>
      <c r="AO822" s="0" t="str">
        <f aca="false">IF(U822=V822,"Same","Changed")</f>
        <v>Same</v>
      </c>
    </row>
    <row r="823" customFormat="false" ht="15" hidden="false" customHeight="false" outlineLevel="0" collapsed="false">
      <c r="A823" s="14" t="n">
        <v>838</v>
      </c>
      <c r="B823" s="14" t="s">
        <v>90</v>
      </c>
      <c r="C823" s="14" t="n">
        <v>0</v>
      </c>
      <c r="D823" s="14" t="n">
        <v>26</v>
      </c>
      <c r="E823" s="14" t="n">
        <v>2017</v>
      </c>
      <c r="F823" s="14" t="s">
        <v>106</v>
      </c>
      <c r="G823" s="14" t="n">
        <v>17</v>
      </c>
      <c r="H823" s="14" t="n">
        <v>29</v>
      </c>
      <c r="I823" s="14" t="n">
        <v>0</v>
      </c>
      <c r="J823" s="14" t="n">
        <v>1</v>
      </c>
      <c r="K823" s="14" t="n">
        <v>2</v>
      </c>
      <c r="L823" s="14" t="n">
        <v>0</v>
      </c>
      <c r="M823" s="14" t="n">
        <v>0</v>
      </c>
      <c r="N823" s="14" t="s">
        <v>107</v>
      </c>
      <c r="O823" s="14" t="s">
        <v>115</v>
      </c>
      <c r="P823" s="14" t="s">
        <v>93</v>
      </c>
      <c r="Q823" s="14" t="s">
        <v>94</v>
      </c>
      <c r="R823" s="14" t="n">
        <v>0</v>
      </c>
      <c r="S823" s="14" t="n">
        <v>0</v>
      </c>
      <c r="T823" s="14" t="n">
        <v>0</v>
      </c>
      <c r="U823" s="14" t="s">
        <v>95</v>
      </c>
      <c r="V823" s="14" t="s">
        <v>109</v>
      </c>
      <c r="W823" s="14" t="n">
        <v>0</v>
      </c>
      <c r="X823" s="14" t="s">
        <v>86</v>
      </c>
      <c r="Y823" s="14" t="n">
        <v>9</v>
      </c>
      <c r="Z823" s="14" t="n">
        <v>0</v>
      </c>
      <c r="AA823" s="14" t="n">
        <v>0</v>
      </c>
      <c r="AB823" s="14" t="s">
        <v>87</v>
      </c>
      <c r="AC823" s="14" t="n">
        <v>115</v>
      </c>
      <c r="AD823" s="14" t="n">
        <v>0</v>
      </c>
      <c r="AE823" s="14" t="n">
        <v>1</v>
      </c>
      <c r="AF823" s="14" t="s">
        <v>88</v>
      </c>
      <c r="AG823" s="15" t="n">
        <v>42855</v>
      </c>
      <c r="AH823" s="14" t="n">
        <f aca="false">I823+J823</f>
        <v>1</v>
      </c>
      <c r="AI823" s="14" t="n">
        <f aca="false">K823+L823+M823</f>
        <v>2</v>
      </c>
      <c r="AJ823" s="14" t="n">
        <f aca="false">AC823*AH823</f>
        <v>115</v>
      </c>
      <c r="AK823" s="14" t="str">
        <f aca="false">IF(C823=1,"Cancelled","Completed")</f>
        <v>Completed</v>
      </c>
      <c r="AL823" s="14" t="str">
        <f aca="false">_xlfn.IFS(D823&lt;=7,"0-7 Days",D823&lt;=30,"8-30 Days",D823&lt;=90,"31-90 Days",TRUE(),"90+ Days")</f>
        <v>8-30 Days</v>
      </c>
      <c r="AM823" s="14" t="str">
        <f aca="false">_xlfn.IFS(OR(F823="December",F823="January",F823="February"),"Winter",OR(F823="March",F823="April",F823="May"),"Spring",OR(F823="June",F823="July",F823="August"),"Summer",TRUE(),"Autumn")</f>
        <v>Spring</v>
      </c>
      <c r="AN823" s="14" t="str">
        <f aca="false">IF(L823+M823&gt;0,"Family","Adult Only")</f>
        <v>Adult Only</v>
      </c>
      <c r="AO823" s="14" t="str">
        <f aca="false">IF(U823=V823,"Same","Changed")</f>
        <v>Changed</v>
      </c>
    </row>
    <row r="824" customFormat="false" ht="15" hidden="false" customHeight="false" outlineLevel="0" collapsed="false">
      <c r="A824" s="0" t="n">
        <v>839</v>
      </c>
      <c r="B824" s="0" t="s">
        <v>90</v>
      </c>
      <c r="C824" s="0" t="n">
        <v>0</v>
      </c>
      <c r="D824" s="0" t="n">
        <v>90</v>
      </c>
      <c r="E824" s="0" t="n">
        <v>2017</v>
      </c>
      <c r="F824" s="0" t="s">
        <v>121</v>
      </c>
      <c r="G824" s="0" t="n">
        <v>21</v>
      </c>
      <c r="H824" s="0" t="n">
        <v>21</v>
      </c>
      <c r="I824" s="0" t="n">
        <v>2</v>
      </c>
      <c r="J824" s="0" t="n">
        <v>1</v>
      </c>
      <c r="K824" s="0" t="n">
        <v>2</v>
      </c>
      <c r="L824" s="0" t="n">
        <v>0</v>
      </c>
      <c r="M824" s="0" t="n">
        <v>0</v>
      </c>
      <c r="N824" s="0" t="s">
        <v>82</v>
      </c>
      <c r="O824" s="0" t="s">
        <v>122</v>
      </c>
      <c r="P824" s="0" t="s">
        <v>84</v>
      </c>
      <c r="Q824" s="0" t="s">
        <v>84</v>
      </c>
      <c r="R824" s="0" t="n">
        <v>0</v>
      </c>
      <c r="S824" s="0" t="n">
        <v>0</v>
      </c>
      <c r="T824" s="0" t="n">
        <v>0</v>
      </c>
      <c r="U824" s="0" t="s">
        <v>95</v>
      </c>
      <c r="V824" s="0" t="s">
        <v>95</v>
      </c>
      <c r="W824" s="0" t="n">
        <v>0</v>
      </c>
      <c r="X824" s="0" t="s">
        <v>86</v>
      </c>
      <c r="Y824" s="0" t="n">
        <v>14</v>
      </c>
      <c r="Z824" s="0" t="n">
        <v>0</v>
      </c>
      <c r="AA824" s="0" t="n">
        <v>0</v>
      </c>
      <c r="AB824" s="0" t="s">
        <v>87</v>
      </c>
      <c r="AC824" s="0" t="n">
        <v>117</v>
      </c>
      <c r="AD824" s="0" t="n">
        <v>0</v>
      </c>
      <c r="AE824" s="0" t="n">
        <v>1</v>
      </c>
      <c r="AF824" s="0" t="s">
        <v>88</v>
      </c>
      <c r="AG824" s="13" t="n">
        <v>42879</v>
      </c>
      <c r="AH824" s="25" t="n">
        <f aca="false">I824+J824</f>
        <v>3</v>
      </c>
      <c r="AI824" s="25" t="n">
        <f aca="false">K824+L824+M824</f>
        <v>2</v>
      </c>
      <c r="AJ824" s="25" t="n">
        <f aca="false">AC824*AH824</f>
        <v>351</v>
      </c>
      <c r="AK824" s="0" t="str">
        <f aca="false">IF(C824=1,"Cancelled","Completed")</f>
        <v>Completed</v>
      </c>
      <c r="AL824" s="0" t="str">
        <f aca="false">_xlfn.IFS(D824&lt;=7,"0-7 Days",D824&lt;=30,"8-30 Days",D824&lt;=90,"31-90 Days",TRUE(),"90+ Days")</f>
        <v>31-90 Days</v>
      </c>
      <c r="AM824" s="0" t="str">
        <f aca="false">_xlfn.IFS(OR(F824="December",F824="January",F824="February"),"Winter",OR(F824="March",F824="April",F824="May"),"Spring",OR(F824="June",F824="July",F824="August"),"Summer",TRUE(),"Autumn")</f>
        <v>Spring</v>
      </c>
      <c r="AN824" s="0" t="str">
        <f aca="false">IF(L824+M824&gt;0,"Family","Adult Only")</f>
        <v>Adult Only</v>
      </c>
      <c r="AO824" s="0" t="str">
        <f aca="false">IF(U824=V824,"Same","Changed")</f>
        <v>Same</v>
      </c>
    </row>
    <row r="825" customFormat="false" ht="15" hidden="false" customHeight="false" outlineLevel="0" collapsed="false">
      <c r="A825" s="14" t="n">
        <v>840</v>
      </c>
      <c r="B825" s="14" t="s">
        <v>90</v>
      </c>
      <c r="C825" s="14" t="n">
        <v>1</v>
      </c>
      <c r="D825" s="14" t="n">
        <v>186</v>
      </c>
      <c r="E825" s="14" t="n">
        <v>2017</v>
      </c>
      <c r="F825" s="14" t="s">
        <v>121</v>
      </c>
      <c r="G825" s="14" t="n">
        <v>22</v>
      </c>
      <c r="H825" s="14" t="n">
        <v>30</v>
      </c>
      <c r="I825" s="14" t="n">
        <v>0</v>
      </c>
      <c r="J825" s="14" t="n">
        <v>2</v>
      </c>
      <c r="K825" s="14" t="n">
        <v>2</v>
      </c>
      <c r="L825" s="14" t="n">
        <v>0</v>
      </c>
      <c r="M825" s="14" t="n">
        <v>0</v>
      </c>
      <c r="N825" s="14" t="s">
        <v>82</v>
      </c>
      <c r="O825" s="14" t="s">
        <v>92</v>
      </c>
      <c r="P825" s="14" t="s">
        <v>116</v>
      </c>
      <c r="Q825" s="14" t="s">
        <v>94</v>
      </c>
      <c r="R825" s="14" t="n">
        <v>0</v>
      </c>
      <c r="S825" s="14" t="n">
        <v>0</v>
      </c>
      <c r="T825" s="14" t="n">
        <v>0</v>
      </c>
      <c r="U825" s="14" t="s">
        <v>95</v>
      </c>
      <c r="V825" s="14" t="s">
        <v>95</v>
      </c>
      <c r="W825" s="14" t="n">
        <v>0</v>
      </c>
      <c r="X825" s="14" t="s">
        <v>120</v>
      </c>
      <c r="Y825" s="14" t="n">
        <v>19</v>
      </c>
      <c r="Z825" s="14" t="n">
        <v>0</v>
      </c>
      <c r="AA825" s="14" t="n">
        <v>0</v>
      </c>
      <c r="AB825" s="14" t="s">
        <v>87</v>
      </c>
      <c r="AC825" s="14" t="n">
        <v>130</v>
      </c>
      <c r="AD825" s="14" t="n">
        <v>0</v>
      </c>
      <c r="AE825" s="14" t="n">
        <v>0</v>
      </c>
      <c r="AF825" s="14" t="s">
        <v>96</v>
      </c>
      <c r="AG825" s="15" t="n">
        <v>42699</v>
      </c>
      <c r="AH825" s="14" t="n">
        <f aca="false">I825+J825</f>
        <v>2</v>
      </c>
      <c r="AI825" s="14" t="n">
        <f aca="false">K825+L825+M825</f>
        <v>2</v>
      </c>
      <c r="AJ825" s="14" t="n">
        <f aca="false">AC825*AH825</f>
        <v>260</v>
      </c>
      <c r="AK825" s="14" t="str">
        <f aca="false">IF(C825=1,"Cancelled","Completed")</f>
        <v>Cancelled</v>
      </c>
      <c r="AL825" s="14" t="str">
        <f aca="false">_xlfn.IFS(D825&lt;=7,"0-7 Days",D825&lt;=30,"8-30 Days",D825&lt;=90,"31-90 Days",TRUE(),"90+ Days")</f>
        <v>90+ Days</v>
      </c>
      <c r="AM825" s="14" t="str">
        <f aca="false">_xlfn.IFS(OR(F825="December",F825="January",F825="February"),"Winter",OR(F825="March",F825="April",F825="May"),"Spring",OR(F825="June",F825="July",F825="August"),"Summer",TRUE(),"Autumn")</f>
        <v>Spring</v>
      </c>
      <c r="AN825" s="14" t="str">
        <f aca="false">IF(L825+M825&gt;0,"Family","Adult Only")</f>
        <v>Adult Only</v>
      </c>
      <c r="AO825" s="14" t="str">
        <f aca="false">IF(U825=V825,"Same","Changed")</f>
        <v>Same</v>
      </c>
    </row>
    <row r="826" customFormat="false" ht="15" hidden="false" customHeight="false" outlineLevel="0" collapsed="false">
      <c r="A826" s="0" t="n">
        <v>841</v>
      </c>
      <c r="B826" s="0" t="s">
        <v>80</v>
      </c>
      <c r="C826" s="0" t="n">
        <v>0</v>
      </c>
      <c r="D826" s="0" t="n">
        <v>56</v>
      </c>
      <c r="E826" s="0" t="n">
        <v>2017</v>
      </c>
      <c r="F826" s="0" t="s">
        <v>121</v>
      </c>
      <c r="G826" s="0" t="n">
        <v>21</v>
      </c>
      <c r="H826" s="0" t="n">
        <v>24</v>
      </c>
      <c r="I826" s="0" t="n">
        <v>0</v>
      </c>
      <c r="J826" s="0" t="n">
        <v>1</v>
      </c>
      <c r="K826" s="0" t="n">
        <v>2</v>
      </c>
      <c r="L826" s="0" t="n">
        <v>0</v>
      </c>
      <c r="M826" s="0" t="n">
        <v>0</v>
      </c>
      <c r="N826" s="0" t="s">
        <v>82</v>
      </c>
      <c r="O826" s="0" t="s">
        <v>108</v>
      </c>
      <c r="P826" s="0" t="s">
        <v>99</v>
      </c>
      <c r="Q826" s="0" t="s">
        <v>94</v>
      </c>
      <c r="R826" s="0" t="n">
        <v>0</v>
      </c>
      <c r="S826" s="0" t="n">
        <v>0</v>
      </c>
      <c r="T826" s="0" t="n">
        <v>0</v>
      </c>
      <c r="U826" s="0" t="s">
        <v>109</v>
      </c>
      <c r="V826" s="0" t="s">
        <v>109</v>
      </c>
      <c r="W826" s="0" t="n">
        <v>0</v>
      </c>
      <c r="X826" s="0" t="s">
        <v>86</v>
      </c>
      <c r="Y826" s="0" t="n">
        <v>0</v>
      </c>
      <c r="Z826" s="0" t="n">
        <v>251</v>
      </c>
      <c r="AA826" s="0" t="n">
        <v>0</v>
      </c>
      <c r="AB826" s="0" t="s">
        <v>87</v>
      </c>
      <c r="AC826" s="0" t="n">
        <v>62</v>
      </c>
      <c r="AD826" s="0" t="n">
        <v>0</v>
      </c>
      <c r="AE826" s="0" t="n">
        <v>0</v>
      </c>
      <c r="AF826" s="0" t="s">
        <v>88</v>
      </c>
      <c r="AG826" s="13" t="n">
        <v>42880</v>
      </c>
      <c r="AH826" s="25" t="n">
        <f aca="false">I826+J826</f>
        <v>1</v>
      </c>
      <c r="AI826" s="25" t="n">
        <f aca="false">K826+L826+M826</f>
        <v>2</v>
      </c>
      <c r="AJ826" s="25" t="n">
        <f aca="false">AC826*AH826</f>
        <v>62</v>
      </c>
      <c r="AK826" s="0" t="str">
        <f aca="false">IF(C826=1,"Cancelled","Completed")</f>
        <v>Completed</v>
      </c>
      <c r="AL826" s="0" t="str">
        <f aca="false">_xlfn.IFS(D826&lt;=7,"0-7 Days",D826&lt;=30,"8-30 Days",D826&lt;=90,"31-90 Days",TRUE(),"90+ Days")</f>
        <v>31-90 Days</v>
      </c>
      <c r="AM826" s="0" t="str">
        <f aca="false">_xlfn.IFS(OR(F826="December",F826="January",F826="February"),"Winter",OR(F826="March",F826="April",F826="May"),"Spring",OR(F826="June",F826="July",F826="August"),"Summer",TRUE(),"Autumn")</f>
        <v>Spring</v>
      </c>
      <c r="AN826" s="0" t="str">
        <f aca="false">IF(L826+M826&gt;0,"Family","Adult Only")</f>
        <v>Adult Only</v>
      </c>
      <c r="AO826" s="0" t="str">
        <f aca="false">IF(U826=V826,"Same","Changed")</f>
        <v>Same</v>
      </c>
    </row>
    <row r="827" customFormat="false" ht="15" hidden="false" customHeight="false" outlineLevel="0" collapsed="false">
      <c r="A827" s="14" t="n">
        <v>842</v>
      </c>
      <c r="B827" s="14" t="s">
        <v>80</v>
      </c>
      <c r="C827" s="14" t="n">
        <v>0</v>
      </c>
      <c r="D827" s="14" t="n">
        <v>20</v>
      </c>
      <c r="E827" s="14" t="n">
        <v>2015</v>
      </c>
      <c r="F827" s="14" t="s">
        <v>91</v>
      </c>
      <c r="G827" s="14" t="n">
        <v>31</v>
      </c>
      <c r="H827" s="14" t="n">
        <v>30</v>
      </c>
      <c r="I827" s="14" t="n">
        <v>1</v>
      </c>
      <c r="J827" s="14" t="n">
        <v>3</v>
      </c>
      <c r="K827" s="14" t="n">
        <v>2</v>
      </c>
      <c r="L827" s="14" t="n">
        <v>1</v>
      </c>
      <c r="M827" s="14" t="n">
        <v>0</v>
      </c>
      <c r="N827" s="14" t="s">
        <v>82</v>
      </c>
      <c r="O827" s="14" t="s">
        <v>98</v>
      </c>
      <c r="P827" s="14" t="s">
        <v>93</v>
      </c>
      <c r="Q827" s="14" t="s">
        <v>94</v>
      </c>
      <c r="R827" s="14" t="n">
        <v>0</v>
      </c>
      <c r="S827" s="14" t="n">
        <v>0</v>
      </c>
      <c r="T827" s="14" t="n">
        <v>0</v>
      </c>
      <c r="U827" s="14" t="s">
        <v>95</v>
      </c>
      <c r="V827" s="14" t="s">
        <v>156</v>
      </c>
      <c r="W827" s="14" t="n">
        <v>0</v>
      </c>
      <c r="X827" s="14" t="s">
        <v>86</v>
      </c>
      <c r="Y827" s="14" t="n">
        <v>240</v>
      </c>
      <c r="Z827" s="14" t="n">
        <v>0</v>
      </c>
      <c r="AA827" s="14" t="n">
        <v>0</v>
      </c>
      <c r="AB827" s="14" t="s">
        <v>87</v>
      </c>
      <c r="AC827" s="14" t="n">
        <v>193</v>
      </c>
      <c r="AD827" s="14" t="n">
        <v>0</v>
      </c>
      <c r="AE827" s="14" t="n">
        <v>1</v>
      </c>
      <c r="AF827" s="14" t="s">
        <v>88</v>
      </c>
      <c r="AG827" s="15" t="n">
        <v>42219</v>
      </c>
      <c r="AH827" s="14" t="n">
        <f aca="false">I827+J827</f>
        <v>4</v>
      </c>
      <c r="AI827" s="14" t="n">
        <f aca="false">K827+L827+M827</f>
        <v>3</v>
      </c>
      <c r="AJ827" s="14" t="n">
        <f aca="false">AC827*AH827</f>
        <v>772</v>
      </c>
      <c r="AK827" s="14" t="str">
        <f aca="false">IF(C827=1,"Cancelled","Completed")</f>
        <v>Completed</v>
      </c>
      <c r="AL827" s="14" t="str">
        <f aca="false">_xlfn.IFS(D827&lt;=7,"0-7 Days",D827&lt;=30,"8-30 Days",D827&lt;=90,"31-90 Days",TRUE(),"90+ Days")</f>
        <v>8-30 Days</v>
      </c>
      <c r="AM827" s="14" t="str">
        <f aca="false">_xlfn.IFS(OR(F827="December",F827="January",F827="February"),"Winter",OR(F827="March",F827="April",F827="May"),"Spring",OR(F827="June",F827="July",F827="August"),"Summer",TRUE(),"Autumn")</f>
        <v>Summer</v>
      </c>
      <c r="AN827" s="14" t="str">
        <f aca="false">IF(L827+M827&gt;0,"Family","Adult Only")</f>
        <v>Family</v>
      </c>
      <c r="AO827" s="14" t="str">
        <f aca="false">IF(U827=V827,"Same","Changed")</f>
        <v>Changed</v>
      </c>
    </row>
    <row r="828" customFormat="false" ht="15" hidden="false" customHeight="false" outlineLevel="0" collapsed="false">
      <c r="A828" s="0" t="n">
        <v>843</v>
      </c>
      <c r="B828" s="0" t="s">
        <v>90</v>
      </c>
      <c r="C828" s="0" t="n">
        <v>1</v>
      </c>
      <c r="D828" s="0" t="n">
        <v>262</v>
      </c>
      <c r="E828" s="0" t="n">
        <v>2015</v>
      </c>
      <c r="F828" s="0" t="s">
        <v>91</v>
      </c>
      <c r="G828" s="0" t="n">
        <v>28</v>
      </c>
      <c r="H828" s="0" t="n">
        <v>6</v>
      </c>
      <c r="I828" s="0" t="n">
        <v>1</v>
      </c>
      <c r="J828" s="0" t="n">
        <v>1</v>
      </c>
      <c r="K828" s="0" t="n">
        <v>2</v>
      </c>
      <c r="L828" s="0" t="n">
        <v>0</v>
      </c>
      <c r="M828" s="0" t="n">
        <v>0</v>
      </c>
      <c r="N828" s="0" t="s">
        <v>82</v>
      </c>
      <c r="O828" s="0" t="s">
        <v>92</v>
      </c>
      <c r="P828" s="0" t="s">
        <v>116</v>
      </c>
      <c r="Q828" s="0" t="s">
        <v>94</v>
      </c>
      <c r="R828" s="0" t="n">
        <v>0</v>
      </c>
      <c r="S828" s="0" t="n">
        <v>1</v>
      </c>
      <c r="T828" s="0" t="n">
        <v>0</v>
      </c>
      <c r="U828" s="0" t="s">
        <v>95</v>
      </c>
      <c r="V828" s="0" t="s">
        <v>95</v>
      </c>
      <c r="W828" s="0" t="n">
        <v>0</v>
      </c>
      <c r="X828" s="0" t="s">
        <v>86</v>
      </c>
      <c r="Y828" s="0" t="n">
        <v>1</v>
      </c>
      <c r="Z828" s="0" t="n">
        <v>0</v>
      </c>
      <c r="AA828" s="0" t="n">
        <v>0</v>
      </c>
      <c r="AB828" s="0" t="s">
        <v>125</v>
      </c>
      <c r="AC828" s="0" t="n">
        <v>62</v>
      </c>
      <c r="AD828" s="0" t="n">
        <v>0</v>
      </c>
      <c r="AE828" s="0" t="n">
        <v>0</v>
      </c>
      <c r="AF828" s="0" t="s">
        <v>96</v>
      </c>
      <c r="AG828" s="13" t="n">
        <v>42005</v>
      </c>
      <c r="AH828" s="25" t="n">
        <f aca="false">I828+J828</f>
        <v>2</v>
      </c>
      <c r="AI828" s="25" t="n">
        <f aca="false">K828+L828+M828</f>
        <v>2</v>
      </c>
      <c r="AJ828" s="25" t="n">
        <f aca="false">AC828*AH828</f>
        <v>124</v>
      </c>
      <c r="AK828" s="0" t="str">
        <f aca="false">IF(C828=1,"Cancelled","Completed")</f>
        <v>Cancelled</v>
      </c>
      <c r="AL828" s="0" t="str">
        <f aca="false">_xlfn.IFS(D828&lt;=7,"0-7 Days",D828&lt;=30,"8-30 Days",D828&lt;=90,"31-90 Days",TRUE(),"90+ Days")</f>
        <v>90+ Days</v>
      </c>
      <c r="AM828" s="0" t="str">
        <f aca="false">_xlfn.IFS(OR(F828="December",F828="January",F828="February"),"Winter",OR(F828="March",F828="April",F828="May"),"Spring",OR(F828="June",F828="July",F828="August"),"Summer",TRUE(),"Autumn")</f>
        <v>Summer</v>
      </c>
      <c r="AN828" s="0" t="str">
        <f aca="false">IF(L828+M828&gt;0,"Family","Adult Only")</f>
        <v>Adult Only</v>
      </c>
      <c r="AO828" s="0" t="str">
        <f aca="false">IF(U828=V828,"Same","Changed")</f>
        <v>Same</v>
      </c>
    </row>
    <row r="829" customFormat="false" ht="15" hidden="false" customHeight="false" outlineLevel="0" collapsed="false">
      <c r="A829" s="14" t="n">
        <v>844</v>
      </c>
      <c r="B829" s="14" t="s">
        <v>80</v>
      </c>
      <c r="C829" s="14" t="n">
        <v>1</v>
      </c>
      <c r="D829" s="14" t="n">
        <v>14</v>
      </c>
      <c r="E829" s="14" t="n">
        <v>2016</v>
      </c>
      <c r="F829" s="14" t="s">
        <v>111</v>
      </c>
      <c r="G829" s="14" t="n">
        <v>44</v>
      </c>
      <c r="H829" s="14" t="n">
        <v>25</v>
      </c>
      <c r="I829" s="14" t="n">
        <v>0</v>
      </c>
      <c r="J829" s="14" t="n">
        <v>3</v>
      </c>
      <c r="K829" s="14" t="n">
        <v>2</v>
      </c>
      <c r="L829" s="14" t="n">
        <v>0</v>
      </c>
      <c r="M829" s="14" t="n">
        <v>0</v>
      </c>
      <c r="N829" s="14" t="s">
        <v>82</v>
      </c>
      <c r="O829" s="14" t="s">
        <v>161</v>
      </c>
      <c r="P829" s="14" t="s">
        <v>168</v>
      </c>
      <c r="Q829" s="14" t="s">
        <v>84</v>
      </c>
      <c r="R829" s="14" t="n">
        <v>0</v>
      </c>
      <c r="S829" s="14" t="n">
        <v>1</v>
      </c>
      <c r="T829" s="14" t="n">
        <v>1</v>
      </c>
      <c r="U829" s="14" t="s">
        <v>95</v>
      </c>
      <c r="V829" s="14" t="s">
        <v>124</v>
      </c>
      <c r="W829" s="14" t="n">
        <v>0</v>
      </c>
      <c r="X829" s="14" t="s">
        <v>86</v>
      </c>
      <c r="Y829" s="14" t="n">
        <v>0</v>
      </c>
      <c r="Z829" s="14" t="n">
        <v>0</v>
      </c>
      <c r="AA829" s="14" t="n">
        <v>0</v>
      </c>
      <c r="AB829" s="14" t="s">
        <v>87</v>
      </c>
      <c r="AC829" s="14" t="n">
        <v>0</v>
      </c>
      <c r="AD829" s="14" t="n">
        <v>0</v>
      </c>
      <c r="AE829" s="14" t="n">
        <v>2</v>
      </c>
      <c r="AF829" s="14" t="s">
        <v>96</v>
      </c>
      <c r="AG829" s="15" t="n">
        <v>42661</v>
      </c>
      <c r="AH829" s="14" t="n">
        <f aca="false">I829+J829</f>
        <v>3</v>
      </c>
      <c r="AI829" s="14" t="n">
        <f aca="false">K829+L829+M829</f>
        <v>2</v>
      </c>
      <c r="AJ829" s="14" t="n">
        <f aca="false">AC829*AH829</f>
        <v>0</v>
      </c>
      <c r="AK829" s="14" t="str">
        <f aca="false">IF(C829=1,"Cancelled","Completed")</f>
        <v>Cancelled</v>
      </c>
      <c r="AL829" s="14" t="str">
        <f aca="false">_xlfn.IFS(D829&lt;=7,"0-7 Days",D829&lt;=30,"8-30 Days",D829&lt;=90,"31-90 Days",TRUE(),"90+ Days")</f>
        <v>8-30 Days</v>
      </c>
      <c r="AM829" s="14" t="str">
        <f aca="false">_xlfn.IFS(OR(F829="December",F829="January",F829="February"),"Winter",OR(F829="March",F829="April",F829="May"),"Spring",OR(F829="June",F829="July",F829="August"),"Summer",TRUE(),"Autumn")</f>
        <v>Autumn</v>
      </c>
      <c r="AN829" s="14" t="str">
        <f aca="false">IF(L829+M829&gt;0,"Family","Adult Only")</f>
        <v>Adult Only</v>
      </c>
      <c r="AO829" s="14" t="str">
        <f aca="false">IF(U829=V829,"Same","Changed")</f>
        <v>Changed</v>
      </c>
    </row>
    <row r="830" customFormat="false" ht="15" hidden="false" customHeight="false" outlineLevel="0" collapsed="false">
      <c r="A830" s="0" t="n">
        <v>845</v>
      </c>
      <c r="B830" s="0" t="s">
        <v>90</v>
      </c>
      <c r="C830" s="0" t="n">
        <v>1</v>
      </c>
      <c r="D830" s="0" t="n">
        <v>443</v>
      </c>
      <c r="E830" s="0" t="n">
        <v>2016</v>
      </c>
      <c r="F830" s="0" t="s">
        <v>111</v>
      </c>
      <c r="G830" s="0" t="n">
        <v>41</v>
      </c>
      <c r="H830" s="0" t="n">
        <v>7</v>
      </c>
      <c r="I830" s="0" t="n">
        <v>0</v>
      </c>
      <c r="J830" s="0" t="n">
        <v>2</v>
      </c>
      <c r="K830" s="0" t="n">
        <v>2</v>
      </c>
      <c r="L830" s="0" t="n">
        <v>0</v>
      </c>
      <c r="M830" s="0" t="n">
        <v>0</v>
      </c>
      <c r="N830" s="0" t="s">
        <v>82</v>
      </c>
      <c r="O830" s="0" t="s">
        <v>92</v>
      </c>
      <c r="P830" s="0" t="s">
        <v>116</v>
      </c>
      <c r="Q830" s="0" t="s">
        <v>94</v>
      </c>
      <c r="R830" s="0" t="n">
        <v>0</v>
      </c>
      <c r="S830" s="0" t="n">
        <v>0</v>
      </c>
      <c r="T830" s="0" t="n">
        <v>0</v>
      </c>
      <c r="U830" s="0" t="s">
        <v>95</v>
      </c>
      <c r="V830" s="0" t="s">
        <v>95</v>
      </c>
      <c r="W830" s="0" t="n">
        <v>0</v>
      </c>
      <c r="X830" s="0" t="s">
        <v>120</v>
      </c>
      <c r="Y830" s="0" t="n">
        <v>1</v>
      </c>
      <c r="Z830" s="0" t="n">
        <v>0</v>
      </c>
      <c r="AA830" s="0" t="n">
        <v>391</v>
      </c>
      <c r="AB830" s="0" t="s">
        <v>87</v>
      </c>
      <c r="AC830" s="0" t="n">
        <v>65</v>
      </c>
      <c r="AD830" s="0" t="n">
        <v>0</v>
      </c>
      <c r="AE830" s="0" t="n">
        <v>0</v>
      </c>
      <c r="AF830" s="0" t="s">
        <v>96</v>
      </c>
      <c r="AG830" s="13" t="n">
        <v>42633</v>
      </c>
      <c r="AH830" s="25" t="n">
        <f aca="false">I830+J830</f>
        <v>2</v>
      </c>
      <c r="AI830" s="25" t="n">
        <f aca="false">K830+L830+M830</f>
        <v>2</v>
      </c>
      <c r="AJ830" s="25" t="n">
        <f aca="false">AC830*AH830</f>
        <v>130</v>
      </c>
      <c r="AK830" s="0" t="str">
        <f aca="false">IF(C830=1,"Cancelled","Completed")</f>
        <v>Cancelled</v>
      </c>
      <c r="AL830" s="0" t="str">
        <f aca="false">_xlfn.IFS(D830&lt;=7,"0-7 Days",D830&lt;=30,"8-30 Days",D830&lt;=90,"31-90 Days",TRUE(),"90+ Days")</f>
        <v>90+ Days</v>
      </c>
      <c r="AM830" s="0" t="str">
        <f aca="false">_xlfn.IFS(OR(F830="December",F830="January",F830="February"),"Winter",OR(F830="March",F830="April",F830="May"),"Spring",OR(F830="June",F830="July",F830="August"),"Summer",TRUE(),"Autumn")</f>
        <v>Autumn</v>
      </c>
      <c r="AN830" s="0" t="str">
        <f aca="false">IF(L830+M830&gt;0,"Family","Adult Only")</f>
        <v>Adult Only</v>
      </c>
      <c r="AO830" s="0" t="str">
        <f aca="false">IF(U830=V830,"Same","Changed")</f>
        <v>Same</v>
      </c>
    </row>
    <row r="831" customFormat="false" ht="15" hidden="false" customHeight="false" outlineLevel="0" collapsed="false">
      <c r="A831" s="14" t="n">
        <v>846</v>
      </c>
      <c r="B831" s="14" t="s">
        <v>90</v>
      </c>
      <c r="C831" s="14" t="n">
        <v>0</v>
      </c>
      <c r="D831" s="14" t="n">
        <v>97</v>
      </c>
      <c r="E831" s="14" t="n">
        <v>2015</v>
      </c>
      <c r="F831" s="14" t="s">
        <v>111</v>
      </c>
      <c r="G831" s="14" t="n">
        <v>41</v>
      </c>
      <c r="H831" s="14" t="n">
        <v>7</v>
      </c>
      <c r="I831" s="14" t="n">
        <v>0</v>
      </c>
      <c r="J831" s="14" t="n">
        <v>2</v>
      </c>
      <c r="K831" s="14" t="n">
        <v>2</v>
      </c>
      <c r="L831" s="14" t="n">
        <v>0</v>
      </c>
      <c r="M831" s="14" t="n">
        <v>0</v>
      </c>
      <c r="N831" s="14" t="s">
        <v>82</v>
      </c>
      <c r="O831" s="14" t="s">
        <v>92</v>
      </c>
      <c r="P831" s="14" t="s">
        <v>116</v>
      </c>
      <c r="Q831" s="14" t="s">
        <v>94</v>
      </c>
      <c r="R831" s="14" t="n">
        <v>0</v>
      </c>
      <c r="S831" s="14" t="n">
        <v>0</v>
      </c>
      <c r="T831" s="14" t="n">
        <v>0</v>
      </c>
      <c r="U831" s="14" t="s">
        <v>95</v>
      </c>
      <c r="V831" s="14" t="s">
        <v>95</v>
      </c>
      <c r="W831" s="14" t="n">
        <v>0</v>
      </c>
      <c r="X831" s="14" t="s">
        <v>86</v>
      </c>
      <c r="Y831" s="14" t="n">
        <v>1</v>
      </c>
      <c r="Z831" s="14" t="n">
        <v>0</v>
      </c>
      <c r="AA831" s="14" t="n">
        <v>0</v>
      </c>
      <c r="AB831" s="14" t="s">
        <v>101</v>
      </c>
      <c r="AC831" s="14" t="n">
        <v>62</v>
      </c>
      <c r="AD831" s="14" t="n">
        <v>0</v>
      </c>
      <c r="AE831" s="14" t="n">
        <v>0</v>
      </c>
      <c r="AF831" s="14" t="s">
        <v>88</v>
      </c>
      <c r="AG831" s="15" t="n">
        <v>42286</v>
      </c>
      <c r="AH831" s="14" t="n">
        <f aca="false">I831+J831</f>
        <v>2</v>
      </c>
      <c r="AI831" s="14" t="n">
        <f aca="false">K831+L831+M831</f>
        <v>2</v>
      </c>
      <c r="AJ831" s="14" t="n">
        <f aca="false">AC831*AH831</f>
        <v>124</v>
      </c>
      <c r="AK831" s="14" t="str">
        <f aca="false">IF(C831=1,"Cancelled","Completed")</f>
        <v>Completed</v>
      </c>
      <c r="AL831" s="14" t="str">
        <f aca="false">_xlfn.IFS(D831&lt;=7,"0-7 Days",D831&lt;=30,"8-30 Days",D831&lt;=90,"31-90 Days",TRUE(),"90+ Days")</f>
        <v>90+ Days</v>
      </c>
      <c r="AM831" s="14" t="str">
        <f aca="false">_xlfn.IFS(OR(F831="December",F831="January",F831="February"),"Winter",OR(F831="March",F831="April",F831="May"),"Spring",OR(F831="June",F831="July",F831="August"),"Summer",TRUE(),"Autumn")</f>
        <v>Autumn</v>
      </c>
      <c r="AN831" s="14" t="str">
        <f aca="false">IF(L831+M831&gt;0,"Family","Adult Only")</f>
        <v>Adult Only</v>
      </c>
      <c r="AO831" s="14" t="str">
        <f aca="false">IF(U831=V831,"Same","Changed")</f>
        <v>Same</v>
      </c>
    </row>
    <row r="832" customFormat="false" ht="15" hidden="false" customHeight="false" outlineLevel="0" collapsed="false">
      <c r="A832" s="0" t="n">
        <v>847</v>
      </c>
      <c r="B832" s="0" t="s">
        <v>90</v>
      </c>
      <c r="C832" s="0" t="n">
        <v>1</v>
      </c>
      <c r="D832" s="0" t="n">
        <v>250</v>
      </c>
      <c r="E832" s="0" t="n">
        <v>2016</v>
      </c>
      <c r="F832" s="0" t="s">
        <v>114</v>
      </c>
      <c r="G832" s="0" t="n">
        <v>40</v>
      </c>
      <c r="H832" s="0" t="n">
        <v>26</v>
      </c>
      <c r="I832" s="0" t="n">
        <v>1</v>
      </c>
      <c r="J832" s="0" t="n">
        <v>3</v>
      </c>
      <c r="K832" s="0" t="n">
        <v>2</v>
      </c>
      <c r="L832" s="0" t="n">
        <v>0</v>
      </c>
      <c r="M832" s="0" t="n">
        <v>0</v>
      </c>
      <c r="N832" s="0" t="s">
        <v>82</v>
      </c>
      <c r="O832" s="0" t="s">
        <v>92</v>
      </c>
      <c r="P832" s="0" t="s">
        <v>99</v>
      </c>
      <c r="Q832" s="0" t="s">
        <v>94</v>
      </c>
      <c r="R832" s="0" t="n">
        <v>0</v>
      </c>
      <c r="S832" s="0" t="n">
        <v>0</v>
      </c>
      <c r="T832" s="0" t="n">
        <v>0</v>
      </c>
      <c r="U832" s="0" t="s">
        <v>95</v>
      </c>
      <c r="V832" s="0" t="s">
        <v>95</v>
      </c>
      <c r="W832" s="0" t="n">
        <v>0</v>
      </c>
      <c r="X832" s="0" t="s">
        <v>120</v>
      </c>
      <c r="Y832" s="0" t="n">
        <v>3</v>
      </c>
      <c r="Z832" s="0" t="n">
        <v>0</v>
      </c>
      <c r="AA832" s="0" t="n">
        <v>0</v>
      </c>
      <c r="AB832" s="0" t="s">
        <v>87</v>
      </c>
      <c r="AC832" s="0" t="n">
        <v>95</v>
      </c>
      <c r="AD832" s="0" t="n">
        <v>0</v>
      </c>
      <c r="AE832" s="0" t="n">
        <v>0</v>
      </c>
      <c r="AF832" s="0" t="s">
        <v>96</v>
      </c>
      <c r="AG832" s="13" t="n">
        <v>42549</v>
      </c>
      <c r="AH832" s="25" t="n">
        <f aca="false">I832+J832</f>
        <v>4</v>
      </c>
      <c r="AI832" s="25" t="n">
        <f aca="false">K832+L832+M832</f>
        <v>2</v>
      </c>
      <c r="AJ832" s="25" t="n">
        <f aca="false">AC832*AH832</f>
        <v>380</v>
      </c>
      <c r="AK832" s="0" t="str">
        <f aca="false">IF(C832=1,"Cancelled","Completed")</f>
        <v>Cancelled</v>
      </c>
      <c r="AL832" s="0" t="str">
        <f aca="false">_xlfn.IFS(D832&lt;=7,"0-7 Days",D832&lt;=30,"8-30 Days",D832&lt;=90,"31-90 Days",TRUE(),"90+ Days")</f>
        <v>90+ Days</v>
      </c>
      <c r="AM832" s="0" t="str">
        <f aca="false">_xlfn.IFS(OR(F832="December",F832="January",F832="February"),"Winter",OR(F832="March",F832="April",F832="May"),"Spring",OR(F832="June",F832="July",F832="August"),"Summer",TRUE(),"Autumn")</f>
        <v>Autumn</v>
      </c>
      <c r="AN832" s="0" t="str">
        <f aca="false">IF(L832+M832&gt;0,"Family","Adult Only")</f>
        <v>Adult Only</v>
      </c>
      <c r="AO832" s="0" t="str">
        <f aca="false">IF(U832=V832,"Same","Changed")</f>
        <v>Same</v>
      </c>
    </row>
    <row r="833" customFormat="false" ht="15" hidden="false" customHeight="false" outlineLevel="0" collapsed="false">
      <c r="A833" s="14" t="n">
        <v>848</v>
      </c>
      <c r="B833" s="14" t="s">
        <v>90</v>
      </c>
      <c r="C833" s="14" t="n">
        <v>1</v>
      </c>
      <c r="D833" s="14" t="n">
        <v>72</v>
      </c>
      <c r="E833" s="14" t="n">
        <v>2017</v>
      </c>
      <c r="F833" s="14" t="s">
        <v>119</v>
      </c>
      <c r="G833" s="14" t="n">
        <v>33</v>
      </c>
      <c r="H833" s="14" t="n">
        <v>17</v>
      </c>
      <c r="I833" s="14" t="n">
        <v>0</v>
      </c>
      <c r="J833" s="14" t="n">
        <v>3</v>
      </c>
      <c r="K833" s="14" t="n">
        <v>2</v>
      </c>
      <c r="L833" s="14" t="n">
        <v>1</v>
      </c>
      <c r="M833" s="14" t="n">
        <v>0</v>
      </c>
      <c r="N833" s="14" t="s">
        <v>82</v>
      </c>
      <c r="O833" s="14" t="s">
        <v>122</v>
      </c>
      <c r="P833" s="14" t="s">
        <v>84</v>
      </c>
      <c r="Q833" s="14" t="s">
        <v>84</v>
      </c>
      <c r="R833" s="14" t="n">
        <v>0</v>
      </c>
      <c r="S833" s="14" t="n">
        <v>0</v>
      </c>
      <c r="T833" s="14" t="n">
        <v>0</v>
      </c>
      <c r="U833" s="14" t="s">
        <v>138</v>
      </c>
      <c r="V833" s="14" t="s">
        <v>138</v>
      </c>
      <c r="W833" s="14" t="n">
        <v>0</v>
      </c>
      <c r="X833" s="14" t="s">
        <v>86</v>
      </c>
      <c r="Y833" s="14" t="n">
        <v>14</v>
      </c>
      <c r="Z833" s="14" t="n">
        <v>0</v>
      </c>
      <c r="AA833" s="14" t="n">
        <v>0</v>
      </c>
      <c r="AB833" s="14" t="s">
        <v>87</v>
      </c>
      <c r="AC833" s="14" t="n">
        <v>138.02</v>
      </c>
      <c r="AD833" s="14" t="n">
        <v>0</v>
      </c>
      <c r="AE833" s="14" t="n">
        <v>2</v>
      </c>
      <c r="AF833" s="14" t="s">
        <v>96</v>
      </c>
      <c r="AG833" s="15" t="n">
        <v>42892</v>
      </c>
      <c r="AH833" s="14" t="n">
        <f aca="false">I833+J833</f>
        <v>3</v>
      </c>
      <c r="AI833" s="14" t="n">
        <f aca="false">K833+L833+M833</f>
        <v>3</v>
      </c>
      <c r="AJ833" s="14" t="n">
        <f aca="false">AC833*AH833</f>
        <v>414.06</v>
      </c>
      <c r="AK833" s="14" t="str">
        <f aca="false">IF(C833=1,"Cancelled","Completed")</f>
        <v>Cancelled</v>
      </c>
      <c r="AL833" s="14" t="str">
        <f aca="false">_xlfn.IFS(D833&lt;=7,"0-7 Days",D833&lt;=30,"8-30 Days",D833&lt;=90,"31-90 Days",TRUE(),"90+ Days")</f>
        <v>31-90 Days</v>
      </c>
      <c r="AM833" s="14" t="str">
        <f aca="false">_xlfn.IFS(OR(F833="December",F833="January",F833="February"),"Winter",OR(F833="March",F833="April",F833="May"),"Spring",OR(F833="June",F833="July",F833="August"),"Summer",TRUE(),"Autumn")</f>
        <v>Summer</v>
      </c>
      <c r="AN833" s="14" t="str">
        <f aca="false">IF(L833+M833&gt;0,"Family","Adult Only")</f>
        <v>Family</v>
      </c>
      <c r="AO833" s="14" t="str">
        <f aca="false">IF(U833=V833,"Same","Changed")</f>
        <v>Same</v>
      </c>
    </row>
    <row r="834" customFormat="false" ht="15" hidden="false" customHeight="false" outlineLevel="0" collapsed="false">
      <c r="A834" s="0" t="n">
        <v>849</v>
      </c>
      <c r="B834" s="0" t="s">
        <v>80</v>
      </c>
      <c r="C834" s="0" t="n">
        <v>1</v>
      </c>
      <c r="D834" s="0" t="n">
        <v>112</v>
      </c>
      <c r="E834" s="0" t="n">
        <v>2016</v>
      </c>
      <c r="F834" s="0" t="s">
        <v>118</v>
      </c>
      <c r="G834" s="0" t="n">
        <v>7</v>
      </c>
      <c r="H834" s="0" t="n">
        <v>12</v>
      </c>
      <c r="I834" s="0" t="n">
        <v>0</v>
      </c>
      <c r="J834" s="0" t="n">
        <v>2</v>
      </c>
      <c r="K834" s="0" t="n">
        <v>2</v>
      </c>
      <c r="L834" s="0" t="n">
        <v>0</v>
      </c>
      <c r="M834" s="0" t="n">
        <v>0</v>
      </c>
      <c r="N834" s="0" t="s">
        <v>142</v>
      </c>
      <c r="O834" s="0" t="s">
        <v>92</v>
      </c>
      <c r="P834" s="0" t="s">
        <v>116</v>
      </c>
      <c r="Q834" s="0" t="s">
        <v>94</v>
      </c>
      <c r="R834" s="0" t="n">
        <v>0</v>
      </c>
      <c r="S834" s="0" t="n">
        <v>0</v>
      </c>
      <c r="T834" s="0" t="n">
        <v>0</v>
      </c>
      <c r="U834" s="0" t="s">
        <v>95</v>
      </c>
      <c r="V834" s="0" t="s">
        <v>95</v>
      </c>
      <c r="W834" s="0" t="n">
        <v>0</v>
      </c>
      <c r="X834" s="0" t="s">
        <v>86</v>
      </c>
      <c r="Y834" s="0" t="n">
        <v>134</v>
      </c>
      <c r="Z834" s="0" t="n">
        <v>0</v>
      </c>
      <c r="AA834" s="0" t="n">
        <v>0</v>
      </c>
      <c r="AB834" s="0" t="s">
        <v>101</v>
      </c>
      <c r="AC834" s="0" t="n">
        <v>68</v>
      </c>
      <c r="AD834" s="0" t="n">
        <v>0</v>
      </c>
      <c r="AE834" s="0" t="n">
        <v>0</v>
      </c>
      <c r="AF834" s="0" t="s">
        <v>96</v>
      </c>
      <c r="AG834" s="13" t="n">
        <v>42410</v>
      </c>
      <c r="AH834" s="25" t="n">
        <f aca="false">I834+J834</f>
        <v>2</v>
      </c>
      <c r="AI834" s="25" t="n">
        <f aca="false">K834+L834+M834</f>
        <v>2</v>
      </c>
      <c r="AJ834" s="25" t="n">
        <f aca="false">AC834*AH834</f>
        <v>136</v>
      </c>
      <c r="AK834" s="0" t="str">
        <f aca="false">IF(C834=1,"Cancelled","Completed")</f>
        <v>Cancelled</v>
      </c>
      <c r="AL834" s="0" t="str">
        <f aca="false">_xlfn.IFS(D834&lt;=7,"0-7 Days",D834&lt;=30,"8-30 Days",D834&lt;=90,"31-90 Days",TRUE(),"90+ Days")</f>
        <v>90+ Days</v>
      </c>
      <c r="AM834" s="0" t="str">
        <f aca="false">_xlfn.IFS(OR(F834="December",F834="January",F834="February"),"Winter",OR(F834="March",F834="April",F834="May"),"Spring",OR(F834="June",F834="July",F834="August"),"Summer",TRUE(),"Autumn")</f>
        <v>Winter</v>
      </c>
      <c r="AN834" s="0" t="str">
        <f aca="false">IF(L834+M834&gt;0,"Family","Adult Only")</f>
        <v>Adult Only</v>
      </c>
      <c r="AO834" s="0" t="str">
        <f aca="false">IF(U834=V834,"Same","Changed")</f>
        <v>Same</v>
      </c>
    </row>
    <row r="835" customFormat="false" ht="15" hidden="false" customHeight="false" outlineLevel="0" collapsed="false">
      <c r="A835" s="14" t="n">
        <v>850</v>
      </c>
      <c r="B835" s="14" t="s">
        <v>90</v>
      </c>
      <c r="C835" s="14" t="n">
        <v>1</v>
      </c>
      <c r="D835" s="14" t="n">
        <v>312</v>
      </c>
      <c r="E835" s="14" t="n">
        <v>2015</v>
      </c>
      <c r="F835" s="14" t="s">
        <v>119</v>
      </c>
      <c r="G835" s="14" t="n">
        <v>35</v>
      </c>
      <c r="H835" s="14" t="n">
        <v>25</v>
      </c>
      <c r="I835" s="14" t="n">
        <v>0</v>
      </c>
      <c r="J835" s="14" t="n">
        <v>4</v>
      </c>
      <c r="K835" s="14" t="n">
        <v>2</v>
      </c>
      <c r="L835" s="14" t="n">
        <v>0</v>
      </c>
      <c r="M835" s="14" t="n">
        <v>0</v>
      </c>
      <c r="N835" s="14" t="s">
        <v>82</v>
      </c>
      <c r="O835" s="14" t="s">
        <v>92</v>
      </c>
      <c r="P835" s="14" t="s">
        <v>116</v>
      </c>
      <c r="Q835" s="14" t="s">
        <v>94</v>
      </c>
      <c r="R835" s="14" t="n">
        <v>0</v>
      </c>
      <c r="S835" s="14" t="n">
        <v>1</v>
      </c>
      <c r="T835" s="14" t="n">
        <v>0</v>
      </c>
      <c r="U835" s="14" t="s">
        <v>95</v>
      </c>
      <c r="V835" s="14" t="s">
        <v>95</v>
      </c>
      <c r="W835" s="14" t="n">
        <v>0</v>
      </c>
      <c r="X835" s="14" t="s">
        <v>86</v>
      </c>
      <c r="Y835" s="14" t="n">
        <v>1</v>
      </c>
      <c r="Z835" s="14" t="n">
        <v>0</v>
      </c>
      <c r="AA835" s="14" t="n">
        <v>0</v>
      </c>
      <c r="AB835" s="14" t="s">
        <v>101</v>
      </c>
      <c r="AC835" s="14" t="n">
        <v>62</v>
      </c>
      <c r="AD835" s="14" t="n">
        <v>0</v>
      </c>
      <c r="AE835" s="14" t="n">
        <v>0</v>
      </c>
      <c r="AF835" s="14" t="s">
        <v>96</v>
      </c>
      <c r="AG835" s="15" t="n">
        <v>42191</v>
      </c>
      <c r="AH835" s="14" t="n">
        <f aca="false">I835+J835</f>
        <v>4</v>
      </c>
      <c r="AI835" s="14" t="n">
        <f aca="false">K835+L835+M835</f>
        <v>2</v>
      </c>
      <c r="AJ835" s="14" t="n">
        <f aca="false">AC835*AH835</f>
        <v>248</v>
      </c>
      <c r="AK835" s="14" t="str">
        <f aca="false">IF(C835=1,"Cancelled","Completed")</f>
        <v>Cancelled</v>
      </c>
      <c r="AL835" s="14" t="str">
        <f aca="false">_xlfn.IFS(D835&lt;=7,"0-7 Days",D835&lt;=30,"8-30 Days",D835&lt;=90,"31-90 Days",TRUE(),"90+ Days")</f>
        <v>90+ Days</v>
      </c>
      <c r="AM835" s="14" t="str">
        <f aca="false">_xlfn.IFS(OR(F835="December",F835="January",F835="February"),"Winter",OR(F835="March",F835="April",F835="May"),"Spring",OR(F835="June",F835="July",F835="August"),"Summer",TRUE(),"Autumn")</f>
        <v>Summer</v>
      </c>
      <c r="AN835" s="14" t="str">
        <f aca="false">IF(L835+M835&gt;0,"Family","Adult Only")</f>
        <v>Adult Only</v>
      </c>
      <c r="AO835" s="14" t="str">
        <f aca="false">IF(U835=V835,"Same","Changed")</f>
        <v>Same</v>
      </c>
    </row>
    <row r="836" customFormat="false" ht="15" hidden="false" customHeight="false" outlineLevel="0" collapsed="false">
      <c r="A836" s="0" t="n">
        <v>852</v>
      </c>
      <c r="B836" s="0" t="s">
        <v>90</v>
      </c>
      <c r="C836" s="0" t="n">
        <v>1</v>
      </c>
      <c r="D836" s="0" t="n">
        <v>302</v>
      </c>
      <c r="E836" s="0" t="n">
        <v>2016</v>
      </c>
      <c r="F836" s="0" t="s">
        <v>114</v>
      </c>
      <c r="G836" s="0" t="n">
        <v>38</v>
      </c>
      <c r="H836" s="0" t="n">
        <v>16</v>
      </c>
      <c r="I836" s="0" t="n">
        <v>1</v>
      </c>
      <c r="J836" s="0" t="n">
        <v>2</v>
      </c>
      <c r="K836" s="0" t="n">
        <v>2</v>
      </c>
      <c r="L836" s="0" t="n">
        <v>0</v>
      </c>
      <c r="M836" s="0" t="n">
        <v>0</v>
      </c>
      <c r="N836" s="0" t="s">
        <v>82</v>
      </c>
      <c r="O836" s="0" t="s">
        <v>92</v>
      </c>
      <c r="P836" s="0" t="s">
        <v>99</v>
      </c>
      <c r="Q836" s="0" t="s">
        <v>94</v>
      </c>
      <c r="R836" s="0" t="n">
        <v>0</v>
      </c>
      <c r="S836" s="0" t="n">
        <v>0</v>
      </c>
      <c r="T836" s="0" t="n">
        <v>0</v>
      </c>
      <c r="U836" s="0" t="s">
        <v>95</v>
      </c>
      <c r="V836" s="0" t="s">
        <v>95</v>
      </c>
      <c r="W836" s="0" t="n">
        <v>0</v>
      </c>
      <c r="X836" s="0" t="s">
        <v>120</v>
      </c>
      <c r="Y836" s="0" t="n">
        <v>12</v>
      </c>
      <c r="Z836" s="0" t="n">
        <v>0</v>
      </c>
      <c r="AA836" s="0" t="n">
        <v>70</v>
      </c>
      <c r="AB836" s="0" t="s">
        <v>87</v>
      </c>
      <c r="AC836" s="0" t="n">
        <v>100</v>
      </c>
      <c r="AD836" s="0" t="n">
        <v>0</v>
      </c>
      <c r="AE836" s="0" t="n">
        <v>0</v>
      </c>
      <c r="AF836" s="0" t="s">
        <v>96</v>
      </c>
      <c r="AG836" s="13" t="n">
        <v>42397</v>
      </c>
      <c r="AH836" s="25" t="n">
        <f aca="false">I836+J836</f>
        <v>3</v>
      </c>
      <c r="AI836" s="25" t="n">
        <f aca="false">K836+L836+M836</f>
        <v>2</v>
      </c>
      <c r="AJ836" s="25" t="n">
        <f aca="false">AC836*AH836</f>
        <v>300</v>
      </c>
      <c r="AK836" s="0" t="str">
        <f aca="false">IF(C836=1,"Cancelled","Completed")</f>
        <v>Cancelled</v>
      </c>
      <c r="AL836" s="0" t="str">
        <f aca="false">_xlfn.IFS(D836&lt;=7,"0-7 Days",D836&lt;=30,"8-30 Days",D836&lt;=90,"31-90 Days",TRUE(),"90+ Days")</f>
        <v>90+ Days</v>
      </c>
      <c r="AM836" s="0" t="str">
        <f aca="false">_xlfn.IFS(OR(F836="December",F836="January",F836="February"),"Winter",OR(F836="March",F836="April",F836="May"),"Spring",OR(F836="June",F836="July",F836="August"),"Summer",TRUE(),"Autumn")</f>
        <v>Autumn</v>
      </c>
      <c r="AN836" s="0" t="str">
        <f aca="false">IF(L836+M836&gt;0,"Family","Adult Only")</f>
        <v>Adult Only</v>
      </c>
      <c r="AO836" s="0" t="str">
        <f aca="false">IF(U836=V836,"Same","Changed")</f>
        <v>Same</v>
      </c>
    </row>
    <row r="837" customFormat="false" ht="15" hidden="false" customHeight="false" outlineLevel="0" collapsed="false">
      <c r="A837" s="14" t="n">
        <v>853</v>
      </c>
      <c r="B837" s="14" t="s">
        <v>90</v>
      </c>
      <c r="C837" s="14" t="n">
        <v>1</v>
      </c>
      <c r="D837" s="14" t="n">
        <v>346</v>
      </c>
      <c r="E837" s="14" t="n">
        <v>2015</v>
      </c>
      <c r="F837" s="14" t="s">
        <v>114</v>
      </c>
      <c r="G837" s="14" t="n">
        <v>40</v>
      </c>
      <c r="H837" s="14" t="n">
        <v>28</v>
      </c>
      <c r="I837" s="14" t="n">
        <v>1</v>
      </c>
      <c r="J837" s="14" t="n">
        <v>1</v>
      </c>
      <c r="K837" s="14" t="n">
        <v>2</v>
      </c>
      <c r="L837" s="14" t="n">
        <v>0</v>
      </c>
      <c r="M837" s="14" t="n">
        <v>0</v>
      </c>
      <c r="N837" s="14" t="s">
        <v>82</v>
      </c>
      <c r="O837" s="14" t="s">
        <v>92</v>
      </c>
      <c r="P837" s="14" t="s">
        <v>116</v>
      </c>
      <c r="Q837" s="14" t="s">
        <v>94</v>
      </c>
      <c r="R837" s="14" t="n">
        <v>0</v>
      </c>
      <c r="S837" s="14" t="n">
        <v>1</v>
      </c>
      <c r="T837" s="14" t="n">
        <v>0</v>
      </c>
      <c r="U837" s="14" t="s">
        <v>95</v>
      </c>
      <c r="V837" s="14" t="s">
        <v>95</v>
      </c>
      <c r="W837" s="14" t="n">
        <v>0</v>
      </c>
      <c r="X837" s="14" t="s">
        <v>120</v>
      </c>
      <c r="Y837" s="14" t="n">
        <v>1</v>
      </c>
      <c r="Z837" s="14" t="n">
        <v>0</v>
      </c>
      <c r="AA837" s="14" t="n">
        <v>0</v>
      </c>
      <c r="AB837" s="14" t="s">
        <v>125</v>
      </c>
      <c r="AC837" s="14" t="n">
        <v>62</v>
      </c>
      <c r="AD837" s="14" t="n">
        <v>0</v>
      </c>
      <c r="AE837" s="14" t="n">
        <v>0</v>
      </c>
      <c r="AF837" s="14" t="s">
        <v>96</v>
      </c>
      <c r="AG837" s="15" t="n">
        <v>42005</v>
      </c>
      <c r="AH837" s="14" t="n">
        <f aca="false">I837+J837</f>
        <v>2</v>
      </c>
      <c r="AI837" s="14" t="n">
        <f aca="false">K837+L837+M837</f>
        <v>2</v>
      </c>
      <c r="AJ837" s="14" t="n">
        <f aca="false">AC837*AH837</f>
        <v>124</v>
      </c>
      <c r="AK837" s="14" t="str">
        <f aca="false">IF(C837=1,"Cancelled","Completed")</f>
        <v>Cancelled</v>
      </c>
      <c r="AL837" s="14" t="str">
        <f aca="false">_xlfn.IFS(D837&lt;=7,"0-7 Days",D837&lt;=30,"8-30 Days",D837&lt;=90,"31-90 Days",TRUE(),"90+ Days")</f>
        <v>90+ Days</v>
      </c>
      <c r="AM837" s="14" t="str">
        <f aca="false">_xlfn.IFS(OR(F837="December",F837="January",F837="February"),"Winter",OR(F837="March",F837="April",F837="May"),"Spring",OR(F837="June",F837="July",F837="August"),"Summer",TRUE(),"Autumn")</f>
        <v>Autumn</v>
      </c>
      <c r="AN837" s="14" t="str">
        <f aca="false">IF(L837+M837&gt;0,"Family","Adult Only")</f>
        <v>Adult Only</v>
      </c>
      <c r="AO837" s="14" t="str">
        <f aca="false">IF(U837=V837,"Same","Changed")</f>
        <v>Same</v>
      </c>
    </row>
    <row r="838" customFormat="false" ht="15" hidden="false" customHeight="false" outlineLevel="0" collapsed="false">
      <c r="A838" s="0" t="n">
        <v>854</v>
      </c>
      <c r="B838" s="0" t="s">
        <v>90</v>
      </c>
      <c r="C838" s="0" t="n">
        <v>0</v>
      </c>
      <c r="D838" s="0" t="n">
        <v>9</v>
      </c>
      <c r="E838" s="0" t="n">
        <v>2016</v>
      </c>
      <c r="F838" s="0" t="s">
        <v>135</v>
      </c>
      <c r="G838" s="0" t="n">
        <v>25</v>
      </c>
      <c r="H838" s="0" t="n">
        <v>17</v>
      </c>
      <c r="I838" s="0" t="n">
        <v>0</v>
      </c>
      <c r="J838" s="0" t="n">
        <v>2</v>
      </c>
      <c r="K838" s="0" t="n">
        <v>3</v>
      </c>
      <c r="L838" s="0" t="n">
        <v>0</v>
      </c>
      <c r="M838" s="0" t="n">
        <v>0</v>
      </c>
      <c r="N838" s="0" t="s">
        <v>82</v>
      </c>
      <c r="O838" s="0" t="s">
        <v>162</v>
      </c>
      <c r="P838" s="0" t="s">
        <v>93</v>
      </c>
      <c r="Q838" s="0" t="s">
        <v>94</v>
      </c>
      <c r="R838" s="0" t="n">
        <v>0</v>
      </c>
      <c r="S838" s="0" t="n">
        <v>0</v>
      </c>
      <c r="T838" s="0" t="n">
        <v>0</v>
      </c>
      <c r="U838" s="0" t="s">
        <v>109</v>
      </c>
      <c r="V838" s="0" t="s">
        <v>109</v>
      </c>
      <c r="W838" s="0" t="n">
        <v>0</v>
      </c>
      <c r="X838" s="0" t="s">
        <v>86</v>
      </c>
      <c r="Y838" s="0" t="n">
        <v>9</v>
      </c>
      <c r="Z838" s="0" t="n">
        <v>0</v>
      </c>
      <c r="AA838" s="0" t="n">
        <v>0</v>
      </c>
      <c r="AB838" s="0" t="s">
        <v>87</v>
      </c>
      <c r="AC838" s="0" t="n">
        <v>177</v>
      </c>
      <c r="AD838" s="0" t="n">
        <v>0</v>
      </c>
      <c r="AE838" s="0" t="n">
        <v>2</v>
      </c>
      <c r="AF838" s="0" t="s">
        <v>88</v>
      </c>
      <c r="AG838" s="13" t="n">
        <v>42540</v>
      </c>
      <c r="AH838" s="25" t="n">
        <f aca="false">I838+J838</f>
        <v>2</v>
      </c>
      <c r="AI838" s="25" t="n">
        <f aca="false">K838+L838+M838</f>
        <v>3</v>
      </c>
      <c r="AJ838" s="25" t="n">
        <f aca="false">AC838*AH838</f>
        <v>354</v>
      </c>
      <c r="AK838" s="0" t="str">
        <f aca="false">IF(C838=1,"Cancelled","Completed")</f>
        <v>Completed</v>
      </c>
      <c r="AL838" s="0" t="str">
        <f aca="false">_xlfn.IFS(D838&lt;=7,"0-7 Days",D838&lt;=30,"8-30 Days",D838&lt;=90,"31-90 Days",TRUE(),"90+ Days")</f>
        <v>8-30 Days</v>
      </c>
      <c r="AM838" s="0" t="str">
        <f aca="false">_xlfn.IFS(OR(F838="December",F838="January",F838="February"),"Winter",OR(F838="March",F838="April",F838="May"),"Spring",OR(F838="June",F838="July",F838="August"),"Summer",TRUE(),"Autumn")</f>
        <v>Summer</v>
      </c>
      <c r="AN838" s="0" t="str">
        <f aca="false">IF(L838+M838&gt;0,"Family","Adult Only")</f>
        <v>Adult Only</v>
      </c>
      <c r="AO838" s="0" t="str">
        <f aca="false">IF(U838=V838,"Same","Changed")</f>
        <v>Same</v>
      </c>
    </row>
    <row r="839" customFormat="false" ht="15" hidden="false" customHeight="false" outlineLevel="0" collapsed="false">
      <c r="A839" s="14" t="n">
        <v>855</v>
      </c>
      <c r="B839" s="14" t="s">
        <v>90</v>
      </c>
      <c r="C839" s="14" t="n">
        <v>0</v>
      </c>
      <c r="D839" s="14" t="n">
        <v>124</v>
      </c>
      <c r="E839" s="14" t="n">
        <v>2016</v>
      </c>
      <c r="F839" s="14" t="s">
        <v>135</v>
      </c>
      <c r="G839" s="14" t="n">
        <v>27</v>
      </c>
      <c r="H839" s="14" t="n">
        <v>30</v>
      </c>
      <c r="I839" s="14" t="n">
        <v>0</v>
      </c>
      <c r="J839" s="14" t="n">
        <v>2</v>
      </c>
      <c r="K839" s="14" t="n">
        <v>2</v>
      </c>
      <c r="L839" s="14" t="n">
        <v>0</v>
      </c>
      <c r="M839" s="14" t="n">
        <v>0</v>
      </c>
      <c r="N839" s="14" t="s">
        <v>82</v>
      </c>
      <c r="O839" s="14" t="s">
        <v>161</v>
      </c>
      <c r="P839" s="14" t="s">
        <v>93</v>
      </c>
      <c r="Q839" s="14" t="s">
        <v>94</v>
      </c>
      <c r="R839" s="14" t="n">
        <v>0</v>
      </c>
      <c r="S839" s="14" t="n">
        <v>0</v>
      </c>
      <c r="T839" s="14" t="n">
        <v>0</v>
      </c>
      <c r="U839" s="14" t="s">
        <v>138</v>
      </c>
      <c r="V839" s="14" t="s">
        <v>138</v>
      </c>
      <c r="W839" s="14" t="n">
        <v>1</v>
      </c>
      <c r="X839" s="14" t="s">
        <v>86</v>
      </c>
      <c r="Y839" s="14" t="n">
        <v>9</v>
      </c>
      <c r="Z839" s="14" t="n">
        <v>0</v>
      </c>
      <c r="AA839" s="14" t="n">
        <v>0</v>
      </c>
      <c r="AB839" s="14" t="s">
        <v>101</v>
      </c>
      <c r="AC839" s="14" t="n">
        <v>97.55</v>
      </c>
      <c r="AD839" s="14" t="n">
        <v>0</v>
      </c>
      <c r="AE839" s="14" t="n">
        <v>0</v>
      </c>
      <c r="AF839" s="14" t="s">
        <v>88</v>
      </c>
      <c r="AG839" s="15" t="n">
        <v>42553</v>
      </c>
      <c r="AH839" s="14" t="n">
        <f aca="false">I839+J839</f>
        <v>2</v>
      </c>
      <c r="AI839" s="14" t="n">
        <f aca="false">K839+L839+M839</f>
        <v>2</v>
      </c>
      <c r="AJ839" s="14" t="n">
        <f aca="false">AC839*AH839</f>
        <v>195.1</v>
      </c>
      <c r="AK839" s="14" t="str">
        <f aca="false">IF(C839=1,"Cancelled","Completed")</f>
        <v>Completed</v>
      </c>
      <c r="AL839" s="14" t="str">
        <f aca="false">_xlfn.IFS(D839&lt;=7,"0-7 Days",D839&lt;=30,"8-30 Days",D839&lt;=90,"31-90 Days",TRUE(),"90+ Days")</f>
        <v>90+ Days</v>
      </c>
      <c r="AM839" s="14" t="str">
        <f aca="false">_xlfn.IFS(OR(F839="December",F839="January",F839="February"),"Winter",OR(F839="March",F839="April",F839="May"),"Spring",OR(F839="June",F839="July",F839="August"),"Summer",TRUE(),"Autumn")</f>
        <v>Summer</v>
      </c>
      <c r="AN839" s="14" t="str">
        <f aca="false">IF(L839+M839&gt;0,"Family","Adult Only")</f>
        <v>Adult Only</v>
      </c>
      <c r="AO839" s="14" t="str">
        <f aca="false">IF(U839=V839,"Same","Changed")</f>
        <v>Same</v>
      </c>
    </row>
    <row r="840" customFormat="false" ht="15" hidden="false" customHeight="false" outlineLevel="0" collapsed="false">
      <c r="A840" s="0" t="n">
        <v>856</v>
      </c>
      <c r="B840" s="0" t="s">
        <v>80</v>
      </c>
      <c r="C840" s="0" t="n">
        <v>1</v>
      </c>
      <c r="D840" s="0" t="n">
        <v>54</v>
      </c>
      <c r="E840" s="0" t="n">
        <v>2016</v>
      </c>
      <c r="F840" s="0" t="s">
        <v>91</v>
      </c>
      <c r="G840" s="0" t="n">
        <v>29</v>
      </c>
      <c r="H840" s="0" t="n">
        <v>15</v>
      </c>
      <c r="I840" s="0" t="n">
        <v>0</v>
      </c>
      <c r="J840" s="0" t="n">
        <v>2</v>
      </c>
      <c r="K840" s="0" t="n">
        <v>2</v>
      </c>
      <c r="L840" s="0" t="n">
        <v>0</v>
      </c>
      <c r="M840" s="0" t="n">
        <v>0</v>
      </c>
      <c r="N840" s="0" t="s">
        <v>82</v>
      </c>
      <c r="O840" s="0" t="s">
        <v>115</v>
      </c>
      <c r="P840" s="0" t="s">
        <v>93</v>
      </c>
      <c r="Q840" s="0" t="s">
        <v>94</v>
      </c>
      <c r="R840" s="0" t="n">
        <v>0</v>
      </c>
      <c r="S840" s="0" t="n">
        <v>0</v>
      </c>
      <c r="T840" s="0" t="n">
        <v>0</v>
      </c>
      <c r="U840" s="0" t="s">
        <v>95</v>
      </c>
      <c r="V840" s="0" t="s">
        <v>95</v>
      </c>
      <c r="W840" s="0" t="n">
        <v>0</v>
      </c>
      <c r="X840" s="0" t="s">
        <v>86</v>
      </c>
      <c r="Y840" s="0" t="n">
        <v>240</v>
      </c>
      <c r="Z840" s="0" t="n">
        <v>0</v>
      </c>
      <c r="AA840" s="0" t="n">
        <v>0</v>
      </c>
      <c r="AB840" s="0" t="s">
        <v>87</v>
      </c>
      <c r="AC840" s="0" t="n">
        <v>160</v>
      </c>
      <c r="AD840" s="0" t="n">
        <v>0</v>
      </c>
      <c r="AE840" s="0" t="n">
        <v>0</v>
      </c>
      <c r="AF840" s="0" t="s">
        <v>96</v>
      </c>
      <c r="AG840" s="13" t="n">
        <v>42534</v>
      </c>
      <c r="AH840" s="25" t="n">
        <f aca="false">I840+J840</f>
        <v>2</v>
      </c>
      <c r="AI840" s="25" t="n">
        <f aca="false">K840+L840+M840</f>
        <v>2</v>
      </c>
      <c r="AJ840" s="25" t="n">
        <f aca="false">AC840*AH840</f>
        <v>320</v>
      </c>
      <c r="AK840" s="0" t="str">
        <f aca="false">IF(C840=1,"Cancelled","Completed")</f>
        <v>Cancelled</v>
      </c>
      <c r="AL840" s="0" t="str">
        <f aca="false">_xlfn.IFS(D840&lt;=7,"0-7 Days",D840&lt;=30,"8-30 Days",D840&lt;=90,"31-90 Days",TRUE(),"90+ Days")</f>
        <v>31-90 Days</v>
      </c>
      <c r="AM840" s="0" t="str">
        <f aca="false">_xlfn.IFS(OR(F840="December",F840="January",F840="February"),"Winter",OR(F840="March",F840="April",F840="May"),"Spring",OR(F840="June",F840="July",F840="August"),"Summer",TRUE(),"Autumn")</f>
        <v>Summer</v>
      </c>
      <c r="AN840" s="0" t="str">
        <f aca="false">IF(L840+M840&gt;0,"Family","Adult Only")</f>
        <v>Adult Only</v>
      </c>
      <c r="AO840" s="0" t="str">
        <f aca="false">IF(U840=V840,"Same","Changed")</f>
        <v>Same</v>
      </c>
    </row>
    <row r="841" customFormat="false" ht="15" hidden="false" customHeight="false" outlineLevel="0" collapsed="false">
      <c r="A841" s="14" t="n">
        <v>857</v>
      </c>
      <c r="B841" s="14" t="s">
        <v>90</v>
      </c>
      <c r="C841" s="14" t="n">
        <v>1</v>
      </c>
      <c r="D841" s="14" t="n">
        <v>161</v>
      </c>
      <c r="E841" s="14" t="n">
        <v>2017</v>
      </c>
      <c r="F841" s="14" t="s">
        <v>121</v>
      </c>
      <c r="G841" s="14" t="n">
        <v>18</v>
      </c>
      <c r="H841" s="14" t="n">
        <v>5</v>
      </c>
      <c r="I841" s="14" t="n">
        <v>0</v>
      </c>
      <c r="J841" s="14" t="n">
        <v>2</v>
      </c>
      <c r="K841" s="14" t="n">
        <v>2</v>
      </c>
      <c r="L841" s="14" t="n">
        <v>0</v>
      </c>
      <c r="M841" s="14" t="n">
        <v>0</v>
      </c>
      <c r="N841" s="14" t="s">
        <v>82</v>
      </c>
      <c r="O841" s="14" t="s">
        <v>92</v>
      </c>
      <c r="P841" s="14" t="s">
        <v>116</v>
      </c>
      <c r="Q841" s="14" t="s">
        <v>94</v>
      </c>
      <c r="R841" s="14" t="n">
        <v>0</v>
      </c>
      <c r="S841" s="14" t="n">
        <v>0</v>
      </c>
      <c r="T841" s="14" t="n">
        <v>0</v>
      </c>
      <c r="U841" s="14" t="s">
        <v>95</v>
      </c>
      <c r="V841" s="14" t="s">
        <v>95</v>
      </c>
      <c r="W841" s="14" t="n">
        <v>0</v>
      </c>
      <c r="X841" s="14" t="s">
        <v>120</v>
      </c>
      <c r="Y841" s="14" t="n">
        <v>30</v>
      </c>
      <c r="Z841" s="14" t="n">
        <v>0</v>
      </c>
      <c r="AA841" s="14" t="n">
        <v>0</v>
      </c>
      <c r="AB841" s="14" t="s">
        <v>87</v>
      </c>
      <c r="AC841" s="14" t="n">
        <v>120</v>
      </c>
      <c r="AD841" s="14" t="n">
        <v>0</v>
      </c>
      <c r="AE841" s="14" t="n">
        <v>0</v>
      </c>
      <c r="AF841" s="14" t="s">
        <v>96</v>
      </c>
      <c r="AG841" s="15" t="n">
        <v>42699</v>
      </c>
      <c r="AH841" s="14" t="n">
        <f aca="false">I841+J841</f>
        <v>2</v>
      </c>
      <c r="AI841" s="14" t="n">
        <f aca="false">K841+L841+M841</f>
        <v>2</v>
      </c>
      <c r="AJ841" s="14" t="n">
        <f aca="false">AC841*AH841</f>
        <v>240</v>
      </c>
      <c r="AK841" s="14" t="str">
        <f aca="false">IF(C841=1,"Cancelled","Completed")</f>
        <v>Cancelled</v>
      </c>
      <c r="AL841" s="14" t="str">
        <f aca="false">_xlfn.IFS(D841&lt;=7,"0-7 Days",D841&lt;=30,"8-30 Days",D841&lt;=90,"31-90 Days",TRUE(),"90+ Days")</f>
        <v>90+ Days</v>
      </c>
      <c r="AM841" s="14" t="str">
        <f aca="false">_xlfn.IFS(OR(F841="December",F841="January",F841="February"),"Winter",OR(F841="March",F841="April",F841="May"),"Spring",OR(F841="June",F841="July",F841="August"),"Summer",TRUE(),"Autumn")</f>
        <v>Spring</v>
      </c>
      <c r="AN841" s="14" t="str">
        <f aca="false">IF(L841+M841&gt;0,"Family","Adult Only")</f>
        <v>Adult Only</v>
      </c>
      <c r="AO841" s="14" t="str">
        <f aca="false">IF(U841=V841,"Same","Changed")</f>
        <v>Same</v>
      </c>
    </row>
    <row r="842" customFormat="false" ht="15" hidden="false" customHeight="false" outlineLevel="0" collapsed="false">
      <c r="A842" s="0" t="n">
        <v>858</v>
      </c>
      <c r="B842" s="0" t="s">
        <v>90</v>
      </c>
      <c r="C842" s="0" t="n">
        <v>0</v>
      </c>
      <c r="D842" s="0" t="n">
        <v>3</v>
      </c>
      <c r="E842" s="0" t="n">
        <v>2016</v>
      </c>
      <c r="F842" s="0" t="s">
        <v>114</v>
      </c>
      <c r="G842" s="0" t="n">
        <v>40</v>
      </c>
      <c r="H842" s="0" t="n">
        <v>26</v>
      </c>
      <c r="I842" s="0" t="n">
        <v>3</v>
      </c>
      <c r="J842" s="0" t="n">
        <v>7</v>
      </c>
      <c r="K842" s="0" t="n">
        <v>1</v>
      </c>
      <c r="L842" s="0" t="n">
        <v>0</v>
      </c>
      <c r="M842" s="0" t="n">
        <v>0</v>
      </c>
      <c r="N842" s="0" t="s">
        <v>82</v>
      </c>
      <c r="O842" s="0" t="s">
        <v>92</v>
      </c>
      <c r="P842" s="0" t="s">
        <v>128</v>
      </c>
      <c r="Q842" s="0" t="s">
        <v>128</v>
      </c>
      <c r="R842" s="0" t="n">
        <v>1</v>
      </c>
      <c r="S842" s="0" t="n">
        <v>4</v>
      </c>
      <c r="T842" s="0" t="n">
        <v>46</v>
      </c>
      <c r="U842" s="0" t="s">
        <v>95</v>
      </c>
      <c r="V842" s="0" t="s">
        <v>95</v>
      </c>
      <c r="W842" s="0" t="n">
        <v>0</v>
      </c>
      <c r="X842" s="0" t="s">
        <v>86</v>
      </c>
      <c r="Y842" s="0" t="n">
        <v>0</v>
      </c>
      <c r="Z842" s="0" t="n">
        <v>40</v>
      </c>
      <c r="AA842" s="0" t="n">
        <v>0</v>
      </c>
      <c r="AB842" s="0" t="s">
        <v>87</v>
      </c>
      <c r="AC842" s="0" t="n">
        <v>65</v>
      </c>
      <c r="AD842" s="0" t="n">
        <v>0</v>
      </c>
      <c r="AE842" s="0" t="n">
        <v>0</v>
      </c>
      <c r="AF842" s="0" t="s">
        <v>88</v>
      </c>
      <c r="AG842" s="13" t="n">
        <v>42649</v>
      </c>
      <c r="AH842" s="25" t="n">
        <f aca="false">I842+J842</f>
        <v>10</v>
      </c>
      <c r="AI842" s="25" t="n">
        <f aca="false">K842+L842+M842</f>
        <v>1</v>
      </c>
      <c r="AJ842" s="25" t="n">
        <f aca="false">AC842*AH842</f>
        <v>650</v>
      </c>
      <c r="AK842" s="0" t="str">
        <f aca="false">IF(C842=1,"Cancelled","Completed")</f>
        <v>Completed</v>
      </c>
      <c r="AL842" s="0" t="str">
        <f aca="false">_xlfn.IFS(D842&lt;=7,"0-7 Days",D842&lt;=30,"8-30 Days",D842&lt;=90,"31-90 Days",TRUE(),"90+ Days")</f>
        <v>0-7 Days</v>
      </c>
      <c r="AM842" s="0" t="str">
        <f aca="false">_xlfn.IFS(OR(F842="December",F842="January",F842="February"),"Winter",OR(F842="March",F842="April",F842="May"),"Spring",OR(F842="June",F842="July",F842="August"),"Summer",TRUE(),"Autumn")</f>
        <v>Autumn</v>
      </c>
      <c r="AN842" s="0" t="str">
        <f aca="false">IF(L842+M842&gt;0,"Family","Adult Only")</f>
        <v>Adult Only</v>
      </c>
      <c r="AO842" s="0" t="str">
        <f aca="false">IF(U842=V842,"Same","Changed")</f>
        <v>Same</v>
      </c>
    </row>
    <row r="843" customFormat="false" ht="15" hidden="false" customHeight="false" outlineLevel="0" collapsed="false">
      <c r="A843" s="14" t="n">
        <v>859</v>
      </c>
      <c r="B843" s="14" t="s">
        <v>90</v>
      </c>
      <c r="C843" s="14" t="n">
        <v>0</v>
      </c>
      <c r="D843" s="14" t="n">
        <v>69</v>
      </c>
      <c r="E843" s="14" t="n">
        <v>2015</v>
      </c>
      <c r="F843" s="14" t="s">
        <v>111</v>
      </c>
      <c r="G843" s="14" t="n">
        <v>44</v>
      </c>
      <c r="H843" s="14" t="n">
        <v>25</v>
      </c>
      <c r="I843" s="14" t="n">
        <v>2</v>
      </c>
      <c r="J843" s="14" t="n">
        <v>1</v>
      </c>
      <c r="K843" s="14" t="n">
        <v>2</v>
      </c>
      <c r="L843" s="14" t="n">
        <v>0</v>
      </c>
      <c r="M843" s="14" t="n">
        <v>0</v>
      </c>
      <c r="N843" s="14" t="s">
        <v>82</v>
      </c>
      <c r="O843" s="14" t="s">
        <v>92</v>
      </c>
      <c r="P843" s="14" t="s">
        <v>116</v>
      </c>
      <c r="Q843" s="14" t="s">
        <v>94</v>
      </c>
      <c r="R843" s="14" t="n">
        <v>0</v>
      </c>
      <c r="S843" s="14" t="n">
        <v>0</v>
      </c>
      <c r="T843" s="14" t="n">
        <v>0</v>
      </c>
      <c r="U843" s="14" t="s">
        <v>95</v>
      </c>
      <c r="V843" s="14" t="s">
        <v>95</v>
      </c>
      <c r="W843" s="14" t="n">
        <v>0</v>
      </c>
      <c r="X843" s="14" t="s">
        <v>86</v>
      </c>
      <c r="Y843" s="14" t="n">
        <v>37</v>
      </c>
      <c r="Z843" s="14" t="n">
        <v>0</v>
      </c>
      <c r="AA843" s="14" t="n">
        <v>58</v>
      </c>
      <c r="AB843" s="14" t="s">
        <v>101</v>
      </c>
      <c r="AC843" s="14" t="n">
        <v>85.67</v>
      </c>
      <c r="AD843" s="14" t="n">
        <v>0</v>
      </c>
      <c r="AE843" s="14" t="n">
        <v>0</v>
      </c>
      <c r="AF843" s="14" t="s">
        <v>88</v>
      </c>
      <c r="AG843" s="15" t="n">
        <v>42305</v>
      </c>
      <c r="AH843" s="14" t="n">
        <f aca="false">I843+J843</f>
        <v>3</v>
      </c>
      <c r="AI843" s="14" t="n">
        <f aca="false">K843+L843+M843</f>
        <v>2</v>
      </c>
      <c r="AJ843" s="14" t="n">
        <f aca="false">AC843*AH843</f>
        <v>257.01</v>
      </c>
      <c r="AK843" s="14" t="str">
        <f aca="false">IF(C843=1,"Cancelled","Completed")</f>
        <v>Completed</v>
      </c>
      <c r="AL843" s="14" t="str">
        <f aca="false">_xlfn.IFS(D843&lt;=7,"0-7 Days",D843&lt;=30,"8-30 Days",D843&lt;=90,"31-90 Days",TRUE(),"90+ Days")</f>
        <v>31-90 Days</v>
      </c>
      <c r="AM843" s="14" t="str">
        <f aca="false">_xlfn.IFS(OR(F843="December",F843="January",F843="February"),"Winter",OR(F843="March",F843="April",F843="May"),"Spring",OR(F843="June",F843="July",F843="August"),"Summer",TRUE(),"Autumn")</f>
        <v>Autumn</v>
      </c>
      <c r="AN843" s="14" t="str">
        <f aca="false">IF(L843+M843&gt;0,"Family","Adult Only")</f>
        <v>Adult Only</v>
      </c>
      <c r="AO843" s="14" t="str">
        <f aca="false">IF(U843=V843,"Same","Changed")</f>
        <v>Same</v>
      </c>
    </row>
    <row r="844" customFormat="false" ht="15" hidden="false" customHeight="false" outlineLevel="0" collapsed="false">
      <c r="A844" s="0" t="n">
        <v>860</v>
      </c>
      <c r="B844" s="0" t="s">
        <v>90</v>
      </c>
      <c r="C844" s="0" t="n">
        <v>1</v>
      </c>
      <c r="D844" s="0" t="n">
        <v>420</v>
      </c>
      <c r="E844" s="0" t="n">
        <v>2016</v>
      </c>
      <c r="F844" s="0" t="s">
        <v>114</v>
      </c>
      <c r="G844" s="0" t="n">
        <v>36</v>
      </c>
      <c r="H844" s="0" t="n">
        <v>3</v>
      </c>
      <c r="I844" s="0" t="n">
        <v>2</v>
      </c>
      <c r="J844" s="0" t="n">
        <v>2</v>
      </c>
      <c r="K844" s="0" t="n">
        <v>2</v>
      </c>
      <c r="L844" s="0" t="n">
        <v>0</v>
      </c>
      <c r="M844" s="0" t="n">
        <v>0</v>
      </c>
      <c r="N844" s="0" t="s">
        <v>82</v>
      </c>
      <c r="O844" s="0" t="s">
        <v>92</v>
      </c>
      <c r="P844" s="0" t="s">
        <v>116</v>
      </c>
      <c r="Q844" s="0" t="s">
        <v>94</v>
      </c>
      <c r="R844" s="0" t="n">
        <v>0</v>
      </c>
      <c r="S844" s="0" t="n">
        <v>0</v>
      </c>
      <c r="T844" s="0" t="n">
        <v>0</v>
      </c>
      <c r="U844" s="0" t="s">
        <v>95</v>
      </c>
      <c r="V844" s="0" t="s">
        <v>95</v>
      </c>
      <c r="W844" s="0" t="n">
        <v>0</v>
      </c>
      <c r="X844" s="0" t="s">
        <v>120</v>
      </c>
      <c r="Y844" s="0" t="n">
        <v>35</v>
      </c>
      <c r="Z844" s="0" t="n">
        <v>0</v>
      </c>
      <c r="AA844" s="0" t="n">
        <v>0</v>
      </c>
      <c r="AB844" s="0" t="s">
        <v>87</v>
      </c>
      <c r="AC844" s="0" t="n">
        <v>75</v>
      </c>
      <c r="AD844" s="0" t="n">
        <v>0</v>
      </c>
      <c r="AE844" s="0" t="n">
        <v>0</v>
      </c>
      <c r="AF844" s="0" t="s">
        <v>96</v>
      </c>
      <c r="AG844" s="13" t="n">
        <v>42289</v>
      </c>
      <c r="AH844" s="25" t="n">
        <f aca="false">I844+J844</f>
        <v>4</v>
      </c>
      <c r="AI844" s="25" t="n">
        <f aca="false">K844+L844+M844</f>
        <v>2</v>
      </c>
      <c r="AJ844" s="25" t="n">
        <f aca="false">AC844*AH844</f>
        <v>300</v>
      </c>
      <c r="AK844" s="0" t="str">
        <f aca="false">IF(C844=1,"Cancelled","Completed")</f>
        <v>Cancelled</v>
      </c>
      <c r="AL844" s="0" t="str">
        <f aca="false">_xlfn.IFS(D844&lt;=7,"0-7 Days",D844&lt;=30,"8-30 Days",D844&lt;=90,"31-90 Days",TRUE(),"90+ Days")</f>
        <v>90+ Days</v>
      </c>
      <c r="AM844" s="0" t="str">
        <f aca="false">_xlfn.IFS(OR(F844="December",F844="January",F844="February"),"Winter",OR(F844="March",F844="April",F844="May"),"Spring",OR(F844="June",F844="July",F844="August"),"Summer",TRUE(),"Autumn")</f>
        <v>Autumn</v>
      </c>
      <c r="AN844" s="0" t="str">
        <f aca="false">IF(L844+M844&gt;0,"Family","Adult Only")</f>
        <v>Adult Only</v>
      </c>
      <c r="AO844" s="0" t="str">
        <f aca="false">IF(U844=V844,"Same","Changed")</f>
        <v>Same</v>
      </c>
    </row>
    <row r="845" customFormat="false" ht="15" hidden="false" customHeight="false" outlineLevel="0" collapsed="false">
      <c r="A845" s="14" t="n">
        <v>862</v>
      </c>
      <c r="B845" s="14" t="s">
        <v>90</v>
      </c>
      <c r="C845" s="14" t="n">
        <v>0</v>
      </c>
      <c r="D845" s="14" t="n">
        <v>7</v>
      </c>
      <c r="E845" s="14" t="n">
        <v>2015</v>
      </c>
      <c r="F845" s="14" t="s">
        <v>114</v>
      </c>
      <c r="G845" s="14" t="n">
        <v>39</v>
      </c>
      <c r="H845" s="14" t="n">
        <v>21</v>
      </c>
      <c r="I845" s="14" t="n">
        <v>1</v>
      </c>
      <c r="J845" s="14" t="n">
        <v>2</v>
      </c>
      <c r="K845" s="14" t="n">
        <v>2</v>
      </c>
      <c r="L845" s="14" t="n">
        <v>0</v>
      </c>
      <c r="M845" s="14" t="n">
        <v>0</v>
      </c>
      <c r="N845" s="14" t="s">
        <v>82</v>
      </c>
      <c r="O845" s="14" t="s">
        <v>152</v>
      </c>
      <c r="P845" s="14" t="s">
        <v>93</v>
      </c>
      <c r="Q845" s="14" t="s">
        <v>94</v>
      </c>
      <c r="R845" s="14" t="n">
        <v>0</v>
      </c>
      <c r="S845" s="14" t="n">
        <v>0</v>
      </c>
      <c r="T845" s="14" t="n">
        <v>0</v>
      </c>
      <c r="U845" s="14" t="s">
        <v>109</v>
      </c>
      <c r="V845" s="14" t="s">
        <v>109</v>
      </c>
      <c r="W845" s="14" t="n">
        <v>0</v>
      </c>
      <c r="X845" s="14" t="s">
        <v>86</v>
      </c>
      <c r="Y845" s="14" t="n">
        <v>9</v>
      </c>
      <c r="Z845" s="14" t="n">
        <v>0</v>
      </c>
      <c r="AA845" s="14" t="n">
        <v>0</v>
      </c>
      <c r="AB845" s="14" t="s">
        <v>125</v>
      </c>
      <c r="AC845" s="14" t="n">
        <v>136</v>
      </c>
      <c r="AD845" s="14" t="n">
        <v>0</v>
      </c>
      <c r="AE845" s="14" t="n">
        <v>2</v>
      </c>
      <c r="AF845" s="14" t="s">
        <v>88</v>
      </c>
      <c r="AG845" s="15" t="n">
        <v>42271</v>
      </c>
      <c r="AH845" s="14" t="n">
        <f aca="false">I845+J845</f>
        <v>3</v>
      </c>
      <c r="AI845" s="14" t="n">
        <f aca="false">K845+L845+M845</f>
        <v>2</v>
      </c>
      <c r="AJ845" s="14" t="n">
        <f aca="false">AC845*AH845</f>
        <v>408</v>
      </c>
      <c r="AK845" s="14" t="str">
        <f aca="false">IF(C845=1,"Cancelled","Completed")</f>
        <v>Completed</v>
      </c>
      <c r="AL845" s="14" t="str">
        <f aca="false">_xlfn.IFS(D845&lt;=7,"0-7 Days",D845&lt;=30,"8-30 Days",D845&lt;=90,"31-90 Days",TRUE(),"90+ Days")</f>
        <v>0-7 Days</v>
      </c>
      <c r="AM845" s="14" t="str">
        <f aca="false">_xlfn.IFS(OR(F845="December",F845="January",F845="February"),"Winter",OR(F845="March",F845="April",F845="May"),"Spring",OR(F845="June",F845="July",F845="August"),"Summer",TRUE(),"Autumn")</f>
        <v>Autumn</v>
      </c>
      <c r="AN845" s="14" t="str">
        <f aca="false">IF(L845+M845&gt;0,"Family","Adult Only")</f>
        <v>Adult Only</v>
      </c>
      <c r="AO845" s="14" t="str">
        <f aca="false">IF(U845=V845,"Same","Changed")</f>
        <v>Same</v>
      </c>
    </row>
    <row r="846" customFormat="false" ht="15" hidden="false" customHeight="false" outlineLevel="0" collapsed="false">
      <c r="A846" s="0" t="n">
        <v>863</v>
      </c>
      <c r="B846" s="0" t="s">
        <v>90</v>
      </c>
      <c r="C846" s="0" t="n">
        <v>0</v>
      </c>
      <c r="D846" s="0" t="n">
        <v>122</v>
      </c>
      <c r="E846" s="0" t="n">
        <v>2016</v>
      </c>
      <c r="F846" s="0" t="s">
        <v>103</v>
      </c>
      <c r="G846" s="0" t="n">
        <v>14</v>
      </c>
      <c r="H846" s="0" t="n">
        <v>27</v>
      </c>
      <c r="I846" s="0" t="n">
        <v>2</v>
      </c>
      <c r="J846" s="0" t="n">
        <v>1</v>
      </c>
      <c r="K846" s="0" t="n">
        <v>2</v>
      </c>
      <c r="L846" s="0" t="n">
        <v>0</v>
      </c>
      <c r="M846" s="0" t="n">
        <v>0</v>
      </c>
      <c r="N846" s="0" t="s">
        <v>112</v>
      </c>
      <c r="O846" s="0" t="s">
        <v>92</v>
      </c>
      <c r="P846" s="0" t="s">
        <v>99</v>
      </c>
      <c r="Q846" s="0" t="s">
        <v>94</v>
      </c>
      <c r="R846" s="0" t="n">
        <v>0</v>
      </c>
      <c r="S846" s="0" t="n">
        <v>0</v>
      </c>
      <c r="T846" s="0" t="n">
        <v>0</v>
      </c>
      <c r="U846" s="0" t="s">
        <v>95</v>
      </c>
      <c r="V846" s="0" t="s">
        <v>95</v>
      </c>
      <c r="W846" s="0" t="n">
        <v>0</v>
      </c>
      <c r="X846" s="0" t="s">
        <v>86</v>
      </c>
      <c r="Y846" s="0" t="n">
        <v>26</v>
      </c>
      <c r="Z846" s="0" t="n">
        <v>0</v>
      </c>
      <c r="AA846" s="0" t="n">
        <v>0</v>
      </c>
      <c r="AB846" s="0" t="s">
        <v>101</v>
      </c>
      <c r="AC846" s="0" t="n">
        <v>107</v>
      </c>
      <c r="AD846" s="0" t="n">
        <v>0</v>
      </c>
      <c r="AE846" s="0" t="n">
        <v>1</v>
      </c>
      <c r="AF846" s="0" t="s">
        <v>88</v>
      </c>
      <c r="AG846" s="13" t="n">
        <v>42459</v>
      </c>
      <c r="AH846" s="25" t="n">
        <f aca="false">I846+J846</f>
        <v>3</v>
      </c>
      <c r="AI846" s="25" t="n">
        <f aca="false">K846+L846+M846</f>
        <v>2</v>
      </c>
      <c r="AJ846" s="25" t="n">
        <f aca="false">AC846*AH846</f>
        <v>321</v>
      </c>
      <c r="AK846" s="0" t="str">
        <f aca="false">IF(C846=1,"Cancelled","Completed")</f>
        <v>Completed</v>
      </c>
      <c r="AL846" s="0" t="str">
        <f aca="false">_xlfn.IFS(D846&lt;=7,"0-7 Days",D846&lt;=30,"8-30 Days",D846&lt;=90,"31-90 Days",TRUE(),"90+ Days")</f>
        <v>90+ Days</v>
      </c>
      <c r="AM846" s="0" t="str">
        <f aca="false">_xlfn.IFS(OR(F846="December",F846="January",F846="February"),"Winter",OR(F846="March",F846="April",F846="May"),"Spring",OR(F846="June",F846="July",F846="August"),"Summer",TRUE(),"Autumn")</f>
        <v>Spring</v>
      </c>
      <c r="AN846" s="0" t="str">
        <f aca="false">IF(L846+M846&gt;0,"Family","Adult Only")</f>
        <v>Adult Only</v>
      </c>
      <c r="AO846" s="0" t="str">
        <f aca="false">IF(U846=V846,"Same","Changed")</f>
        <v>Same</v>
      </c>
    </row>
    <row r="847" customFormat="false" ht="15" hidden="false" customHeight="false" outlineLevel="0" collapsed="false">
      <c r="A847" s="14" t="n">
        <v>864</v>
      </c>
      <c r="B847" s="14" t="s">
        <v>90</v>
      </c>
      <c r="C847" s="14" t="n">
        <v>0</v>
      </c>
      <c r="D847" s="14" t="n">
        <v>3</v>
      </c>
      <c r="E847" s="14" t="n">
        <v>2016</v>
      </c>
      <c r="F847" s="14" t="s">
        <v>106</v>
      </c>
      <c r="G847" s="14" t="n">
        <v>18</v>
      </c>
      <c r="H847" s="14" t="n">
        <v>25</v>
      </c>
      <c r="I847" s="14" t="n">
        <v>1</v>
      </c>
      <c r="J847" s="14" t="n">
        <v>0</v>
      </c>
      <c r="K847" s="14" t="n">
        <v>1</v>
      </c>
      <c r="L847" s="14" t="n">
        <v>0</v>
      </c>
      <c r="M847" s="14" t="n">
        <v>0</v>
      </c>
      <c r="N847" s="14" t="s">
        <v>82</v>
      </c>
      <c r="O847" s="14" t="s">
        <v>92</v>
      </c>
      <c r="P847" s="14" t="s">
        <v>128</v>
      </c>
      <c r="Q847" s="14" t="s">
        <v>128</v>
      </c>
      <c r="R847" s="14" t="n">
        <v>1</v>
      </c>
      <c r="S847" s="14" t="n">
        <v>0</v>
      </c>
      <c r="T847" s="14" t="n">
        <v>4</v>
      </c>
      <c r="U847" s="14" t="s">
        <v>95</v>
      </c>
      <c r="V847" s="14" t="s">
        <v>95</v>
      </c>
      <c r="W847" s="14" t="n">
        <v>0</v>
      </c>
      <c r="X847" s="14" t="s">
        <v>86</v>
      </c>
      <c r="Y847" s="14" t="n">
        <v>0</v>
      </c>
      <c r="Z847" s="14" t="n">
        <v>40</v>
      </c>
      <c r="AA847" s="14" t="n">
        <v>0</v>
      </c>
      <c r="AB847" s="14" t="s">
        <v>87</v>
      </c>
      <c r="AC847" s="14" t="n">
        <v>65</v>
      </c>
      <c r="AD847" s="14" t="n">
        <v>0</v>
      </c>
      <c r="AE847" s="14" t="n">
        <v>0</v>
      </c>
      <c r="AF847" s="14" t="s">
        <v>88</v>
      </c>
      <c r="AG847" s="15" t="n">
        <v>42486</v>
      </c>
      <c r="AH847" s="14" t="n">
        <f aca="false">I847+J847</f>
        <v>1</v>
      </c>
      <c r="AI847" s="14" t="n">
        <f aca="false">K847+L847+M847</f>
        <v>1</v>
      </c>
      <c r="AJ847" s="14" t="n">
        <f aca="false">AC847*AH847</f>
        <v>65</v>
      </c>
      <c r="AK847" s="14" t="str">
        <f aca="false">IF(C847=1,"Cancelled","Completed")</f>
        <v>Completed</v>
      </c>
      <c r="AL847" s="14" t="str">
        <f aca="false">_xlfn.IFS(D847&lt;=7,"0-7 Days",D847&lt;=30,"8-30 Days",D847&lt;=90,"31-90 Days",TRUE(),"90+ Days")</f>
        <v>0-7 Days</v>
      </c>
      <c r="AM847" s="14" t="str">
        <f aca="false">_xlfn.IFS(OR(F847="December",F847="January",F847="February"),"Winter",OR(F847="March",F847="April",F847="May"),"Spring",OR(F847="June",F847="July",F847="August"),"Summer",TRUE(),"Autumn")</f>
        <v>Spring</v>
      </c>
      <c r="AN847" s="14" t="str">
        <f aca="false">IF(L847+M847&gt;0,"Family","Adult Only")</f>
        <v>Adult Only</v>
      </c>
      <c r="AO847" s="14" t="str">
        <f aca="false">IF(U847=V847,"Same","Changed")</f>
        <v>Same</v>
      </c>
    </row>
    <row r="848" customFormat="false" ht="15" hidden="false" customHeight="false" outlineLevel="0" collapsed="false">
      <c r="A848" s="0" t="n">
        <v>865</v>
      </c>
      <c r="B848" s="0" t="s">
        <v>90</v>
      </c>
      <c r="C848" s="0" t="n">
        <v>0</v>
      </c>
      <c r="D848" s="0" t="n">
        <v>178</v>
      </c>
      <c r="E848" s="0" t="n">
        <v>2016</v>
      </c>
      <c r="F848" s="0" t="s">
        <v>119</v>
      </c>
      <c r="G848" s="0" t="n">
        <v>35</v>
      </c>
      <c r="H848" s="0" t="n">
        <v>23</v>
      </c>
      <c r="I848" s="0" t="n">
        <v>0</v>
      </c>
      <c r="J848" s="0" t="n">
        <v>3</v>
      </c>
      <c r="K848" s="0" t="n">
        <v>3</v>
      </c>
      <c r="L848" s="0" t="n">
        <v>0</v>
      </c>
      <c r="M848" s="0" t="n">
        <v>0</v>
      </c>
      <c r="N848" s="0" t="s">
        <v>82</v>
      </c>
      <c r="O848" s="0" t="s">
        <v>158</v>
      </c>
      <c r="P848" s="0" t="s">
        <v>93</v>
      </c>
      <c r="Q848" s="0" t="s">
        <v>94</v>
      </c>
      <c r="R848" s="0" t="n">
        <v>0</v>
      </c>
      <c r="S848" s="0" t="n">
        <v>0</v>
      </c>
      <c r="T848" s="0" t="n">
        <v>0</v>
      </c>
      <c r="U848" s="0" t="s">
        <v>109</v>
      </c>
      <c r="V848" s="0" t="s">
        <v>109</v>
      </c>
      <c r="W848" s="0" t="n">
        <v>1</v>
      </c>
      <c r="X848" s="0" t="s">
        <v>86</v>
      </c>
      <c r="Y848" s="0" t="n">
        <v>9</v>
      </c>
      <c r="Z848" s="0" t="n">
        <v>0</v>
      </c>
      <c r="AA848" s="0" t="n">
        <v>0</v>
      </c>
      <c r="AB848" s="0" t="s">
        <v>87</v>
      </c>
      <c r="AC848" s="0" t="n">
        <v>143.7</v>
      </c>
      <c r="AD848" s="0" t="n">
        <v>1</v>
      </c>
      <c r="AE848" s="0" t="n">
        <v>1</v>
      </c>
      <c r="AF848" s="0" t="s">
        <v>88</v>
      </c>
      <c r="AG848" s="13" t="n">
        <v>42608</v>
      </c>
      <c r="AH848" s="25" t="n">
        <f aca="false">I848+J848</f>
        <v>3</v>
      </c>
      <c r="AI848" s="25" t="n">
        <f aca="false">K848+L848+M848</f>
        <v>3</v>
      </c>
      <c r="AJ848" s="25" t="n">
        <f aca="false">AC848*AH848</f>
        <v>431.1</v>
      </c>
      <c r="AK848" s="0" t="str">
        <f aca="false">IF(C848=1,"Cancelled","Completed")</f>
        <v>Completed</v>
      </c>
      <c r="AL848" s="0" t="str">
        <f aca="false">_xlfn.IFS(D848&lt;=7,"0-7 Days",D848&lt;=30,"8-30 Days",D848&lt;=90,"31-90 Days",TRUE(),"90+ Days")</f>
        <v>90+ Days</v>
      </c>
      <c r="AM848" s="0" t="str">
        <f aca="false">_xlfn.IFS(OR(F848="December",F848="January",F848="February"),"Winter",OR(F848="March",F848="April",F848="May"),"Spring",OR(F848="June",F848="July",F848="August"),"Summer",TRUE(),"Autumn")</f>
        <v>Summer</v>
      </c>
      <c r="AN848" s="0" t="str">
        <f aca="false">IF(L848+M848&gt;0,"Family","Adult Only")</f>
        <v>Adult Only</v>
      </c>
      <c r="AO848" s="0" t="str">
        <f aca="false">IF(U848=V848,"Same","Changed")</f>
        <v>Same</v>
      </c>
    </row>
    <row r="849" customFormat="false" ht="15" hidden="false" customHeight="false" outlineLevel="0" collapsed="false">
      <c r="A849" s="14" t="n">
        <v>866</v>
      </c>
      <c r="B849" s="14" t="s">
        <v>90</v>
      </c>
      <c r="C849" s="14" t="n">
        <v>0</v>
      </c>
      <c r="D849" s="14" t="n">
        <v>83</v>
      </c>
      <c r="E849" s="14" t="n">
        <v>2016</v>
      </c>
      <c r="F849" s="14" t="s">
        <v>103</v>
      </c>
      <c r="G849" s="14" t="n">
        <v>14</v>
      </c>
      <c r="H849" s="14" t="n">
        <v>28</v>
      </c>
      <c r="I849" s="14" t="n">
        <v>1</v>
      </c>
      <c r="J849" s="14" t="n">
        <v>4</v>
      </c>
      <c r="K849" s="14" t="n">
        <v>2</v>
      </c>
      <c r="L849" s="14" t="n">
        <v>0</v>
      </c>
      <c r="M849" s="14" t="n">
        <v>0</v>
      </c>
      <c r="N849" s="14" t="s">
        <v>82</v>
      </c>
      <c r="O849" s="14" t="s">
        <v>92</v>
      </c>
      <c r="P849" s="14" t="s">
        <v>99</v>
      </c>
      <c r="Q849" s="14" t="s">
        <v>94</v>
      </c>
      <c r="R849" s="14" t="n">
        <v>0</v>
      </c>
      <c r="S849" s="14" t="n">
        <v>0</v>
      </c>
      <c r="T849" s="14" t="n">
        <v>0</v>
      </c>
      <c r="U849" s="14" t="s">
        <v>95</v>
      </c>
      <c r="V849" s="14" t="s">
        <v>95</v>
      </c>
      <c r="W849" s="14" t="n">
        <v>0</v>
      </c>
      <c r="X849" s="14" t="s">
        <v>86</v>
      </c>
      <c r="Y849" s="14" t="n">
        <v>16</v>
      </c>
      <c r="Z849" s="14" t="n">
        <v>0</v>
      </c>
      <c r="AA849" s="14" t="n">
        <v>0</v>
      </c>
      <c r="AB849" s="14" t="s">
        <v>87</v>
      </c>
      <c r="AC849" s="14" t="n">
        <v>80.75</v>
      </c>
      <c r="AD849" s="14" t="n">
        <v>0</v>
      </c>
      <c r="AE849" s="14" t="n">
        <v>0</v>
      </c>
      <c r="AF849" s="14" t="s">
        <v>88</v>
      </c>
      <c r="AG849" s="15" t="n">
        <v>42462</v>
      </c>
      <c r="AH849" s="14" t="n">
        <f aca="false">I849+J849</f>
        <v>5</v>
      </c>
      <c r="AI849" s="14" t="n">
        <f aca="false">K849+L849+M849</f>
        <v>2</v>
      </c>
      <c r="AJ849" s="14" t="n">
        <f aca="false">AC849*AH849</f>
        <v>403.75</v>
      </c>
      <c r="AK849" s="14" t="str">
        <f aca="false">IF(C849=1,"Cancelled","Completed")</f>
        <v>Completed</v>
      </c>
      <c r="AL849" s="14" t="str">
        <f aca="false">_xlfn.IFS(D849&lt;=7,"0-7 Days",D849&lt;=30,"8-30 Days",D849&lt;=90,"31-90 Days",TRUE(),"90+ Days")</f>
        <v>31-90 Days</v>
      </c>
      <c r="AM849" s="14" t="str">
        <f aca="false">_xlfn.IFS(OR(F849="December",F849="January",F849="February"),"Winter",OR(F849="March",F849="April",F849="May"),"Spring",OR(F849="June",F849="July",F849="August"),"Summer",TRUE(),"Autumn")</f>
        <v>Spring</v>
      </c>
      <c r="AN849" s="14" t="str">
        <f aca="false">IF(L849+M849&gt;0,"Family","Adult Only")</f>
        <v>Adult Only</v>
      </c>
      <c r="AO849" s="14" t="str">
        <f aca="false">IF(U849=V849,"Same","Changed")</f>
        <v>Same</v>
      </c>
    </row>
    <row r="850" customFormat="false" ht="15" hidden="false" customHeight="false" outlineLevel="0" collapsed="false">
      <c r="A850" s="0" t="n">
        <v>868</v>
      </c>
      <c r="B850" s="0" t="s">
        <v>80</v>
      </c>
      <c r="C850" s="0" t="n">
        <v>1</v>
      </c>
      <c r="D850" s="0" t="n">
        <v>162</v>
      </c>
      <c r="E850" s="0" t="n">
        <v>2016</v>
      </c>
      <c r="F850" s="0" t="s">
        <v>119</v>
      </c>
      <c r="G850" s="0" t="n">
        <v>36</v>
      </c>
      <c r="H850" s="0" t="n">
        <v>31</v>
      </c>
      <c r="I850" s="0" t="n">
        <v>2</v>
      </c>
      <c r="J850" s="0" t="n">
        <v>7</v>
      </c>
      <c r="K850" s="0" t="n">
        <v>2</v>
      </c>
      <c r="L850" s="0" t="n">
        <v>0</v>
      </c>
      <c r="M850" s="0" t="n">
        <v>0</v>
      </c>
      <c r="N850" s="0" t="s">
        <v>82</v>
      </c>
      <c r="O850" s="0" t="s">
        <v>83</v>
      </c>
      <c r="P850" s="0" t="s">
        <v>93</v>
      </c>
      <c r="Q850" s="0" t="s">
        <v>94</v>
      </c>
      <c r="R850" s="0" t="n">
        <v>0</v>
      </c>
      <c r="S850" s="0" t="n">
        <v>0</v>
      </c>
      <c r="T850" s="0" t="n">
        <v>0</v>
      </c>
      <c r="U850" s="0" t="s">
        <v>95</v>
      </c>
      <c r="V850" s="0" t="s">
        <v>95</v>
      </c>
      <c r="W850" s="0" t="n">
        <v>0</v>
      </c>
      <c r="X850" s="0" t="s">
        <v>86</v>
      </c>
      <c r="Y850" s="0" t="n">
        <v>240</v>
      </c>
      <c r="Z850" s="0" t="n">
        <v>0</v>
      </c>
      <c r="AA850" s="0" t="n">
        <v>0</v>
      </c>
      <c r="AB850" s="0" t="s">
        <v>87</v>
      </c>
      <c r="AC850" s="0" t="n">
        <v>141.33</v>
      </c>
      <c r="AD850" s="0" t="n">
        <v>0</v>
      </c>
      <c r="AE850" s="0" t="n">
        <v>0</v>
      </c>
      <c r="AF850" s="0" t="s">
        <v>96</v>
      </c>
      <c r="AG850" s="13" t="n">
        <v>42572</v>
      </c>
      <c r="AH850" s="25" t="n">
        <f aca="false">I850+J850</f>
        <v>9</v>
      </c>
      <c r="AI850" s="25" t="n">
        <f aca="false">K850+L850+M850</f>
        <v>2</v>
      </c>
      <c r="AJ850" s="25" t="n">
        <f aca="false">AC850*AH850</f>
        <v>1271.97</v>
      </c>
      <c r="AK850" s="0" t="str">
        <f aca="false">IF(C850=1,"Cancelled","Completed")</f>
        <v>Cancelled</v>
      </c>
      <c r="AL850" s="0" t="str">
        <f aca="false">_xlfn.IFS(D850&lt;=7,"0-7 Days",D850&lt;=30,"8-30 Days",D850&lt;=90,"31-90 Days",TRUE(),"90+ Days")</f>
        <v>90+ Days</v>
      </c>
      <c r="AM850" s="0" t="str">
        <f aca="false">_xlfn.IFS(OR(F850="December",F850="January",F850="February"),"Winter",OR(F850="March",F850="April",F850="May"),"Spring",OR(F850="June",F850="July",F850="August"),"Summer",TRUE(),"Autumn")</f>
        <v>Summer</v>
      </c>
      <c r="AN850" s="0" t="str">
        <f aca="false">IF(L850+M850&gt;0,"Family","Adult Only")</f>
        <v>Adult Only</v>
      </c>
      <c r="AO850" s="0" t="str">
        <f aca="false">IF(U850=V850,"Same","Changed")</f>
        <v>Same</v>
      </c>
    </row>
    <row r="851" customFormat="false" ht="15" hidden="false" customHeight="false" outlineLevel="0" collapsed="false">
      <c r="A851" s="14" t="n">
        <v>869</v>
      </c>
      <c r="B851" s="14" t="s">
        <v>80</v>
      </c>
      <c r="C851" s="14" t="n">
        <v>0</v>
      </c>
      <c r="D851" s="14" t="n">
        <v>16</v>
      </c>
      <c r="E851" s="14" t="n">
        <v>2016</v>
      </c>
      <c r="F851" s="14" t="s">
        <v>81</v>
      </c>
      <c r="G851" s="14" t="n">
        <v>52</v>
      </c>
      <c r="H851" s="14" t="n">
        <v>24</v>
      </c>
      <c r="I851" s="14" t="n">
        <v>2</v>
      </c>
      <c r="J851" s="14" t="n">
        <v>1</v>
      </c>
      <c r="K851" s="14" t="n">
        <v>2</v>
      </c>
      <c r="L851" s="14" t="n">
        <v>0</v>
      </c>
      <c r="M851" s="14" t="n">
        <v>0</v>
      </c>
      <c r="N851" s="14" t="s">
        <v>82</v>
      </c>
      <c r="O851" s="14" t="s">
        <v>83</v>
      </c>
      <c r="P851" s="14" t="s">
        <v>84</v>
      </c>
      <c r="Q851" s="14" t="s">
        <v>84</v>
      </c>
      <c r="R851" s="14" t="n">
        <v>0</v>
      </c>
      <c r="S851" s="14" t="n">
        <v>0</v>
      </c>
      <c r="T851" s="14" t="n">
        <v>0</v>
      </c>
      <c r="U851" s="14" t="s">
        <v>124</v>
      </c>
      <c r="V851" s="14" t="s">
        <v>124</v>
      </c>
      <c r="W851" s="14" t="n">
        <v>0</v>
      </c>
      <c r="X851" s="14" t="s">
        <v>86</v>
      </c>
      <c r="Y851" s="14" t="n">
        <v>0</v>
      </c>
      <c r="Z851" s="14" t="n">
        <v>0</v>
      </c>
      <c r="AA851" s="14" t="n">
        <v>0</v>
      </c>
      <c r="AB851" s="14" t="s">
        <v>87</v>
      </c>
      <c r="AC851" s="14" t="n">
        <v>99.33</v>
      </c>
      <c r="AD851" s="14" t="n">
        <v>0</v>
      </c>
      <c r="AE851" s="14" t="n">
        <v>0</v>
      </c>
      <c r="AF851" s="14" t="s">
        <v>88</v>
      </c>
      <c r="AG851" s="15" t="n">
        <v>42731</v>
      </c>
      <c r="AH851" s="14" t="n">
        <f aca="false">I851+J851</f>
        <v>3</v>
      </c>
      <c r="AI851" s="14" t="n">
        <f aca="false">K851+L851+M851</f>
        <v>2</v>
      </c>
      <c r="AJ851" s="14" t="n">
        <f aca="false">AC851*AH851</f>
        <v>297.99</v>
      </c>
      <c r="AK851" s="14" t="str">
        <f aca="false">IF(C851=1,"Cancelled","Completed")</f>
        <v>Completed</v>
      </c>
      <c r="AL851" s="14" t="str">
        <f aca="false">_xlfn.IFS(D851&lt;=7,"0-7 Days",D851&lt;=30,"8-30 Days",D851&lt;=90,"31-90 Days",TRUE(),"90+ Days")</f>
        <v>8-30 Days</v>
      </c>
      <c r="AM851" s="14" t="str">
        <f aca="false">_xlfn.IFS(OR(F851="December",F851="January",F851="February"),"Winter",OR(F851="March",F851="April",F851="May"),"Spring",OR(F851="June",F851="July",F851="August"),"Summer",TRUE(),"Autumn")</f>
        <v>Winter</v>
      </c>
      <c r="AN851" s="14" t="str">
        <f aca="false">IF(L851+M851&gt;0,"Family","Adult Only")</f>
        <v>Adult Only</v>
      </c>
      <c r="AO851" s="14" t="str">
        <f aca="false">IF(U851=V851,"Same","Changed")</f>
        <v>Same</v>
      </c>
    </row>
    <row r="852" customFormat="false" ht="15" hidden="false" customHeight="false" outlineLevel="0" collapsed="false">
      <c r="A852" s="0" t="n">
        <v>870</v>
      </c>
      <c r="B852" s="0" t="s">
        <v>80</v>
      </c>
      <c r="C852" s="0" t="n">
        <v>1</v>
      </c>
      <c r="D852" s="0" t="n">
        <v>108</v>
      </c>
      <c r="E852" s="0" t="n">
        <v>2016</v>
      </c>
      <c r="F852" s="0" t="s">
        <v>103</v>
      </c>
      <c r="G852" s="0" t="n">
        <v>13</v>
      </c>
      <c r="H852" s="0" t="n">
        <v>21</v>
      </c>
      <c r="I852" s="0" t="n">
        <v>1</v>
      </c>
      <c r="J852" s="0" t="n">
        <v>1</v>
      </c>
      <c r="K852" s="0" t="n">
        <v>2</v>
      </c>
      <c r="L852" s="0" t="n">
        <v>0</v>
      </c>
      <c r="M852" s="0" t="n">
        <v>0</v>
      </c>
      <c r="N852" s="0" t="s">
        <v>82</v>
      </c>
      <c r="O852" s="0" t="s">
        <v>92</v>
      </c>
      <c r="P852" s="0" t="s">
        <v>93</v>
      </c>
      <c r="Q852" s="0" t="s">
        <v>94</v>
      </c>
      <c r="R852" s="0" t="n">
        <v>0</v>
      </c>
      <c r="S852" s="0" t="n">
        <v>0</v>
      </c>
      <c r="T852" s="0" t="n">
        <v>0</v>
      </c>
      <c r="U852" s="0" t="s">
        <v>95</v>
      </c>
      <c r="V852" s="0" t="s">
        <v>95</v>
      </c>
      <c r="W852" s="0" t="n">
        <v>1</v>
      </c>
      <c r="X852" s="0" t="s">
        <v>86</v>
      </c>
      <c r="Y852" s="0" t="n">
        <v>240</v>
      </c>
      <c r="Z852" s="0" t="n">
        <v>0</v>
      </c>
      <c r="AA852" s="0" t="n">
        <v>0</v>
      </c>
      <c r="AB852" s="0" t="s">
        <v>87</v>
      </c>
      <c r="AC852" s="0" t="n">
        <v>48</v>
      </c>
      <c r="AD852" s="0" t="n">
        <v>0</v>
      </c>
      <c r="AE852" s="0" t="n">
        <v>1</v>
      </c>
      <c r="AF852" s="0" t="s">
        <v>96</v>
      </c>
      <c r="AG852" s="13" t="n">
        <v>42373</v>
      </c>
      <c r="AH852" s="25" t="n">
        <f aca="false">I852+J852</f>
        <v>2</v>
      </c>
      <c r="AI852" s="25" t="n">
        <f aca="false">K852+L852+M852</f>
        <v>2</v>
      </c>
      <c r="AJ852" s="25" t="n">
        <f aca="false">AC852*AH852</f>
        <v>96</v>
      </c>
      <c r="AK852" s="0" t="str">
        <f aca="false">IF(C852=1,"Cancelled","Completed")</f>
        <v>Cancelled</v>
      </c>
      <c r="AL852" s="0" t="str">
        <f aca="false">_xlfn.IFS(D852&lt;=7,"0-7 Days",D852&lt;=30,"8-30 Days",D852&lt;=90,"31-90 Days",TRUE(),"90+ Days")</f>
        <v>90+ Days</v>
      </c>
      <c r="AM852" s="0" t="str">
        <f aca="false">_xlfn.IFS(OR(F852="December",F852="January",F852="February"),"Winter",OR(F852="March",F852="April",F852="May"),"Spring",OR(F852="June",F852="July",F852="August"),"Summer",TRUE(),"Autumn")</f>
        <v>Spring</v>
      </c>
      <c r="AN852" s="0" t="str">
        <f aca="false">IF(L852+M852&gt;0,"Family","Adult Only")</f>
        <v>Adult Only</v>
      </c>
      <c r="AO852" s="0" t="str">
        <f aca="false">IF(U852=V852,"Same","Changed")</f>
        <v>Same</v>
      </c>
    </row>
    <row r="853" customFormat="false" ht="15" hidden="false" customHeight="false" outlineLevel="0" collapsed="false">
      <c r="A853" s="14" t="n">
        <v>871</v>
      </c>
      <c r="B853" s="14" t="s">
        <v>90</v>
      </c>
      <c r="C853" s="14" t="n">
        <v>0</v>
      </c>
      <c r="D853" s="14" t="n">
        <v>13</v>
      </c>
      <c r="E853" s="14" t="n">
        <v>2016</v>
      </c>
      <c r="F853" s="14" t="s">
        <v>111</v>
      </c>
      <c r="G853" s="14" t="n">
        <v>42</v>
      </c>
      <c r="H853" s="14" t="n">
        <v>10</v>
      </c>
      <c r="I853" s="14" t="n">
        <v>1</v>
      </c>
      <c r="J853" s="14" t="n">
        <v>2</v>
      </c>
      <c r="K853" s="14" t="n">
        <v>2</v>
      </c>
      <c r="L853" s="14" t="n">
        <v>0</v>
      </c>
      <c r="M853" s="14" t="n">
        <v>0</v>
      </c>
      <c r="N853" s="14" t="s">
        <v>82</v>
      </c>
      <c r="O853" s="14" t="s">
        <v>123</v>
      </c>
      <c r="P853" s="14" t="s">
        <v>128</v>
      </c>
      <c r="Q853" s="14" t="s">
        <v>128</v>
      </c>
      <c r="R853" s="14" t="n">
        <v>0</v>
      </c>
      <c r="S853" s="14" t="n">
        <v>0</v>
      </c>
      <c r="T853" s="14" t="n">
        <v>0</v>
      </c>
      <c r="U853" s="14" t="s">
        <v>95</v>
      </c>
      <c r="V853" s="14" t="s">
        <v>95</v>
      </c>
      <c r="W853" s="14" t="n">
        <v>0</v>
      </c>
      <c r="X853" s="14" t="s">
        <v>86</v>
      </c>
      <c r="Y853" s="14" t="n">
        <v>0</v>
      </c>
      <c r="Z853" s="14" t="n">
        <v>332</v>
      </c>
      <c r="AA853" s="14" t="n">
        <v>0</v>
      </c>
      <c r="AB853" s="14" t="s">
        <v>87</v>
      </c>
      <c r="AC853" s="14" t="n">
        <v>159</v>
      </c>
      <c r="AD853" s="14" t="n">
        <v>0</v>
      </c>
      <c r="AE853" s="14" t="n">
        <v>0</v>
      </c>
      <c r="AF853" s="14" t="s">
        <v>88</v>
      </c>
      <c r="AG853" s="15" t="n">
        <v>42656</v>
      </c>
      <c r="AH853" s="14" t="n">
        <f aca="false">I853+J853</f>
        <v>3</v>
      </c>
      <c r="AI853" s="14" t="n">
        <f aca="false">K853+L853+M853</f>
        <v>2</v>
      </c>
      <c r="AJ853" s="14" t="n">
        <f aca="false">AC853*AH853</f>
        <v>477</v>
      </c>
      <c r="AK853" s="14" t="str">
        <f aca="false">IF(C853=1,"Cancelled","Completed")</f>
        <v>Completed</v>
      </c>
      <c r="AL853" s="14" t="str">
        <f aca="false">_xlfn.IFS(D853&lt;=7,"0-7 Days",D853&lt;=30,"8-30 Days",D853&lt;=90,"31-90 Days",TRUE(),"90+ Days")</f>
        <v>8-30 Days</v>
      </c>
      <c r="AM853" s="14" t="str">
        <f aca="false">_xlfn.IFS(OR(F853="December",F853="January",F853="February"),"Winter",OR(F853="March",F853="April",F853="May"),"Spring",OR(F853="June",F853="July",F853="August"),"Summer",TRUE(),"Autumn")</f>
        <v>Autumn</v>
      </c>
      <c r="AN853" s="14" t="str">
        <f aca="false">IF(L853+M853&gt;0,"Family","Adult Only")</f>
        <v>Adult Only</v>
      </c>
      <c r="AO853" s="14" t="str">
        <f aca="false">IF(U853=V853,"Same","Changed")</f>
        <v>Same</v>
      </c>
    </row>
    <row r="854" customFormat="false" ht="15" hidden="false" customHeight="false" outlineLevel="0" collapsed="false">
      <c r="A854" s="0" t="n">
        <v>872</v>
      </c>
      <c r="B854" s="0" t="s">
        <v>80</v>
      </c>
      <c r="C854" s="0" t="n">
        <v>0</v>
      </c>
      <c r="D854" s="0" t="n">
        <v>130</v>
      </c>
      <c r="E854" s="0" t="n">
        <v>2016</v>
      </c>
      <c r="F854" s="0" t="s">
        <v>119</v>
      </c>
      <c r="G854" s="0" t="n">
        <v>34</v>
      </c>
      <c r="H854" s="0" t="n">
        <v>20</v>
      </c>
      <c r="I854" s="0" t="n">
        <v>4</v>
      </c>
      <c r="J854" s="0" t="n">
        <v>10</v>
      </c>
      <c r="K854" s="0" t="n">
        <v>2</v>
      </c>
      <c r="L854" s="0" t="n">
        <v>0</v>
      </c>
      <c r="M854" s="0" t="n">
        <v>0</v>
      </c>
      <c r="N854" s="0" t="s">
        <v>82</v>
      </c>
      <c r="O854" s="0" t="s">
        <v>147</v>
      </c>
      <c r="P854" s="0" t="s">
        <v>84</v>
      </c>
      <c r="Q854" s="0" t="s">
        <v>84</v>
      </c>
      <c r="R854" s="0" t="n">
        <v>0</v>
      </c>
      <c r="S854" s="0" t="n">
        <v>0</v>
      </c>
      <c r="T854" s="0" t="n">
        <v>0</v>
      </c>
      <c r="U854" s="0" t="s">
        <v>109</v>
      </c>
      <c r="V854" s="0" t="s">
        <v>109</v>
      </c>
      <c r="W854" s="0" t="n">
        <v>0</v>
      </c>
      <c r="X854" s="0" t="s">
        <v>86</v>
      </c>
      <c r="Y854" s="0" t="n">
        <v>0</v>
      </c>
      <c r="Z854" s="0" t="n">
        <v>0</v>
      </c>
      <c r="AA854" s="0" t="n">
        <v>0</v>
      </c>
      <c r="AB854" s="0" t="s">
        <v>87</v>
      </c>
      <c r="AC854" s="0" t="n">
        <v>189.86</v>
      </c>
      <c r="AD854" s="0" t="n">
        <v>0</v>
      </c>
      <c r="AE854" s="0" t="n">
        <v>0</v>
      </c>
      <c r="AF854" s="0" t="s">
        <v>88</v>
      </c>
      <c r="AG854" s="13" t="n">
        <v>42616</v>
      </c>
      <c r="AH854" s="25" t="n">
        <f aca="false">I854+J854</f>
        <v>14</v>
      </c>
      <c r="AI854" s="25" t="n">
        <f aca="false">K854+L854+M854</f>
        <v>2</v>
      </c>
      <c r="AJ854" s="25" t="n">
        <f aca="false">AC854*AH854</f>
        <v>2658.04</v>
      </c>
      <c r="AK854" s="0" t="str">
        <f aca="false">IF(C854=1,"Cancelled","Completed")</f>
        <v>Completed</v>
      </c>
      <c r="AL854" s="0" t="str">
        <f aca="false">_xlfn.IFS(D854&lt;=7,"0-7 Days",D854&lt;=30,"8-30 Days",D854&lt;=90,"31-90 Days",TRUE(),"90+ Days")</f>
        <v>90+ Days</v>
      </c>
      <c r="AM854" s="0" t="str">
        <f aca="false">_xlfn.IFS(OR(F854="December",F854="January",F854="February"),"Winter",OR(F854="March",F854="April",F854="May"),"Spring",OR(F854="June",F854="July",F854="August"),"Summer",TRUE(),"Autumn")</f>
        <v>Summer</v>
      </c>
      <c r="AN854" s="0" t="str">
        <f aca="false">IF(L854+M854&gt;0,"Family","Adult Only")</f>
        <v>Adult Only</v>
      </c>
      <c r="AO854" s="0" t="str">
        <f aca="false">IF(U854=V854,"Same","Changed")</f>
        <v>Same</v>
      </c>
    </row>
    <row r="855" customFormat="false" ht="15" hidden="false" customHeight="false" outlineLevel="0" collapsed="false">
      <c r="A855" s="14" t="n">
        <v>873</v>
      </c>
      <c r="B855" s="14" t="s">
        <v>90</v>
      </c>
      <c r="C855" s="14" t="n">
        <v>1</v>
      </c>
      <c r="D855" s="14" t="n">
        <v>178</v>
      </c>
      <c r="E855" s="14" t="n">
        <v>2016</v>
      </c>
      <c r="F855" s="14" t="s">
        <v>119</v>
      </c>
      <c r="G855" s="14" t="n">
        <v>34</v>
      </c>
      <c r="H855" s="14" t="n">
        <v>18</v>
      </c>
      <c r="I855" s="14" t="n">
        <v>0</v>
      </c>
      <c r="J855" s="14" t="n">
        <v>3</v>
      </c>
      <c r="K855" s="14" t="n">
        <v>1</v>
      </c>
      <c r="L855" s="14" t="n">
        <v>1</v>
      </c>
      <c r="M855" s="14" t="n">
        <v>0</v>
      </c>
      <c r="N855" s="14" t="s">
        <v>82</v>
      </c>
      <c r="O855" s="14" t="s">
        <v>158</v>
      </c>
      <c r="P855" s="14" t="s">
        <v>93</v>
      </c>
      <c r="Q855" s="14" t="s">
        <v>94</v>
      </c>
      <c r="R855" s="14" t="n">
        <v>0</v>
      </c>
      <c r="S855" s="14" t="n">
        <v>0</v>
      </c>
      <c r="T855" s="14" t="n">
        <v>0</v>
      </c>
      <c r="U855" s="14" t="s">
        <v>95</v>
      </c>
      <c r="V855" s="14" t="s">
        <v>95</v>
      </c>
      <c r="W855" s="14" t="n">
        <v>0</v>
      </c>
      <c r="X855" s="14" t="s">
        <v>86</v>
      </c>
      <c r="Y855" s="14" t="n">
        <v>9</v>
      </c>
      <c r="Z855" s="14" t="n">
        <v>0</v>
      </c>
      <c r="AA855" s="14" t="n">
        <v>0</v>
      </c>
      <c r="AB855" s="14" t="s">
        <v>87</v>
      </c>
      <c r="AC855" s="14" t="n">
        <v>124.5</v>
      </c>
      <c r="AD855" s="14" t="n">
        <v>0</v>
      </c>
      <c r="AE855" s="14" t="n">
        <v>0</v>
      </c>
      <c r="AF855" s="14" t="s">
        <v>96</v>
      </c>
      <c r="AG855" s="15" t="n">
        <v>42433</v>
      </c>
      <c r="AH855" s="14" t="n">
        <f aca="false">I855+J855</f>
        <v>3</v>
      </c>
      <c r="AI855" s="14" t="n">
        <f aca="false">K855+L855+M855</f>
        <v>2</v>
      </c>
      <c r="AJ855" s="14" t="n">
        <f aca="false">AC855*AH855</f>
        <v>373.5</v>
      </c>
      <c r="AK855" s="14" t="str">
        <f aca="false">IF(C855=1,"Cancelled","Completed")</f>
        <v>Cancelled</v>
      </c>
      <c r="AL855" s="14" t="str">
        <f aca="false">_xlfn.IFS(D855&lt;=7,"0-7 Days",D855&lt;=30,"8-30 Days",D855&lt;=90,"31-90 Days",TRUE(),"90+ Days")</f>
        <v>90+ Days</v>
      </c>
      <c r="AM855" s="14" t="str">
        <f aca="false">_xlfn.IFS(OR(F855="December",F855="January",F855="February"),"Winter",OR(F855="March",F855="April",F855="May"),"Spring",OR(F855="June",F855="July",F855="August"),"Summer",TRUE(),"Autumn")</f>
        <v>Summer</v>
      </c>
      <c r="AN855" s="14" t="str">
        <f aca="false">IF(L855+M855&gt;0,"Family","Adult Only")</f>
        <v>Family</v>
      </c>
      <c r="AO855" s="14" t="str">
        <f aca="false">IF(U855=V855,"Same","Changed")</f>
        <v>Same</v>
      </c>
    </row>
    <row r="856" customFormat="false" ht="15" hidden="false" customHeight="false" outlineLevel="0" collapsed="false">
      <c r="A856" s="0" t="n">
        <v>874</v>
      </c>
      <c r="B856" s="0" t="s">
        <v>80</v>
      </c>
      <c r="C856" s="0" t="n">
        <v>0</v>
      </c>
      <c r="D856" s="0" t="n">
        <v>217</v>
      </c>
      <c r="E856" s="0" t="n">
        <v>2017</v>
      </c>
      <c r="F856" s="0" t="s">
        <v>119</v>
      </c>
      <c r="G856" s="0" t="n">
        <v>35</v>
      </c>
      <c r="H856" s="0" t="n">
        <v>29</v>
      </c>
      <c r="I856" s="0" t="n">
        <v>0</v>
      </c>
      <c r="J856" s="0" t="n">
        <v>4</v>
      </c>
      <c r="K856" s="0" t="n">
        <v>2</v>
      </c>
      <c r="L856" s="0" t="n">
        <v>0</v>
      </c>
      <c r="M856" s="0" t="n">
        <v>0</v>
      </c>
      <c r="N856" s="0" t="s">
        <v>82</v>
      </c>
      <c r="O856" s="0" t="s">
        <v>151</v>
      </c>
      <c r="P856" s="0" t="s">
        <v>99</v>
      </c>
      <c r="Q856" s="0" t="s">
        <v>94</v>
      </c>
      <c r="R856" s="0" t="n">
        <v>0</v>
      </c>
      <c r="S856" s="0" t="n">
        <v>0</v>
      </c>
      <c r="T856" s="0" t="n">
        <v>0</v>
      </c>
      <c r="U856" s="0" t="s">
        <v>95</v>
      </c>
      <c r="V856" s="0" t="s">
        <v>95</v>
      </c>
      <c r="W856" s="0" t="n">
        <v>2</v>
      </c>
      <c r="X856" s="0" t="s">
        <v>86</v>
      </c>
      <c r="Y856" s="0" t="n">
        <v>410</v>
      </c>
      <c r="Z856" s="0" t="n">
        <v>0</v>
      </c>
      <c r="AA856" s="0" t="n">
        <v>0</v>
      </c>
      <c r="AB856" s="0" t="s">
        <v>87</v>
      </c>
      <c r="AC856" s="0" t="n">
        <v>106.35</v>
      </c>
      <c r="AD856" s="0" t="n">
        <v>0</v>
      </c>
      <c r="AE856" s="0" t="n">
        <v>1</v>
      </c>
      <c r="AF856" s="0" t="s">
        <v>88</v>
      </c>
      <c r="AG856" s="13" t="n">
        <v>42980</v>
      </c>
      <c r="AH856" s="25" t="n">
        <f aca="false">I856+J856</f>
        <v>4</v>
      </c>
      <c r="AI856" s="25" t="n">
        <f aca="false">K856+L856+M856</f>
        <v>2</v>
      </c>
      <c r="AJ856" s="25" t="n">
        <f aca="false">AC856*AH856</f>
        <v>425.4</v>
      </c>
      <c r="AK856" s="0" t="str">
        <f aca="false">IF(C856=1,"Cancelled","Completed")</f>
        <v>Completed</v>
      </c>
      <c r="AL856" s="0" t="str">
        <f aca="false">_xlfn.IFS(D856&lt;=7,"0-7 Days",D856&lt;=30,"8-30 Days",D856&lt;=90,"31-90 Days",TRUE(),"90+ Days")</f>
        <v>90+ Days</v>
      </c>
      <c r="AM856" s="0" t="str">
        <f aca="false">_xlfn.IFS(OR(F856="December",F856="January",F856="February"),"Winter",OR(F856="March",F856="April",F856="May"),"Spring",OR(F856="June",F856="July",F856="August"),"Summer",TRUE(),"Autumn")</f>
        <v>Summer</v>
      </c>
      <c r="AN856" s="0" t="str">
        <f aca="false">IF(L856+M856&gt;0,"Family","Adult Only")</f>
        <v>Adult Only</v>
      </c>
      <c r="AO856" s="0" t="str">
        <f aca="false">IF(U856=V856,"Same","Changed")</f>
        <v>Same</v>
      </c>
    </row>
    <row r="857" customFormat="false" ht="15" hidden="false" customHeight="false" outlineLevel="0" collapsed="false">
      <c r="A857" s="14" t="n">
        <v>875</v>
      </c>
      <c r="B857" s="14" t="s">
        <v>80</v>
      </c>
      <c r="C857" s="14" t="n">
        <v>0</v>
      </c>
      <c r="D857" s="14" t="n">
        <v>73</v>
      </c>
      <c r="E857" s="14" t="n">
        <v>2017</v>
      </c>
      <c r="F857" s="14" t="s">
        <v>118</v>
      </c>
      <c r="G857" s="14" t="n">
        <v>7</v>
      </c>
      <c r="H857" s="14" t="n">
        <v>17</v>
      </c>
      <c r="I857" s="14" t="n">
        <v>1</v>
      </c>
      <c r="J857" s="14" t="n">
        <v>2</v>
      </c>
      <c r="K857" s="14" t="n">
        <v>2</v>
      </c>
      <c r="L857" s="14" t="n">
        <v>0</v>
      </c>
      <c r="M857" s="14" t="n">
        <v>0</v>
      </c>
      <c r="N857" s="14" t="s">
        <v>82</v>
      </c>
      <c r="O857" s="14" t="s">
        <v>83</v>
      </c>
      <c r="P857" s="14" t="s">
        <v>128</v>
      </c>
      <c r="Q857" s="14" t="s">
        <v>128</v>
      </c>
      <c r="R857" s="14" t="n">
        <v>0</v>
      </c>
      <c r="S857" s="14" t="n">
        <v>0</v>
      </c>
      <c r="T857" s="14" t="n">
        <v>0</v>
      </c>
      <c r="U857" s="14" t="s">
        <v>95</v>
      </c>
      <c r="V857" s="14" t="s">
        <v>95</v>
      </c>
      <c r="W857" s="14" t="n">
        <v>0</v>
      </c>
      <c r="X857" s="14" t="s">
        <v>86</v>
      </c>
      <c r="Y857" s="14" t="n">
        <v>0</v>
      </c>
      <c r="Z857" s="14" t="n">
        <v>498</v>
      </c>
      <c r="AA857" s="14" t="n">
        <v>0</v>
      </c>
      <c r="AB857" s="14" t="s">
        <v>101</v>
      </c>
      <c r="AC857" s="14" t="n">
        <v>40</v>
      </c>
      <c r="AD857" s="14" t="n">
        <v>0</v>
      </c>
      <c r="AE857" s="14" t="n">
        <v>0</v>
      </c>
      <c r="AF857" s="14" t="s">
        <v>88</v>
      </c>
      <c r="AG857" s="15" t="n">
        <v>42786</v>
      </c>
      <c r="AH857" s="14" t="n">
        <f aca="false">I857+J857</f>
        <v>3</v>
      </c>
      <c r="AI857" s="14" t="n">
        <f aca="false">K857+L857+M857</f>
        <v>2</v>
      </c>
      <c r="AJ857" s="14" t="n">
        <f aca="false">AC857*AH857</f>
        <v>120</v>
      </c>
      <c r="AK857" s="14" t="str">
        <f aca="false">IF(C857=1,"Cancelled","Completed")</f>
        <v>Completed</v>
      </c>
      <c r="AL857" s="14" t="str">
        <f aca="false">_xlfn.IFS(D857&lt;=7,"0-7 Days",D857&lt;=30,"8-30 Days",D857&lt;=90,"31-90 Days",TRUE(),"90+ Days")</f>
        <v>31-90 Days</v>
      </c>
      <c r="AM857" s="14" t="str">
        <f aca="false">_xlfn.IFS(OR(F857="December",F857="January",F857="February"),"Winter",OR(F857="March",F857="April",F857="May"),"Spring",OR(F857="June",F857="July",F857="August"),"Summer",TRUE(),"Autumn")</f>
        <v>Winter</v>
      </c>
      <c r="AN857" s="14" t="str">
        <f aca="false">IF(L857+M857&gt;0,"Family","Adult Only")</f>
        <v>Adult Only</v>
      </c>
      <c r="AO857" s="14" t="str">
        <f aca="false">IF(U857=V857,"Same","Changed")</f>
        <v>Same</v>
      </c>
    </row>
    <row r="858" customFormat="false" ht="15" hidden="false" customHeight="false" outlineLevel="0" collapsed="false">
      <c r="A858" s="0" t="n">
        <v>876</v>
      </c>
      <c r="B858" s="0" t="s">
        <v>80</v>
      </c>
      <c r="C858" s="0" t="n">
        <v>0</v>
      </c>
      <c r="D858" s="0" t="n">
        <v>4</v>
      </c>
      <c r="E858" s="0" t="n">
        <v>2016</v>
      </c>
      <c r="F858" s="0" t="s">
        <v>113</v>
      </c>
      <c r="G858" s="0" t="n">
        <v>48</v>
      </c>
      <c r="H858" s="0" t="n">
        <v>26</v>
      </c>
      <c r="I858" s="0" t="n">
        <v>2</v>
      </c>
      <c r="J858" s="0" t="n">
        <v>1</v>
      </c>
      <c r="K858" s="0" t="n">
        <v>1</v>
      </c>
      <c r="L858" s="0" t="n">
        <v>0</v>
      </c>
      <c r="M858" s="0" t="n">
        <v>0</v>
      </c>
      <c r="N858" s="0" t="s">
        <v>82</v>
      </c>
      <c r="O858" s="0" t="s">
        <v>122</v>
      </c>
      <c r="P858" s="0" t="s">
        <v>93</v>
      </c>
      <c r="Q858" s="0" t="s">
        <v>94</v>
      </c>
      <c r="R858" s="0" t="n">
        <v>0</v>
      </c>
      <c r="S858" s="0" t="n">
        <v>0</v>
      </c>
      <c r="T858" s="0" t="n">
        <v>0</v>
      </c>
      <c r="U858" s="0" t="s">
        <v>95</v>
      </c>
      <c r="V858" s="0" t="s">
        <v>109</v>
      </c>
      <c r="W858" s="0" t="n">
        <v>0</v>
      </c>
      <c r="X858" s="0" t="s">
        <v>86</v>
      </c>
      <c r="Y858" s="0" t="n">
        <v>240</v>
      </c>
      <c r="Z858" s="0" t="n">
        <v>0</v>
      </c>
      <c r="AA858" s="0" t="n">
        <v>0</v>
      </c>
      <c r="AB858" s="0" t="s">
        <v>87</v>
      </c>
      <c r="AC858" s="0" t="n">
        <v>43</v>
      </c>
      <c r="AD858" s="0" t="n">
        <v>0</v>
      </c>
      <c r="AE858" s="0" t="n">
        <v>1</v>
      </c>
      <c r="AF858" s="0" t="s">
        <v>88</v>
      </c>
      <c r="AG858" s="13" t="n">
        <v>42703</v>
      </c>
      <c r="AH858" s="25" t="n">
        <f aca="false">I858+J858</f>
        <v>3</v>
      </c>
      <c r="AI858" s="25" t="n">
        <f aca="false">K858+L858+M858</f>
        <v>1</v>
      </c>
      <c r="AJ858" s="25" t="n">
        <f aca="false">AC858*AH858</f>
        <v>129</v>
      </c>
      <c r="AK858" s="0" t="str">
        <f aca="false">IF(C858=1,"Cancelled","Completed")</f>
        <v>Completed</v>
      </c>
      <c r="AL858" s="0" t="str">
        <f aca="false">_xlfn.IFS(D858&lt;=7,"0-7 Days",D858&lt;=30,"8-30 Days",D858&lt;=90,"31-90 Days",TRUE(),"90+ Days")</f>
        <v>0-7 Days</v>
      </c>
      <c r="AM858" s="0" t="str">
        <f aca="false">_xlfn.IFS(OR(F858="December",F858="January",F858="February"),"Winter",OR(F858="March",F858="April",F858="May"),"Spring",OR(F858="June",F858="July",F858="August"),"Summer",TRUE(),"Autumn")</f>
        <v>Autumn</v>
      </c>
      <c r="AN858" s="0" t="str">
        <f aca="false">IF(L858+M858&gt;0,"Family","Adult Only")</f>
        <v>Adult Only</v>
      </c>
      <c r="AO858" s="0" t="str">
        <f aca="false">IF(U858=V858,"Same","Changed")</f>
        <v>Changed</v>
      </c>
    </row>
    <row r="859" customFormat="false" ht="15" hidden="false" customHeight="false" outlineLevel="0" collapsed="false">
      <c r="A859" s="14" t="n">
        <v>877</v>
      </c>
      <c r="B859" s="14" t="s">
        <v>80</v>
      </c>
      <c r="C859" s="14" t="n">
        <v>1</v>
      </c>
      <c r="D859" s="14" t="n">
        <v>126</v>
      </c>
      <c r="E859" s="14" t="n">
        <v>2017</v>
      </c>
      <c r="F859" s="14" t="s">
        <v>135</v>
      </c>
      <c r="G859" s="14" t="n">
        <v>25</v>
      </c>
      <c r="H859" s="14" t="n">
        <v>20</v>
      </c>
      <c r="I859" s="14" t="n">
        <v>0</v>
      </c>
      <c r="J859" s="14" t="n">
        <v>4</v>
      </c>
      <c r="K859" s="14" t="n">
        <v>2</v>
      </c>
      <c r="L859" s="14" t="n">
        <v>0</v>
      </c>
      <c r="M859" s="14" t="n">
        <v>0</v>
      </c>
      <c r="N859" s="14" t="s">
        <v>82</v>
      </c>
      <c r="O859" s="14" t="s">
        <v>92</v>
      </c>
      <c r="P859" s="14" t="s">
        <v>99</v>
      </c>
      <c r="Q859" s="14" t="s">
        <v>94</v>
      </c>
      <c r="R859" s="14" t="n">
        <v>0</v>
      </c>
      <c r="S859" s="14" t="n">
        <v>0</v>
      </c>
      <c r="T859" s="14" t="n">
        <v>0</v>
      </c>
      <c r="U859" s="14" t="s">
        <v>95</v>
      </c>
      <c r="V859" s="14" t="s">
        <v>95</v>
      </c>
      <c r="W859" s="14" t="n">
        <v>0</v>
      </c>
      <c r="X859" s="14" t="s">
        <v>86</v>
      </c>
      <c r="Y859" s="14" t="n">
        <v>410</v>
      </c>
      <c r="Z859" s="14" t="n">
        <v>0</v>
      </c>
      <c r="AA859" s="14" t="n">
        <v>0</v>
      </c>
      <c r="AB859" s="14" t="s">
        <v>87</v>
      </c>
      <c r="AC859" s="14" t="n">
        <v>63</v>
      </c>
      <c r="AD859" s="14" t="n">
        <v>0</v>
      </c>
      <c r="AE859" s="14" t="n">
        <v>0</v>
      </c>
      <c r="AF859" s="14" t="s">
        <v>96</v>
      </c>
      <c r="AG859" s="15" t="n">
        <v>42780</v>
      </c>
      <c r="AH859" s="14" t="n">
        <f aca="false">I859+J859</f>
        <v>4</v>
      </c>
      <c r="AI859" s="14" t="n">
        <f aca="false">K859+L859+M859</f>
        <v>2</v>
      </c>
      <c r="AJ859" s="14" t="n">
        <f aca="false">AC859*AH859</f>
        <v>252</v>
      </c>
      <c r="AK859" s="14" t="str">
        <f aca="false">IF(C859=1,"Cancelled","Completed")</f>
        <v>Cancelled</v>
      </c>
      <c r="AL859" s="14" t="str">
        <f aca="false">_xlfn.IFS(D859&lt;=7,"0-7 Days",D859&lt;=30,"8-30 Days",D859&lt;=90,"31-90 Days",TRUE(),"90+ Days")</f>
        <v>90+ Days</v>
      </c>
      <c r="AM859" s="14" t="str">
        <f aca="false">_xlfn.IFS(OR(F859="December",F859="January",F859="February"),"Winter",OR(F859="March",F859="April",F859="May"),"Spring",OR(F859="June",F859="July",F859="August"),"Summer",TRUE(),"Autumn")</f>
        <v>Summer</v>
      </c>
      <c r="AN859" s="14" t="str">
        <f aca="false">IF(L859+M859&gt;0,"Family","Adult Only")</f>
        <v>Adult Only</v>
      </c>
      <c r="AO859" s="14" t="str">
        <f aca="false">IF(U859=V859,"Same","Changed")</f>
        <v>Same</v>
      </c>
    </row>
    <row r="860" customFormat="false" ht="15" hidden="false" customHeight="false" outlineLevel="0" collapsed="false">
      <c r="A860" s="0" t="n">
        <v>878</v>
      </c>
      <c r="B860" s="0" t="s">
        <v>90</v>
      </c>
      <c r="C860" s="0" t="n">
        <v>0</v>
      </c>
      <c r="D860" s="0" t="n">
        <v>7</v>
      </c>
      <c r="E860" s="0" t="n">
        <v>2016</v>
      </c>
      <c r="F860" s="0" t="s">
        <v>119</v>
      </c>
      <c r="G860" s="0" t="n">
        <v>35</v>
      </c>
      <c r="H860" s="0" t="n">
        <v>26</v>
      </c>
      <c r="I860" s="0" t="n">
        <v>2</v>
      </c>
      <c r="J860" s="0" t="n">
        <v>2</v>
      </c>
      <c r="K860" s="0" t="n">
        <v>2</v>
      </c>
      <c r="L860" s="0" t="n">
        <v>0</v>
      </c>
      <c r="M860" s="0" t="n">
        <v>0</v>
      </c>
      <c r="N860" s="0" t="s">
        <v>82</v>
      </c>
      <c r="O860" s="0" t="s">
        <v>130</v>
      </c>
      <c r="P860" s="0" t="s">
        <v>93</v>
      </c>
      <c r="Q860" s="0" t="s">
        <v>94</v>
      </c>
      <c r="R860" s="0" t="n">
        <v>0</v>
      </c>
      <c r="S860" s="0" t="n">
        <v>0</v>
      </c>
      <c r="T860" s="0" t="n">
        <v>0</v>
      </c>
      <c r="U860" s="0" t="s">
        <v>95</v>
      </c>
      <c r="V860" s="0" t="s">
        <v>95</v>
      </c>
      <c r="W860" s="0" t="n">
        <v>0</v>
      </c>
      <c r="X860" s="0" t="s">
        <v>86</v>
      </c>
      <c r="Y860" s="0" t="n">
        <v>9</v>
      </c>
      <c r="Z860" s="0" t="n">
        <v>0</v>
      </c>
      <c r="AA860" s="0" t="n">
        <v>0</v>
      </c>
      <c r="AB860" s="0" t="s">
        <v>87</v>
      </c>
      <c r="AC860" s="0" t="n">
        <v>143</v>
      </c>
      <c r="AD860" s="0" t="n">
        <v>0</v>
      </c>
      <c r="AE860" s="0" t="n">
        <v>1</v>
      </c>
      <c r="AF860" s="0" t="s">
        <v>88</v>
      </c>
      <c r="AG860" s="13" t="n">
        <v>42612</v>
      </c>
      <c r="AH860" s="25" t="n">
        <f aca="false">I860+J860</f>
        <v>4</v>
      </c>
      <c r="AI860" s="25" t="n">
        <f aca="false">K860+L860+M860</f>
        <v>2</v>
      </c>
      <c r="AJ860" s="25" t="n">
        <f aca="false">AC860*AH860</f>
        <v>572</v>
      </c>
      <c r="AK860" s="0" t="str">
        <f aca="false">IF(C860=1,"Cancelled","Completed")</f>
        <v>Completed</v>
      </c>
      <c r="AL860" s="0" t="str">
        <f aca="false">_xlfn.IFS(D860&lt;=7,"0-7 Days",D860&lt;=30,"8-30 Days",D860&lt;=90,"31-90 Days",TRUE(),"90+ Days")</f>
        <v>0-7 Days</v>
      </c>
      <c r="AM860" s="0" t="str">
        <f aca="false">_xlfn.IFS(OR(F860="December",F860="January",F860="February"),"Winter",OR(F860="March",F860="April",F860="May"),"Spring",OR(F860="June",F860="July",F860="August"),"Summer",TRUE(),"Autumn")</f>
        <v>Summer</v>
      </c>
      <c r="AN860" s="0" t="str">
        <f aca="false">IF(L860+M860&gt;0,"Family","Adult Only")</f>
        <v>Adult Only</v>
      </c>
      <c r="AO860" s="0" t="str">
        <f aca="false">IF(U860=V860,"Same","Changed")</f>
        <v>Same</v>
      </c>
    </row>
    <row r="861" customFormat="false" ht="15" hidden="false" customHeight="false" outlineLevel="0" collapsed="false">
      <c r="A861" s="14" t="n">
        <v>879</v>
      </c>
      <c r="B861" s="14" t="s">
        <v>90</v>
      </c>
      <c r="C861" s="14" t="n">
        <v>1</v>
      </c>
      <c r="D861" s="14" t="n">
        <v>230</v>
      </c>
      <c r="E861" s="14" t="n">
        <v>2016</v>
      </c>
      <c r="F861" s="14" t="s">
        <v>91</v>
      </c>
      <c r="G861" s="14" t="n">
        <v>31</v>
      </c>
      <c r="H861" s="14" t="n">
        <v>26</v>
      </c>
      <c r="I861" s="14" t="n">
        <v>0</v>
      </c>
      <c r="J861" s="14" t="n">
        <v>3</v>
      </c>
      <c r="K861" s="14" t="n">
        <v>2</v>
      </c>
      <c r="L861" s="14" t="n">
        <v>0</v>
      </c>
      <c r="M861" s="14" t="n">
        <v>0</v>
      </c>
      <c r="N861" s="14" t="s">
        <v>82</v>
      </c>
      <c r="O861" s="14" t="s">
        <v>117</v>
      </c>
      <c r="P861" s="14" t="s">
        <v>93</v>
      </c>
      <c r="Q861" s="14" t="s">
        <v>94</v>
      </c>
      <c r="R861" s="14" t="n">
        <v>0</v>
      </c>
      <c r="S861" s="14" t="n">
        <v>0</v>
      </c>
      <c r="T861" s="14" t="n">
        <v>0</v>
      </c>
      <c r="U861" s="14" t="s">
        <v>138</v>
      </c>
      <c r="V861" s="14" t="s">
        <v>138</v>
      </c>
      <c r="W861" s="14" t="n">
        <v>1</v>
      </c>
      <c r="X861" s="14" t="s">
        <v>86</v>
      </c>
      <c r="Y861" s="14" t="n">
        <v>9</v>
      </c>
      <c r="Z861" s="14" t="n">
        <v>0</v>
      </c>
      <c r="AA861" s="14" t="n">
        <v>0</v>
      </c>
      <c r="AB861" s="14" t="s">
        <v>101</v>
      </c>
      <c r="AC861" s="14" t="n">
        <v>95.75</v>
      </c>
      <c r="AD861" s="14" t="n">
        <v>0</v>
      </c>
      <c r="AE861" s="14" t="n">
        <v>1</v>
      </c>
      <c r="AF861" s="14" t="s">
        <v>96</v>
      </c>
      <c r="AG861" s="15" t="n">
        <v>42394</v>
      </c>
      <c r="AH861" s="14" t="n">
        <f aca="false">I861+J861</f>
        <v>3</v>
      </c>
      <c r="AI861" s="14" t="n">
        <f aca="false">K861+L861+M861</f>
        <v>2</v>
      </c>
      <c r="AJ861" s="14" t="n">
        <f aca="false">AC861*AH861</f>
        <v>287.25</v>
      </c>
      <c r="AK861" s="14" t="str">
        <f aca="false">IF(C861=1,"Cancelled","Completed")</f>
        <v>Cancelled</v>
      </c>
      <c r="AL861" s="14" t="str">
        <f aca="false">_xlfn.IFS(D861&lt;=7,"0-7 Days",D861&lt;=30,"8-30 Days",D861&lt;=90,"31-90 Days",TRUE(),"90+ Days")</f>
        <v>90+ Days</v>
      </c>
      <c r="AM861" s="14" t="str">
        <f aca="false">_xlfn.IFS(OR(F861="December",F861="January",F861="February"),"Winter",OR(F861="March",F861="April",F861="May"),"Spring",OR(F861="June",F861="July",F861="August"),"Summer",TRUE(),"Autumn")</f>
        <v>Summer</v>
      </c>
      <c r="AN861" s="14" t="str">
        <f aca="false">IF(L861+M861&gt;0,"Family","Adult Only")</f>
        <v>Adult Only</v>
      </c>
      <c r="AO861" s="14" t="str">
        <f aca="false">IF(U861=V861,"Same","Changed")</f>
        <v>Same</v>
      </c>
    </row>
    <row r="862" customFormat="false" ht="15" hidden="false" customHeight="false" outlineLevel="0" collapsed="false">
      <c r="A862" s="0" t="n">
        <v>880</v>
      </c>
      <c r="B862" s="0" t="s">
        <v>80</v>
      </c>
      <c r="C862" s="0" t="n">
        <v>1</v>
      </c>
      <c r="D862" s="0" t="n">
        <v>72</v>
      </c>
      <c r="E862" s="0" t="n">
        <v>2016</v>
      </c>
      <c r="F862" s="0" t="s">
        <v>118</v>
      </c>
      <c r="G862" s="0" t="n">
        <v>6</v>
      </c>
      <c r="H862" s="0" t="n">
        <v>6</v>
      </c>
      <c r="I862" s="0" t="n">
        <v>2</v>
      </c>
      <c r="J862" s="0" t="n">
        <v>1</v>
      </c>
      <c r="K862" s="0" t="n">
        <v>2</v>
      </c>
      <c r="L862" s="0" t="n">
        <v>0</v>
      </c>
      <c r="M862" s="0" t="n">
        <v>0</v>
      </c>
      <c r="N862" s="0" t="s">
        <v>112</v>
      </c>
      <c r="O862" s="0" t="s">
        <v>92</v>
      </c>
      <c r="P862" s="0" t="s">
        <v>116</v>
      </c>
      <c r="Q862" s="0" t="s">
        <v>84</v>
      </c>
      <c r="R862" s="0" t="n">
        <v>0</v>
      </c>
      <c r="S862" s="0" t="n">
        <v>0</v>
      </c>
      <c r="T862" s="0" t="n">
        <v>0</v>
      </c>
      <c r="U862" s="0" t="s">
        <v>109</v>
      </c>
      <c r="V862" s="0" t="s">
        <v>109</v>
      </c>
      <c r="W862" s="0" t="n">
        <v>0</v>
      </c>
      <c r="X862" s="0" t="s">
        <v>86</v>
      </c>
      <c r="Y862" s="0" t="n">
        <v>0</v>
      </c>
      <c r="Z862" s="0" t="n">
        <v>0</v>
      </c>
      <c r="AA862" s="0" t="n">
        <v>0</v>
      </c>
      <c r="AB862" s="0" t="s">
        <v>101</v>
      </c>
      <c r="AC862" s="0" t="n">
        <v>73.33</v>
      </c>
      <c r="AD862" s="0" t="n">
        <v>0</v>
      </c>
      <c r="AE862" s="0" t="n">
        <v>0</v>
      </c>
      <c r="AF862" s="0" t="s">
        <v>96</v>
      </c>
      <c r="AG862" s="13" t="n">
        <v>42388</v>
      </c>
      <c r="AH862" s="25" t="n">
        <f aca="false">I862+J862</f>
        <v>3</v>
      </c>
      <c r="AI862" s="25" t="n">
        <f aca="false">K862+L862+M862</f>
        <v>2</v>
      </c>
      <c r="AJ862" s="25" t="n">
        <f aca="false">AC862*AH862</f>
        <v>219.99</v>
      </c>
      <c r="AK862" s="0" t="str">
        <f aca="false">IF(C862=1,"Cancelled","Completed")</f>
        <v>Cancelled</v>
      </c>
      <c r="AL862" s="0" t="str">
        <f aca="false">_xlfn.IFS(D862&lt;=7,"0-7 Days",D862&lt;=30,"8-30 Days",D862&lt;=90,"31-90 Days",TRUE(),"90+ Days")</f>
        <v>31-90 Days</v>
      </c>
      <c r="AM862" s="0" t="str">
        <f aca="false">_xlfn.IFS(OR(F862="December",F862="January",F862="February"),"Winter",OR(F862="March",F862="April",F862="May"),"Spring",OR(F862="June",F862="July",F862="August"),"Summer",TRUE(),"Autumn")</f>
        <v>Winter</v>
      </c>
      <c r="AN862" s="0" t="str">
        <f aca="false">IF(L862+M862&gt;0,"Family","Adult Only")</f>
        <v>Adult Only</v>
      </c>
      <c r="AO862" s="0" t="str">
        <f aca="false">IF(U862=V862,"Same","Changed")</f>
        <v>Same</v>
      </c>
    </row>
    <row r="863" customFormat="false" ht="15" hidden="false" customHeight="false" outlineLevel="0" collapsed="false">
      <c r="A863" s="14" t="n">
        <v>881</v>
      </c>
      <c r="B863" s="14" t="s">
        <v>90</v>
      </c>
      <c r="C863" s="14" t="n">
        <v>1</v>
      </c>
      <c r="D863" s="14" t="n">
        <v>226</v>
      </c>
      <c r="E863" s="14" t="n">
        <v>2017</v>
      </c>
      <c r="F863" s="14" t="s">
        <v>135</v>
      </c>
      <c r="G863" s="14" t="n">
        <v>24</v>
      </c>
      <c r="H863" s="14" t="n">
        <v>16</v>
      </c>
      <c r="I863" s="14" t="n">
        <v>1</v>
      </c>
      <c r="J863" s="14" t="n">
        <v>2</v>
      </c>
      <c r="K863" s="14" t="n">
        <v>2</v>
      </c>
      <c r="L863" s="14" t="n">
        <v>0</v>
      </c>
      <c r="M863" s="14" t="n">
        <v>0</v>
      </c>
      <c r="N863" s="14" t="s">
        <v>82</v>
      </c>
      <c r="O863" s="14" t="s">
        <v>92</v>
      </c>
      <c r="P863" s="14" t="s">
        <v>99</v>
      </c>
      <c r="Q863" s="14" t="s">
        <v>94</v>
      </c>
      <c r="R863" s="14" t="n">
        <v>0</v>
      </c>
      <c r="S863" s="14" t="n">
        <v>0</v>
      </c>
      <c r="T863" s="14" t="n">
        <v>0</v>
      </c>
      <c r="U863" s="14" t="s">
        <v>95</v>
      </c>
      <c r="V863" s="14" t="s">
        <v>95</v>
      </c>
      <c r="W863" s="14" t="n">
        <v>0</v>
      </c>
      <c r="X863" s="14" t="s">
        <v>120</v>
      </c>
      <c r="Y863" s="14" t="n">
        <v>20</v>
      </c>
      <c r="Z863" s="14" t="n">
        <v>0</v>
      </c>
      <c r="AA863" s="14" t="n">
        <v>0</v>
      </c>
      <c r="AB863" s="14" t="s">
        <v>87</v>
      </c>
      <c r="AC863" s="14" t="n">
        <v>105</v>
      </c>
      <c r="AD863" s="14" t="n">
        <v>0</v>
      </c>
      <c r="AE863" s="14" t="n">
        <v>0</v>
      </c>
      <c r="AF863" s="14" t="s">
        <v>96</v>
      </c>
      <c r="AG863" s="15" t="n">
        <v>42846</v>
      </c>
      <c r="AH863" s="14" t="n">
        <f aca="false">I863+J863</f>
        <v>3</v>
      </c>
      <c r="AI863" s="14" t="n">
        <f aca="false">K863+L863+M863</f>
        <v>2</v>
      </c>
      <c r="AJ863" s="14" t="n">
        <f aca="false">AC863*AH863</f>
        <v>315</v>
      </c>
      <c r="AK863" s="14" t="str">
        <f aca="false">IF(C863=1,"Cancelled","Completed")</f>
        <v>Cancelled</v>
      </c>
      <c r="AL863" s="14" t="str">
        <f aca="false">_xlfn.IFS(D863&lt;=7,"0-7 Days",D863&lt;=30,"8-30 Days",D863&lt;=90,"31-90 Days",TRUE(),"90+ Days")</f>
        <v>90+ Days</v>
      </c>
      <c r="AM863" s="14" t="str">
        <f aca="false">_xlfn.IFS(OR(F863="December",F863="January",F863="February"),"Winter",OR(F863="March",F863="April",F863="May"),"Spring",OR(F863="June",F863="July",F863="August"),"Summer",TRUE(),"Autumn")</f>
        <v>Summer</v>
      </c>
      <c r="AN863" s="14" t="str">
        <f aca="false">IF(L863+M863&gt;0,"Family","Adult Only")</f>
        <v>Adult Only</v>
      </c>
      <c r="AO863" s="14" t="str">
        <f aca="false">IF(U863=V863,"Same","Changed")</f>
        <v>Same</v>
      </c>
    </row>
    <row r="864" customFormat="false" ht="15" hidden="false" customHeight="false" outlineLevel="0" collapsed="false">
      <c r="A864" s="0" t="n">
        <v>882</v>
      </c>
      <c r="B864" s="0" t="s">
        <v>80</v>
      </c>
      <c r="C864" s="0" t="n">
        <v>0</v>
      </c>
      <c r="D864" s="0" t="n">
        <v>63</v>
      </c>
      <c r="E864" s="0" t="n">
        <v>2017</v>
      </c>
      <c r="F864" s="0" t="s">
        <v>106</v>
      </c>
      <c r="G864" s="0" t="n">
        <v>15</v>
      </c>
      <c r="H864" s="0" t="n">
        <v>10</v>
      </c>
      <c r="I864" s="0" t="n">
        <v>1</v>
      </c>
      <c r="J864" s="0" t="n">
        <v>2</v>
      </c>
      <c r="K864" s="0" t="n">
        <v>1</v>
      </c>
      <c r="L864" s="0" t="n">
        <v>0</v>
      </c>
      <c r="M864" s="0" t="n">
        <v>0</v>
      </c>
      <c r="N864" s="0" t="s">
        <v>112</v>
      </c>
      <c r="O864" s="0" t="s">
        <v>83</v>
      </c>
      <c r="P864" s="0" t="s">
        <v>99</v>
      </c>
      <c r="Q864" s="0" t="s">
        <v>94</v>
      </c>
      <c r="R864" s="0" t="n">
        <v>0</v>
      </c>
      <c r="S864" s="0" t="n">
        <v>0</v>
      </c>
      <c r="T864" s="0" t="n">
        <v>0</v>
      </c>
      <c r="U864" s="0" t="s">
        <v>95</v>
      </c>
      <c r="V864" s="0" t="s">
        <v>95</v>
      </c>
      <c r="W864" s="0" t="n">
        <v>0</v>
      </c>
      <c r="X864" s="0" t="s">
        <v>86</v>
      </c>
      <c r="Y864" s="0" t="n">
        <v>40</v>
      </c>
      <c r="Z864" s="0" t="n">
        <v>0</v>
      </c>
      <c r="AA864" s="0" t="n">
        <v>0</v>
      </c>
      <c r="AB864" s="0" t="s">
        <v>125</v>
      </c>
      <c r="AC864" s="0" t="n">
        <v>63.95</v>
      </c>
      <c r="AD864" s="0" t="n">
        <v>0</v>
      </c>
      <c r="AE864" s="0" t="n">
        <v>0</v>
      </c>
      <c r="AF864" s="0" t="s">
        <v>88</v>
      </c>
      <c r="AG864" s="13" t="n">
        <v>42838</v>
      </c>
      <c r="AH864" s="25" t="n">
        <f aca="false">I864+J864</f>
        <v>3</v>
      </c>
      <c r="AI864" s="25" t="n">
        <f aca="false">K864+L864+M864</f>
        <v>1</v>
      </c>
      <c r="AJ864" s="25" t="n">
        <f aca="false">AC864*AH864</f>
        <v>191.85</v>
      </c>
      <c r="AK864" s="0" t="str">
        <f aca="false">IF(C864=1,"Cancelled","Completed")</f>
        <v>Completed</v>
      </c>
      <c r="AL864" s="0" t="str">
        <f aca="false">_xlfn.IFS(D864&lt;=7,"0-7 Days",D864&lt;=30,"8-30 Days",D864&lt;=90,"31-90 Days",TRUE(),"90+ Days")</f>
        <v>31-90 Days</v>
      </c>
      <c r="AM864" s="0" t="str">
        <f aca="false">_xlfn.IFS(OR(F864="December",F864="January",F864="February"),"Winter",OR(F864="March",F864="April",F864="May"),"Spring",OR(F864="June",F864="July",F864="August"),"Summer",TRUE(),"Autumn")</f>
        <v>Spring</v>
      </c>
      <c r="AN864" s="0" t="str">
        <f aca="false">IF(L864+M864&gt;0,"Family","Adult Only")</f>
        <v>Adult Only</v>
      </c>
      <c r="AO864" s="0" t="str">
        <f aca="false">IF(U864=V864,"Same","Changed")</f>
        <v>Same</v>
      </c>
    </row>
    <row r="865" customFormat="false" ht="15" hidden="false" customHeight="false" outlineLevel="0" collapsed="false">
      <c r="A865" s="14" t="n">
        <v>883</v>
      </c>
      <c r="B865" s="14" t="s">
        <v>90</v>
      </c>
      <c r="C865" s="14" t="n">
        <v>0</v>
      </c>
      <c r="D865" s="14" t="n">
        <v>127</v>
      </c>
      <c r="E865" s="14" t="n">
        <v>2016</v>
      </c>
      <c r="F865" s="14" t="s">
        <v>106</v>
      </c>
      <c r="G865" s="14" t="n">
        <v>18</v>
      </c>
      <c r="H865" s="14" t="n">
        <v>28</v>
      </c>
      <c r="I865" s="14" t="n">
        <v>1</v>
      </c>
      <c r="J865" s="14" t="n">
        <v>3</v>
      </c>
      <c r="K865" s="14" t="n">
        <v>2</v>
      </c>
      <c r="L865" s="14" t="n">
        <v>0</v>
      </c>
      <c r="M865" s="14" t="n">
        <v>0</v>
      </c>
      <c r="N865" s="14" t="s">
        <v>82</v>
      </c>
      <c r="O865" s="14" t="s">
        <v>123</v>
      </c>
      <c r="P865" s="14" t="s">
        <v>99</v>
      </c>
      <c r="Q865" s="14" t="s">
        <v>94</v>
      </c>
      <c r="R865" s="14" t="n">
        <v>0</v>
      </c>
      <c r="S865" s="14" t="n">
        <v>0</v>
      </c>
      <c r="T865" s="14" t="n">
        <v>0</v>
      </c>
      <c r="U865" s="14" t="s">
        <v>95</v>
      </c>
      <c r="V865" s="14" t="s">
        <v>95</v>
      </c>
      <c r="W865" s="14" t="n">
        <v>0</v>
      </c>
      <c r="X865" s="14" t="s">
        <v>86</v>
      </c>
      <c r="Y865" s="14" t="n">
        <v>3</v>
      </c>
      <c r="Z865" s="14" t="n">
        <v>0</v>
      </c>
      <c r="AA865" s="14" t="n">
        <v>0</v>
      </c>
      <c r="AB865" s="14" t="s">
        <v>87</v>
      </c>
      <c r="AC865" s="14" t="n">
        <v>90</v>
      </c>
      <c r="AD865" s="14" t="n">
        <v>0</v>
      </c>
      <c r="AE865" s="14" t="n">
        <v>0</v>
      </c>
      <c r="AF865" s="14" t="s">
        <v>88</v>
      </c>
      <c r="AG865" s="15" t="n">
        <v>42492</v>
      </c>
      <c r="AH865" s="14" t="n">
        <f aca="false">I865+J865</f>
        <v>4</v>
      </c>
      <c r="AI865" s="14" t="n">
        <f aca="false">K865+L865+M865</f>
        <v>2</v>
      </c>
      <c r="AJ865" s="14" t="n">
        <f aca="false">AC865*AH865</f>
        <v>360</v>
      </c>
      <c r="AK865" s="14" t="str">
        <f aca="false">IF(C865=1,"Cancelled","Completed")</f>
        <v>Completed</v>
      </c>
      <c r="AL865" s="14" t="str">
        <f aca="false">_xlfn.IFS(D865&lt;=7,"0-7 Days",D865&lt;=30,"8-30 Days",D865&lt;=90,"31-90 Days",TRUE(),"90+ Days")</f>
        <v>90+ Days</v>
      </c>
      <c r="AM865" s="14" t="str">
        <f aca="false">_xlfn.IFS(OR(F865="December",F865="January",F865="February"),"Winter",OR(F865="March",F865="April",F865="May"),"Spring",OR(F865="June",F865="July",F865="August"),"Summer",TRUE(),"Autumn")</f>
        <v>Spring</v>
      </c>
      <c r="AN865" s="14" t="str">
        <f aca="false">IF(L865+M865&gt;0,"Family","Adult Only")</f>
        <v>Adult Only</v>
      </c>
      <c r="AO865" s="14" t="str">
        <f aca="false">IF(U865=V865,"Same","Changed")</f>
        <v>Same</v>
      </c>
    </row>
    <row r="866" customFormat="false" ht="15" hidden="false" customHeight="false" outlineLevel="0" collapsed="false">
      <c r="A866" s="0" t="n">
        <v>885</v>
      </c>
      <c r="B866" s="0" t="s">
        <v>90</v>
      </c>
      <c r="C866" s="0" t="n">
        <v>1</v>
      </c>
      <c r="D866" s="0" t="n">
        <v>19</v>
      </c>
      <c r="E866" s="0" t="n">
        <v>2016</v>
      </c>
      <c r="F866" s="0" t="s">
        <v>114</v>
      </c>
      <c r="G866" s="0" t="n">
        <v>39</v>
      </c>
      <c r="H866" s="0" t="n">
        <v>23</v>
      </c>
      <c r="I866" s="0" t="n">
        <v>1</v>
      </c>
      <c r="J866" s="0" t="n">
        <v>2</v>
      </c>
      <c r="K866" s="0" t="n">
        <v>2</v>
      </c>
      <c r="L866" s="0" t="n">
        <v>0</v>
      </c>
      <c r="M866" s="0" t="n">
        <v>0</v>
      </c>
      <c r="N866" s="0" t="s">
        <v>82</v>
      </c>
      <c r="O866" s="0" t="s">
        <v>108</v>
      </c>
      <c r="P866" s="0" t="s">
        <v>93</v>
      </c>
      <c r="Q866" s="0" t="s">
        <v>94</v>
      </c>
      <c r="R866" s="0" t="n">
        <v>0</v>
      </c>
      <c r="S866" s="0" t="n">
        <v>0</v>
      </c>
      <c r="T866" s="0" t="n">
        <v>0</v>
      </c>
      <c r="U866" s="0" t="s">
        <v>95</v>
      </c>
      <c r="V866" s="0" t="s">
        <v>95</v>
      </c>
      <c r="W866" s="0" t="n">
        <v>0</v>
      </c>
      <c r="X866" s="0" t="s">
        <v>86</v>
      </c>
      <c r="Y866" s="0" t="n">
        <v>9</v>
      </c>
      <c r="Z866" s="0" t="n">
        <v>0</v>
      </c>
      <c r="AA866" s="0" t="n">
        <v>0</v>
      </c>
      <c r="AB866" s="0" t="s">
        <v>87</v>
      </c>
      <c r="AC866" s="0" t="n">
        <v>159</v>
      </c>
      <c r="AD866" s="0" t="n">
        <v>0</v>
      </c>
      <c r="AE866" s="0" t="n">
        <v>1</v>
      </c>
      <c r="AF866" s="0" t="s">
        <v>96</v>
      </c>
      <c r="AG866" s="13" t="n">
        <v>42633</v>
      </c>
      <c r="AH866" s="25" t="n">
        <f aca="false">I866+J866</f>
        <v>3</v>
      </c>
      <c r="AI866" s="25" t="n">
        <f aca="false">K866+L866+M866</f>
        <v>2</v>
      </c>
      <c r="AJ866" s="25" t="n">
        <f aca="false">AC866*AH866</f>
        <v>477</v>
      </c>
      <c r="AK866" s="0" t="str">
        <f aca="false">IF(C866=1,"Cancelled","Completed")</f>
        <v>Cancelled</v>
      </c>
      <c r="AL866" s="0" t="str">
        <f aca="false">_xlfn.IFS(D866&lt;=7,"0-7 Days",D866&lt;=30,"8-30 Days",D866&lt;=90,"31-90 Days",TRUE(),"90+ Days")</f>
        <v>8-30 Days</v>
      </c>
      <c r="AM866" s="0" t="str">
        <f aca="false">_xlfn.IFS(OR(F866="December",F866="January",F866="February"),"Winter",OR(F866="March",F866="April",F866="May"),"Spring",OR(F866="June",F866="July",F866="August"),"Summer",TRUE(),"Autumn")</f>
        <v>Autumn</v>
      </c>
      <c r="AN866" s="0" t="str">
        <f aca="false">IF(L866+M866&gt;0,"Family","Adult Only")</f>
        <v>Adult Only</v>
      </c>
      <c r="AO866" s="0" t="str">
        <f aca="false">IF(U866=V866,"Same","Changed")</f>
        <v>Same</v>
      </c>
    </row>
    <row r="867" customFormat="false" ht="15" hidden="false" customHeight="false" outlineLevel="0" collapsed="false">
      <c r="A867" s="14" t="n">
        <v>886</v>
      </c>
      <c r="B867" s="14" t="s">
        <v>90</v>
      </c>
      <c r="C867" s="14" t="n">
        <v>0</v>
      </c>
      <c r="D867" s="14" t="n">
        <v>21</v>
      </c>
      <c r="E867" s="14" t="n">
        <v>2017</v>
      </c>
      <c r="F867" s="14" t="s">
        <v>118</v>
      </c>
      <c r="G867" s="14" t="n">
        <v>8</v>
      </c>
      <c r="H867" s="14" t="n">
        <v>20</v>
      </c>
      <c r="I867" s="14" t="n">
        <v>1</v>
      </c>
      <c r="J867" s="14" t="n">
        <v>1</v>
      </c>
      <c r="K867" s="14" t="n">
        <v>2</v>
      </c>
      <c r="L867" s="14" t="n">
        <v>0</v>
      </c>
      <c r="M867" s="14" t="n">
        <v>0</v>
      </c>
      <c r="N867" s="14" t="s">
        <v>107</v>
      </c>
      <c r="O867" s="14" t="s">
        <v>122</v>
      </c>
      <c r="P867" s="14" t="s">
        <v>93</v>
      </c>
      <c r="Q867" s="14" t="s">
        <v>94</v>
      </c>
      <c r="R867" s="14" t="n">
        <v>0</v>
      </c>
      <c r="S867" s="14" t="n">
        <v>0</v>
      </c>
      <c r="T867" s="14" t="n">
        <v>0</v>
      </c>
      <c r="U867" s="14" t="s">
        <v>95</v>
      </c>
      <c r="V867" s="14" t="s">
        <v>95</v>
      </c>
      <c r="W867" s="14" t="n">
        <v>0</v>
      </c>
      <c r="X867" s="14" t="s">
        <v>86</v>
      </c>
      <c r="Y867" s="14" t="n">
        <v>9</v>
      </c>
      <c r="Z867" s="14" t="n">
        <v>0</v>
      </c>
      <c r="AA867" s="14" t="n">
        <v>0</v>
      </c>
      <c r="AB867" s="14" t="s">
        <v>87</v>
      </c>
      <c r="AC867" s="14" t="n">
        <v>80</v>
      </c>
      <c r="AD867" s="14" t="n">
        <v>0</v>
      </c>
      <c r="AE867" s="14" t="n">
        <v>0</v>
      </c>
      <c r="AF867" s="14" t="s">
        <v>88</v>
      </c>
      <c r="AG867" s="15" t="n">
        <v>42788</v>
      </c>
      <c r="AH867" s="14" t="n">
        <f aca="false">I867+J867</f>
        <v>2</v>
      </c>
      <c r="AI867" s="14" t="n">
        <f aca="false">K867+L867+M867</f>
        <v>2</v>
      </c>
      <c r="AJ867" s="14" t="n">
        <f aca="false">AC867*AH867</f>
        <v>160</v>
      </c>
      <c r="AK867" s="14" t="str">
        <f aca="false">IF(C867=1,"Cancelled","Completed")</f>
        <v>Completed</v>
      </c>
      <c r="AL867" s="14" t="str">
        <f aca="false">_xlfn.IFS(D867&lt;=7,"0-7 Days",D867&lt;=30,"8-30 Days",D867&lt;=90,"31-90 Days",TRUE(),"90+ Days")</f>
        <v>8-30 Days</v>
      </c>
      <c r="AM867" s="14" t="str">
        <f aca="false">_xlfn.IFS(OR(F867="December",F867="January",F867="February"),"Winter",OR(F867="March",F867="April",F867="May"),"Spring",OR(F867="June",F867="July",F867="August"),"Summer",TRUE(),"Autumn")</f>
        <v>Winter</v>
      </c>
      <c r="AN867" s="14" t="str">
        <f aca="false">IF(L867+M867&gt;0,"Family","Adult Only")</f>
        <v>Adult Only</v>
      </c>
      <c r="AO867" s="14" t="str">
        <f aca="false">IF(U867=V867,"Same","Changed")</f>
        <v>Same</v>
      </c>
    </row>
    <row r="868" customFormat="false" ht="15" hidden="false" customHeight="false" outlineLevel="0" collapsed="false">
      <c r="A868" s="0" t="n">
        <v>887</v>
      </c>
      <c r="B868" s="0" t="s">
        <v>80</v>
      </c>
      <c r="C868" s="0" t="n">
        <v>0</v>
      </c>
      <c r="D868" s="0" t="n">
        <v>39</v>
      </c>
      <c r="E868" s="0" t="n">
        <v>2015</v>
      </c>
      <c r="F868" s="0" t="s">
        <v>113</v>
      </c>
      <c r="G868" s="0" t="n">
        <v>46</v>
      </c>
      <c r="H868" s="0" t="n">
        <v>11</v>
      </c>
      <c r="I868" s="0" t="n">
        <v>1</v>
      </c>
      <c r="J868" s="0" t="n">
        <v>4</v>
      </c>
      <c r="K868" s="0" t="n">
        <v>2</v>
      </c>
      <c r="L868" s="0" t="n">
        <v>0</v>
      </c>
      <c r="M868" s="0" t="n">
        <v>0</v>
      </c>
      <c r="N868" s="0" t="s">
        <v>82</v>
      </c>
      <c r="O868" s="0" t="s">
        <v>108</v>
      </c>
      <c r="P868" s="0" t="s">
        <v>93</v>
      </c>
      <c r="Q868" s="0" t="s">
        <v>94</v>
      </c>
      <c r="R868" s="0" t="n">
        <v>0</v>
      </c>
      <c r="S868" s="0" t="n">
        <v>0</v>
      </c>
      <c r="T868" s="0" t="n">
        <v>0</v>
      </c>
      <c r="U868" s="0" t="s">
        <v>109</v>
      </c>
      <c r="V868" s="0" t="s">
        <v>109</v>
      </c>
      <c r="W868" s="0" t="n">
        <v>0</v>
      </c>
      <c r="X868" s="0" t="s">
        <v>86</v>
      </c>
      <c r="Y868" s="0" t="n">
        <v>240</v>
      </c>
      <c r="Z868" s="0" t="n">
        <v>0</v>
      </c>
      <c r="AA868" s="0" t="n">
        <v>0</v>
      </c>
      <c r="AB868" s="0" t="s">
        <v>87</v>
      </c>
      <c r="AC868" s="0" t="n">
        <v>66.64</v>
      </c>
      <c r="AD868" s="0" t="n">
        <v>0</v>
      </c>
      <c r="AE868" s="0" t="n">
        <v>0</v>
      </c>
      <c r="AF868" s="0" t="s">
        <v>88</v>
      </c>
      <c r="AG868" s="13" t="n">
        <v>42324</v>
      </c>
      <c r="AH868" s="25" t="n">
        <f aca="false">I868+J868</f>
        <v>5</v>
      </c>
      <c r="AI868" s="25" t="n">
        <f aca="false">K868+L868+M868</f>
        <v>2</v>
      </c>
      <c r="AJ868" s="25" t="n">
        <f aca="false">AC868*AH868</f>
        <v>333.2</v>
      </c>
      <c r="AK868" s="0" t="str">
        <f aca="false">IF(C868=1,"Cancelled","Completed")</f>
        <v>Completed</v>
      </c>
      <c r="AL868" s="0" t="str">
        <f aca="false">_xlfn.IFS(D868&lt;=7,"0-7 Days",D868&lt;=30,"8-30 Days",D868&lt;=90,"31-90 Days",TRUE(),"90+ Days")</f>
        <v>31-90 Days</v>
      </c>
      <c r="AM868" s="0" t="str">
        <f aca="false">_xlfn.IFS(OR(F868="December",F868="January",F868="February"),"Winter",OR(F868="March",F868="April",F868="May"),"Spring",OR(F868="June",F868="July",F868="August"),"Summer",TRUE(),"Autumn")</f>
        <v>Autumn</v>
      </c>
      <c r="AN868" s="0" t="str">
        <f aca="false">IF(L868+M868&gt;0,"Family","Adult Only")</f>
        <v>Adult Only</v>
      </c>
      <c r="AO868" s="0" t="str">
        <f aca="false">IF(U868=V868,"Same","Changed")</f>
        <v>Same</v>
      </c>
    </row>
    <row r="869" customFormat="false" ht="15" hidden="false" customHeight="false" outlineLevel="0" collapsed="false">
      <c r="A869" s="14" t="n">
        <v>888</v>
      </c>
      <c r="B869" s="14" t="s">
        <v>90</v>
      </c>
      <c r="C869" s="14" t="n">
        <v>1</v>
      </c>
      <c r="D869" s="14" t="n">
        <v>3</v>
      </c>
      <c r="E869" s="14" t="n">
        <v>2015</v>
      </c>
      <c r="F869" s="14" t="s">
        <v>114</v>
      </c>
      <c r="G869" s="14" t="n">
        <v>36</v>
      </c>
      <c r="H869" s="14" t="n">
        <v>5</v>
      </c>
      <c r="I869" s="14" t="n">
        <v>2</v>
      </c>
      <c r="J869" s="14" t="n">
        <v>2</v>
      </c>
      <c r="K869" s="14" t="n">
        <v>1</v>
      </c>
      <c r="L869" s="14" t="n">
        <v>0</v>
      </c>
      <c r="M869" s="14" t="n">
        <v>0</v>
      </c>
      <c r="N869" s="14" t="s">
        <v>82</v>
      </c>
      <c r="O869" s="14" t="s">
        <v>92</v>
      </c>
      <c r="P869" s="14" t="s">
        <v>116</v>
      </c>
      <c r="Q869" s="14" t="s">
        <v>94</v>
      </c>
      <c r="R869" s="14" t="n">
        <v>0</v>
      </c>
      <c r="S869" s="14" t="n">
        <v>0</v>
      </c>
      <c r="T869" s="14" t="n">
        <v>0</v>
      </c>
      <c r="U869" s="14" t="s">
        <v>95</v>
      </c>
      <c r="V869" s="14" t="s">
        <v>95</v>
      </c>
      <c r="W869" s="14" t="n">
        <v>0</v>
      </c>
      <c r="X869" s="14" t="s">
        <v>86</v>
      </c>
      <c r="Y869" s="14" t="n">
        <v>1</v>
      </c>
      <c r="Z869" s="14" t="n">
        <v>0</v>
      </c>
      <c r="AA869" s="14" t="n">
        <v>0</v>
      </c>
      <c r="AB869" s="14" t="s">
        <v>101</v>
      </c>
      <c r="AC869" s="14" t="n">
        <v>0</v>
      </c>
      <c r="AD869" s="14" t="n">
        <v>0</v>
      </c>
      <c r="AE869" s="14" t="n">
        <v>0</v>
      </c>
      <c r="AF869" s="14" t="s">
        <v>96</v>
      </c>
      <c r="AG869" s="15" t="n">
        <v>42250</v>
      </c>
      <c r="AH869" s="14" t="n">
        <f aca="false">I869+J869</f>
        <v>4</v>
      </c>
      <c r="AI869" s="14" t="n">
        <f aca="false">K869+L869+M869</f>
        <v>1</v>
      </c>
      <c r="AJ869" s="14" t="n">
        <f aca="false">AC869*AH869</f>
        <v>0</v>
      </c>
      <c r="AK869" s="14" t="str">
        <f aca="false">IF(C869=1,"Cancelled","Completed")</f>
        <v>Cancelled</v>
      </c>
      <c r="AL869" s="14" t="str">
        <f aca="false">_xlfn.IFS(D869&lt;=7,"0-7 Days",D869&lt;=30,"8-30 Days",D869&lt;=90,"31-90 Days",TRUE(),"90+ Days")</f>
        <v>0-7 Days</v>
      </c>
      <c r="AM869" s="14" t="str">
        <f aca="false">_xlfn.IFS(OR(F869="December",F869="January",F869="February"),"Winter",OR(F869="March",F869="April",F869="May"),"Spring",OR(F869="June",F869="July",F869="August"),"Summer",TRUE(),"Autumn")</f>
        <v>Autumn</v>
      </c>
      <c r="AN869" s="14" t="str">
        <f aca="false">IF(L869+M869&gt;0,"Family","Adult Only")</f>
        <v>Adult Only</v>
      </c>
      <c r="AO869" s="14" t="str">
        <f aca="false">IF(U869=V869,"Same","Changed")</f>
        <v>Same</v>
      </c>
    </row>
    <row r="870" customFormat="false" ht="15" hidden="false" customHeight="false" outlineLevel="0" collapsed="false">
      <c r="A870" s="0" t="n">
        <v>889</v>
      </c>
      <c r="B870" s="0" t="s">
        <v>90</v>
      </c>
      <c r="C870" s="0" t="n">
        <v>0</v>
      </c>
      <c r="D870" s="0" t="n">
        <v>6</v>
      </c>
      <c r="E870" s="0" t="n">
        <v>2016</v>
      </c>
      <c r="F870" s="0" t="s">
        <v>114</v>
      </c>
      <c r="G870" s="0" t="n">
        <v>39</v>
      </c>
      <c r="H870" s="0" t="n">
        <v>22</v>
      </c>
      <c r="I870" s="0" t="n">
        <v>0</v>
      </c>
      <c r="J870" s="0" t="n">
        <v>1</v>
      </c>
      <c r="K870" s="0" t="n">
        <v>2</v>
      </c>
      <c r="L870" s="0" t="n">
        <v>0</v>
      </c>
      <c r="M870" s="0" t="n">
        <v>0</v>
      </c>
      <c r="N870" s="0" t="s">
        <v>107</v>
      </c>
      <c r="O870" s="0" t="s">
        <v>158</v>
      </c>
      <c r="P870" s="0" t="s">
        <v>93</v>
      </c>
      <c r="Q870" s="0" t="s">
        <v>94</v>
      </c>
      <c r="R870" s="0" t="n">
        <v>0</v>
      </c>
      <c r="S870" s="0" t="n">
        <v>0</v>
      </c>
      <c r="T870" s="0" t="n">
        <v>0</v>
      </c>
      <c r="U870" s="0" t="s">
        <v>95</v>
      </c>
      <c r="V870" s="0" t="s">
        <v>95</v>
      </c>
      <c r="W870" s="0" t="n">
        <v>0</v>
      </c>
      <c r="X870" s="0" t="s">
        <v>86</v>
      </c>
      <c r="Y870" s="0" t="n">
        <v>9</v>
      </c>
      <c r="Z870" s="0" t="n">
        <v>0</v>
      </c>
      <c r="AA870" s="0" t="n">
        <v>0</v>
      </c>
      <c r="AB870" s="0" t="s">
        <v>87</v>
      </c>
      <c r="AC870" s="0" t="n">
        <v>159</v>
      </c>
      <c r="AD870" s="0" t="n">
        <v>0</v>
      </c>
      <c r="AE870" s="0" t="n">
        <v>3</v>
      </c>
      <c r="AF870" s="0" t="s">
        <v>88</v>
      </c>
      <c r="AG870" s="13" t="n">
        <v>42636</v>
      </c>
      <c r="AH870" s="25" t="n">
        <f aca="false">I870+J870</f>
        <v>1</v>
      </c>
      <c r="AI870" s="25" t="n">
        <f aca="false">K870+L870+M870</f>
        <v>2</v>
      </c>
      <c r="AJ870" s="25" t="n">
        <f aca="false">AC870*AH870</f>
        <v>159</v>
      </c>
      <c r="AK870" s="0" t="str">
        <f aca="false">IF(C870=1,"Cancelled","Completed")</f>
        <v>Completed</v>
      </c>
      <c r="AL870" s="0" t="str">
        <f aca="false">_xlfn.IFS(D870&lt;=7,"0-7 Days",D870&lt;=30,"8-30 Days",D870&lt;=90,"31-90 Days",TRUE(),"90+ Days")</f>
        <v>0-7 Days</v>
      </c>
      <c r="AM870" s="0" t="str">
        <f aca="false">_xlfn.IFS(OR(F870="December",F870="January",F870="February"),"Winter",OR(F870="March",F870="April",F870="May"),"Spring",OR(F870="June",F870="July",F870="August"),"Summer",TRUE(),"Autumn")</f>
        <v>Autumn</v>
      </c>
      <c r="AN870" s="0" t="str">
        <f aca="false">IF(L870+M870&gt;0,"Family","Adult Only")</f>
        <v>Adult Only</v>
      </c>
      <c r="AO870" s="0" t="str">
        <f aca="false">IF(U870=V870,"Same","Changed")</f>
        <v>Same</v>
      </c>
    </row>
    <row r="871" customFormat="false" ht="15" hidden="false" customHeight="false" outlineLevel="0" collapsed="false">
      <c r="A871" s="14" t="n">
        <v>890</v>
      </c>
      <c r="B871" s="14" t="s">
        <v>90</v>
      </c>
      <c r="C871" s="14" t="n">
        <v>1</v>
      </c>
      <c r="D871" s="14" t="n">
        <v>169</v>
      </c>
      <c r="E871" s="14" t="n">
        <v>2017</v>
      </c>
      <c r="F871" s="14" t="s">
        <v>106</v>
      </c>
      <c r="G871" s="14" t="n">
        <v>16</v>
      </c>
      <c r="H871" s="14" t="n">
        <v>21</v>
      </c>
      <c r="I871" s="14" t="n">
        <v>2</v>
      </c>
      <c r="J871" s="14" t="n">
        <v>3</v>
      </c>
      <c r="K871" s="14" t="n">
        <v>2</v>
      </c>
      <c r="L871" s="14" t="n">
        <v>1</v>
      </c>
      <c r="M871" s="14" t="n">
        <v>0</v>
      </c>
      <c r="N871" s="14" t="s">
        <v>82</v>
      </c>
      <c r="O871" s="14" t="s">
        <v>122</v>
      </c>
      <c r="P871" s="14" t="s">
        <v>93</v>
      </c>
      <c r="Q871" s="14" t="s">
        <v>94</v>
      </c>
      <c r="R871" s="14" t="n">
        <v>0</v>
      </c>
      <c r="S871" s="14" t="n">
        <v>0</v>
      </c>
      <c r="T871" s="14" t="n">
        <v>0</v>
      </c>
      <c r="U871" s="14" t="s">
        <v>95</v>
      </c>
      <c r="V871" s="14" t="s">
        <v>95</v>
      </c>
      <c r="W871" s="14" t="n">
        <v>0</v>
      </c>
      <c r="X871" s="14" t="s">
        <v>86</v>
      </c>
      <c r="Y871" s="14" t="n">
        <v>9</v>
      </c>
      <c r="Z871" s="14" t="n">
        <v>0</v>
      </c>
      <c r="AA871" s="14" t="n">
        <v>0</v>
      </c>
      <c r="AB871" s="14" t="s">
        <v>87</v>
      </c>
      <c r="AC871" s="14" t="n">
        <v>117</v>
      </c>
      <c r="AD871" s="14" t="n">
        <v>0</v>
      </c>
      <c r="AE871" s="14" t="n">
        <v>1</v>
      </c>
      <c r="AF871" s="14" t="s">
        <v>96</v>
      </c>
      <c r="AG871" s="15" t="n">
        <v>42682</v>
      </c>
      <c r="AH871" s="14" t="n">
        <f aca="false">I871+J871</f>
        <v>5</v>
      </c>
      <c r="AI871" s="14" t="n">
        <f aca="false">K871+L871+M871</f>
        <v>3</v>
      </c>
      <c r="AJ871" s="14" t="n">
        <f aca="false">AC871*AH871</f>
        <v>585</v>
      </c>
      <c r="AK871" s="14" t="str">
        <f aca="false">IF(C871=1,"Cancelled","Completed")</f>
        <v>Cancelled</v>
      </c>
      <c r="AL871" s="14" t="str">
        <f aca="false">_xlfn.IFS(D871&lt;=7,"0-7 Days",D871&lt;=30,"8-30 Days",D871&lt;=90,"31-90 Days",TRUE(),"90+ Days")</f>
        <v>90+ Days</v>
      </c>
      <c r="AM871" s="14" t="str">
        <f aca="false">_xlfn.IFS(OR(F871="December",F871="January",F871="February"),"Winter",OR(F871="March",F871="April",F871="May"),"Spring",OR(F871="June",F871="July",F871="August"),"Summer",TRUE(),"Autumn")</f>
        <v>Spring</v>
      </c>
      <c r="AN871" s="14" t="str">
        <f aca="false">IF(L871+M871&gt;0,"Family","Adult Only")</f>
        <v>Family</v>
      </c>
      <c r="AO871" s="14" t="str">
        <f aca="false">IF(U871=V871,"Same","Changed")</f>
        <v>Same</v>
      </c>
    </row>
    <row r="872" customFormat="false" ht="15" hidden="false" customHeight="false" outlineLevel="0" collapsed="false">
      <c r="A872" s="0" t="n">
        <v>891</v>
      </c>
      <c r="B872" s="0" t="s">
        <v>80</v>
      </c>
      <c r="C872" s="0" t="n">
        <v>1</v>
      </c>
      <c r="D872" s="0" t="n">
        <v>95</v>
      </c>
      <c r="E872" s="0" t="n">
        <v>2017</v>
      </c>
      <c r="F872" s="0" t="s">
        <v>106</v>
      </c>
      <c r="G872" s="0" t="n">
        <v>14</v>
      </c>
      <c r="H872" s="0" t="n">
        <v>8</v>
      </c>
      <c r="I872" s="0" t="n">
        <v>2</v>
      </c>
      <c r="J872" s="0" t="n">
        <v>3</v>
      </c>
      <c r="K872" s="0" t="n">
        <v>3</v>
      </c>
      <c r="L872" s="0" t="n">
        <v>1</v>
      </c>
      <c r="M872" s="0" t="n">
        <v>0</v>
      </c>
      <c r="N872" s="0" t="s">
        <v>82</v>
      </c>
      <c r="O872" s="0" t="s">
        <v>92</v>
      </c>
      <c r="P872" s="0" t="s">
        <v>93</v>
      </c>
      <c r="Q872" s="0" t="s">
        <v>94</v>
      </c>
      <c r="R872" s="0" t="n">
        <v>0</v>
      </c>
      <c r="S872" s="0" t="n">
        <v>0</v>
      </c>
      <c r="T872" s="0" t="n">
        <v>0</v>
      </c>
      <c r="U872" s="0" t="s">
        <v>144</v>
      </c>
      <c r="V872" s="0" t="s">
        <v>144</v>
      </c>
      <c r="W872" s="0" t="n">
        <v>0</v>
      </c>
      <c r="X872" s="0" t="s">
        <v>86</v>
      </c>
      <c r="Y872" s="0" t="n">
        <v>240</v>
      </c>
      <c r="Z872" s="0" t="n">
        <v>0</v>
      </c>
      <c r="AA872" s="0" t="n">
        <v>0</v>
      </c>
      <c r="AB872" s="0" t="s">
        <v>87</v>
      </c>
      <c r="AC872" s="0" t="n">
        <v>150</v>
      </c>
      <c r="AD872" s="0" t="n">
        <v>0</v>
      </c>
      <c r="AE872" s="0" t="n">
        <v>0</v>
      </c>
      <c r="AF872" s="0" t="s">
        <v>96</v>
      </c>
      <c r="AG872" s="13" t="n">
        <v>42754</v>
      </c>
      <c r="AH872" s="25" t="n">
        <f aca="false">I872+J872</f>
        <v>5</v>
      </c>
      <c r="AI872" s="25" t="n">
        <f aca="false">K872+L872+M872</f>
        <v>4</v>
      </c>
      <c r="AJ872" s="25" t="n">
        <f aca="false">AC872*AH872</f>
        <v>750</v>
      </c>
      <c r="AK872" s="0" t="str">
        <f aca="false">IF(C872=1,"Cancelled","Completed")</f>
        <v>Cancelled</v>
      </c>
      <c r="AL872" s="0" t="str">
        <f aca="false">_xlfn.IFS(D872&lt;=7,"0-7 Days",D872&lt;=30,"8-30 Days",D872&lt;=90,"31-90 Days",TRUE(),"90+ Days")</f>
        <v>90+ Days</v>
      </c>
      <c r="AM872" s="0" t="str">
        <f aca="false">_xlfn.IFS(OR(F872="December",F872="January",F872="February"),"Winter",OR(F872="March",F872="April",F872="May"),"Spring",OR(F872="June",F872="July",F872="August"),"Summer",TRUE(),"Autumn")</f>
        <v>Spring</v>
      </c>
      <c r="AN872" s="0" t="str">
        <f aca="false">IF(L872+M872&gt;0,"Family","Adult Only")</f>
        <v>Family</v>
      </c>
      <c r="AO872" s="0" t="str">
        <f aca="false">IF(U872=V872,"Same","Changed")</f>
        <v>Same</v>
      </c>
    </row>
    <row r="873" customFormat="false" ht="15" hidden="false" customHeight="false" outlineLevel="0" collapsed="false">
      <c r="A873" s="14" t="n">
        <v>892</v>
      </c>
      <c r="B873" s="14" t="s">
        <v>90</v>
      </c>
      <c r="C873" s="14" t="n">
        <v>0</v>
      </c>
      <c r="D873" s="14" t="n">
        <v>27</v>
      </c>
      <c r="E873" s="14" t="n">
        <v>2017</v>
      </c>
      <c r="F873" s="14" t="s">
        <v>118</v>
      </c>
      <c r="G873" s="14" t="n">
        <v>6</v>
      </c>
      <c r="H873" s="14" t="n">
        <v>5</v>
      </c>
      <c r="I873" s="14" t="n">
        <v>2</v>
      </c>
      <c r="J873" s="14" t="n">
        <v>2</v>
      </c>
      <c r="K873" s="14" t="n">
        <v>1</v>
      </c>
      <c r="L873" s="14" t="n">
        <v>0</v>
      </c>
      <c r="M873" s="14" t="n">
        <v>0</v>
      </c>
      <c r="N873" s="14" t="s">
        <v>82</v>
      </c>
      <c r="O873" s="14" t="s">
        <v>162</v>
      </c>
      <c r="P873" s="14" t="s">
        <v>93</v>
      </c>
      <c r="Q873" s="14" t="s">
        <v>94</v>
      </c>
      <c r="R873" s="14" t="n">
        <v>0</v>
      </c>
      <c r="S873" s="14" t="n">
        <v>0</v>
      </c>
      <c r="T873" s="14" t="n">
        <v>0</v>
      </c>
      <c r="U873" s="14" t="s">
        <v>95</v>
      </c>
      <c r="V873" s="14" t="s">
        <v>95</v>
      </c>
      <c r="W873" s="14" t="n">
        <v>0</v>
      </c>
      <c r="X873" s="14" t="s">
        <v>86</v>
      </c>
      <c r="Y873" s="14" t="n">
        <v>9</v>
      </c>
      <c r="Z873" s="14" t="n">
        <v>0</v>
      </c>
      <c r="AA873" s="14" t="n">
        <v>0</v>
      </c>
      <c r="AB873" s="14" t="s">
        <v>87</v>
      </c>
      <c r="AC873" s="14" t="n">
        <v>68</v>
      </c>
      <c r="AD873" s="14" t="n">
        <v>0</v>
      </c>
      <c r="AE873" s="14" t="n">
        <v>1</v>
      </c>
      <c r="AF873" s="14" t="s">
        <v>88</v>
      </c>
      <c r="AG873" s="15" t="n">
        <v>42775</v>
      </c>
      <c r="AH873" s="14" t="n">
        <f aca="false">I873+J873</f>
        <v>4</v>
      </c>
      <c r="AI873" s="14" t="n">
        <f aca="false">K873+L873+M873</f>
        <v>1</v>
      </c>
      <c r="AJ873" s="14" t="n">
        <f aca="false">AC873*AH873</f>
        <v>272</v>
      </c>
      <c r="AK873" s="14" t="str">
        <f aca="false">IF(C873=1,"Cancelled","Completed")</f>
        <v>Completed</v>
      </c>
      <c r="AL873" s="14" t="str">
        <f aca="false">_xlfn.IFS(D873&lt;=7,"0-7 Days",D873&lt;=30,"8-30 Days",D873&lt;=90,"31-90 Days",TRUE(),"90+ Days")</f>
        <v>8-30 Days</v>
      </c>
      <c r="AM873" s="14" t="str">
        <f aca="false">_xlfn.IFS(OR(F873="December",F873="January",F873="February"),"Winter",OR(F873="March",F873="April",F873="May"),"Spring",OR(F873="June",F873="July",F873="August"),"Summer",TRUE(),"Autumn")</f>
        <v>Winter</v>
      </c>
      <c r="AN873" s="14" t="str">
        <f aca="false">IF(L873+M873&gt;0,"Family","Adult Only")</f>
        <v>Adult Only</v>
      </c>
      <c r="AO873" s="14" t="str">
        <f aca="false">IF(U873=V873,"Same","Changed")</f>
        <v>Same</v>
      </c>
    </row>
    <row r="874" customFormat="false" ht="15" hidden="false" customHeight="false" outlineLevel="0" collapsed="false">
      <c r="A874" s="0" t="n">
        <v>893</v>
      </c>
      <c r="B874" s="0" t="s">
        <v>80</v>
      </c>
      <c r="C874" s="0" t="n">
        <v>1</v>
      </c>
      <c r="D874" s="0" t="n">
        <v>155</v>
      </c>
      <c r="E874" s="0" t="n">
        <v>2015</v>
      </c>
      <c r="F874" s="0" t="s">
        <v>111</v>
      </c>
      <c r="G874" s="0" t="n">
        <v>44</v>
      </c>
      <c r="H874" s="0" t="n">
        <v>31</v>
      </c>
      <c r="I874" s="0" t="n">
        <v>0</v>
      </c>
      <c r="J874" s="0" t="n">
        <v>1</v>
      </c>
      <c r="K874" s="0" t="n">
        <v>2</v>
      </c>
      <c r="L874" s="0" t="n">
        <v>0</v>
      </c>
      <c r="M874" s="0" t="n">
        <v>0</v>
      </c>
      <c r="N874" s="0" t="s">
        <v>82</v>
      </c>
      <c r="O874" s="0" t="s">
        <v>92</v>
      </c>
      <c r="P874" s="0" t="s">
        <v>116</v>
      </c>
      <c r="Q874" s="0" t="s">
        <v>84</v>
      </c>
      <c r="R874" s="0" t="n">
        <v>0</v>
      </c>
      <c r="S874" s="0" t="n">
        <v>0</v>
      </c>
      <c r="T874" s="0" t="n">
        <v>0</v>
      </c>
      <c r="U874" s="0" t="s">
        <v>95</v>
      </c>
      <c r="V874" s="0" t="s">
        <v>95</v>
      </c>
      <c r="W874" s="0" t="n">
        <v>0</v>
      </c>
      <c r="X874" s="0" t="s">
        <v>120</v>
      </c>
      <c r="Y874" s="0" t="n">
        <v>0</v>
      </c>
      <c r="Z874" s="0" t="n">
        <v>0</v>
      </c>
      <c r="AA874" s="0" t="n">
        <v>0</v>
      </c>
      <c r="AB874" s="0" t="s">
        <v>87</v>
      </c>
      <c r="AC874" s="0" t="n">
        <v>36</v>
      </c>
      <c r="AD874" s="0" t="n">
        <v>0</v>
      </c>
      <c r="AE874" s="0" t="n">
        <v>0</v>
      </c>
      <c r="AF874" s="0" t="s">
        <v>96</v>
      </c>
      <c r="AG874" s="13" t="n">
        <v>42303</v>
      </c>
      <c r="AH874" s="25" t="n">
        <f aca="false">I874+J874</f>
        <v>1</v>
      </c>
      <c r="AI874" s="25" t="n">
        <f aca="false">K874+L874+M874</f>
        <v>2</v>
      </c>
      <c r="AJ874" s="25" t="n">
        <f aca="false">AC874*AH874</f>
        <v>36</v>
      </c>
      <c r="AK874" s="0" t="str">
        <f aca="false">IF(C874=1,"Cancelled","Completed")</f>
        <v>Cancelled</v>
      </c>
      <c r="AL874" s="0" t="str">
        <f aca="false">_xlfn.IFS(D874&lt;=7,"0-7 Days",D874&lt;=30,"8-30 Days",D874&lt;=90,"31-90 Days",TRUE(),"90+ Days")</f>
        <v>90+ Days</v>
      </c>
      <c r="AM874" s="0" t="str">
        <f aca="false">_xlfn.IFS(OR(F874="December",F874="January",F874="February"),"Winter",OR(F874="March",F874="April",F874="May"),"Spring",OR(F874="June",F874="July",F874="August"),"Summer",TRUE(),"Autumn")</f>
        <v>Autumn</v>
      </c>
      <c r="AN874" s="0" t="str">
        <f aca="false">IF(L874+M874&gt;0,"Family","Adult Only")</f>
        <v>Adult Only</v>
      </c>
      <c r="AO874" s="0" t="str">
        <f aca="false">IF(U874=V874,"Same","Changed")</f>
        <v>Same</v>
      </c>
    </row>
    <row r="875" customFormat="false" ht="15" hidden="false" customHeight="false" outlineLevel="0" collapsed="false">
      <c r="A875" s="14" t="n">
        <v>894</v>
      </c>
      <c r="B875" s="14" t="s">
        <v>90</v>
      </c>
      <c r="C875" s="14" t="n">
        <v>0</v>
      </c>
      <c r="D875" s="14" t="n">
        <v>14</v>
      </c>
      <c r="E875" s="14" t="n">
        <v>2017</v>
      </c>
      <c r="F875" s="14" t="s">
        <v>121</v>
      </c>
      <c r="G875" s="14" t="n">
        <v>18</v>
      </c>
      <c r="H875" s="14" t="n">
        <v>2</v>
      </c>
      <c r="I875" s="14" t="n">
        <v>0</v>
      </c>
      <c r="J875" s="14" t="n">
        <v>4</v>
      </c>
      <c r="K875" s="14" t="n">
        <v>2</v>
      </c>
      <c r="L875" s="14" t="n">
        <v>0</v>
      </c>
      <c r="M875" s="14" t="n">
        <v>0</v>
      </c>
      <c r="N875" s="14" t="s">
        <v>107</v>
      </c>
      <c r="O875" s="14" t="s">
        <v>158</v>
      </c>
      <c r="P875" s="14" t="s">
        <v>93</v>
      </c>
      <c r="Q875" s="14" t="s">
        <v>94</v>
      </c>
      <c r="R875" s="14" t="n">
        <v>0</v>
      </c>
      <c r="S875" s="14" t="n">
        <v>0</v>
      </c>
      <c r="T875" s="14" t="n">
        <v>0</v>
      </c>
      <c r="U875" s="14" t="s">
        <v>95</v>
      </c>
      <c r="V875" s="14" t="s">
        <v>95</v>
      </c>
      <c r="W875" s="14" t="n">
        <v>0</v>
      </c>
      <c r="X875" s="14" t="s">
        <v>86</v>
      </c>
      <c r="Y875" s="14" t="n">
        <v>9</v>
      </c>
      <c r="Z875" s="14" t="n">
        <v>0</v>
      </c>
      <c r="AA875" s="14" t="n">
        <v>0</v>
      </c>
      <c r="AB875" s="14" t="s">
        <v>87</v>
      </c>
      <c r="AC875" s="14" t="n">
        <v>127.5</v>
      </c>
      <c r="AD875" s="14" t="n">
        <v>0</v>
      </c>
      <c r="AE875" s="14" t="n">
        <v>1</v>
      </c>
      <c r="AF875" s="14" t="s">
        <v>88</v>
      </c>
      <c r="AG875" s="15" t="n">
        <v>42861</v>
      </c>
      <c r="AH875" s="14" t="n">
        <f aca="false">I875+J875</f>
        <v>4</v>
      </c>
      <c r="AI875" s="14" t="n">
        <f aca="false">K875+L875+M875</f>
        <v>2</v>
      </c>
      <c r="AJ875" s="14" t="n">
        <f aca="false">AC875*AH875</f>
        <v>510</v>
      </c>
      <c r="AK875" s="14" t="str">
        <f aca="false">IF(C875=1,"Cancelled","Completed")</f>
        <v>Completed</v>
      </c>
      <c r="AL875" s="14" t="str">
        <f aca="false">_xlfn.IFS(D875&lt;=7,"0-7 Days",D875&lt;=30,"8-30 Days",D875&lt;=90,"31-90 Days",TRUE(),"90+ Days")</f>
        <v>8-30 Days</v>
      </c>
      <c r="AM875" s="14" t="str">
        <f aca="false">_xlfn.IFS(OR(F875="December",F875="January",F875="February"),"Winter",OR(F875="March",F875="April",F875="May"),"Spring",OR(F875="June",F875="July",F875="August"),"Summer",TRUE(),"Autumn")</f>
        <v>Spring</v>
      </c>
      <c r="AN875" s="14" t="str">
        <f aca="false">IF(L875+M875&gt;0,"Family","Adult Only")</f>
        <v>Adult Only</v>
      </c>
      <c r="AO875" s="14" t="str">
        <f aca="false">IF(U875=V875,"Same","Changed")</f>
        <v>Same</v>
      </c>
    </row>
    <row r="876" customFormat="false" ht="15" hidden="false" customHeight="false" outlineLevel="0" collapsed="false">
      <c r="A876" s="0" t="n">
        <v>895</v>
      </c>
      <c r="B876" s="0" t="s">
        <v>80</v>
      </c>
      <c r="C876" s="0" t="n">
        <v>0</v>
      </c>
      <c r="D876" s="0" t="n">
        <v>0</v>
      </c>
      <c r="E876" s="0" t="n">
        <v>2017</v>
      </c>
      <c r="F876" s="0" t="s">
        <v>91</v>
      </c>
      <c r="G876" s="0" t="n">
        <v>28</v>
      </c>
      <c r="H876" s="0" t="n">
        <v>12</v>
      </c>
      <c r="I876" s="0" t="n">
        <v>0</v>
      </c>
      <c r="J876" s="0" t="n">
        <v>1</v>
      </c>
      <c r="K876" s="0" t="n">
        <v>2</v>
      </c>
      <c r="L876" s="0" t="n">
        <v>0</v>
      </c>
      <c r="M876" s="0" t="n">
        <v>0</v>
      </c>
      <c r="N876" s="0" t="s">
        <v>82</v>
      </c>
      <c r="O876" s="0" t="s">
        <v>92</v>
      </c>
      <c r="P876" s="0" t="s">
        <v>93</v>
      </c>
      <c r="Q876" s="0" t="s">
        <v>94</v>
      </c>
      <c r="R876" s="0" t="n">
        <v>0</v>
      </c>
      <c r="S876" s="0" t="n">
        <v>0</v>
      </c>
      <c r="T876" s="0" t="n">
        <v>0</v>
      </c>
      <c r="U876" s="0" t="s">
        <v>95</v>
      </c>
      <c r="V876" s="0" t="s">
        <v>95</v>
      </c>
      <c r="W876" s="0" t="n">
        <v>1</v>
      </c>
      <c r="X876" s="0" t="s">
        <v>86</v>
      </c>
      <c r="Y876" s="0" t="n">
        <v>240</v>
      </c>
      <c r="Z876" s="0" t="n">
        <v>0</v>
      </c>
      <c r="AA876" s="0" t="n">
        <v>0</v>
      </c>
      <c r="AB876" s="0" t="s">
        <v>87</v>
      </c>
      <c r="AC876" s="0" t="n">
        <v>8</v>
      </c>
      <c r="AD876" s="0" t="n">
        <v>0</v>
      </c>
      <c r="AE876" s="0" t="n">
        <v>0</v>
      </c>
      <c r="AF876" s="0" t="s">
        <v>88</v>
      </c>
      <c r="AG876" s="13" t="n">
        <v>42929</v>
      </c>
      <c r="AH876" s="25" t="n">
        <f aca="false">I876+J876</f>
        <v>1</v>
      </c>
      <c r="AI876" s="25" t="n">
        <f aca="false">K876+L876+M876</f>
        <v>2</v>
      </c>
      <c r="AJ876" s="25" t="n">
        <f aca="false">AC876*AH876</f>
        <v>8</v>
      </c>
      <c r="AK876" s="0" t="str">
        <f aca="false">IF(C876=1,"Cancelled","Completed")</f>
        <v>Completed</v>
      </c>
      <c r="AL876" s="0" t="str">
        <f aca="false">_xlfn.IFS(D876&lt;=7,"0-7 Days",D876&lt;=30,"8-30 Days",D876&lt;=90,"31-90 Days",TRUE(),"90+ Days")</f>
        <v>0-7 Days</v>
      </c>
      <c r="AM876" s="0" t="str">
        <f aca="false">_xlfn.IFS(OR(F876="December",F876="January",F876="February"),"Winter",OR(F876="March",F876="April",F876="May"),"Spring",OR(F876="June",F876="July",F876="August"),"Summer",TRUE(),"Autumn")</f>
        <v>Summer</v>
      </c>
      <c r="AN876" s="0" t="str">
        <f aca="false">IF(L876+M876&gt;0,"Family","Adult Only")</f>
        <v>Adult Only</v>
      </c>
      <c r="AO876" s="0" t="str">
        <f aca="false">IF(U876=V876,"Same","Changed")</f>
        <v>Same</v>
      </c>
    </row>
    <row r="877" customFormat="false" ht="15" hidden="false" customHeight="false" outlineLevel="0" collapsed="false">
      <c r="A877" s="14" t="n">
        <v>896</v>
      </c>
      <c r="B877" s="14" t="s">
        <v>80</v>
      </c>
      <c r="C877" s="14" t="n">
        <v>0</v>
      </c>
      <c r="D877" s="14" t="n">
        <v>277</v>
      </c>
      <c r="E877" s="14" t="n">
        <v>2015</v>
      </c>
      <c r="F877" s="14" t="s">
        <v>111</v>
      </c>
      <c r="G877" s="14" t="n">
        <v>41</v>
      </c>
      <c r="H877" s="14" t="n">
        <v>6</v>
      </c>
      <c r="I877" s="14" t="n">
        <v>2</v>
      </c>
      <c r="J877" s="14" t="n">
        <v>5</v>
      </c>
      <c r="K877" s="14" t="n">
        <v>2</v>
      </c>
      <c r="L877" s="14" t="n">
        <v>0</v>
      </c>
      <c r="M877" s="14" t="n">
        <v>0</v>
      </c>
      <c r="N877" s="14" t="s">
        <v>112</v>
      </c>
      <c r="O877" s="14" t="s">
        <v>83</v>
      </c>
      <c r="P877" s="14" t="s">
        <v>116</v>
      </c>
      <c r="Q877" s="14" t="s">
        <v>84</v>
      </c>
      <c r="R877" s="14" t="n">
        <v>0</v>
      </c>
      <c r="S877" s="14" t="n">
        <v>0</v>
      </c>
      <c r="T877" s="14" t="n">
        <v>0</v>
      </c>
      <c r="U877" s="14" t="s">
        <v>109</v>
      </c>
      <c r="V877" s="14" t="s">
        <v>124</v>
      </c>
      <c r="W877" s="14" t="n">
        <v>0</v>
      </c>
      <c r="X877" s="14" t="s">
        <v>86</v>
      </c>
      <c r="Y877" s="14" t="n">
        <v>273</v>
      </c>
      <c r="Z877" s="14" t="n">
        <v>0</v>
      </c>
      <c r="AA877" s="14" t="n">
        <v>0</v>
      </c>
      <c r="AB877" s="14" t="s">
        <v>101</v>
      </c>
      <c r="AC877" s="14" t="n">
        <v>68.74</v>
      </c>
      <c r="AD877" s="14" t="n">
        <v>0</v>
      </c>
      <c r="AE877" s="14" t="n">
        <v>0</v>
      </c>
      <c r="AF877" s="14" t="s">
        <v>88</v>
      </c>
      <c r="AG877" s="15" t="n">
        <v>42290</v>
      </c>
      <c r="AH877" s="14" t="n">
        <f aca="false">I877+J877</f>
        <v>7</v>
      </c>
      <c r="AI877" s="14" t="n">
        <f aca="false">K877+L877+M877</f>
        <v>2</v>
      </c>
      <c r="AJ877" s="14" t="n">
        <f aca="false">AC877*AH877</f>
        <v>481.18</v>
      </c>
      <c r="AK877" s="14" t="str">
        <f aca="false">IF(C877=1,"Cancelled","Completed")</f>
        <v>Completed</v>
      </c>
      <c r="AL877" s="14" t="str">
        <f aca="false">_xlfn.IFS(D877&lt;=7,"0-7 Days",D877&lt;=30,"8-30 Days",D877&lt;=90,"31-90 Days",TRUE(),"90+ Days")</f>
        <v>90+ Days</v>
      </c>
      <c r="AM877" s="14" t="str">
        <f aca="false">_xlfn.IFS(OR(F877="December",F877="January",F877="February"),"Winter",OR(F877="March",F877="April",F877="May"),"Spring",OR(F877="June",F877="July",F877="August"),"Summer",TRUE(),"Autumn")</f>
        <v>Autumn</v>
      </c>
      <c r="AN877" s="14" t="str">
        <f aca="false">IF(L877+M877&gt;0,"Family","Adult Only")</f>
        <v>Adult Only</v>
      </c>
      <c r="AO877" s="14" t="str">
        <f aca="false">IF(U877=V877,"Same","Changed")</f>
        <v>Changed</v>
      </c>
    </row>
    <row r="878" customFormat="false" ht="15" hidden="false" customHeight="false" outlineLevel="0" collapsed="false">
      <c r="A878" s="0" t="n">
        <v>897</v>
      </c>
      <c r="B878" s="0" t="s">
        <v>90</v>
      </c>
      <c r="C878" s="0" t="n">
        <v>1</v>
      </c>
      <c r="D878" s="0" t="n">
        <v>6</v>
      </c>
      <c r="E878" s="0" t="n">
        <v>2015</v>
      </c>
      <c r="F878" s="0" t="s">
        <v>114</v>
      </c>
      <c r="G878" s="0" t="n">
        <v>37</v>
      </c>
      <c r="H878" s="0" t="n">
        <v>11</v>
      </c>
      <c r="I878" s="0" t="n">
        <v>1</v>
      </c>
      <c r="J878" s="0" t="n">
        <v>2</v>
      </c>
      <c r="K878" s="0" t="n">
        <v>2</v>
      </c>
      <c r="L878" s="0" t="n">
        <v>0</v>
      </c>
      <c r="M878" s="0" t="n">
        <v>0</v>
      </c>
      <c r="N878" s="0" t="s">
        <v>82</v>
      </c>
      <c r="O878" s="0" t="s">
        <v>92</v>
      </c>
      <c r="P878" s="0" t="s">
        <v>93</v>
      </c>
      <c r="Q878" s="0" t="s">
        <v>94</v>
      </c>
      <c r="R878" s="0" t="n">
        <v>0</v>
      </c>
      <c r="S878" s="0" t="n">
        <v>0</v>
      </c>
      <c r="T878" s="0" t="n">
        <v>0</v>
      </c>
      <c r="U878" s="0" t="s">
        <v>95</v>
      </c>
      <c r="V878" s="0" t="s">
        <v>95</v>
      </c>
      <c r="W878" s="0" t="n">
        <v>0</v>
      </c>
      <c r="X878" s="0" t="s">
        <v>86</v>
      </c>
      <c r="Y878" s="0" t="n">
        <v>9</v>
      </c>
      <c r="Z878" s="0" t="n">
        <v>0</v>
      </c>
      <c r="AA878" s="0" t="n">
        <v>0</v>
      </c>
      <c r="AB878" s="0" t="s">
        <v>87</v>
      </c>
      <c r="AC878" s="0" t="n">
        <v>127</v>
      </c>
      <c r="AD878" s="0" t="n">
        <v>0</v>
      </c>
      <c r="AE878" s="0" t="n">
        <v>0</v>
      </c>
      <c r="AF878" s="0" t="s">
        <v>96</v>
      </c>
      <c r="AG878" s="13" t="n">
        <v>42254</v>
      </c>
      <c r="AH878" s="25" t="n">
        <f aca="false">I878+J878</f>
        <v>3</v>
      </c>
      <c r="AI878" s="25" t="n">
        <f aca="false">K878+L878+M878</f>
        <v>2</v>
      </c>
      <c r="AJ878" s="25" t="n">
        <f aca="false">AC878*AH878</f>
        <v>381</v>
      </c>
      <c r="AK878" s="0" t="str">
        <f aca="false">IF(C878=1,"Cancelled","Completed")</f>
        <v>Cancelled</v>
      </c>
      <c r="AL878" s="0" t="str">
        <f aca="false">_xlfn.IFS(D878&lt;=7,"0-7 Days",D878&lt;=30,"8-30 Days",D878&lt;=90,"31-90 Days",TRUE(),"90+ Days")</f>
        <v>0-7 Days</v>
      </c>
      <c r="AM878" s="0" t="str">
        <f aca="false">_xlfn.IFS(OR(F878="December",F878="January",F878="February"),"Winter",OR(F878="March",F878="April",F878="May"),"Spring",OR(F878="June",F878="July",F878="August"),"Summer",TRUE(),"Autumn")</f>
        <v>Autumn</v>
      </c>
      <c r="AN878" s="0" t="str">
        <f aca="false">IF(L878+M878&gt;0,"Family","Adult Only")</f>
        <v>Adult Only</v>
      </c>
      <c r="AO878" s="0" t="str">
        <f aca="false">IF(U878=V878,"Same","Changed")</f>
        <v>Same</v>
      </c>
    </row>
    <row r="879" customFormat="false" ht="15" hidden="false" customHeight="false" outlineLevel="0" collapsed="false">
      <c r="A879" s="14" t="n">
        <v>898</v>
      </c>
      <c r="B879" s="14" t="s">
        <v>90</v>
      </c>
      <c r="C879" s="14" t="n">
        <v>1</v>
      </c>
      <c r="D879" s="14" t="n">
        <v>46</v>
      </c>
      <c r="E879" s="14" t="n">
        <v>2017</v>
      </c>
      <c r="F879" s="14" t="s">
        <v>103</v>
      </c>
      <c r="G879" s="14" t="n">
        <v>13</v>
      </c>
      <c r="H879" s="14" t="n">
        <v>27</v>
      </c>
      <c r="I879" s="14" t="n">
        <v>1</v>
      </c>
      <c r="J879" s="14" t="n">
        <v>2</v>
      </c>
      <c r="K879" s="14" t="n">
        <v>2</v>
      </c>
      <c r="L879" s="14" t="n">
        <v>0</v>
      </c>
      <c r="M879" s="14" t="n">
        <v>0</v>
      </c>
      <c r="N879" s="14" t="s">
        <v>82</v>
      </c>
      <c r="O879" s="14" t="s">
        <v>147</v>
      </c>
      <c r="P879" s="14" t="s">
        <v>93</v>
      </c>
      <c r="Q879" s="14" t="s">
        <v>94</v>
      </c>
      <c r="R879" s="14" t="n">
        <v>0</v>
      </c>
      <c r="S879" s="14" t="n">
        <v>0</v>
      </c>
      <c r="T879" s="14" t="n">
        <v>0</v>
      </c>
      <c r="U879" s="14" t="s">
        <v>95</v>
      </c>
      <c r="V879" s="14" t="s">
        <v>95</v>
      </c>
      <c r="W879" s="14" t="n">
        <v>0</v>
      </c>
      <c r="X879" s="14" t="s">
        <v>86</v>
      </c>
      <c r="Y879" s="14" t="n">
        <v>9</v>
      </c>
      <c r="Z879" s="14" t="n">
        <v>0</v>
      </c>
      <c r="AA879" s="14" t="n">
        <v>0</v>
      </c>
      <c r="AB879" s="14" t="s">
        <v>87</v>
      </c>
      <c r="AC879" s="14" t="n">
        <v>106.2</v>
      </c>
      <c r="AD879" s="14" t="n">
        <v>0</v>
      </c>
      <c r="AE879" s="14" t="n">
        <v>0</v>
      </c>
      <c r="AF879" s="14" t="s">
        <v>96</v>
      </c>
      <c r="AG879" s="15" t="n">
        <v>42776</v>
      </c>
      <c r="AH879" s="14" t="n">
        <f aca="false">I879+J879</f>
        <v>3</v>
      </c>
      <c r="AI879" s="14" t="n">
        <f aca="false">K879+L879+M879</f>
        <v>2</v>
      </c>
      <c r="AJ879" s="14" t="n">
        <f aca="false">AC879*AH879</f>
        <v>318.6</v>
      </c>
      <c r="AK879" s="14" t="str">
        <f aca="false">IF(C879=1,"Cancelled","Completed")</f>
        <v>Cancelled</v>
      </c>
      <c r="AL879" s="14" t="str">
        <f aca="false">_xlfn.IFS(D879&lt;=7,"0-7 Days",D879&lt;=30,"8-30 Days",D879&lt;=90,"31-90 Days",TRUE(),"90+ Days")</f>
        <v>31-90 Days</v>
      </c>
      <c r="AM879" s="14" t="str">
        <f aca="false">_xlfn.IFS(OR(F879="December",F879="January",F879="February"),"Winter",OR(F879="March",F879="April",F879="May"),"Spring",OR(F879="June",F879="July",F879="August"),"Summer",TRUE(),"Autumn")</f>
        <v>Spring</v>
      </c>
      <c r="AN879" s="14" t="str">
        <f aca="false">IF(L879+M879&gt;0,"Family","Adult Only")</f>
        <v>Adult Only</v>
      </c>
      <c r="AO879" s="14" t="str">
        <f aca="false">IF(U879=V879,"Same","Changed")</f>
        <v>Same</v>
      </c>
    </row>
    <row r="880" customFormat="false" ht="15" hidden="false" customHeight="false" outlineLevel="0" collapsed="false">
      <c r="A880" s="0" t="n">
        <v>899</v>
      </c>
      <c r="B880" s="0" t="s">
        <v>80</v>
      </c>
      <c r="C880" s="0" t="n">
        <v>1</v>
      </c>
      <c r="D880" s="0" t="n">
        <v>77</v>
      </c>
      <c r="E880" s="0" t="n">
        <v>2015</v>
      </c>
      <c r="F880" s="0" t="s">
        <v>114</v>
      </c>
      <c r="G880" s="0" t="n">
        <v>40</v>
      </c>
      <c r="H880" s="0" t="n">
        <v>28</v>
      </c>
      <c r="I880" s="0" t="n">
        <v>1</v>
      </c>
      <c r="J880" s="0" t="n">
        <v>3</v>
      </c>
      <c r="K880" s="0" t="n">
        <v>2</v>
      </c>
      <c r="L880" s="0" t="n">
        <v>0</v>
      </c>
      <c r="M880" s="0" t="n">
        <v>0</v>
      </c>
      <c r="N880" s="0" t="s">
        <v>82</v>
      </c>
      <c r="O880" s="0" t="s">
        <v>92</v>
      </c>
      <c r="P880" s="0" t="s">
        <v>99</v>
      </c>
      <c r="Q880" s="0" t="s">
        <v>94</v>
      </c>
      <c r="R880" s="0" t="n">
        <v>0</v>
      </c>
      <c r="S880" s="0" t="n">
        <v>0</v>
      </c>
      <c r="T880" s="0" t="n">
        <v>0</v>
      </c>
      <c r="U880" s="0" t="s">
        <v>124</v>
      </c>
      <c r="V880" s="0" t="s">
        <v>124</v>
      </c>
      <c r="W880" s="0" t="n">
        <v>0</v>
      </c>
      <c r="X880" s="0" t="s">
        <v>86</v>
      </c>
      <c r="Y880" s="0" t="n">
        <v>175</v>
      </c>
      <c r="Z880" s="0" t="n">
        <v>0</v>
      </c>
      <c r="AA880" s="0" t="n">
        <v>0</v>
      </c>
      <c r="AB880" s="0" t="s">
        <v>87</v>
      </c>
      <c r="AC880" s="0" t="n">
        <v>74.6</v>
      </c>
      <c r="AD880" s="0" t="n">
        <v>0</v>
      </c>
      <c r="AE880" s="0" t="n">
        <v>1</v>
      </c>
      <c r="AF880" s="0" t="s">
        <v>96</v>
      </c>
      <c r="AG880" s="13" t="n">
        <v>42210</v>
      </c>
      <c r="AH880" s="25" t="n">
        <f aca="false">I880+J880</f>
        <v>4</v>
      </c>
      <c r="AI880" s="25" t="n">
        <f aca="false">K880+L880+M880</f>
        <v>2</v>
      </c>
      <c r="AJ880" s="25" t="n">
        <f aca="false">AC880*AH880</f>
        <v>298.4</v>
      </c>
      <c r="AK880" s="0" t="str">
        <f aca="false">IF(C880=1,"Cancelled","Completed")</f>
        <v>Cancelled</v>
      </c>
      <c r="AL880" s="0" t="str">
        <f aca="false">_xlfn.IFS(D880&lt;=7,"0-7 Days",D880&lt;=30,"8-30 Days",D880&lt;=90,"31-90 Days",TRUE(),"90+ Days")</f>
        <v>31-90 Days</v>
      </c>
      <c r="AM880" s="0" t="str">
        <f aca="false">_xlfn.IFS(OR(F880="December",F880="January",F880="February"),"Winter",OR(F880="March",F880="April",F880="May"),"Spring",OR(F880="June",F880="July",F880="August"),"Summer",TRUE(),"Autumn")</f>
        <v>Autumn</v>
      </c>
      <c r="AN880" s="0" t="str">
        <f aca="false">IF(L880+M880&gt;0,"Family","Adult Only")</f>
        <v>Adult Only</v>
      </c>
      <c r="AO880" s="0" t="str">
        <f aca="false">IF(U880=V880,"Same","Changed")</f>
        <v>Same</v>
      </c>
    </row>
    <row r="881" customFormat="false" ht="15" hidden="false" customHeight="false" outlineLevel="0" collapsed="false">
      <c r="A881" s="14" t="n">
        <v>900</v>
      </c>
      <c r="B881" s="14" t="s">
        <v>80</v>
      </c>
      <c r="C881" s="14" t="n">
        <v>0</v>
      </c>
      <c r="D881" s="14" t="n">
        <v>315</v>
      </c>
      <c r="E881" s="14" t="n">
        <v>2015</v>
      </c>
      <c r="F881" s="14" t="s">
        <v>114</v>
      </c>
      <c r="G881" s="14" t="n">
        <v>40</v>
      </c>
      <c r="H881" s="14" t="n">
        <v>29</v>
      </c>
      <c r="I881" s="14" t="n">
        <v>2</v>
      </c>
      <c r="J881" s="14" t="n">
        <v>7</v>
      </c>
      <c r="K881" s="14" t="n">
        <v>2</v>
      </c>
      <c r="L881" s="14" t="n">
        <v>0</v>
      </c>
      <c r="M881" s="14" t="n">
        <v>0</v>
      </c>
      <c r="N881" s="14" t="s">
        <v>112</v>
      </c>
      <c r="O881" s="14" t="s">
        <v>83</v>
      </c>
      <c r="P881" s="14" t="s">
        <v>99</v>
      </c>
      <c r="Q881" s="14" t="s">
        <v>94</v>
      </c>
      <c r="R881" s="14" t="n">
        <v>0</v>
      </c>
      <c r="S881" s="14" t="n">
        <v>0</v>
      </c>
      <c r="T881" s="14" t="n">
        <v>0</v>
      </c>
      <c r="U881" s="14" t="s">
        <v>109</v>
      </c>
      <c r="V881" s="14" t="s">
        <v>109</v>
      </c>
      <c r="W881" s="14" t="n">
        <v>0</v>
      </c>
      <c r="X881" s="14" t="s">
        <v>86</v>
      </c>
      <c r="Y881" s="14" t="n">
        <v>40</v>
      </c>
      <c r="Z881" s="14" t="n">
        <v>0</v>
      </c>
      <c r="AA881" s="14" t="n">
        <v>0</v>
      </c>
      <c r="AB881" s="14" t="s">
        <v>125</v>
      </c>
      <c r="AC881" s="14" t="n">
        <v>71.26</v>
      </c>
      <c r="AD881" s="14" t="n">
        <v>0</v>
      </c>
      <c r="AE881" s="14" t="n">
        <v>0</v>
      </c>
      <c r="AF881" s="14" t="s">
        <v>88</v>
      </c>
      <c r="AG881" s="15" t="n">
        <v>42285</v>
      </c>
      <c r="AH881" s="14" t="n">
        <f aca="false">I881+J881</f>
        <v>9</v>
      </c>
      <c r="AI881" s="14" t="n">
        <f aca="false">K881+L881+M881</f>
        <v>2</v>
      </c>
      <c r="AJ881" s="14" t="n">
        <f aca="false">AC881*AH881</f>
        <v>641.34</v>
      </c>
      <c r="AK881" s="14" t="str">
        <f aca="false">IF(C881=1,"Cancelled","Completed")</f>
        <v>Completed</v>
      </c>
      <c r="AL881" s="14" t="str">
        <f aca="false">_xlfn.IFS(D881&lt;=7,"0-7 Days",D881&lt;=30,"8-30 Days",D881&lt;=90,"31-90 Days",TRUE(),"90+ Days")</f>
        <v>90+ Days</v>
      </c>
      <c r="AM881" s="14" t="str">
        <f aca="false">_xlfn.IFS(OR(F881="December",F881="January",F881="February"),"Winter",OR(F881="March",F881="April",F881="May"),"Spring",OR(F881="June",F881="July",F881="August"),"Summer",TRUE(),"Autumn")</f>
        <v>Autumn</v>
      </c>
      <c r="AN881" s="14" t="str">
        <f aca="false">IF(L881+M881&gt;0,"Family","Adult Only")</f>
        <v>Adult Only</v>
      </c>
      <c r="AO881" s="14" t="str">
        <f aca="false">IF(U881=V881,"Same","Changed")</f>
        <v>Same</v>
      </c>
    </row>
    <row r="882" customFormat="false" ht="15" hidden="false" customHeight="false" outlineLevel="0" collapsed="false">
      <c r="A882" s="0" t="n">
        <v>901</v>
      </c>
      <c r="B882" s="0" t="s">
        <v>90</v>
      </c>
      <c r="C882" s="0" t="n">
        <v>0</v>
      </c>
      <c r="D882" s="0" t="n">
        <v>263</v>
      </c>
      <c r="E882" s="0" t="n">
        <v>2017</v>
      </c>
      <c r="F882" s="0" t="s">
        <v>135</v>
      </c>
      <c r="G882" s="0" t="n">
        <v>25</v>
      </c>
      <c r="H882" s="0" t="n">
        <v>23</v>
      </c>
      <c r="I882" s="0" t="n">
        <v>2</v>
      </c>
      <c r="J882" s="0" t="n">
        <v>2</v>
      </c>
      <c r="K882" s="0" t="n">
        <v>2</v>
      </c>
      <c r="L882" s="0" t="n">
        <v>0</v>
      </c>
      <c r="M882" s="0" t="n">
        <v>0</v>
      </c>
      <c r="N882" s="0" t="s">
        <v>82</v>
      </c>
      <c r="O882" s="0" t="s">
        <v>92</v>
      </c>
      <c r="P882" s="0" t="s">
        <v>116</v>
      </c>
      <c r="Q882" s="0" t="s">
        <v>94</v>
      </c>
      <c r="R882" s="0" t="n">
        <v>0</v>
      </c>
      <c r="S882" s="0" t="n">
        <v>0</v>
      </c>
      <c r="T882" s="0" t="n">
        <v>0</v>
      </c>
      <c r="U882" s="0" t="s">
        <v>95</v>
      </c>
      <c r="V882" s="0" t="s">
        <v>95</v>
      </c>
      <c r="W882" s="0" t="n">
        <v>0</v>
      </c>
      <c r="X882" s="0" t="s">
        <v>86</v>
      </c>
      <c r="Y882" s="0" t="n">
        <v>37</v>
      </c>
      <c r="Z882" s="0" t="n">
        <v>0</v>
      </c>
      <c r="AA882" s="0" t="n">
        <v>0</v>
      </c>
      <c r="AB882" s="0" t="s">
        <v>101</v>
      </c>
      <c r="AC882" s="0" t="n">
        <v>105</v>
      </c>
      <c r="AD882" s="0" t="n">
        <v>0</v>
      </c>
      <c r="AE882" s="0" t="n">
        <v>1</v>
      </c>
      <c r="AF882" s="0" t="s">
        <v>88</v>
      </c>
      <c r="AG882" s="13" t="n">
        <v>42913</v>
      </c>
      <c r="AH882" s="25" t="n">
        <f aca="false">I882+J882</f>
        <v>4</v>
      </c>
      <c r="AI882" s="25" t="n">
        <f aca="false">K882+L882+M882</f>
        <v>2</v>
      </c>
      <c r="AJ882" s="25" t="n">
        <f aca="false">AC882*AH882</f>
        <v>420</v>
      </c>
      <c r="AK882" s="0" t="str">
        <f aca="false">IF(C882=1,"Cancelled","Completed")</f>
        <v>Completed</v>
      </c>
      <c r="AL882" s="0" t="str">
        <f aca="false">_xlfn.IFS(D882&lt;=7,"0-7 Days",D882&lt;=30,"8-30 Days",D882&lt;=90,"31-90 Days",TRUE(),"90+ Days")</f>
        <v>90+ Days</v>
      </c>
      <c r="AM882" s="0" t="str">
        <f aca="false">_xlfn.IFS(OR(F882="December",F882="January",F882="February"),"Winter",OR(F882="March",F882="April",F882="May"),"Spring",OR(F882="June",F882="July",F882="August"),"Summer",TRUE(),"Autumn")</f>
        <v>Summer</v>
      </c>
      <c r="AN882" s="0" t="str">
        <f aca="false">IF(L882+M882&gt;0,"Family","Adult Only")</f>
        <v>Adult Only</v>
      </c>
      <c r="AO882" s="0" t="str">
        <f aca="false">IF(U882=V882,"Same","Changed")</f>
        <v>Same</v>
      </c>
    </row>
    <row r="883" customFormat="false" ht="15" hidden="false" customHeight="false" outlineLevel="0" collapsed="false">
      <c r="A883" s="14" t="n">
        <v>902</v>
      </c>
      <c r="B883" s="14" t="s">
        <v>90</v>
      </c>
      <c r="C883" s="14" t="n">
        <v>1</v>
      </c>
      <c r="D883" s="14" t="n">
        <v>112</v>
      </c>
      <c r="E883" s="14" t="n">
        <v>2017</v>
      </c>
      <c r="F883" s="14" t="s">
        <v>106</v>
      </c>
      <c r="G883" s="14" t="n">
        <v>15</v>
      </c>
      <c r="H883" s="14" t="n">
        <v>12</v>
      </c>
      <c r="I883" s="14" t="n">
        <v>0</v>
      </c>
      <c r="J883" s="14" t="n">
        <v>3</v>
      </c>
      <c r="K883" s="14" t="n">
        <v>3</v>
      </c>
      <c r="L883" s="14" t="n">
        <v>0</v>
      </c>
      <c r="M883" s="14" t="n">
        <v>0</v>
      </c>
      <c r="N883" s="14" t="s">
        <v>82</v>
      </c>
      <c r="O883" s="14" t="s">
        <v>108</v>
      </c>
      <c r="P883" s="14" t="s">
        <v>93</v>
      </c>
      <c r="Q883" s="14" t="s">
        <v>94</v>
      </c>
      <c r="R883" s="14" t="n">
        <v>0</v>
      </c>
      <c r="S883" s="14" t="n">
        <v>0</v>
      </c>
      <c r="T883" s="14" t="n">
        <v>0</v>
      </c>
      <c r="U883" s="14" t="s">
        <v>109</v>
      </c>
      <c r="V883" s="14" t="s">
        <v>109</v>
      </c>
      <c r="W883" s="14" t="n">
        <v>0</v>
      </c>
      <c r="X883" s="14" t="s">
        <v>86</v>
      </c>
      <c r="Y883" s="14" t="n">
        <v>9</v>
      </c>
      <c r="Z883" s="14" t="n">
        <v>0</v>
      </c>
      <c r="AA883" s="14" t="n">
        <v>0</v>
      </c>
      <c r="AB883" s="14" t="s">
        <v>87</v>
      </c>
      <c r="AC883" s="14" t="n">
        <v>172.5</v>
      </c>
      <c r="AD883" s="14" t="n">
        <v>0</v>
      </c>
      <c r="AE883" s="14" t="n">
        <v>1</v>
      </c>
      <c r="AF883" s="14" t="s">
        <v>96</v>
      </c>
      <c r="AG883" s="15" t="n">
        <v>42743</v>
      </c>
      <c r="AH883" s="14" t="n">
        <f aca="false">I883+J883</f>
        <v>3</v>
      </c>
      <c r="AI883" s="14" t="n">
        <f aca="false">K883+L883+M883</f>
        <v>3</v>
      </c>
      <c r="AJ883" s="14" t="n">
        <f aca="false">AC883*AH883</f>
        <v>517.5</v>
      </c>
      <c r="AK883" s="14" t="str">
        <f aca="false">IF(C883=1,"Cancelled","Completed")</f>
        <v>Cancelled</v>
      </c>
      <c r="AL883" s="14" t="str">
        <f aca="false">_xlfn.IFS(D883&lt;=7,"0-7 Days",D883&lt;=30,"8-30 Days",D883&lt;=90,"31-90 Days",TRUE(),"90+ Days")</f>
        <v>90+ Days</v>
      </c>
      <c r="AM883" s="14" t="str">
        <f aca="false">_xlfn.IFS(OR(F883="December",F883="January",F883="February"),"Winter",OR(F883="March",F883="April",F883="May"),"Spring",OR(F883="June",F883="July",F883="August"),"Summer",TRUE(),"Autumn")</f>
        <v>Spring</v>
      </c>
      <c r="AN883" s="14" t="str">
        <f aca="false">IF(L883+M883&gt;0,"Family","Adult Only")</f>
        <v>Adult Only</v>
      </c>
      <c r="AO883" s="14" t="str">
        <f aca="false">IF(U883=V883,"Same","Changed")</f>
        <v>Same</v>
      </c>
    </row>
    <row r="884" customFormat="false" ht="15" hidden="false" customHeight="false" outlineLevel="0" collapsed="false">
      <c r="A884" s="0" t="n">
        <v>903</v>
      </c>
      <c r="B884" s="0" t="s">
        <v>90</v>
      </c>
      <c r="C884" s="0" t="n">
        <v>0</v>
      </c>
      <c r="D884" s="0" t="n">
        <v>3</v>
      </c>
      <c r="E884" s="0" t="n">
        <v>2017</v>
      </c>
      <c r="F884" s="0" t="s">
        <v>126</v>
      </c>
      <c r="G884" s="0" t="n">
        <v>1</v>
      </c>
      <c r="H884" s="0" t="n">
        <v>5</v>
      </c>
      <c r="I884" s="0" t="n">
        <v>0</v>
      </c>
      <c r="J884" s="0" t="n">
        <v>3</v>
      </c>
      <c r="K884" s="0" t="n">
        <v>1</v>
      </c>
      <c r="L884" s="0" t="n">
        <v>0</v>
      </c>
      <c r="M884" s="0" t="n">
        <v>0</v>
      </c>
      <c r="N884" s="0" t="s">
        <v>82</v>
      </c>
      <c r="O884" s="0" t="s">
        <v>123</v>
      </c>
      <c r="P884" s="0" t="s">
        <v>93</v>
      </c>
      <c r="Q884" s="0" t="s">
        <v>94</v>
      </c>
      <c r="R884" s="0" t="n">
        <v>0</v>
      </c>
      <c r="S884" s="0" t="n">
        <v>0</v>
      </c>
      <c r="T884" s="0" t="n">
        <v>0</v>
      </c>
      <c r="U884" s="0" t="s">
        <v>95</v>
      </c>
      <c r="V884" s="0" t="s">
        <v>95</v>
      </c>
      <c r="W884" s="0" t="n">
        <v>0</v>
      </c>
      <c r="X884" s="0" t="s">
        <v>86</v>
      </c>
      <c r="Y884" s="0" t="n">
        <v>9</v>
      </c>
      <c r="Z884" s="0" t="n">
        <v>0</v>
      </c>
      <c r="AA884" s="0" t="n">
        <v>0</v>
      </c>
      <c r="AB884" s="0" t="s">
        <v>87</v>
      </c>
      <c r="AC884" s="0" t="n">
        <v>90.1</v>
      </c>
      <c r="AD884" s="0" t="n">
        <v>0</v>
      </c>
      <c r="AE884" s="0" t="n">
        <v>1</v>
      </c>
      <c r="AF884" s="0" t="s">
        <v>88</v>
      </c>
      <c r="AG884" s="13" t="n">
        <v>42743</v>
      </c>
      <c r="AH884" s="25" t="n">
        <f aca="false">I884+J884</f>
        <v>3</v>
      </c>
      <c r="AI884" s="25" t="n">
        <f aca="false">K884+L884+M884</f>
        <v>1</v>
      </c>
      <c r="AJ884" s="25" t="n">
        <f aca="false">AC884*AH884</f>
        <v>270.3</v>
      </c>
      <c r="AK884" s="0" t="str">
        <f aca="false">IF(C884=1,"Cancelled","Completed")</f>
        <v>Completed</v>
      </c>
      <c r="AL884" s="0" t="str">
        <f aca="false">_xlfn.IFS(D884&lt;=7,"0-7 Days",D884&lt;=30,"8-30 Days",D884&lt;=90,"31-90 Days",TRUE(),"90+ Days")</f>
        <v>0-7 Days</v>
      </c>
      <c r="AM884" s="0" t="str">
        <f aca="false">_xlfn.IFS(OR(F884="December",F884="January",F884="February"),"Winter",OR(F884="March",F884="April",F884="May"),"Spring",OR(F884="June",F884="July",F884="August"),"Summer",TRUE(),"Autumn")</f>
        <v>Winter</v>
      </c>
      <c r="AN884" s="0" t="str">
        <f aca="false">IF(L884+M884&gt;0,"Family","Adult Only")</f>
        <v>Adult Only</v>
      </c>
      <c r="AO884" s="0" t="str">
        <f aca="false">IF(U884=V884,"Same","Changed")</f>
        <v>Same</v>
      </c>
    </row>
    <row r="885" customFormat="false" ht="15" hidden="false" customHeight="false" outlineLevel="0" collapsed="false">
      <c r="A885" s="14" t="n">
        <v>904</v>
      </c>
      <c r="B885" s="14" t="s">
        <v>80</v>
      </c>
      <c r="C885" s="14" t="n">
        <v>0</v>
      </c>
      <c r="D885" s="14" t="n">
        <v>222</v>
      </c>
      <c r="E885" s="14" t="n">
        <v>2017</v>
      </c>
      <c r="F885" s="14" t="s">
        <v>135</v>
      </c>
      <c r="G885" s="14" t="n">
        <v>25</v>
      </c>
      <c r="H885" s="14" t="n">
        <v>23</v>
      </c>
      <c r="I885" s="14" t="n">
        <v>2</v>
      </c>
      <c r="J885" s="14" t="n">
        <v>3</v>
      </c>
      <c r="K885" s="14" t="n">
        <v>2</v>
      </c>
      <c r="L885" s="14" t="n">
        <v>0</v>
      </c>
      <c r="M885" s="14" t="n">
        <v>0</v>
      </c>
      <c r="N885" s="14" t="s">
        <v>82</v>
      </c>
      <c r="O885" s="14" t="s">
        <v>83</v>
      </c>
      <c r="P885" s="14" t="s">
        <v>93</v>
      </c>
      <c r="Q885" s="14" t="s">
        <v>94</v>
      </c>
      <c r="R885" s="14" t="n">
        <v>0</v>
      </c>
      <c r="S885" s="14" t="n">
        <v>0</v>
      </c>
      <c r="T885" s="14" t="n">
        <v>0</v>
      </c>
      <c r="U885" s="14" t="s">
        <v>95</v>
      </c>
      <c r="V885" s="14" t="s">
        <v>95</v>
      </c>
      <c r="W885" s="14" t="n">
        <v>0</v>
      </c>
      <c r="X885" s="14" t="s">
        <v>86</v>
      </c>
      <c r="Y885" s="14" t="n">
        <v>241</v>
      </c>
      <c r="Z885" s="14" t="n">
        <v>0</v>
      </c>
      <c r="AA885" s="14" t="n">
        <v>0</v>
      </c>
      <c r="AB885" s="14" t="s">
        <v>87</v>
      </c>
      <c r="AC885" s="14" t="n">
        <v>76.23</v>
      </c>
      <c r="AD885" s="14" t="n">
        <v>0</v>
      </c>
      <c r="AE885" s="14" t="n">
        <v>1</v>
      </c>
      <c r="AF885" s="14" t="s">
        <v>88</v>
      </c>
      <c r="AG885" s="15" t="n">
        <v>42914</v>
      </c>
      <c r="AH885" s="14" t="n">
        <f aca="false">I885+J885</f>
        <v>5</v>
      </c>
      <c r="AI885" s="14" t="n">
        <f aca="false">K885+L885+M885</f>
        <v>2</v>
      </c>
      <c r="AJ885" s="14" t="n">
        <f aca="false">AC885*AH885</f>
        <v>381.15</v>
      </c>
      <c r="AK885" s="14" t="str">
        <f aca="false">IF(C885=1,"Cancelled","Completed")</f>
        <v>Completed</v>
      </c>
      <c r="AL885" s="14" t="str">
        <f aca="false">_xlfn.IFS(D885&lt;=7,"0-7 Days",D885&lt;=30,"8-30 Days",D885&lt;=90,"31-90 Days",TRUE(),"90+ Days")</f>
        <v>90+ Days</v>
      </c>
      <c r="AM885" s="14" t="str">
        <f aca="false">_xlfn.IFS(OR(F885="December",F885="January",F885="February"),"Winter",OR(F885="March",F885="April",F885="May"),"Spring",OR(F885="June",F885="July",F885="August"),"Summer",TRUE(),"Autumn")</f>
        <v>Summer</v>
      </c>
      <c r="AN885" s="14" t="str">
        <f aca="false">IF(L885+M885&gt;0,"Family","Adult Only")</f>
        <v>Adult Only</v>
      </c>
      <c r="AO885" s="14" t="str">
        <f aca="false">IF(U885=V885,"Same","Changed")</f>
        <v>Same</v>
      </c>
    </row>
    <row r="886" customFormat="false" ht="15" hidden="false" customHeight="false" outlineLevel="0" collapsed="false">
      <c r="A886" s="0" t="n">
        <v>905</v>
      </c>
      <c r="B886" s="0" t="s">
        <v>90</v>
      </c>
      <c r="C886" s="0" t="n">
        <v>1</v>
      </c>
      <c r="D886" s="0" t="n">
        <v>128</v>
      </c>
      <c r="E886" s="0" t="n">
        <v>2017</v>
      </c>
      <c r="F886" s="0" t="s">
        <v>119</v>
      </c>
      <c r="G886" s="0" t="n">
        <v>31</v>
      </c>
      <c r="H886" s="0" t="n">
        <v>4</v>
      </c>
      <c r="I886" s="0" t="n">
        <v>0</v>
      </c>
      <c r="J886" s="0" t="n">
        <v>1</v>
      </c>
      <c r="K886" s="0" t="n">
        <v>3</v>
      </c>
      <c r="L886" s="0" t="n">
        <v>0</v>
      </c>
      <c r="M886" s="0" t="n">
        <v>0</v>
      </c>
      <c r="N886" s="0" t="s">
        <v>82</v>
      </c>
      <c r="O886" s="0" t="s">
        <v>83</v>
      </c>
      <c r="P886" s="0" t="s">
        <v>93</v>
      </c>
      <c r="Q886" s="0" t="s">
        <v>94</v>
      </c>
      <c r="R886" s="0" t="n">
        <v>0</v>
      </c>
      <c r="S886" s="0" t="n">
        <v>0</v>
      </c>
      <c r="T886" s="0" t="n">
        <v>0</v>
      </c>
      <c r="U886" s="0" t="s">
        <v>109</v>
      </c>
      <c r="V886" s="0" t="s">
        <v>109</v>
      </c>
      <c r="W886" s="0" t="n">
        <v>0</v>
      </c>
      <c r="X886" s="0" t="s">
        <v>86</v>
      </c>
      <c r="Y886" s="0" t="n">
        <v>9</v>
      </c>
      <c r="Z886" s="0" t="n">
        <v>0</v>
      </c>
      <c r="AA886" s="0" t="n">
        <v>0</v>
      </c>
      <c r="AB886" s="0" t="s">
        <v>87</v>
      </c>
      <c r="AC886" s="0" t="n">
        <v>195</v>
      </c>
      <c r="AD886" s="0" t="n">
        <v>0</v>
      </c>
      <c r="AE886" s="0" t="n">
        <v>0</v>
      </c>
      <c r="AF886" s="0" t="s">
        <v>96</v>
      </c>
      <c r="AG886" s="13" t="n">
        <v>42928</v>
      </c>
      <c r="AH886" s="25" t="n">
        <f aca="false">I886+J886</f>
        <v>1</v>
      </c>
      <c r="AI886" s="25" t="n">
        <f aca="false">K886+L886+M886</f>
        <v>3</v>
      </c>
      <c r="AJ886" s="25" t="n">
        <f aca="false">AC886*AH886</f>
        <v>195</v>
      </c>
      <c r="AK886" s="0" t="str">
        <f aca="false">IF(C886=1,"Cancelled","Completed")</f>
        <v>Cancelled</v>
      </c>
      <c r="AL886" s="0" t="str">
        <f aca="false">_xlfn.IFS(D886&lt;=7,"0-7 Days",D886&lt;=30,"8-30 Days",D886&lt;=90,"31-90 Days",TRUE(),"90+ Days")</f>
        <v>90+ Days</v>
      </c>
      <c r="AM886" s="0" t="str">
        <f aca="false">_xlfn.IFS(OR(F886="December",F886="January",F886="February"),"Winter",OR(F886="March",F886="April",F886="May"),"Spring",OR(F886="June",F886="July",F886="August"),"Summer",TRUE(),"Autumn")</f>
        <v>Summer</v>
      </c>
      <c r="AN886" s="0" t="str">
        <f aca="false">IF(L886+M886&gt;0,"Family","Adult Only")</f>
        <v>Adult Only</v>
      </c>
      <c r="AO886" s="0" t="str">
        <f aca="false">IF(U886=V886,"Same","Changed")</f>
        <v>Same</v>
      </c>
    </row>
    <row r="887" customFormat="false" ht="15" hidden="false" customHeight="false" outlineLevel="0" collapsed="false">
      <c r="A887" s="14" t="n">
        <v>906</v>
      </c>
      <c r="B887" s="14" t="s">
        <v>90</v>
      </c>
      <c r="C887" s="14" t="n">
        <v>1</v>
      </c>
      <c r="D887" s="14" t="n">
        <v>40</v>
      </c>
      <c r="E887" s="14" t="n">
        <v>2017</v>
      </c>
      <c r="F887" s="14" t="s">
        <v>103</v>
      </c>
      <c r="G887" s="14" t="n">
        <v>13</v>
      </c>
      <c r="H887" s="14" t="n">
        <v>29</v>
      </c>
      <c r="I887" s="14" t="n">
        <v>0</v>
      </c>
      <c r="J887" s="14" t="n">
        <v>3</v>
      </c>
      <c r="K887" s="14" t="n">
        <v>2</v>
      </c>
      <c r="L887" s="14" t="n">
        <v>0</v>
      </c>
      <c r="M887" s="14" t="n">
        <v>0</v>
      </c>
      <c r="N887" s="14" t="s">
        <v>82</v>
      </c>
      <c r="O887" s="14" t="s">
        <v>122</v>
      </c>
      <c r="P887" s="14" t="s">
        <v>93</v>
      </c>
      <c r="Q887" s="14" t="s">
        <v>94</v>
      </c>
      <c r="R887" s="14" t="n">
        <v>0</v>
      </c>
      <c r="S887" s="14" t="n">
        <v>0</v>
      </c>
      <c r="T887" s="14" t="n">
        <v>0</v>
      </c>
      <c r="U887" s="14" t="s">
        <v>124</v>
      </c>
      <c r="V887" s="14" t="s">
        <v>124</v>
      </c>
      <c r="W887" s="14" t="n">
        <v>0</v>
      </c>
      <c r="X887" s="14" t="s">
        <v>86</v>
      </c>
      <c r="Y887" s="14" t="n">
        <v>9</v>
      </c>
      <c r="Z887" s="14" t="n">
        <v>0</v>
      </c>
      <c r="AA887" s="14" t="n">
        <v>0</v>
      </c>
      <c r="AB887" s="14" t="s">
        <v>87</v>
      </c>
      <c r="AC887" s="14" t="n">
        <v>158</v>
      </c>
      <c r="AD887" s="14" t="n">
        <v>0</v>
      </c>
      <c r="AE887" s="14" t="n">
        <v>0</v>
      </c>
      <c r="AF887" s="14" t="s">
        <v>96</v>
      </c>
      <c r="AG887" s="15" t="n">
        <v>42813</v>
      </c>
      <c r="AH887" s="14" t="n">
        <f aca="false">I887+J887</f>
        <v>3</v>
      </c>
      <c r="AI887" s="14" t="n">
        <f aca="false">K887+L887+M887</f>
        <v>2</v>
      </c>
      <c r="AJ887" s="14" t="n">
        <f aca="false">AC887*AH887</f>
        <v>474</v>
      </c>
      <c r="AK887" s="14" t="str">
        <f aca="false">IF(C887=1,"Cancelled","Completed")</f>
        <v>Cancelled</v>
      </c>
      <c r="AL887" s="14" t="str">
        <f aca="false">_xlfn.IFS(D887&lt;=7,"0-7 Days",D887&lt;=30,"8-30 Days",D887&lt;=90,"31-90 Days",TRUE(),"90+ Days")</f>
        <v>31-90 Days</v>
      </c>
      <c r="AM887" s="14" t="str">
        <f aca="false">_xlfn.IFS(OR(F887="December",F887="January",F887="February"),"Winter",OR(F887="March",F887="April",F887="May"),"Spring",OR(F887="June",F887="July",F887="August"),"Summer",TRUE(),"Autumn")</f>
        <v>Spring</v>
      </c>
      <c r="AN887" s="14" t="str">
        <f aca="false">IF(L887+M887&gt;0,"Family","Adult Only")</f>
        <v>Adult Only</v>
      </c>
      <c r="AO887" s="14" t="str">
        <f aca="false">IF(U887=V887,"Same","Changed")</f>
        <v>Same</v>
      </c>
    </row>
    <row r="888" customFormat="false" ht="15" hidden="false" customHeight="false" outlineLevel="0" collapsed="false">
      <c r="A888" s="0" t="n">
        <v>907</v>
      </c>
      <c r="B888" s="0" t="s">
        <v>80</v>
      </c>
      <c r="C888" s="0" t="n">
        <v>0</v>
      </c>
      <c r="D888" s="0" t="n">
        <v>34</v>
      </c>
      <c r="E888" s="0" t="n">
        <v>2016</v>
      </c>
      <c r="F888" s="0" t="s">
        <v>103</v>
      </c>
      <c r="G888" s="0" t="n">
        <v>11</v>
      </c>
      <c r="H888" s="0" t="n">
        <v>8</v>
      </c>
      <c r="I888" s="0" t="n">
        <v>2</v>
      </c>
      <c r="J888" s="0" t="n">
        <v>5</v>
      </c>
      <c r="K888" s="0" t="n">
        <v>2</v>
      </c>
      <c r="L888" s="0" t="n">
        <v>0</v>
      </c>
      <c r="M888" s="0" t="n">
        <v>0</v>
      </c>
      <c r="N888" s="0" t="s">
        <v>142</v>
      </c>
      <c r="O888" s="0" t="s">
        <v>83</v>
      </c>
      <c r="P888" s="0" t="s">
        <v>99</v>
      </c>
      <c r="Q888" s="0" t="s">
        <v>94</v>
      </c>
      <c r="R888" s="0" t="n">
        <v>0</v>
      </c>
      <c r="S888" s="0" t="n">
        <v>0</v>
      </c>
      <c r="T888" s="0" t="n">
        <v>0</v>
      </c>
      <c r="U888" s="0" t="s">
        <v>124</v>
      </c>
      <c r="V888" s="0" t="s">
        <v>124</v>
      </c>
      <c r="W888" s="0" t="n">
        <v>0</v>
      </c>
      <c r="X888" s="0" t="s">
        <v>86</v>
      </c>
      <c r="Y888" s="0" t="n">
        <v>115</v>
      </c>
      <c r="Z888" s="0" t="n">
        <v>0</v>
      </c>
      <c r="AA888" s="0" t="n">
        <v>0</v>
      </c>
      <c r="AB888" s="0" t="s">
        <v>87</v>
      </c>
      <c r="AC888" s="0" t="n">
        <v>83.33</v>
      </c>
      <c r="AD888" s="0" t="n">
        <v>0</v>
      </c>
      <c r="AE888" s="0" t="n">
        <v>1</v>
      </c>
      <c r="AF888" s="0" t="s">
        <v>88</v>
      </c>
      <c r="AG888" s="13" t="n">
        <v>42444</v>
      </c>
      <c r="AH888" s="25" t="n">
        <f aca="false">I888+J888</f>
        <v>7</v>
      </c>
      <c r="AI888" s="25" t="n">
        <f aca="false">K888+L888+M888</f>
        <v>2</v>
      </c>
      <c r="AJ888" s="25" t="n">
        <f aca="false">AC888*AH888</f>
        <v>583.31</v>
      </c>
      <c r="AK888" s="0" t="str">
        <f aca="false">IF(C888=1,"Cancelled","Completed")</f>
        <v>Completed</v>
      </c>
      <c r="AL888" s="0" t="str">
        <f aca="false">_xlfn.IFS(D888&lt;=7,"0-7 Days",D888&lt;=30,"8-30 Days",D888&lt;=90,"31-90 Days",TRUE(),"90+ Days")</f>
        <v>31-90 Days</v>
      </c>
      <c r="AM888" s="0" t="str">
        <f aca="false">_xlfn.IFS(OR(F888="December",F888="January",F888="February"),"Winter",OR(F888="March",F888="April",F888="May"),"Spring",OR(F888="June",F888="July",F888="August"),"Summer",TRUE(),"Autumn")</f>
        <v>Spring</v>
      </c>
      <c r="AN888" s="0" t="str">
        <f aca="false">IF(L888+M888&gt;0,"Family","Adult Only")</f>
        <v>Adult Only</v>
      </c>
      <c r="AO888" s="0" t="str">
        <f aca="false">IF(U888=V888,"Same","Changed")</f>
        <v>Same</v>
      </c>
    </row>
    <row r="889" customFormat="false" ht="15" hidden="false" customHeight="false" outlineLevel="0" collapsed="false">
      <c r="A889" s="14" t="n">
        <v>908</v>
      </c>
      <c r="B889" s="14" t="s">
        <v>90</v>
      </c>
      <c r="C889" s="14" t="n">
        <v>0</v>
      </c>
      <c r="D889" s="14" t="n">
        <v>8</v>
      </c>
      <c r="E889" s="14" t="n">
        <v>2015</v>
      </c>
      <c r="F889" s="14" t="s">
        <v>111</v>
      </c>
      <c r="G889" s="14" t="n">
        <v>44</v>
      </c>
      <c r="H889" s="14" t="n">
        <v>29</v>
      </c>
      <c r="I889" s="14" t="n">
        <v>1</v>
      </c>
      <c r="J889" s="14" t="n">
        <v>3</v>
      </c>
      <c r="K889" s="14" t="n">
        <v>2</v>
      </c>
      <c r="L889" s="14" t="n">
        <v>0</v>
      </c>
      <c r="M889" s="14" t="n">
        <v>0</v>
      </c>
      <c r="N889" s="14" t="s">
        <v>107</v>
      </c>
      <c r="O889" s="14" t="s">
        <v>83</v>
      </c>
      <c r="P889" s="14" t="s">
        <v>93</v>
      </c>
      <c r="Q889" s="14" t="s">
        <v>94</v>
      </c>
      <c r="R889" s="14" t="n">
        <v>0</v>
      </c>
      <c r="S889" s="14" t="n">
        <v>0</v>
      </c>
      <c r="T889" s="14" t="n">
        <v>0</v>
      </c>
      <c r="U889" s="14" t="s">
        <v>95</v>
      </c>
      <c r="V889" s="14" t="s">
        <v>95</v>
      </c>
      <c r="W889" s="14" t="n">
        <v>0</v>
      </c>
      <c r="X889" s="14" t="s">
        <v>86</v>
      </c>
      <c r="Y889" s="14" t="n">
        <v>9</v>
      </c>
      <c r="Z889" s="14" t="n">
        <v>0</v>
      </c>
      <c r="AA889" s="14" t="n">
        <v>0</v>
      </c>
      <c r="AB889" s="14" t="s">
        <v>125</v>
      </c>
      <c r="AC889" s="14" t="n">
        <v>94.24</v>
      </c>
      <c r="AD889" s="14" t="n">
        <v>0</v>
      </c>
      <c r="AE889" s="14" t="n">
        <v>0</v>
      </c>
      <c r="AF889" s="14" t="s">
        <v>88</v>
      </c>
      <c r="AG889" s="15" t="n">
        <v>42310</v>
      </c>
      <c r="AH889" s="14" t="n">
        <f aca="false">I889+J889</f>
        <v>4</v>
      </c>
      <c r="AI889" s="14" t="n">
        <f aca="false">K889+L889+M889</f>
        <v>2</v>
      </c>
      <c r="AJ889" s="14" t="n">
        <f aca="false">AC889*AH889</f>
        <v>376.96</v>
      </c>
      <c r="AK889" s="14" t="str">
        <f aca="false">IF(C889=1,"Cancelled","Completed")</f>
        <v>Completed</v>
      </c>
      <c r="AL889" s="14" t="str">
        <f aca="false">_xlfn.IFS(D889&lt;=7,"0-7 Days",D889&lt;=30,"8-30 Days",D889&lt;=90,"31-90 Days",TRUE(),"90+ Days")</f>
        <v>8-30 Days</v>
      </c>
      <c r="AM889" s="14" t="str">
        <f aca="false">_xlfn.IFS(OR(F889="December",F889="January",F889="February"),"Winter",OR(F889="March",F889="April",F889="May"),"Spring",OR(F889="June",F889="July",F889="August"),"Summer",TRUE(),"Autumn")</f>
        <v>Autumn</v>
      </c>
      <c r="AN889" s="14" t="str">
        <f aca="false">IF(L889+M889&gt;0,"Family","Adult Only")</f>
        <v>Adult Only</v>
      </c>
      <c r="AO889" s="14" t="str">
        <f aca="false">IF(U889=V889,"Same","Changed")</f>
        <v>Same</v>
      </c>
    </row>
    <row r="890" customFormat="false" ht="15" hidden="false" customHeight="false" outlineLevel="0" collapsed="false">
      <c r="A890" s="0" t="n">
        <v>909</v>
      </c>
      <c r="B890" s="0" t="s">
        <v>90</v>
      </c>
      <c r="C890" s="0" t="n">
        <v>1</v>
      </c>
      <c r="D890" s="0" t="n">
        <v>196</v>
      </c>
      <c r="E890" s="0" t="n">
        <v>2016</v>
      </c>
      <c r="F890" s="0" t="s">
        <v>119</v>
      </c>
      <c r="G890" s="0" t="n">
        <v>32</v>
      </c>
      <c r="H890" s="0" t="n">
        <v>4</v>
      </c>
      <c r="I890" s="0" t="n">
        <v>0</v>
      </c>
      <c r="J890" s="0" t="n">
        <v>3</v>
      </c>
      <c r="K890" s="0" t="n">
        <v>2</v>
      </c>
      <c r="L890" s="0" t="n">
        <v>0</v>
      </c>
      <c r="M890" s="0" t="n">
        <v>0</v>
      </c>
      <c r="N890" s="0" t="s">
        <v>82</v>
      </c>
      <c r="O890" s="0" t="s">
        <v>115</v>
      </c>
      <c r="P890" s="0" t="s">
        <v>93</v>
      </c>
      <c r="Q890" s="0" t="s">
        <v>94</v>
      </c>
      <c r="R890" s="0" t="n">
        <v>0</v>
      </c>
      <c r="S890" s="0" t="n">
        <v>0</v>
      </c>
      <c r="T890" s="0" t="n">
        <v>0</v>
      </c>
      <c r="U890" s="0" t="s">
        <v>95</v>
      </c>
      <c r="V890" s="0" t="s">
        <v>95</v>
      </c>
      <c r="W890" s="0" t="n">
        <v>0</v>
      </c>
      <c r="X890" s="0" t="s">
        <v>86</v>
      </c>
      <c r="Y890" s="0" t="n">
        <v>9</v>
      </c>
      <c r="Z890" s="0" t="n">
        <v>0</v>
      </c>
      <c r="AA890" s="0" t="n">
        <v>0</v>
      </c>
      <c r="AB890" s="0" t="s">
        <v>87</v>
      </c>
      <c r="AC890" s="0" t="n">
        <v>105.3</v>
      </c>
      <c r="AD890" s="0" t="n">
        <v>0</v>
      </c>
      <c r="AE890" s="0" t="n">
        <v>0</v>
      </c>
      <c r="AF890" s="0" t="s">
        <v>96</v>
      </c>
      <c r="AG890" s="13" t="n">
        <v>42394</v>
      </c>
      <c r="AH890" s="25" t="n">
        <f aca="false">I890+J890</f>
        <v>3</v>
      </c>
      <c r="AI890" s="25" t="n">
        <f aca="false">K890+L890+M890</f>
        <v>2</v>
      </c>
      <c r="AJ890" s="25" t="n">
        <f aca="false">AC890*AH890</f>
        <v>315.9</v>
      </c>
      <c r="AK890" s="0" t="str">
        <f aca="false">IF(C890=1,"Cancelled","Completed")</f>
        <v>Cancelled</v>
      </c>
      <c r="AL890" s="0" t="str">
        <f aca="false">_xlfn.IFS(D890&lt;=7,"0-7 Days",D890&lt;=30,"8-30 Days",D890&lt;=90,"31-90 Days",TRUE(),"90+ Days")</f>
        <v>90+ Days</v>
      </c>
      <c r="AM890" s="0" t="str">
        <f aca="false">_xlfn.IFS(OR(F890="December",F890="January",F890="February"),"Winter",OR(F890="March",F890="April",F890="May"),"Spring",OR(F890="June",F890="July",F890="August"),"Summer",TRUE(),"Autumn")</f>
        <v>Summer</v>
      </c>
      <c r="AN890" s="0" t="str">
        <f aca="false">IF(L890+M890&gt;0,"Family","Adult Only")</f>
        <v>Adult Only</v>
      </c>
      <c r="AO890" s="0" t="str">
        <f aca="false">IF(U890=V890,"Same","Changed")</f>
        <v>Same</v>
      </c>
    </row>
    <row r="891" customFormat="false" ht="15" hidden="false" customHeight="false" outlineLevel="0" collapsed="false">
      <c r="A891" s="14" t="n">
        <v>910</v>
      </c>
      <c r="B891" s="14" t="s">
        <v>80</v>
      </c>
      <c r="C891" s="14" t="n">
        <v>0</v>
      </c>
      <c r="D891" s="14" t="n">
        <v>3</v>
      </c>
      <c r="E891" s="14" t="n">
        <v>2016</v>
      </c>
      <c r="F891" s="14" t="s">
        <v>81</v>
      </c>
      <c r="G891" s="14" t="n">
        <v>49</v>
      </c>
      <c r="H891" s="14" t="n">
        <v>1</v>
      </c>
      <c r="I891" s="14" t="n">
        <v>0</v>
      </c>
      <c r="J891" s="14" t="n">
        <v>2</v>
      </c>
      <c r="K891" s="14" t="n">
        <v>2</v>
      </c>
      <c r="L891" s="14" t="n">
        <v>0</v>
      </c>
      <c r="M891" s="14" t="n">
        <v>0</v>
      </c>
      <c r="N891" s="14" t="s">
        <v>82</v>
      </c>
      <c r="O891" s="14" t="s">
        <v>92</v>
      </c>
      <c r="P891" s="14" t="s">
        <v>93</v>
      </c>
      <c r="Q891" s="14" t="s">
        <v>94</v>
      </c>
      <c r="R891" s="14" t="n">
        <v>0</v>
      </c>
      <c r="S891" s="14" t="n">
        <v>0</v>
      </c>
      <c r="T891" s="14" t="n">
        <v>0</v>
      </c>
      <c r="U891" s="14" t="s">
        <v>95</v>
      </c>
      <c r="V891" s="14" t="s">
        <v>109</v>
      </c>
      <c r="W891" s="14" t="n">
        <v>0</v>
      </c>
      <c r="X891" s="14" t="s">
        <v>86</v>
      </c>
      <c r="Y891" s="14" t="n">
        <v>240</v>
      </c>
      <c r="Z891" s="14" t="n">
        <v>0</v>
      </c>
      <c r="AA891" s="14" t="n">
        <v>0</v>
      </c>
      <c r="AB891" s="14" t="s">
        <v>87</v>
      </c>
      <c r="AC891" s="14" t="n">
        <v>48</v>
      </c>
      <c r="AD891" s="14" t="n">
        <v>0</v>
      </c>
      <c r="AE891" s="14" t="n">
        <v>1</v>
      </c>
      <c r="AF891" s="14" t="s">
        <v>88</v>
      </c>
      <c r="AG891" s="15" t="n">
        <v>42707</v>
      </c>
      <c r="AH891" s="14" t="n">
        <f aca="false">I891+J891</f>
        <v>2</v>
      </c>
      <c r="AI891" s="14" t="n">
        <f aca="false">K891+L891+M891</f>
        <v>2</v>
      </c>
      <c r="AJ891" s="14" t="n">
        <f aca="false">AC891*AH891</f>
        <v>96</v>
      </c>
      <c r="AK891" s="14" t="str">
        <f aca="false">IF(C891=1,"Cancelled","Completed")</f>
        <v>Completed</v>
      </c>
      <c r="AL891" s="14" t="str">
        <f aca="false">_xlfn.IFS(D891&lt;=7,"0-7 Days",D891&lt;=30,"8-30 Days",D891&lt;=90,"31-90 Days",TRUE(),"90+ Days")</f>
        <v>0-7 Days</v>
      </c>
      <c r="AM891" s="14" t="str">
        <f aca="false">_xlfn.IFS(OR(F891="December",F891="January",F891="February"),"Winter",OR(F891="March",F891="April",F891="May"),"Spring",OR(F891="June",F891="July",F891="August"),"Summer",TRUE(),"Autumn")</f>
        <v>Winter</v>
      </c>
      <c r="AN891" s="14" t="str">
        <f aca="false">IF(L891+M891&gt;0,"Family","Adult Only")</f>
        <v>Adult Only</v>
      </c>
      <c r="AO891" s="14" t="str">
        <f aca="false">IF(U891=V891,"Same","Changed")</f>
        <v>Changed</v>
      </c>
    </row>
    <row r="892" customFormat="false" ht="15" hidden="false" customHeight="false" outlineLevel="0" collapsed="false">
      <c r="A892" s="0" t="n">
        <v>911</v>
      </c>
      <c r="B892" s="0" t="s">
        <v>80</v>
      </c>
      <c r="C892" s="0" t="n">
        <v>0</v>
      </c>
      <c r="D892" s="0" t="n">
        <v>274</v>
      </c>
      <c r="E892" s="0" t="n">
        <v>2017</v>
      </c>
      <c r="F892" s="0" t="s">
        <v>119</v>
      </c>
      <c r="G892" s="0" t="n">
        <v>33</v>
      </c>
      <c r="H892" s="0" t="n">
        <v>16</v>
      </c>
      <c r="I892" s="0" t="n">
        <v>2</v>
      </c>
      <c r="J892" s="0" t="n">
        <v>4</v>
      </c>
      <c r="K892" s="0" t="n">
        <v>2</v>
      </c>
      <c r="L892" s="0" t="n">
        <v>1</v>
      </c>
      <c r="M892" s="0" t="n">
        <v>0</v>
      </c>
      <c r="N892" s="0" t="s">
        <v>112</v>
      </c>
      <c r="O892" s="0" t="s">
        <v>92</v>
      </c>
      <c r="P892" s="0" t="s">
        <v>84</v>
      </c>
      <c r="Q892" s="0" t="s">
        <v>84</v>
      </c>
      <c r="R892" s="0" t="n">
        <v>0</v>
      </c>
      <c r="S892" s="0" t="n">
        <v>0</v>
      </c>
      <c r="T892" s="0" t="n">
        <v>0</v>
      </c>
      <c r="U892" s="0" t="s">
        <v>156</v>
      </c>
      <c r="V892" s="0" t="s">
        <v>156</v>
      </c>
      <c r="W892" s="0" t="n">
        <v>0</v>
      </c>
      <c r="X892" s="0" t="s">
        <v>86</v>
      </c>
      <c r="Y892" s="0" t="n">
        <v>250</v>
      </c>
      <c r="Z892" s="0" t="n">
        <v>0</v>
      </c>
      <c r="AA892" s="0" t="n">
        <v>0</v>
      </c>
      <c r="AB892" s="0" t="s">
        <v>87</v>
      </c>
      <c r="AC892" s="0" t="n">
        <v>224.1</v>
      </c>
      <c r="AD892" s="0" t="n">
        <v>1</v>
      </c>
      <c r="AE892" s="0" t="n">
        <v>3</v>
      </c>
      <c r="AF892" s="0" t="s">
        <v>88</v>
      </c>
      <c r="AG892" s="13" t="n">
        <v>42969</v>
      </c>
      <c r="AH892" s="25" t="n">
        <f aca="false">I892+J892</f>
        <v>6</v>
      </c>
      <c r="AI892" s="25" t="n">
        <f aca="false">K892+L892+M892</f>
        <v>3</v>
      </c>
      <c r="AJ892" s="25" t="n">
        <f aca="false">AC892*AH892</f>
        <v>1344.6</v>
      </c>
      <c r="AK892" s="0" t="str">
        <f aca="false">IF(C892=1,"Cancelled","Completed")</f>
        <v>Completed</v>
      </c>
      <c r="AL892" s="0" t="str">
        <f aca="false">_xlfn.IFS(D892&lt;=7,"0-7 Days",D892&lt;=30,"8-30 Days",D892&lt;=90,"31-90 Days",TRUE(),"90+ Days")</f>
        <v>90+ Days</v>
      </c>
      <c r="AM892" s="0" t="str">
        <f aca="false">_xlfn.IFS(OR(F892="December",F892="January",F892="February"),"Winter",OR(F892="March",F892="April",F892="May"),"Spring",OR(F892="June",F892="July",F892="August"),"Summer",TRUE(),"Autumn")</f>
        <v>Summer</v>
      </c>
      <c r="AN892" s="0" t="str">
        <f aca="false">IF(L892+M892&gt;0,"Family","Adult Only")</f>
        <v>Family</v>
      </c>
      <c r="AO892" s="0" t="str">
        <f aca="false">IF(U892=V892,"Same","Changed")</f>
        <v>Same</v>
      </c>
    </row>
    <row r="893" customFormat="false" ht="15" hidden="false" customHeight="false" outlineLevel="0" collapsed="false">
      <c r="A893" s="14" t="n">
        <v>912</v>
      </c>
      <c r="B893" s="14" t="s">
        <v>80</v>
      </c>
      <c r="C893" s="14" t="n">
        <v>0</v>
      </c>
      <c r="D893" s="14" t="n">
        <v>6</v>
      </c>
      <c r="E893" s="14" t="n">
        <v>2016</v>
      </c>
      <c r="F893" s="14" t="s">
        <v>103</v>
      </c>
      <c r="G893" s="14" t="n">
        <v>12</v>
      </c>
      <c r="H893" s="14" t="n">
        <v>15</v>
      </c>
      <c r="I893" s="14" t="n">
        <v>0</v>
      </c>
      <c r="J893" s="14" t="n">
        <v>2</v>
      </c>
      <c r="K893" s="14" t="n">
        <v>1</v>
      </c>
      <c r="L893" s="14" t="n">
        <v>0</v>
      </c>
      <c r="M893" s="14" t="n">
        <v>0</v>
      </c>
      <c r="N893" s="14" t="s">
        <v>82</v>
      </c>
      <c r="O893" s="14" t="s">
        <v>232</v>
      </c>
      <c r="P893" s="14" t="s">
        <v>128</v>
      </c>
      <c r="Q893" s="14" t="s">
        <v>128</v>
      </c>
      <c r="R893" s="14" t="n">
        <v>0</v>
      </c>
      <c r="S893" s="14" t="n">
        <v>0</v>
      </c>
      <c r="T893" s="14" t="n">
        <v>0</v>
      </c>
      <c r="U893" s="14" t="s">
        <v>95</v>
      </c>
      <c r="V893" s="14" t="s">
        <v>109</v>
      </c>
      <c r="W893" s="14" t="n">
        <v>0</v>
      </c>
      <c r="X893" s="14" t="s">
        <v>86</v>
      </c>
      <c r="Y893" s="14" t="n">
        <v>0</v>
      </c>
      <c r="Z893" s="14" t="n">
        <v>0</v>
      </c>
      <c r="AA893" s="14" t="n">
        <v>0</v>
      </c>
      <c r="AB893" s="14" t="s">
        <v>87</v>
      </c>
      <c r="AC893" s="14" t="n">
        <v>30</v>
      </c>
      <c r="AD893" s="14" t="n">
        <v>0</v>
      </c>
      <c r="AE893" s="14" t="n">
        <v>0</v>
      </c>
      <c r="AF893" s="14" t="s">
        <v>88</v>
      </c>
      <c r="AG893" s="15" t="n">
        <v>42446</v>
      </c>
      <c r="AH893" s="14" t="n">
        <f aca="false">I893+J893</f>
        <v>2</v>
      </c>
      <c r="AI893" s="14" t="n">
        <f aca="false">K893+L893+M893</f>
        <v>1</v>
      </c>
      <c r="AJ893" s="14" t="n">
        <f aca="false">AC893*AH893</f>
        <v>60</v>
      </c>
      <c r="AK893" s="14" t="str">
        <f aca="false">IF(C893=1,"Cancelled","Completed")</f>
        <v>Completed</v>
      </c>
      <c r="AL893" s="14" t="str">
        <f aca="false">_xlfn.IFS(D893&lt;=7,"0-7 Days",D893&lt;=30,"8-30 Days",D893&lt;=90,"31-90 Days",TRUE(),"90+ Days")</f>
        <v>0-7 Days</v>
      </c>
      <c r="AM893" s="14" t="str">
        <f aca="false">_xlfn.IFS(OR(F893="December",F893="January",F893="February"),"Winter",OR(F893="March",F893="April",F893="May"),"Spring",OR(F893="June",F893="July",F893="August"),"Summer",TRUE(),"Autumn")</f>
        <v>Spring</v>
      </c>
      <c r="AN893" s="14" t="str">
        <f aca="false">IF(L893+M893&gt;0,"Family","Adult Only")</f>
        <v>Adult Only</v>
      </c>
      <c r="AO893" s="14" t="str">
        <f aca="false">IF(U893=V893,"Same","Changed")</f>
        <v>Changed</v>
      </c>
    </row>
    <row r="894" customFormat="false" ht="15" hidden="false" customHeight="false" outlineLevel="0" collapsed="false">
      <c r="A894" s="0" t="n">
        <v>913</v>
      </c>
      <c r="B894" s="0" t="s">
        <v>90</v>
      </c>
      <c r="C894" s="0" t="n">
        <v>0</v>
      </c>
      <c r="D894" s="0" t="n">
        <v>5</v>
      </c>
      <c r="E894" s="0" t="n">
        <v>2015</v>
      </c>
      <c r="F894" s="0" t="s">
        <v>81</v>
      </c>
      <c r="G894" s="0" t="n">
        <v>50</v>
      </c>
      <c r="H894" s="0" t="n">
        <v>9</v>
      </c>
      <c r="I894" s="0" t="n">
        <v>0</v>
      </c>
      <c r="J894" s="0" t="n">
        <v>3</v>
      </c>
      <c r="K894" s="0" t="n">
        <v>2</v>
      </c>
      <c r="L894" s="0" t="n">
        <v>0</v>
      </c>
      <c r="M894" s="0" t="n">
        <v>0</v>
      </c>
      <c r="N894" s="0" t="s">
        <v>82</v>
      </c>
      <c r="O894" s="0" t="s">
        <v>122</v>
      </c>
      <c r="P894" s="0" t="s">
        <v>99</v>
      </c>
      <c r="Q894" s="0" t="s">
        <v>94</v>
      </c>
      <c r="R894" s="0" t="n">
        <v>0</v>
      </c>
      <c r="S894" s="0" t="n">
        <v>0</v>
      </c>
      <c r="T894" s="0" t="n">
        <v>0</v>
      </c>
      <c r="U894" s="0" t="s">
        <v>95</v>
      </c>
      <c r="V894" s="0" t="s">
        <v>109</v>
      </c>
      <c r="W894" s="0" t="n">
        <v>0</v>
      </c>
      <c r="X894" s="0" t="s">
        <v>86</v>
      </c>
      <c r="Y894" s="0" t="n">
        <v>28</v>
      </c>
      <c r="Z894" s="0" t="n">
        <v>0</v>
      </c>
      <c r="AA894" s="0" t="n">
        <v>0</v>
      </c>
      <c r="AB894" s="0" t="s">
        <v>101</v>
      </c>
      <c r="AC894" s="0" t="n">
        <v>58</v>
      </c>
      <c r="AD894" s="0" t="n">
        <v>0</v>
      </c>
      <c r="AE894" s="0" t="n">
        <v>1</v>
      </c>
      <c r="AF894" s="0" t="s">
        <v>88</v>
      </c>
      <c r="AG894" s="13" t="n">
        <v>42350</v>
      </c>
      <c r="AH894" s="25" t="n">
        <f aca="false">I894+J894</f>
        <v>3</v>
      </c>
      <c r="AI894" s="25" t="n">
        <f aca="false">K894+L894+M894</f>
        <v>2</v>
      </c>
      <c r="AJ894" s="25" t="n">
        <f aca="false">AC894*AH894</f>
        <v>174</v>
      </c>
      <c r="AK894" s="0" t="str">
        <f aca="false">IF(C894=1,"Cancelled","Completed")</f>
        <v>Completed</v>
      </c>
      <c r="AL894" s="0" t="str">
        <f aca="false">_xlfn.IFS(D894&lt;=7,"0-7 Days",D894&lt;=30,"8-30 Days",D894&lt;=90,"31-90 Days",TRUE(),"90+ Days")</f>
        <v>0-7 Days</v>
      </c>
      <c r="AM894" s="0" t="str">
        <f aca="false">_xlfn.IFS(OR(F894="December",F894="January",F894="February"),"Winter",OR(F894="March",F894="April",F894="May"),"Spring",OR(F894="June",F894="July",F894="August"),"Summer",TRUE(),"Autumn")</f>
        <v>Winter</v>
      </c>
      <c r="AN894" s="0" t="str">
        <f aca="false">IF(L894+M894&gt;0,"Family","Adult Only")</f>
        <v>Adult Only</v>
      </c>
      <c r="AO894" s="0" t="str">
        <f aca="false">IF(U894=V894,"Same","Changed")</f>
        <v>Changed</v>
      </c>
    </row>
    <row r="895" customFormat="false" ht="15" hidden="false" customHeight="false" outlineLevel="0" collapsed="false">
      <c r="A895" s="14" t="n">
        <v>914</v>
      </c>
      <c r="B895" s="14" t="s">
        <v>80</v>
      </c>
      <c r="C895" s="14" t="n">
        <v>0</v>
      </c>
      <c r="D895" s="14" t="n">
        <v>0</v>
      </c>
      <c r="E895" s="14" t="n">
        <v>2015</v>
      </c>
      <c r="F895" s="14" t="s">
        <v>114</v>
      </c>
      <c r="G895" s="14" t="n">
        <v>40</v>
      </c>
      <c r="H895" s="14" t="n">
        <v>30</v>
      </c>
      <c r="I895" s="14" t="n">
        <v>0</v>
      </c>
      <c r="J895" s="14" t="n">
        <v>1</v>
      </c>
      <c r="K895" s="14" t="n">
        <v>2</v>
      </c>
      <c r="L895" s="14" t="n">
        <v>0</v>
      </c>
      <c r="M895" s="14" t="n">
        <v>0</v>
      </c>
      <c r="N895" s="14" t="s">
        <v>82</v>
      </c>
      <c r="O895" s="14" t="s">
        <v>108</v>
      </c>
      <c r="P895" s="14" t="s">
        <v>128</v>
      </c>
      <c r="Q895" s="14" t="s">
        <v>128</v>
      </c>
      <c r="R895" s="14" t="n">
        <v>0</v>
      </c>
      <c r="S895" s="14" t="n">
        <v>0</v>
      </c>
      <c r="T895" s="14" t="n">
        <v>0</v>
      </c>
      <c r="U895" s="14" t="s">
        <v>136</v>
      </c>
      <c r="V895" s="14" t="s">
        <v>136</v>
      </c>
      <c r="W895" s="14" t="n">
        <v>0</v>
      </c>
      <c r="X895" s="14" t="s">
        <v>86</v>
      </c>
      <c r="Y895" s="14" t="n">
        <v>110</v>
      </c>
      <c r="Z895" s="14" t="n">
        <v>0</v>
      </c>
      <c r="AA895" s="14" t="n">
        <v>0</v>
      </c>
      <c r="AB895" s="14" t="s">
        <v>87</v>
      </c>
      <c r="AC895" s="14" t="n">
        <v>90.1</v>
      </c>
      <c r="AD895" s="14" t="n">
        <v>0</v>
      </c>
      <c r="AE895" s="14" t="n">
        <v>0</v>
      </c>
      <c r="AF895" s="14" t="s">
        <v>88</v>
      </c>
      <c r="AG895" s="15" t="n">
        <v>42278</v>
      </c>
      <c r="AH895" s="14" t="n">
        <f aca="false">I895+J895</f>
        <v>1</v>
      </c>
      <c r="AI895" s="14" t="n">
        <f aca="false">K895+L895+M895</f>
        <v>2</v>
      </c>
      <c r="AJ895" s="14" t="n">
        <f aca="false">AC895*AH895</f>
        <v>90.1</v>
      </c>
      <c r="AK895" s="14" t="str">
        <f aca="false">IF(C895=1,"Cancelled","Completed")</f>
        <v>Completed</v>
      </c>
      <c r="AL895" s="14" t="str">
        <f aca="false">_xlfn.IFS(D895&lt;=7,"0-7 Days",D895&lt;=30,"8-30 Days",D895&lt;=90,"31-90 Days",TRUE(),"90+ Days")</f>
        <v>0-7 Days</v>
      </c>
      <c r="AM895" s="14" t="str">
        <f aca="false">_xlfn.IFS(OR(F895="December",F895="January",F895="February"),"Winter",OR(F895="March",F895="April",F895="May"),"Spring",OR(F895="June",F895="July",F895="August"),"Summer",TRUE(),"Autumn")</f>
        <v>Autumn</v>
      </c>
      <c r="AN895" s="14" t="str">
        <f aca="false">IF(L895+M895&gt;0,"Family","Adult Only")</f>
        <v>Adult Only</v>
      </c>
      <c r="AO895" s="14" t="str">
        <f aca="false">IF(U895=V895,"Same","Changed")</f>
        <v>Same</v>
      </c>
    </row>
    <row r="896" customFormat="false" ht="15" hidden="false" customHeight="false" outlineLevel="0" collapsed="false">
      <c r="A896" s="0" t="n">
        <v>915</v>
      </c>
      <c r="B896" s="0" t="s">
        <v>90</v>
      </c>
      <c r="C896" s="0" t="n">
        <v>0</v>
      </c>
      <c r="D896" s="0" t="n">
        <v>219</v>
      </c>
      <c r="E896" s="0" t="n">
        <v>2017</v>
      </c>
      <c r="F896" s="0" t="s">
        <v>135</v>
      </c>
      <c r="G896" s="0" t="n">
        <v>25</v>
      </c>
      <c r="H896" s="0" t="n">
        <v>18</v>
      </c>
      <c r="I896" s="0" t="n">
        <v>2</v>
      </c>
      <c r="J896" s="0" t="n">
        <v>3</v>
      </c>
      <c r="K896" s="0" t="n">
        <v>2</v>
      </c>
      <c r="L896" s="0" t="n">
        <v>0</v>
      </c>
      <c r="M896" s="0" t="n">
        <v>0</v>
      </c>
      <c r="N896" s="0" t="s">
        <v>82</v>
      </c>
      <c r="O896" s="0" t="s">
        <v>83</v>
      </c>
      <c r="P896" s="0" t="s">
        <v>93</v>
      </c>
      <c r="Q896" s="0" t="s">
        <v>94</v>
      </c>
      <c r="R896" s="0" t="n">
        <v>0</v>
      </c>
      <c r="S896" s="0" t="n">
        <v>0</v>
      </c>
      <c r="T896" s="0" t="n">
        <v>0</v>
      </c>
      <c r="U896" s="0" t="s">
        <v>95</v>
      </c>
      <c r="V896" s="0" t="s">
        <v>95</v>
      </c>
      <c r="W896" s="0" t="n">
        <v>0</v>
      </c>
      <c r="X896" s="0" t="s">
        <v>86</v>
      </c>
      <c r="Y896" s="0" t="n">
        <v>9</v>
      </c>
      <c r="Z896" s="0" t="n">
        <v>0</v>
      </c>
      <c r="AA896" s="0" t="n">
        <v>0</v>
      </c>
      <c r="AB896" s="0" t="s">
        <v>87</v>
      </c>
      <c r="AC896" s="0" t="n">
        <v>117</v>
      </c>
      <c r="AD896" s="0" t="n">
        <v>0</v>
      </c>
      <c r="AE896" s="0" t="n">
        <v>1</v>
      </c>
      <c r="AF896" s="0" t="s">
        <v>88</v>
      </c>
      <c r="AG896" s="13" t="n">
        <v>42909</v>
      </c>
      <c r="AH896" s="25" t="n">
        <f aca="false">I896+J896</f>
        <v>5</v>
      </c>
      <c r="AI896" s="25" t="n">
        <f aca="false">K896+L896+M896</f>
        <v>2</v>
      </c>
      <c r="AJ896" s="25" t="n">
        <f aca="false">AC896*AH896</f>
        <v>585</v>
      </c>
      <c r="AK896" s="0" t="str">
        <f aca="false">IF(C896=1,"Cancelled","Completed")</f>
        <v>Completed</v>
      </c>
      <c r="AL896" s="0" t="str">
        <f aca="false">_xlfn.IFS(D896&lt;=7,"0-7 Days",D896&lt;=30,"8-30 Days",D896&lt;=90,"31-90 Days",TRUE(),"90+ Days")</f>
        <v>90+ Days</v>
      </c>
      <c r="AM896" s="0" t="str">
        <f aca="false">_xlfn.IFS(OR(F896="December",F896="January",F896="February"),"Winter",OR(F896="March",F896="April",F896="May"),"Spring",OR(F896="June",F896="July",F896="August"),"Summer",TRUE(),"Autumn")</f>
        <v>Summer</v>
      </c>
      <c r="AN896" s="0" t="str">
        <f aca="false">IF(L896+M896&gt;0,"Family","Adult Only")</f>
        <v>Adult Only</v>
      </c>
      <c r="AO896" s="0" t="str">
        <f aca="false">IF(U896=V896,"Same","Changed")</f>
        <v>Same</v>
      </c>
    </row>
    <row r="897" customFormat="false" ht="15" hidden="false" customHeight="false" outlineLevel="0" collapsed="false">
      <c r="A897" s="14" t="n">
        <v>916</v>
      </c>
      <c r="B897" s="14" t="s">
        <v>90</v>
      </c>
      <c r="C897" s="14" t="n">
        <v>0</v>
      </c>
      <c r="D897" s="14" t="n">
        <v>115</v>
      </c>
      <c r="E897" s="14" t="n">
        <v>2016</v>
      </c>
      <c r="F897" s="14" t="s">
        <v>121</v>
      </c>
      <c r="G897" s="14" t="n">
        <v>19</v>
      </c>
      <c r="H897" s="14" t="n">
        <v>4</v>
      </c>
      <c r="I897" s="14" t="n">
        <v>1</v>
      </c>
      <c r="J897" s="14" t="n">
        <v>4</v>
      </c>
      <c r="K897" s="14" t="n">
        <v>2</v>
      </c>
      <c r="L897" s="14" t="n">
        <v>0</v>
      </c>
      <c r="M897" s="14" t="n">
        <v>0</v>
      </c>
      <c r="N897" s="14" t="s">
        <v>82</v>
      </c>
      <c r="O897" s="14" t="s">
        <v>108</v>
      </c>
      <c r="P897" s="14" t="s">
        <v>93</v>
      </c>
      <c r="Q897" s="14" t="s">
        <v>94</v>
      </c>
      <c r="R897" s="14" t="n">
        <v>0</v>
      </c>
      <c r="S897" s="14" t="n">
        <v>0</v>
      </c>
      <c r="T897" s="14" t="n">
        <v>0</v>
      </c>
      <c r="U897" s="14" t="s">
        <v>95</v>
      </c>
      <c r="V897" s="14" t="s">
        <v>95</v>
      </c>
      <c r="W897" s="14" t="n">
        <v>0</v>
      </c>
      <c r="X897" s="14" t="s">
        <v>86</v>
      </c>
      <c r="Y897" s="14" t="n">
        <v>9</v>
      </c>
      <c r="Z897" s="14" t="n">
        <v>0</v>
      </c>
      <c r="AA897" s="14" t="n">
        <v>0</v>
      </c>
      <c r="AB897" s="14" t="s">
        <v>101</v>
      </c>
      <c r="AC897" s="14" t="n">
        <v>99.45</v>
      </c>
      <c r="AD897" s="14" t="n">
        <v>0</v>
      </c>
      <c r="AE897" s="14" t="n">
        <v>1</v>
      </c>
      <c r="AF897" s="14" t="s">
        <v>88</v>
      </c>
      <c r="AG897" s="15" t="n">
        <v>42499</v>
      </c>
      <c r="AH897" s="14" t="n">
        <f aca="false">I897+J897</f>
        <v>5</v>
      </c>
      <c r="AI897" s="14" t="n">
        <f aca="false">K897+L897+M897</f>
        <v>2</v>
      </c>
      <c r="AJ897" s="14" t="n">
        <f aca="false">AC897*AH897</f>
        <v>497.25</v>
      </c>
      <c r="AK897" s="14" t="str">
        <f aca="false">IF(C897=1,"Cancelled","Completed")</f>
        <v>Completed</v>
      </c>
      <c r="AL897" s="14" t="str">
        <f aca="false">_xlfn.IFS(D897&lt;=7,"0-7 Days",D897&lt;=30,"8-30 Days",D897&lt;=90,"31-90 Days",TRUE(),"90+ Days")</f>
        <v>90+ Days</v>
      </c>
      <c r="AM897" s="14" t="str">
        <f aca="false">_xlfn.IFS(OR(F897="December",F897="January",F897="February"),"Winter",OR(F897="March",F897="April",F897="May"),"Spring",OR(F897="June",F897="July",F897="August"),"Summer",TRUE(),"Autumn")</f>
        <v>Spring</v>
      </c>
      <c r="AN897" s="14" t="str">
        <f aca="false">IF(L897+M897&gt;0,"Family","Adult Only")</f>
        <v>Adult Only</v>
      </c>
      <c r="AO897" s="14" t="str">
        <f aca="false">IF(U897=V897,"Same","Changed")</f>
        <v>Same</v>
      </c>
    </row>
    <row r="898" customFormat="false" ht="15" hidden="false" customHeight="false" outlineLevel="0" collapsed="false">
      <c r="A898" s="0" t="n">
        <v>917</v>
      </c>
      <c r="B898" s="0" t="s">
        <v>90</v>
      </c>
      <c r="C898" s="0" t="n">
        <v>0</v>
      </c>
      <c r="D898" s="0" t="n">
        <v>115</v>
      </c>
      <c r="E898" s="0" t="n">
        <v>2016</v>
      </c>
      <c r="F898" s="0" t="s">
        <v>106</v>
      </c>
      <c r="G898" s="0" t="n">
        <v>15</v>
      </c>
      <c r="H898" s="0" t="n">
        <v>8</v>
      </c>
      <c r="I898" s="0" t="n">
        <v>0</v>
      </c>
      <c r="J898" s="0" t="n">
        <v>2</v>
      </c>
      <c r="K898" s="0" t="n">
        <v>1</v>
      </c>
      <c r="L898" s="0" t="n">
        <v>0</v>
      </c>
      <c r="M898" s="0" t="n">
        <v>0</v>
      </c>
      <c r="N898" s="0" t="s">
        <v>82</v>
      </c>
      <c r="O898" s="0" t="s">
        <v>92</v>
      </c>
      <c r="P898" s="0" t="s">
        <v>116</v>
      </c>
      <c r="Q898" s="0" t="s">
        <v>94</v>
      </c>
      <c r="R898" s="0" t="n">
        <v>0</v>
      </c>
      <c r="S898" s="0" t="n">
        <v>0</v>
      </c>
      <c r="T898" s="0" t="n">
        <v>0</v>
      </c>
      <c r="U898" s="0" t="s">
        <v>95</v>
      </c>
      <c r="V898" s="0" t="s">
        <v>95</v>
      </c>
      <c r="W898" s="0" t="n">
        <v>1</v>
      </c>
      <c r="X898" s="0" t="s">
        <v>86</v>
      </c>
      <c r="Y898" s="0" t="n">
        <v>1</v>
      </c>
      <c r="Z898" s="0" t="n">
        <v>0</v>
      </c>
      <c r="AA898" s="0" t="n">
        <v>34</v>
      </c>
      <c r="AB898" s="0" t="s">
        <v>101</v>
      </c>
      <c r="AC898" s="0" t="n">
        <v>57.5</v>
      </c>
      <c r="AD898" s="0" t="n">
        <v>0</v>
      </c>
      <c r="AE898" s="0" t="n">
        <v>0</v>
      </c>
      <c r="AF898" s="0" t="s">
        <v>88</v>
      </c>
      <c r="AG898" s="13" t="n">
        <v>42470</v>
      </c>
      <c r="AH898" s="25" t="n">
        <f aca="false">I898+J898</f>
        <v>2</v>
      </c>
      <c r="AI898" s="25" t="n">
        <f aca="false">K898+L898+M898</f>
        <v>1</v>
      </c>
      <c r="AJ898" s="25" t="n">
        <f aca="false">AC898*AH898</f>
        <v>115</v>
      </c>
      <c r="AK898" s="0" t="str">
        <f aca="false">IF(C898=1,"Cancelled","Completed")</f>
        <v>Completed</v>
      </c>
      <c r="AL898" s="0" t="str">
        <f aca="false">_xlfn.IFS(D898&lt;=7,"0-7 Days",D898&lt;=30,"8-30 Days",D898&lt;=90,"31-90 Days",TRUE(),"90+ Days")</f>
        <v>90+ Days</v>
      </c>
      <c r="AM898" s="0" t="str">
        <f aca="false">_xlfn.IFS(OR(F898="December",F898="January",F898="February"),"Winter",OR(F898="March",F898="April",F898="May"),"Spring",OR(F898="June",F898="July",F898="August"),"Summer",TRUE(),"Autumn")</f>
        <v>Spring</v>
      </c>
      <c r="AN898" s="0" t="str">
        <f aca="false">IF(L898+M898&gt;0,"Family","Adult Only")</f>
        <v>Adult Only</v>
      </c>
      <c r="AO898" s="0" t="str">
        <f aca="false">IF(U898=V898,"Same","Changed")</f>
        <v>Same</v>
      </c>
    </row>
    <row r="899" customFormat="false" ht="15" hidden="false" customHeight="false" outlineLevel="0" collapsed="false">
      <c r="A899" s="14" t="n">
        <v>918</v>
      </c>
      <c r="B899" s="14" t="s">
        <v>80</v>
      </c>
      <c r="C899" s="14" t="n">
        <v>0</v>
      </c>
      <c r="D899" s="14" t="n">
        <v>77</v>
      </c>
      <c r="E899" s="14" t="n">
        <v>2015</v>
      </c>
      <c r="F899" s="14" t="s">
        <v>114</v>
      </c>
      <c r="G899" s="14" t="n">
        <v>40</v>
      </c>
      <c r="H899" s="14" t="n">
        <v>28</v>
      </c>
      <c r="I899" s="14" t="n">
        <v>2</v>
      </c>
      <c r="J899" s="14" t="n">
        <v>5</v>
      </c>
      <c r="K899" s="14" t="n">
        <v>2</v>
      </c>
      <c r="L899" s="14" t="n">
        <v>0</v>
      </c>
      <c r="M899" s="14" t="n">
        <v>0</v>
      </c>
      <c r="N899" s="14" t="s">
        <v>112</v>
      </c>
      <c r="O899" s="14" t="s">
        <v>167</v>
      </c>
      <c r="P899" s="14" t="s">
        <v>93</v>
      </c>
      <c r="Q899" s="14" t="s">
        <v>94</v>
      </c>
      <c r="R899" s="14" t="n">
        <v>0</v>
      </c>
      <c r="S899" s="14" t="n">
        <v>0</v>
      </c>
      <c r="T899" s="14" t="n">
        <v>0</v>
      </c>
      <c r="U899" s="14" t="s">
        <v>109</v>
      </c>
      <c r="V899" s="14" t="s">
        <v>109</v>
      </c>
      <c r="W899" s="14" t="n">
        <v>0</v>
      </c>
      <c r="X899" s="14" t="s">
        <v>86</v>
      </c>
      <c r="Y899" s="14" t="n">
        <v>241</v>
      </c>
      <c r="Z899" s="14" t="n">
        <v>0</v>
      </c>
      <c r="AA899" s="14" t="n">
        <v>0</v>
      </c>
      <c r="AB899" s="14" t="s">
        <v>87</v>
      </c>
      <c r="AC899" s="14" t="n">
        <v>78.1</v>
      </c>
      <c r="AD899" s="14" t="n">
        <v>0</v>
      </c>
      <c r="AE899" s="14" t="n">
        <v>2</v>
      </c>
      <c r="AF899" s="14" t="s">
        <v>88</v>
      </c>
      <c r="AG899" s="15" t="n">
        <v>42282</v>
      </c>
      <c r="AH899" s="14" t="n">
        <f aca="false">I899+J899</f>
        <v>7</v>
      </c>
      <c r="AI899" s="14" t="n">
        <f aca="false">K899+L899+M899</f>
        <v>2</v>
      </c>
      <c r="AJ899" s="14" t="n">
        <f aca="false">AC899*AH899</f>
        <v>546.7</v>
      </c>
      <c r="AK899" s="14" t="str">
        <f aca="false">IF(C899=1,"Cancelled","Completed")</f>
        <v>Completed</v>
      </c>
      <c r="AL899" s="14" t="str">
        <f aca="false">_xlfn.IFS(D899&lt;=7,"0-7 Days",D899&lt;=30,"8-30 Days",D899&lt;=90,"31-90 Days",TRUE(),"90+ Days")</f>
        <v>31-90 Days</v>
      </c>
      <c r="AM899" s="14" t="str">
        <f aca="false">_xlfn.IFS(OR(F899="December",F899="January",F899="February"),"Winter",OR(F899="March",F899="April",F899="May"),"Spring",OR(F899="June",F899="July",F899="August"),"Summer",TRUE(),"Autumn")</f>
        <v>Autumn</v>
      </c>
      <c r="AN899" s="14" t="str">
        <f aca="false">IF(L899+M899&gt;0,"Family","Adult Only")</f>
        <v>Adult Only</v>
      </c>
      <c r="AO899" s="14" t="str">
        <f aca="false">IF(U899=V899,"Same","Changed")</f>
        <v>Same</v>
      </c>
    </row>
    <row r="900" customFormat="false" ht="15" hidden="false" customHeight="false" outlineLevel="0" collapsed="false">
      <c r="A900" s="0" t="n">
        <v>919</v>
      </c>
      <c r="B900" s="0" t="s">
        <v>90</v>
      </c>
      <c r="C900" s="0" t="n">
        <v>1</v>
      </c>
      <c r="D900" s="0" t="n">
        <v>302</v>
      </c>
      <c r="E900" s="0" t="n">
        <v>2016</v>
      </c>
      <c r="F900" s="0" t="s">
        <v>111</v>
      </c>
      <c r="G900" s="0" t="n">
        <v>41</v>
      </c>
      <c r="H900" s="0" t="n">
        <v>6</v>
      </c>
      <c r="I900" s="0" t="n">
        <v>0</v>
      </c>
      <c r="J900" s="0" t="n">
        <v>3</v>
      </c>
      <c r="K900" s="0" t="n">
        <v>2</v>
      </c>
      <c r="L900" s="0" t="n">
        <v>0</v>
      </c>
      <c r="M900" s="0" t="n">
        <v>0</v>
      </c>
      <c r="N900" s="0" t="s">
        <v>82</v>
      </c>
      <c r="O900" s="0" t="s">
        <v>92</v>
      </c>
      <c r="P900" s="0" t="s">
        <v>99</v>
      </c>
      <c r="Q900" s="0" t="s">
        <v>94</v>
      </c>
      <c r="R900" s="0" t="n">
        <v>0</v>
      </c>
      <c r="S900" s="0" t="n">
        <v>1</v>
      </c>
      <c r="T900" s="0" t="n">
        <v>0</v>
      </c>
      <c r="U900" s="0" t="s">
        <v>95</v>
      </c>
      <c r="V900" s="0" t="s">
        <v>95</v>
      </c>
      <c r="W900" s="0" t="n">
        <v>0</v>
      </c>
      <c r="X900" s="0" t="s">
        <v>120</v>
      </c>
      <c r="Y900" s="0" t="n">
        <v>3</v>
      </c>
      <c r="Z900" s="0" t="n">
        <v>0</v>
      </c>
      <c r="AA900" s="0" t="n">
        <v>0</v>
      </c>
      <c r="AB900" s="0" t="s">
        <v>87</v>
      </c>
      <c r="AC900" s="0" t="n">
        <v>105</v>
      </c>
      <c r="AD900" s="0" t="n">
        <v>0</v>
      </c>
      <c r="AE900" s="0" t="n">
        <v>0</v>
      </c>
      <c r="AF900" s="0" t="s">
        <v>96</v>
      </c>
      <c r="AG900" s="13" t="n">
        <v>42367</v>
      </c>
      <c r="AH900" s="25" t="n">
        <f aca="false">I900+J900</f>
        <v>3</v>
      </c>
      <c r="AI900" s="25" t="n">
        <f aca="false">K900+L900+M900</f>
        <v>2</v>
      </c>
      <c r="AJ900" s="25" t="n">
        <f aca="false">AC900*AH900</f>
        <v>315</v>
      </c>
      <c r="AK900" s="0" t="str">
        <f aca="false">IF(C900=1,"Cancelled","Completed")</f>
        <v>Cancelled</v>
      </c>
      <c r="AL900" s="0" t="str">
        <f aca="false">_xlfn.IFS(D900&lt;=7,"0-7 Days",D900&lt;=30,"8-30 Days",D900&lt;=90,"31-90 Days",TRUE(),"90+ Days")</f>
        <v>90+ Days</v>
      </c>
      <c r="AM900" s="0" t="str">
        <f aca="false">_xlfn.IFS(OR(F900="December",F900="January",F900="February"),"Winter",OR(F900="March",F900="April",F900="May"),"Spring",OR(F900="June",F900="July",F900="August"),"Summer",TRUE(),"Autumn")</f>
        <v>Autumn</v>
      </c>
      <c r="AN900" s="0" t="str">
        <f aca="false">IF(L900+M900&gt;0,"Family","Adult Only")</f>
        <v>Adult Only</v>
      </c>
      <c r="AO900" s="0" t="str">
        <f aca="false">IF(U900=V900,"Same","Changed")</f>
        <v>Same</v>
      </c>
    </row>
    <row r="901" customFormat="false" ht="15" hidden="false" customHeight="false" outlineLevel="0" collapsed="false">
      <c r="A901" s="14" t="n">
        <v>920</v>
      </c>
      <c r="B901" s="14" t="s">
        <v>80</v>
      </c>
      <c r="C901" s="14" t="n">
        <v>0</v>
      </c>
      <c r="D901" s="14" t="n">
        <v>1</v>
      </c>
      <c r="E901" s="14" t="n">
        <v>2017</v>
      </c>
      <c r="F901" s="14" t="s">
        <v>118</v>
      </c>
      <c r="G901" s="14" t="n">
        <v>6</v>
      </c>
      <c r="H901" s="14" t="n">
        <v>11</v>
      </c>
      <c r="I901" s="14" t="n">
        <v>0</v>
      </c>
      <c r="J901" s="14" t="n">
        <v>1</v>
      </c>
      <c r="K901" s="14" t="n">
        <v>2</v>
      </c>
      <c r="L901" s="14" t="n">
        <v>0</v>
      </c>
      <c r="M901" s="14" t="n">
        <v>0</v>
      </c>
      <c r="N901" s="14" t="s">
        <v>82</v>
      </c>
      <c r="O901" s="14" t="s">
        <v>92</v>
      </c>
      <c r="P901" s="14" t="s">
        <v>93</v>
      </c>
      <c r="Q901" s="14" t="s">
        <v>94</v>
      </c>
      <c r="R901" s="14" t="n">
        <v>1</v>
      </c>
      <c r="S901" s="14" t="n">
        <v>0</v>
      </c>
      <c r="T901" s="14" t="n">
        <v>1</v>
      </c>
      <c r="U901" s="14" t="s">
        <v>95</v>
      </c>
      <c r="V901" s="14" t="s">
        <v>95</v>
      </c>
      <c r="W901" s="14" t="n">
        <v>0</v>
      </c>
      <c r="X901" s="14" t="s">
        <v>86</v>
      </c>
      <c r="Y901" s="14" t="n">
        <v>240</v>
      </c>
      <c r="Z901" s="14" t="n">
        <v>0</v>
      </c>
      <c r="AA901" s="14" t="n">
        <v>0</v>
      </c>
      <c r="AB901" s="14" t="s">
        <v>87</v>
      </c>
      <c r="AC901" s="14" t="n">
        <v>48</v>
      </c>
      <c r="AD901" s="14" t="n">
        <v>0</v>
      </c>
      <c r="AE901" s="14" t="n">
        <v>1</v>
      </c>
      <c r="AF901" s="14" t="s">
        <v>88</v>
      </c>
      <c r="AG901" s="15" t="n">
        <v>42778</v>
      </c>
      <c r="AH901" s="14" t="n">
        <f aca="false">I901+J901</f>
        <v>1</v>
      </c>
      <c r="AI901" s="14" t="n">
        <f aca="false">K901+L901+M901</f>
        <v>2</v>
      </c>
      <c r="AJ901" s="14" t="n">
        <f aca="false">AC901*AH901</f>
        <v>48</v>
      </c>
      <c r="AK901" s="14" t="str">
        <f aca="false">IF(C901=1,"Cancelled","Completed")</f>
        <v>Completed</v>
      </c>
      <c r="AL901" s="14" t="str">
        <f aca="false">_xlfn.IFS(D901&lt;=7,"0-7 Days",D901&lt;=30,"8-30 Days",D901&lt;=90,"31-90 Days",TRUE(),"90+ Days")</f>
        <v>0-7 Days</v>
      </c>
      <c r="AM901" s="14" t="str">
        <f aca="false">_xlfn.IFS(OR(F901="December",F901="January",F901="February"),"Winter",OR(F901="March",F901="April",F901="May"),"Spring",OR(F901="June",F901="July",F901="August"),"Summer",TRUE(),"Autumn")</f>
        <v>Winter</v>
      </c>
      <c r="AN901" s="14" t="str">
        <f aca="false">IF(L901+M901&gt;0,"Family","Adult Only")</f>
        <v>Adult Only</v>
      </c>
      <c r="AO901" s="14" t="str">
        <f aca="false">IF(U901=V901,"Same","Changed")</f>
        <v>Same</v>
      </c>
    </row>
    <row r="902" customFormat="false" ht="15" hidden="false" customHeight="false" outlineLevel="0" collapsed="false">
      <c r="A902" s="0" t="n">
        <v>921</v>
      </c>
      <c r="B902" s="0" t="s">
        <v>80</v>
      </c>
      <c r="C902" s="0" t="n">
        <v>0</v>
      </c>
      <c r="D902" s="0" t="n">
        <v>129</v>
      </c>
      <c r="E902" s="0" t="n">
        <v>2016</v>
      </c>
      <c r="F902" s="0" t="s">
        <v>91</v>
      </c>
      <c r="G902" s="0" t="n">
        <v>29</v>
      </c>
      <c r="H902" s="0" t="n">
        <v>10</v>
      </c>
      <c r="I902" s="0" t="n">
        <v>2</v>
      </c>
      <c r="J902" s="0" t="n">
        <v>4</v>
      </c>
      <c r="K902" s="0" t="n">
        <v>2</v>
      </c>
      <c r="L902" s="0" t="n">
        <v>0</v>
      </c>
      <c r="M902" s="0" t="n">
        <v>0</v>
      </c>
      <c r="N902" s="0" t="s">
        <v>82</v>
      </c>
      <c r="O902" s="0" t="s">
        <v>92</v>
      </c>
      <c r="P902" s="0" t="s">
        <v>93</v>
      </c>
      <c r="Q902" s="0" t="s">
        <v>94</v>
      </c>
      <c r="R902" s="0" t="n">
        <v>0</v>
      </c>
      <c r="S902" s="0" t="n">
        <v>0</v>
      </c>
      <c r="T902" s="0" t="n">
        <v>0</v>
      </c>
      <c r="U902" s="0" t="s">
        <v>95</v>
      </c>
      <c r="V902" s="0" t="s">
        <v>95</v>
      </c>
      <c r="W902" s="0" t="n">
        <v>0</v>
      </c>
      <c r="X902" s="0" t="s">
        <v>86</v>
      </c>
      <c r="Y902" s="0" t="n">
        <v>240</v>
      </c>
      <c r="Z902" s="0" t="n">
        <v>0</v>
      </c>
      <c r="AA902" s="0" t="n">
        <v>0</v>
      </c>
      <c r="AB902" s="0" t="s">
        <v>87</v>
      </c>
      <c r="AC902" s="0" t="n">
        <v>158.67</v>
      </c>
      <c r="AD902" s="0" t="n">
        <v>1</v>
      </c>
      <c r="AE902" s="0" t="n">
        <v>3</v>
      </c>
      <c r="AF902" s="0" t="s">
        <v>88</v>
      </c>
      <c r="AG902" s="13" t="n">
        <v>42567</v>
      </c>
      <c r="AH902" s="25" t="n">
        <f aca="false">I902+J902</f>
        <v>6</v>
      </c>
      <c r="AI902" s="25" t="n">
        <f aca="false">K902+L902+M902</f>
        <v>2</v>
      </c>
      <c r="AJ902" s="25" t="n">
        <f aca="false">AC902*AH902</f>
        <v>952.02</v>
      </c>
      <c r="AK902" s="0" t="str">
        <f aca="false">IF(C902=1,"Cancelled","Completed")</f>
        <v>Completed</v>
      </c>
      <c r="AL902" s="0" t="str">
        <f aca="false">_xlfn.IFS(D902&lt;=7,"0-7 Days",D902&lt;=30,"8-30 Days",D902&lt;=90,"31-90 Days",TRUE(),"90+ Days")</f>
        <v>90+ Days</v>
      </c>
      <c r="AM902" s="0" t="str">
        <f aca="false">_xlfn.IFS(OR(F902="December",F902="January",F902="February"),"Winter",OR(F902="March",F902="April",F902="May"),"Spring",OR(F902="June",F902="July",F902="August"),"Summer",TRUE(),"Autumn")</f>
        <v>Summer</v>
      </c>
      <c r="AN902" s="0" t="str">
        <f aca="false">IF(L902+M902&gt;0,"Family","Adult Only")</f>
        <v>Adult Only</v>
      </c>
      <c r="AO902" s="0" t="str">
        <f aca="false">IF(U902=V902,"Same","Changed")</f>
        <v>Same</v>
      </c>
    </row>
    <row r="903" customFormat="false" ht="15" hidden="false" customHeight="false" outlineLevel="0" collapsed="false">
      <c r="A903" s="14" t="n">
        <v>922</v>
      </c>
      <c r="B903" s="14" t="s">
        <v>90</v>
      </c>
      <c r="C903" s="14" t="n">
        <v>0</v>
      </c>
      <c r="D903" s="14" t="n">
        <v>0</v>
      </c>
      <c r="E903" s="14" t="n">
        <v>2017</v>
      </c>
      <c r="F903" s="14" t="s">
        <v>135</v>
      </c>
      <c r="G903" s="14" t="n">
        <v>22</v>
      </c>
      <c r="H903" s="14" t="n">
        <v>1</v>
      </c>
      <c r="I903" s="14" t="n">
        <v>0</v>
      </c>
      <c r="J903" s="14" t="n">
        <v>1</v>
      </c>
      <c r="K903" s="14" t="n">
        <v>2</v>
      </c>
      <c r="L903" s="14" t="n">
        <v>0</v>
      </c>
      <c r="M903" s="14" t="n">
        <v>0</v>
      </c>
      <c r="N903" s="14" t="s">
        <v>107</v>
      </c>
      <c r="O903" s="14" t="s">
        <v>123</v>
      </c>
      <c r="P903" s="14" t="s">
        <v>93</v>
      </c>
      <c r="Q903" s="14" t="s">
        <v>94</v>
      </c>
      <c r="R903" s="14" t="n">
        <v>0</v>
      </c>
      <c r="S903" s="14" t="n">
        <v>0</v>
      </c>
      <c r="T903" s="14" t="n">
        <v>0</v>
      </c>
      <c r="U903" s="14" t="s">
        <v>95</v>
      </c>
      <c r="V903" s="14" t="s">
        <v>95</v>
      </c>
      <c r="W903" s="14" t="n">
        <v>0</v>
      </c>
      <c r="X903" s="14" t="s">
        <v>86</v>
      </c>
      <c r="Y903" s="14" t="n">
        <v>152</v>
      </c>
      <c r="Z903" s="14" t="n">
        <v>0</v>
      </c>
      <c r="AA903" s="14" t="n">
        <v>0</v>
      </c>
      <c r="AB903" s="14" t="s">
        <v>87</v>
      </c>
      <c r="AC903" s="14" t="n">
        <v>92.98</v>
      </c>
      <c r="AD903" s="14" t="n">
        <v>0</v>
      </c>
      <c r="AE903" s="14" t="n">
        <v>0</v>
      </c>
      <c r="AF903" s="14" t="s">
        <v>88</v>
      </c>
      <c r="AG903" s="15" t="n">
        <v>42888</v>
      </c>
      <c r="AH903" s="14" t="n">
        <f aca="false">I903+J903</f>
        <v>1</v>
      </c>
      <c r="AI903" s="14" t="n">
        <f aca="false">K903+L903+M903</f>
        <v>2</v>
      </c>
      <c r="AJ903" s="14" t="n">
        <f aca="false">AC903*AH903</f>
        <v>92.98</v>
      </c>
      <c r="AK903" s="14" t="str">
        <f aca="false">IF(C903=1,"Cancelled","Completed")</f>
        <v>Completed</v>
      </c>
      <c r="AL903" s="14" t="str">
        <f aca="false">_xlfn.IFS(D903&lt;=7,"0-7 Days",D903&lt;=30,"8-30 Days",D903&lt;=90,"31-90 Days",TRUE(),"90+ Days")</f>
        <v>0-7 Days</v>
      </c>
      <c r="AM903" s="14" t="str">
        <f aca="false">_xlfn.IFS(OR(F903="December",F903="January",F903="February"),"Winter",OR(F903="March",F903="April",F903="May"),"Spring",OR(F903="June",F903="July",F903="August"),"Summer",TRUE(),"Autumn")</f>
        <v>Summer</v>
      </c>
      <c r="AN903" s="14" t="str">
        <f aca="false">IF(L903+M903&gt;0,"Family","Adult Only")</f>
        <v>Adult Only</v>
      </c>
      <c r="AO903" s="14" t="str">
        <f aca="false">IF(U903=V903,"Same","Changed")</f>
        <v>Same</v>
      </c>
    </row>
    <row r="904" customFormat="false" ht="15" hidden="false" customHeight="false" outlineLevel="0" collapsed="false">
      <c r="A904" s="0" t="n">
        <v>923</v>
      </c>
      <c r="B904" s="0" t="s">
        <v>90</v>
      </c>
      <c r="C904" s="0" t="n">
        <v>0</v>
      </c>
      <c r="D904" s="0" t="n">
        <v>9</v>
      </c>
      <c r="E904" s="0" t="n">
        <v>2016</v>
      </c>
      <c r="F904" s="0" t="s">
        <v>135</v>
      </c>
      <c r="G904" s="0" t="n">
        <v>25</v>
      </c>
      <c r="H904" s="0" t="n">
        <v>17</v>
      </c>
      <c r="I904" s="0" t="n">
        <v>1</v>
      </c>
      <c r="J904" s="0" t="n">
        <v>2</v>
      </c>
      <c r="K904" s="0" t="n">
        <v>2</v>
      </c>
      <c r="L904" s="0" t="n">
        <v>1</v>
      </c>
      <c r="M904" s="0" t="n">
        <v>0</v>
      </c>
      <c r="N904" s="0" t="s">
        <v>82</v>
      </c>
      <c r="O904" s="0" t="s">
        <v>83</v>
      </c>
      <c r="P904" s="0" t="s">
        <v>99</v>
      </c>
      <c r="Q904" s="0" t="s">
        <v>94</v>
      </c>
      <c r="R904" s="0" t="n">
        <v>0</v>
      </c>
      <c r="S904" s="0" t="n">
        <v>0</v>
      </c>
      <c r="T904" s="0" t="n">
        <v>0</v>
      </c>
      <c r="U904" s="0" t="s">
        <v>95</v>
      </c>
      <c r="V904" s="0" t="s">
        <v>109</v>
      </c>
      <c r="W904" s="0" t="n">
        <v>0</v>
      </c>
      <c r="X904" s="0" t="s">
        <v>86</v>
      </c>
      <c r="Y904" s="0" t="n">
        <v>138</v>
      </c>
      <c r="Z904" s="0" t="n">
        <v>0</v>
      </c>
      <c r="AA904" s="0" t="n">
        <v>0</v>
      </c>
      <c r="AB904" s="0" t="s">
        <v>87</v>
      </c>
      <c r="AC904" s="0" t="n">
        <v>95</v>
      </c>
      <c r="AD904" s="0" t="n">
        <v>0</v>
      </c>
      <c r="AE904" s="0" t="n">
        <v>1</v>
      </c>
      <c r="AF904" s="0" t="s">
        <v>88</v>
      </c>
      <c r="AG904" s="13" t="n">
        <v>42541</v>
      </c>
      <c r="AH904" s="25" t="n">
        <f aca="false">I904+J904</f>
        <v>3</v>
      </c>
      <c r="AI904" s="25" t="n">
        <f aca="false">K904+L904+M904</f>
        <v>3</v>
      </c>
      <c r="AJ904" s="25" t="n">
        <f aca="false">AC904*AH904</f>
        <v>285</v>
      </c>
      <c r="AK904" s="0" t="str">
        <f aca="false">IF(C904=1,"Cancelled","Completed")</f>
        <v>Completed</v>
      </c>
      <c r="AL904" s="0" t="str">
        <f aca="false">_xlfn.IFS(D904&lt;=7,"0-7 Days",D904&lt;=30,"8-30 Days",D904&lt;=90,"31-90 Days",TRUE(),"90+ Days")</f>
        <v>8-30 Days</v>
      </c>
      <c r="AM904" s="0" t="str">
        <f aca="false">_xlfn.IFS(OR(F904="December",F904="January",F904="February"),"Winter",OR(F904="March",F904="April",F904="May"),"Spring",OR(F904="June",F904="July",F904="August"),"Summer",TRUE(),"Autumn")</f>
        <v>Summer</v>
      </c>
      <c r="AN904" s="0" t="str">
        <f aca="false">IF(L904+M904&gt;0,"Family","Adult Only")</f>
        <v>Family</v>
      </c>
      <c r="AO904" s="0" t="str">
        <f aca="false">IF(U904=V904,"Same","Changed")</f>
        <v>Changed</v>
      </c>
    </row>
    <row r="905" customFormat="false" ht="15" hidden="false" customHeight="false" outlineLevel="0" collapsed="false">
      <c r="A905" s="14" t="n">
        <v>924</v>
      </c>
      <c r="B905" s="14" t="s">
        <v>90</v>
      </c>
      <c r="C905" s="14" t="n">
        <v>0</v>
      </c>
      <c r="D905" s="14" t="n">
        <v>28</v>
      </c>
      <c r="E905" s="14" t="n">
        <v>2016</v>
      </c>
      <c r="F905" s="14" t="s">
        <v>135</v>
      </c>
      <c r="G905" s="14" t="n">
        <v>25</v>
      </c>
      <c r="H905" s="14" t="n">
        <v>14</v>
      </c>
      <c r="I905" s="14" t="n">
        <v>0</v>
      </c>
      <c r="J905" s="14" t="n">
        <v>3</v>
      </c>
      <c r="K905" s="14" t="n">
        <v>1</v>
      </c>
      <c r="L905" s="14" t="n">
        <v>0</v>
      </c>
      <c r="M905" s="14" t="n">
        <v>0</v>
      </c>
      <c r="N905" s="14" t="s">
        <v>82</v>
      </c>
      <c r="O905" s="14" t="s">
        <v>130</v>
      </c>
      <c r="P905" s="14" t="s">
        <v>93</v>
      </c>
      <c r="Q905" s="14" t="s">
        <v>94</v>
      </c>
      <c r="R905" s="14" t="n">
        <v>0</v>
      </c>
      <c r="S905" s="14" t="n">
        <v>0</v>
      </c>
      <c r="T905" s="14" t="n">
        <v>0</v>
      </c>
      <c r="U905" s="14" t="s">
        <v>109</v>
      </c>
      <c r="V905" s="14" t="s">
        <v>109</v>
      </c>
      <c r="W905" s="14" t="n">
        <v>0</v>
      </c>
      <c r="X905" s="14" t="s">
        <v>86</v>
      </c>
      <c r="Y905" s="14" t="n">
        <v>7</v>
      </c>
      <c r="Z905" s="14" t="n">
        <v>0</v>
      </c>
      <c r="AA905" s="14" t="n">
        <v>0</v>
      </c>
      <c r="AB905" s="14" t="s">
        <v>87</v>
      </c>
      <c r="AC905" s="14" t="n">
        <v>108.42</v>
      </c>
      <c r="AD905" s="14" t="n">
        <v>0</v>
      </c>
      <c r="AE905" s="14" t="n">
        <v>1</v>
      </c>
      <c r="AF905" s="14" t="s">
        <v>88</v>
      </c>
      <c r="AG905" s="15" t="n">
        <v>42538</v>
      </c>
      <c r="AH905" s="14" t="n">
        <f aca="false">I905+J905</f>
        <v>3</v>
      </c>
      <c r="AI905" s="14" t="n">
        <f aca="false">K905+L905+M905</f>
        <v>1</v>
      </c>
      <c r="AJ905" s="14" t="n">
        <f aca="false">AC905*AH905</f>
        <v>325.26</v>
      </c>
      <c r="AK905" s="14" t="str">
        <f aca="false">IF(C905=1,"Cancelled","Completed")</f>
        <v>Completed</v>
      </c>
      <c r="AL905" s="14" t="str">
        <f aca="false">_xlfn.IFS(D905&lt;=7,"0-7 Days",D905&lt;=30,"8-30 Days",D905&lt;=90,"31-90 Days",TRUE(),"90+ Days")</f>
        <v>8-30 Days</v>
      </c>
      <c r="AM905" s="14" t="str">
        <f aca="false">_xlfn.IFS(OR(F905="December",F905="January",F905="February"),"Winter",OR(F905="March",F905="April",F905="May"),"Spring",OR(F905="June",F905="July",F905="August"),"Summer",TRUE(),"Autumn")</f>
        <v>Summer</v>
      </c>
      <c r="AN905" s="14" t="str">
        <f aca="false">IF(L905+M905&gt;0,"Family","Adult Only")</f>
        <v>Adult Only</v>
      </c>
      <c r="AO905" s="14" t="str">
        <f aca="false">IF(U905=V905,"Same","Changed")</f>
        <v>Same</v>
      </c>
    </row>
    <row r="906" customFormat="false" ht="15" hidden="false" customHeight="false" outlineLevel="0" collapsed="false">
      <c r="A906" s="0" t="n">
        <v>925</v>
      </c>
      <c r="B906" s="0" t="s">
        <v>90</v>
      </c>
      <c r="C906" s="0" t="n">
        <v>0</v>
      </c>
      <c r="D906" s="0" t="n">
        <v>10</v>
      </c>
      <c r="E906" s="0" t="n">
        <v>2017</v>
      </c>
      <c r="F906" s="0" t="s">
        <v>91</v>
      </c>
      <c r="G906" s="0" t="n">
        <v>27</v>
      </c>
      <c r="H906" s="0" t="n">
        <v>6</v>
      </c>
      <c r="I906" s="0" t="n">
        <v>0</v>
      </c>
      <c r="J906" s="0" t="n">
        <v>1</v>
      </c>
      <c r="K906" s="0" t="n">
        <v>1</v>
      </c>
      <c r="L906" s="0" t="n">
        <v>0</v>
      </c>
      <c r="M906" s="0" t="n">
        <v>0</v>
      </c>
      <c r="N906" s="0" t="s">
        <v>82</v>
      </c>
      <c r="O906" s="0" t="s">
        <v>92</v>
      </c>
      <c r="P906" s="0" t="s">
        <v>128</v>
      </c>
      <c r="Q906" s="0" t="s">
        <v>128</v>
      </c>
      <c r="R906" s="0" t="n">
        <v>0</v>
      </c>
      <c r="S906" s="0" t="n">
        <v>0</v>
      </c>
      <c r="T906" s="0" t="n">
        <v>0</v>
      </c>
      <c r="U906" s="0" t="s">
        <v>95</v>
      </c>
      <c r="V906" s="0" t="s">
        <v>95</v>
      </c>
      <c r="W906" s="0" t="n">
        <v>0</v>
      </c>
      <c r="X906" s="0" t="s">
        <v>86</v>
      </c>
      <c r="Y906" s="0" t="n">
        <v>219</v>
      </c>
      <c r="Z906" s="0" t="n">
        <v>0</v>
      </c>
      <c r="AA906" s="0" t="n">
        <v>0</v>
      </c>
      <c r="AB906" s="0" t="s">
        <v>101</v>
      </c>
      <c r="AC906" s="0" t="n">
        <v>95</v>
      </c>
      <c r="AD906" s="0" t="n">
        <v>0</v>
      </c>
      <c r="AE906" s="0" t="n">
        <v>0</v>
      </c>
      <c r="AF906" s="0" t="s">
        <v>88</v>
      </c>
      <c r="AG906" s="13" t="n">
        <v>42923</v>
      </c>
      <c r="AH906" s="25" t="n">
        <f aca="false">I906+J906</f>
        <v>1</v>
      </c>
      <c r="AI906" s="25" t="n">
        <f aca="false">K906+L906+M906</f>
        <v>1</v>
      </c>
      <c r="AJ906" s="25" t="n">
        <f aca="false">AC906*AH906</f>
        <v>95</v>
      </c>
      <c r="AK906" s="0" t="str">
        <f aca="false">IF(C906=1,"Cancelled","Completed")</f>
        <v>Completed</v>
      </c>
      <c r="AL906" s="0" t="str">
        <f aca="false">_xlfn.IFS(D906&lt;=7,"0-7 Days",D906&lt;=30,"8-30 Days",D906&lt;=90,"31-90 Days",TRUE(),"90+ Days")</f>
        <v>8-30 Days</v>
      </c>
      <c r="AM906" s="0" t="str">
        <f aca="false">_xlfn.IFS(OR(F906="December",F906="January",F906="February"),"Winter",OR(F906="March",F906="April",F906="May"),"Spring",OR(F906="June",F906="July",F906="August"),"Summer",TRUE(),"Autumn")</f>
        <v>Summer</v>
      </c>
      <c r="AN906" s="0" t="str">
        <f aca="false">IF(L906+M906&gt;0,"Family","Adult Only")</f>
        <v>Adult Only</v>
      </c>
      <c r="AO906" s="0" t="str">
        <f aca="false">IF(U906=V906,"Same","Changed")</f>
        <v>Same</v>
      </c>
    </row>
    <row r="907" customFormat="false" ht="15" hidden="false" customHeight="false" outlineLevel="0" collapsed="false">
      <c r="A907" s="14" t="n">
        <v>926</v>
      </c>
      <c r="B907" s="14" t="s">
        <v>80</v>
      </c>
      <c r="C907" s="14" t="n">
        <v>0</v>
      </c>
      <c r="D907" s="14" t="n">
        <v>295</v>
      </c>
      <c r="E907" s="14" t="n">
        <v>2017</v>
      </c>
      <c r="F907" s="14" t="s">
        <v>103</v>
      </c>
      <c r="G907" s="14" t="n">
        <v>11</v>
      </c>
      <c r="H907" s="14" t="n">
        <v>15</v>
      </c>
      <c r="I907" s="14" t="n">
        <v>2</v>
      </c>
      <c r="J907" s="14" t="n">
        <v>4</v>
      </c>
      <c r="K907" s="14" t="n">
        <v>1</v>
      </c>
      <c r="L907" s="14" t="n">
        <v>0</v>
      </c>
      <c r="M907" s="14" t="n">
        <v>0</v>
      </c>
      <c r="N907" s="14" t="s">
        <v>82</v>
      </c>
      <c r="O907" s="14" t="s">
        <v>108</v>
      </c>
      <c r="P907" s="14" t="s">
        <v>93</v>
      </c>
      <c r="Q907" s="14" t="s">
        <v>94</v>
      </c>
      <c r="R907" s="14" t="n">
        <v>0</v>
      </c>
      <c r="S907" s="14" t="n">
        <v>0</v>
      </c>
      <c r="T907" s="14" t="n">
        <v>0</v>
      </c>
      <c r="U907" s="14" t="s">
        <v>95</v>
      </c>
      <c r="V907" s="14" t="s">
        <v>95</v>
      </c>
      <c r="W907" s="14" t="n">
        <v>0</v>
      </c>
      <c r="X907" s="14" t="s">
        <v>86</v>
      </c>
      <c r="Y907" s="14" t="n">
        <v>314</v>
      </c>
      <c r="Z907" s="14" t="n">
        <v>0</v>
      </c>
      <c r="AA907" s="14" t="n">
        <v>0</v>
      </c>
      <c r="AB907" s="14" t="s">
        <v>87</v>
      </c>
      <c r="AC907" s="14" t="n">
        <v>26.64</v>
      </c>
      <c r="AD907" s="14" t="n">
        <v>0</v>
      </c>
      <c r="AE907" s="14" t="n">
        <v>1</v>
      </c>
      <c r="AF907" s="14" t="s">
        <v>88</v>
      </c>
      <c r="AG907" s="15" t="n">
        <v>42815</v>
      </c>
      <c r="AH907" s="14" t="n">
        <f aca="false">I907+J907</f>
        <v>6</v>
      </c>
      <c r="AI907" s="14" t="n">
        <f aca="false">K907+L907+M907</f>
        <v>1</v>
      </c>
      <c r="AJ907" s="14" t="n">
        <f aca="false">AC907*AH907</f>
        <v>159.84</v>
      </c>
      <c r="AK907" s="14" t="str">
        <f aca="false">IF(C907=1,"Cancelled","Completed")</f>
        <v>Completed</v>
      </c>
      <c r="AL907" s="14" t="str">
        <f aca="false">_xlfn.IFS(D907&lt;=7,"0-7 Days",D907&lt;=30,"8-30 Days",D907&lt;=90,"31-90 Days",TRUE(),"90+ Days")</f>
        <v>90+ Days</v>
      </c>
      <c r="AM907" s="14" t="str">
        <f aca="false">_xlfn.IFS(OR(F907="December",F907="January",F907="February"),"Winter",OR(F907="March",F907="April",F907="May"),"Spring",OR(F907="June",F907="July",F907="August"),"Summer",TRUE(),"Autumn")</f>
        <v>Spring</v>
      </c>
      <c r="AN907" s="14" t="str">
        <f aca="false">IF(L907+M907&gt;0,"Family","Adult Only")</f>
        <v>Adult Only</v>
      </c>
      <c r="AO907" s="14" t="str">
        <f aca="false">IF(U907=V907,"Same","Changed")</f>
        <v>Same</v>
      </c>
    </row>
    <row r="908" customFormat="false" ht="15" hidden="false" customHeight="false" outlineLevel="0" collapsed="false">
      <c r="A908" s="0" t="n">
        <v>927</v>
      </c>
      <c r="B908" s="0" t="s">
        <v>90</v>
      </c>
      <c r="C908" s="0" t="n">
        <v>1</v>
      </c>
      <c r="D908" s="0" t="n">
        <v>127</v>
      </c>
      <c r="E908" s="0" t="n">
        <v>2016</v>
      </c>
      <c r="F908" s="0" t="s">
        <v>106</v>
      </c>
      <c r="G908" s="0" t="n">
        <v>18</v>
      </c>
      <c r="H908" s="0" t="n">
        <v>28</v>
      </c>
      <c r="I908" s="0" t="n">
        <v>1</v>
      </c>
      <c r="J908" s="0" t="n">
        <v>3</v>
      </c>
      <c r="K908" s="0" t="n">
        <v>1</v>
      </c>
      <c r="L908" s="0" t="n">
        <v>0</v>
      </c>
      <c r="M908" s="0" t="n">
        <v>0</v>
      </c>
      <c r="N908" s="0" t="s">
        <v>82</v>
      </c>
      <c r="O908" s="0" t="s">
        <v>92</v>
      </c>
      <c r="P908" s="0" t="s">
        <v>99</v>
      </c>
      <c r="Q908" s="0" t="s">
        <v>94</v>
      </c>
      <c r="R908" s="0" t="n">
        <v>0</v>
      </c>
      <c r="S908" s="0" t="n">
        <v>0</v>
      </c>
      <c r="T908" s="0" t="n">
        <v>0</v>
      </c>
      <c r="U908" s="0" t="s">
        <v>95</v>
      </c>
      <c r="V908" s="0" t="s">
        <v>95</v>
      </c>
      <c r="W908" s="0" t="n">
        <v>0</v>
      </c>
      <c r="X908" s="0" t="s">
        <v>86</v>
      </c>
      <c r="Y908" s="0" t="n">
        <v>3</v>
      </c>
      <c r="Z908" s="0" t="n">
        <v>0</v>
      </c>
      <c r="AA908" s="0" t="n">
        <v>0</v>
      </c>
      <c r="AB908" s="0" t="s">
        <v>101</v>
      </c>
      <c r="AC908" s="0" t="n">
        <v>80</v>
      </c>
      <c r="AD908" s="0" t="n">
        <v>0</v>
      </c>
      <c r="AE908" s="0" t="n">
        <v>0</v>
      </c>
      <c r="AF908" s="0" t="s">
        <v>96</v>
      </c>
      <c r="AG908" s="13" t="n">
        <v>42410</v>
      </c>
      <c r="AH908" s="25" t="n">
        <f aca="false">I908+J908</f>
        <v>4</v>
      </c>
      <c r="AI908" s="25" t="n">
        <f aca="false">K908+L908+M908</f>
        <v>1</v>
      </c>
      <c r="AJ908" s="25" t="n">
        <f aca="false">AC908*AH908</f>
        <v>320</v>
      </c>
      <c r="AK908" s="0" t="str">
        <f aca="false">IF(C908=1,"Cancelled","Completed")</f>
        <v>Cancelled</v>
      </c>
      <c r="AL908" s="0" t="str">
        <f aca="false">_xlfn.IFS(D908&lt;=7,"0-7 Days",D908&lt;=30,"8-30 Days",D908&lt;=90,"31-90 Days",TRUE(),"90+ Days")</f>
        <v>90+ Days</v>
      </c>
      <c r="AM908" s="0" t="str">
        <f aca="false">_xlfn.IFS(OR(F908="December",F908="January",F908="February"),"Winter",OR(F908="March",F908="April",F908="May"),"Spring",OR(F908="June",F908="July",F908="August"),"Summer",TRUE(),"Autumn")</f>
        <v>Spring</v>
      </c>
      <c r="AN908" s="0" t="str">
        <f aca="false">IF(L908+M908&gt;0,"Family","Adult Only")</f>
        <v>Adult Only</v>
      </c>
      <c r="AO908" s="0" t="str">
        <f aca="false">IF(U908=V908,"Same","Changed")</f>
        <v>Same</v>
      </c>
    </row>
    <row r="909" customFormat="false" ht="15" hidden="false" customHeight="false" outlineLevel="0" collapsed="false">
      <c r="A909" s="14" t="n">
        <v>928</v>
      </c>
      <c r="B909" s="14" t="s">
        <v>80</v>
      </c>
      <c r="C909" s="14" t="n">
        <v>1</v>
      </c>
      <c r="D909" s="14" t="n">
        <v>22</v>
      </c>
      <c r="E909" s="14" t="n">
        <v>2017</v>
      </c>
      <c r="F909" s="14" t="s">
        <v>106</v>
      </c>
      <c r="G909" s="14" t="n">
        <v>14</v>
      </c>
      <c r="H909" s="14" t="n">
        <v>6</v>
      </c>
      <c r="I909" s="14" t="n">
        <v>0</v>
      </c>
      <c r="J909" s="14" t="n">
        <v>3</v>
      </c>
      <c r="K909" s="14" t="n">
        <v>2</v>
      </c>
      <c r="L909" s="14" t="n">
        <v>0</v>
      </c>
      <c r="M909" s="14" t="n">
        <v>0</v>
      </c>
      <c r="N909" s="14" t="s">
        <v>82</v>
      </c>
      <c r="O909" s="14" t="s">
        <v>92</v>
      </c>
      <c r="P909" s="14" t="s">
        <v>93</v>
      </c>
      <c r="Q909" s="14" t="s">
        <v>94</v>
      </c>
      <c r="R909" s="14" t="n">
        <v>0</v>
      </c>
      <c r="S909" s="14" t="n">
        <v>0</v>
      </c>
      <c r="T909" s="14" t="n">
        <v>0</v>
      </c>
      <c r="U909" s="14" t="s">
        <v>124</v>
      </c>
      <c r="V909" s="14" t="s">
        <v>124</v>
      </c>
      <c r="W909" s="14" t="n">
        <v>0</v>
      </c>
      <c r="X909" s="14" t="s">
        <v>86</v>
      </c>
      <c r="Y909" s="14" t="n">
        <v>240</v>
      </c>
      <c r="Z909" s="14" t="n">
        <v>0</v>
      </c>
      <c r="AA909" s="14" t="n">
        <v>0</v>
      </c>
      <c r="AB909" s="14" t="s">
        <v>87</v>
      </c>
      <c r="AC909" s="14" t="n">
        <v>115</v>
      </c>
      <c r="AD909" s="14" t="n">
        <v>0</v>
      </c>
      <c r="AE909" s="14" t="n">
        <v>0</v>
      </c>
      <c r="AF909" s="14" t="s">
        <v>96</v>
      </c>
      <c r="AG909" s="15" t="n">
        <v>42809</v>
      </c>
      <c r="AH909" s="14" t="n">
        <f aca="false">I909+J909</f>
        <v>3</v>
      </c>
      <c r="AI909" s="14" t="n">
        <f aca="false">K909+L909+M909</f>
        <v>2</v>
      </c>
      <c r="AJ909" s="14" t="n">
        <f aca="false">AC909*AH909</f>
        <v>345</v>
      </c>
      <c r="AK909" s="14" t="str">
        <f aca="false">IF(C909=1,"Cancelled","Completed")</f>
        <v>Cancelled</v>
      </c>
      <c r="AL909" s="14" t="str">
        <f aca="false">_xlfn.IFS(D909&lt;=7,"0-7 Days",D909&lt;=30,"8-30 Days",D909&lt;=90,"31-90 Days",TRUE(),"90+ Days")</f>
        <v>8-30 Days</v>
      </c>
      <c r="AM909" s="14" t="str">
        <f aca="false">_xlfn.IFS(OR(F909="December",F909="January",F909="February"),"Winter",OR(F909="March",F909="April",F909="May"),"Spring",OR(F909="June",F909="July",F909="August"),"Summer",TRUE(),"Autumn")</f>
        <v>Spring</v>
      </c>
      <c r="AN909" s="14" t="str">
        <f aca="false">IF(L909+M909&gt;0,"Family","Adult Only")</f>
        <v>Adult Only</v>
      </c>
      <c r="AO909" s="14" t="str">
        <f aca="false">IF(U909=V909,"Same","Changed")</f>
        <v>Same</v>
      </c>
    </row>
    <row r="910" customFormat="false" ht="15" hidden="false" customHeight="false" outlineLevel="0" collapsed="false">
      <c r="A910" s="0" t="n">
        <v>929</v>
      </c>
      <c r="B910" s="0" t="s">
        <v>90</v>
      </c>
      <c r="C910" s="0" t="n">
        <v>1</v>
      </c>
      <c r="D910" s="0" t="n">
        <v>97</v>
      </c>
      <c r="E910" s="0" t="n">
        <v>2017</v>
      </c>
      <c r="F910" s="0" t="s">
        <v>103</v>
      </c>
      <c r="G910" s="0" t="n">
        <v>11</v>
      </c>
      <c r="H910" s="0" t="n">
        <v>14</v>
      </c>
      <c r="I910" s="0" t="n">
        <v>0</v>
      </c>
      <c r="J910" s="0" t="n">
        <v>2</v>
      </c>
      <c r="K910" s="0" t="n">
        <v>2</v>
      </c>
      <c r="L910" s="0" t="n">
        <v>0</v>
      </c>
      <c r="M910" s="0" t="n">
        <v>0</v>
      </c>
      <c r="N910" s="0" t="s">
        <v>82</v>
      </c>
      <c r="O910" s="0" t="s">
        <v>92</v>
      </c>
      <c r="P910" s="0" t="s">
        <v>99</v>
      </c>
      <c r="Q910" s="0" t="s">
        <v>94</v>
      </c>
      <c r="R910" s="0" t="n">
        <v>0</v>
      </c>
      <c r="S910" s="0" t="n">
        <v>0</v>
      </c>
      <c r="T910" s="0" t="n">
        <v>0</v>
      </c>
      <c r="U910" s="0" t="s">
        <v>95</v>
      </c>
      <c r="V910" s="0" t="s">
        <v>95</v>
      </c>
      <c r="W910" s="0" t="n">
        <v>0</v>
      </c>
      <c r="X910" s="0" t="s">
        <v>120</v>
      </c>
      <c r="Y910" s="0" t="n">
        <v>31</v>
      </c>
      <c r="Z910" s="0" t="n">
        <v>0</v>
      </c>
      <c r="AA910" s="0" t="n">
        <v>0</v>
      </c>
      <c r="AB910" s="0" t="s">
        <v>87</v>
      </c>
      <c r="AC910" s="0" t="n">
        <v>85</v>
      </c>
      <c r="AD910" s="0" t="n">
        <v>0</v>
      </c>
      <c r="AE910" s="0" t="n">
        <v>0</v>
      </c>
      <c r="AF910" s="0" t="s">
        <v>96</v>
      </c>
      <c r="AG910" s="13" t="n">
        <v>42711</v>
      </c>
      <c r="AH910" s="25" t="n">
        <f aca="false">I910+J910</f>
        <v>2</v>
      </c>
      <c r="AI910" s="25" t="n">
        <f aca="false">K910+L910+M910</f>
        <v>2</v>
      </c>
      <c r="AJ910" s="25" t="n">
        <f aca="false">AC910*AH910</f>
        <v>170</v>
      </c>
      <c r="AK910" s="0" t="str">
        <f aca="false">IF(C910=1,"Cancelled","Completed")</f>
        <v>Cancelled</v>
      </c>
      <c r="AL910" s="0" t="str">
        <f aca="false">_xlfn.IFS(D910&lt;=7,"0-7 Days",D910&lt;=30,"8-30 Days",D910&lt;=90,"31-90 Days",TRUE(),"90+ Days")</f>
        <v>90+ Days</v>
      </c>
      <c r="AM910" s="0" t="str">
        <f aca="false">_xlfn.IFS(OR(F910="December",F910="January",F910="February"),"Winter",OR(F910="March",F910="April",F910="May"),"Spring",OR(F910="June",F910="July",F910="August"),"Summer",TRUE(),"Autumn")</f>
        <v>Spring</v>
      </c>
      <c r="AN910" s="0" t="str">
        <f aca="false">IF(L910+M910&gt;0,"Family","Adult Only")</f>
        <v>Adult Only</v>
      </c>
      <c r="AO910" s="0" t="str">
        <f aca="false">IF(U910=V910,"Same","Changed")</f>
        <v>Same</v>
      </c>
    </row>
    <row r="911" customFormat="false" ht="15" hidden="false" customHeight="false" outlineLevel="0" collapsed="false">
      <c r="A911" s="14" t="n">
        <v>930</v>
      </c>
      <c r="B911" s="14" t="s">
        <v>90</v>
      </c>
      <c r="C911" s="14" t="n">
        <v>0</v>
      </c>
      <c r="D911" s="14" t="n">
        <v>59</v>
      </c>
      <c r="E911" s="14" t="n">
        <v>2015</v>
      </c>
      <c r="F911" s="14" t="s">
        <v>113</v>
      </c>
      <c r="G911" s="14" t="n">
        <v>48</v>
      </c>
      <c r="H911" s="14" t="n">
        <v>28</v>
      </c>
      <c r="I911" s="14" t="n">
        <v>2</v>
      </c>
      <c r="J911" s="14" t="n">
        <v>4</v>
      </c>
      <c r="K911" s="14" t="n">
        <v>2</v>
      </c>
      <c r="L911" s="14" t="n">
        <v>0</v>
      </c>
      <c r="M911" s="14" t="n">
        <v>0</v>
      </c>
      <c r="N911" s="14" t="s">
        <v>82</v>
      </c>
      <c r="O911" s="14" t="s">
        <v>122</v>
      </c>
      <c r="P911" s="14" t="s">
        <v>93</v>
      </c>
      <c r="Q911" s="14" t="s">
        <v>94</v>
      </c>
      <c r="R911" s="14" t="n">
        <v>0</v>
      </c>
      <c r="S911" s="14" t="n">
        <v>0</v>
      </c>
      <c r="T911" s="14" t="n">
        <v>0</v>
      </c>
      <c r="U911" s="14" t="s">
        <v>95</v>
      </c>
      <c r="V911" s="14" t="s">
        <v>95</v>
      </c>
      <c r="W911" s="14" t="n">
        <v>0</v>
      </c>
      <c r="X911" s="14" t="s">
        <v>86</v>
      </c>
      <c r="Y911" s="14" t="n">
        <v>9</v>
      </c>
      <c r="Z911" s="14" t="n">
        <v>0</v>
      </c>
      <c r="AA911" s="14" t="n">
        <v>0</v>
      </c>
      <c r="AB911" s="14" t="s">
        <v>125</v>
      </c>
      <c r="AC911" s="14" t="n">
        <v>106.2</v>
      </c>
      <c r="AD911" s="14" t="n">
        <v>0</v>
      </c>
      <c r="AE911" s="14" t="n">
        <v>1</v>
      </c>
      <c r="AF911" s="14" t="s">
        <v>88</v>
      </c>
      <c r="AG911" s="15" t="n">
        <v>42342</v>
      </c>
      <c r="AH911" s="14" t="n">
        <f aca="false">I911+J911</f>
        <v>6</v>
      </c>
      <c r="AI911" s="14" t="n">
        <f aca="false">K911+L911+M911</f>
        <v>2</v>
      </c>
      <c r="AJ911" s="14" t="n">
        <f aca="false">AC911*AH911</f>
        <v>637.2</v>
      </c>
      <c r="AK911" s="14" t="str">
        <f aca="false">IF(C911=1,"Cancelled","Completed")</f>
        <v>Completed</v>
      </c>
      <c r="AL911" s="14" t="str">
        <f aca="false">_xlfn.IFS(D911&lt;=7,"0-7 Days",D911&lt;=30,"8-30 Days",D911&lt;=90,"31-90 Days",TRUE(),"90+ Days")</f>
        <v>31-90 Days</v>
      </c>
      <c r="AM911" s="14" t="str">
        <f aca="false">_xlfn.IFS(OR(F911="December",F911="January",F911="February"),"Winter",OR(F911="March",F911="April",F911="May"),"Spring",OR(F911="June",F911="July",F911="August"),"Summer",TRUE(),"Autumn")</f>
        <v>Autumn</v>
      </c>
      <c r="AN911" s="14" t="str">
        <f aca="false">IF(L911+M911&gt;0,"Family","Adult Only")</f>
        <v>Adult Only</v>
      </c>
      <c r="AO911" s="14" t="str">
        <f aca="false">IF(U911=V911,"Same","Changed")</f>
        <v>Same</v>
      </c>
    </row>
    <row r="912" customFormat="false" ht="15" hidden="false" customHeight="false" outlineLevel="0" collapsed="false">
      <c r="A912" s="0" t="n">
        <v>931</v>
      </c>
      <c r="B912" s="0" t="s">
        <v>80</v>
      </c>
      <c r="C912" s="0" t="n">
        <v>0</v>
      </c>
      <c r="D912" s="0" t="n">
        <v>21</v>
      </c>
      <c r="E912" s="0" t="n">
        <v>2015</v>
      </c>
      <c r="F912" s="0" t="s">
        <v>113</v>
      </c>
      <c r="G912" s="0" t="n">
        <v>46</v>
      </c>
      <c r="H912" s="0" t="n">
        <v>12</v>
      </c>
      <c r="I912" s="0" t="n">
        <v>0</v>
      </c>
      <c r="J912" s="0" t="n">
        <v>3</v>
      </c>
      <c r="K912" s="0" t="n">
        <v>1</v>
      </c>
      <c r="L912" s="0" t="n">
        <v>0</v>
      </c>
      <c r="M912" s="0" t="n">
        <v>0</v>
      </c>
      <c r="N912" s="0" t="s">
        <v>82</v>
      </c>
      <c r="O912" s="0" t="s">
        <v>92</v>
      </c>
      <c r="P912" s="0" t="s">
        <v>128</v>
      </c>
      <c r="Q912" s="0" t="s">
        <v>128</v>
      </c>
      <c r="R912" s="0" t="n">
        <v>0</v>
      </c>
      <c r="S912" s="0" t="n">
        <v>0</v>
      </c>
      <c r="T912" s="0" t="n">
        <v>0</v>
      </c>
      <c r="U912" s="0" t="s">
        <v>95</v>
      </c>
      <c r="V912" s="0" t="s">
        <v>124</v>
      </c>
      <c r="W912" s="0" t="n">
        <v>0</v>
      </c>
      <c r="X912" s="0" t="s">
        <v>86</v>
      </c>
      <c r="Y912" s="0" t="n">
        <v>334</v>
      </c>
      <c r="Z912" s="0" t="n">
        <v>281</v>
      </c>
      <c r="AA912" s="0" t="n">
        <v>0</v>
      </c>
      <c r="AB912" s="0" t="s">
        <v>101</v>
      </c>
      <c r="AC912" s="0" t="n">
        <v>40</v>
      </c>
      <c r="AD912" s="0" t="n">
        <v>0</v>
      </c>
      <c r="AE912" s="0" t="n">
        <v>0</v>
      </c>
      <c r="AF912" s="0" t="s">
        <v>88</v>
      </c>
      <c r="AG912" s="13" t="n">
        <v>42323</v>
      </c>
      <c r="AH912" s="25" t="n">
        <f aca="false">I912+J912</f>
        <v>3</v>
      </c>
      <c r="AI912" s="25" t="n">
        <f aca="false">K912+L912+M912</f>
        <v>1</v>
      </c>
      <c r="AJ912" s="25" t="n">
        <f aca="false">AC912*AH912</f>
        <v>120</v>
      </c>
      <c r="AK912" s="0" t="str">
        <f aca="false">IF(C912=1,"Cancelled","Completed")</f>
        <v>Completed</v>
      </c>
      <c r="AL912" s="0" t="str">
        <f aca="false">_xlfn.IFS(D912&lt;=7,"0-7 Days",D912&lt;=30,"8-30 Days",D912&lt;=90,"31-90 Days",TRUE(),"90+ Days")</f>
        <v>8-30 Days</v>
      </c>
      <c r="AM912" s="0" t="str">
        <f aca="false">_xlfn.IFS(OR(F912="December",F912="January",F912="February"),"Winter",OR(F912="March",F912="April",F912="May"),"Spring",OR(F912="June",F912="July",F912="August"),"Summer",TRUE(),"Autumn")</f>
        <v>Autumn</v>
      </c>
      <c r="AN912" s="0" t="str">
        <f aca="false">IF(L912+M912&gt;0,"Family","Adult Only")</f>
        <v>Adult Only</v>
      </c>
      <c r="AO912" s="0" t="str">
        <f aca="false">IF(U912=V912,"Same","Changed")</f>
        <v>Changed</v>
      </c>
    </row>
    <row r="913" customFormat="false" ht="15" hidden="false" customHeight="false" outlineLevel="0" collapsed="false">
      <c r="A913" s="14" t="n">
        <v>932</v>
      </c>
      <c r="B913" s="14" t="s">
        <v>90</v>
      </c>
      <c r="C913" s="14" t="n">
        <v>1</v>
      </c>
      <c r="D913" s="14" t="n">
        <v>95</v>
      </c>
      <c r="E913" s="14" t="n">
        <v>2017</v>
      </c>
      <c r="F913" s="14" t="s">
        <v>91</v>
      </c>
      <c r="G913" s="14" t="n">
        <v>30</v>
      </c>
      <c r="H913" s="14" t="n">
        <v>28</v>
      </c>
      <c r="I913" s="14" t="n">
        <v>0</v>
      </c>
      <c r="J913" s="14" t="n">
        <v>2</v>
      </c>
      <c r="K913" s="14" t="n">
        <v>2</v>
      </c>
      <c r="L913" s="14" t="n">
        <v>0</v>
      </c>
      <c r="M913" s="14" t="n">
        <v>0</v>
      </c>
      <c r="N913" s="14" t="s">
        <v>107</v>
      </c>
      <c r="O913" s="14" t="s">
        <v>83</v>
      </c>
      <c r="P913" s="14" t="s">
        <v>93</v>
      </c>
      <c r="Q913" s="14" t="s">
        <v>94</v>
      </c>
      <c r="R913" s="14" t="n">
        <v>0</v>
      </c>
      <c r="S913" s="14" t="n">
        <v>0</v>
      </c>
      <c r="T913" s="14" t="n">
        <v>0</v>
      </c>
      <c r="U913" s="14" t="s">
        <v>95</v>
      </c>
      <c r="V913" s="14" t="s">
        <v>95</v>
      </c>
      <c r="W913" s="14" t="n">
        <v>0</v>
      </c>
      <c r="X913" s="14" t="s">
        <v>86</v>
      </c>
      <c r="Y913" s="14" t="n">
        <v>9</v>
      </c>
      <c r="Z913" s="14" t="n">
        <v>0</v>
      </c>
      <c r="AA913" s="14" t="n">
        <v>0</v>
      </c>
      <c r="AB913" s="14" t="s">
        <v>87</v>
      </c>
      <c r="AC913" s="14" t="n">
        <v>125</v>
      </c>
      <c r="AD913" s="14" t="n">
        <v>0</v>
      </c>
      <c r="AE913" s="14" t="n">
        <v>1</v>
      </c>
      <c r="AF913" s="14" t="s">
        <v>96</v>
      </c>
      <c r="AG913" s="15" t="n">
        <v>42849</v>
      </c>
      <c r="AH913" s="14" t="n">
        <f aca="false">I913+J913</f>
        <v>2</v>
      </c>
      <c r="AI913" s="14" t="n">
        <f aca="false">K913+L913+M913</f>
        <v>2</v>
      </c>
      <c r="AJ913" s="14" t="n">
        <f aca="false">AC913*AH913</f>
        <v>250</v>
      </c>
      <c r="AK913" s="14" t="str">
        <f aca="false">IF(C913=1,"Cancelled","Completed")</f>
        <v>Cancelled</v>
      </c>
      <c r="AL913" s="14" t="str">
        <f aca="false">_xlfn.IFS(D913&lt;=7,"0-7 Days",D913&lt;=30,"8-30 Days",D913&lt;=90,"31-90 Days",TRUE(),"90+ Days")</f>
        <v>90+ Days</v>
      </c>
      <c r="AM913" s="14" t="str">
        <f aca="false">_xlfn.IFS(OR(F913="December",F913="January",F913="February"),"Winter",OR(F913="March",F913="April",F913="May"),"Spring",OR(F913="June",F913="July",F913="August"),"Summer",TRUE(),"Autumn")</f>
        <v>Summer</v>
      </c>
      <c r="AN913" s="14" t="str">
        <f aca="false">IF(L913+M913&gt;0,"Family","Adult Only")</f>
        <v>Adult Only</v>
      </c>
      <c r="AO913" s="14" t="str">
        <f aca="false">IF(U913=V913,"Same","Changed")</f>
        <v>Same</v>
      </c>
    </row>
    <row r="914" customFormat="false" ht="15" hidden="false" customHeight="false" outlineLevel="0" collapsed="false">
      <c r="A914" s="0" t="n">
        <v>933</v>
      </c>
      <c r="B914" s="0" t="s">
        <v>90</v>
      </c>
      <c r="C914" s="0" t="n">
        <v>0</v>
      </c>
      <c r="D914" s="0" t="n">
        <v>153</v>
      </c>
      <c r="E914" s="0" t="n">
        <v>2016</v>
      </c>
      <c r="F914" s="0" t="s">
        <v>91</v>
      </c>
      <c r="G914" s="0" t="n">
        <v>30</v>
      </c>
      <c r="H914" s="0" t="n">
        <v>23</v>
      </c>
      <c r="I914" s="0" t="n">
        <v>2</v>
      </c>
      <c r="J914" s="0" t="n">
        <v>2</v>
      </c>
      <c r="K914" s="0" t="n">
        <v>2</v>
      </c>
      <c r="L914" s="0" t="n">
        <v>0</v>
      </c>
      <c r="M914" s="0" t="n">
        <v>0</v>
      </c>
      <c r="N914" s="0" t="s">
        <v>82</v>
      </c>
      <c r="O914" s="0" t="s">
        <v>122</v>
      </c>
      <c r="P914" s="0" t="s">
        <v>93</v>
      </c>
      <c r="Q914" s="0" t="s">
        <v>94</v>
      </c>
      <c r="R914" s="0" t="n">
        <v>0</v>
      </c>
      <c r="S914" s="0" t="n">
        <v>0</v>
      </c>
      <c r="T914" s="0" t="n">
        <v>0</v>
      </c>
      <c r="U914" s="0" t="s">
        <v>95</v>
      </c>
      <c r="V914" s="0" t="s">
        <v>95</v>
      </c>
      <c r="W914" s="0" t="n">
        <v>0</v>
      </c>
      <c r="X914" s="0" t="s">
        <v>86</v>
      </c>
      <c r="Y914" s="0" t="n">
        <v>9</v>
      </c>
      <c r="Z914" s="0" t="n">
        <v>0</v>
      </c>
      <c r="AA914" s="0" t="n">
        <v>0</v>
      </c>
      <c r="AB914" s="0" t="s">
        <v>87</v>
      </c>
      <c r="AC914" s="0" t="n">
        <v>108.45</v>
      </c>
      <c r="AD914" s="0" t="n">
        <v>0</v>
      </c>
      <c r="AE914" s="0" t="n">
        <v>1</v>
      </c>
      <c r="AF914" s="0" t="s">
        <v>88</v>
      </c>
      <c r="AG914" s="13" t="n">
        <v>42578</v>
      </c>
      <c r="AH914" s="25" t="n">
        <f aca="false">I914+J914</f>
        <v>4</v>
      </c>
      <c r="AI914" s="25" t="n">
        <f aca="false">K914+L914+M914</f>
        <v>2</v>
      </c>
      <c r="AJ914" s="25" t="n">
        <f aca="false">AC914*AH914</f>
        <v>433.8</v>
      </c>
      <c r="AK914" s="0" t="str">
        <f aca="false">IF(C914=1,"Cancelled","Completed")</f>
        <v>Completed</v>
      </c>
      <c r="AL914" s="0" t="str">
        <f aca="false">_xlfn.IFS(D914&lt;=7,"0-7 Days",D914&lt;=30,"8-30 Days",D914&lt;=90,"31-90 Days",TRUE(),"90+ Days")</f>
        <v>90+ Days</v>
      </c>
      <c r="AM914" s="0" t="str">
        <f aca="false">_xlfn.IFS(OR(F914="December",F914="January",F914="February"),"Winter",OR(F914="March",F914="April",F914="May"),"Spring",OR(F914="June",F914="July",F914="August"),"Summer",TRUE(),"Autumn")</f>
        <v>Summer</v>
      </c>
      <c r="AN914" s="0" t="str">
        <f aca="false">IF(L914+M914&gt;0,"Family","Adult Only")</f>
        <v>Adult Only</v>
      </c>
      <c r="AO914" s="0" t="str">
        <f aca="false">IF(U914=V914,"Same","Changed")</f>
        <v>Same</v>
      </c>
    </row>
    <row r="915" customFormat="false" ht="15" hidden="false" customHeight="false" outlineLevel="0" collapsed="false">
      <c r="A915" s="14" t="n">
        <v>934</v>
      </c>
      <c r="B915" s="14" t="s">
        <v>90</v>
      </c>
      <c r="C915" s="14" t="n">
        <v>1</v>
      </c>
      <c r="D915" s="14" t="n">
        <v>88</v>
      </c>
      <c r="E915" s="14" t="n">
        <v>2017</v>
      </c>
      <c r="F915" s="14" t="s">
        <v>119</v>
      </c>
      <c r="G915" s="14" t="n">
        <v>32</v>
      </c>
      <c r="H915" s="14" t="n">
        <v>12</v>
      </c>
      <c r="I915" s="14" t="n">
        <v>2</v>
      </c>
      <c r="J915" s="14" t="n">
        <v>5</v>
      </c>
      <c r="K915" s="14" t="n">
        <v>3</v>
      </c>
      <c r="L915" s="14" t="n">
        <v>0</v>
      </c>
      <c r="M915" s="14" t="n">
        <v>0</v>
      </c>
      <c r="N915" s="14" t="s">
        <v>82</v>
      </c>
      <c r="O915" s="14" t="s">
        <v>178</v>
      </c>
      <c r="P915" s="14" t="s">
        <v>93</v>
      </c>
      <c r="Q915" s="14" t="s">
        <v>94</v>
      </c>
      <c r="R915" s="14" t="n">
        <v>0</v>
      </c>
      <c r="S915" s="14" t="n">
        <v>0</v>
      </c>
      <c r="T915" s="14" t="n">
        <v>0</v>
      </c>
      <c r="U915" s="14" t="s">
        <v>109</v>
      </c>
      <c r="V915" s="14" t="s">
        <v>109</v>
      </c>
      <c r="W915" s="14" t="n">
        <v>0</v>
      </c>
      <c r="X915" s="14" t="s">
        <v>86</v>
      </c>
      <c r="Y915" s="14" t="n">
        <v>9</v>
      </c>
      <c r="Z915" s="14" t="n">
        <v>0</v>
      </c>
      <c r="AA915" s="14" t="n">
        <v>0</v>
      </c>
      <c r="AB915" s="14" t="s">
        <v>87</v>
      </c>
      <c r="AC915" s="14" t="n">
        <v>195</v>
      </c>
      <c r="AD915" s="14" t="n">
        <v>0</v>
      </c>
      <c r="AE915" s="14" t="n">
        <v>1</v>
      </c>
      <c r="AF915" s="14" t="s">
        <v>96</v>
      </c>
      <c r="AG915" s="15" t="n">
        <v>42873</v>
      </c>
      <c r="AH915" s="14" t="n">
        <f aca="false">I915+J915</f>
        <v>7</v>
      </c>
      <c r="AI915" s="14" t="n">
        <f aca="false">K915+L915+M915</f>
        <v>3</v>
      </c>
      <c r="AJ915" s="14" t="n">
        <f aca="false">AC915*AH915</f>
        <v>1365</v>
      </c>
      <c r="AK915" s="14" t="str">
        <f aca="false">IF(C915=1,"Cancelled","Completed")</f>
        <v>Cancelled</v>
      </c>
      <c r="AL915" s="14" t="str">
        <f aca="false">_xlfn.IFS(D915&lt;=7,"0-7 Days",D915&lt;=30,"8-30 Days",D915&lt;=90,"31-90 Days",TRUE(),"90+ Days")</f>
        <v>31-90 Days</v>
      </c>
      <c r="AM915" s="14" t="str">
        <f aca="false">_xlfn.IFS(OR(F915="December",F915="January",F915="February"),"Winter",OR(F915="March",F915="April",F915="May"),"Spring",OR(F915="June",F915="July",F915="August"),"Summer",TRUE(),"Autumn")</f>
        <v>Summer</v>
      </c>
      <c r="AN915" s="14" t="str">
        <f aca="false">IF(L915+M915&gt;0,"Family","Adult Only")</f>
        <v>Adult Only</v>
      </c>
      <c r="AO915" s="14" t="str">
        <f aca="false">IF(U915=V915,"Same","Changed")</f>
        <v>Same</v>
      </c>
    </row>
    <row r="916" customFormat="false" ht="15" hidden="false" customHeight="false" outlineLevel="0" collapsed="false">
      <c r="A916" s="0" t="n">
        <v>935</v>
      </c>
      <c r="B916" s="0" t="s">
        <v>90</v>
      </c>
      <c r="C916" s="0" t="n">
        <v>0</v>
      </c>
      <c r="D916" s="0" t="n">
        <v>3</v>
      </c>
      <c r="E916" s="0" t="n">
        <v>2017</v>
      </c>
      <c r="F916" s="0" t="s">
        <v>119</v>
      </c>
      <c r="G916" s="0" t="n">
        <v>35</v>
      </c>
      <c r="H916" s="0" t="n">
        <v>31</v>
      </c>
      <c r="I916" s="0" t="n">
        <v>0</v>
      </c>
      <c r="J916" s="0" t="n">
        <v>1</v>
      </c>
      <c r="K916" s="0" t="n">
        <v>2</v>
      </c>
      <c r="L916" s="0" t="n">
        <v>0</v>
      </c>
      <c r="M916" s="0" t="n">
        <v>0</v>
      </c>
      <c r="N916" s="0" t="s">
        <v>107</v>
      </c>
      <c r="O916" s="0" t="s">
        <v>92</v>
      </c>
      <c r="P916" s="0" t="s">
        <v>93</v>
      </c>
      <c r="Q916" s="0" t="s">
        <v>94</v>
      </c>
      <c r="R916" s="0" t="n">
        <v>0</v>
      </c>
      <c r="S916" s="0" t="n">
        <v>0</v>
      </c>
      <c r="T916" s="0" t="n">
        <v>0</v>
      </c>
      <c r="U916" s="0" t="s">
        <v>95</v>
      </c>
      <c r="V916" s="0" t="s">
        <v>95</v>
      </c>
      <c r="W916" s="0" t="n">
        <v>2</v>
      </c>
      <c r="X916" s="0" t="s">
        <v>86</v>
      </c>
      <c r="Y916" s="0" t="n">
        <v>9</v>
      </c>
      <c r="Z916" s="0" t="n">
        <v>0</v>
      </c>
      <c r="AA916" s="0" t="n">
        <v>0</v>
      </c>
      <c r="AB916" s="0" t="s">
        <v>87</v>
      </c>
      <c r="AC916" s="0" t="n">
        <v>140</v>
      </c>
      <c r="AD916" s="0" t="n">
        <v>0</v>
      </c>
      <c r="AE916" s="0" t="n">
        <v>1</v>
      </c>
      <c r="AF916" s="0" t="s">
        <v>88</v>
      </c>
      <c r="AG916" s="13" t="n">
        <v>42979</v>
      </c>
      <c r="AH916" s="25" t="n">
        <f aca="false">I916+J916</f>
        <v>1</v>
      </c>
      <c r="AI916" s="25" t="n">
        <f aca="false">K916+L916+M916</f>
        <v>2</v>
      </c>
      <c r="AJ916" s="25" t="n">
        <f aca="false">AC916*AH916</f>
        <v>140</v>
      </c>
      <c r="AK916" s="0" t="str">
        <f aca="false">IF(C916=1,"Cancelled","Completed")</f>
        <v>Completed</v>
      </c>
      <c r="AL916" s="0" t="str">
        <f aca="false">_xlfn.IFS(D916&lt;=7,"0-7 Days",D916&lt;=30,"8-30 Days",D916&lt;=90,"31-90 Days",TRUE(),"90+ Days")</f>
        <v>0-7 Days</v>
      </c>
      <c r="AM916" s="0" t="str">
        <f aca="false">_xlfn.IFS(OR(F916="December",F916="January",F916="February"),"Winter",OR(F916="March",F916="April",F916="May"),"Spring",OR(F916="June",F916="July",F916="August"),"Summer",TRUE(),"Autumn")</f>
        <v>Summer</v>
      </c>
      <c r="AN916" s="0" t="str">
        <f aca="false">IF(L916+M916&gt;0,"Family","Adult Only")</f>
        <v>Adult Only</v>
      </c>
      <c r="AO916" s="0" t="str">
        <f aca="false">IF(U916=V916,"Same","Changed")</f>
        <v>Same</v>
      </c>
    </row>
    <row r="917" customFormat="false" ht="15" hidden="false" customHeight="false" outlineLevel="0" collapsed="false">
      <c r="A917" s="14" t="n">
        <v>936</v>
      </c>
      <c r="B917" s="14" t="s">
        <v>90</v>
      </c>
      <c r="C917" s="14" t="n">
        <v>1</v>
      </c>
      <c r="D917" s="14" t="n">
        <v>31</v>
      </c>
      <c r="E917" s="14" t="n">
        <v>2016</v>
      </c>
      <c r="F917" s="14" t="s">
        <v>113</v>
      </c>
      <c r="G917" s="14" t="n">
        <v>48</v>
      </c>
      <c r="H917" s="14" t="n">
        <v>23</v>
      </c>
      <c r="I917" s="14" t="n">
        <v>0</v>
      </c>
      <c r="J917" s="14" t="n">
        <v>4</v>
      </c>
      <c r="K917" s="14" t="n">
        <v>2</v>
      </c>
      <c r="L917" s="14" t="n">
        <v>0</v>
      </c>
      <c r="M917" s="14" t="n">
        <v>0</v>
      </c>
      <c r="N917" s="14" t="s">
        <v>82</v>
      </c>
      <c r="O917" s="14" t="s">
        <v>157</v>
      </c>
      <c r="P917" s="14" t="s">
        <v>93</v>
      </c>
      <c r="Q917" s="14" t="s">
        <v>94</v>
      </c>
      <c r="R917" s="14" t="n">
        <v>0</v>
      </c>
      <c r="S917" s="14" t="n">
        <v>0</v>
      </c>
      <c r="T917" s="14" t="n">
        <v>0</v>
      </c>
      <c r="U917" s="14" t="s">
        <v>138</v>
      </c>
      <c r="V917" s="14" t="s">
        <v>138</v>
      </c>
      <c r="W917" s="14" t="n">
        <v>1</v>
      </c>
      <c r="X917" s="14" t="s">
        <v>86</v>
      </c>
      <c r="Y917" s="14" t="n">
        <v>9</v>
      </c>
      <c r="Z917" s="14" t="n">
        <v>0</v>
      </c>
      <c r="AA917" s="14" t="n">
        <v>0</v>
      </c>
      <c r="AB917" s="14" t="s">
        <v>87</v>
      </c>
      <c r="AC917" s="14" t="n">
        <v>77.86</v>
      </c>
      <c r="AD917" s="14" t="n">
        <v>0</v>
      </c>
      <c r="AE917" s="14" t="n">
        <v>2</v>
      </c>
      <c r="AF917" s="14" t="s">
        <v>96</v>
      </c>
      <c r="AG917" s="15" t="n">
        <v>42685</v>
      </c>
      <c r="AH917" s="14" t="n">
        <f aca="false">I917+J917</f>
        <v>4</v>
      </c>
      <c r="AI917" s="14" t="n">
        <f aca="false">K917+L917+M917</f>
        <v>2</v>
      </c>
      <c r="AJ917" s="14" t="n">
        <f aca="false">AC917*AH917</f>
        <v>311.44</v>
      </c>
      <c r="AK917" s="14" t="str">
        <f aca="false">IF(C917=1,"Cancelled","Completed")</f>
        <v>Cancelled</v>
      </c>
      <c r="AL917" s="14" t="str">
        <f aca="false">_xlfn.IFS(D917&lt;=7,"0-7 Days",D917&lt;=30,"8-30 Days",D917&lt;=90,"31-90 Days",TRUE(),"90+ Days")</f>
        <v>31-90 Days</v>
      </c>
      <c r="AM917" s="14" t="str">
        <f aca="false">_xlfn.IFS(OR(F917="December",F917="January",F917="February"),"Winter",OR(F917="March",F917="April",F917="May"),"Spring",OR(F917="June",F917="July",F917="August"),"Summer",TRUE(),"Autumn")</f>
        <v>Autumn</v>
      </c>
      <c r="AN917" s="14" t="str">
        <f aca="false">IF(L917+M917&gt;0,"Family","Adult Only")</f>
        <v>Adult Only</v>
      </c>
      <c r="AO917" s="14" t="str">
        <f aca="false">IF(U917=V917,"Same","Changed")</f>
        <v>Same</v>
      </c>
    </row>
    <row r="918" customFormat="false" ht="15" hidden="false" customHeight="false" outlineLevel="0" collapsed="false">
      <c r="A918" s="0" t="n">
        <v>937</v>
      </c>
      <c r="B918" s="0" t="s">
        <v>80</v>
      </c>
      <c r="C918" s="0" t="n">
        <v>1</v>
      </c>
      <c r="D918" s="0" t="n">
        <v>231</v>
      </c>
      <c r="E918" s="0" t="n">
        <v>2015</v>
      </c>
      <c r="F918" s="0" t="s">
        <v>91</v>
      </c>
      <c r="G918" s="0" t="n">
        <v>28</v>
      </c>
      <c r="H918" s="0" t="n">
        <v>7</v>
      </c>
      <c r="I918" s="0" t="n">
        <v>2</v>
      </c>
      <c r="J918" s="0" t="n">
        <v>6</v>
      </c>
      <c r="K918" s="0" t="n">
        <v>2</v>
      </c>
      <c r="L918" s="0" t="n">
        <v>0</v>
      </c>
      <c r="M918" s="0" t="n">
        <v>0</v>
      </c>
      <c r="N918" s="0" t="s">
        <v>82</v>
      </c>
      <c r="O918" s="0" t="s">
        <v>92</v>
      </c>
      <c r="P918" s="0" t="s">
        <v>93</v>
      </c>
      <c r="Q918" s="0" t="s">
        <v>94</v>
      </c>
      <c r="R918" s="0" t="n">
        <v>0</v>
      </c>
      <c r="S918" s="0" t="n">
        <v>1</v>
      </c>
      <c r="T918" s="0" t="n">
        <v>0</v>
      </c>
      <c r="U918" s="0" t="s">
        <v>95</v>
      </c>
      <c r="V918" s="0" t="s">
        <v>95</v>
      </c>
      <c r="W918" s="0" t="n">
        <v>0</v>
      </c>
      <c r="X918" s="0" t="s">
        <v>86</v>
      </c>
      <c r="Y918" s="0" t="n">
        <v>240</v>
      </c>
      <c r="Z918" s="0" t="n">
        <v>0</v>
      </c>
      <c r="AA918" s="0" t="n">
        <v>0</v>
      </c>
      <c r="AB918" s="0" t="s">
        <v>87</v>
      </c>
      <c r="AC918" s="0" t="n">
        <v>110.7</v>
      </c>
      <c r="AD918" s="0" t="n">
        <v>0</v>
      </c>
      <c r="AE918" s="0" t="n">
        <v>0</v>
      </c>
      <c r="AF918" s="0" t="s">
        <v>96</v>
      </c>
      <c r="AG918" s="13" t="n">
        <v>42080</v>
      </c>
      <c r="AH918" s="25" t="n">
        <f aca="false">I918+J918</f>
        <v>8</v>
      </c>
      <c r="AI918" s="25" t="n">
        <f aca="false">K918+L918+M918</f>
        <v>2</v>
      </c>
      <c r="AJ918" s="25" t="n">
        <f aca="false">AC918*AH918</f>
        <v>885.6</v>
      </c>
      <c r="AK918" s="0" t="str">
        <f aca="false">IF(C918=1,"Cancelled","Completed")</f>
        <v>Cancelled</v>
      </c>
      <c r="AL918" s="0" t="str">
        <f aca="false">_xlfn.IFS(D918&lt;=7,"0-7 Days",D918&lt;=30,"8-30 Days",D918&lt;=90,"31-90 Days",TRUE(),"90+ Days")</f>
        <v>90+ Days</v>
      </c>
      <c r="AM918" s="0" t="str">
        <f aca="false">_xlfn.IFS(OR(F918="December",F918="January",F918="February"),"Winter",OR(F918="March",F918="April",F918="May"),"Spring",OR(F918="June",F918="July",F918="August"),"Summer",TRUE(),"Autumn")</f>
        <v>Summer</v>
      </c>
      <c r="AN918" s="0" t="str">
        <f aca="false">IF(L918+M918&gt;0,"Family","Adult Only")</f>
        <v>Adult Only</v>
      </c>
      <c r="AO918" s="0" t="str">
        <f aca="false">IF(U918=V918,"Same","Changed")</f>
        <v>Same</v>
      </c>
    </row>
    <row r="919" customFormat="false" ht="15" hidden="false" customHeight="false" outlineLevel="0" collapsed="false">
      <c r="A919" s="14" t="n">
        <v>938</v>
      </c>
      <c r="B919" s="14" t="s">
        <v>90</v>
      </c>
      <c r="C919" s="14" t="n">
        <v>1</v>
      </c>
      <c r="D919" s="14" t="n">
        <v>97</v>
      </c>
      <c r="E919" s="14" t="n">
        <v>2017</v>
      </c>
      <c r="F919" s="14" t="s">
        <v>103</v>
      </c>
      <c r="G919" s="14" t="n">
        <v>9</v>
      </c>
      <c r="H919" s="14" t="n">
        <v>4</v>
      </c>
      <c r="I919" s="14" t="n">
        <v>2</v>
      </c>
      <c r="J919" s="14" t="n">
        <v>1</v>
      </c>
      <c r="K919" s="14" t="n">
        <v>2</v>
      </c>
      <c r="L919" s="14" t="n">
        <v>0</v>
      </c>
      <c r="M919" s="14" t="n">
        <v>0</v>
      </c>
      <c r="N919" s="14" t="s">
        <v>82</v>
      </c>
      <c r="O919" s="14" t="s">
        <v>117</v>
      </c>
      <c r="P919" s="14" t="s">
        <v>93</v>
      </c>
      <c r="Q919" s="14" t="s">
        <v>94</v>
      </c>
      <c r="R919" s="14" t="n">
        <v>0</v>
      </c>
      <c r="S919" s="14" t="n">
        <v>0</v>
      </c>
      <c r="T919" s="14" t="n">
        <v>0</v>
      </c>
      <c r="U919" s="14" t="s">
        <v>95</v>
      </c>
      <c r="V919" s="14" t="s">
        <v>95</v>
      </c>
      <c r="W919" s="14" t="n">
        <v>0</v>
      </c>
      <c r="X919" s="14" t="s">
        <v>86</v>
      </c>
      <c r="Y919" s="14" t="n">
        <v>9</v>
      </c>
      <c r="Z919" s="14" t="n">
        <v>0</v>
      </c>
      <c r="AA919" s="14" t="n">
        <v>0</v>
      </c>
      <c r="AB919" s="14" t="s">
        <v>87</v>
      </c>
      <c r="AC919" s="14" t="n">
        <v>97.2</v>
      </c>
      <c r="AD919" s="14" t="n">
        <v>0</v>
      </c>
      <c r="AE919" s="14" t="n">
        <v>1</v>
      </c>
      <c r="AF919" s="14" t="s">
        <v>96</v>
      </c>
      <c r="AG919" s="15" t="n">
        <v>42729</v>
      </c>
      <c r="AH919" s="14" t="n">
        <f aca="false">I919+J919</f>
        <v>3</v>
      </c>
      <c r="AI919" s="14" t="n">
        <f aca="false">K919+L919+M919</f>
        <v>2</v>
      </c>
      <c r="AJ919" s="14" t="n">
        <f aca="false">AC919*AH919</f>
        <v>291.6</v>
      </c>
      <c r="AK919" s="14" t="str">
        <f aca="false">IF(C919=1,"Cancelled","Completed")</f>
        <v>Cancelled</v>
      </c>
      <c r="AL919" s="14" t="str">
        <f aca="false">_xlfn.IFS(D919&lt;=7,"0-7 Days",D919&lt;=30,"8-30 Days",D919&lt;=90,"31-90 Days",TRUE(),"90+ Days")</f>
        <v>90+ Days</v>
      </c>
      <c r="AM919" s="14" t="str">
        <f aca="false">_xlfn.IFS(OR(F919="December",F919="January",F919="February"),"Winter",OR(F919="March",F919="April",F919="May"),"Spring",OR(F919="June",F919="July",F919="August"),"Summer",TRUE(),"Autumn")</f>
        <v>Spring</v>
      </c>
      <c r="AN919" s="14" t="str">
        <f aca="false">IF(L919+M919&gt;0,"Family","Adult Only")</f>
        <v>Adult Only</v>
      </c>
      <c r="AO919" s="14" t="str">
        <f aca="false">IF(U919=V919,"Same","Changed")</f>
        <v>Same</v>
      </c>
    </row>
    <row r="920" customFormat="false" ht="15" hidden="false" customHeight="false" outlineLevel="0" collapsed="false">
      <c r="A920" s="0" t="n">
        <v>939</v>
      </c>
      <c r="B920" s="0" t="s">
        <v>90</v>
      </c>
      <c r="C920" s="0" t="n">
        <v>1</v>
      </c>
      <c r="D920" s="0" t="n">
        <v>6</v>
      </c>
      <c r="E920" s="0" t="n">
        <v>2017</v>
      </c>
      <c r="F920" s="0" t="s">
        <v>118</v>
      </c>
      <c r="G920" s="0" t="n">
        <v>7</v>
      </c>
      <c r="H920" s="0" t="n">
        <v>14</v>
      </c>
      <c r="I920" s="0" t="n">
        <v>0</v>
      </c>
      <c r="J920" s="0" t="n">
        <v>1</v>
      </c>
      <c r="K920" s="0" t="n">
        <v>2</v>
      </c>
      <c r="L920" s="0" t="n">
        <v>1</v>
      </c>
      <c r="M920" s="0" t="n">
        <v>0</v>
      </c>
      <c r="N920" s="0" t="s">
        <v>82</v>
      </c>
      <c r="O920" s="0" t="s">
        <v>122</v>
      </c>
      <c r="P920" s="0" t="s">
        <v>93</v>
      </c>
      <c r="Q920" s="0" t="s">
        <v>94</v>
      </c>
      <c r="R920" s="0" t="n">
        <v>0</v>
      </c>
      <c r="S920" s="0" t="n">
        <v>0</v>
      </c>
      <c r="T920" s="0" t="n">
        <v>0</v>
      </c>
      <c r="U920" s="0" t="s">
        <v>95</v>
      </c>
      <c r="V920" s="0" t="s">
        <v>95</v>
      </c>
      <c r="W920" s="0" t="n">
        <v>0</v>
      </c>
      <c r="X920" s="0" t="s">
        <v>86</v>
      </c>
      <c r="Y920" s="0" t="n">
        <v>9</v>
      </c>
      <c r="Z920" s="0" t="n">
        <v>0</v>
      </c>
      <c r="AA920" s="0" t="n">
        <v>0</v>
      </c>
      <c r="AB920" s="0" t="s">
        <v>87</v>
      </c>
      <c r="AC920" s="0" t="n">
        <v>128</v>
      </c>
      <c r="AD920" s="0" t="n">
        <v>0</v>
      </c>
      <c r="AE920" s="0" t="n">
        <v>0</v>
      </c>
      <c r="AF920" s="0" t="s">
        <v>96</v>
      </c>
      <c r="AG920" s="13" t="n">
        <v>42774</v>
      </c>
      <c r="AH920" s="25" t="n">
        <f aca="false">I920+J920</f>
        <v>1</v>
      </c>
      <c r="AI920" s="25" t="n">
        <f aca="false">K920+L920+M920</f>
        <v>3</v>
      </c>
      <c r="AJ920" s="25" t="n">
        <f aca="false">AC920*AH920</f>
        <v>128</v>
      </c>
      <c r="AK920" s="0" t="str">
        <f aca="false">IF(C920=1,"Cancelled","Completed")</f>
        <v>Cancelled</v>
      </c>
      <c r="AL920" s="0" t="str">
        <f aca="false">_xlfn.IFS(D920&lt;=7,"0-7 Days",D920&lt;=30,"8-30 Days",D920&lt;=90,"31-90 Days",TRUE(),"90+ Days")</f>
        <v>0-7 Days</v>
      </c>
      <c r="AM920" s="0" t="str">
        <f aca="false">_xlfn.IFS(OR(F920="December",F920="January",F920="February"),"Winter",OR(F920="March",F920="April",F920="May"),"Spring",OR(F920="June",F920="July",F920="August"),"Summer",TRUE(),"Autumn")</f>
        <v>Winter</v>
      </c>
      <c r="AN920" s="0" t="str">
        <f aca="false">IF(L920+M920&gt;0,"Family","Adult Only")</f>
        <v>Family</v>
      </c>
      <c r="AO920" s="0" t="str">
        <f aca="false">IF(U920=V920,"Same","Changed")</f>
        <v>Same</v>
      </c>
    </row>
    <row r="921" customFormat="false" ht="15" hidden="false" customHeight="false" outlineLevel="0" collapsed="false">
      <c r="A921" s="14" t="n">
        <v>940</v>
      </c>
      <c r="B921" s="14" t="s">
        <v>90</v>
      </c>
      <c r="C921" s="14" t="n">
        <v>0</v>
      </c>
      <c r="D921" s="14" t="n">
        <v>34</v>
      </c>
      <c r="E921" s="14" t="n">
        <v>2016</v>
      </c>
      <c r="F921" s="14" t="s">
        <v>135</v>
      </c>
      <c r="G921" s="14" t="n">
        <v>25</v>
      </c>
      <c r="H921" s="14" t="n">
        <v>14</v>
      </c>
      <c r="I921" s="14" t="n">
        <v>0</v>
      </c>
      <c r="J921" s="14" t="n">
        <v>3</v>
      </c>
      <c r="K921" s="14" t="n">
        <v>2</v>
      </c>
      <c r="L921" s="14" t="n">
        <v>0</v>
      </c>
      <c r="M921" s="14" t="n">
        <v>0</v>
      </c>
      <c r="N921" s="14" t="s">
        <v>107</v>
      </c>
      <c r="O921" s="14" t="s">
        <v>92</v>
      </c>
      <c r="P921" s="14" t="s">
        <v>93</v>
      </c>
      <c r="Q921" s="14" t="s">
        <v>94</v>
      </c>
      <c r="R921" s="14" t="n">
        <v>0</v>
      </c>
      <c r="S921" s="14" t="n">
        <v>0</v>
      </c>
      <c r="T921" s="14" t="n">
        <v>0</v>
      </c>
      <c r="U921" s="14" t="s">
        <v>95</v>
      </c>
      <c r="V921" s="14" t="s">
        <v>95</v>
      </c>
      <c r="W921" s="14" t="n">
        <v>0</v>
      </c>
      <c r="X921" s="14" t="s">
        <v>86</v>
      </c>
      <c r="Y921" s="14" t="n">
        <v>9</v>
      </c>
      <c r="Z921" s="14" t="n">
        <v>0</v>
      </c>
      <c r="AA921" s="14" t="n">
        <v>0</v>
      </c>
      <c r="AB921" s="14" t="s">
        <v>87</v>
      </c>
      <c r="AC921" s="14" t="n">
        <v>107.1</v>
      </c>
      <c r="AD921" s="14" t="n">
        <v>0</v>
      </c>
      <c r="AE921" s="14" t="n">
        <v>1</v>
      </c>
      <c r="AF921" s="14" t="s">
        <v>88</v>
      </c>
      <c r="AG921" s="15" t="n">
        <v>42538</v>
      </c>
      <c r="AH921" s="14" t="n">
        <f aca="false">I921+J921</f>
        <v>3</v>
      </c>
      <c r="AI921" s="14" t="n">
        <f aca="false">K921+L921+M921</f>
        <v>2</v>
      </c>
      <c r="AJ921" s="14" t="n">
        <f aca="false">AC921*AH921</f>
        <v>321.3</v>
      </c>
      <c r="AK921" s="14" t="str">
        <f aca="false">IF(C921=1,"Cancelled","Completed")</f>
        <v>Completed</v>
      </c>
      <c r="AL921" s="14" t="str">
        <f aca="false">_xlfn.IFS(D921&lt;=7,"0-7 Days",D921&lt;=30,"8-30 Days",D921&lt;=90,"31-90 Days",TRUE(),"90+ Days")</f>
        <v>31-90 Days</v>
      </c>
      <c r="AM921" s="14" t="str">
        <f aca="false">_xlfn.IFS(OR(F921="December",F921="January",F921="February"),"Winter",OR(F921="March",F921="April",F921="May"),"Spring",OR(F921="June",F921="July",F921="August"),"Summer",TRUE(),"Autumn")</f>
        <v>Summer</v>
      </c>
      <c r="AN921" s="14" t="str">
        <f aca="false">IF(L921+M921&gt;0,"Family","Adult Only")</f>
        <v>Adult Only</v>
      </c>
      <c r="AO921" s="14" t="str">
        <f aca="false">IF(U921=V921,"Same","Changed")</f>
        <v>Same</v>
      </c>
    </row>
    <row r="922" customFormat="false" ht="15" hidden="false" customHeight="false" outlineLevel="0" collapsed="false">
      <c r="A922" s="0" t="n">
        <v>941</v>
      </c>
      <c r="B922" s="0" t="s">
        <v>90</v>
      </c>
      <c r="C922" s="0" t="n">
        <v>0</v>
      </c>
      <c r="D922" s="0" t="n">
        <v>1</v>
      </c>
      <c r="E922" s="0" t="n">
        <v>2016</v>
      </c>
      <c r="F922" s="0" t="s">
        <v>126</v>
      </c>
      <c r="G922" s="0" t="n">
        <v>2</v>
      </c>
      <c r="H922" s="0" t="n">
        <v>8</v>
      </c>
      <c r="I922" s="0" t="n">
        <v>0</v>
      </c>
      <c r="J922" s="0" t="n">
        <v>2</v>
      </c>
      <c r="K922" s="0" t="n">
        <v>2</v>
      </c>
      <c r="L922" s="0" t="n">
        <v>0</v>
      </c>
      <c r="M922" s="0" t="n">
        <v>0</v>
      </c>
      <c r="N922" s="0" t="s">
        <v>107</v>
      </c>
      <c r="O922" s="0" t="s">
        <v>98</v>
      </c>
      <c r="P922" s="0" t="s">
        <v>93</v>
      </c>
      <c r="Q922" s="0" t="s">
        <v>94</v>
      </c>
      <c r="R922" s="0" t="n">
        <v>1</v>
      </c>
      <c r="S922" s="0" t="n">
        <v>11</v>
      </c>
      <c r="T922" s="0" t="n">
        <v>0</v>
      </c>
      <c r="U922" s="0" t="s">
        <v>95</v>
      </c>
      <c r="V922" s="0" t="s">
        <v>95</v>
      </c>
      <c r="W922" s="0" t="n">
        <v>0</v>
      </c>
      <c r="X922" s="0" t="s">
        <v>86</v>
      </c>
      <c r="Y922" s="0" t="n">
        <v>9</v>
      </c>
      <c r="Z922" s="0" t="n">
        <v>0</v>
      </c>
      <c r="AA922" s="0" t="n">
        <v>0</v>
      </c>
      <c r="AB922" s="0" t="s">
        <v>101</v>
      </c>
      <c r="AC922" s="0" t="n">
        <v>67.5</v>
      </c>
      <c r="AD922" s="0" t="n">
        <v>0</v>
      </c>
      <c r="AE922" s="0" t="n">
        <v>0</v>
      </c>
      <c r="AF922" s="0" t="s">
        <v>88</v>
      </c>
      <c r="AG922" s="13" t="n">
        <v>42379</v>
      </c>
      <c r="AH922" s="25" t="n">
        <f aca="false">I922+J922</f>
        <v>2</v>
      </c>
      <c r="AI922" s="25" t="n">
        <f aca="false">K922+L922+M922</f>
        <v>2</v>
      </c>
      <c r="AJ922" s="25" t="n">
        <f aca="false">AC922*AH922</f>
        <v>135</v>
      </c>
      <c r="AK922" s="0" t="str">
        <f aca="false">IF(C922=1,"Cancelled","Completed")</f>
        <v>Completed</v>
      </c>
      <c r="AL922" s="0" t="str">
        <f aca="false">_xlfn.IFS(D922&lt;=7,"0-7 Days",D922&lt;=30,"8-30 Days",D922&lt;=90,"31-90 Days",TRUE(),"90+ Days")</f>
        <v>0-7 Days</v>
      </c>
      <c r="AM922" s="0" t="str">
        <f aca="false">_xlfn.IFS(OR(F922="December",F922="January",F922="February"),"Winter",OR(F922="March",F922="April",F922="May"),"Spring",OR(F922="June",F922="July",F922="August"),"Summer",TRUE(),"Autumn")</f>
        <v>Winter</v>
      </c>
      <c r="AN922" s="0" t="str">
        <f aca="false">IF(L922+M922&gt;0,"Family","Adult Only")</f>
        <v>Adult Only</v>
      </c>
      <c r="AO922" s="0" t="str">
        <f aca="false">IF(U922=V922,"Same","Changed")</f>
        <v>Same</v>
      </c>
    </row>
    <row r="923" customFormat="false" ht="15" hidden="false" customHeight="false" outlineLevel="0" collapsed="false">
      <c r="A923" s="14" t="n">
        <v>942</v>
      </c>
      <c r="B923" s="14" t="s">
        <v>90</v>
      </c>
      <c r="C923" s="14" t="n">
        <v>0</v>
      </c>
      <c r="D923" s="14" t="n">
        <v>13</v>
      </c>
      <c r="E923" s="14" t="n">
        <v>2017</v>
      </c>
      <c r="F923" s="14" t="s">
        <v>126</v>
      </c>
      <c r="G923" s="14" t="n">
        <v>3</v>
      </c>
      <c r="H923" s="14" t="n">
        <v>21</v>
      </c>
      <c r="I923" s="14" t="n">
        <v>1</v>
      </c>
      <c r="J923" s="14" t="n">
        <v>1</v>
      </c>
      <c r="K923" s="14" t="n">
        <v>2</v>
      </c>
      <c r="L923" s="14" t="n">
        <v>0</v>
      </c>
      <c r="M923" s="14" t="n">
        <v>0</v>
      </c>
      <c r="N923" s="14" t="s">
        <v>107</v>
      </c>
      <c r="O923" s="14" t="s">
        <v>115</v>
      </c>
      <c r="P923" s="14" t="s">
        <v>93</v>
      </c>
      <c r="Q923" s="14" t="s">
        <v>94</v>
      </c>
      <c r="R923" s="14" t="n">
        <v>0</v>
      </c>
      <c r="S923" s="14" t="n">
        <v>0</v>
      </c>
      <c r="T923" s="14" t="n">
        <v>0</v>
      </c>
      <c r="U923" s="14" t="s">
        <v>95</v>
      </c>
      <c r="V923" s="14" t="s">
        <v>95</v>
      </c>
      <c r="W923" s="14" t="n">
        <v>2</v>
      </c>
      <c r="X923" s="14" t="s">
        <v>86</v>
      </c>
      <c r="Y923" s="14" t="n">
        <v>9</v>
      </c>
      <c r="Z923" s="14" t="n">
        <v>0</v>
      </c>
      <c r="AA923" s="14" t="n">
        <v>0</v>
      </c>
      <c r="AB923" s="14" t="s">
        <v>87</v>
      </c>
      <c r="AC923" s="14" t="n">
        <v>89</v>
      </c>
      <c r="AD923" s="14" t="n">
        <v>0</v>
      </c>
      <c r="AE923" s="14" t="n">
        <v>1</v>
      </c>
      <c r="AF923" s="14" t="s">
        <v>88</v>
      </c>
      <c r="AG923" s="15" t="n">
        <v>42758</v>
      </c>
      <c r="AH923" s="14" t="n">
        <f aca="false">I923+J923</f>
        <v>2</v>
      </c>
      <c r="AI923" s="14" t="n">
        <f aca="false">K923+L923+M923</f>
        <v>2</v>
      </c>
      <c r="AJ923" s="14" t="n">
        <f aca="false">AC923*AH923</f>
        <v>178</v>
      </c>
      <c r="AK923" s="14" t="str">
        <f aca="false">IF(C923=1,"Cancelled","Completed")</f>
        <v>Completed</v>
      </c>
      <c r="AL923" s="14" t="str">
        <f aca="false">_xlfn.IFS(D923&lt;=7,"0-7 Days",D923&lt;=30,"8-30 Days",D923&lt;=90,"31-90 Days",TRUE(),"90+ Days")</f>
        <v>8-30 Days</v>
      </c>
      <c r="AM923" s="14" t="str">
        <f aca="false">_xlfn.IFS(OR(F923="December",F923="January",F923="February"),"Winter",OR(F923="March",F923="April",F923="May"),"Spring",OR(F923="June",F923="July",F923="August"),"Summer",TRUE(),"Autumn")</f>
        <v>Winter</v>
      </c>
      <c r="AN923" s="14" t="str">
        <f aca="false">IF(L923+M923&gt;0,"Family","Adult Only")</f>
        <v>Adult Only</v>
      </c>
      <c r="AO923" s="14" t="str">
        <f aca="false">IF(U923=V923,"Same","Changed")</f>
        <v>Same</v>
      </c>
    </row>
    <row r="924" customFormat="false" ht="15" hidden="false" customHeight="false" outlineLevel="0" collapsed="false">
      <c r="A924" s="0" t="n">
        <v>943</v>
      </c>
      <c r="B924" s="0" t="s">
        <v>90</v>
      </c>
      <c r="C924" s="0" t="n">
        <v>1</v>
      </c>
      <c r="D924" s="0" t="n">
        <v>14</v>
      </c>
      <c r="E924" s="0" t="n">
        <v>2016</v>
      </c>
      <c r="F924" s="0" t="s">
        <v>106</v>
      </c>
      <c r="G924" s="0" t="n">
        <v>16</v>
      </c>
      <c r="H924" s="0" t="n">
        <v>16</v>
      </c>
      <c r="I924" s="0" t="n">
        <v>2</v>
      </c>
      <c r="J924" s="0" t="n">
        <v>1</v>
      </c>
      <c r="K924" s="0" t="n">
        <v>2</v>
      </c>
      <c r="L924" s="0" t="n">
        <v>1</v>
      </c>
      <c r="M924" s="0" t="n">
        <v>0</v>
      </c>
      <c r="N924" s="0" t="s">
        <v>82</v>
      </c>
      <c r="O924" s="0" t="s">
        <v>92</v>
      </c>
      <c r="P924" s="0" t="s">
        <v>93</v>
      </c>
      <c r="Q924" s="0" t="s">
        <v>94</v>
      </c>
      <c r="R924" s="0" t="n">
        <v>0</v>
      </c>
      <c r="S924" s="0" t="n">
        <v>0</v>
      </c>
      <c r="T924" s="0" t="n">
        <v>0</v>
      </c>
      <c r="U924" s="0" t="s">
        <v>95</v>
      </c>
      <c r="V924" s="0" t="s">
        <v>95</v>
      </c>
      <c r="W924" s="0" t="n">
        <v>0</v>
      </c>
      <c r="X924" s="0" t="s">
        <v>86</v>
      </c>
      <c r="Y924" s="0" t="n">
        <v>9</v>
      </c>
      <c r="Z924" s="0" t="n">
        <v>0</v>
      </c>
      <c r="AA924" s="0" t="n">
        <v>0</v>
      </c>
      <c r="AB924" s="0" t="s">
        <v>87</v>
      </c>
      <c r="AC924" s="0" t="n">
        <v>127.67</v>
      </c>
      <c r="AD924" s="0" t="n">
        <v>0</v>
      </c>
      <c r="AE924" s="0" t="n">
        <v>0</v>
      </c>
      <c r="AF924" s="0" t="s">
        <v>96</v>
      </c>
      <c r="AG924" s="13" t="n">
        <v>42464</v>
      </c>
      <c r="AH924" s="25" t="n">
        <f aca="false">I924+J924</f>
        <v>3</v>
      </c>
      <c r="AI924" s="25" t="n">
        <f aca="false">K924+L924+M924</f>
        <v>3</v>
      </c>
      <c r="AJ924" s="25" t="n">
        <f aca="false">AC924*AH924</f>
        <v>383.01</v>
      </c>
      <c r="AK924" s="0" t="str">
        <f aca="false">IF(C924=1,"Cancelled","Completed")</f>
        <v>Cancelled</v>
      </c>
      <c r="AL924" s="0" t="str">
        <f aca="false">_xlfn.IFS(D924&lt;=7,"0-7 Days",D924&lt;=30,"8-30 Days",D924&lt;=90,"31-90 Days",TRUE(),"90+ Days")</f>
        <v>8-30 Days</v>
      </c>
      <c r="AM924" s="0" t="str">
        <f aca="false">_xlfn.IFS(OR(F924="December",F924="January",F924="February"),"Winter",OR(F924="March",F924="April",F924="May"),"Spring",OR(F924="June",F924="July",F924="August"),"Summer",TRUE(),"Autumn")</f>
        <v>Spring</v>
      </c>
      <c r="AN924" s="0" t="str">
        <f aca="false">IF(L924+M924&gt;0,"Family","Adult Only")</f>
        <v>Family</v>
      </c>
      <c r="AO924" s="0" t="str">
        <f aca="false">IF(U924=V924,"Same","Changed")</f>
        <v>Same</v>
      </c>
    </row>
    <row r="925" customFormat="false" ht="15" hidden="false" customHeight="false" outlineLevel="0" collapsed="false">
      <c r="A925" s="14" t="n">
        <v>944</v>
      </c>
      <c r="B925" s="14" t="s">
        <v>90</v>
      </c>
      <c r="C925" s="14" t="n">
        <v>0</v>
      </c>
      <c r="D925" s="14" t="n">
        <v>4</v>
      </c>
      <c r="E925" s="14" t="n">
        <v>2015</v>
      </c>
      <c r="F925" s="14" t="s">
        <v>113</v>
      </c>
      <c r="G925" s="14" t="n">
        <v>46</v>
      </c>
      <c r="H925" s="14" t="n">
        <v>14</v>
      </c>
      <c r="I925" s="14" t="n">
        <v>2</v>
      </c>
      <c r="J925" s="14" t="n">
        <v>1</v>
      </c>
      <c r="K925" s="14" t="n">
        <v>2</v>
      </c>
      <c r="L925" s="14" t="n">
        <v>0</v>
      </c>
      <c r="M925" s="14" t="n">
        <v>0</v>
      </c>
      <c r="N925" s="14" t="s">
        <v>82</v>
      </c>
      <c r="O925" s="14" t="s">
        <v>122</v>
      </c>
      <c r="P925" s="14" t="s">
        <v>84</v>
      </c>
      <c r="Q925" s="14" t="s">
        <v>84</v>
      </c>
      <c r="R925" s="14" t="n">
        <v>0</v>
      </c>
      <c r="S925" s="14" t="n">
        <v>0</v>
      </c>
      <c r="T925" s="14" t="n">
        <v>0</v>
      </c>
      <c r="U925" s="14" t="s">
        <v>138</v>
      </c>
      <c r="V925" s="14" t="s">
        <v>138</v>
      </c>
      <c r="W925" s="14" t="n">
        <v>0</v>
      </c>
      <c r="X925" s="14" t="s">
        <v>86</v>
      </c>
      <c r="Y925" s="14" t="n">
        <v>14</v>
      </c>
      <c r="Z925" s="14" t="n">
        <v>0</v>
      </c>
      <c r="AA925" s="14" t="n">
        <v>0</v>
      </c>
      <c r="AB925" s="14" t="s">
        <v>87</v>
      </c>
      <c r="AC925" s="14" t="n">
        <v>81</v>
      </c>
      <c r="AD925" s="14" t="n">
        <v>0</v>
      </c>
      <c r="AE925" s="14" t="n">
        <v>1</v>
      </c>
      <c r="AF925" s="14" t="s">
        <v>88</v>
      </c>
      <c r="AG925" s="15" t="n">
        <v>42325</v>
      </c>
      <c r="AH925" s="14" t="n">
        <f aca="false">I925+J925</f>
        <v>3</v>
      </c>
      <c r="AI925" s="14" t="n">
        <f aca="false">K925+L925+M925</f>
        <v>2</v>
      </c>
      <c r="AJ925" s="14" t="n">
        <f aca="false">AC925*AH925</f>
        <v>243</v>
      </c>
      <c r="AK925" s="14" t="str">
        <f aca="false">IF(C925=1,"Cancelled","Completed")</f>
        <v>Completed</v>
      </c>
      <c r="AL925" s="14" t="str">
        <f aca="false">_xlfn.IFS(D925&lt;=7,"0-7 Days",D925&lt;=30,"8-30 Days",D925&lt;=90,"31-90 Days",TRUE(),"90+ Days")</f>
        <v>0-7 Days</v>
      </c>
      <c r="AM925" s="14" t="str">
        <f aca="false">_xlfn.IFS(OR(F925="December",F925="January",F925="February"),"Winter",OR(F925="March",F925="April",F925="May"),"Spring",OR(F925="June",F925="July",F925="August"),"Summer",TRUE(),"Autumn")</f>
        <v>Autumn</v>
      </c>
      <c r="AN925" s="14" t="str">
        <f aca="false">IF(L925+M925&gt;0,"Family","Adult Only")</f>
        <v>Adult Only</v>
      </c>
      <c r="AO925" s="14" t="str">
        <f aca="false">IF(U925=V925,"Same","Changed")</f>
        <v>Same</v>
      </c>
    </row>
    <row r="926" customFormat="false" ht="15" hidden="false" customHeight="false" outlineLevel="0" collapsed="false">
      <c r="A926" s="0" t="n">
        <v>945</v>
      </c>
      <c r="B926" s="0" t="s">
        <v>90</v>
      </c>
      <c r="C926" s="0" t="n">
        <v>0</v>
      </c>
      <c r="D926" s="0" t="n">
        <v>157</v>
      </c>
      <c r="E926" s="0" t="n">
        <v>2017</v>
      </c>
      <c r="F926" s="0" t="s">
        <v>119</v>
      </c>
      <c r="G926" s="0" t="n">
        <v>31</v>
      </c>
      <c r="H926" s="0" t="n">
        <v>1</v>
      </c>
      <c r="I926" s="0" t="n">
        <v>0</v>
      </c>
      <c r="J926" s="0" t="n">
        <v>4</v>
      </c>
      <c r="K926" s="0" t="n">
        <v>2</v>
      </c>
      <c r="L926" s="0" t="n">
        <v>0</v>
      </c>
      <c r="M926" s="0" t="n">
        <v>0</v>
      </c>
      <c r="N926" s="0" t="s">
        <v>82</v>
      </c>
      <c r="O926" s="0" t="s">
        <v>117</v>
      </c>
      <c r="P926" s="0" t="s">
        <v>93</v>
      </c>
      <c r="Q926" s="0" t="s">
        <v>94</v>
      </c>
      <c r="R926" s="0" t="n">
        <v>0</v>
      </c>
      <c r="S926" s="0" t="n">
        <v>0</v>
      </c>
      <c r="T926" s="0" t="n">
        <v>0</v>
      </c>
      <c r="U926" s="0" t="s">
        <v>95</v>
      </c>
      <c r="V926" s="0" t="s">
        <v>95</v>
      </c>
      <c r="W926" s="0" t="n">
        <v>0</v>
      </c>
      <c r="X926" s="0" t="s">
        <v>86</v>
      </c>
      <c r="Y926" s="0" t="n">
        <v>9</v>
      </c>
      <c r="Z926" s="0" t="n">
        <v>0</v>
      </c>
      <c r="AA926" s="0" t="n">
        <v>0</v>
      </c>
      <c r="AB926" s="0" t="s">
        <v>87</v>
      </c>
      <c r="AC926" s="0" t="n">
        <v>137.25</v>
      </c>
      <c r="AD926" s="0" t="n">
        <v>0</v>
      </c>
      <c r="AE926" s="0" t="n">
        <v>0</v>
      </c>
      <c r="AF926" s="0" t="s">
        <v>88</v>
      </c>
      <c r="AG926" s="13" t="n">
        <v>42952</v>
      </c>
      <c r="AH926" s="25" t="n">
        <f aca="false">I926+J926</f>
        <v>4</v>
      </c>
      <c r="AI926" s="25" t="n">
        <f aca="false">K926+L926+M926</f>
        <v>2</v>
      </c>
      <c r="AJ926" s="25" t="n">
        <f aca="false">AC926*AH926</f>
        <v>549</v>
      </c>
      <c r="AK926" s="0" t="str">
        <f aca="false">IF(C926=1,"Cancelled","Completed")</f>
        <v>Completed</v>
      </c>
      <c r="AL926" s="0" t="str">
        <f aca="false">_xlfn.IFS(D926&lt;=7,"0-7 Days",D926&lt;=30,"8-30 Days",D926&lt;=90,"31-90 Days",TRUE(),"90+ Days")</f>
        <v>90+ Days</v>
      </c>
      <c r="AM926" s="0" t="str">
        <f aca="false">_xlfn.IFS(OR(F926="December",F926="January",F926="February"),"Winter",OR(F926="March",F926="April",F926="May"),"Spring",OR(F926="June",F926="July",F926="August"),"Summer",TRUE(),"Autumn")</f>
        <v>Summer</v>
      </c>
      <c r="AN926" s="0" t="str">
        <f aca="false">IF(L926+M926&gt;0,"Family","Adult Only")</f>
        <v>Adult Only</v>
      </c>
      <c r="AO926" s="0" t="str">
        <f aca="false">IF(U926=V926,"Same","Changed")</f>
        <v>Same</v>
      </c>
    </row>
    <row r="927" customFormat="false" ht="15" hidden="false" customHeight="false" outlineLevel="0" collapsed="false">
      <c r="A927" s="14" t="n">
        <v>946</v>
      </c>
      <c r="B927" s="14" t="s">
        <v>90</v>
      </c>
      <c r="C927" s="14" t="n">
        <v>1</v>
      </c>
      <c r="D927" s="14" t="n">
        <v>212</v>
      </c>
      <c r="E927" s="14" t="n">
        <v>2016</v>
      </c>
      <c r="F927" s="14" t="s">
        <v>111</v>
      </c>
      <c r="G927" s="14" t="n">
        <v>42</v>
      </c>
      <c r="H927" s="14" t="n">
        <v>9</v>
      </c>
      <c r="I927" s="14" t="n">
        <v>2</v>
      </c>
      <c r="J927" s="14" t="n">
        <v>2</v>
      </c>
      <c r="K927" s="14" t="n">
        <v>2</v>
      </c>
      <c r="L927" s="14" t="n">
        <v>0</v>
      </c>
      <c r="M927" s="14" t="n">
        <v>0</v>
      </c>
      <c r="N927" s="14" t="s">
        <v>82</v>
      </c>
      <c r="O927" s="14" t="s">
        <v>92</v>
      </c>
      <c r="P927" s="14" t="s">
        <v>93</v>
      </c>
      <c r="Q927" s="14" t="s">
        <v>94</v>
      </c>
      <c r="R927" s="14" t="n">
        <v>0</v>
      </c>
      <c r="S927" s="14" t="n">
        <v>0</v>
      </c>
      <c r="T927" s="14" t="n">
        <v>0</v>
      </c>
      <c r="U927" s="14" t="s">
        <v>95</v>
      </c>
      <c r="V927" s="14" t="s">
        <v>95</v>
      </c>
      <c r="W927" s="14" t="n">
        <v>0</v>
      </c>
      <c r="X927" s="14" t="s">
        <v>86</v>
      </c>
      <c r="Y927" s="14" t="n">
        <v>7</v>
      </c>
      <c r="Z927" s="14" t="n">
        <v>0</v>
      </c>
      <c r="AA927" s="14" t="n">
        <v>0</v>
      </c>
      <c r="AB927" s="14" t="s">
        <v>87</v>
      </c>
      <c r="AC927" s="14" t="n">
        <v>75.23</v>
      </c>
      <c r="AD927" s="14" t="n">
        <v>0</v>
      </c>
      <c r="AE927" s="14" t="n">
        <v>0</v>
      </c>
      <c r="AF927" s="14" t="s">
        <v>96</v>
      </c>
      <c r="AG927" s="15" t="n">
        <v>42441</v>
      </c>
      <c r="AH927" s="14" t="n">
        <f aca="false">I927+J927</f>
        <v>4</v>
      </c>
      <c r="AI927" s="14" t="n">
        <f aca="false">K927+L927+M927</f>
        <v>2</v>
      </c>
      <c r="AJ927" s="14" t="n">
        <f aca="false">AC927*AH927</f>
        <v>300.92</v>
      </c>
      <c r="AK927" s="14" t="str">
        <f aca="false">IF(C927=1,"Cancelled","Completed")</f>
        <v>Cancelled</v>
      </c>
      <c r="AL927" s="14" t="str">
        <f aca="false">_xlfn.IFS(D927&lt;=7,"0-7 Days",D927&lt;=30,"8-30 Days",D927&lt;=90,"31-90 Days",TRUE(),"90+ Days")</f>
        <v>90+ Days</v>
      </c>
      <c r="AM927" s="14" t="str">
        <f aca="false">_xlfn.IFS(OR(F927="December",F927="January",F927="February"),"Winter",OR(F927="March",F927="April",F927="May"),"Spring",OR(F927="June",F927="July",F927="August"),"Summer",TRUE(),"Autumn")</f>
        <v>Autumn</v>
      </c>
      <c r="AN927" s="14" t="str">
        <f aca="false">IF(L927+M927&gt;0,"Family","Adult Only")</f>
        <v>Adult Only</v>
      </c>
      <c r="AO927" s="14" t="str">
        <f aca="false">IF(U927=V927,"Same","Changed")</f>
        <v>Same</v>
      </c>
    </row>
    <row r="928" customFormat="false" ht="15" hidden="false" customHeight="false" outlineLevel="0" collapsed="false">
      <c r="A928" s="0" t="n">
        <v>947</v>
      </c>
      <c r="B928" s="0" t="s">
        <v>90</v>
      </c>
      <c r="C928" s="0" t="n">
        <v>1</v>
      </c>
      <c r="D928" s="0" t="n">
        <v>163</v>
      </c>
      <c r="E928" s="0" t="n">
        <v>2016</v>
      </c>
      <c r="F928" s="0" t="s">
        <v>135</v>
      </c>
      <c r="G928" s="0" t="n">
        <v>24</v>
      </c>
      <c r="H928" s="0" t="n">
        <v>5</v>
      </c>
      <c r="I928" s="0" t="n">
        <v>2</v>
      </c>
      <c r="J928" s="0" t="n">
        <v>2</v>
      </c>
      <c r="K928" s="0" t="n">
        <v>1</v>
      </c>
      <c r="L928" s="0" t="n">
        <v>0</v>
      </c>
      <c r="M928" s="0" t="n">
        <v>0</v>
      </c>
      <c r="N928" s="0" t="s">
        <v>82</v>
      </c>
      <c r="O928" s="0" t="s">
        <v>92</v>
      </c>
      <c r="P928" s="0" t="s">
        <v>99</v>
      </c>
      <c r="Q928" s="0" t="s">
        <v>94</v>
      </c>
      <c r="R928" s="0" t="n">
        <v>0</v>
      </c>
      <c r="S928" s="0" t="n">
        <v>0</v>
      </c>
      <c r="T928" s="0" t="n">
        <v>0</v>
      </c>
      <c r="U928" s="0" t="s">
        <v>95</v>
      </c>
      <c r="V928" s="0" t="s">
        <v>95</v>
      </c>
      <c r="W928" s="0" t="n">
        <v>0</v>
      </c>
      <c r="X928" s="0" t="s">
        <v>120</v>
      </c>
      <c r="Y928" s="0" t="n">
        <v>171</v>
      </c>
      <c r="Z928" s="0" t="n">
        <v>0</v>
      </c>
      <c r="AA928" s="0" t="n">
        <v>0</v>
      </c>
      <c r="AB928" s="0" t="s">
        <v>87</v>
      </c>
      <c r="AC928" s="0" t="n">
        <v>100</v>
      </c>
      <c r="AD928" s="0" t="n">
        <v>0</v>
      </c>
      <c r="AE928" s="0" t="n">
        <v>0</v>
      </c>
      <c r="AF928" s="0" t="s">
        <v>96</v>
      </c>
      <c r="AG928" s="13" t="n">
        <v>42395</v>
      </c>
      <c r="AH928" s="25" t="n">
        <f aca="false">I928+J928</f>
        <v>4</v>
      </c>
      <c r="AI928" s="25" t="n">
        <f aca="false">K928+L928+M928</f>
        <v>1</v>
      </c>
      <c r="AJ928" s="25" t="n">
        <f aca="false">AC928*AH928</f>
        <v>400</v>
      </c>
      <c r="AK928" s="0" t="str">
        <f aca="false">IF(C928=1,"Cancelled","Completed")</f>
        <v>Cancelled</v>
      </c>
      <c r="AL928" s="0" t="str">
        <f aca="false">_xlfn.IFS(D928&lt;=7,"0-7 Days",D928&lt;=30,"8-30 Days",D928&lt;=90,"31-90 Days",TRUE(),"90+ Days")</f>
        <v>90+ Days</v>
      </c>
      <c r="AM928" s="0" t="str">
        <f aca="false">_xlfn.IFS(OR(F928="December",F928="January",F928="February"),"Winter",OR(F928="March",F928="April",F928="May"),"Spring",OR(F928="June",F928="July",F928="August"),"Summer",TRUE(),"Autumn")</f>
        <v>Summer</v>
      </c>
      <c r="AN928" s="0" t="str">
        <f aca="false">IF(L928+M928&gt;0,"Family","Adult Only")</f>
        <v>Adult Only</v>
      </c>
      <c r="AO928" s="0" t="str">
        <f aca="false">IF(U928=V928,"Same","Changed")</f>
        <v>Same</v>
      </c>
    </row>
    <row r="929" customFormat="false" ht="15" hidden="false" customHeight="false" outlineLevel="0" collapsed="false">
      <c r="A929" s="14" t="n">
        <v>948</v>
      </c>
      <c r="B929" s="14" t="s">
        <v>90</v>
      </c>
      <c r="C929" s="14" t="n">
        <v>0</v>
      </c>
      <c r="D929" s="14" t="n">
        <v>116</v>
      </c>
      <c r="E929" s="14" t="n">
        <v>2016</v>
      </c>
      <c r="F929" s="14" t="s">
        <v>111</v>
      </c>
      <c r="G929" s="14" t="n">
        <v>44</v>
      </c>
      <c r="H929" s="14" t="n">
        <v>23</v>
      </c>
      <c r="I929" s="14" t="n">
        <v>2</v>
      </c>
      <c r="J929" s="14" t="n">
        <v>2</v>
      </c>
      <c r="K929" s="14" t="n">
        <v>2</v>
      </c>
      <c r="L929" s="14" t="n">
        <v>0</v>
      </c>
      <c r="M929" s="14" t="n">
        <v>1</v>
      </c>
      <c r="N929" s="14" t="s">
        <v>82</v>
      </c>
      <c r="O929" s="14" t="s">
        <v>139</v>
      </c>
      <c r="P929" s="14" t="s">
        <v>93</v>
      </c>
      <c r="Q929" s="14" t="s">
        <v>94</v>
      </c>
      <c r="R929" s="14" t="n">
        <v>0</v>
      </c>
      <c r="S929" s="14" t="n">
        <v>0</v>
      </c>
      <c r="T929" s="14" t="n">
        <v>0</v>
      </c>
      <c r="U929" s="14" t="s">
        <v>95</v>
      </c>
      <c r="V929" s="14" t="s">
        <v>95</v>
      </c>
      <c r="W929" s="14" t="n">
        <v>2</v>
      </c>
      <c r="X929" s="14" t="s">
        <v>86</v>
      </c>
      <c r="Y929" s="14" t="n">
        <v>9</v>
      </c>
      <c r="Z929" s="14" t="n">
        <v>0</v>
      </c>
      <c r="AA929" s="14" t="n">
        <v>0</v>
      </c>
      <c r="AB929" s="14" t="s">
        <v>87</v>
      </c>
      <c r="AC929" s="14" t="n">
        <v>104.85</v>
      </c>
      <c r="AD929" s="14" t="n">
        <v>0</v>
      </c>
      <c r="AE929" s="14" t="n">
        <v>2</v>
      </c>
      <c r="AF929" s="14" t="s">
        <v>88</v>
      </c>
      <c r="AG929" s="15" t="n">
        <v>42670</v>
      </c>
      <c r="AH929" s="14" t="n">
        <f aca="false">I929+J929</f>
        <v>4</v>
      </c>
      <c r="AI929" s="14" t="n">
        <f aca="false">K929+L929+M929</f>
        <v>3</v>
      </c>
      <c r="AJ929" s="14" t="n">
        <f aca="false">AC929*AH929</f>
        <v>419.4</v>
      </c>
      <c r="AK929" s="14" t="str">
        <f aca="false">IF(C929=1,"Cancelled","Completed")</f>
        <v>Completed</v>
      </c>
      <c r="AL929" s="14" t="str">
        <f aca="false">_xlfn.IFS(D929&lt;=7,"0-7 Days",D929&lt;=30,"8-30 Days",D929&lt;=90,"31-90 Days",TRUE(),"90+ Days")</f>
        <v>90+ Days</v>
      </c>
      <c r="AM929" s="14" t="str">
        <f aca="false">_xlfn.IFS(OR(F929="December",F929="January",F929="February"),"Winter",OR(F929="March",F929="April",F929="May"),"Spring",OR(F929="June",F929="July",F929="August"),"Summer",TRUE(),"Autumn")</f>
        <v>Autumn</v>
      </c>
      <c r="AN929" s="14" t="str">
        <f aca="false">IF(L929+M929&gt;0,"Family","Adult Only")</f>
        <v>Family</v>
      </c>
      <c r="AO929" s="14" t="str">
        <f aca="false">IF(U929=V929,"Same","Changed")</f>
        <v>Same</v>
      </c>
    </row>
    <row r="930" customFormat="false" ht="15" hidden="false" customHeight="false" outlineLevel="0" collapsed="false">
      <c r="A930" s="0" t="n">
        <v>949</v>
      </c>
      <c r="B930" s="0" t="s">
        <v>80</v>
      </c>
      <c r="C930" s="0" t="n">
        <v>1</v>
      </c>
      <c r="D930" s="0" t="n">
        <v>106</v>
      </c>
      <c r="E930" s="0" t="n">
        <v>2016</v>
      </c>
      <c r="F930" s="0" t="s">
        <v>91</v>
      </c>
      <c r="G930" s="0" t="n">
        <v>30</v>
      </c>
      <c r="H930" s="0" t="n">
        <v>21</v>
      </c>
      <c r="I930" s="0" t="n">
        <v>1</v>
      </c>
      <c r="J930" s="0" t="n">
        <v>3</v>
      </c>
      <c r="K930" s="0" t="n">
        <v>2</v>
      </c>
      <c r="L930" s="0" t="n">
        <v>2</v>
      </c>
      <c r="M930" s="0" t="n">
        <v>0</v>
      </c>
      <c r="N930" s="0" t="s">
        <v>82</v>
      </c>
      <c r="O930" s="0" t="s">
        <v>127</v>
      </c>
      <c r="P930" s="0" t="s">
        <v>93</v>
      </c>
      <c r="Q930" s="0" t="s">
        <v>94</v>
      </c>
      <c r="R930" s="0" t="n">
        <v>0</v>
      </c>
      <c r="S930" s="0" t="n">
        <v>0</v>
      </c>
      <c r="T930" s="0" t="n">
        <v>0</v>
      </c>
      <c r="U930" s="0" t="s">
        <v>136</v>
      </c>
      <c r="V930" s="0" t="s">
        <v>136</v>
      </c>
      <c r="W930" s="0" t="n">
        <v>0</v>
      </c>
      <c r="X930" s="0" t="s">
        <v>86</v>
      </c>
      <c r="Y930" s="0" t="n">
        <v>240</v>
      </c>
      <c r="Z930" s="0" t="n">
        <v>0</v>
      </c>
      <c r="AA930" s="0" t="n">
        <v>0</v>
      </c>
      <c r="AB930" s="0" t="s">
        <v>87</v>
      </c>
      <c r="AC930" s="0" t="n">
        <v>252</v>
      </c>
      <c r="AD930" s="0" t="n">
        <v>0</v>
      </c>
      <c r="AE930" s="0" t="n">
        <v>0</v>
      </c>
      <c r="AF930" s="0" t="s">
        <v>96</v>
      </c>
      <c r="AG930" s="13" t="n">
        <v>42534</v>
      </c>
      <c r="AH930" s="25" t="n">
        <f aca="false">I930+J930</f>
        <v>4</v>
      </c>
      <c r="AI930" s="25" t="n">
        <f aca="false">K930+L930+M930</f>
        <v>4</v>
      </c>
      <c r="AJ930" s="25" t="n">
        <f aca="false">AC930*AH930</f>
        <v>1008</v>
      </c>
      <c r="AK930" s="0" t="str">
        <f aca="false">IF(C930=1,"Cancelled","Completed")</f>
        <v>Cancelled</v>
      </c>
      <c r="AL930" s="0" t="str">
        <f aca="false">_xlfn.IFS(D930&lt;=7,"0-7 Days",D930&lt;=30,"8-30 Days",D930&lt;=90,"31-90 Days",TRUE(),"90+ Days")</f>
        <v>90+ Days</v>
      </c>
      <c r="AM930" s="0" t="str">
        <f aca="false">_xlfn.IFS(OR(F930="December",F930="January",F930="February"),"Winter",OR(F930="March",F930="April",F930="May"),"Spring",OR(F930="June",F930="July",F930="August"),"Summer",TRUE(),"Autumn")</f>
        <v>Summer</v>
      </c>
      <c r="AN930" s="0" t="str">
        <f aca="false">IF(L930+M930&gt;0,"Family","Adult Only")</f>
        <v>Family</v>
      </c>
      <c r="AO930" s="0" t="str">
        <f aca="false">IF(U930=V930,"Same","Changed")</f>
        <v>Same</v>
      </c>
    </row>
    <row r="931" customFormat="false" ht="15" hidden="false" customHeight="false" outlineLevel="0" collapsed="false">
      <c r="A931" s="14" t="n">
        <v>951</v>
      </c>
      <c r="B931" s="14" t="s">
        <v>80</v>
      </c>
      <c r="C931" s="14" t="n">
        <v>0</v>
      </c>
      <c r="D931" s="14" t="n">
        <v>30</v>
      </c>
      <c r="E931" s="14" t="n">
        <v>2016</v>
      </c>
      <c r="F931" s="14" t="s">
        <v>118</v>
      </c>
      <c r="G931" s="14" t="n">
        <v>8</v>
      </c>
      <c r="H931" s="14" t="n">
        <v>20</v>
      </c>
      <c r="I931" s="14" t="n">
        <v>2</v>
      </c>
      <c r="J931" s="14" t="n">
        <v>5</v>
      </c>
      <c r="K931" s="14" t="n">
        <v>2</v>
      </c>
      <c r="L931" s="14" t="n">
        <v>0</v>
      </c>
      <c r="M931" s="14" t="n">
        <v>1</v>
      </c>
      <c r="N931" s="14" t="s">
        <v>82</v>
      </c>
      <c r="O931" s="14" t="s">
        <v>83</v>
      </c>
      <c r="P931" s="14" t="s">
        <v>84</v>
      </c>
      <c r="Q931" s="14" t="s">
        <v>84</v>
      </c>
      <c r="R931" s="14" t="n">
        <v>0</v>
      </c>
      <c r="S931" s="14" t="n">
        <v>0</v>
      </c>
      <c r="T931" s="14" t="n">
        <v>0</v>
      </c>
      <c r="U931" s="14" t="s">
        <v>95</v>
      </c>
      <c r="V931" s="14" t="s">
        <v>124</v>
      </c>
      <c r="W931" s="14" t="n">
        <v>1</v>
      </c>
      <c r="X931" s="14" t="s">
        <v>86</v>
      </c>
      <c r="Y931" s="14" t="n">
        <v>0</v>
      </c>
      <c r="Z931" s="14" t="n">
        <v>0</v>
      </c>
      <c r="AA931" s="14" t="n">
        <v>0</v>
      </c>
      <c r="AB931" s="14" t="s">
        <v>87</v>
      </c>
      <c r="AC931" s="14" t="n">
        <v>48</v>
      </c>
      <c r="AD931" s="14" t="n">
        <v>0</v>
      </c>
      <c r="AE931" s="14" t="n">
        <v>1</v>
      </c>
      <c r="AF931" s="14" t="s">
        <v>88</v>
      </c>
      <c r="AG931" s="15" t="n">
        <v>42427</v>
      </c>
      <c r="AH931" s="14" t="n">
        <f aca="false">I931+J931</f>
        <v>7</v>
      </c>
      <c r="AI931" s="14" t="n">
        <f aca="false">K931+L931+M931</f>
        <v>3</v>
      </c>
      <c r="AJ931" s="14" t="n">
        <f aca="false">AC931*AH931</f>
        <v>336</v>
      </c>
      <c r="AK931" s="14" t="str">
        <f aca="false">IF(C931=1,"Cancelled","Completed")</f>
        <v>Completed</v>
      </c>
      <c r="AL931" s="14" t="str">
        <f aca="false">_xlfn.IFS(D931&lt;=7,"0-7 Days",D931&lt;=30,"8-30 Days",D931&lt;=90,"31-90 Days",TRUE(),"90+ Days")</f>
        <v>8-30 Days</v>
      </c>
      <c r="AM931" s="14" t="str">
        <f aca="false">_xlfn.IFS(OR(F931="December",F931="January",F931="February"),"Winter",OR(F931="March",F931="April",F931="May"),"Spring",OR(F931="June",F931="July",F931="August"),"Summer",TRUE(),"Autumn")</f>
        <v>Winter</v>
      </c>
      <c r="AN931" s="14" t="str">
        <f aca="false">IF(L931+M931&gt;0,"Family","Adult Only")</f>
        <v>Family</v>
      </c>
      <c r="AO931" s="14" t="str">
        <f aca="false">IF(U931=V931,"Same","Changed")</f>
        <v>Changed</v>
      </c>
    </row>
    <row r="932" customFormat="false" ht="15" hidden="false" customHeight="false" outlineLevel="0" collapsed="false">
      <c r="A932" s="0" t="n">
        <v>952</v>
      </c>
      <c r="B932" s="0" t="s">
        <v>80</v>
      </c>
      <c r="C932" s="0" t="n">
        <v>0</v>
      </c>
      <c r="D932" s="0" t="n">
        <v>222</v>
      </c>
      <c r="E932" s="0" t="n">
        <v>2016</v>
      </c>
      <c r="F932" s="0" t="s">
        <v>106</v>
      </c>
      <c r="G932" s="0" t="n">
        <v>14</v>
      </c>
      <c r="H932" s="0" t="n">
        <v>2</v>
      </c>
      <c r="I932" s="0" t="n">
        <v>2</v>
      </c>
      <c r="J932" s="0" t="n">
        <v>5</v>
      </c>
      <c r="K932" s="0" t="n">
        <v>2</v>
      </c>
      <c r="L932" s="0" t="n">
        <v>0</v>
      </c>
      <c r="M932" s="0" t="n">
        <v>0</v>
      </c>
      <c r="N932" s="0" t="s">
        <v>82</v>
      </c>
      <c r="O932" s="0" t="s">
        <v>83</v>
      </c>
      <c r="P932" s="0" t="s">
        <v>93</v>
      </c>
      <c r="Q932" s="0" t="s">
        <v>94</v>
      </c>
      <c r="R932" s="0" t="n">
        <v>0</v>
      </c>
      <c r="S932" s="0" t="n">
        <v>0</v>
      </c>
      <c r="T932" s="0" t="n">
        <v>0</v>
      </c>
      <c r="U932" s="0" t="s">
        <v>95</v>
      </c>
      <c r="V932" s="0" t="s">
        <v>95</v>
      </c>
      <c r="W932" s="0" t="n">
        <v>0</v>
      </c>
      <c r="X932" s="0" t="s">
        <v>86</v>
      </c>
      <c r="Y932" s="0" t="n">
        <v>241</v>
      </c>
      <c r="Z932" s="0" t="n">
        <v>0</v>
      </c>
      <c r="AA932" s="0" t="n">
        <v>0</v>
      </c>
      <c r="AB932" s="0" t="s">
        <v>87</v>
      </c>
      <c r="AC932" s="0" t="n">
        <v>42.19</v>
      </c>
      <c r="AD932" s="0" t="n">
        <v>0</v>
      </c>
      <c r="AE932" s="0" t="n">
        <v>2</v>
      </c>
      <c r="AF932" s="0" t="s">
        <v>88</v>
      </c>
      <c r="AG932" s="13" t="n">
        <v>42469</v>
      </c>
      <c r="AH932" s="25" t="n">
        <f aca="false">I932+J932</f>
        <v>7</v>
      </c>
      <c r="AI932" s="25" t="n">
        <f aca="false">K932+L932+M932</f>
        <v>2</v>
      </c>
      <c r="AJ932" s="25" t="n">
        <f aca="false">AC932*AH932</f>
        <v>295.33</v>
      </c>
      <c r="AK932" s="0" t="str">
        <f aca="false">IF(C932=1,"Cancelled","Completed")</f>
        <v>Completed</v>
      </c>
      <c r="AL932" s="0" t="str">
        <f aca="false">_xlfn.IFS(D932&lt;=7,"0-7 Days",D932&lt;=30,"8-30 Days",D932&lt;=90,"31-90 Days",TRUE(),"90+ Days")</f>
        <v>90+ Days</v>
      </c>
      <c r="AM932" s="0" t="str">
        <f aca="false">_xlfn.IFS(OR(F932="December",F932="January",F932="February"),"Winter",OR(F932="March",F932="April",F932="May"),"Spring",OR(F932="June",F932="July",F932="August"),"Summer",TRUE(),"Autumn")</f>
        <v>Spring</v>
      </c>
      <c r="AN932" s="0" t="str">
        <f aca="false">IF(L932+M932&gt;0,"Family","Adult Only")</f>
        <v>Adult Only</v>
      </c>
      <c r="AO932" s="0" t="str">
        <f aca="false">IF(U932=V932,"Same","Changed")</f>
        <v>Same</v>
      </c>
    </row>
    <row r="933" customFormat="false" ht="15" hidden="false" customHeight="false" outlineLevel="0" collapsed="false">
      <c r="A933" s="14" t="n">
        <v>954</v>
      </c>
      <c r="B933" s="14" t="s">
        <v>90</v>
      </c>
      <c r="C933" s="14" t="n">
        <v>1</v>
      </c>
      <c r="D933" s="14" t="n">
        <v>9</v>
      </c>
      <c r="E933" s="14" t="n">
        <v>2016</v>
      </c>
      <c r="F933" s="14" t="s">
        <v>106</v>
      </c>
      <c r="G933" s="14" t="n">
        <v>17</v>
      </c>
      <c r="H933" s="14" t="n">
        <v>19</v>
      </c>
      <c r="I933" s="14" t="n">
        <v>0</v>
      </c>
      <c r="J933" s="14" t="n">
        <v>1</v>
      </c>
      <c r="K933" s="14" t="n">
        <v>2</v>
      </c>
      <c r="L933" s="14" t="n">
        <v>0</v>
      </c>
      <c r="M933" s="14" t="n">
        <v>0</v>
      </c>
      <c r="N933" s="14" t="s">
        <v>107</v>
      </c>
      <c r="O933" s="14" t="s">
        <v>161</v>
      </c>
      <c r="P933" s="14" t="s">
        <v>93</v>
      </c>
      <c r="Q933" s="14" t="s">
        <v>94</v>
      </c>
      <c r="R933" s="14" t="n">
        <v>0</v>
      </c>
      <c r="S933" s="14" t="n">
        <v>0</v>
      </c>
      <c r="T933" s="14" t="n">
        <v>0</v>
      </c>
      <c r="U933" s="14" t="s">
        <v>95</v>
      </c>
      <c r="V933" s="14" t="s">
        <v>95</v>
      </c>
      <c r="W933" s="14" t="n">
        <v>0</v>
      </c>
      <c r="X933" s="14" t="s">
        <v>86</v>
      </c>
      <c r="Y933" s="14" t="n">
        <v>9</v>
      </c>
      <c r="Z933" s="14" t="n">
        <v>0</v>
      </c>
      <c r="AA933" s="14" t="n">
        <v>0</v>
      </c>
      <c r="AB933" s="14" t="s">
        <v>87</v>
      </c>
      <c r="AC933" s="14" t="n">
        <v>89</v>
      </c>
      <c r="AD933" s="14" t="n">
        <v>0</v>
      </c>
      <c r="AE933" s="14" t="n">
        <v>0</v>
      </c>
      <c r="AF933" s="14" t="s">
        <v>96</v>
      </c>
      <c r="AG933" s="15" t="n">
        <v>42475</v>
      </c>
      <c r="AH933" s="14" t="n">
        <f aca="false">I933+J933</f>
        <v>1</v>
      </c>
      <c r="AI933" s="14" t="n">
        <f aca="false">K933+L933+M933</f>
        <v>2</v>
      </c>
      <c r="AJ933" s="14" t="n">
        <f aca="false">AC933*AH933</f>
        <v>89</v>
      </c>
      <c r="AK933" s="14" t="str">
        <f aca="false">IF(C933=1,"Cancelled","Completed")</f>
        <v>Cancelled</v>
      </c>
      <c r="AL933" s="14" t="str">
        <f aca="false">_xlfn.IFS(D933&lt;=7,"0-7 Days",D933&lt;=30,"8-30 Days",D933&lt;=90,"31-90 Days",TRUE(),"90+ Days")</f>
        <v>8-30 Days</v>
      </c>
      <c r="AM933" s="14" t="str">
        <f aca="false">_xlfn.IFS(OR(F933="December",F933="January",F933="February"),"Winter",OR(F933="March",F933="April",F933="May"),"Spring",OR(F933="June",F933="July",F933="August"),"Summer",TRUE(),"Autumn")</f>
        <v>Spring</v>
      </c>
      <c r="AN933" s="14" t="str">
        <f aca="false">IF(L933+M933&gt;0,"Family","Adult Only")</f>
        <v>Adult Only</v>
      </c>
      <c r="AO933" s="14" t="str">
        <f aca="false">IF(U933=V933,"Same","Changed")</f>
        <v>Same</v>
      </c>
    </row>
    <row r="934" customFormat="false" ht="15" hidden="false" customHeight="false" outlineLevel="0" collapsed="false">
      <c r="A934" s="0" t="n">
        <v>955</v>
      </c>
      <c r="B934" s="0" t="s">
        <v>90</v>
      </c>
      <c r="C934" s="0" t="n">
        <v>1</v>
      </c>
      <c r="D934" s="0" t="n">
        <v>317</v>
      </c>
      <c r="E934" s="0" t="n">
        <v>2016</v>
      </c>
      <c r="F934" s="0" t="s">
        <v>114</v>
      </c>
      <c r="G934" s="0" t="n">
        <v>38</v>
      </c>
      <c r="H934" s="0" t="n">
        <v>15</v>
      </c>
      <c r="I934" s="0" t="n">
        <v>0</v>
      </c>
      <c r="J934" s="0" t="n">
        <v>2</v>
      </c>
      <c r="K934" s="0" t="n">
        <v>2</v>
      </c>
      <c r="L934" s="0" t="n">
        <v>0</v>
      </c>
      <c r="M934" s="0" t="n">
        <v>0</v>
      </c>
      <c r="N934" s="0" t="s">
        <v>82</v>
      </c>
      <c r="O934" s="0" t="s">
        <v>92</v>
      </c>
      <c r="P934" s="0" t="s">
        <v>99</v>
      </c>
      <c r="Q934" s="0" t="s">
        <v>94</v>
      </c>
      <c r="R934" s="0" t="n">
        <v>0</v>
      </c>
      <c r="S934" s="0" t="n">
        <v>0</v>
      </c>
      <c r="T934" s="0" t="n">
        <v>0</v>
      </c>
      <c r="U934" s="0" t="s">
        <v>95</v>
      </c>
      <c r="V934" s="0" t="s">
        <v>95</v>
      </c>
      <c r="W934" s="0" t="n">
        <v>0</v>
      </c>
      <c r="X934" s="0" t="s">
        <v>120</v>
      </c>
      <c r="Y934" s="0" t="n">
        <v>19</v>
      </c>
      <c r="Z934" s="0" t="n">
        <v>0</v>
      </c>
      <c r="AA934" s="0" t="n">
        <v>0</v>
      </c>
      <c r="AB934" s="0" t="s">
        <v>87</v>
      </c>
      <c r="AC934" s="0" t="n">
        <v>120</v>
      </c>
      <c r="AD934" s="0" t="n">
        <v>0</v>
      </c>
      <c r="AE934" s="0" t="n">
        <v>0</v>
      </c>
      <c r="AF934" s="0" t="s">
        <v>96</v>
      </c>
      <c r="AG934" s="13" t="n">
        <v>42409</v>
      </c>
      <c r="AH934" s="25" t="n">
        <f aca="false">I934+J934</f>
        <v>2</v>
      </c>
      <c r="AI934" s="25" t="n">
        <f aca="false">K934+L934+M934</f>
        <v>2</v>
      </c>
      <c r="AJ934" s="25" t="n">
        <f aca="false">AC934*AH934</f>
        <v>240</v>
      </c>
      <c r="AK934" s="0" t="str">
        <f aca="false">IF(C934=1,"Cancelled","Completed")</f>
        <v>Cancelled</v>
      </c>
      <c r="AL934" s="0" t="str">
        <f aca="false">_xlfn.IFS(D934&lt;=7,"0-7 Days",D934&lt;=30,"8-30 Days",D934&lt;=90,"31-90 Days",TRUE(),"90+ Days")</f>
        <v>90+ Days</v>
      </c>
      <c r="AM934" s="0" t="str">
        <f aca="false">_xlfn.IFS(OR(F934="December",F934="January",F934="February"),"Winter",OR(F934="March",F934="April",F934="May"),"Spring",OR(F934="June",F934="July",F934="August"),"Summer",TRUE(),"Autumn")</f>
        <v>Autumn</v>
      </c>
      <c r="AN934" s="0" t="str">
        <f aca="false">IF(L934+M934&gt;0,"Family","Adult Only")</f>
        <v>Adult Only</v>
      </c>
      <c r="AO934" s="0" t="str">
        <f aca="false">IF(U934=V934,"Same","Changed")</f>
        <v>Same</v>
      </c>
    </row>
    <row r="935" customFormat="false" ht="15" hidden="false" customHeight="false" outlineLevel="0" collapsed="false">
      <c r="A935" s="14" t="n">
        <v>956</v>
      </c>
      <c r="B935" s="14" t="s">
        <v>80</v>
      </c>
      <c r="C935" s="14" t="n">
        <v>0</v>
      </c>
      <c r="D935" s="14" t="n">
        <v>129</v>
      </c>
      <c r="E935" s="14" t="n">
        <v>2016</v>
      </c>
      <c r="F935" s="14" t="s">
        <v>103</v>
      </c>
      <c r="G935" s="14" t="n">
        <v>14</v>
      </c>
      <c r="H935" s="14" t="n">
        <v>28</v>
      </c>
      <c r="I935" s="14" t="n">
        <v>2</v>
      </c>
      <c r="J935" s="14" t="n">
        <v>5</v>
      </c>
      <c r="K935" s="14" t="n">
        <v>3</v>
      </c>
      <c r="L935" s="14" t="n">
        <v>0</v>
      </c>
      <c r="M935" s="14" t="n">
        <v>0</v>
      </c>
      <c r="N935" s="14" t="s">
        <v>82</v>
      </c>
      <c r="O935" s="14" t="s">
        <v>117</v>
      </c>
      <c r="P935" s="14" t="s">
        <v>84</v>
      </c>
      <c r="Q935" s="14" t="s">
        <v>84</v>
      </c>
      <c r="R935" s="14" t="n">
        <v>0</v>
      </c>
      <c r="S935" s="14" t="n">
        <v>0</v>
      </c>
      <c r="T935" s="14" t="n">
        <v>0</v>
      </c>
      <c r="U935" s="14" t="s">
        <v>156</v>
      </c>
      <c r="V935" s="14" t="s">
        <v>156</v>
      </c>
      <c r="W935" s="14" t="n">
        <v>0</v>
      </c>
      <c r="X935" s="14" t="s">
        <v>86</v>
      </c>
      <c r="Y935" s="14" t="n">
        <v>0</v>
      </c>
      <c r="Z935" s="14" t="n">
        <v>0</v>
      </c>
      <c r="AA935" s="14" t="n">
        <v>0</v>
      </c>
      <c r="AB935" s="14" t="s">
        <v>87</v>
      </c>
      <c r="AC935" s="14" t="n">
        <v>88.84</v>
      </c>
      <c r="AD935" s="14" t="n">
        <v>0</v>
      </c>
      <c r="AE935" s="14" t="n">
        <v>1</v>
      </c>
      <c r="AF935" s="14" t="s">
        <v>88</v>
      </c>
      <c r="AG935" s="15" t="n">
        <v>42464</v>
      </c>
      <c r="AH935" s="14" t="n">
        <f aca="false">I935+J935</f>
        <v>7</v>
      </c>
      <c r="AI935" s="14" t="n">
        <f aca="false">K935+L935+M935</f>
        <v>3</v>
      </c>
      <c r="AJ935" s="14" t="n">
        <f aca="false">AC935*AH935</f>
        <v>621.88</v>
      </c>
      <c r="AK935" s="14" t="str">
        <f aca="false">IF(C935=1,"Cancelled","Completed")</f>
        <v>Completed</v>
      </c>
      <c r="AL935" s="14" t="str">
        <f aca="false">_xlfn.IFS(D935&lt;=7,"0-7 Days",D935&lt;=30,"8-30 Days",D935&lt;=90,"31-90 Days",TRUE(),"90+ Days")</f>
        <v>90+ Days</v>
      </c>
      <c r="AM935" s="14" t="str">
        <f aca="false">_xlfn.IFS(OR(F935="December",F935="January",F935="February"),"Winter",OR(F935="March",F935="April",F935="May"),"Spring",OR(F935="June",F935="July",F935="August"),"Summer",TRUE(),"Autumn")</f>
        <v>Spring</v>
      </c>
      <c r="AN935" s="14" t="str">
        <f aca="false">IF(L935+M935&gt;0,"Family","Adult Only")</f>
        <v>Adult Only</v>
      </c>
      <c r="AO935" s="14" t="str">
        <f aca="false">IF(U935=V935,"Same","Changed")</f>
        <v>Same</v>
      </c>
    </row>
    <row r="936" customFormat="false" ht="15" hidden="false" customHeight="false" outlineLevel="0" collapsed="false">
      <c r="A936" s="0" t="n">
        <v>957</v>
      </c>
      <c r="B936" s="0" t="s">
        <v>90</v>
      </c>
      <c r="C936" s="0" t="n">
        <v>1</v>
      </c>
      <c r="D936" s="0" t="n">
        <v>240</v>
      </c>
      <c r="E936" s="0" t="n">
        <v>2016</v>
      </c>
      <c r="F936" s="0" t="s">
        <v>81</v>
      </c>
      <c r="G936" s="0" t="n">
        <v>50</v>
      </c>
      <c r="H936" s="0" t="n">
        <v>10</v>
      </c>
      <c r="I936" s="0" t="n">
        <v>2</v>
      </c>
      <c r="J936" s="0" t="n">
        <v>1</v>
      </c>
      <c r="K936" s="0" t="n">
        <v>2</v>
      </c>
      <c r="L936" s="0" t="n">
        <v>0</v>
      </c>
      <c r="M936" s="0" t="n">
        <v>0</v>
      </c>
      <c r="N936" s="0" t="s">
        <v>107</v>
      </c>
      <c r="O936" s="0" t="s">
        <v>158</v>
      </c>
      <c r="P936" s="0" t="s">
        <v>93</v>
      </c>
      <c r="Q936" s="0" t="s">
        <v>94</v>
      </c>
      <c r="R936" s="0" t="n">
        <v>0</v>
      </c>
      <c r="S936" s="0" t="n">
        <v>0</v>
      </c>
      <c r="T936" s="0" t="n">
        <v>0</v>
      </c>
      <c r="U936" s="0" t="s">
        <v>95</v>
      </c>
      <c r="V936" s="0" t="s">
        <v>95</v>
      </c>
      <c r="W936" s="0" t="n">
        <v>0</v>
      </c>
      <c r="X936" s="0" t="s">
        <v>86</v>
      </c>
      <c r="Y936" s="0" t="n">
        <v>9</v>
      </c>
      <c r="Z936" s="0" t="n">
        <v>0</v>
      </c>
      <c r="AA936" s="0" t="n">
        <v>0</v>
      </c>
      <c r="AB936" s="0" t="s">
        <v>87</v>
      </c>
      <c r="AC936" s="0" t="n">
        <v>67.5</v>
      </c>
      <c r="AD936" s="0" t="n">
        <v>0</v>
      </c>
      <c r="AE936" s="0" t="n">
        <v>2</v>
      </c>
      <c r="AF936" s="0" t="s">
        <v>96</v>
      </c>
      <c r="AG936" s="13" t="n">
        <v>42679</v>
      </c>
      <c r="AH936" s="25" t="n">
        <f aca="false">I936+J936</f>
        <v>3</v>
      </c>
      <c r="AI936" s="25" t="n">
        <f aca="false">K936+L936+M936</f>
        <v>2</v>
      </c>
      <c r="AJ936" s="25" t="n">
        <f aca="false">AC936*AH936</f>
        <v>202.5</v>
      </c>
      <c r="AK936" s="0" t="str">
        <f aca="false">IF(C936=1,"Cancelled","Completed")</f>
        <v>Cancelled</v>
      </c>
      <c r="AL936" s="0" t="str">
        <f aca="false">_xlfn.IFS(D936&lt;=7,"0-7 Days",D936&lt;=30,"8-30 Days",D936&lt;=90,"31-90 Days",TRUE(),"90+ Days")</f>
        <v>90+ Days</v>
      </c>
      <c r="AM936" s="0" t="str">
        <f aca="false">_xlfn.IFS(OR(F936="December",F936="January",F936="February"),"Winter",OR(F936="March",F936="April",F936="May"),"Spring",OR(F936="June",F936="July",F936="August"),"Summer",TRUE(),"Autumn")</f>
        <v>Winter</v>
      </c>
      <c r="AN936" s="0" t="str">
        <f aca="false">IF(L936+M936&gt;0,"Family","Adult Only")</f>
        <v>Adult Only</v>
      </c>
      <c r="AO936" s="0" t="str">
        <f aca="false">IF(U936=V936,"Same","Changed")</f>
        <v>Same</v>
      </c>
    </row>
    <row r="937" customFormat="false" ht="15" hidden="false" customHeight="false" outlineLevel="0" collapsed="false">
      <c r="A937" s="14" t="n">
        <v>958</v>
      </c>
      <c r="B937" s="14" t="s">
        <v>90</v>
      </c>
      <c r="C937" s="14" t="n">
        <v>0</v>
      </c>
      <c r="D937" s="14" t="n">
        <v>87</v>
      </c>
      <c r="E937" s="14" t="n">
        <v>2016</v>
      </c>
      <c r="F937" s="14" t="s">
        <v>121</v>
      </c>
      <c r="G937" s="14" t="n">
        <v>22</v>
      </c>
      <c r="H937" s="14" t="n">
        <v>22</v>
      </c>
      <c r="I937" s="14" t="n">
        <v>2</v>
      </c>
      <c r="J937" s="14" t="n">
        <v>5</v>
      </c>
      <c r="K937" s="14" t="n">
        <v>2</v>
      </c>
      <c r="L937" s="14" t="n">
        <v>0</v>
      </c>
      <c r="M937" s="14" t="n">
        <v>0</v>
      </c>
      <c r="N937" s="14" t="s">
        <v>107</v>
      </c>
      <c r="O937" s="14" t="s">
        <v>83</v>
      </c>
      <c r="P937" s="14" t="s">
        <v>99</v>
      </c>
      <c r="Q937" s="14" t="s">
        <v>94</v>
      </c>
      <c r="R937" s="14" t="n">
        <v>0</v>
      </c>
      <c r="S937" s="14" t="n">
        <v>0</v>
      </c>
      <c r="T937" s="14" t="n">
        <v>0</v>
      </c>
      <c r="U937" s="14" t="s">
        <v>95</v>
      </c>
      <c r="V937" s="14" t="s">
        <v>95</v>
      </c>
      <c r="W937" s="14" t="n">
        <v>0</v>
      </c>
      <c r="X937" s="14" t="s">
        <v>86</v>
      </c>
      <c r="Y937" s="14" t="n">
        <v>138</v>
      </c>
      <c r="Z937" s="14" t="n">
        <v>0</v>
      </c>
      <c r="AA937" s="14" t="n">
        <v>0</v>
      </c>
      <c r="AB937" s="14" t="s">
        <v>87</v>
      </c>
      <c r="AC937" s="14" t="n">
        <v>85</v>
      </c>
      <c r="AD937" s="14" t="n">
        <v>0</v>
      </c>
      <c r="AE937" s="14" t="n">
        <v>0</v>
      </c>
      <c r="AF937" s="14" t="s">
        <v>88</v>
      </c>
      <c r="AG937" s="15" t="n">
        <v>42519</v>
      </c>
      <c r="AH937" s="14" t="n">
        <f aca="false">I937+J937</f>
        <v>7</v>
      </c>
      <c r="AI937" s="14" t="n">
        <f aca="false">K937+L937+M937</f>
        <v>2</v>
      </c>
      <c r="AJ937" s="14" t="n">
        <f aca="false">AC937*AH937</f>
        <v>595</v>
      </c>
      <c r="AK937" s="14" t="str">
        <f aca="false">IF(C937=1,"Cancelled","Completed")</f>
        <v>Completed</v>
      </c>
      <c r="AL937" s="14" t="str">
        <f aca="false">_xlfn.IFS(D937&lt;=7,"0-7 Days",D937&lt;=30,"8-30 Days",D937&lt;=90,"31-90 Days",TRUE(),"90+ Days")</f>
        <v>31-90 Days</v>
      </c>
      <c r="AM937" s="14" t="str">
        <f aca="false">_xlfn.IFS(OR(F937="December",F937="January",F937="February"),"Winter",OR(F937="March",F937="April",F937="May"),"Spring",OR(F937="June",F937="July",F937="August"),"Summer",TRUE(),"Autumn")</f>
        <v>Spring</v>
      </c>
      <c r="AN937" s="14" t="str">
        <f aca="false">IF(L937+M937&gt;0,"Family","Adult Only")</f>
        <v>Adult Only</v>
      </c>
      <c r="AO937" s="14" t="str">
        <f aca="false">IF(U937=V937,"Same","Changed")</f>
        <v>Same</v>
      </c>
    </row>
    <row r="938" customFormat="false" ht="15" hidden="false" customHeight="false" outlineLevel="0" collapsed="false">
      <c r="A938" s="0" t="n">
        <v>959</v>
      </c>
      <c r="B938" s="0" t="s">
        <v>90</v>
      </c>
      <c r="C938" s="0" t="n">
        <v>0</v>
      </c>
      <c r="D938" s="0" t="n">
        <v>23</v>
      </c>
      <c r="E938" s="0" t="n">
        <v>2016</v>
      </c>
      <c r="F938" s="0" t="s">
        <v>103</v>
      </c>
      <c r="G938" s="0" t="n">
        <v>12</v>
      </c>
      <c r="H938" s="0" t="n">
        <v>18</v>
      </c>
      <c r="I938" s="0" t="n">
        <v>0</v>
      </c>
      <c r="J938" s="0" t="n">
        <v>1</v>
      </c>
      <c r="K938" s="0" t="n">
        <v>2</v>
      </c>
      <c r="L938" s="0" t="n">
        <v>1</v>
      </c>
      <c r="M938" s="0" t="n">
        <v>0</v>
      </c>
      <c r="N938" s="0" t="s">
        <v>82</v>
      </c>
      <c r="O938" s="0" t="s">
        <v>92</v>
      </c>
      <c r="P938" s="0" t="s">
        <v>93</v>
      </c>
      <c r="Q938" s="0" t="s">
        <v>94</v>
      </c>
      <c r="R938" s="0" t="n">
        <v>0</v>
      </c>
      <c r="S938" s="0" t="n">
        <v>0</v>
      </c>
      <c r="T938" s="0" t="n">
        <v>0</v>
      </c>
      <c r="U938" s="0" t="s">
        <v>95</v>
      </c>
      <c r="V938" s="0" t="s">
        <v>109</v>
      </c>
      <c r="W938" s="0" t="n">
        <v>0</v>
      </c>
      <c r="X938" s="0" t="s">
        <v>86</v>
      </c>
      <c r="Y938" s="0" t="n">
        <v>9</v>
      </c>
      <c r="Z938" s="0" t="n">
        <v>0</v>
      </c>
      <c r="AA938" s="0" t="n">
        <v>0</v>
      </c>
      <c r="AB938" s="0" t="s">
        <v>101</v>
      </c>
      <c r="AC938" s="0" t="n">
        <v>109</v>
      </c>
      <c r="AD938" s="0" t="n">
        <v>0</v>
      </c>
      <c r="AE938" s="0" t="n">
        <v>2</v>
      </c>
      <c r="AF938" s="0" t="s">
        <v>88</v>
      </c>
      <c r="AG938" s="13" t="n">
        <v>42448</v>
      </c>
      <c r="AH938" s="25" t="n">
        <f aca="false">I938+J938</f>
        <v>1</v>
      </c>
      <c r="AI938" s="25" t="n">
        <f aca="false">K938+L938+M938</f>
        <v>3</v>
      </c>
      <c r="AJ938" s="25" t="n">
        <f aca="false">AC938*AH938</f>
        <v>109</v>
      </c>
      <c r="AK938" s="0" t="str">
        <f aca="false">IF(C938=1,"Cancelled","Completed")</f>
        <v>Completed</v>
      </c>
      <c r="AL938" s="0" t="str">
        <f aca="false">_xlfn.IFS(D938&lt;=7,"0-7 Days",D938&lt;=30,"8-30 Days",D938&lt;=90,"31-90 Days",TRUE(),"90+ Days")</f>
        <v>8-30 Days</v>
      </c>
      <c r="AM938" s="0" t="str">
        <f aca="false">_xlfn.IFS(OR(F938="December",F938="January",F938="February"),"Winter",OR(F938="March",F938="April",F938="May"),"Spring",OR(F938="June",F938="July",F938="August"),"Summer",TRUE(),"Autumn")</f>
        <v>Spring</v>
      </c>
      <c r="AN938" s="0" t="str">
        <f aca="false">IF(L938+M938&gt;0,"Family","Adult Only")</f>
        <v>Family</v>
      </c>
      <c r="AO938" s="0" t="str">
        <f aca="false">IF(U938=V938,"Same","Changed")</f>
        <v>Changed</v>
      </c>
    </row>
    <row r="939" customFormat="false" ht="15" hidden="false" customHeight="false" outlineLevel="0" collapsed="false">
      <c r="A939" s="14" t="n">
        <v>960</v>
      </c>
      <c r="B939" s="14" t="s">
        <v>80</v>
      </c>
      <c r="C939" s="14" t="n">
        <v>0</v>
      </c>
      <c r="D939" s="14" t="n">
        <v>0</v>
      </c>
      <c r="E939" s="14" t="n">
        <v>2016</v>
      </c>
      <c r="F939" s="14" t="s">
        <v>111</v>
      </c>
      <c r="G939" s="14" t="n">
        <v>44</v>
      </c>
      <c r="H939" s="14" t="n">
        <v>28</v>
      </c>
      <c r="I939" s="14" t="n">
        <v>0</v>
      </c>
      <c r="J939" s="14" t="n">
        <v>1</v>
      </c>
      <c r="K939" s="14" t="n">
        <v>2</v>
      </c>
      <c r="L939" s="14" t="n">
        <v>0</v>
      </c>
      <c r="M939" s="14" t="n">
        <v>0</v>
      </c>
      <c r="N939" s="14" t="s">
        <v>82</v>
      </c>
      <c r="O939" s="14" t="s">
        <v>115</v>
      </c>
      <c r="P939" s="14" t="s">
        <v>84</v>
      </c>
      <c r="Q939" s="14" t="s">
        <v>84</v>
      </c>
      <c r="R939" s="14" t="n">
        <v>0</v>
      </c>
      <c r="S939" s="14" t="n">
        <v>0</v>
      </c>
      <c r="T939" s="14" t="n">
        <v>0</v>
      </c>
      <c r="U939" s="14" t="s">
        <v>109</v>
      </c>
      <c r="V939" s="14" t="s">
        <v>109</v>
      </c>
      <c r="W939" s="14" t="n">
        <v>0</v>
      </c>
      <c r="X939" s="14" t="s">
        <v>86</v>
      </c>
      <c r="Y939" s="14" t="n">
        <v>0</v>
      </c>
      <c r="Z939" s="14" t="n">
        <v>0</v>
      </c>
      <c r="AA939" s="14" t="n">
        <v>0</v>
      </c>
      <c r="AB939" s="14" t="s">
        <v>87</v>
      </c>
      <c r="AC939" s="14" t="n">
        <v>68</v>
      </c>
      <c r="AD939" s="14" t="n">
        <v>0</v>
      </c>
      <c r="AE939" s="14" t="n">
        <v>0</v>
      </c>
      <c r="AF939" s="14" t="s">
        <v>88</v>
      </c>
      <c r="AG939" s="15" t="n">
        <v>42672</v>
      </c>
      <c r="AH939" s="14" t="n">
        <f aca="false">I939+J939</f>
        <v>1</v>
      </c>
      <c r="AI939" s="14" t="n">
        <f aca="false">K939+L939+M939</f>
        <v>2</v>
      </c>
      <c r="AJ939" s="14" t="n">
        <f aca="false">AC939*AH939</f>
        <v>68</v>
      </c>
      <c r="AK939" s="14" t="str">
        <f aca="false">IF(C939=1,"Cancelled","Completed")</f>
        <v>Completed</v>
      </c>
      <c r="AL939" s="14" t="str">
        <f aca="false">_xlfn.IFS(D939&lt;=7,"0-7 Days",D939&lt;=30,"8-30 Days",D939&lt;=90,"31-90 Days",TRUE(),"90+ Days")</f>
        <v>0-7 Days</v>
      </c>
      <c r="AM939" s="14" t="str">
        <f aca="false">_xlfn.IFS(OR(F939="December",F939="January",F939="February"),"Winter",OR(F939="March",F939="April",F939="May"),"Spring",OR(F939="June",F939="July",F939="August"),"Summer",TRUE(),"Autumn")</f>
        <v>Autumn</v>
      </c>
      <c r="AN939" s="14" t="str">
        <f aca="false">IF(L939+M939&gt;0,"Family","Adult Only")</f>
        <v>Adult Only</v>
      </c>
      <c r="AO939" s="14" t="str">
        <f aca="false">IF(U939=V939,"Same","Changed")</f>
        <v>Same</v>
      </c>
    </row>
    <row r="940" customFormat="false" ht="15" hidden="false" customHeight="false" outlineLevel="0" collapsed="false">
      <c r="A940" s="0" t="n">
        <v>961</v>
      </c>
      <c r="B940" s="0" t="s">
        <v>80</v>
      </c>
      <c r="C940" s="0" t="n">
        <v>0</v>
      </c>
      <c r="D940" s="0" t="n">
        <v>132</v>
      </c>
      <c r="E940" s="0" t="n">
        <v>2016</v>
      </c>
      <c r="F940" s="0" t="s">
        <v>91</v>
      </c>
      <c r="G940" s="0" t="n">
        <v>30</v>
      </c>
      <c r="H940" s="0" t="n">
        <v>18</v>
      </c>
      <c r="I940" s="0" t="n">
        <v>1</v>
      </c>
      <c r="J940" s="0" t="n">
        <v>3</v>
      </c>
      <c r="K940" s="0" t="n">
        <v>2</v>
      </c>
      <c r="L940" s="0" t="n">
        <v>2</v>
      </c>
      <c r="M940" s="0" t="n">
        <v>0</v>
      </c>
      <c r="N940" s="0" t="s">
        <v>82</v>
      </c>
      <c r="O940" s="0" t="s">
        <v>92</v>
      </c>
      <c r="P940" s="0" t="s">
        <v>93</v>
      </c>
      <c r="Q940" s="0" t="s">
        <v>94</v>
      </c>
      <c r="R940" s="0" t="n">
        <v>0</v>
      </c>
      <c r="S940" s="0" t="n">
        <v>0</v>
      </c>
      <c r="T940" s="0" t="n">
        <v>0</v>
      </c>
      <c r="U940" s="0" t="s">
        <v>156</v>
      </c>
      <c r="V940" s="0" t="s">
        <v>156</v>
      </c>
      <c r="W940" s="0" t="n">
        <v>1</v>
      </c>
      <c r="X940" s="0" t="s">
        <v>86</v>
      </c>
      <c r="Y940" s="0" t="n">
        <v>196</v>
      </c>
      <c r="Z940" s="0" t="n">
        <v>0</v>
      </c>
      <c r="AA940" s="0" t="n">
        <v>0</v>
      </c>
      <c r="AB940" s="0" t="s">
        <v>87</v>
      </c>
      <c r="AC940" s="0" t="n">
        <v>198.5</v>
      </c>
      <c r="AD940" s="0" t="n">
        <v>0</v>
      </c>
      <c r="AE940" s="0" t="n">
        <v>0</v>
      </c>
      <c r="AF940" s="0" t="s">
        <v>88</v>
      </c>
      <c r="AG940" s="13" t="n">
        <v>42573</v>
      </c>
      <c r="AH940" s="25" t="n">
        <f aca="false">I940+J940</f>
        <v>4</v>
      </c>
      <c r="AI940" s="25" t="n">
        <f aca="false">K940+L940+M940</f>
        <v>4</v>
      </c>
      <c r="AJ940" s="25" t="n">
        <f aca="false">AC940*AH940</f>
        <v>794</v>
      </c>
      <c r="AK940" s="0" t="str">
        <f aca="false">IF(C940=1,"Cancelled","Completed")</f>
        <v>Completed</v>
      </c>
      <c r="AL940" s="0" t="str">
        <f aca="false">_xlfn.IFS(D940&lt;=7,"0-7 Days",D940&lt;=30,"8-30 Days",D940&lt;=90,"31-90 Days",TRUE(),"90+ Days")</f>
        <v>90+ Days</v>
      </c>
      <c r="AM940" s="0" t="str">
        <f aca="false">_xlfn.IFS(OR(F940="December",F940="January",F940="February"),"Winter",OR(F940="March",F940="April",F940="May"),"Spring",OR(F940="June",F940="July",F940="August"),"Summer",TRUE(),"Autumn")</f>
        <v>Summer</v>
      </c>
      <c r="AN940" s="0" t="str">
        <f aca="false">IF(L940+M940&gt;0,"Family","Adult Only")</f>
        <v>Family</v>
      </c>
      <c r="AO940" s="0" t="str">
        <f aca="false">IF(U940=V940,"Same","Changed")</f>
        <v>Same</v>
      </c>
    </row>
    <row r="941" customFormat="false" ht="15" hidden="false" customHeight="false" outlineLevel="0" collapsed="false">
      <c r="A941" s="14" t="n">
        <v>962</v>
      </c>
      <c r="B941" s="14" t="s">
        <v>90</v>
      </c>
      <c r="C941" s="14" t="n">
        <v>1</v>
      </c>
      <c r="D941" s="14" t="n">
        <v>479</v>
      </c>
      <c r="E941" s="14" t="n">
        <v>2017</v>
      </c>
      <c r="F941" s="14" t="s">
        <v>119</v>
      </c>
      <c r="G941" s="14" t="n">
        <v>32</v>
      </c>
      <c r="H941" s="14" t="n">
        <v>9</v>
      </c>
      <c r="I941" s="14" t="n">
        <v>0</v>
      </c>
      <c r="J941" s="14" t="n">
        <v>3</v>
      </c>
      <c r="K941" s="14" t="n">
        <v>2</v>
      </c>
      <c r="L941" s="14" t="n">
        <v>0</v>
      </c>
      <c r="M941" s="14" t="n">
        <v>0</v>
      </c>
      <c r="N941" s="14" t="s">
        <v>82</v>
      </c>
      <c r="O941" s="14" t="s">
        <v>92</v>
      </c>
      <c r="P941" s="14" t="s">
        <v>99</v>
      </c>
      <c r="Q941" s="14" t="s">
        <v>94</v>
      </c>
      <c r="R941" s="14" t="n">
        <v>0</v>
      </c>
      <c r="S941" s="14" t="n">
        <v>0</v>
      </c>
      <c r="T941" s="14" t="n">
        <v>0</v>
      </c>
      <c r="U941" s="14" t="s">
        <v>95</v>
      </c>
      <c r="V941" s="14" t="s">
        <v>95</v>
      </c>
      <c r="W941" s="14" t="n">
        <v>0</v>
      </c>
      <c r="X941" s="14" t="s">
        <v>86</v>
      </c>
      <c r="Y941" s="14" t="n">
        <v>229</v>
      </c>
      <c r="Z941" s="14" t="n">
        <v>0</v>
      </c>
      <c r="AA941" s="14" t="n">
        <v>0</v>
      </c>
      <c r="AB941" s="14" t="s">
        <v>101</v>
      </c>
      <c r="AC941" s="14" t="n">
        <v>112.67</v>
      </c>
      <c r="AD941" s="14" t="n">
        <v>0</v>
      </c>
      <c r="AE941" s="14" t="n">
        <v>0</v>
      </c>
      <c r="AF941" s="14" t="s">
        <v>96</v>
      </c>
      <c r="AG941" s="15" t="n">
        <v>42943</v>
      </c>
      <c r="AH941" s="14" t="n">
        <f aca="false">I941+J941</f>
        <v>3</v>
      </c>
      <c r="AI941" s="14" t="n">
        <f aca="false">K941+L941+M941</f>
        <v>2</v>
      </c>
      <c r="AJ941" s="14" t="n">
        <f aca="false">AC941*AH941</f>
        <v>338.01</v>
      </c>
      <c r="AK941" s="14" t="str">
        <f aca="false">IF(C941=1,"Cancelled","Completed")</f>
        <v>Cancelled</v>
      </c>
      <c r="AL941" s="14" t="str">
        <f aca="false">_xlfn.IFS(D941&lt;=7,"0-7 Days",D941&lt;=30,"8-30 Days",D941&lt;=90,"31-90 Days",TRUE(),"90+ Days")</f>
        <v>90+ Days</v>
      </c>
      <c r="AM941" s="14" t="str">
        <f aca="false">_xlfn.IFS(OR(F941="December",F941="January",F941="February"),"Winter",OR(F941="March",F941="April",F941="May"),"Spring",OR(F941="June",F941="July",F941="August"),"Summer",TRUE(),"Autumn")</f>
        <v>Summer</v>
      </c>
      <c r="AN941" s="14" t="str">
        <f aca="false">IF(L941+M941&gt;0,"Family","Adult Only")</f>
        <v>Adult Only</v>
      </c>
      <c r="AO941" s="14" t="str">
        <f aca="false">IF(U941=V941,"Same","Changed")</f>
        <v>Same</v>
      </c>
    </row>
    <row r="942" customFormat="false" ht="15" hidden="false" customHeight="false" outlineLevel="0" collapsed="false">
      <c r="A942" s="0" t="n">
        <v>963</v>
      </c>
      <c r="B942" s="0" t="s">
        <v>90</v>
      </c>
      <c r="C942" s="0" t="n">
        <v>0</v>
      </c>
      <c r="D942" s="0" t="n">
        <v>405</v>
      </c>
      <c r="E942" s="0" t="n">
        <v>2017</v>
      </c>
      <c r="F942" s="0" t="s">
        <v>91</v>
      </c>
      <c r="G942" s="0" t="n">
        <v>27</v>
      </c>
      <c r="H942" s="0" t="n">
        <v>4</v>
      </c>
      <c r="I942" s="0" t="n">
        <v>0</v>
      </c>
      <c r="J942" s="0" t="n">
        <v>2</v>
      </c>
      <c r="K942" s="0" t="n">
        <v>2</v>
      </c>
      <c r="L942" s="0" t="n">
        <v>0</v>
      </c>
      <c r="M942" s="0" t="n">
        <v>0</v>
      </c>
      <c r="N942" s="0" t="s">
        <v>112</v>
      </c>
      <c r="O942" s="0" t="s">
        <v>108</v>
      </c>
      <c r="P942" s="0" t="s">
        <v>99</v>
      </c>
      <c r="Q942" s="0" t="s">
        <v>94</v>
      </c>
      <c r="R942" s="0" t="n">
        <v>0</v>
      </c>
      <c r="S942" s="0" t="n">
        <v>0</v>
      </c>
      <c r="T942" s="0" t="n">
        <v>0</v>
      </c>
      <c r="U942" s="0" t="s">
        <v>95</v>
      </c>
      <c r="V942" s="0" t="s">
        <v>95</v>
      </c>
      <c r="W942" s="0" t="n">
        <v>0</v>
      </c>
      <c r="X942" s="0" t="s">
        <v>86</v>
      </c>
      <c r="Y942" s="0" t="n">
        <v>6</v>
      </c>
      <c r="Z942" s="0" t="n">
        <v>0</v>
      </c>
      <c r="AA942" s="0" t="n">
        <v>0</v>
      </c>
      <c r="AB942" s="0" t="s">
        <v>101</v>
      </c>
      <c r="AC942" s="0" t="n">
        <v>114.4</v>
      </c>
      <c r="AD942" s="0" t="n">
        <v>0</v>
      </c>
      <c r="AE942" s="0" t="n">
        <v>0</v>
      </c>
      <c r="AF942" s="0" t="s">
        <v>88</v>
      </c>
      <c r="AG942" s="13" t="n">
        <v>42922</v>
      </c>
      <c r="AH942" s="25" t="n">
        <f aca="false">I942+J942</f>
        <v>2</v>
      </c>
      <c r="AI942" s="25" t="n">
        <f aca="false">K942+L942+M942</f>
        <v>2</v>
      </c>
      <c r="AJ942" s="25" t="n">
        <f aca="false">AC942*AH942</f>
        <v>228.8</v>
      </c>
      <c r="AK942" s="0" t="str">
        <f aca="false">IF(C942=1,"Cancelled","Completed")</f>
        <v>Completed</v>
      </c>
      <c r="AL942" s="0" t="str">
        <f aca="false">_xlfn.IFS(D942&lt;=7,"0-7 Days",D942&lt;=30,"8-30 Days",D942&lt;=90,"31-90 Days",TRUE(),"90+ Days")</f>
        <v>90+ Days</v>
      </c>
      <c r="AM942" s="0" t="str">
        <f aca="false">_xlfn.IFS(OR(F942="December",F942="January",F942="February"),"Winter",OR(F942="March",F942="April",F942="May"),"Spring",OR(F942="June",F942="July",F942="August"),"Summer",TRUE(),"Autumn")</f>
        <v>Summer</v>
      </c>
      <c r="AN942" s="0" t="str">
        <f aca="false">IF(L942+M942&gt;0,"Family","Adult Only")</f>
        <v>Adult Only</v>
      </c>
      <c r="AO942" s="0" t="str">
        <f aca="false">IF(U942=V942,"Same","Changed")</f>
        <v>Same</v>
      </c>
    </row>
    <row r="943" customFormat="false" ht="15" hidden="false" customHeight="false" outlineLevel="0" collapsed="false">
      <c r="A943" s="14" t="n">
        <v>964</v>
      </c>
      <c r="B943" s="14" t="s">
        <v>80</v>
      </c>
      <c r="C943" s="14" t="n">
        <v>0</v>
      </c>
      <c r="D943" s="14" t="n">
        <v>29</v>
      </c>
      <c r="E943" s="14" t="n">
        <v>2017</v>
      </c>
      <c r="F943" s="14" t="s">
        <v>106</v>
      </c>
      <c r="G943" s="14" t="n">
        <v>15</v>
      </c>
      <c r="H943" s="14" t="n">
        <v>10</v>
      </c>
      <c r="I943" s="14" t="n">
        <v>1</v>
      </c>
      <c r="J943" s="14" t="n">
        <v>0</v>
      </c>
      <c r="K943" s="14" t="n">
        <v>2</v>
      </c>
      <c r="L943" s="14" t="n">
        <v>0</v>
      </c>
      <c r="M943" s="14" t="n">
        <v>0</v>
      </c>
      <c r="N943" s="14" t="s">
        <v>82</v>
      </c>
      <c r="O943" s="14" t="s">
        <v>115</v>
      </c>
      <c r="P943" s="14" t="s">
        <v>93</v>
      </c>
      <c r="Q943" s="14" t="s">
        <v>94</v>
      </c>
      <c r="R943" s="14" t="n">
        <v>0</v>
      </c>
      <c r="S943" s="14" t="n">
        <v>0</v>
      </c>
      <c r="T943" s="14" t="n">
        <v>0</v>
      </c>
      <c r="U943" s="14" t="s">
        <v>95</v>
      </c>
      <c r="V943" s="14" t="s">
        <v>95</v>
      </c>
      <c r="W943" s="14" t="n">
        <v>0</v>
      </c>
      <c r="X943" s="14" t="s">
        <v>86</v>
      </c>
      <c r="Y943" s="14" t="n">
        <v>240</v>
      </c>
      <c r="Z943" s="14" t="n">
        <v>0</v>
      </c>
      <c r="AA943" s="14" t="n">
        <v>0</v>
      </c>
      <c r="AB943" s="14" t="s">
        <v>87</v>
      </c>
      <c r="AC943" s="14" t="n">
        <v>75</v>
      </c>
      <c r="AD943" s="14" t="n">
        <v>0</v>
      </c>
      <c r="AE943" s="14" t="n">
        <v>1</v>
      </c>
      <c r="AF943" s="14" t="s">
        <v>88</v>
      </c>
      <c r="AG943" s="15" t="n">
        <v>42836</v>
      </c>
      <c r="AH943" s="14" t="n">
        <f aca="false">I943+J943</f>
        <v>1</v>
      </c>
      <c r="AI943" s="14" t="n">
        <f aca="false">K943+L943+M943</f>
        <v>2</v>
      </c>
      <c r="AJ943" s="14" t="n">
        <f aca="false">AC943*AH943</f>
        <v>75</v>
      </c>
      <c r="AK943" s="14" t="str">
        <f aca="false">IF(C943=1,"Cancelled","Completed")</f>
        <v>Completed</v>
      </c>
      <c r="AL943" s="14" t="str">
        <f aca="false">_xlfn.IFS(D943&lt;=7,"0-7 Days",D943&lt;=30,"8-30 Days",D943&lt;=90,"31-90 Days",TRUE(),"90+ Days")</f>
        <v>8-30 Days</v>
      </c>
      <c r="AM943" s="14" t="str">
        <f aca="false">_xlfn.IFS(OR(F943="December",F943="January",F943="February"),"Winter",OR(F943="March",F943="April",F943="May"),"Spring",OR(F943="June",F943="July",F943="August"),"Summer",TRUE(),"Autumn")</f>
        <v>Spring</v>
      </c>
      <c r="AN943" s="14" t="str">
        <f aca="false">IF(L943+M943&gt;0,"Family","Adult Only")</f>
        <v>Adult Only</v>
      </c>
      <c r="AO943" s="14" t="str">
        <f aca="false">IF(U943=V943,"Same","Changed")</f>
        <v>Same</v>
      </c>
    </row>
    <row r="944" customFormat="false" ht="15" hidden="false" customHeight="false" outlineLevel="0" collapsed="false">
      <c r="A944" s="0" t="n">
        <v>966</v>
      </c>
      <c r="B944" s="0" t="s">
        <v>80</v>
      </c>
      <c r="C944" s="0" t="n">
        <v>0</v>
      </c>
      <c r="D944" s="0" t="n">
        <v>109</v>
      </c>
      <c r="E944" s="0" t="n">
        <v>2015</v>
      </c>
      <c r="F944" s="0" t="s">
        <v>113</v>
      </c>
      <c r="G944" s="0" t="n">
        <v>46</v>
      </c>
      <c r="H944" s="0" t="n">
        <v>13</v>
      </c>
      <c r="I944" s="0" t="n">
        <v>0</v>
      </c>
      <c r="J944" s="0" t="n">
        <v>1</v>
      </c>
      <c r="K944" s="0" t="n">
        <v>2</v>
      </c>
      <c r="L944" s="0" t="n">
        <v>0</v>
      </c>
      <c r="M944" s="0" t="n">
        <v>0</v>
      </c>
      <c r="N944" s="0" t="s">
        <v>82</v>
      </c>
      <c r="O944" s="0" t="s">
        <v>92</v>
      </c>
      <c r="P944" s="0" t="s">
        <v>84</v>
      </c>
      <c r="Q944" s="0" t="s">
        <v>84</v>
      </c>
      <c r="R944" s="0" t="n">
        <v>0</v>
      </c>
      <c r="S944" s="0" t="n">
        <v>0</v>
      </c>
      <c r="T944" s="0" t="n">
        <v>0</v>
      </c>
      <c r="U944" s="0" t="s">
        <v>85</v>
      </c>
      <c r="V944" s="0" t="s">
        <v>85</v>
      </c>
      <c r="W944" s="0" t="n">
        <v>0</v>
      </c>
      <c r="X944" s="0" t="s">
        <v>86</v>
      </c>
      <c r="Y944" s="0" t="n">
        <v>0</v>
      </c>
      <c r="Z944" s="0" t="n">
        <v>0</v>
      </c>
      <c r="AA944" s="0" t="n">
        <v>0</v>
      </c>
      <c r="AB944" s="0" t="s">
        <v>87</v>
      </c>
      <c r="AC944" s="0" t="n">
        <v>80.8</v>
      </c>
      <c r="AD944" s="0" t="n">
        <v>1</v>
      </c>
      <c r="AE944" s="0" t="n">
        <v>2</v>
      </c>
      <c r="AF944" s="0" t="s">
        <v>88</v>
      </c>
      <c r="AG944" s="13" t="n">
        <v>42322</v>
      </c>
      <c r="AH944" s="25" t="n">
        <f aca="false">I944+J944</f>
        <v>1</v>
      </c>
      <c r="AI944" s="25" t="n">
        <f aca="false">K944+L944+M944</f>
        <v>2</v>
      </c>
      <c r="AJ944" s="25" t="n">
        <f aca="false">AC944*AH944</f>
        <v>80.8</v>
      </c>
      <c r="AK944" s="0" t="str">
        <f aca="false">IF(C944=1,"Cancelled","Completed")</f>
        <v>Completed</v>
      </c>
      <c r="AL944" s="0" t="str">
        <f aca="false">_xlfn.IFS(D944&lt;=7,"0-7 Days",D944&lt;=30,"8-30 Days",D944&lt;=90,"31-90 Days",TRUE(),"90+ Days")</f>
        <v>90+ Days</v>
      </c>
      <c r="AM944" s="0" t="str">
        <f aca="false">_xlfn.IFS(OR(F944="December",F944="January",F944="February"),"Winter",OR(F944="March",F944="April",F944="May"),"Spring",OR(F944="June",F944="July",F944="August"),"Summer",TRUE(),"Autumn")</f>
        <v>Autumn</v>
      </c>
      <c r="AN944" s="0" t="str">
        <f aca="false">IF(L944+M944&gt;0,"Family","Adult Only")</f>
        <v>Adult Only</v>
      </c>
      <c r="AO944" s="0" t="str">
        <f aca="false">IF(U944=V944,"Same","Changed")</f>
        <v>Same</v>
      </c>
    </row>
    <row r="945" customFormat="false" ht="15" hidden="false" customHeight="false" outlineLevel="0" collapsed="false">
      <c r="A945" s="14" t="n">
        <v>967</v>
      </c>
      <c r="B945" s="14" t="s">
        <v>90</v>
      </c>
      <c r="C945" s="14" t="n">
        <v>1</v>
      </c>
      <c r="D945" s="14" t="n">
        <v>184</v>
      </c>
      <c r="E945" s="14" t="n">
        <v>2017</v>
      </c>
      <c r="F945" s="14" t="s">
        <v>119</v>
      </c>
      <c r="G945" s="14" t="n">
        <v>35</v>
      </c>
      <c r="H945" s="14" t="n">
        <v>28</v>
      </c>
      <c r="I945" s="14" t="n">
        <v>1</v>
      </c>
      <c r="J945" s="14" t="n">
        <v>2</v>
      </c>
      <c r="K945" s="14" t="n">
        <v>2</v>
      </c>
      <c r="L945" s="14" t="n">
        <v>0</v>
      </c>
      <c r="M945" s="14" t="n">
        <v>0</v>
      </c>
      <c r="N945" s="14" t="s">
        <v>82</v>
      </c>
      <c r="O945" s="14" t="s">
        <v>92</v>
      </c>
      <c r="P945" s="14" t="s">
        <v>84</v>
      </c>
      <c r="Q945" s="14" t="s">
        <v>84</v>
      </c>
      <c r="R945" s="14" t="n">
        <v>0</v>
      </c>
      <c r="S945" s="14" t="n">
        <v>0</v>
      </c>
      <c r="T945" s="14" t="n">
        <v>0</v>
      </c>
      <c r="U945" s="14" t="s">
        <v>124</v>
      </c>
      <c r="V945" s="14" t="s">
        <v>124</v>
      </c>
      <c r="W945" s="14" t="n">
        <v>0</v>
      </c>
      <c r="X945" s="14" t="s">
        <v>86</v>
      </c>
      <c r="Y945" s="14" t="n">
        <v>14</v>
      </c>
      <c r="Z945" s="14" t="n">
        <v>0</v>
      </c>
      <c r="AA945" s="14" t="n">
        <v>0</v>
      </c>
      <c r="AB945" s="14" t="s">
        <v>87</v>
      </c>
      <c r="AC945" s="14" t="n">
        <v>191.67</v>
      </c>
      <c r="AD945" s="14" t="n">
        <v>0</v>
      </c>
      <c r="AE945" s="14" t="n">
        <v>3</v>
      </c>
      <c r="AF945" s="14" t="s">
        <v>96</v>
      </c>
      <c r="AG945" s="15" t="n">
        <v>42801</v>
      </c>
      <c r="AH945" s="14" t="n">
        <f aca="false">I945+J945</f>
        <v>3</v>
      </c>
      <c r="AI945" s="14" t="n">
        <f aca="false">K945+L945+M945</f>
        <v>2</v>
      </c>
      <c r="AJ945" s="14" t="n">
        <f aca="false">AC945*AH945</f>
        <v>575.01</v>
      </c>
      <c r="AK945" s="14" t="str">
        <f aca="false">IF(C945=1,"Cancelled","Completed")</f>
        <v>Cancelled</v>
      </c>
      <c r="AL945" s="14" t="str">
        <f aca="false">_xlfn.IFS(D945&lt;=7,"0-7 Days",D945&lt;=30,"8-30 Days",D945&lt;=90,"31-90 Days",TRUE(),"90+ Days")</f>
        <v>90+ Days</v>
      </c>
      <c r="AM945" s="14" t="str">
        <f aca="false">_xlfn.IFS(OR(F945="December",F945="January",F945="February"),"Winter",OR(F945="March",F945="April",F945="May"),"Spring",OR(F945="June",F945="July",F945="August"),"Summer",TRUE(),"Autumn")</f>
        <v>Summer</v>
      </c>
      <c r="AN945" s="14" t="str">
        <f aca="false">IF(L945+M945&gt;0,"Family","Adult Only")</f>
        <v>Adult Only</v>
      </c>
      <c r="AO945" s="14" t="str">
        <f aca="false">IF(U945=V945,"Same","Changed")</f>
        <v>Same</v>
      </c>
    </row>
    <row r="946" customFormat="false" ht="15" hidden="false" customHeight="false" outlineLevel="0" collapsed="false">
      <c r="A946" s="0" t="n">
        <v>968</v>
      </c>
      <c r="B946" s="0" t="s">
        <v>90</v>
      </c>
      <c r="C946" s="0" t="n">
        <v>0</v>
      </c>
      <c r="D946" s="0" t="n">
        <v>214</v>
      </c>
      <c r="E946" s="0" t="n">
        <v>2017</v>
      </c>
      <c r="F946" s="0" t="s">
        <v>121</v>
      </c>
      <c r="G946" s="0" t="n">
        <v>22</v>
      </c>
      <c r="H946" s="0" t="n">
        <v>28</v>
      </c>
      <c r="I946" s="0" t="n">
        <v>2</v>
      </c>
      <c r="J946" s="0" t="n">
        <v>4</v>
      </c>
      <c r="K946" s="0" t="n">
        <v>2</v>
      </c>
      <c r="L946" s="0" t="n">
        <v>0</v>
      </c>
      <c r="M946" s="0" t="n">
        <v>0</v>
      </c>
      <c r="N946" s="0" t="s">
        <v>107</v>
      </c>
      <c r="O946" s="0" t="s">
        <v>155</v>
      </c>
      <c r="P946" s="0" t="s">
        <v>93</v>
      </c>
      <c r="Q946" s="0" t="s">
        <v>94</v>
      </c>
      <c r="R946" s="0" t="n">
        <v>0</v>
      </c>
      <c r="S946" s="0" t="n">
        <v>0</v>
      </c>
      <c r="T946" s="0" t="n">
        <v>0</v>
      </c>
      <c r="U946" s="0" t="s">
        <v>95</v>
      </c>
      <c r="V946" s="0" t="s">
        <v>95</v>
      </c>
      <c r="W946" s="0" t="n">
        <v>0</v>
      </c>
      <c r="X946" s="0" t="s">
        <v>86</v>
      </c>
      <c r="Y946" s="0" t="n">
        <v>9</v>
      </c>
      <c r="Z946" s="0" t="n">
        <v>0</v>
      </c>
      <c r="AA946" s="0" t="n">
        <v>0</v>
      </c>
      <c r="AB946" s="0" t="s">
        <v>87</v>
      </c>
      <c r="AC946" s="0" t="n">
        <v>115.8</v>
      </c>
      <c r="AD946" s="0" t="n">
        <v>0</v>
      </c>
      <c r="AE946" s="0" t="n">
        <v>0</v>
      </c>
      <c r="AF946" s="0" t="s">
        <v>88</v>
      </c>
      <c r="AG946" s="13" t="n">
        <v>42889</v>
      </c>
      <c r="AH946" s="25" t="n">
        <f aca="false">I946+J946</f>
        <v>6</v>
      </c>
      <c r="AI946" s="25" t="n">
        <f aca="false">K946+L946+M946</f>
        <v>2</v>
      </c>
      <c r="AJ946" s="25" t="n">
        <f aca="false">AC946*AH946</f>
        <v>694.8</v>
      </c>
      <c r="AK946" s="0" t="str">
        <f aca="false">IF(C946=1,"Cancelled","Completed")</f>
        <v>Completed</v>
      </c>
      <c r="AL946" s="0" t="str">
        <f aca="false">_xlfn.IFS(D946&lt;=7,"0-7 Days",D946&lt;=30,"8-30 Days",D946&lt;=90,"31-90 Days",TRUE(),"90+ Days")</f>
        <v>90+ Days</v>
      </c>
      <c r="AM946" s="0" t="str">
        <f aca="false">_xlfn.IFS(OR(F946="December",F946="January",F946="February"),"Winter",OR(F946="March",F946="April",F946="May"),"Spring",OR(F946="June",F946="July",F946="August"),"Summer",TRUE(),"Autumn")</f>
        <v>Spring</v>
      </c>
      <c r="AN946" s="0" t="str">
        <f aca="false">IF(L946+M946&gt;0,"Family","Adult Only")</f>
        <v>Adult Only</v>
      </c>
      <c r="AO946" s="0" t="str">
        <f aca="false">IF(U946=V946,"Same","Changed")</f>
        <v>Same</v>
      </c>
    </row>
    <row r="947" customFormat="false" ht="15" hidden="false" customHeight="false" outlineLevel="0" collapsed="false">
      <c r="A947" s="14" t="n">
        <v>969</v>
      </c>
      <c r="B947" s="14" t="s">
        <v>90</v>
      </c>
      <c r="C947" s="14" t="n">
        <v>0</v>
      </c>
      <c r="D947" s="14" t="n">
        <v>39</v>
      </c>
      <c r="E947" s="14" t="n">
        <v>2017</v>
      </c>
      <c r="F947" s="14" t="s">
        <v>119</v>
      </c>
      <c r="G947" s="14" t="n">
        <v>34</v>
      </c>
      <c r="H947" s="14" t="n">
        <v>20</v>
      </c>
      <c r="I947" s="14" t="n">
        <v>2</v>
      </c>
      <c r="J947" s="14" t="n">
        <v>0</v>
      </c>
      <c r="K947" s="14" t="n">
        <v>1</v>
      </c>
      <c r="L947" s="14" t="n">
        <v>0</v>
      </c>
      <c r="M947" s="14" t="n">
        <v>0</v>
      </c>
      <c r="N947" s="14" t="s">
        <v>82</v>
      </c>
      <c r="O947" s="14" t="s">
        <v>92</v>
      </c>
      <c r="P947" s="14" t="s">
        <v>99</v>
      </c>
      <c r="Q947" s="14" t="s">
        <v>94</v>
      </c>
      <c r="R947" s="14" t="n">
        <v>0</v>
      </c>
      <c r="S947" s="14" t="n">
        <v>0</v>
      </c>
      <c r="T947" s="14" t="n">
        <v>0</v>
      </c>
      <c r="U947" s="14" t="s">
        <v>95</v>
      </c>
      <c r="V947" s="14" t="s">
        <v>95</v>
      </c>
      <c r="W947" s="14" t="n">
        <v>0</v>
      </c>
      <c r="X947" s="14" t="s">
        <v>86</v>
      </c>
      <c r="Y947" s="14" t="n">
        <v>310</v>
      </c>
      <c r="Z947" s="14" t="n">
        <v>0</v>
      </c>
      <c r="AA947" s="14" t="n">
        <v>0</v>
      </c>
      <c r="AB947" s="14" t="s">
        <v>87</v>
      </c>
      <c r="AC947" s="14" t="n">
        <v>140</v>
      </c>
      <c r="AD947" s="14" t="n">
        <v>0</v>
      </c>
      <c r="AE947" s="14" t="n">
        <v>0</v>
      </c>
      <c r="AF947" s="14" t="s">
        <v>88</v>
      </c>
      <c r="AG947" s="15" t="n">
        <v>42969</v>
      </c>
      <c r="AH947" s="14" t="n">
        <f aca="false">I947+J947</f>
        <v>2</v>
      </c>
      <c r="AI947" s="14" t="n">
        <f aca="false">K947+L947+M947</f>
        <v>1</v>
      </c>
      <c r="AJ947" s="14" t="n">
        <f aca="false">AC947*AH947</f>
        <v>280</v>
      </c>
      <c r="AK947" s="14" t="str">
        <f aca="false">IF(C947=1,"Cancelled","Completed")</f>
        <v>Completed</v>
      </c>
      <c r="AL947" s="14" t="str">
        <f aca="false">_xlfn.IFS(D947&lt;=7,"0-7 Days",D947&lt;=30,"8-30 Days",D947&lt;=90,"31-90 Days",TRUE(),"90+ Days")</f>
        <v>31-90 Days</v>
      </c>
      <c r="AM947" s="14" t="str">
        <f aca="false">_xlfn.IFS(OR(F947="December",F947="January",F947="February"),"Winter",OR(F947="March",F947="April",F947="May"),"Spring",OR(F947="June",F947="July",F947="August"),"Summer",TRUE(),"Autumn")</f>
        <v>Summer</v>
      </c>
      <c r="AN947" s="14" t="str">
        <f aca="false">IF(L947+M947&gt;0,"Family","Adult Only")</f>
        <v>Adult Only</v>
      </c>
      <c r="AO947" s="14" t="str">
        <f aca="false">IF(U947=V947,"Same","Changed")</f>
        <v>Same</v>
      </c>
    </row>
    <row r="948" customFormat="false" ht="15" hidden="false" customHeight="false" outlineLevel="0" collapsed="false">
      <c r="A948" s="0" t="n">
        <v>970</v>
      </c>
      <c r="B948" s="0" t="s">
        <v>90</v>
      </c>
      <c r="C948" s="0" t="n">
        <v>0</v>
      </c>
      <c r="D948" s="0" t="n">
        <v>28</v>
      </c>
      <c r="E948" s="0" t="n">
        <v>2015</v>
      </c>
      <c r="F948" s="0" t="s">
        <v>114</v>
      </c>
      <c r="G948" s="0" t="n">
        <v>37</v>
      </c>
      <c r="H948" s="0" t="n">
        <v>10</v>
      </c>
      <c r="I948" s="0" t="n">
        <v>0</v>
      </c>
      <c r="J948" s="0" t="n">
        <v>2</v>
      </c>
      <c r="K948" s="0" t="n">
        <v>2</v>
      </c>
      <c r="L948" s="0" t="n">
        <v>0</v>
      </c>
      <c r="M948" s="0" t="n">
        <v>0</v>
      </c>
      <c r="N948" s="0" t="s">
        <v>82</v>
      </c>
      <c r="O948" s="0" t="s">
        <v>151</v>
      </c>
      <c r="P948" s="0" t="s">
        <v>99</v>
      </c>
      <c r="Q948" s="0" t="s">
        <v>94</v>
      </c>
      <c r="R948" s="0" t="n">
        <v>0</v>
      </c>
      <c r="S948" s="0" t="n">
        <v>0</v>
      </c>
      <c r="T948" s="0" t="n">
        <v>0</v>
      </c>
      <c r="U948" s="0" t="s">
        <v>109</v>
      </c>
      <c r="V948" s="0" t="s">
        <v>109</v>
      </c>
      <c r="W948" s="0" t="n">
        <v>0</v>
      </c>
      <c r="X948" s="0" t="s">
        <v>86</v>
      </c>
      <c r="Y948" s="0" t="n">
        <v>50</v>
      </c>
      <c r="Z948" s="0" t="n">
        <v>0</v>
      </c>
      <c r="AA948" s="0" t="n">
        <v>0</v>
      </c>
      <c r="AB948" s="0" t="s">
        <v>87</v>
      </c>
      <c r="AC948" s="0" t="n">
        <v>97</v>
      </c>
      <c r="AD948" s="0" t="n">
        <v>0</v>
      </c>
      <c r="AE948" s="0" t="n">
        <v>0</v>
      </c>
      <c r="AF948" s="0" t="s">
        <v>88</v>
      </c>
      <c r="AG948" s="13" t="n">
        <v>42259</v>
      </c>
      <c r="AH948" s="25" t="n">
        <f aca="false">I948+J948</f>
        <v>2</v>
      </c>
      <c r="AI948" s="25" t="n">
        <f aca="false">K948+L948+M948</f>
        <v>2</v>
      </c>
      <c r="AJ948" s="25" t="n">
        <f aca="false">AC948*AH948</f>
        <v>194</v>
      </c>
      <c r="AK948" s="0" t="str">
        <f aca="false">IF(C948=1,"Cancelled","Completed")</f>
        <v>Completed</v>
      </c>
      <c r="AL948" s="0" t="str">
        <f aca="false">_xlfn.IFS(D948&lt;=7,"0-7 Days",D948&lt;=30,"8-30 Days",D948&lt;=90,"31-90 Days",TRUE(),"90+ Days")</f>
        <v>8-30 Days</v>
      </c>
      <c r="AM948" s="0" t="str">
        <f aca="false">_xlfn.IFS(OR(F948="December",F948="January",F948="February"),"Winter",OR(F948="March",F948="April",F948="May"),"Spring",OR(F948="June",F948="July",F948="August"),"Summer",TRUE(),"Autumn")</f>
        <v>Autumn</v>
      </c>
      <c r="AN948" s="0" t="str">
        <f aca="false">IF(L948+M948&gt;0,"Family","Adult Only")</f>
        <v>Adult Only</v>
      </c>
      <c r="AO948" s="0" t="str">
        <f aca="false">IF(U948=V948,"Same","Changed")</f>
        <v>Same</v>
      </c>
    </row>
    <row r="949" customFormat="false" ht="15" hidden="false" customHeight="false" outlineLevel="0" collapsed="false">
      <c r="A949" s="14" t="n">
        <v>971</v>
      </c>
      <c r="B949" s="14" t="s">
        <v>80</v>
      </c>
      <c r="C949" s="14" t="n">
        <v>0</v>
      </c>
      <c r="D949" s="14" t="n">
        <v>283</v>
      </c>
      <c r="E949" s="14" t="n">
        <v>2015</v>
      </c>
      <c r="F949" s="14" t="s">
        <v>111</v>
      </c>
      <c r="G949" s="14" t="n">
        <v>42</v>
      </c>
      <c r="H949" s="14" t="n">
        <v>12</v>
      </c>
      <c r="I949" s="14" t="n">
        <v>2</v>
      </c>
      <c r="J949" s="14" t="n">
        <v>5</v>
      </c>
      <c r="K949" s="14" t="n">
        <v>2</v>
      </c>
      <c r="L949" s="14" t="n">
        <v>0</v>
      </c>
      <c r="M949" s="14" t="n">
        <v>0</v>
      </c>
      <c r="N949" s="14" t="s">
        <v>82</v>
      </c>
      <c r="O949" s="14" t="s">
        <v>83</v>
      </c>
      <c r="P949" s="14" t="s">
        <v>116</v>
      </c>
      <c r="Q949" s="14" t="s">
        <v>84</v>
      </c>
      <c r="R949" s="14" t="n">
        <v>0</v>
      </c>
      <c r="S949" s="14" t="n">
        <v>0</v>
      </c>
      <c r="T949" s="14" t="n">
        <v>0</v>
      </c>
      <c r="U949" s="14" t="s">
        <v>124</v>
      </c>
      <c r="V949" s="14" t="s">
        <v>124</v>
      </c>
      <c r="W949" s="14" t="n">
        <v>0</v>
      </c>
      <c r="X949" s="14" t="s">
        <v>86</v>
      </c>
      <c r="Y949" s="14" t="n">
        <v>273</v>
      </c>
      <c r="Z949" s="14" t="n">
        <v>0</v>
      </c>
      <c r="AA949" s="14" t="n">
        <v>0</v>
      </c>
      <c r="AB949" s="14" t="s">
        <v>101</v>
      </c>
      <c r="AC949" s="14" t="n">
        <v>77.29</v>
      </c>
      <c r="AD949" s="14" t="n">
        <v>0</v>
      </c>
      <c r="AE949" s="14" t="n">
        <v>0</v>
      </c>
      <c r="AF949" s="14" t="s">
        <v>88</v>
      </c>
      <c r="AG949" s="15" t="n">
        <v>42296</v>
      </c>
      <c r="AH949" s="14" t="n">
        <f aca="false">I949+J949</f>
        <v>7</v>
      </c>
      <c r="AI949" s="14" t="n">
        <f aca="false">K949+L949+M949</f>
        <v>2</v>
      </c>
      <c r="AJ949" s="14" t="n">
        <f aca="false">AC949*AH949</f>
        <v>541.03</v>
      </c>
      <c r="AK949" s="14" t="str">
        <f aca="false">IF(C949=1,"Cancelled","Completed")</f>
        <v>Completed</v>
      </c>
      <c r="AL949" s="14" t="str">
        <f aca="false">_xlfn.IFS(D949&lt;=7,"0-7 Days",D949&lt;=30,"8-30 Days",D949&lt;=90,"31-90 Days",TRUE(),"90+ Days")</f>
        <v>90+ Days</v>
      </c>
      <c r="AM949" s="14" t="str">
        <f aca="false">_xlfn.IFS(OR(F949="December",F949="January",F949="February"),"Winter",OR(F949="March",F949="April",F949="May"),"Spring",OR(F949="June",F949="July",F949="August"),"Summer",TRUE(),"Autumn")</f>
        <v>Autumn</v>
      </c>
      <c r="AN949" s="14" t="str">
        <f aca="false">IF(L949+M949&gt;0,"Family","Adult Only")</f>
        <v>Adult Only</v>
      </c>
      <c r="AO949" s="14" t="str">
        <f aca="false">IF(U949=V949,"Same","Changed")</f>
        <v>Same</v>
      </c>
    </row>
    <row r="950" customFormat="false" ht="15" hidden="false" customHeight="false" outlineLevel="0" collapsed="false">
      <c r="A950" s="0" t="n">
        <v>972</v>
      </c>
      <c r="B950" s="0" t="s">
        <v>90</v>
      </c>
      <c r="C950" s="0" t="n">
        <v>0</v>
      </c>
      <c r="D950" s="0" t="n">
        <v>57</v>
      </c>
      <c r="E950" s="0" t="n">
        <v>2016</v>
      </c>
      <c r="F950" s="0" t="s">
        <v>118</v>
      </c>
      <c r="G950" s="0" t="n">
        <v>7</v>
      </c>
      <c r="H950" s="0" t="n">
        <v>7</v>
      </c>
      <c r="I950" s="0" t="n">
        <v>2</v>
      </c>
      <c r="J950" s="0" t="n">
        <v>2</v>
      </c>
      <c r="K950" s="0" t="n">
        <v>2</v>
      </c>
      <c r="L950" s="0" t="n">
        <v>0</v>
      </c>
      <c r="M950" s="0" t="n">
        <v>0</v>
      </c>
      <c r="N950" s="0" t="s">
        <v>82</v>
      </c>
      <c r="O950" s="0" t="s">
        <v>117</v>
      </c>
      <c r="P950" s="0" t="s">
        <v>84</v>
      </c>
      <c r="Q950" s="0" t="s">
        <v>84</v>
      </c>
      <c r="R950" s="0" t="n">
        <v>0</v>
      </c>
      <c r="S950" s="0" t="n">
        <v>0</v>
      </c>
      <c r="T950" s="0" t="n">
        <v>0</v>
      </c>
      <c r="U950" s="0" t="s">
        <v>138</v>
      </c>
      <c r="V950" s="0" t="s">
        <v>138</v>
      </c>
      <c r="W950" s="0" t="n">
        <v>0</v>
      </c>
      <c r="X950" s="0" t="s">
        <v>86</v>
      </c>
      <c r="Y950" s="0" t="n">
        <v>0</v>
      </c>
      <c r="Z950" s="0" t="n">
        <v>0</v>
      </c>
      <c r="AA950" s="0" t="n">
        <v>0</v>
      </c>
      <c r="AB950" s="0" t="s">
        <v>87</v>
      </c>
      <c r="AC950" s="0" t="n">
        <v>65</v>
      </c>
      <c r="AD950" s="0" t="n">
        <v>0</v>
      </c>
      <c r="AE950" s="0" t="n">
        <v>1</v>
      </c>
      <c r="AF950" s="0" t="s">
        <v>88</v>
      </c>
      <c r="AG950" s="13" t="n">
        <v>42411</v>
      </c>
      <c r="AH950" s="25" t="n">
        <f aca="false">I950+J950</f>
        <v>4</v>
      </c>
      <c r="AI950" s="25" t="n">
        <f aca="false">K950+L950+M950</f>
        <v>2</v>
      </c>
      <c r="AJ950" s="25" t="n">
        <f aca="false">AC950*AH950</f>
        <v>260</v>
      </c>
      <c r="AK950" s="0" t="str">
        <f aca="false">IF(C950=1,"Cancelled","Completed")</f>
        <v>Completed</v>
      </c>
      <c r="AL950" s="0" t="str">
        <f aca="false">_xlfn.IFS(D950&lt;=7,"0-7 Days",D950&lt;=30,"8-30 Days",D950&lt;=90,"31-90 Days",TRUE(),"90+ Days")</f>
        <v>31-90 Days</v>
      </c>
      <c r="AM950" s="0" t="str">
        <f aca="false">_xlfn.IFS(OR(F950="December",F950="January",F950="February"),"Winter",OR(F950="March",F950="April",F950="May"),"Spring",OR(F950="June",F950="July",F950="August"),"Summer",TRUE(),"Autumn")</f>
        <v>Winter</v>
      </c>
      <c r="AN950" s="0" t="str">
        <f aca="false">IF(L950+M950&gt;0,"Family","Adult Only")</f>
        <v>Adult Only</v>
      </c>
      <c r="AO950" s="0" t="str">
        <f aca="false">IF(U950=V950,"Same","Changed")</f>
        <v>Same</v>
      </c>
    </row>
    <row r="951" customFormat="false" ht="15" hidden="false" customHeight="false" outlineLevel="0" collapsed="false">
      <c r="A951" s="14" t="n">
        <v>973</v>
      </c>
      <c r="B951" s="14" t="s">
        <v>80</v>
      </c>
      <c r="C951" s="14" t="n">
        <v>0</v>
      </c>
      <c r="D951" s="14" t="n">
        <v>1</v>
      </c>
      <c r="E951" s="14" t="n">
        <v>2015</v>
      </c>
      <c r="F951" s="14" t="s">
        <v>91</v>
      </c>
      <c r="G951" s="14" t="n">
        <v>27</v>
      </c>
      <c r="H951" s="14" t="n">
        <v>4</v>
      </c>
      <c r="I951" s="14" t="n">
        <v>1</v>
      </c>
      <c r="J951" s="14" t="n">
        <v>1</v>
      </c>
      <c r="K951" s="14" t="n">
        <v>2</v>
      </c>
      <c r="L951" s="14" t="n">
        <v>0</v>
      </c>
      <c r="M951" s="14" t="n">
        <v>0</v>
      </c>
      <c r="N951" s="14" t="s">
        <v>82</v>
      </c>
      <c r="O951" s="14" t="s">
        <v>92</v>
      </c>
      <c r="P951" s="14" t="s">
        <v>93</v>
      </c>
      <c r="Q951" s="14" t="s">
        <v>94</v>
      </c>
      <c r="R951" s="14" t="n">
        <v>0</v>
      </c>
      <c r="S951" s="14" t="n">
        <v>0</v>
      </c>
      <c r="T951" s="14" t="n">
        <v>0</v>
      </c>
      <c r="U951" s="14" t="s">
        <v>95</v>
      </c>
      <c r="V951" s="14" t="s">
        <v>95</v>
      </c>
      <c r="W951" s="14" t="n">
        <v>0</v>
      </c>
      <c r="X951" s="14" t="s">
        <v>86</v>
      </c>
      <c r="Y951" s="14" t="n">
        <v>240</v>
      </c>
      <c r="Z951" s="14" t="n">
        <v>0</v>
      </c>
      <c r="AA951" s="14" t="n">
        <v>0</v>
      </c>
      <c r="AB951" s="14" t="s">
        <v>87</v>
      </c>
      <c r="AC951" s="14" t="n">
        <v>114.5</v>
      </c>
      <c r="AD951" s="14" t="n">
        <v>0</v>
      </c>
      <c r="AE951" s="14" t="n">
        <v>0</v>
      </c>
      <c r="AF951" s="14" t="s">
        <v>88</v>
      </c>
      <c r="AG951" s="15" t="n">
        <v>42191</v>
      </c>
      <c r="AH951" s="14" t="n">
        <f aca="false">I951+J951</f>
        <v>2</v>
      </c>
      <c r="AI951" s="14" t="n">
        <f aca="false">K951+L951+M951</f>
        <v>2</v>
      </c>
      <c r="AJ951" s="14" t="n">
        <f aca="false">AC951*AH951</f>
        <v>229</v>
      </c>
      <c r="AK951" s="14" t="str">
        <f aca="false">IF(C951=1,"Cancelled","Completed")</f>
        <v>Completed</v>
      </c>
      <c r="AL951" s="14" t="str">
        <f aca="false">_xlfn.IFS(D951&lt;=7,"0-7 Days",D951&lt;=30,"8-30 Days",D951&lt;=90,"31-90 Days",TRUE(),"90+ Days")</f>
        <v>0-7 Days</v>
      </c>
      <c r="AM951" s="14" t="str">
        <f aca="false">_xlfn.IFS(OR(F951="December",F951="January",F951="February"),"Winter",OR(F951="March",F951="April",F951="May"),"Spring",OR(F951="June",F951="July",F951="August"),"Summer",TRUE(),"Autumn")</f>
        <v>Summer</v>
      </c>
      <c r="AN951" s="14" t="str">
        <f aca="false">IF(L951+M951&gt;0,"Family","Adult Only")</f>
        <v>Adult Only</v>
      </c>
      <c r="AO951" s="14" t="str">
        <f aca="false">IF(U951=V951,"Same","Changed")</f>
        <v>Same</v>
      </c>
    </row>
    <row r="952" customFormat="false" ht="15" hidden="false" customHeight="false" outlineLevel="0" collapsed="false">
      <c r="A952" s="0" t="n">
        <v>974</v>
      </c>
      <c r="B952" s="0" t="s">
        <v>90</v>
      </c>
      <c r="C952" s="0" t="n">
        <v>1</v>
      </c>
      <c r="D952" s="0" t="n">
        <v>107</v>
      </c>
      <c r="E952" s="0" t="n">
        <v>2016</v>
      </c>
      <c r="F952" s="0" t="s">
        <v>106</v>
      </c>
      <c r="G952" s="0" t="n">
        <v>16</v>
      </c>
      <c r="H952" s="0" t="n">
        <v>14</v>
      </c>
      <c r="I952" s="0" t="n">
        <v>0</v>
      </c>
      <c r="J952" s="0" t="n">
        <v>3</v>
      </c>
      <c r="K952" s="0" t="n">
        <v>2</v>
      </c>
      <c r="L952" s="0" t="n">
        <v>0</v>
      </c>
      <c r="M952" s="0" t="n">
        <v>0</v>
      </c>
      <c r="N952" s="0" t="s">
        <v>82</v>
      </c>
      <c r="O952" s="0" t="s">
        <v>147</v>
      </c>
      <c r="P952" s="0" t="s">
        <v>93</v>
      </c>
      <c r="Q952" s="0" t="s">
        <v>94</v>
      </c>
      <c r="R952" s="0" t="n">
        <v>0</v>
      </c>
      <c r="S952" s="0" t="n">
        <v>0</v>
      </c>
      <c r="T952" s="0" t="n">
        <v>0</v>
      </c>
      <c r="U952" s="0" t="s">
        <v>109</v>
      </c>
      <c r="V952" s="0" t="s">
        <v>109</v>
      </c>
      <c r="W952" s="0" t="n">
        <v>0</v>
      </c>
      <c r="X952" s="0" t="s">
        <v>86</v>
      </c>
      <c r="Y952" s="0" t="n">
        <v>9</v>
      </c>
      <c r="Z952" s="0" t="n">
        <v>0</v>
      </c>
      <c r="AA952" s="0" t="n">
        <v>0</v>
      </c>
      <c r="AB952" s="0" t="s">
        <v>87</v>
      </c>
      <c r="AC952" s="0" t="n">
        <v>102.3</v>
      </c>
      <c r="AD952" s="0" t="n">
        <v>0</v>
      </c>
      <c r="AE952" s="0" t="n">
        <v>1</v>
      </c>
      <c r="AF952" s="0" t="s">
        <v>96</v>
      </c>
      <c r="AG952" s="13" t="n">
        <v>42437</v>
      </c>
      <c r="AH952" s="25" t="n">
        <f aca="false">I952+J952</f>
        <v>3</v>
      </c>
      <c r="AI952" s="25" t="n">
        <f aca="false">K952+L952+M952</f>
        <v>2</v>
      </c>
      <c r="AJ952" s="25" t="n">
        <f aca="false">AC952*AH952</f>
        <v>306.9</v>
      </c>
      <c r="AK952" s="0" t="str">
        <f aca="false">IF(C952=1,"Cancelled","Completed")</f>
        <v>Cancelled</v>
      </c>
      <c r="AL952" s="0" t="str">
        <f aca="false">_xlfn.IFS(D952&lt;=7,"0-7 Days",D952&lt;=30,"8-30 Days",D952&lt;=90,"31-90 Days",TRUE(),"90+ Days")</f>
        <v>90+ Days</v>
      </c>
      <c r="AM952" s="0" t="str">
        <f aca="false">_xlfn.IFS(OR(F952="December",F952="January",F952="February"),"Winter",OR(F952="March",F952="April",F952="May"),"Spring",OR(F952="June",F952="July",F952="August"),"Summer",TRUE(),"Autumn")</f>
        <v>Spring</v>
      </c>
      <c r="AN952" s="0" t="str">
        <f aca="false">IF(L952+M952&gt;0,"Family","Adult Only")</f>
        <v>Adult Only</v>
      </c>
      <c r="AO952" s="0" t="str">
        <f aca="false">IF(U952=V952,"Same","Changed")</f>
        <v>Same</v>
      </c>
    </row>
    <row r="953" customFormat="false" ht="15" hidden="false" customHeight="false" outlineLevel="0" collapsed="false">
      <c r="A953" s="14" t="n">
        <v>975</v>
      </c>
      <c r="B953" s="14" t="s">
        <v>90</v>
      </c>
      <c r="C953" s="14" t="n">
        <v>0</v>
      </c>
      <c r="D953" s="14" t="n">
        <v>74</v>
      </c>
      <c r="E953" s="14" t="n">
        <v>2016</v>
      </c>
      <c r="F953" s="14" t="s">
        <v>103</v>
      </c>
      <c r="G953" s="14" t="n">
        <v>13</v>
      </c>
      <c r="H953" s="14" t="n">
        <v>20</v>
      </c>
      <c r="I953" s="14" t="n">
        <v>2</v>
      </c>
      <c r="J953" s="14" t="n">
        <v>2</v>
      </c>
      <c r="K953" s="14" t="n">
        <v>2</v>
      </c>
      <c r="L953" s="14" t="n">
        <v>0</v>
      </c>
      <c r="M953" s="14" t="n">
        <v>0</v>
      </c>
      <c r="N953" s="14" t="s">
        <v>82</v>
      </c>
      <c r="O953" s="14" t="s">
        <v>158</v>
      </c>
      <c r="P953" s="14" t="s">
        <v>93</v>
      </c>
      <c r="Q953" s="14" t="s">
        <v>94</v>
      </c>
      <c r="R953" s="14" t="n">
        <v>0</v>
      </c>
      <c r="S953" s="14" t="n">
        <v>0</v>
      </c>
      <c r="T953" s="14" t="n">
        <v>0</v>
      </c>
      <c r="U953" s="14" t="s">
        <v>95</v>
      </c>
      <c r="V953" s="14" t="s">
        <v>95</v>
      </c>
      <c r="W953" s="14" t="n">
        <v>0</v>
      </c>
      <c r="X953" s="14" t="s">
        <v>86</v>
      </c>
      <c r="Y953" s="14" t="n">
        <v>9</v>
      </c>
      <c r="Z953" s="14" t="n">
        <v>0</v>
      </c>
      <c r="AA953" s="14" t="n">
        <v>0</v>
      </c>
      <c r="AB953" s="14" t="s">
        <v>87</v>
      </c>
      <c r="AC953" s="14" t="n">
        <v>82.45</v>
      </c>
      <c r="AD953" s="14" t="n">
        <v>0</v>
      </c>
      <c r="AE953" s="14" t="n">
        <v>1</v>
      </c>
      <c r="AF953" s="14" t="s">
        <v>88</v>
      </c>
      <c r="AG953" s="15" t="n">
        <v>42453</v>
      </c>
      <c r="AH953" s="14" t="n">
        <f aca="false">I953+J953</f>
        <v>4</v>
      </c>
      <c r="AI953" s="14" t="n">
        <f aca="false">K953+L953+M953</f>
        <v>2</v>
      </c>
      <c r="AJ953" s="14" t="n">
        <f aca="false">AC953*AH953</f>
        <v>329.8</v>
      </c>
      <c r="AK953" s="14" t="str">
        <f aca="false">IF(C953=1,"Cancelled","Completed")</f>
        <v>Completed</v>
      </c>
      <c r="AL953" s="14" t="str">
        <f aca="false">_xlfn.IFS(D953&lt;=7,"0-7 Days",D953&lt;=30,"8-30 Days",D953&lt;=90,"31-90 Days",TRUE(),"90+ Days")</f>
        <v>31-90 Days</v>
      </c>
      <c r="AM953" s="14" t="str">
        <f aca="false">_xlfn.IFS(OR(F953="December",F953="January",F953="February"),"Winter",OR(F953="March",F953="April",F953="May"),"Spring",OR(F953="June",F953="July",F953="August"),"Summer",TRUE(),"Autumn")</f>
        <v>Spring</v>
      </c>
      <c r="AN953" s="14" t="str">
        <f aca="false">IF(L953+M953&gt;0,"Family","Adult Only")</f>
        <v>Adult Only</v>
      </c>
      <c r="AO953" s="14" t="str">
        <f aca="false">IF(U953=V953,"Same","Changed")</f>
        <v>Same</v>
      </c>
    </row>
    <row r="954" customFormat="false" ht="15" hidden="false" customHeight="false" outlineLevel="0" collapsed="false">
      <c r="A954" s="0" t="n">
        <v>976</v>
      </c>
      <c r="B954" s="0" t="s">
        <v>90</v>
      </c>
      <c r="C954" s="0" t="n">
        <v>0</v>
      </c>
      <c r="D954" s="0" t="n">
        <v>133</v>
      </c>
      <c r="E954" s="0" t="n">
        <v>2017</v>
      </c>
      <c r="F954" s="0" t="s">
        <v>106</v>
      </c>
      <c r="G954" s="0" t="n">
        <v>16</v>
      </c>
      <c r="H954" s="0" t="n">
        <v>19</v>
      </c>
      <c r="I954" s="0" t="n">
        <v>0</v>
      </c>
      <c r="J954" s="0" t="n">
        <v>4</v>
      </c>
      <c r="K954" s="0" t="n">
        <v>2</v>
      </c>
      <c r="L954" s="0" t="n">
        <v>0</v>
      </c>
      <c r="M954" s="0" t="n">
        <v>0</v>
      </c>
      <c r="N954" s="0" t="s">
        <v>82</v>
      </c>
      <c r="O954" s="0" t="s">
        <v>179</v>
      </c>
      <c r="P954" s="0" t="s">
        <v>99</v>
      </c>
      <c r="Q954" s="0" t="s">
        <v>94</v>
      </c>
      <c r="R954" s="0" t="n">
        <v>0</v>
      </c>
      <c r="S954" s="0" t="n">
        <v>0</v>
      </c>
      <c r="T954" s="0" t="n">
        <v>0</v>
      </c>
      <c r="U954" s="0" t="s">
        <v>95</v>
      </c>
      <c r="V954" s="0" t="s">
        <v>95</v>
      </c>
      <c r="W954" s="0" t="n">
        <v>0</v>
      </c>
      <c r="X954" s="0" t="s">
        <v>86</v>
      </c>
      <c r="Y954" s="0" t="n">
        <v>390</v>
      </c>
      <c r="Z954" s="0" t="n">
        <v>0</v>
      </c>
      <c r="AA954" s="0" t="n">
        <v>0</v>
      </c>
      <c r="AB954" s="0" t="s">
        <v>101</v>
      </c>
      <c r="AC954" s="0" t="n">
        <v>124</v>
      </c>
      <c r="AD954" s="0" t="n">
        <v>0</v>
      </c>
      <c r="AE954" s="0" t="n">
        <v>0</v>
      </c>
      <c r="AF954" s="0" t="s">
        <v>88</v>
      </c>
      <c r="AG954" s="13" t="n">
        <v>42848</v>
      </c>
      <c r="AH954" s="25" t="n">
        <f aca="false">I954+J954</f>
        <v>4</v>
      </c>
      <c r="AI954" s="25" t="n">
        <f aca="false">K954+L954+M954</f>
        <v>2</v>
      </c>
      <c r="AJ954" s="25" t="n">
        <f aca="false">AC954*AH954</f>
        <v>496</v>
      </c>
      <c r="AK954" s="0" t="str">
        <f aca="false">IF(C954=1,"Cancelled","Completed")</f>
        <v>Completed</v>
      </c>
      <c r="AL954" s="0" t="str">
        <f aca="false">_xlfn.IFS(D954&lt;=7,"0-7 Days",D954&lt;=30,"8-30 Days",D954&lt;=90,"31-90 Days",TRUE(),"90+ Days")</f>
        <v>90+ Days</v>
      </c>
      <c r="AM954" s="0" t="str">
        <f aca="false">_xlfn.IFS(OR(F954="December",F954="January",F954="February"),"Winter",OR(F954="March",F954="April",F954="May"),"Spring",OR(F954="June",F954="July",F954="August"),"Summer",TRUE(),"Autumn")</f>
        <v>Spring</v>
      </c>
      <c r="AN954" s="0" t="str">
        <f aca="false">IF(L954+M954&gt;0,"Family","Adult Only")</f>
        <v>Adult Only</v>
      </c>
      <c r="AO954" s="0" t="str">
        <f aca="false">IF(U954=V954,"Same","Changed")</f>
        <v>Same</v>
      </c>
    </row>
    <row r="955" customFormat="false" ht="15" hidden="false" customHeight="false" outlineLevel="0" collapsed="false">
      <c r="A955" s="14" t="n">
        <v>977</v>
      </c>
      <c r="B955" s="14" t="s">
        <v>90</v>
      </c>
      <c r="C955" s="14" t="n">
        <v>0</v>
      </c>
      <c r="D955" s="14" t="n">
        <v>0</v>
      </c>
      <c r="E955" s="14" t="n">
        <v>2015</v>
      </c>
      <c r="F955" s="14" t="s">
        <v>119</v>
      </c>
      <c r="G955" s="14" t="n">
        <v>34</v>
      </c>
      <c r="H955" s="14" t="n">
        <v>18</v>
      </c>
      <c r="I955" s="14" t="n">
        <v>0</v>
      </c>
      <c r="J955" s="14" t="n">
        <v>1</v>
      </c>
      <c r="K955" s="14" t="n">
        <v>1</v>
      </c>
      <c r="L955" s="14" t="n">
        <v>0</v>
      </c>
      <c r="M955" s="14" t="n">
        <v>0</v>
      </c>
      <c r="N955" s="14" t="s">
        <v>107</v>
      </c>
      <c r="O955" s="14" t="s">
        <v>149</v>
      </c>
      <c r="P955" s="14" t="s">
        <v>84</v>
      </c>
      <c r="Q955" s="14" t="s">
        <v>84</v>
      </c>
      <c r="R955" s="14" t="n">
        <v>0</v>
      </c>
      <c r="S955" s="14" t="n">
        <v>0</v>
      </c>
      <c r="T955" s="14" t="n">
        <v>0</v>
      </c>
      <c r="U955" s="14" t="s">
        <v>109</v>
      </c>
      <c r="V955" s="14" t="s">
        <v>109</v>
      </c>
      <c r="W955" s="14" t="n">
        <v>0</v>
      </c>
      <c r="X955" s="14" t="s">
        <v>86</v>
      </c>
      <c r="Y955" s="14" t="n">
        <v>0</v>
      </c>
      <c r="Z955" s="14" t="n">
        <v>0</v>
      </c>
      <c r="AA955" s="14" t="n">
        <v>0</v>
      </c>
      <c r="AB955" s="14" t="s">
        <v>87</v>
      </c>
      <c r="AC955" s="14" t="n">
        <v>100</v>
      </c>
      <c r="AD955" s="14" t="n">
        <v>0</v>
      </c>
      <c r="AE955" s="14" t="n">
        <v>0</v>
      </c>
      <c r="AF955" s="14" t="s">
        <v>88</v>
      </c>
      <c r="AG955" s="15" t="n">
        <v>42235</v>
      </c>
      <c r="AH955" s="14" t="n">
        <f aca="false">I955+J955</f>
        <v>1</v>
      </c>
      <c r="AI955" s="14" t="n">
        <f aca="false">K955+L955+M955</f>
        <v>1</v>
      </c>
      <c r="AJ955" s="14" t="n">
        <f aca="false">AC955*AH955</f>
        <v>100</v>
      </c>
      <c r="AK955" s="14" t="str">
        <f aca="false">IF(C955=1,"Cancelled","Completed")</f>
        <v>Completed</v>
      </c>
      <c r="AL955" s="14" t="str">
        <f aca="false">_xlfn.IFS(D955&lt;=7,"0-7 Days",D955&lt;=30,"8-30 Days",D955&lt;=90,"31-90 Days",TRUE(),"90+ Days")</f>
        <v>0-7 Days</v>
      </c>
      <c r="AM955" s="14" t="str">
        <f aca="false">_xlfn.IFS(OR(F955="December",F955="January",F955="February"),"Winter",OR(F955="March",F955="April",F955="May"),"Spring",OR(F955="June",F955="July",F955="August"),"Summer",TRUE(),"Autumn")</f>
        <v>Summer</v>
      </c>
      <c r="AN955" s="14" t="str">
        <f aca="false">IF(L955+M955&gt;0,"Family","Adult Only")</f>
        <v>Adult Only</v>
      </c>
      <c r="AO955" s="14" t="str">
        <f aca="false">IF(U955=V955,"Same","Changed")</f>
        <v>Same</v>
      </c>
    </row>
    <row r="956" customFormat="false" ht="15" hidden="false" customHeight="false" outlineLevel="0" collapsed="false">
      <c r="A956" s="0" t="n">
        <v>979</v>
      </c>
      <c r="B956" s="0" t="s">
        <v>90</v>
      </c>
      <c r="C956" s="0" t="n">
        <v>0</v>
      </c>
      <c r="D956" s="0" t="n">
        <v>2</v>
      </c>
      <c r="E956" s="0" t="n">
        <v>2016</v>
      </c>
      <c r="F956" s="0" t="s">
        <v>119</v>
      </c>
      <c r="G956" s="0" t="n">
        <v>33</v>
      </c>
      <c r="H956" s="0" t="n">
        <v>13</v>
      </c>
      <c r="I956" s="0" t="n">
        <v>0</v>
      </c>
      <c r="J956" s="0" t="n">
        <v>1</v>
      </c>
      <c r="K956" s="0" t="n">
        <v>2</v>
      </c>
      <c r="L956" s="0" t="n">
        <v>1</v>
      </c>
      <c r="M956" s="0" t="n">
        <v>0</v>
      </c>
      <c r="N956" s="0" t="s">
        <v>82</v>
      </c>
      <c r="O956" s="0" t="s">
        <v>92</v>
      </c>
      <c r="P956" s="0" t="s">
        <v>84</v>
      </c>
      <c r="Q956" s="0" t="s">
        <v>84</v>
      </c>
      <c r="R956" s="0" t="n">
        <v>0</v>
      </c>
      <c r="S956" s="0" t="n">
        <v>0</v>
      </c>
      <c r="T956" s="0" t="n">
        <v>0</v>
      </c>
      <c r="U956" s="0" t="s">
        <v>109</v>
      </c>
      <c r="V956" s="0" t="s">
        <v>109</v>
      </c>
      <c r="W956" s="0" t="n">
        <v>0</v>
      </c>
      <c r="X956" s="0" t="s">
        <v>86</v>
      </c>
      <c r="Y956" s="0" t="n">
        <v>14</v>
      </c>
      <c r="Z956" s="0" t="n">
        <v>0</v>
      </c>
      <c r="AA956" s="0" t="n">
        <v>0</v>
      </c>
      <c r="AB956" s="0" t="s">
        <v>87</v>
      </c>
      <c r="AC956" s="0" t="n">
        <v>175.65</v>
      </c>
      <c r="AD956" s="0" t="n">
        <v>0</v>
      </c>
      <c r="AE956" s="0" t="n">
        <v>2</v>
      </c>
      <c r="AF956" s="0" t="s">
        <v>88</v>
      </c>
      <c r="AG956" s="13" t="n">
        <v>42596</v>
      </c>
      <c r="AH956" s="25" t="n">
        <f aca="false">I956+J956</f>
        <v>1</v>
      </c>
      <c r="AI956" s="25" t="n">
        <f aca="false">K956+L956+M956</f>
        <v>3</v>
      </c>
      <c r="AJ956" s="25" t="n">
        <f aca="false">AC956*AH956</f>
        <v>175.65</v>
      </c>
      <c r="AK956" s="0" t="str">
        <f aca="false">IF(C956=1,"Cancelled","Completed")</f>
        <v>Completed</v>
      </c>
      <c r="AL956" s="0" t="str">
        <f aca="false">_xlfn.IFS(D956&lt;=7,"0-7 Days",D956&lt;=30,"8-30 Days",D956&lt;=90,"31-90 Days",TRUE(),"90+ Days")</f>
        <v>0-7 Days</v>
      </c>
      <c r="AM956" s="0" t="str">
        <f aca="false">_xlfn.IFS(OR(F956="December",F956="January",F956="February"),"Winter",OR(F956="March",F956="April",F956="May"),"Spring",OR(F956="June",F956="July",F956="August"),"Summer",TRUE(),"Autumn")</f>
        <v>Summer</v>
      </c>
      <c r="AN956" s="0" t="str">
        <f aca="false">IF(L956+M956&gt;0,"Family","Adult Only")</f>
        <v>Family</v>
      </c>
      <c r="AO956" s="0" t="str">
        <f aca="false">IF(U956=V956,"Same","Changed")</f>
        <v>Same</v>
      </c>
    </row>
    <row r="957" customFormat="false" ht="15" hidden="false" customHeight="false" outlineLevel="0" collapsed="false">
      <c r="A957" s="14" t="n">
        <v>980</v>
      </c>
      <c r="B957" s="14" t="s">
        <v>80</v>
      </c>
      <c r="C957" s="14" t="n">
        <v>0</v>
      </c>
      <c r="D957" s="14" t="n">
        <v>2</v>
      </c>
      <c r="E957" s="14" t="n">
        <v>2017</v>
      </c>
      <c r="F957" s="14" t="s">
        <v>121</v>
      </c>
      <c r="G957" s="14" t="n">
        <v>19</v>
      </c>
      <c r="H957" s="14" t="n">
        <v>7</v>
      </c>
      <c r="I957" s="14" t="n">
        <v>2</v>
      </c>
      <c r="J957" s="14" t="n">
        <v>0</v>
      </c>
      <c r="K957" s="14" t="n">
        <v>2</v>
      </c>
      <c r="L957" s="14" t="n">
        <v>0</v>
      </c>
      <c r="M957" s="14" t="n">
        <v>0</v>
      </c>
      <c r="N957" s="14" t="s">
        <v>82</v>
      </c>
      <c r="O957" s="14" t="s">
        <v>92</v>
      </c>
      <c r="P957" s="14" t="s">
        <v>93</v>
      </c>
      <c r="Q957" s="14" t="s">
        <v>94</v>
      </c>
      <c r="R957" s="14" t="n">
        <v>0</v>
      </c>
      <c r="S957" s="14" t="n">
        <v>0</v>
      </c>
      <c r="T957" s="14" t="n">
        <v>0</v>
      </c>
      <c r="U957" s="14" t="s">
        <v>95</v>
      </c>
      <c r="V957" s="14" t="s">
        <v>138</v>
      </c>
      <c r="W957" s="14" t="n">
        <v>0</v>
      </c>
      <c r="X957" s="14" t="s">
        <v>86</v>
      </c>
      <c r="Y957" s="14" t="n">
        <v>240</v>
      </c>
      <c r="Z957" s="14" t="n">
        <v>0</v>
      </c>
      <c r="AA957" s="14" t="n">
        <v>0</v>
      </c>
      <c r="AB957" s="14" t="s">
        <v>87</v>
      </c>
      <c r="AC957" s="14" t="n">
        <v>79.5</v>
      </c>
      <c r="AD957" s="14" t="n">
        <v>1</v>
      </c>
      <c r="AE957" s="14" t="n">
        <v>1</v>
      </c>
      <c r="AF957" s="14" t="s">
        <v>88</v>
      </c>
      <c r="AG957" s="15" t="n">
        <v>42864</v>
      </c>
      <c r="AH957" s="14" t="n">
        <f aca="false">I957+J957</f>
        <v>2</v>
      </c>
      <c r="AI957" s="14" t="n">
        <f aca="false">K957+L957+M957</f>
        <v>2</v>
      </c>
      <c r="AJ957" s="14" t="n">
        <f aca="false">AC957*AH957</f>
        <v>159</v>
      </c>
      <c r="AK957" s="14" t="str">
        <f aca="false">IF(C957=1,"Cancelled","Completed")</f>
        <v>Completed</v>
      </c>
      <c r="AL957" s="14" t="str">
        <f aca="false">_xlfn.IFS(D957&lt;=7,"0-7 Days",D957&lt;=30,"8-30 Days",D957&lt;=90,"31-90 Days",TRUE(),"90+ Days")</f>
        <v>0-7 Days</v>
      </c>
      <c r="AM957" s="14" t="str">
        <f aca="false">_xlfn.IFS(OR(F957="December",F957="January",F957="February"),"Winter",OR(F957="March",F957="April",F957="May"),"Spring",OR(F957="June",F957="July",F957="August"),"Summer",TRUE(),"Autumn")</f>
        <v>Spring</v>
      </c>
      <c r="AN957" s="14" t="str">
        <f aca="false">IF(L957+M957&gt;0,"Family","Adult Only")</f>
        <v>Adult Only</v>
      </c>
      <c r="AO957" s="14" t="str">
        <f aca="false">IF(U957=V957,"Same","Changed")</f>
        <v>Changed</v>
      </c>
    </row>
    <row r="958" customFormat="false" ht="15" hidden="false" customHeight="false" outlineLevel="0" collapsed="false">
      <c r="A958" s="0" t="n">
        <v>981</v>
      </c>
      <c r="B958" s="0" t="s">
        <v>80</v>
      </c>
      <c r="C958" s="0" t="n">
        <v>0</v>
      </c>
      <c r="D958" s="0" t="n">
        <v>152</v>
      </c>
      <c r="E958" s="0" t="n">
        <v>2016</v>
      </c>
      <c r="F958" s="0" t="s">
        <v>114</v>
      </c>
      <c r="G958" s="0" t="n">
        <v>40</v>
      </c>
      <c r="H958" s="0" t="n">
        <v>26</v>
      </c>
      <c r="I958" s="0" t="n">
        <v>2</v>
      </c>
      <c r="J958" s="0" t="n">
        <v>5</v>
      </c>
      <c r="K958" s="0" t="n">
        <v>1</v>
      </c>
      <c r="L958" s="0" t="n">
        <v>0</v>
      </c>
      <c r="M958" s="0" t="n">
        <v>0</v>
      </c>
      <c r="N958" s="0" t="s">
        <v>112</v>
      </c>
      <c r="O958" s="0" t="s">
        <v>83</v>
      </c>
      <c r="P958" s="0" t="s">
        <v>116</v>
      </c>
      <c r="Q958" s="0" t="s">
        <v>94</v>
      </c>
      <c r="R958" s="0" t="n">
        <v>0</v>
      </c>
      <c r="S958" s="0" t="n">
        <v>0</v>
      </c>
      <c r="T958" s="0" t="n">
        <v>0</v>
      </c>
      <c r="U958" s="0" t="s">
        <v>95</v>
      </c>
      <c r="V958" s="0" t="s">
        <v>95</v>
      </c>
      <c r="W958" s="0" t="n">
        <v>0</v>
      </c>
      <c r="X958" s="0" t="s">
        <v>86</v>
      </c>
      <c r="Y958" s="0" t="n">
        <v>253</v>
      </c>
      <c r="Z958" s="0" t="n">
        <v>0</v>
      </c>
      <c r="AA958" s="0" t="n">
        <v>0</v>
      </c>
      <c r="AB958" s="0" t="s">
        <v>101</v>
      </c>
      <c r="AC958" s="0" t="n">
        <v>48.5</v>
      </c>
      <c r="AD958" s="0" t="n">
        <v>0</v>
      </c>
      <c r="AE958" s="0" t="n">
        <v>0</v>
      </c>
      <c r="AF958" s="0" t="s">
        <v>88</v>
      </c>
      <c r="AG958" s="13" t="n">
        <v>42646</v>
      </c>
      <c r="AH958" s="25" t="n">
        <f aca="false">I958+J958</f>
        <v>7</v>
      </c>
      <c r="AI958" s="25" t="n">
        <f aca="false">K958+L958+M958</f>
        <v>1</v>
      </c>
      <c r="AJ958" s="25" t="n">
        <f aca="false">AC958*AH958</f>
        <v>339.5</v>
      </c>
      <c r="AK958" s="0" t="str">
        <f aca="false">IF(C958=1,"Cancelled","Completed")</f>
        <v>Completed</v>
      </c>
      <c r="AL958" s="0" t="str">
        <f aca="false">_xlfn.IFS(D958&lt;=7,"0-7 Days",D958&lt;=30,"8-30 Days",D958&lt;=90,"31-90 Days",TRUE(),"90+ Days")</f>
        <v>90+ Days</v>
      </c>
      <c r="AM958" s="0" t="str">
        <f aca="false">_xlfn.IFS(OR(F958="December",F958="January",F958="February"),"Winter",OR(F958="March",F958="April",F958="May"),"Spring",OR(F958="June",F958="July",F958="August"),"Summer",TRUE(),"Autumn")</f>
        <v>Autumn</v>
      </c>
      <c r="AN958" s="0" t="str">
        <f aca="false">IF(L958+M958&gt;0,"Family","Adult Only")</f>
        <v>Adult Only</v>
      </c>
      <c r="AO958" s="0" t="str">
        <f aca="false">IF(U958=V958,"Same","Changed")</f>
        <v>Same</v>
      </c>
    </row>
    <row r="959" customFormat="false" ht="15" hidden="false" customHeight="false" outlineLevel="0" collapsed="false">
      <c r="A959" s="14" t="n">
        <v>982</v>
      </c>
      <c r="B959" s="14" t="s">
        <v>90</v>
      </c>
      <c r="C959" s="14" t="n">
        <v>0</v>
      </c>
      <c r="D959" s="14" t="n">
        <v>44</v>
      </c>
      <c r="E959" s="14" t="n">
        <v>2016</v>
      </c>
      <c r="F959" s="14" t="s">
        <v>135</v>
      </c>
      <c r="G959" s="14" t="n">
        <v>26</v>
      </c>
      <c r="H959" s="14" t="n">
        <v>19</v>
      </c>
      <c r="I959" s="14" t="n">
        <v>1</v>
      </c>
      <c r="J959" s="14" t="n">
        <v>0</v>
      </c>
      <c r="K959" s="14" t="n">
        <v>2</v>
      </c>
      <c r="L959" s="14" t="n">
        <v>0</v>
      </c>
      <c r="M959" s="14" t="n">
        <v>0</v>
      </c>
      <c r="N959" s="14" t="s">
        <v>82</v>
      </c>
      <c r="O959" s="14" t="s">
        <v>92</v>
      </c>
      <c r="P959" s="14" t="s">
        <v>93</v>
      </c>
      <c r="Q959" s="14" t="s">
        <v>94</v>
      </c>
      <c r="R959" s="14" t="n">
        <v>0</v>
      </c>
      <c r="S959" s="14" t="n">
        <v>0</v>
      </c>
      <c r="T959" s="14" t="n">
        <v>0</v>
      </c>
      <c r="U959" s="14" t="s">
        <v>95</v>
      </c>
      <c r="V959" s="14" t="s">
        <v>156</v>
      </c>
      <c r="W959" s="14" t="n">
        <v>0</v>
      </c>
      <c r="X959" s="14" t="s">
        <v>86</v>
      </c>
      <c r="Y959" s="14" t="n">
        <v>7</v>
      </c>
      <c r="Z959" s="14" t="n">
        <v>0</v>
      </c>
      <c r="AA959" s="14" t="n">
        <v>0</v>
      </c>
      <c r="AB959" s="14" t="s">
        <v>87</v>
      </c>
      <c r="AC959" s="14" t="n">
        <v>99.1</v>
      </c>
      <c r="AD959" s="14" t="n">
        <v>0</v>
      </c>
      <c r="AE959" s="14" t="n">
        <v>1</v>
      </c>
      <c r="AF959" s="14" t="s">
        <v>88</v>
      </c>
      <c r="AG959" s="15" t="n">
        <v>42541</v>
      </c>
      <c r="AH959" s="14" t="n">
        <f aca="false">I959+J959</f>
        <v>1</v>
      </c>
      <c r="AI959" s="14" t="n">
        <f aca="false">K959+L959+M959</f>
        <v>2</v>
      </c>
      <c r="AJ959" s="14" t="n">
        <f aca="false">AC959*AH959</f>
        <v>99.1</v>
      </c>
      <c r="AK959" s="14" t="str">
        <f aca="false">IF(C959=1,"Cancelled","Completed")</f>
        <v>Completed</v>
      </c>
      <c r="AL959" s="14" t="str">
        <f aca="false">_xlfn.IFS(D959&lt;=7,"0-7 Days",D959&lt;=30,"8-30 Days",D959&lt;=90,"31-90 Days",TRUE(),"90+ Days")</f>
        <v>31-90 Days</v>
      </c>
      <c r="AM959" s="14" t="str">
        <f aca="false">_xlfn.IFS(OR(F959="December",F959="January",F959="February"),"Winter",OR(F959="March",F959="April",F959="May"),"Spring",OR(F959="June",F959="July",F959="August"),"Summer",TRUE(),"Autumn")</f>
        <v>Summer</v>
      </c>
      <c r="AN959" s="14" t="str">
        <f aca="false">IF(L959+M959&gt;0,"Family","Adult Only")</f>
        <v>Adult Only</v>
      </c>
      <c r="AO959" s="14" t="str">
        <f aca="false">IF(U959=V959,"Same","Changed")</f>
        <v>Changed</v>
      </c>
    </row>
    <row r="960" customFormat="false" ht="15" hidden="false" customHeight="false" outlineLevel="0" collapsed="false">
      <c r="A960" s="0" t="n">
        <v>983</v>
      </c>
      <c r="B960" s="0" t="s">
        <v>80</v>
      </c>
      <c r="C960" s="0" t="n">
        <v>0</v>
      </c>
      <c r="D960" s="0" t="n">
        <v>178</v>
      </c>
      <c r="E960" s="0" t="n">
        <v>2016</v>
      </c>
      <c r="F960" s="0" t="s">
        <v>91</v>
      </c>
      <c r="G960" s="0" t="n">
        <v>29</v>
      </c>
      <c r="H960" s="0" t="n">
        <v>11</v>
      </c>
      <c r="I960" s="0" t="n">
        <v>1</v>
      </c>
      <c r="J960" s="0" t="n">
        <v>3</v>
      </c>
      <c r="K960" s="0" t="n">
        <v>2</v>
      </c>
      <c r="L960" s="0" t="n">
        <v>0</v>
      </c>
      <c r="M960" s="0" t="n">
        <v>0</v>
      </c>
      <c r="N960" s="0" t="s">
        <v>82</v>
      </c>
      <c r="O960" s="0" t="s">
        <v>92</v>
      </c>
      <c r="P960" s="0" t="s">
        <v>84</v>
      </c>
      <c r="Q960" s="0" t="s">
        <v>84</v>
      </c>
      <c r="R960" s="0" t="n">
        <v>0</v>
      </c>
      <c r="S960" s="0" t="n">
        <v>0</v>
      </c>
      <c r="T960" s="0" t="n">
        <v>0</v>
      </c>
      <c r="U960" s="0" t="s">
        <v>95</v>
      </c>
      <c r="V960" s="0" t="s">
        <v>95</v>
      </c>
      <c r="W960" s="0" t="n">
        <v>0</v>
      </c>
      <c r="X960" s="0" t="s">
        <v>86</v>
      </c>
      <c r="Y960" s="0" t="n">
        <v>250</v>
      </c>
      <c r="Z960" s="0" t="n">
        <v>0</v>
      </c>
      <c r="AA960" s="0" t="n">
        <v>0</v>
      </c>
      <c r="AB960" s="0" t="s">
        <v>87</v>
      </c>
      <c r="AC960" s="0" t="n">
        <v>102.9</v>
      </c>
      <c r="AD960" s="0" t="n">
        <v>1</v>
      </c>
      <c r="AE960" s="0" t="n">
        <v>0</v>
      </c>
      <c r="AF960" s="0" t="s">
        <v>88</v>
      </c>
      <c r="AG960" s="13" t="n">
        <v>42566</v>
      </c>
      <c r="AH960" s="25" t="n">
        <f aca="false">I960+J960</f>
        <v>4</v>
      </c>
      <c r="AI960" s="25" t="n">
        <f aca="false">K960+L960+M960</f>
        <v>2</v>
      </c>
      <c r="AJ960" s="25" t="n">
        <f aca="false">AC960*AH960</f>
        <v>411.6</v>
      </c>
      <c r="AK960" s="0" t="str">
        <f aca="false">IF(C960=1,"Cancelled","Completed")</f>
        <v>Completed</v>
      </c>
      <c r="AL960" s="0" t="str">
        <f aca="false">_xlfn.IFS(D960&lt;=7,"0-7 Days",D960&lt;=30,"8-30 Days",D960&lt;=90,"31-90 Days",TRUE(),"90+ Days")</f>
        <v>90+ Days</v>
      </c>
      <c r="AM960" s="0" t="str">
        <f aca="false">_xlfn.IFS(OR(F960="December",F960="January",F960="February"),"Winter",OR(F960="March",F960="April",F960="May"),"Spring",OR(F960="June",F960="July",F960="August"),"Summer",TRUE(),"Autumn")</f>
        <v>Summer</v>
      </c>
      <c r="AN960" s="0" t="str">
        <f aca="false">IF(L960+M960&gt;0,"Family","Adult Only")</f>
        <v>Adult Only</v>
      </c>
      <c r="AO960" s="0" t="str">
        <f aca="false">IF(U960=V960,"Same","Changed")</f>
        <v>Same</v>
      </c>
    </row>
    <row r="961" customFormat="false" ht="15" hidden="false" customHeight="false" outlineLevel="0" collapsed="false">
      <c r="A961" s="14" t="n">
        <v>984</v>
      </c>
      <c r="B961" s="14" t="s">
        <v>90</v>
      </c>
      <c r="C961" s="14" t="n">
        <v>1</v>
      </c>
      <c r="D961" s="14" t="n">
        <v>71</v>
      </c>
      <c r="E961" s="14" t="n">
        <v>2016</v>
      </c>
      <c r="F961" s="14" t="s">
        <v>135</v>
      </c>
      <c r="G961" s="14" t="n">
        <v>25</v>
      </c>
      <c r="H961" s="14" t="n">
        <v>14</v>
      </c>
      <c r="I961" s="14" t="n">
        <v>0</v>
      </c>
      <c r="J961" s="14" t="n">
        <v>3</v>
      </c>
      <c r="K961" s="14" t="n">
        <v>1</v>
      </c>
      <c r="L961" s="14" t="n">
        <v>0</v>
      </c>
      <c r="M961" s="14" t="n">
        <v>0</v>
      </c>
      <c r="N961" s="14" t="s">
        <v>82</v>
      </c>
      <c r="O961" s="14" t="s">
        <v>92</v>
      </c>
      <c r="P961" s="14" t="s">
        <v>99</v>
      </c>
      <c r="Q961" s="14" t="s">
        <v>94</v>
      </c>
      <c r="R961" s="14" t="n">
        <v>0</v>
      </c>
      <c r="S961" s="14" t="n">
        <v>0</v>
      </c>
      <c r="T961" s="14" t="n">
        <v>0</v>
      </c>
      <c r="U961" s="14" t="s">
        <v>95</v>
      </c>
      <c r="V961" s="14" t="s">
        <v>95</v>
      </c>
      <c r="W961" s="14" t="n">
        <v>0</v>
      </c>
      <c r="X961" s="14" t="s">
        <v>120</v>
      </c>
      <c r="Y961" s="14" t="n">
        <v>236</v>
      </c>
      <c r="Z961" s="14" t="n">
        <v>0</v>
      </c>
      <c r="AA961" s="14" t="n">
        <v>0</v>
      </c>
      <c r="AB961" s="14" t="s">
        <v>87</v>
      </c>
      <c r="AC961" s="14" t="n">
        <v>120</v>
      </c>
      <c r="AD961" s="14" t="n">
        <v>0</v>
      </c>
      <c r="AE961" s="14" t="n">
        <v>0</v>
      </c>
      <c r="AF961" s="14" t="s">
        <v>96</v>
      </c>
      <c r="AG961" s="15" t="n">
        <v>42487</v>
      </c>
      <c r="AH961" s="14" t="n">
        <f aca="false">I961+J961</f>
        <v>3</v>
      </c>
      <c r="AI961" s="14" t="n">
        <f aca="false">K961+L961+M961</f>
        <v>1</v>
      </c>
      <c r="AJ961" s="14" t="n">
        <f aca="false">AC961*AH961</f>
        <v>360</v>
      </c>
      <c r="AK961" s="14" t="str">
        <f aca="false">IF(C961=1,"Cancelled","Completed")</f>
        <v>Cancelled</v>
      </c>
      <c r="AL961" s="14" t="str">
        <f aca="false">_xlfn.IFS(D961&lt;=7,"0-7 Days",D961&lt;=30,"8-30 Days",D961&lt;=90,"31-90 Days",TRUE(),"90+ Days")</f>
        <v>31-90 Days</v>
      </c>
      <c r="AM961" s="14" t="str">
        <f aca="false">_xlfn.IFS(OR(F961="December",F961="January",F961="February"),"Winter",OR(F961="March",F961="April",F961="May"),"Spring",OR(F961="June",F961="July",F961="August"),"Summer",TRUE(),"Autumn")</f>
        <v>Summer</v>
      </c>
      <c r="AN961" s="14" t="str">
        <f aca="false">IF(L961+M961&gt;0,"Family","Adult Only")</f>
        <v>Adult Only</v>
      </c>
      <c r="AO961" s="14" t="str">
        <f aca="false">IF(U961=V961,"Same","Changed")</f>
        <v>Same</v>
      </c>
    </row>
    <row r="962" customFormat="false" ht="15" hidden="false" customHeight="false" outlineLevel="0" collapsed="false">
      <c r="A962" s="0" t="n">
        <v>985</v>
      </c>
      <c r="B962" s="0" t="s">
        <v>90</v>
      </c>
      <c r="C962" s="0" t="n">
        <v>0</v>
      </c>
      <c r="D962" s="0" t="n">
        <v>13</v>
      </c>
      <c r="E962" s="0" t="n">
        <v>2016</v>
      </c>
      <c r="F962" s="0" t="s">
        <v>135</v>
      </c>
      <c r="G962" s="0" t="n">
        <v>26</v>
      </c>
      <c r="H962" s="0" t="n">
        <v>20</v>
      </c>
      <c r="I962" s="0" t="n">
        <v>1</v>
      </c>
      <c r="J962" s="0" t="n">
        <v>3</v>
      </c>
      <c r="K962" s="0" t="n">
        <v>2</v>
      </c>
      <c r="L962" s="0" t="n">
        <v>0</v>
      </c>
      <c r="M962" s="0" t="n">
        <v>0</v>
      </c>
      <c r="N962" s="0" t="s">
        <v>82</v>
      </c>
      <c r="O962" s="0" t="s">
        <v>180</v>
      </c>
      <c r="P962" s="0" t="s">
        <v>93</v>
      </c>
      <c r="Q962" s="0" t="s">
        <v>94</v>
      </c>
      <c r="R962" s="0" t="n">
        <v>0</v>
      </c>
      <c r="S962" s="0" t="n">
        <v>0</v>
      </c>
      <c r="T962" s="0" t="n">
        <v>0</v>
      </c>
      <c r="U962" s="0" t="s">
        <v>95</v>
      </c>
      <c r="V962" s="0" t="s">
        <v>95</v>
      </c>
      <c r="W962" s="0" t="n">
        <v>0</v>
      </c>
      <c r="X962" s="0" t="s">
        <v>86</v>
      </c>
      <c r="Y962" s="0" t="n">
        <v>9</v>
      </c>
      <c r="Z962" s="0" t="n">
        <v>0</v>
      </c>
      <c r="AA962" s="0" t="n">
        <v>0</v>
      </c>
      <c r="AB962" s="0" t="s">
        <v>87</v>
      </c>
      <c r="AC962" s="0" t="n">
        <v>131</v>
      </c>
      <c r="AD962" s="0" t="n">
        <v>0</v>
      </c>
      <c r="AE962" s="0" t="n">
        <v>1</v>
      </c>
      <c r="AF962" s="0" t="s">
        <v>88</v>
      </c>
      <c r="AG962" s="13" t="n">
        <v>42545</v>
      </c>
      <c r="AH962" s="25" t="n">
        <f aca="false">I962+J962</f>
        <v>4</v>
      </c>
      <c r="AI962" s="25" t="n">
        <f aca="false">K962+L962+M962</f>
        <v>2</v>
      </c>
      <c r="AJ962" s="25" t="n">
        <f aca="false">AC962*AH962</f>
        <v>524</v>
      </c>
      <c r="AK962" s="0" t="str">
        <f aca="false">IF(C962=1,"Cancelled","Completed")</f>
        <v>Completed</v>
      </c>
      <c r="AL962" s="0" t="str">
        <f aca="false">_xlfn.IFS(D962&lt;=7,"0-7 Days",D962&lt;=30,"8-30 Days",D962&lt;=90,"31-90 Days",TRUE(),"90+ Days")</f>
        <v>8-30 Days</v>
      </c>
      <c r="AM962" s="0" t="str">
        <f aca="false">_xlfn.IFS(OR(F962="December",F962="January",F962="February"),"Winter",OR(F962="March",F962="April",F962="May"),"Spring",OR(F962="June",F962="July",F962="August"),"Summer",TRUE(),"Autumn")</f>
        <v>Summer</v>
      </c>
      <c r="AN962" s="0" t="str">
        <f aca="false">IF(L962+M962&gt;0,"Family","Adult Only")</f>
        <v>Adult Only</v>
      </c>
      <c r="AO962" s="0" t="str">
        <f aca="false">IF(U962=V962,"Same","Changed")</f>
        <v>Same</v>
      </c>
    </row>
    <row r="963" customFormat="false" ht="15" hidden="false" customHeight="false" outlineLevel="0" collapsed="false">
      <c r="A963" s="14" t="n">
        <v>986</v>
      </c>
      <c r="B963" s="14" t="s">
        <v>90</v>
      </c>
      <c r="C963" s="14" t="n">
        <v>0</v>
      </c>
      <c r="D963" s="14" t="n">
        <v>1</v>
      </c>
      <c r="E963" s="14" t="n">
        <v>2017</v>
      </c>
      <c r="F963" s="14" t="s">
        <v>118</v>
      </c>
      <c r="G963" s="14" t="n">
        <v>5</v>
      </c>
      <c r="H963" s="14" t="n">
        <v>2</v>
      </c>
      <c r="I963" s="14" t="n">
        <v>0</v>
      </c>
      <c r="J963" s="14" t="n">
        <v>1</v>
      </c>
      <c r="K963" s="14" t="n">
        <v>1</v>
      </c>
      <c r="L963" s="14" t="n">
        <v>0</v>
      </c>
      <c r="M963" s="14" t="n">
        <v>0</v>
      </c>
      <c r="N963" s="14" t="s">
        <v>82</v>
      </c>
      <c r="O963" s="14" t="s">
        <v>92</v>
      </c>
      <c r="P963" s="14" t="s">
        <v>84</v>
      </c>
      <c r="Q963" s="14" t="s">
        <v>84</v>
      </c>
      <c r="R963" s="14" t="n">
        <v>1</v>
      </c>
      <c r="S963" s="14" t="n">
        <v>1</v>
      </c>
      <c r="T963" s="14" t="n">
        <v>6</v>
      </c>
      <c r="U963" s="14" t="s">
        <v>124</v>
      </c>
      <c r="V963" s="14" t="s">
        <v>124</v>
      </c>
      <c r="W963" s="14" t="n">
        <v>1</v>
      </c>
      <c r="X963" s="14" t="s">
        <v>86</v>
      </c>
      <c r="Y963" s="14" t="n">
        <v>0</v>
      </c>
      <c r="Z963" s="14" t="n">
        <v>0</v>
      </c>
      <c r="AA963" s="14" t="n">
        <v>0</v>
      </c>
      <c r="AB963" s="14" t="s">
        <v>87</v>
      </c>
      <c r="AC963" s="14" t="n">
        <v>110</v>
      </c>
      <c r="AD963" s="14" t="n">
        <v>0</v>
      </c>
      <c r="AE963" s="14" t="n">
        <v>0</v>
      </c>
      <c r="AF963" s="14" t="s">
        <v>88</v>
      </c>
      <c r="AG963" s="15" t="n">
        <v>42769</v>
      </c>
      <c r="AH963" s="14" t="n">
        <f aca="false">I963+J963</f>
        <v>1</v>
      </c>
      <c r="AI963" s="14" t="n">
        <f aca="false">K963+L963+M963</f>
        <v>1</v>
      </c>
      <c r="AJ963" s="14" t="n">
        <f aca="false">AC963*AH963</f>
        <v>110</v>
      </c>
      <c r="AK963" s="14" t="str">
        <f aca="false">IF(C963=1,"Cancelled","Completed")</f>
        <v>Completed</v>
      </c>
      <c r="AL963" s="14" t="str">
        <f aca="false">_xlfn.IFS(D963&lt;=7,"0-7 Days",D963&lt;=30,"8-30 Days",D963&lt;=90,"31-90 Days",TRUE(),"90+ Days")</f>
        <v>0-7 Days</v>
      </c>
      <c r="AM963" s="14" t="str">
        <f aca="false">_xlfn.IFS(OR(F963="December",F963="January",F963="February"),"Winter",OR(F963="March",F963="April",F963="May"),"Spring",OR(F963="June",F963="July",F963="August"),"Summer",TRUE(),"Autumn")</f>
        <v>Winter</v>
      </c>
      <c r="AN963" s="14" t="str">
        <f aca="false">IF(L963+M963&gt;0,"Family","Adult Only")</f>
        <v>Adult Only</v>
      </c>
      <c r="AO963" s="14" t="str">
        <f aca="false">IF(U963=V963,"Same","Changed")</f>
        <v>Same</v>
      </c>
    </row>
    <row r="964" customFormat="false" ht="15" hidden="false" customHeight="false" outlineLevel="0" collapsed="false">
      <c r="A964" s="0" t="n">
        <v>987</v>
      </c>
      <c r="B964" s="0" t="s">
        <v>80</v>
      </c>
      <c r="C964" s="0" t="n">
        <v>0</v>
      </c>
      <c r="D964" s="0" t="n">
        <v>1</v>
      </c>
      <c r="E964" s="0" t="n">
        <v>2016</v>
      </c>
      <c r="F964" s="0" t="s">
        <v>121</v>
      </c>
      <c r="G964" s="0" t="n">
        <v>19</v>
      </c>
      <c r="H964" s="0" t="n">
        <v>2</v>
      </c>
      <c r="I964" s="0" t="n">
        <v>1</v>
      </c>
      <c r="J964" s="0" t="n">
        <v>0</v>
      </c>
      <c r="K964" s="0" t="n">
        <v>2</v>
      </c>
      <c r="L964" s="0" t="n">
        <v>0</v>
      </c>
      <c r="M964" s="0" t="n">
        <v>0</v>
      </c>
      <c r="N964" s="0" t="s">
        <v>112</v>
      </c>
      <c r="O964" s="0" t="s">
        <v>92</v>
      </c>
      <c r="P964" s="0" t="s">
        <v>93</v>
      </c>
      <c r="Q964" s="0" t="s">
        <v>94</v>
      </c>
      <c r="R964" s="0" t="n">
        <v>0</v>
      </c>
      <c r="S964" s="0" t="n">
        <v>0</v>
      </c>
      <c r="T964" s="0" t="n">
        <v>0</v>
      </c>
      <c r="U964" s="0" t="s">
        <v>109</v>
      </c>
      <c r="V964" s="0" t="s">
        <v>109</v>
      </c>
      <c r="W964" s="0" t="n">
        <v>0</v>
      </c>
      <c r="X964" s="0" t="s">
        <v>86</v>
      </c>
      <c r="Y964" s="0" t="n">
        <v>240</v>
      </c>
      <c r="Z964" s="0" t="n">
        <v>0</v>
      </c>
      <c r="AA964" s="0" t="n">
        <v>0</v>
      </c>
      <c r="AB964" s="0" t="s">
        <v>87</v>
      </c>
      <c r="AC964" s="0" t="n">
        <v>90</v>
      </c>
      <c r="AD964" s="0" t="n">
        <v>0</v>
      </c>
      <c r="AE964" s="0" t="n">
        <v>0</v>
      </c>
      <c r="AF964" s="0" t="s">
        <v>88</v>
      </c>
      <c r="AG964" s="13" t="n">
        <v>42493</v>
      </c>
      <c r="AH964" s="25" t="n">
        <f aca="false">I964+J964</f>
        <v>1</v>
      </c>
      <c r="AI964" s="25" t="n">
        <f aca="false">K964+L964+M964</f>
        <v>2</v>
      </c>
      <c r="AJ964" s="25" t="n">
        <f aca="false">AC964*AH964</f>
        <v>90</v>
      </c>
      <c r="AK964" s="0" t="str">
        <f aca="false">IF(C964=1,"Cancelled","Completed")</f>
        <v>Completed</v>
      </c>
      <c r="AL964" s="0" t="str">
        <f aca="false">_xlfn.IFS(D964&lt;=7,"0-7 Days",D964&lt;=30,"8-30 Days",D964&lt;=90,"31-90 Days",TRUE(),"90+ Days")</f>
        <v>0-7 Days</v>
      </c>
      <c r="AM964" s="0" t="str">
        <f aca="false">_xlfn.IFS(OR(F964="December",F964="January",F964="February"),"Winter",OR(F964="March",F964="April",F964="May"),"Spring",OR(F964="June",F964="July",F964="August"),"Summer",TRUE(),"Autumn")</f>
        <v>Spring</v>
      </c>
      <c r="AN964" s="0" t="str">
        <f aca="false">IF(L964+M964&gt;0,"Family","Adult Only")</f>
        <v>Adult Only</v>
      </c>
      <c r="AO964" s="0" t="str">
        <f aca="false">IF(U964=V964,"Same","Changed")</f>
        <v>Same</v>
      </c>
    </row>
    <row r="965" customFormat="false" ht="15" hidden="false" customHeight="false" outlineLevel="0" collapsed="false">
      <c r="A965" s="14" t="n">
        <v>988</v>
      </c>
      <c r="B965" s="14" t="s">
        <v>90</v>
      </c>
      <c r="C965" s="14" t="n">
        <v>0</v>
      </c>
      <c r="D965" s="14" t="n">
        <v>130</v>
      </c>
      <c r="E965" s="14" t="n">
        <v>2016</v>
      </c>
      <c r="F965" s="14" t="s">
        <v>114</v>
      </c>
      <c r="G965" s="14" t="n">
        <v>40</v>
      </c>
      <c r="H965" s="14" t="n">
        <v>29</v>
      </c>
      <c r="I965" s="14" t="n">
        <v>0</v>
      </c>
      <c r="J965" s="14" t="n">
        <v>3</v>
      </c>
      <c r="K965" s="14" t="n">
        <v>2</v>
      </c>
      <c r="L965" s="14" t="n">
        <v>0</v>
      </c>
      <c r="M965" s="14" t="n">
        <v>0</v>
      </c>
      <c r="N965" s="14" t="s">
        <v>82</v>
      </c>
      <c r="O965" s="14" t="s">
        <v>130</v>
      </c>
      <c r="P965" s="14" t="s">
        <v>93</v>
      </c>
      <c r="Q965" s="14" t="s">
        <v>94</v>
      </c>
      <c r="R965" s="14" t="n">
        <v>0</v>
      </c>
      <c r="S965" s="14" t="n">
        <v>0</v>
      </c>
      <c r="T965" s="14" t="n">
        <v>0</v>
      </c>
      <c r="U965" s="14" t="s">
        <v>109</v>
      </c>
      <c r="V965" s="14" t="s">
        <v>109</v>
      </c>
      <c r="W965" s="14" t="n">
        <v>1</v>
      </c>
      <c r="X965" s="14" t="s">
        <v>86</v>
      </c>
      <c r="Y965" s="14" t="n">
        <v>9</v>
      </c>
      <c r="Z965" s="14" t="n">
        <v>0</v>
      </c>
      <c r="AA965" s="14" t="n">
        <v>0</v>
      </c>
      <c r="AB965" s="14" t="s">
        <v>87</v>
      </c>
      <c r="AC965" s="14" t="n">
        <v>139.5</v>
      </c>
      <c r="AD965" s="14" t="n">
        <v>0</v>
      </c>
      <c r="AE965" s="14" t="n">
        <v>2</v>
      </c>
      <c r="AF965" s="14" t="s">
        <v>88</v>
      </c>
      <c r="AG965" s="15" t="n">
        <v>42645</v>
      </c>
      <c r="AH965" s="14" t="n">
        <f aca="false">I965+J965</f>
        <v>3</v>
      </c>
      <c r="AI965" s="14" t="n">
        <f aca="false">K965+L965+M965</f>
        <v>2</v>
      </c>
      <c r="AJ965" s="14" t="n">
        <f aca="false">AC965*AH965</f>
        <v>418.5</v>
      </c>
      <c r="AK965" s="14" t="str">
        <f aca="false">IF(C965=1,"Cancelled","Completed")</f>
        <v>Completed</v>
      </c>
      <c r="AL965" s="14" t="str">
        <f aca="false">_xlfn.IFS(D965&lt;=7,"0-7 Days",D965&lt;=30,"8-30 Days",D965&lt;=90,"31-90 Days",TRUE(),"90+ Days")</f>
        <v>90+ Days</v>
      </c>
      <c r="AM965" s="14" t="str">
        <f aca="false">_xlfn.IFS(OR(F965="December",F965="January",F965="February"),"Winter",OR(F965="March",F965="April",F965="May"),"Spring",OR(F965="June",F965="July",F965="August"),"Summer",TRUE(),"Autumn")</f>
        <v>Autumn</v>
      </c>
      <c r="AN965" s="14" t="str">
        <f aca="false">IF(L965+M965&gt;0,"Family","Adult Only")</f>
        <v>Adult Only</v>
      </c>
      <c r="AO965" s="14" t="str">
        <f aca="false">IF(U965=V965,"Same","Changed")</f>
        <v>Same</v>
      </c>
    </row>
    <row r="966" customFormat="false" ht="15" hidden="false" customHeight="false" outlineLevel="0" collapsed="false">
      <c r="A966" s="0" t="n">
        <v>990</v>
      </c>
      <c r="B966" s="0" t="s">
        <v>90</v>
      </c>
      <c r="C966" s="0" t="n">
        <v>1</v>
      </c>
      <c r="D966" s="0" t="n">
        <v>10</v>
      </c>
      <c r="E966" s="0" t="n">
        <v>2017</v>
      </c>
      <c r="F966" s="0" t="s">
        <v>118</v>
      </c>
      <c r="G966" s="0" t="n">
        <v>7</v>
      </c>
      <c r="H966" s="0" t="n">
        <v>16</v>
      </c>
      <c r="I966" s="0" t="n">
        <v>0</v>
      </c>
      <c r="J966" s="0" t="n">
        <v>3</v>
      </c>
      <c r="K966" s="0" t="n">
        <v>2</v>
      </c>
      <c r="L966" s="0" t="n">
        <v>0</v>
      </c>
      <c r="M966" s="0" t="n">
        <v>0</v>
      </c>
      <c r="N966" s="0" t="s">
        <v>107</v>
      </c>
      <c r="O966" s="0" t="s">
        <v>158</v>
      </c>
      <c r="P966" s="0" t="s">
        <v>93</v>
      </c>
      <c r="Q966" s="0" t="s">
        <v>94</v>
      </c>
      <c r="R966" s="0" t="n">
        <v>0</v>
      </c>
      <c r="S966" s="0" t="n">
        <v>0</v>
      </c>
      <c r="T966" s="0" t="n">
        <v>0</v>
      </c>
      <c r="U966" s="0" t="s">
        <v>95</v>
      </c>
      <c r="V966" s="0" t="s">
        <v>95</v>
      </c>
      <c r="W966" s="0" t="n">
        <v>0</v>
      </c>
      <c r="X966" s="0" t="s">
        <v>86</v>
      </c>
      <c r="Y966" s="0" t="n">
        <v>9</v>
      </c>
      <c r="Z966" s="0" t="n">
        <v>0</v>
      </c>
      <c r="AA966" s="0" t="n">
        <v>0</v>
      </c>
      <c r="AB966" s="0" t="s">
        <v>87</v>
      </c>
      <c r="AC966" s="0" t="n">
        <v>98</v>
      </c>
      <c r="AD966" s="0" t="n">
        <v>0</v>
      </c>
      <c r="AE966" s="0" t="n">
        <v>0</v>
      </c>
      <c r="AF966" s="0" t="s">
        <v>96</v>
      </c>
      <c r="AG966" s="13" t="n">
        <v>42772</v>
      </c>
      <c r="AH966" s="25" t="n">
        <f aca="false">I966+J966</f>
        <v>3</v>
      </c>
      <c r="AI966" s="25" t="n">
        <f aca="false">K966+L966+M966</f>
        <v>2</v>
      </c>
      <c r="AJ966" s="25" t="n">
        <f aca="false">AC966*AH966</f>
        <v>294</v>
      </c>
      <c r="AK966" s="0" t="str">
        <f aca="false">IF(C966=1,"Cancelled","Completed")</f>
        <v>Cancelled</v>
      </c>
      <c r="AL966" s="0" t="str">
        <f aca="false">_xlfn.IFS(D966&lt;=7,"0-7 Days",D966&lt;=30,"8-30 Days",D966&lt;=90,"31-90 Days",TRUE(),"90+ Days")</f>
        <v>8-30 Days</v>
      </c>
      <c r="AM966" s="0" t="str">
        <f aca="false">_xlfn.IFS(OR(F966="December",F966="January",F966="February"),"Winter",OR(F966="March",F966="April",F966="May"),"Spring",OR(F966="June",F966="July",F966="August"),"Summer",TRUE(),"Autumn")</f>
        <v>Winter</v>
      </c>
      <c r="AN966" s="0" t="str">
        <f aca="false">IF(L966+M966&gt;0,"Family","Adult Only")</f>
        <v>Adult Only</v>
      </c>
      <c r="AO966" s="0" t="str">
        <f aca="false">IF(U966=V966,"Same","Changed")</f>
        <v>Same</v>
      </c>
    </row>
    <row r="967" customFormat="false" ht="15" hidden="false" customHeight="false" outlineLevel="0" collapsed="false">
      <c r="A967" s="14" t="n">
        <v>991</v>
      </c>
      <c r="B967" s="14" t="s">
        <v>80</v>
      </c>
      <c r="C967" s="14" t="n">
        <v>1</v>
      </c>
      <c r="D967" s="14" t="n">
        <v>101</v>
      </c>
      <c r="E967" s="14" t="n">
        <v>2015</v>
      </c>
      <c r="F967" s="14" t="s">
        <v>114</v>
      </c>
      <c r="G967" s="14" t="n">
        <v>38</v>
      </c>
      <c r="H967" s="14" t="n">
        <v>18</v>
      </c>
      <c r="I967" s="14" t="n">
        <v>1</v>
      </c>
      <c r="J967" s="14" t="n">
        <v>2</v>
      </c>
      <c r="K967" s="14" t="n">
        <v>2</v>
      </c>
      <c r="L967" s="14" t="n">
        <v>0</v>
      </c>
      <c r="M967" s="14" t="n">
        <v>0</v>
      </c>
      <c r="N967" s="14" t="s">
        <v>82</v>
      </c>
      <c r="O967" s="14" t="s">
        <v>92</v>
      </c>
      <c r="P967" s="14" t="s">
        <v>93</v>
      </c>
      <c r="Q967" s="14" t="s">
        <v>94</v>
      </c>
      <c r="R967" s="14" t="n">
        <v>0</v>
      </c>
      <c r="S967" s="14" t="n">
        <v>0</v>
      </c>
      <c r="T967" s="14" t="n">
        <v>0</v>
      </c>
      <c r="U967" s="14" t="s">
        <v>95</v>
      </c>
      <c r="V967" s="14" t="s">
        <v>95</v>
      </c>
      <c r="W967" s="14" t="n">
        <v>0</v>
      </c>
      <c r="X967" s="14" t="s">
        <v>86</v>
      </c>
      <c r="Y967" s="14" t="n">
        <v>240</v>
      </c>
      <c r="Z967" s="14" t="n">
        <v>0</v>
      </c>
      <c r="AA967" s="14" t="n">
        <v>0</v>
      </c>
      <c r="AB967" s="14" t="s">
        <v>87</v>
      </c>
      <c r="AC967" s="14" t="n">
        <v>83</v>
      </c>
      <c r="AD967" s="14" t="n">
        <v>0</v>
      </c>
      <c r="AE967" s="14" t="n">
        <v>0</v>
      </c>
      <c r="AF967" s="14" t="s">
        <v>96</v>
      </c>
      <c r="AG967" s="15" t="n">
        <v>42234</v>
      </c>
      <c r="AH967" s="14" t="n">
        <f aca="false">I967+J967</f>
        <v>3</v>
      </c>
      <c r="AI967" s="14" t="n">
        <f aca="false">K967+L967+M967</f>
        <v>2</v>
      </c>
      <c r="AJ967" s="14" t="n">
        <f aca="false">AC967*AH967</f>
        <v>249</v>
      </c>
      <c r="AK967" s="14" t="str">
        <f aca="false">IF(C967=1,"Cancelled","Completed")</f>
        <v>Cancelled</v>
      </c>
      <c r="AL967" s="14" t="str">
        <f aca="false">_xlfn.IFS(D967&lt;=7,"0-7 Days",D967&lt;=30,"8-30 Days",D967&lt;=90,"31-90 Days",TRUE(),"90+ Days")</f>
        <v>90+ Days</v>
      </c>
      <c r="AM967" s="14" t="str">
        <f aca="false">_xlfn.IFS(OR(F967="December",F967="January",F967="February"),"Winter",OR(F967="March",F967="April",F967="May"),"Spring",OR(F967="June",F967="July",F967="August"),"Summer",TRUE(),"Autumn")</f>
        <v>Autumn</v>
      </c>
      <c r="AN967" s="14" t="str">
        <f aca="false">IF(L967+M967&gt;0,"Family","Adult Only")</f>
        <v>Adult Only</v>
      </c>
      <c r="AO967" s="14" t="str">
        <f aca="false">IF(U967=V967,"Same","Changed")</f>
        <v>Same</v>
      </c>
    </row>
    <row r="968" customFormat="false" ht="15" hidden="false" customHeight="false" outlineLevel="0" collapsed="false">
      <c r="A968" s="0" t="n">
        <v>992</v>
      </c>
      <c r="B968" s="0" t="s">
        <v>90</v>
      </c>
      <c r="C968" s="0" t="n">
        <v>0</v>
      </c>
      <c r="D968" s="0" t="n">
        <v>97</v>
      </c>
      <c r="E968" s="0" t="n">
        <v>2015</v>
      </c>
      <c r="F968" s="0" t="s">
        <v>81</v>
      </c>
      <c r="G968" s="0" t="n">
        <v>53</v>
      </c>
      <c r="H968" s="0" t="n">
        <v>28</v>
      </c>
      <c r="I968" s="0" t="n">
        <v>1</v>
      </c>
      <c r="J968" s="0" t="n">
        <v>3</v>
      </c>
      <c r="K968" s="0" t="n">
        <v>2</v>
      </c>
      <c r="L968" s="0" t="n">
        <v>0</v>
      </c>
      <c r="M968" s="0" t="n">
        <v>0</v>
      </c>
      <c r="N968" s="0" t="s">
        <v>107</v>
      </c>
      <c r="O968" s="0" t="s">
        <v>92</v>
      </c>
      <c r="P968" s="0" t="s">
        <v>93</v>
      </c>
      <c r="Q968" s="0" t="s">
        <v>94</v>
      </c>
      <c r="R968" s="0" t="n">
        <v>0</v>
      </c>
      <c r="S968" s="0" t="n">
        <v>0</v>
      </c>
      <c r="T968" s="0" t="n">
        <v>0</v>
      </c>
      <c r="U968" s="0" t="s">
        <v>95</v>
      </c>
      <c r="V968" s="0" t="s">
        <v>95</v>
      </c>
      <c r="W968" s="0" t="n">
        <v>0</v>
      </c>
      <c r="X968" s="0" t="s">
        <v>86</v>
      </c>
      <c r="Y968" s="0" t="n">
        <v>15</v>
      </c>
      <c r="Z968" s="0" t="n">
        <v>0</v>
      </c>
      <c r="AA968" s="0" t="n">
        <v>0</v>
      </c>
      <c r="AB968" s="0" t="s">
        <v>87</v>
      </c>
      <c r="AC968" s="0" t="n">
        <v>53.38</v>
      </c>
      <c r="AD968" s="0" t="n">
        <v>0</v>
      </c>
      <c r="AE968" s="0" t="n">
        <v>0</v>
      </c>
      <c r="AF968" s="0" t="s">
        <v>88</v>
      </c>
      <c r="AG968" s="13" t="n">
        <v>42370</v>
      </c>
      <c r="AH968" s="25" t="n">
        <f aca="false">I968+J968</f>
        <v>4</v>
      </c>
      <c r="AI968" s="25" t="n">
        <f aca="false">K968+L968+M968</f>
        <v>2</v>
      </c>
      <c r="AJ968" s="25" t="n">
        <f aca="false">AC968*AH968</f>
        <v>213.52</v>
      </c>
      <c r="AK968" s="0" t="str">
        <f aca="false">IF(C968=1,"Cancelled","Completed")</f>
        <v>Completed</v>
      </c>
      <c r="AL968" s="0" t="str">
        <f aca="false">_xlfn.IFS(D968&lt;=7,"0-7 Days",D968&lt;=30,"8-30 Days",D968&lt;=90,"31-90 Days",TRUE(),"90+ Days")</f>
        <v>90+ Days</v>
      </c>
      <c r="AM968" s="0" t="str">
        <f aca="false">_xlfn.IFS(OR(F968="December",F968="January",F968="February"),"Winter",OR(F968="March",F968="April",F968="May"),"Spring",OR(F968="June",F968="July",F968="August"),"Summer",TRUE(),"Autumn")</f>
        <v>Winter</v>
      </c>
      <c r="AN968" s="0" t="str">
        <f aca="false">IF(L968+M968&gt;0,"Family","Adult Only")</f>
        <v>Adult Only</v>
      </c>
      <c r="AO968" s="0" t="str">
        <f aca="false">IF(U968=V968,"Same","Changed")</f>
        <v>Same</v>
      </c>
    </row>
    <row r="969" customFormat="false" ht="15" hidden="false" customHeight="false" outlineLevel="0" collapsed="false">
      <c r="A969" s="14" t="n">
        <v>993</v>
      </c>
      <c r="B969" s="14" t="s">
        <v>90</v>
      </c>
      <c r="C969" s="14" t="n">
        <v>0</v>
      </c>
      <c r="D969" s="14" t="n">
        <v>48</v>
      </c>
      <c r="E969" s="14" t="n">
        <v>2017</v>
      </c>
      <c r="F969" s="14" t="s">
        <v>118</v>
      </c>
      <c r="G969" s="14" t="n">
        <v>8</v>
      </c>
      <c r="H969" s="14" t="n">
        <v>22</v>
      </c>
      <c r="I969" s="14" t="n">
        <v>0</v>
      </c>
      <c r="J969" s="14" t="n">
        <v>2</v>
      </c>
      <c r="K969" s="14" t="n">
        <v>1</v>
      </c>
      <c r="L969" s="14" t="n">
        <v>0</v>
      </c>
      <c r="M969" s="14" t="n">
        <v>0</v>
      </c>
      <c r="N969" s="14" t="s">
        <v>82</v>
      </c>
      <c r="O969" s="14" t="s">
        <v>115</v>
      </c>
      <c r="P969" s="14" t="s">
        <v>116</v>
      </c>
      <c r="Q969" s="14" t="s">
        <v>94</v>
      </c>
      <c r="R969" s="14" t="n">
        <v>0</v>
      </c>
      <c r="S969" s="14" t="n">
        <v>0</v>
      </c>
      <c r="T969" s="14" t="n">
        <v>0</v>
      </c>
      <c r="U969" s="14" t="s">
        <v>95</v>
      </c>
      <c r="V969" s="14" t="s">
        <v>95</v>
      </c>
      <c r="W969" s="14" t="n">
        <v>0</v>
      </c>
      <c r="X969" s="14" t="s">
        <v>86</v>
      </c>
      <c r="Y969" s="14" t="n">
        <v>0</v>
      </c>
      <c r="Z969" s="14" t="n">
        <v>0</v>
      </c>
      <c r="AA969" s="14" t="n">
        <v>0</v>
      </c>
      <c r="AB969" s="14" t="s">
        <v>101</v>
      </c>
      <c r="AC969" s="14" t="n">
        <v>65</v>
      </c>
      <c r="AD969" s="14" t="n">
        <v>0</v>
      </c>
      <c r="AE969" s="14" t="n">
        <v>1</v>
      </c>
      <c r="AF969" s="14" t="s">
        <v>88</v>
      </c>
      <c r="AG969" s="15" t="n">
        <v>42790</v>
      </c>
      <c r="AH969" s="14" t="n">
        <f aca="false">I969+J969</f>
        <v>2</v>
      </c>
      <c r="AI969" s="14" t="n">
        <f aca="false">K969+L969+M969</f>
        <v>1</v>
      </c>
      <c r="AJ969" s="14" t="n">
        <f aca="false">AC969*AH969</f>
        <v>130</v>
      </c>
      <c r="AK969" s="14" t="str">
        <f aca="false">IF(C969=1,"Cancelled","Completed")</f>
        <v>Completed</v>
      </c>
      <c r="AL969" s="14" t="str">
        <f aca="false">_xlfn.IFS(D969&lt;=7,"0-7 Days",D969&lt;=30,"8-30 Days",D969&lt;=90,"31-90 Days",TRUE(),"90+ Days")</f>
        <v>31-90 Days</v>
      </c>
      <c r="AM969" s="14" t="str">
        <f aca="false">_xlfn.IFS(OR(F969="December",F969="January",F969="February"),"Winter",OR(F969="March",F969="April",F969="May"),"Spring",OR(F969="June",F969="July",F969="August"),"Summer",TRUE(),"Autumn")</f>
        <v>Winter</v>
      </c>
      <c r="AN969" s="14" t="str">
        <f aca="false">IF(L969+M969&gt;0,"Family","Adult Only")</f>
        <v>Adult Only</v>
      </c>
      <c r="AO969" s="14" t="str">
        <f aca="false">IF(U969=V969,"Same","Changed")</f>
        <v>Same</v>
      </c>
    </row>
    <row r="970" customFormat="false" ht="15" hidden="false" customHeight="false" outlineLevel="0" collapsed="false">
      <c r="A970" s="0" t="n">
        <v>994</v>
      </c>
      <c r="B970" s="0" t="s">
        <v>80</v>
      </c>
      <c r="C970" s="0" t="n">
        <v>0</v>
      </c>
      <c r="D970" s="0" t="n">
        <v>69</v>
      </c>
      <c r="E970" s="0" t="n">
        <v>2017</v>
      </c>
      <c r="F970" s="0" t="s">
        <v>91</v>
      </c>
      <c r="G970" s="0" t="n">
        <v>28</v>
      </c>
      <c r="H970" s="0" t="n">
        <v>14</v>
      </c>
      <c r="I970" s="0" t="n">
        <v>2</v>
      </c>
      <c r="J970" s="0" t="n">
        <v>5</v>
      </c>
      <c r="K970" s="0" t="n">
        <v>2</v>
      </c>
      <c r="L970" s="0" t="n">
        <v>0</v>
      </c>
      <c r="M970" s="0" t="n">
        <v>0</v>
      </c>
      <c r="N970" s="0" t="s">
        <v>82</v>
      </c>
      <c r="O970" s="0" t="s">
        <v>115</v>
      </c>
      <c r="P970" s="0" t="s">
        <v>93</v>
      </c>
      <c r="Q970" s="0" t="s">
        <v>94</v>
      </c>
      <c r="R970" s="0" t="n">
        <v>0</v>
      </c>
      <c r="S970" s="0" t="n">
        <v>0</v>
      </c>
      <c r="T970" s="0" t="n">
        <v>0</v>
      </c>
      <c r="U970" s="0" t="s">
        <v>95</v>
      </c>
      <c r="V970" s="0" t="s">
        <v>95</v>
      </c>
      <c r="W970" s="0" t="n">
        <v>0</v>
      </c>
      <c r="X970" s="0" t="s">
        <v>86</v>
      </c>
      <c r="Y970" s="0" t="n">
        <v>177</v>
      </c>
      <c r="Z970" s="0" t="n">
        <v>0</v>
      </c>
      <c r="AA970" s="0" t="n">
        <v>0</v>
      </c>
      <c r="AB970" s="0" t="s">
        <v>87</v>
      </c>
      <c r="AC970" s="0" t="n">
        <v>160</v>
      </c>
      <c r="AD970" s="0" t="n">
        <v>1</v>
      </c>
      <c r="AE970" s="0" t="n">
        <v>0</v>
      </c>
      <c r="AF970" s="0" t="s">
        <v>88</v>
      </c>
      <c r="AG970" s="13" t="n">
        <v>42937</v>
      </c>
      <c r="AH970" s="25" t="n">
        <f aca="false">I970+J970</f>
        <v>7</v>
      </c>
      <c r="AI970" s="25" t="n">
        <f aca="false">K970+L970+M970</f>
        <v>2</v>
      </c>
      <c r="AJ970" s="25" t="n">
        <f aca="false">AC970*AH970</f>
        <v>1120</v>
      </c>
      <c r="AK970" s="0" t="str">
        <f aca="false">IF(C970=1,"Cancelled","Completed")</f>
        <v>Completed</v>
      </c>
      <c r="AL970" s="0" t="str">
        <f aca="false">_xlfn.IFS(D970&lt;=7,"0-7 Days",D970&lt;=30,"8-30 Days",D970&lt;=90,"31-90 Days",TRUE(),"90+ Days")</f>
        <v>31-90 Days</v>
      </c>
      <c r="AM970" s="0" t="str">
        <f aca="false">_xlfn.IFS(OR(F970="December",F970="January",F970="February"),"Winter",OR(F970="March",F970="April",F970="May"),"Spring",OR(F970="June",F970="July",F970="August"),"Summer",TRUE(),"Autumn")</f>
        <v>Summer</v>
      </c>
      <c r="AN970" s="0" t="str">
        <f aca="false">IF(L970+M970&gt;0,"Family","Adult Only")</f>
        <v>Adult Only</v>
      </c>
      <c r="AO970" s="0" t="str">
        <f aca="false">IF(U970=V970,"Same","Changed")</f>
        <v>Same</v>
      </c>
    </row>
    <row r="971" customFormat="false" ht="15" hidden="false" customHeight="false" outlineLevel="0" collapsed="false">
      <c r="A971" s="14" t="n">
        <v>995</v>
      </c>
      <c r="B971" s="14" t="s">
        <v>90</v>
      </c>
      <c r="C971" s="14" t="n">
        <v>1</v>
      </c>
      <c r="D971" s="14" t="n">
        <v>184</v>
      </c>
      <c r="E971" s="14" t="n">
        <v>2016</v>
      </c>
      <c r="F971" s="14" t="s">
        <v>111</v>
      </c>
      <c r="G971" s="14" t="n">
        <v>42</v>
      </c>
      <c r="H971" s="14" t="n">
        <v>12</v>
      </c>
      <c r="I971" s="14" t="n">
        <v>0</v>
      </c>
      <c r="J971" s="14" t="n">
        <v>1</v>
      </c>
      <c r="K971" s="14" t="n">
        <v>2</v>
      </c>
      <c r="L971" s="14" t="n">
        <v>0</v>
      </c>
      <c r="M971" s="14" t="n">
        <v>0</v>
      </c>
      <c r="N971" s="14" t="s">
        <v>107</v>
      </c>
      <c r="O971" s="14" t="s">
        <v>122</v>
      </c>
      <c r="P971" s="14" t="s">
        <v>93</v>
      </c>
      <c r="Q971" s="14" t="s">
        <v>94</v>
      </c>
      <c r="R971" s="14" t="n">
        <v>0</v>
      </c>
      <c r="S971" s="14" t="n">
        <v>0</v>
      </c>
      <c r="T971" s="14" t="n">
        <v>0</v>
      </c>
      <c r="U971" s="14" t="s">
        <v>95</v>
      </c>
      <c r="V971" s="14" t="s">
        <v>138</v>
      </c>
      <c r="W971" s="14" t="n">
        <v>1</v>
      </c>
      <c r="X971" s="14" t="s">
        <v>86</v>
      </c>
      <c r="Y971" s="14" t="n">
        <v>9</v>
      </c>
      <c r="Z971" s="14" t="n">
        <v>0</v>
      </c>
      <c r="AA971" s="14" t="n">
        <v>0</v>
      </c>
      <c r="AB971" s="14" t="s">
        <v>87</v>
      </c>
      <c r="AC971" s="14" t="n">
        <v>98.1</v>
      </c>
      <c r="AD971" s="14" t="n">
        <v>0</v>
      </c>
      <c r="AE971" s="14" t="n">
        <v>0</v>
      </c>
      <c r="AF971" s="14" t="s">
        <v>96</v>
      </c>
      <c r="AG971" s="15" t="n">
        <v>42650</v>
      </c>
      <c r="AH971" s="14" t="n">
        <f aca="false">I971+J971</f>
        <v>1</v>
      </c>
      <c r="AI971" s="14" t="n">
        <f aca="false">K971+L971+M971</f>
        <v>2</v>
      </c>
      <c r="AJ971" s="14" t="n">
        <f aca="false">AC971*AH971</f>
        <v>98.1</v>
      </c>
      <c r="AK971" s="14" t="str">
        <f aca="false">IF(C971=1,"Cancelled","Completed")</f>
        <v>Cancelled</v>
      </c>
      <c r="AL971" s="14" t="str">
        <f aca="false">_xlfn.IFS(D971&lt;=7,"0-7 Days",D971&lt;=30,"8-30 Days",D971&lt;=90,"31-90 Days",TRUE(),"90+ Days")</f>
        <v>90+ Days</v>
      </c>
      <c r="AM971" s="14" t="str">
        <f aca="false">_xlfn.IFS(OR(F971="December",F971="January",F971="February"),"Winter",OR(F971="March",F971="April",F971="May"),"Spring",OR(F971="June",F971="July",F971="August"),"Summer",TRUE(),"Autumn")</f>
        <v>Autumn</v>
      </c>
      <c r="AN971" s="14" t="str">
        <f aca="false">IF(L971+M971&gt;0,"Family","Adult Only")</f>
        <v>Adult Only</v>
      </c>
      <c r="AO971" s="14" t="str">
        <f aca="false">IF(U971=V971,"Same","Changed")</f>
        <v>Changed</v>
      </c>
    </row>
    <row r="972" customFormat="false" ht="15" hidden="false" customHeight="false" outlineLevel="0" collapsed="false">
      <c r="A972" s="0" t="n">
        <v>996</v>
      </c>
      <c r="B972" s="0" t="s">
        <v>90</v>
      </c>
      <c r="C972" s="0" t="n">
        <v>0</v>
      </c>
      <c r="D972" s="0" t="n">
        <v>67</v>
      </c>
      <c r="E972" s="0" t="n">
        <v>2015</v>
      </c>
      <c r="F972" s="0" t="s">
        <v>81</v>
      </c>
      <c r="G972" s="0" t="n">
        <v>49</v>
      </c>
      <c r="H972" s="0" t="n">
        <v>5</v>
      </c>
      <c r="I972" s="0" t="n">
        <v>2</v>
      </c>
      <c r="J972" s="0" t="n">
        <v>1</v>
      </c>
      <c r="K972" s="0" t="n">
        <v>2</v>
      </c>
      <c r="L972" s="0" t="n">
        <v>1</v>
      </c>
      <c r="M972" s="0" t="n">
        <v>0</v>
      </c>
      <c r="N972" s="0" t="s">
        <v>107</v>
      </c>
      <c r="O972" s="0" t="s">
        <v>92</v>
      </c>
      <c r="P972" s="0" t="s">
        <v>93</v>
      </c>
      <c r="Q972" s="0" t="s">
        <v>94</v>
      </c>
      <c r="R972" s="0" t="n">
        <v>0</v>
      </c>
      <c r="S972" s="0" t="n">
        <v>0</v>
      </c>
      <c r="T972" s="0" t="n">
        <v>0</v>
      </c>
      <c r="U972" s="0" t="s">
        <v>95</v>
      </c>
      <c r="V972" s="0" t="s">
        <v>109</v>
      </c>
      <c r="W972" s="0" t="n">
        <v>0</v>
      </c>
      <c r="X972" s="0" t="s">
        <v>86</v>
      </c>
      <c r="Y972" s="0" t="n">
        <v>8</v>
      </c>
      <c r="Z972" s="0" t="n">
        <v>0</v>
      </c>
      <c r="AA972" s="0" t="n">
        <v>0</v>
      </c>
      <c r="AB972" s="0" t="s">
        <v>87</v>
      </c>
      <c r="AC972" s="0" t="n">
        <v>112.9</v>
      </c>
      <c r="AD972" s="0" t="n">
        <v>0</v>
      </c>
      <c r="AE972" s="0" t="n">
        <v>3</v>
      </c>
      <c r="AF972" s="0" t="s">
        <v>88</v>
      </c>
      <c r="AG972" s="13" t="n">
        <v>42346</v>
      </c>
      <c r="AH972" s="25" t="n">
        <f aca="false">I972+J972</f>
        <v>3</v>
      </c>
      <c r="AI972" s="25" t="n">
        <f aca="false">K972+L972+M972</f>
        <v>3</v>
      </c>
      <c r="AJ972" s="25" t="n">
        <f aca="false">AC972*AH972</f>
        <v>338.7</v>
      </c>
      <c r="AK972" s="0" t="str">
        <f aca="false">IF(C972=1,"Cancelled","Completed")</f>
        <v>Completed</v>
      </c>
      <c r="AL972" s="0" t="str">
        <f aca="false">_xlfn.IFS(D972&lt;=7,"0-7 Days",D972&lt;=30,"8-30 Days",D972&lt;=90,"31-90 Days",TRUE(),"90+ Days")</f>
        <v>31-90 Days</v>
      </c>
      <c r="AM972" s="0" t="str">
        <f aca="false">_xlfn.IFS(OR(F972="December",F972="January",F972="February"),"Winter",OR(F972="March",F972="April",F972="May"),"Spring",OR(F972="June",F972="July",F972="August"),"Summer",TRUE(),"Autumn")</f>
        <v>Winter</v>
      </c>
      <c r="AN972" s="0" t="str">
        <f aca="false">IF(L972+M972&gt;0,"Family","Adult Only")</f>
        <v>Family</v>
      </c>
      <c r="AO972" s="0" t="str">
        <f aca="false">IF(U972=V972,"Same","Changed")</f>
        <v>Changed</v>
      </c>
    </row>
    <row r="973" customFormat="false" ht="15" hidden="false" customHeight="false" outlineLevel="0" collapsed="false">
      <c r="A973" s="14" t="n">
        <v>997</v>
      </c>
      <c r="B973" s="14" t="s">
        <v>80</v>
      </c>
      <c r="C973" s="14" t="n">
        <v>1</v>
      </c>
      <c r="D973" s="14" t="n">
        <v>38</v>
      </c>
      <c r="E973" s="14" t="n">
        <v>2015</v>
      </c>
      <c r="F973" s="14" t="s">
        <v>119</v>
      </c>
      <c r="G973" s="14" t="n">
        <v>33</v>
      </c>
      <c r="H973" s="14" t="n">
        <v>10</v>
      </c>
      <c r="I973" s="14" t="n">
        <v>2</v>
      </c>
      <c r="J973" s="14" t="n">
        <v>5</v>
      </c>
      <c r="K973" s="14" t="n">
        <v>2</v>
      </c>
      <c r="L973" s="14" t="n">
        <v>0</v>
      </c>
      <c r="M973" s="14" t="n">
        <v>0</v>
      </c>
      <c r="N973" s="14" t="s">
        <v>82</v>
      </c>
      <c r="O973" s="14" t="s">
        <v>92</v>
      </c>
      <c r="P973" s="14" t="s">
        <v>93</v>
      </c>
      <c r="Q973" s="14" t="s">
        <v>94</v>
      </c>
      <c r="R973" s="14" t="n">
        <v>0</v>
      </c>
      <c r="S973" s="14" t="n">
        <v>0</v>
      </c>
      <c r="T973" s="14" t="n">
        <v>0</v>
      </c>
      <c r="U973" s="14" t="s">
        <v>95</v>
      </c>
      <c r="V973" s="14" t="s">
        <v>95</v>
      </c>
      <c r="W973" s="14" t="n">
        <v>0</v>
      </c>
      <c r="X973" s="14" t="s">
        <v>86</v>
      </c>
      <c r="Y973" s="14" t="n">
        <v>240</v>
      </c>
      <c r="Z973" s="14" t="n">
        <v>0</v>
      </c>
      <c r="AA973" s="14" t="n">
        <v>0</v>
      </c>
      <c r="AB973" s="14" t="s">
        <v>87</v>
      </c>
      <c r="AC973" s="14" t="n">
        <v>185.57</v>
      </c>
      <c r="AD973" s="14" t="n">
        <v>0</v>
      </c>
      <c r="AE973" s="14" t="n">
        <v>2</v>
      </c>
      <c r="AF973" s="14" t="s">
        <v>96</v>
      </c>
      <c r="AG973" s="15" t="n">
        <v>42199</v>
      </c>
      <c r="AH973" s="14" t="n">
        <f aca="false">I973+J973</f>
        <v>7</v>
      </c>
      <c r="AI973" s="14" t="n">
        <f aca="false">K973+L973+M973</f>
        <v>2</v>
      </c>
      <c r="AJ973" s="14" t="n">
        <f aca="false">AC973*AH973</f>
        <v>1298.99</v>
      </c>
      <c r="AK973" s="14" t="str">
        <f aca="false">IF(C973=1,"Cancelled","Completed")</f>
        <v>Cancelled</v>
      </c>
      <c r="AL973" s="14" t="str">
        <f aca="false">_xlfn.IFS(D973&lt;=7,"0-7 Days",D973&lt;=30,"8-30 Days",D973&lt;=90,"31-90 Days",TRUE(),"90+ Days")</f>
        <v>31-90 Days</v>
      </c>
      <c r="AM973" s="14" t="str">
        <f aca="false">_xlfn.IFS(OR(F973="December",F973="January",F973="February"),"Winter",OR(F973="March",F973="April",F973="May"),"Spring",OR(F973="June",F973="July",F973="August"),"Summer",TRUE(),"Autumn")</f>
        <v>Summer</v>
      </c>
      <c r="AN973" s="14" t="str">
        <f aca="false">IF(L973+M973&gt;0,"Family","Adult Only")</f>
        <v>Adult Only</v>
      </c>
      <c r="AO973" s="14" t="str">
        <f aca="false">IF(U973=V973,"Same","Changed")</f>
        <v>Same</v>
      </c>
    </row>
    <row r="974" customFormat="false" ht="15" hidden="false" customHeight="false" outlineLevel="0" collapsed="false">
      <c r="A974" s="0" t="n">
        <v>998</v>
      </c>
      <c r="B974" s="0" t="s">
        <v>80</v>
      </c>
      <c r="C974" s="0" t="n">
        <v>0</v>
      </c>
      <c r="D974" s="0" t="n">
        <v>107</v>
      </c>
      <c r="E974" s="0" t="n">
        <v>2015</v>
      </c>
      <c r="F974" s="0" t="s">
        <v>119</v>
      </c>
      <c r="G974" s="0" t="n">
        <v>33</v>
      </c>
      <c r="H974" s="0" t="n">
        <v>10</v>
      </c>
      <c r="I974" s="0" t="n">
        <v>1</v>
      </c>
      <c r="J974" s="0" t="n">
        <v>2</v>
      </c>
      <c r="K974" s="0" t="n">
        <v>2</v>
      </c>
      <c r="L974" s="0" t="n">
        <v>0</v>
      </c>
      <c r="M974" s="0" t="n">
        <v>0</v>
      </c>
      <c r="N974" s="0" t="s">
        <v>82</v>
      </c>
      <c r="O974" s="0" t="s">
        <v>92</v>
      </c>
      <c r="P974" s="0" t="s">
        <v>84</v>
      </c>
      <c r="Q974" s="0" t="s">
        <v>84</v>
      </c>
      <c r="R974" s="0" t="n">
        <v>0</v>
      </c>
      <c r="S974" s="0" t="n">
        <v>0</v>
      </c>
      <c r="T974" s="0" t="n">
        <v>0</v>
      </c>
      <c r="U974" s="0" t="s">
        <v>95</v>
      </c>
      <c r="V974" s="0" t="s">
        <v>95</v>
      </c>
      <c r="W974" s="0" t="n">
        <v>0</v>
      </c>
      <c r="X974" s="0" t="s">
        <v>86</v>
      </c>
      <c r="Y974" s="0" t="n">
        <v>0</v>
      </c>
      <c r="Z974" s="0" t="n">
        <v>0</v>
      </c>
      <c r="AA974" s="0" t="n">
        <v>0</v>
      </c>
      <c r="AB974" s="0" t="s">
        <v>101</v>
      </c>
      <c r="AC974" s="0" t="n">
        <v>134</v>
      </c>
      <c r="AD974" s="0" t="n">
        <v>0</v>
      </c>
      <c r="AE974" s="0" t="n">
        <v>1</v>
      </c>
      <c r="AF974" s="0" t="s">
        <v>88</v>
      </c>
      <c r="AG974" s="13" t="n">
        <v>42229</v>
      </c>
      <c r="AH974" s="25" t="n">
        <f aca="false">I974+J974</f>
        <v>3</v>
      </c>
      <c r="AI974" s="25" t="n">
        <f aca="false">K974+L974+M974</f>
        <v>2</v>
      </c>
      <c r="AJ974" s="25" t="n">
        <f aca="false">AC974*AH974</f>
        <v>402</v>
      </c>
      <c r="AK974" s="0" t="str">
        <f aca="false">IF(C974=1,"Cancelled","Completed")</f>
        <v>Completed</v>
      </c>
      <c r="AL974" s="0" t="str">
        <f aca="false">_xlfn.IFS(D974&lt;=7,"0-7 Days",D974&lt;=30,"8-30 Days",D974&lt;=90,"31-90 Days",TRUE(),"90+ Days")</f>
        <v>90+ Days</v>
      </c>
      <c r="AM974" s="0" t="str">
        <f aca="false">_xlfn.IFS(OR(F974="December",F974="January",F974="February"),"Winter",OR(F974="March",F974="April",F974="May"),"Spring",OR(F974="June",F974="July",F974="August"),"Summer",TRUE(),"Autumn")</f>
        <v>Summer</v>
      </c>
      <c r="AN974" s="0" t="str">
        <f aca="false">IF(L974+M974&gt;0,"Family","Adult Only")</f>
        <v>Adult Only</v>
      </c>
      <c r="AO974" s="0" t="str">
        <f aca="false">IF(U974=V974,"Same","Changed")</f>
        <v>Same</v>
      </c>
    </row>
    <row r="975" customFormat="false" ht="15" hidden="false" customHeight="false" outlineLevel="0" collapsed="false">
      <c r="A975" s="14" t="n">
        <v>999</v>
      </c>
      <c r="B975" s="14" t="s">
        <v>90</v>
      </c>
      <c r="C975" s="14" t="n">
        <v>1</v>
      </c>
      <c r="D975" s="14" t="n">
        <v>19</v>
      </c>
      <c r="E975" s="14" t="n">
        <v>2016</v>
      </c>
      <c r="F975" s="14" t="s">
        <v>81</v>
      </c>
      <c r="G975" s="14" t="n">
        <v>53</v>
      </c>
      <c r="H975" s="14" t="n">
        <v>30</v>
      </c>
      <c r="I975" s="14" t="n">
        <v>0</v>
      </c>
      <c r="J975" s="14" t="n">
        <v>1</v>
      </c>
      <c r="K975" s="14" t="n">
        <v>2</v>
      </c>
      <c r="L975" s="14" t="n">
        <v>0</v>
      </c>
      <c r="M975" s="14" t="n">
        <v>0</v>
      </c>
      <c r="N975" s="14" t="s">
        <v>82</v>
      </c>
      <c r="O975" s="14" t="s">
        <v>83</v>
      </c>
      <c r="P975" s="14" t="s">
        <v>93</v>
      </c>
      <c r="Q975" s="14" t="s">
        <v>94</v>
      </c>
      <c r="R975" s="14" t="n">
        <v>0</v>
      </c>
      <c r="S975" s="14" t="n">
        <v>0</v>
      </c>
      <c r="T975" s="14" t="n">
        <v>0</v>
      </c>
      <c r="U975" s="14" t="s">
        <v>109</v>
      </c>
      <c r="V975" s="14" t="s">
        <v>109</v>
      </c>
      <c r="W975" s="14" t="n">
        <v>0</v>
      </c>
      <c r="X975" s="14" t="s">
        <v>86</v>
      </c>
      <c r="Y975" s="14" t="n">
        <v>9</v>
      </c>
      <c r="Z975" s="14" t="n">
        <v>0</v>
      </c>
      <c r="AA975" s="14" t="n">
        <v>0</v>
      </c>
      <c r="AB975" s="14" t="s">
        <v>87</v>
      </c>
      <c r="AC975" s="14" t="n">
        <v>148</v>
      </c>
      <c r="AD975" s="14" t="n">
        <v>0</v>
      </c>
      <c r="AE975" s="14" t="n">
        <v>0</v>
      </c>
      <c r="AF975" s="14" t="s">
        <v>96</v>
      </c>
      <c r="AG975" s="15" t="n">
        <v>42719</v>
      </c>
      <c r="AH975" s="14" t="n">
        <f aca="false">I975+J975</f>
        <v>1</v>
      </c>
      <c r="AI975" s="14" t="n">
        <f aca="false">K975+L975+M975</f>
        <v>2</v>
      </c>
      <c r="AJ975" s="14" t="n">
        <f aca="false">AC975*AH975</f>
        <v>148</v>
      </c>
      <c r="AK975" s="14" t="str">
        <f aca="false">IF(C975=1,"Cancelled","Completed")</f>
        <v>Cancelled</v>
      </c>
      <c r="AL975" s="14" t="str">
        <f aca="false">_xlfn.IFS(D975&lt;=7,"0-7 Days",D975&lt;=30,"8-30 Days",D975&lt;=90,"31-90 Days",TRUE(),"90+ Days")</f>
        <v>8-30 Days</v>
      </c>
      <c r="AM975" s="14" t="str">
        <f aca="false">_xlfn.IFS(OR(F975="December",F975="January",F975="February"),"Winter",OR(F975="March",F975="April",F975="May"),"Spring",OR(F975="June",F975="July",F975="August"),"Summer",TRUE(),"Autumn")</f>
        <v>Winter</v>
      </c>
      <c r="AN975" s="14" t="str">
        <f aca="false">IF(L975+M975&gt;0,"Family","Adult Only")</f>
        <v>Adult Only</v>
      </c>
      <c r="AO975" s="14" t="str">
        <f aca="false">IF(U975=V975,"Same","Changed")</f>
        <v>Same</v>
      </c>
    </row>
    <row r="976" customFormat="false" ht="15" hidden="false" customHeight="false" outlineLevel="0" collapsed="false">
      <c r="A976" s="0" t="n">
        <v>1000</v>
      </c>
      <c r="B976" s="0" t="s">
        <v>90</v>
      </c>
      <c r="C976" s="0" t="n">
        <v>0</v>
      </c>
      <c r="D976" s="0" t="n">
        <v>78</v>
      </c>
      <c r="E976" s="0" t="n">
        <v>2017</v>
      </c>
      <c r="F976" s="0" t="s">
        <v>121</v>
      </c>
      <c r="G976" s="0" t="n">
        <v>22</v>
      </c>
      <c r="H976" s="0" t="n">
        <v>28</v>
      </c>
      <c r="I976" s="0" t="n">
        <v>2</v>
      </c>
      <c r="J976" s="0" t="n">
        <v>2</v>
      </c>
      <c r="K976" s="0" t="n">
        <v>2</v>
      </c>
      <c r="L976" s="0" t="n">
        <v>0</v>
      </c>
      <c r="M976" s="0" t="n">
        <v>0</v>
      </c>
      <c r="N976" s="0" t="s">
        <v>82</v>
      </c>
      <c r="O976" s="0" t="s">
        <v>83</v>
      </c>
      <c r="P976" s="0" t="s">
        <v>99</v>
      </c>
      <c r="Q976" s="0" t="s">
        <v>94</v>
      </c>
      <c r="R976" s="0" t="n">
        <v>0</v>
      </c>
      <c r="S976" s="0" t="n">
        <v>0</v>
      </c>
      <c r="T976" s="0" t="n">
        <v>0</v>
      </c>
      <c r="U976" s="0" t="s">
        <v>95</v>
      </c>
      <c r="V976" s="0" t="s">
        <v>95</v>
      </c>
      <c r="W976" s="0" t="n">
        <v>0</v>
      </c>
      <c r="X976" s="0" t="s">
        <v>86</v>
      </c>
      <c r="Y976" s="0" t="n">
        <v>22</v>
      </c>
      <c r="Z976" s="0" t="n">
        <v>0</v>
      </c>
      <c r="AA976" s="0" t="n">
        <v>0</v>
      </c>
      <c r="AB976" s="0" t="s">
        <v>87</v>
      </c>
      <c r="AC976" s="0" t="n">
        <v>89.1</v>
      </c>
      <c r="AD976" s="0" t="n">
        <v>0</v>
      </c>
      <c r="AE976" s="0" t="n">
        <v>1</v>
      </c>
      <c r="AF976" s="0" t="s">
        <v>88</v>
      </c>
      <c r="AG976" s="13" t="n">
        <v>42887</v>
      </c>
      <c r="AH976" s="25" t="n">
        <f aca="false">I976+J976</f>
        <v>4</v>
      </c>
      <c r="AI976" s="25" t="n">
        <f aca="false">K976+L976+M976</f>
        <v>2</v>
      </c>
      <c r="AJ976" s="25" t="n">
        <f aca="false">AC976*AH976</f>
        <v>356.4</v>
      </c>
      <c r="AK976" s="0" t="str">
        <f aca="false">IF(C976=1,"Cancelled","Completed")</f>
        <v>Completed</v>
      </c>
      <c r="AL976" s="0" t="str">
        <f aca="false">_xlfn.IFS(D976&lt;=7,"0-7 Days",D976&lt;=30,"8-30 Days",D976&lt;=90,"31-90 Days",TRUE(),"90+ Days")</f>
        <v>31-90 Days</v>
      </c>
      <c r="AM976" s="0" t="str">
        <f aca="false">_xlfn.IFS(OR(F976="December",F976="January",F976="February"),"Winter",OR(F976="March",F976="April",F976="May"),"Spring",OR(F976="June",F976="July",F976="August"),"Summer",TRUE(),"Autumn")</f>
        <v>Spring</v>
      </c>
      <c r="AN976" s="0" t="str">
        <f aca="false">IF(L976+M976&gt;0,"Family","Adult Only")</f>
        <v>Adult Only</v>
      </c>
      <c r="AO976" s="0" t="str">
        <f aca="false">IF(U976=V976,"Same","Changed")</f>
        <v>Same</v>
      </c>
    </row>
    <row r="977" customFormat="false" ht="15" hidden="false" customHeight="false" outlineLevel="0" collapsed="false">
      <c r="A977" s="14" t="n">
        <v>1001</v>
      </c>
      <c r="B977" s="14" t="s">
        <v>90</v>
      </c>
      <c r="C977" s="14" t="n">
        <v>1</v>
      </c>
      <c r="D977" s="14" t="n">
        <v>221</v>
      </c>
      <c r="E977" s="14" t="n">
        <v>2015</v>
      </c>
      <c r="F977" s="14" t="s">
        <v>111</v>
      </c>
      <c r="G977" s="14" t="n">
        <v>40</v>
      </c>
      <c r="H977" s="14" t="n">
        <v>3</v>
      </c>
      <c r="I977" s="14" t="n">
        <v>2</v>
      </c>
      <c r="J977" s="14" t="n">
        <v>1</v>
      </c>
      <c r="K977" s="14" t="n">
        <v>2</v>
      </c>
      <c r="L977" s="14" t="n">
        <v>0</v>
      </c>
      <c r="M977" s="14" t="n">
        <v>0</v>
      </c>
      <c r="N977" s="14" t="s">
        <v>112</v>
      </c>
      <c r="O977" s="14" t="s">
        <v>92</v>
      </c>
      <c r="P977" s="14" t="s">
        <v>116</v>
      </c>
      <c r="Q977" s="14" t="s">
        <v>94</v>
      </c>
      <c r="R977" s="14" t="n">
        <v>0</v>
      </c>
      <c r="S977" s="14" t="n">
        <v>1</v>
      </c>
      <c r="T977" s="14" t="n">
        <v>0</v>
      </c>
      <c r="U977" s="14" t="s">
        <v>95</v>
      </c>
      <c r="V977" s="14" t="s">
        <v>95</v>
      </c>
      <c r="W977" s="14" t="n">
        <v>0</v>
      </c>
      <c r="X977" s="14" t="s">
        <v>120</v>
      </c>
      <c r="Y977" s="14" t="n">
        <v>1</v>
      </c>
      <c r="Z977" s="14" t="n">
        <v>0</v>
      </c>
      <c r="AA977" s="14" t="n">
        <v>0</v>
      </c>
      <c r="AB977" s="14" t="s">
        <v>101</v>
      </c>
      <c r="AC977" s="14" t="n">
        <v>86</v>
      </c>
      <c r="AD977" s="14" t="n">
        <v>0</v>
      </c>
      <c r="AE977" s="14" t="n">
        <v>0</v>
      </c>
      <c r="AF977" s="14" t="s">
        <v>96</v>
      </c>
      <c r="AG977" s="15" t="n">
        <v>42194</v>
      </c>
      <c r="AH977" s="14" t="n">
        <f aca="false">I977+J977</f>
        <v>3</v>
      </c>
      <c r="AI977" s="14" t="n">
        <f aca="false">K977+L977+M977</f>
        <v>2</v>
      </c>
      <c r="AJ977" s="14" t="n">
        <f aca="false">AC977*AH977</f>
        <v>258</v>
      </c>
      <c r="AK977" s="14" t="str">
        <f aca="false">IF(C977=1,"Cancelled","Completed")</f>
        <v>Cancelled</v>
      </c>
      <c r="AL977" s="14" t="str">
        <f aca="false">_xlfn.IFS(D977&lt;=7,"0-7 Days",D977&lt;=30,"8-30 Days",D977&lt;=90,"31-90 Days",TRUE(),"90+ Days")</f>
        <v>90+ Days</v>
      </c>
      <c r="AM977" s="14" t="str">
        <f aca="false">_xlfn.IFS(OR(F977="December",F977="January",F977="February"),"Winter",OR(F977="March",F977="April",F977="May"),"Spring",OR(F977="June",F977="July",F977="August"),"Summer",TRUE(),"Autumn")</f>
        <v>Autumn</v>
      </c>
      <c r="AN977" s="14" t="str">
        <f aca="false">IF(L977+M977&gt;0,"Family","Adult Only")</f>
        <v>Adult Only</v>
      </c>
      <c r="AO977" s="14" t="str">
        <f aca="false">IF(U977=V977,"Same","Changed")</f>
        <v>Same</v>
      </c>
    </row>
    <row r="978" customFormat="false" ht="15" hidden="false" customHeight="false" outlineLevel="0" collapsed="false">
      <c r="A978" s="0" t="n">
        <v>1002</v>
      </c>
      <c r="B978" s="0" t="s">
        <v>80</v>
      </c>
      <c r="C978" s="0" t="n">
        <v>0</v>
      </c>
      <c r="D978" s="0" t="n">
        <v>145</v>
      </c>
      <c r="E978" s="0" t="n">
        <v>2017</v>
      </c>
      <c r="F978" s="0" t="s">
        <v>126</v>
      </c>
      <c r="G978" s="0" t="n">
        <v>1</v>
      </c>
      <c r="H978" s="0" t="n">
        <v>2</v>
      </c>
      <c r="I978" s="0" t="n">
        <v>1</v>
      </c>
      <c r="J978" s="0" t="n">
        <v>2</v>
      </c>
      <c r="K978" s="0" t="n">
        <v>2</v>
      </c>
      <c r="L978" s="0" t="n">
        <v>0</v>
      </c>
      <c r="M978" s="0" t="n">
        <v>0</v>
      </c>
      <c r="N978" s="0" t="s">
        <v>112</v>
      </c>
      <c r="O978" s="0" t="s">
        <v>83</v>
      </c>
      <c r="P978" s="0" t="s">
        <v>93</v>
      </c>
      <c r="Q978" s="0" t="s">
        <v>94</v>
      </c>
      <c r="R978" s="0" t="n">
        <v>0</v>
      </c>
      <c r="S978" s="0" t="n">
        <v>0</v>
      </c>
      <c r="T978" s="0" t="n">
        <v>0</v>
      </c>
      <c r="U978" s="0" t="s">
        <v>136</v>
      </c>
      <c r="V978" s="0" t="s">
        <v>136</v>
      </c>
      <c r="W978" s="0" t="n">
        <v>1</v>
      </c>
      <c r="X978" s="0" t="s">
        <v>86</v>
      </c>
      <c r="Y978" s="0" t="n">
        <v>314</v>
      </c>
      <c r="Z978" s="0" t="n">
        <v>0</v>
      </c>
      <c r="AA978" s="0" t="n">
        <v>0</v>
      </c>
      <c r="AB978" s="0" t="s">
        <v>87</v>
      </c>
      <c r="AC978" s="0" t="n">
        <v>98.64</v>
      </c>
      <c r="AD978" s="0" t="n">
        <v>1</v>
      </c>
      <c r="AE978" s="0" t="n">
        <v>0</v>
      </c>
      <c r="AF978" s="0" t="s">
        <v>88</v>
      </c>
      <c r="AG978" s="13" t="n">
        <v>42740</v>
      </c>
      <c r="AH978" s="25" t="n">
        <f aca="false">I978+J978</f>
        <v>3</v>
      </c>
      <c r="AI978" s="25" t="n">
        <f aca="false">K978+L978+M978</f>
        <v>2</v>
      </c>
      <c r="AJ978" s="25" t="n">
        <f aca="false">AC978*AH978</f>
        <v>295.92</v>
      </c>
      <c r="AK978" s="0" t="str">
        <f aca="false">IF(C978=1,"Cancelled","Completed")</f>
        <v>Completed</v>
      </c>
      <c r="AL978" s="0" t="str">
        <f aca="false">_xlfn.IFS(D978&lt;=7,"0-7 Days",D978&lt;=30,"8-30 Days",D978&lt;=90,"31-90 Days",TRUE(),"90+ Days")</f>
        <v>90+ Days</v>
      </c>
      <c r="AM978" s="0" t="str">
        <f aca="false">_xlfn.IFS(OR(F978="December",F978="January",F978="February"),"Winter",OR(F978="March",F978="April",F978="May"),"Spring",OR(F978="June",F978="July",F978="August"),"Summer",TRUE(),"Autumn")</f>
        <v>Winter</v>
      </c>
      <c r="AN978" s="0" t="str">
        <f aca="false">IF(L978+M978&gt;0,"Family","Adult Only")</f>
        <v>Adult Only</v>
      </c>
      <c r="AO978" s="0" t="str">
        <f aca="false">IF(U978=V978,"Same","Changed")</f>
        <v>Same</v>
      </c>
    </row>
    <row r="979" customFormat="false" ht="15" hidden="false" customHeight="false" outlineLevel="0" collapsed="false">
      <c r="A979" s="14" t="n">
        <v>1003</v>
      </c>
      <c r="B979" s="14" t="s">
        <v>80</v>
      </c>
      <c r="C979" s="14" t="n">
        <v>0</v>
      </c>
      <c r="D979" s="14" t="n">
        <v>35</v>
      </c>
      <c r="E979" s="14" t="n">
        <v>2017</v>
      </c>
      <c r="F979" s="14" t="s">
        <v>103</v>
      </c>
      <c r="G979" s="14" t="n">
        <v>13</v>
      </c>
      <c r="H979" s="14" t="n">
        <v>28</v>
      </c>
      <c r="I979" s="14" t="n">
        <v>2</v>
      </c>
      <c r="J979" s="14" t="n">
        <v>6</v>
      </c>
      <c r="K979" s="14" t="n">
        <v>1</v>
      </c>
      <c r="L979" s="14" t="n">
        <v>0</v>
      </c>
      <c r="M979" s="14" t="n">
        <v>0</v>
      </c>
      <c r="N979" s="14" t="s">
        <v>82</v>
      </c>
      <c r="O979" s="14" t="s">
        <v>161</v>
      </c>
      <c r="P979" s="14" t="s">
        <v>99</v>
      </c>
      <c r="Q979" s="14" t="s">
        <v>94</v>
      </c>
      <c r="R979" s="14" t="n">
        <v>0</v>
      </c>
      <c r="S979" s="14" t="n">
        <v>0</v>
      </c>
      <c r="T979" s="14" t="n">
        <v>0</v>
      </c>
      <c r="U979" s="14" t="s">
        <v>95</v>
      </c>
      <c r="V979" s="14" t="s">
        <v>95</v>
      </c>
      <c r="W979" s="14" t="n">
        <v>1</v>
      </c>
      <c r="X979" s="14" t="s">
        <v>86</v>
      </c>
      <c r="Y979" s="14" t="n">
        <v>8</v>
      </c>
      <c r="Z979" s="14" t="n">
        <v>0</v>
      </c>
      <c r="AA979" s="14" t="n">
        <v>0</v>
      </c>
      <c r="AB979" s="14" t="s">
        <v>87</v>
      </c>
      <c r="AC979" s="14" t="n">
        <v>36</v>
      </c>
      <c r="AD979" s="14" t="n">
        <v>0</v>
      </c>
      <c r="AE979" s="14" t="n">
        <v>0</v>
      </c>
      <c r="AF979" s="14" t="s">
        <v>88</v>
      </c>
      <c r="AG979" s="15" t="n">
        <v>42830</v>
      </c>
      <c r="AH979" s="14" t="n">
        <f aca="false">I979+J979</f>
        <v>8</v>
      </c>
      <c r="AI979" s="14" t="n">
        <f aca="false">K979+L979+M979</f>
        <v>1</v>
      </c>
      <c r="AJ979" s="14" t="n">
        <f aca="false">AC979*AH979</f>
        <v>288</v>
      </c>
      <c r="AK979" s="14" t="str">
        <f aca="false">IF(C979=1,"Cancelled","Completed")</f>
        <v>Completed</v>
      </c>
      <c r="AL979" s="14" t="str">
        <f aca="false">_xlfn.IFS(D979&lt;=7,"0-7 Days",D979&lt;=30,"8-30 Days",D979&lt;=90,"31-90 Days",TRUE(),"90+ Days")</f>
        <v>31-90 Days</v>
      </c>
      <c r="AM979" s="14" t="str">
        <f aca="false">_xlfn.IFS(OR(F979="December",F979="January",F979="February"),"Winter",OR(F979="March",F979="April",F979="May"),"Spring",OR(F979="June",F979="July",F979="August"),"Summer",TRUE(),"Autumn")</f>
        <v>Spring</v>
      </c>
      <c r="AN979" s="14" t="str">
        <f aca="false">IF(L979+M979&gt;0,"Family","Adult Only")</f>
        <v>Adult Only</v>
      </c>
      <c r="AO979" s="14" t="str">
        <f aca="false">IF(U979=V979,"Same","Changed")</f>
        <v>Same</v>
      </c>
    </row>
    <row r="980" customFormat="false" ht="15" hidden="false" customHeight="false" outlineLevel="0" collapsed="false">
      <c r="A980" s="0" t="n">
        <v>1004</v>
      </c>
      <c r="B980" s="0" t="s">
        <v>90</v>
      </c>
      <c r="C980" s="0" t="n">
        <v>0</v>
      </c>
      <c r="D980" s="0" t="n">
        <v>0</v>
      </c>
      <c r="E980" s="0" t="n">
        <v>2015</v>
      </c>
      <c r="F980" s="0" t="s">
        <v>113</v>
      </c>
      <c r="G980" s="0" t="n">
        <v>46</v>
      </c>
      <c r="H980" s="0" t="n">
        <v>12</v>
      </c>
      <c r="I980" s="0" t="n">
        <v>0</v>
      </c>
      <c r="J980" s="0" t="n">
        <v>1</v>
      </c>
      <c r="K980" s="0" t="n">
        <v>1</v>
      </c>
      <c r="L980" s="0" t="n">
        <v>0</v>
      </c>
      <c r="M980" s="0" t="n">
        <v>0</v>
      </c>
      <c r="N980" s="0" t="s">
        <v>82</v>
      </c>
      <c r="O980" s="0" t="s">
        <v>115</v>
      </c>
      <c r="P980" s="0" t="s">
        <v>93</v>
      </c>
      <c r="Q980" s="0" t="s">
        <v>94</v>
      </c>
      <c r="R980" s="0" t="n">
        <v>0</v>
      </c>
      <c r="S980" s="0" t="n">
        <v>0</v>
      </c>
      <c r="T980" s="0" t="n">
        <v>0</v>
      </c>
      <c r="U980" s="0" t="s">
        <v>95</v>
      </c>
      <c r="V980" s="0" t="s">
        <v>95</v>
      </c>
      <c r="W980" s="0" t="n">
        <v>0</v>
      </c>
      <c r="X980" s="0" t="s">
        <v>86</v>
      </c>
      <c r="Y980" s="0" t="n">
        <v>0</v>
      </c>
      <c r="Z980" s="0" t="n">
        <v>0</v>
      </c>
      <c r="AA980" s="0" t="n">
        <v>0</v>
      </c>
      <c r="AB980" s="0" t="s">
        <v>87</v>
      </c>
      <c r="AC980" s="0" t="n">
        <v>79</v>
      </c>
      <c r="AD980" s="0" t="n">
        <v>1</v>
      </c>
      <c r="AE980" s="0" t="n">
        <v>1</v>
      </c>
      <c r="AF980" s="0" t="s">
        <v>88</v>
      </c>
      <c r="AG980" s="13" t="n">
        <v>42321</v>
      </c>
      <c r="AH980" s="25" t="n">
        <f aca="false">I980+J980</f>
        <v>1</v>
      </c>
      <c r="AI980" s="25" t="n">
        <f aca="false">K980+L980+M980</f>
        <v>1</v>
      </c>
      <c r="AJ980" s="25" t="n">
        <f aca="false">AC980*AH980</f>
        <v>79</v>
      </c>
      <c r="AK980" s="0" t="str">
        <f aca="false">IF(C980=1,"Cancelled","Completed")</f>
        <v>Completed</v>
      </c>
      <c r="AL980" s="0" t="str">
        <f aca="false">_xlfn.IFS(D980&lt;=7,"0-7 Days",D980&lt;=30,"8-30 Days",D980&lt;=90,"31-90 Days",TRUE(),"90+ Days")</f>
        <v>0-7 Days</v>
      </c>
      <c r="AM980" s="0" t="str">
        <f aca="false">_xlfn.IFS(OR(F980="December",F980="January",F980="February"),"Winter",OR(F980="March",F980="April",F980="May"),"Spring",OR(F980="June",F980="July",F980="August"),"Summer",TRUE(),"Autumn")</f>
        <v>Autumn</v>
      </c>
      <c r="AN980" s="0" t="str">
        <f aca="false">IF(L980+M980&gt;0,"Family","Adult Only")</f>
        <v>Adult Only</v>
      </c>
      <c r="AO980" s="0" t="str">
        <f aca="false">IF(U980=V980,"Same","Changed")</f>
        <v>Same</v>
      </c>
    </row>
    <row r="981" customFormat="false" ht="15" hidden="false" customHeight="false" outlineLevel="0" collapsed="false">
      <c r="A981" s="14" t="n">
        <v>1005</v>
      </c>
      <c r="B981" s="14" t="s">
        <v>80</v>
      </c>
      <c r="C981" s="14" t="n">
        <v>0</v>
      </c>
      <c r="D981" s="14" t="n">
        <v>8</v>
      </c>
      <c r="E981" s="14" t="n">
        <v>2016</v>
      </c>
      <c r="F981" s="14" t="s">
        <v>81</v>
      </c>
      <c r="G981" s="14" t="n">
        <v>51</v>
      </c>
      <c r="H981" s="14" t="n">
        <v>13</v>
      </c>
      <c r="I981" s="14" t="n">
        <v>0</v>
      </c>
      <c r="J981" s="14" t="n">
        <v>2</v>
      </c>
      <c r="K981" s="14" t="n">
        <v>1</v>
      </c>
      <c r="L981" s="14" t="n">
        <v>0</v>
      </c>
      <c r="M981" s="14" t="n">
        <v>0</v>
      </c>
      <c r="N981" s="14" t="s">
        <v>82</v>
      </c>
      <c r="O981" s="14" t="s">
        <v>83</v>
      </c>
      <c r="P981" s="14" t="s">
        <v>93</v>
      </c>
      <c r="Q981" s="14" t="s">
        <v>94</v>
      </c>
      <c r="R981" s="14" t="n">
        <v>0</v>
      </c>
      <c r="S981" s="14" t="n">
        <v>0</v>
      </c>
      <c r="T981" s="14" t="n">
        <v>0</v>
      </c>
      <c r="U981" s="14" t="s">
        <v>95</v>
      </c>
      <c r="V981" s="14" t="s">
        <v>109</v>
      </c>
      <c r="W981" s="14" t="n">
        <v>0</v>
      </c>
      <c r="X981" s="14" t="s">
        <v>86</v>
      </c>
      <c r="Y981" s="14" t="n">
        <v>240</v>
      </c>
      <c r="Z981" s="14" t="n">
        <v>0</v>
      </c>
      <c r="AA981" s="14" t="n">
        <v>0</v>
      </c>
      <c r="AB981" s="14" t="s">
        <v>87</v>
      </c>
      <c r="AC981" s="14" t="n">
        <v>43</v>
      </c>
      <c r="AD981" s="14" t="n">
        <v>0</v>
      </c>
      <c r="AE981" s="14" t="n">
        <v>3</v>
      </c>
      <c r="AF981" s="14" t="s">
        <v>88</v>
      </c>
      <c r="AG981" s="15" t="n">
        <v>42719</v>
      </c>
      <c r="AH981" s="14" t="n">
        <f aca="false">I981+J981</f>
        <v>2</v>
      </c>
      <c r="AI981" s="14" t="n">
        <f aca="false">K981+L981+M981</f>
        <v>1</v>
      </c>
      <c r="AJ981" s="14" t="n">
        <f aca="false">AC981*AH981</f>
        <v>86</v>
      </c>
      <c r="AK981" s="14" t="str">
        <f aca="false">IF(C981=1,"Cancelled","Completed")</f>
        <v>Completed</v>
      </c>
      <c r="AL981" s="14" t="str">
        <f aca="false">_xlfn.IFS(D981&lt;=7,"0-7 Days",D981&lt;=30,"8-30 Days",D981&lt;=90,"31-90 Days",TRUE(),"90+ Days")</f>
        <v>8-30 Days</v>
      </c>
      <c r="AM981" s="14" t="str">
        <f aca="false">_xlfn.IFS(OR(F981="December",F981="January",F981="February"),"Winter",OR(F981="March",F981="April",F981="May"),"Spring",OR(F981="June",F981="July",F981="August"),"Summer",TRUE(),"Autumn")</f>
        <v>Winter</v>
      </c>
      <c r="AN981" s="14" t="str">
        <f aca="false">IF(L981+M981&gt;0,"Family","Adult Only")</f>
        <v>Adult Only</v>
      </c>
      <c r="AO981" s="14" t="str">
        <f aca="false">IF(U981=V981,"Same","Changed")</f>
        <v>Changed</v>
      </c>
    </row>
    <row r="982" customFormat="false" ht="15" hidden="false" customHeight="false" outlineLevel="0" collapsed="false">
      <c r="A982" s="0" t="n">
        <v>1006</v>
      </c>
      <c r="B982" s="0" t="s">
        <v>80</v>
      </c>
      <c r="C982" s="0" t="n">
        <v>0</v>
      </c>
      <c r="D982" s="0" t="n">
        <v>0</v>
      </c>
      <c r="E982" s="0" t="n">
        <v>2017</v>
      </c>
      <c r="F982" s="0" t="s">
        <v>106</v>
      </c>
      <c r="G982" s="0" t="n">
        <v>16</v>
      </c>
      <c r="H982" s="0" t="n">
        <v>18</v>
      </c>
      <c r="I982" s="0" t="n">
        <v>0</v>
      </c>
      <c r="J982" s="0" t="n">
        <v>2</v>
      </c>
      <c r="K982" s="0" t="n">
        <v>2</v>
      </c>
      <c r="L982" s="0" t="n">
        <v>0</v>
      </c>
      <c r="M982" s="0" t="n">
        <v>0</v>
      </c>
      <c r="N982" s="0" t="s">
        <v>82</v>
      </c>
      <c r="O982" s="0" t="s">
        <v>123</v>
      </c>
      <c r="P982" s="0" t="s">
        <v>84</v>
      </c>
      <c r="Q982" s="0" t="s">
        <v>84</v>
      </c>
      <c r="R982" s="0" t="n">
        <v>0</v>
      </c>
      <c r="S982" s="0" t="n">
        <v>0</v>
      </c>
      <c r="T982" s="0" t="n">
        <v>0</v>
      </c>
      <c r="U982" s="0" t="s">
        <v>95</v>
      </c>
      <c r="V982" s="0" t="s">
        <v>95</v>
      </c>
      <c r="W982" s="0" t="n">
        <v>1</v>
      </c>
      <c r="X982" s="0" t="s">
        <v>86</v>
      </c>
      <c r="Y982" s="0" t="n">
        <v>0</v>
      </c>
      <c r="Z982" s="0" t="n">
        <v>0</v>
      </c>
      <c r="AA982" s="0" t="n">
        <v>0</v>
      </c>
      <c r="AB982" s="0" t="s">
        <v>87</v>
      </c>
      <c r="AC982" s="0" t="n">
        <v>91</v>
      </c>
      <c r="AD982" s="0" t="n">
        <v>0</v>
      </c>
      <c r="AE982" s="0" t="n">
        <v>0</v>
      </c>
      <c r="AF982" s="0" t="s">
        <v>88</v>
      </c>
      <c r="AG982" s="13" t="n">
        <v>42845</v>
      </c>
      <c r="AH982" s="25" t="n">
        <f aca="false">I982+J982</f>
        <v>2</v>
      </c>
      <c r="AI982" s="25" t="n">
        <f aca="false">K982+L982+M982</f>
        <v>2</v>
      </c>
      <c r="AJ982" s="25" t="n">
        <f aca="false">AC982*AH982</f>
        <v>182</v>
      </c>
      <c r="AK982" s="0" t="str">
        <f aca="false">IF(C982=1,"Cancelled","Completed")</f>
        <v>Completed</v>
      </c>
      <c r="AL982" s="0" t="str">
        <f aca="false">_xlfn.IFS(D982&lt;=7,"0-7 Days",D982&lt;=30,"8-30 Days",D982&lt;=90,"31-90 Days",TRUE(),"90+ Days")</f>
        <v>0-7 Days</v>
      </c>
      <c r="AM982" s="0" t="str">
        <f aca="false">_xlfn.IFS(OR(F982="December",F982="January",F982="February"),"Winter",OR(F982="March",F982="April",F982="May"),"Spring",OR(F982="June",F982="July",F982="August"),"Summer",TRUE(),"Autumn")</f>
        <v>Spring</v>
      </c>
      <c r="AN982" s="0" t="str">
        <f aca="false">IF(L982+M982&gt;0,"Family","Adult Only")</f>
        <v>Adult Only</v>
      </c>
      <c r="AO982" s="0" t="str">
        <f aca="false">IF(U982=V982,"Same","Changed")</f>
        <v>Same</v>
      </c>
    </row>
    <row r="983" customFormat="false" ht="15" hidden="false" customHeight="false" outlineLevel="0" collapsed="false">
      <c r="A983" s="14" t="n">
        <v>1008</v>
      </c>
      <c r="B983" s="14" t="s">
        <v>90</v>
      </c>
      <c r="C983" s="14" t="n">
        <v>0</v>
      </c>
      <c r="D983" s="14" t="n">
        <v>36</v>
      </c>
      <c r="E983" s="14" t="n">
        <v>2016</v>
      </c>
      <c r="F983" s="14" t="s">
        <v>121</v>
      </c>
      <c r="G983" s="14" t="n">
        <v>19</v>
      </c>
      <c r="H983" s="14" t="n">
        <v>7</v>
      </c>
      <c r="I983" s="14" t="n">
        <v>0</v>
      </c>
      <c r="J983" s="14" t="n">
        <v>1</v>
      </c>
      <c r="K983" s="14" t="n">
        <v>2</v>
      </c>
      <c r="L983" s="14" t="n">
        <v>0</v>
      </c>
      <c r="M983" s="14" t="n">
        <v>0</v>
      </c>
      <c r="N983" s="14" t="s">
        <v>107</v>
      </c>
      <c r="O983" s="14" t="s">
        <v>140</v>
      </c>
      <c r="P983" s="14" t="s">
        <v>93</v>
      </c>
      <c r="Q983" s="14" t="s">
        <v>94</v>
      </c>
      <c r="R983" s="14" t="n">
        <v>0</v>
      </c>
      <c r="S983" s="14" t="n">
        <v>0</v>
      </c>
      <c r="T983" s="14" t="n">
        <v>0</v>
      </c>
      <c r="U983" s="14" t="s">
        <v>95</v>
      </c>
      <c r="V983" s="14" t="s">
        <v>95</v>
      </c>
      <c r="W983" s="14" t="n">
        <v>1</v>
      </c>
      <c r="X983" s="14" t="s">
        <v>86</v>
      </c>
      <c r="Y983" s="14" t="n">
        <v>9</v>
      </c>
      <c r="Z983" s="14" t="n">
        <v>0</v>
      </c>
      <c r="AA983" s="14" t="n">
        <v>0</v>
      </c>
      <c r="AB983" s="14" t="s">
        <v>87</v>
      </c>
      <c r="AC983" s="14" t="n">
        <v>104.49</v>
      </c>
      <c r="AD983" s="14" t="n">
        <v>0</v>
      </c>
      <c r="AE983" s="14" t="n">
        <v>0</v>
      </c>
      <c r="AF983" s="14" t="s">
        <v>88</v>
      </c>
      <c r="AG983" s="15" t="n">
        <v>42498</v>
      </c>
      <c r="AH983" s="14" t="n">
        <f aca="false">I983+J983</f>
        <v>1</v>
      </c>
      <c r="AI983" s="14" t="n">
        <f aca="false">K983+L983+M983</f>
        <v>2</v>
      </c>
      <c r="AJ983" s="14" t="n">
        <f aca="false">AC983*AH983</f>
        <v>104.49</v>
      </c>
      <c r="AK983" s="14" t="str">
        <f aca="false">IF(C983=1,"Cancelled","Completed")</f>
        <v>Completed</v>
      </c>
      <c r="AL983" s="14" t="str">
        <f aca="false">_xlfn.IFS(D983&lt;=7,"0-7 Days",D983&lt;=30,"8-30 Days",D983&lt;=90,"31-90 Days",TRUE(),"90+ Days")</f>
        <v>31-90 Days</v>
      </c>
      <c r="AM983" s="14" t="str">
        <f aca="false">_xlfn.IFS(OR(F983="December",F983="January",F983="February"),"Winter",OR(F983="March",F983="April",F983="May"),"Spring",OR(F983="June",F983="July",F983="August"),"Summer",TRUE(),"Autumn")</f>
        <v>Spring</v>
      </c>
      <c r="AN983" s="14" t="str">
        <f aca="false">IF(L983+M983&gt;0,"Family","Adult Only")</f>
        <v>Adult Only</v>
      </c>
      <c r="AO983" s="14" t="str">
        <f aca="false">IF(U983=V983,"Same","Changed")</f>
        <v>Same</v>
      </c>
    </row>
    <row r="984" customFormat="false" ht="15" hidden="false" customHeight="false" outlineLevel="0" collapsed="false">
      <c r="A984" s="0" t="n">
        <v>1009</v>
      </c>
      <c r="B984" s="0" t="s">
        <v>90</v>
      </c>
      <c r="C984" s="0" t="n">
        <v>1</v>
      </c>
      <c r="D984" s="0" t="n">
        <v>184</v>
      </c>
      <c r="E984" s="0" t="n">
        <v>2016</v>
      </c>
      <c r="F984" s="0" t="s">
        <v>119</v>
      </c>
      <c r="G984" s="0" t="n">
        <v>34</v>
      </c>
      <c r="H984" s="0" t="n">
        <v>17</v>
      </c>
      <c r="I984" s="0" t="n">
        <v>0</v>
      </c>
      <c r="J984" s="0" t="n">
        <v>1</v>
      </c>
      <c r="K984" s="0" t="n">
        <v>2</v>
      </c>
      <c r="L984" s="0" t="n">
        <v>0</v>
      </c>
      <c r="M984" s="0" t="n">
        <v>0</v>
      </c>
      <c r="N984" s="0" t="s">
        <v>112</v>
      </c>
      <c r="O984" s="0" t="s">
        <v>108</v>
      </c>
      <c r="P984" s="0" t="s">
        <v>93</v>
      </c>
      <c r="Q984" s="0" t="s">
        <v>94</v>
      </c>
      <c r="R984" s="0" t="n">
        <v>0</v>
      </c>
      <c r="S984" s="0" t="n">
        <v>0</v>
      </c>
      <c r="T984" s="0" t="n">
        <v>0</v>
      </c>
      <c r="U984" s="0" t="s">
        <v>95</v>
      </c>
      <c r="V984" s="0" t="s">
        <v>95</v>
      </c>
      <c r="W984" s="0" t="n">
        <v>7</v>
      </c>
      <c r="X984" s="0" t="s">
        <v>86</v>
      </c>
      <c r="Y984" s="0" t="n">
        <v>9</v>
      </c>
      <c r="Z984" s="0" t="n">
        <v>0</v>
      </c>
      <c r="AA984" s="0" t="n">
        <v>0</v>
      </c>
      <c r="AB984" s="0" t="s">
        <v>101</v>
      </c>
      <c r="AC984" s="0" t="n">
        <v>139.5</v>
      </c>
      <c r="AD984" s="0" t="n">
        <v>0</v>
      </c>
      <c r="AE984" s="0" t="n">
        <v>1</v>
      </c>
      <c r="AF984" s="0" t="s">
        <v>96</v>
      </c>
      <c r="AG984" s="13" t="n">
        <v>42569</v>
      </c>
      <c r="AH984" s="25" t="n">
        <f aca="false">I984+J984</f>
        <v>1</v>
      </c>
      <c r="AI984" s="25" t="n">
        <f aca="false">K984+L984+M984</f>
        <v>2</v>
      </c>
      <c r="AJ984" s="25" t="n">
        <f aca="false">AC984*AH984</f>
        <v>139.5</v>
      </c>
      <c r="AK984" s="0" t="str">
        <f aca="false">IF(C984=1,"Cancelled","Completed")</f>
        <v>Cancelled</v>
      </c>
      <c r="AL984" s="0" t="str">
        <f aca="false">_xlfn.IFS(D984&lt;=7,"0-7 Days",D984&lt;=30,"8-30 Days",D984&lt;=90,"31-90 Days",TRUE(),"90+ Days")</f>
        <v>90+ Days</v>
      </c>
      <c r="AM984" s="0" t="str">
        <f aca="false">_xlfn.IFS(OR(F984="December",F984="January",F984="February"),"Winter",OR(F984="March",F984="April",F984="May"),"Spring",OR(F984="June",F984="July",F984="August"),"Summer",TRUE(),"Autumn")</f>
        <v>Summer</v>
      </c>
      <c r="AN984" s="0" t="str">
        <f aca="false">IF(L984+M984&gt;0,"Family","Adult Only")</f>
        <v>Adult Only</v>
      </c>
      <c r="AO984" s="0" t="str">
        <f aca="false">IF(U984=V984,"Same","Changed")</f>
        <v>Same</v>
      </c>
    </row>
    <row r="985" customFormat="false" ht="15" hidden="false" customHeight="false" outlineLevel="0" collapsed="false">
      <c r="A985" s="14" t="n">
        <v>1010</v>
      </c>
      <c r="B985" s="14" t="s">
        <v>90</v>
      </c>
      <c r="C985" s="14" t="n">
        <v>1</v>
      </c>
      <c r="D985" s="14" t="n">
        <v>78</v>
      </c>
      <c r="E985" s="14" t="n">
        <v>2016</v>
      </c>
      <c r="F985" s="14" t="s">
        <v>113</v>
      </c>
      <c r="G985" s="14" t="n">
        <v>45</v>
      </c>
      <c r="H985" s="14" t="n">
        <v>4</v>
      </c>
      <c r="I985" s="14" t="n">
        <v>1</v>
      </c>
      <c r="J985" s="14" t="n">
        <v>2</v>
      </c>
      <c r="K985" s="14" t="n">
        <v>2</v>
      </c>
      <c r="L985" s="14" t="n">
        <v>0</v>
      </c>
      <c r="M985" s="14" t="n">
        <v>0</v>
      </c>
      <c r="N985" s="14" t="s">
        <v>82</v>
      </c>
      <c r="O985" s="14" t="s">
        <v>92</v>
      </c>
      <c r="P985" s="14" t="s">
        <v>84</v>
      </c>
      <c r="Q985" s="14" t="s">
        <v>84</v>
      </c>
      <c r="R985" s="14" t="n">
        <v>0</v>
      </c>
      <c r="S985" s="14" t="n">
        <v>0</v>
      </c>
      <c r="T985" s="14" t="n">
        <v>0</v>
      </c>
      <c r="U985" s="14" t="s">
        <v>95</v>
      </c>
      <c r="V985" s="14" t="s">
        <v>95</v>
      </c>
      <c r="W985" s="14" t="n">
        <v>0</v>
      </c>
      <c r="X985" s="14" t="s">
        <v>86</v>
      </c>
      <c r="Y985" s="14" t="n">
        <v>0</v>
      </c>
      <c r="Z985" s="14" t="n">
        <v>0</v>
      </c>
      <c r="AA985" s="14" t="n">
        <v>0</v>
      </c>
      <c r="AB985" s="14" t="s">
        <v>87</v>
      </c>
      <c r="AC985" s="14" t="n">
        <v>80</v>
      </c>
      <c r="AD985" s="14" t="n">
        <v>0</v>
      </c>
      <c r="AE985" s="14" t="n">
        <v>1</v>
      </c>
      <c r="AF985" s="14" t="s">
        <v>141</v>
      </c>
      <c r="AG985" s="15" t="n">
        <v>42678</v>
      </c>
      <c r="AH985" s="14" t="n">
        <f aca="false">I985+J985</f>
        <v>3</v>
      </c>
      <c r="AI985" s="14" t="n">
        <f aca="false">K985+L985+M985</f>
        <v>2</v>
      </c>
      <c r="AJ985" s="14" t="n">
        <f aca="false">AC985*AH985</f>
        <v>240</v>
      </c>
      <c r="AK985" s="14" t="str">
        <f aca="false">IF(C985=1,"Cancelled","Completed")</f>
        <v>Cancelled</v>
      </c>
      <c r="AL985" s="14" t="str">
        <f aca="false">_xlfn.IFS(D985&lt;=7,"0-7 Days",D985&lt;=30,"8-30 Days",D985&lt;=90,"31-90 Days",TRUE(),"90+ Days")</f>
        <v>31-90 Days</v>
      </c>
      <c r="AM985" s="14" t="str">
        <f aca="false">_xlfn.IFS(OR(F985="December",F985="January",F985="February"),"Winter",OR(F985="March",F985="April",F985="May"),"Spring",OR(F985="June",F985="July",F985="August"),"Summer",TRUE(),"Autumn")</f>
        <v>Autumn</v>
      </c>
      <c r="AN985" s="14" t="str">
        <f aca="false">IF(L985+M985&gt;0,"Family","Adult Only")</f>
        <v>Adult Only</v>
      </c>
      <c r="AO985" s="14" t="str">
        <f aca="false">IF(U985=V985,"Same","Changed")</f>
        <v>Same</v>
      </c>
    </row>
    <row r="986" customFormat="false" ht="15" hidden="false" customHeight="false" outlineLevel="0" collapsed="false">
      <c r="A986" s="0" t="n">
        <v>1011</v>
      </c>
      <c r="B986" s="0" t="s">
        <v>90</v>
      </c>
      <c r="C986" s="0" t="n">
        <v>0</v>
      </c>
      <c r="D986" s="0" t="n">
        <v>256</v>
      </c>
      <c r="E986" s="0" t="n">
        <v>2016</v>
      </c>
      <c r="F986" s="0" t="s">
        <v>135</v>
      </c>
      <c r="G986" s="0" t="n">
        <v>25</v>
      </c>
      <c r="H986" s="0" t="n">
        <v>15</v>
      </c>
      <c r="I986" s="0" t="n">
        <v>0</v>
      </c>
      <c r="J986" s="0" t="n">
        <v>2</v>
      </c>
      <c r="K986" s="0" t="n">
        <v>2</v>
      </c>
      <c r="L986" s="0" t="n">
        <v>0</v>
      </c>
      <c r="M986" s="0" t="n">
        <v>0</v>
      </c>
      <c r="N986" s="0" t="s">
        <v>112</v>
      </c>
      <c r="O986" s="0" t="s">
        <v>108</v>
      </c>
      <c r="P986" s="0" t="s">
        <v>99</v>
      </c>
      <c r="Q986" s="0" t="s">
        <v>94</v>
      </c>
      <c r="R986" s="0" t="n">
        <v>0</v>
      </c>
      <c r="S986" s="0" t="n">
        <v>0</v>
      </c>
      <c r="T986" s="0" t="n">
        <v>0</v>
      </c>
      <c r="U986" s="0" t="s">
        <v>95</v>
      </c>
      <c r="V986" s="0" t="s">
        <v>95</v>
      </c>
      <c r="W986" s="0" t="n">
        <v>0</v>
      </c>
      <c r="X986" s="0" t="s">
        <v>86</v>
      </c>
      <c r="Y986" s="0" t="n">
        <v>6</v>
      </c>
      <c r="Z986" s="0" t="n">
        <v>0</v>
      </c>
      <c r="AA986" s="0" t="n">
        <v>0</v>
      </c>
      <c r="AB986" s="0" t="s">
        <v>101</v>
      </c>
      <c r="AC986" s="0" t="n">
        <v>112</v>
      </c>
      <c r="AD986" s="0" t="n">
        <v>0</v>
      </c>
      <c r="AE986" s="0" t="n">
        <v>1</v>
      </c>
      <c r="AF986" s="0" t="s">
        <v>88</v>
      </c>
      <c r="AG986" s="13" t="n">
        <v>42538</v>
      </c>
      <c r="AH986" s="25" t="n">
        <f aca="false">I986+J986</f>
        <v>2</v>
      </c>
      <c r="AI986" s="25" t="n">
        <f aca="false">K986+L986+M986</f>
        <v>2</v>
      </c>
      <c r="AJ986" s="25" t="n">
        <f aca="false">AC986*AH986</f>
        <v>224</v>
      </c>
      <c r="AK986" s="0" t="str">
        <f aca="false">IF(C986=1,"Cancelled","Completed")</f>
        <v>Completed</v>
      </c>
      <c r="AL986" s="0" t="str">
        <f aca="false">_xlfn.IFS(D986&lt;=7,"0-7 Days",D986&lt;=30,"8-30 Days",D986&lt;=90,"31-90 Days",TRUE(),"90+ Days")</f>
        <v>90+ Days</v>
      </c>
      <c r="AM986" s="0" t="str">
        <f aca="false">_xlfn.IFS(OR(F986="December",F986="January",F986="February"),"Winter",OR(F986="March",F986="April",F986="May"),"Spring",OR(F986="June",F986="July",F986="August"),"Summer",TRUE(),"Autumn")</f>
        <v>Summer</v>
      </c>
      <c r="AN986" s="0" t="str">
        <f aca="false">IF(L986+M986&gt;0,"Family","Adult Only")</f>
        <v>Adult Only</v>
      </c>
      <c r="AO986" s="0" t="str">
        <f aca="false">IF(U986=V986,"Same","Changed")</f>
        <v>Same</v>
      </c>
    </row>
    <row r="987" customFormat="false" ht="15" hidden="false" customHeight="false" outlineLevel="0" collapsed="false">
      <c r="A987" s="14" t="n">
        <v>1013</v>
      </c>
      <c r="B987" s="14" t="s">
        <v>90</v>
      </c>
      <c r="C987" s="14" t="n">
        <v>0</v>
      </c>
      <c r="D987" s="14" t="n">
        <v>3</v>
      </c>
      <c r="E987" s="14" t="n">
        <v>2016</v>
      </c>
      <c r="F987" s="14" t="s">
        <v>114</v>
      </c>
      <c r="G987" s="14" t="n">
        <v>39</v>
      </c>
      <c r="H987" s="14" t="n">
        <v>22</v>
      </c>
      <c r="I987" s="14" t="n">
        <v>0</v>
      </c>
      <c r="J987" s="14" t="n">
        <v>3</v>
      </c>
      <c r="K987" s="14" t="n">
        <v>2</v>
      </c>
      <c r="L987" s="14" t="n">
        <v>0</v>
      </c>
      <c r="M987" s="14" t="n">
        <v>0</v>
      </c>
      <c r="N987" s="14" t="s">
        <v>82</v>
      </c>
      <c r="O987" s="14" t="s">
        <v>108</v>
      </c>
      <c r="P987" s="14" t="s">
        <v>93</v>
      </c>
      <c r="Q987" s="14" t="s">
        <v>94</v>
      </c>
      <c r="R987" s="14" t="n">
        <v>0</v>
      </c>
      <c r="S987" s="14" t="n">
        <v>0</v>
      </c>
      <c r="T987" s="14" t="n">
        <v>0</v>
      </c>
      <c r="U987" s="14" t="s">
        <v>136</v>
      </c>
      <c r="V987" s="14" t="s">
        <v>136</v>
      </c>
      <c r="W987" s="14" t="n">
        <v>2</v>
      </c>
      <c r="X987" s="14" t="s">
        <v>86</v>
      </c>
      <c r="Y987" s="14" t="n">
        <v>7</v>
      </c>
      <c r="Z987" s="14" t="n">
        <v>0</v>
      </c>
      <c r="AA987" s="14" t="n">
        <v>0</v>
      </c>
      <c r="AB987" s="14" t="s">
        <v>87</v>
      </c>
      <c r="AC987" s="14" t="n">
        <v>218.72</v>
      </c>
      <c r="AD987" s="14" t="n">
        <v>0</v>
      </c>
      <c r="AE987" s="14" t="n">
        <v>1</v>
      </c>
      <c r="AF987" s="14" t="s">
        <v>88</v>
      </c>
      <c r="AG987" s="15" t="n">
        <v>42638</v>
      </c>
      <c r="AH987" s="14" t="n">
        <f aca="false">I987+J987</f>
        <v>3</v>
      </c>
      <c r="AI987" s="14" t="n">
        <f aca="false">K987+L987+M987</f>
        <v>2</v>
      </c>
      <c r="AJ987" s="14" t="n">
        <f aca="false">AC987*AH987</f>
        <v>656.16</v>
      </c>
      <c r="AK987" s="14" t="str">
        <f aca="false">IF(C987=1,"Cancelled","Completed")</f>
        <v>Completed</v>
      </c>
      <c r="AL987" s="14" t="str">
        <f aca="false">_xlfn.IFS(D987&lt;=7,"0-7 Days",D987&lt;=30,"8-30 Days",D987&lt;=90,"31-90 Days",TRUE(),"90+ Days")</f>
        <v>0-7 Days</v>
      </c>
      <c r="AM987" s="14" t="str">
        <f aca="false">_xlfn.IFS(OR(F987="December",F987="January",F987="February"),"Winter",OR(F987="March",F987="April",F987="May"),"Spring",OR(F987="June",F987="July",F987="August"),"Summer",TRUE(),"Autumn")</f>
        <v>Autumn</v>
      </c>
      <c r="AN987" s="14" t="str">
        <f aca="false">IF(L987+M987&gt;0,"Family","Adult Only")</f>
        <v>Adult Only</v>
      </c>
      <c r="AO987" s="14" t="str">
        <f aca="false">IF(U987=V987,"Same","Changed")</f>
        <v>Same</v>
      </c>
    </row>
    <row r="988" customFormat="false" ht="15" hidden="false" customHeight="false" outlineLevel="0" collapsed="false">
      <c r="A988" s="0" t="n">
        <v>1014</v>
      </c>
      <c r="B988" s="0" t="s">
        <v>90</v>
      </c>
      <c r="C988" s="0" t="n">
        <v>0</v>
      </c>
      <c r="D988" s="0" t="n">
        <v>85</v>
      </c>
      <c r="E988" s="0" t="n">
        <v>2016</v>
      </c>
      <c r="F988" s="0" t="s">
        <v>111</v>
      </c>
      <c r="G988" s="0" t="n">
        <v>41</v>
      </c>
      <c r="H988" s="0" t="n">
        <v>6</v>
      </c>
      <c r="I988" s="0" t="n">
        <v>1</v>
      </c>
      <c r="J988" s="0" t="n">
        <v>3</v>
      </c>
      <c r="K988" s="0" t="n">
        <v>2</v>
      </c>
      <c r="L988" s="0" t="n">
        <v>0</v>
      </c>
      <c r="M988" s="0" t="n">
        <v>0</v>
      </c>
      <c r="N988" s="0" t="s">
        <v>82</v>
      </c>
      <c r="O988" s="0" t="s">
        <v>104</v>
      </c>
      <c r="P988" s="0" t="s">
        <v>99</v>
      </c>
      <c r="Q988" s="0" t="s">
        <v>94</v>
      </c>
      <c r="R988" s="0" t="n">
        <v>0</v>
      </c>
      <c r="S988" s="0" t="n">
        <v>0</v>
      </c>
      <c r="T988" s="0" t="n">
        <v>0</v>
      </c>
      <c r="U988" s="0" t="s">
        <v>95</v>
      </c>
      <c r="V988" s="0" t="s">
        <v>95</v>
      </c>
      <c r="W988" s="0" t="n">
        <v>0</v>
      </c>
      <c r="X988" s="0" t="s">
        <v>86</v>
      </c>
      <c r="Y988" s="0" t="n">
        <v>6</v>
      </c>
      <c r="Z988" s="0" t="n">
        <v>0</v>
      </c>
      <c r="AA988" s="0" t="n">
        <v>0</v>
      </c>
      <c r="AB988" s="0" t="s">
        <v>101</v>
      </c>
      <c r="AC988" s="0" t="n">
        <v>85</v>
      </c>
      <c r="AD988" s="0" t="n">
        <v>0</v>
      </c>
      <c r="AE988" s="0" t="n">
        <v>1</v>
      </c>
      <c r="AF988" s="0" t="s">
        <v>88</v>
      </c>
      <c r="AG988" s="13" t="n">
        <v>42653</v>
      </c>
      <c r="AH988" s="25" t="n">
        <f aca="false">I988+J988</f>
        <v>4</v>
      </c>
      <c r="AI988" s="25" t="n">
        <f aca="false">K988+L988+M988</f>
        <v>2</v>
      </c>
      <c r="AJ988" s="25" t="n">
        <f aca="false">AC988*AH988</f>
        <v>340</v>
      </c>
      <c r="AK988" s="0" t="str">
        <f aca="false">IF(C988=1,"Cancelled","Completed")</f>
        <v>Completed</v>
      </c>
      <c r="AL988" s="0" t="str">
        <f aca="false">_xlfn.IFS(D988&lt;=7,"0-7 Days",D988&lt;=30,"8-30 Days",D988&lt;=90,"31-90 Days",TRUE(),"90+ Days")</f>
        <v>31-90 Days</v>
      </c>
      <c r="AM988" s="0" t="str">
        <f aca="false">_xlfn.IFS(OR(F988="December",F988="January",F988="February"),"Winter",OR(F988="March",F988="April",F988="May"),"Spring",OR(F988="June",F988="July",F988="August"),"Summer",TRUE(),"Autumn")</f>
        <v>Autumn</v>
      </c>
      <c r="AN988" s="0" t="str">
        <f aca="false">IF(L988+M988&gt;0,"Family","Adult Only")</f>
        <v>Adult Only</v>
      </c>
      <c r="AO988" s="0" t="str">
        <f aca="false">IF(U988=V988,"Same","Changed")</f>
        <v>Same</v>
      </c>
    </row>
    <row r="989" customFormat="false" ht="15" hidden="false" customHeight="false" outlineLevel="0" collapsed="false">
      <c r="A989" s="14" t="n">
        <v>1015</v>
      </c>
      <c r="B989" s="14" t="s">
        <v>90</v>
      </c>
      <c r="C989" s="14" t="n">
        <v>0</v>
      </c>
      <c r="D989" s="14" t="n">
        <v>20</v>
      </c>
      <c r="E989" s="14" t="n">
        <v>2016</v>
      </c>
      <c r="F989" s="14" t="s">
        <v>114</v>
      </c>
      <c r="G989" s="14" t="n">
        <v>37</v>
      </c>
      <c r="H989" s="14" t="n">
        <v>9</v>
      </c>
      <c r="I989" s="14" t="n">
        <v>0</v>
      </c>
      <c r="J989" s="14" t="n">
        <v>2</v>
      </c>
      <c r="K989" s="14" t="n">
        <v>2</v>
      </c>
      <c r="L989" s="14" t="n">
        <v>1</v>
      </c>
      <c r="M989" s="14" t="n">
        <v>0</v>
      </c>
      <c r="N989" s="14" t="s">
        <v>112</v>
      </c>
      <c r="O989" s="14" t="s">
        <v>115</v>
      </c>
      <c r="P989" s="14" t="s">
        <v>93</v>
      </c>
      <c r="Q989" s="14" t="s">
        <v>94</v>
      </c>
      <c r="R989" s="14" t="n">
        <v>0</v>
      </c>
      <c r="S989" s="14" t="n">
        <v>0</v>
      </c>
      <c r="T989" s="14" t="n">
        <v>0</v>
      </c>
      <c r="U989" s="14" t="s">
        <v>95</v>
      </c>
      <c r="V989" s="14" t="s">
        <v>95</v>
      </c>
      <c r="W989" s="14" t="n">
        <v>0</v>
      </c>
      <c r="X989" s="14" t="s">
        <v>86</v>
      </c>
      <c r="Y989" s="14" t="n">
        <v>9</v>
      </c>
      <c r="Z989" s="14" t="n">
        <v>0</v>
      </c>
      <c r="AA989" s="14" t="n">
        <v>0</v>
      </c>
      <c r="AB989" s="14" t="s">
        <v>87</v>
      </c>
      <c r="AC989" s="14" t="n">
        <v>193.05</v>
      </c>
      <c r="AD989" s="14" t="n">
        <v>0</v>
      </c>
      <c r="AE989" s="14" t="n">
        <v>2</v>
      </c>
      <c r="AF989" s="14" t="s">
        <v>88</v>
      </c>
      <c r="AG989" s="15" t="n">
        <v>42624</v>
      </c>
      <c r="AH989" s="14" t="n">
        <f aca="false">I989+J989</f>
        <v>2</v>
      </c>
      <c r="AI989" s="14" t="n">
        <f aca="false">K989+L989+M989</f>
        <v>3</v>
      </c>
      <c r="AJ989" s="14" t="n">
        <f aca="false">AC989*AH989</f>
        <v>386.1</v>
      </c>
      <c r="AK989" s="14" t="str">
        <f aca="false">IF(C989=1,"Cancelled","Completed")</f>
        <v>Completed</v>
      </c>
      <c r="AL989" s="14" t="str">
        <f aca="false">_xlfn.IFS(D989&lt;=7,"0-7 Days",D989&lt;=30,"8-30 Days",D989&lt;=90,"31-90 Days",TRUE(),"90+ Days")</f>
        <v>8-30 Days</v>
      </c>
      <c r="AM989" s="14" t="str">
        <f aca="false">_xlfn.IFS(OR(F989="December",F989="January",F989="February"),"Winter",OR(F989="March",F989="April",F989="May"),"Spring",OR(F989="June",F989="July",F989="August"),"Summer",TRUE(),"Autumn")</f>
        <v>Autumn</v>
      </c>
      <c r="AN989" s="14" t="str">
        <f aca="false">IF(L989+M989&gt;0,"Family","Adult Only")</f>
        <v>Family</v>
      </c>
      <c r="AO989" s="14" t="str">
        <f aca="false">IF(U989=V989,"Same","Changed")</f>
        <v>Same</v>
      </c>
    </row>
    <row r="990" customFormat="false" ht="15" hidden="false" customHeight="false" outlineLevel="0" collapsed="false">
      <c r="A990" s="0" t="n">
        <v>1016</v>
      </c>
      <c r="B990" s="0" t="s">
        <v>90</v>
      </c>
      <c r="C990" s="0" t="n">
        <v>0</v>
      </c>
      <c r="D990" s="0" t="n">
        <v>33</v>
      </c>
      <c r="E990" s="0" t="n">
        <v>2015</v>
      </c>
      <c r="F990" s="0" t="s">
        <v>114</v>
      </c>
      <c r="G990" s="0" t="n">
        <v>38</v>
      </c>
      <c r="H990" s="0" t="n">
        <v>15</v>
      </c>
      <c r="I990" s="0" t="n">
        <v>0</v>
      </c>
      <c r="J990" s="0" t="n">
        <v>3</v>
      </c>
      <c r="K990" s="0" t="n">
        <v>2</v>
      </c>
      <c r="L990" s="0" t="n">
        <v>0</v>
      </c>
      <c r="M990" s="0" t="n">
        <v>0</v>
      </c>
      <c r="N990" s="0" t="s">
        <v>82</v>
      </c>
      <c r="O990" s="0" t="s">
        <v>108</v>
      </c>
      <c r="P990" s="0" t="s">
        <v>93</v>
      </c>
      <c r="Q990" s="0" t="s">
        <v>94</v>
      </c>
      <c r="R990" s="0" t="n">
        <v>0</v>
      </c>
      <c r="S990" s="0" t="n">
        <v>0</v>
      </c>
      <c r="T990" s="0" t="n">
        <v>0</v>
      </c>
      <c r="U990" s="0" t="s">
        <v>95</v>
      </c>
      <c r="V990" s="0" t="s">
        <v>109</v>
      </c>
      <c r="W990" s="0" t="n">
        <v>0</v>
      </c>
      <c r="X990" s="0" t="s">
        <v>86</v>
      </c>
      <c r="Y990" s="0" t="n">
        <v>9</v>
      </c>
      <c r="Z990" s="0" t="n">
        <v>0</v>
      </c>
      <c r="AA990" s="0" t="n">
        <v>0</v>
      </c>
      <c r="AB990" s="0" t="s">
        <v>125</v>
      </c>
      <c r="AC990" s="0" t="n">
        <v>94.5</v>
      </c>
      <c r="AD990" s="0" t="n">
        <v>0</v>
      </c>
      <c r="AE990" s="0" t="n">
        <v>2</v>
      </c>
      <c r="AF990" s="0" t="s">
        <v>88</v>
      </c>
      <c r="AG990" s="13" t="n">
        <v>42265</v>
      </c>
      <c r="AH990" s="25" t="n">
        <f aca="false">I990+J990</f>
        <v>3</v>
      </c>
      <c r="AI990" s="25" t="n">
        <f aca="false">K990+L990+M990</f>
        <v>2</v>
      </c>
      <c r="AJ990" s="25" t="n">
        <f aca="false">AC990*AH990</f>
        <v>283.5</v>
      </c>
      <c r="AK990" s="0" t="str">
        <f aca="false">IF(C990=1,"Cancelled","Completed")</f>
        <v>Completed</v>
      </c>
      <c r="AL990" s="0" t="str">
        <f aca="false">_xlfn.IFS(D990&lt;=7,"0-7 Days",D990&lt;=30,"8-30 Days",D990&lt;=90,"31-90 Days",TRUE(),"90+ Days")</f>
        <v>31-90 Days</v>
      </c>
      <c r="AM990" s="0" t="str">
        <f aca="false">_xlfn.IFS(OR(F990="December",F990="January",F990="February"),"Winter",OR(F990="March",F990="April",F990="May"),"Spring",OR(F990="June",F990="July",F990="August"),"Summer",TRUE(),"Autumn")</f>
        <v>Autumn</v>
      </c>
      <c r="AN990" s="0" t="str">
        <f aca="false">IF(L990+M990&gt;0,"Family","Adult Only")</f>
        <v>Adult Only</v>
      </c>
      <c r="AO990" s="0" t="str">
        <f aca="false">IF(U990=V990,"Same","Changed")</f>
        <v>Changed</v>
      </c>
    </row>
    <row r="991" customFormat="false" ht="15" hidden="false" customHeight="false" outlineLevel="0" collapsed="false">
      <c r="A991" s="14" t="n">
        <v>1017</v>
      </c>
      <c r="B991" s="14" t="s">
        <v>90</v>
      </c>
      <c r="C991" s="14" t="n">
        <v>0</v>
      </c>
      <c r="D991" s="14" t="n">
        <v>31</v>
      </c>
      <c r="E991" s="14" t="n">
        <v>2017</v>
      </c>
      <c r="F991" s="14" t="s">
        <v>106</v>
      </c>
      <c r="G991" s="14" t="n">
        <v>16</v>
      </c>
      <c r="H991" s="14" t="n">
        <v>21</v>
      </c>
      <c r="I991" s="14" t="n">
        <v>2</v>
      </c>
      <c r="J991" s="14" t="n">
        <v>3</v>
      </c>
      <c r="K991" s="14" t="n">
        <v>2</v>
      </c>
      <c r="L991" s="14" t="n">
        <v>0</v>
      </c>
      <c r="M991" s="14" t="n">
        <v>0</v>
      </c>
      <c r="N991" s="14" t="s">
        <v>82</v>
      </c>
      <c r="O991" s="14" t="s">
        <v>108</v>
      </c>
      <c r="P991" s="14" t="s">
        <v>99</v>
      </c>
      <c r="Q991" s="14" t="s">
        <v>94</v>
      </c>
      <c r="R991" s="14" t="n">
        <v>0</v>
      </c>
      <c r="S991" s="14" t="n">
        <v>0</v>
      </c>
      <c r="T991" s="14" t="n">
        <v>0</v>
      </c>
      <c r="U991" s="14" t="s">
        <v>95</v>
      </c>
      <c r="V991" s="14" t="s">
        <v>95</v>
      </c>
      <c r="W991" s="14" t="n">
        <v>0</v>
      </c>
      <c r="X991" s="14" t="s">
        <v>86</v>
      </c>
      <c r="Y991" s="14" t="n">
        <v>21</v>
      </c>
      <c r="Z991" s="14" t="n">
        <v>0</v>
      </c>
      <c r="AA991" s="14" t="n">
        <v>0</v>
      </c>
      <c r="AB991" s="14" t="s">
        <v>101</v>
      </c>
      <c r="AC991" s="14" t="n">
        <v>85</v>
      </c>
      <c r="AD991" s="14" t="n">
        <v>0</v>
      </c>
      <c r="AE991" s="14" t="n">
        <v>0</v>
      </c>
      <c r="AF991" s="14" t="s">
        <v>88</v>
      </c>
      <c r="AG991" s="15" t="n">
        <v>42851</v>
      </c>
      <c r="AH991" s="14" t="n">
        <f aca="false">I991+J991</f>
        <v>5</v>
      </c>
      <c r="AI991" s="14" t="n">
        <f aca="false">K991+L991+M991</f>
        <v>2</v>
      </c>
      <c r="AJ991" s="14" t="n">
        <f aca="false">AC991*AH991</f>
        <v>425</v>
      </c>
      <c r="AK991" s="14" t="str">
        <f aca="false">IF(C991=1,"Cancelled","Completed")</f>
        <v>Completed</v>
      </c>
      <c r="AL991" s="14" t="str">
        <f aca="false">_xlfn.IFS(D991&lt;=7,"0-7 Days",D991&lt;=30,"8-30 Days",D991&lt;=90,"31-90 Days",TRUE(),"90+ Days")</f>
        <v>31-90 Days</v>
      </c>
      <c r="AM991" s="14" t="str">
        <f aca="false">_xlfn.IFS(OR(F991="December",F991="January",F991="February"),"Winter",OR(F991="March",F991="April",F991="May"),"Spring",OR(F991="June",F991="July",F991="August"),"Summer",TRUE(),"Autumn")</f>
        <v>Spring</v>
      </c>
      <c r="AN991" s="14" t="str">
        <f aca="false">IF(L991+M991&gt;0,"Family","Adult Only")</f>
        <v>Adult Only</v>
      </c>
      <c r="AO991" s="14" t="str">
        <f aca="false">IF(U991=V991,"Same","Changed")</f>
        <v>Same</v>
      </c>
    </row>
    <row r="992" customFormat="false" ht="15" hidden="false" customHeight="false" outlineLevel="0" collapsed="false">
      <c r="A992" s="0" t="n">
        <v>1018</v>
      </c>
      <c r="B992" s="0" t="s">
        <v>90</v>
      </c>
      <c r="C992" s="0" t="n">
        <v>0</v>
      </c>
      <c r="D992" s="0" t="n">
        <v>162</v>
      </c>
      <c r="E992" s="0" t="n">
        <v>2015</v>
      </c>
      <c r="F992" s="0" t="s">
        <v>114</v>
      </c>
      <c r="G992" s="0" t="n">
        <v>38</v>
      </c>
      <c r="H992" s="0" t="n">
        <v>17</v>
      </c>
      <c r="I992" s="0" t="n">
        <v>0</v>
      </c>
      <c r="J992" s="0" t="n">
        <v>3</v>
      </c>
      <c r="K992" s="0" t="n">
        <v>2</v>
      </c>
      <c r="L992" s="0" t="n">
        <v>0</v>
      </c>
      <c r="M992" s="0" t="n">
        <v>0</v>
      </c>
      <c r="N992" s="0" t="s">
        <v>82</v>
      </c>
      <c r="O992" s="0" t="s">
        <v>122</v>
      </c>
      <c r="P992" s="0" t="s">
        <v>99</v>
      </c>
      <c r="Q992" s="0" t="s">
        <v>94</v>
      </c>
      <c r="R992" s="0" t="n">
        <v>0</v>
      </c>
      <c r="S992" s="0" t="n">
        <v>0</v>
      </c>
      <c r="T992" s="0" t="n">
        <v>0</v>
      </c>
      <c r="U992" s="0" t="s">
        <v>95</v>
      </c>
      <c r="V992" s="0" t="s">
        <v>95</v>
      </c>
      <c r="W992" s="0" t="n">
        <v>1</v>
      </c>
      <c r="X992" s="0" t="s">
        <v>86</v>
      </c>
      <c r="Y992" s="0" t="n">
        <v>3</v>
      </c>
      <c r="Z992" s="0" t="n">
        <v>0</v>
      </c>
      <c r="AA992" s="0" t="n">
        <v>0</v>
      </c>
      <c r="AB992" s="0" t="s">
        <v>101</v>
      </c>
      <c r="AC992" s="0" t="n">
        <v>35</v>
      </c>
      <c r="AD992" s="0" t="n">
        <v>0</v>
      </c>
      <c r="AE992" s="0" t="n">
        <v>0</v>
      </c>
      <c r="AF992" s="0" t="s">
        <v>88</v>
      </c>
      <c r="AG992" s="13" t="n">
        <v>42267</v>
      </c>
      <c r="AH992" s="25" t="n">
        <f aca="false">I992+J992</f>
        <v>3</v>
      </c>
      <c r="AI992" s="25" t="n">
        <f aca="false">K992+L992+M992</f>
        <v>2</v>
      </c>
      <c r="AJ992" s="25" t="n">
        <f aca="false">AC992*AH992</f>
        <v>105</v>
      </c>
      <c r="AK992" s="0" t="str">
        <f aca="false">IF(C992=1,"Cancelled","Completed")</f>
        <v>Completed</v>
      </c>
      <c r="AL992" s="0" t="str">
        <f aca="false">_xlfn.IFS(D992&lt;=7,"0-7 Days",D992&lt;=30,"8-30 Days",D992&lt;=90,"31-90 Days",TRUE(),"90+ Days")</f>
        <v>90+ Days</v>
      </c>
      <c r="AM992" s="0" t="str">
        <f aca="false">_xlfn.IFS(OR(F992="December",F992="January",F992="February"),"Winter",OR(F992="March",F992="April",F992="May"),"Spring",OR(F992="June",F992="July",F992="August"),"Summer",TRUE(),"Autumn")</f>
        <v>Autumn</v>
      </c>
      <c r="AN992" s="0" t="str">
        <f aca="false">IF(L992+M992&gt;0,"Family","Adult Only")</f>
        <v>Adult Only</v>
      </c>
      <c r="AO992" s="0" t="str">
        <f aca="false">IF(U992=V992,"Same","Changed")</f>
        <v>Same</v>
      </c>
    </row>
    <row r="993" customFormat="false" ht="15" hidden="false" customHeight="false" outlineLevel="0" collapsed="false">
      <c r="A993" s="14" t="n">
        <v>1019</v>
      </c>
      <c r="B993" s="14" t="s">
        <v>80</v>
      </c>
      <c r="C993" s="14" t="n">
        <v>0</v>
      </c>
      <c r="D993" s="14" t="n">
        <v>45</v>
      </c>
      <c r="E993" s="14" t="n">
        <v>2016</v>
      </c>
      <c r="F993" s="14" t="s">
        <v>103</v>
      </c>
      <c r="G993" s="14" t="n">
        <v>13</v>
      </c>
      <c r="H993" s="14" t="n">
        <v>22</v>
      </c>
      <c r="I993" s="14" t="n">
        <v>0</v>
      </c>
      <c r="J993" s="14" t="n">
        <v>2</v>
      </c>
      <c r="K993" s="14" t="n">
        <v>2</v>
      </c>
      <c r="L993" s="14" t="n">
        <v>0</v>
      </c>
      <c r="M993" s="14" t="n">
        <v>0</v>
      </c>
      <c r="N993" s="14" t="s">
        <v>82</v>
      </c>
      <c r="O993" s="14" t="s">
        <v>181</v>
      </c>
      <c r="P993" s="14" t="s">
        <v>84</v>
      </c>
      <c r="Q993" s="14" t="s">
        <v>84</v>
      </c>
      <c r="R993" s="14" t="n">
        <v>0</v>
      </c>
      <c r="S993" s="14" t="n">
        <v>0</v>
      </c>
      <c r="T993" s="14" t="n">
        <v>0</v>
      </c>
      <c r="U993" s="14" t="s">
        <v>109</v>
      </c>
      <c r="V993" s="14" t="s">
        <v>148</v>
      </c>
      <c r="W993" s="14" t="n">
        <v>3</v>
      </c>
      <c r="X993" s="14" t="s">
        <v>86</v>
      </c>
      <c r="Y993" s="14" t="n">
        <v>250</v>
      </c>
      <c r="Z993" s="14" t="n">
        <v>0</v>
      </c>
      <c r="AA993" s="14" t="n">
        <v>0</v>
      </c>
      <c r="AB993" s="14" t="s">
        <v>87</v>
      </c>
      <c r="AC993" s="14" t="n">
        <v>45</v>
      </c>
      <c r="AD993" s="14" t="n">
        <v>0</v>
      </c>
      <c r="AE993" s="14" t="n">
        <v>1</v>
      </c>
      <c r="AF993" s="14" t="s">
        <v>88</v>
      </c>
      <c r="AG993" s="15" t="n">
        <v>42453</v>
      </c>
      <c r="AH993" s="14" t="n">
        <f aca="false">I993+J993</f>
        <v>2</v>
      </c>
      <c r="AI993" s="14" t="n">
        <f aca="false">K993+L993+M993</f>
        <v>2</v>
      </c>
      <c r="AJ993" s="14" t="n">
        <f aca="false">AC993*AH993</f>
        <v>90</v>
      </c>
      <c r="AK993" s="14" t="str">
        <f aca="false">IF(C993=1,"Cancelled","Completed")</f>
        <v>Completed</v>
      </c>
      <c r="AL993" s="14" t="str">
        <f aca="false">_xlfn.IFS(D993&lt;=7,"0-7 Days",D993&lt;=30,"8-30 Days",D993&lt;=90,"31-90 Days",TRUE(),"90+ Days")</f>
        <v>31-90 Days</v>
      </c>
      <c r="AM993" s="14" t="str">
        <f aca="false">_xlfn.IFS(OR(F993="December",F993="January",F993="February"),"Winter",OR(F993="March",F993="April",F993="May"),"Spring",OR(F993="June",F993="July",F993="August"),"Summer",TRUE(),"Autumn")</f>
        <v>Spring</v>
      </c>
      <c r="AN993" s="14" t="str">
        <f aca="false">IF(L993+M993&gt;0,"Family","Adult Only")</f>
        <v>Adult Only</v>
      </c>
      <c r="AO993" s="14" t="str">
        <f aca="false">IF(U993=V993,"Same","Changed")</f>
        <v>Changed</v>
      </c>
    </row>
    <row r="994" customFormat="false" ht="15" hidden="false" customHeight="false" outlineLevel="0" collapsed="false">
      <c r="A994" s="0" t="n">
        <v>1020</v>
      </c>
      <c r="B994" s="0" t="s">
        <v>80</v>
      </c>
      <c r="C994" s="0" t="n">
        <v>0</v>
      </c>
      <c r="D994" s="0" t="n">
        <v>7</v>
      </c>
      <c r="E994" s="0" t="n">
        <v>2016</v>
      </c>
      <c r="F994" s="0" t="s">
        <v>81</v>
      </c>
      <c r="G994" s="0" t="n">
        <v>51</v>
      </c>
      <c r="H994" s="0" t="n">
        <v>13</v>
      </c>
      <c r="I994" s="0" t="n">
        <v>0</v>
      </c>
      <c r="J994" s="0" t="n">
        <v>1</v>
      </c>
      <c r="K994" s="0" t="n">
        <v>1</v>
      </c>
      <c r="L994" s="0" t="n">
        <v>0</v>
      </c>
      <c r="M994" s="0" t="n">
        <v>0</v>
      </c>
      <c r="N994" s="0" t="s">
        <v>82</v>
      </c>
      <c r="O994" s="0" t="s">
        <v>232</v>
      </c>
      <c r="P994" s="0" t="s">
        <v>128</v>
      </c>
      <c r="Q994" s="0" t="s">
        <v>128</v>
      </c>
      <c r="R994" s="0" t="n">
        <v>0</v>
      </c>
      <c r="S994" s="0" t="n">
        <v>0</v>
      </c>
      <c r="T994" s="0" t="n">
        <v>6</v>
      </c>
      <c r="U994" s="0" t="s">
        <v>95</v>
      </c>
      <c r="V994" s="0" t="s">
        <v>109</v>
      </c>
      <c r="W994" s="0" t="n">
        <v>0</v>
      </c>
      <c r="X994" s="0" t="s">
        <v>86</v>
      </c>
      <c r="Y994" s="0" t="n">
        <v>0</v>
      </c>
      <c r="Z994" s="0" t="n">
        <v>457</v>
      </c>
      <c r="AA994" s="0" t="n">
        <v>0</v>
      </c>
      <c r="AB994" s="0" t="s">
        <v>87</v>
      </c>
      <c r="AC994" s="0" t="n">
        <v>35</v>
      </c>
      <c r="AD994" s="0" t="n">
        <v>0</v>
      </c>
      <c r="AE994" s="0" t="n">
        <v>0</v>
      </c>
      <c r="AF994" s="0" t="s">
        <v>88</v>
      </c>
      <c r="AG994" s="13" t="n">
        <v>42718</v>
      </c>
      <c r="AH994" s="25" t="n">
        <f aca="false">I994+J994</f>
        <v>1</v>
      </c>
      <c r="AI994" s="25" t="n">
        <f aca="false">K994+L994+M994</f>
        <v>1</v>
      </c>
      <c r="AJ994" s="25" t="n">
        <f aca="false">AC994*AH994</f>
        <v>35</v>
      </c>
      <c r="AK994" s="0" t="str">
        <f aca="false">IF(C994=1,"Cancelled","Completed")</f>
        <v>Completed</v>
      </c>
      <c r="AL994" s="0" t="str">
        <f aca="false">_xlfn.IFS(D994&lt;=7,"0-7 Days",D994&lt;=30,"8-30 Days",D994&lt;=90,"31-90 Days",TRUE(),"90+ Days")</f>
        <v>0-7 Days</v>
      </c>
      <c r="AM994" s="0" t="str">
        <f aca="false">_xlfn.IFS(OR(F994="December",F994="January",F994="February"),"Winter",OR(F994="March",F994="April",F994="May"),"Spring",OR(F994="June",F994="July",F994="August"),"Summer",TRUE(),"Autumn")</f>
        <v>Winter</v>
      </c>
      <c r="AN994" s="0" t="str">
        <f aca="false">IF(L994+M994&gt;0,"Family","Adult Only")</f>
        <v>Adult Only</v>
      </c>
      <c r="AO994" s="0" t="str">
        <f aca="false">IF(U994=V994,"Same","Changed")</f>
        <v>Changed</v>
      </c>
    </row>
    <row r="995" customFormat="false" ht="15" hidden="false" customHeight="false" outlineLevel="0" collapsed="false">
      <c r="A995" s="14" t="n">
        <v>1021</v>
      </c>
      <c r="B995" s="14" t="s">
        <v>80</v>
      </c>
      <c r="C995" s="14" t="n">
        <v>1</v>
      </c>
      <c r="D995" s="14" t="n">
        <v>131</v>
      </c>
      <c r="E995" s="14" t="n">
        <v>2016</v>
      </c>
      <c r="F995" s="14" t="s">
        <v>111</v>
      </c>
      <c r="G995" s="14" t="n">
        <v>44</v>
      </c>
      <c r="H995" s="14" t="n">
        <v>28</v>
      </c>
      <c r="I995" s="14" t="n">
        <v>2</v>
      </c>
      <c r="J995" s="14" t="n">
        <v>5</v>
      </c>
      <c r="K995" s="14" t="n">
        <v>2</v>
      </c>
      <c r="L995" s="14" t="n">
        <v>0</v>
      </c>
      <c r="M995" s="14" t="n">
        <v>0</v>
      </c>
      <c r="N995" s="14" t="s">
        <v>82</v>
      </c>
      <c r="O995" s="14" t="s">
        <v>83</v>
      </c>
      <c r="P995" s="14" t="s">
        <v>93</v>
      </c>
      <c r="Q995" s="14" t="s">
        <v>94</v>
      </c>
      <c r="R995" s="14" t="n">
        <v>0</v>
      </c>
      <c r="S995" s="14" t="n">
        <v>0</v>
      </c>
      <c r="T995" s="14" t="n">
        <v>0</v>
      </c>
      <c r="U995" s="14" t="s">
        <v>124</v>
      </c>
      <c r="V995" s="14" t="s">
        <v>124</v>
      </c>
      <c r="W995" s="14" t="n">
        <v>0</v>
      </c>
      <c r="X995" s="14" t="s">
        <v>86</v>
      </c>
      <c r="Y995" s="14" t="n">
        <v>240</v>
      </c>
      <c r="Z995" s="14" t="n">
        <v>0</v>
      </c>
      <c r="AA995" s="14" t="n">
        <v>0</v>
      </c>
      <c r="AB995" s="14" t="s">
        <v>87</v>
      </c>
      <c r="AC995" s="14" t="n">
        <v>63.03</v>
      </c>
      <c r="AD995" s="14" t="n">
        <v>0</v>
      </c>
      <c r="AE995" s="14" t="n">
        <v>0</v>
      </c>
      <c r="AF995" s="14" t="s">
        <v>96</v>
      </c>
      <c r="AG995" s="15" t="n">
        <v>42542</v>
      </c>
      <c r="AH995" s="14" t="n">
        <f aca="false">I995+J995</f>
        <v>7</v>
      </c>
      <c r="AI995" s="14" t="n">
        <f aca="false">K995+L995+M995</f>
        <v>2</v>
      </c>
      <c r="AJ995" s="14" t="n">
        <f aca="false">AC995*AH995</f>
        <v>441.21</v>
      </c>
      <c r="AK995" s="14" t="str">
        <f aca="false">IF(C995=1,"Cancelled","Completed")</f>
        <v>Cancelled</v>
      </c>
      <c r="AL995" s="14" t="str">
        <f aca="false">_xlfn.IFS(D995&lt;=7,"0-7 Days",D995&lt;=30,"8-30 Days",D995&lt;=90,"31-90 Days",TRUE(),"90+ Days")</f>
        <v>90+ Days</v>
      </c>
      <c r="AM995" s="14" t="str">
        <f aca="false">_xlfn.IFS(OR(F995="December",F995="January",F995="February"),"Winter",OR(F995="March",F995="April",F995="May"),"Spring",OR(F995="June",F995="July",F995="August"),"Summer",TRUE(),"Autumn")</f>
        <v>Autumn</v>
      </c>
      <c r="AN995" s="14" t="str">
        <f aca="false">IF(L995+M995&gt;0,"Family","Adult Only")</f>
        <v>Adult Only</v>
      </c>
      <c r="AO995" s="14" t="str">
        <f aca="false">IF(U995=V995,"Same","Changed")</f>
        <v>Same</v>
      </c>
    </row>
    <row r="996" customFormat="false" ht="15" hidden="false" customHeight="false" outlineLevel="0" collapsed="false">
      <c r="A996" s="0" t="n">
        <v>1022</v>
      </c>
      <c r="B996" s="0" t="s">
        <v>80</v>
      </c>
      <c r="C996" s="0" t="n">
        <v>0</v>
      </c>
      <c r="D996" s="0" t="n">
        <v>0</v>
      </c>
      <c r="E996" s="0" t="n">
        <v>2016</v>
      </c>
      <c r="F996" s="0" t="s">
        <v>118</v>
      </c>
      <c r="G996" s="0" t="n">
        <v>9</v>
      </c>
      <c r="H996" s="0" t="n">
        <v>24</v>
      </c>
      <c r="I996" s="0" t="n">
        <v>0</v>
      </c>
      <c r="J996" s="0" t="n">
        <v>1</v>
      </c>
      <c r="K996" s="0" t="n">
        <v>2</v>
      </c>
      <c r="L996" s="0" t="n">
        <v>0</v>
      </c>
      <c r="M996" s="0" t="n">
        <v>0</v>
      </c>
      <c r="N996" s="0" t="s">
        <v>82</v>
      </c>
      <c r="O996" s="0" t="s">
        <v>122</v>
      </c>
      <c r="P996" s="0" t="s">
        <v>84</v>
      </c>
      <c r="Q996" s="0" t="s">
        <v>84</v>
      </c>
      <c r="R996" s="0" t="n">
        <v>1</v>
      </c>
      <c r="S996" s="0" t="n">
        <v>0</v>
      </c>
      <c r="T996" s="0" t="n">
        <v>0</v>
      </c>
      <c r="U996" s="0" t="s">
        <v>124</v>
      </c>
      <c r="V996" s="0" t="s">
        <v>124</v>
      </c>
      <c r="W996" s="0" t="n">
        <v>1</v>
      </c>
      <c r="X996" s="0" t="s">
        <v>86</v>
      </c>
      <c r="Y996" s="0" t="n">
        <v>0</v>
      </c>
      <c r="Z996" s="0" t="n">
        <v>0</v>
      </c>
      <c r="AA996" s="0" t="n">
        <v>0</v>
      </c>
      <c r="AB996" s="0" t="s">
        <v>87</v>
      </c>
      <c r="AC996" s="0" t="n">
        <v>65</v>
      </c>
      <c r="AD996" s="0" t="n">
        <v>0</v>
      </c>
      <c r="AE996" s="0" t="n">
        <v>0</v>
      </c>
      <c r="AF996" s="0" t="s">
        <v>88</v>
      </c>
      <c r="AG996" s="13" t="n">
        <v>42425</v>
      </c>
      <c r="AH996" s="25" t="n">
        <f aca="false">I996+J996</f>
        <v>1</v>
      </c>
      <c r="AI996" s="25" t="n">
        <f aca="false">K996+L996+M996</f>
        <v>2</v>
      </c>
      <c r="AJ996" s="25" t="n">
        <f aca="false">AC996*AH996</f>
        <v>65</v>
      </c>
      <c r="AK996" s="0" t="str">
        <f aca="false">IF(C996=1,"Cancelled","Completed")</f>
        <v>Completed</v>
      </c>
      <c r="AL996" s="0" t="str">
        <f aca="false">_xlfn.IFS(D996&lt;=7,"0-7 Days",D996&lt;=30,"8-30 Days",D996&lt;=90,"31-90 Days",TRUE(),"90+ Days")</f>
        <v>0-7 Days</v>
      </c>
      <c r="AM996" s="0" t="str">
        <f aca="false">_xlfn.IFS(OR(F996="December",F996="January",F996="February"),"Winter",OR(F996="March",F996="April",F996="May"),"Spring",OR(F996="June",F996="July",F996="August"),"Summer",TRUE(),"Autumn")</f>
        <v>Winter</v>
      </c>
      <c r="AN996" s="0" t="str">
        <f aca="false">IF(L996+M996&gt;0,"Family","Adult Only")</f>
        <v>Adult Only</v>
      </c>
      <c r="AO996" s="0" t="str">
        <f aca="false">IF(U996=V996,"Same","Changed")</f>
        <v>Same</v>
      </c>
    </row>
    <row r="997" customFormat="false" ht="15" hidden="false" customHeight="false" outlineLevel="0" collapsed="false">
      <c r="A997" s="14" t="n">
        <v>1023</v>
      </c>
      <c r="B997" s="14" t="s">
        <v>80</v>
      </c>
      <c r="C997" s="14" t="n">
        <v>1</v>
      </c>
      <c r="D997" s="14" t="n">
        <v>82</v>
      </c>
      <c r="E997" s="14" t="n">
        <v>2016</v>
      </c>
      <c r="F997" s="14" t="s">
        <v>118</v>
      </c>
      <c r="G997" s="14" t="n">
        <v>7</v>
      </c>
      <c r="H997" s="14" t="n">
        <v>7</v>
      </c>
      <c r="I997" s="14" t="n">
        <v>2</v>
      </c>
      <c r="J997" s="14" t="n">
        <v>0</v>
      </c>
      <c r="K997" s="14" t="n">
        <v>2</v>
      </c>
      <c r="L997" s="14" t="n">
        <v>0</v>
      </c>
      <c r="M997" s="14" t="n">
        <v>0</v>
      </c>
      <c r="N997" s="14" t="s">
        <v>129</v>
      </c>
      <c r="O997" s="14" t="s">
        <v>92</v>
      </c>
      <c r="P997" s="14" t="s">
        <v>116</v>
      </c>
      <c r="Q997" s="14" t="s">
        <v>94</v>
      </c>
      <c r="R997" s="14" t="n">
        <v>1</v>
      </c>
      <c r="S997" s="14" t="n">
        <v>1</v>
      </c>
      <c r="T997" s="14" t="n">
        <v>0</v>
      </c>
      <c r="U997" s="14" t="s">
        <v>95</v>
      </c>
      <c r="V997" s="14" t="s">
        <v>95</v>
      </c>
      <c r="W997" s="14" t="n">
        <v>0</v>
      </c>
      <c r="X997" s="14" t="s">
        <v>86</v>
      </c>
      <c r="Y997" s="14" t="n">
        <v>67</v>
      </c>
      <c r="Z997" s="14" t="n">
        <v>0</v>
      </c>
      <c r="AA997" s="14" t="n">
        <v>0</v>
      </c>
      <c r="AB997" s="14" t="s">
        <v>101</v>
      </c>
      <c r="AC997" s="14" t="n">
        <v>66</v>
      </c>
      <c r="AD997" s="14" t="n">
        <v>0</v>
      </c>
      <c r="AE997" s="14" t="n">
        <v>0</v>
      </c>
      <c r="AF997" s="14" t="s">
        <v>96</v>
      </c>
      <c r="AG997" s="15" t="n">
        <v>42403</v>
      </c>
      <c r="AH997" s="14" t="n">
        <f aca="false">I997+J997</f>
        <v>2</v>
      </c>
      <c r="AI997" s="14" t="n">
        <f aca="false">K997+L997+M997</f>
        <v>2</v>
      </c>
      <c r="AJ997" s="14" t="n">
        <f aca="false">AC997*AH997</f>
        <v>132</v>
      </c>
      <c r="AK997" s="14" t="str">
        <f aca="false">IF(C997=1,"Cancelled","Completed")</f>
        <v>Cancelled</v>
      </c>
      <c r="AL997" s="14" t="str">
        <f aca="false">_xlfn.IFS(D997&lt;=7,"0-7 Days",D997&lt;=30,"8-30 Days",D997&lt;=90,"31-90 Days",TRUE(),"90+ Days")</f>
        <v>31-90 Days</v>
      </c>
      <c r="AM997" s="14" t="str">
        <f aca="false">_xlfn.IFS(OR(F997="December",F997="January",F997="February"),"Winter",OR(F997="March",F997="April",F997="May"),"Spring",OR(F997="June",F997="July",F997="August"),"Summer",TRUE(),"Autumn")</f>
        <v>Winter</v>
      </c>
      <c r="AN997" s="14" t="str">
        <f aca="false">IF(L997+M997&gt;0,"Family","Adult Only")</f>
        <v>Adult Only</v>
      </c>
      <c r="AO997" s="14" t="str">
        <f aca="false">IF(U997=V997,"Same","Changed")</f>
        <v>Same</v>
      </c>
    </row>
    <row r="998" customFormat="false" ht="15" hidden="false" customHeight="false" outlineLevel="0" collapsed="false">
      <c r="A998" s="0" t="n">
        <v>1024</v>
      </c>
      <c r="B998" s="0" t="s">
        <v>80</v>
      </c>
      <c r="C998" s="0" t="n">
        <v>0</v>
      </c>
      <c r="D998" s="0" t="n">
        <v>137</v>
      </c>
      <c r="E998" s="0" t="n">
        <v>2016</v>
      </c>
      <c r="F998" s="0" t="s">
        <v>121</v>
      </c>
      <c r="G998" s="0" t="n">
        <v>23</v>
      </c>
      <c r="H998" s="0" t="n">
        <v>30</v>
      </c>
      <c r="I998" s="0" t="n">
        <v>1</v>
      </c>
      <c r="J998" s="0" t="n">
        <v>4</v>
      </c>
      <c r="K998" s="0" t="n">
        <v>1</v>
      </c>
      <c r="L998" s="0" t="n">
        <v>0</v>
      </c>
      <c r="M998" s="0" t="n">
        <v>0</v>
      </c>
      <c r="N998" s="0" t="s">
        <v>112</v>
      </c>
      <c r="O998" s="0" t="s">
        <v>122</v>
      </c>
      <c r="P998" s="0" t="s">
        <v>93</v>
      </c>
      <c r="Q998" s="0" t="s">
        <v>94</v>
      </c>
      <c r="R998" s="0" t="n">
        <v>0</v>
      </c>
      <c r="S998" s="0" t="n">
        <v>0</v>
      </c>
      <c r="T998" s="0" t="n">
        <v>0</v>
      </c>
      <c r="U998" s="0" t="s">
        <v>109</v>
      </c>
      <c r="V998" s="0" t="s">
        <v>109</v>
      </c>
      <c r="W998" s="0" t="n">
        <v>1</v>
      </c>
      <c r="X998" s="0" t="s">
        <v>86</v>
      </c>
      <c r="Y998" s="0" t="n">
        <v>242</v>
      </c>
      <c r="Z998" s="0" t="n">
        <v>0</v>
      </c>
      <c r="AA998" s="0" t="n">
        <v>0</v>
      </c>
      <c r="AB998" s="0" t="s">
        <v>87</v>
      </c>
      <c r="AC998" s="0" t="n">
        <v>106.38</v>
      </c>
      <c r="AD998" s="0" t="n">
        <v>0</v>
      </c>
      <c r="AE998" s="0" t="n">
        <v>2</v>
      </c>
      <c r="AF998" s="0" t="s">
        <v>88</v>
      </c>
      <c r="AG998" s="13" t="n">
        <v>42525</v>
      </c>
      <c r="AH998" s="25" t="n">
        <f aca="false">I998+J998</f>
        <v>5</v>
      </c>
      <c r="AI998" s="25" t="n">
        <f aca="false">K998+L998+M998</f>
        <v>1</v>
      </c>
      <c r="AJ998" s="25" t="n">
        <f aca="false">AC998*AH998</f>
        <v>531.9</v>
      </c>
      <c r="AK998" s="0" t="str">
        <f aca="false">IF(C998=1,"Cancelled","Completed")</f>
        <v>Completed</v>
      </c>
      <c r="AL998" s="0" t="str">
        <f aca="false">_xlfn.IFS(D998&lt;=7,"0-7 Days",D998&lt;=30,"8-30 Days",D998&lt;=90,"31-90 Days",TRUE(),"90+ Days")</f>
        <v>90+ Days</v>
      </c>
      <c r="AM998" s="0" t="str">
        <f aca="false">_xlfn.IFS(OR(F998="December",F998="January",F998="February"),"Winter",OR(F998="March",F998="April",F998="May"),"Spring",OR(F998="June",F998="July",F998="August"),"Summer",TRUE(),"Autumn")</f>
        <v>Spring</v>
      </c>
      <c r="AN998" s="0" t="str">
        <f aca="false">IF(L998+M998&gt;0,"Family","Adult Only")</f>
        <v>Adult Only</v>
      </c>
      <c r="AO998" s="0" t="str">
        <f aca="false">IF(U998=V998,"Same","Changed")</f>
        <v>Same</v>
      </c>
    </row>
    <row r="999" customFormat="false" ht="15" hidden="false" customHeight="false" outlineLevel="0" collapsed="false">
      <c r="A999" s="14" t="n">
        <v>1025</v>
      </c>
      <c r="B999" s="14" t="s">
        <v>80</v>
      </c>
      <c r="C999" s="14" t="n">
        <v>0</v>
      </c>
      <c r="D999" s="14" t="n">
        <v>98</v>
      </c>
      <c r="E999" s="14" t="n">
        <v>2015</v>
      </c>
      <c r="F999" s="14" t="s">
        <v>119</v>
      </c>
      <c r="G999" s="14" t="n">
        <v>32</v>
      </c>
      <c r="H999" s="14" t="n">
        <v>8</v>
      </c>
      <c r="I999" s="14" t="n">
        <v>2</v>
      </c>
      <c r="J999" s="14" t="n">
        <v>5</v>
      </c>
      <c r="K999" s="14" t="n">
        <v>2</v>
      </c>
      <c r="L999" s="14" t="n">
        <v>0</v>
      </c>
      <c r="M999" s="14" t="n">
        <v>0</v>
      </c>
      <c r="N999" s="14" t="s">
        <v>112</v>
      </c>
      <c r="O999" s="14" t="s">
        <v>92</v>
      </c>
      <c r="P999" s="14" t="s">
        <v>99</v>
      </c>
      <c r="Q999" s="14" t="s">
        <v>94</v>
      </c>
      <c r="R999" s="14" t="n">
        <v>0</v>
      </c>
      <c r="S999" s="14" t="n">
        <v>0</v>
      </c>
      <c r="T999" s="14" t="n">
        <v>0</v>
      </c>
      <c r="U999" s="14" t="s">
        <v>95</v>
      </c>
      <c r="V999" s="14" t="s">
        <v>95</v>
      </c>
      <c r="W999" s="14" t="n">
        <v>0</v>
      </c>
      <c r="X999" s="14" t="s">
        <v>86</v>
      </c>
      <c r="Y999" s="14" t="n">
        <v>127</v>
      </c>
      <c r="Z999" s="14" t="n">
        <v>0</v>
      </c>
      <c r="AA999" s="14" t="n">
        <v>0</v>
      </c>
      <c r="AB999" s="14" t="s">
        <v>87</v>
      </c>
      <c r="AC999" s="14" t="n">
        <v>138</v>
      </c>
      <c r="AD999" s="14" t="n">
        <v>0</v>
      </c>
      <c r="AE999" s="14" t="n">
        <v>0</v>
      </c>
      <c r="AF999" s="14" t="s">
        <v>88</v>
      </c>
      <c r="AG999" s="15" t="n">
        <v>42231</v>
      </c>
      <c r="AH999" s="14" t="n">
        <f aca="false">I999+J999</f>
        <v>7</v>
      </c>
      <c r="AI999" s="14" t="n">
        <f aca="false">K999+L999+M999</f>
        <v>2</v>
      </c>
      <c r="AJ999" s="14" t="n">
        <f aca="false">AC999*AH999</f>
        <v>966</v>
      </c>
      <c r="AK999" s="14" t="str">
        <f aca="false">IF(C999=1,"Cancelled","Completed")</f>
        <v>Completed</v>
      </c>
      <c r="AL999" s="14" t="str">
        <f aca="false">_xlfn.IFS(D999&lt;=7,"0-7 Days",D999&lt;=30,"8-30 Days",D999&lt;=90,"31-90 Days",TRUE(),"90+ Days")</f>
        <v>90+ Days</v>
      </c>
      <c r="AM999" s="14" t="str">
        <f aca="false">_xlfn.IFS(OR(F999="December",F999="January",F999="February"),"Winter",OR(F999="March",F999="April",F999="May"),"Spring",OR(F999="June",F999="July",F999="August"),"Summer",TRUE(),"Autumn")</f>
        <v>Summer</v>
      </c>
      <c r="AN999" s="14" t="str">
        <f aca="false">IF(L999+M999&gt;0,"Family","Adult Only")</f>
        <v>Adult Only</v>
      </c>
      <c r="AO999" s="14" t="str">
        <f aca="false">IF(U999=V999,"Same","Changed")</f>
        <v>Same</v>
      </c>
    </row>
    <row r="1000" customFormat="false" ht="15" hidden="false" customHeight="false" outlineLevel="0" collapsed="false">
      <c r="A1000" s="0" t="n">
        <v>1026</v>
      </c>
      <c r="B1000" s="0" t="s">
        <v>90</v>
      </c>
      <c r="C1000" s="0" t="n">
        <v>1</v>
      </c>
      <c r="D1000" s="0" t="n">
        <v>101</v>
      </c>
      <c r="E1000" s="0" t="n">
        <v>2016</v>
      </c>
      <c r="F1000" s="0" t="s">
        <v>135</v>
      </c>
      <c r="G1000" s="0" t="n">
        <v>27</v>
      </c>
      <c r="H1000" s="0" t="n">
        <v>27</v>
      </c>
      <c r="I1000" s="0" t="n">
        <v>1</v>
      </c>
      <c r="J1000" s="0" t="n">
        <v>5</v>
      </c>
      <c r="K1000" s="0" t="n">
        <v>1</v>
      </c>
      <c r="L1000" s="0" t="n">
        <v>0</v>
      </c>
      <c r="M1000" s="0" t="n">
        <v>0</v>
      </c>
      <c r="N1000" s="0" t="s">
        <v>82</v>
      </c>
      <c r="O1000" s="0" t="s">
        <v>92</v>
      </c>
      <c r="P1000" s="0" t="s">
        <v>116</v>
      </c>
      <c r="Q1000" s="0" t="s">
        <v>94</v>
      </c>
      <c r="R1000" s="0" t="n">
        <v>0</v>
      </c>
      <c r="S1000" s="0" t="n">
        <v>0</v>
      </c>
      <c r="T1000" s="0" t="n">
        <v>0</v>
      </c>
      <c r="U1000" s="0" t="s">
        <v>95</v>
      </c>
      <c r="V1000" s="0" t="s">
        <v>95</v>
      </c>
      <c r="W1000" s="0" t="n">
        <v>0</v>
      </c>
      <c r="X1000" s="0" t="s">
        <v>120</v>
      </c>
      <c r="Y1000" s="0" t="n">
        <v>0</v>
      </c>
      <c r="Z1000" s="0" t="n">
        <v>0</v>
      </c>
      <c r="AA1000" s="0" t="n">
        <v>0</v>
      </c>
      <c r="AB1000" s="0" t="s">
        <v>87</v>
      </c>
      <c r="AC1000" s="0" t="n">
        <v>140</v>
      </c>
      <c r="AD1000" s="0" t="n">
        <v>0</v>
      </c>
      <c r="AE1000" s="0" t="n">
        <v>0</v>
      </c>
      <c r="AF1000" s="0" t="s">
        <v>96</v>
      </c>
      <c r="AG1000" s="13" t="n">
        <v>42496</v>
      </c>
      <c r="AH1000" s="25" t="n">
        <f aca="false">I1000+J1000</f>
        <v>6</v>
      </c>
      <c r="AI1000" s="25" t="n">
        <f aca="false">K1000+L1000+M1000</f>
        <v>1</v>
      </c>
      <c r="AJ1000" s="25" t="n">
        <f aca="false">AC1000*AH1000</f>
        <v>840</v>
      </c>
      <c r="AK1000" s="0" t="str">
        <f aca="false">IF(C1000=1,"Cancelled","Completed")</f>
        <v>Cancelled</v>
      </c>
      <c r="AL1000" s="0" t="str">
        <f aca="false">_xlfn.IFS(D1000&lt;=7,"0-7 Days",D1000&lt;=30,"8-30 Days",D1000&lt;=90,"31-90 Days",TRUE(),"90+ Days")</f>
        <v>90+ Days</v>
      </c>
      <c r="AM1000" s="0" t="str">
        <f aca="false">_xlfn.IFS(OR(F1000="December",F1000="January",F1000="February"),"Winter",OR(F1000="March",F1000="April",F1000="May"),"Spring",OR(F1000="June",F1000="July",F1000="August"),"Summer",TRUE(),"Autumn")</f>
        <v>Summer</v>
      </c>
      <c r="AN1000" s="0" t="str">
        <f aca="false">IF(L1000+M1000&gt;0,"Family","Adult Only")</f>
        <v>Adult Only</v>
      </c>
      <c r="AO1000" s="0" t="str">
        <f aca="false">IF(U1000=V1000,"Same","Changed")</f>
        <v>Same</v>
      </c>
    </row>
    <row r="1001" customFormat="false" ht="15" hidden="false" customHeight="false" outlineLevel="0" collapsed="false">
      <c r="A1001" s="14" t="n">
        <v>1027</v>
      </c>
      <c r="B1001" s="14" t="s">
        <v>80</v>
      </c>
      <c r="C1001" s="14" t="n">
        <v>0</v>
      </c>
      <c r="D1001" s="14" t="n">
        <v>38</v>
      </c>
      <c r="E1001" s="14" t="n">
        <v>2016</v>
      </c>
      <c r="F1001" s="14" t="s">
        <v>103</v>
      </c>
      <c r="G1001" s="14" t="n">
        <v>13</v>
      </c>
      <c r="H1001" s="14" t="n">
        <v>25</v>
      </c>
      <c r="I1001" s="14" t="n">
        <v>0</v>
      </c>
      <c r="J1001" s="14" t="n">
        <v>2</v>
      </c>
      <c r="K1001" s="14" t="n">
        <v>2</v>
      </c>
      <c r="L1001" s="14" t="n">
        <v>0</v>
      </c>
      <c r="M1001" s="14" t="n">
        <v>0</v>
      </c>
      <c r="N1001" s="14" t="s">
        <v>82</v>
      </c>
      <c r="O1001" s="14" t="s">
        <v>92</v>
      </c>
      <c r="P1001" s="14" t="s">
        <v>84</v>
      </c>
      <c r="Q1001" s="14" t="s">
        <v>84</v>
      </c>
      <c r="R1001" s="14" t="n">
        <v>0</v>
      </c>
      <c r="S1001" s="14" t="n">
        <v>0</v>
      </c>
      <c r="T1001" s="14" t="n">
        <v>0</v>
      </c>
      <c r="U1001" s="14" t="s">
        <v>109</v>
      </c>
      <c r="V1001" s="14" t="s">
        <v>109</v>
      </c>
      <c r="W1001" s="14" t="n">
        <v>0</v>
      </c>
      <c r="X1001" s="14" t="s">
        <v>86</v>
      </c>
      <c r="Y1001" s="14" t="n">
        <v>250</v>
      </c>
      <c r="Z1001" s="14" t="n">
        <v>0</v>
      </c>
      <c r="AA1001" s="14" t="n">
        <v>0</v>
      </c>
      <c r="AB1001" s="14" t="s">
        <v>87</v>
      </c>
      <c r="AC1001" s="14" t="n">
        <v>72</v>
      </c>
      <c r="AD1001" s="14" t="n">
        <v>0</v>
      </c>
      <c r="AE1001" s="14" t="n">
        <v>0</v>
      </c>
      <c r="AF1001" s="14" t="s">
        <v>88</v>
      </c>
      <c r="AG1001" s="15" t="n">
        <v>42456</v>
      </c>
      <c r="AH1001" s="14" t="n">
        <f aca="false">I1001+J1001</f>
        <v>2</v>
      </c>
      <c r="AI1001" s="14" t="n">
        <f aca="false">K1001+L1001+M1001</f>
        <v>2</v>
      </c>
      <c r="AJ1001" s="14" t="n">
        <f aca="false">AC1001*AH1001</f>
        <v>144</v>
      </c>
      <c r="AK1001" s="14" t="str">
        <f aca="false">IF(C1001=1,"Cancelled","Completed")</f>
        <v>Completed</v>
      </c>
      <c r="AL1001" s="14" t="str">
        <f aca="false">_xlfn.IFS(D1001&lt;=7,"0-7 Days",D1001&lt;=30,"8-30 Days",D1001&lt;=90,"31-90 Days",TRUE(),"90+ Days")</f>
        <v>31-90 Days</v>
      </c>
      <c r="AM1001" s="14" t="str">
        <f aca="false">_xlfn.IFS(OR(F1001="December",F1001="January",F1001="February"),"Winter",OR(F1001="March",F1001="April",F1001="May"),"Spring",OR(F1001="June",F1001="July",F1001="August"),"Summer",TRUE(),"Autumn")</f>
        <v>Spring</v>
      </c>
      <c r="AN1001" s="14" t="str">
        <f aca="false">IF(L1001+M1001&gt;0,"Family","Adult Only")</f>
        <v>Adult Only</v>
      </c>
      <c r="AO1001" s="14" t="str">
        <f aca="false">IF(U1001=V1001,"Same","Changed")</f>
        <v>Same</v>
      </c>
    </row>
    <row r="1002" customFormat="false" ht="15" hidden="false" customHeight="false" outlineLevel="0" collapsed="false">
      <c r="A1002" s="0" t="n">
        <v>1028</v>
      </c>
      <c r="B1002" s="0" t="s">
        <v>90</v>
      </c>
      <c r="C1002" s="0" t="n">
        <v>0</v>
      </c>
      <c r="D1002" s="0" t="n">
        <v>48</v>
      </c>
      <c r="E1002" s="0" t="n">
        <v>2016</v>
      </c>
      <c r="F1002" s="0" t="s">
        <v>113</v>
      </c>
      <c r="G1002" s="0" t="n">
        <v>45</v>
      </c>
      <c r="H1002" s="0" t="n">
        <v>4</v>
      </c>
      <c r="I1002" s="0" t="n">
        <v>0</v>
      </c>
      <c r="J1002" s="0" t="n">
        <v>2</v>
      </c>
      <c r="K1002" s="0" t="n">
        <v>2</v>
      </c>
      <c r="L1002" s="0" t="n">
        <v>0</v>
      </c>
      <c r="M1002" s="0" t="n">
        <v>0</v>
      </c>
      <c r="N1002" s="0" t="s">
        <v>82</v>
      </c>
      <c r="O1002" s="0" t="s">
        <v>115</v>
      </c>
      <c r="P1002" s="0" t="s">
        <v>93</v>
      </c>
      <c r="Q1002" s="0" t="s">
        <v>94</v>
      </c>
      <c r="R1002" s="0" t="n">
        <v>0</v>
      </c>
      <c r="S1002" s="0" t="n">
        <v>0</v>
      </c>
      <c r="T1002" s="0" t="n">
        <v>0</v>
      </c>
      <c r="U1002" s="0" t="s">
        <v>95</v>
      </c>
      <c r="V1002" s="0" t="s">
        <v>95</v>
      </c>
      <c r="W1002" s="0" t="n">
        <v>0</v>
      </c>
      <c r="X1002" s="0" t="s">
        <v>86</v>
      </c>
      <c r="Y1002" s="0" t="n">
        <v>9</v>
      </c>
      <c r="Z1002" s="0" t="n">
        <v>0</v>
      </c>
      <c r="AA1002" s="0" t="n">
        <v>0</v>
      </c>
      <c r="AB1002" s="0" t="s">
        <v>87</v>
      </c>
      <c r="AC1002" s="0" t="n">
        <v>97.2</v>
      </c>
      <c r="AD1002" s="0" t="n">
        <v>0</v>
      </c>
      <c r="AE1002" s="0" t="n">
        <v>2</v>
      </c>
      <c r="AF1002" s="0" t="s">
        <v>88</v>
      </c>
      <c r="AG1002" s="13" t="n">
        <v>42680</v>
      </c>
      <c r="AH1002" s="25" t="n">
        <f aca="false">I1002+J1002</f>
        <v>2</v>
      </c>
      <c r="AI1002" s="25" t="n">
        <f aca="false">K1002+L1002+M1002</f>
        <v>2</v>
      </c>
      <c r="AJ1002" s="25" t="n">
        <f aca="false">AC1002*AH1002</f>
        <v>194.4</v>
      </c>
      <c r="AK1002" s="0" t="str">
        <f aca="false">IF(C1002=1,"Cancelled","Completed")</f>
        <v>Completed</v>
      </c>
      <c r="AL1002" s="0" t="str">
        <f aca="false">_xlfn.IFS(D1002&lt;=7,"0-7 Days",D1002&lt;=30,"8-30 Days",D1002&lt;=90,"31-90 Days",TRUE(),"90+ Days")</f>
        <v>31-90 Days</v>
      </c>
      <c r="AM1002" s="0" t="str">
        <f aca="false">_xlfn.IFS(OR(F1002="December",F1002="January",F1002="February"),"Winter",OR(F1002="March",F1002="April",F1002="May"),"Spring",OR(F1002="June",F1002="July",F1002="August"),"Summer",TRUE(),"Autumn")</f>
        <v>Autumn</v>
      </c>
      <c r="AN1002" s="0" t="str">
        <f aca="false">IF(L1002+M1002&gt;0,"Family","Adult Only")</f>
        <v>Adult Only</v>
      </c>
      <c r="AO1002" s="0" t="str">
        <f aca="false">IF(U1002=V1002,"Same","Changed")</f>
        <v>Same</v>
      </c>
    </row>
    <row r="1003" customFormat="false" ht="15" hidden="false" customHeight="false" outlineLevel="0" collapsed="false">
      <c r="A1003" s="14" t="n">
        <v>1029</v>
      </c>
      <c r="B1003" s="14" t="s">
        <v>80</v>
      </c>
      <c r="C1003" s="14" t="n">
        <v>0</v>
      </c>
      <c r="D1003" s="14" t="n">
        <v>70</v>
      </c>
      <c r="E1003" s="14" t="n">
        <v>2016</v>
      </c>
      <c r="F1003" s="14" t="s">
        <v>119</v>
      </c>
      <c r="G1003" s="14" t="n">
        <v>32</v>
      </c>
      <c r="H1003" s="14" t="n">
        <v>4</v>
      </c>
      <c r="I1003" s="14" t="n">
        <v>2</v>
      </c>
      <c r="J1003" s="14" t="n">
        <v>3</v>
      </c>
      <c r="K1003" s="14" t="n">
        <v>2</v>
      </c>
      <c r="L1003" s="14" t="n">
        <v>0</v>
      </c>
      <c r="M1003" s="14" t="n">
        <v>0</v>
      </c>
      <c r="N1003" s="14" t="s">
        <v>112</v>
      </c>
      <c r="O1003" s="14" t="s">
        <v>115</v>
      </c>
      <c r="P1003" s="14" t="s">
        <v>93</v>
      </c>
      <c r="Q1003" s="14" t="s">
        <v>94</v>
      </c>
      <c r="R1003" s="14" t="n">
        <v>0</v>
      </c>
      <c r="S1003" s="14" t="n">
        <v>0</v>
      </c>
      <c r="T1003" s="14" t="n">
        <v>0</v>
      </c>
      <c r="U1003" s="14" t="s">
        <v>109</v>
      </c>
      <c r="V1003" s="14" t="s">
        <v>109</v>
      </c>
      <c r="W1003" s="14" t="n">
        <v>0</v>
      </c>
      <c r="X1003" s="14" t="s">
        <v>86</v>
      </c>
      <c r="Y1003" s="14" t="n">
        <v>240</v>
      </c>
      <c r="Z1003" s="14" t="n">
        <v>0</v>
      </c>
      <c r="AA1003" s="14" t="n">
        <v>0</v>
      </c>
      <c r="AB1003" s="14" t="s">
        <v>87</v>
      </c>
      <c r="AC1003" s="14" t="n">
        <v>245</v>
      </c>
      <c r="AD1003" s="14" t="n">
        <v>0</v>
      </c>
      <c r="AE1003" s="14" t="n">
        <v>1</v>
      </c>
      <c r="AF1003" s="14" t="s">
        <v>88</v>
      </c>
      <c r="AG1003" s="15" t="n">
        <v>42591</v>
      </c>
      <c r="AH1003" s="14" t="n">
        <f aca="false">I1003+J1003</f>
        <v>5</v>
      </c>
      <c r="AI1003" s="14" t="n">
        <f aca="false">K1003+L1003+M1003</f>
        <v>2</v>
      </c>
      <c r="AJ1003" s="14" t="n">
        <f aca="false">AC1003*AH1003</f>
        <v>1225</v>
      </c>
      <c r="AK1003" s="14" t="str">
        <f aca="false">IF(C1003=1,"Cancelled","Completed")</f>
        <v>Completed</v>
      </c>
      <c r="AL1003" s="14" t="str">
        <f aca="false">_xlfn.IFS(D1003&lt;=7,"0-7 Days",D1003&lt;=30,"8-30 Days",D1003&lt;=90,"31-90 Days",TRUE(),"90+ Days")</f>
        <v>31-90 Days</v>
      </c>
      <c r="AM1003" s="14" t="str">
        <f aca="false">_xlfn.IFS(OR(F1003="December",F1003="January",F1003="February"),"Winter",OR(F1003="March",F1003="April",F1003="May"),"Spring",OR(F1003="June",F1003="July",F1003="August"),"Summer",TRUE(),"Autumn")</f>
        <v>Summer</v>
      </c>
      <c r="AN1003" s="14" t="str">
        <f aca="false">IF(L1003+M1003&gt;0,"Family","Adult Only")</f>
        <v>Adult Only</v>
      </c>
      <c r="AO1003" s="14" t="str">
        <f aca="false">IF(U1003=V1003,"Same","Changed")</f>
        <v>Same</v>
      </c>
    </row>
    <row r="1004" customFormat="false" ht="15" hidden="false" customHeight="false" outlineLevel="0" collapsed="false">
      <c r="A1004" s="0" t="n">
        <v>1030</v>
      </c>
      <c r="B1004" s="0" t="s">
        <v>80</v>
      </c>
      <c r="C1004" s="0" t="n">
        <v>1</v>
      </c>
      <c r="D1004" s="0" t="n">
        <v>107</v>
      </c>
      <c r="E1004" s="0" t="n">
        <v>2016</v>
      </c>
      <c r="F1004" s="0" t="s">
        <v>119</v>
      </c>
      <c r="G1004" s="0" t="n">
        <v>33</v>
      </c>
      <c r="H1004" s="0" t="n">
        <v>13</v>
      </c>
      <c r="I1004" s="0" t="n">
        <v>2</v>
      </c>
      <c r="J1004" s="0" t="n">
        <v>2</v>
      </c>
      <c r="K1004" s="0" t="n">
        <v>3</v>
      </c>
      <c r="L1004" s="0" t="n">
        <v>0</v>
      </c>
      <c r="M1004" s="0" t="n">
        <v>0</v>
      </c>
      <c r="N1004" s="0" t="s">
        <v>112</v>
      </c>
      <c r="O1004" s="0" t="s">
        <v>92</v>
      </c>
      <c r="P1004" s="0" t="s">
        <v>93</v>
      </c>
      <c r="Q1004" s="0" t="s">
        <v>94</v>
      </c>
      <c r="R1004" s="0" t="n">
        <v>0</v>
      </c>
      <c r="S1004" s="0" t="n">
        <v>0</v>
      </c>
      <c r="T1004" s="0" t="n">
        <v>0</v>
      </c>
      <c r="U1004" s="0" t="s">
        <v>85</v>
      </c>
      <c r="V1004" s="0" t="s">
        <v>85</v>
      </c>
      <c r="W1004" s="0" t="n">
        <v>0</v>
      </c>
      <c r="X1004" s="0" t="s">
        <v>86</v>
      </c>
      <c r="Y1004" s="0" t="n">
        <v>241</v>
      </c>
      <c r="Z1004" s="0" t="n">
        <v>0</v>
      </c>
      <c r="AA1004" s="0" t="n">
        <v>0</v>
      </c>
      <c r="AB1004" s="0" t="s">
        <v>87</v>
      </c>
      <c r="AC1004" s="0" t="n">
        <v>227.92</v>
      </c>
      <c r="AD1004" s="0" t="n">
        <v>0</v>
      </c>
      <c r="AE1004" s="0" t="n">
        <v>0</v>
      </c>
      <c r="AF1004" s="0" t="s">
        <v>96</v>
      </c>
      <c r="AG1004" s="13" t="n">
        <v>42488</v>
      </c>
      <c r="AH1004" s="25" t="n">
        <f aca="false">I1004+J1004</f>
        <v>4</v>
      </c>
      <c r="AI1004" s="25" t="n">
        <f aca="false">K1004+L1004+M1004</f>
        <v>3</v>
      </c>
      <c r="AJ1004" s="25" t="n">
        <f aca="false">AC1004*AH1004</f>
        <v>911.68</v>
      </c>
      <c r="AK1004" s="0" t="str">
        <f aca="false">IF(C1004=1,"Cancelled","Completed")</f>
        <v>Cancelled</v>
      </c>
      <c r="AL1004" s="0" t="str">
        <f aca="false">_xlfn.IFS(D1004&lt;=7,"0-7 Days",D1004&lt;=30,"8-30 Days",D1004&lt;=90,"31-90 Days",TRUE(),"90+ Days")</f>
        <v>90+ Days</v>
      </c>
      <c r="AM1004" s="0" t="str">
        <f aca="false">_xlfn.IFS(OR(F1004="December",F1004="January",F1004="February"),"Winter",OR(F1004="March",F1004="April",F1004="May"),"Spring",OR(F1004="June",F1004="July",F1004="August"),"Summer",TRUE(),"Autumn")</f>
        <v>Summer</v>
      </c>
      <c r="AN1004" s="0" t="str">
        <f aca="false">IF(L1004+M1004&gt;0,"Family","Adult Only")</f>
        <v>Adult Only</v>
      </c>
      <c r="AO1004" s="0" t="str">
        <f aca="false">IF(U1004=V1004,"Same","Changed")</f>
        <v>Same</v>
      </c>
    </row>
    <row r="1005" customFormat="false" ht="15" hidden="false" customHeight="false" outlineLevel="0" collapsed="false">
      <c r="A1005" s="14" t="n">
        <v>1031</v>
      </c>
      <c r="B1005" s="14" t="s">
        <v>80</v>
      </c>
      <c r="C1005" s="14" t="n">
        <v>0</v>
      </c>
      <c r="D1005" s="14" t="n">
        <v>171</v>
      </c>
      <c r="E1005" s="14" t="n">
        <v>2017</v>
      </c>
      <c r="F1005" s="14" t="s">
        <v>119</v>
      </c>
      <c r="G1005" s="14" t="n">
        <v>35</v>
      </c>
      <c r="H1005" s="14" t="n">
        <v>27</v>
      </c>
      <c r="I1005" s="14" t="n">
        <v>2</v>
      </c>
      <c r="J1005" s="14" t="n">
        <v>5</v>
      </c>
      <c r="K1005" s="14" t="n">
        <v>2</v>
      </c>
      <c r="L1005" s="14" t="n">
        <v>0</v>
      </c>
      <c r="M1005" s="14" t="n">
        <v>0</v>
      </c>
      <c r="N1005" s="14" t="s">
        <v>82</v>
      </c>
      <c r="O1005" s="14" t="s">
        <v>92</v>
      </c>
      <c r="P1005" s="14" t="s">
        <v>99</v>
      </c>
      <c r="Q1005" s="14" t="s">
        <v>94</v>
      </c>
      <c r="R1005" s="14" t="n">
        <v>0</v>
      </c>
      <c r="S1005" s="14" t="n">
        <v>0</v>
      </c>
      <c r="T1005" s="14" t="n">
        <v>0</v>
      </c>
      <c r="U1005" s="14" t="s">
        <v>109</v>
      </c>
      <c r="V1005" s="14" t="s">
        <v>109</v>
      </c>
      <c r="W1005" s="14" t="n">
        <v>0</v>
      </c>
      <c r="X1005" s="14" t="s">
        <v>86</v>
      </c>
      <c r="Y1005" s="14" t="n">
        <v>75</v>
      </c>
      <c r="Z1005" s="14" t="n">
        <v>0</v>
      </c>
      <c r="AA1005" s="14" t="n">
        <v>0</v>
      </c>
      <c r="AB1005" s="14" t="s">
        <v>87</v>
      </c>
      <c r="AC1005" s="14" t="n">
        <v>121.5</v>
      </c>
      <c r="AD1005" s="14" t="n">
        <v>0</v>
      </c>
      <c r="AE1005" s="14" t="n">
        <v>0</v>
      </c>
      <c r="AF1005" s="14" t="s">
        <v>88</v>
      </c>
      <c r="AG1005" s="15" t="n">
        <v>42981</v>
      </c>
      <c r="AH1005" s="14" t="n">
        <f aca="false">I1005+J1005</f>
        <v>7</v>
      </c>
      <c r="AI1005" s="14" t="n">
        <f aca="false">K1005+L1005+M1005</f>
        <v>2</v>
      </c>
      <c r="AJ1005" s="14" t="n">
        <f aca="false">AC1005*AH1005</f>
        <v>850.5</v>
      </c>
      <c r="AK1005" s="14" t="str">
        <f aca="false">IF(C1005=1,"Cancelled","Completed")</f>
        <v>Completed</v>
      </c>
      <c r="AL1005" s="14" t="str">
        <f aca="false">_xlfn.IFS(D1005&lt;=7,"0-7 Days",D1005&lt;=30,"8-30 Days",D1005&lt;=90,"31-90 Days",TRUE(),"90+ Days")</f>
        <v>90+ Days</v>
      </c>
      <c r="AM1005" s="14" t="str">
        <f aca="false">_xlfn.IFS(OR(F1005="December",F1005="January",F1005="February"),"Winter",OR(F1005="March",F1005="April",F1005="May"),"Spring",OR(F1005="June",F1005="July",F1005="August"),"Summer",TRUE(),"Autumn")</f>
        <v>Summer</v>
      </c>
      <c r="AN1005" s="14" t="str">
        <f aca="false">IF(L1005+M1005&gt;0,"Family","Adult Only")</f>
        <v>Adult Only</v>
      </c>
      <c r="AO1005" s="14" t="str">
        <f aca="false">IF(U1005=V1005,"Same","Changed")</f>
        <v>Same</v>
      </c>
    </row>
    <row r="1006" customFormat="false" ht="15" hidden="false" customHeight="false" outlineLevel="0" collapsed="false">
      <c r="A1006" s="0" t="n">
        <v>1032</v>
      </c>
      <c r="B1006" s="0" t="s">
        <v>90</v>
      </c>
      <c r="C1006" s="0" t="n">
        <v>1</v>
      </c>
      <c r="D1006" s="0" t="n">
        <v>10</v>
      </c>
      <c r="E1006" s="0" t="n">
        <v>2016</v>
      </c>
      <c r="F1006" s="0" t="s">
        <v>106</v>
      </c>
      <c r="G1006" s="0" t="n">
        <v>17</v>
      </c>
      <c r="H1006" s="0" t="n">
        <v>17</v>
      </c>
      <c r="I1006" s="0" t="n">
        <v>1</v>
      </c>
      <c r="J1006" s="0" t="n">
        <v>0</v>
      </c>
      <c r="K1006" s="0" t="n">
        <v>2</v>
      </c>
      <c r="L1006" s="0" t="n">
        <v>0</v>
      </c>
      <c r="M1006" s="0" t="n">
        <v>0</v>
      </c>
      <c r="N1006" s="0" t="s">
        <v>107</v>
      </c>
      <c r="O1006" s="0" t="s">
        <v>98</v>
      </c>
      <c r="P1006" s="0" t="s">
        <v>93</v>
      </c>
      <c r="Q1006" s="0" t="s">
        <v>94</v>
      </c>
      <c r="R1006" s="0" t="n">
        <v>0</v>
      </c>
      <c r="S1006" s="0" t="n">
        <v>0</v>
      </c>
      <c r="T1006" s="0" t="n">
        <v>0</v>
      </c>
      <c r="U1006" s="0" t="s">
        <v>95</v>
      </c>
      <c r="V1006" s="0" t="s">
        <v>95</v>
      </c>
      <c r="W1006" s="0" t="n">
        <v>0</v>
      </c>
      <c r="X1006" s="0" t="s">
        <v>86</v>
      </c>
      <c r="Y1006" s="0" t="n">
        <v>9</v>
      </c>
      <c r="Z1006" s="0" t="n">
        <v>0</v>
      </c>
      <c r="AA1006" s="0" t="n">
        <v>0</v>
      </c>
      <c r="AB1006" s="0" t="s">
        <v>87</v>
      </c>
      <c r="AC1006" s="0" t="n">
        <v>89</v>
      </c>
      <c r="AD1006" s="0" t="n">
        <v>0</v>
      </c>
      <c r="AE1006" s="0" t="n">
        <v>0</v>
      </c>
      <c r="AF1006" s="0" t="s">
        <v>96</v>
      </c>
      <c r="AG1006" s="13" t="n">
        <v>42472</v>
      </c>
      <c r="AH1006" s="25" t="n">
        <f aca="false">I1006+J1006</f>
        <v>1</v>
      </c>
      <c r="AI1006" s="25" t="n">
        <f aca="false">K1006+L1006+M1006</f>
        <v>2</v>
      </c>
      <c r="AJ1006" s="25" t="n">
        <f aca="false">AC1006*AH1006</f>
        <v>89</v>
      </c>
      <c r="AK1006" s="0" t="str">
        <f aca="false">IF(C1006=1,"Cancelled","Completed")</f>
        <v>Cancelled</v>
      </c>
      <c r="AL1006" s="0" t="str">
        <f aca="false">_xlfn.IFS(D1006&lt;=7,"0-7 Days",D1006&lt;=30,"8-30 Days",D1006&lt;=90,"31-90 Days",TRUE(),"90+ Days")</f>
        <v>8-30 Days</v>
      </c>
      <c r="AM1006" s="0" t="str">
        <f aca="false">_xlfn.IFS(OR(F1006="December",F1006="January",F1006="February"),"Winter",OR(F1006="March",F1006="April",F1006="May"),"Spring",OR(F1006="June",F1006="July",F1006="August"),"Summer",TRUE(),"Autumn")</f>
        <v>Spring</v>
      </c>
      <c r="AN1006" s="0" t="str">
        <f aca="false">IF(L1006+M1006&gt;0,"Family","Adult Only")</f>
        <v>Adult Only</v>
      </c>
      <c r="AO1006" s="0" t="str">
        <f aca="false">IF(U1006=V1006,"Same","Changed")</f>
        <v>Same</v>
      </c>
    </row>
    <row r="1007" customFormat="false" ht="15" hidden="false" customHeight="false" outlineLevel="0" collapsed="false">
      <c r="A1007" s="14" t="n">
        <v>1033</v>
      </c>
      <c r="B1007" s="14" t="s">
        <v>90</v>
      </c>
      <c r="C1007" s="14" t="n">
        <v>0</v>
      </c>
      <c r="D1007" s="14" t="n">
        <v>20</v>
      </c>
      <c r="E1007" s="14" t="n">
        <v>2017</v>
      </c>
      <c r="F1007" s="14" t="s">
        <v>135</v>
      </c>
      <c r="G1007" s="14" t="n">
        <v>25</v>
      </c>
      <c r="H1007" s="14" t="n">
        <v>20</v>
      </c>
      <c r="I1007" s="14" t="n">
        <v>0</v>
      </c>
      <c r="J1007" s="14" t="n">
        <v>1</v>
      </c>
      <c r="K1007" s="14" t="n">
        <v>1</v>
      </c>
      <c r="L1007" s="14" t="n">
        <v>0</v>
      </c>
      <c r="M1007" s="14" t="n">
        <v>0</v>
      </c>
      <c r="N1007" s="14" t="s">
        <v>82</v>
      </c>
      <c r="O1007" s="14" t="s">
        <v>92</v>
      </c>
      <c r="P1007" s="14" t="s">
        <v>128</v>
      </c>
      <c r="Q1007" s="14" t="s">
        <v>128</v>
      </c>
      <c r="R1007" s="14" t="n">
        <v>1</v>
      </c>
      <c r="S1007" s="14" t="n">
        <v>1</v>
      </c>
      <c r="T1007" s="14" t="n">
        <v>23</v>
      </c>
      <c r="U1007" s="14" t="s">
        <v>109</v>
      </c>
      <c r="V1007" s="14" t="s">
        <v>109</v>
      </c>
      <c r="W1007" s="14" t="n">
        <v>1</v>
      </c>
      <c r="X1007" s="14" t="s">
        <v>86</v>
      </c>
      <c r="Y1007" s="14" t="n">
        <v>0</v>
      </c>
      <c r="Z1007" s="14" t="n">
        <v>219</v>
      </c>
      <c r="AA1007" s="14" t="n">
        <v>0</v>
      </c>
      <c r="AB1007" s="14" t="s">
        <v>87</v>
      </c>
      <c r="AC1007" s="14" t="n">
        <v>119</v>
      </c>
      <c r="AD1007" s="14" t="n">
        <v>1</v>
      </c>
      <c r="AE1007" s="14" t="n">
        <v>2</v>
      </c>
      <c r="AF1007" s="14" t="s">
        <v>88</v>
      </c>
      <c r="AG1007" s="15" t="n">
        <v>42907</v>
      </c>
      <c r="AH1007" s="14" t="n">
        <f aca="false">I1007+J1007</f>
        <v>1</v>
      </c>
      <c r="AI1007" s="14" t="n">
        <f aca="false">K1007+L1007+M1007</f>
        <v>1</v>
      </c>
      <c r="AJ1007" s="14" t="n">
        <f aca="false">AC1007*AH1007</f>
        <v>119</v>
      </c>
      <c r="AK1007" s="14" t="str">
        <f aca="false">IF(C1007=1,"Cancelled","Completed")</f>
        <v>Completed</v>
      </c>
      <c r="AL1007" s="14" t="str">
        <f aca="false">_xlfn.IFS(D1007&lt;=7,"0-7 Days",D1007&lt;=30,"8-30 Days",D1007&lt;=90,"31-90 Days",TRUE(),"90+ Days")</f>
        <v>8-30 Days</v>
      </c>
      <c r="AM1007" s="14" t="str">
        <f aca="false">_xlfn.IFS(OR(F1007="December",F1007="January",F1007="February"),"Winter",OR(F1007="March",F1007="April",F1007="May"),"Spring",OR(F1007="June",F1007="July",F1007="August"),"Summer",TRUE(),"Autumn")</f>
        <v>Summer</v>
      </c>
      <c r="AN1007" s="14" t="str">
        <f aca="false">IF(L1007+M1007&gt;0,"Family","Adult Only")</f>
        <v>Adult Only</v>
      </c>
      <c r="AO1007" s="14" t="str">
        <f aca="false">IF(U1007=V1007,"Same","Changed")</f>
        <v>Same</v>
      </c>
    </row>
    <row r="1008" customFormat="false" ht="15" hidden="false" customHeight="false" outlineLevel="0" collapsed="false">
      <c r="A1008" s="0" t="n">
        <v>1034</v>
      </c>
      <c r="B1008" s="0" t="s">
        <v>90</v>
      </c>
      <c r="C1008" s="0" t="n">
        <v>1</v>
      </c>
      <c r="D1008" s="0" t="n">
        <v>69</v>
      </c>
      <c r="E1008" s="0" t="n">
        <v>2016</v>
      </c>
      <c r="F1008" s="0" t="s">
        <v>113</v>
      </c>
      <c r="G1008" s="0" t="n">
        <v>46</v>
      </c>
      <c r="H1008" s="0" t="n">
        <v>10</v>
      </c>
      <c r="I1008" s="0" t="n">
        <v>1</v>
      </c>
      <c r="J1008" s="0" t="n">
        <v>3</v>
      </c>
      <c r="K1008" s="0" t="n">
        <v>2</v>
      </c>
      <c r="L1008" s="0" t="n">
        <v>0</v>
      </c>
      <c r="M1008" s="0" t="n">
        <v>0</v>
      </c>
      <c r="N1008" s="0" t="s">
        <v>82</v>
      </c>
      <c r="O1008" s="0" t="s">
        <v>122</v>
      </c>
      <c r="P1008" s="0" t="s">
        <v>84</v>
      </c>
      <c r="Q1008" s="0" t="s">
        <v>84</v>
      </c>
      <c r="R1008" s="0" t="n">
        <v>0</v>
      </c>
      <c r="S1008" s="0" t="n">
        <v>0</v>
      </c>
      <c r="T1008" s="0" t="n">
        <v>0</v>
      </c>
      <c r="U1008" s="0" t="s">
        <v>95</v>
      </c>
      <c r="V1008" s="0" t="s">
        <v>95</v>
      </c>
      <c r="W1008" s="0" t="n">
        <v>0</v>
      </c>
      <c r="X1008" s="0" t="s">
        <v>86</v>
      </c>
      <c r="Y1008" s="0" t="n">
        <v>14</v>
      </c>
      <c r="Z1008" s="0" t="n">
        <v>0</v>
      </c>
      <c r="AA1008" s="0" t="n">
        <v>0</v>
      </c>
      <c r="AB1008" s="0" t="s">
        <v>87</v>
      </c>
      <c r="AC1008" s="0" t="n">
        <v>104.18</v>
      </c>
      <c r="AD1008" s="0" t="n">
        <v>0</v>
      </c>
      <c r="AE1008" s="0" t="n">
        <v>2</v>
      </c>
      <c r="AF1008" s="0" t="s">
        <v>96</v>
      </c>
      <c r="AG1008" s="13" t="n">
        <v>42681</v>
      </c>
      <c r="AH1008" s="25" t="n">
        <f aca="false">I1008+J1008</f>
        <v>4</v>
      </c>
      <c r="AI1008" s="25" t="n">
        <f aca="false">K1008+L1008+M1008</f>
        <v>2</v>
      </c>
      <c r="AJ1008" s="25" t="n">
        <f aca="false">AC1008*AH1008</f>
        <v>416.72</v>
      </c>
      <c r="AK1008" s="0" t="str">
        <f aca="false">IF(C1008=1,"Cancelled","Completed")</f>
        <v>Cancelled</v>
      </c>
      <c r="AL1008" s="0" t="str">
        <f aca="false">_xlfn.IFS(D1008&lt;=7,"0-7 Days",D1008&lt;=30,"8-30 Days",D1008&lt;=90,"31-90 Days",TRUE(),"90+ Days")</f>
        <v>31-90 Days</v>
      </c>
      <c r="AM1008" s="0" t="str">
        <f aca="false">_xlfn.IFS(OR(F1008="December",F1008="January",F1008="February"),"Winter",OR(F1008="March",F1008="April",F1008="May"),"Spring",OR(F1008="June",F1008="July",F1008="August"),"Summer",TRUE(),"Autumn")</f>
        <v>Autumn</v>
      </c>
      <c r="AN1008" s="0" t="str">
        <f aca="false">IF(L1008+M1008&gt;0,"Family","Adult Only")</f>
        <v>Adult Only</v>
      </c>
      <c r="AO1008" s="0" t="str">
        <f aca="false">IF(U1008=V1008,"Same","Changed")</f>
        <v>Same</v>
      </c>
    </row>
    <row r="1009" customFormat="false" ht="15" hidden="false" customHeight="false" outlineLevel="0" collapsed="false">
      <c r="A1009" s="14" t="n">
        <v>1035</v>
      </c>
      <c r="B1009" s="14" t="s">
        <v>80</v>
      </c>
      <c r="C1009" s="14" t="n">
        <v>0</v>
      </c>
      <c r="D1009" s="14" t="n">
        <v>8</v>
      </c>
      <c r="E1009" s="14" t="n">
        <v>2017</v>
      </c>
      <c r="F1009" s="14" t="s">
        <v>126</v>
      </c>
      <c r="G1009" s="14" t="n">
        <v>2</v>
      </c>
      <c r="H1009" s="14" t="n">
        <v>14</v>
      </c>
      <c r="I1009" s="14" t="n">
        <v>0</v>
      </c>
      <c r="J1009" s="14" t="n">
        <v>1</v>
      </c>
      <c r="K1009" s="14" t="n">
        <v>2</v>
      </c>
      <c r="L1009" s="14" t="n">
        <v>0</v>
      </c>
      <c r="M1009" s="14" t="n">
        <v>0</v>
      </c>
      <c r="N1009" s="14" t="s">
        <v>82</v>
      </c>
      <c r="O1009" s="14" t="s">
        <v>92</v>
      </c>
      <c r="P1009" s="14" t="s">
        <v>93</v>
      </c>
      <c r="Q1009" s="14" t="s">
        <v>94</v>
      </c>
      <c r="R1009" s="14" t="n">
        <v>0</v>
      </c>
      <c r="S1009" s="14" t="n">
        <v>0</v>
      </c>
      <c r="T1009" s="14" t="n">
        <v>0</v>
      </c>
      <c r="U1009" s="14" t="s">
        <v>124</v>
      </c>
      <c r="V1009" s="14" t="s">
        <v>124</v>
      </c>
      <c r="W1009" s="14" t="n">
        <v>0</v>
      </c>
      <c r="X1009" s="14" t="s">
        <v>86</v>
      </c>
      <c r="Y1009" s="14" t="n">
        <v>240</v>
      </c>
      <c r="Z1009" s="14" t="n">
        <v>0</v>
      </c>
      <c r="AA1009" s="14" t="n">
        <v>0</v>
      </c>
      <c r="AB1009" s="14" t="s">
        <v>87</v>
      </c>
      <c r="AC1009" s="14" t="n">
        <v>68</v>
      </c>
      <c r="AD1009" s="14" t="n">
        <v>0</v>
      </c>
      <c r="AE1009" s="14" t="n">
        <v>1</v>
      </c>
      <c r="AF1009" s="14" t="s">
        <v>88</v>
      </c>
      <c r="AG1009" s="15" t="n">
        <v>42750</v>
      </c>
      <c r="AH1009" s="14" t="n">
        <f aca="false">I1009+J1009</f>
        <v>1</v>
      </c>
      <c r="AI1009" s="14" t="n">
        <f aca="false">K1009+L1009+M1009</f>
        <v>2</v>
      </c>
      <c r="AJ1009" s="14" t="n">
        <f aca="false">AC1009*AH1009</f>
        <v>68</v>
      </c>
      <c r="AK1009" s="14" t="str">
        <f aca="false">IF(C1009=1,"Cancelled","Completed")</f>
        <v>Completed</v>
      </c>
      <c r="AL1009" s="14" t="str">
        <f aca="false">_xlfn.IFS(D1009&lt;=7,"0-7 Days",D1009&lt;=30,"8-30 Days",D1009&lt;=90,"31-90 Days",TRUE(),"90+ Days")</f>
        <v>8-30 Days</v>
      </c>
      <c r="AM1009" s="14" t="str">
        <f aca="false">_xlfn.IFS(OR(F1009="December",F1009="January",F1009="February"),"Winter",OR(F1009="March",F1009="April",F1009="May"),"Spring",OR(F1009="June",F1009="July",F1009="August"),"Summer",TRUE(),"Autumn")</f>
        <v>Winter</v>
      </c>
      <c r="AN1009" s="14" t="str">
        <f aca="false">IF(L1009+M1009&gt;0,"Family","Adult Only")</f>
        <v>Adult Only</v>
      </c>
      <c r="AO1009" s="14" t="str">
        <f aca="false">IF(U1009=V1009,"Same","Changed")</f>
        <v>Same</v>
      </c>
    </row>
    <row r="1010" customFormat="false" ht="15" hidden="false" customHeight="false" outlineLevel="0" collapsed="false">
      <c r="A1010" s="0" t="n">
        <v>1036</v>
      </c>
      <c r="B1010" s="0" t="s">
        <v>90</v>
      </c>
      <c r="C1010" s="0" t="n">
        <v>0</v>
      </c>
      <c r="D1010" s="0" t="n">
        <v>82</v>
      </c>
      <c r="E1010" s="0" t="n">
        <v>2017</v>
      </c>
      <c r="F1010" s="0" t="s">
        <v>121</v>
      </c>
      <c r="G1010" s="0" t="n">
        <v>22</v>
      </c>
      <c r="H1010" s="0" t="n">
        <v>31</v>
      </c>
      <c r="I1010" s="0" t="n">
        <v>0</v>
      </c>
      <c r="J1010" s="0" t="n">
        <v>3</v>
      </c>
      <c r="K1010" s="0" t="n">
        <v>3</v>
      </c>
      <c r="L1010" s="0" t="n">
        <v>0</v>
      </c>
      <c r="M1010" s="0" t="n">
        <v>0</v>
      </c>
      <c r="N1010" s="0" t="s">
        <v>82</v>
      </c>
      <c r="O1010" s="0" t="s">
        <v>130</v>
      </c>
      <c r="P1010" s="0" t="s">
        <v>93</v>
      </c>
      <c r="Q1010" s="0" t="s">
        <v>94</v>
      </c>
      <c r="R1010" s="0" t="n">
        <v>0</v>
      </c>
      <c r="S1010" s="0" t="n">
        <v>0</v>
      </c>
      <c r="T1010" s="0" t="n">
        <v>0</v>
      </c>
      <c r="U1010" s="0" t="s">
        <v>109</v>
      </c>
      <c r="V1010" s="0" t="s">
        <v>109</v>
      </c>
      <c r="W1010" s="0" t="n">
        <v>3</v>
      </c>
      <c r="X1010" s="0" t="s">
        <v>86</v>
      </c>
      <c r="Y1010" s="0" t="n">
        <v>9</v>
      </c>
      <c r="Z1010" s="0" t="n">
        <v>0</v>
      </c>
      <c r="AA1010" s="0" t="n">
        <v>0</v>
      </c>
      <c r="AB1010" s="0" t="s">
        <v>101</v>
      </c>
      <c r="AC1010" s="0" t="n">
        <v>153</v>
      </c>
      <c r="AD1010" s="0" t="n">
        <v>0</v>
      </c>
      <c r="AE1010" s="0" t="n">
        <v>2</v>
      </c>
      <c r="AF1010" s="0" t="s">
        <v>88</v>
      </c>
      <c r="AG1010" s="13" t="n">
        <v>42889</v>
      </c>
      <c r="AH1010" s="25" t="n">
        <f aca="false">I1010+J1010</f>
        <v>3</v>
      </c>
      <c r="AI1010" s="25" t="n">
        <f aca="false">K1010+L1010+M1010</f>
        <v>3</v>
      </c>
      <c r="AJ1010" s="25" t="n">
        <f aca="false">AC1010*AH1010</f>
        <v>459</v>
      </c>
      <c r="AK1010" s="0" t="str">
        <f aca="false">IF(C1010=1,"Cancelled","Completed")</f>
        <v>Completed</v>
      </c>
      <c r="AL1010" s="0" t="str">
        <f aca="false">_xlfn.IFS(D1010&lt;=7,"0-7 Days",D1010&lt;=30,"8-30 Days",D1010&lt;=90,"31-90 Days",TRUE(),"90+ Days")</f>
        <v>31-90 Days</v>
      </c>
      <c r="AM1010" s="0" t="str">
        <f aca="false">_xlfn.IFS(OR(F1010="December",F1010="January",F1010="February"),"Winter",OR(F1010="March",F1010="April",F1010="May"),"Spring",OR(F1010="June",F1010="July",F1010="August"),"Summer",TRUE(),"Autumn")</f>
        <v>Spring</v>
      </c>
      <c r="AN1010" s="0" t="str">
        <f aca="false">IF(L1010+M1010&gt;0,"Family","Adult Only")</f>
        <v>Adult Only</v>
      </c>
      <c r="AO1010" s="0" t="str">
        <f aca="false">IF(U1010=V1010,"Same","Changed")</f>
        <v>Same</v>
      </c>
    </row>
    <row r="1011" customFormat="false" ht="15" hidden="false" customHeight="false" outlineLevel="0" collapsed="false">
      <c r="A1011" s="14" t="n">
        <v>1037</v>
      </c>
      <c r="B1011" s="14" t="s">
        <v>90</v>
      </c>
      <c r="C1011" s="14" t="n">
        <v>0</v>
      </c>
      <c r="D1011" s="14" t="n">
        <v>80</v>
      </c>
      <c r="E1011" s="14" t="n">
        <v>2016</v>
      </c>
      <c r="F1011" s="14" t="s">
        <v>81</v>
      </c>
      <c r="G1011" s="14" t="n">
        <v>53</v>
      </c>
      <c r="H1011" s="14" t="n">
        <v>27</v>
      </c>
      <c r="I1011" s="14" t="n">
        <v>0</v>
      </c>
      <c r="J1011" s="14" t="n">
        <v>3</v>
      </c>
      <c r="K1011" s="14" t="n">
        <v>1</v>
      </c>
      <c r="L1011" s="14" t="n">
        <v>1</v>
      </c>
      <c r="M1011" s="14" t="n">
        <v>0</v>
      </c>
      <c r="N1011" s="14" t="s">
        <v>82</v>
      </c>
      <c r="O1011" s="14" t="s">
        <v>108</v>
      </c>
      <c r="P1011" s="14" t="s">
        <v>93</v>
      </c>
      <c r="Q1011" s="14" t="s">
        <v>94</v>
      </c>
      <c r="R1011" s="14" t="n">
        <v>0</v>
      </c>
      <c r="S1011" s="14" t="n">
        <v>0</v>
      </c>
      <c r="T1011" s="14" t="n">
        <v>0</v>
      </c>
      <c r="U1011" s="14" t="s">
        <v>109</v>
      </c>
      <c r="V1011" s="14" t="s">
        <v>109</v>
      </c>
      <c r="W1011" s="14" t="n">
        <v>0</v>
      </c>
      <c r="X1011" s="14" t="s">
        <v>86</v>
      </c>
      <c r="Y1011" s="14" t="n">
        <v>8</v>
      </c>
      <c r="Z1011" s="14" t="n">
        <v>0</v>
      </c>
      <c r="AA1011" s="14" t="n">
        <v>0</v>
      </c>
      <c r="AB1011" s="14" t="s">
        <v>87</v>
      </c>
      <c r="AC1011" s="14" t="n">
        <v>114.9</v>
      </c>
      <c r="AD1011" s="14" t="n">
        <v>0</v>
      </c>
      <c r="AE1011" s="14" t="n">
        <v>1</v>
      </c>
      <c r="AF1011" s="14" t="s">
        <v>88</v>
      </c>
      <c r="AG1011" s="15" t="n">
        <v>42734</v>
      </c>
      <c r="AH1011" s="14" t="n">
        <f aca="false">I1011+J1011</f>
        <v>3</v>
      </c>
      <c r="AI1011" s="14" t="n">
        <f aca="false">K1011+L1011+M1011</f>
        <v>2</v>
      </c>
      <c r="AJ1011" s="14" t="n">
        <f aca="false">AC1011*AH1011</f>
        <v>344.7</v>
      </c>
      <c r="AK1011" s="14" t="str">
        <f aca="false">IF(C1011=1,"Cancelled","Completed")</f>
        <v>Completed</v>
      </c>
      <c r="AL1011" s="14" t="str">
        <f aca="false">_xlfn.IFS(D1011&lt;=7,"0-7 Days",D1011&lt;=30,"8-30 Days",D1011&lt;=90,"31-90 Days",TRUE(),"90+ Days")</f>
        <v>31-90 Days</v>
      </c>
      <c r="AM1011" s="14" t="str">
        <f aca="false">_xlfn.IFS(OR(F1011="December",F1011="January",F1011="February"),"Winter",OR(F1011="March",F1011="April",F1011="May"),"Spring",OR(F1011="June",F1011="July",F1011="August"),"Summer",TRUE(),"Autumn")</f>
        <v>Winter</v>
      </c>
      <c r="AN1011" s="14" t="str">
        <f aca="false">IF(L1011+M1011&gt;0,"Family","Adult Only")</f>
        <v>Family</v>
      </c>
      <c r="AO1011" s="14" t="str">
        <f aca="false">IF(U1011=V1011,"Same","Changed")</f>
        <v>Same</v>
      </c>
    </row>
    <row r="1012" customFormat="false" ht="15" hidden="false" customHeight="false" outlineLevel="0" collapsed="false">
      <c r="A1012" s="0" t="n">
        <v>1038</v>
      </c>
      <c r="B1012" s="0" t="s">
        <v>90</v>
      </c>
      <c r="C1012" s="0" t="n">
        <v>1</v>
      </c>
      <c r="D1012" s="0" t="n">
        <v>5</v>
      </c>
      <c r="E1012" s="0" t="n">
        <v>2016</v>
      </c>
      <c r="F1012" s="0" t="s">
        <v>135</v>
      </c>
      <c r="G1012" s="0" t="n">
        <v>25</v>
      </c>
      <c r="H1012" s="0" t="n">
        <v>14</v>
      </c>
      <c r="I1012" s="0" t="n">
        <v>0</v>
      </c>
      <c r="J1012" s="0" t="n">
        <v>1</v>
      </c>
      <c r="K1012" s="0" t="n">
        <v>1</v>
      </c>
      <c r="L1012" s="0" t="n">
        <v>0</v>
      </c>
      <c r="M1012" s="0" t="n">
        <v>0</v>
      </c>
      <c r="N1012" s="0" t="s">
        <v>82</v>
      </c>
      <c r="O1012" s="0" t="s">
        <v>92</v>
      </c>
      <c r="P1012" s="0" t="s">
        <v>128</v>
      </c>
      <c r="Q1012" s="0" t="s">
        <v>128</v>
      </c>
      <c r="R1012" s="0" t="n">
        <v>0</v>
      </c>
      <c r="S1012" s="0" t="n">
        <v>0</v>
      </c>
      <c r="T1012" s="0" t="n">
        <v>0</v>
      </c>
      <c r="U1012" s="0" t="s">
        <v>95</v>
      </c>
      <c r="V1012" s="0" t="s">
        <v>95</v>
      </c>
      <c r="W1012" s="0" t="n">
        <v>0</v>
      </c>
      <c r="X1012" s="0" t="s">
        <v>86</v>
      </c>
      <c r="Y1012" s="0" t="n">
        <v>0</v>
      </c>
      <c r="Z1012" s="0" t="n">
        <v>221</v>
      </c>
      <c r="AA1012" s="0" t="n">
        <v>0</v>
      </c>
      <c r="AB1012" s="0" t="s">
        <v>87</v>
      </c>
      <c r="AC1012" s="0" t="n">
        <v>95</v>
      </c>
      <c r="AD1012" s="0" t="n">
        <v>0</v>
      </c>
      <c r="AE1012" s="0" t="n">
        <v>0</v>
      </c>
      <c r="AF1012" s="0" t="s">
        <v>96</v>
      </c>
      <c r="AG1012" s="13" t="n">
        <v>42530</v>
      </c>
      <c r="AH1012" s="25" t="n">
        <f aca="false">I1012+J1012</f>
        <v>1</v>
      </c>
      <c r="AI1012" s="25" t="n">
        <f aca="false">K1012+L1012+M1012</f>
        <v>1</v>
      </c>
      <c r="AJ1012" s="25" t="n">
        <f aca="false">AC1012*AH1012</f>
        <v>95</v>
      </c>
      <c r="AK1012" s="0" t="str">
        <f aca="false">IF(C1012=1,"Cancelled","Completed")</f>
        <v>Cancelled</v>
      </c>
      <c r="AL1012" s="0" t="str">
        <f aca="false">_xlfn.IFS(D1012&lt;=7,"0-7 Days",D1012&lt;=30,"8-30 Days",D1012&lt;=90,"31-90 Days",TRUE(),"90+ Days")</f>
        <v>0-7 Days</v>
      </c>
      <c r="AM1012" s="0" t="str">
        <f aca="false">_xlfn.IFS(OR(F1012="December",F1012="January",F1012="February"),"Winter",OR(F1012="March",F1012="April",F1012="May"),"Spring",OR(F1012="June",F1012="July",F1012="August"),"Summer",TRUE(),"Autumn")</f>
        <v>Summer</v>
      </c>
      <c r="AN1012" s="0" t="str">
        <f aca="false">IF(L1012+M1012&gt;0,"Family","Adult Only")</f>
        <v>Adult Only</v>
      </c>
      <c r="AO1012" s="0" t="str">
        <f aca="false">IF(U1012=V1012,"Same","Changed")</f>
        <v>Same</v>
      </c>
    </row>
    <row r="1013" customFormat="false" ht="15" hidden="false" customHeight="false" outlineLevel="0" collapsed="false">
      <c r="A1013" s="14" t="n">
        <v>1039</v>
      </c>
      <c r="B1013" s="14" t="s">
        <v>90</v>
      </c>
      <c r="C1013" s="14" t="n">
        <v>0</v>
      </c>
      <c r="D1013" s="14" t="n">
        <v>50</v>
      </c>
      <c r="E1013" s="14" t="n">
        <v>2017</v>
      </c>
      <c r="F1013" s="14" t="s">
        <v>135</v>
      </c>
      <c r="G1013" s="14" t="n">
        <v>24</v>
      </c>
      <c r="H1013" s="14" t="n">
        <v>11</v>
      </c>
      <c r="I1013" s="14" t="n">
        <v>2</v>
      </c>
      <c r="J1013" s="14" t="n">
        <v>2</v>
      </c>
      <c r="K1013" s="14" t="n">
        <v>1</v>
      </c>
      <c r="L1013" s="14" t="n">
        <v>0</v>
      </c>
      <c r="M1013" s="14" t="n">
        <v>0</v>
      </c>
      <c r="N1013" s="14" t="s">
        <v>82</v>
      </c>
      <c r="O1013" s="14" t="s">
        <v>83</v>
      </c>
      <c r="P1013" s="14" t="s">
        <v>84</v>
      </c>
      <c r="Q1013" s="14" t="s">
        <v>84</v>
      </c>
      <c r="R1013" s="14" t="n">
        <v>0</v>
      </c>
      <c r="S1013" s="14" t="n">
        <v>0</v>
      </c>
      <c r="T1013" s="14" t="n">
        <v>0</v>
      </c>
      <c r="U1013" s="14" t="s">
        <v>95</v>
      </c>
      <c r="V1013" s="14" t="s">
        <v>95</v>
      </c>
      <c r="W1013" s="14" t="n">
        <v>0</v>
      </c>
      <c r="X1013" s="14" t="s">
        <v>86</v>
      </c>
      <c r="Y1013" s="14" t="n">
        <v>14</v>
      </c>
      <c r="Z1013" s="14" t="n">
        <v>0</v>
      </c>
      <c r="AA1013" s="14" t="n">
        <v>0</v>
      </c>
      <c r="AB1013" s="14" t="s">
        <v>87</v>
      </c>
      <c r="AC1013" s="14" t="n">
        <v>126</v>
      </c>
      <c r="AD1013" s="14" t="n">
        <v>0</v>
      </c>
      <c r="AE1013" s="14" t="n">
        <v>0</v>
      </c>
      <c r="AF1013" s="14" t="s">
        <v>88</v>
      </c>
      <c r="AG1013" s="15" t="n">
        <v>42901</v>
      </c>
      <c r="AH1013" s="14" t="n">
        <f aca="false">I1013+J1013</f>
        <v>4</v>
      </c>
      <c r="AI1013" s="14" t="n">
        <f aca="false">K1013+L1013+M1013</f>
        <v>1</v>
      </c>
      <c r="AJ1013" s="14" t="n">
        <f aca="false">AC1013*AH1013</f>
        <v>504</v>
      </c>
      <c r="AK1013" s="14" t="str">
        <f aca="false">IF(C1013=1,"Cancelled","Completed")</f>
        <v>Completed</v>
      </c>
      <c r="AL1013" s="14" t="str">
        <f aca="false">_xlfn.IFS(D1013&lt;=7,"0-7 Days",D1013&lt;=30,"8-30 Days",D1013&lt;=90,"31-90 Days",TRUE(),"90+ Days")</f>
        <v>31-90 Days</v>
      </c>
      <c r="AM1013" s="14" t="str">
        <f aca="false">_xlfn.IFS(OR(F1013="December",F1013="January",F1013="February"),"Winter",OR(F1013="March",F1013="April",F1013="May"),"Spring",OR(F1013="June",F1013="July",F1013="August"),"Summer",TRUE(),"Autumn")</f>
        <v>Summer</v>
      </c>
      <c r="AN1013" s="14" t="str">
        <f aca="false">IF(L1013+M1013&gt;0,"Family","Adult Only")</f>
        <v>Adult Only</v>
      </c>
      <c r="AO1013" s="14" t="str">
        <f aca="false">IF(U1013=V1013,"Same","Changed")</f>
        <v>Same</v>
      </c>
    </row>
    <row r="1014" customFormat="false" ht="15" hidden="false" customHeight="false" outlineLevel="0" collapsed="false">
      <c r="A1014" s="0" t="n">
        <v>1040</v>
      </c>
      <c r="B1014" s="0" t="s">
        <v>90</v>
      </c>
      <c r="C1014" s="0" t="n">
        <v>1</v>
      </c>
      <c r="D1014" s="0" t="n">
        <v>173</v>
      </c>
      <c r="E1014" s="0" t="n">
        <v>2017</v>
      </c>
      <c r="F1014" s="0" t="s">
        <v>135</v>
      </c>
      <c r="G1014" s="0" t="n">
        <v>23</v>
      </c>
      <c r="H1014" s="0" t="n">
        <v>4</v>
      </c>
      <c r="I1014" s="0" t="n">
        <v>2</v>
      </c>
      <c r="J1014" s="0" t="n">
        <v>2</v>
      </c>
      <c r="K1014" s="0" t="n">
        <v>2</v>
      </c>
      <c r="L1014" s="0" t="n">
        <v>0</v>
      </c>
      <c r="M1014" s="0" t="n">
        <v>0</v>
      </c>
      <c r="N1014" s="0" t="s">
        <v>82</v>
      </c>
      <c r="O1014" s="0" t="s">
        <v>92</v>
      </c>
      <c r="P1014" s="0" t="s">
        <v>116</v>
      </c>
      <c r="Q1014" s="0" t="s">
        <v>94</v>
      </c>
      <c r="R1014" s="0" t="n">
        <v>0</v>
      </c>
      <c r="S1014" s="0" t="n">
        <v>0</v>
      </c>
      <c r="T1014" s="0" t="n">
        <v>0</v>
      </c>
      <c r="U1014" s="0" t="s">
        <v>95</v>
      </c>
      <c r="V1014" s="0" t="s">
        <v>95</v>
      </c>
      <c r="W1014" s="0" t="n">
        <v>0</v>
      </c>
      <c r="X1014" s="0" t="s">
        <v>120</v>
      </c>
      <c r="Y1014" s="0" t="n">
        <v>37</v>
      </c>
      <c r="Z1014" s="0" t="n">
        <v>0</v>
      </c>
      <c r="AA1014" s="0" t="n">
        <v>0</v>
      </c>
      <c r="AB1014" s="0" t="s">
        <v>87</v>
      </c>
      <c r="AC1014" s="0" t="n">
        <v>120</v>
      </c>
      <c r="AD1014" s="0" t="n">
        <v>0</v>
      </c>
      <c r="AE1014" s="0" t="n">
        <v>0</v>
      </c>
      <c r="AF1014" s="0" t="s">
        <v>96</v>
      </c>
      <c r="AG1014" s="13" t="n">
        <v>42717</v>
      </c>
      <c r="AH1014" s="25" t="n">
        <f aca="false">I1014+J1014</f>
        <v>4</v>
      </c>
      <c r="AI1014" s="25" t="n">
        <f aca="false">K1014+L1014+M1014</f>
        <v>2</v>
      </c>
      <c r="AJ1014" s="25" t="n">
        <f aca="false">AC1014*AH1014</f>
        <v>480</v>
      </c>
      <c r="AK1014" s="0" t="str">
        <f aca="false">IF(C1014=1,"Cancelled","Completed")</f>
        <v>Cancelled</v>
      </c>
      <c r="AL1014" s="0" t="str">
        <f aca="false">_xlfn.IFS(D1014&lt;=7,"0-7 Days",D1014&lt;=30,"8-30 Days",D1014&lt;=90,"31-90 Days",TRUE(),"90+ Days")</f>
        <v>90+ Days</v>
      </c>
      <c r="AM1014" s="0" t="str">
        <f aca="false">_xlfn.IFS(OR(F1014="December",F1014="January",F1014="February"),"Winter",OR(F1014="March",F1014="April",F1014="May"),"Spring",OR(F1014="June",F1014="July",F1014="August"),"Summer",TRUE(),"Autumn")</f>
        <v>Summer</v>
      </c>
      <c r="AN1014" s="0" t="str">
        <f aca="false">IF(L1014+M1014&gt;0,"Family","Adult Only")</f>
        <v>Adult Only</v>
      </c>
      <c r="AO1014" s="0" t="str">
        <f aca="false">IF(U1014=V1014,"Same","Changed")</f>
        <v>Same</v>
      </c>
    </row>
    <row r="1015" customFormat="false" ht="15" hidden="false" customHeight="false" outlineLevel="0" collapsed="false">
      <c r="A1015" s="14" t="n">
        <v>1041</v>
      </c>
      <c r="B1015" s="14" t="s">
        <v>90</v>
      </c>
      <c r="C1015" s="14" t="n">
        <v>0</v>
      </c>
      <c r="D1015" s="14" t="n">
        <v>39</v>
      </c>
      <c r="E1015" s="14" t="n">
        <v>2016</v>
      </c>
      <c r="F1015" s="14" t="s">
        <v>114</v>
      </c>
      <c r="G1015" s="14" t="n">
        <v>40</v>
      </c>
      <c r="H1015" s="14" t="n">
        <v>25</v>
      </c>
      <c r="I1015" s="14" t="n">
        <v>1</v>
      </c>
      <c r="J1015" s="14" t="n">
        <v>0</v>
      </c>
      <c r="K1015" s="14" t="n">
        <v>1</v>
      </c>
      <c r="L1015" s="14" t="n">
        <v>0</v>
      </c>
      <c r="M1015" s="14" t="n">
        <v>0</v>
      </c>
      <c r="N1015" s="14" t="s">
        <v>82</v>
      </c>
      <c r="O1015" s="14" t="s">
        <v>108</v>
      </c>
      <c r="P1015" s="14" t="s">
        <v>93</v>
      </c>
      <c r="Q1015" s="14" t="s">
        <v>94</v>
      </c>
      <c r="R1015" s="14" t="n">
        <v>0</v>
      </c>
      <c r="S1015" s="14" t="n">
        <v>0</v>
      </c>
      <c r="T1015" s="14" t="n">
        <v>0</v>
      </c>
      <c r="U1015" s="14" t="s">
        <v>95</v>
      </c>
      <c r="V1015" s="14" t="s">
        <v>95</v>
      </c>
      <c r="W1015" s="14" t="n">
        <v>0</v>
      </c>
      <c r="X1015" s="14" t="s">
        <v>86</v>
      </c>
      <c r="Y1015" s="14" t="n">
        <v>10</v>
      </c>
      <c r="Z1015" s="14" t="n">
        <v>0</v>
      </c>
      <c r="AA1015" s="14" t="n">
        <v>0</v>
      </c>
      <c r="AB1015" s="14" t="s">
        <v>87</v>
      </c>
      <c r="AC1015" s="14" t="n">
        <v>129.7</v>
      </c>
      <c r="AD1015" s="14" t="n">
        <v>0</v>
      </c>
      <c r="AE1015" s="14" t="n">
        <v>0</v>
      </c>
      <c r="AF1015" s="14" t="s">
        <v>88</v>
      </c>
      <c r="AG1015" s="15" t="n">
        <v>42639</v>
      </c>
      <c r="AH1015" s="14" t="n">
        <f aca="false">I1015+J1015</f>
        <v>1</v>
      </c>
      <c r="AI1015" s="14" t="n">
        <f aca="false">K1015+L1015+M1015</f>
        <v>1</v>
      </c>
      <c r="AJ1015" s="14" t="n">
        <f aca="false">AC1015*AH1015</f>
        <v>129.7</v>
      </c>
      <c r="AK1015" s="14" t="str">
        <f aca="false">IF(C1015=1,"Cancelled","Completed")</f>
        <v>Completed</v>
      </c>
      <c r="AL1015" s="14" t="str">
        <f aca="false">_xlfn.IFS(D1015&lt;=7,"0-7 Days",D1015&lt;=30,"8-30 Days",D1015&lt;=90,"31-90 Days",TRUE(),"90+ Days")</f>
        <v>31-90 Days</v>
      </c>
      <c r="AM1015" s="14" t="str">
        <f aca="false">_xlfn.IFS(OR(F1015="December",F1015="January",F1015="February"),"Winter",OR(F1015="March",F1015="April",F1015="May"),"Spring",OR(F1015="June",F1015="July",F1015="August"),"Summer",TRUE(),"Autumn")</f>
        <v>Autumn</v>
      </c>
      <c r="AN1015" s="14" t="str">
        <f aca="false">IF(L1015+M1015&gt;0,"Family","Adult Only")</f>
        <v>Adult Only</v>
      </c>
      <c r="AO1015" s="14" t="str">
        <f aca="false">IF(U1015=V1015,"Same","Changed")</f>
        <v>Same</v>
      </c>
    </row>
    <row r="1016" customFormat="false" ht="15" hidden="false" customHeight="false" outlineLevel="0" collapsed="false">
      <c r="A1016" s="0" t="n">
        <v>1042</v>
      </c>
      <c r="B1016" s="0" t="s">
        <v>80</v>
      </c>
      <c r="C1016" s="0" t="n">
        <v>0</v>
      </c>
      <c r="D1016" s="0" t="n">
        <v>146</v>
      </c>
      <c r="E1016" s="0" t="n">
        <v>2016</v>
      </c>
      <c r="F1016" s="0" t="s">
        <v>114</v>
      </c>
      <c r="G1016" s="0" t="n">
        <v>40</v>
      </c>
      <c r="H1016" s="0" t="n">
        <v>29</v>
      </c>
      <c r="I1016" s="0" t="n">
        <v>0</v>
      </c>
      <c r="J1016" s="0" t="n">
        <v>1</v>
      </c>
      <c r="K1016" s="0" t="n">
        <v>2</v>
      </c>
      <c r="L1016" s="0" t="n">
        <v>0</v>
      </c>
      <c r="M1016" s="0" t="n">
        <v>0</v>
      </c>
      <c r="N1016" s="0" t="s">
        <v>82</v>
      </c>
      <c r="O1016" s="0" t="s">
        <v>123</v>
      </c>
      <c r="P1016" s="0" t="s">
        <v>99</v>
      </c>
      <c r="Q1016" s="0" t="s">
        <v>94</v>
      </c>
      <c r="R1016" s="0" t="n">
        <v>0</v>
      </c>
      <c r="S1016" s="0" t="n">
        <v>0</v>
      </c>
      <c r="T1016" s="0" t="n">
        <v>0</v>
      </c>
      <c r="U1016" s="0" t="s">
        <v>124</v>
      </c>
      <c r="V1016" s="0" t="s">
        <v>124</v>
      </c>
      <c r="W1016" s="0" t="n">
        <v>0</v>
      </c>
      <c r="X1016" s="0" t="s">
        <v>86</v>
      </c>
      <c r="Y1016" s="0" t="n">
        <v>0</v>
      </c>
      <c r="Z1016" s="0" t="n">
        <v>360</v>
      </c>
      <c r="AA1016" s="0" t="n">
        <v>0</v>
      </c>
      <c r="AB1016" s="0" t="s">
        <v>101</v>
      </c>
      <c r="AC1016" s="0" t="n">
        <v>116.1</v>
      </c>
      <c r="AD1016" s="0" t="n">
        <v>0</v>
      </c>
      <c r="AE1016" s="0" t="n">
        <v>0</v>
      </c>
      <c r="AF1016" s="0" t="s">
        <v>88</v>
      </c>
      <c r="AG1016" s="13" t="n">
        <v>42643</v>
      </c>
      <c r="AH1016" s="25" t="n">
        <f aca="false">I1016+J1016</f>
        <v>1</v>
      </c>
      <c r="AI1016" s="25" t="n">
        <f aca="false">K1016+L1016+M1016</f>
        <v>2</v>
      </c>
      <c r="AJ1016" s="25" t="n">
        <f aca="false">AC1016*AH1016</f>
        <v>116.1</v>
      </c>
      <c r="AK1016" s="0" t="str">
        <f aca="false">IF(C1016=1,"Cancelled","Completed")</f>
        <v>Completed</v>
      </c>
      <c r="AL1016" s="0" t="str">
        <f aca="false">_xlfn.IFS(D1016&lt;=7,"0-7 Days",D1016&lt;=30,"8-30 Days",D1016&lt;=90,"31-90 Days",TRUE(),"90+ Days")</f>
        <v>90+ Days</v>
      </c>
      <c r="AM1016" s="0" t="str">
        <f aca="false">_xlfn.IFS(OR(F1016="December",F1016="January",F1016="February"),"Winter",OR(F1016="March",F1016="April",F1016="May"),"Spring",OR(F1016="June",F1016="July",F1016="August"),"Summer",TRUE(),"Autumn")</f>
        <v>Autumn</v>
      </c>
      <c r="AN1016" s="0" t="str">
        <f aca="false">IF(L1016+M1016&gt;0,"Family","Adult Only")</f>
        <v>Adult Only</v>
      </c>
      <c r="AO1016" s="0" t="str">
        <f aca="false">IF(U1016=V1016,"Same","Changed")</f>
        <v>Same</v>
      </c>
    </row>
    <row r="1017" customFormat="false" ht="15" hidden="false" customHeight="false" outlineLevel="0" collapsed="false">
      <c r="A1017" s="14" t="n">
        <v>1043</v>
      </c>
      <c r="B1017" s="14" t="s">
        <v>90</v>
      </c>
      <c r="C1017" s="14" t="n">
        <v>1</v>
      </c>
      <c r="D1017" s="14" t="n">
        <v>1</v>
      </c>
      <c r="E1017" s="14" t="n">
        <v>2015</v>
      </c>
      <c r="F1017" s="14" t="s">
        <v>113</v>
      </c>
      <c r="G1017" s="14" t="n">
        <v>47</v>
      </c>
      <c r="H1017" s="14" t="n">
        <v>19</v>
      </c>
      <c r="I1017" s="14" t="n">
        <v>0</v>
      </c>
      <c r="J1017" s="14" t="n">
        <v>1</v>
      </c>
      <c r="K1017" s="14" t="n">
        <v>1</v>
      </c>
      <c r="L1017" s="14" t="n">
        <v>0</v>
      </c>
      <c r="M1017" s="14" t="n">
        <v>0</v>
      </c>
      <c r="N1017" s="14" t="s">
        <v>82</v>
      </c>
      <c r="O1017" s="14" t="s">
        <v>92</v>
      </c>
      <c r="P1017" s="14" t="s">
        <v>128</v>
      </c>
      <c r="Q1017" s="14" t="s">
        <v>128</v>
      </c>
      <c r="R1017" s="14" t="n">
        <v>0</v>
      </c>
      <c r="S1017" s="14" t="n">
        <v>0</v>
      </c>
      <c r="T1017" s="14" t="n">
        <v>0</v>
      </c>
      <c r="U1017" s="14" t="s">
        <v>95</v>
      </c>
      <c r="V1017" s="14" t="s">
        <v>95</v>
      </c>
      <c r="W1017" s="14" t="n">
        <v>0</v>
      </c>
      <c r="X1017" s="14" t="s">
        <v>86</v>
      </c>
      <c r="Y1017" s="14" t="n">
        <v>0</v>
      </c>
      <c r="Z1017" s="14" t="n">
        <v>40</v>
      </c>
      <c r="AA1017" s="14" t="n">
        <v>0</v>
      </c>
      <c r="AB1017" s="14" t="s">
        <v>87</v>
      </c>
      <c r="AC1017" s="14" t="n">
        <v>65</v>
      </c>
      <c r="AD1017" s="14" t="n">
        <v>0</v>
      </c>
      <c r="AE1017" s="14" t="n">
        <v>0</v>
      </c>
      <c r="AF1017" s="14" t="s">
        <v>141</v>
      </c>
      <c r="AG1017" s="15" t="n">
        <v>42327</v>
      </c>
      <c r="AH1017" s="14" t="n">
        <f aca="false">I1017+J1017</f>
        <v>1</v>
      </c>
      <c r="AI1017" s="14" t="n">
        <f aca="false">K1017+L1017+M1017</f>
        <v>1</v>
      </c>
      <c r="AJ1017" s="14" t="n">
        <f aca="false">AC1017*AH1017</f>
        <v>65</v>
      </c>
      <c r="AK1017" s="14" t="str">
        <f aca="false">IF(C1017=1,"Cancelled","Completed")</f>
        <v>Cancelled</v>
      </c>
      <c r="AL1017" s="14" t="str">
        <f aca="false">_xlfn.IFS(D1017&lt;=7,"0-7 Days",D1017&lt;=30,"8-30 Days",D1017&lt;=90,"31-90 Days",TRUE(),"90+ Days")</f>
        <v>0-7 Days</v>
      </c>
      <c r="AM1017" s="14" t="str">
        <f aca="false">_xlfn.IFS(OR(F1017="December",F1017="January",F1017="February"),"Winter",OR(F1017="March",F1017="April",F1017="May"),"Spring",OR(F1017="June",F1017="July",F1017="August"),"Summer",TRUE(),"Autumn")</f>
        <v>Autumn</v>
      </c>
      <c r="AN1017" s="14" t="str">
        <f aca="false">IF(L1017+M1017&gt;0,"Family","Adult Only")</f>
        <v>Adult Only</v>
      </c>
      <c r="AO1017" s="14" t="str">
        <f aca="false">IF(U1017=V1017,"Same","Changed")</f>
        <v>Same</v>
      </c>
    </row>
    <row r="1018" customFormat="false" ht="15" hidden="false" customHeight="false" outlineLevel="0" collapsed="false">
      <c r="A1018" s="0" t="n">
        <v>1044</v>
      </c>
      <c r="B1018" s="0" t="s">
        <v>80</v>
      </c>
      <c r="C1018" s="0" t="n">
        <v>0</v>
      </c>
      <c r="D1018" s="0" t="n">
        <v>45</v>
      </c>
      <c r="E1018" s="0" t="n">
        <v>2016</v>
      </c>
      <c r="F1018" s="0" t="s">
        <v>114</v>
      </c>
      <c r="G1018" s="0" t="n">
        <v>39</v>
      </c>
      <c r="H1018" s="0" t="n">
        <v>18</v>
      </c>
      <c r="I1018" s="0" t="n">
        <v>2</v>
      </c>
      <c r="J1018" s="0" t="n">
        <v>1</v>
      </c>
      <c r="K1018" s="0" t="n">
        <v>2</v>
      </c>
      <c r="L1018" s="0" t="n">
        <v>0</v>
      </c>
      <c r="M1018" s="0" t="n">
        <v>0</v>
      </c>
      <c r="N1018" s="0" t="s">
        <v>82</v>
      </c>
      <c r="O1018" s="0" t="s">
        <v>92</v>
      </c>
      <c r="P1018" s="0" t="s">
        <v>93</v>
      </c>
      <c r="Q1018" s="0" t="s">
        <v>94</v>
      </c>
      <c r="R1018" s="0" t="n">
        <v>0</v>
      </c>
      <c r="S1018" s="0" t="n">
        <v>0</v>
      </c>
      <c r="T1018" s="0" t="n">
        <v>0</v>
      </c>
      <c r="U1018" s="0" t="s">
        <v>95</v>
      </c>
      <c r="V1018" s="0" t="s">
        <v>95</v>
      </c>
      <c r="W1018" s="0" t="n">
        <v>0</v>
      </c>
      <c r="X1018" s="0" t="s">
        <v>86</v>
      </c>
      <c r="Y1018" s="0" t="n">
        <v>240</v>
      </c>
      <c r="Z1018" s="0" t="n">
        <v>0</v>
      </c>
      <c r="AA1018" s="0" t="n">
        <v>0</v>
      </c>
      <c r="AB1018" s="0" t="s">
        <v>87</v>
      </c>
      <c r="AC1018" s="0" t="n">
        <v>86</v>
      </c>
      <c r="AD1018" s="0" t="n">
        <v>0</v>
      </c>
      <c r="AE1018" s="0" t="n">
        <v>2</v>
      </c>
      <c r="AF1018" s="0" t="s">
        <v>88</v>
      </c>
      <c r="AG1018" s="13" t="n">
        <v>42634</v>
      </c>
      <c r="AH1018" s="25" t="n">
        <f aca="false">I1018+J1018</f>
        <v>3</v>
      </c>
      <c r="AI1018" s="25" t="n">
        <f aca="false">K1018+L1018+M1018</f>
        <v>2</v>
      </c>
      <c r="AJ1018" s="25" t="n">
        <f aca="false">AC1018*AH1018</f>
        <v>258</v>
      </c>
      <c r="AK1018" s="0" t="str">
        <f aca="false">IF(C1018=1,"Cancelled","Completed")</f>
        <v>Completed</v>
      </c>
      <c r="AL1018" s="0" t="str">
        <f aca="false">_xlfn.IFS(D1018&lt;=7,"0-7 Days",D1018&lt;=30,"8-30 Days",D1018&lt;=90,"31-90 Days",TRUE(),"90+ Days")</f>
        <v>31-90 Days</v>
      </c>
      <c r="AM1018" s="0" t="str">
        <f aca="false">_xlfn.IFS(OR(F1018="December",F1018="January",F1018="February"),"Winter",OR(F1018="March",F1018="April",F1018="May"),"Spring",OR(F1018="June",F1018="July",F1018="August"),"Summer",TRUE(),"Autumn")</f>
        <v>Autumn</v>
      </c>
      <c r="AN1018" s="0" t="str">
        <f aca="false">IF(L1018+M1018&gt;0,"Family","Adult Only")</f>
        <v>Adult Only</v>
      </c>
      <c r="AO1018" s="0" t="str">
        <f aca="false">IF(U1018=V1018,"Same","Changed")</f>
        <v>Same</v>
      </c>
    </row>
    <row r="1019" customFormat="false" ht="15" hidden="false" customHeight="false" outlineLevel="0" collapsed="false">
      <c r="A1019" s="14" t="n">
        <v>1045</v>
      </c>
      <c r="B1019" s="14" t="s">
        <v>90</v>
      </c>
      <c r="C1019" s="14" t="n">
        <v>0</v>
      </c>
      <c r="D1019" s="14" t="n">
        <v>2</v>
      </c>
      <c r="E1019" s="14" t="n">
        <v>2016</v>
      </c>
      <c r="F1019" s="14" t="s">
        <v>114</v>
      </c>
      <c r="G1019" s="14" t="n">
        <v>39</v>
      </c>
      <c r="H1019" s="14" t="n">
        <v>22</v>
      </c>
      <c r="I1019" s="14" t="n">
        <v>0</v>
      </c>
      <c r="J1019" s="14" t="n">
        <v>1</v>
      </c>
      <c r="K1019" s="14" t="n">
        <v>1</v>
      </c>
      <c r="L1019" s="14" t="n">
        <v>0</v>
      </c>
      <c r="M1019" s="14" t="n">
        <v>0</v>
      </c>
      <c r="N1019" s="14" t="s">
        <v>82</v>
      </c>
      <c r="O1019" s="14" t="s">
        <v>149</v>
      </c>
      <c r="P1019" s="14" t="s">
        <v>93</v>
      </c>
      <c r="Q1019" s="14" t="s">
        <v>94</v>
      </c>
      <c r="R1019" s="14" t="n">
        <v>0</v>
      </c>
      <c r="S1019" s="14" t="n">
        <v>0</v>
      </c>
      <c r="T1019" s="14" t="n">
        <v>0</v>
      </c>
      <c r="U1019" s="14" t="s">
        <v>95</v>
      </c>
      <c r="V1019" s="14" t="s">
        <v>95</v>
      </c>
      <c r="W1019" s="14" t="n">
        <v>0</v>
      </c>
      <c r="X1019" s="14" t="s">
        <v>86</v>
      </c>
      <c r="Y1019" s="14" t="n">
        <v>9</v>
      </c>
      <c r="Z1019" s="14" t="n">
        <v>0</v>
      </c>
      <c r="AA1019" s="14" t="n">
        <v>0</v>
      </c>
      <c r="AB1019" s="14" t="s">
        <v>87</v>
      </c>
      <c r="AC1019" s="14" t="n">
        <v>194</v>
      </c>
      <c r="AD1019" s="14" t="n">
        <v>0</v>
      </c>
      <c r="AE1019" s="14" t="n">
        <v>3</v>
      </c>
      <c r="AF1019" s="14" t="s">
        <v>88</v>
      </c>
      <c r="AG1019" s="15" t="n">
        <v>42636</v>
      </c>
      <c r="AH1019" s="14" t="n">
        <f aca="false">I1019+J1019</f>
        <v>1</v>
      </c>
      <c r="AI1019" s="14" t="n">
        <f aca="false">K1019+L1019+M1019</f>
        <v>1</v>
      </c>
      <c r="AJ1019" s="14" t="n">
        <f aca="false">AC1019*AH1019</f>
        <v>194</v>
      </c>
      <c r="AK1019" s="14" t="str">
        <f aca="false">IF(C1019=1,"Cancelled","Completed")</f>
        <v>Completed</v>
      </c>
      <c r="AL1019" s="14" t="str">
        <f aca="false">_xlfn.IFS(D1019&lt;=7,"0-7 Days",D1019&lt;=30,"8-30 Days",D1019&lt;=90,"31-90 Days",TRUE(),"90+ Days")</f>
        <v>0-7 Days</v>
      </c>
      <c r="AM1019" s="14" t="str">
        <f aca="false">_xlfn.IFS(OR(F1019="December",F1019="January",F1019="February"),"Winter",OR(F1019="March",F1019="April",F1019="May"),"Spring",OR(F1019="June",F1019="July",F1019="August"),"Summer",TRUE(),"Autumn")</f>
        <v>Autumn</v>
      </c>
      <c r="AN1019" s="14" t="str">
        <f aca="false">IF(L1019+M1019&gt;0,"Family","Adult Only")</f>
        <v>Adult Only</v>
      </c>
      <c r="AO1019" s="14" t="str">
        <f aca="false">IF(U1019=V1019,"Same","Changed")</f>
        <v>Same</v>
      </c>
    </row>
    <row r="1020" customFormat="false" ht="15" hidden="false" customHeight="false" outlineLevel="0" collapsed="false">
      <c r="A1020" s="0" t="n">
        <v>1046</v>
      </c>
      <c r="B1020" s="0" t="s">
        <v>90</v>
      </c>
      <c r="C1020" s="0" t="n">
        <v>0</v>
      </c>
      <c r="D1020" s="0" t="n">
        <v>158</v>
      </c>
      <c r="E1020" s="0" t="n">
        <v>2016</v>
      </c>
      <c r="F1020" s="0" t="s">
        <v>121</v>
      </c>
      <c r="G1020" s="0" t="n">
        <v>22</v>
      </c>
      <c r="H1020" s="0" t="n">
        <v>25</v>
      </c>
      <c r="I1020" s="0" t="n">
        <v>0</v>
      </c>
      <c r="J1020" s="0" t="n">
        <v>4</v>
      </c>
      <c r="K1020" s="0" t="n">
        <v>2</v>
      </c>
      <c r="L1020" s="0" t="n">
        <v>0</v>
      </c>
      <c r="M1020" s="0" t="n">
        <v>0</v>
      </c>
      <c r="N1020" s="0" t="s">
        <v>82</v>
      </c>
      <c r="O1020" s="0" t="s">
        <v>134</v>
      </c>
      <c r="P1020" s="0" t="s">
        <v>93</v>
      </c>
      <c r="Q1020" s="0" t="s">
        <v>94</v>
      </c>
      <c r="R1020" s="0" t="n">
        <v>0</v>
      </c>
      <c r="S1020" s="0" t="n">
        <v>0</v>
      </c>
      <c r="T1020" s="0" t="n">
        <v>0</v>
      </c>
      <c r="U1020" s="0" t="s">
        <v>109</v>
      </c>
      <c r="V1020" s="0" t="s">
        <v>109</v>
      </c>
      <c r="W1020" s="0" t="n">
        <v>13</v>
      </c>
      <c r="X1020" s="0" t="s">
        <v>86</v>
      </c>
      <c r="Y1020" s="0" t="n">
        <v>9</v>
      </c>
      <c r="Z1020" s="0" t="n">
        <v>0</v>
      </c>
      <c r="AA1020" s="0" t="n">
        <v>0</v>
      </c>
      <c r="AB1020" s="0" t="s">
        <v>87</v>
      </c>
      <c r="AC1020" s="0" t="n">
        <v>123.25</v>
      </c>
      <c r="AD1020" s="0" t="n">
        <v>0</v>
      </c>
      <c r="AE1020" s="0" t="n">
        <v>1</v>
      </c>
      <c r="AF1020" s="0" t="s">
        <v>88</v>
      </c>
      <c r="AG1020" s="13" t="n">
        <v>42519</v>
      </c>
      <c r="AH1020" s="25" t="n">
        <f aca="false">I1020+J1020</f>
        <v>4</v>
      </c>
      <c r="AI1020" s="25" t="n">
        <f aca="false">K1020+L1020+M1020</f>
        <v>2</v>
      </c>
      <c r="AJ1020" s="25" t="n">
        <f aca="false">AC1020*AH1020</f>
        <v>493</v>
      </c>
      <c r="AK1020" s="0" t="str">
        <f aca="false">IF(C1020=1,"Cancelled","Completed")</f>
        <v>Completed</v>
      </c>
      <c r="AL1020" s="0" t="str">
        <f aca="false">_xlfn.IFS(D1020&lt;=7,"0-7 Days",D1020&lt;=30,"8-30 Days",D1020&lt;=90,"31-90 Days",TRUE(),"90+ Days")</f>
        <v>90+ Days</v>
      </c>
      <c r="AM1020" s="0" t="str">
        <f aca="false">_xlfn.IFS(OR(F1020="December",F1020="January",F1020="February"),"Winter",OR(F1020="March",F1020="April",F1020="May"),"Spring",OR(F1020="June",F1020="July",F1020="August"),"Summer",TRUE(),"Autumn")</f>
        <v>Spring</v>
      </c>
      <c r="AN1020" s="0" t="str">
        <f aca="false">IF(L1020+M1020&gt;0,"Family","Adult Only")</f>
        <v>Adult Only</v>
      </c>
      <c r="AO1020" s="0" t="str">
        <f aca="false">IF(U1020=V1020,"Same","Changed")</f>
        <v>Same</v>
      </c>
    </row>
    <row r="1021" customFormat="false" ht="15" hidden="false" customHeight="false" outlineLevel="0" collapsed="false">
      <c r="A1021" s="14" t="n">
        <v>1047</v>
      </c>
      <c r="B1021" s="14" t="s">
        <v>80</v>
      </c>
      <c r="C1021" s="14" t="n">
        <v>0</v>
      </c>
      <c r="D1021" s="14" t="n">
        <v>33</v>
      </c>
      <c r="E1021" s="14" t="n">
        <v>2017</v>
      </c>
      <c r="F1021" s="14" t="s">
        <v>119</v>
      </c>
      <c r="G1021" s="14" t="n">
        <v>32</v>
      </c>
      <c r="H1021" s="14" t="n">
        <v>7</v>
      </c>
      <c r="I1021" s="14" t="n">
        <v>1</v>
      </c>
      <c r="J1021" s="14" t="n">
        <v>4</v>
      </c>
      <c r="K1021" s="14" t="n">
        <v>2</v>
      </c>
      <c r="L1021" s="14" t="n">
        <v>0</v>
      </c>
      <c r="M1021" s="14" t="n">
        <v>0</v>
      </c>
      <c r="N1021" s="14" t="s">
        <v>82</v>
      </c>
      <c r="O1021" s="14" t="s">
        <v>115</v>
      </c>
      <c r="P1021" s="14" t="s">
        <v>93</v>
      </c>
      <c r="Q1021" s="14" t="s">
        <v>94</v>
      </c>
      <c r="R1021" s="14" t="n">
        <v>0</v>
      </c>
      <c r="S1021" s="14" t="n">
        <v>0</v>
      </c>
      <c r="T1021" s="14" t="n">
        <v>0</v>
      </c>
      <c r="U1021" s="14" t="s">
        <v>95</v>
      </c>
      <c r="V1021" s="14" t="s">
        <v>95</v>
      </c>
      <c r="W1021" s="14" t="n">
        <v>0</v>
      </c>
      <c r="X1021" s="14" t="s">
        <v>86</v>
      </c>
      <c r="Y1021" s="14" t="n">
        <v>240</v>
      </c>
      <c r="Z1021" s="14" t="n">
        <v>0</v>
      </c>
      <c r="AA1021" s="14" t="n">
        <v>0</v>
      </c>
      <c r="AB1021" s="14" t="s">
        <v>87</v>
      </c>
      <c r="AC1021" s="14" t="n">
        <v>244</v>
      </c>
      <c r="AD1021" s="14" t="n">
        <v>0</v>
      </c>
      <c r="AE1021" s="14" t="n">
        <v>2</v>
      </c>
      <c r="AF1021" s="14" t="s">
        <v>88</v>
      </c>
      <c r="AG1021" s="15" t="n">
        <v>42959</v>
      </c>
      <c r="AH1021" s="14" t="n">
        <f aca="false">I1021+J1021</f>
        <v>5</v>
      </c>
      <c r="AI1021" s="14" t="n">
        <f aca="false">K1021+L1021+M1021</f>
        <v>2</v>
      </c>
      <c r="AJ1021" s="14" t="n">
        <f aca="false">AC1021*AH1021</f>
        <v>1220</v>
      </c>
      <c r="AK1021" s="14" t="str">
        <f aca="false">IF(C1021=1,"Cancelled","Completed")</f>
        <v>Completed</v>
      </c>
      <c r="AL1021" s="14" t="str">
        <f aca="false">_xlfn.IFS(D1021&lt;=7,"0-7 Days",D1021&lt;=30,"8-30 Days",D1021&lt;=90,"31-90 Days",TRUE(),"90+ Days")</f>
        <v>31-90 Days</v>
      </c>
      <c r="AM1021" s="14" t="str">
        <f aca="false">_xlfn.IFS(OR(F1021="December",F1021="January",F1021="February"),"Winter",OR(F1021="March",F1021="April",F1021="May"),"Spring",OR(F1021="June",F1021="July",F1021="August"),"Summer",TRUE(),"Autumn")</f>
        <v>Summer</v>
      </c>
      <c r="AN1021" s="14" t="str">
        <f aca="false">IF(L1021+M1021&gt;0,"Family","Adult Only")</f>
        <v>Adult Only</v>
      </c>
      <c r="AO1021" s="14" t="str">
        <f aca="false">IF(U1021=V1021,"Same","Changed")</f>
        <v>Same</v>
      </c>
    </row>
    <row r="1022" customFormat="false" ht="15" hidden="false" customHeight="false" outlineLevel="0" collapsed="false">
      <c r="A1022" s="0" t="n">
        <v>1048</v>
      </c>
      <c r="B1022" s="0" t="s">
        <v>80</v>
      </c>
      <c r="C1022" s="0" t="n">
        <v>0</v>
      </c>
      <c r="D1022" s="0" t="n">
        <v>25</v>
      </c>
      <c r="E1022" s="0" t="n">
        <v>2016</v>
      </c>
      <c r="F1022" s="0" t="s">
        <v>103</v>
      </c>
      <c r="G1022" s="0" t="n">
        <v>14</v>
      </c>
      <c r="H1022" s="0" t="n">
        <v>28</v>
      </c>
      <c r="I1022" s="0" t="n">
        <v>1</v>
      </c>
      <c r="J1022" s="0" t="n">
        <v>1</v>
      </c>
      <c r="K1022" s="0" t="n">
        <v>2</v>
      </c>
      <c r="L1022" s="0" t="n">
        <v>0</v>
      </c>
      <c r="M1022" s="0" t="n">
        <v>0</v>
      </c>
      <c r="N1022" s="0" t="s">
        <v>82</v>
      </c>
      <c r="O1022" s="0" t="s">
        <v>92</v>
      </c>
      <c r="P1022" s="0" t="s">
        <v>93</v>
      </c>
      <c r="Q1022" s="0" t="s">
        <v>94</v>
      </c>
      <c r="R1022" s="0" t="n">
        <v>0</v>
      </c>
      <c r="S1022" s="0" t="n">
        <v>0</v>
      </c>
      <c r="T1022" s="0" t="n">
        <v>0</v>
      </c>
      <c r="U1022" s="0" t="s">
        <v>95</v>
      </c>
      <c r="V1022" s="0" t="s">
        <v>109</v>
      </c>
      <c r="W1022" s="0" t="n">
        <v>0</v>
      </c>
      <c r="X1022" s="0" t="s">
        <v>86</v>
      </c>
      <c r="Y1022" s="0" t="n">
        <v>240</v>
      </c>
      <c r="Z1022" s="0" t="n">
        <v>0</v>
      </c>
      <c r="AA1022" s="0" t="n">
        <v>0</v>
      </c>
      <c r="AB1022" s="0" t="s">
        <v>87</v>
      </c>
      <c r="AC1022" s="0" t="n">
        <v>60</v>
      </c>
      <c r="AD1022" s="0" t="n">
        <v>0</v>
      </c>
      <c r="AE1022" s="0" t="n">
        <v>1</v>
      </c>
      <c r="AF1022" s="0" t="s">
        <v>88</v>
      </c>
      <c r="AG1022" s="13" t="n">
        <v>42459</v>
      </c>
      <c r="AH1022" s="25" t="n">
        <f aca="false">I1022+J1022</f>
        <v>2</v>
      </c>
      <c r="AI1022" s="25" t="n">
        <f aca="false">K1022+L1022+M1022</f>
        <v>2</v>
      </c>
      <c r="AJ1022" s="25" t="n">
        <f aca="false">AC1022*AH1022</f>
        <v>120</v>
      </c>
      <c r="AK1022" s="0" t="str">
        <f aca="false">IF(C1022=1,"Cancelled","Completed")</f>
        <v>Completed</v>
      </c>
      <c r="AL1022" s="0" t="str">
        <f aca="false">_xlfn.IFS(D1022&lt;=7,"0-7 Days",D1022&lt;=30,"8-30 Days",D1022&lt;=90,"31-90 Days",TRUE(),"90+ Days")</f>
        <v>8-30 Days</v>
      </c>
      <c r="AM1022" s="0" t="str">
        <f aca="false">_xlfn.IFS(OR(F1022="December",F1022="January",F1022="February"),"Winter",OR(F1022="March",F1022="April",F1022="May"),"Spring",OR(F1022="June",F1022="July",F1022="August"),"Summer",TRUE(),"Autumn")</f>
        <v>Spring</v>
      </c>
      <c r="AN1022" s="0" t="str">
        <f aca="false">IF(L1022+M1022&gt;0,"Family","Adult Only")</f>
        <v>Adult Only</v>
      </c>
      <c r="AO1022" s="0" t="str">
        <f aca="false">IF(U1022=V1022,"Same","Changed")</f>
        <v>Changed</v>
      </c>
    </row>
    <row r="1023" customFormat="false" ht="15" hidden="false" customHeight="false" outlineLevel="0" collapsed="false">
      <c r="A1023" s="14" t="n">
        <v>1049</v>
      </c>
      <c r="B1023" s="14" t="s">
        <v>80</v>
      </c>
      <c r="C1023" s="14" t="n">
        <v>0</v>
      </c>
      <c r="D1023" s="14" t="n">
        <v>9</v>
      </c>
      <c r="E1023" s="14" t="n">
        <v>2015</v>
      </c>
      <c r="F1023" s="14" t="s">
        <v>111</v>
      </c>
      <c r="G1023" s="14" t="n">
        <v>42</v>
      </c>
      <c r="H1023" s="14" t="n">
        <v>11</v>
      </c>
      <c r="I1023" s="14" t="n">
        <v>1</v>
      </c>
      <c r="J1023" s="14" t="n">
        <v>0</v>
      </c>
      <c r="K1023" s="14" t="n">
        <v>2</v>
      </c>
      <c r="L1023" s="14" t="n">
        <v>0</v>
      </c>
      <c r="M1023" s="14" t="n">
        <v>0</v>
      </c>
      <c r="N1023" s="14" t="s">
        <v>82</v>
      </c>
      <c r="O1023" s="14" t="s">
        <v>92</v>
      </c>
      <c r="P1023" s="14" t="s">
        <v>84</v>
      </c>
      <c r="Q1023" s="14" t="s">
        <v>84</v>
      </c>
      <c r="R1023" s="14" t="n">
        <v>0</v>
      </c>
      <c r="S1023" s="14" t="n">
        <v>0</v>
      </c>
      <c r="T1023" s="14" t="n">
        <v>0</v>
      </c>
      <c r="U1023" s="14" t="s">
        <v>95</v>
      </c>
      <c r="V1023" s="14" t="s">
        <v>95</v>
      </c>
      <c r="W1023" s="14" t="n">
        <v>0</v>
      </c>
      <c r="X1023" s="14" t="s">
        <v>86</v>
      </c>
      <c r="Y1023" s="14" t="n">
        <v>250</v>
      </c>
      <c r="Z1023" s="14" t="n">
        <v>0</v>
      </c>
      <c r="AA1023" s="14" t="n">
        <v>0</v>
      </c>
      <c r="AB1023" s="14" t="s">
        <v>87</v>
      </c>
      <c r="AC1023" s="14" t="n">
        <v>56</v>
      </c>
      <c r="AD1023" s="14" t="n">
        <v>0</v>
      </c>
      <c r="AE1023" s="14" t="n">
        <v>0</v>
      </c>
      <c r="AF1023" s="14" t="s">
        <v>88</v>
      </c>
      <c r="AG1023" s="15" t="n">
        <v>42289</v>
      </c>
      <c r="AH1023" s="14" t="n">
        <f aca="false">I1023+J1023</f>
        <v>1</v>
      </c>
      <c r="AI1023" s="14" t="n">
        <f aca="false">K1023+L1023+M1023</f>
        <v>2</v>
      </c>
      <c r="AJ1023" s="14" t="n">
        <f aca="false">AC1023*AH1023</f>
        <v>56</v>
      </c>
      <c r="AK1023" s="14" t="str">
        <f aca="false">IF(C1023=1,"Cancelled","Completed")</f>
        <v>Completed</v>
      </c>
      <c r="AL1023" s="14" t="str">
        <f aca="false">_xlfn.IFS(D1023&lt;=7,"0-7 Days",D1023&lt;=30,"8-30 Days",D1023&lt;=90,"31-90 Days",TRUE(),"90+ Days")</f>
        <v>8-30 Days</v>
      </c>
      <c r="AM1023" s="14" t="str">
        <f aca="false">_xlfn.IFS(OR(F1023="December",F1023="January",F1023="February"),"Winter",OR(F1023="March",F1023="April",F1023="May"),"Spring",OR(F1023="June",F1023="July",F1023="August"),"Summer",TRUE(),"Autumn")</f>
        <v>Autumn</v>
      </c>
      <c r="AN1023" s="14" t="str">
        <f aca="false">IF(L1023+M1023&gt;0,"Family","Adult Only")</f>
        <v>Adult Only</v>
      </c>
      <c r="AO1023" s="14" t="str">
        <f aca="false">IF(U1023=V1023,"Same","Changed")</f>
        <v>Same</v>
      </c>
    </row>
    <row r="1024" customFormat="false" ht="15" hidden="false" customHeight="false" outlineLevel="0" collapsed="false">
      <c r="A1024" s="0" t="n">
        <v>1050</v>
      </c>
      <c r="B1024" s="0" t="s">
        <v>90</v>
      </c>
      <c r="C1024" s="0" t="n">
        <v>1</v>
      </c>
      <c r="D1024" s="0" t="n">
        <v>241</v>
      </c>
      <c r="E1024" s="0" t="n">
        <v>2017</v>
      </c>
      <c r="F1024" s="0" t="s">
        <v>103</v>
      </c>
      <c r="G1024" s="0" t="n">
        <v>13</v>
      </c>
      <c r="H1024" s="0" t="n">
        <v>31</v>
      </c>
      <c r="I1024" s="0" t="n">
        <v>2</v>
      </c>
      <c r="J1024" s="0" t="n">
        <v>2</v>
      </c>
      <c r="K1024" s="0" t="n">
        <v>1</v>
      </c>
      <c r="L1024" s="0" t="n">
        <v>0</v>
      </c>
      <c r="M1024" s="0" t="n">
        <v>0</v>
      </c>
      <c r="N1024" s="0" t="s">
        <v>82</v>
      </c>
      <c r="O1024" s="0" t="s">
        <v>108</v>
      </c>
      <c r="P1024" s="0" t="s">
        <v>93</v>
      </c>
      <c r="Q1024" s="0" t="s">
        <v>94</v>
      </c>
      <c r="R1024" s="0" t="n">
        <v>0</v>
      </c>
      <c r="S1024" s="0" t="n">
        <v>0</v>
      </c>
      <c r="T1024" s="0" t="n">
        <v>0</v>
      </c>
      <c r="U1024" s="0" t="s">
        <v>95</v>
      </c>
      <c r="V1024" s="0" t="s">
        <v>95</v>
      </c>
      <c r="W1024" s="0" t="n">
        <v>2</v>
      </c>
      <c r="X1024" s="0" t="s">
        <v>86</v>
      </c>
      <c r="Y1024" s="0" t="n">
        <v>9</v>
      </c>
      <c r="Z1024" s="0" t="n">
        <v>0</v>
      </c>
      <c r="AA1024" s="0" t="n">
        <v>0</v>
      </c>
      <c r="AB1024" s="0" t="s">
        <v>87</v>
      </c>
      <c r="AC1024" s="0" t="n">
        <v>103.6</v>
      </c>
      <c r="AD1024" s="0" t="n">
        <v>0</v>
      </c>
      <c r="AE1024" s="0" t="n">
        <v>0</v>
      </c>
      <c r="AF1024" s="0" t="s">
        <v>96</v>
      </c>
      <c r="AG1024" s="13" t="n">
        <v>42744</v>
      </c>
      <c r="AH1024" s="25" t="n">
        <f aca="false">I1024+J1024</f>
        <v>4</v>
      </c>
      <c r="AI1024" s="25" t="n">
        <f aca="false">K1024+L1024+M1024</f>
        <v>1</v>
      </c>
      <c r="AJ1024" s="25" t="n">
        <f aca="false">AC1024*AH1024</f>
        <v>414.4</v>
      </c>
      <c r="AK1024" s="0" t="str">
        <f aca="false">IF(C1024=1,"Cancelled","Completed")</f>
        <v>Cancelled</v>
      </c>
      <c r="AL1024" s="0" t="str">
        <f aca="false">_xlfn.IFS(D1024&lt;=7,"0-7 Days",D1024&lt;=30,"8-30 Days",D1024&lt;=90,"31-90 Days",TRUE(),"90+ Days")</f>
        <v>90+ Days</v>
      </c>
      <c r="AM1024" s="0" t="str">
        <f aca="false">_xlfn.IFS(OR(F1024="December",F1024="January",F1024="February"),"Winter",OR(F1024="March",F1024="April",F1024="May"),"Spring",OR(F1024="June",F1024="July",F1024="August"),"Summer",TRUE(),"Autumn")</f>
        <v>Spring</v>
      </c>
      <c r="AN1024" s="0" t="str">
        <f aca="false">IF(L1024+M1024&gt;0,"Family","Adult Only")</f>
        <v>Adult Only</v>
      </c>
      <c r="AO1024" s="0" t="str">
        <f aca="false">IF(U1024=V1024,"Same","Changed")</f>
        <v>Same</v>
      </c>
    </row>
    <row r="1025" customFormat="false" ht="15" hidden="false" customHeight="false" outlineLevel="0" collapsed="false">
      <c r="A1025" s="14" t="n">
        <v>1051</v>
      </c>
      <c r="B1025" s="14" t="s">
        <v>90</v>
      </c>
      <c r="C1025" s="14" t="n">
        <v>1</v>
      </c>
      <c r="D1025" s="14" t="n">
        <v>71</v>
      </c>
      <c r="E1025" s="14" t="n">
        <v>2016</v>
      </c>
      <c r="F1025" s="14" t="s">
        <v>135</v>
      </c>
      <c r="G1025" s="14" t="n">
        <v>25</v>
      </c>
      <c r="H1025" s="14" t="n">
        <v>17</v>
      </c>
      <c r="I1025" s="14" t="n">
        <v>2</v>
      </c>
      <c r="J1025" s="14" t="n">
        <v>2</v>
      </c>
      <c r="K1025" s="14" t="n">
        <v>2</v>
      </c>
      <c r="L1025" s="14" t="n">
        <v>1</v>
      </c>
      <c r="M1025" s="14" t="n">
        <v>0</v>
      </c>
      <c r="N1025" s="14" t="s">
        <v>82</v>
      </c>
      <c r="O1025" s="14" t="s">
        <v>92</v>
      </c>
      <c r="P1025" s="14" t="s">
        <v>99</v>
      </c>
      <c r="Q1025" s="14" t="s">
        <v>94</v>
      </c>
      <c r="R1025" s="14" t="n">
        <v>0</v>
      </c>
      <c r="S1025" s="14" t="n">
        <v>0</v>
      </c>
      <c r="T1025" s="14" t="n">
        <v>0</v>
      </c>
      <c r="U1025" s="14" t="s">
        <v>95</v>
      </c>
      <c r="V1025" s="14" t="s">
        <v>95</v>
      </c>
      <c r="W1025" s="14" t="n">
        <v>0</v>
      </c>
      <c r="X1025" s="14" t="s">
        <v>86</v>
      </c>
      <c r="Y1025" s="14" t="n">
        <v>3</v>
      </c>
      <c r="Z1025" s="14" t="n">
        <v>0</v>
      </c>
      <c r="AA1025" s="14" t="n">
        <v>0</v>
      </c>
      <c r="AB1025" s="14" t="s">
        <v>101</v>
      </c>
      <c r="AC1025" s="14" t="n">
        <v>93.08</v>
      </c>
      <c r="AD1025" s="14" t="n">
        <v>0</v>
      </c>
      <c r="AE1025" s="14" t="n">
        <v>1</v>
      </c>
      <c r="AF1025" s="14" t="s">
        <v>96</v>
      </c>
      <c r="AG1025" s="15" t="n">
        <v>42501</v>
      </c>
      <c r="AH1025" s="14" t="n">
        <f aca="false">I1025+J1025</f>
        <v>4</v>
      </c>
      <c r="AI1025" s="14" t="n">
        <f aca="false">K1025+L1025+M1025</f>
        <v>3</v>
      </c>
      <c r="AJ1025" s="14" t="n">
        <f aca="false">AC1025*AH1025</f>
        <v>372.32</v>
      </c>
      <c r="AK1025" s="14" t="str">
        <f aca="false">IF(C1025=1,"Cancelled","Completed")</f>
        <v>Cancelled</v>
      </c>
      <c r="AL1025" s="14" t="str">
        <f aca="false">_xlfn.IFS(D1025&lt;=7,"0-7 Days",D1025&lt;=30,"8-30 Days",D1025&lt;=90,"31-90 Days",TRUE(),"90+ Days")</f>
        <v>31-90 Days</v>
      </c>
      <c r="AM1025" s="14" t="str">
        <f aca="false">_xlfn.IFS(OR(F1025="December",F1025="January",F1025="February"),"Winter",OR(F1025="March",F1025="April",F1025="May"),"Spring",OR(F1025="June",F1025="July",F1025="August"),"Summer",TRUE(),"Autumn")</f>
        <v>Summer</v>
      </c>
      <c r="AN1025" s="14" t="str">
        <f aca="false">IF(L1025+M1025&gt;0,"Family","Adult Only")</f>
        <v>Family</v>
      </c>
      <c r="AO1025" s="14" t="str">
        <f aca="false">IF(U1025=V1025,"Same","Changed")</f>
        <v>Same</v>
      </c>
    </row>
    <row r="1026" customFormat="false" ht="15" hidden="false" customHeight="false" outlineLevel="0" collapsed="false">
      <c r="A1026" s="0" t="n">
        <v>1052</v>
      </c>
      <c r="B1026" s="0" t="s">
        <v>80</v>
      </c>
      <c r="C1026" s="0" t="n">
        <v>0</v>
      </c>
      <c r="D1026" s="0" t="n">
        <v>100</v>
      </c>
      <c r="E1026" s="0" t="n">
        <v>2015</v>
      </c>
      <c r="F1026" s="0" t="s">
        <v>91</v>
      </c>
      <c r="G1026" s="0" t="n">
        <v>28</v>
      </c>
      <c r="H1026" s="0" t="n">
        <v>6</v>
      </c>
      <c r="I1026" s="0" t="n">
        <v>3</v>
      </c>
      <c r="J1026" s="0" t="n">
        <v>7</v>
      </c>
      <c r="K1026" s="0" t="n">
        <v>2</v>
      </c>
      <c r="L1026" s="0" t="n">
        <v>0</v>
      </c>
      <c r="M1026" s="0" t="n">
        <v>0</v>
      </c>
      <c r="N1026" s="0" t="s">
        <v>82</v>
      </c>
      <c r="O1026" s="0" t="s">
        <v>83</v>
      </c>
      <c r="P1026" s="0" t="s">
        <v>99</v>
      </c>
      <c r="Q1026" s="0" t="s">
        <v>94</v>
      </c>
      <c r="R1026" s="0" t="n">
        <v>0</v>
      </c>
      <c r="S1026" s="0" t="n">
        <v>0</v>
      </c>
      <c r="T1026" s="0" t="n">
        <v>0</v>
      </c>
      <c r="U1026" s="0" t="s">
        <v>109</v>
      </c>
      <c r="V1026" s="0" t="s">
        <v>109</v>
      </c>
      <c r="W1026" s="0" t="n">
        <v>1</v>
      </c>
      <c r="X1026" s="0" t="s">
        <v>86</v>
      </c>
      <c r="Y1026" s="0" t="n">
        <v>241</v>
      </c>
      <c r="Z1026" s="0" t="n">
        <v>0</v>
      </c>
      <c r="AA1026" s="0" t="n">
        <v>0</v>
      </c>
      <c r="AB1026" s="0" t="s">
        <v>87</v>
      </c>
      <c r="AC1026" s="0" t="n">
        <v>63.86</v>
      </c>
      <c r="AD1026" s="0" t="n">
        <v>0</v>
      </c>
      <c r="AE1026" s="0" t="n">
        <v>1</v>
      </c>
      <c r="AF1026" s="0" t="s">
        <v>88</v>
      </c>
      <c r="AG1026" s="13" t="n">
        <v>42201</v>
      </c>
      <c r="AH1026" s="25" t="n">
        <f aca="false">I1026+J1026</f>
        <v>10</v>
      </c>
      <c r="AI1026" s="25" t="n">
        <f aca="false">K1026+L1026+M1026</f>
        <v>2</v>
      </c>
      <c r="AJ1026" s="25" t="n">
        <f aca="false">AC1026*AH1026</f>
        <v>638.6</v>
      </c>
      <c r="AK1026" s="0" t="str">
        <f aca="false">IF(C1026=1,"Cancelled","Completed")</f>
        <v>Completed</v>
      </c>
      <c r="AL1026" s="0" t="str">
        <f aca="false">_xlfn.IFS(D1026&lt;=7,"0-7 Days",D1026&lt;=30,"8-30 Days",D1026&lt;=90,"31-90 Days",TRUE(),"90+ Days")</f>
        <v>90+ Days</v>
      </c>
      <c r="AM1026" s="0" t="str">
        <f aca="false">_xlfn.IFS(OR(F1026="December",F1026="January",F1026="February"),"Winter",OR(F1026="March",F1026="April",F1026="May"),"Spring",OR(F1026="June",F1026="July",F1026="August"),"Summer",TRUE(),"Autumn")</f>
        <v>Summer</v>
      </c>
      <c r="AN1026" s="0" t="str">
        <f aca="false">IF(L1026+M1026&gt;0,"Family","Adult Only")</f>
        <v>Adult Only</v>
      </c>
      <c r="AO1026" s="0" t="str">
        <f aca="false">IF(U1026=V1026,"Same","Changed")</f>
        <v>Same</v>
      </c>
    </row>
    <row r="1027" customFormat="false" ht="15" hidden="false" customHeight="false" outlineLevel="0" collapsed="false">
      <c r="A1027" s="14" t="n">
        <v>1053</v>
      </c>
      <c r="B1027" s="14" t="s">
        <v>80</v>
      </c>
      <c r="C1027" s="14" t="n">
        <v>1</v>
      </c>
      <c r="D1027" s="14" t="n">
        <v>50</v>
      </c>
      <c r="E1027" s="14" t="n">
        <v>2016</v>
      </c>
      <c r="F1027" s="14" t="s">
        <v>103</v>
      </c>
      <c r="G1027" s="14" t="n">
        <v>10</v>
      </c>
      <c r="H1027" s="14" t="n">
        <v>5</v>
      </c>
      <c r="I1027" s="14" t="n">
        <v>0</v>
      </c>
      <c r="J1027" s="14" t="n">
        <v>1</v>
      </c>
      <c r="K1027" s="14" t="n">
        <v>2</v>
      </c>
      <c r="L1027" s="14" t="n">
        <v>0</v>
      </c>
      <c r="M1027" s="14" t="n">
        <v>0</v>
      </c>
      <c r="N1027" s="14" t="s">
        <v>82</v>
      </c>
      <c r="O1027" s="14" t="s">
        <v>92</v>
      </c>
      <c r="P1027" s="14" t="s">
        <v>93</v>
      </c>
      <c r="Q1027" s="14" t="s">
        <v>94</v>
      </c>
      <c r="R1027" s="14" t="n">
        <v>0</v>
      </c>
      <c r="S1027" s="14" t="n">
        <v>0</v>
      </c>
      <c r="T1027" s="14" t="n">
        <v>0</v>
      </c>
      <c r="U1027" s="14" t="s">
        <v>95</v>
      </c>
      <c r="V1027" s="14" t="s">
        <v>95</v>
      </c>
      <c r="W1027" s="14" t="n">
        <v>0</v>
      </c>
      <c r="X1027" s="14" t="s">
        <v>86</v>
      </c>
      <c r="Y1027" s="14" t="n">
        <v>240</v>
      </c>
      <c r="Z1027" s="14" t="n">
        <v>0</v>
      </c>
      <c r="AA1027" s="14" t="n">
        <v>0</v>
      </c>
      <c r="AB1027" s="14" t="s">
        <v>87</v>
      </c>
      <c r="AC1027" s="14" t="n">
        <v>48</v>
      </c>
      <c r="AD1027" s="14" t="n">
        <v>0</v>
      </c>
      <c r="AE1027" s="14" t="n">
        <v>1</v>
      </c>
      <c r="AF1027" s="14" t="s">
        <v>96</v>
      </c>
      <c r="AG1027" s="15" t="n">
        <v>42403</v>
      </c>
      <c r="AH1027" s="14" t="n">
        <f aca="false">I1027+J1027</f>
        <v>1</v>
      </c>
      <c r="AI1027" s="14" t="n">
        <f aca="false">K1027+L1027+M1027</f>
        <v>2</v>
      </c>
      <c r="AJ1027" s="14" t="n">
        <f aca="false">AC1027*AH1027</f>
        <v>48</v>
      </c>
      <c r="AK1027" s="14" t="str">
        <f aca="false">IF(C1027=1,"Cancelled","Completed")</f>
        <v>Cancelled</v>
      </c>
      <c r="AL1027" s="14" t="str">
        <f aca="false">_xlfn.IFS(D1027&lt;=7,"0-7 Days",D1027&lt;=30,"8-30 Days",D1027&lt;=90,"31-90 Days",TRUE(),"90+ Days")</f>
        <v>31-90 Days</v>
      </c>
      <c r="AM1027" s="14" t="str">
        <f aca="false">_xlfn.IFS(OR(F1027="December",F1027="January",F1027="February"),"Winter",OR(F1027="March",F1027="April",F1027="May"),"Spring",OR(F1027="June",F1027="July",F1027="August"),"Summer",TRUE(),"Autumn")</f>
        <v>Spring</v>
      </c>
      <c r="AN1027" s="14" t="str">
        <f aca="false">IF(L1027+M1027&gt;0,"Family","Adult Only")</f>
        <v>Adult Only</v>
      </c>
      <c r="AO1027" s="14" t="str">
        <f aca="false">IF(U1027=V1027,"Same","Changed")</f>
        <v>Same</v>
      </c>
    </row>
    <row r="1028" customFormat="false" ht="15" hidden="false" customHeight="false" outlineLevel="0" collapsed="false">
      <c r="A1028" s="0" t="n">
        <v>1055</v>
      </c>
      <c r="B1028" s="0" t="s">
        <v>90</v>
      </c>
      <c r="C1028" s="0" t="n">
        <v>1</v>
      </c>
      <c r="D1028" s="0" t="n">
        <v>0</v>
      </c>
      <c r="E1028" s="0" t="n">
        <v>2016</v>
      </c>
      <c r="F1028" s="0" t="s">
        <v>103</v>
      </c>
      <c r="G1028" s="0" t="n">
        <v>11</v>
      </c>
      <c r="H1028" s="0" t="n">
        <v>8</v>
      </c>
      <c r="I1028" s="0" t="n">
        <v>0</v>
      </c>
      <c r="J1028" s="0" t="n">
        <v>2</v>
      </c>
      <c r="K1028" s="0" t="n">
        <v>1</v>
      </c>
      <c r="L1028" s="0" t="n">
        <v>0</v>
      </c>
      <c r="M1028" s="0" t="n">
        <v>0</v>
      </c>
      <c r="N1028" s="0" t="s">
        <v>82</v>
      </c>
      <c r="O1028" s="0" t="s">
        <v>92</v>
      </c>
      <c r="P1028" s="0" t="s">
        <v>128</v>
      </c>
      <c r="Q1028" s="0" t="s">
        <v>94</v>
      </c>
      <c r="R1028" s="0" t="n">
        <v>0</v>
      </c>
      <c r="S1028" s="0" t="n">
        <v>0</v>
      </c>
      <c r="T1028" s="0" t="n">
        <v>0</v>
      </c>
      <c r="U1028" s="0" t="s">
        <v>109</v>
      </c>
      <c r="V1028" s="0" t="s">
        <v>109</v>
      </c>
      <c r="W1028" s="0" t="n">
        <v>0</v>
      </c>
      <c r="X1028" s="0" t="s">
        <v>86</v>
      </c>
      <c r="Y1028" s="0" t="n">
        <v>0</v>
      </c>
      <c r="Z1028" s="0" t="n">
        <v>209</v>
      </c>
      <c r="AA1028" s="0" t="n">
        <v>0</v>
      </c>
      <c r="AB1028" s="0" t="s">
        <v>101</v>
      </c>
      <c r="AC1028" s="0" t="n">
        <v>75</v>
      </c>
      <c r="AD1028" s="0" t="n">
        <v>0</v>
      </c>
      <c r="AE1028" s="0" t="n">
        <v>0</v>
      </c>
      <c r="AF1028" s="0" t="s">
        <v>96</v>
      </c>
      <c r="AG1028" s="13" t="n">
        <v>42437</v>
      </c>
      <c r="AH1028" s="25" t="n">
        <f aca="false">I1028+J1028</f>
        <v>2</v>
      </c>
      <c r="AI1028" s="25" t="n">
        <f aca="false">K1028+L1028+M1028</f>
        <v>1</v>
      </c>
      <c r="AJ1028" s="25" t="n">
        <f aca="false">AC1028*AH1028</f>
        <v>150</v>
      </c>
      <c r="AK1028" s="0" t="str">
        <f aca="false">IF(C1028=1,"Cancelled","Completed")</f>
        <v>Cancelled</v>
      </c>
      <c r="AL1028" s="0" t="str">
        <f aca="false">_xlfn.IFS(D1028&lt;=7,"0-7 Days",D1028&lt;=30,"8-30 Days",D1028&lt;=90,"31-90 Days",TRUE(),"90+ Days")</f>
        <v>0-7 Days</v>
      </c>
      <c r="AM1028" s="0" t="str">
        <f aca="false">_xlfn.IFS(OR(F1028="December",F1028="January",F1028="February"),"Winter",OR(F1028="March",F1028="April",F1028="May"),"Spring",OR(F1028="June",F1028="July",F1028="August"),"Summer",TRUE(),"Autumn")</f>
        <v>Spring</v>
      </c>
      <c r="AN1028" s="0" t="str">
        <f aca="false">IF(L1028+M1028&gt;0,"Family","Adult Only")</f>
        <v>Adult Only</v>
      </c>
      <c r="AO1028" s="0" t="str">
        <f aca="false">IF(U1028=V1028,"Same","Changed")</f>
        <v>Same</v>
      </c>
    </row>
    <row r="1029" customFormat="false" ht="15" hidden="false" customHeight="false" outlineLevel="0" collapsed="false">
      <c r="A1029" s="14" t="n">
        <v>1056</v>
      </c>
      <c r="B1029" s="14" t="s">
        <v>90</v>
      </c>
      <c r="C1029" s="14" t="n">
        <v>0</v>
      </c>
      <c r="D1029" s="14" t="n">
        <v>265</v>
      </c>
      <c r="E1029" s="14" t="n">
        <v>2016</v>
      </c>
      <c r="F1029" s="14" t="s">
        <v>135</v>
      </c>
      <c r="G1029" s="14" t="n">
        <v>26</v>
      </c>
      <c r="H1029" s="14" t="n">
        <v>24</v>
      </c>
      <c r="I1029" s="14" t="n">
        <v>0</v>
      </c>
      <c r="J1029" s="14" t="n">
        <v>2</v>
      </c>
      <c r="K1029" s="14" t="n">
        <v>2</v>
      </c>
      <c r="L1029" s="14" t="n">
        <v>0</v>
      </c>
      <c r="M1029" s="14" t="n">
        <v>0</v>
      </c>
      <c r="N1029" s="14" t="s">
        <v>112</v>
      </c>
      <c r="O1029" s="14" t="s">
        <v>92</v>
      </c>
      <c r="P1029" s="14" t="s">
        <v>99</v>
      </c>
      <c r="Q1029" s="14" t="s">
        <v>94</v>
      </c>
      <c r="R1029" s="14" t="n">
        <v>0</v>
      </c>
      <c r="S1029" s="14" t="n">
        <v>0</v>
      </c>
      <c r="T1029" s="14" t="n">
        <v>0</v>
      </c>
      <c r="U1029" s="14" t="s">
        <v>95</v>
      </c>
      <c r="V1029" s="14" t="s">
        <v>109</v>
      </c>
      <c r="W1029" s="14" t="n">
        <v>0</v>
      </c>
      <c r="X1029" s="14" t="s">
        <v>86</v>
      </c>
      <c r="Y1029" s="14" t="n">
        <v>6</v>
      </c>
      <c r="Z1029" s="14" t="n">
        <v>0</v>
      </c>
      <c r="AA1029" s="14" t="n">
        <v>0</v>
      </c>
      <c r="AB1029" s="14" t="s">
        <v>101</v>
      </c>
      <c r="AC1029" s="14" t="n">
        <v>115</v>
      </c>
      <c r="AD1029" s="14" t="n">
        <v>0</v>
      </c>
      <c r="AE1029" s="14" t="n">
        <v>1</v>
      </c>
      <c r="AF1029" s="14" t="s">
        <v>88</v>
      </c>
      <c r="AG1029" s="15" t="n">
        <v>42547</v>
      </c>
      <c r="AH1029" s="14" t="n">
        <f aca="false">I1029+J1029</f>
        <v>2</v>
      </c>
      <c r="AI1029" s="14" t="n">
        <f aca="false">K1029+L1029+M1029</f>
        <v>2</v>
      </c>
      <c r="AJ1029" s="14" t="n">
        <f aca="false">AC1029*AH1029</f>
        <v>230</v>
      </c>
      <c r="AK1029" s="14" t="str">
        <f aca="false">IF(C1029=1,"Cancelled","Completed")</f>
        <v>Completed</v>
      </c>
      <c r="AL1029" s="14" t="str">
        <f aca="false">_xlfn.IFS(D1029&lt;=7,"0-7 Days",D1029&lt;=30,"8-30 Days",D1029&lt;=90,"31-90 Days",TRUE(),"90+ Days")</f>
        <v>90+ Days</v>
      </c>
      <c r="AM1029" s="14" t="str">
        <f aca="false">_xlfn.IFS(OR(F1029="December",F1029="January",F1029="February"),"Winter",OR(F1029="March",F1029="April",F1029="May"),"Spring",OR(F1029="June",F1029="July",F1029="August"),"Summer",TRUE(),"Autumn")</f>
        <v>Summer</v>
      </c>
      <c r="AN1029" s="14" t="str">
        <f aca="false">IF(L1029+M1029&gt;0,"Family","Adult Only")</f>
        <v>Adult Only</v>
      </c>
      <c r="AO1029" s="14" t="str">
        <f aca="false">IF(U1029=V1029,"Same","Changed")</f>
        <v>Changed</v>
      </c>
    </row>
    <row r="1030" customFormat="false" ht="15" hidden="false" customHeight="false" outlineLevel="0" collapsed="false">
      <c r="A1030" s="0" t="n">
        <v>1057</v>
      </c>
      <c r="B1030" s="0" t="s">
        <v>80</v>
      </c>
      <c r="C1030" s="0" t="n">
        <v>0</v>
      </c>
      <c r="D1030" s="0" t="n">
        <v>160</v>
      </c>
      <c r="E1030" s="0" t="n">
        <v>2016</v>
      </c>
      <c r="F1030" s="0" t="s">
        <v>121</v>
      </c>
      <c r="G1030" s="0" t="n">
        <v>21</v>
      </c>
      <c r="H1030" s="0" t="n">
        <v>17</v>
      </c>
      <c r="I1030" s="0" t="n">
        <v>0</v>
      </c>
      <c r="J1030" s="0" t="n">
        <v>1</v>
      </c>
      <c r="K1030" s="0" t="n">
        <v>2</v>
      </c>
      <c r="L1030" s="0" t="n">
        <v>0</v>
      </c>
      <c r="M1030" s="0" t="n">
        <v>0</v>
      </c>
      <c r="N1030" s="0" t="s">
        <v>82</v>
      </c>
      <c r="O1030" s="0" t="s">
        <v>108</v>
      </c>
      <c r="P1030" s="0" t="s">
        <v>99</v>
      </c>
      <c r="Q1030" s="0" t="s">
        <v>94</v>
      </c>
      <c r="R1030" s="0" t="n">
        <v>0</v>
      </c>
      <c r="S1030" s="0" t="n">
        <v>0</v>
      </c>
      <c r="T1030" s="0" t="n">
        <v>0</v>
      </c>
      <c r="U1030" s="0" t="s">
        <v>109</v>
      </c>
      <c r="V1030" s="0" t="s">
        <v>85</v>
      </c>
      <c r="W1030" s="0" t="n">
        <v>0</v>
      </c>
      <c r="X1030" s="0" t="s">
        <v>86</v>
      </c>
      <c r="Y1030" s="0" t="n">
        <v>251</v>
      </c>
      <c r="Z1030" s="0" t="n">
        <v>0</v>
      </c>
      <c r="AA1030" s="0" t="n">
        <v>0</v>
      </c>
      <c r="AB1030" s="0" t="s">
        <v>87</v>
      </c>
      <c r="AC1030" s="0" t="n">
        <v>59</v>
      </c>
      <c r="AD1030" s="0" t="n">
        <v>0</v>
      </c>
      <c r="AE1030" s="0" t="n">
        <v>1</v>
      </c>
      <c r="AF1030" s="0" t="s">
        <v>88</v>
      </c>
      <c r="AG1030" s="13" t="n">
        <v>42508</v>
      </c>
      <c r="AH1030" s="25" t="n">
        <f aca="false">I1030+J1030</f>
        <v>1</v>
      </c>
      <c r="AI1030" s="25" t="n">
        <f aca="false">K1030+L1030+M1030</f>
        <v>2</v>
      </c>
      <c r="AJ1030" s="25" t="n">
        <f aca="false">AC1030*AH1030</f>
        <v>59</v>
      </c>
      <c r="AK1030" s="0" t="str">
        <f aca="false">IF(C1030=1,"Cancelled","Completed")</f>
        <v>Completed</v>
      </c>
      <c r="AL1030" s="0" t="str">
        <f aca="false">_xlfn.IFS(D1030&lt;=7,"0-7 Days",D1030&lt;=30,"8-30 Days",D1030&lt;=90,"31-90 Days",TRUE(),"90+ Days")</f>
        <v>90+ Days</v>
      </c>
      <c r="AM1030" s="0" t="str">
        <f aca="false">_xlfn.IFS(OR(F1030="December",F1030="January",F1030="February"),"Winter",OR(F1030="March",F1030="April",F1030="May"),"Spring",OR(F1030="June",F1030="July",F1030="August"),"Summer",TRUE(),"Autumn")</f>
        <v>Spring</v>
      </c>
      <c r="AN1030" s="0" t="str">
        <f aca="false">IF(L1030+M1030&gt;0,"Family","Adult Only")</f>
        <v>Adult Only</v>
      </c>
      <c r="AO1030" s="0" t="str">
        <f aca="false">IF(U1030=V1030,"Same","Changed")</f>
        <v>Changed</v>
      </c>
    </row>
    <row r="1031" customFormat="false" ht="15" hidden="false" customHeight="false" outlineLevel="0" collapsed="false">
      <c r="A1031" s="14" t="n">
        <v>1059</v>
      </c>
      <c r="B1031" s="14" t="s">
        <v>80</v>
      </c>
      <c r="C1031" s="14" t="n">
        <v>0</v>
      </c>
      <c r="D1031" s="14" t="n">
        <v>9</v>
      </c>
      <c r="E1031" s="14" t="n">
        <v>2017</v>
      </c>
      <c r="F1031" s="14" t="s">
        <v>118</v>
      </c>
      <c r="G1031" s="14" t="n">
        <v>7</v>
      </c>
      <c r="H1031" s="14" t="n">
        <v>18</v>
      </c>
      <c r="I1031" s="14" t="n">
        <v>1</v>
      </c>
      <c r="J1031" s="14" t="n">
        <v>1</v>
      </c>
      <c r="K1031" s="14" t="n">
        <v>2</v>
      </c>
      <c r="L1031" s="14" t="n">
        <v>0</v>
      </c>
      <c r="M1031" s="14" t="n">
        <v>0</v>
      </c>
      <c r="N1031" s="14" t="s">
        <v>82</v>
      </c>
      <c r="O1031" s="14" t="s">
        <v>92</v>
      </c>
      <c r="P1031" s="14" t="s">
        <v>93</v>
      </c>
      <c r="Q1031" s="14" t="s">
        <v>84</v>
      </c>
      <c r="R1031" s="14" t="n">
        <v>1</v>
      </c>
      <c r="S1031" s="14" t="n">
        <v>0</v>
      </c>
      <c r="T1031" s="14" t="n">
        <v>1</v>
      </c>
      <c r="U1031" s="14" t="s">
        <v>95</v>
      </c>
      <c r="V1031" s="14" t="s">
        <v>95</v>
      </c>
      <c r="W1031" s="14" t="n">
        <v>2</v>
      </c>
      <c r="X1031" s="14" t="s">
        <v>86</v>
      </c>
      <c r="Y1031" s="14" t="n">
        <v>240</v>
      </c>
      <c r="Z1031" s="14" t="n">
        <v>0</v>
      </c>
      <c r="AA1031" s="14" t="n">
        <v>0</v>
      </c>
      <c r="AB1031" s="14" t="s">
        <v>87</v>
      </c>
      <c r="AC1031" s="14" t="n">
        <v>60</v>
      </c>
      <c r="AD1031" s="14" t="n">
        <v>0</v>
      </c>
      <c r="AE1031" s="14" t="n">
        <v>2</v>
      </c>
      <c r="AF1031" s="14" t="s">
        <v>88</v>
      </c>
      <c r="AG1031" s="15" t="n">
        <v>42786</v>
      </c>
      <c r="AH1031" s="14" t="n">
        <f aca="false">I1031+J1031</f>
        <v>2</v>
      </c>
      <c r="AI1031" s="14" t="n">
        <f aca="false">K1031+L1031+M1031</f>
        <v>2</v>
      </c>
      <c r="AJ1031" s="14" t="n">
        <f aca="false">AC1031*AH1031</f>
        <v>120</v>
      </c>
      <c r="AK1031" s="14" t="str">
        <f aca="false">IF(C1031=1,"Cancelled","Completed")</f>
        <v>Completed</v>
      </c>
      <c r="AL1031" s="14" t="str">
        <f aca="false">_xlfn.IFS(D1031&lt;=7,"0-7 Days",D1031&lt;=30,"8-30 Days",D1031&lt;=90,"31-90 Days",TRUE(),"90+ Days")</f>
        <v>8-30 Days</v>
      </c>
      <c r="AM1031" s="14" t="str">
        <f aca="false">_xlfn.IFS(OR(F1031="December",F1031="January",F1031="February"),"Winter",OR(F1031="March",F1031="April",F1031="May"),"Spring",OR(F1031="June",F1031="July",F1031="August"),"Summer",TRUE(),"Autumn")</f>
        <v>Winter</v>
      </c>
      <c r="AN1031" s="14" t="str">
        <f aca="false">IF(L1031+M1031&gt;0,"Family","Adult Only")</f>
        <v>Adult Only</v>
      </c>
      <c r="AO1031" s="14" t="str">
        <f aca="false">IF(U1031=V1031,"Same","Changed")</f>
        <v>Same</v>
      </c>
    </row>
    <row r="1032" customFormat="false" ht="15" hidden="false" customHeight="false" outlineLevel="0" collapsed="false">
      <c r="A1032" s="0" t="n">
        <v>1060</v>
      </c>
      <c r="B1032" s="0" t="s">
        <v>80</v>
      </c>
      <c r="C1032" s="0" t="n">
        <v>0</v>
      </c>
      <c r="D1032" s="0" t="n">
        <v>28</v>
      </c>
      <c r="E1032" s="0" t="n">
        <v>2015</v>
      </c>
      <c r="F1032" s="0" t="s">
        <v>111</v>
      </c>
      <c r="G1032" s="0" t="n">
        <v>43</v>
      </c>
      <c r="H1032" s="0" t="n">
        <v>21</v>
      </c>
      <c r="I1032" s="0" t="n">
        <v>0</v>
      </c>
      <c r="J1032" s="0" t="n">
        <v>2</v>
      </c>
      <c r="K1032" s="0" t="n">
        <v>2</v>
      </c>
      <c r="L1032" s="0" t="n">
        <v>0</v>
      </c>
      <c r="M1032" s="0" t="n">
        <v>0</v>
      </c>
      <c r="N1032" s="0" t="s">
        <v>112</v>
      </c>
      <c r="O1032" s="0" t="s">
        <v>122</v>
      </c>
      <c r="P1032" s="0" t="s">
        <v>99</v>
      </c>
      <c r="Q1032" s="0" t="s">
        <v>94</v>
      </c>
      <c r="R1032" s="0" t="n">
        <v>0</v>
      </c>
      <c r="S1032" s="0" t="n">
        <v>0</v>
      </c>
      <c r="T1032" s="0" t="n">
        <v>0</v>
      </c>
      <c r="U1032" s="0" t="s">
        <v>95</v>
      </c>
      <c r="V1032" s="0" t="s">
        <v>156</v>
      </c>
      <c r="W1032" s="0" t="n">
        <v>0</v>
      </c>
      <c r="X1032" s="0" t="s">
        <v>86</v>
      </c>
      <c r="Y1032" s="0" t="n">
        <v>208</v>
      </c>
      <c r="Z1032" s="0" t="n">
        <v>0</v>
      </c>
      <c r="AA1032" s="0" t="n">
        <v>0</v>
      </c>
      <c r="AB1032" s="0" t="s">
        <v>101</v>
      </c>
      <c r="AC1032" s="0" t="n">
        <v>70</v>
      </c>
      <c r="AD1032" s="0" t="n">
        <v>0</v>
      </c>
      <c r="AE1032" s="0" t="n">
        <v>0</v>
      </c>
      <c r="AF1032" s="0" t="s">
        <v>88</v>
      </c>
      <c r="AG1032" s="13" t="n">
        <v>42300</v>
      </c>
      <c r="AH1032" s="25" t="n">
        <f aca="false">I1032+J1032</f>
        <v>2</v>
      </c>
      <c r="AI1032" s="25" t="n">
        <f aca="false">K1032+L1032+M1032</f>
        <v>2</v>
      </c>
      <c r="AJ1032" s="25" t="n">
        <f aca="false">AC1032*AH1032</f>
        <v>140</v>
      </c>
      <c r="AK1032" s="0" t="str">
        <f aca="false">IF(C1032=1,"Cancelled","Completed")</f>
        <v>Completed</v>
      </c>
      <c r="AL1032" s="0" t="str">
        <f aca="false">_xlfn.IFS(D1032&lt;=7,"0-7 Days",D1032&lt;=30,"8-30 Days",D1032&lt;=90,"31-90 Days",TRUE(),"90+ Days")</f>
        <v>8-30 Days</v>
      </c>
      <c r="AM1032" s="0" t="str">
        <f aca="false">_xlfn.IFS(OR(F1032="December",F1032="January",F1032="February"),"Winter",OR(F1032="March",F1032="April",F1032="May"),"Spring",OR(F1032="June",F1032="July",F1032="August"),"Summer",TRUE(),"Autumn")</f>
        <v>Autumn</v>
      </c>
      <c r="AN1032" s="0" t="str">
        <f aca="false">IF(L1032+M1032&gt;0,"Family","Adult Only")</f>
        <v>Adult Only</v>
      </c>
      <c r="AO1032" s="0" t="str">
        <f aca="false">IF(U1032=V1032,"Same","Changed")</f>
        <v>Changed</v>
      </c>
    </row>
    <row r="1033" customFormat="false" ht="15" hidden="false" customHeight="false" outlineLevel="0" collapsed="false">
      <c r="A1033" s="14" t="n">
        <v>1061</v>
      </c>
      <c r="B1033" s="14" t="s">
        <v>90</v>
      </c>
      <c r="C1033" s="14" t="n">
        <v>0</v>
      </c>
      <c r="D1033" s="14" t="n">
        <v>48</v>
      </c>
      <c r="E1033" s="14" t="n">
        <v>2016</v>
      </c>
      <c r="F1033" s="14" t="s">
        <v>106</v>
      </c>
      <c r="G1033" s="14" t="n">
        <v>14</v>
      </c>
      <c r="H1033" s="14" t="n">
        <v>1</v>
      </c>
      <c r="I1033" s="14" t="n">
        <v>2</v>
      </c>
      <c r="J1033" s="14" t="n">
        <v>3</v>
      </c>
      <c r="K1033" s="14" t="n">
        <v>2</v>
      </c>
      <c r="L1033" s="14" t="n">
        <v>0</v>
      </c>
      <c r="M1033" s="14" t="n">
        <v>0</v>
      </c>
      <c r="N1033" s="14" t="s">
        <v>107</v>
      </c>
      <c r="O1033" s="14" t="s">
        <v>130</v>
      </c>
      <c r="P1033" s="14" t="s">
        <v>93</v>
      </c>
      <c r="Q1033" s="14" t="s">
        <v>94</v>
      </c>
      <c r="R1033" s="14" t="n">
        <v>0</v>
      </c>
      <c r="S1033" s="14" t="n">
        <v>0</v>
      </c>
      <c r="T1033" s="14" t="n">
        <v>0</v>
      </c>
      <c r="U1033" s="14" t="s">
        <v>95</v>
      </c>
      <c r="V1033" s="14" t="s">
        <v>95</v>
      </c>
      <c r="W1033" s="14" t="n">
        <v>0</v>
      </c>
      <c r="X1033" s="14" t="s">
        <v>86</v>
      </c>
      <c r="Y1033" s="14" t="n">
        <v>7</v>
      </c>
      <c r="Z1033" s="14" t="n">
        <v>0</v>
      </c>
      <c r="AA1033" s="14" t="n">
        <v>0</v>
      </c>
      <c r="AB1033" s="14" t="s">
        <v>87</v>
      </c>
      <c r="AC1033" s="14" t="n">
        <v>63.22</v>
      </c>
      <c r="AD1033" s="14" t="n">
        <v>0</v>
      </c>
      <c r="AE1033" s="14" t="n">
        <v>1</v>
      </c>
      <c r="AF1033" s="14" t="s">
        <v>88</v>
      </c>
      <c r="AG1033" s="15" t="n">
        <v>42466</v>
      </c>
      <c r="AH1033" s="14" t="n">
        <f aca="false">I1033+J1033</f>
        <v>5</v>
      </c>
      <c r="AI1033" s="14" t="n">
        <f aca="false">K1033+L1033+M1033</f>
        <v>2</v>
      </c>
      <c r="AJ1033" s="14" t="n">
        <f aca="false">AC1033*AH1033</f>
        <v>316.1</v>
      </c>
      <c r="AK1033" s="14" t="str">
        <f aca="false">IF(C1033=1,"Cancelled","Completed")</f>
        <v>Completed</v>
      </c>
      <c r="AL1033" s="14" t="str">
        <f aca="false">_xlfn.IFS(D1033&lt;=7,"0-7 Days",D1033&lt;=30,"8-30 Days",D1033&lt;=90,"31-90 Days",TRUE(),"90+ Days")</f>
        <v>31-90 Days</v>
      </c>
      <c r="AM1033" s="14" t="str">
        <f aca="false">_xlfn.IFS(OR(F1033="December",F1033="January",F1033="February"),"Winter",OR(F1033="March",F1033="April",F1033="May"),"Spring",OR(F1033="June",F1033="July",F1033="August"),"Summer",TRUE(),"Autumn")</f>
        <v>Spring</v>
      </c>
      <c r="AN1033" s="14" t="str">
        <f aca="false">IF(L1033+M1033&gt;0,"Family","Adult Only")</f>
        <v>Adult Only</v>
      </c>
      <c r="AO1033" s="14" t="str">
        <f aca="false">IF(U1033=V1033,"Same","Changed")</f>
        <v>Same</v>
      </c>
    </row>
    <row r="1034" customFormat="false" ht="15" hidden="false" customHeight="false" outlineLevel="0" collapsed="false">
      <c r="A1034" s="0" t="n">
        <v>1062</v>
      </c>
      <c r="B1034" s="0" t="s">
        <v>90</v>
      </c>
      <c r="C1034" s="0" t="n">
        <v>0</v>
      </c>
      <c r="D1034" s="0" t="n">
        <v>12</v>
      </c>
      <c r="E1034" s="0" t="n">
        <v>2015</v>
      </c>
      <c r="F1034" s="0" t="s">
        <v>111</v>
      </c>
      <c r="G1034" s="0" t="n">
        <v>41</v>
      </c>
      <c r="H1034" s="0" t="n">
        <v>5</v>
      </c>
      <c r="I1034" s="0" t="n">
        <v>1</v>
      </c>
      <c r="J1034" s="0" t="n">
        <v>4</v>
      </c>
      <c r="K1034" s="0" t="n">
        <v>2</v>
      </c>
      <c r="L1034" s="0" t="n">
        <v>0</v>
      </c>
      <c r="M1034" s="0" t="n">
        <v>0</v>
      </c>
      <c r="N1034" s="0" t="s">
        <v>82</v>
      </c>
      <c r="O1034" s="0" t="s">
        <v>92</v>
      </c>
      <c r="P1034" s="0" t="s">
        <v>84</v>
      </c>
      <c r="Q1034" s="0" t="s">
        <v>84</v>
      </c>
      <c r="R1034" s="0" t="n">
        <v>0</v>
      </c>
      <c r="S1034" s="0" t="n">
        <v>0</v>
      </c>
      <c r="T1034" s="0" t="n">
        <v>0</v>
      </c>
      <c r="U1034" s="0" t="s">
        <v>95</v>
      </c>
      <c r="V1034" s="0" t="s">
        <v>95</v>
      </c>
      <c r="W1034" s="0" t="n">
        <v>0</v>
      </c>
      <c r="X1034" s="0" t="s">
        <v>86</v>
      </c>
      <c r="Y1034" s="0" t="n">
        <v>14</v>
      </c>
      <c r="Z1034" s="0" t="n">
        <v>0</v>
      </c>
      <c r="AA1034" s="0" t="n">
        <v>0</v>
      </c>
      <c r="AB1034" s="0" t="s">
        <v>87</v>
      </c>
      <c r="AC1034" s="0" t="n">
        <v>114</v>
      </c>
      <c r="AD1034" s="0" t="n">
        <v>0</v>
      </c>
      <c r="AE1034" s="0" t="n">
        <v>3</v>
      </c>
      <c r="AF1034" s="0" t="s">
        <v>88</v>
      </c>
      <c r="AG1034" s="13" t="n">
        <v>42287</v>
      </c>
      <c r="AH1034" s="25" t="n">
        <f aca="false">I1034+J1034</f>
        <v>5</v>
      </c>
      <c r="AI1034" s="25" t="n">
        <f aca="false">K1034+L1034+M1034</f>
        <v>2</v>
      </c>
      <c r="AJ1034" s="25" t="n">
        <f aca="false">AC1034*AH1034</f>
        <v>570</v>
      </c>
      <c r="AK1034" s="0" t="str">
        <f aca="false">IF(C1034=1,"Cancelled","Completed")</f>
        <v>Completed</v>
      </c>
      <c r="AL1034" s="0" t="str">
        <f aca="false">_xlfn.IFS(D1034&lt;=7,"0-7 Days",D1034&lt;=30,"8-30 Days",D1034&lt;=90,"31-90 Days",TRUE(),"90+ Days")</f>
        <v>8-30 Days</v>
      </c>
      <c r="AM1034" s="0" t="str">
        <f aca="false">_xlfn.IFS(OR(F1034="December",F1034="January",F1034="February"),"Winter",OR(F1034="March",F1034="April",F1034="May"),"Spring",OR(F1034="June",F1034="July",F1034="August"),"Summer",TRUE(),"Autumn")</f>
        <v>Autumn</v>
      </c>
      <c r="AN1034" s="0" t="str">
        <f aca="false">IF(L1034+M1034&gt;0,"Family","Adult Only")</f>
        <v>Adult Only</v>
      </c>
      <c r="AO1034" s="0" t="str">
        <f aca="false">IF(U1034=V1034,"Same","Changed")</f>
        <v>Same</v>
      </c>
    </row>
    <row r="1035" customFormat="false" ht="15" hidden="false" customHeight="false" outlineLevel="0" collapsed="false">
      <c r="A1035" s="14" t="n">
        <v>1063</v>
      </c>
      <c r="B1035" s="14" t="s">
        <v>90</v>
      </c>
      <c r="C1035" s="14" t="n">
        <v>0</v>
      </c>
      <c r="D1035" s="14" t="n">
        <v>45</v>
      </c>
      <c r="E1035" s="14" t="n">
        <v>2016</v>
      </c>
      <c r="F1035" s="14" t="s">
        <v>91</v>
      </c>
      <c r="G1035" s="14" t="n">
        <v>28</v>
      </c>
      <c r="H1035" s="14" t="n">
        <v>5</v>
      </c>
      <c r="I1035" s="14" t="n">
        <v>0</v>
      </c>
      <c r="J1035" s="14" t="n">
        <v>1</v>
      </c>
      <c r="K1035" s="14" t="n">
        <v>2</v>
      </c>
      <c r="L1035" s="14" t="n">
        <v>0</v>
      </c>
      <c r="M1035" s="14" t="n">
        <v>0</v>
      </c>
      <c r="N1035" s="14" t="s">
        <v>82</v>
      </c>
      <c r="O1035" s="14" t="s">
        <v>92</v>
      </c>
      <c r="P1035" s="14" t="s">
        <v>99</v>
      </c>
      <c r="Q1035" s="14" t="s">
        <v>94</v>
      </c>
      <c r="R1035" s="14" t="n">
        <v>0</v>
      </c>
      <c r="S1035" s="14" t="n">
        <v>0</v>
      </c>
      <c r="T1035" s="14" t="n">
        <v>0</v>
      </c>
      <c r="U1035" s="14" t="s">
        <v>95</v>
      </c>
      <c r="V1035" s="14" t="s">
        <v>95</v>
      </c>
      <c r="W1035" s="14" t="n">
        <v>0</v>
      </c>
      <c r="X1035" s="14" t="s">
        <v>86</v>
      </c>
      <c r="Y1035" s="14" t="n">
        <v>42</v>
      </c>
      <c r="Z1035" s="14" t="n">
        <v>0</v>
      </c>
      <c r="AA1035" s="14" t="n">
        <v>0</v>
      </c>
      <c r="AB1035" s="14" t="s">
        <v>87</v>
      </c>
      <c r="AC1035" s="14" t="n">
        <v>76.5</v>
      </c>
      <c r="AD1035" s="14" t="n">
        <v>0</v>
      </c>
      <c r="AE1035" s="14" t="n">
        <v>0</v>
      </c>
      <c r="AF1035" s="14" t="s">
        <v>88</v>
      </c>
      <c r="AG1035" s="15" t="n">
        <v>42557</v>
      </c>
      <c r="AH1035" s="14" t="n">
        <f aca="false">I1035+J1035</f>
        <v>1</v>
      </c>
      <c r="AI1035" s="14" t="n">
        <f aca="false">K1035+L1035+M1035</f>
        <v>2</v>
      </c>
      <c r="AJ1035" s="14" t="n">
        <f aca="false">AC1035*AH1035</f>
        <v>76.5</v>
      </c>
      <c r="AK1035" s="14" t="str">
        <f aca="false">IF(C1035=1,"Cancelled","Completed")</f>
        <v>Completed</v>
      </c>
      <c r="AL1035" s="14" t="str">
        <f aca="false">_xlfn.IFS(D1035&lt;=7,"0-7 Days",D1035&lt;=30,"8-30 Days",D1035&lt;=90,"31-90 Days",TRUE(),"90+ Days")</f>
        <v>31-90 Days</v>
      </c>
      <c r="AM1035" s="14" t="str">
        <f aca="false">_xlfn.IFS(OR(F1035="December",F1035="January",F1035="February"),"Winter",OR(F1035="March",F1035="April",F1035="May"),"Spring",OR(F1035="June",F1035="July",F1035="August"),"Summer",TRUE(),"Autumn")</f>
        <v>Summer</v>
      </c>
      <c r="AN1035" s="14" t="str">
        <f aca="false">IF(L1035+M1035&gt;0,"Family","Adult Only")</f>
        <v>Adult Only</v>
      </c>
      <c r="AO1035" s="14" t="str">
        <f aca="false">IF(U1035=V1035,"Same","Changed")</f>
        <v>Same</v>
      </c>
    </row>
    <row r="1036" customFormat="false" ht="15" hidden="false" customHeight="false" outlineLevel="0" collapsed="false">
      <c r="A1036" s="0" t="n">
        <v>1064</v>
      </c>
      <c r="B1036" s="0" t="s">
        <v>90</v>
      </c>
      <c r="C1036" s="0" t="n">
        <v>1</v>
      </c>
      <c r="D1036" s="0" t="n">
        <v>4</v>
      </c>
      <c r="E1036" s="0" t="n">
        <v>2016</v>
      </c>
      <c r="F1036" s="0" t="s">
        <v>114</v>
      </c>
      <c r="G1036" s="0" t="n">
        <v>40</v>
      </c>
      <c r="H1036" s="0" t="n">
        <v>27</v>
      </c>
      <c r="I1036" s="0" t="n">
        <v>0</v>
      </c>
      <c r="J1036" s="0" t="n">
        <v>1</v>
      </c>
      <c r="K1036" s="0" t="n">
        <v>2</v>
      </c>
      <c r="L1036" s="0" t="n">
        <v>0</v>
      </c>
      <c r="M1036" s="0" t="n">
        <v>0</v>
      </c>
      <c r="N1036" s="0" t="s">
        <v>82</v>
      </c>
      <c r="O1036" s="0" t="s">
        <v>92</v>
      </c>
      <c r="P1036" s="0" t="s">
        <v>99</v>
      </c>
      <c r="Q1036" s="0" t="s">
        <v>94</v>
      </c>
      <c r="R1036" s="0" t="n">
        <v>0</v>
      </c>
      <c r="S1036" s="0" t="n">
        <v>0</v>
      </c>
      <c r="T1036" s="0" t="n">
        <v>0</v>
      </c>
      <c r="U1036" s="0" t="s">
        <v>95</v>
      </c>
      <c r="V1036" s="0" t="s">
        <v>95</v>
      </c>
      <c r="W1036" s="0" t="n">
        <v>0</v>
      </c>
      <c r="X1036" s="0" t="s">
        <v>86</v>
      </c>
      <c r="Y1036" s="0" t="n">
        <v>94</v>
      </c>
      <c r="Z1036" s="0" t="n">
        <v>0</v>
      </c>
      <c r="AA1036" s="0" t="n">
        <v>0</v>
      </c>
      <c r="AB1036" s="0" t="s">
        <v>87</v>
      </c>
      <c r="AC1036" s="0" t="n">
        <v>75</v>
      </c>
      <c r="AD1036" s="0" t="n">
        <v>0</v>
      </c>
      <c r="AE1036" s="0" t="n">
        <v>2</v>
      </c>
      <c r="AF1036" s="0" t="s">
        <v>96</v>
      </c>
      <c r="AG1036" s="13" t="n">
        <v>42636</v>
      </c>
      <c r="AH1036" s="25" t="n">
        <f aca="false">I1036+J1036</f>
        <v>1</v>
      </c>
      <c r="AI1036" s="25" t="n">
        <f aca="false">K1036+L1036+M1036</f>
        <v>2</v>
      </c>
      <c r="AJ1036" s="25" t="n">
        <f aca="false">AC1036*AH1036</f>
        <v>75</v>
      </c>
      <c r="AK1036" s="0" t="str">
        <f aca="false">IF(C1036=1,"Cancelled","Completed")</f>
        <v>Cancelled</v>
      </c>
      <c r="AL1036" s="0" t="str">
        <f aca="false">_xlfn.IFS(D1036&lt;=7,"0-7 Days",D1036&lt;=30,"8-30 Days",D1036&lt;=90,"31-90 Days",TRUE(),"90+ Days")</f>
        <v>0-7 Days</v>
      </c>
      <c r="AM1036" s="0" t="str">
        <f aca="false">_xlfn.IFS(OR(F1036="December",F1036="January",F1036="February"),"Winter",OR(F1036="March",F1036="April",F1036="May"),"Spring",OR(F1036="June",F1036="July",F1036="August"),"Summer",TRUE(),"Autumn")</f>
        <v>Autumn</v>
      </c>
      <c r="AN1036" s="0" t="str">
        <f aca="false">IF(L1036+M1036&gt;0,"Family","Adult Only")</f>
        <v>Adult Only</v>
      </c>
      <c r="AO1036" s="0" t="str">
        <f aca="false">IF(U1036=V1036,"Same","Changed")</f>
        <v>Same</v>
      </c>
    </row>
    <row r="1037" customFormat="false" ht="15" hidden="false" customHeight="false" outlineLevel="0" collapsed="false">
      <c r="A1037" s="14" t="n">
        <v>1065</v>
      </c>
      <c r="B1037" s="14" t="s">
        <v>90</v>
      </c>
      <c r="C1037" s="14" t="n">
        <v>0</v>
      </c>
      <c r="D1037" s="14" t="n">
        <v>0</v>
      </c>
      <c r="E1037" s="14" t="n">
        <v>2017</v>
      </c>
      <c r="F1037" s="14" t="s">
        <v>121</v>
      </c>
      <c r="G1037" s="14" t="n">
        <v>22</v>
      </c>
      <c r="H1037" s="14" t="n">
        <v>29</v>
      </c>
      <c r="I1037" s="14" t="n">
        <v>1</v>
      </c>
      <c r="J1037" s="14" t="n">
        <v>0</v>
      </c>
      <c r="K1037" s="14" t="n">
        <v>2</v>
      </c>
      <c r="L1037" s="14" t="n">
        <v>0</v>
      </c>
      <c r="M1037" s="14" t="n">
        <v>0</v>
      </c>
      <c r="N1037" s="14" t="s">
        <v>82</v>
      </c>
      <c r="O1037" s="14" t="s">
        <v>92</v>
      </c>
      <c r="P1037" s="14" t="s">
        <v>93</v>
      </c>
      <c r="Q1037" s="14" t="s">
        <v>94</v>
      </c>
      <c r="R1037" s="14" t="n">
        <v>0</v>
      </c>
      <c r="S1037" s="14" t="n">
        <v>0</v>
      </c>
      <c r="T1037" s="14" t="n">
        <v>0</v>
      </c>
      <c r="U1037" s="14" t="s">
        <v>95</v>
      </c>
      <c r="V1037" s="14" t="s">
        <v>95</v>
      </c>
      <c r="W1037" s="14" t="n">
        <v>0</v>
      </c>
      <c r="X1037" s="14" t="s">
        <v>86</v>
      </c>
      <c r="Y1037" s="14" t="n">
        <v>9</v>
      </c>
      <c r="Z1037" s="14" t="n">
        <v>0</v>
      </c>
      <c r="AA1037" s="14" t="n">
        <v>0</v>
      </c>
      <c r="AB1037" s="14" t="s">
        <v>87</v>
      </c>
      <c r="AC1037" s="14" t="n">
        <v>139</v>
      </c>
      <c r="AD1037" s="14" t="n">
        <v>0</v>
      </c>
      <c r="AE1037" s="14" t="n">
        <v>1</v>
      </c>
      <c r="AF1037" s="14" t="s">
        <v>88</v>
      </c>
      <c r="AG1037" s="15" t="n">
        <v>42885</v>
      </c>
      <c r="AH1037" s="14" t="n">
        <f aca="false">I1037+J1037</f>
        <v>1</v>
      </c>
      <c r="AI1037" s="14" t="n">
        <f aca="false">K1037+L1037+M1037</f>
        <v>2</v>
      </c>
      <c r="AJ1037" s="14" t="n">
        <f aca="false">AC1037*AH1037</f>
        <v>139</v>
      </c>
      <c r="AK1037" s="14" t="str">
        <f aca="false">IF(C1037=1,"Cancelled","Completed")</f>
        <v>Completed</v>
      </c>
      <c r="AL1037" s="14" t="str">
        <f aca="false">_xlfn.IFS(D1037&lt;=7,"0-7 Days",D1037&lt;=30,"8-30 Days",D1037&lt;=90,"31-90 Days",TRUE(),"90+ Days")</f>
        <v>0-7 Days</v>
      </c>
      <c r="AM1037" s="14" t="str">
        <f aca="false">_xlfn.IFS(OR(F1037="December",F1037="January",F1037="February"),"Winter",OR(F1037="March",F1037="April",F1037="May"),"Spring",OR(F1037="June",F1037="July",F1037="August"),"Summer",TRUE(),"Autumn")</f>
        <v>Spring</v>
      </c>
      <c r="AN1037" s="14" t="str">
        <f aca="false">IF(L1037+M1037&gt;0,"Family","Adult Only")</f>
        <v>Adult Only</v>
      </c>
      <c r="AO1037" s="14" t="str">
        <f aca="false">IF(U1037=V1037,"Same","Changed")</f>
        <v>Same</v>
      </c>
    </row>
    <row r="1038" customFormat="false" ht="15" hidden="false" customHeight="false" outlineLevel="0" collapsed="false">
      <c r="A1038" s="0" t="n">
        <v>1066</v>
      </c>
      <c r="B1038" s="0" t="s">
        <v>80</v>
      </c>
      <c r="C1038" s="0" t="n">
        <v>0</v>
      </c>
      <c r="D1038" s="0" t="n">
        <v>130</v>
      </c>
      <c r="E1038" s="0" t="n">
        <v>2016</v>
      </c>
      <c r="F1038" s="0" t="s">
        <v>135</v>
      </c>
      <c r="G1038" s="0" t="n">
        <v>24</v>
      </c>
      <c r="H1038" s="0" t="n">
        <v>5</v>
      </c>
      <c r="I1038" s="0" t="n">
        <v>2</v>
      </c>
      <c r="J1038" s="0" t="n">
        <v>5</v>
      </c>
      <c r="K1038" s="0" t="n">
        <v>2</v>
      </c>
      <c r="L1038" s="0" t="n">
        <v>0</v>
      </c>
      <c r="M1038" s="0" t="n">
        <v>0</v>
      </c>
      <c r="N1038" s="0" t="s">
        <v>112</v>
      </c>
      <c r="O1038" s="0" t="s">
        <v>83</v>
      </c>
      <c r="P1038" s="0" t="s">
        <v>99</v>
      </c>
      <c r="Q1038" s="0" t="s">
        <v>94</v>
      </c>
      <c r="R1038" s="0" t="n">
        <v>0</v>
      </c>
      <c r="S1038" s="0" t="n">
        <v>0</v>
      </c>
      <c r="T1038" s="0" t="n">
        <v>0</v>
      </c>
      <c r="U1038" s="0" t="s">
        <v>95</v>
      </c>
      <c r="V1038" s="0" t="s">
        <v>95</v>
      </c>
      <c r="W1038" s="0" t="n">
        <v>0</v>
      </c>
      <c r="X1038" s="0" t="s">
        <v>86</v>
      </c>
      <c r="Y1038" s="0" t="n">
        <v>40</v>
      </c>
      <c r="Z1038" s="0" t="n">
        <v>0</v>
      </c>
      <c r="AA1038" s="0" t="n">
        <v>0</v>
      </c>
      <c r="AB1038" s="0" t="s">
        <v>125</v>
      </c>
      <c r="AC1038" s="0" t="n">
        <v>79.85</v>
      </c>
      <c r="AD1038" s="0" t="n">
        <v>0</v>
      </c>
      <c r="AE1038" s="0" t="n">
        <v>0</v>
      </c>
      <c r="AF1038" s="0" t="s">
        <v>88</v>
      </c>
      <c r="AG1038" s="13" t="n">
        <v>42533</v>
      </c>
      <c r="AH1038" s="25" t="n">
        <f aca="false">I1038+J1038</f>
        <v>7</v>
      </c>
      <c r="AI1038" s="25" t="n">
        <f aca="false">K1038+L1038+M1038</f>
        <v>2</v>
      </c>
      <c r="AJ1038" s="25" t="n">
        <f aca="false">AC1038*AH1038</f>
        <v>558.95</v>
      </c>
      <c r="AK1038" s="0" t="str">
        <f aca="false">IF(C1038=1,"Cancelled","Completed")</f>
        <v>Completed</v>
      </c>
      <c r="AL1038" s="0" t="str">
        <f aca="false">_xlfn.IFS(D1038&lt;=7,"0-7 Days",D1038&lt;=30,"8-30 Days",D1038&lt;=90,"31-90 Days",TRUE(),"90+ Days")</f>
        <v>90+ Days</v>
      </c>
      <c r="AM1038" s="0" t="str">
        <f aca="false">_xlfn.IFS(OR(F1038="December",F1038="January",F1038="February"),"Winter",OR(F1038="March",F1038="April",F1038="May"),"Spring",OR(F1038="June",F1038="July",F1038="August"),"Summer",TRUE(),"Autumn")</f>
        <v>Summer</v>
      </c>
      <c r="AN1038" s="0" t="str">
        <f aca="false">IF(L1038+M1038&gt;0,"Family","Adult Only")</f>
        <v>Adult Only</v>
      </c>
      <c r="AO1038" s="0" t="str">
        <f aca="false">IF(U1038=V1038,"Same","Changed")</f>
        <v>Same</v>
      </c>
    </row>
    <row r="1039" customFormat="false" ht="15" hidden="false" customHeight="false" outlineLevel="0" collapsed="false">
      <c r="A1039" s="14" t="n">
        <v>1067</v>
      </c>
      <c r="B1039" s="14" t="s">
        <v>90</v>
      </c>
      <c r="C1039" s="14" t="n">
        <v>1</v>
      </c>
      <c r="D1039" s="14" t="n">
        <v>216</v>
      </c>
      <c r="E1039" s="14" t="n">
        <v>2015</v>
      </c>
      <c r="F1039" s="14" t="s">
        <v>111</v>
      </c>
      <c r="G1039" s="14" t="n">
        <v>43</v>
      </c>
      <c r="H1039" s="14" t="n">
        <v>19</v>
      </c>
      <c r="I1039" s="14" t="n">
        <v>1</v>
      </c>
      <c r="J1039" s="14" t="n">
        <v>2</v>
      </c>
      <c r="K1039" s="14" t="n">
        <v>2</v>
      </c>
      <c r="L1039" s="14" t="n">
        <v>0</v>
      </c>
      <c r="M1039" s="14" t="n">
        <v>0</v>
      </c>
      <c r="N1039" s="14" t="s">
        <v>82</v>
      </c>
      <c r="O1039" s="14" t="s">
        <v>92</v>
      </c>
      <c r="P1039" s="14" t="s">
        <v>116</v>
      </c>
      <c r="Q1039" s="14" t="s">
        <v>94</v>
      </c>
      <c r="R1039" s="14" t="n">
        <v>0</v>
      </c>
      <c r="S1039" s="14" t="n">
        <v>0</v>
      </c>
      <c r="T1039" s="14" t="n">
        <v>0</v>
      </c>
      <c r="U1039" s="14" t="s">
        <v>95</v>
      </c>
      <c r="V1039" s="14" t="s">
        <v>95</v>
      </c>
      <c r="W1039" s="14" t="n">
        <v>0</v>
      </c>
      <c r="X1039" s="14" t="s">
        <v>86</v>
      </c>
      <c r="Y1039" s="14" t="n">
        <v>1</v>
      </c>
      <c r="Z1039" s="14" t="n">
        <v>0</v>
      </c>
      <c r="AA1039" s="14" t="n">
        <v>0</v>
      </c>
      <c r="AB1039" s="14" t="s">
        <v>101</v>
      </c>
      <c r="AC1039" s="14" t="n">
        <v>12</v>
      </c>
      <c r="AD1039" s="14" t="n">
        <v>0</v>
      </c>
      <c r="AE1039" s="14" t="n">
        <v>0</v>
      </c>
      <c r="AF1039" s="14" t="s">
        <v>96</v>
      </c>
      <c r="AG1039" s="15" t="n">
        <v>42258</v>
      </c>
      <c r="AH1039" s="14" t="n">
        <f aca="false">I1039+J1039</f>
        <v>3</v>
      </c>
      <c r="AI1039" s="14" t="n">
        <f aca="false">K1039+L1039+M1039</f>
        <v>2</v>
      </c>
      <c r="AJ1039" s="14" t="n">
        <f aca="false">AC1039*AH1039</f>
        <v>36</v>
      </c>
      <c r="AK1039" s="14" t="str">
        <f aca="false">IF(C1039=1,"Cancelled","Completed")</f>
        <v>Cancelled</v>
      </c>
      <c r="AL1039" s="14" t="str">
        <f aca="false">_xlfn.IFS(D1039&lt;=7,"0-7 Days",D1039&lt;=30,"8-30 Days",D1039&lt;=90,"31-90 Days",TRUE(),"90+ Days")</f>
        <v>90+ Days</v>
      </c>
      <c r="AM1039" s="14" t="str">
        <f aca="false">_xlfn.IFS(OR(F1039="December",F1039="January",F1039="February"),"Winter",OR(F1039="March",F1039="April",F1039="May"),"Spring",OR(F1039="June",F1039="July",F1039="August"),"Summer",TRUE(),"Autumn")</f>
        <v>Autumn</v>
      </c>
      <c r="AN1039" s="14" t="str">
        <f aca="false">IF(L1039+M1039&gt;0,"Family","Adult Only")</f>
        <v>Adult Only</v>
      </c>
      <c r="AO1039" s="14" t="str">
        <f aca="false">IF(U1039=V1039,"Same","Changed")</f>
        <v>Same</v>
      </c>
    </row>
    <row r="1040" customFormat="false" ht="15" hidden="false" customHeight="false" outlineLevel="0" collapsed="false">
      <c r="A1040" s="0" t="n">
        <v>1068</v>
      </c>
      <c r="B1040" s="0" t="s">
        <v>80</v>
      </c>
      <c r="C1040" s="0" t="n">
        <v>1</v>
      </c>
      <c r="D1040" s="0" t="n">
        <v>210</v>
      </c>
      <c r="E1040" s="0" t="n">
        <v>2016</v>
      </c>
      <c r="F1040" s="0" t="s">
        <v>119</v>
      </c>
      <c r="G1040" s="0" t="n">
        <v>32</v>
      </c>
      <c r="H1040" s="0" t="n">
        <v>2</v>
      </c>
      <c r="I1040" s="0" t="n">
        <v>0</v>
      </c>
      <c r="J1040" s="0" t="n">
        <v>3</v>
      </c>
      <c r="K1040" s="0" t="n">
        <v>2</v>
      </c>
      <c r="L1040" s="0" t="n">
        <v>0</v>
      </c>
      <c r="M1040" s="0" t="n">
        <v>0</v>
      </c>
      <c r="N1040" s="0" t="s">
        <v>82</v>
      </c>
      <c r="O1040" s="0" t="s">
        <v>92</v>
      </c>
      <c r="P1040" s="0" t="s">
        <v>93</v>
      </c>
      <c r="Q1040" s="0" t="s">
        <v>94</v>
      </c>
      <c r="R1040" s="0" t="n">
        <v>0</v>
      </c>
      <c r="S1040" s="0" t="n">
        <v>0</v>
      </c>
      <c r="T1040" s="0" t="n">
        <v>0</v>
      </c>
      <c r="U1040" s="0" t="s">
        <v>95</v>
      </c>
      <c r="V1040" s="0" t="s">
        <v>95</v>
      </c>
      <c r="W1040" s="0" t="n">
        <v>0</v>
      </c>
      <c r="X1040" s="0" t="s">
        <v>86</v>
      </c>
      <c r="Y1040" s="0" t="n">
        <v>240</v>
      </c>
      <c r="Z1040" s="0" t="n">
        <v>0</v>
      </c>
      <c r="AA1040" s="0" t="n">
        <v>0</v>
      </c>
      <c r="AB1040" s="0" t="s">
        <v>87</v>
      </c>
      <c r="AC1040" s="0" t="n">
        <v>126</v>
      </c>
      <c r="AD1040" s="0" t="n">
        <v>0</v>
      </c>
      <c r="AE1040" s="0" t="n">
        <v>1</v>
      </c>
      <c r="AF1040" s="0" t="s">
        <v>96</v>
      </c>
      <c r="AG1040" s="13" t="n">
        <v>42443</v>
      </c>
      <c r="AH1040" s="25" t="n">
        <f aca="false">I1040+J1040</f>
        <v>3</v>
      </c>
      <c r="AI1040" s="25" t="n">
        <f aca="false">K1040+L1040+M1040</f>
        <v>2</v>
      </c>
      <c r="AJ1040" s="25" t="n">
        <f aca="false">AC1040*AH1040</f>
        <v>378</v>
      </c>
      <c r="AK1040" s="0" t="str">
        <f aca="false">IF(C1040=1,"Cancelled","Completed")</f>
        <v>Cancelled</v>
      </c>
      <c r="AL1040" s="0" t="str">
        <f aca="false">_xlfn.IFS(D1040&lt;=7,"0-7 Days",D1040&lt;=30,"8-30 Days",D1040&lt;=90,"31-90 Days",TRUE(),"90+ Days")</f>
        <v>90+ Days</v>
      </c>
      <c r="AM1040" s="0" t="str">
        <f aca="false">_xlfn.IFS(OR(F1040="December",F1040="January",F1040="February"),"Winter",OR(F1040="March",F1040="April",F1040="May"),"Spring",OR(F1040="June",F1040="July",F1040="August"),"Summer",TRUE(),"Autumn")</f>
        <v>Summer</v>
      </c>
      <c r="AN1040" s="0" t="str">
        <f aca="false">IF(L1040+M1040&gt;0,"Family","Adult Only")</f>
        <v>Adult Only</v>
      </c>
      <c r="AO1040" s="0" t="str">
        <f aca="false">IF(U1040=V1040,"Same","Changed")</f>
        <v>Same</v>
      </c>
    </row>
    <row r="1041" customFormat="false" ht="15" hidden="false" customHeight="false" outlineLevel="0" collapsed="false">
      <c r="A1041" s="14" t="n">
        <v>1069</v>
      </c>
      <c r="B1041" s="14" t="s">
        <v>90</v>
      </c>
      <c r="C1041" s="14" t="n">
        <v>0</v>
      </c>
      <c r="D1041" s="14" t="n">
        <v>0</v>
      </c>
      <c r="E1041" s="14" t="n">
        <v>2015</v>
      </c>
      <c r="F1041" s="14" t="s">
        <v>119</v>
      </c>
      <c r="G1041" s="14" t="n">
        <v>33</v>
      </c>
      <c r="H1041" s="14" t="n">
        <v>10</v>
      </c>
      <c r="I1041" s="14" t="n">
        <v>1</v>
      </c>
      <c r="J1041" s="14" t="n">
        <v>0</v>
      </c>
      <c r="K1041" s="14" t="n">
        <v>2</v>
      </c>
      <c r="L1041" s="14" t="n">
        <v>0</v>
      </c>
      <c r="M1041" s="14" t="n">
        <v>0</v>
      </c>
      <c r="N1041" s="14" t="s">
        <v>107</v>
      </c>
      <c r="O1041" s="14" t="s">
        <v>92</v>
      </c>
      <c r="P1041" s="14" t="s">
        <v>93</v>
      </c>
      <c r="Q1041" s="14" t="s">
        <v>94</v>
      </c>
      <c r="R1041" s="14" t="n">
        <v>0</v>
      </c>
      <c r="S1041" s="14" t="n">
        <v>0</v>
      </c>
      <c r="T1041" s="14" t="n">
        <v>0</v>
      </c>
      <c r="U1041" s="14" t="s">
        <v>95</v>
      </c>
      <c r="V1041" s="14" t="s">
        <v>95</v>
      </c>
      <c r="W1041" s="14" t="n">
        <v>2</v>
      </c>
      <c r="X1041" s="14" t="s">
        <v>86</v>
      </c>
      <c r="Y1041" s="14" t="n">
        <v>9</v>
      </c>
      <c r="Z1041" s="14" t="n">
        <v>0</v>
      </c>
      <c r="AA1041" s="14" t="n">
        <v>0</v>
      </c>
      <c r="AB1041" s="14" t="s">
        <v>87</v>
      </c>
      <c r="AC1041" s="14" t="n">
        <v>115</v>
      </c>
      <c r="AD1041" s="14" t="n">
        <v>0</v>
      </c>
      <c r="AE1041" s="14" t="n">
        <v>0</v>
      </c>
      <c r="AF1041" s="14" t="s">
        <v>88</v>
      </c>
      <c r="AG1041" s="15" t="n">
        <v>42227</v>
      </c>
      <c r="AH1041" s="14" t="n">
        <f aca="false">I1041+J1041</f>
        <v>1</v>
      </c>
      <c r="AI1041" s="14" t="n">
        <f aca="false">K1041+L1041+M1041</f>
        <v>2</v>
      </c>
      <c r="AJ1041" s="14" t="n">
        <f aca="false">AC1041*AH1041</f>
        <v>115</v>
      </c>
      <c r="AK1041" s="14" t="str">
        <f aca="false">IF(C1041=1,"Cancelled","Completed")</f>
        <v>Completed</v>
      </c>
      <c r="AL1041" s="14" t="str">
        <f aca="false">_xlfn.IFS(D1041&lt;=7,"0-7 Days",D1041&lt;=30,"8-30 Days",D1041&lt;=90,"31-90 Days",TRUE(),"90+ Days")</f>
        <v>0-7 Days</v>
      </c>
      <c r="AM1041" s="14" t="str">
        <f aca="false">_xlfn.IFS(OR(F1041="December",F1041="January",F1041="February"),"Winter",OR(F1041="March",F1041="April",F1041="May"),"Spring",OR(F1041="June",F1041="July",F1041="August"),"Summer",TRUE(),"Autumn")</f>
        <v>Summer</v>
      </c>
      <c r="AN1041" s="14" t="str">
        <f aca="false">IF(L1041+M1041&gt;0,"Family","Adult Only")</f>
        <v>Adult Only</v>
      </c>
      <c r="AO1041" s="14" t="str">
        <f aca="false">IF(U1041=V1041,"Same","Changed")</f>
        <v>Same</v>
      </c>
    </row>
    <row r="1042" customFormat="false" ht="15" hidden="false" customHeight="false" outlineLevel="0" collapsed="false">
      <c r="A1042" s="0" t="n">
        <v>1070</v>
      </c>
      <c r="B1042" s="0" t="s">
        <v>90</v>
      </c>
      <c r="C1042" s="0" t="n">
        <v>0</v>
      </c>
      <c r="D1042" s="0" t="n">
        <v>78</v>
      </c>
      <c r="E1042" s="0" t="n">
        <v>2017</v>
      </c>
      <c r="F1042" s="0" t="s">
        <v>106</v>
      </c>
      <c r="G1042" s="0" t="n">
        <v>17</v>
      </c>
      <c r="H1042" s="0" t="n">
        <v>23</v>
      </c>
      <c r="I1042" s="0" t="n">
        <v>2</v>
      </c>
      <c r="J1042" s="0" t="n">
        <v>1</v>
      </c>
      <c r="K1042" s="0" t="n">
        <v>2</v>
      </c>
      <c r="L1042" s="0" t="n">
        <v>0</v>
      </c>
      <c r="M1042" s="0" t="n">
        <v>0</v>
      </c>
      <c r="N1042" s="0" t="s">
        <v>82</v>
      </c>
      <c r="O1042" s="0" t="s">
        <v>130</v>
      </c>
      <c r="P1042" s="0" t="s">
        <v>93</v>
      </c>
      <c r="Q1042" s="0" t="s">
        <v>94</v>
      </c>
      <c r="R1042" s="0" t="n">
        <v>0</v>
      </c>
      <c r="S1042" s="0" t="n">
        <v>0</v>
      </c>
      <c r="T1042" s="0" t="n">
        <v>0</v>
      </c>
      <c r="U1042" s="0" t="s">
        <v>95</v>
      </c>
      <c r="V1042" s="0" t="s">
        <v>95</v>
      </c>
      <c r="W1042" s="0" t="n">
        <v>0</v>
      </c>
      <c r="X1042" s="0" t="s">
        <v>86</v>
      </c>
      <c r="Y1042" s="0" t="n">
        <v>7</v>
      </c>
      <c r="Z1042" s="0" t="n">
        <v>0</v>
      </c>
      <c r="AA1042" s="0" t="n">
        <v>0</v>
      </c>
      <c r="AB1042" s="0" t="s">
        <v>87</v>
      </c>
      <c r="AC1042" s="0" t="n">
        <v>92.17</v>
      </c>
      <c r="AD1042" s="0" t="n">
        <v>0</v>
      </c>
      <c r="AE1042" s="0" t="n">
        <v>1</v>
      </c>
      <c r="AF1042" s="0" t="s">
        <v>88</v>
      </c>
      <c r="AG1042" s="13" t="n">
        <v>42851</v>
      </c>
      <c r="AH1042" s="25" t="n">
        <f aca="false">I1042+J1042</f>
        <v>3</v>
      </c>
      <c r="AI1042" s="25" t="n">
        <f aca="false">K1042+L1042+M1042</f>
        <v>2</v>
      </c>
      <c r="AJ1042" s="25" t="n">
        <f aca="false">AC1042*AH1042</f>
        <v>276.51</v>
      </c>
      <c r="AK1042" s="0" t="str">
        <f aca="false">IF(C1042=1,"Cancelled","Completed")</f>
        <v>Completed</v>
      </c>
      <c r="AL1042" s="0" t="str">
        <f aca="false">_xlfn.IFS(D1042&lt;=7,"0-7 Days",D1042&lt;=30,"8-30 Days",D1042&lt;=90,"31-90 Days",TRUE(),"90+ Days")</f>
        <v>31-90 Days</v>
      </c>
      <c r="AM1042" s="0" t="str">
        <f aca="false">_xlfn.IFS(OR(F1042="December",F1042="January",F1042="February"),"Winter",OR(F1042="March",F1042="April",F1042="May"),"Spring",OR(F1042="June",F1042="July",F1042="August"),"Summer",TRUE(),"Autumn")</f>
        <v>Spring</v>
      </c>
      <c r="AN1042" s="0" t="str">
        <f aca="false">IF(L1042+M1042&gt;0,"Family","Adult Only")</f>
        <v>Adult Only</v>
      </c>
      <c r="AO1042" s="0" t="str">
        <f aca="false">IF(U1042=V1042,"Same","Changed")</f>
        <v>Same</v>
      </c>
    </row>
    <row r="1043" customFormat="false" ht="15" hidden="false" customHeight="false" outlineLevel="0" collapsed="false">
      <c r="A1043" s="14" t="n">
        <v>1071</v>
      </c>
      <c r="B1043" s="14" t="s">
        <v>90</v>
      </c>
      <c r="C1043" s="14" t="n">
        <v>1</v>
      </c>
      <c r="D1043" s="14" t="n">
        <v>20</v>
      </c>
      <c r="E1043" s="14" t="n">
        <v>2017</v>
      </c>
      <c r="F1043" s="14" t="s">
        <v>135</v>
      </c>
      <c r="G1043" s="14" t="n">
        <v>22</v>
      </c>
      <c r="H1043" s="14" t="n">
        <v>1</v>
      </c>
      <c r="I1043" s="14" t="n">
        <v>1</v>
      </c>
      <c r="J1043" s="14" t="n">
        <v>3</v>
      </c>
      <c r="K1043" s="14" t="n">
        <v>2</v>
      </c>
      <c r="L1043" s="14" t="n">
        <v>0</v>
      </c>
      <c r="M1043" s="14" t="n">
        <v>0</v>
      </c>
      <c r="N1043" s="14" t="s">
        <v>82</v>
      </c>
      <c r="O1043" s="14" t="s">
        <v>92</v>
      </c>
      <c r="P1043" s="14" t="s">
        <v>84</v>
      </c>
      <c r="Q1043" s="14" t="s">
        <v>84</v>
      </c>
      <c r="R1043" s="14" t="n">
        <v>0</v>
      </c>
      <c r="S1043" s="14" t="n">
        <v>0</v>
      </c>
      <c r="T1043" s="14" t="n">
        <v>0</v>
      </c>
      <c r="U1043" s="14" t="s">
        <v>136</v>
      </c>
      <c r="V1043" s="14" t="s">
        <v>136</v>
      </c>
      <c r="W1043" s="14" t="n">
        <v>0</v>
      </c>
      <c r="X1043" s="14" t="s">
        <v>86</v>
      </c>
      <c r="Y1043" s="14" t="n">
        <v>0</v>
      </c>
      <c r="Z1043" s="14" t="n">
        <v>0</v>
      </c>
      <c r="AA1043" s="14" t="n">
        <v>0</v>
      </c>
      <c r="AB1043" s="14" t="s">
        <v>87</v>
      </c>
      <c r="AC1043" s="14" t="n">
        <v>240</v>
      </c>
      <c r="AD1043" s="14" t="n">
        <v>0</v>
      </c>
      <c r="AE1043" s="14" t="n">
        <v>0</v>
      </c>
      <c r="AF1043" s="14" t="s">
        <v>96</v>
      </c>
      <c r="AG1043" s="15" t="n">
        <v>42871</v>
      </c>
      <c r="AH1043" s="14" t="n">
        <f aca="false">I1043+J1043</f>
        <v>4</v>
      </c>
      <c r="AI1043" s="14" t="n">
        <f aca="false">K1043+L1043+M1043</f>
        <v>2</v>
      </c>
      <c r="AJ1043" s="14" t="n">
        <f aca="false">AC1043*AH1043</f>
        <v>960</v>
      </c>
      <c r="AK1043" s="14" t="str">
        <f aca="false">IF(C1043=1,"Cancelled","Completed")</f>
        <v>Cancelled</v>
      </c>
      <c r="AL1043" s="14" t="str">
        <f aca="false">_xlfn.IFS(D1043&lt;=7,"0-7 Days",D1043&lt;=30,"8-30 Days",D1043&lt;=90,"31-90 Days",TRUE(),"90+ Days")</f>
        <v>8-30 Days</v>
      </c>
      <c r="AM1043" s="14" t="str">
        <f aca="false">_xlfn.IFS(OR(F1043="December",F1043="January",F1043="February"),"Winter",OR(F1043="March",F1043="April",F1043="May"),"Spring",OR(F1043="June",F1043="July",F1043="August"),"Summer",TRUE(),"Autumn")</f>
        <v>Summer</v>
      </c>
      <c r="AN1043" s="14" t="str">
        <f aca="false">IF(L1043+M1043&gt;0,"Family","Adult Only")</f>
        <v>Adult Only</v>
      </c>
      <c r="AO1043" s="14" t="str">
        <f aca="false">IF(U1043=V1043,"Same","Changed")</f>
        <v>Same</v>
      </c>
    </row>
    <row r="1044" customFormat="false" ht="15" hidden="false" customHeight="false" outlineLevel="0" collapsed="false">
      <c r="A1044" s="0" t="n">
        <v>1072</v>
      </c>
      <c r="B1044" s="0" t="s">
        <v>90</v>
      </c>
      <c r="C1044" s="0" t="n">
        <v>0</v>
      </c>
      <c r="D1044" s="0" t="n">
        <v>142</v>
      </c>
      <c r="E1044" s="0" t="n">
        <v>2016</v>
      </c>
      <c r="F1044" s="0" t="s">
        <v>121</v>
      </c>
      <c r="G1044" s="0" t="n">
        <v>22</v>
      </c>
      <c r="H1044" s="0" t="n">
        <v>22</v>
      </c>
      <c r="I1044" s="0" t="n">
        <v>2</v>
      </c>
      <c r="J1044" s="0" t="n">
        <v>1</v>
      </c>
      <c r="K1044" s="0" t="n">
        <v>2</v>
      </c>
      <c r="L1044" s="0" t="n">
        <v>0</v>
      </c>
      <c r="M1044" s="0" t="n">
        <v>0</v>
      </c>
      <c r="N1044" s="0" t="s">
        <v>82</v>
      </c>
      <c r="O1044" s="0" t="s">
        <v>83</v>
      </c>
      <c r="P1044" s="0" t="s">
        <v>93</v>
      </c>
      <c r="Q1044" s="0" t="s">
        <v>94</v>
      </c>
      <c r="R1044" s="0" t="n">
        <v>0</v>
      </c>
      <c r="S1044" s="0" t="n">
        <v>0</v>
      </c>
      <c r="T1044" s="0" t="n">
        <v>0</v>
      </c>
      <c r="U1044" s="0" t="s">
        <v>109</v>
      </c>
      <c r="V1044" s="0" t="s">
        <v>109</v>
      </c>
      <c r="W1044" s="0" t="n">
        <v>0</v>
      </c>
      <c r="X1044" s="0" t="s">
        <v>86</v>
      </c>
      <c r="Y1044" s="0" t="n">
        <v>9</v>
      </c>
      <c r="Z1044" s="0" t="n">
        <v>0</v>
      </c>
      <c r="AA1044" s="0" t="n">
        <v>0</v>
      </c>
      <c r="AB1044" s="0" t="s">
        <v>101</v>
      </c>
      <c r="AC1044" s="0" t="n">
        <v>114.3</v>
      </c>
      <c r="AD1044" s="0" t="n">
        <v>0</v>
      </c>
      <c r="AE1044" s="0" t="n">
        <v>0</v>
      </c>
      <c r="AF1044" s="0" t="s">
        <v>88</v>
      </c>
      <c r="AG1044" s="13" t="n">
        <v>42515</v>
      </c>
      <c r="AH1044" s="25" t="n">
        <f aca="false">I1044+J1044</f>
        <v>3</v>
      </c>
      <c r="AI1044" s="25" t="n">
        <f aca="false">K1044+L1044+M1044</f>
        <v>2</v>
      </c>
      <c r="AJ1044" s="25" t="n">
        <f aca="false">AC1044*AH1044</f>
        <v>342.9</v>
      </c>
      <c r="AK1044" s="0" t="str">
        <f aca="false">IF(C1044=1,"Cancelled","Completed")</f>
        <v>Completed</v>
      </c>
      <c r="AL1044" s="0" t="str">
        <f aca="false">_xlfn.IFS(D1044&lt;=7,"0-7 Days",D1044&lt;=30,"8-30 Days",D1044&lt;=90,"31-90 Days",TRUE(),"90+ Days")</f>
        <v>90+ Days</v>
      </c>
      <c r="AM1044" s="0" t="str">
        <f aca="false">_xlfn.IFS(OR(F1044="December",F1044="January",F1044="February"),"Winter",OR(F1044="March",F1044="April",F1044="May"),"Spring",OR(F1044="June",F1044="July",F1044="August"),"Summer",TRUE(),"Autumn")</f>
        <v>Spring</v>
      </c>
      <c r="AN1044" s="0" t="str">
        <f aca="false">IF(L1044+M1044&gt;0,"Family","Adult Only")</f>
        <v>Adult Only</v>
      </c>
      <c r="AO1044" s="0" t="str">
        <f aca="false">IF(U1044=V1044,"Same","Changed")</f>
        <v>Same</v>
      </c>
    </row>
    <row r="1045" customFormat="false" ht="15" hidden="false" customHeight="false" outlineLevel="0" collapsed="false">
      <c r="A1045" s="14" t="n">
        <v>1073</v>
      </c>
      <c r="B1045" s="14" t="s">
        <v>90</v>
      </c>
      <c r="C1045" s="14" t="n">
        <v>1</v>
      </c>
      <c r="D1045" s="14" t="n">
        <v>342</v>
      </c>
      <c r="E1045" s="14" t="n">
        <v>2015</v>
      </c>
      <c r="F1045" s="14" t="s">
        <v>114</v>
      </c>
      <c r="G1045" s="14" t="n">
        <v>39</v>
      </c>
      <c r="H1045" s="14" t="n">
        <v>24</v>
      </c>
      <c r="I1045" s="14" t="n">
        <v>2</v>
      </c>
      <c r="J1045" s="14" t="n">
        <v>4</v>
      </c>
      <c r="K1045" s="14" t="n">
        <v>2</v>
      </c>
      <c r="L1045" s="14" t="n">
        <v>0</v>
      </c>
      <c r="M1045" s="14" t="n">
        <v>0</v>
      </c>
      <c r="N1045" s="14" t="s">
        <v>82</v>
      </c>
      <c r="O1045" s="14" t="s">
        <v>92</v>
      </c>
      <c r="P1045" s="14" t="s">
        <v>116</v>
      </c>
      <c r="Q1045" s="14" t="s">
        <v>94</v>
      </c>
      <c r="R1045" s="14" t="n">
        <v>0</v>
      </c>
      <c r="S1045" s="14" t="n">
        <v>1</v>
      </c>
      <c r="T1045" s="14" t="n">
        <v>0</v>
      </c>
      <c r="U1045" s="14" t="s">
        <v>95</v>
      </c>
      <c r="V1045" s="14" t="s">
        <v>95</v>
      </c>
      <c r="W1045" s="14" t="n">
        <v>0</v>
      </c>
      <c r="X1045" s="14" t="s">
        <v>120</v>
      </c>
      <c r="Y1045" s="14" t="n">
        <v>1</v>
      </c>
      <c r="Z1045" s="14" t="n">
        <v>0</v>
      </c>
      <c r="AA1045" s="14" t="n">
        <v>0</v>
      </c>
      <c r="AB1045" s="14" t="s">
        <v>87</v>
      </c>
      <c r="AC1045" s="14" t="n">
        <v>170</v>
      </c>
      <c r="AD1045" s="14" t="n">
        <v>0</v>
      </c>
      <c r="AE1045" s="14" t="n">
        <v>0</v>
      </c>
      <c r="AF1045" s="14" t="s">
        <v>96</v>
      </c>
      <c r="AG1045" s="15" t="n">
        <v>42237</v>
      </c>
      <c r="AH1045" s="14" t="n">
        <f aca="false">I1045+J1045</f>
        <v>6</v>
      </c>
      <c r="AI1045" s="14" t="n">
        <f aca="false">K1045+L1045+M1045</f>
        <v>2</v>
      </c>
      <c r="AJ1045" s="14" t="n">
        <f aca="false">AC1045*AH1045</f>
        <v>1020</v>
      </c>
      <c r="AK1045" s="14" t="str">
        <f aca="false">IF(C1045=1,"Cancelled","Completed")</f>
        <v>Cancelled</v>
      </c>
      <c r="AL1045" s="14" t="str">
        <f aca="false">_xlfn.IFS(D1045&lt;=7,"0-7 Days",D1045&lt;=30,"8-30 Days",D1045&lt;=90,"31-90 Days",TRUE(),"90+ Days")</f>
        <v>90+ Days</v>
      </c>
      <c r="AM1045" s="14" t="str">
        <f aca="false">_xlfn.IFS(OR(F1045="December",F1045="January",F1045="February"),"Winter",OR(F1045="March",F1045="April",F1045="May"),"Spring",OR(F1045="June",F1045="July",F1045="August"),"Summer",TRUE(),"Autumn")</f>
        <v>Autumn</v>
      </c>
      <c r="AN1045" s="14" t="str">
        <f aca="false">IF(L1045+M1045&gt;0,"Family","Adult Only")</f>
        <v>Adult Only</v>
      </c>
      <c r="AO1045" s="14" t="str">
        <f aca="false">IF(U1045=V1045,"Same","Changed")</f>
        <v>Same</v>
      </c>
    </row>
    <row r="1046" customFormat="false" ht="15" hidden="false" customHeight="false" outlineLevel="0" collapsed="false">
      <c r="A1046" s="0" t="n">
        <v>1074</v>
      </c>
      <c r="B1046" s="0" t="s">
        <v>80</v>
      </c>
      <c r="C1046" s="0" t="n">
        <v>0</v>
      </c>
      <c r="D1046" s="0" t="n">
        <v>0</v>
      </c>
      <c r="E1046" s="0" t="n">
        <v>2015</v>
      </c>
      <c r="F1046" s="0" t="s">
        <v>119</v>
      </c>
      <c r="G1046" s="0" t="n">
        <v>35</v>
      </c>
      <c r="H1046" s="0" t="n">
        <v>26</v>
      </c>
      <c r="I1046" s="0" t="n">
        <v>0</v>
      </c>
      <c r="J1046" s="0" t="n">
        <v>1</v>
      </c>
      <c r="K1046" s="0" t="n">
        <v>1</v>
      </c>
      <c r="L1046" s="0" t="n">
        <v>0</v>
      </c>
      <c r="M1046" s="0" t="n">
        <v>0</v>
      </c>
      <c r="N1046" s="0" t="s">
        <v>82</v>
      </c>
      <c r="O1046" s="0" t="s">
        <v>123</v>
      </c>
      <c r="P1046" s="0" t="s">
        <v>93</v>
      </c>
      <c r="Q1046" s="0" t="s">
        <v>94</v>
      </c>
      <c r="R1046" s="0" t="n">
        <v>0</v>
      </c>
      <c r="S1046" s="0" t="n">
        <v>0</v>
      </c>
      <c r="T1046" s="0" t="n">
        <v>0</v>
      </c>
      <c r="U1046" s="0" t="s">
        <v>95</v>
      </c>
      <c r="V1046" s="0" t="s">
        <v>95</v>
      </c>
      <c r="W1046" s="0" t="n">
        <v>0</v>
      </c>
      <c r="X1046" s="0" t="s">
        <v>86</v>
      </c>
      <c r="Y1046" s="0" t="n">
        <v>240</v>
      </c>
      <c r="Z1046" s="0" t="n">
        <v>0</v>
      </c>
      <c r="AA1046" s="0" t="n">
        <v>0</v>
      </c>
      <c r="AB1046" s="0" t="s">
        <v>87</v>
      </c>
      <c r="AC1046" s="0" t="n">
        <v>153</v>
      </c>
      <c r="AD1046" s="0" t="n">
        <v>0</v>
      </c>
      <c r="AE1046" s="0" t="n">
        <v>0</v>
      </c>
      <c r="AF1046" s="0" t="s">
        <v>88</v>
      </c>
      <c r="AG1046" s="13" t="n">
        <v>42243</v>
      </c>
      <c r="AH1046" s="25" t="n">
        <f aca="false">I1046+J1046</f>
        <v>1</v>
      </c>
      <c r="AI1046" s="25" t="n">
        <f aca="false">K1046+L1046+M1046</f>
        <v>1</v>
      </c>
      <c r="AJ1046" s="25" t="n">
        <f aca="false">AC1046*AH1046</f>
        <v>153</v>
      </c>
      <c r="AK1046" s="0" t="str">
        <f aca="false">IF(C1046=1,"Cancelled","Completed")</f>
        <v>Completed</v>
      </c>
      <c r="AL1046" s="0" t="str">
        <f aca="false">_xlfn.IFS(D1046&lt;=7,"0-7 Days",D1046&lt;=30,"8-30 Days",D1046&lt;=90,"31-90 Days",TRUE(),"90+ Days")</f>
        <v>0-7 Days</v>
      </c>
      <c r="AM1046" s="0" t="str">
        <f aca="false">_xlfn.IFS(OR(F1046="December",F1046="January",F1046="February"),"Winter",OR(F1046="March",F1046="April",F1046="May"),"Spring",OR(F1046="June",F1046="July",F1046="August"),"Summer",TRUE(),"Autumn")</f>
        <v>Summer</v>
      </c>
      <c r="AN1046" s="0" t="str">
        <f aca="false">IF(L1046+M1046&gt;0,"Family","Adult Only")</f>
        <v>Adult Only</v>
      </c>
      <c r="AO1046" s="0" t="str">
        <f aca="false">IF(U1046=V1046,"Same","Changed")</f>
        <v>Same</v>
      </c>
    </row>
    <row r="1047" customFormat="false" ht="15" hidden="false" customHeight="false" outlineLevel="0" collapsed="false">
      <c r="A1047" s="14" t="n">
        <v>1075</v>
      </c>
      <c r="B1047" s="14" t="s">
        <v>90</v>
      </c>
      <c r="C1047" s="14" t="n">
        <v>0</v>
      </c>
      <c r="D1047" s="14" t="n">
        <v>1</v>
      </c>
      <c r="E1047" s="14" t="n">
        <v>2015</v>
      </c>
      <c r="F1047" s="14" t="s">
        <v>114</v>
      </c>
      <c r="G1047" s="14" t="n">
        <v>39</v>
      </c>
      <c r="H1047" s="14" t="n">
        <v>22</v>
      </c>
      <c r="I1047" s="14" t="n">
        <v>0</v>
      </c>
      <c r="J1047" s="14" t="n">
        <v>2</v>
      </c>
      <c r="K1047" s="14" t="n">
        <v>2</v>
      </c>
      <c r="L1047" s="14" t="n">
        <v>0</v>
      </c>
      <c r="M1047" s="14" t="n">
        <v>0</v>
      </c>
      <c r="N1047" s="14" t="s">
        <v>82</v>
      </c>
      <c r="O1047" s="14" t="s">
        <v>92</v>
      </c>
      <c r="P1047" s="14" t="s">
        <v>93</v>
      </c>
      <c r="Q1047" s="14" t="s">
        <v>94</v>
      </c>
      <c r="R1047" s="14" t="n">
        <v>0</v>
      </c>
      <c r="S1047" s="14" t="n">
        <v>0</v>
      </c>
      <c r="T1047" s="14" t="n">
        <v>0</v>
      </c>
      <c r="U1047" s="14" t="s">
        <v>95</v>
      </c>
      <c r="V1047" s="14" t="s">
        <v>109</v>
      </c>
      <c r="W1047" s="14" t="n">
        <v>0</v>
      </c>
      <c r="X1047" s="14" t="s">
        <v>86</v>
      </c>
      <c r="Y1047" s="14" t="n">
        <v>9</v>
      </c>
      <c r="Z1047" s="14" t="n">
        <v>0</v>
      </c>
      <c r="AA1047" s="14" t="n">
        <v>0</v>
      </c>
      <c r="AB1047" s="14" t="s">
        <v>125</v>
      </c>
      <c r="AC1047" s="14" t="n">
        <v>145</v>
      </c>
      <c r="AD1047" s="14" t="n">
        <v>0</v>
      </c>
      <c r="AE1047" s="14" t="n">
        <v>1</v>
      </c>
      <c r="AF1047" s="14" t="s">
        <v>88</v>
      </c>
      <c r="AG1047" s="15" t="n">
        <v>42271</v>
      </c>
      <c r="AH1047" s="14" t="n">
        <f aca="false">I1047+J1047</f>
        <v>2</v>
      </c>
      <c r="AI1047" s="14" t="n">
        <f aca="false">K1047+L1047+M1047</f>
        <v>2</v>
      </c>
      <c r="AJ1047" s="14" t="n">
        <f aca="false">AC1047*AH1047</f>
        <v>290</v>
      </c>
      <c r="AK1047" s="14" t="str">
        <f aca="false">IF(C1047=1,"Cancelled","Completed")</f>
        <v>Completed</v>
      </c>
      <c r="AL1047" s="14" t="str">
        <f aca="false">_xlfn.IFS(D1047&lt;=7,"0-7 Days",D1047&lt;=30,"8-30 Days",D1047&lt;=90,"31-90 Days",TRUE(),"90+ Days")</f>
        <v>0-7 Days</v>
      </c>
      <c r="AM1047" s="14" t="str">
        <f aca="false">_xlfn.IFS(OR(F1047="December",F1047="January",F1047="February"),"Winter",OR(F1047="March",F1047="April",F1047="May"),"Spring",OR(F1047="June",F1047="July",F1047="August"),"Summer",TRUE(),"Autumn")</f>
        <v>Autumn</v>
      </c>
      <c r="AN1047" s="14" t="str">
        <f aca="false">IF(L1047+M1047&gt;0,"Family","Adult Only")</f>
        <v>Adult Only</v>
      </c>
      <c r="AO1047" s="14" t="str">
        <f aca="false">IF(U1047=V1047,"Same","Changed")</f>
        <v>Changed</v>
      </c>
    </row>
    <row r="1048" customFormat="false" ht="15" hidden="false" customHeight="false" outlineLevel="0" collapsed="false">
      <c r="A1048" s="0" t="n">
        <v>1076</v>
      </c>
      <c r="B1048" s="0" t="s">
        <v>90</v>
      </c>
      <c r="C1048" s="0" t="n">
        <v>0</v>
      </c>
      <c r="D1048" s="0" t="n">
        <v>40</v>
      </c>
      <c r="E1048" s="0" t="n">
        <v>2017</v>
      </c>
      <c r="F1048" s="0" t="s">
        <v>135</v>
      </c>
      <c r="G1048" s="0" t="n">
        <v>23</v>
      </c>
      <c r="H1048" s="0" t="n">
        <v>8</v>
      </c>
      <c r="I1048" s="0" t="n">
        <v>0</v>
      </c>
      <c r="J1048" s="0" t="n">
        <v>1</v>
      </c>
      <c r="K1048" s="0" t="n">
        <v>2</v>
      </c>
      <c r="L1048" s="0" t="n">
        <v>0</v>
      </c>
      <c r="M1048" s="0" t="n">
        <v>0</v>
      </c>
      <c r="N1048" s="0" t="s">
        <v>82</v>
      </c>
      <c r="O1048" s="0" t="s">
        <v>92</v>
      </c>
      <c r="P1048" s="0" t="s">
        <v>93</v>
      </c>
      <c r="Q1048" s="0" t="s">
        <v>94</v>
      </c>
      <c r="R1048" s="0" t="n">
        <v>0</v>
      </c>
      <c r="S1048" s="0" t="n">
        <v>0</v>
      </c>
      <c r="T1048" s="0" t="n">
        <v>0</v>
      </c>
      <c r="U1048" s="0" t="s">
        <v>95</v>
      </c>
      <c r="V1048" s="0" t="s">
        <v>95</v>
      </c>
      <c r="W1048" s="0" t="n">
        <v>2</v>
      </c>
      <c r="X1048" s="0" t="s">
        <v>86</v>
      </c>
      <c r="Y1048" s="0" t="n">
        <v>9</v>
      </c>
      <c r="Z1048" s="0" t="n">
        <v>0</v>
      </c>
      <c r="AA1048" s="0" t="n">
        <v>0</v>
      </c>
      <c r="AB1048" s="0" t="s">
        <v>87</v>
      </c>
      <c r="AC1048" s="0" t="n">
        <v>140</v>
      </c>
      <c r="AD1048" s="0" t="n">
        <v>0</v>
      </c>
      <c r="AE1048" s="0" t="n">
        <v>2</v>
      </c>
      <c r="AF1048" s="0" t="s">
        <v>88</v>
      </c>
      <c r="AG1048" s="13" t="n">
        <v>42894</v>
      </c>
      <c r="AH1048" s="25" t="n">
        <f aca="false">I1048+J1048</f>
        <v>1</v>
      </c>
      <c r="AI1048" s="25" t="n">
        <f aca="false">K1048+L1048+M1048</f>
        <v>2</v>
      </c>
      <c r="AJ1048" s="25" t="n">
        <f aca="false">AC1048*AH1048</f>
        <v>140</v>
      </c>
      <c r="AK1048" s="0" t="str">
        <f aca="false">IF(C1048=1,"Cancelled","Completed")</f>
        <v>Completed</v>
      </c>
      <c r="AL1048" s="0" t="str">
        <f aca="false">_xlfn.IFS(D1048&lt;=7,"0-7 Days",D1048&lt;=30,"8-30 Days",D1048&lt;=90,"31-90 Days",TRUE(),"90+ Days")</f>
        <v>31-90 Days</v>
      </c>
      <c r="AM1048" s="0" t="str">
        <f aca="false">_xlfn.IFS(OR(F1048="December",F1048="January",F1048="February"),"Winter",OR(F1048="March",F1048="April",F1048="May"),"Spring",OR(F1048="June",F1048="July",F1048="August"),"Summer",TRUE(),"Autumn")</f>
        <v>Summer</v>
      </c>
      <c r="AN1048" s="0" t="str">
        <f aca="false">IF(L1048+M1048&gt;0,"Family","Adult Only")</f>
        <v>Adult Only</v>
      </c>
      <c r="AO1048" s="0" t="str">
        <f aca="false">IF(U1048=V1048,"Same","Changed")</f>
        <v>Same</v>
      </c>
    </row>
    <row r="1049" customFormat="false" ht="15" hidden="false" customHeight="false" outlineLevel="0" collapsed="false">
      <c r="A1049" s="14" t="n">
        <v>1077</v>
      </c>
      <c r="B1049" s="14" t="s">
        <v>90</v>
      </c>
      <c r="C1049" s="14" t="n">
        <v>1</v>
      </c>
      <c r="D1049" s="14" t="n">
        <v>160</v>
      </c>
      <c r="E1049" s="14" t="n">
        <v>2017</v>
      </c>
      <c r="F1049" s="14" t="s">
        <v>119</v>
      </c>
      <c r="G1049" s="14" t="n">
        <v>34</v>
      </c>
      <c r="H1049" s="14" t="n">
        <v>22</v>
      </c>
      <c r="I1049" s="14" t="n">
        <v>0</v>
      </c>
      <c r="J1049" s="14" t="n">
        <v>4</v>
      </c>
      <c r="K1049" s="14" t="n">
        <v>3</v>
      </c>
      <c r="L1049" s="14" t="n">
        <v>0</v>
      </c>
      <c r="M1049" s="14" t="n">
        <v>0</v>
      </c>
      <c r="N1049" s="14" t="s">
        <v>82</v>
      </c>
      <c r="O1049" s="14" t="s">
        <v>152</v>
      </c>
      <c r="P1049" s="14" t="s">
        <v>93</v>
      </c>
      <c r="Q1049" s="14" t="s">
        <v>94</v>
      </c>
      <c r="R1049" s="14" t="n">
        <v>0</v>
      </c>
      <c r="S1049" s="14" t="n">
        <v>0</v>
      </c>
      <c r="T1049" s="14" t="n">
        <v>0</v>
      </c>
      <c r="U1049" s="14" t="s">
        <v>124</v>
      </c>
      <c r="V1049" s="14" t="s">
        <v>124</v>
      </c>
      <c r="W1049" s="14" t="n">
        <v>1</v>
      </c>
      <c r="X1049" s="14" t="s">
        <v>86</v>
      </c>
      <c r="Y1049" s="14" t="n">
        <v>9</v>
      </c>
      <c r="Z1049" s="14" t="n">
        <v>0</v>
      </c>
      <c r="AA1049" s="14" t="n">
        <v>0</v>
      </c>
      <c r="AB1049" s="14" t="s">
        <v>87</v>
      </c>
      <c r="AC1049" s="14" t="n">
        <v>202.5</v>
      </c>
      <c r="AD1049" s="14" t="n">
        <v>0</v>
      </c>
      <c r="AE1049" s="14" t="n">
        <v>0</v>
      </c>
      <c r="AF1049" s="14" t="s">
        <v>96</v>
      </c>
      <c r="AG1049" s="15" t="n">
        <v>42810</v>
      </c>
      <c r="AH1049" s="14" t="n">
        <f aca="false">I1049+J1049</f>
        <v>4</v>
      </c>
      <c r="AI1049" s="14" t="n">
        <f aca="false">K1049+L1049+M1049</f>
        <v>3</v>
      </c>
      <c r="AJ1049" s="14" t="n">
        <f aca="false">AC1049*AH1049</f>
        <v>810</v>
      </c>
      <c r="AK1049" s="14" t="str">
        <f aca="false">IF(C1049=1,"Cancelled","Completed")</f>
        <v>Cancelled</v>
      </c>
      <c r="AL1049" s="14" t="str">
        <f aca="false">_xlfn.IFS(D1049&lt;=7,"0-7 Days",D1049&lt;=30,"8-30 Days",D1049&lt;=90,"31-90 Days",TRUE(),"90+ Days")</f>
        <v>90+ Days</v>
      </c>
      <c r="AM1049" s="14" t="str">
        <f aca="false">_xlfn.IFS(OR(F1049="December",F1049="January",F1049="February"),"Winter",OR(F1049="March",F1049="April",F1049="May"),"Spring",OR(F1049="June",F1049="July",F1049="August"),"Summer",TRUE(),"Autumn")</f>
        <v>Summer</v>
      </c>
      <c r="AN1049" s="14" t="str">
        <f aca="false">IF(L1049+M1049&gt;0,"Family","Adult Only")</f>
        <v>Adult Only</v>
      </c>
      <c r="AO1049" s="14" t="str">
        <f aca="false">IF(U1049=V1049,"Same","Changed")</f>
        <v>Same</v>
      </c>
    </row>
    <row r="1050" customFormat="false" ht="15" hidden="false" customHeight="false" outlineLevel="0" collapsed="false">
      <c r="A1050" s="0" t="n">
        <v>1078</v>
      </c>
      <c r="B1050" s="0" t="s">
        <v>80</v>
      </c>
      <c r="C1050" s="0" t="n">
        <v>1</v>
      </c>
      <c r="D1050" s="0" t="n">
        <v>179</v>
      </c>
      <c r="E1050" s="0" t="n">
        <v>2016</v>
      </c>
      <c r="F1050" s="0" t="s">
        <v>106</v>
      </c>
      <c r="G1050" s="0" t="n">
        <v>18</v>
      </c>
      <c r="H1050" s="0" t="n">
        <v>27</v>
      </c>
      <c r="I1050" s="0" t="n">
        <v>0</v>
      </c>
      <c r="J1050" s="0" t="n">
        <v>2</v>
      </c>
      <c r="K1050" s="0" t="n">
        <v>2</v>
      </c>
      <c r="L1050" s="0" t="n">
        <v>0</v>
      </c>
      <c r="M1050" s="0" t="n">
        <v>0</v>
      </c>
      <c r="N1050" s="0" t="s">
        <v>82</v>
      </c>
      <c r="O1050" s="0" t="s">
        <v>92</v>
      </c>
      <c r="P1050" s="0" t="s">
        <v>93</v>
      </c>
      <c r="Q1050" s="0" t="s">
        <v>94</v>
      </c>
      <c r="R1050" s="0" t="n">
        <v>0</v>
      </c>
      <c r="S1050" s="0" t="n">
        <v>0</v>
      </c>
      <c r="T1050" s="0" t="n">
        <v>0</v>
      </c>
      <c r="U1050" s="0" t="s">
        <v>95</v>
      </c>
      <c r="V1050" s="0" t="s">
        <v>95</v>
      </c>
      <c r="W1050" s="0" t="n">
        <v>0</v>
      </c>
      <c r="X1050" s="0" t="s">
        <v>86</v>
      </c>
      <c r="Y1050" s="0" t="n">
        <v>240</v>
      </c>
      <c r="Z1050" s="0" t="n">
        <v>0</v>
      </c>
      <c r="AA1050" s="0" t="n">
        <v>0</v>
      </c>
      <c r="AB1050" s="0" t="s">
        <v>87</v>
      </c>
      <c r="AC1050" s="0" t="n">
        <v>52.2</v>
      </c>
      <c r="AD1050" s="0" t="n">
        <v>0</v>
      </c>
      <c r="AE1050" s="0" t="n">
        <v>1</v>
      </c>
      <c r="AF1050" s="0" t="s">
        <v>96</v>
      </c>
      <c r="AG1050" s="13" t="n">
        <v>42445</v>
      </c>
      <c r="AH1050" s="25" t="n">
        <f aca="false">I1050+J1050</f>
        <v>2</v>
      </c>
      <c r="AI1050" s="25" t="n">
        <f aca="false">K1050+L1050+M1050</f>
        <v>2</v>
      </c>
      <c r="AJ1050" s="25" t="n">
        <f aca="false">AC1050*AH1050</f>
        <v>104.4</v>
      </c>
      <c r="AK1050" s="0" t="str">
        <f aca="false">IF(C1050=1,"Cancelled","Completed")</f>
        <v>Cancelled</v>
      </c>
      <c r="AL1050" s="0" t="str">
        <f aca="false">_xlfn.IFS(D1050&lt;=7,"0-7 Days",D1050&lt;=30,"8-30 Days",D1050&lt;=90,"31-90 Days",TRUE(),"90+ Days")</f>
        <v>90+ Days</v>
      </c>
      <c r="AM1050" s="0" t="str">
        <f aca="false">_xlfn.IFS(OR(F1050="December",F1050="January",F1050="February"),"Winter",OR(F1050="March",F1050="April",F1050="May"),"Spring",OR(F1050="June",F1050="July",F1050="August"),"Summer",TRUE(),"Autumn")</f>
        <v>Spring</v>
      </c>
      <c r="AN1050" s="0" t="str">
        <f aca="false">IF(L1050+M1050&gt;0,"Family","Adult Only")</f>
        <v>Adult Only</v>
      </c>
      <c r="AO1050" s="0" t="str">
        <f aca="false">IF(U1050=V1050,"Same","Changed")</f>
        <v>Same</v>
      </c>
    </row>
    <row r="1051" customFormat="false" ht="15" hidden="false" customHeight="false" outlineLevel="0" collapsed="false">
      <c r="A1051" s="14" t="n">
        <v>1079</v>
      </c>
      <c r="B1051" s="14" t="s">
        <v>90</v>
      </c>
      <c r="C1051" s="14" t="n">
        <v>1</v>
      </c>
      <c r="D1051" s="14" t="n">
        <v>128</v>
      </c>
      <c r="E1051" s="14" t="n">
        <v>2017</v>
      </c>
      <c r="F1051" s="14" t="s">
        <v>121</v>
      </c>
      <c r="G1051" s="14" t="n">
        <v>19</v>
      </c>
      <c r="H1051" s="14" t="n">
        <v>11</v>
      </c>
      <c r="I1051" s="14" t="n">
        <v>0</v>
      </c>
      <c r="J1051" s="14" t="n">
        <v>3</v>
      </c>
      <c r="K1051" s="14" t="n">
        <v>1</v>
      </c>
      <c r="L1051" s="14" t="n">
        <v>0</v>
      </c>
      <c r="M1051" s="14" t="n">
        <v>0</v>
      </c>
      <c r="N1051" s="14" t="s">
        <v>82</v>
      </c>
      <c r="O1051" s="14" t="s">
        <v>83</v>
      </c>
      <c r="P1051" s="14" t="s">
        <v>93</v>
      </c>
      <c r="Q1051" s="14" t="s">
        <v>94</v>
      </c>
      <c r="R1051" s="14" t="n">
        <v>0</v>
      </c>
      <c r="S1051" s="14" t="n">
        <v>0</v>
      </c>
      <c r="T1051" s="14" t="n">
        <v>0</v>
      </c>
      <c r="U1051" s="14" t="s">
        <v>95</v>
      </c>
      <c r="V1051" s="14" t="s">
        <v>95</v>
      </c>
      <c r="W1051" s="14" t="n">
        <v>0</v>
      </c>
      <c r="X1051" s="14" t="s">
        <v>86</v>
      </c>
      <c r="Y1051" s="14" t="n">
        <v>9</v>
      </c>
      <c r="Z1051" s="14" t="n">
        <v>0</v>
      </c>
      <c r="AA1051" s="14" t="n">
        <v>0</v>
      </c>
      <c r="AB1051" s="14" t="s">
        <v>87</v>
      </c>
      <c r="AC1051" s="14" t="n">
        <v>130.8</v>
      </c>
      <c r="AD1051" s="14" t="n">
        <v>0</v>
      </c>
      <c r="AE1051" s="14" t="n">
        <v>0</v>
      </c>
      <c r="AF1051" s="14" t="s">
        <v>96</v>
      </c>
      <c r="AG1051" s="15" t="n">
        <v>42750</v>
      </c>
      <c r="AH1051" s="14" t="n">
        <f aca="false">I1051+J1051</f>
        <v>3</v>
      </c>
      <c r="AI1051" s="14" t="n">
        <f aca="false">K1051+L1051+M1051</f>
        <v>1</v>
      </c>
      <c r="AJ1051" s="14" t="n">
        <f aca="false">AC1051*AH1051</f>
        <v>392.4</v>
      </c>
      <c r="AK1051" s="14" t="str">
        <f aca="false">IF(C1051=1,"Cancelled","Completed")</f>
        <v>Cancelled</v>
      </c>
      <c r="AL1051" s="14" t="str">
        <f aca="false">_xlfn.IFS(D1051&lt;=7,"0-7 Days",D1051&lt;=30,"8-30 Days",D1051&lt;=90,"31-90 Days",TRUE(),"90+ Days")</f>
        <v>90+ Days</v>
      </c>
      <c r="AM1051" s="14" t="str">
        <f aca="false">_xlfn.IFS(OR(F1051="December",F1051="January",F1051="February"),"Winter",OR(F1051="March",F1051="April",F1051="May"),"Spring",OR(F1051="June",F1051="July",F1051="August"),"Summer",TRUE(),"Autumn")</f>
        <v>Spring</v>
      </c>
      <c r="AN1051" s="14" t="str">
        <f aca="false">IF(L1051+M1051&gt;0,"Family","Adult Only")</f>
        <v>Adult Only</v>
      </c>
      <c r="AO1051" s="14" t="str">
        <f aca="false">IF(U1051=V1051,"Same","Changed")</f>
        <v>Same</v>
      </c>
    </row>
    <row r="1052" customFormat="false" ht="15" hidden="false" customHeight="false" outlineLevel="0" collapsed="false">
      <c r="A1052" s="0" t="n">
        <v>1080</v>
      </c>
      <c r="B1052" s="0" t="s">
        <v>90</v>
      </c>
      <c r="C1052" s="0" t="n">
        <v>1</v>
      </c>
      <c r="D1052" s="0" t="n">
        <v>167</v>
      </c>
      <c r="E1052" s="0" t="n">
        <v>2016</v>
      </c>
      <c r="F1052" s="0" t="s">
        <v>91</v>
      </c>
      <c r="G1052" s="0" t="n">
        <v>30</v>
      </c>
      <c r="H1052" s="0" t="n">
        <v>23</v>
      </c>
      <c r="I1052" s="0" t="n">
        <v>2</v>
      </c>
      <c r="J1052" s="0" t="n">
        <v>5</v>
      </c>
      <c r="K1052" s="0" t="n">
        <v>2</v>
      </c>
      <c r="L1052" s="0" t="n">
        <v>0</v>
      </c>
      <c r="M1052" s="0" t="n">
        <v>0</v>
      </c>
      <c r="N1052" s="0" t="s">
        <v>82</v>
      </c>
      <c r="O1052" s="0" t="s">
        <v>163</v>
      </c>
      <c r="P1052" s="0" t="s">
        <v>93</v>
      </c>
      <c r="Q1052" s="0" t="s">
        <v>94</v>
      </c>
      <c r="R1052" s="0" t="n">
        <v>0</v>
      </c>
      <c r="S1052" s="0" t="n">
        <v>0</v>
      </c>
      <c r="T1052" s="0" t="n">
        <v>0</v>
      </c>
      <c r="U1052" s="0" t="s">
        <v>95</v>
      </c>
      <c r="V1052" s="0" t="s">
        <v>95</v>
      </c>
      <c r="W1052" s="0" t="n">
        <v>0</v>
      </c>
      <c r="X1052" s="0" t="s">
        <v>86</v>
      </c>
      <c r="Y1052" s="0" t="n">
        <v>9</v>
      </c>
      <c r="Z1052" s="0" t="n">
        <v>0</v>
      </c>
      <c r="AA1052" s="0" t="n">
        <v>0</v>
      </c>
      <c r="AB1052" s="0" t="s">
        <v>87</v>
      </c>
      <c r="AC1052" s="0" t="n">
        <v>99.45</v>
      </c>
      <c r="AD1052" s="0" t="n">
        <v>0</v>
      </c>
      <c r="AE1052" s="0" t="n">
        <v>0</v>
      </c>
      <c r="AF1052" s="0" t="s">
        <v>96</v>
      </c>
      <c r="AG1052" s="13" t="n">
        <v>42416</v>
      </c>
      <c r="AH1052" s="25" t="n">
        <f aca="false">I1052+J1052</f>
        <v>7</v>
      </c>
      <c r="AI1052" s="25" t="n">
        <f aca="false">K1052+L1052+M1052</f>
        <v>2</v>
      </c>
      <c r="AJ1052" s="25" t="n">
        <f aca="false">AC1052*AH1052</f>
        <v>696.15</v>
      </c>
      <c r="AK1052" s="0" t="str">
        <f aca="false">IF(C1052=1,"Cancelled","Completed")</f>
        <v>Cancelled</v>
      </c>
      <c r="AL1052" s="0" t="str">
        <f aca="false">_xlfn.IFS(D1052&lt;=7,"0-7 Days",D1052&lt;=30,"8-30 Days",D1052&lt;=90,"31-90 Days",TRUE(),"90+ Days")</f>
        <v>90+ Days</v>
      </c>
      <c r="AM1052" s="0" t="str">
        <f aca="false">_xlfn.IFS(OR(F1052="December",F1052="January",F1052="February"),"Winter",OR(F1052="March",F1052="April",F1052="May"),"Spring",OR(F1052="June",F1052="July",F1052="August"),"Summer",TRUE(),"Autumn")</f>
        <v>Summer</v>
      </c>
      <c r="AN1052" s="0" t="str">
        <f aca="false">IF(L1052+M1052&gt;0,"Family","Adult Only")</f>
        <v>Adult Only</v>
      </c>
      <c r="AO1052" s="0" t="str">
        <f aca="false">IF(U1052=V1052,"Same","Changed")</f>
        <v>Same</v>
      </c>
    </row>
    <row r="1053" customFormat="false" ht="15" hidden="false" customHeight="false" outlineLevel="0" collapsed="false">
      <c r="A1053" s="14" t="n">
        <v>1081</v>
      </c>
      <c r="B1053" s="14" t="s">
        <v>90</v>
      </c>
      <c r="C1053" s="14" t="n">
        <v>0</v>
      </c>
      <c r="D1053" s="14" t="n">
        <v>3</v>
      </c>
      <c r="E1053" s="14" t="n">
        <v>2016</v>
      </c>
      <c r="F1053" s="14" t="s">
        <v>121</v>
      </c>
      <c r="G1053" s="14" t="n">
        <v>20</v>
      </c>
      <c r="H1053" s="14" t="n">
        <v>9</v>
      </c>
      <c r="I1053" s="14" t="n">
        <v>5</v>
      </c>
      <c r="J1053" s="14" t="n">
        <v>10</v>
      </c>
      <c r="K1053" s="14" t="n">
        <v>1</v>
      </c>
      <c r="L1053" s="14" t="n">
        <v>0</v>
      </c>
      <c r="M1053" s="14" t="n">
        <v>0</v>
      </c>
      <c r="N1053" s="14" t="s">
        <v>82</v>
      </c>
      <c r="O1053" s="14" t="s">
        <v>122</v>
      </c>
      <c r="P1053" s="14" t="s">
        <v>154</v>
      </c>
      <c r="Q1053" s="14" t="s">
        <v>128</v>
      </c>
      <c r="R1053" s="14" t="n">
        <v>0</v>
      </c>
      <c r="S1053" s="14" t="n">
        <v>0</v>
      </c>
      <c r="T1053" s="14" t="n">
        <v>0</v>
      </c>
      <c r="U1053" s="14" t="s">
        <v>109</v>
      </c>
      <c r="V1053" s="14" t="s">
        <v>109</v>
      </c>
      <c r="W1053" s="14" t="n">
        <v>0</v>
      </c>
      <c r="X1053" s="14" t="s">
        <v>86</v>
      </c>
      <c r="Y1053" s="14" t="n">
        <v>0</v>
      </c>
      <c r="Z1053" s="14" t="n">
        <v>153</v>
      </c>
      <c r="AA1053" s="14" t="n">
        <v>0</v>
      </c>
      <c r="AB1053" s="14" t="s">
        <v>87</v>
      </c>
      <c r="AC1053" s="14" t="n">
        <v>110</v>
      </c>
      <c r="AD1053" s="14" t="n">
        <v>0</v>
      </c>
      <c r="AE1053" s="14" t="n">
        <v>0</v>
      </c>
      <c r="AF1053" s="14" t="s">
        <v>88</v>
      </c>
      <c r="AG1053" s="15" t="n">
        <v>42514</v>
      </c>
      <c r="AH1053" s="14" t="n">
        <f aca="false">I1053+J1053</f>
        <v>15</v>
      </c>
      <c r="AI1053" s="14" t="n">
        <f aca="false">K1053+L1053+M1053</f>
        <v>1</v>
      </c>
      <c r="AJ1053" s="14" t="n">
        <f aca="false">AC1053*AH1053</f>
        <v>1650</v>
      </c>
      <c r="AK1053" s="14" t="str">
        <f aca="false">IF(C1053=1,"Cancelled","Completed")</f>
        <v>Completed</v>
      </c>
      <c r="AL1053" s="14" t="str">
        <f aca="false">_xlfn.IFS(D1053&lt;=7,"0-7 Days",D1053&lt;=30,"8-30 Days",D1053&lt;=90,"31-90 Days",TRUE(),"90+ Days")</f>
        <v>0-7 Days</v>
      </c>
      <c r="AM1053" s="14" t="str">
        <f aca="false">_xlfn.IFS(OR(F1053="December",F1053="January",F1053="February"),"Winter",OR(F1053="March",F1053="April",F1053="May"),"Spring",OR(F1053="June",F1053="July",F1053="August"),"Summer",TRUE(),"Autumn")</f>
        <v>Spring</v>
      </c>
      <c r="AN1053" s="14" t="str">
        <f aca="false">IF(L1053+M1053&gt;0,"Family","Adult Only")</f>
        <v>Adult Only</v>
      </c>
      <c r="AO1053" s="14" t="str">
        <f aca="false">IF(U1053=V1053,"Same","Changed")</f>
        <v>Same</v>
      </c>
    </row>
    <row r="1054" customFormat="false" ht="15" hidden="false" customHeight="false" outlineLevel="0" collapsed="false">
      <c r="A1054" s="0" t="n">
        <v>1082</v>
      </c>
      <c r="B1054" s="0" t="s">
        <v>90</v>
      </c>
      <c r="C1054" s="0" t="n">
        <v>0</v>
      </c>
      <c r="D1054" s="0" t="n">
        <v>1</v>
      </c>
      <c r="E1054" s="0" t="n">
        <v>2017</v>
      </c>
      <c r="F1054" s="0" t="s">
        <v>103</v>
      </c>
      <c r="G1054" s="0" t="n">
        <v>13</v>
      </c>
      <c r="H1054" s="0" t="n">
        <v>30</v>
      </c>
      <c r="I1054" s="0" t="n">
        <v>0</v>
      </c>
      <c r="J1054" s="0" t="n">
        <v>2</v>
      </c>
      <c r="K1054" s="0" t="n">
        <v>2</v>
      </c>
      <c r="L1054" s="0" t="n">
        <v>0</v>
      </c>
      <c r="M1054" s="0" t="n">
        <v>0</v>
      </c>
      <c r="N1054" s="0" t="s">
        <v>107</v>
      </c>
      <c r="O1054" s="0" t="s">
        <v>143</v>
      </c>
      <c r="P1054" s="0" t="s">
        <v>93</v>
      </c>
      <c r="Q1054" s="0" t="s">
        <v>94</v>
      </c>
      <c r="R1054" s="0" t="n">
        <v>0</v>
      </c>
      <c r="S1054" s="0" t="n">
        <v>0</v>
      </c>
      <c r="T1054" s="0" t="n">
        <v>0</v>
      </c>
      <c r="U1054" s="0" t="s">
        <v>95</v>
      </c>
      <c r="V1054" s="0" t="s">
        <v>95</v>
      </c>
      <c r="W1054" s="0" t="n">
        <v>0</v>
      </c>
      <c r="X1054" s="0" t="s">
        <v>86</v>
      </c>
      <c r="Y1054" s="0" t="n">
        <v>9</v>
      </c>
      <c r="Z1054" s="0" t="n">
        <v>0</v>
      </c>
      <c r="AA1054" s="0" t="n">
        <v>0</v>
      </c>
      <c r="AB1054" s="0" t="s">
        <v>87</v>
      </c>
      <c r="AC1054" s="0" t="n">
        <v>107</v>
      </c>
      <c r="AD1054" s="0" t="n">
        <v>1</v>
      </c>
      <c r="AE1054" s="0" t="n">
        <v>1</v>
      </c>
      <c r="AF1054" s="0" t="s">
        <v>88</v>
      </c>
      <c r="AG1054" s="13" t="n">
        <v>42826</v>
      </c>
      <c r="AH1054" s="25" t="n">
        <f aca="false">I1054+J1054</f>
        <v>2</v>
      </c>
      <c r="AI1054" s="25" t="n">
        <f aca="false">K1054+L1054+M1054</f>
        <v>2</v>
      </c>
      <c r="AJ1054" s="25" t="n">
        <f aca="false">AC1054*AH1054</f>
        <v>214</v>
      </c>
      <c r="AK1054" s="0" t="str">
        <f aca="false">IF(C1054=1,"Cancelled","Completed")</f>
        <v>Completed</v>
      </c>
      <c r="AL1054" s="0" t="str">
        <f aca="false">_xlfn.IFS(D1054&lt;=7,"0-7 Days",D1054&lt;=30,"8-30 Days",D1054&lt;=90,"31-90 Days",TRUE(),"90+ Days")</f>
        <v>0-7 Days</v>
      </c>
      <c r="AM1054" s="0" t="str">
        <f aca="false">_xlfn.IFS(OR(F1054="December",F1054="January",F1054="February"),"Winter",OR(F1054="March",F1054="April",F1054="May"),"Spring",OR(F1054="June",F1054="July",F1054="August"),"Summer",TRUE(),"Autumn")</f>
        <v>Spring</v>
      </c>
      <c r="AN1054" s="0" t="str">
        <f aca="false">IF(L1054+M1054&gt;0,"Family","Adult Only")</f>
        <v>Adult Only</v>
      </c>
      <c r="AO1054" s="0" t="str">
        <f aca="false">IF(U1054=V1054,"Same","Changed")</f>
        <v>Same</v>
      </c>
    </row>
    <row r="1055" customFormat="false" ht="15" hidden="false" customHeight="false" outlineLevel="0" collapsed="false">
      <c r="A1055" s="14" t="n">
        <v>1083</v>
      </c>
      <c r="B1055" s="14" t="s">
        <v>90</v>
      </c>
      <c r="C1055" s="14" t="n">
        <v>1</v>
      </c>
      <c r="D1055" s="14" t="n">
        <v>10</v>
      </c>
      <c r="E1055" s="14" t="n">
        <v>2016</v>
      </c>
      <c r="F1055" s="14" t="s">
        <v>103</v>
      </c>
      <c r="G1055" s="14" t="n">
        <v>14</v>
      </c>
      <c r="H1055" s="14" t="n">
        <v>29</v>
      </c>
      <c r="I1055" s="14" t="n">
        <v>0</v>
      </c>
      <c r="J1055" s="14" t="n">
        <v>1</v>
      </c>
      <c r="K1055" s="14" t="n">
        <v>3</v>
      </c>
      <c r="L1055" s="14" t="n">
        <v>0</v>
      </c>
      <c r="M1055" s="14" t="n">
        <v>0</v>
      </c>
      <c r="N1055" s="14" t="s">
        <v>82</v>
      </c>
      <c r="O1055" s="14" t="s">
        <v>92</v>
      </c>
      <c r="P1055" s="14" t="s">
        <v>93</v>
      </c>
      <c r="Q1055" s="14" t="s">
        <v>94</v>
      </c>
      <c r="R1055" s="14" t="n">
        <v>0</v>
      </c>
      <c r="S1055" s="14" t="n">
        <v>0</v>
      </c>
      <c r="T1055" s="14" t="n">
        <v>0</v>
      </c>
      <c r="U1055" s="14" t="s">
        <v>109</v>
      </c>
      <c r="V1055" s="14" t="s">
        <v>109</v>
      </c>
      <c r="W1055" s="14" t="n">
        <v>0</v>
      </c>
      <c r="X1055" s="14" t="s">
        <v>86</v>
      </c>
      <c r="Y1055" s="14" t="n">
        <v>9</v>
      </c>
      <c r="Z1055" s="14" t="n">
        <v>0</v>
      </c>
      <c r="AA1055" s="14" t="n">
        <v>0</v>
      </c>
      <c r="AB1055" s="14" t="s">
        <v>87</v>
      </c>
      <c r="AC1055" s="14" t="n">
        <v>137</v>
      </c>
      <c r="AD1055" s="14" t="n">
        <v>0</v>
      </c>
      <c r="AE1055" s="14" t="n">
        <v>0</v>
      </c>
      <c r="AF1055" s="14" t="s">
        <v>96</v>
      </c>
      <c r="AG1055" s="15" t="n">
        <v>42452</v>
      </c>
      <c r="AH1055" s="14" t="n">
        <f aca="false">I1055+J1055</f>
        <v>1</v>
      </c>
      <c r="AI1055" s="14" t="n">
        <f aca="false">K1055+L1055+M1055</f>
        <v>3</v>
      </c>
      <c r="AJ1055" s="14" t="n">
        <f aca="false">AC1055*AH1055</f>
        <v>137</v>
      </c>
      <c r="AK1055" s="14" t="str">
        <f aca="false">IF(C1055=1,"Cancelled","Completed")</f>
        <v>Cancelled</v>
      </c>
      <c r="AL1055" s="14" t="str">
        <f aca="false">_xlfn.IFS(D1055&lt;=7,"0-7 Days",D1055&lt;=30,"8-30 Days",D1055&lt;=90,"31-90 Days",TRUE(),"90+ Days")</f>
        <v>8-30 Days</v>
      </c>
      <c r="AM1055" s="14" t="str">
        <f aca="false">_xlfn.IFS(OR(F1055="December",F1055="January",F1055="February"),"Winter",OR(F1055="March",F1055="April",F1055="May"),"Spring",OR(F1055="June",F1055="July",F1055="August"),"Summer",TRUE(),"Autumn")</f>
        <v>Spring</v>
      </c>
      <c r="AN1055" s="14" t="str">
        <f aca="false">IF(L1055+M1055&gt;0,"Family","Adult Only")</f>
        <v>Adult Only</v>
      </c>
      <c r="AO1055" s="14" t="str">
        <f aca="false">IF(U1055=V1055,"Same","Changed")</f>
        <v>Same</v>
      </c>
    </row>
    <row r="1056" customFormat="false" ht="15" hidden="false" customHeight="false" outlineLevel="0" collapsed="false">
      <c r="A1056" s="0" t="n">
        <v>1084</v>
      </c>
      <c r="B1056" s="0" t="s">
        <v>80</v>
      </c>
      <c r="C1056" s="0" t="n">
        <v>1</v>
      </c>
      <c r="D1056" s="0" t="n">
        <v>118</v>
      </c>
      <c r="E1056" s="0" t="n">
        <v>2015</v>
      </c>
      <c r="F1056" s="0" t="s">
        <v>91</v>
      </c>
      <c r="G1056" s="0" t="n">
        <v>31</v>
      </c>
      <c r="H1056" s="0" t="n">
        <v>29</v>
      </c>
      <c r="I1056" s="0" t="n">
        <v>1</v>
      </c>
      <c r="J1056" s="0" t="n">
        <v>4</v>
      </c>
      <c r="K1056" s="0" t="n">
        <v>2</v>
      </c>
      <c r="L1056" s="0" t="n">
        <v>0</v>
      </c>
      <c r="M1056" s="0" t="n">
        <v>0</v>
      </c>
      <c r="N1056" s="0" t="s">
        <v>112</v>
      </c>
      <c r="O1056" s="0" t="s">
        <v>92</v>
      </c>
      <c r="P1056" s="0" t="s">
        <v>93</v>
      </c>
      <c r="Q1056" s="0" t="s">
        <v>94</v>
      </c>
      <c r="R1056" s="0" t="n">
        <v>0</v>
      </c>
      <c r="S1056" s="0" t="n">
        <v>0</v>
      </c>
      <c r="T1056" s="0" t="n">
        <v>0</v>
      </c>
      <c r="U1056" s="0" t="s">
        <v>109</v>
      </c>
      <c r="V1056" s="0" t="s">
        <v>109</v>
      </c>
      <c r="W1056" s="0" t="n">
        <v>1</v>
      </c>
      <c r="X1056" s="0" t="s">
        <v>86</v>
      </c>
      <c r="Y1056" s="0" t="n">
        <v>240</v>
      </c>
      <c r="Z1056" s="0" t="n">
        <v>0</v>
      </c>
      <c r="AA1056" s="0" t="n">
        <v>0</v>
      </c>
      <c r="AB1056" s="0" t="s">
        <v>87</v>
      </c>
      <c r="AC1056" s="0" t="n">
        <v>186</v>
      </c>
      <c r="AD1056" s="0" t="n">
        <v>0</v>
      </c>
      <c r="AE1056" s="0" t="n">
        <v>2</v>
      </c>
      <c r="AF1056" s="0" t="s">
        <v>96</v>
      </c>
      <c r="AG1056" s="13" t="n">
        <v>42195</v>
      </c>
      <c r="AH1056" s="25" t="n">
        <f aca="false">I1056+J1056</f>
        <v>5</v>
      </c>
      <c r="AI1056" s="25" t="n">
        <f aca="false">K1056+L1056+M1056</f>
        <v>2</v>
      </c>
      <c r="AJ1056" s="25" t="n">
        <f aca="false">AC1056*AH1056</f>
        <v>930</v>
      </c>
      <c r="AK1056" s="0" t="str">
        <f aca="false">IF(C1056=1,"Cancelled","Completed")</f>
        <v>Cancelled</v>
      </c>
      <c r="AL1056" s="0" t="str">
        <f aca="false">_xlfn.IFS(D1056&lt;=7,"0-7 Days",D1056&lt;=30,"8-30 Days",D1056&lt;=90,"31-90 Days",TRUE(),"90+ Days")</f>
        <v>90+ Days</v>
      </c>
      <c r="AM1056" s="0" t="str">
        <f aca="false">_xlfn.IFS(OR(F1056="December",F1056="January",F1056="February"),"Winter",OR(F1056="March",F1056="April",F1056="May"),"Spring",OR(F1056="June",F1056="July",F1056="August"),"Summer",TRUE(),"Autumn")</f>
        <v>Summer</v>
      </c>
      <c r="AN1056" s="0" t="str">
        <f aca="false">IF(L1056+M1056&gt;0,"Family","Adult Only")</f>
        <v>Adult Only</v>
      </c>
      <c r="AO1056" s="0" t="str">
        <f aca="false">IF(U1056=V1056,"Same","Changed")</f>
        <v>Same</v>
      </c>
    </row>
    <row r="1057" customFormat="false" ht="15" hidden="false" customHeight="false" outlineLevel="0" collapsed="false">
      <c r="A1057" s="14" t="n">
        <v>1085</v>
      </c>
      <c r="B1057" s="14" t="s">
        <v>80</v>
      </c>
      <c r="C1057" s="14" t="n">
        <v>1</v>
      </c>
      <c r="D1057" s="14" t="n">
        <v>209</v>
      </c>
      <c r="E1057" s="14" t="n">
        <v>2016</v>
      </c>
      <c r="F1057" s="14" t="s">
        <v>91</v>
      </c>
      <c r="G1057" s="14" t="n">
        <v>30</v>
      </c>
      <c r="H1057" s="14" t="n">
        <v>23</v>
      </c>
      <c r="I1057" s="14" t="n">
        <v>2</v>
      </c>
      <c r="J1057" s="14" t="n">
        <v>5</v>
      </c>
      <c r="K1057" s="14" t="n">
        <v>3</v>
      </c>
      <c r="L1057" s="14" t="n">
        <v>1</v>
      </c>
      <c r="M1057" s="14" t="n">
        <v>0</v>
      </c>
      <c r="N1057" s="14" t="s">
        <v>82</v>
      </c>
      <c r="O1057" s="14" t="s">
        <v>92</v>
      </c>
      <c r="P1057" s="14" t="s">
        <v>93</v>
      </c>
      <c r="Q1057" s="14" t="s">
        <v>94</v>
      </c>
      <c r="R1057" s="14" t="n">
        <v>0</v>
      </c>
      <c r="S1057" s="14" t="n">
        <v>0</v>
      </c>
      <c r="T1057" s="14" t="n">
        <v>0</v>
      </c>
      <c r="U1057" s="14" t="s">
        <v>144</v>
      </c>
      <c r="V1057" s="14" t="s">
        <v>144</v>
      </c>
      <c r="W1057" s="14" t="n">
        <v>0</v>
      </c>
      <c r="X1057" s="14" t="s">
        <v>86</v>
      </c>
      <c r="Y1057" s="14" t="n">
        <v>240</v>
      </c>
      <c r="Z1057" s="14" t="n">
        <v>0</v>
      </c>
      <c r="AA1057" s="14" t="n">
        <v>0</v>
      </c>
      <c r="AB1057" s="14" t="s">
        <v>87</v>
      </c>
      <c r="AC1057" s="14" t="n">
        <v>210</v>
      </c>
      <c r="AD1057" s="14" t="n">
        <v>0</v>
      </c>
      <c r="AE1057" s="14" t="n">
        <v>0</v>
      </c>
      <c r="AF1057" s="14" t="s">
        <v>96</v>
      </c>
      <c r="AG1057" s="15" t="n">
        <v>42535</v>
      </c>
      <c r="AH1057" s="14" t="n">
        <f aca="false">I1057+J1057</f>
        <v>7</v>
      </c>
      <c r="AI1057" s="14" t="n">
        <f aca="false">K1057+L1057+M1057</f>
        <v>4</v>
      </c>
      <c r="AJ1057" s="14" t="n">
        <f aca="false">AC1057*AH1057</f>
        <v>1470</v>
      </c>
      <c r="AK1057" s="14" t="str">
        <f aca="false">IF(C1057=1,"Cancelled","Completed")</f>
        <v>Cancelled</v>
      </c>
      <c r="AL1057" s="14" t="str">
        <f aca="false">_xlfn.IFS(D1057&lt;=7,"0-7 Days",D1057&lt;=30,"8-30 Days",D1057&lt;=90,"31-90 Days",TRUE(),"90+ Days")</f>
        <v>90+ Days</v>
      </c>
      <c r="AM1057" s="14" t="str">
        <f aca="false">_xlfn.IFS(OR(F1057="December",F1057="January",F1057="February"),"Winter",OR(F1057="March",F1057="April",F1057="May"),"Spring",OR(F1057="June",F1057="July",F1057="August"),"Summer",TRUE(),"Autumn")</f>
        <v>Summer</v>
      </c>
      <c r="AN1057" s="14" t="str">
        <f aca="false">IF(L1057+M1057&gt;0,"Family","Adult Only")</f>
        <v>Family</v>
      </c>
      <c r="AO1057" s="14" t="str">
        <f aca="false">IF(U1057=V1057,"Same","Changed")</f>
        <v>Same</v>
      </c>
    </row>
    <row r="1058" customFormat="false" ht="15" hidden="false" customHeight="false" outlineLevel="0" collapsed="false">
      <c r="A1058" s="0" t="n">
        <v>1086</v>
      </c>
      <c r="B1058" s="0" t="s">
        <v>80</v>
      </c>
      <c r="C1058" s="0" t="n">
        <v>0</v>
      </c>
      <c r="D1058" s="0" t="n">
        <v>4</v>
      </c>
      <c r="E1058" s="0" t="n">
        <v>2016</v>
      </c>
      <c r="F1058" s="0" t="s">
        <v>106</v>
      </c>
      <c r="G1058" s="0" t="n">
        <v>18</v>
      </c>
      <c r="H1058" s="0" t="n">
        <v>30</v>
      </c>
      <c r="I1058" s="0" t="n">
        <v>0</v>
      </c>
      <c r="J1058" s="0" t="n">
        <v>1</v>
      </c>
      <c r="K1058" s="0" t="n">
        <v>1</v>
      </c>
      <c r="L1058" s="0" t="n">
        <v>2</v>
      </c>
      <c r="M1058" s="0" t="n">
        <v>0</v>
      </c>
      <c r="N1058" s="0" t="s">
        <v>82</v>
      </c>
      <c r="O1058" s="0" t="s">
        <v>92</v>
      </c>
      <c r="P1058" s="0" t="s">
        <v>84</v>
      </c>
      <c r="Q1058" s="0" t="s">
        <v>84</v>
      </c>
      <c r="R1058" s="0" t="n">
        <v>0</v>
      </c>
      <c r="S1058" s="0" t="n">
        <v>0</v>
      </c>
      <c r="T1058" s="0" t="n">
        <v>0</v>
      </c>
      <c r="U1058" s="0" t="s">
        <v>109</v>
      </c>
      <c r="V1058" s="0" t="s">
        <v>109</v>
      </c>
      <c r="W1058" s="0" t="n">
        <v>0</v>
      </c>
      <c r="X1058" s="0" t="s">
        <v>86</v>
      </c>
      <c r="Y1058" s="0" t="n">
        <v>0</v>
      </c>
      <c r="Z1058" s="0" t="n">
        <v>0</v>
      </c>
      <c r="AA1058" s="0" t="n">
        <v>0</v>
      </c>
      <c r="AB1058" s="0" t="s">
        <v>87</v>
      </c>
      <c r="AC1058" s="0" t="n">
        <v>95</v>
      </c>
      <c r="AD1058" s="0" t="n">
        <v>0</v>
      </c>
      <c r="AE1058" s="0" t="n">
        <v>3</v>
      </c>
      <c r="AF1058" s="0" t="s">
        <v>88</v>
      </c>
      <c r="AG1058" s="13" t="n">
        <v>42491</v>
      </c>
      <c r="AH1058" s="25" t="n">
        <f aca="false">I1058+J1058</f>
        <v>1</v>
      </c>
      <c r="AI1058" s="25" t="n">
        <f aca="false">K1058+L1058+M1058</f>
        <v>3</v>
      </c>
      <c r="AJ1058" s="25" t="n">
        <f aca="false">AC1058*AH1058</f>
        <v>95</v>
      </c>
      <c r="AK1058" s="0" t="str">
        <f aca="false">IF(C1058=1,"Cancelled","Completed")</f>
        <v>Completed</v>
      </c>
      <c r="AL1058" s="0" t="str">
        <f aca="false">_xlfn.IFS(D1058&lt;=7,"0-7 Days",D1058&lt;=30,"8-30 Days",D1058&lt;=90,"31-90 Days",TRUE(),"90+ Days")</f>
        <v>0-7 Days</v>
      </c>
      <c r="AM1058" s="0" t="str">
        <f aca="false">_xlfn.IFS(OR(F1058="December",F1058="January",F1058="February"),"Winter",OR(F1058="March",F1058="April",F1058="May"),"Spring",OR(F1058="June",F1058="July",F1058="August"),"Summer",TRUE(),"Autumn")</f>
        <v>Spring</v>
      </c>
      <c r="AN1058" s="0" t="str">
        <f aca="false">IF(L1058+M1058&gt;0,"Family","Adult Only")</f>
        <v>Family</v>
      </c>
      <c r="AO1058" s="0" t="str">
        <f aca="false">IF(U1058=V1058,"Same","Changed")</f>
        <v>Same</v>
      </c>
    </row>
    <row r="1059" customFormat="false" ht="15" hidden="false" customHeight="false" outlineLevel="0" collapsed="false">
      <c r="A1059" s="14" t="n">
        <v>1087</v>
      </c>
      <c r="B1059" s="14" t="s">
        <v>80</v>
      </c>
      <c r="C1059" s="14" t="n">
        <v>0</v>
      </c>
      <c r="D1059" s="14" t="n">
        <v>6</v>
      </c>
      <c r="E1059" s="14" t="n">
        <v>2016</v>
      </c>
      <c r="F1059" s="14" t="s">
        <v>103</v>
      </c>
      <c r="G1059" s="14" t="n">
        <v>14</v>
      </c>
      <c r="H1059" s="14" t="n">
        <v>30</v>
      </c>
      <c r="I1059" s="14" t="n">
        <v>0</v>
      </c>
      <c r="J1059" s="14" t="n">
        <v>1</v>
      </c>
      <c r="K1059" s="14" t="n">
        <v>2</v>
      </c>
      <c r="L1059" s="14" t="n">
        <v>0</v>
      </c>
      <c r="M1059" s="14" t="n">
        <v>0</v>
      </c>
      <c r="N1059" s="14" t="s">
        <v>82</v>
      </c>
      <c r="O1059" s="14" t="s">
        <v>92</v>
      </c>
      <c r="P1059" s="14" t="s">
        <v>128</v>
      </c>
      <c r="Q1059" s="14" t="s">
        <v>128</v>
      </c>
      <c r="R1059" s="14" t="n">
        <v>0</v>
      </c>
      <c r="S1059" s="14" t="n">
        <v>0</v>
      </c>
      <c r="T1059" s="14" t="n">
        <v>0</v>
      </c>
      <c r="U1059" s="14" t="s">
        <v>95</v>
      </c>
      <c r="V1059" s="14" t="s">
        <v>95</v>
      </c>
      <c r="W1059" s="14" t="n">
        <v>0</v>
      </c>
      <c r="X1059" s="14" t="s">
        <v>86</v>
      </c>
      <c r="Y1059" s="14" t="n">
        <v>0</v>
      </c>
      <c r="Z1059" s="14" t="n">
        <v>178</v>
      </c>
      <c r="AA1059" s="14" t="n">
        <v>0</v>
      </c>
      <c r="AB1059" s="14" t="s">
        <v>101</v>
      </c>
      <c r="AC1059" s="14" t="n">
        <v>50</v>
      </c>
      <c r="AD1059" s="14" t="n">
        <v>0</v>
      </c>
      <c r="AE1059" s="14" t="n">
        <v>0</v>
      </c>
      <c r="AF1059" s="14" t="s">
        <v>88</v>
      </c>
      <c r="AG1059" s="15" t="n">
        <v>42460</v>
      </c>
      <c r="AH1059" s="14" t="n">
        <f aca="false">I1059+J1059</f>
        <v>1</v>
      </c>
      <c r="AI1059" s="14" t="n">
        <f aca="false">K1059+L1059+M1059</f>
        <v>2</v>
      </c>
      <c r="AJ1059" s="14" t="n">
        <f aca="false">AC1059*AH1059</f>
        <v>50</v>
      </c>
      <c r="AK1059" s="14" t="str">
        <f aca="false">IF(C1059=1,"Cancelled","Completed")</f>
        <v>Completed</v>
      </c>
      <c r="AL1059" s="14" t="str">
        <f aca="false">_xlfn.IFS(D1059&lt;=7,"0-7 Days",D1059&lt;=30,"8-30 Days",D1059&lt;=90,"31-90 Days",TRUE(),"90+ Days")</f>
        <v>0-7 Days</v>
      </c>
      <c r="AM1059" s="14" t="str">
        <f aca="false">_xlfn.IFS(OR(F1059="December",F1059="January",F1059="February"),"Winter",OR(F1059="March",F1059="April",F1059="May"),"Spring",OR(F1059="June",F1059="July",F1059="August"),"Summer",TRUE(),"Autumn")</f>
        <v>Spring</v>
      </c>
      <c r="AN1059" s="14" t="str">
        <f aca="false">IF(L1059+M1059&gt;0,"Family","Adult Only")</f>
        <v>Adult Only</v>
      </c>
      <c r="AO1059" s="14" t="str">
        <f aca="false">IF(U1059=V1059,"Same","Changed")</f>
        <v>Same</v>
      </c>
    </row>
    <row r="1060" customFormat="false" ht="15" hidden="false" customHeight="false" outlineLevel="0" collapsed="false">
      <c r="A1060" s="0" t="n">
        <v>1088</v>
      </c>
      <c r="B1060" s="0" t="s">
        <v>90</v>
      </c>
      <c r="C1060" s="0" t="n">
        <v>0</v>
      </c>
      <c r="D1060" s="0" t="n">
        <v>7</v>
      </c>
      <c r="E1060" s="0" t="n">
        <v>2017</v>
      </c>
      <c r="F1060" s="0" t="s">
        <v>118</v>
      </c>
      <c r="G1060" s="0" t="n">
        <v>7</v>
      </c>
      <c r="H1060" s="0" t="n">
        <v>15</v>
      </c>
      <c r="I1060" s="0" t="n">
        <v>0</v>
      </c>
      <c r="J1060" s="0" t="n">
        <v>1</v>
      </c>
      <c r="K1060" s="0" t="n">
        <v>2</v>
      </c>
      <c r="L1060" s="0" t="n">
        <v>0</v>
      </c>
      <c r="M1060" s="0" t="n">
        <v>0</v>
      </c>
      <c r="N1060" s="0" t="s">
        <v>82</v>
      </c>
      <c r="O1060" s="0" t="s">
        <v>115</v>
      </c>
      <c r="P1060" s="0" t="s">
        <v>84</v>
      </c>
      <c r="Q1060" s="0" t="s">
        <v>84</v>
      </c>
      <c r="R1060" s="0" t="n">
        <v>0</v>
      </c>
      <c r="S1060" s="0" t="n">
        <v>0</v>
      </c>
      <c r="T1060" s="0" t="n">
        <v>0</v>
      </c>
      <c r="U1060" s="0" t="s">
        <v>109</v>
      </c>
      <c r="V1060" s="0" t="s">
        <v>109</v>
      </c>
      <c r="W1060" s="0" t="n">
        <v>0</v>
      </c>
      <c r="X1060" s="0" t="s">
        <v>86</v>
      </c>
      <c r="Y1060" s="0" t="n">
        <v>0</v>
      </c>
      <c r="Z1060" s="0" t="n">
        <v>0</v>
      </c>
      <c r="AA1060" s="0" t="n">
        <v>0</v>
      </c>
      <c r="AB1060" s="0" t="s">
        <v>87</v>
      </c>
      <c r="AC1060" s="0" t="n">
        <v>123</v>
      </c>
      <c r="AD1060" s="0" t="n">
        <v>0</v>
      </c>
      <c r="AE1060" s="0" t="n">
        <v>1</v>
      </c>
      <c r="AF1060" s="0" t="s">
        <v>88</v>
      </c>
      <c r="AG1060" s="13" t="n">
        <v>42782</v>
      </c>
      <c r="AH1060" s="25" t="n">
        <f aca="false">I1060+J1060</f>
        <v>1</v>
      </c>
      <c r="AI1060" s="25" t="n">
        <f aca="false">K1060+L1060+M1060</f>
        <v>2</v>
      </c>
      <c r="AJ1060" s="25" t="n">
        <f aca="false">AC1060*AH1060</f>
        <v>123</v>
      </c>
      <c r="AK1060" s="0" t="str">
        <f aca="false">IF(C1060=1,"Cancelled","Completed")</f>
        <v>Completed</v>
      </c>
      <c r="AL1060" s="0" t="str">
        <f aca="false">_xlfn.IFS(D1060&lt;=7,"0-7 Days",D1060&lt;=30,"8-30 Days",D1060&lt;=90,"31-90 Days",TRUE(),"90+ Days")</f>
        <v>0-7 Days</v>
      </c>
      <c r="AM1060" s="0" t="str">
        <f aca="false">_xlfn.IFS(OR(F1060="December",F1060="January",F1060="February"),"Winter",OR(F1060="March",F1060="April",F1060="May"),"Spring",OR(F1060="June",F1060="July",F1060="August"),"Summer",TRUE(),"Autumn")</f>
        <v>Winter</v>
      </c>
      <c r="AN1060" s="0" t="str">
        <f aca="false">IF(L1060+M1060&gt;0,"Family","Adult Only")</f>
        <v>Adult Only</v>
      </c>
      <c r="AO1060" s="0" t="str">
        <f aca="false">IF(U1060=V1060,"Same","Changed")</f>
        <v>Same</v>
      </c>
    </row>
    <row r="1061" customFormat="false" ht="15" hidden="false" customHeight="false" outlineLevel="0" collapsed="false">
      <c r="A1061" s="14" t="n">
        <v>1089</v>
      </c>
      <c r="B1061" s="14" t="s">
        <v>80</v>
      </c>
      <c r="C1061" s="14" t="n">
        <v>0</v>
      </c>
      <c r="D1061" s="14" t="n">
        <v>168</v>
      </c>
      <c r="E1061" s="14" t="n">
        <v>2017</v>
      </c>
      <c r="F1061" s="14" t="s">
        <v>121</v>
      </c>
      <c r="G1061" s="14" t="n">
        <v>18</v>
      </c>
      <c r="H1061" s="14" t="n">
        <v>2</v>
      </c>
      <c r="I1061" s="14" t="n">
        <v>0</v>
      </c>
      <c r="J1061" s="14" t="n">
        <v>1</v>
      </c>
      <c r="K1061" s="14" t="n">
        <v>2</v>
      </c>
      <c r="L1061" s="14" t="n">
        <v>0</v>
      </c>
      <c r="M1061" s="14" t="n">
        <v>0</v>
      </c>
      <c r="N1061" s="14" t="s">
        <v>82</v>
      </c>
      <c r="O1061" s="14" t="s">
        <v>155</v>
      </c>
      <c r="P1061" s="14" t="s">
        <v>99</v>
      </c>
      <c r="Q1061" s="14" t="s">
        <v>94</v>
      </c>
      <c r="R1061" s="14" t="n">
        <v>0</v>
      </c>
      <c r="S1061" s="14" t="n">
        <v>0</v>
      </c>
      <c r="T1061" s="14" t="n">
        <v>0</v>
      </c>
      <c r="U1061" s="14" t="s">
        <v>109</v>
      </c>
      <c r="V1061" s="14" t="s">
        <v>109</v>
      </c>
      <c r="W1061" s="14" t="n">
        <v>0</v>
      </c>
      <c r="X1061" s="14" t="s">
        <v>86</v>
      </c>
      <c r="Y1061" s="14" t="n">
        <v>251</v>
      </c>
      <c r="Z1061" s="14" t="n">
        <v>0</v>
      </c>
      <c r="AA1061" s="14" t="n">
        <v>0</v>
      </c>
      <c r="AB1061" s="14" t="s">
        <v>87</v>
      </c>
      <c r="AC1061" s="14" t="n">
        <v>62</v>
      </c>
      <c r="AD1061" s="14" t="n">
        <v>0</v>
      </c>
      <c r="AE1061" s="14" t="n">
        <v>0</v>
      </c>
      <c r="AF1061" s="14" t="s">
        <v>88</v>
      </c>
      <c r="AG1061" s="15" t="n">
        <v>42858</v>
      </c>
      <c r="AH1061" s="14" t="n">
        <f aca="false">I1061+J1061</f>
        <v>1</v>
      </c>
      <c r="AI1061" s="14" t="n">
        <f aca="false">K1061+L1061+M1061</f>
        <v>2</v>
      </c>
      <c r="AJ1061" s="14" t="n">
        <f aca="false">AC1061*AH1061</f>
        <v>62</v>
      </c>
      <c r="AK1061" s="14" t="str">
        <f aca="false">IF(C1061=1,"Cancelled","Completed")</f>
        <v>Completed</v>
      </c>
      <c r="AL1061" s="14" t="str">
        <f aca="false">_xlfn.IFS(D1061&lt;=7,"0-7 Days",D1061&lt;=30,"8-30 Days",D1061&lt;=90,"31-90 Days",TRUE(),"90+ Days")</f>
        <v>90+ Days</v>
      </c>
      <c r="AM1061" s="14" t="str">
        <f aca="false">_xlfn.IFS(OR(F1061="December",F1061="January",F1061="February"),"Winter",OR(F1061="March",F1061="April",F1061="May"),"Spring",OR(F1061="June",F1061="July",F1061="August"),"Summer",TRUE(),"Autumn")</f>
        <v>Spring</v>
      </c>
      <c r="AN1061" s="14" t="str">
        <f aca="false">IF(L1061+M1061&gt;0,"Family","Adult Only")</f>
        <v>Adult Only</v>
      </c>
      <c r="AO1061" s="14" t="str">
        <f aca="false">IF(U1061=V1061,"Same","Changed")</f>
        <v>Same</v>
      </c>
    </row>
    <row r="1062" customFormat="false" ht="15" hidden="false" customHeight="false" outlineLevel="0" collapsed="false">
      <c r="A1062" s="0" t="n">
        <v>1090</v>
      </c>
      <c r="B1062" s="0" t="s">
        <v>80</v>
      </c>
      <c r="C1062" s="0" t="n">
        <v>1</v>
      </c>
      <c r="D1062" s="0" t="n">
        <v>19</v>
      </c>
      <c r="E1062" s="0" t="n">
        <v>2016</v>
      </c>
      <c r="F1062" s="0" t="s">
        <v>111</v>
      </c>
      <c r="G1062" s="0" t="n">
        <v>45</v>
      </c>
      <c r="H1062" s="0" t="n">
        <v>30</v>
      </c>
      <c r="I1062" s="0" t="n">
        <v>2</v>
      </c>
      <c r="J1062" s="0" t="n">
        <v>2</v>
      </c>
      <c r="K1062" s="0" t="n">
        <v>2</v>
      </c>
      <c r="L1062" s="0" t="n">
        <v>0</v>
      </c>
      <c r="M1062" s="0" t="n">
        <v>0</v>
      </c>
      <c r="N1062" s="0" t="s">
        <v>112</v>
      </c>
      <c r="O1062" s="0" t="s">
        <v>92</v>
      </c>
      <c r="P1062" s="0" t="s">
        <v>93</v>
      </c>
      <c r="Q1062" s="0" t="s">
        <v>94</v>
      </c>
      <c r="R1062" s="0" t="n">
        <v>0</v>
      </c>
      <c r="S1062" s="0" t="n">
        <v>0</v>
      </c>
      <c r="T1062" s="0" t="n">
        <v>0</v>
      </c>
      <c r="U1062" s="0" t="s">
        <v>95</v>
      </c>
      <c r="V1062" s="0" t="s">
        <v>95</v>
      </c>
      <c r="W1062" s="0" t="n">
        <v>0</v>
      </c>
      <c r="X1062" s="0" t="s">
        <v>86</v>
      </c>
      <c r="Y1062" s="0" t="n">
        <v>15</v>
      </c>
      <c r="Z1062" s="0" t="n">
        <v>0</v>
      </c>
      <c r="AA1062" s="0" t="n">
        <v>0</v>
      </c>
      <c r="AB1062" s="0" t="s">
        <v>87</v>
      </c>
      <c r="AC1062" s="0" t="n">
        <v>78</v>
      </c>
      <c r="AD1062" s="0" t="n">
        <v>0</v>
      </c>
      <c r="AE1062" s="0" t="n">
        <v>2</v>
      </c>
      <c r="AF1062" s="0" t="s">
        <v>96</v>
      </c>
      <c r="AG1062" s="13" t="n">
        <v>42662</v>
      </c>
      <c r="AH1062" s="25" t="n">
        <f aca="false">I1062+J1062</f>
        <v>4</v>
      </c>
      <c r="AI1062" s="25" t="n">
        <f aca="false">K1062+L1062+M1062</f>
        <v>2</v>
      </c>
      <c r="AJ1062" s="25" t="n">
        <f aca="false">AC1062*AH1062</f>
        <v>312</v>
      </c>
      <c r="AK1062" s="0" t="str">
        <f aca="false">IF(C1062=1,"Cancelled","Completed")</f>
        <v>Cancelled</v>
      </c>
      <c r="AL1062" s="0" t="str">
        <f aca="false">_xlfn.IFS(D1062&lt;=7,"0-7 Days",D1062&lt;=30,"8-30 Days",D1062&lt;=90,"31-90 Days",TRUE(),"90+ Days")</f>
        <v>8-30 Days</v>
      </c>
      <c r="AM1062" s="0" t="str">
        <f aca="false">_xlfn.IFS(OR(F1062="December",F1062="January",F1062="February"),"Winter",OR(F1062="March",F1062="April",F1062="May"),"Spring",OR(F1062="June",F1062="July",F1062="August"),"Summer",TRUE(),"Autumn")</f>
        <v>Autumn</v>
      </c>
      <c r="AN1062" s="0" t="str">
        <f aca="false">IF(L1062+M1062&gt;0,"Family","Adult Only")</f>
        <v>Adult Only</v>
      </c>
      <c r="AO1062" s="0" t="str">
        <f aca="false">IF(U1062=V1062,"Same","Changed")</f>
        <v>Same</v>
      </c>
    </row>
    <row r="1063" customFormat="false" ht="15" hidden="false" customHeight="false" outlineLevel="0" collapsed="false">
      <c r="A1063" s="14" t="n">
        <v>1092</v>
      </c>
      <c r="B1063" s="14" t="s">
        <v>80</v>
      </c>
      <c r="C1063" s="14" t="n">
        <v>1</v>
      </c>
      <c r="D1063" s="14" t="n">
        <v>30</v>
      </c>
      <c r="E1063" s="14" t="n">
        <v>2016</v>
      </c>
      <c r="F1063" s="14" t="s">
        <v>119</v>
      </c>
      <c r="G1063" s="14" t="n">
        <v>33</v>
      </c>
      <c r="H1063" s="14" t="n">
        <v>8</v>
      </c>
      <c r="I1063" s="14" t="n">
        <v>1</v>
      </c>
      <c r="J1063" s="14" t="n">
        <v>4</v>
      </c>
      <c r="K1063" s="14" t="n">
        <v>2</v>
      </c>
      <c r="L1063" s="14" t="n">
        <v>0</v>
      </c>
      <c r="M1063" s="14" t="n">
        <v>0</v>
      </c>
      <c r="N1063" s="14" t="s">
        <v>112</v>
      </c>
      <c r="O1063" s="14" t="s">
        <v>92</v>
      </c>
      <c r="P1063" s="14" t="s">
        <v>93</v>
      </c>
      <c r="Q1063" s="14" t="s">
        <v>94</v>
      </c>
      <c r="R1063" s="14" t="n">
        <v>0</v>
      </c>
      <c r="S1063" s="14" t="n">
        <v>0</v>
      </c>
      <c r="T1063" s="14" t="n">
        <v>0</v>
      </c>
      <c r="U1063" s="14" t="s">
        <v>109</v>
      </c>
      <c r="V1063" s="14" t="s">
        <v>109</v>
      </c>
      <c r="W1063" s="14" t="n">
        <v>0</v>
      </c>
      <c r="X1063" s="14" t="s">
        <v>86</v>
      </c>
      <c r="Y1063" s="14" t="n">
        <v>240</v>
      </c>
      <c r="Z1063" s="14" t="n">
        <v>0</v>
      </c>
      <c r="AA1063" s="14" t="n">
        <v>0</v>
      </c>
      <c r="AB1063" s="14" t="s">
        <v>87</v>
      </c>
      <c r="AC1063" s="14" t="n">
        <v>271</v>
      </c>
      <c r="AD1063" s="14" t="n">
        <v>0</v>
      </c>
      <c r="AE1063" s="14" t="n">
        <v>2</v>
      </c>
      <c r="AF1063" s="14" t="s">
        <v>96</v>
      </c>
      <c r="AG1063" s="15" t="n">
        <v>42572</v>
      </c>
      <c r="AH1063" s="14" t="n">
        <f aca="false">I1063+J1063</f>
        <v>5</v>
      </c>
      <c r="AI1063" s="14" t="n">
        <f aca="false">K1063+L1063+M1063</f>
        <v>2</v>
      </c>
      <c r="AJ1063" s="14" t="n">
        <f aca="false">AC1063*AH1063</f>
        <v>1355</v>
      </c>
      <c r="AK1063" s="14" t="str">
        <f aca="false">IF(C1063=1,"Cancelled","Completed")</f>
        <v>Cancelled</v>
      </c>
      <c r="AL1063" s="14" t="str">
        <f aca="false">_xlfn.IFS(D1063&lt;=7,"0-7 Days",D1063&lt;=30,"8-30 Days",D1063&lt;=90,"31-90 Days",TRUE(),"90+ Days")</f>
        <v>8-30 Days</v>
      </c>
      <c r="AM1063" s="14" t="str">
        <f aca="false">_xlfn.IFS(OR(F1063="December",F1063="January",F1063="February"),"Winter",OR(F1063="March",F1063="April",F1063="May"),"Spring",OR(F1063="June",F1063="July",F1063="August"),"Summer",TRUE(),"Autumn")</f>
        <v>Summer</v>
      </c>
      <c r="AN1063" s="14" t="str">
        <f aca="false">IF(L1063+M1063&gt;0,"Family","Adult Only")</f>
        <v>Adult Only</v>
      </c>
      <c r="AO1063" s="14" t="str">
        <f aca="false">IF(U1063=V1063,"Same","Changed")</f>
        <v>Same</v>
      </c>
    </row>
    <row r="1064" customFormat="false" ht="15" hidden="false" customHeight="false" outlineLevel="0" collapsed="false">
      <c r="A1064" s="0" t="n">
        <v>1093</v>
      </c>
      <c r="B1064" s="0" t="s">
        <v>80</v>
      </c>
      <c r="C1064" s="0" t="n">
        <v>0</v>
      </c>
      <c r="D1064" s="0" t="n">
        <v>3</v>
      </c>
      <c r="E1064" s="0" t="n">
        <v>2016</v>
      </c>
      <c r="F1064" s="0" t="s">
        <v>126</v>
      </c>
      <c r="G1064" s="0" t="n">
        <v>2</v>
      </c>
      <c r="H1064" s="0" t="n">
        <v>3</v>
      </c>
      <c r="I1064" s="0" t="n">
        <v>2</v>
      </c>
      <c r="J1064" s="0" t="n">
        <v>1</v>
      </c>
      <c r="K1064" s="0" t="n">
        <v>2</v>
      </c>
      <c r="L1064" s="0" t="n">
        <v>0</v>
      </c>
      <c r="M1064" s="0" t="n">
        <v>0</v>
      </c>
      <c r="N1064" s="0" t="s">
        <v>82</v>
      </c>
      <c r="O1064" s="0" t="s">
        <v>182</v>
      </c>
      <c r="P1064" s="0" t="s">
        <v>93</v>
      </c>
      <c r="Q1064" s="0" t="s">
        <v>94</v>
      </c>
      <c r="R1064" s="0" t="n">
        <v>0</v>
      </c>
      <c r="S1064" s="0" t="n">
        <v>0</v>
      </c>
      <c r="T1064" s="0" t="n">
        <v>0</v>
      </c>
      <c r="U1064" s="0" t="s">
        <v>95</v>
      </c>
      <c r="V1064" s="0" t="s">
        <v>109</v>
      </c>
      <c r="W1064" s="0" t="n">
        <v>1</v>
      </c>
      <c r="X1064" s="0" t="s">
        <v>86</v>
      </c>
      <c r="Y1064" s="0" t="n">
        <v>240</v>
      </c>
      <c r="Z1064" s="0" t="n">
        <v>0</v>
      </c>
      <c r="AA1064" s="0" t="n">
        <v>0</v>
      </c>
      <c r="AB1064" s="0" t="s">
        <v>87</v>
      </c>
      <c r="AC1064" s="0" t="n">
        <v>48</v>
      </c>
      <c r="AD1064" s="0" t="n">
        <v>0</v>
      </c>
      <c r="AE1064" s="0" t="n">
        <v>1</v>
      </c>
      <c r="AF1064" s="0" t="s">
        <v>88</v>
      </c>
      <c r="AG1064" s="13" t="n">
        <v>42375</v>
      </c>
      <c r="AH1064" s="25" t="n">
        <f aca="false">I1064+J1064</f>
        <v>3</v>
      </c>
      <c r="AI1064" s="25" t="n">
        <f aca="false">K1064+L1064+M1064</f>
        <v>2</v>
      </c>
      <c r="AJ1064" s="25" t="n">
        <f aca="false">AC1064*AH1064</f>
        <v>144</v>
      </c>
      <c r="AK1064" s="0" t="str">
        <f aca="false">IF(C1064=1,"Cancelled","Completed")</f>
        <v>Completed</v>
      </c>
      <c r="AL1064" s="0" t="str">
        <f aca="false">_xlfn.IFS(D1064&lt;=7,"0-7 Days",D1064&lt;=30,"8-30 Days",D1064&lt;=90,"31-90 Days",TRUE(),"90+ Days")</f>
        <v>0-7 Days</v>
      </c>
      <c r="AM1064" s="0" t="str">
        <f aca="false">_xlfn.IFS(OR(F1064="December",F1064="January",F1064="February"),"Winter",OR(F1064="March",F1064="April",F1064="May"),"Spring",OR(F1064="June",F1064="July",F1064="August"),"Summer",TRUE(),"Autumn")</f>
        <v>Winter</v>
      </c>
      <c r="AN1064" s="0" t="str">
        <f aca="false">IF(L1064+M1064&gt;0,"Family","Adult Only")</f>
        <v>Adult Only</v>
      </c>
      <c r="AO1064" s="0" t="str">
        <f aca="false">IF(U1064=V1064,"Same","Changed")</f>
        <v>Changed</v>
      </c>
    </row>
    <row r="1065" customFormat="false" ht="15" hidden="false" customHeight="false" outlineLevel="0" collapsed="false">
      <c r="A1065" s="14" t="n">
        <v>1094</v>
      </c>
      <c r="B1065" s="14" t="s">
        <v>90</v>
      </c>
      <c r="C1065" s="14" t="n">
        <v>0</v>
      </c>
      <c r="D1065" s="14" t="n">
        <v>18</v>
      </c>
      <c r="E1065" s="14" t="n">
        <v>2017</v>
      </c>
      <c r="F1065" s="14" t="s">
        <v>118</v>
      </c>
      <c r="G1065" s="14" t="n">
        <v>8</v>
      </c>
      <c r="H1065" s="14" t="n">
        <v>21</v>
      </c>
      <c r="I1065" s="14" t="n">
        <v>0</v>
      </c>
      <c r="J1065" s="14" t="n">
        <v>2</v>
      </c>
      <c r="K1065" s="14" t="n">
        <v>1</v>
      </c>
      <c r="L1065" s="14" t="n">
        <v>0</v>
      </c>
      <c r="M1065" s="14" t="n">
        <v>0</v>
      </c>
      <c r="N1065" s="14" t="s">
        <v>107</v>
      </c>
      <c r="O1065" s="14" t="s">
        <v>108</v>
      </c>
      <c r="P1065" s="14" t="s">
        <v>93</v>
      </c>
      <c r="Q1065" s="14" t="s">
        <v>94</v>
      </c>
      <c r="R1065" s="14" t="n">
        <v>0</v>
      </c>
      <c r="S1065" s="14" t="n">
        <v>0</v>
      </c>
      <c r="T1065" s="14" t="n">
        <v>0</v>
      </c>
      <c r="U1065" s="14" t="s">
        <v>95</v>
      </c>
      <c r="V1065" s="14" t="s">
        <v>95</v>
      </c>
      <c r="W1065" s="14" t="n">
        <v>0</v>
      </c>
      <c r="X1065" s="14" t="s">
        <v>86</v>
      </c>
      <c r="Y1065" s="14" t="n">
        <v>7</v>
      </c>
      <c r="Z1065" s="14" t="n">
        <v>0</v>
      </c>
      <c r="AA1065" s="14" t="n">
        <v>0</v>
      </c>
      <c r="AB1065" s="14" t="s">
        <v>87</v>
      </c>
      <c r="AC1065" s="14" t="n">
        <v>51.21</v>
      </c>
      <c r="AD1065" s="14" t="n">
        <v>0</v>
      </c>
      <c r="AE1065" s="14" t="n">
        <v>1</v>
      </c>
      <c r="AF1065" s="14" t="s">
        <v>88</v>
      </c>
      <c r="AG1065" s="15" t="n">
        <v>42789</v>
      </c>
      <c r="AH1065" s="14" t="n">
        <f aca="false">I1065+J1065</f>
        <v>2</v>
      </c>
      <c r="AI1065" s="14" t="n">
        <f aca="false">K1065+L1065+M1065</f>
        <v>1</v>
      </c>
      <c r="AJ1065" s="14" t="n">
        <f aca="false">AC1065*AH1065</f>
        <v>102.42</v>
      </c>
      <c r="AK1065" s="14" t="str">
        <f aca="false">IF(C1065=1,"Cancelled","Completed")</f>
        <v>Completed</v>
      </c>
      <c r="AL1065" s="14" t="str">
        <f aca="false">_xlfn.IFS(D1065&lt;=7,"0-7 Days",D1065&lt;=30,"8-30 Days",D1065&lt;=90,"31-90 Days",TRUE(),"90+ Days")</f>
        <v>8-30 Days</v>
      </c>
      <c r="AM1065" s="14" t="str">
        <f aca="false">_xlfn.IFS(OR(F1065="December",F1065="January",F1065="February"),"Winter",OR(F1065="March",F1065="April",F1065="May"),"Spring",OR(F1065="June",F1065="July",F1065="August"),"Summer",TRUE(),"Autumn")</f>
        <v>Winter</v>
      </c>
      <c r="AN1065" s="14" t="str">
        <f aca="false">IF(L1065+M1065&gt;0,"Family","Adult Only")</f>
        <v>Adult Only</v>
      </c>
      <c r="AO1065" s="14" t="str">
        <f aca="false">IF(U1065=V1065,"Same","Changed")</f>
        <v>Same</v>
      </c>
    </row>
    <row r="1066" customFormat="false" ht="15" hidden="false" customHeight="false" outlineLevel="0" collapsed="false">
      <c r="A1066" s="0" t="n">
        <v>1095</v>
      </c>
      <c r="B1066" s="0" t="s">
        <v>80</v>
      </c>
      <c r="C1066" s="0" t="n">
        <v>0</v>
      </c>
      <c r="D1066" s="0" t="n">
        <v>195</v>
      </c>
      <c r="E1066" s="0" t="n">
        <v>2017</v>
      </c>
      <c r="F1066" s="0" t="s">
        <v>91</v>
      </c>
      <c r="G1066" s="0" t="n">
        <v>30</v>
      </c>
      <c r="H1066" s="0" t="n">
        <v>24</v>
      </c>
      <c r="I1066" s="0" t="n">
        <v>2</v>
      </c>
      <c r="J1066" s="0" t="n">
        <v>5</v>
      </c>
      <c r="K1066" s="0" t="n">
        <v>3</v>
      </c>
      <c r="L1066" s="0" t="n">
        <v>0</v>
      </c>
      <c r="M1066" s="0" t="n">
        <v>0</v>
      </c>
      <c r="N1066" s="0" t="s">
        <v>82</v>
      </c>
      <c r="O1066" s="0" t="s">
        <v>83</v>
      </c>
      <c r="P1066" s="0" t="s">
        <v>99</v>
      </c>
      <c r="Q1066" s="0" t="s">
        <v>94</v>
      </c>
      <c r="R1066" s="0" t="n">
        <v>0</v>
      </c>
      <c r="S1066" s="0" t="n">
        <v>0</v>
      </c>
      <c r="T1066" s="0" t="n">
        <v>0</v>
      </c>
      <c r="U1066" s="0" t="s">
        <v>95</v>
      </c>
      <c r="V1066" s="0" t="s">
        <v>95</v>
      </c>
      <c r="W1066" s="0" t="n">
        <v>0</v>
      </c>
      <c r="X1066" s="0" t="s">
        <v>86</v>
      </c>
      <c r="Y1066" s="0" t="n">
        <v>436</v>
      </c>
      <c r="Z1066" s="0" t="n">
        <v>0</v>
      </c>
      <c r="AA1066" s="0" t="n">
        <v>0</v>
      </c>
      <c r="AB1066" s="0" t="s">
        <v>87</v>
      </c>
      <c r="AC1066" s="0" t="n">
        <v>149.45</v>
      </c>
      <c r="AD1066" s="0" t="n">
        <v>0</v>
      </c>
      <c r="AE1066" s="0" t="n">
        <v>0</v>
      </c>
      <c r="AF1066" s="0" t="s">
        <v>88</v>
      </c>
      <c r="AG1066" s="13" t="n">
        <v>42947</v>
      </c>
      <c r="AH1066" s="25" t="n">
        <f aca="false">I1066+J1066</f>
        <v>7</v>
      </c>
      <c r="AI1066" s="25" t="n">
        <f aca="false">K1066+L1066+M1066</f>
        <v>3</v>
      </c>
      <c r="AJ1066" s="25" t="n">
        <f aca="false">AC1066*AH1066</f>
        <v>1046.15</v>
      </c>
      <c r="AK1066" s="0" t="str">
        <f aca="false">IF(C1066=1,"Cancelled","Completed")</f>
        <v>Completed</v>
      </c>
      <c r="AL1066" s="0" t="str">
        <f aca="false">_xlfn.IFS(D1066&lt;=7,"0-7 Days",D1066&lt;=30,"8-30 Days",D1066&lt;=90,"31-90 Days",TRUE(),"90+ Days")</f>
        <v>90+ Days</v>
      </c>
      <c r="AM1066" s="0" t="str">
        <f aca="false">_xlfn.IFS(OR(F1066="December",F1066="January",F1066="February"),"Winter",OR(F1066="March",F1066="April",F1066="May"),"Spring",OR(F1066="June",F1066="July",F1066="August"),"Summer",TRUE(),"Autumn")</f>
        <v>Summer</v>
      </c>
      <c r="AN1066" s="0" t="str">
        <f aca="false">IF(L1066+M1066&gt;0,"Family","Adult Only")</f>
        <v>Adult Only</v>
      </c>
      <c r="AO1066" s="0" t="str">
        <f aca="false">IF(U1066=V1066,"Same","Changed")</f>
        <v>Same</v>
      </c>
    </row>
    <row r="1067" customFormat="false" ht="15" hidden="false" customHeight="false" outlineLevel="0" collapsed="false">
      <c r="A1067" s="14" t="n">
        <v>1096</v>
      </c>
      <c r="B1067" s="14" t="s">
        <v>90</v>
      </c>
      <c r="C1067" s="14" t="n">
        <v>0</v>
      </c>
      <c r="D1067" s="14" t="n">
        <v>99</v>
      </c>
      <c r="E1067" s="14" t="n">
        <v>2016</v>
      </c>
      <c r="F1067" s="14" t="s">
        <v>118</v>
      </c>
      <c r="G1067" s="14" t="n">
        <v>8</v>
      </c>
      <c r="H1067" s="14" t="n">
        <v>19</v>
      </c>
      <c r="I1067" s="14" t="n">
        <v>0</v>
      </c>
      <c r="J1067" s="14" t="n">
        <v>1</v>
      </c>
      <c r="K1067" s="14" t="n">
        <v>1</v>
      </c>
      <c r="L1067" s="14" t="n">
        <v>0</v>
      </c>
      <c r="M1067" s="14" t="n">
        <v>0</v>
      </c>
      <c r="N1067" s="14" t="s">
        <v>82</v>
      </c>
      <c r="O1067" s="14" t="s">
        <v>92</v>
      </c>
      <c r="P1067" s="14" t="s">
        <v>128</v>
      </c>
      <c r="Q1067" s="14" t="s">
        <v>94</v>
      </c>
      <c r="R1067" s="14" t="n">
        <v>0</v>
      </c>
      <c r="S1067" s="14" t="n">
        <v>0</v>
      </c>
      <c r="T1067" s="14" t="n">
        <v>0</v>
      </c>
      <c r="U1067" s="14" t="s">
        <v>95</v>
      </c>
      <c r="V1067" s="14" t="s">
        <v>95</v>
      </c>
      <c r="W1067" s="14" t="n">
        <v>0</v>
      </c>
      <c r="X1067" s="14" t="s">
        <v>86</v>
      </c>
      <c r="Y1067" s="14" t="n">
        <v>0</v>
      </c>
      <c r="Z1067" s="14" t="n">
        <v>67</v>
      </c>
      <c r="AA1067" s="14" t="n">
        <v>0</v>
      </c>
      <c r="AB1067" s="14" t="s">
        <v>101</v>
      </c>
      <c r="AC1067" s="14" t="n">
        <v>81</v>
      </c>
      <c r="AD1067" s="14" t="n">
        <v>0</v>
      </c>
      <c r="AE1067" s="14" t="n">
        <v>0</v>
      </c>
      <c r="AF1067" s="14" t="s">
        <v>88</v>
      </c>
      <c r="AG1067" s="15" t="n">
        <v>42420</v>
      </c>
      <c r="AH1067" s="14" t="n">
        <f aca="false">I1067+J1067</f>
        <v>1</v>
      </c>
      <c r="AI1067" s="14" t="n">
        <f aca="false">K1067+L1067+M1067</f>
        <v>1</v>
      </c>
      <c r="AJ1067" s="14" t="n">
        <f aca="false">AC1067*AH1067</f>
        <v>81</v>
      </c>
      <c r="AK1067" s="14" t="str">
        <f aca="false">IF(C1067=1,"Cancelled","Completed")</f>
        <v>Completed</v>
      </c>
      <c r="AL1067" s="14" t="str">
        <f aca="false">_xlfn.IFS(D1067&lt;=7,"0-7 Days",D1067&lt;=30,"8-30 Days",D1067&lt;=90,"31-90 Days",TRUE(),"90+ Days")</f>
        <v>90+ Days</v>
      </c>
      <c r="AM1067" s="14" t="str">
        <f aca="false">_xlfn.IFS(OR(F1067="December",F1067="January",F1067="February"),"Winter",OR(F1067="March",F1067="April",F1067="May"),"Spring",OR(F1067="June",F1067="July",F1067="August"),"Summer",TRUE(),"Autumn")</f>
        <v>Winter</v>
      </c>
      <c r="AN1067" s="14" t="str">
        <f aca="false">IF(L1067+M1067&gt;0,"Family","Adult Only")</f>
        <v>Adult Only</v>
      </c>
      <c r="AO1067" s="14" t="str">
        <f aca="false">IF(U1067=V1067,"Same","Changed")</f>
        <v>Same</v>
      </c>
    </row>
    <row r="1068" customFormat="false" ht="15" hidden="false" customHeight="false" outlineLevel="0" collapsed="false">
      <c r="A1068" s="0" t="n">
        <v>1097</v>
      </c>
      <c r="B1068" s="0" t="s">
        <v>90</v>
      </c>
      <c r="C1068" s="0" t="n">
        <v>0</v>
      </c>
      <c r="D1068" s="0" t="n">
        <v>7</v>
      </c>
      <c r="E1068" s="0" t="n">
        <v>2017</v>
      </c>
      <c r="F1068" s="0" t="s">
        <v>126</v>
      </c>
      <c r="G1068" s="0" t="n">
        <v>2</v>
      </c>
      <c r="H1068" s="0" t="n">
        <v>12</v>
      </c>
      <c r="I1068" s="0" t="n">
        <v>0</v>
      </c>
      <c r="J1068" s="0" t="n">
        <v>3</v>
      </c>
      <c r="K1068" s="0" t="n">
        <v>2</v>
      </c>
      <c r="L1068" s="0" t="n">
        <v>0</v>
      </c>
      <c r="M1068" s="0" t="n">
        <v>0</v>
      </c>
      <c r="N1068" s="0" t="s">
        <v>82</v>
      </c>
      <c r="O1068" s="0" t="s">
        <v>130</v>
      </c>
      <c r="P1068" s="0" t="s">
        <v>93</v>
      </c>
      <c r="Q1068" s="0" t="s">
        <v>94</v>
      </c>
      <c r="R1068" s="0" t="n">
        <v>0</v>
      </c>
      <c r="S1068" s="0" t="n">
        <v>0</v>
      </c>
      <c r="T1068" s="0" t="n">
        <v>0</v>
      </c>
      <c r="U1068" s="0" t="s">
        <v>95</v>
      </c>
      <c r="V1068" s="0" t="s">
        <v>95</v>
      </c>
      <c r="W1068" s="0" t="n">
        <v>0</v>
      </c>
      <c r="X1068" s="0" t="s">
        <v>86</v>
      </c>
      <c r="Y1068" s="0" t="n">
        <v>7</v>
      </c>
      <c r="Z1068" s="0" t="n">
        <v>0</v>
      </c>
      <c r="AA1068" s="0" t="n">
        <v>0</v>
      </c>
      <c r="AB1068" s="0" t="s">
        <v>87</v>
      </c>
      <c r="AC1068" s="0" t="n">
        <v>71.69</v>
      </c>
      <c r="AD1068" s="0" t="n">
        <v>0</v>
      </c>
      <c r="AE1068" s="0" t="n">
        <v>1</v>
      </c>
      <c r="AF1068" s="0" t="s">
        <v>88</v>
      </c>
      <c r="AG1068" s="13" t="n">
        <v>42750</v>
      </c>
      <c r="AH1068" s="25" t="n">
        <f aca="false">I1068+J1068</f>
        <v>3</v>
      </c>
      <c r="AI1068" s="25" t="n">
        <f aca="false">K1068+L1068+M1068</f>
        <v>2</v>
      </c>
      <c r="AJ1068" s="25" t="n">
        <f aca="false">AC1068*AH1068</f>
        <v>215.07</v>
      </c>
      <c r="AK1068" s="0" t="str">
        <f aca="false">IF(C1068=1,"Cancelled","Completed")</f>
        <v>Completed</v>
      </c>
      <c r="AL1068" s="0" t="str">
        <f aca="false">_xlfn.IFS(D1068&lt;=7,"0-7 Days",D1068&lt;=30,"8-30 Days",D1068&lt;=90,"31-90 Days",TRUE(),"90+ Days")</f>
        <v>0-7 Days</v>
      </c>
      <c r="AM1068" s="0" t="str">
        <f aca="false">_xlfn.IFS(OR(F1068="December",F1068="January",F1068="February"),"Winter",OR(F1068="March",F1068="April",F1068="May"),"Spring",OR(F1068="June",F1068="July",F1068="August"),"Summer",TRUE(),"Autumn")</f>
        <v>Winter</v>
      </c>
      <c r="AN1068" s="0" t="str">
        <f aca="false">IF(L1068+M1068&gt;0,"Family","Adult Only")</f>
        <v>Adult Only</v>
      </c>
      <c r="AO1068" s="0" t="str">
        <f aca="false">IF(U1068=V1068,"Same","Changed")</f>
        <v>Same</v>
      </c>
    </row>
    <row r="1069" customFormat="false" ht="15" hidden="false" customHeight="false" outlineLevel="0" collapsed="false">
      <c r="A1069" s="14" t="n">
        <v>1098</v>
      </c>
      <c r="B1069" s="14" t="s">
        <v>80</v>
      </c>
      <c r="C1069" s="14" t="n">
        <v>0</v>
      </c>
      <c r="D1069" s="14" t="n">
        <v>1</v>
      </c>
      <c r="E1069" s="14" t="n">
        <v>2017</v>
      </c>
      <c r="F1069" s="14" t="s">
        <v>118</v>
      </c>
      <c r="G1069" s="14" t="n">
        <v>5</v>
      </c>
      <c r="H1069" s="14" t="n">
        <v>3</v>
      </c>
      <c r="I1069" s="14" t="n">
        <v>0</v>
      </c>
      <c r="J1069" s="14" t="n">
        <v>1</v>
      </c>
      <c r="K1069" s="14" t="n">
        <v>2</v>
      </c>
      <c r="L1069" s="14" t="n">
        <v>0</v>
      </c>
      <c r="M1069" s="14" t="n">
        <v>0</v>
      </c>
      <c r="N1069" s="14" t="s">
        <v>82</v>
      </c>
      <c r="O1069" s="14" t="s">
        <v>92</v>
      </c>
      <c r="P1069" s="14" t="s">
        <v>84</v>
      </c>
      <c r="Q1069" s="14" t="s">
        <v>84</v>
      </c>
      <c r="R1069" s="14" t="n">
        <v>0</v>
      </c>
      <c r="S1069" s="14" t="n">
        <v>0</v>
      </c>
      <c r="T1069" s="14" t="n">
        <v>0</v>
      </c>
      <c r="U1069" s="14" t="s">
        <v>95</v>
      </c>
      <c r="V1069" s="14" t="s">
        <v>109</v>
      </c>
      <c r="W1069" s="14" t="n">
        <v>0</v>
      </c>
      <c r="X1069" s="14" t="s">
        <v>86</v>
      </c>
      <c r="Y1069" s="14" t="n">
        <v>250</v>
      </c>
      <c r="Z1069" s="14" t="n">
        <v>0</v>
      </c>
      <c r="AA1069" s="14" t="n">
        <v>0</v>
      </c>
      <c r="AB1069" s="14" t="s">
        <v>87</v>
      </c>
      <c r="AC1069" s="14" t="n">
        <v>43.2</v>
      </c>
      <c r="AD1069" s="14" t="n">
        <v>0</v>
      </c>
      <c r="AE1069" s="14" t="n">
        <v>1</v>
      </c>
      <c r="AF1069" s="14" t="s">
        <v>88</v>
      </c>
      <c r="AG1069" s="15" t="n">
        <v>42770</v>
      </c>
      <c r="AH1069" s="14" t="n">
        <f aca="false">I1069+J1069</f>
        <v>1</v>
      </c>
      <c r="AI1069" s="14" t="n">
        <f aca="false">K1069+L1069+M1069</f>
        <v>2</v>
      </c>
      <c r="AJ1069" s="14" t="n">
        <f aca="false">AC1069*AH1069</f>
        <v>43.2</v>
      </c>
      <c r="AK1069" s="14" t="str">
        <f aca="false">IF(C1069=1,"Cancelled","Completed")</f>
        <v>Completed</v>
      </c>
      <c r="AL1069" s="14" t="str">
        <f aca="false">_xlfn.IFS(D1069&lt;=7,"0-7 Days",D1069&lt;=30,"8-30 Days",D1069&lt;=90,"31-90 Days",TRUE(),"90+ Days")</f>
        <v>0-7 Days</v>
      </c>
      <c r="AM1069" s="14" t="str">
        <f aca="false">_xlfn.IFS(OR(F1069="December",F1069="January",F1069="February"),"Winter",OR(F1069="March",F1069="April",F1069="May"),"Spring",OR(F1069="June",F1069="July",F1069="August"),"Summer",TRUE(),"Autumn")</f>
        <v>Winter</v>
      </c>
      <c r="AN1069" s="14" t="str">
        <f aca="false">IF(L1069+M1069&gt;0,"Family","Adult Only")</f>
        <v>Adult Only</v>
      </c>
      <c r="AO1069" s="14" t="str">
        <f aca="false">IF(U1069=V1069,"Same","Changed")</f>
        <v>Changed</v>
      </c>
    </row>
    <row r="1070" customFormat="false" ht="15" hidden="false" customHeight="false" outlineLevel="0" collapsed="false">
      <c r="A1070" s="0" t="n">
        <v>1100</v>
      </c>
      <c r="B1070" s="0" t="s">
        <v>90</v>
      </c>
      <c r="C1070" s="0" t="n">
        <v>0</v>
      </c>
      <c r="D1070" s="0" t="n">
        <v>56</v>
      </c>
      <c r="E1070" s="0" t="n">
        <v>2016</v>
      </c>
      <c r="F1070" s="0" t="s">
        <v>135</v>
      </c>
      <c r="G1070" s="0" t="n">
        <v>23</v>
      </c>
      <c r="H1070" s="0" t="n">
        <v>1</v>
      </c>
      <c r="I1070" s="0" t="n">
        <v>0</v>
      </c>
      <c r="J1070" s="0" t="n">
        <v>3</v>
      </c>
      <c r="K1070" s="0" t="n">
        <v>2</v>
      </c>
      <c r="L1070" s="0" t="n">
        <v>0</v>
      </c>
      <c r="M1070" s="0" t="n">
        <v>0</v>
      </c>
      <c r="N1070" s="0" t="s">
        <v>82</v>
      </c>
      <c r="O1070" s="0" t="s">
        <v>122</v>
      </c>
      <c r="P1070" s="0" t="s">
        <v>93</v>
      </c>
      <c r="Q1070" s="0" t="s">
        <v>94</v>
      </c>
      <c r="R1070" s="0" t="n">
        <v>0</v>
      </c>
      <c r="S1070" s="0" t="n">
        <v>0</v>
      </c>
      <c r="T1070" s="0" t="n">
        <v>0</v>
      </c>
      <c r="U1070" s="0" t="s">
        <v>109</v>
      </c>
      <c r="V1070" s="0" t="s">
        <v>109</v>
      </c>
      <c r="W1070" s="0" t="n">
        <v>3</v>
      </c>
      <c r="X1070" s="0" t="s">
        <v>86</v>
      </c>
      <c r="Y1070" s="0" t="n">
        <v>9</v>
      </c>
      <c r="Z1070" s="0" t="n">
        <v>0</v>
      </c>
      <c r="AA1070" s="0" t="n">
        <v>0</v>
      </c>
      <c r="AB1070" s="0" t="s">
        <v>87</v>
      </c>
      <c r="AC1070" s="0" t="n">
        <v>140.4</v>
      </c>
      <c r="AD1070" s="0" t="n">
        <v>0</v>
      </c>
      <c r="AE1070" s="0" t="n">
        <v>1</v>
      </c>
      <c r="AF1070" s="0" t="s">
        <v>88</v>
      </c>
      <c r="AG1070" s="13" t="n">
        <v>42525</v>
      </c>
      <c r="AH1070" s="25" t="n">
        <f aca="false">I1070+J1070</f>
        <v>3</v>
      </c>
      <c r="AI1070" s="25" t="n">
        <f aca="false">K1070+L1070+M1070</f>
        <v>2</v>
      </c>
      <c r="AJ1070" s="25" t="n">
        <f aca="false">AC1070*AH1070</f>
        <v>421.2</v>
      </c>
      <c r="AK1070" s="0" t="str">
        <f aca="false">IF(C1070=1,"Cancelled","Completed")</f>
        <v>Completed</v>
      </c>
      <c r="AL1070" s="0" t="str">
        <f aca="false">_xlfn.IFS(D1070&lt;=7,"0-7 Days",D1070&lt;=30,"8-30 Days",D1070&lt;=90,"31-90 Days",TRUE(),"90+ Days")</f>
        <v>31-90 Days</v>
      </c>
      <c r="AM1070" s="0" t="str">
        <f aca="false">_xlfn.IFS(OR(F1070="December",F1070="January",F1070="February"),"Winter",OR(F1070="March",F1070="April",F1070="May"),"Spring",OR(F1070="June",F1070="July",F1070="August"),"Summer",TRUE(),"Autumn")</f>
        <v>Summer</v>
      </c>
      <c r="AN1070" s="0" t="str">
        <f aca="false">IF(L1070+M1070&gt;0,"Family","Adult Only")</f>
        <v>Adult Only</v>
      </c>
      <c r="AO1070" s="0" t="str">
        <f aca="false">IF(U1070=V1070,"Same","Changed")</f>
        <v>Same</v>
      </c>
    </row>
    <row r="1071" customFormat="false" ht="15" hidden="false" customHeight="false" outlineLevel="0" collapsed="false">
      <c r="A1071" s="14" t="n">
        <v>1101</v>
      </c>
      <c r="B1071" s="14" t="s">
        <v>90</v>
      </c>
      <c r="C1071" s="14" t="n">
        <v>1</v>
      </c>
      <c r="D1071" s="14" t="n">
        <v>37</v>
      </c>
      <c r="E1071" s="14" t="n">
        <v>2017</v>
      </c>
      <c r="F1071" s="14" t="s">
        <v>126</v>
      </c>
      <c r="G1071" s="14" t="n">
        <v>2</v>
      </c>
      <c r="H1071" s="14" t="n">
        <v>12</v>
      </c>
      <c r="I1071" s="14" t="n">
        <v>0</v>
      </c>
      <c r="J1071" s="14" t="n">
        <v>1</v>
      </c>
      <c r="K1071" s="14" t="n">
        <v>3</v>
      </c>
      <c r="L1071" s="14" t="n">
        <v>0</v>
      </c>
      <c r="M1071" s="14" t="n">
        <v>0</v>
      </c>
      <c r="N1071" s="14" t="s">
        <v>82</v>
      </c>
      <c r="O1071" s="14" t="s">
        <v>92</v>
      </c>
      <c r="P1071" s="14" t="s">
        <v>93</v>
      </c>
      <c r="Q1071" s="14" t="s">
        <v>94</v>
      </c>
      <c r="R1071" s="14" t="n">
        <v>0</v>
      </c>
      <c r="S1071" s="14" t="n">
        <v>0</v>
      </c>
      <c r="T1071" s="14" t="n">
        <v>0</v>
      </c>
      <c r="U1071" s="14" t="s">
        <v>109</v>
      </c>
      <c r="V1071" s="14" t="s">
        <v>109</v>
      </c>
      <c r="W1071" s="14" t="n">
        <v>0</v>
      </c>
      <c r="X1071" s="14" t="s">
        <v>86</v>
      </c>
      <c r="Y1071" s="14" t="n">
        <v>7</v>
      </c>
      <c r="Z1071" s="14" t="n">
        <v>0</v>
      </c>
      <c r="AA1071" s="14" t="n">
        <v>0</v>
      </c>
      <c r="AB1071" s="14" t="s">
        <v>87</v>
      </c>
      <c r="AC1071" s="14" t="n">
        <v>118.58</v>
      </c>
      <c r="AD1071" s="14" t="n">
        <v>0</v>
      </c>
      <c r="AE1071" s="14" t="n">
        <v>1</v>
      </c>
      <c r="AF1071" s="14" t="s">
        <v>96</v>
      </c>
      <c r="AG1071" s="15" t="n">
        <v>42716</v>
      </c>
      <c r="AH1071" s="14" t="n">
        <f aca="false">I1071+J1071</f>
        <v>1</v>
      </c>
      <c r="AI1071" s="14" t="n">
        <f aca="false">K1071+L1071+M1071</f>
        <v>3</v>
      </c>
      <c r="AJ1071" s="14" t="n">
        <f aca="false">AC1071*AH1071</f>
        <v>118.58</v>
      </c>
      <c r="AK1071" s="14" t="str">
        <f aca="false">IF(C1071=1,"Cancelled","Completed")</f>
        <v>Cancelled</v>
      </c>
      <c r="AL1071" s="14" t="str">
        <f aca="false">_xlfn.IFS(D1071&lt;=7,"0-7 Days",D1071&lt;=30,"8-30 Days",D1071&lt;=90,"31-90 Days",TRUE(),"90+ Days")</f>
        <v>31-90 Days</v>
      </c>
      <c r="AM1071" s="14" t="str">
        <f aca="false">_xlfn.IFS(OR(F1071="December",F1071="January",F1071="February"),"Winter",OR(F1071="March",F1071="April",F1071="May"),"Spring",OR(F1071="June",F1071="July",F1071="August"),"Summer",TRUE(),"Autumn")</f>
        <v>Winter</v>
      </c>
      <c r="AN1071" s="14" t="str">
        <f aca="false">IF(L1071+M1071&gt;0,"Family","Adult Only")</f>
        <v>Adult Only</v>
      </c>
      <c r="AO1071" s="14" t="str">
        <f aca="false">IF(U1071=V1071,"Same","Changed")</f>
        <v>Same</v>
      </c>
    </row>
    <row r="1072" customFormat="false" ht="15" hidden="false" customHeight="false" outlineLevel="0" collapsed="false">
      <c r="A1072" s="0" t="n">
        <v>1102</v>
      </c>
      <c r="B1072" s="0" t="s">
        <v>90</v>
      </c>
      <c r="C1072" s="0" t="n">
        <v>0</v>
      </c>
      <c r="D1072" s="0" t="n">
        <v>17</v>
      </c>
      <c r="E1072" s="0" t="n">
        <v>2016</v>
      </c>
      <c r="F1072" s="0" t="s">
        <v>81</v>
      </c>
      <c r="G1072" s="0" t="n">
        <v>49</v>
      </c>
      <c r="H1072" s="0" t="n">
        <v>2</v>
      </c>
      <c r="I1072" s="0" t="n">
        <v>0</v>
      </c>
      <c r="J1072" s="0" t="n">
        <v>2</v>
      </c>
      <c r="K1072" s="0" t="n">
        <v>3</v>
      </c>
      <c r="L1072" s="0" t="n">
        <v>0</v>
      </c>
      <c r="M1072" s="0" t="n">
        <v>0</v>
      </c>
      <c r="N1072" s="0" t="s">
        <v>82</v>
      </c>
      <c r="O1072" s="0" t="s">
        <v>122</v>
      </c>
      <c r="P1072" s="0" t="s">
        <v>93</v>
      </c>
      <c r="Q1072" s="0" t="s">
        <v>94</v>
      </c>
      <c r="R1072" s="0" t="n">
        <v>0</v>
      </c>
      <c r="S1072" s="0" t="n">
        <v>0</v>
      </c>
      <c r="T1072" s="0" t="n">
        <v>0</v>
      </c>
      <c r="U1072" s="0" t="s">
        <v>109</v>
      </c>
      <c r="V1072" s="0" t="s">
        <v>124</v>
      </c>
      <c r="W1072" s="0" t="n">
        <v>0</v>
      </c>
      <c r="X1072" s="0" t="s">
        <v>86</v>
      </c>
      <c r="Y1072" s="0" t="n">
        <v>9</v>
      </c>
      <c r="Z1072" s="0" t="n">
        <v>0</v>
      </c>
      <c r="AA1072" s="0" t="n">
        <v>0</v>
      </c>
      <c r="AB1072" s="0" t="s">
        <v>87</v>
      </c>
      <c r="AC1072" s="0" t="n">
        <v>157.5</v>
      </c>
      <c r="AD1072" s="0" t="n">
        <v>0</v>
      </c>
      <c r="AE1072" s="0" t="n">
        <v>2</v>
      </c>
      <c r="AF1072" s="0" t="s">
        <v>88</v>
      </c>
      <c r="AG1072" s="13" t="n">
        <v>42708</v>
      </c>
      <c r="AH1072" s="25" t="n">
        <f aca="false">I1072+J1072</f>
        <v>2</v>
      </c>
      <c r="AI1072" s="25" t="n">
        <f aca="false">K1072+L1072+M1072</f>
        <v>3</v>
      </c>
      <c r="AJ1072" s="25" t="n">
        <f aca="false">AC1072*AH1072</f>
        <v>315</v>
      </c>
      <c r="AK1072" s="0" t="str">
        <f aca="false">IF(C1072=1,"Cancelled","Completed")</f>
        <v>Completed</v>
      </c>
      <c r="AL1072" s="0" t="str">
        <f aca="false">_xlfn.IFS(D1072&lt;=7,"0-7 Days",D1072&lt;=30,"8-30 Days",D1072&lt;=90,"31-90 Days",TRUE(),"90+ Days")</f>
        <v>8-30 Days</v>
      </c>
      <c r="AM1072" s="0" t="str">
        <f aca="false">_xlfn.IFS(OR(F1072="December",F1072="January",F1072="February"),"Winter",OR(F1072="March",F1072="April",F1072="May"),"Spring",OR(F1072="June",F1072="July",F1072="August"),"Summer",TRUE(),"Autumn")</f>
        <v>Winter</v>
      </c>
      <c r="AN1072" s="0" t="str">
        <f aca="false">IF(L1072+M1072&gt;0,"Family","Adult Only")</f>
        <v>Adult Only</v>
      </c>
      <c r="AO1072" s="0" t="str">
        <f aca="false">IF(U1072=V1072,"Same","Changed")</f>
        <v>Changed</v>
      </c>
    </row>
    <row r="1073" customFormat="false" ht="15" hidden="false" customHeight="false" outlineLevel="0" collapsed="false">
      <c r="A1073" s="14" t="n">
        <v>1103</v>
      </c>
      <c r="B1073" s="14" t="s">
        <v>90</v>
      </c>
      <c r="C1073" s="14" t="n">
        <v>0</v>
      </c>
      <c r="D1073" s="14" t="n">
        <v>52</v>
      </c>
      <c r="E1073" s="14" t="n">
        <v>2015</v>
      </c>
      <c r="F1073" s="14" t="s">
        <v>111</v>
      </c>
      <c r="G1073" s="14" t="n">
        <v>43</v>
      </c>
      <c r="H1073" s="14" t="n">
        <v>23</v>
      </c>
      <c r="I1073" s="14" t="n">
        <v>1</v>
      </c>
      <c r="J1073" s="14" t="n">
        <v>2</v>
      </c>
      <c r="K1073" s="14" t="n">
        <v>2</v>
      </c>
      <c r="L1073" s="14" t="n">
        <v>0</v>
      </c>
      <c r="M1073" s="14" t="n">
        <v>0</v>
      </c>
      <c r="N1073" s="14" t="s">
        <v>82</v>
      </c>
      <c r="O1073" s="14" t="s">
        <v>160</v>
      </c>
      <c r="P1073" s="14" t="s">
        <v>93</v>
      </c>
      <c r="Q1073" s="14" t="s">
        <v>94</v>
      </c>
      <c r="R1073" s="14" t="n">
        <v>0</v>
      </c>
      <c r="S1073" s="14" t="n">
        <v>0</v>
      </c>
      <c r="T1073" s="14" t="n">
        <v>0</v>
      </c>
      <c r="U1073" s="14" t="s">
        <v>95</v>
      </c>
      <c r="V1073" s="14" t="s">
        <v>95</v>
      </c>
      <c r="W1073" s="14" t="n">
        <v>0</v>
      </c>
      <c r="X1073" s="14" t="s">
        <v>86</v>
      </c>
      <c r="Y1073" s="14" t="n">
        <v>9</v>
      </c>
      <c r="Z1073" s="14" t="n">
        <v>0</v>
      </c>
      <c r="AA1073" s="14" t="n">
        <v>0</v>
      </c>
      <c r="AB1073" s="14" t="s">
        <v>125</v>
      </c>
      <c r="AC1073" s="14" t="n">
        <v>94.5</v>
      </c>
      <c r="AD1073" s="14" t="n">
        <v>0</v>
      </c>
      <c r="AE1073" s="14" t="n">
        <v>3</v>
      </c>
      <c r="AF1073" s="14" t="s">
        <v>88</v>
      </c>
      <c r="AG1073" s="15" t="n">
        <v>42303</v>
      </c>
      <c r="AH1073" s="14" t="n">
        <f aca="false">I1073+J1073</f>
        <v>3</v>
      </c>
      <c r="AI1073" s="14" t="n">
        <f aca="false">K1073+L1073+M1073</f>
        <v>2</v>
      </c>
      <c r="AJ1073" s="14" t="n">
        <f aca="false">AC1073*AH1073</f>
        <v>283.5</v>
      </c>
      <c r="AK1073" s="14" t="str">
        <f aca="false">IF(C1073=1,"Cancelled","Completed")</f>
        <v>Completed</v>
      </c>
      <c r="AL1073" s="14" t="str">
        <f aca="false">_xlfn.IFS(D1073&lt;=7,"0-7 Days",D1073&lt;=30,"8-30 Days",D1073&lt;=90,"31-90 Days",TRUE(),"90+ Days")</f>
        <v>31-90 Days</v>
      </c>
      <c r="AM1073" s="14" t="str">
        <f aca="false">_xlfn.IFS(OR(F1073="December",F1073="January",F1073="February"),"Winter",OR(F1073="March",F1073="April",F1073="May"),"Spring",OR(F1073="June",F1073="July",F1073="August"),"Summer",TRUE(),"Autumn")</f>
        <v>Autumn</v>
      </c>
      <c r="AN1073" s="14" t="str">
        <f aca="false">IF(L1073+M1073&gt;0,"Family","Adult Only")</f>
        <v>Adult Only</v>
      </c>
      <c r="AO1073" s="14" t="str">
        <f aca="false">IF(U1073=V1073,"Same","Changed")</f>
        <v>Same</v>
      </c>
    </row>
    <row r="1074" customFormat="false" ht="15" hidden="false" customHeight="false" outlineLevel="0" collapsed="false">
      <c r="A1074" s="0" t="n">
        <v>1104</v>
      </c>
      <c r="B1074" s="0" t="s">
        <v>90</v>
      </c>
      <c r="C1074" s="0" t="n">
        <v>1</v>
      </c>
      <c r="D1074" s="0" t="n">
        <v>38</v>
      </c>
      <c r="E1074" s="0" t="n">
        <v>2017</v>
      </c>
      <c r="F1074" s="0" t="s">
        <v>118</v>
      </c>
      <c r="G1074" s="0" t="n">
        <v>9</v>
      </c>
      <c r="H1074" s="0" t="n">
        <v>26</v>
      </c>
      <c r="I1074" s="0" t="n">
        <v>2</v>
      </c>
      <c r="J1074" s="0" t="n">
        <v>1</v>
      </c>
      <c r="K1074" s="0" t="n">
        <v>2</v>
      </c>
      <c r="L1074" s="0" t="n">
        <v>0</v>
      </c>
      <c r="M1074" s="0" t="n">
        <v>0</v>
      </c>
      <c r="N1074" s="0" t="s">
        <v>82</v>
      </c>
      <c r="O1074" s="0" t="s">
        <v>92</v>
      </c>
      <c r="P1074" s="0" t="s">
        <v>99</v>
      </c>
      <c r="Q1074" s="0" t="s">
        <v>94</v>
      </c>
      <c r="R1074" s="0" t="n">
        <v>0</v>
      </c>
      <c r="S1074" s="0" t="n">
        <v>0</v>
      </c>
      <c r="T1074" s="0" t="n">
        <v>0</v>
      </c>
      <c r="U1074" s="0" t="s">
        <v>95</v>
      </c>
      <c r="V1074" s="0" t="s">
        <v>95</v>
      </c>
      <c r="W1074" s="0" t="n">
        <v>1</v>
      </c>
      <c r="X1074" s="0" t="s">
        <v>86</v>
      </c>
      <c r="Y1074" s="0" t="n">
        <v>28</v>
      </c>
      <c r="Z1074" s="0" t="n">
        <v>0</v>
      </c>
      <c r="AA1074" s="0" t="n">
        <v>0</v>
      </c>
      <c r="AB1074" s="0" t="s">
        <v>87</v>
      </c>
      <c r="AC1074" s="0" t="n">
        <v>75</v>
      </c>
      <c r="AD1074" s="0" t="n">
        <v>0</v>
      </c>
      <c r="AE1074" s="0" t="n">
        <v>0</v>
      </c>
      <c r="AF1074" s="0" t="s">
        <v>96</v>
      </c>
      <c r="AG1074" s="13" t="n">
        <v>42790</v>
      </c>
      <c r="AH1074" s="25" t="n">
        <f aca="false">I1074+J1074</f>
        <v>3</v>
      </c>
      <c r="AI1074" s="25" t="n">
        <f aca="false">K1074+L1074+M1074</f>
        <v>2</v>
      </c>
      <c r="AJ1074" s="25" t="n">
        <f aca="false">AC1074*AH1074</f>
        <v>225</v>
      </c>
      <c r="AK1074" s="0" t="str">
        <f aca="false">IF(C1074=1,"Cancelled","Completed")</f>
        <v>Cancelled</v>
      </c>
      <c r="AL1074" s="0" t="str">
        <f aca="false">_xlfn.IFS(D1074&lt;=7,"0-7 Days",D1074&lt;=30,"8-30 Days",D1074&lt;=90,"31-90 Days",TRUE(),"90+ Days")</f>
        <v>31-90 Days</v>
      </c>
      <c r="AM1074" s="0" t="str">
        <f aca="false">_xlfn.IFS(OR(F1074="December",F1074="January",F1074="February"),"Winter",OR(F1074="March",F1074="April",F1074="May"),"Spring",OR(F1074="June",F1074="July",F1074="August"),"Summer",TRUE(),"Autumn")</f>
        <v>Winter</v>
      </c>
      <c r="AN1074" s="0" t="str">
        <f aca="false">IF(L1074+M1074&gt;0,"Family","Adult Only")</f>
        <v>Adult Only</v>
      </c>
      <c r="AO1074" s="0" t="str">
        <f aca="false">IF(U1074=V1074,"Same","Changed")</f>
        <v>Same</v>
      </c>
    </row>
    <row r="1075" customFormat="false" ht="15" hidden="false" customHeight="false" outlineLevel="0" collapsed="false">
      <c r="A1075" s="14" t="n">
        <v>1105</v>
      </c>
      <c r="B1075" s="14" t="s">
        <v>90</v>
      </c>
      <c r="C1075" s="14" t="n">
        <v>0</v>
      </c>
      <c r="D1075" s="14" t="n">
        <v>86</v>
      </c>
      <c r="E1075" s="14" t="n">
        <v>2015</v>
      </c>
      <c r="F1075" s="14" t="s">
        <v>114</v>
      </c>
      <c r="G1075" s="14" t="n">
        <v>37</v>
      </c>
      <c r="H1075" s="14" t="n">
        <v>9</v>
      </c>
      <c r="I1075" s="14" t="n">
        <v>0</v>
      </c>
      <c r="J1075" s="14" t="n">
        <v>3</v>
      </c>
      <c r="K1075" s="14" t="n">
        <v>1</v>
      </c>
      <c r="L1075" s="14" t="n">
        <v>0</v>
      </c>
      <c r="M1075" s="14" t="n">
        <v>0</v>
      </c>
      <c r="N1075" s="14" t="s">
        <v>82</v>
      </c>
      <c r="O1075" s="14" t="s">
        <v>122</v>
      </c>
      <c r="P1075" s="14" t="s">
        <v>128</v>
      </c>
      <c r="Q1075" s="14" t="s">
        <v>128</v>
      </c>
      <c r="R1075" s="14" t="n">
        <v>0</v>
      </c>
      <c r="S1075" s="14" t="n">
        <v>0</v>
      </c>
      <c r="T1075" s="14" t="n">
        <v>0</v>
      </c>
      <c r="U1075" s="14" t="s">
        <v>95</v>
      </c>
      <c r="V1075" s="14" t="s">
        <v>95</v>
      </c>
      <c r="W1075" s="14" t="n">
        <v>1</v>
      </c>
      <c r="X1075" s="14" t="s">
        <v>86</v>
      </c>
      <c r="Y1075" s="14" t="n">
        <v>0</v>
      </c>
      <c r="Z1075" s="14" t="n">
        <v>68</v>
      </c>
      <c r="AA1075" s="14" t="n">
        <v>0</v>
      </c>
      <c r="AB1075" s="14" t="s">
        <v>101</v>
      </c>
      <c r="AC1075" s="14" t="n">
        <v>90</v>
      </c>
      <c r="AD1075" s="14" t="n">
        <v>0</v>
      </c>
      <c r="AE1075" s="14" t="n">
        <v>0</v>
      </c>
      <c r="AF1075" s="14" t="s">
        <v>88</v>
      </c>
      <c r="AG1075" s="15" t="n">
        <v>42259</v>
      </c>
      <c r="AH1075" s="14" t="n">
        <f aca="false">I1075+J1075</f>
        <v>3</v>
      </c>
      <c r="AI1075" s="14" t="n">
        <f aca="false">K1075+L1075+M1075</f>
        <v>1</v>
      </c>
      <c r="AJ1075" s="14" t="n">
        <f aca="false">AC1075*AH1075</f>
        <v>270</v>
      </c>
      <c r="AK1075" s="14" t="str">
        <f aca="false">IF(C1075=1,"Cancelled","Completed")</f>
        <v>Completed</v>
      </c>
      <c r="AL1075" s="14" t="str">
        <f aca="false">_xlfn.IFS(D1075&lt;=7,"0-7 Days",D1075&lt;=30,"8-30 Days",D1075&lt;=90,"31-90 Days",TRUE(),"90+ Days")</f>
        <v>31-90 Days</v>
      </c>
      <c r="AM1075" s="14" t="str">
        <f aca="false">_xlfn.IFS(OR(F1075="December",F1075="January",F1075="February"),"Winter",OR(F1075="March",F1075="April",F1075="May"),"Spring",OR(F1075="June",F1075="July",F1075="August"),"Summer",TRUE(),"Autumn")</f>
        <v>Autumn</v>
      </c>
      <c r="AN1075" s="14" t="str">
        <f aca="false">IF(L1075+M1075&gt;0,"Family","Adult Only")</f>
        <v>Adult Only</v>
      </c>
      <c r="AO1075" s="14" t="str">
        <f aca="false">IF(U1075=V1075,"Same","Changed")</f>
        <v>Same</v>
      </c>
    </row>
    <row r="1076" customFormat="false" ht="15" hidden="false" customHeight="false" outlineLevel="0" collapsed="false">
      <c r="A1076" s="0" t="n">
        <v>1106</v>
      </c>
      <c r="B1076" s="0" t="s">
        <v>90</v>
      </c>
      <c r="C1076" s="0" t="n">
        <v>0</v>
      </c>
      <c r="D1076" s="0" t="n">
        <v>4</v>
      </c>
      <c r="E1076" s="0" t="n">
        <v>2016</v>
      </c>
      <c r="F1076" s="0" t="s">
        <v>106</v>
      </c>
      <c r="G1076" s="0" t="n">
        <v>17</v>
      </c>
      <c r="H1076" s="0" t="n">
        <v>21</v>
      </c>
      <c r="I1076" s="0" t="n">
        <v>2</v>
      </c>
      <c r="J1076" s="0" t="n">
        <v>3</v>
      </c>
      <c r="K1076" s="0" t="n">
        <v>2</v>
      </c>
      <c r="L1076" s="0" t="n">
        <v>0</v>
      </c>
      <c r="M1076" s="0" t="n">
        <v>0</v>
      </c>
      <c r="N1076" s="0" t="s">
        <v>82</v>
      </c>
      <c r="O1076" s="0" t="s">
        <v>122</v>
      </c>
      <c r="P1076" s="0" t="s">
        <v>93</v>
      </c>
      <c r="Q1076" s="0" t="s">
        <v>94</v>
      </c>
      <c r="R1076" s="0" t="n">
        <v>0</v>
      </c>
      <c r="S1076" s="0" t="n">
        <v>0</v>
      </c>
      <c r="T1076" s="0" t="n">
        <v>0</v>
      </c>
      <c r="U1076" s="0" t="s">
        <v>109</v>
      </c>
      <c r="V1076" s="0" t="s">
        <v>109</v>
      </c>
      <c r="W1076" s="0" t="n">
        <v>0</v>
      </c>
      <c r="X1076" s="0" t="s">
        <v>86</v>
      </c>
      <c r="Y1076" s="0" t="n">
        <v>7</v>
      </c>
      <c r="Z1076" s="0" t="n">
        <v>0</v>
      </c>
      <c r="AA1076" s="0" t="n">
        <v>0</v>
      </c>
      <c r="AB1076" s="0" t="s">
        <v>87</v>
      </c>
      <c r="AC1076" s="0" t="n">
        <v>103.18</v>
      </c>
      <c r="AD1076" s="0" t="n">
        <v>0</v>
      </c>
      <c r="AE1076" s="0" t="n">
        <v>1</v>
      </c>
      <c r="AF1076" s="0" t="s">
        <v>88</v>
      </c>
      <c r="AG1076" s="13" t="n">
        <v>42486</v>
      </c>
      <c r="AH1076" s="25" t="n">
        <f aca="false">I1076+J1076</f>
        <v>5</v>
      </c>
      <c r="AI1076" s="25" t="n">
        <f aca="false">K1076+L1076+M1076</f>
        <v>2</v>
      </c>
      <c r="AJ1076" s="25" t="n">
        <f aca="false">AC1076*AH1076</f>
        <v>515.9</v>
      </c>
      <c r="AK1076" s="0" t="str">
        <f aca="false">IF(C1076=1,"Cancelled","Completed")</f>
        <v>Completed</v>
      </c>
      <c r="AL1076" s="0" t="str">
        <f aca="false">_xlfn.IFS(D1076&lt;=7,"0-7 Days",D1076&lt;=30,"8-30 Days",D1076&lt;=90,"31-90 Days",TRUE(),"90+ Days")</f>
        <v>0-7 Days</v>
      </c>
      <c r="AM1076" s="0" t="str">
        <f aca="false">_xlfn.IFS(OR(F1076="December",F1076="January",F1076="February"),"Winter",OR(F1076="March",F1076="April",F1076="May"),"Spring",OR(F1076="June",F1076="July",F1076="August"),"Summer",TRUE(),"Autumn")</f>
        <v>Spring</v>
      </c>
      <c r="AN1076" s="0" t="str">
        <f aca="false">IF(L1076+M1076&gt;0,"Family","Adult Only")</f>
        <v>Adult Only</v>
      </c>
      <c r="AO1076" s="0" t="str">
        <f aca="false">IF(U1076=V1076,"Same","Changed")</f>
        <v>Same</v>
      </c>
    </row>
    <row r="1077" customFormat="false" ht="15" hidden="false" customHeight="false" outlineLevel="0" collapsed="false">
      <c r="A1077" s="14" t="n">
        <v>1107</v>
      </c>
      <c r="B1077" s="14" t="s">
        <v>90</v>
      </c>
      <c r="C1077" s="14" t="n">
        <v>0</v>
      </c>
      <c r="D1077" s="14" t="n">
        <v>2</v>
      </c>
      <c r="E1077" s="14" t="n">
        <v>2017</v>
      </c>
      <c r="F1077" s="14" t="s">
        <v>119</v>
      </c>
      <c r="G1077" s="14" t="n">
        <v>34</v>
      </c>
      <c r="H1077" s="14" t="n">
        <v>20</v>
      </c>
      <c r="I1077" s="14" t="n">
        <v>2</v>
      </c>
      <c r="J1077" s="14" t="n">
        <v>1</v>
      </c>
      <c r="K1077" s="14" t="n">
        <v>2</v>
      </c>
      <c r="L1077" s="14" t="n">
        <v>0</v>
      </c>
      <c r="M1077" s="14" t="n">
        <v>0</v>
      </c>
      <c r="N1077" s="14" t="s">
        <v>107</v>
      </c>
      <c r="O1077" s="14" t="s">
        <v>92</v>
      </c>
      <c r="P1077" s="14" t="s">
        <v>93</v>
      </c>
      <c r="Q1077" s="14" t="s">
        <v>94</v>
      </c>
      <c r="R1077" s="14" t="n">
        <v>0</v>
      </c>
      <c r="S1077" s="14" t="n">
        <v>0</v>
      </c>
      <c r="T1077" s="14" t="n">
        <v>0</v>
      </c>
      <c r="U1077" s="14" t="s">
        <v>95</v>
      </c>
      <c r="V1077" s="14" t="s">
        <v>95</v>
      </c>
      <c r="W1077" s="14" t="n">
        <v>0</v>
      </c>
      <c r="X1077" s="14" t="s">
        <v>86</v>
      </c>
      <c r="Y1077" s="14" t="n">
        <v>152</v>
      </c>
      <c r="Z1077" s="14" t="n">
        <v>0</v>
      </c>
      <c r="AA1077" s="14" t="n">
        <v>0</v>
      </c>
      <c r="AB1077" s="14" t="s">
        <v>87</v>
      </c>
      <c r="AC1077" s="14" t="n">
        <v>81.7</v>
      </c>
      <c r="AD1077" s="14" t="n">
        <v>0</v>
      </c>
      <c r="AE1077" s="14" t="n">
        <v>0</v>
      </c>
      <c r="AF1077" s="14" t="s">
        <v>88</v>
      </c>
      <c r="AG1077" s="15" t="n">
        <v>42970</v>
      </c>
      <c r="AH1077" s="14" t="n">
        <f aca="false">I1077+J1077</f>
        <v>3</v>
      </c>
      <c r="AI1077" s="14" t="n">
        <f aca="false">K1077+L1077+M1077</f>
        <v>2</v>
      </c>
      <c r="AJ1077" s="14" t="n">
        <f aca="false">AC1077*AH1077</f>
        <v>245.1</v>
      </c>
      <c r="AK1077" s="14" t="str">
        <f aca="false">IF(C1077=1,"Cancelled","Completed")</f>
        <v>Completed</v>
      </c>
      <c r="AL1077" s="14" t="str">
        <f aca="false">_xlfn.IFS(D1077&lt;=7,"0-7 Days",D1077&lt;=30,"8-30 Days",D1077&lt;=90,"31-90 Days",TRUE(),"90+ Days")</f>
        <v>0-7 Days</v>
      </c>
      <c r="AM1077" s="14" t="str">
        <f aca="false">_xlfn.IFS(OR(F1077="December",F1077="January",F1077="February"),"Winter",OR(F1077="March",F1077="April",F1077="May"),"Spring",OR(F1077="June",F1077="July",F1077="August"),"Summer",TRUE(),"Autumn")</f>
        <v>Summer</v>
      </c>
      <c r="AN1077" s="14" t="str">
        <f aca="false">IF(L1077+M1077&gt;0,"Family","Adult Only")</f>
        <v>Adult Only</v>
      </c>
      <c r="AO1077" s="14" t="str">
        <f aca="false">IF(U1077=V1077,"Same","Changed")</f>
        <v>Same</v>
      </c>
    </row>
    <row r="1078" customFormat="false" ht="15" hidden="false" customHeight="false" outlineLevel="0" collapsed="false">
      <c r="A1078" s="0" t="n">
        <v>1108</v>
      </c>
      <c r="B1078" s="0" t="s">
        <v>80</v>
      </c>
      <c r="C1078" s="0" t="n">
        <v>1</v>
      </c>
      <c r="D1078" s="0" t="n">
        <v>221</v>
      </c>
      <c r="E1078" s="0" t="n">
        <v>2015</v>
      </c>
      <c r="F1078" s="0" t="s">
        <v>111</v>
      </c>
      <c r="G1078" s="0" t="n">
        <v>41</v>
      </c>
      <c r="H1078" s="0" t="n">
        <v>10</v>
      </c>
      <c r="I1078" s="0" t="n">
        <v>1</v>
      </c>
      <c r="J1078" s="0" t="n">
        <v>1</v>
      </c>
      <c r="K1078" s="0" t="n">
        <v>2</v>
      </c>
      <c r="L1078" s="0" t="n">
        <v>0</v>
      </c>
      <c r="M1078" s="0" t="n">
        <v>0</v>
      </c>
      <c r="N1078" s="0" t="s">
        <v>112</v>
      </c>
      <c r="O1078" s="0" t="s">
        <v>92</v>
      </c>
      <c r="P1078" s="0" t="s">
        <v>99</v>
      </c>
      <c r="Q1078" s="0" t="s">
        <v>94</v>
      </c>
      <c r="R1078" s="0" t="n">
        <v>0</v>
      </c>
      <c r="S1078" s="0" t="n">
        <v>1</v>
      </c>
      <c r="T1078" s="0" t="n">
        <v>0</v>
      </c>
      <c r="U1078" s="0" t="s">
        <v>95</v>
      </c>
      <c r="V1078" s="0" t="s">
        <v>95</v>
      </c>
      <c r="W1078" s="0" t="n">
        <v>0</v>
      </c>
      <c r="X1078" s="0" t="s">
        <v>86</v>
      </c>
      <c r="Y1078" s="0" t="n">
        <v>208</v>
      </c>
      <c r="Z1078" s="0" t="n">
        <v>0</v>
      </c>
      <c r="AA1078" s="0" t="n">
        <v>0</v>
      </c>
      <c r="AB1078" s="0" t="s">
        <v>87</v>
      </c>
      <c r="AC1078" s="0" t="n">
        <v>34</v>
      </c>
      <c r="AD1078" s="0" t="n">
        <v>0</v>
      </c>
      <c r="AE1078" s="0" t="n">
        <v>0</v>
      </c>
      <c r="AF1078" s="0" t="s">
        <v>96</v>
      </c>
      <c r="AG1078" s="13" t="n">
        <v>42258</v>
      </c>
      <c r="AH1078" s="25" t="n">
        <f aca="false">I1078+J1078</f>
        <v>2</v>
      </c>
      <c r="AI1078" s="25" t="n">
        <f aca="false">K1078+L1078+M1078</f>
        <v>2</v>
      </c>
      <c r="AJ1078" s="25" t="n">
        <f aca="false">AC1078*AH1078</f>
        <v>68</v>
      </c>
      <c r="AK1078" s="0" t="str">
        <f aca="false">IF(C1078=1,"Cancelled","Completed")</f>
        <v>Cancelled</v>
      </c>
      <c r="AL1078" s="0" t="str">
        <f aca="false">_xlfn.IFS(D1078&lt;=7,"0-7 Days",D1078&lt;=30,"8-30 Days",D1078&lt;=90,"31-90 Days",TRUE(),"90+ Days")</f>
        <v>90+ Days</v>
      </c>
      <c r="AM1078" s="0" t="str">
        <f aca="false">_xlfn.IFS(OR(F1078="December",F1078="January",F1078="February"),"Winter",OR(F1078="March",F1078="April",F1078="May"),"Spring",OR(F1078="June",F1078="July",F1078="August"),"Summer",TRUE(),"Autumn")</f>
        <v>Autumn</v>
      </c>
      <c r="AN1078" s="0" t="str">
        <f aca="false">IF(L1078+M1078&gt;0,"Family","Adult Only")</f>
        <v>Adult Only</v>
      </c>
      <c r="AO1078" s="0" t="str">
        <f aca="false">IF(U1078=V1078,"Same","Changed")</f>
        <v>Same</v>
      </c>
    </row>
    <row r="1079" customFormat="false" ht="15" hidden="false" customHeight="false" outlineLevel="0" collapsed="false">
      <c r="A1079" s="14" t="n">
        <v>1111</v>
      </c>
      <c r="B1079" s="14" t="s">
        <v>80</v>
      </c>
      <c r="C1079" s="14" t="n">
        <v>0</v>
      </c>
      <c r="D1079" s="14" t="n">
        <v>7</v>
      </c>
      <c r="E1079" s="14" t="n">
        <v>2017</v>
      </c>
      <c r="F1079" s="14" t="s">
        <v>106</v>
      </c>
      <c r="G1079" s="14" t="n">
        <v>17</v>
      </c>
      <c r="H1079" s="14" t="n">
        <v>29</v>
      </c>
      <c r="I1079" s="14" t="n">
        <v>2</v>
      </c>
      <c r="J1079" s="14" t="n">
        <v>1</v>
      </c>
      <c r="K1079" s="14" t="n">
        <v>2</v>
      </c>
      <c r="L1079" s="14" t="n">
        <v>0</v>
      </c>
      <c r="M1079" s="14" t="n">
        <v>0</v>
      </c>
      <c r="N1079" s="14" t="s">
        <v>82</v>
      </c>
      <c r="O1079" s="14" t="s">
        <v>115</v>
      </c>
      <c r="P1079" s="14" t="s">
        <v>93</v>
      </c>
      <c r="Q1079" s="14" t="s">
        <v>94</v>
      </c>
      <c r="R1079" s="14" t="n">
        <v>0</v>
      </c>
      <c r="S1079" s="14" t="n">
        <v>0</v>
      </c>
      <c r="T1079" s="14" t="n">
        <v>0</v>
      </c>
      <c r="U1079" s="14" t="s">
        <v>109</v>
      </c>
      <c r="V1079" s="14" t="s">
        <v>109</v>
      </c>
      <c r="W1079" s="14" t="n">
        <v>0</v>
      </c>
      <c r="X1079" s="14" t="s">
        <v>86</v>
      </c>
      <c r="Y1079" s="14" t="n">
        <v>240</v>
      </c>
      <c r="Z1079" s="14" t="n">
        <v>0</v>
      </c>
      <c r="AA1079" s="14" t="n">
        <v>0</v>
      </c>
      <c r="AB1079" s="14" t="s">
        <v>87</v>
      </c>
      <c r="AC1079" s="14" t="n">
        <v>115.67</v>
      </c>
      <c r="AD1079" s="14" t="n">
        <v>0</v>
      </c>
      <c r="AE1079" s="14" t="n">
        <v>1</v>
      </c>
      <c r="AF1079" s="14" t="s">
        <v>88</v>
      </c>
      <c r="AG1079" s="15" t="n">
        <v>42857</v>
      </c>
      <c r="AH1079" s="14" t="n">
        <f aca="false">I1079+J1079</f>
        <v>3</v>
      </c>
      <c r="AI1079" s="14" t="n">
        <f aca="false">K1079+L1079+M1079</f>
        <v>2</v>
      </c>
      <c r="AJ1079" s="14" t="n">
        <f aca="false">AC1079*AH1079</f>
        <v>347.01</v>
      </c>
      <c r="AK1079" s="14" t="str">
        <f aca="false">IF(C1079=1,"Cancelled","Completed")</f>
        <v>Completed</v>
      </c>
      <c r="AL1079" s="14" t="str">
        <f aca="false">_xlfn.IFS(D1079&lt;=7,"0-7 Days",D1079&lt;=30,"8-30 Days",D1079&lt;=90,"31-90 Days",TRUE(),"90+ Days")</f>
        <v>0-7 Days</v>
      </c>
      <c r="AM1079" s="14" t="str">
        <f aca="false">_xlfn.IFS(OR(F1079="December",F1079="January",F1079="February"),"Winter",OR(F1079="March",F1079="April",F1079="May"),"Spring",OR(F1079="June",F1079="July",F1079="August"),"Summer",TRUE(),"Autumn")</f>
        <v>Spring</v>
      </c>
      <c r="AN1079" s="14" t="str">
        <f aca="false">IF(L1079+M1079&gt;0,"Family","Adult Only")</f>
        <v>Adult Only</v>
      </c>
      <c r="AO1079" s="14" t="str">
        <f aca="false">IF(U1079=V1079,"Same","Changed")</f>
        <v>Same</v>
      </c>
    </row>
    <row r="1080" customFormat="false" ht="15" hidden="false" customHeight="false" outlineLevel="0" collapsed="false">
      <c r="A1080" s="0" t="n">
        <v>1112</v>
      </c>
      <c r="B1080" s="0" t="s">
        <v>90</v>
      </c>
      <c r="C1080" s="0" t="n">
        <v>1</v>
      </c>
      <c r="D1080" s="0" t="n">
        <v>444</v>
      </c>
      <c r="E1080" s="0" t="n">
        <v>2016</v>
      </c>
      <c r="F1080" s="0" t="s">
        <v>81</v>
      </c>
      <c r="G1080" s="0" t="n">
        <v>49</v>
      </c>
      <c r="H1080" s="0" t="n">
        <v>1</v>
      </c>
      <c r="I1080" s="0" t="n">
        <v>0</v>
      </c>
      <c r="J1080" s="0" t="n">
        <v>3</v>
      </c>
      <c r="K1080" s="0" t="n">
        <v>1</v>
      </c>
      <c r="L1080" s="0" t="n">
        <v>0</v>
      </c>
      <c r="M1080" s="0" t="n">
        <v>0</v>
      </c>
      <c r="N1080" s="0" t="s">
        <v>82</v>
      </c>
      <c r="O1080" s="0" t="s">
        <v>92</v>
      </c>
      <c r="P1080" s="0" t="s">
        <v>99</v>
      </c>
      <c r="Q1080" s="0" t="s">
        <v>94</v>
      </c>
      <c r="R1080" s="0" t="n">
        <v>0</v>
      </c>
      <c r="S1080" s="0" t="n">
        <v>1</v>
      </c>
      <c r="T1080" s="0" t="n">
        <v>0</v>
      </c>
      <c r="U1080" s="0" t="s">
        <v>95</v>
      </c>
      <c r="V1080" s="0" t="s">
        <v>95</v>
      </c>
      <c r="W1080" s="0" t="n">
        <v>0</v>
      </c>
      <c r="X1080" s="0" t="s">
        <v>120</v>
      </c>
      <c r="Y1080" s="0" t="n">
        <v>34</v>
      </c>
      <c r="Z1080" s="0" t="n">
        <v>0</v>
      </c>
      <c r="AA1080" s="0" t="n">
        <v>39</v>
      </c>
      <c r="AB1080" s="0" t="s">
        <v>87</v>
      </c>
      <c r="AC1080" s="0" t="n">
        <v>75</v>
      </c>
      <c r="AD1080" s="0" t="n">
        <v>0</v>
      </c>
      <c r="AE1080" s="0" t="n">
        <v>0</v>
      </c>
      <c r="AF1080" s="0" t="s">
        <v>96</v>
      </c>
      <c r="AG1080" s="13" t="n">
        <v>42300</v>
      </c>
      <c r="AH1080" s="25" t="n">
        <f aca="false">I1080+J1080</f>
        <v>3</v>
      </c>
      <c r="AI1080" s="25" t="n">
        <f aca="false">K1080+L1080+M1080</f>
        <v>1</v>
      </c>
      <c r="AJ1080" s="25" t="n">
        <f aca="false">AC1080*AH1080</f>
        <v>225</v>
      </c>
      <c r="AK1080" s="0" t="str">
        <f aca="false">IF(C1080=1,"Cancelled","Completed")</f>
        <v>Cancelled</v>
      </c>
      <c r="AL1080" s="0" t="str">
        <f aca="false">_xlfn.IFS(D1080&lt;=7,"0-7 Days",D1080&lt;=30,"8-30 Days",D1080&lt;=90,"31-90 Days",TRUE(),"90+ Days")</f>
        <v>90+ Days</v>
      </c>
      <c r="AM1080" s="0" t="str">
        <f aca="false">_xlfn.IFS(OR(F1080="December",F1080="January",F1080="February"),"Winter",OR(F1080="March",F1080="April",F1080="May"),"Spring",OR(F1080="June",F1080="July",F1080="August"),"Summer",TRUE(),"Autumn")</f>
        <v>Winter</v>
      </c>
      <c r="AN1080" s="0" t="str">
        <f aca="false">IF(L1080+M1080&gt;0,"Family","Adult Only")</f>
        <v>Adult Only</v>
      </c>
      <c r="AO1080" s="0" t="str">
        <f aca="false">IF(U1080=V1080,"Same","Changed")</f>
        <v>Same</v>
      </c>
    </row>
    <row r="1081" customFormat="false" ht="15" hidden="false" customHeight="false" outlineLevel="0" collapsed="false">
      <c r="A1081" s="14" t="n">
        <v>1113</v>
      </c>
      <c r="B1081" s="14" t="s">
        <v>80</v>
      </c>
      <c r="C1081" s="14" t="n">
        <v>1</v>
      </c>
      <c r="D1081" s="14" t="n">
        <v>53</v>
      </c>
      <c r="E1081" s="14" t="n">
        <v>2017</v>
      </c>
      <c r="F1081" s="14" t="s">
        <v>103</v>
      </c>
      <c r="G1081" s="14" t="n">
        <v>10</v>
      </c>
      <c r="H1081" s="14" t="n">
        <v>5</v>
      </c>
      <c r="I1081" s="14" t="n">
        <v>2</v>
      </c>
      <c r="J1081" s="14" t="n">
        <v>5</v>
      </c>
      <c r="K1081" s="14" t="n">
        <v>1</v>
      </c>
      <c r="L1081" s="14" t="n">
        <v>0</v>
      </c>
      <c r="M1081" s="14" t="n">
        <v>0</v>
      </c>
      <c r="N1081" s="14" t="s">
        <v>82</v>
      </c>
      <c r="O1081" s="14" t="s">
        <v>92</v>
      </c>
      <c r="P1081" s="14" t="s">
        <v>116</v>
      </c>
      <c r="Q1081" s="14" t="s">
        <v>94</v>
      </c>
      <c r="R1081" s="14" t="n">
        <v>0</v>
      </c>
      <c r="S1081" s="14" t="n">
        <v>0</v>
      </c>
      <c r="T1081" s="14" t="n">
        <v>0</v>
      </c>
      <c r="U1081" s="14" t="s">
        <v>95</v>
      </c>
      <c r="V1081" s="14" t="s">
        <v>95</v>
      </c>
      <c r="W1081" s="14" t="n">
        <v>0</v>
      </c>
      <c r="X1081" s="14" t="s">
        <v>86</v>
      </c>
      <c r="Y1081" s="14" t="n">
        <v>298</v>
      </c>
      <c r="Z1081" s="14" t="n">
        <v>0</v>
      </c>
      <c r="AA1081" s="14" t="n">
        <v>0</v>
      </c>
      <c r="AB1081" s="14" t="s">
        <v>101</v>
      </c>
      <c r="AC1081" s="14" t="n">
        <v>30</v>
      </c>
      <c r="AD1081" s="14" t="n">
        <v>0</v>
      </c>
      <c r="AE1081" s="14" t="n">
        <v>0</v>
      </c>
      <c r="AF1081" s="14" t="s">
        <v>96</v>
      </c>
      <c r="AG1081" s="15" t="n">
        <v>42746</v>
      </c>
      <c r="AH1081" s="14" t="n">
        <f aca="false">I1081+J1081</f>
        <v>7</v>
      </c>
      <c r="AI1081" s="14" t="n">
        <f aca="false">K1081+L1081+M1081</f>
        <v>1</v>
      </c>
      <c r="AJ1081" s="14" t="n">
        <f aca="false">AC1081*AH1081</f>
        <v>210</v>
      </c>
      <c r="AK1081" s="14" t="str">
        <f aca="false">IF(C1081=1,"Cancelled","Completed")</f>
        <v>Cancelled</v>
      </c>
      <c r="AL1081" s="14" t="str">
        <f aca="false">_xlfn.IFS(D1081&lt;=7,"0-7 Days",D1081&lt;=30,"8-30 Days",D1081&lt;=90,"31-90 Days",TRUE(),"90+ Days")</f>
        <v>31-90 Days</v>
      </c>
      <c r="AM1081" s="14" t="str">
        <f aca="false">_xlfn.IFS(OR(F1081="December",F1081="January",F1081="February"),"Winter",OR(F1081="March",F1081="April",F1081="May"),"Spring",OR(F1081="June",F1081="July",F1081="August"),"Summer",TRUE(),"Autumn")</f>
        <v>Spring</v>
      </c>
      <c r="AN1081" s="14" t="str">
        <f aca="false">IF(L1081+M1081&gt;0,"Family","Adult Only")</f>
        <v>Adult Only</v>
      </c>
      <c r="AO1081" s="14" t="str">
        <f aca="false">IF(U1081=V1081,"Same","Changed")</f>
        <v>Same</v>
      </c>
    </row>
    <row r="1082" customFormat="false" ht="15" hidden="false" customHeight="false" outlineLevel="0" collapsed="false">
      <c r="A1082" s="0" t="n">
        <v>1114</v>
      </c>
      <c r="B1082" s="0" t="s">
        <v>90</v>
      </c>
      <c r="C1082" s="0" t="n">
        <v>0</v>
      </c>
      <c r="D1082" s="0" t="n">
        <v>110</v>
      </c>
      <c r="E1082" s="0" t="n">
        <v>2017</v>
      </c>
      <c r="F1082" s="0" t="s">
        <v>91</v>
      </c>
      <c r="G1082" s="0" t="n">
        <v>28</v>
      </c>
      <c r="H1082" s="0" t="n">
        <v>10</v>
      </c>
      <c r="I1082" s="0" t="n">
        <v>1</v>
      </c>
      <c r="J1082" s="0" t="n">
        <v>1</v>
      </c>
      <c r="K1082" s="0" t="n">
        <v>2</v>
      </c>
      <c r="L1082" s="0" t="n">
        <v>1</v>
      </c>
      <c r="M1082" s="0" t="n">
        <v>0</v>
      </c>
      <c r="N1082" s="0" t="s">
        <v>82</v>
      </c>
      <c r="O1082" s="0" t="s">
        <v>122</v>
      </c>
      <c r="P1082" s="0" t="s">
        <v>93</v>
      </c>
      <c r="Q1082" s="0" t="s">
        <v>94</v>
      </c>
      <c r="R1082" s="0" t="n">
        <v>0</v>
      </c>
      <c r="S1082" s="0" t="n">
        <v>0</v>
      </c>
      <c r="T1082" s="0" t="n">
        <v>0</v>
      </c>
      <c r="U1082" s="0" t="s">
        <v>95</v>
      </c>
      <c r="V1082" s="0" t="s">
        <v>95</v>
      </c>
      <c r="W1082" s="0" t="n">
        <v>0</v>
      </c>
      <c r="X1082" s="0" t="s">
        <v>86</v>
      </c>
      <c r="Y1082" s="0" t="n">
        <v>9</v>
      </c>
      <c r="Z1082" s="0" t="n">
        <v>0</v>
      </c>
      <c r="AA1082" s="0" t="n">
        <v>0</v>
      </c>
      <c r="AB1082" s="0" t="s">
        <v>87</v>
      </c>
      <c r="AC1082" s="0" t="n">
        <v>144</v>
      </c>
      <c r="AD1082" s="0" t="n">
        <v>0</v>
      </c>
      <c r="AE1082" s="0" t="n">
        <v>0</v>
      </c>
      <c r="AF1082" s="0" t="s">
        <v>88</v>
      </c>
      <c r="AG1082" s="13" t="n">
        <v>42928</v>
      </c>
      <c r="AH1082" s="25" t="n">
        <f aca="false">I1082+J1082</f>
        <v>2</v>
      </c>
      <c r="AI1082" s="25" t="n">
        <f aca="false">K1082+L1082+M1082</f>
        <v>3</v>
      </c>
      <c r="AJ1082" s="25" t="n">
        <f aca="false">AC1082*AH1082</f>
        <v>288</v>
      </c>
      <c r="AK1082" s="0" t="str">
        <f aca="false">IF(C1082=1,"Cancelled","Completed")</f>
        <v>Completed</v>
      </c>
      <c r="AL1082" s="0" t="str">
        <f aca="false">_xlfn.IFS(D1082&lt;=7,"0-7 Days",D1082&lt;=30,"8-30 Days",D1082&lt;=90,"31-90 Days",TRUE(),"90+ Days")</f>
        <v>90+ Days</v>
      </c>
      <c r="AM1082" s="0" t="str">
        <f aca="false">_xlfn.IFS(OR(F1082="December",F1082="January",F1082="February"),"Winter",OR(F1082="March",F1082="April",F1082="May"),"Spring",OR(F1082="June",F1082="July",F1082="August"),"Summer",TRUE(),"Autumn")</f>
        <v>Summer</v>
      </c>
      <c r="AN1082" s="0" t="str">
        <f aca="false">IF(L1082+M1082&gt;0,"Family","Adult Only")</f>
        <v>Family</v>
      </c>
      <c r="AO1082" s="0" t="str">
        <f aca="false">IF(U1082=V1082,"Same","Changed")</f>
        <v>Same</v>
      </c>
    </row>
    <row r="1083" customFormat="false" ht="15" hidden="false" customHeight="false" outlineLevel="0" collapsed="false">
      <c r="A1083" s="14" t="n">
        <v>1115</v>
      </c>
      <c r="B1083" s="14" t="s">
        <v>80</v>
      </c>
      <c r="C1083" s="14" t="n">
        <v>0</v>
      </c>
      <c r="D1083" s="14" t="n">
        <v>105</v>
      </c>
      <c r="E1083" s="14" t="n">
        <v>2015</v>
      </c>
      <c r="F1083" s="14" t="s">
        <v>113</v>
      </c>
      <c r="G1083" s="14" t="n">
        <v>47</v>
      </c>
      <c r="H1083" s="14" t="n">
        <v>18</v>
      </c>
      <c r="I1083" s="14" t="n">
        <v>2</v>
      </c>
      <c r="J1083" s="14" t="n">
        <v>4</v>
      </c>
      <c r="K1083" s="14" t="n">
        <v>2</v>
      </c>
      <c r="L1083" s="14" t="n">
        <v>0</v>
      </c>
      <c r="M1083" s="14" t="n">
        <v>0</v>
      </c>
      <c r="N1083" s="14" t="s">
        <v>129</v>
      </c>
      <c r="O1083" s="14" t="s">
        <v>115</v>
      </c>
      <c r="P1083" s="14" t="s">
        <v>99</v>
      </c>
      <c r="Q1083" s="14" t="s">
        <v>94</v>
      </c>
      <c r="R1083" s="14" t="n">
        <v>0</v>
      </c>
      <c r="S1083" s="14" t="n">
        <v>0</v>
      </c>
      <c r="T1083" s="14" t="n">
        <v>0</v>
      </c>
      <c r="U1083" s="14" t="s">
        <v>95</v>
      </c>
      <c r="V1083" s="14" t="s">
        <v>95</v>
      </c>
      <c r="W1083" s="14" t="n">
        <v>0</v>
      </c>
      <c r="X1083" s="14" t="s">
        <v>86</v>
      </c>
      <c r="Y1083" s="14" t="n">
        <v>313</v>
      </c>
      <c r="Z1083" s="14" t="n">
        <v>0</v>
      </c>
      <c r="AA1083" s="14" t="n">
        <v>65</v>
      </c>
      <c r="AB1083" s="14" t="s">
        <v>101</v>
      </c>
      <c r="AC1083" s="14" t="n">
        <v>69</v>
      </c>
      <c r="AD1083" s="14" t="n">
        <v>0</v>
      </c>
      <c r="AE1083" s="14" t="n">
        <v>0</v>
      </c>
      <c r="AF1083" s="14" t="s">
        <v>88</v>
      </c>
      <c r="AG1083" s="15" t="n">
        <v>42332</v>
      </c>
      <c r="AH1083" s="14" t="n">
        <f aca="false">I1083+J1083</f>
        <v>6</v>
      </c>
      <c r="AI1083" s="14" t="n">
        <f aca="false">K1083+L1083+M1083</f>
        <v>2</v>
      </c>
      <c r="AJ1083" s="14" t="n">
        <f aca="false">AC1083*AH1083</f>
        <v>414</v>
      </c>
      <c r="AK1083" s="14" t="str">
        <f aca="false">IF(C1083=1,"Cancelled","Completed")</f>
        <v>Completed</v>
      </c>
      <c r="AL1083" s="14" t="str">
        <f aca="false">_xlfn.IFS(D1083&lt;=7,"0-7 Days",D1083&lt;=30,"8-30 Days",D1083&lt;=90,"31-90 Days",TRUE(),"90+ Days")</f>
        <v>90+ Days</v>
      </c>
      <c r="AM1083" s="14" t="str">
        <f aca="false">_xlfn.IFS(OR(F1083="December",F1083="January",F1083="February"),"Winter",OR(F1083="March",F1083="April",F1083="May"),"Spring",OR(F1083="June",F1083="July",F1083="August"),"Summer",TRUE(),"Autumn")</f>
        <v>Autumn</v>
      </c>
      <c r="AN1083" s="14" t="str">
        <f aca="false">IF(L1083+M1083&gt;0,"Family","Adult Only")</f>
        <v>Adult Only</v>
      </c>
      <c r="AO1083" s="14" t="str">
        <f aca="false">IF(U1083=V1083,"Same","Changed")</f>
        <v>Same</v>
      </c>
    </row>
    <row r="1084" customFormat="false" ht="15" hidden="false" customHeight="false" outlineLevel="0" collapsed="false">
      <c r="A1084" s="0" t="n">
        <v>1116</v>
      </c>
      <c r="B1084" s="0" t="s">
        <v>90</v>
      </c>
      <c r="C1084" s="0" t="n">
        <v>0</v>
      </c>
      <c r="D1084" s="0" t="n">
        <v>50</v>
      </c>
      <c r="E1084" s="0" t="n">
        <v>2017</v>
      </c>
      <c r="F1084" s="0" t="s">
        <v>103</v>
      </c>
      <c r="G1084" s="0" t="n">
        <v>12</v>
      </c>
      <c r="H1084" s="0" t="n">
        <v>22</v>
      </c>
      <c r="I1084" s="0" t="n">
        <v>0</v>
      </c>
      <c r="J1084" s="0" t="n">
        <v>2</v>
      </c>
      <c r="K1084" s="0" t="n">
        <v>1</v>
      </c>
      <c r="L1084" s="0" t="n">
        <v>0</v>
      </c>
      <c r="M1084" s="0" t="n">
        <v>0</v>
      </c>
      <c r="N1084" s="0" t="s">
        <v>82</v>
      </c>
      <c r="O1084" s="0" t="s">
        <v>83</v>
      </c>
      <c r="P1084" s="0" t="s">
        <v>93</v>
      </c>
      <c r="Q1084" s="0" t="s">
        <v>94</v>
      </c>
      <c r="R1084" s="0" t="n">
        <v>0</v>
      </c>
      <c r="S1084" s="0" t="n">
        <v>0</v>
      </c>
      <c r="T1084" s="0" t="n">
        <v>0</v>
      </c>
      <c r="U1084" s="0" t="s">
        <v>109</v>
      </c>
      <c r="V1084" s="0" t="s">
        <v>109</v>
      </c>
      <c r="W1084" s="0" t="n">
        <v>0</v>
      </c>
      <c r="X1084" s="0" t="s">
        <v>86</v>
      </c>
      <c r="Y1084" s="0" t="n">
        <v>7</v>
      </c>
      <c r="Z1084" s="0" t="n">
        <v>0</v>
      </c>
      <c r="AA1084" s="0" t="n">
        <v>0</v>
      </c>
      <c r="AB1084" s="0" t="s">
        <v>87</v>
      </c>
      <c r="AC1084" s="0" t="n">
        <v>78.31</v>
      </c>
      <c r="AD1084" s="0" t="n">
        <v>0</v>
      </c>
      <c r="AE1084" s="0" t="n">
        <v>1</v>
      </c>
      <c r="AF1084" s="0" t="s">
        <v>88</v>
      </c>
      <c r="AG1084" s="13" t="n">
        <v>42818</v>
      </c>
      <c r="AH1084" s="25" t="n">
        <f aca="false">I1084+J1084</f>
        <v>2</v>
      </c>
      <c r="AI1084" s="25" t="n">
        <f aca="false">K1084+L1084+M1084</f>
        <v>1</v>
      </c>
      <c r="AJ1084" s="25" t="n">
        <f aca="false">AC1084*AH1084</f>
        <v>156.62</v>
      </c>
      <c r="AK1084" s="0" t="str">
        <f aca="false">IF(C1084=1,"Cancelled","Completed")</f>
        <v>Completed</v>
      </c>
      <c r="AL1084" s="0" t="str">
        <f aca="false">_xlfn.IFS(D1084&lt;=7,"0-7 Days",D1084&lt;=30,"8-30 Days",D1084&lt;=90,"31-90 Days",TRUE(),"90+ Days")</f>
        <v>31-90 Days</v>
      </c>
      <c r="AM1084" s="0" t="str">
        <f aca="false">_xlfn.IFS(OR(F1084="December",F1084="January",F1084="February"),"Winter",OR(F1084="March",F1084="April",F1084="May"),"Spring",OR(F1084="June",F1084="July",F1084="August"),"Summer",TRUE(),"Autumn")</f>
        <v>Spring</v>
      </c>
      <c r="AN1084" s="0" t="str">
        <f aca="false">IF(L1084+M1084&gt;0,"Family","Adult Only")</f>
        <v>Adult Only</v>
      </c>
      <c r="AO1084" s="0" t="str">
        <f aca="false">IF(U1084=V1084,"Same","Changed")</f>
        <v>Same</v>
      </c>
    </row>
    <row r="1085" customFormat="false" ht="15" hidden="false" customHeight="false" outlineLevel="0" collapsed="false">
      <c r="A1085" s="14" t="n">
        <v>1117</v>
      </c>
      <c r="B1085" s="14" t="s">
        <v>90</v>
      </c>
      <c r="C1085" s="14" t="n">
        <v>1</v>
      </c>
      <c r="D1085" s="14" t="n">
        <v>56</v>
      </c>
      <c r="E1085" s="14" t="n">
        <v>2016</v>
      </c>
      <c r="F1085" s="14" t="s">
        <v>121</v>
      </c>
      <c r="G1085" s="14" t="n">
        <v>23</v>
      </c>
      <c r="H1085" s="14" t="n">
        <v>30</v>
      </c>
      <c r="I1085" s="14" t="n">
        <v>1</v>
      </c>
      <c r="J1085" s="14" t="n">
        <v>0</v>
      </c>
      <c r="K1085" s="14" t="n">
        <v>1</v>
      </c>
      <c r="L1085" s="14" t="n">
        <v>0</v>
      </c>
      <c r="M1085" s="14" t="n">
        <v>0</v>
      </c>
      <c r="N1085" s="14" t="s">
        <v>82</v>
      </c>
      <c r="O1085" s="14" t="s">
        <v>92</v>
      </c>
      <c r="P1085" s="14" t="s">
        <v>116</v>
      </c>
      <c r="Q1085" s="14" t="s">
        <v>94</v>
      </c>
      <c r="R1085" s="14" t="n">
        <v>0</v>
      </c>
      <c r="S1085" s="14" t="n">
        <v>0</v>
      </c>
      <c r="T1085" s="14" t="n">
        <v>0</v>
      </c>
      <c r="U1085" s="14" t="s">
        <v>95</v>
      </c>
      <c r="V1085" s="14" t="s">
        <v>95</v>
      </c>
      <c r="W1085" s="14" t="n">
        <v>0</v>
      </c>
      <c r="X1085" s="14" t="s">
        <v>86</v>
      </c>
      <c r="Y1085" s="14" t="n">
        <v>0</v>
      </c>
      <c r="Z1085" s="14" t="n">
        <v>0</v>
      </c>
      <c r="AA1085" s="14" t="n">
        <v>0</v>
      </c>
      <c r="AB1085" s="14" t="s">
        <v>101</v>
      </c>
      <c r="AC1085" s="14" t="n">
        <v>120</v>
      </c>
      <c r="AD1085" s="14" t="n">
        <v>0</v>
      </c>
      <c r="AE1085" s="14" t="n">
        <v>0</v>
      </c>
      <c r="AF1085" s="14" t="s">
        <v>96</v>
      </c>
      <c r="AG1085" s="15" t="n">
        <v>42492</v>
      </c>
      <c r="AH1085" s="14" t="n">
        <f aca="false">I1085+J1085</f>
        <v>1</v>
      </c>
      <c r="AI1085" s="14" t="n">
        <f aca="false">K1085+L1085+M1085</f>
        <v>1</v>
      </c>
      <c r="AJ1085" s="14" t="n">
        <f aca="false">AC1085*AH1085</f>
        <v>120</v>
      </c>
      <c r="AK1085" s="14" t="str">
        <f aca="false">IF(C1085=1,"Cancelled","Completed")</f>
        <v>Cancelled</v>
      </c>
      <c r="AL1085" s="14" t="str">
        <f aca="false">_xlfn.IFS(D1085&lt;=7,"0-7 Days",D1085&lt;=30,"8-30 Days",D1085&lt;=90,"31-90 Days",TRUE(),"90+ Days")</f>
        <v>31-90 Days</v>
      </c>
      <c r="AM1085" s="14" t="str">
        <f aca="false">_xlfn.IFS(OR(F1085="December",F1085="January",F1085="February"),"Winter",OR(F1085="March",F1085="April",F1085="May"),"Spring",OR(F1085="June",F1085="July",F1085="August"),"Summer",TRUE(),"Autumn")</f>
        <v>Spring</v>
      </c>
      <c r="AN1085" s="14" t="str">
        <f aca="false">IF(L1085+M1085&gt;0,"Family","Adult Only")</f>
        <v>Adult Only</v>
      </c>
      <c r="AO1085" s="14" t="str">
        <f aca="false">IF(U1085=V1085,"Same","Changed")</f>
        <v>Same</v>
      </c>
    </row>
    <row r="1086" customFormat="false" ht="15" hidden="false" customHeight="false" outlineLevel="0" collapsed="false">
      <c r="A1086" s="0" t="n">
        <v>1118</v>
      </c>
      <c r="B1086" s="0" t="s">
        <v>90</v>
      </c>
      <c r="C1086" s="0" t="n">
        <v>0</v>
      </c>
      <c r="D1086" s="0" t="n">
        <v>315</v>
      </c>
      <c r="E1086" s="0" t="n">
        <v>2016</v>
      </c>
      <c r="F1086" s="0" t="s">
        <v>114</v>
      </c>
      <c r="G1086" s="0" t="n">
        <v>38</v>
      </c>
      <c r="H1086" s="0" t="n">
        <v>17</v>
      </c>
      <c r="I1086" s="0" t="n">
        <v>1</v>
      </c>
      <c r="J1086" s="0" t="n">
        <v>1</v>
      </c>
      <c r="K1086" s="0" t="n">
        <v>2</v>
      </c>
      <c r="L1086" s="0" t="n">
        <v>0</v>
      </c>
      <c r="M1086" s="0" t="n">
        <v>0</v>
      </c>
      <c r="N1086" s="0" t="s">
        <v>82</v>
      </c>
      <c r="O1086" s="0" t="s">
        <v>122</v>
      </c>
      <c r="P1086" s="0" t="s">
        <v>116</v>
      </c>
      <c r="Q1086" s="0" t="s">
        <v>94</v>
      </c>
      <c r="R1086" s="0" t="n">
        <v>0</v>
      </c>
      <c r="S1086" s="0" t="n">
        <v>0</v>
      </c>
      <c r="T1086" s="0" t="n">
        <v>0</v>
      </c>
      <c r="U1086" s="0" t="s">
        <v>95</v>
      </c>
      <c r="V1086" s="0" t="s">
        <v>95</v>
      </c>
      <c r="W1086" s="0" t="n">
        <v>0</v>
      </c>
      <c r="X1086" s="0" t="s">
        <v>86</v>
      </c>
      <c r="Y1086" s="0" t="n">
        <v>1</v>
      </c>
      <c r="Z1086" s="0" t="n">
        <v>0</v>
      </c>
      <c r="AA1086" s="0" t="n">
        <v>38</v>
      </c>
      <c r="AB1086" s="0" t="s">
        <v>101</v>
      </c>
      <c r="AC1086" s="0" t="n">
        <v>65</v>
      </c>
      <c r="AD1086" s="0" t="n">
        <v>0</v>
      </c>
      <c r="AE1086" s="0" t="n">
        <v>1</v>
      </c>
      <c r="AF1086" s="0" t="s">
        <v>88</v>
      </c>
      <c r="AG1086" s="13" t="n">
        <v>42632</v>
      </c>
      <c r="AH1086" s="25" t="n">
        <f aca="false">I1086+J1086</f>
        <v>2</v>
      </c>
      <c r="AI1086" s="25" t="n">
        <f aca="false">K1086+L1086+M1086</f>
        <v>2</v>
      </c>
      <c r="AJ1086" s="25" t="n">
        <f aca="false">AC1086*AH1086</f>
        <v>130</v>
      </c>
      <c r="AK1086" s="0" t="str">
        <f aca="false">IF(C1086=1,"Cancelled","Completed")</f>
        <v>Completed</v>
      </c>
      <c r="AL1086" s="0" t="str">
        <f aca="false">_xlfn.IFS(D1086&lt;=7,"0-7 Days",D1086&lt;=30,"8-30 Days",D1086&lt;=90,"31-90 Days",TRUE(),"90+ Days")</f>
        <v>90+ Days</v>
      </c>
      <c r="AM1086" s="0" t="str">
        <f aca="false">_xlfn.IFS(OR(F1086="December",F1086="January",F1086="February"),"Winter",OR(F1086="March",F1086="April",F1086="May"),"Spring",OR(F1086="June",F1086="July",F1086="August"),"Summer",TRUE(),"Autumn")</f>
        <v>Autumn</v>
      </c>
      <c r="AN1086" s="0" t="str">
        <f aca="false">IF(L1086+M1086&gt;0,"Family","Adult Only")</f>
        <v>Adult Only</v>
      </c>
      <c r="AO1086" s="0" t="str">
        <f aca="false">IF(U1086=V1086,"Same","Changed")</f>
        <v>Same</v>
      </c>
    </row>
    <row r="1087" customFormat="false" ht="15" hidden="false" customHeight="false" outlineLevel="0" collapsed="false">
      <c r="A1087" s="14" t="n">
        <v>1119</v>
      </c>
      <c r="B1087" s="14" t="s">
        <v>90</v>
      </c>
      <c r="C1087" s="14" t="n">
        <v>1</v>
      </c>
      <c r="D1087" s="14" t="n">
        <v>59</v>
      </c>
      <c r="E1087" s="14" t="n">
        <v>2016</v>
      </c>
      <c r="F1087" s="14" t="s">
        <v>121</v>
      </c>
      <c r="G1087" s="14" t="n">
        <v>21</v>
      </c>
      <c r="H1087" s="14" t="n">
        <v>21</v>
      </c>
      <c r="I1087" s="14" t="n">
        <v>2</v>
      </c>
      <c r="J1087" s="14" t="n">
        <v>3</v>
      </c>
      <c r="K1087" s="14" t="n">
        <v>2</v>
      </c>
      <c r="L1087" s="14" t="n">
        <v>0</v>
      </c>
      <c r="M1087" s="14" t="n">
        <v>0</v>
      </c>
      <c r="N1087" s="14" t="s">
        <v>107</v>
      </c>
      <c r="O1087" s="14" t="s">
        <v>98</v>
      </c>
      <c r="P1087" s="14" t="s">
        <v>93</v>
      </c>
      <c r="Q1087" s="14" t="s">
        <v>94</v>
      </c>
      <c r="R1087" s="14" t="n">
        <v>0</v>
      </c>
      <c r="S1087" s="14" t="n">
        <v>0</v>
      </c>
      <c r="T1087" s="14" t="n">
        <v>0</v>
      </c>
      <c r="U1087" s="14" t="s">
        <v>95</v>
      </c>
      <c r="V1087" s="14" t="s">
        <v>95</v>
      </c>
      <c r="W1087" s="14" t="n">
        <v>0</v>
      </c>
      <c r="X1087" s="14" t="s">
        <v>86</v>
      </c>
      <c r="Y1087" s="14" t="n">
        <v>9</v>
      </c>
      <c r="Z1087" s="14" t="n">
        <v>0</v>
      </c>
      <c r="AA1087" s="14" t="n">
        <v>0</v>
      </c>
      <c r="AB1087" s="14" t="s">
        <v>87</v>
      </c>
      <c r="AC1087" s="14" t="n">
        <v>116.1</v>
      </c>
      <c r="AD1087" s="14" t="n">
        <v>0</v>
      </c>
      <c r="AE1087" s="14" t="n">
        <v>1</v>
      </c>
      <c r="AF1087" s="14" t="s">
        <v>96</v>
      </c>
      <c r="AG1087" s="15" t="n">
        <v>42500</v>
      </c>
      <c r="AH1087" s="14" t="n">
        <f aca="false">I1087+J1087</f>
        <v>5</v>
      </c>
      <c r="AI1087" s="14" t="n">
        <f aca="false">K1087+L1087+M1087</f>
        <v>2</v>
      </c>
      <c r="AJ1087" s="14" t="n">
        <f aca="false">AC1087*AH1087</f>
        <v>580.5</v>
      </c>
      <c r="AK1087" s="14" t="str">
        <f aca="false">IF(C1087=1,"Cancelled","Completed")</f>
        <v>Cancelled</v>
      </c>
      <c r="AL1087" s="14" t="str">
        <f aca="false">_xlfn.IFS(D1087&lt;=7,"0-7 Days",D1087&lt;=30,"8-30 Days",D1087&lt;=90,"31-90 Days",TRUE(),"90+ Days")</f>
        <v>31-90 Days</v>
      </c>
      <c r="AM1087" s="14" t="str">
        <f aca="false">_xlfn.IFS(OR(F1087="December",F1087="January",F1087="February"),"Winter",OR(F1087="March",F1087="April",F1087="May"),"Spring",OR(F1087="June",F1087="July",F1087="August"),"Summer",TRUE(),"Autumn")</f>
        <v>Spring</v>
      </c>
      <c r="AN1087" s="14" t="str">
        <f aca="false">IF(L1087+M1087&gt;0,"Family","Adult Only")</f>
        <v>Adult Only</v>
      </c>
      <c r="AO1087" s="14" t="str">
        <f aca="false">IF(U1087=V1087,"Same","Changed")</f>
        <v>Same</v>
      </c>
    </row>
    <row r="1088" customFormat="false" ht="15" hidden="false" customHeight="false" outlineLevel="0" collapsed="false">
      <c r="A1088" s="0" t="n">
        <v>1120</v>
      </c>
      <c r="B1088" s="0" t="s">
        <v>80</v>
      </c>
      <c r="C1088" s="0" t="n">
        <v>0</v>
      </c>
      <c r="D1088" s="0" t="n">
        <v>1</v>
      </c>
      <c r="E1088" s="0" t="n">
        <v>2017</v>
      </c>
      <c r="F1088" s="0" t="s">
        <v>119</v>
      </c>
      <c r="G1088" s="0" t="n">
        <v>32</v>
      </c>
      <c r="H1088" s="0" t="n">
        <v>6</v>
      </c>
      <c r="I1088" s="0" t="n">
        <v>1</v>
      </c>
      <c r="J1088" s="0" t="n">
        <v>0</v>
      </c>
      <c r="K1088" s="0" t="n">
        <v>2</v>
      </c>
      <c r="L1088" s="0" t="n">
        <v>0</v>
      </c>
      <c r="M1088" s="0" t="n">
        <v>0</v>
      </c>
      <c r="N1088" s="0" t="s">
        <v>82</v>
      </c>
      <c r="O1088" s="0" t="s">
        <v>92</v>
      </c>
      <c r="P1088" s="0" t="s">
        <v>93</v>
      </c>
      <c r="Q1088" s="0" t="s">
        <v>94</v>
      </c>
      <c r="R1088" s="0" t="n">
        <v>0</v>
      </c>
      <c r="S1088" s="0" t="n">
        <v>0</v>
      </c>
      <c r="T1088" s="0" t="n">
        <v>0</v>
      </c>
      <c r="U1088" s="0" t="s">
        <v>95</v>
      </c>
      <c r="V1088" s="0" t="s">
        <v>109</v>
      </c>
      <c r="W1088" s="0" t="n">
        <v>0</v>
      </c>
      <c r="X1088" s="0" t="s">
        <v>86</v>
      </c>
      <c r="Y1088" s="0" t="n">
        <v>241</v>
      </c>
      <c r="Z1088" s="0" t="n">
        <v>0</v>
      </c>
      <c r="AA1088" s="0" t="n">
        <v>0</v>
      </c>
      <c r="AB1088" s="0" t="s">
        <v>87</v>
      </c>
      <c r="AC1088" s="0" t="n">
        <v>144.4</v>
      </c>
      <c r="AD1088" s="0" t="n">
        <v>0</v>
      </c>
      <c r="AE1088" s="0" t="n">
        <v>1</v>
      </c>
      <c r="AF1088" s="0" t="s">
        <v>88</v>
      </c>
      <c r="AG1088" s="13" t="n">
        <v>42954</v>
      </c>
      <c r="AH1088" s="25" t="n">
        <f aca="false">I1088+J1088</f>
        <v>1</v>
      </c>
      <c r="AI1088" s="25" t="n">
        <f aca="false">K1088+L1088+M1088</f>
        <v>2</v>
      </c>
      <c r="AJ1088" s="25" t="n">
        <f aca="false">AC1088*AH1088</f>
        <v>144.4</v>
      </c>
      <c r="AK1088" s="0" t="str">
        <f aca="false">IF(C1088=1,"Cancelled","Completed")</f>
        <v>Completed</v>
      </c>
      <c r="AL1088" s="0" t="str">
        <f aca="false">_xlfn.IFS(D1088&lt;=7,"0-7 Days",D1088&lt;=30,"8-30 Days",D1088&lt;=90,"31-90 Days",TRUE(),"90+ Days")</f>
        <v>0-7 Days</v>
      </c>
      <c r="AM1088" s="0" t="str">
        <f aca="false">_xlfn.IFS(OR(F1088="December",F1088="January",F1088="February"),"Winter",OR(F1088="March",F1088="April",F1088="May"),"Spring",OR(F1088="June",F1088="July",F1088="August"),"Summer",TRUE(),"Autumn")</f>
        <v>Summer</v>
      </c>
      <c r="AN1088" s="0" t="str">
        <f aca="false">IF(L1088+M1088&gt;0,"Family","Adult Only")</f>
        <v>Adult Only</v>
      </c>
      <c r="AO1088" s="0" t="str">
        <f aca="false">IF(U1088=V1088,"Same","Changed")</f>
        <v>Changed</v>
      </c>
    </row>
    <row r="1089" customFormat="false" ht="15" hidden="false" customHeight="false" outlineLevel="0" collapsed="false">
      <c r="A1089" s="14" t="n">
        <v>1121</v>
      </c>
      <c r="B1089" s="14" t="s">
        <v>90</v>
      </c>
      <c r="C1089" s="14" t="n">
        <v>0</v>
      </c>
      <c r="D1089" s="14" t="n">
        <v>3</v>
      </c>
      <c r="E1089" s="14" t="n">
        <v>2016</v>
      </c>
      <c r="F1089" s="14" t="s">
        <v>103</v>
      </c>
      <c r="G1089" s="14" t="n">
        <v>14</v>
      </c>
      <c r="H1089" s="14" t="n">
        <v>31</v>
      </c>
      <c r="I1089" s="14" t="n">
        <v>0</v>
      </c>
      <c r="J1089" s="14" t="n">
        <v>1</v>
      </c>
      <c r="K1089" s="14" t="n">
        <v>1</v>
      </c>
      <c r="L1089" s="14" t="n">
        <v>0</v>
      </c>
      <c r="M1089" s="14" t="n">
        <v>0</v>
      </c>
      <c r="N1089" s="14" t="s">
        <v>82</v>
      </c>
      <c r="O1089" s="14" t="s">
        <v>115</v>
      </c>
      <c r="P1089" s="14" t="s">
        <v>93</v>
      </c>
      <c r="Q1089" s="14" t="s">
        <v>94</v>
      </c>
      <c r="R1089" s="14" t="n">
        <v>0</v>
      </c>
      <c r="S1089" s="14" t="n">
        <v>0</v>
      </c>
      <c r="T1089" s="14" t="n">
        <v>0</v>
      </c>
      <c r="U1089" s="14" t="s">
        <v>95</v>
      </c>
      <c r="V1089" s="14" t="s">
        <v>124</v>
      </c>
      <c r="W1089" s="14" t="n">
        <v>0</v>
      </c>
      <c r="X1089" s="14" t="s">
        <v>86</v>
      </c>
      <c r="Y1089" s="14" t="n">
        <v>8</v>
      </c>
      <c r="Z1089" s="14" t="n">
        <v>0</v>
      </c>
      <c r="AA1089" s="14" t="n">
        <v>0</v>
      </c>
      <c r="AB1089" s="14" t="s">
        <v>87</v>
      </c>
      <c r="AC1089" s="14" t="n">
        <v>106</v>
      </c>
      <c r="AD1089" s="14" t="n">
        <v>0</v>
      </c>
      <c r="AE1089" s="14" t="n">
        <v>1</v>
      </c>
      <c r="AF1089" s="14" t="s">
        <v>88</v>
      </c>
      <c r="AG1089" s="15" t="n">
        <v>42461</v>
      </c>
      <c r="AH1089" s="14" t="n">
        <f aca="false">I1089+J1089</f>
        <v>1</v>
      </c>
      <c r="AI1089" s="14" t="n">
        <f aca="false">K1089+L1089+M1089</f>
        <v>1</v>
      </c>
      <c r="AJ1089" s="14" t="n">
        <f aca="false">AC1089*AH1089</f>
        <v>106</v>
      </c>
      <c r="AK1089" s="14" t="str">
        <f aca="false">IF(C1089=1,"Cancelled","Completed")</f>
        <v>Completed</v>
      </c>
      <c r="AL1089" s="14" t="str">
        <f aca="false">_xlfn.IFS(D1089&lt;=7,"0-7 Days",D1089&lt;=30,"8-30 Days",D1089&lt;=90,"31-90 Days",TRUE(),"90+ Days")</f>
        <v>0-7 Days</v>
      </c>
      <c r="AM1089" s="14" t="str">
        <f aca="false">_xlfn.IFS(OR(F1089="December",F1089="January",F1089="February"),"Winter",OR(F1089="March",F1089="April",F1089="May"),"Spring",OR(F1089="June",F1089="July",F1089="August"),"Summer",TRUE(),"Autumn")</f>
        <v>Spring</v>
      </c>
      <c r="AN1089" s="14" t="str">
        <f aca="false">IF(L1089+M1089&gt;0,"Family","Adult Only")</f>
        <v>Adult Only</v>
      </c>
      <c r="AO1089" s="14" t="str">
        <f aca="false">IF(U1089=V1089,"Same","Changed")</f>
        <v>Changed</v>
      </c>
    </row>
    <row r="1090" customFormat="false" ht="15" hidden="false" customHeight="false" outlineLevel="0" collapsed="false">
      <c r="A1090" s="0" t="n">
        <v>1122</v>
      </c>
      <c r="B1090" s="0" t="s">
        <v>90</v>
      </c>
      <c r="C1090" s="0" t="n">
        <v>0</v>
      </c>
      <c r="D1090" s="0" t="n">
        <v>0</v>
      </c>
      <c r="E1090" s="0" t="n">
        <v>2016</v>
      </c>
      <c r="F1090" s="0" t="s">
        <v>118</v>
      </c>
      <c r="G1090" s="0" t="n">
        <v>8</v>
      </c>
      <c r="H1090" s="0" t="n">
        <v>15</v>
      </c>
      <c r="I1090" s="0" t="n">
        <v>1</v>
      </c>
      <c r="J1090" s="0" t="n">
        <v>3</v>
      </c>
      <c r="K1090" s="0" t="n">
        <v>1</v>
      </c>
      <c r="L1090" s="0" t="n">
        <v>0</v>
      </c>
      <c r="M1090" s="0" t="n">
        <v>0</v>
      </c>
      <c r="N1090" s="0" t="s">
        <v>82</v>
      </c>
      <c r="O1090" s="0" t="s">
        <v>92</v>
      </c>
      <c r="P1090" s="0" t="s">
        <v>154</v>
      </c>
      <c r="Q1090" s="0" t="s">
        <v>94</v>
      </c>
      <c r="R1090" s="0" t="n">
        <v>0</v>
      </c>
      <c r="S1090" s="0" t="n">
        <v>0</v>
      </c>
      <c r="T1090" s="0" t="n">
        <v>0</v>
      </c>
      <c r="U1090" s="0" t="s">
        <v>95</v>
      </c>
      <c r="V1090" s="0" t="s">
        <v>95</v>
      </c>
      <c r="W1090" s="0" t="n">
        <v>0</v>
      </c>
      <c r="X1090" s="0" t="s">
        <v>86</v>
      </c>
      <c r="Y1090" s="0" t="n">
        <v>153</v>
      </c>
      <c r="Z1090" s="0" t="n">
        <v>0</v>
      </c>
      <c r="AA1090" s="0" t="n">
        <v>0</v>
      </c>
      <c r="AB1090" s="0" t="s">
        <v>87</v>
      </c>
      <c r="AC1090" s="0" t="n">
        <v>88</v>
      </c>
      <c r="AD1090" s="0" t="n">
        <v>1</v>
      </c>
      <c r="AE1090" s="0" t="n">
        <v>0</v>
      </c>
      <c r="AF1090" s="0" t="s">
        <v>88</v>
      </c>
      <c r="AG1090" s="13" t="n">
        <v>42419</v>
      </c>
      <c r="AH1090" s="25" t="n">
        <f aca="false">I1090+J1090</f>
        <v>4</v>
      </c>
      <c r="AI1090" s="25" t="n">
        <f aca="false">K1090+L1090+M1090</f>
        <v>1</v>
      </c>
      <c r="AJ1090" s="25" t="n">
        <f aca="false">AC1090*AH1090</f>
        <v>352</v>
      </c>
      <c r="AK1090" s="0" t="str">
        <f aca="false">IF(C1090=1,"Cancelled","Completed")</f>
        <v>Completed</v>
      </c>
      <c r="AL1090" s="0" t="str">
        <f aca="false">_xlfn.IFS(D1090&lt;=7,"0-7 Days",D1090&lt;=30,"8-30 Days",D1090&lt;=90,"31-90 Days",TRUE(),"90+ Days")</f>
        <v>0-7 Days</v>
      </c>
      <c r="AM1090" s="0" t="str">
        <f aca="false">_xlfn.IFS(OR(F1090="December",F1090="January",F1090="February"),"Winter",OR(F1090="March",F1090="April",F1090="May"),"Spring",OR(F1090="June",F1090="July",F1090="August"),"Summer",TRUE(),"Autumn")</f>
        <v>Winter</v>
      </c>
      <c r="AN1090" s="0" t="str">
        <f aca="false">IF(L1090+M1090&gt;0,"Family","Adult Only")</f>
        <v>Adult Only</v>
      </c>
      <c r="AO1090" s="0" t="str">
        <f aca="false">IF(U1090=V1090,"Same","Changed")</f>
        <v>Same</v>
      </c>
    </row>
    <row r="1091" customFormat="false" ht="15" hidden="false" customHeight="false" outlineLevel="0" collapsed="false">
      <c r="A1091" s="14" t="n">
        <v>1123</v>
      </c>
      <c r="B1091" s="14" t="s">
        <v>80</v>
      </c>
      <c r="C1091" s="14" t="n">
        <v>1</v>
      </c>
      <c r="D1091" s="14" t="n">
        <v>125</v>
      </c>
      <c r="E1091" s="14" t="n">
        <v>2016</v>
      </c>
      <c r="F1091" s="14" t="s">
        <v>114</v>
      </c>
      <c r="G1091" s="14" t="n">
        <v>38</v>
      </c>
      <c r="H1091" s="14" t="n">
        <v>11</v>
      </c>
      <c r="I1091" s="14" t="n">
        <v>2</v>
      </c>
      <c r="J1091" s="14" t="n">
        <v>1</v>
      </c>
      <c r="K1091" s="14" t="n">
        <v>2</v>
      </c>
      <c r="L1091" s="14" t="n">
        <v>0</v>
      </c>
      <c r="M1091" s="14" t="n">
        <v>0</v>
      </c>
      <c r="N1091" s="14" t="s">
        <v>82</v>
      </c>
      <c r="O1091" s="14" t="s">
        <v>92</v>
      </c>
      <c r="P1091" s="14" t="s">
        <v>84</v>
      </c>
      <c r="Q1091" s="14" t="s">
        <v>84</v>
      </c>
      <c r="R1091" s="14" t="n">
        <v>0</v>
      </c>
      <c r="S1091" s="14" t="n">
        <v>0</v>
      </c>
      <c r="T1091" s="14" t="n">
        <v>0</v>
      </c>
      <c r="U1091" s="14" t="s">
        <v>85</v>
      </c>
      <c r="V1091" s="14" t="s">
        <v>85</v>
      </c>
      <c r="W1091" s="14" t="n">
        <v>0</v>
      </c>
      <c r="X1091" s="14" t="s">
        <v>86</v>
      </c>
      <c r="Y1091" s="14" t="n">
        <v>250</v>
      </c>
      <c r="Z1091" s="14" t="n">
        <v>0</v>
      </c>
      <c r="AA1091" s="14" t="n">
        <v>0</v>
      </c>
      <c r="AB1091" s="14" t="s">
        <v>87</v>
      </c>
      <c r="AC1091" s="14" t="n">
        <v>181</v>
      </c>
      <c r="AD1091" s="14" t="n">
        <v>0</v>
      </c>
      <c r="AE1091" s="14" t="n">
        <v>0</v>
      </c>
      <c r="AF1091" s="14" t="s">
        <v>96</v>
      </c>
      <c r="AG1091" s="15" t="n">
        <v>42591</v>
      </c>
      <c r="AH1091" s="14" t="n">
        <f aca="false">I1091+J1091</f>
        <v>3</v>
      </c>
      <c r="AI1091" s="14" t="n">
        <f aca="false">K1091+L1091+M1091</f>
        <v>2</v>
      </c>
      <c r="AJ1091" s="14" t="n">
        <f aca="false">AC1091*AH1091</f>
        <v>543</v>
      </c>
      <c r="AK1091" s="14" t="str">
        <f aca="false">IF(C1091=1,"Cancelled","Completed")</f>
        <v>Cancelled</v>
      </c>
      <c r="AL1091" s="14" t="str">
        <f aca="false">_xlfn.IFS(D1091&lt;=7,"0-7 Days",D1091&lt;=30,"8-30 Days",D1091&lt;=90,"31-90 Days",TRUE(),"90+ Days")</f>
        <v>90+ Days</v>
      </c>
      <c r="AM1091" s="14" t="str">
        <f aca="false">_xlfn.IFS(OR(F1091="December",F1091="January",F1091="February"),"Winter",OR(F1091="March",F1091="April",F1091="May"),"Spring",OR(F1091="June",F1091="July",F1091="August"),"Summer",TRUE(),"Autumn")</f>
        <v>Autumn</v>
      </c>
      <c r="AN1091" s="14" t="str">
        <f aca="false">IF(L1091+M1091&gt;0,"Family","Adult Only")</f>
        <v>Adult Only</v>
      </c>
      <c r="AO1091" s="14" t="str">
        <f aca="false">IF(U1091=V1091,"Same","Changed")</f>
        <v>Same</v>
      </c>
    </row>
    <row r="1092" customFormat="false" ht="15" hidden="false" customHeight="false" outlineLevel="0" collapsed="false">
      <c r="A1092" s="0" t="n">
        <v>1124</v>
      </c>
      <c r="B1092" s="0" t="s">
        <v>90</v>
      </c>
      <c r="C1092" s="0" t="n">
        <v>0</v>
      </c>
      <c r="D1092" s="0" t="n">
        <v>94</v>
      </c>
      <c r="E1092" s="0" t="n">
        <v>2016</v>
      </c>
      <c r="F1092" s="0" t="s">
        <v>106</v>
      </c>
      <c r="G1092" s="0" t="n">
        <v>16</v>
      </c>
      <c r="H1092" s="0" t="n">
        <v>12</v>
      </c>
      <c r="I1092" s="0" t="n">
        <v>2</v>
      </c>
      <c r="J1092" s="0" t="n">
        <v>5</v>
      </c>
      <c r="K1092" s="0" t="n">
        <v>2</v>
      </c>
      <c r="L1092" s="0" t="n">
        <v>0</v>
      </c>
      <c r="M1092" s="0" t="n">
        <v>0</v>
      </c>
      <c r="N1092" s="0" t="s">
        <v>82</v>
      </c>
      <c r="O1092" s="0" t="s">
        <v>122</v>
      </c>
      <c r="P1092" s="0" t="s">
        <v>93</v>
      </c>
      <c r="Q1092" s="0" t="s">
        <v>94</v>
      </c>
      <c r="R1092" s="0" t="n">
        <v>0</v>
      </c>
      <c r="S1092" s="0" t="n">
        <v>0</v>
      </c>
      <c r="T1092" s="0" t="n">
        <v>0</v>
      </c>
      <c r="U1092" s="0" t="s">
        <v>95</v>
      </c>
      <c r="V1092" s="0" t="s">
        <v>95</v>
      </c>
      <c r="W1092" s="0" t="n">
        <v>0</v>
      </c>
      <c r="X1092" s="0" t="s">
        <v>86</v>
      </c>
      <c r="Y1092" s="0" t="n">
        <v>7</v>
      </c>
      <c r="Z1092" s="0" t="n">
        <v>0</v>
      </c>
      <c r="AA1092" s="0" t="n">
        <v>0</v>
      </c>
      <c r="AB1092" s="0" t="s">
        <v>87</v>
      </c>
      <c r="AC1092" s="0" t="n">
        <v>69.1</v>
      </c>
      <c r="AD1092" s="0" t="n">
        <v>0</v>
      </c>
      <c r="AE1092" s="0" t="n">
        <v>1</v>
      </c>
      <c r="AF1092" s="0" t="s">
        <v>88</v>
      </c>
      <c r="AG1092" s="13" t="n">
        <v>42479</v>
      </c>
      <c r="AH1092" s="25" t="n">
        <f aca="false">I1092+J1092</f>
        <v>7</v>
      </c>
      <c r="AI1092" s="25" t="n">
        <f aca="false">K1092+L1092+M1092</f>
        <v>2</v>
      </c>
      <c r="AJ1092" s="25" t="n">
        <f aca="false">AC1092*AH1092</f>
        <v>483.7</v>
      </c>
      <c r="AK1092" s="0" t="str">
        <f aca="false">IF(C1092=1,"Cancelled","Completed")</f>
        <v>Completed</v>
      </c>
      <c r="AL1092" s="0" t="str">
        <f aca="false">_xlfn.IFS(D1092&lt;=7,"0-7 Days",D1092&lt;=30,"8-30 Days",D1092&lt;=90,"31-90 Days",TRUE(),"90+ Days")</f>
        <v>90+ Days</v>
      </c>
      <c r="AM1092" s="0" t="str">
        <f aca="false">_xlfn.IFS(OR(F1092="December",F1092="January",F1092="February"),"Winter",OR(F1092="March",F1092="April",F1092="May"),"Spring",OR(F1092="June",F1092="July",F1092="August"),"Summer",TRUE(),"Autumn")</f>
        <v>Spring</v>
      </c>
      <c r="AN1092" s="0" t="str">
        <f aca="false">IF(L1092+M1092&gt;0,"Family","Adult Only")</f>
        <v>Adult Only</v>
      </c>
      <c r="AO1092" s="0" t="str">
        <f aca="false">IF(U1092=V1092,"Same","Changed")</f>
        <v>Same</v>
      </c>
    </row>
    <row r="1093" customFormat="false" ht="15" hidden="false" customHeight="false" outlineLevel="0" collapsed="false">
      <c r="A1093" s="14" t="n">
        <v>1125</v>
      </c>
      <c r="B1093" s="14" t="s">
        <v>90</v>
      </c>
      <c r="C1093" s="14" t="n">
        <v>1</v>
      </c>
      <c r="D1093" s="14" t="n">
        <v>274</v>
      </c>
      <c r="E1093" s="14" t="n">
        <v>2017</v>
      </c>
      <c r="F1093" s="14" t="s">
        <v>126</v>
      </c>
      <c r="G1093" s="14" t="n">
        <v>2</v>
      </c>
      <c r="H1093" s="14" t="n">
        <v>9</v>
      </c>
      <c r="I1093" s="14" t="n">
        <v>1</v>
      </c>
      <c r="J1093" s="14" t="n">
        <v>2</v>
      </c>
      <c r="K1093" s="14" t="n">
        <v>3</v>
      </c>
      <c r="L1093" s="14" t="n">
        <v>0</v>
      </c>
      <c r="M1093" s="14" t="n">
        <v>0</v>
      </c>
      <c r="N1093" s="14" t="s">
        <v>82</v>
      </c>
      <c r="O1093" s="14" t="s">
        <v>127</v>
      </c>
      <c r="P1093" s="14" t="s">
        <v>93</v>
      </c>
      <c r="Q1093" s="14" t="s">
        <v>94</v>
      </c>
      <c r="R1093" s="14" t="n">
        <v>0</v>
      </c>
      <c r="S1093" s="14" t="n">
        <v>0</v>
      </c>
      <c r="T1093" s="14" t="n">
        <v>0</v>
      </c>
      <c r="U1093" s="14" t="s">
        <v>109</v>
      </c>
      <c r="V1093" s="14" t="s">
        <v>109</v>
      </c>
      <c r="W1093" s="14" t="n">
        <v>0</v>
      </c>
      <c r="X1093" s="14" t="s">
        <v>86</v>
      </c>
      <c r="Y1093" s="14" t="n">
        <v>9</v>
      </c>
      <c r="Z1093" s="14" t="n">
        <v>0</v>
      </c>
      <c r="AA1093" s="14" t="n">
        <v>0</v>
      </c>
      <c r="AB1093" s="14" t="s">
        <v>87</v>
      </c>
      <c r="AC1093" s="14" t="n">
        <v>114.3</v>
      </c>
      <c r="AD1093" s="14" t="n">
        <v>0</v>
      </c>
      <c r="AE1093" s="14" t="n">
        <v>0</v>
      </c>
      <c r="AF1093" s="14" t="s">
        <v>96</v>
      </c>
      <c r="AG1093" s="15" t="n">
        <v>42571</v>
      </c>
      <c r="AH1093" s="14" t="n">
        <f aca="false">I1093+J1093</f>
        <v>3</v>
      </c>
      <c r="AI1093" s="14" t="n">
        <f aca="false">K1093+L1093+M1093</f>
        <v>3</v>
      </c>
      <c r="AJ1093" s="14" t="n">
        <f aca="false">AC1093*AH1093</f>
        <v>342.9</v>
      </c>
      <c r="AK1093" s="14" t="str">
        <f aca="false">IF(C1093=1,"Cancelled","Completed")</f>
        <v>Cancelled</v>
      </c>
      <c r="AL1093" s="14" t="str">
        <f aca="false">_xlfn.IFS(D1093&lt;=7,"0-7 Days",D1093&lt;=30,"8-30 Days",D1093&lt;=90,"31-90 Days",TRUE(),"90+ Days")</f>
        <v>90+ Days</v>
      </c>
      <c r="AM1093" s="14" t="str">
        <f aca="false">_xlfn.IFS(OR(F1093="December",F1093="January",F1093="February"),"Winter",OR(F1093="March",F1093="April",F1093="May"),"Spring",OR(F1093="June",F1093="July",F1093="August"),"Summer",TRUE(),"Autumn")</f>
        <v>Winter</v>
      </c>
      <c r="AN1093" s="14" t="str">
        <f aca="false">IF(L1093+M1093&gt;0,"Family","Adult Only")</f>
        <v>Adult Only</v>
      </c>
      <c r="AO1093" s="14" t="str">
        <f aca="false">IF(U1093=V1093,"Same","Changed")</f>
        <v>Same</v>
      </c>
    </row>
    <row r="1094" customFormat="false" ht="15" hidden="false" customHeight="false" outlineLevel="0" collapsed="false">
      <c r="A1094" s="0" t="n">
        <v>1126</v>
      </c>
      <c r="B1094" s="0" t="s">
        <v>90</v>
      </c>
      <c r="C1094" s="0" t="n">
        <v>0</v>
      </c>
      <c r="D1094" s="0" t="n">
        <v>153</v>
      </c>
      <c r="E1094" s="0" t="n">
        <v>2016</v>
      </c>
      <c r="F1094" s="0" t="s">
        <v>119</v>
      </c>
      <c r="G1094" s="0" t="n">
        <v>34</v>
      </c>
      <c r="H1094" s="0" t="n">
        <v>19</v>
      </c>
      <c r="I1094" s="0" t="n">
        <v>0</v>
      </c>
      <c r="J1094" s="0" t="n">
        <v>1</v>
      </c>
      <c r="K1094" s="0" t="n">
        <v>2</v>
      </c>
      <c r="L1094" s="0" t="n">
        <v>2</v>
      </c>
      <c r="M1094" s="0" t="n">
        <v>0</v>
      </c>
      <c r="N1094" s="0" t="s">
        <v>82</v>
      </c>
      <c r="O1094" s="0" t="s">
        <v>122</v>
      </c>
      <c r="P1094" s="0" t="s">
        <v>93</v>
      </c>
      <c r="Q1094" s="0" t="s">
        <v>94</v>
      </c>
      <c r="R1094" s="0" t="n">
        <v>0</v>
      </c>
      <c r="S1094" s="0" t="n">
        <v>0</v>
      </c>
      <c r="T1094" s="0" t="n">
        <v>0</v>
      </c>
      <c r="U1094" s="0" t="s">
        <v>85</v>
      </c>
      <c r="V1094" s="0" t="s">
        <v>85</v>
      </c>
      <c r="W1094" s="0" t="n">
        <v>0</v>
      </c>
      <c r="X1094" s="0" t="s">
        <v>86</v>
      </c>
      <c r="Y1094" s="0" t="n">
        <v>9</v>
      </c>
      <c r="Z1094" s="0" t="n">
        <v>0</v>
      </c>
      <c r="AA1094" s="0" t="n">
        <v>0</v>
      </c>
      <c r="AB1094" s="0" t="s">
        <v>87</v>
      </c>
      <c r="AC1094" s="0" t="n">
        <v>186.3</v>
      </c>
      <c r="AD1094" s="0" t="n">
        <v>0</v>
      </c>
      <c r="AE1094" s="0" t="n">
        <v>0</v>
      </c>
      <c r="AF1094" s="0" t="s">
        <v>88</v>
      </c>
      <c r="AG1094" s="13" t="n">
        <v>42602</v>
      </c>
      <c r="AH1094" s="25" t="n">
        <f aca="false">I1094+J1094</f>
        <v>1</v>
      </c>
      <c r="AI1094" s="25" t="n">
        <f aca="false">K1094+L1094+M1094</f>
        <v>4</v>
      </c>
      <c r="AJ1094" s="25" t="n">
        <f aca="false">AC1094*AH1094</f>
        <v>186.3</v>
      </c>
      <c r="AK1094" s="0" t="str">
        <f aca="false">IF(C1094=1,"Cancelled","Completed")</f>
        <v>Completed</v>
      </c>
      <c r="AL1094" s="0" t="str">
        <f aca="false">_xlfn.IFS(D1094&lt;=7,"0-7 Days",D1094&lt;=30,"8-30 Days",D1094&lt;=90,"31-90 Days",TRUE(),"90+ Days")</f>
        <v>90+ Days</v>
      </c>
      <c r="AM1094" s="0" t="str">
        <f aca="false">_xlfn.IFS(OR(F1094="December",F1094="January",F1094="February"),"Winter",OR(F1094="March",F1094="April",F1094="May"),"Spring",OR(F1094="June",F1094="July",F1094="August"),"Summer",TRUE(),"Autumn")</f>
        <v>Summer</v>
      </c>
      <c r="AN1094" s="0" t="str">
        <f aca="false">IF(L1094+M1094&gt;0,"Family","Adult Only")</f>
        <v>Family</v>
      </c>
      <c r="AO1094" s="0" t="str">
        <f aca="false">IF(U1094=V1094,"Same","Changed")</f>
        <v>Same</v>
      </c>
    </row>
    <row r="1095" customFormat="false" ht="15" hidden="false" customHeight="false" outlineLevel="0" collapsed="false">
      <c r="A1095" s="14" t="n">
        <v>1127</v>
      </c>
      <c r="B1095" s="14" t="s">
        <v>80</v>
      </c>
      <c r="C1095" s="14" t="n">
        <v>0</v>
      </c>
      <c r="D1095" s="14" t="n">
        <v>186</v>
      </c>
      <c r="E1095" s="14" t="n">
        <v>2015</v>
      </c>
      <c r="F1095" s="14" t="s">
        <v>114</v>
      </c>
      <c r="G1095" s="14" t="n">
        <v>36</v>
      </c>
      <c r="H1095" s="14" t="n">
        <v>4</v>
      </c>
      <c r="I1095" s="14" t="n">
        <v>1</v>
      </c>
      <c r="J1095" s="14" t="n">
        <v>2</v>
      </c>
      <c r="K1095" s="14" t="n">
        <v>1</v>
      </c>
      <c r="L1095" s="14" t="n">
        <v>0</v>
      </c>
      <c r="M1095" s="14" t="n">
        <v>0</v>
      </c>
      <c r="N1095" s="14" t="s">
        <v>82</v>
      </c>
      <c r="O1095" s="14" t="s">
        <v>83</v>
      </c>
      <c r="P1095" s="14" t="s">
        <v>99</v>
      </c>
      <c r="Q1095" s="14" t="s">
        <v>94</v>
      </c>
      <c r="R1095" s="14" t="n">
        <v>0</v>
      </c>
      <c r="S1095" s="14" t="n">
        <v>0</v>
      </c>
      <c r="T1095" s="14" t="n">
        <v>0</v>
      </c>
      <c r="U1095" s="14" t="s">
        <v>95</v>
      </c>
      <c r="V1095" s="14" t="s">
        <v>156</v>
      </c>
      <c r="W1095" s="14" t="n">
        <v>0</v>
      </c>
      <c r="X1095" s="14" t="s">
        <v>86</v>
      </c>
      <c r="Y1095" s="14" t="n">
        <v>5</v>
      </c>
      <c r="Z1095" s="14" t="n">
        <v>0</v>
      </c>
      <c r="AA1095" s="14" t="n">
        <v>0</v>
      </c>
      <c r="AB1095" s="14" t="s">
        <v>101</v>
      </c>
      <c r="AC1095" s="14" t="n">
        <v>52.2</v>
      </c>
      <c r="AD1095" s="14" t="n">
        <v>0</v>
      </c>
      <c r="AE1095" s="14" t="n">
        <v>1</v>
      </c>
      <c r="AF1095" s="14" t="s">
        <v>88</v>
      </c>
      <c r="AG1095" s="15" t="n">
        <v>42254</v>
      </c>
      <c r="AH1095" s="14" t="n">
        <f aca="false">I1095+J1095</f>
        <v>3</v>
      </c>
      <c r="AI1095" s="14" t="n">
        <f aca="false">K1095+L1095+M1095</f>
        <v>1</v>
      </c>
      <c r="AJ1095" s="14" t="n">
        <f aca="false">AC1095*AH1095</f>
        <v>156.6</v>
      </c>
      <c r="AK1095" s="14" t="str">
        <f aca="false">IF(C1095=1,"Cancelled","Completed")</f>
        <v>Completed</v>
      </c>
      <c r="AL1095" s="14" t="str">
        <f aca="false">_xlfn.IFS(D1095&lt;=7,"0-7 Days",D1095&lt;=30,"8-30 Days",D1095&lt;=90,"31-90 Days",TRUE(),"90+ Days")</f>
        <v>90+ Days</v>
      </c>
      <c r="AM1095" s="14" t="str">
        <f aca="false">_xlfn.IFS(OR(F1095="December",F1095="January",F1095="February"),"Winter",OR(F1095="March",F1095="April",F1095="May"),"Spring",OR(F1095="June",F1095="July",F1095="August"),"Summer",TRUE(),"Autumn")</f>
        <v>Autumn</v>
      </c>
      <c r="AN1095" s="14" t="str">
        <f aca="false">IF(L1095+M1095&gt;0,"Family","Adult Only")</f>
        <v>Adult Only</v>
      </c>
      <c r="AO1095" s="14" t="str">
        <f aca="false">IF(U1095=V1095,"Same","Changed")</f>
        <v>Changed</v>
      </c>
    </row>
    <row r="1096" customFormat="false" ht="15" hidden="false" customHeight="false" outlineLevel="0" collapsed="false">
      <c r="A1096" s="0" t="n">
        <v>1128</v>
      </c>
      <c r="B1096" s="0" t="s">
        <v>80</v>
      </c>
      <c r="C1096" s="0" t="n">
        <v>1</v>
      </c>
      <c r="D1096" s="0" t="n">
        <v>231</v>
      </c>
      <c r="E1096" s="0" t="n">
        <v>2015</v>
      </c>
      <c r="F1096" s="0" t="s">
        <v>114</v>
      </c>
      <c r="G1096" s="0" t="n">
        <v>38</v>
      </c>
      <c r="H1096" s="0" t="n">
        <v>15</v>
      </c>
      <c r="I1096" s="0" t="n">
        <v>0</v>
      </c>
      <c r="J1096" s="0" t="n">
        <v>5</v>
      </c>
      <c r="K1096" s="0" t="n">
        <v>3</v>
      </c>
      <c r="L1096" s="0" t="n">
        <v>0</v>
      </c>
      <c r="M1096" s="0" t="n">
        <v>0</v>
      </c>
      <c r="N1096" s="0" t="s">
        <v>82</v>
      </c>
      <c r="O1096" s="0" t="s">
        <v>92</v>
      </c>
      <c r="P1096" s="0" t="s">
        <v>84</v>
      </c>
      <c r="Q1096" s="0" t="s">
        <v>84</v>
      </c>
      <c r="R1096" s="0" t="n">
        <v>0</v>
      </c>
      <c r="S1096" s="0" t="n">
        <v>1</v>
      </c>
      <c r="T1096" s="0" t="n">
        <v>0</v>
      </c>
      <c r="U1096" s="0" t="s">
        <v>95</v>
      </c>
      <c r="V1096" s="0" t="s">
        <v>95</v>
      </c>
      <c r="W1096" s="0" t="n">
        <v>0</v>
      </c>
      <c r="X1096" s="0" t="s">
        <v>86</v>
      </c>
      <c r="Y1096" s="0" t="n">
        <v>95</v>
      </c>
      <c r="Z1096" s="0" t="n">
        <v>0</v>
      </c>
      <c r="AA1096" s="0" t="n">
        <v>0</v>
      </c>
      <c r="AB1096" s="0" t="s">
        <v>87</v>
      </c>
      <c r="AC1096" s="0" t="n">
        <v>79.74</v>
      </c>
      <c r="AD1096" s="0" t="n">
        <v>0</v>
      </c>
      <c r="AE1096" s="0" t="n">
        <v>1</v>
      </c>
      <c r="AF1096" s="0" t="s">
        <v>96</v>
      </c>
      <c r="AG1096" s="13" t="n">
        <v>42037</v>
      </c>
      <c r="AH1096" s="25" t="n">
        <f aca="false">I1096+J1096</f>
        <v>5</v>
      </c>
      <c r="AI1096" s="25" t="n">
        <f aca="false">K1096+L1096+M1096</f>
        <v>3</v>
      </c>
      <c r="AJ1096" s="25" t="n">
        <f aca="false">AC1096*AH1096</f>
        <v>398.7</v>
      </c>
      <c r="AK1096" s="0" t="str">
        <f aca="false">IF(C1096=1,"Cancelled","Completed")</f>
        <v>Cancelled</v>
      </c>
      <c r="AL1096" s="0" t="str">
        <f aca="false">_xlfn.IFS(D1096&lt;=7,"0-7 Days",D1096&lt;=30,"8-30 Days",D1096&lt;=90,"31-90 Days",TRUE(),"90+ Days")</f>
        <v>90+ Days</v>
      </c>
      <c r="AM1096" s="0" t="str">
        <f aca="false">_xlfn.IFS(OR(F1096="December",F1096="January",F1096="February"),"Winter",OR(F1096="March",F1096="April",F1096="May"),"Spring",OR(F1096="June",F1096="July",F1096="August"),"Summer",TRUE(),"Autumn")</f>
        <v>Autumn</v>
      </c>
      <c r="AN1096" s="0" t="str">
        <f aca="false">IF(L1096+M1096&gt;0,"Family","Adult Only")</f>
        <v>Adult Only</v>
      </c>
      <c r="AO1096" s="0" t="str">
        <f aca="false">IF(U1096=V1096,"Same","Changed")</f>
        <v>Same</v>
      </c>
    </row>
    <row r="1097" customFormat="false" ht="15" hidden="false" customHeight="false" outlineLevel="0" collapsed="false">
      <c r="A1097" s="14" t="n">
        <v>1129</v>
      </c>
      <c r="B1097" s="14" t="s">
        <v>90</v>
      </c>
      <c r="C1097" s="14" t="n">
        <v>0</v>
      </c>
      <c r="D1097" s="14" t="n">
        <v>346</v>
      </c>
      <c r="E1097" s="14" t="n">
        <v>2016</v>
      </c>
      <c r="F1097" s="14" t="s">
        <v>114</v>
      </c>
      <c r="G1097" s="14" t="n">
        <v>38</v>
      </c>
      <c r="H1097" s="14" t="n">
        <v>13</v>
      </c>
      <c r="I1097" s="14" t="n">
        <v>0</v>
      </c>
      <c r="J1097" s="14" t="n">
        <v>2</v>
      </c>
      <c r="K1097" s="14" t="n">
        <v>2</v>
      </c>
      <c r="L1097" s="14" t="n">
        <v>0</v>
      </c>
      <c r="M1097" s="14" t="n">
        <v>0</v>
      </c>
      <c r="N1097" s="14" t="s">
        <v>112</v>
      </c>
      <c r="O1097" s="14" t="s">
        <v>92</v>
      </c>
      <c r="P1097" s="14" t="s">
        <v>99</v>
      </c>
      <c r="Q1097" s="14" t="s">
        <v>94</v>
      </c>
      <c r="R1097" s="14" t="n">
        <v>0</v>
      </c>
      <c r="S1097" s="14" t="n">
        <v>0</v>
      </c>
      <c r="T1097" s="14" t="n">
        <v>0</v>
      </c>
      <c r="U1097" s="14" t="s">
        <v>95</v>
      </c>
      <c r="V1097" s="14" t="s">
        <v>95</v>
      </c>
      <c r="W1097" s="14" t="n">
        <v>0</v>
      </c>
      <c r="X1097" s="14" t="s">
        <v>86</v>
      </c>
      <c r="Y1097" s="14" t="n">
        <v>6</v>
      </c>
      <c r="Z1097" s="14" t="n">
        <v>0</v>
      </c>
      <c r="AA1097" s="14" t="n">
        <v>0</v>
      </c>
      <c r="AB1097" s="14" t="s">
        <v>101</v>
      </c>
      <c r="AC1097" s="14" t="n">
        <v>115</v>
      </c>
      <c r="AD1097" s="14" t="n">
        <v>0</v>
      </c>
      <c r="AE1097" s="14" t="n">
        <v>1</v>
      </c>
      <c r="AF1097" s="14" t="s">
        <v>88</v>
      </c>
      <c r="AG1097" s="15" t="n">
        <v>42628</v>
      </c>
      <c r="AH1097" s="14" t="n">
        <f aca="false">I1097+J1097</f>
        <v>2</v>
      </c>
      <c r="AI1097" s="14" t="n">
        <f aca="false">K1097+L1097+M1097</f>
        <v>2</v>
      </c>
      <c r="AJ1097" s="14" t="n">
        <f aca="false">AC1097*AH1097</f>
        <v>230</v>
      </c>
      <c r="AK1097" s="14" t="str">
        <f aca="false">IF(C1097=1,"Cancelled","Completed")</f>
        <v>Completed</v>
      </c>
      <c r="AL1097" s="14" t="str">
        <f aca="false">_xlfn.IFS(D1097&lt;=7,"0-7 Days",D1097&lt;=30,"8-30 Days",D1097&lt;=90,"31-90 Days",TRUE(),"90+ Days")</f>
        <v>90+ Days</v>
      </c>
      <c r="AM1097" s="14" t="str">
        <f aca="false">_xlfn.IFS(OR(F1097="December",F1097="January",F1097="February"),"Winter",OR(F1097="March",F1097="April",F1097="May"),"Spring",OR(F1097="June",F1097="July",F1097="August"),"Summer",TRUE(),"Autumn")</f>
        <v>Autumn</v>
      </c>
      <c r="AN1097" s="14" t="str">
        <f aca="false">IF(L1097+M1097&gt;0,"Family","Adult Only")</f>
        <v>Adult Only</v>
      </c>
      <c r="AO1097" s="14" t="str">
        <f aca="false">IF(U1097=V1097,"Same","Changed")</f>
        <v>Same</v>
      </c>
    </row>
    <row r="1098" customFormat="false" ht="15" hidden="false" customHeight="false" outlineLevel="0" collapsed="false">
      <c r="A1098" s="0" t="n">
        <v>1130</v>
      </c>
      <c r="B1098" s="0" t="s">
        <v>90</v>
      </c>
      <c r="C1098" s="0" t="n">
        <v>0</v>
      </c>
      <c r="D1098" s="0" t="n">
        <v>131</v>
      </c>
      <c r="E1098" s="0" t="n">
        <v>2016</v>
      </c>
      <c r="F1098" s="0" t="s">
        <v>91</v>
      </c>
      <c r="G1098" s="0" t="n">
        <v>28</v>
      </c>
      <c r="H1098" s="0" t="n">
        <v>3</v>
      </c>
      <c r="I1098" s="0" t="n">
        <v>2</v>
      </c>
      <c r="J1098" s="0" t="n">
        <v>0</v>
      </c>
      <c r="K1098" s="0" t="n">
        <v>2</v>
      </c>
      <c r="L1098" s="0" t="n">
        <v>1</v>
      </c>
      <c r="M1098" s="0" t="n">
        <v>0</v>
      </c>
      <c r="N1098" s="0" t="s">
        <v>82</v>
      </c>
      <c r="O1098" s="0" t="s">
        <v>183</v>
      </c>
      <c r="P1098" s="0" t="s">
        <v>93</v>
      </c>
      <c r="Q1098" s="0" t="s">
        <v>94</v>
      </c>
      <c r="R1098" s="0" t="n">
        <v>0</v>
      </c>
      <c r="S1098" s="0" t="n">
        <v>0</v>
      </c>
      <c r="T1098" s="0" t="n">
        <v>0</v>
      </c>
      <c r="U1098" s="0" t="s">
        <v>95</v>
      </c>
      <c r="V1098" s="0" t="s">
        <v>109</v>
      </c>
      <c r="W1098" s="0" t="n">
        <v>0</v>
      </c>
      <c r="X1098" s="0" t="s">
        <v>86</v>
      </c>
      <c r="Y1098" s="0" t="n">
        <v>9</v>
      </c>
      <c r="Z1098" s="0" t="n">
        <v>0</v>
      </c>
      <c r="AA1098" s="0" t="n">
        <v>0</v>
      </c>
      <c r="AB1098" s="0" t="s">
        <v>87</v>
      </c>
      <c r="AC1098" s="0" t="n">
        <v>121.5</v>
      </c>
      <c r="AD1098" s="0" t="n">
        <v>1</v>
      </c>
      <c r="AE1098" s="0" t="n">
        <v>2</v>
      </c>
      <c r="AF1098" s="0" t="s">
        <v>88</v>
      </c>
      <c r="AG1098" s="13" t="n">
        <v>42556</v>
      </c>
      <c r="AH1098" s="25" t="n">
        <f aca="false">I1098+J1098</f>
        <v>2</v>
      </c>
      <c r="AI1098" s="25" t="n">
        <f aca="false">K1098+L1098+M1098</f>
        <v>3</v>
      </c>
      <c r="AJ1098" s="25" t="n">
        <f aca="false">AC1098*AH1098</f>
        <v>243</v>
      </c>
      <c r="AK1098" s="0" t="str">
        <f aca="false">IF(C1098=1,"Cancelled","Completed")</f>
        <v>Completed</v>
      </c>
      <c r="AL1098" s="0" t="str">
        <f aca="false">_xlfn.IFS(D1098&lt;=7,"0-7 Days",D1098&lt;=30,"8-30 Days",D1098&lt;=90,"31-90 Days",TRUE(),"90+ Days")</f>
        <v>90+ Days</v>
      </c>
      <c r="AM1098" s="0" t="str">
        <f aca="false">_xlfn.IFS(OR(F1098="December",F1098="January",F1098="February"),"Winter",OR(F1098="March",F1098="April",F1098="May"),"Spring",OR(F1098="June",F1098="July",F1098="August"),"Summer",TRUE(),"Autumn")</f>
        <v>Summer</v>
      </c>
      <c r="AN1098" s="0" t="str">
        <f aca="false">IF(L1098+M1098&gt;0,"Family","Adult Only")</f>
        <v>Family</v>
      </c>
      <c r="AO1098" s="0" t="str">
        <f aca="false">IF(U1098=V1098,"Same","Changed")</f>
        <v>Changed</v>
      </c>
    </row>
    <row r="1099" customFormat="false" ht="15" hidden="false" customHeight="false" outlineLevel="0" collapsed="false">
      <c r="A1099" s="14" t="n">
        <v>1131</v>
      </c>
      <c r="B1099" s="14" t="s">
        <v>90</v>
      </c>
      <c r="C1099" s="14" t="n">
        <v>1</v>
      </c>
      <c r="D1099" s="14" t="n">
        <v>318</v>
      </c>
      <c r="E1099" s="14" t="n">
        <v>2015</v>
      </c>
      <c r="F1099" s="14" t="s">
        <v>119</v>
      </c>
      <c r="G1099" s="14" t="n">
        <v>36</v>
      </c>
      <c r="H1099" s="14" t="n">
        <v>31</v>
      </c>
      <c r="I1099" s="14" t="n">
        <v>1</v>
      </c>
      <c r="J1099" s="14" t="n">
        <v>1</v>
      </c>
      <c r="K1099" s="14" t="n">
        <v>2</v>
      </c>
      <c r="L1099" s="14" t="n">
        <v>0</v>
      </c>
      <c r="M1099" s="14" t="n">
        <v>0</v>
      </c>
      <c r="N1099" s="14" t="s">
        <v>82</v>
      </c>
      <c r="O1099" s="14" t="s">
        <v>92</v>
      </c>
      <c r="P1099" s="14" t="s">
        <v>116</v>
      </c>
      <c r="Q1099" s="14" t="s">
        <v>94</v>
      </c>
      <c r="R1099" s="14" t="n">
        <v>0</v>
      </c>
      <c r="S1099" s="14" t="n">
        <v>1</v>
      </c>
      <c r="T1099" s="14" t="n">
        <v>0</v>
      </c>
      <c r="U1099" s="14" t="s">
        <v>95</v>
      </c>
      <c r="V1099" s="14" t="s">
        <v>95</v>
      </c>
      <c r="W1099" s="14" t="n">
        <v>0</v>
      </c>
      <c r="X1099" s="14" t="s">
        <v>120</v>
      </c>
      <c r="Y1099" s="14" t="n">
        <v>1</v>
      </c>
      <c r="Z1099" s="14" t="n">
        <v>0</v>
      </c>
      <c r="AA1099" s="14" t="n">
        <v>0</v>
      </c>
      <c r="AB1099" s="14" t="s">
        <v>125</v>
      </c>
      <c r="AC1099" s="14" t="n">
        <v>62</v>
      </c>
      <c r="AD1099" s="14" t="n">
        <v>0</v>
      </c>
      <c r="AE1099" s="14" t="n">
        <v>0</v>
      </c>
      <c r="AF1099" s="14" t="s">
        <v>96</v>
      </c>
      <c r="AG1099" s="15" t="n">
        <v>42005</v>
      </c>
      <c r="AH1099" s="14" t="n">
        <f aca="false">I1099+J1099</f>
        <v>2</v>
      </c>
      <c r="AI1099" s="14" t="n">
        <f aca="false">K1099+L1099+M1099</f>
        <v>2</v>
      </c>
      <c r="AJ1099" s="14" t="n">
        <f aca="false">AC1099*AH1099</f>
        <v>124</v>
      </c>
      <c r="AK1099" s="14" t="str">
        <f aca="false">IF(C1099=1,"Cancelled","Completed")</f>
        <v>Cancelled</v>
      </c>
      <c r="AL1099" s="14" t="str">
        <f aca="false">_xlfn.IFS(D1099&lt;=7,"0-7 Days",D1099&lt;=30,"8-30 Days",D1099&lt;=90,"31-90 Days",TRUE(),"90+ Days")</f>
        <v>90+ Days</v>
      </c>
      <c r="AM1099" s="14" t="str">
        <f aca="false">_xlfn.IFS(OR(F1099="December",F1099="January",F1099="February"),"Winter",OR(F1099="March",F1099="April",F1099="May"),"Spring",OR(F1099="June",F1099="July",F1099="August"),"Summer",TRUE(),"Autumn")</f>
        <v>Summer</v>
      </c>
      <c r="AN1099" s="14" t="str">
        <f aca="false">IF(L1099+M1099&gt;0,"Family","Adult Only")</f>
        <v>Adult Only</v>
      </c>
      <c r="AO1099" s="14" t="str">
        <f aca="false">IF(U1099=V1099,"Same","Changed")</f>
        <v>Same</v>
      </c>
    </row>
    <row r="1100" customFormat="false" ht="15" hidden="false" customHeight="false" outlineLevel="0" collapsed="false">
      <c r="A1100" s="0" t="n">
        <v>1132</v>
      </c>
      <c r="B1100" s="0" t="s">
        <v>80</v>
      </c>
      <c r="C1100" s="0" t="n">
        <v>0</v>
      </c>
      <c r="D1100" s="0" t="n">
        <v>104</v>
      </c>
      <c r="E1100" s="0" t="n">
        <v>2016</v>
      </c>
      <c r="F1100" s="0" t="s">
        <v>113</v>
      </c>
      <c r="G1100" s="0" t="n">
        <v>45</v>
      </c>
      <c r="H1100" s="0" t="n">
        <v>5</v>
      </c>
      <c r="I1100" s="0" t="n">
        <v>2</v>
      </c>
      <c r="J1100" s="0" t="n">
        <v>5</v>
      </c>
      <c r="K1100" s="0" t="n">
        <v>2</v>
      </c>
      <c r="L1100" s="0" t="n">
        <v>0</v>
      </c>
      <c r="M1100" s="0" t="n">
        <v>0</v>
      </c>
      <c r="N1100" s="0" t="s">
        <v>82</v>
      </c>
      <c r="O1100" s="0" t="s">
        <v>130</v>
      </c>
      <c r="P1100" s="0" t="s">
        <v>93</v>
      </c>
      <c r="Q1100" s="0" t="s">
        <v>94</v>
      </c>
      <c r="R1100" s="0" t="n">
        <v>0</v>
      </c>
      <c r="S1100" s="0" t="n">
        <v>0</v>
      </c>
      <c r="T1100" s="0" t="n">
        <v>0</v>
      </c>
      <c r="U1100" s="0" t="s">
        <v>109</v>
      </c>
      <c r="V1100" s="0" t="s">
        <v>109</v>
      </c>
      <c r="W1100" s="0" t="n">
        <v>0</v>
      </c>
      <c r="X1100" s="0" t="s">
        <v>86</v>
      </c>
      <c r="Y1100" s="0" t="n">
        <v>240</v>
      </c>
      <c r="Z1100" s="0" t="n">
        <v>0</v>
      </c>
      <c r="AA1100" s="0" t="n">
        <v>0</v>
      </c>
      <c r="AB1100" s="0" t="s">
        <v>101</v>
      </c>
      <c r="AC1100" s="0" t="n">
        <v>54</v>
      </c>
      <c r="AD1100" s="0" t="n">
        <v>0</v>
      </c>
      <c r="AE1100" s="0" t="n">
        <v>1</v>
      </c>
      <c r="AF1100" s="0" t="s">
        <v>88</v>
      </c>
      <c r="AG1100" s="13" t="n">
        <v>42686</v>
      </c>
      <c r="AH1100" s="25" t="n">
        <f aca="false">I1100+J1100</f>
        <v>7</v>
      </c>
      <c r="AI1100" s="25" t="n">
        <f aca="false">K1100+L1100+M1100</f>
        <v>2</v>
      </c>
      <c r="AJ1100" s="25" t="n">
        <f aca="false">AC1100*AH1100</f>
        <v>378</v>
      </c>
      <c r="AK1100" s="0" t="str">
        <f aca="false">IF(C1100=1,"Cancelled","Completed")</f>
        <v>Completed</v>
      </c>
      <c r="AL1100" s="0" t="str">
        <f aca="false">_xlfn.IFS(D1100&lt;=7,"0-7 Days",D1100&lt;=30,"8-30 Days",D1100&lt;=90,"31-90 Days",TRUE(),"90+ Days")</f>
        <v>90+ Days</v>
      </c>
      <c r="AM1100" s="0" t="str">
        <f aca="false">_xlfn.IFS(OR(F1100="December",F1100="January",F1100="February"),"Winter",OR(F1100="March",F1100="April",F1100="May"),"Spring",OR(F1100="June",F1100="July",F1100="August"),"Summer",TRUE(),"Autumn")</f>
        <v>Autumn</v>
      </c>
      <c r="AN1100" s="0" t="str">
        <f aca="false">IF(L1100+M1100&gt;0,"Family","Adult Only")</f>
        <v>Adult Only</v>
      </c>
      <c r="AO1100" s="0" t="str">
        <f aca="false">IF(U1100=V1100,"Same","Changed")</f>
        <v>Same</v>
      </c>
    </row>
    <row r="1101" customFormat="false" ht="15" hidden="false" customHeight="false" outlineLevel="0" collapsed="false">
      <c r="A1101" s="14" t="n">
        <v>1133</v>
      </c>
      <c r="B1101" s="14" t="s">
        <v>80</v>
      </c>
      <c r="C1101" s="14" t="n">
        <v>0</v>
      </c>
      <c r="D1101" s="14" t="n">
        <v>50</v>
      </c>
      <c r="E1101" s="14" t="n">
        <v>2016</v>
      </c>
      <c r="F1101" s="14" t="s">
        <v>119</v>
      </c>
      <c r="G1101" s="14" t="n">
        <v>32</v>
      </c>
      <c r="H1101" s="14" t="n">
        <v>5</v>
      </c>
      <c r="I1101" s="14" t="n">
        <v>2</v>
      </c>
      <c r="J1101" s="14" t="n">
        <v>4</v>
      </c>
      <c r="K1101" s="14" t="n">
        <v>2</v>
      </c>
      <c r="L1101" s="14" t="n">
        <v>0</v>
      </c>
      <c r="M1101" s="14" t="n">
        <v>0</v>
      </c>
      <c r="N1101" s="14" t="s">
        <v>112</v>
      </c>
      <c r="O1101" s="14" t="s">
        <v>122</v>
      </c>
      <c r="P1101" s="14" t="s">
        <v>99</v>
      </c>
      <c r="Q1101" s="14" t="s">
        <v>94</v>
      </c>
      <c r="R1101" s="14" t="n">
        <v>0</v>
      </c>
      <c r="S1101" s="14" t="n">
        <v>0</v>
      </c>
      <c r="T1101" s="14" t="n">
        <v>0</v>
      </c>
      <c r="U1101" s="14" t="s">
        <v>156</v>
      </c>
      <c r="V1101" s="14" t="s">
        <v>156</v>
      </c>
      <c r="W1101" s="14" t="n">
        <v>1</v>
      </c>
      <c r="X1101" s="14" t="s">
        <v>86</v>
      </c>
      <c r="Y1101" s="14" t="n">
        <v>426</v>
      </c>
      <c r="Z1101" s="14" t="n">
        <v>0</v>
      </c>
      <c r="AA1101" s="14" t="n">
        <v>0</v>
      </c>
      <c r="AB1101" s="14" t="s">
        <v>101</v>
      </c>
      <c r="AC1101" s="14" t="n">
        <v>231.17</v>
      </c>
      <c r="AD1101" s="14" t="n">
        <v>0</v>
      </c>
      <c r="AE1101" s="14" t="n">
        <v>0</v>
      </c>
      <c r="AF1101" s="14" t="s">
        <v>88</v>
      </c>
      <c r="AG1101" s="15" t="n">
        <v>42593</v>
      </c>
      <c r="AH1101" s="14" t="n">
        <f aca="false">I1101+J1101</f>
        <v>6</v>
      </c>
      <c r="AI1101" s="14" t="n">
        <f aca="false">K1101+L1101+M1101</f>
        <v>2</v>
      </c>
      <c r="AJ1101" s="14" t="n">
        <f aca="false">AC1101*AH1101</f>
        <v>1387.02</v>
      </c>
      <c r="AK1101" s="14" t="str">
        <f aca="false">IF(C1101=1,"Cancelled","Completed")</f>
        <v>Completed</v>
      </c>
      <c r="AL1101" s="14" t="str">
        <f aca="false">_xlfn.IFS(D1101&lt;=7,"0-7 Days",D1101&lt;=30,"8-30 Days",D1101&lt;=90,"31-90 Days",TRUE(),"90+ Days")</f>
        <v>31-90 Days</v>
      </c>
      <c r="AM1101" s="14" t="str">
        <f aca="false">_xlfn.IFS(OR(F1101="December",F1101="January",F1101="February"),"Winter",OR(F1101="March",F1101="April",F1101="May"),"Spring",OR(F1101="June",F1101="July",F1101="August"),"Summer",TRUE(),"Autumn")</f>
        <v>Summer</v>
      </c>
      <c r="AN1101" s="14" t="str">
        <f aca="false">IF(L1101+M1101&gt;0,"Family","Adult Only")</f>
        <v>Adult Only</v>
      </c>
      <c r="AO1101" s="14" t="str">
        <f aca="false">IF(U1101=V1101,"Same","Changed")</f>
        <v>Same</v>
      </c>
    </row>
    <row r="1102" customFormat="false" ht="15" hidden="false" customHeight="false" outlineLevel="0" collapsed="false">
      <c r="A1102" s="0" t="n">
        <v>1134</v>
      </c>
      <c r="B1102" s="0" t="s">
        <v>90</v>
      </c>
      <c r="C1102" s="0" t="n">
        <v>0</v>
      </c>
      <c r="D1102" s="0" t="n">
        <v>17</v>
      </c>
      <c r="E1102" s="0" t="n">
        <v>2017</v>
      </c>
      <c r="F1102" s="0" t="s">
        <v>118</v>
      </c>
      <c r="G1102" s="0" t="n">
        <v>9</v>
      </c>
      <c r="H1102" s="0" t="n">
        <v>26</v>
      </c>
      <c r="I1102" s="0" t="n">
        <v>2</v>
      </c>
      <c r="J1102" s="0" t="n">
        <v>1</v>
      </c>
      <c r="K1102" s="0" t="n">
        <v>1</v>
      </c>
      <c r="L1102" s="0" t="n">
        <v>0</v>
      </c>
      <c r="M1102" s="0" t="n">
        <v>0</v>
      </c>
      <c r="N1102" s="0" t="s">
        <v>82</v>
      </c>
      <c r="O1102" s="0" t="s">
        <v>140</v>
      </c>
      <c r="P1102" s="0" t="s">
        <v>116</v>
      </c>
      <c r="Q1102" s="0" t="s">
        <v>94</v>
      </c>
      <c r="R1102" s="0" t="n">
        <v>0</v>
      </c>
      <c r="S1102" s="0" t="n">
        <v>0</v>
      </c>
      <c r="T1102" s="0" t="n">
        <v>0</v>
      </c>
      <c r="U1102" s="0" t="s">
        <v>109</v>
      </c>
      <c r="V1102" s="0" t="s">
        <v>109</v>
      </c>
      <c r="W1102" s="0" t="n">
        <v>0</v>
      </c>
      <c r="X1102" s="0" t="s">
        <v>86</v>
      </c>
      <c r="Y1102" s="0" t="n">
        <v>30</v>
      </c>
      <c r="Z1102" s="0" t="n">
        <v>0</v>
      </c>
      <c r="AA1102" s="0" t="n">
        <v>0</v>
      </c>
      <c r="AB1102" s="0" t="s">
        <v>101</v>
      </c>
      <c r="AC1102" s="0" t="n">
        <v>75</v>
      </c>
      <c r="AD1102" s="0" t="n">
        <v>0</v>
      </c>
      <c r="AE1102" s="0" t="n">
        <v>0</v>
      </c>
      <c r="AF1102" s="0" t="s">
        <v>88</v>
      </c>
      <c r="AG1102" s="13" t="n">
        <v>42795</v>
      </c>
      <c r="AH1102" s="25" t="n">
        <f aca="false">I1102+J1102</f>
        <v>3</v>
      </c>
      <c r="AI1102" s="25" t="n">
        <f aca="false">K1102+L1102+M1102</f>
        <v>1</v>
      </c>
      <c r="AJ1102" s="25" t="n">
        <f aca="false">AC1102*AH1102</f>
        <v>225</v>
      </c>
      <c r="AK1102" s="0" t="str">
        <f aca="false">IF(C1102=1,"Cancelled","Completed")</f>
        <v>Completed</v>
      </c>
      <c r="AL1102" s="0" t="str">
        <f aca="false">_xlfn.IFS(D1102&lt;=7,"0-7 Days",D1102&lt;=30,"8-30 Days",D1102&lt;=90,"31-90 Days",TRUE(),"90+ Days")</f>
        <v>8-30 Days</v>
      </c>
      <c r="AM1102" s="0" t="str">
        <f aca="false">_xlfn.IFS(OR(F1102="December",F1102="January",F1102="February"),"Winter",OR(F1102="March",F1102="April",F1102="May"),"Spring",OR(F1102="June",F1102="July",F1102="August"),"Summer",TRUE(),"Autumn")</f>
        <v>Winter</v>
      </c>
      <c r="AN1102" s="0" t="str">
        <f aca="false">IF(L1102+M1102&gt;0,"Family","Adult Only")</f>
        <v>Adult Only</v>
      </c>
      <c r="AO1102" s="0" t="str">
        <f aca="false">IF(U1102=V1102,"Same","Changed")</f>
        <v>Same</v>
      </c>
    </row>
    <row r="1103" customFormat="false" ht="15" hidden="false" customHeight="false" outlineLevel="0" collapsed="false">
      <c r="A1103" s="14" t="n">
        <v>1135</v>
      </c>
      <c r="B1103" s="14" t="s">
        <v>90</v>
      </c>
      <c r="C1103" s="14" t="n">
        <v>0</v>
      </c>
      <c r="D1103" s="14" t="n">
        <v>93</v>
      </c>
      <c r="E1103" s="14" t="n">
        <v>2017</v>
      </c>
      <c r="F1103" s="14" t="s">
        <v>106</v>
      </c>
      <c r="G1103" s="14" t="n">
        <v>15</v>
      </c>
      <c r="H1103" s="14" t="n">
        <v>11</v>
      </c>
      <c r="I1103" s="14" t="n">
        <v>0</v>
      </c>
      <c r="J1103" s="14" t="n">
        <v>3</v>
      </c>
      <c r="K1103" s="14" t="n">
        <v>2</v>
      </c>
      <c r="L1103" s="14" t="n">
        <v>0</v>
      </c>
      <c r="M1103" s="14" t="n">
        <v>0</v>
      </c>
      <c r="N1103" s="14" t="s">
        <v>82</v>
      </c>
      <c r="O1103" s="14" t="s">
        <v>117</v>
      </c>
      <c r="P1103" s="14" t="s">
        <v>93</v>
      </c>
      <c r="Q1103" s="14" t="s">
        <v>94</v>
      </c>
      <c r="R1103" s="14" t="n">
        <v>0</v>
      </c>
      <c r="S1103" s="14" t="n">
        <v>0</v>
      </c>
      <c r="T1103" s="14" t="n">
        <v>0</v>
      </c>
      <c r="U1103" s="14" t="s">
        <v>95</v>
      </c>
      <c r="V1103" s="14" t="s">
        <v>95</v>
      </c>
      <c r="W1103" s="14" t="n">
        <v>0</v>
      </c>
      <c r="X1103" s="14" t="s">
        <v>86</v>
      </c>
      <c r="Y1103" s="14" t="n">
        <v>9</v>
      </c>
      <c r="Z1103" s="14" t="n">
        <v>0</v>
      </c>
      <c r="AA1103" s="14" t="n">
        <v>0</v>
      </c>
      <c r="AB1103" s="14" t="s">
        <v>87</v>
      </c>
      <c r="AC1103" s="14" t="n">
        <v>120</v>
      </c>
      <c r="AD1103" s="14" t="n">
        <v>0</v>
      </c>
      <c r="AE1103" s="14" t="n">
        <v>1</v>
      </c>
      <c r="AF1103" s="14" t="s">
        <v>88</v>
      </c>
      <c r="AG1103" s="15" t="n">
        <v>42839</v>
      </c>
      <c r="AH1103" s="14" t="n">
        <f aca="false">I1103+J1103</f>
        <v>3</v>
      </c>
      <c r="AI1103" s="14" t="n">
        <f aca="false">K1103+L1103+M1103</f>
        <v>2</v>
      </c>
      <c r="AJ1103" s="14" t="n">
        <f aca="false">AC1103*AH1103</f>
        <v>360</v>
      </c>
      <c r="AK1103" s="14" t="str">
        <f aca="false">IF(C1103=1,"Cancelled","Completed")</f>
        <v>Completed</v>
      </c>
      <c r="AL1103" s="14" t="str">
        <f aca="false">_xlfn.IFS(D1103&lt;=7,"0-7 Days",D1103&lt;=30,"8-30 Days",D1103&lt;=90,"31-90 Days",TRUE(),"90+ Days")</f>
        <v>90+ Days</v>
      </c>
      <c r="AM1103" s="14" t="str">
        <f aca="false">_xlfn.IFS(OR(F1103="December",F1103="January",F1103="February"),"Winter",OR(F1103="March",F1103="April",F1103="May"),"Spring",OR(F1103="June",F1103="July",F1103="August"),"Summer",TRUE(),"Autumn")</f>
        <v>Spring</v>
      </c>
      <c r="AN1103" s="14" t="str">
        <f aca="false">IF(L1103+M1103&gt;0,"Family","Adult Only")</f>
        <v>Adult Only</v>
      </c>
      <c r="AO1103" s="14" t="str">
        <f aca="false">IF(U1103=V1103,"Same","Changed")</f>
        <v>Same</v>
      </c>
    </row>
    <row r="1104" customFormat="false" ht="15" hidden="false" customHeight="false" outlineLevel="0" collapsed="false">
      <c r="A1104" s="0" t="n">
        <v>1136</v>
      </c>
      <c r="B1104" s="0" t="s">
        <v>90</v>
      </c>
      <c r="C1104" s="0" t="n">
        <v>0</v>
      </c>
      <c r="D1104" s="0" t="n">
        <v>0</v>
      </c>
      <c r="E1104" s="0" t="n">
        <v>2015</v>
      </c>
      <c r="F1104" s="0" t="s">
        <v>111</v>
      </c>
      <c r="G1104" s="0" t="n">
        <v>42</v>
      </c>
      <c r="H1104" s="0" t="n">
        <v>15</v>
      </c>
      <c r="I1104" s="0" t="n">
        <v>0</v>
      </c>
      <c r="J1104" s="0" t="n">
        <v>2</v>
      </c>
      <c r="K1104" s="0" t="n">
        <v>1</v>
      </c>
      <c r="L1104" s="0" t="n">
        <v>0</v>
      </c>
      <c r="M1104" s="0" t="n">
        <v>0</v>
      </c>
      <c r="N1104" s="0" t="s">
        <v>82</v>
      </c>
      <c r="O1104" s="0" t="s">
        <v>92</v>
      </c>
      <c r="P1104" s="0" t="s">
        <v>99</v>
      </c>
      <c r="Q1104" s="0" t="s">
        <v>94</v>
      </c>
      <c r="R1104" s="0" t="n">
        <v>0</v>
      </c>
      <c r="S1104" s="0" t="n">
        <v>0</v>
      </c>
      <c r="T1104" s="0" t="n">
        <v>0</v>
      </c>
      <c r="U1104" s="0" t="s">
        <v>95</v>
      </c>
      <c r="V1104" s="0" t="s">
        <v>109</v>
      </c>
      <c r="W1104" s="0" t="n">
        <v>0</v>
      </c>
      <c r="X1104" s="0" t="s">
        <v>86</v>
      </c>
      <c r="Y1104" s="0" t="n">
        <v>99</v>
      </c>
      <c r="Z1104" s="0" t="n">
        <v>0</v>
      </c>
      <c r="AA1104" s="0" t="n">
        <v>0</v>
      </c>
      <c r="AB1104" s="0" t="s">
        <v>87</v>
      </c>
      <c r="AC1104" s="0" t="n">
        <v>100</v>
      </c>
      <c r="AD1104" s="0" t="n">
        <v>0</v>
      </c>
      <c r="AE1104" s="0" t="n">
        <v>0</v>
      </c>
      <c r="AF1104" s="0" t="s">
        <v>88</v>
      </c>
      <c r="AG1104" s="13" t="n">
        <v>42294</v>
      </c>
      <c r="AH1104" s="25" t="n">
        <f aca="false">I1104+J1104</f>
        <v>2</v>
      </c>
      <c r="AI1104" s="25" t="n">
        <f aca="false">K1104+L1104+M1104</f>
        <v>1</v>
      </c>
      <c r="AJ1104" s="25" t="n">
        <f aca="false">AC1104*AH1104</f>
        <v>200</v>
      </c>
      <c r="AK1104" s="0" t="str">
        <f aca="false">IF(C1104=1,"Cancelled","Completed")</f>
        <v>Completed</v>
      </c>
      <c r="AL1104" s="0" t="str">
        <f aca="false">_xlfn.IFS(D1104&lt;=7,"0-7 Days",D1104&lt;=30,"8-30 Days",D1104&lt;=90,"31-90 Days",TRUE(),"90+ Days")</f>
        <v>0-7 Days</v>
      </c>
      <c r="AM1104" s="0" t="str">
        <f aca="false">_xlfn.IFS(OR(F1104="December",F1104="January",F1104="February"),"Winter",OR(F1104="March",F1104="April",F1104="May"),"Spring",OR(F1104="June",F1104="July",F1104="August"),"Summer",TRUE(),"Autumn")</f>
        <v>Autumn</v>
      </c>
      <c r="AN1104" s="0" t="str">
        <f aca="false">IF(L1104+M1104&gt;0,"Family","Adult Only")</f>
        <v>Adult Only</v>
      </c>
      <c r="AO1104" s="0" t="str">
        <f aca="false">IF(U1104=V1104,"Same","Changed")</f>
        <v>Changed</v>
      </c>
    </row>
    <row r="1105" customFormat="false" ht="15" hidden="false" customHeight="false" outlineLevel="0" collapsed="false">
      <c r="A1105" s="14" t="n">
        <v>1137</v>
      </c>
      <c r="B1105" s="14" t="s">
        <v>80</v>
      </c>
      <c r="C1105" s="14" t="n">
        <v>0</v>
      </c>
      <c r="D1105" s="14" t="n">
        <v>26</v>
      </c>
      <c r="E1105" s="14" t="n">
        <v>2017</v>
      </c>
      <c r="F1105" s="14" t="s">
        <v>126</v>
      </c>
      <c r="G1105" s="14" t="n">
        <v>4</v>
      </c>
      <c r="H1105" s="14" t="n">
        <v>28</v>
      </c>
      <c r="I1105" s="14" t="n">
        <v>0</v>
      </c>
      <c r="J1105" s="14" t="n">
        <v>1</v>
      </c>
      <c r="K1105" s="14" t="n">
        <v>2</v>
      </c>
      <c r="L1105" s="14" t="n">
        <v>0</v>
      </c>
      <c r="M1105" s="14" t="n">
        <v>0</v>
      </c>
      <c r="N1105" s="14" t="s">
        <v>112</v>
      </c>
      <c r="O1105" s="14" t="s">
        <v>83</v>
      </c>
      <c r="P1105" s="14" t="s">
        <v>93</v>
      </c>
      <c r="Q1105" s="14" t="s">
        <v>94</v>
      </c>
      <c r="R1105" s="14" t="n">
        <v>0</v>
      </c>
      <c r="S1105" s="14" t="n">
        <v>0</v>
      </c>
      <c r="T1105" s="14" t="n">
        <v>0</v>
      </c>
      <c r="U1105" s="14" t="s">
        <v>109</v>
      </c>
      <c r="V1105" s="14" t="s">
        <v>109</v>
      </c>
      <c r="W1105" s="14" t="n">
        <v>0</v>
      </c>
      <c r="X1105" s="14" t="s">
        <v>86</v>
      </c>
      <c r="Y1105" s="14" t="n">
        <v>240</v>
      </c>
      <c r="Z1105" s="14" t="n">
        <v>0</v>
      </c>
      <c r="AA1105" s="14" t="n">
        <v>0</v>
      </c>
      <c r="AB1105" s="14" t="s">
        <v>87</v>
      </c>
      <c r="AC1105" s="14" t="n">
        <v>88</v>
      </c>
      <c r="AD1105" s="14" t="n">
        <v>1</v>
      </c>
      <c r="AE1105" s="14" t="n">
        <v>1</v>
      </c>
      <c r="AF1105" s="14" t="s">
        <v>88</v>
      </c>
      <c r="AG1105" s="15" t="n">
        <v>42764</v>
      </c>
      <c r="AH1105" s="14" t="n">
        <f aca="false">I1105+J1105</f>
        <v>1</v>
      </c>
      <c r="AI1105" s="14" t="n">
        <f aca="false">K1105+L1105+M1105</f>
        <v>2</v>
      </c>
      <c r="AJ1105" s="14" t="n">
        <f aca="false">AC1105*AH1105</f>
        <v>88</v>
      </c>
      <c r="AK1105" s="14" t="str">
        <f aca="false">IF(C1105=1,"Cancelled","Completed")</f>
        <v>Completed</v>
      </c>
      <c r="AL1105" s="14" t="str">
        <f aca="false">_xlfn.IFS(D1105&lt;=7,"0-7 Days",D1105&lt;=30,"8-30 Days",D1105&lt;=90,"31-90 Days",TRUE(),"90+ Days")</f>
        <v>8-30 Days</v>
      </c>
      <c r="AM1105" s="14" t="str">
        <f aca="false">_xlfn.IFS(OR(F1105="December",F1105="January",F1105="February"),"Winter",OR(F1105="March",F1105="April",F1105="May"),"Spring",OR(F1105="June",F1105="July",F1105="August"),"Summer",TRUE(),"Autumn")</f>
        <v>Winter</v>
      </c>
      <c r="AN1105" s="14" t="str">
        <f aca="false">IF(L1105+M1105&gt;0,"Family","Adult Only")</f>
        <v>Adult Only</v>
      </c>
      <c r="AO1105" s="14" t="str">
        <f aca="false">IF(U1105=V1105,"Same","Changed")</f>
        <v>Same</v>
      </c>
    </row>
    <row r="1106" customFormat="false" ht="15" hidden="false" customHeight="false" outlineLevel="0" collapsed="false">
      <c r="A1106" s="0" t="n">
        <v>1138</v>
      </c>
      <c r="B1106" s="0" t="s">
        <v>80</v>
      </c>
      <c r="C1106" s="0" t="n">
        <v>0</v>
      </c>
      <c r="D1106" s="0" t="n">
        <v>0</v>
      </c>
      <c r="E1106" s="0" t="n">
        <v>2017</v>
      </c>
      <c r="F1106" s="0" t="s">
        <v>106</v>
      </c>
      <c r="G1106" s="0" t="n">
        <v>14</v>
      </c>
      <c r="H1106" s="0" t="n">
        <v>3</v>
      </c>
      <c r="I1106" s="0" t="n">
        <v>1</v>
      </c>
      <c r="J1106" s="0" t="n">
        <v>1</v>
      </c>
      <c r="K1106" s="0" t="n">
        <v>2</v>
      </c>
      <c r="L1106" s="0" t="n">
        <v>0</v>
      </c>
      <c r="M1106" s="0" t="n">
        <v>0</v>
      </c>
      <c r="N1106" s="0" t="s">
        <v>82</v>
      </c>
      <c r="O1106" s="0" t="s">
        <v>122</v>
      </c>
      <c r="P1106" s="0" t="s">
        <v>84</v>
      </c>
      <c r="Q1106" s="0" t="s">
        <v>84</v>
      </c>
      <c r="R1106" s="0" t="n">
        <v>0</v>
      </c>
      <c r="S1106" s="0" t="n">
        <v>0</v>
      </c>
      <c r="T1106" s="0" t="n">
        <v>0</v>
      </c>
      <c r="U1106" s="0" t="s">
        <v>109</v>
      </c>
      <c r="V1106" s="0" t="s">
        <v>109</v>
      </c>
      <c r="W1106" s="0" t="n">
        <v>0</v>
      </c>
      <c r="X1106" s="0" t="s">
        <v>86</v>
      </c>
      <c r="Y1106" s="0" t="n">
        <v>0</v>
      </c>
      <c r="Z1106" s="0" t="n">
        <v>0</v>
      </c>
      <c r="AA1106" s="0" t="n">
        <v>0</v>
      </c>
      <c r="AB1106" s="0" t="s">
        <v>87</v>
      </c>
      <c r="AC1106" s="0" t="n">
        <v>102</v>
      </c>
      <c r="AD1106" s="0" t="n">
        <v>1</v>
      </c>
      <c r="AE1106" s="0" t="n">
        <v>0</v>
      </c>
      <c r="AF1106" s="0" t="s">
        <v>88</v>
      </c>
      <c r="AG1106" s="13" t="n">
        <v>42830</v>
      </c>
      <c r="AH1106" s="25" t="n">
        <f aca="false">I1106+J1106</f>
        <v>2</v>
      </c>
      <c r="AI1106" s="25" t="n">
        <f aca="false">K1106+L1106+M1106</f>
        <v>2</v>
      </c>
      <c r="AJ1106" s="25" t="n">
        <f aca="false">AC1106*AH1106</f>
        <v>204</v>
      </c>
      <c r="AK1106" s="0" t="str">
        <f aca="false">IF(C1106=1,"Cancelled","Completed")</f>
        <v>Completed</v>
      </c>
      <c r="AL1106" s="0" t="str">
        <f aca="false">_xlfn.IFS(D1106&lt;=7,"0-7 Days",D1106&lt;=30,"8-30 Days",D1106&lt;=90,"31-90 Days",TRUE(),"90+ Days")</f>
        <v>0-7 Days</v>
      </c>
      <c r="AM1106" s="0" t="str">
        <f aca="false">_xlfn.IFS(OR(F1106="December",F1106="January",F1106="February"),"Winter",OR(F1106="March",F1106="April",F1106="May"),"Spring",OR(F1106="June",F1106="July",F1106="August"),"Summer",TRUE(),"Autumn")</f>
        <v>Spring</v>
      </c>
      <c r="AN1106" s="0" t="str">
        <f aca="false">IF(L1106+M1106&gt;0,"Family","Adult Only")</f>
        <v>Adult Only</v>
      </c>
      <c r="AO1106" s="0" t="str">
        <f aca="false">IF(U1106=V1106,"Same","Changed")</f>
        <v>Same</v>
      </c>
    </row>
    <row r="1107" customFormat="false" ht="15" hidden="false" customHeight="false" outlineLevel="0" collapsed="false">
      <c r="A1107" s="14" t="n">
        <v>1139</v>
      </c>
      <c r="B1107" s="14" t="s">
        <v>90</v>
      </c>
      <c r="C1107" s="14" t="n">
        <v>0</v>
      </c>
      <c r="D1107" s="14" t="n">
        <v>157</v>
      </c>
      <c r="E1107" s="14" t="n">
        <v>2017</v>
      </c>
      <c r="F1107" s="14" t="s">
        <v>121</v>
      </c>
      <c r="G1107" s="14" t="n">
        <v>18</v>
      </c>
      <c r="H1107" s="14" t="n">
        <v>1</v>
      </c>
      <c r="I1107" s="14" t="n">
        <v>1</v>
      </c>
      <c r="J1107" s="14" t="n">
        <v>3</v>
      </c>
      <c r="K1107" s="14" t="n">
        <v>2</v>
      </c>
      <c r="L1107" s="14" t="n">
        <v>0</v>
      </c>
      <c r="M1107" s="14" t="n">
        <v>0</v>
      </c>
      <c r="N1107" s="14" t="s">
        <v>112</v>
      </c>
      <c r="O1107" s="14" t="s">
        <v>122</v>
      </c>
      <c r="P1107" s="14" t="s">
        <v>84</v>
      </c>
      <c r="Q1107" s="14" t="s">
        <v>84</v>
      </c>
      <c r="R1107" s="14" t="n">
        <v>0</v>
      </c>
      <c r="S1107" s="14" t="n">
        <v>0</v>
      </c>
      <c r="T1107" s="14" t="n">
        <v>0</v>
      </c>
      <c r="U1107" s="14" t="s">
        <v>95</v>
      </c>
      <c r="V1107" s="14" t="s">
        <v>95</v>
      </c>
      <c r="W1107" s="14" t="n">
        <v>1</v>
      </c>
      <c r="X1107" s="14" t="s">
        <v>86</v>
      </c>
      <c r="Y1107" s="14" t="n">
        <v>14</v>
      </c>
      <c r="Z1107" s="14" t="n">
        <v>0</v>
      </c>
      <c r="AA1107" s="14" t="n">
        <v>0</v>
      </c>
      <c r="AB1107" s="14" t="s">
        <v>87</v>
      </c>
      <c r="AC1107" s="14" t="n">
        <v>134.25</v>
      </c>
      <c r="AD1107" s="14" t="n">
        <v>0</v>
      </c>
      <c r="AE1107" s="14" t="n">
        <v>2</v>
      </c>
      <c r="AF1107" s="14" t="s">
        <v>88</v>
      </c>
      <c r="AG1107" s="15" t="n">
        <v>42860</v>
      </c>
      <c r="AH1107" s="14" t="n">
        <f aca="false">I1107+J1107</f>
        <v>4</v>
      </c>
      <c r="AI1107" s="14" t="n">
        <f aca="false">K1107+L1107+M1107</f>
        <v>2</v>
      </c>
      <c r="AJ1107" s="14" t="n">
        <f aca="false">AC1107*AH1107</f>
        <v>537</v>
      </c>
      <c r="AK1107" s="14" t="str">
        <f aca="false">IF(C1107=1,"Cancelled","Completed")</f>
        <v>Completed</v>
      </c>
      <c r="AL1107" s="14" t="str">
        <f aca="false">_xlfn.IFS(D1107&lt;=7,"0-7 Days",D1107&lt;=30,"8-30 Days",D1107&lt;=90,"31-90 Days",TRUE(),"90+ Days")</f>
        <v>90+ Days</v>
      </c>
      <c r="AM1107" s="14" t="str">
        <f aca="false">_xlfn.IFS(OR(F1107="December",F1107="January",F1107="February"),"Winter",OR(F1107="March",F1107="April",F1107="May"),"Spring",OR(F1107="June",F1107="July",F1107="August"),"Summer",TRUE(),"Autumn")</f>
        <v>Spring</v>
      </c>
      <c r="AN1107" s="14" t="str">
        <f aca="false">IF(L1107+M1107&gt;0,"Family","Adult Only")</f>
        <v>Adult Only</v>
      </c>
      <c r="AO1107" s="14" t="str">
        <f aca="false">IF(U1107=V1107,"Same","Changed")</f>
        <v>Same</v>
      </c>
    </row>
    <row r="1108" customFormat="false" ht="15" hidden="false" customHeight="false" outlineLevel="0" collapsed="false">
      <c r="A1108" s="0" t="n">
        <v>1140</v>
      </c>
      <c r="B1108" s="0" t="s">
        <v>90</v>
      </c>
      <c r="C1108" s="0" t="n">
        <v>1</v>
      </c>
      <c r="D1108" s="0" t="n">
        <v>330</v>
      </c>
      <c r="E1108" s="0" t="n">
        <v>2016</v>
      </c>
      <c r="F1108" s="0" t="s">
        <v>135</v>
      </c>
      <c r="G1108" s="0" t="n">
        <v>23</v>
      </c>
      <c r="H1108" s="0" t="n">
        <v>2</v>
      </c>
      <c r="I1108" s="0" t="n">
        <v>0</v>
      </c>
      <c r="J1108" s="0" t="n">
        <v>1</v>
      </c>
      <c r="K1108" s="0" t="n">
        <v>1</v>
      </c>
      <c r="L1108" s="0" t="n">
        <v>0</v>
      </c>
      <c r="M1108" s="0" t="n">
        <v>0</v>
      </c>
      <c r="N1108" s="0" t="s">
        <v>82</v>
      </c>
      <c r="O1108" s="0" t="s">
        <v>92</v>
      </c>
      <c r="P1108" s="0" t="s">
        <v>116</v>
      </c>
      <c r="Q1108" s="0" t="s">
        <v>94</v>
      </c>
      <c r="R1108" s="0" t="n">
        <v>0</v>
      </c>
      <c r="S1108" s="0" t="n">
        <v>0</v>
      </c>
      <c r="T1108" s="0" t="n">
        <v>0</v>
      </c>
      <c r="U1108" s="0" t="s">
        <v>95</v>
      </c>
      <c r="V1108" s="0" t="s">
        <v>95</v>
      </c>
      <c r="W1108" s="0" t="n">
        <v>0</v>
      </c>
      <c r="X1108" s="0" t="s">
        <v>120</v>
      </c>
      <c r="Y1108" s="0" t="n">
        <v>1</v>
      </c>
      <c r="Z1108" s="0" t="n">
        <v>0</v>
      </c>
      <c r="AA1108" s="0" t="n">
        <v>0</v>
      </c>
      <c r="AB1108" s="0" t="s">
        <v>87</v>
      </c>
      <c r="AC1108" s="0" t="n">
        <v>59</v>
      </c>
      <c r="AD1108" s="0" t="n">
        <v>0</v>
      </c>
      <c r="AE1108" s="0" t="n">
        <v>0</v>
      </c>
      <c r="AF1108" s="0" t="s">
        <v>96</v>
      </c>
      <c r="AG1108" s="13" t="n">
        <v>42298</v>
      </c>
      <c r="AH1108" s="25" t="n">
        <f aca="false">I1108+J1108</f>
        <v>1</v>
      </c>
      <c r="AI1108" s="25" t="n">
        <f aca="false">K1108+L1108+M1108</f>
        <v>1</v>
      </c>
      <c r="AJ1108" s="25" t="n">
        <f aca="false">AC1108*AH1108</f>
        <v>59</v>
      </c>
      <c r="AK1108" s="0" t="str">
        <f aca="false">IF(C1108=1,"Cancelled","Completed")</f>
        <v>Cancelled</v>
      </c>
      <c r="AL1108" s="0" t="str">
        <f aca="false">_xlfn.IFS(D1108&lt;=7,"0-7 Days",D1108&lt;=30,"8-30 Days",D1108&lt;=90,"31-90 Days",TRUE(),"90+ Days")</f>
        <v>90+ Days</v>
      </c>
      <c r="AM1108" s="0" t="str">
        <f aca="false">_xlfn.IFS(OR(F1108="December",F1108="January",F1108="February"),"Winter",OR(F1108="March",F1108="April",F1108="May"),"Spring",OR(F1108="June",F1108="July",F1108="August"),"Summer",TRUE(),"Autumn")</f>
        <v>Summer</v>
      </c>
      <c r="AN1108" s="0" t="str">
        <f aca="false">IF(L1108+M1108&gt;0,"Family","Adult Only")</f>
        <v>Adult Only</v>
      </c>
      <c r="AO1108" s="0" t="str">
        <f aca="false">IF(U1108=V1108,"Same","Changed")</f>
        <v>Same</v>
      </c>
    </row>
    <row r="1109" customFormat="false" ht="15" hidden="false" customHeight="false" outlineLevel="0" collapsed="false">
      <c r="A1109" s="14" t="n">
        <v>1141</v>
      </c>
      <c r="B1109" s="14" t="s">
        <v>90</v>
      </c>
      <c r="C1109" s="14" t="n">
        <v>1</v>
      </c>
      <c r="D1109" s="14" t="n">
        <v>42</v>
      </c>
      <c r="E1109" s="14" t="n">
        <v>2017</v>
      </c>
      <c r="F1109" s="14" t="s">
        <v>103</v>
      </c>
      <c r="G1109" s="14" t="n">
        <v>12</v>
      </c>
      <c r="H1109" s="14" t="n">
        <v>22</v>
      </c>
      <c r="I1109" s="14" t="n">
        <v>0</v>
      </c>
      <c r="J1109" s="14" t="n">
        <v>4</v>
      </c>
      <c r="K1109" s="14" t="n">
        <v>3</v>
      </c>
      <c r="L1109" s="14" t="n">
        <v>0</v>
      </c>
      <c r="M1109" s="14" t="n">
        <v>0</v>
      </c>
      <c r="N1109" s="14" t="s">
        <v>82</v>
      </c>
      <c r="O1109" s="14" t="s">
        <v>83</v>
      </c>
      <c r="P1109" s="14" t="s">
        <v>93</v>
      </c>
      <c r="Q1109" s="14" t="s">
        <v>94</v>
      </c>
      <c r="R1109" s="14" t="n">
        <v>0</v>
      </c>
      <c r="S1109" s="14" t="n">
        <v>0</v>
      </c>
      <c r="T1109" s="14" t="n">
        <v>0</v>
      </c>
      <c r="U1109" s="14" t="s">
        <v>124</v>
      </c>
      <c r="V1109" s="14" t="s">
        <v>124</v>
      </c>
      <c r="W1109" s="14" t="n">
        <v>0</v>
      </c>
      <c r="X1109" s="14" t="s">
        <v>86</v>
      </c>
      <c r="Y1109" s="14" t="n">
        <v>9</v>
      </c>
      <c r="Z1109" s="14" t="n">
        <v>0</v>
      </c>
      <c r="AA1109" s="14" t="n">
        <v>0</v>
      </c>
      <c r="AB1109" s="14" t="s">
        <v>87</v>
      </c>
      <c r="AC1109" s="14" t="n">
        <v>127.93</v>
      </c>
      <c r="AD1109" s="14" t="n">
        <v>0</v>
      </c>
      <c r="AE1109" s="14" t="n">
        <v>0</v>
      </c>
      <c r="AF1109" s="14" t="s">
        <v>96</v>
      </c>
      <c r="AG1109" s="15" t="n">
        <v>42775</v>
      </c>
      <c r="AH1109" s="14" t="n">
        <f aca="false">I1109+J1109</f>
        <v>4</v>
      </c>
      <c r="AI1109" s="14" t="n">
        <f aca="false">K1109+L1109+M1109</f>
        <v>3</v>
      </c>
      <c r="AJ1109" s="14" t="n">
        <f aca="false">AC1109*AH1109</f>
        <v>511.72</v>
      </c>
      <c r="AK1109" s="14" t="str">
        <f aca="false">IF(C1109=1,"Cancelled","Completed")</f>
        <v>Cancelled</v>
      </c>
      <c r="AL1109" s="14" t="str">
        <f aca="false">_xlfn.IFS(D1109&lt;=7,"0-7 Days",D1109&lt;=30,"8-30 Days",D1109&lt;=90,"31-90 Days",TRUE(),"90+ Days")</f>
        <v>31-90 Days</v>
      </c>
      <c r="AM1109" s="14" t="str">
        <f aca="false">_xlfn.IFS(OR(F1109="December",F1109="January",F1109="February"),"Winter",OR(F1109="March",F1109="April",F1109="May"),"Spring",OR(F1109="June",F1109="July",F1109="August"),"Summer",TRUE(),"Autumn")</f>
        <v>Spring</v>
      </c>
      <c r="AN1109" s="14" t="str">
        <f aca="false">IF(L1109+M1109&gt;0,"Family","Adult Only")</f>
        <v>Adult Only</v>
      </c>
      <c r="AO1109" s="14" t="str">
        <f aca="false">IF(U1109=V1109,"Same","Changed")</f>
        <v>Same</v>
      </c>
    </row>
    <row r="1110" customFormat="false" ht="15" hidden="false" customHeight="false" outlineLevel="0" collapsed="false">
      <c r="A1110" s="0" t="n">
        <v>1142</v>
      </c>
      <c r="B1110" s="0" t="s">
        <v>90</v>
      </c>
      <c r="C1110" s="0" t="n">
        <v>0</v>
      </c>
      <c r="D1110" s="0" t="n">
        <v>124</v>
      </c>
      <c r="E1110" s="0" t="n">
        <v>2017</v>
      </c>
      <c r="F1110" s="0" t="s">
        <v>119</v>
      </c>
      <c r="G1110" s="0" t="n">
        <v>34</v>
      </c>
      <c r="H1110" s="0" t="n">
        <v>21</v>
      </c>
      <c r="I1110" s="0" t="n">
        <v>1</v>
      </c>
      <c r="J1110" s="0" t="n">
        <v>3</v>
      </c>
      <c r="K1110" s="0" t="n">
        <v>1</v>
      </c>
      <c r="L1110" s="0" t="n">
        <v>0</v>
      </c>
      <c r="M1110" s="0" t="n">
        <v>0</v>
      </c>
      <c r="N1110" s="0" t="s">
        <v>82</v>
      </c>
      <c r="O1110" s="0" t="s">
        <v>117</v>
      </c>
      <c r="P1110" s="0" t="s">
        <v>99</v>
      </c>
      <c r="Q1110" s="0" t="s">
        <v>94</v>
      </c>
      <c r="R1110" s="0" t="n">
        <v>0</v>
      </c>
      <c r="S1110" s="0" t="n">
        <v>0</v>
      </c>
      <c r="T1110" s="0" t="n">
        <v>0</v>
      </c>
      <c r="U1110" s="0" t="s">
        <v>95</v>
      </c>
      <c r="V1110" s="0" t="s">
        <v>95</v>
      </c>
      <c r="W1110" s="0" t="n">
        <v>0</v>
      </c>
      <c r="X1110" s="0" t="s">
        <v>86</v>
      </c>
      <c r="Y1110" s="0" t="n">
        <v>98</v>
      </c>
      <c r="Z1110" s="0" t="n">
        <v>0</v>
      </c>
      <c r="AA1110" s="0" t="n">
        <v>0</v>
      </c>
      <c r="AB1110" s="0" t="s">
        <v>101</v>
      </c>
      <c r="AC1110" s="0" t="n">
        <v>115</v>
      </c>
      <c r="AD1110" s="0" t="n">
        <v>0</v>
      </c>
      <c r="AE1110" s="0" t="n">
        <v>0</v>
      </c>
      <c r="AF1110" s="0" t="s">
        <v>88</v>
      </c>
      <c r="AG1110" s="13" t="n">
        <v>42972</v>
      </c>
      <c r="AH1110" s="25" t="n">
        <f aca="false">I1110+J1110</f>
        <v>4</v>
      </c>
      <c r="AI1110" s="25" t="n">
        <f aca="false">K1110+L1110+M1110</f>
        <v>1</v>
      </c>
      <c r="AJ1110" s="25" t="n">
        <f aca="false">AC1110*AH1110</f>
        <v>460</v>
      </c>
      <c r="AK1110" s="0" t="str">
        <f aca="false">IF(C1110=1,"Cancelled","Completed")</f>
        <v>Completed</v>
      </c>
      <c r="AL1110" s="0" t="str">
        <f aca="false">_xlfn.IFS(D1110&lt;=7,"0-7 Days",D1110&lt;=30,"8-30 Days",D1110&lt;=90,"31-90 Days",TRUE(),"90+ Days")</f>
        <v>90+ Days</v>
      </c>
      <c r="AM1110" s="0" t="str">
        <f aca="false">_xlfn.IFS(OR(F1110="December",F1110="January",F1110="February"),"Winter",OR(F1110="March",F1110="April",F1110="May"),"Spring",OR(F1110="June",F1110="July",F1110="August"),"Summer",TRUE(),"Autumn")</f>
        <v>Summer</v>
      </c>
      <c r="AN1110" s="0" t="str">
        <f aca="false">IF(L1110+M1110&gt;0,"Family","Adult Only")</f>
        <v>Adult Only</v>
      </c>
      <c r="AO1110" s="0" t="str">
        <f aca="false">IF(U1110=V1110,"Same","Changed")</f>
        <v>Same</v>
      </c>
    </row>
    <row r="1111" customFormat="false" ht="15" hidden="false" customHeight="false" outlineLevel="0" collapsed="false">
      <c r="A1111" s="14" t="n">
        <v>1143</v>
      </c>
      <c r="B1111" s="14" t="s">
        <v>90</v>
      </c>
      <c r="C1111" s="14" t="n">
        <v>0</v>
      </c>
      <c r="D1111" s="14" t="n">
        <v>288</v>
      </c>
      <c r="E1111" s="14" t="n">
        <v>2016</v>
      </c>
      <c r="F1111" s="14" t="s">
        <v>121</v>
      </c>
      <c r="G1111" s="14" t="n">
        <v>19</v>
      </c>
      <c r="H1111" s="14" t="n">
        <v>5</v>
      </c>
      <c r="I1111" s="14" t="n">
        <v>0</v>
      </c>
      <c r="J1111" s="14" t="n">
        <v>3</v>
      </c>
      <c r="K1111" s="14" t="n">
        <v>2</v>
      </c>
      <c r="L1111" s="14" t="n">
        <v>0</v>
      </c>
      <c r="M1111" s="14" t="n">
        <v>0</v>
      </c>
      <c r="N1111" s="14" t="s">
        <v>112</v>
      </c>
      <c r="O1111" s="14" t="s">
        <v>122</v>
      </c>
      <c r="P1111" s="14" t="s">
        <v>116</v>
      </c>
      <c r="Q1111" s="14" t="s">
        <v>94</v>
      </c>
      <c r="R1111" s="14" t="n">
        <v>0</v>
      </c>
      <c r="S1111" s="14" t="n">
        <v>0</v>
      </c>
      <c r="T1111" s="14" t="n">
        <v>0</v>
      </c>
      <c r="U1111" s="14" t="s">
        <v>95</v>
      </c>
      <c r="V1111" s="14" t="s">
        <v>95</v>
      </c>
      <c r="W1111" s="14" t="n">
        <v>0</v>
      </c>
      <c r="X1111" s="14" t="s">
        <v>86</v>
      </c>
      <c r="Y1111" s="14" t="n">
        <v>1</v>
      </c>
      <c r="Z1111" s="14" t="n">
        <v>0</v>
      </c>
      <c r="AA1111" s="14" t="n">
        <v>236</v>
      </c>
      <c r="AB1111" s="14" t="s">
        <v>101</v>
      </c>
      <c r="AC1111" s="14" t="n">
        <v>81.67</v>
      </c>
      <c r="AD1111" s="14" t="n">
        <v>0</v>
      </c>
      <c r="AE1111" s="14" t="n">
        <v>0</v>
      </c>
      <c r="AF1111" s="14" t="s">
        <v>88</v>
      </c>
      <c r="AG1111" s="15" t="n">
        <v>42498</v>
      </c>
      <c r="AH1111" s="14" t="n">
        <f aca="false">I1111+J1111</f>
        <v>3</v>
      </c>
      <c r="AI1111" s="14" t="n">
        <f aca="false">K1111+L1111+M1111</f>
        <v>2</v>
      </c>
      <c r="AJ1111" s="14" t="n">
        <f aca="false">AC1111*AH1111</f>
        <v>245.01</v>
      </c>
      <c r="AK1111" s="14" t="str">
        <f aca="false">IF(C1111=1,"Cancelled","Completed")</f>
        <v>Completed</v>
      </c>
      <c r="AL1111" s="14" t="str">
        <f aca="false">_xlfn.IFS(D1111&lt;=7,"0-7 Days",D1111&lt;=30,"8-30 Days",D1111&lt;=90,"31-90 Days",TRUE(),"90+ Days")</f>
        <v>90+ Days</v>
      </c>
      <c r="AM1111" s="14" t="str">
        <f aca="false">_xlfn.IFS(OR(F1111="December",F1111="January",F1111="February"),"Winter",OR(F1111="March",F1111="April",F1111="May"),"Spring",OR(F1111="June",F1111="July",F1111="August"),"Summer",TRUE(),"Autumn")</f>
        <v>Spring</v>
      </c>
      <c r="AN1111" s="14" t="str">
        <f aca="false">IF(L1111+M1111&gt;0,"Family","Adult Only")</f>
        <v>Adult Only</v>
      </c>
      <c r="AO1111" s="14" t="str">
        <f aca="false">IF(U1111=V1111,"Same","Changed")</f>
        <v>Same</v>
      </c>
    </row>
    <row r="1112" customFormat="false" ht="15" hidden="false" customHeight="false" outlineLevel="0" collapsed="false">
      <c r="A1112" s="0" t="n">
        <v>1144</v>
      </c>
      <c r="B1112" s="0" t="s">
        <v>90</v>
      </c>
      <c r="C1112" s="0" t="n">
        <v>1</v>
      </c>
      <c r="D1112" s="0" t="n">
        <v>94</v>
      </c>
      <c r="E1112" s="0" t="n">
        <v>2016</v>
      </c>
      <c r="F1112" s="0" t="s">
        <v>106</v>
      </c>
      <c r="G1112" s="0" t="n">
        <v>16</v>
      </c>
      <c r="H1112" s="0" t="n">
        <v>16</v>
      </c>
      <c r="I1112" s="0" t="n">
        <v>2</v>
      </c>
      <c r="J1112" s="0" t="n">
        <v>2</v>
      </c>
      <c r="K1112" s="0" t="n">
        <v>2</v>
      </c>
      <c r="L1112" s="0" t="n">
        <v>0</v>
      </c>
      <c r="M1112" s="0" t="n">
        <v>0</v>
      </c>
      <c r="N1112" s="0" t="s">
        <v>107</v>
      </c>
      <c r="O1112" s="0" t="s">
        <v>147</v>
      </c>
      <c r="P1112" s="0" t="s">
        <v>93</v>
      </c>
      <c r="Q1112" s="0" t="s">
        <v>94</v>
      </c>
      <c r="R1112" s="0" t="n">
        <v>0</v>
      </c>
      <c r="S1112" s="0" t="n">
        <v>0</v>
      </c>
      <c r="T1112" s="0" t="n">
        <v>0</v>
      </c>
      <c r="U1112" s="0" t="s">
        <v>95</v>
      </c>
      <c r="V1112" s="0" t="s">
        <v>95</v>
      </c>
      <c r="W1112" s="0" t="n">
        <v>0</v>
      </c>
      <c r="X1112" s="0" t="s">
        <v>86</v>
      </c>
      <c r="Y1112" s="0" t="n">
        <v>9</v>
      </c>
      <c r="Z1112" s="0" t="n">
        <v>0</v>
      </c>
      <c r="AA1112" s="0" t="n">
        <v>0</v>
      </c>
      <c r="AB1112" s="0" t="s">
        <v>87</v>
      </c>
      <c r="AC1112" s="0" t="n">
        <v>76.5</v>
      </c>
      <c r="AD1112" s="0" t="n">
        <v>0</v>
      </c>
      <c r="AE1112" s="0" t="n">
        <v>0</v>
      </c>
      <c r="AF1112" s="0" t="s">
        <v>96</v>
      </c>
      <c r="AG1112" s="13" t="n">
        <v>42449</v>
      </c>
      <c r="AH1112" s="25" t="n">
        <f aca="false">I1112+J1112</f>
        <v>4</v>
      </c>
      <c r="AI1112" s="25" t="n">
        <f aca="false">K1112+L1112+M1112</f>
        <v>2</v>
      </c>
      <c r="AJ1112" s="25" t="n">
        <f aca="false">AC1112*AH1112</f>
        <v>306</v>
      </c>
      <c r="AK1112" s="0" t="str">
        <f aca="false">IF(C1112=1,"Cancelled","Completed")</f>
        <v>Cancelled</v>
      </c>
      <c r="AL1112" s="0" t="str">
        <f aca="false">_xlfn.IFS(D1112&lt;=7,"0-7 Days",D1112&lt;=30,"8-30 Days",D1112&lt;=90,"31-90 Days",TRUE(),"90+ Days")</f>
        <v>90+ Days</v>
      </c>
      <c r="AM1112" s="0" t="str">
        <f aca="false">_xlfn.IFS(OR(F1112="December",F1112="January",F1112="February"),"Winter",OR(F1112="March",F1112="April",F1112="May"),"Spring",OR(F1112="June",F1112="July",F1112="August"),"Summer",TRUE(),"Autumn")</f>
        <v>Spring</v>
      </c>
      <c r="AN1112" s="0" t="str">
        <f aca="false">IF(L1112+M1112&gt;0,"Family","Adult Only")</f>
        <v>Adult Only</v>
      </c>
      <c r="AO1112" s="0" t="str">
        <f aca="false">IF(U1112=V1112,"Same","Changed")</f>
        <v>Same</v>
      </c>
    </row>
    <row r="1113" customFormat="false" ht="15" hidden="false" customHeight="false" outlineLevel="0" collapsed="false">
      <c r="A1113" s="14" t="n">
        <v>1145</v>
      </c>
      <c r="B1113" s="14" t="s">
        <v>90</v>
      </c>
      <c r="C1113" s="14" t="n">
        <v>0</v>
      </c>
      <c r="D1113" s="14" t="n">
        <v>63</v>
      </c>
      <c r="E1113" s="14" t="n">
        <v>2015</v>
      </c>
      <c r="F1113" s="14" t="s">
        <v>114</v>
      </c>
      <c r="G1113" s="14" t="n">
        <v>36</v>
      </c>
      <c r="H1113" s="14" t="n">
        <v>4</v>
      </c>
      <c r="I1113" s="14" t="n">
        <v>0</v>
      </c>
      <c r="J1113" s="14" t="n">
        <v>2</v>
      </c>
      <c r="K1113" s="14" t="n">
        <v>2</v>
      </c>
      <c r="L1113" s="14" t="n">
        <v>0</v>
      </c>
      <c r="M1113" s="14" t="n">
        <v>0</v>
      </c>
      <c r="N1113" s="14" t="s">
        <v>112</v>
      </c>
      <c r="O1113" s="14" t="s">
        <v>92</v>
      </c>
      <c r="P1113" s="14" t="s">
        <v>99</v>
      </c>
      <c r="Q1113" s="14" t="s">
        <v>94</v>
      </c>
      <c r="R1113" s="14" t="n">
        <v>0</v>
      </c>
      <c r="S1113" s="14" t="n">
        <v>0</v>
      </c>
      <c r="T1113" s="14" t="n">
        <v>0</v>
      </c>
      <c r="U1113" s="14" t="s">
        <v>95</v>
      </c>
      <c r="V1113" s="14" t="s">
        <v>95</v>
      </c>
      <c r="W1113" s="14" t="n">
        <v>0</v>
      </c>
      <c r="X1113" s="14" t="s">
        <v>86</v>
      </c>
      <c r="Y1113" s="14" t="n">
        <v>21</v>
      </c>
      <c r="Z1113" s="14" t="n">
        <v>0</v>
      </c>
      <c r="AA1113" s="14" t="n">
        <v>0</v>
      </c>
      <c r="AB1113" s="14" t="s">
        <v>101</v>
      </c>
      <c r="AC1113" s="14" t="n">
        <v>116</v>
      </c>
      <c r="AD1113" s="14" t="n">
        <v>0</v>
      </c>
      <c r="AE1113" s="14" t="n">
        <v>0</v>
      </c>
      <c r="AF1113" s="14" t="s">
        <v>88</v>
      </c>
      <c r="AG1113" s="15" t="n">
        <v>42253</v>
      </c>
      <c r="AH1113" s="14" t="n">
        <f aca="false">I1113+J1113</f>
        <v>2</v>
      </c>
      <c r="AI1113" s="14" t="n">
        <f aca="false">K1113+L1113+M1113</f>
        <v>2</v>
      </c>
      <c r="AJ1113" s="14" t="n">
        <f aca="false">AC1113*AH1113</f>
        <v>232</v>
      </c>
      <c r="AK1113" s="14" t="str">
        <f aca="false">IF(C1113=1,"Cancelled","Completed")</f>
        <v>Completed</v>
      </c>
      <c r="AL1113" s="14" t="str">
        <f aca="false">_xlfn.IFS(D1113&lt;=7,"0-7 Days",D1113&lt;=30,"8-30 Days",D1113&lt;=90,"31-90 Days",TRUE(),"90+ Days")</f>
        <v>31-90 Days</v>
      </c>
      <c r="AM1113" s="14" t="str">
        <f aca="false">_xlfn.IFS(OR(F1113="December",F1113="January",F1113="February"),"Winter",OR(F1113="March",F1113="April",F1113="May"),"Spring",OR(F1113="June",F1113="July",F1113="August"),"Summer",TRUE(),"Autumn")</f>
        <v>Autumn</v>
      </c>
      <c r="AN1113" s="14" t="str">
        <f aca="false">IF(L1113+M1113&gt;0,"Family","Adult Only")</f>
        <v>Adult Only</v>
      </c>
      <c r="AO1113" s="14" t="str">
        <f aca="false">IF(U1113=V1113,"Same","Changed")</f>
        <v>Same</v>
      </c>
    </row>
    <row r="1114" customFormat="false" ht="15" hidden="false" customHeight="false" outlineLevel="0" collapsed="false">
      <c r="A1114" s="0" t="n">
        <v>1146</v>
      </c>
      <c r="B1114" s="0" t="s">
        <v>90</v>
      </c>
      <c r="C1114" s="0" t="n">
        <v>0</v>
      </c>
      <c r="D1114" s="0" t="n">
        <v>143</v>
      </c>
      <c r="E1114" s="0" t="n">
        <v>2016</v>
      </c>
      <c r="F1114" s="0" t="s">
        <v>119</v>
      </c>
      <c r="G1114" s="0" t="n">
        <v>35</v>
      </c>
      <c r="H1114" s="0" t="n">
        <v>25</v>
      </c>
      <c r="I1114" s="0" t="n">
        <v>0</v>
      </c>
      <c r="J1114" s="0" t="n">
        <v>3</v>
      </c>
      <c r="K1114" s="0" t="n">
        <v>2</v>
      </c>
      <c r="L1114" s="0" t="n">
        <v>0</v>
      </c>
      <c r="M1114" s="0" t="n">
        <v>0</v>
      </c>
      <c r="N1114" s="0" t="s">
        <v>82</v>
      </c>
      <c r="O1114" s="0" t="s">
        <v>160</v>
      </c>
      <c r="P1114" s="0" t="s">
        <v>99</v>
      </c>
      <c r="Q1114" s="0" t="s">
        <v>94</v>
      </c>
      <c r="R1114" s="0" t="n">
        <v>0</v>
      </c>
      <c r="S1114" s="0" t="n">
        <v>0</v>
      </c>
      <c r="T1114" s="0" t="n">
        <v>0</v>
      </c>
      <c r="U1114" s="0" t="s">
        <v>95</v>
      </c>
      <c r="V1114" s="0" t="s">
        <v>95</v>
      </c>
      <c r="W1114" s="0" t="n">
        <v>0</v>
      </c>
      <c r="X1114" s="0" t="s">
        <v>86</v>
      </c>
      <c r="Y1114" s="0" t="n">
        <v>36</v>
      </c>
      <c r="Z1114" s="0" t="n">
        <v>0</v>
      </c>
      <c r="AA1114" s="0" t="n">
        <v>0</v>
      </c>
      <c r="AB1114" s="0" t="s">
        <v>101</v>
      </c>
      <c r="AC1114" s="0" t="n">
        <v>100</v>
      </c>
      <c r="AD1114" s="0" t="n">
        <v>0</v>
      </c>
      <c r="AE1114" s="0" t="n">
        <v>0</v>
      </c>
      <c r="AF1114" s="0" t="s">
        <v>88</v>
      </c>
      <c r="AG1114" s="13" t="n">
        <v>42610</v>
      </c>
      <c r="AH1114" s="25" t="n">
        <f aca="false">I1114+J1114</f>
        <v>3</v>
      </c>
      <c r="AI1114" s="25" t="n">
        <f aca="false">K1114+L1114+M1114</f>
        <v>2</v>
      </c>
      <c r="AJ1114" s="25" t="n">
        <f aca="false">AC1114*AH1114</f>
        <v>300</v>
      </c>
      <c r="AK1114" s="0" t="str">
        <f aca="false">IF(C1114=1,"Cancelled","Completed")</f>
        <v>Completed</v>
      </c>
      <c r="AL1114" s="0" t="str">
        <f aca="false">_xlfn.IFS(D1114&lt;=7,"0-7 Days",D1114&lt;=30,"8-30 Days",D1114&lt;=90,"31-90 Days",TRUE(),"90+ Days")</f>
        <v>90+ Days</v>
      </c>
      <c r="AM1114" s="0" t="str">
        <f aca="false">_xlfn.IFS(OR(F1114="December",F1114="January",F1114="February"),"Winter",OR(F1114="March",F1114="April",F1114="May"),"Spring",OR(F1114="June",F1114="July",F1114="August"),"Summer",TRUE(),"Autumn")</f>
        <v>Summer</v>
      </c>
      <c r="AN1114" s="0" t="str">
        <f aca="false">IF(L1114+M1114&gt;0,"Family","Adult Only")</f>
        <v>Adult Only</v>
      </c>
      <c r="AO1114" s="0" t="str">
        <f aca="false">IF(U1114=V1114,"Same","Changed")</f>
        <v>Same</v>
      </c>
    </row>
    <row r="1115" customFormat="false" ht="15" hidden="false" customHeight="false" outlineLevel="0" collapsed="false">
      <c r="A1115" s="14" t="n">
        <v>1147</v>
      </c>
      <c r="B1115" s="14" t="s">
        <v>90</v>
      </c>
      <c r="C1115" s="14" t="n">
        <v>1</v>
      </c>
      <c r="D1115" s="14" t="n">
        <v>52</v>
      </c>
      <c r="E1115" s="14" t="n">
        <v>2016</v>
      </c>
      <c r="F1115" s="14" t="s">
        <v>111</v>
      </c>
      <c r="G1115" s="14" t="n">
        <v>44</v>
      </c>
      <c r="H1115" s="14" t="n">
        <v>29</v>
      </c>
      <c r="I1115" s="14" t="n">
        <v>1</v>
      </c>
      <c r="J1115" s="14" t="n">
        <v>1</v>
      </c>
      <c r="K1115" s="14" t="n">
        <v>2</v>
      </c>
      <c r="L1115" s="14" t="n">
        <v>0</v>
      </c>
      <c r="M1115" s="14" t="n">
        <v>0</v>
      </c>
      <c r="N1115" s="14" t="s">
        <v>107</v>
      </c>
      <c r="O1115" s="14" t="s">
        <v>115</v>
      </c>
      <c r="P1115" s="14" t="s">
        <v>93</v>
      </c>
      <c r="Q1115" s="14" t="s">
        <v>94</v>
      </c>
      <c r="R1115" s="14" t="n">
        <v>0</v>
      </c>
      <c r="S1115" s="14" t="n">
        <v>0</v>
      </c>
      <c r="T1115" s="14" t="n">
        <v>0</v>
      </c>
      <c r="U1115" s="14" t="s">
        <v>95</v>
      </c>
      <c r="V1115" s="14" t="s">
        <v>95</v>
      </c>
      <c r="W1115" s="14" t="n">
        <v>0</v>
      </c>
      <c r="X1115" s="14" t="s">
        <v>86</v>
      </c>
      <c r="Y1115" s="14" t="n">
        <v>9</v>
      </c>
      <c r="Z1115" s="14" t="n">
        <v>0</v>
      </c>
      <c r="AA1115" s="14" t="n">
        <v>0</v>
      </c>
      <c r="AB1115" s="14" t="s">
        <v>87</v>
      </c>
      <c r="AC1115" s="14" t="n">
        <v>99</v>
      </c>
      <c r="AD1115" s="14" t="n">
        <v>0</v>
      </c>
      <c r="AE1115" s="14" t="n">
        <v>1</v>
      </c>
      <c r="AF1115" s="14" t="s">
        <v>96</v>
      </c>
      <c r="AG1115" s="15" t="n">
        <v>42665</v>
      </c>
      <c r="AH1115" s="14" t="n">
        <f aca="false">I1115+J1115</f>
        <v>2</v>
      </c>
      <c r="AI1115" s="14" t="n">
        <f aca="false">K1115+L1115+M1115</f>
        <v>2</v>
      </c>
      <c r="AJ1115" s="14" t="n">
        <f aca="false">AC1115*AH1115</f>
        <v>198</v>
      </c>
      <c r="AK1115" s="14" t="str">
        <f aca="false">IF(C1115=1,"Cancelled","Completed")</f>
        <v>Cancelled</v>
      </c>
      <c r="AL1115" s="14" t="str">
        <f aca="false">_xlfn.IFS(D1115&lt;=7,"0-7 Days",D1115&lt;=30,"8-30 Days",D1115&lt;=90,"31-90 Days",TRUE(),"90+ Days")</f>
        <v>31-90 Days</v>
      </c>
      <c r="AM1115" s="14" t="str">
        <f aca="false">_xlfn.IFS(OR(F1115="December",F1115="January",F1115="February"),"Winter",OR(F1115="March",F1115="April",F1115="May"),"Spring",OR(F1115="June",F1115="July",F1115="August"),"Summer",TRUE(),"Autumn")</f>
        <v>Autumn</v>
      </c>
      <c r="AN1115" s="14" t="str">
        <f aca="false">IF(L1115+M1115&gt;0,"Family","Adult Only")</f>
        <v>Adult Only</v>
      </c>
      <c r="AO1115" s="14" t="str">
        <f aca="false">IF(U1115=V1115,"Same","Changed")</f>
        <v>Same</v>
      </c>
    </row>
    <row r="1116" customFormat="false" ht="15" hidden="false" customHeight="false" outlineLevel="0" collapsed="false">
      <c r="A1116" s="0" t="n">
        <v>1148</v>
      </c>
      <c r="B1116" s="0" t="s">
        <v>90</v>
      </c>
      <c r="C1116" s="0" t="n">
        <v>1</v>
      </c>
      <c r="D1116" s="0" t="n">
        <v>171</v>
      </c>
      <c r="E1116" s="0" t="n">
        <v>2017</v>
      </c>
      <c r="F1116" s="0" t="s">
        <v>119</v>
      </c>
      <c r="G1116" s="0" t="n">
        <v>35</v>
      </c>
      <c r="H1116" s="0" t="n">
        <v>29</v>
      </c>
      <c r="I1116" s="0" t="n">
        <v>0</v>
      </c>
      <c r="J1116" s="0" t="n">
        <v>4</v>
      </c>
      <c r="K1116" s="0" t="n">
        <v>2</v>
      </c>
      <c r="L1116" s="0" t="n">
        <v>0</v>
      </c>
      <c r="M1116" s="0" t="n">
        <v>0</v>
      </c>
      <c r="N1116" s="0" t="s">
        <v>112</v>
      </c>
      <c r="O1116" s="0" t="s">
        <v>122</v>
      </c>
      <c r="P1116" s="0" t="s">
        <v>93</v>
      </c>
      <c r="Q1116" s="0" t="s">
        <v>94</v>
      </c>
      <c r="R1116" s="0" t="n">
        <v>0</v>
      </c>
      <c r="S1116" s="0" t="n">
        <v>0</v>
      </c>
      <c r="T1116" s="0" t="n">
        <v>0</v>
      </c>
      <c r="U1116" s="0" t="s">
        <v>95</v>
      </c>
      <c r="V1116" s="0" t="s">
        <v>95</v>
      </c>
      <c r="W1116" s="0" t="n">
        <v>0</v>
      </c>
      <c r="X1116" s="0" t="s">
        <v>86</v>
      </c>
      <c r="Y1116" s="0" t="n">
        <v>9</v>
      </c>
      <c r="Z1116" s="0" t="n">
        <v>0</v>
      </c>
      <c r="AA1116" s="0" t="n">
        <v>0</v>
      </c>
      <c r="AB1116" s="0" t="s">
        <v>87</v>
      </c>
      <c r="AC1116" s="0" t="n">
        <v>168.08</v>
      </c>
      <c r="AD1116" s="0" t="n">
        <v>0</v>
      </c>
      <c r="AE1116" s="0" t="n">
        <v>0</v>
      </c>
      <c r="AF1116" s="0" t="s">
        <v>96</v>
      </c>
      <c r="AG1116" s="13" t="n">
        <v>42805</v>
      </c>
      <c r="AH1116" s="25" t="n">
        <f aca="false">I1116+J1116</f>
        <v>4</v>
      </c>
      <c r="AI1116" s="25" t="n">
        <f aca="false">K1116+L1116+M1116</f>
        <v>2</v>
      </c>
      <c r="AJ1116" s="25" t="n">
        <f aca="false">AC1116*AH1116</f>
        <v>672.32</v>
      </c>
      <c r="AK1116" s="0" t="str">
        <f aca="false">IF(C1116=1,"Cancelled","Completed")</f>
        <v>Cancelled</v>
      </c>
      <c r="AL1116" s="0" t="str">
        <f aca="false">_xlfn.IFS(D1116&lt;=7,"0-7 Days",D1116&lt;=30,"8-30 Days",D1116&lt;=90,"31-90 Days",TRUE(),"90+ Days")</f>
        <v>90+ Days</v>
      </c>
      <c r="AM1116" s="0" t="str">
        <f aca="false">_xlfn.IFS(OR(F1116="December",F1116="January",F1116="February"),"Winter",OR(F1116="March",F1116="April",F1116="May"),"Spring",OR(F1116="June",F1116="July",F1116="August"),"Summer",TRUE(),"Autumn")</f>
        <v>Summer</v>
      </c>
      <c r="AN1116" s="0" t="str">
        <f aca="false">IF(L1116+M1116&gt;0,"Family","Adult Only")</f>
        <v>Adult Only</v>
      </c>
      <c r="AO1116" s="0" t="str">
        <f aca="false">IF(U1116=V1116,"Same","Changed")</f>
        <v>Same</v>
      </c>
    </row>
    <row r="1117" customFormat="false" ht="15" hidden="false" customHeight="false" outlineLevel="0" collapsed="false">
      <c r="A1117" s="14" t="n">
        <v>1149</v>
      </c>
      <c r="B1117" s="14" t="s">
        <v>80</v>
      </c>
      <c r="C1117" s="14" t="n">
        <v>0</v>
      </c>
      <c r="D1117" s="14" t="n">
        <v>14</v>
      </c>
      <c r="E1117" s="14" t="n">
        <v>2015</v>
      </c>
      <c r="F1117" s="14" t="s">
        <v>91</v>
      </c>
      <c r="G1117" s="14" t="n">
        <v>30</v>
      </c>
      <c r="H1117" s="14" t="n">
        <v>24</v>
      </c>
      <c r="I1117" s="14" t="n">
        <v>2</v>
      </c>
      <c r="J1117" s="14" t="n">
        <v>2</v>
      </c>
      <c r="K1117" s="14" t="n">
        <v>2</v>
      </c>
      <c r="L1117" s="14" t="n">
        <v>0</v>
      </c>
      <c r="M1117" s="14" t="n">
        <v>0</v>
      </c>
      <c r="N1117" s="14" t="s">
        <v>82</v>
      </c>
      <c r="O1117" s="14" t="s">
        <v>110</v>
      </c>
      <c r="P1117" s="14" t="s">
        <v>93</v>
      </c>
      <c r="Q1117" s="14" t="s">
        <v>94</v>
      </c>
      <c r="R1117" s="14" t="n">
        <v>0</v>
      </c>
      <c r="S1117" s="14" t="n">
        <v>0</v>
      </c>
      <c r="T1117" s="14" t="n">
        <v>0</v>
      </c>
      <c r="U1117" s="14" t="s">
        <v>95</v>
      </c>
      <c r="V1117" s="14" t="s">
        <v>109</v>
      </c>
      <c r="W1117" s="14" t="n">
        <v>0</v>
      </c>
      <c r="X1117" s="14" t="s">
        <v>86</v>
      </c>
      <c r="Y1117" s="14" t="n">
        <v>240</v>
      </c>
      <c r="Z1117" s="14" t="n">
        <v>0</v>
      </c>
      <c r="AA1117" s="14" t="n">
        <v>0</v>
      </c>
      <c r="AB1117" s="14" t="s">
        <v>87</v>
      </c>
      <c r="AC1117" s="14" t="n">
        <v>149.7</v>
      </c>
      <c r="AD1117" s="14" t="n">
        <v>1</v>
      </c>
      <c r="AE1117" s="14" t="n">
        <v>1</v>
      </c>
      <c r="AF1117" s="14" t="s">
        <v>88</v>
      </c>
      <c r="AG1117" s="15" t="n">
        <v>42213</v>
      </c>
      <c r="AH1117" s="14" t="n">
        <f aca="false">I1117+J1117</f>
        <v>4</v>
      </c>
      <c r="AI1117" s="14" t="n">
        <f aca="false">K1117+L1117+M1117</f>
        <v>2</v>
      </c>
      <c r="AJ1117" s="14" t="n">
        <f aca="false">AC1117*AH1117</f>
        <v>598.8</v>
      </c>
      <c r="AK1117" s="14" t="str">
        <f aca="false">IF(C1117=1,"Cancelled","Completed")</f>
        <v>Completed</v>
      </c>
      <c r="AL1117" s="14" t="str">
        <f aca="false">_xlfn.IFS(D1117&lt;=7,"0-7 Days",D1117&lt;=30,"8-30 Days",D1117&lt;=90,"31-90 Days",TRUE(),"90+ Days")</f>
        <v>8-30 Days</v>
      </c>
      <c r="AM1117" s="14" t="str">
        <f aca="false">_xlfn.IFS(OR(F1117="December",F1117="January",F1117="February"),"Winter",OR(F1117="March",F1117="April",F1117="May"),"Spring",OR(F1117="June",F1117="July",F1117="August"),"Summer",TRUE(),"Autumn")</f>
        <v>Summer</v>
      </c>
      <c r="AN1117" s="14" t="str">
        <f aca="false">IF(L1117+M1117&gt;0,"Family","Adult Only")</f>
        <v>Adult Only</v>
      </c>
      <c r="AO1117" s="14" t="str">
        <f aca="false">IF(U1117=V1117,"Same","Changed")</f>
        <v>Changed</v>
      </c>
    </row>
    <row r="1118" customFormat="false" ht="15" hidden="false" customHeight="false" outlineLevel="0" collapsed="false">
      <c r="A1118" s="0" t="n">
        <v>1150</v>
      </c>
      <c r="B1118" s="0" t="s">
        <v>90</v>
      </c>
      <c r="C1118" s="0" t="n">
        <v>1</v>
      </c>
      <c r="D1118" s="0" t="n">
        <v>140</v>
      </c>
      <c r="E1118" s="0" t="n">
        <v>2015</v>
      </c>
      <c r="F1118" s="0" t="s">
        <v>113</v>
      </c>
      <c r="G1118" s="0" t="n">
        <v>47</v>
      </c>
      <c r="H1118" s="0" t="n">
        <v>18</v>
      </c>
      <c r="I1118" s="0" t="n">
        <v>0</v>
      </c>
      <c r="J1118" s="0" t="n">
        <v>3</v>
      </c>
      <c r="K1118" s="0" t="n">
        <v>2</v>
      </c>
      <c r="L1118" s="0" t="n">
        <v>0</v>
      </c>
      <c r="M1118" s="0" t="n">
        <v>0</v>
      </c>
      <c r="N1118" s="0" t="s">
        <v>82</v>
      </c>
      <c r="O1118" s="0" t="s">
        <v>92</v>
      </c>
      <c r="P1118" s="0" t="s">
        <v>116</v>
      </c>
      <c r="Q1118" s="0" t="s">
        <v>94</v>
      </c>
      <c r="R1118" s="0" t="n">
        <v>0</v>
      </c>
      <c r="S1118" s="0" t="n">
        <v>0</v>
      </c>
      <c r="T1118" s="0" t="n">
        <v>0</v>
      </c>
      <c r="U1118" s="0" t="s">
        <v>95</v>
      </c>
      <c r="V1118" s="0" t="s">
        <v>95</v>
      </c>
      <c r="W1118" s="0" t="n">
        <v>0</v>
      </c>
      <c r="X1118" s="0" t="s">
        <v>86</v>
      </c>
      <c r="Y1118" s="0" t="n">
        <v>29</v>
      </c>
      <c r="Z1118" s="0" t="n">
        <v>0</v>
      </c>
      <c r="AA1118" s="0" t="n">
        <v>87</v>
      </c>
      <c r="AB1118" s="0" t="s">
        <v>101</v>
      </c>
      <c r="AC1118" s="0" t="n">
        <v>75</v>
      </c>
      <c r="AD1118" s="0" t="n">
        <v>0</v>
      </c>
      <c r="AE1118" s="0" t="n">
        <v>0</v>
      </c>
      <c r="AF1118" s="0" t="s">
        <v>96</v>
      </c>
      <c r="AG1118" s="13" t="n">
        <v>42320</v>
      </c>
      <c r="AH1118" s="25" t="n">
        <f aca="false">I1118+J1118</f>
        <v>3</v>
      </c>
      <c r="AI1118" s="25" t="n">
        <f aca="false">K1118+L1118+M1118</f>
        <v>2</v>
      </c>
      <c r="AJ1118" s="25" t="n">
        <f aca="false">AC1118*AH1118</f>
        <v>225</v>
      </c>
      <c r="AK1118" s="0" t="str">
        <f aca="false">IF(C1118=1,"Cancelled","Completed")</f>
        <v>Cancelled</v>
      </c>
      <c r="AL1118" s="0" t="str">
        <f aca="false">_xlfn.IFS(D1118&lt;=7,"0-7 Days",D1118&lt;=30,"8-30 Days",D1118&lt;=90,"31-90 Days",TRUE(),"90+ Days")</f>
        <v>90+ Days</v>
      </c>
      <c r="AM1118" s="0" t="str">
        <f aca="false">_xlfn.IFS(OR(F1118="December",F1118="January",F1118="February"),"Winter",OR(F1118="March",F1118="April",F1118="May"),"Spring",OR(F1118="June",F1118="July",F1118="August"),"Summer",TRUE(),"Autumn")</f>
        <v>Autumn</v>
      </c>
      <c r="AN1118" s="0" t="str">
        <f aca="false">IF(L1118+M1118&gt;0,"Family","Adult Only")</f>
        <v>Adult Only</v>
      </c>
      <c r="AO1118" s="0" t="str">
        <f aca="false">IF(U1118=V1118,"Same","Changed")</f>
        <v>Same</v>
      </c>
    </row>
    <row r="1119" customFormat="false" ht="15" hidden="false" customHeight="false" outlineLevel="0" collapsed="false">
      <c r="A1119" s="14" t="n">
        <v>1151</v>
      </c>
      <c r="B1119" s="14" t="s">
        <v>90</v>
      </c>
      <c r="C1119" s="14" t="n">
        <v>1</v>
      </c>
      <c r="D1119" s="14" t="n">
        <v>129</v>
      </c>
      <c r="E1119" s="14" t="n">
        <v>2017</v>
      </c>
      <c r="F1119" s="14" t="s">
        <v>126</v>
      </c>
      <c r="G1119" s="14" t="n">
        <v>2</v>
      </c>
      <c r="H1119" s="14" t="n">
        <v>8</v>
      </c>
      <c r="I1119" s="14" t="n">
        <v>2</v>
      </c>
      <c r="J1119" s="14" t="n">
        <v>1</v>
      </c>
      <c r="K1119" s="14" t="n">
        <v>1</v>
      </c>
      <c r="L1119" s="14" t="n">
        <v>0</v>
      </c>
      <c r="M1119" s="14" t="n">
        <v>0</v>
      </c>
      <c r="N1119" s="14" t="s">
        <v>82</v>
      </c>
      <c r="O1119" s="14" t="s">
        <v>92</v>
      </c>
      <c r="P1119" s="14" t="s">
        <v>116</v>
      </c>
      <c r="Q1119" s="14" t="s">
        <v>94</v>
      </c>
      <c r="R1119" s="14" t="n">
        <v>0</v>
      </c>
      <c r="S1119" s="14" t="n">
        <v>0</v>
      </c>
      <c r="T1119" s="14" t="n">
        <v>0</v>
      </c>
      <c r="U1119" s="14" t="s">
        <v>109</v>
      </c>
      <c r="V1119" s="14" t="s">
        <v>109</v>
      </c>
      <c r="W1119" s="14" t="n">
        <v>0</v>
      </c>
      <c r="X1119" s="14" t="s">
        <v>120</v>
      </c>
      <c r="Y1119" s="14" t="n">
        <v>0</v>
      </c>
      <c r="Z1119" s="14" t="n">
        <v>0</v>
      </c>
      <c r="AA1119" s="14" t="n">
        <v>0</v>
      </c>
      <c r="AB1119" s="14" t="s">
        <v>87</v>
      </c>
      <c r="AC1119" s="14" t="n">
        <v>67</v>
      </c>
      <c r="AD1119" s="14" t="n">
        <v>0</v>
      </c>
      <c r="AE1119" s="14" t="n">
        <v>0</v>
      </c>
      <c r="AF1119" s="14" t="s">
        <v>96</v>
      </c>
      <c r="AG1119" s="15" t="n">
        <v>42664</v>
      </c>
      <c r="AH1119" s="14" t="n">
        <f aca="false">I1119+J1119</f>
        <v>3</v>
      </c>
      <c r="AI1119" s="14" t="n">
        <f aca="false">K1119+L1119+M1119</f>
        <v>1</v>
      </c>
      <c r="AJ1119" s="14" t="n">
        <f aca="false">AC1119*AH1119</f>
        <v>201</v>
      </c>
      <c r="AK1119" s="14" t="str">
        <f aca="false">IF(C1119=1,"Cancelled","Completed")</f>
        <v>Cancelled</v>
      </c>
      <c r="AL1119" s="14" t="str">
        <f aca="false">_xlfn.IFS(D1119&lt;=7,"0-7 Days",D1119&lt;=30,"8-30 Days",D1119&lt;=90,"31-90 Days",TRUE(),"90+ Days")</f>
        <v>90+ Days</v>
      </c>
      <c r="AM1119" s="14" t="str">
        <f aca="false">_xlfn.IFS(OR(F1119="December",F1119="January",F1119="February"),"Winter",OR(F1119="March",F1119="April",F1119="May"),"Spring",OR(F1119="June",F1119="July",F1119="August"),"Summer",TRUE(),"Autumn")</f>
        <v>Winter</v>
      </c>
      <c r="AN1119" s="14" t="str">
        <f aca="false">IF(L1119+M1119&gt;0,"Family","Adult Only")</f>
        <v>Adult Only</v>
      </c>
      <c r="AO1119" s="14" t="str">
        <f aca="false">IF(U1119=V1119,"Same","Changed")</f>
        <v>Same</v>
      </c>
    </row>
    <row r="1120" customFormat="false" ht="15" hidden="false" customHeight="false" outlineLevel="0" collapsed="false">
      <c r="A1120" s="0" t="n">
        <v>1152</v>
      </c>
      <c r="B1120" s="0" t="s">
        <v>80</v>
      </c>
      <c r="C1120" s="0" t="n">
        <v>0</v>
      </c>
      <c r="D1120" s="0" t="n">
        <v>258</v>
      </c>
      <c r="E1120" s="0" t="n">
        <v>2015</v>
      </c>
      <c r="F1120" s="0" t="s">
        <v>114</v>
      </c>
      <c r="G1120" s="0" t="n">
        <v>38</v>
      </c>
      <c r="H1120" s="0" t="n">
        <v>17</v>
      </c>
      <c r="I1120" s="0" t="n">
        <v>0</v>
      </c>
      <c r="J1120" s="0" t="n">
        <v>2</v>
      </c>
      <c r="K1120" s="0" t="n">
        <v>2</v>
      </c>
      <c r="L1120" s="0" t="n">
        <v>0</v>
      </c>
      <c r="M1120" s="0" t="n">
        <v>0</v>
      </c>
      <c r="N1120" s="0" t="s">
        <v>112</v>
      </c>
      <c r="O1120" s="0" t="s">
        <v>122</v>
      </c>
      <c r="P1120" s="0" t="s">
        <v>116</v>
      </c>
      <c r="Q1120" s="0" t="s">
        <v>94</v>
      </c>
      <c r="R1120" s="0" t="n">
        <v>0</v>
      </c>
      <c r="S1120" s="0" t="n">
        <v>0</v>
      </c>
      <c r="T1120" s="0" t="n">
        <v>0</v>
      </c>
      <c r="U1120" s="0" t="s">
        <v>95</v>
      </c>
      <c r="V1120" s="0" t="s">
        <v>156</v>
      </c>
      <c r="W1120" s="0" t="n">
        <v>1</v>
      </c>
      <c r="X1120" s="0" t="s">
        <v>86</v>
      </c>
      <c r="Y1120" s="0" t="n">
        <v>245</v>
      </c>
      <c r="Z1120" s="0" t="n">
        <v>0</v>
      </c>
      <c r="AA1120" s="0" t="n">
        <v>0</v>
      </c>
      <c r="AB1120" s="0" t="s">
        <v>101</v>
      </c>
      <c r="AC1120" s="0" t="n">
        <v>78.3</v>
      </c>
      <c r="AD1120" s="0" t="n">
        <v>0</v>
      </c>
      <c r="AE1120" s="0" t="n">
        <v>1</v>
      </c>
      <c r="AF1120" s="0" t="s">
        <v>88</v>
      </c>
      <c r="AG1120" s="13" t="n">
        <v>42266</v>
      </c>
      <c r="AH1120" s="25" t="n">
        <f aca="false">I1120+J1120</f>
        <v>2</v>
      </c>
      <c r="AI1120" s="25" t="n">
        <f aca="false">K1120+L1120+M1120</f>
        <v>2</v>
      </c>
      <c r="AJ1120" s="25" t="n">
        <f aca="false">AC1120*AH1120</f>
        <v>156.6</v>
      </c>
      <c r="AK1120" s="0" t="str">
        <f aca="false">IF(C1120=1,"Cancelled","Completed")</f>
        <v>Completed</v>
      </c>
      <c r="AL1120" s="0" t="str">
        <f aca="false">_xlfn.IFS(D1120&lt;=7,"0-7 Days",D1120&lt;=30,"8-30 Days",D1120&lt;=90,"31-90 Days",TRUE(),"90+ Days")</f>
        <v>90+ Days</v>
      </c>
      <c r="AM1120" s="0" t="str">
        <f aca="false">_xlfn.IFS(OR(F1120="December",F1120="January",F1120="February"),"Winter",OR(F1120="March",F1120="April",F1120="May"),"Spring",OR(F1120="June",F1120="July",F1120="August"),"Summer",TRUE(),"Autumn")</f>
        <v>Autumn</v>
      </c>
      <c r="AN1120" s="0" t="str">
        <f aca="false">IF(L1120+M1120&gt;0,"Family","Adult Only")</f>
        <v>Adult Only</v>
      </c>
      <c r="AO1120" s="0" t="str">
        <f aca="false">IF(U1120=V1120,"Same","Changed")</f>
        <v>Changed</v>
      </c>
    </row>
    <row r="1121" customFormat="false" ht="15" hidden="false" customHeight="false" outlineLevel="0" collapsed="false">
      <c r="A1121" s="14" t="n">
        <v>1153</v>
      </c>
      <c r="B1121" s="14" t="s">
        <v>90</v>
      </c>
      <c r="C1121" s="14" t="n">
        <v>1</v>
      </c>
      <c r="D1121" s="14" t="n">
        <v>160</v>
      </c>
      <c r="E1121" s="14" t="n">
        <v>2017</v>
      </c>
      <c r="F1121" s="14" t="s">
        <v>119</v>
      </c>
      <c r="G1121" s="14" t="n">
        <v>32</v>
      </c>
      <c r="H1121" s="14" t="n">
        <v>11</v>
      </c>
      <c r="I1121" s="14" t="n">
        <v>1</v>
      </c>
      <c r="J1121" s="14" t="n">
        <v>2</v>
      </c>
      <c r="K1121" s="14" t="n">
        <v>2</v>
      </c>
      <c r="L1121" s="14" t="n">
        <v>0</v>
      </c>
      <c r="M1121" s="14" t="n">
        <v>0</v>
      </c>
      <c r="N1121" s="14" t="s">
        <v>107</v>
      </c>
      <c r="O1121" s="14" t="s">
        <v>164</v>
      </c>
      <c r="P1121" s="14" t="s">
        <v>93</v>
      </c>
      <c r="Q1121" s="14" t="s">
        <v>94</v>
      </c>
      <c r="R1121" s="14" t="n">
        <v>0</v>
      </c>
      <c r="S1121" s="14" t="n">
        <v>0</v>
      </c>
      <c r="T1121" s="14" t="n">
        <v>0</v>
      </c>
      <c r="U1121" s="14" t="s">
        <v>95</v>
      </c>
      <c r="V1121" s="14" t="s">
        <v>95</v>
      </c>
      <c r="W1121" s="14" t="n">
        <v>0</v>
      </c>
      <c r="X1121" s="14" t="s">
        <v>86</v>
      </c>
      <c r="Y1121" s="14" t="n">
        <v>9</v>
      </c>
      <c r="Z1121" s="14" t="n">
        <v>0</v>
      </c>
      <c r="AA1121" s="14" t="n">
        <v>0</v>
      </c>
      <c r="AB1121" s="14" t="s">
        <v>87</v>
      </c>
      <c r="AC1121" s="14" t="n">
        <v>120.83</v>
      </c>
      <c r="AD1121" s="14" t="n">
        <v>0</v>
      </c>
      <c r="AE1121" s="14" t="n">
        <v>0</v>
      </c>
      <c r="AF1121" s="14" t="s">
        <v>96</v>
      </c>
      <c r="AG1121" s="15" t="n">
        <v>42807</v>
      </c>
      <c r="AH1121" s="14" t="n">
        <f aca="false">I1121+J1121</f>
        <v>3</v>
      </c>
      <c r="AI1121" s="14" t="n">
        <f aca="false">K1121+L1121+M1121</f>
        <v>2</v>
      </c>
      <c r="AJ1121" s="14" t="n">
        <f aca="false">AC1121*AH1121</f>
        <v>362.49</v>
      </c>
      <c r="AK1121" s="14" t="str">
        <f aca="false">IF(C1121=1,"Cancelled","Completed")</f>
        <v>Cancelled</v>
      </c>
      <c r="AL1121" s="14" t="str">
        <f aca="false">_xlfn.IFS(D1121&lt;=7,"0-7 Days",D1121&lt;=30,"8-30 Days",D1121&lt;=90,"31-90 Days",TRUE(),"90+ Days")</f>
        <v>90+ Days</v>
      </c>
      <c r="AM1121" s="14" t="str">
        <f aca="false">_xlfn.IFS(OR(F1121="December",F1121="January",F1121="February"),"Winter",OR(F1121="March",F1121="April",F1121="May"),"Spring",OR(F1121="June",F1121="July",F1121="August"),"Summer",TRUE(),"Autumn")</f>
        <v>Summer</v>
      </c>
      <c r="AN1121" s="14" t="str">
        <f aca="false">IF(L1121+M1121&gt;0,"Family","Adult Only")</f>
        <v>Adult Only</v>
      </c>
      <c r="AO1121" s="14" t="str">
        <f aca="false">IF(U1121=V1121,"Same","Changed")</f>
        <v>Same</v>
      </c>
    </row>
    <row r="1122" customFormat="false" ht="15" hidden="false" customHeight="false" outlineLevel="0" collapsed="false">
      <c r="A1122" s="0" t="n">
        <v>1154</v>
      </c>
      <c r="B1122" s="0" t="s">
        <v>80</v>
      </c>
      <c r="C1122" s="0" t="n">
        <v>0</v>
      </c>
      <c r="D1122" s="0" t="n">
        <v>24</v>
      </c>
      <c r="E1122" s="0" t="n">
        <v>2017</v>
      </c>
      <c r="F1122" s="0" t="s">
        <v>135</v>
      </c>
      <c r="G1122" s="0" t="n">
        <v>23</v>
      </c>
      <c r="H1122" s="0" t="n">
        <v>8</v>
      </c>
      <c r="I1122" s="0" t="n">
        <v>0</v>
      </c>
      <c r="J1122" s="0" t="n">
        <v>2</v>
      </c>
      <c r="K1122" s="0" t="n">
        <v>2</v>
      </c>
      <c r="L1122" s="0" t="n">
        <v>0</v>
      </c>
      <c r="M1122" s="0" t="n">
        <v>0</v>
      </c>
      <c r="N1122" s="0" t="s">
        <v>82</v>
      </c>
      <c r="O1122" s="0" t="s">
        <v>92</v>
      </c>
      <c r="P1122" s="0" t="s">
        <v>99</v>
      </c>
      <c r="Q1122" s="0" t="s">
        <v>94</v>
      </c>
      <c r="R1122" s="0" t="n">
        <v>0</v>
      </c>
      <c r="S1122" s="0" t="n">
        <v>0</v>
      </c>
      <c r="T1122" s="0" t="n">
        <v>0</v>
      </c>
      <c r="U1122" s="0" t="s">
        <v>95</v>
      </c>
      <c r="V1122" s="0" t="s">
        <v>95</v>
      </c>
      <c r="W1122" s="0" t="n">
        <v>0</v>
      </c>
      <c r="X1122" s="0" t="s">
        <v>86</v>
      </c>
      <c r="Y1122" s="0" t="n">
        <v>8</v>
      </c>
      <c r="Z1122" s="0" t="n">
        <v>0</v>
      </c>
      <c r="AA1122" s="0" t="n">
        <v>0</v>
      </c>
      <c r="AB1122" s="0" t="s">
        <v>87</v>
      </c>
      <c r="AC1122" s="0" t="n">
        <v>66</v>
      </c>
      <c r="AD1122" s="0" t="n">
        <v>0</v>
      </c>
      <c r="AE1122" s="0" t="n">
        <v>0</v>
      </c>
      <c r="AF1122" s="0" t="s">
        <v>88</v>
      </c>
      <c r="AG1122" s="13" t="n">
        <v>42896</v>
      </c>
      <c r="AH1122" s="25" t="n">
        <f aca="false">I1122+J1122</f>
        <v>2</v>
      </c>
      <c r="AI1122" s="25" t="n">
        <f aca="false">K1122+L1122+M1122</f>
        <v>2</v>
      </c>
      <c r="AJ1122" s="25" t="n">
        <f aca="false">AC1122*AH1122</f>
        <v>132</v>
      </c>
      <c r="AK1122" s="0" t="str">
        <f aca="false">IF(C1122=1,"Cancelled","Completed")</f>
        <v>Completed</v>
      </c>
      <c r="AL1122" s="0" t="str">
        <f aca="false">_xlfn.IFS(D1122&lt;=7,"0-7 Days",D1122&lt;=30,"8-30 Days",D1122&lt;=90,"31-90 Days",TRUE(),"90+ Days")</f>
        <v>8-30 Days</v>
      </c>
      <c r="AM1122" s="0" t="str">
        <f aca="false">_xlfn.IFS(OR(F1122="December",F1122="January",F1122="February"),"Winter",OR(F1122="March",F1122="April",F1122="May"),"Spring",OR(F1122="June",F1122="July",F1122="August"),"Summer",TRUE(),"Autumn")</f>
        <v>Summer</v>
      </c>
      <c r="AN1122" s="0" t="str">
        <f aca="false">IF(L1122+M1122&gt;0,"Family","Adult Only")</f>
        <v>Adult Only</v>
      </c>
      <c r="AO1122" s="0" t="str">
        <f aca="false">IF(U1122=V1122,"Same","Changed")</f>
        <v>Same</v>
      </c>
    </row>
    <row r="1123" customFormat="false" ht="15" hidden="false" customHeight="false" outlineLevel="0" collapsed="false">
      <c r="A1123" s="14" t="n">
        <v>1155</v>
      </c>
      <c r="B1123" s="14" t="s">
        <v>90</v>
      </c>
      <c r="C1123" s="14" t="n">
        <v>0</v>
      </c>
      <c r="D1123" s="14" t="n">
        <v>48</v>
      </c>
      <c r="E1123" s="14" t="n">
        <v>2017</v>
      </c>
      <c r="F1123" s="14" t="s">
        <v>135</v>
      </c>
      <c r="G1123" s="14" t="n">
        <v>26</v>
      </c>
      <c r="H1123" s="14" t="n">
        <v>26</v>
      </c>
      <c r="I1123" s="14" t="n">
        <v>1</v>
      </c>
      <c r="J1123" s="14" t="n">
        <v>0</v>
      </c>
      <c r="K1123" s="14" t="n">
        <v>2</v>
      </c>
      <c r="L1123" s="14" t="n">
        <v>2</v>
      </c>
      <c r="M1123" s="14" t="n">
        <v>0</v>
      </c>
      <c r="N1123" s="14" t="s">
        <v>82</v>
      </c>
      <c r="O1123" s="14" t="s">
        <v>104</v>
      </c>
      <c r="P1123" s="14" t="s">
        <v>93</v>
      </c>
      <c r="Q1123" s="14" t="s">
        <v>94</v>
      </c>
      <c r="R1123" s="14" t="n">
        <v>0</v>
      </c>
      <c r="S1123" s="14" t="n">
        <v>0</v>
      </c>
      <c r="T1123" s="14" t="n">
        <v>0</v>
      </c>
      <c r="U1123" s="14" t="s">
        <v>85</v>
      </c>
      <c r="V1123" s="14" t="s">
        <v>136</v>
      </c>
      <c r="W1123" s="14" t="n">
        <v>0</v>
      </c>
      <c r="X1123" s="14" t="s">
        <v>86</v>
      </c>
      <c r="Y1123" s="14" t="n">
        <v>9</v>
      </c>
      <c r="Z1123" s="14" t="n">
        <v>0</v>
      </c>
      <c r="AA1123" s="14" t="n">
        <v>0</v>
      </c>
      <c r="AB1123" s="14" t="s">
        <v>87</v>
      </c>
      <c r="AC1123" s="14" t="n">
        <v>230</v>
      </c>
      <c r="AD1123" s="14" t="n">
        <v>0</v>
      </c>
      <c r="AE1123" s="14" t="n">
        <v>0</v>
      </c>
      <c r="AF1123" s="14" t="s">
        <v>88</v>
      </c>
      <c r="AG1123" s="15" t="n">
        <v>42913</v>
      </c>
      <c r="AH1123" s="14" t="n">
        <f aca="false">I1123+J1123</f>
        <v>1</v>
      </c>
      <c r="AI1123" s="14" t="n">
        <f aca="false">K1123+L1123+M1123</f>
        <v>4</v>
      </c>
      <c r="AJ1123" s="14" t="n">
        <f aca="false">AC1123*AH1123</f>
        <v>230</v>
      </c>
      <c r="AK1123" s="14" t="str">
        <f aca="false">IF(C1123=1,"Cancelled","Completed")</f>
        <v>Completed</v>
      </c>
      <c r="AL1123" s="14" t="str">
        <f aca="false">_xlfn.IFS(D1123&lt;=7,"0-7 Days",D1123&lt;=30,"8-30 Days",D1123&lt;=90,"31-90 Days",TRUE(),"90+ Days")</f>
        <v>31-90 Days</v>
      </c>
      <c r="AM1123" s="14" t="str">
        <f aca="false">_xlfn.IFS(OR(F1123="December",F1123="January",F1123="February"),"Winter",OR(F1123="March",F1123="April",F1123="May"),"Spring",OR(F1123="June",F1123="July",F1123="August"),"Summer",TRUE(),"Autumn")</f>
        <v>Summer</v>
      </c>
      <c r="AN1123" s="14" t="str">
        <f aca="false">IF(L1123+M1123&gt;0,"Family","Adult Only")</f>
        <v>Family</v>
      </c>
      <c r="AO1123" s="14" t="str">
        <f aca="false">IF(U1123=V1123,"Same","Changed")</f>
        <v>Changed</v>
      </c>
    </row>
    <row r="1124" customFormat="false" ht="15" hidden="false" customHeight="false" outlineLevel="0" collapsed="false">
      <c r="A1124" s="0" t="n">
        <v>1156</v>
      </c>
      <c r="B1124" s="0" t="s">
        <v>80</v>
      </c>
      <c r="C1124" s="0" t="n">
        <v>0</v>
      </c>
      <c r="D1124" s="0" t="n">
        <v>243</v>
      </c>
      <c r="E1124" s="0" t="n">
        <v>2016</v>
      </c>
      <c r="F1124" s="0" t="s">
        <v>114</v>
      </c>
      <c r="G1124" s="0" t="n">
        <v>39</v>
      </c>
      <c r="H1124" s="0" t="n">
        <v>19</v>
      </c>
      <c r="I1124" s="0" t="n">
        <v>2</v>
      </c>
      <c r="J1124" s="0" t="n">
        <v>5</v>
      </c>
      <c r="K1124" s="0" t="n">
        <v>1</v>
      </c>
      <c r="L1124" s="0" t="n">
        <v>0</v>
      </c>
      <c r="M1124" s="0" t="n">
        <v>0</v>
      </c>
      <c r="N1124" s="0" t="s">
        <v>142</v>
      </c>
      <c r="O1124" s="0" t="s">
        <v>167</v>
      </c>
      <c r="P1124" s="0" t="s">
        <v>99</v>
      </c>
      <c r="Q1124" s="0" t="s">
        <v>94</v>
      </c>
      <c r="R1124" s="0" t="n">
        <v>0</v>
      </c>
      <c r="S1124" s="0" t="n">
        <v>0</v>
      </c>
      <c r="T1124" s="0" t="n">
        <v>0</v>
      </c>
      <c r="U1124" s="0" t="s">
        <v>95</v>
      </c>
      <c r="V1124" s="0" t="s">
        <v>156</v>
      </c>
      <c r="W1124" s="0" t="n">
        <v>1</v>
      </c>
      <c r="X1124" s="0" t="s">
        <v>86</v>
      </c>
      <c r="Y1124" s="0" t="n">
        <v>315</v>
      </c>
      <c r="Z1124" s="0" t="n">
        <v>0</v>
      </c>
      <c r="AA1124" s="0" t="n">
        <v>0</v>
      </c>
      <c r="AB1124" s="0" t="s">
        <v>87</v>
      </c>
      <c r="AC1124" s="0" t="n">
        <v>71.9</v>
      </c>
      <c r="AD1124" s="0" t="n">
        <v>0</v>
      </c>
      <c r="AE1124" s="0" t="n">
        <v>1</v>
      </c>
      <c r="AF1124" s="0" t="s">
        <v>88</v>
      </c>
      <c r="AG1124" s="13" t="n">
        <v>42639</v>
      </c>
      <c r="AH1124" s="25" t="n">
        <f aca="false">I1124+J1124</f>
        <v>7</v>
      </c>
      <c r="AI1124" s="25" t="n">
        <f aca="false">K1124+L1124+M1124</f>
        <v>1</v>
      </c>
      <c r="AJ1124" s="25" t="n">
        <f aca="false">AC1124*AH1124</f>
        <v>503.3</v>
      </c>
      <c r="AK1124" s="0" t="str">
        <f aca="false">IF(C1124=1,"Cancelled","Completed")</f>
        <v>Completed</v>
      </c>
      <c r="AL1124" s="0" t="str">
        <f aca="false">_xlfn.IFS(D1124&lt;=7,"0-7 Days",D1124&lt;=30,"8-30 Days",D1124&lt;=90,"31-90 Days",TRUE(),"90+ Days")</f>
        <v>90+ Days</v>
      </c>
      <c r="AM1124" s="0" t="str">
        <f aca="false">_xlfn.IFS(OR(F1124="December",F1124="January",F1124="February"),"Winter",OR(F1124="March",F1124="April",F1124="May"),"Spring",OR(F1124="June",F1124="July",F1124="August"),"Summer",TRUE(),"Autumn")</f>
        <v>Autumn</v>
      </c>
      <c r="AN1124" s="0" t="str">
        <f aca="false">IF(L1124+M1124&gt;0,"Family","Adult Only")</f>
        <v>Adult Only</v>
      </c>
      <c r="AO1124" s="0" t="str">
        <f aca="false">IF(U1124=V1124,"Same","Changed")</f>
        <v>Changed</v>
      </c>
    </row>
    <row r="1125" customFormat="false" ht="15" hidden="false" customHeight="false" outlineLevel="0" collapsed="false">
      <c r="A1125" s="14" t="n">
        <v>1157</v>
      </c>
      <c r="B1125" s="14" t="s">
        <v>80</v>
      </c>
      <c r="C1125" s="14" t="n">
        <v>0</v>
      </c>
      <c r="D1125" s="14" t="n">
        <v>2</v>
      </c>
      <c r="E1125" s="14" t="n">
        <v>2017</v>
      </c>
      <c r="F1125" s="14" t="s">
        <v>121</v>
      </c>
      <c r="G1125" s="14" t="n">
        <v>19</v>
      </c>
      <c r="H1125" s="14" t="n">
        <v>8</v>
      </c>
      <c r="I1125" s="14" t="n">
        <v>1</v>
      </c>
      <c r="J1125" s="14" t="n">
        <v>0</v>
      </c>
      <c r="K1125" s="14" t="n">
        <v>2</v>
      </c>
      <c r="L1125" s="14" t="n">
        <v>2</v>
      </c>
      <c r="M1125" s="14" t="n">
        <v>0</v>
      </c>
      <c r="N1125" s="14" t="s">
        <v>82</v>
      </c>
      <c r="O1125" s="14" t="s">
        <v>92</v>
      </c>
      <c r="P1125" s="14" t="s">
        <v>93</v>
      </c>
      <c r="Q1125" s="14" t="s">
        <v>84</v>
      </c>
      <c r="R1125" s="14" t="n">
        <v>0</v>
      </c>
      <c r="S1125" s="14" t="n">
        <v>0</v>
      </c>
      <c r="T1125" s="14" t="n">
        <v>1</v>
      </c>
      <c r="U1125" s="14" t="s">
        <v>136</v>
      </c>
      <c r="V1125" s="14" t="s">
        <v>136</v>
      </c>
      <c r="W1125" s="14" t="n">
        <v>0</v>
      </c>
      <c r="X1125" s="14" t="s">
        <v>86</v>
      </c>
      <c r="Y1125" s="14" t="n">
        <v>240</v>
      </c>
      <c r="Z1125" s="14" t="n">
        <v>0</v>
      </c>
      <c r="AA1125" s="14" t="n">
        <v>0</v>
      </c>
      <c r="AB1125" s="14" t="s">
        <v>87</v>
      </c>
      <c r="AC1125" s="14" t="n">
        <v>152</v>
      </c>
      <c r="AD1125" s="14" t="n">
        <v>1</v>
      </c>
      <c r="AE1125" s="14" t="n">
        <v>3</v>
      </c>
      <c r="AF1125" s="14" t="s">
        <v>88</v>
      </c>
      <c r="AG1125" s="15" t="n">
        <v>42864</v>
      </c>
      <c r="AH1125" s="14" t="n">
        <f aca="false">I1125+J1125</f>
        <v>1</v>
      </c>
      <c r="AI1125" s="14" t="n">
        <f aca="false">K1125+L1125+M1125</f>
        <v>4</v>
      </c>
      <c r="AJ1125" s="14" t="n">
        <f aca="false">AC1125*AH1125</f>
        <v>152</v>
      </c>
      <c r="AK1125" s="14" t="str">
        <f aca="false">IF(C1125=1,"Cancelled","Completed")</f>
        <v>Completed</v>
      </c>
      <c r="AL1125" s="14" t="str">
        <f aca="false">_xlfn.IFS(D1125&lt;=7,"0-7 Days",D1125&lt;=30,"8-30 Days",D1125&lt;=90,"31-90 Days",TRUE(),"90+ Days")</f>
        <v>0-7 Days</v>
      </c>
      <c r="AM1125" s="14" t="str">
        <f aca="false">_xlfn.IFS(OR(F1125="December",F1125="January",F1125="February"),"Winter",OR(F1125="March",F1125="April",F1125="May"),"Spring",OR(F1125="June",F1125="July",F1125="August"),"Summer",TRUE(),"Autumn")</f>
        <v>Spring</v>
      </c>
      <c r="AN1125" s="14" t="str">
        <f aca="false">IF(L1125+M1125&gt;0,"Family","Adult Only")</f>
        <v>Family</v>
      </c>
      <c r="AO1125" s="14" t="str">
        <f aca="false">IF(U1125=V1125,"Same","Changed")</f>
        <v>Same</v>
      </c>
    </row>
    <row r="1126" customFormat="false" ht="15" hidden="false" customHeight="false" outlineLevel="0" collapsed="false">
      <c r="A1126" s="0" t="n">
        <v>1158</v>
      </c>
      <c r="B1126" s="0" t="s">
        <v>90</v>
      </c>
      <c r="C1126" s="0" t="n">
        <v>0</v>
      </c>
      <c r="D1126" s="0" t="n">
        <v>78</v>
      </c>
      <c r="E1126" s="0" t="n">
        <v>2016</v>
      </c>
      <c r="F1126" s="0" t="s">
        <v>103</v>
      </c>
      <c r="G1126" s="0" t="n">
        <v>14</v>
      </c>
      <c r="H1126" s="0" t="n">
        <v>31</v>
      </c>
      <c r="I1126" s="0" t="n">
        <v>2</v>
      </c>
      <c r="J1126" s="0" t="n">
        <v>3</v>
      </c>
      <c r="K1126" s="0" t="n">
        <v>2</v>
      </c>
      <c r="L1126" s="0" t="n">
        <v>0</v>
      </c>
      <c r="M1126" s="0" t="n">
        <v>0</v>
      </c>
      <c r="N1126" s="0" t="s">
        <v>82</v>
      </c>
      <c r="O1126" s="0" t="s">
        <v>108</v>
      </c>
      <c r="P1126" s="0" t="s">
        <v>93</v>
      </c>
      <c r="Q1126" s="0" t="s">
        <v>94</v>
      </c>
      <c r="R1126" s="0" t="n">
        <v>0</v>
      </c>
      <c r="S1126" s="0" t="n">
        <v>0</v>
      </c>
      <c r="T1126" s="0" t="n">
        <v>0</v>
      </c>
      <c r="U1126" s="0" t="s">
        <v>95</v>
      </c>
      <c r="V1126" s="0" t="s">
        <v>95</v>
      </c>
      <c r="W1126" s="0" t="n">
        <v>0</v>
      </c>
      <c r="X1126" s="0" t="s">
        <v>86</v>
      </c>
      <c r="Y1126" s="0" t="n">
        <v>9</v>
      </c>
      <c r="Z1126" s="0" t="n">
        <v>0</v>
      </c>
      <c r="AA1126" s="0" t="n">
        <v>0</v>
      </c>
      <c r="AB1126" s="0" t="s">
        <v>87</v>
      </c>
      <c r="AC1126" s="0" t="n">
        <v>82.45</v>
      </c>
      <c r="AD1126" s="0" t="n">
        <v>0</v>
      </c>
      <c r="AE1126" s="0" t="n">
        <v>0</v>
      </c>
      <c r="AF1126" s="0" t="s">
        <v>88</v>
      </c>
      <c r="AG1126" s="13" t="n">
        <v>42465</v>
      </c>
      <c r="AH1126" s="25" t="n">
        <f aca="false">I1126+J1126</f>
        <v>5</v>
      </c>
      <c r="AI1126" s="25" t="n">
        <f aca="false">K1126+L1126+M1126</f>
        <v>2</v>
      </c>
      <c r="AJ1126" s="25" t="n">
        <f aca="false">AC1126*AH1126</f>
        <v>412.25</v>
      </c>
      <c r="AK1126" s="0" t="str">
        <f aca="false">IF(C1126=1,"Cancelled","Completed")</f>
        <v>Completed</v>
      </c>
      <c r="AL1126" s="0" t="str">
        <f aca="false">_xlfn.IFS(D1126&lt;=7,"0-7 Days",D1126&lt;=30,"8-30 Days",D1126&lt;=90,"31-90 Days",TRUE(),"90+ Days")</f>
        <v>31-90 Days</v>
      </c>
      <c r="AM1126" s="0" t="str">
        <f aca="false">_xlfn.IFS(OR(F1126="December",F1126="January",F1126="February"),"Winter",OR(F1126="March",F1126="April",F1126="May"),"Spring",OR(F1126="June",F1126="July",F1126="August"),"Summer",TRUE(),"Autumn")</f>
        <v>Spring</v>
      </c>
      <c r="AN1126" s="0" t="str">
        <f aca="false">IF(L1126+M1126&gt;0,"Family","Adult Only")</f>
        <v>Adult Only</v>
      </c>
      <c r="AO1126" s="0" t="str">
        <f aca="false">IF(U1126=V1126,"Same","Changed")</f>
        <v>Same</v>
      </c>
    </row>
    <row r="1127" customFormat="false" ht="15" hidden="false" customHeight="false" outlineLevel="0" collapsed="false">
      <c r="A1127" s="14" t="n">
        <v>1159</v>
      </c>
      <c r="B1127" s="14" t="s">
        <v>80</v>
      </c>
      <c r="C1127" s="14" t="n">
        <v>0</v>
      </c>
      <c r="D1127" s="14" t="n">
        <v>20</v>
      </c>
      <c r="E1127" s="14" t="n">
        <v>2016</v>
      </c>
      <c r="F1127" s="14" t="s">
        <v>81</v>
      </c>
      <c r="G1127" s="14" t="n">
        <v>50</v>
      </c>
      <c r="H1127" s="14" t="n">
        <v>4</v>
      </c>
      <c r="I1127" s="14" t="n">
        <v>1</v>
      </c>
      <c r="J1127" s="14" t="n">
        <v>0</v>
      </c>
      <c r="K1127" s="14" t="n">
        <v>2</v>
      </c>
      <c r="L1127" s="14" t="n">
        <v>0</v>
      </c>
      <c r="M1127" s="14" t="n">
        <v>0</v>
      </c>
      <c r="N1127" s="14" t="s">
        <v>82</v>
      </c>
      <c r="O1127" s="14" t="s">
        <v>92</v>
      </c>
      <c r="P1127" s="14" t="s">
        <v>93</v>
      </c>
      <c r="Q1127" s="14" t="s">
        <v>94</v>
      </c>
      <c r="R1127" s="14" t="n">
        <v>0</v>
      </c>
      <c r="S1127" s="14" t="n">
        <v>0</v>
      </c>
      <c r="T1127" s="14" t="n">
        <v>0</v>
      </c>
      <c r="U1127" s="14" t="s">
        <v>124</v>
      </c>
      <c r="V1127" s="14" t="s">
        <v>124</v>
      </c>
      <c r="W1127" s="14" t="n">
        <v>0</v>
      </c>
      <c r="X1127" s="14" t="s">
        <v>86</v>
      </c>
      <c r="Y1127" s="14" t="n">
        <v>240</v>
      </c>
      <c r="Z1127" s="14" t="n">
        <v>0</v>
      </c>
      <c r="AA1127" s="14" t="n">
        <v>0</v>
      </c>
      <c r="AB1127" s="14" t="s">
        <v>87</v>
      </c>
      <c r="AC1127" s="14" t="n">
        <v>75</v>
      </c>
      <c r="AD1127" s="14" t="n">
        <v>0</v>
      </c>
      <c r="AE1127" s="14" t="n">
        <v>1</v>
      </c>
      <c r="AF1127" s="14" t="s">
        <v>88</v>
      </c>
      <c r="AG1127" s="15" t="n">
        <v>42709</v>
      </c>
      <c r="AH1127" s="14" t="n">
        <f aca="false">I1127+J1127</f>
        <v>1</v>
      </c>
      <c r="AI1127" s="14" t="n">
        <f aca="false">K1127+L1127+M1127</f>
        <v>2</v>
      </c>
      <c r="AJ1127" s="14" t="n">
        <f aca="false">AC1127*AH1127</f>
        <v>75</v>
      </c>
      <c r="AK1127" s="14" t="str">
        <f aca="false">IF(C1127=1,"Cancelled","Completed")</f>
        <v>Completed</v>
      </c>
      <c r="AL1127" s="14" t="str">
        <f aca="false">_xlfn.IFS(D1127&lt;=7,"0-7 Days",D1127&lt;=30,"8-30 Days",D1127&lt;=90,"31-90 Days",TRUE(),"90+ Days")</f>
        <v>8-30 Days</v>
      </c>
      <c r="AM1127" s="14" t="str">
        <f aca="false">_xlfn.IFS(OR(F1127="December",F1127="January",F1127="February"),"Winter",OR(F1127="March",F1127="April",F1127="May"),"Spring",OR(F1127="June",F1127="July",F1127="August"),"Summer",TRUE(),"Autumn")</f>
        <v>Winter</v>
      </c>
      <c r="AN1127" s="14" t="str">
        <f aca="false">IF(L1127+M1127&gt;0,"Family","Adult Only")</f>
        <v>Adult Only</v>
      </c>
      <c r="AO1127" s="14" t="str">
        <f aca="false">IF(U1127=V1127,"Same","Changed")</f>
        <v>Same</v>
      </c>
    </row>
    <row r="1128" customFormat="false" ht="15" hidden="false" customHeight="false" outlineLevel="0" collapsed="false">
      <c r="A1128" s="0" t="n">
        <v>1160</v>
      </c>
      <c r="B1128" s="0" t="s">
        <v>80</v>
      </c>
      <c r="C1128" s="0" t="n">
        <v>1</v>
      </c>
      <c r="D1128" s="0" t="n">
        <v>234</v>
      </c>
      <c r="E1128" s="0" t="n">
        <v>2016</v>
      </c>
      <c r="F1128" s="0" t="s">
        <v>119</v>
      </c>
      <c r="G1128" s="0" t="n">
        <v>35</v>
      </c>
      <c r="H1128" s="0" t="n">
        <v>26</v>
      </c>
      <c r="I1128" s="0" t="n">
        <v>0</v>
      </c>
      <c r="J1128" s="0" t="n">
        <v>2</v>
      </c>
      <c r="K1128" s="0" t="n">
        <v>2</v>
      </c>
      <c r="L1128" s="0" t="n">
        <v>0</v>
      </c>
      <c r="M1128" s="0" t="n">
        <v>0</v>
      </c>
      <c r="N1128" s="0" t="s">
        <v>82</v>
      </c>
      <c r="O1128" s="0" t="s">
        <v>92</v>
      </c>
      <c r="P1128" s="0" t="s">
        <v>84</v>
      </c>
      <c r="Q1128" s="0" t="s">
        <v>84</v>
      </c>
      <c r="R1128" s="0" t="n">
        <v>0</v>
      </c>
      <c r="S1128" s="0" t="n">
        <v>0</v>
      </c>
      <c r="T1128" s="0" t="n">
        <v>0</v>
      </c>
      <c r="U1128" s="0" t="s">
        <v>95</v>
      </c>
      <c r="V1128" s="0" t="s">
        <v>95</v>
      </c>
      <c r="W1128" s="0" t="n">
        <v>0</v>
      </c>
      <c r="X1128" s="0" t="s">
        <v>86</v>
      </c>
      <c r="Y1128" s="0" t="n">
        <v>250</v>
      </c>
      <c r="Z1128" s="0" t="n">
        <v>0</v>
      </c>
      <c r="AA1128" s="0" t="n">
        <v>0</v>
      </c>
      <c r="AB1128" s="0" t="s">
        <v>87</v>
      </c>
      <c r="AC1128" s="0" t="n">
        <v>119</v>
      </c>
      <c r="AD1128" s="0" t="n">
        <v>0</v>
      </c>
      <c r="AE1128" s="0" t="n">
        <v>1</v>
      </c>
      <c r="AF1128" s="0" t="s">
        <v>96</v>
      </c>
      <c r="AG1128" s="13" t="n">
        <v>42460</v>
      </c>
      <c r="AH1128" s="25" t="n">
        <f aca="false">I1128+J1128</f>
        <v>2</v>
      </c>
      <c r="AI1128" s="25" t="n">
        <f aca="false">K1128+L1128+M1128</f>
        <v>2</v>
      </c>
      <c r="AJ1128" s="25" t="n">
        <f aca="false">AC1128*AH1128</f>
        <v>238</v>
      </c>
      <c r="AK1128" s="0" t="str">
        <f aca="false">IF(C1128=1,"Cancelled","Completed")</f>
        <v>Cancelled</v>
      </c>
      <c r="AL1128" s="0" t="str">
        <f aca="false">_xlfn.IFS(D1128&lt;=7,"0-7 Days",D1128&lt;=30,"8-30 Days",D1128&lt;=90,"31-90 Days",TRUE(),"90+ Days")</f>
        <v>90+ Days</v>
      </c>
      <c r="AM1128" s="0" t="str">
        <f aca="false">_xlfn.IFS(OR(F1128="December",F1128="January",F1128="February"),"Winter",OR(F1128="March",F1128="April",F1128="May"),"Spring",OR(F1128="June",F1128="July",F1128="August"),"Summer",TRUE(),"Autumn")</f>
        <v>Summer</v>
      </c>
      <c r="AN1128" s="0" t="str">
        <f aca="false">IF(L1128+M1128&gt;0,"Family","Adult Only")</f>
        <v>Adult Only</v>
      </c>
      <c r="AO1128" s="0" t="str">
        <f aca="false">IF(U1128=V1128,"Same","Changed")</f>
        <v>Same</v>
      </c>
    </row>
    <row r="1129" customFormat="false" ht="15" hidden="false" customHeight="false" outlineLevel="0" collapsed="false">
      <c r="A1129" s="14" t="n">
        <v>1161</v>
      </c>
      <c r="B1129" s="14" t="s">
        <v>90</v>
      </c>
      <c r="C1129" s="14" t="n">
        <v>1</v>
      </c>
      <c r="D1129" s="14" t="n">
        <v>173</v>
      </c>
      <c r="E1129" s="14" t="n">
        <v>2017</v>
      </c>
      <c r="F1129" s="14" t="s">
        <v>119</v>
      </c>
      <c r="G1129" s="14" t="n">
        <v>31</v>
      </c>
      <c r="H1129" s="14" t="n">
        <v>5</v>
      </c>
      <c r="I1129" s="14" t="n">
        <v>2</v>
      </c>
      <c r="J1129" s="14" t="n">
        <v>5</v>
      </c>
      <c r="K1129" s="14" t="n">
        <v>2</v>
      </c>
      <c r="L1129" s="14" t="n">
        <v>1</v>
      </c>
      <c r="M1129" s="14" t="n">
        <v>0</v>
      </c>
      <c r="N1129" s="14" t="s">
        <v>82</v>
      </c>
      <c r="O1129" s="14" t="s">
        <v>122</v>
      </c>
      <c r="P1129" s="14" t="s">
        <v>93</v>
      </c>
      <c r="Q1129" s="14" t="s">
        <v>94</v>
      </c>
      <c r="R1129" s="14" t="n">
        <v>0</v>
      </c>
      <c r="S1129" s="14" t="n">
        <v>0</v>
      </c>
      <c r="T1129" s="14" t="n">
        <v>0</v>
      </c>
      <c r="U1129" s="14" t="s">
        <v>95</v>
      </c>
      <c r="V1129" s="14" t="s">
        <v>95</v>
      </c>
      <c r="W1129" s="14" t="n">
        <v>0</v>
      </c>
      <c r="X1129" s="14" t="s">
        <v>86</v>
      </c>
      <c r="Y1129" s="14" t="n">
        <v>9</v>
      </c>
      <c r="Z1129" s="14" t="n">
        <v>0</v>
      </c>
      <c r="AA1129" s="14" t="n">
        <v>0</v>
      </c>
      <c r="AB1129" s="14" t="s">
        <v>87</v>
      </c>
      <c r="AC1129" s="14" t="n">
        <v>148.5</v>
      </c>
      <c r="AD1129" s="14" t="n">
        <v>0</v>
      </c>
      <c r="AE1129" s="14" t="n">
        <v>0</v>
      </c>
      <c r="AF1129" s="14" t="s">
        <v>96</v>
      </c>
      <c r="AG1129" s="15" t="n">
        <v>42939</v>
      </c>
      <c r="AH1129" s="14" t="n">
        <f aca="false">I1129+J1129</f>
        <v>7</v>
      </c>
      <c r="AI1129" s="14" t="n">
        <f aca="false">K1129+L1129+M1129</f>
        <v>3</v>
      </c>
      <c r="AJ1129" s="14" t="n">
        <f aca="false">AC1129*AH1129</f>
        <v>1039.5</v>
      </c>
      <c r="AK1129" s="14" t="str">
        <f aca="false">IF(C1129=1,"Cancelled","Completed")</f>
        <v>Cancelled</v>
      </c>
      <c r="AL1129" s="14" t="str">
        <f aca="false">_xlfn.IFS(D1129&lt;=7,"0-7 Days",D1129&lt;=30,"8-30 Days",D1129&lt;=90,"31-90 Days",TRUE(),"90+ Days")</f>
        <v>90+ Days</v>
      </c>
      <c r="AM1129" s="14" t="str">
        <f aca="false">_xlfn.IFS(OR(F1129="December",F1129="January",F1129="February"),"Winter",OR(F1129="March",F1129="April",F1129="May"),"Spring",OR(F1129="June",F1129="July",F1129="August"),"Summer",TRUE(),"Autumn")</f>
        <v>Summer</v>
      </c>
      <c r="AN1129" s="14" t="str">
        <f aca="false">IF(L1129+M1129&gt;0,"Family","Adult Only")</f>
        <v>Family</v>
      </c>
      <c r="AO1129" s="14" t="str">
        <f aca="false">IF(U1129=V1129,"Same","Changed")</f>
        <v>Same</v>
      </c>
    </row>
    <row r="1130" customFormat="false" ht="15" hidden="false" customHeight="false" outlineLevel="0" collapsed="false">
      <c r="A1130" s="0" t="n">
        <v>1162</v>
      </c>
      <c r="B1130" s="0" t="s">
        <v>80</v>
      </c>
      <c r="C1130" s="0" t="n">
        <v>1</v>
      </c>
      <c r="D1130" s="0" t="n">
        <v>168</v>
      </c>
      <c r="E1130" s="0" t="n">
        <v>2016</v>
      </c>
      <c r="F1130" s="0" t="s">
        <v>106</v>
      </c>
      <c r="G1130" s="0" t="n">
        <v>18</v>
      </c>
      <c r="H1130" s="0" t="n">
        <v>28</v>
      </c>
      <c r="I1130" s="0" t="n">
        <v>1</v>
      </c>
      <c r="J1130" s="0" t="n">
        <v>3</v>
      </c>
      <c r="K1130" s="0" t="n">
        <v>2</v>
      </c>
      <c r="L1130" s="0" t="n">
        <v>0</v>
      </c>
      <c r="M1130" s="0" t="n">
        <v>0</v>
      </c>
      <c r="N1130" s="0" t="s">
        <v>82</v>
      </c>
      <c r="O1130" s="0" t="s">
        <v>92</v>
      </c>
      <c r="P1130" s="0" t="s">
        <v>116</v>
      </c>
      <c r="Q1130" s="0" t="s">
        <v>94</v>
      </c>
      <c r="R1130" s="0" t="n">
        <v>0</v>
      </c>
      <c r="S1130" s="0" t="n">
        <v>0</v>
      </c>
      <c r="T1130" s="0" t="n">
        <v>0</v>
      </c>
      <c r="U1130" s="0" t="s">
        <v>95</v>
      </c>
      <c r="V1130" s="0" t="s">
        <v>95</v>
      </c>
      <c r="W1130" s="0" t="n">
        <v>0</v>
      </c>
      <c r="X1130" s="0" t="s">
        <v>120</v>
      </c>
      <c r="Y1130" s="0" t="n">
        <v>257</v>
      </c>
      <c r="Z1130" s="0" t="n">
        <v>0</v>
      </c>
      <c r="AA1130" s="0" t="n">
        <v>0</v>
      </c>
      <c r="AB1130" s="0" t="s">
        <v>87</v>
      </c>
      <c r="AC1130" s="0" t="n">
        <v>80</v>
      </c>
      <c r="AD1130" s="0" t="n">
        <v>0</v>
      </c>
      <c r="AE1130" s="0" t="n">
        <v>0</v>
      </c>
      <c r="AF1130" s="0" t="s">
        <v>96</v>
      </c>
      <c r="AG1130" s="13" t="n">
        <v>42388</v>
      </c>
      <c r="AH1130" s="25" t="n">
        <f aca="false">I1130+J1130</f>
        <v>4</v>
      </c>
      <c r="AI1130" s="25" t="n">
        <f aca="false">K1130+L1130+M1130</f>
        <v>2</v>
      </c>
      <c r="AJ1130" s="25" t="n">
        <f aca="false">AC1130*AH1130</f>
        <v>320</v>
      </c>
      <c r="AK1130" s="0" t="str">
        <f aca="false">IF(C1130=1,"Cancelled","Completed")</f>
        <v>Cancelled</v>
      </c>
      <c r="AL1130" s="0" t="str">
        <f aca="false">_xlfn.IFS(D1130&lt;=7,"0-7 Days",D1130&lt;=30,"8-30 Days",D1130&lt;=90,"31-90 Days",TRUE(),"90+ Days")</f>
        <v>90+ Days</v>
      </c>
      <c r="AM1130" s="0" t="str">
        <f aca="false">_xlfn.IFS(OR(F1130="December",F1130="January",F1130="February"),"Winter",OR(F1130="March",F1130="April",F1130="May"),"Spring",OR(F1130="June",F1130="July",F1130="August"),"Summer",TRUE(),"Autumn")</f>
        <v>Spring</v>
      </c>
      <c r="AN1130" s="0" t="str">
        <f aca="false">IF(L1130+M1130&gt;0,"Family","Adult Only")</f>
        <v>Adult Only</v>
      </c>
      <c r="AO1130" s="0" t="str">
        <f aca="false">IF(U1130=V1130,"Same","Changed")</f>
        <v>Same</v>
      </c>
    </row>
    <row r="1131" customFormat="false" ht="15" hidden="false" customHeight="false" outlineLevel="0" collapsed="false">
      <c r="A1131" s="14" t="n">
        <v>1163</v>
      </c>
      <c r="B1131" s="14" t="s">
        <v>90</v>
      </c>
      <c r="C1131" s="14" t="n">
        <v>0</v>
      </c>
      <c r="D1131" s="14" t="n">
        <v>17</v>
      </c>
      <c r="E1131" s="14" t="n">
        <v>2017</v>
      </c>
      <c r="F1131" s="14" t="s">
        <v>126</v>
      </c>
      <c r="G1131" s="14" t="n">
        <v>4</v>
      </c>
      <c r="H1131" s="14" t="n">
        <v>23</v>
      </c>
      <c r="I1131" s="14" t="n">
        <v>1</v>
      </c>
      <c r="J1131" s="14" t="n">
        <v>2</v>
      </c>
      <c r="K1131" s="14" t="n">
        <v>1</v>
      </c>
      <c r="L1131" s="14" t="n">
        <v>0</v>
      </c>
      <c r="M1131" s="14" t="n">
        <v>0</v>
      </c>
      <c r="N1131" s="14" t="s">
        <v>82</v>
      </c>
      <c r="O1131" s="14" t="s">
        <v>108</v>
      </c>
      <c r="P1131" s="14" t="s">
        <v>93</v>
      </c>
      <c r="Q1131" s="14" t="s">
        <v>166</v>
      </c>
      <c r="R1131" s="14" t="n">
        <v>0</v>
      </c>
      <c r="S1131" s="14" t="n">
        <v>0</v>
      </c>
      <c r="T1131" s="14" t="n">
        <v>0</v>
      </c>
      <c r="U1131" s="14" t="s">
        <v>95</v>
      </c>
      <c r="V1131" s="14" t="s">
        <v>95</v>
      </c>
      <c r="W1131" s="14" t="n">
        <v>0</v>
      </c>
      <c r="X1131" s="14" t="s">
        <v>86</v>
      </c>
      <c r="Y1131" s="14" t="n">
        <v>195</v>
      </c>
      <c r="Z1131" s="14" t="n">
        <v>0</v>
      </c>
      <c r="AA1131" s="14" t="n">
        <v>0</v>
      </c>
      <c r="AB1131" s="14" t="s">
        <v>87</v>
      </c>
      <c r="AC1131" s="14" t="n">
        <v>88</v>
      </c>
      <c r="AD1131" s="14" t="n">
        <v>0</v>
      </c>
      <c r="AE1131" s="14" t="n">
        <v>0</v>
      </c>
      <c r="AF1131" s="14" t="s">
        <v>88</v>
      </c>
      <c r="AG1131" s="15" t="n">
        <v>42761</v>
      </c>
      <c r="AH1131" s="14" t="n">
        <f aca="false">I1131+J1131</f>
        <v>3</v>
      </c>
      <c r="AI1131" s="14" t="n">
        <f aca="false">K1131+L1131+M1131</f>
        <v>1</v>
      </c>
      <c r="AJ1131" s="14" t="n">
        <f aca="false">AC1131*AH1131</f>
        <v>264</v>
      </c>
      <c r="AK1131" s="14" t="str">
        <f aca="false">IF(C1131=1,"Cancelled","Completed")</f>
        <v>Completed</v>
      </c>
      <c r="AL1131" s="14" t="str">
        <f aca="false">_xlfn.IFS(D1131&lt;=7,"0-7 Days",D1131&lt;=30,"8-30 Days",D1131&lt;=90,"31-90 Days",TRUE(),"90+ Days")</f>
        <v>8-30 Days</v>
      </c>
      <c r="AM1131" s="14" t="str">
        <f aca="false">_xlfn.IFS(OR(F1131="December",F1131="January",F1131="February"),"Winter",OR(F1131="March",F1131="April",F1131="May"),"Spring",OR(F1131="June",F1131="July",F1131="August"),"Summer",TRUE(),"Autumn")</f>
        <v>Winter</v>
      </c>
      <c r="AN1131" s="14" t="str">
        <f aca="false">IF(L1131+M1131&gt;0,"Family","Adult Only")</f>
        <v>Adult Only</v>
      </c>
      <c r="AO1131" s="14" t="str">
        <f aca="false">IF(U1131=V1131,"Same","Changed")</f>
        <v>Same</v>
      </c>
    </row>
    <row r="1132" customFormat="false" ht="15" hidden="false" customHeight="false" outlineLevel="0" collapsed="false">
      <c r="A1132" s="0" t="n">
        <v>1164</v>
      </c>
      <c r="B1132" s="0" t="s">
        <v>80</v>
      </c>
      <c r="C1132" s="0" t="n">
        <v>0</v>
      </c>
      <c r="D1132" s="0" t="n">
        <v>220</v>
      </c>
      <c r="E1132" s="0" t="n">
        <v>2016</v>
      </c>
      <c r="F1132" s="0" t="s">
        <v>91</v>
      </c>
      <c r="G1132" s="0" t="n">
        <v>28</v>
      </c>
      <c r="H1132" s="0" t="n">
        <v>4</v>
      </c>
      <c r="I1132" s="0" t="n">
        <v>3</v>
      </c>
      <c r="J1132" s="0" t="n">
        <v>7</v>
      </c>
      <c r="K1132" s="0" t="n">
        <v>2</v>
      </c>
      <c r="L1132" s="0" t="n">
        <v>0</v>
      </c>
      <c r="M1132" s="0" t="n">
        <v>0</v>
      </c>
      <c r="N1132" s="0" t="s">
        <v>82</v>
      </c>
      <c r="O1132" s="0" t="s">
        <v>167</v>
      </c>
      <c r="P1132" s="0" t="s">
        <v>99</v>
      </c>
      <c r="Q1132" s="0" t="s">
        <v>94</v>
      </c>
      <c r="R1132" s="0" t="n">
        <v>0</v>
      </c>
      <c r="S1132" s="0" t="n">
        <v>0</v>
      </c>
      <c r="T1132" s="0" t="n">
        <v>0</v>
      </c>
      <c r="U1132" s="0" t="s">
        <v>109</v>
      </c>
      <c r="V1132" s="0" t="s">
        <v>109</v>
      </c>
      <c r="W1132" s="0" t="n">
        <v>0</v>
      </c>
      <c r="X1132" s="0" t="s">
        <v>86</v>
      </c>
      <c r="Y1132" s="0" t="n">
        <v>315</v>
      </c>
      <c r="Z1132" s="0" t="n">
        <v>0</v>
      </c>
      <c r="AA1132" s="0" t="n">
        <v>0</v>
      </c>
      <c r="AB1132" s="0" t="s">
        <v>87</v>
      </c>
      <c r="AC1132" s="0" t="n">
        <v>70</v>
      </c>
      <c r="AD1132" s="0" t="n">
        <v>0</v>
      </c>
      <c r="AE1132" s="0" t="n">
        <v>0</v>
      </c>
      <c r="AF1132" s="0" t="s">
        <v>88</v>
      </c>
      <c r="AG1132" s="13" t="n">
        <v>42565</v>
      </c>
      <c r="AH1132" s="25" t="n">
        <f aca="false">I1132+J1132</f>
        <v>10</v>
      </c>
      <c r="AI1132" s="25" t="n">
        <f aca="false">K1132+L1132+M1132</f>
        <v>2</v>
      </c>
      <c r="AJ1132" s="25" t="n">
        <f aca="false">AC1132*AH1132</f>
        <v>700</v>
      </c>
      <c r="AK1132" s="0" t="str">
        <f aca="false">IF(C1132=1,"Cancelled","Completed")</f>
        <v>Completed</v>
      </c>
      <c r="AL1132" s="0" t="str">
        <f aca="false">_xlfn.IFS(D1132&lt;=7,"0-7 Days",D1132&lt;=30,"8-30 Days",D1132&lt;=90,"31-90 Days",TRUE(),"90+ Days")</f>
        <v>90+ Days</v>
      </c>
      <c r="AM1132" s="0" t="str">
        <f aca="false">_xlfn.IFS(OR(F1132="December",F1132="January",F1132="February"),"Winter",OR(F1132="March",F1132="April",F1132="May"),"Spring",OR(F1132="June",F1132="July",F1132="August"),"Summer",TRUE(),"Autumn")</f>
        <v>Summer</v>
      </c>
      <c r="AN1132" s="0" t="str">
        <f aca="false">IF(L1132+M1132&gt;0,"Family","Adult Only")</f>
        <v>Adult Only</v>
      </c>
      <c r="AO1132" s="0" t="str">
        <f aca="false">IF(U1132=V1132,"Same","Changed")</f>
        <v>Same</v>
      </c>
    </row>
    <row r="1133" customFormat="false" ht="15" hidden="false" customHeight="false" outlineLevel="0" collapsed="false">
      <c r="A1133" s="14" t="n">
        <v>1165</v>
      </c>
      <c r="B1133" s="14" t="s">
        <v>80</v>
      </c>
      <c r="C1133" s="14" t="n">
        <v>0</v>
      </c>
      <c r="D1133" s="14" t="n">
        <v>1</v>
      </c>
      <c r="E1133" s="14" t="n">
        <v>2017</v>
      </c>
      <c r="F1133" s="14" t="s">
        <v>126</v>
      </c>
      <c r="G1133" s="14" t="n">
        <v>1</v>
      </c>
      <c r="H1133" s="14" t="n">
        <v>2</v>
      </c>
      <c r="I1133" s="14" t="n">
        <v>1</v>
      </c>
      <c r="J1133" s="14" t="n">
        <v>0</v>
      </c>
      <c r="K1133" s="14" t="n">
        <v>2</v>
      </c>
      <c r="L1133" s="14" t="n">
        <v>0</v>
      </c>
      <c r="M1133" s="14" t="n">
        <v>0</v>
      </c>
      <c r="N1133" s="14" t="s">
        <v>82</v>
      </c>
      <c r="O1133" s="14" t="s">
        <v>83</v>
      </c>
      <c r="P1133" s="14" t="s">
        <v>84</v>
      </c>
      <c r="Q1133" s="14" t="s">
        <v>84</v>
      </c>
      <c r="R1133" s="14" t="n">
        <v>0</v>
      </c>
      <c r="S1133" s="14" t="n">
        <v>0</v>
      </c>
      <c r="T1133" s="14" t="n">
        <v>0</v>
      </c>
      <c r="U1133" s="14" t="s">
        <v>85</v>
      </c>
      <c r="V1133" s="14" t="s">
        <v>85</v>
      </c>
      <c r="W1133" s="14" t="n">
        <v>0</v>
      </c>
      <c r="X1133" s="14" t="s">
        <v>86</v>
      </c>
      <c r="Y1133" s="14" t="n">
        <v>250</v>
      </c>
      <c r="Z1133" s="14" t="n">
        <v>0</v>
      </c>
      <c r="AA1133" s="14" t="n">
        <v>0</v>
      </c>
      <c r="AB1133" s="14" t="s">
        <v>87</v>
      </c>
      <c r="AC1133" s="14" t="n">
        <v>71</v>
      </c>
      <c r="AD1133" s="14" t="n">
        <v>0</v>
      </c>
      <c r="AE1133" s="14" t="n">
        <v>0</v>
      </c>
      <c r="AF1133" s="14" t="s">
        <v>88</v>
      </c>
      <c r="AG1133" s="15" t="n">
        <v>42738</v>
      </c>
      <c r="AH1133" s="14" t="n">
        <f aca="false">I1133+J1133</f>
        <v>1</v>
      </c>
      <c r="AI1133" s="14" t="n">
        <f aca="false">K1133+L1133+M1133</f>
        <v>2</v>
      </c>
      <c r="AJ1133" s="14" t="n">
        <f aca="false">AC1133*AH1133</f>
        <v>71</v>
      </c>
      <c r="AK1133" s="14" t="str">
        <f aca="false">IF(C1133=1,"Cancelled","Completed")</f>
        <v>Completed</v>
      </c>
      <c r="AL1133" s="14" t="str">
        <f aca="false">_xlfn.IFS(D1133&lt;=7,"0-7 Days",D1133&lt;=30,"8-30 Days",D1133&lt;=90,"31-90 Days",TRUE(),"90+ Days")</f>
        <v>0-7 Days</v>
      </c>
      <c r="AM1133" s="14" t="str">
        <f aca="false">_xlfn.IFS(OR(F1133="December",F1133="January",F1133="February"),"Winter",OR(F1133="March",F1133="April",F1133="May"),"Spring",OR(F1133="June",F1133="July",F1133="August"),"Summer",TRUE(),"Autumn")</f>
        <v>Winter</v>
      </c>
      <c r="AN1133" s="14" t="str">
        <f aca="false">IF(L1133+M1133&gt;0,"Family","Adult Only")</f>
        <v>Adult Only</v>
      </c>
      <c r="AO1133" s="14" t="str">
        <f aca="false">IF(U1133=V1133,"Same","Changed")</f>
        <v>Same</v>
      </c>
    </row>
    <row r="1134" customFormat="false" ht="15" hidden="false" customHeight="false" outlineLevel="0" collapsed="false">
      <c r="A1134" s="0" t="n">
        <v>1166</v>
      </c>
      <c r="B1134" s="0" t="s">
        <v>80</v>
      </c>
      <c r="C1134" s="0" t="n">
        <v>0</v>
      </c>
      <c r="D1134" s="0" t="n">
        <v>154</v>
      </c>
      <c r="E1134" s="0" t="n">
        <v>2016</v>
      </c>
      <c r="F1134" s="0" t="s">
        <v>81</v>
      </c>
      <c r="G1134" s="0" t="n">
        <v>49</v>
      </c>
      <c r="H1134" s="0" t="n">
        <v>3</v>
      </c>
      <c r="I1134" s="0" t="n">
        <v>2</v>
      </c>
      <c r="J1134" s="0" t="n">
        <v>4</v>
      </c>
      <c r="K1134" s="0" t="n">
        <v>2</v>
      </c>
      <c r="L1134" s="0" t="n">
        <v>0</v>
      </c>
      <c r="M1134" s="0" t="n">
        <v>0</v>
      </c>
      <c r="N1134" s="0" t="s">
        <v>82</v>
      </c>
      <c r="O1134" s="0" t="s">
        <v>83</v>
      </c>
      <c r="P1134" s="0" t="s">
        <v>84</v>
      </c>
      <c r="Q1134" s="0" t="s">
        <v>84</v>
      </c>
      <c r="R1134" s="0" t="n">
        <v>0</v>
      </c>
      <c r="S1134" s="0" t="n">
        <v>0</v>
      </c>
      <c r="T1134" s="0" t="n">
        <v>0</v>
      </c>
      <c r="U1134" s="0" t="s">
        <v>109</v>
      </c>
      <c r="V1134" s="0" t="s">
        <v>109</v>
      </c>
      <c r="W1134" s="0" t="n">
        <v>1</v>
      </c>
      <c r="X1134" s="0" t="s">
        <v>86</v>
      </c>
      <c r="Y1134" s="0" t="n">
        <v>250</v>
      </c>
      <c r="Z1134" s="0" t="n">
        <v>0</v>
      </c>
      <c r="AA1134" s="0" t="n">
        <v>0</v>
      </c>
      <c r="AB1134" s="0" t="s">
        <v>87</v>
      </c>
      <c r="AC1134" s="0" t="n">
        <v>42.12</v>
      </c>
      <c r="AD1134" s="0" t="n">
        <v>0</v>
      </c>
      <c r="AE1134" s="0" t="n">
        <v>0</v>
      </c>
      <c r="AF1134" s="0" t="s">
        <v>88</v>
      </c>
      <c r="AG1134" s="13" t="n">
        <v>42713</v>
      </c>
      <c r="AH1134" s="25" t="n">
        <f aca="false">I1134+J1134</f>
        <v>6</v>
      </c>
      <c r="AI1134" s="25" t="n">
        <f aca="false">K1134+L1134+M1134</f>
        <v>2</v>
      </c>
      <c r="AJ1134" s="25" t="n">
        <f aca="false">AC1134*AH1134</f>
        <v>252.72</v>
      </c>
      <c r="AK1134" s="0" t="str">
        <f aca="false">IF(C1134=1,"Cancelled","Completed")</f>
        <v>Completed</v>
      </c>
      <c r="AL1134" s="0" t="str">
        <f aca="false">_xlfn.IFS(D1134&lt;=7,"0-7 Days",D1134&lt;=30,"8-30 Days",D1134&lt;=90,"31-90 Days",TRUE(),"90+ Days")</f>
        <v>90+ Days</v>
      </c>
      <c r="AM1134" s="0" t="str">
        <f aca="false">_xlfn.IFS(OR(F1134="December",F1134="January",F1134="February"),"Winter",OR(F1134="March",F1134="April",F1134="May"),"Spring",OR(F1134="June",F1134="July",F1134="August"),"Summer",TRUE(),"Autumn")</f>
        <v>Winter</v>
      </c>
      <c r="AN1134" s="0" t="str">
        <f aca="false">IF(L1134+M1134&gt;0,"Family","Adult Only")</f>
        <v>Adult Only</v>
      </c>
      <c r="AO1134" s="0" t="str">
        <f aca="false">IF(U1134=V1134,"Same","Changed")</f>
        <v>Same</v>
      </c>
    </row>
    <row r="1135" customFormat="false" ht="15" hidden="false" customHeight="false" outlineLevel="0" collapsed="false">
      <c r="A1135" s="14" t="n">
        <v>1167</v>
      </c>
      <c r="B1135" s="14" t="s">
        <v>80</v>
      </c>
      <c r="C1135" s="14" t="n">
        <v>0</v>
      </c>
      <c r="D1135" s="14" t="n">
        <v>286</v>
      </c>
      <c r="E1135" s="14" t="n">
        <v>2015</v>
      </c>
      <c r="F1135" s="14" t="s">
        <v>111</v>
      </c>
      <c r="G1135" s="14" t="n">
        <v>42</v>
      </c>
      <c r="H1135" s="14" t="n">
        <v>14</v>
      </c>
      <c r="I1135" s="14" t="n">
        <v>0</v>
      </c>
      <c r="J1135" s="14" t="n">
        <v>1</v>
      </c>
      <c r="K1135" s="14" t="n">
        <v>2</v>
      </c>
      <c r="L1135" s="14" t="n">
        <v>0</v>
      </c>
      <c r="M1135" s="14" t="n">
        <v>0</v>
      </c>
      <c r="N1135" s="14" t="s">
        <v>82</v>
      </c>
      <c r="O1135" s="14" t="s">
        <v>83</v>
      </c>
      <c r="P1135" s="14" t="s">
        <v>116</v>
      </c>
      <c r="Q1135" s="14" t="s">
        <v>128</v>
      </c>
      <c r="R1135" s="14" t="n">
        <v>0</v>
      </c>
      <c r="S1135" s="14" t="n">
        <v>0</v>
      </c>
      <c r="T1135" s="14" t="n">
        <v>0</v>
      </c>
      <c r="U1135" s="14" t="s">
        <v>95</v>
      </c>
      <c r="V1135" s="14" t="s">
        <v>95</v>
      </c>
      <c r="W1135" s="14" t="n">
        <v>1</v>
      </c>
      <c r="X1135" s="14" t="s">
        <v>86</v>
      </c>
      <c r="Y1135" s="14" t="n">
        <v>0</v>
      </c>
      <c r="Z1135" s="14" t="n">
        <v>223</v>
      </c>
      <c r="AA1135" s="14" t="n">
        <v>0</v>
      </c>
      <c r="AB1135" s="14" t="s">
        <v>101</v>
      </c>
      <c r="AC1135" s="14" t="n">
        <v>44.5</v>
      </c>
      <c r="AD1135" s="14" t="n">
        <v>0</v>
      </c>
      <c r="AE1135" s="14" t="n">
        <v>0</v>
      </c>
      <c r="AF1135" s="14" t="s">
        <v>88</v>
      </c>
      <c r="AG1135" s="15" t="n">
        <v>42292</v>
      </c>
      <c r="AH1135" s="14" t="n">
        <f aca="false">I1135+J1135</f>
        <v>1</v>
      </c>
      <c r="AI1135" s="14" t="n">
        <f aca="false">K1135+L1135+M1135</f>
        <v>2</v>
      </c>
      <c r="AJ1135" s="14" t="n">
        <f aca="false">AC1135*AH1135</f>
        <v>44.5</v>
      </c>
      <c r="AK1135" s="14" t="str">
        <f aca="false">IF(C1135=1,"Cancelled","Completed")</f>
        <v>Completed</v>
      </c>
      <c r="AL1135" s="14" t="str">
        <f aca="false">_xlfn.IFS(D1135&lt;=7,"0-7 Days",D1135&lt;=30,"8-30 Days",D1135&lt;=90,"31-90 Days",TRUE(),"90+ Days")</f>
        <v>90+ Days</v>
      </c>
      <c r="AM1135" s="14" t="str">
        <f aca="false">_xlfn.IFS(OR(F1135="December",F1135="January",F1135="February"),"Winter",OR(F1135="March",F1135="April",F1135="May"),"Spring",OR(F1135="June",F1135="July",F1135="August"),"Summer",TRUE(),"Autumn")</f>
        <v>Autumn</v>
      </c>
      <c r="AN1135" s="14" t="str">
        <f aca="false">IF(L1135+M1135&gt;0,"Family","Adult Only")</f>
        <v>Adult Only</v>
      </c>
      <c r="AO1135" s="14" t="str">
        <f aca="false">IF(U1135=V1135,"Same","Changed")</f>
        <v>Same</v>
      </c>
    </row>
    <row r="1136" customFormat="false" ht="15" hidden="false" customHeight="false" outlineLevel="0" collapsed="false">
      <c r="A1136" s="0" t="n">
        <v>1168</v>
      </c>
      <c r="B1136" s="0" t="s">
        <v>90</v>
      </c>
      <c r="C1136" s="0" t="n">
        <v>0</v>
      </c>
      <c r="D1136" s="0" t="n">
        <v>39</v>
      </c>
      <c r="E1136" s="0" t="n">
        <v>2016</v>
      </c>
      <c r="F1136" s="0" t="s">
        <v>113</v>
      </c>
      <c r="G1136" s="0" t="n">
        <v>48</v>
      </c>
      <c r="H1136" s="0" t="n">
        <v>21</v>
      </c>
      <c r="I1136" s="0" t="n">
        <v>1</v>
      </c>
      <c r="J1136" s="0" t="n">
        <v>2</v>
      </c>
      <c r="K1136" s="0" t="n">
        <v>2</v>
      </c>
      <c r="L1136" s="0" t="n">
        <v>0</v>
      </c>
      <c r="M1136" s="0" t="n">
        <v>0</v>
      </c>
      <c r="N1136" s="0" t="s">
        <v>82</v>
      </c>
      <c r="O1136" s="0" t="s">
        <v>122</v>
      </c>
      <c r="P1136" s="0" t="s">
        <v>99</v>
      </c>
      <c r="Q1136" s="0" t="s">
        <v>94</v>
      </c>
      <c r="R1136" s="0" t="n">
        <v>0</v>
      </c>
      <c r="S1136" s="0" t="n">
        <v>0</v>
      </c>
      <c r="T1136" s="0" t="n">
        <v>0</v>
      </c>
      <c r="U1136" s="0" t="s">
        <v>95</v>
      </c>
      <c r="V1136" s="0" t="s">
        <v>95</v>
      </c>
      <c r="W1136" s="0" t="n">
        <v>0</v>
      </c>
      <c r="X1136" s="0" t="s">
        <v>86</v>
      </c>
      <c r="Y1136" s="0" t="n">
        <v>28</v>
      </c>
      <c r="Z1136" s="0" t="n">
        <v>0</v>
      </c>
      <c r="AA1136" s="0" t="n">
        <v>0</v>
      </c>
      <c r="AB1136" s="0" t="s">
        <v>87</v>
      </c>
      <c r="AC1136" s="0" t="n">
        <v>72</v>
      </c>
      <c r="AD1136" s="0" t="n">
        <v>0</v>
      </c>
      <c r="AE1136" s="0" t="n">
        <v>0</v>
      </c>
      <c r="AF1136" s="0" t="s">
        <v>88</v>
      </c>
      <c r="AG1136" s="13" t="n">
        <v>42698</v>
      </c>
      <c r="AH1136" s="25" t="n">
        <f aca="false">I1136+J1136</f>
        <v>3</v>
      </c>
      <c r="AI1136" s="25" t="n">
        <f aca="false">K1136+L1136+M1136</f>
        <v>2</v>
      </c>
      <c r="AJ1136" s="25" t="n">
        <f aca="false">AC1136*AH1136</f>
        <v>216</v>
      </c>
      <c r="AK1136" s="0" t="str">
        <f aca="false">IF(C1136=1,"Cancelled","Completed")</f>
        <v>Completed</v>
      </c>
      <c r="AL1136" s="0" t="str">
        <f aca="false">_xlfn.IFS(D1136&lt;=7,"0-7 Days",D1136&lt;=30,"8-30 Days",D1136&lt;=90,"31-90 Days",TRUE(),"90+ Days")</f>
        <v>31-90 Days</v>
      </c>
      <c r="AM1136" s="0" t="str">
        <f aca="false">_xlfn.IFS(OR(F1136="December",F1136="January",F1136="February"),"Winter",OR(F1136="March",F1136="April",F1136="May"),"Spring",OR(F1136="June",F1136="July",F1136="August"),"Summer",TRUE(),"Autumn")</f>
        <v>Autumn</v>
      </c>
      <c r="AN1136" s="0" t="str">
        <f aca="false">IF(L1136+M1136&gt;0,"Family","Adult Only")</f>
        <v>Adult Only</v>
      </c>
      <c r="AO1136" s="0" t="str">
        <f aca="false">IF(U1136=V1136,"Same","Changed")</f>
        <v>Same</v>
      </c>
    </row>
    <row r="1137" customFormat="false" ht="15" hidden="false" customHeight="false" outlineLevel="0" collapsed="false">
      <c r="A1137" s="14" t="n">
        <v>1169</v>
      </c>
      <c r="B1137" s="14" t="s">
        <v>80</v>
      </c>
      <c r="C1137" s="14" t="n">
        <v>0</v>
      </c>
      <c r="D1137" s="14" t="n">
        <v>178</v>
      </c>
      <c r="E1137" s="14" t="n">
        <v>2017</v>
      </c>
      <c r="F1137" s="14" t="s">
        <v>135</v>
      </c>
      <c r="G1137" s="14" t="n">
        <v>26</v>
      </c>
      <c r="H1137" s="14" t="n">
        <v>26</v>
      </c>
      <c r="I1137" s="14" t="n">
        <v>2</v>
      </c>
      <c r="J1137" s="14" t="n">
        <v>5</v>
      </c>
      <c r="K1137" s="14" t="n">
        <v>2</v>
      </c>
      <c r="L1137" s="14" t="n">
        <v>0</v>
      </c>
      <c r="M1137" s="14" t="n">
        <v>0</v>
      </c>
      <c r="N1137" s="14" t="s">
        <v>82</v>
      </c>
      <c r="O1137" s="14" t="s">
        <v>178</v>
      </c>
      <c r="P1137" s="14" t="s">
        <v>93</v>
      </c>
      <c r="Q1137" s="14" t="s">
        <v>94</v>
      </c>
      <c r="R1137" s="14" t="n">
        <v>0</v>
      </c>
      <c r="S1137" s="14" t="n">
        <v>0</v>
      </c>
      <c r="T1137" s="14" t="n">
        <v>0</v>
      </c>
      <c r="U1137" s="14" t="s">
        <v>156</v>
      </c>
      <c r="V1137" s="14" t="s">
        <v>156</v>
      </c>
      <c r="W1137" s="14" t="n">
        <v>2</v>
      </c>
      <c r="X1137" s="14" t="s">
        <v>86</v>
      </c>
      <c r="Y1137" s="14" t="n">
        <v>314</v>
      </c>
      <c r="Z1137" s="14" t="n">
        <v>0</v>
      </c>
      <c r="AA1137" s="14" t="n">
        <v>0</v>
      </c>
      <c r="AB1137" s="14" t="s">
        <v>87</v>
      </c>
      <c r="AC1137" s="14" t="n">
        <v>106.56</v>
      </c>
      <c r="AD1137" s="14" t="n">
        <v>1</v>
      </c>
      <c r="AE1137" s="14" t="n">
        <v>1</v>
      </c>
      <c r="AF1137" s="14" t="s">
        <v>88</v>
      </c>
      <c r="AG1137" s="15" t="n">
        <v>42919</v>
      </c>
      <c r="AH1137" s="14" t="n">
        <f aca="false">I1137+J1137</f>
        <v>7</v>
      </c>
      <c r="AI1137" s="14" t="n">
        <f aca="false">K1137+L1137+M1137</f>
        <v>2</v>
      </c>
      <c r="AJ1137" s="14" t="n">
        <f aca="false">AC1137*AH1137</f>
        <v>745.92</v>
      </c>
      <c r="AK1137" s="14" t="str">
        <f aca="false">IF(C1137=1,"Cancelled","Completed")</f>
        <v>Completed</v>
      </c>
      <c r="AL1137" s="14" t="str">
        <f aca="false">_xlfn.IFS(D1137&lt;=7,"0-7 Days",D1137&lt;=30,"8-30 Days",D1137&lt;=90,"31-90 Days",TRUE(),"90+ Days")</f>
        <v>90+ Days</v>
      </c>
      <c r="AM1137" s="14" t="str">
        <f aca="false">_xlfn.IFS(OR(F1137="December",F1137="January",F1137="February"),"Winter",OR(F1137="March",F1137="April",F1137="May"),"Spring",OR(F1137="June",F1137="July",F1137="August"),"Summer",TRUE(),"Autumn")</f>
        <v>Summer</v>
      </c>
      <c r="AN1137" s="14" t="str">
        <f aca="false">IF(L1137+M1137&gt;0,"Family","Adult Only")</f>
        <v>Adult Only</v>
      </c>
      <c r="AO1137" s="14" t="str">
        <f aca="false">IF(U1137=V1137,"Same","Changed")</f>
        <v>Same</v>
      </c>
    </row>
    <row r="1138" customFormat="false" ht="15" hidden="false" customHeight="false" outlineLevel="0" collapsed="false">
      <c r="A1138" s="0" t="n">
        <v>1170</v>
      </c>
      <c r="B1138" s="0" t="s">
        <v>90</v>
      </c>
      <c r="C1138" s="0" t="n">
        <v>0</v>
      </c>
      <c r="D1138" s="0" t="n">
        <v>79</v>
      </c>
      <c r="E1138" s="0" t="n">
        <v>2017</v>
      </c>
      <c r="F1138" s="0" t="s">
        <v>91</v>
      </c>
      <c r="G1138" s="0" t="n">
        <v>30</v>
      </c>
      <c r="H1138" s="0" t="n">
        <v>23</v>
      </c>
      <c r="I1138" s="0" t="n">
        <v>2</v>
      </c>
      <c r="J1138" s="0" t="n">
        <v>2</v>
      </c>
      <c r="K1138" s="0" t="n">
        <v>3</v>
      </c>
      <c r="L1138" s="0" t="n">
        <v>0</v>
      </c>
      <c r="M1138" s="0" t="n">
        <v>0</v>
      </c>
      <c r="N1138" s="0" t="s">
        <v>82</v>
      </c>
      <c r="O1138" s="0" t="s">
        <v>122</v>
      </c>
      <c r="P1138" s="0" t="s">
        <v>93</v>
      </c>
      <c r="Q1138" s="0" t="s">
        <v>94</v>
      </c>
      <c r="R1138" s="0" t="n">
        <v>0</v>
      </c>
      <c r="S1138" s="0" t="n">
        <v>0</v>
      </c>
      <c r="T1138" s="0" t="n">
        <v>0</v>
      </c>
      <c r="U1138" s="0" t="s">
        <v>109</v>
      </c>
      <c r="V1138" s="0" t="s">
        <v>109</v>
      </c>
      <c r="W1138" s="0" t="n">
        <v>0</v>
      </c>
      <c r="X1138" s="0" t="s">
        <v>86</v>
      </c>
      <c r="Y1138" s="0" t="n">
        <v>9</v>
      </c>
      <c r="Z1138" s="0" t="n">
        <v>0</v>
      </c>
      <c r="AA1138" s="0" t="n">
        <v>0</v>
      </c>
      <c r="AB1138" s="0" t="s">
        <v>87</v>
      </c>
      <c r="AC1138" s="0" t="n">
        <v>190</v>
      </c>
      <c r="AD1138" s="0" t="n">
        <v>0</v>
      </c>
      <c r="AE1138" s="0" t="n">
        <v>2</v>
      </c>
      <c r="AF1138" s="0" t="s">
        <v>88</v>
      </c>
      <c r="AG1138" s="13" t="n">
        <v>42943</v>
      </c>
      <c r="AH1138" s="25" t="n">
        <f aca="false">I1138+J1138</f>
        <v>4</v>
      </c>
      <c r="AI1138" s="25" t="n">
        <f aca="false">K1138+L1138+M1138</f>
        <v>3</v>
      </c>
      <c r="AJ1138" s="25" t="n">
        <f aca="false">AC1138*AH1138</f>
        <v>760</v>
      </c>
      <c r="AK1138" s="0" t="str">
        <f aca="false">IF(C1138=1,"Cancelled","Completed")</f>
        <v>Completed</v>
      </c>
      <c r="AL1138" s="0" t="str">
        <f aca="false">_xlfn.IFS(D1138&lt;=7,"0-7 Days",D1138&lt;=30,"8-30 Days",D1138&lt;=90,"31-90 Days",TRUE(),"90+ Days")</f>
        <v>31-90 Days</v>
      </c>
      <c r="AM1138" s="0" t="str">
        <f aca="false">_xlfn.IFS(OR(F1138="December",F1138="January",F1138="February"),"Winter",OR(F1138="March",F1138="April",F1138="May"),"Spring",OR(F1138="June",F1138="July",F1138="August"),"Summer",TRUE(),"Autumn")</f>
        <v>Summer</v>
      </c>
      <c r="AN1138" s="0" t="str">
        <f aca="false">IF(L1138+M1138&gt;0,"Family","Adult Only")</f>
        <v>Adult Only</v>
      </c>
      <c r="AO1138" s="0" t="str">
        <f aca="false">IF(U1138=V1138,"Same","Changed")</f>
        <v>Same</v>
      </c>
    </row>
    <row r="1139" customFormat="false" ht="15" hidden="false" customHeight="false" outlineLevel="0" collapsed="false">
      <c r="A1139" s="14" t="n">
        <v>1171</v>
      </c>
      <c r="B1139" s="14" t="s">
        <v>80</v>
      </c>
      <c r="C1139" s="14" t="n">
        <v>1</v>
      </c>
      <c r="D1139" s="14" t="n">
        <v>178</v>
      </c>
      <c r="E1139" s="14" t="n">
        <v>2015</v>
      </c>
      <c r="F1139" s="14" t="s">
        <v>114</v>
      </c>
      <c r="G1139" s="14" t="n">
        <v>38</v>
      </c>
      <c r="H1139" s="14" t="n">
        <v>13</v>
      </c>
      <c r="I1139" s="14" t="n">
        <v>2</v>
      </c>
      <c r="J1139" s="14" t="n">
        <v>2</v>
      </c>
      <c r="K1139" s="14" t="n">
        <v>2</v>
      </c>
      <c r="L1139" s="14" t="n">
        <v>0</v>
      </c>
      <c r="M1139" s="14" t="n">
        <v>0</v>
      </c>
      <c r="N1139" s="14" t="s">
        <v>82</v>
      </c>
      <c r="O1139" s="14" t="s">
        <v>92</v>
      </c>
      <c r="P1139" s="14" t="s">
        <v>93</v>
      </c>
      <c r="Q1139" s="14" t="s">
        <v>94</v>
      </c>
      <c r="R1139" s="14" t="n">
        <v>0</v>
      </c>
      <c r="S1139" s="14" t="n">
        <v>0</v>
      </c>
      <c r="T1139" s="14" t="n">
        <v>0</v>
      </c>
      <c r="U1139" s="14" t="s">
        <v>95</v>
      </c>
      <c r="V1139" s="14" t="s">
        <v>95</v>
      </c>
      <c r="W1139" s="14" t="n">
        <v>0</v>
      </c>
      <c r="X1139" s="14" t="s">
        <v>86</v>
      </c>
      <c r="Y1139" s="14" t="n">
        <v>240</v>
      </c>
      <c r="Z1139" s="14" t="n">
        <v>0</v>
      </c>
      <c r="AA1139" s="14" t="n">
        <v>0</v>
      </c>
      <c r="AB1139" s="14" t="s">
        <v>101</v>
      </c>
      <c r="AC1139" s="14" t="n">
        <v>91</v>
      </c>
      <c r="AD1139" s="14" t="n">
        <v>0</v>
      </c>
      <c r="AE1139" s="14" t="n">
        <v>1</v>
      </c>
      <c r="AF1139" s="14" t="s">
        <v>96</v>
      </c>
      <c r="AG1139" s="15" t="n">
        <v>42226</v>
      </c>
      <c r="AH1139" s="14" t="n">
        <f aca="false">I1139+J1139</f>
        <v>4</v>
      </c>
      <c r="AI1139" s="14" t="n">
        <f aca="false">K1139+L1139+M1139</f>
        <v>2</v>
      </c>
      <c r="AJ1139" s="14" t="n">
        <f aca="false">AC1139*AH1139</f>
        <v>364</v>
      </c>
      <c r="AK1139" s="14" t="str">
        <f aca="false">IF(C1139=1,"Cancelled","Completed")</f>
        <v>Cancelled</v>
      </c>
      <c r="AL1139" s="14" t="str">
        <f aca="false">_xlfn.IFS(D1139&lt;=7,"0-7 Days",D1139&lt;=30,"8-30 Days",D1139&lt;=90,"31-90 Days",TRUE(),"90+ Days")</f>
        <v>90+ Days</v>
      </c>
      <c r="AM1139" s="14" t="str">
        <f aca="false">_xlfn.IFS(OR(F1139="December",F1139="January",F1139="February"),"Winter",OR(F1139="March",F1139="April",F1139="May"),"Spring",OR(F1139="June",F1139="July",F1139="August"),"Summer",TRUE(),"Autumn")</f>
        <v>Autumn</v>
      </c>
      <c r="AN1139" s="14" t="str">
        <f aca="false">IF(L1139+M1139&gt;0,"Family","Adult Only")</f>
        <v>Adult Only</v>
      </c>
      <c r="AO1139" s="14" t="str">
        <f aca="false">IF(U1139=V1139,"Same","Changed")</f>
        <v>Same</v>
      </c>
    </row>
    <row r="1140" customFormat="false" ht="15" hidden="false" customHeight="false" outlineLevel="0" collapsed="false">
      <c r="A1140" s="0" t="n">
        <v>1172</v>
      </c>
      <c r="B1140" s="0" t="s">
        <v>80</v>
      </c>
      <c r="C1140" s="0" t="n">
        <v>1</v>
      </c>
      <c r="D1140" s="0" t="n">
        <v>41</v>
      </c>
      <c r="E1140" s="0" t="n">
        <v>2015</v>
      </c>
      <c r="F1140" s="0" t="s">
        <v>113</v>
      </c>
      <c r="G1140" s="0" t="n">
        <v>46</v>
      </c>
      <c r="H1140" s="0" t="n">
        <v>12</v>
      </c>
      <c r="I1140" s="0" t="n">
        <v>0</v>
      </c>
      <c r="J1140" s="0" t="n">
        <v>2</v>
      </c>
      <c r="K1140" s="0" t="n">
        <v>1</v>
      </c>
      <c r="L1140" s="0" t="n">
        <v>0</v>
      </c>
      <c r="M1140" s="0" t="n">
        <v>0</v>
      </c>
      <c r="N1140" s="0" t="s">
        <v>82</v>
      </c>
      <c r="O1140" s="0" t="s">
        <v>92</v>
      </c>
      <c r="P1140" s="0" t="s">
        <v>128</v>
      </c>
      <c r="Q1140" s="0" t="s">
        <v>128</v>
      </c>
      <c r="R1140" s="0" t="n">
        <v>0</v>
      </c>
      <c r="S1140" s="0" t="n">
        <v>0</v>
      </c>
      <c r="T1140" s="0" t="n">
        <v>0</v>
      </c>
      <c r="U1140" s="0" t="s">
        <v>95</v>
      </c>
      <c r="V1140" s="0" t="s">
        <v>95</v>
      </c>
      <c r="W1140" s="0" t="n">
        <v>0</v>
      </c>
      <c r="X1140" s="0" t="s">
        <v>86</v>
      </c>
      <c r="Y1140" s="0" t="n">
        <v>281</v>
      </c>
      <c r="Z1140" s="0" t="n">
        <v>0</v>
      </c>
      <c r="AA1140" s="0" t="n">
        <v>0</v>
      </c>
      <c r="AB1140" s="0" t="s">
        <v>101</v>
      </c>
      <c r="AC1140" s="0" t="n">
        <v>40</v>
      </c>
      <c r="AD1140" s="0" t="n">
        <v>0</v>
      </c>
      <c r="AE1140" s="0" t="n">
        <v>0</v>
      </c>
      <c r="AF1140" s="0" t="s">
        <v>96</v>
      </c>
      <c r="AG1140" s="13" t="n">
        <v>42287</v>
      </c>
      <c r="AH1140" s="25" t="n">
        <f aca="false">I1140+J1140</f>
        <v>2</v>
      </c>
      <c r="AI1140" s="25" t="n">
        <f aca="false">K1140+L1140+M1140</f>
        <v>1</v>
      </c>
      <c r="AJ1140" s="25" t="n">
        <f aca="false">AC1140*AH1140</f>
        <v>80</v>
      </c>
      <c r="AK1140" s="0" t="str">
        <f aca="false">IF(C1140=1,"Cancelled","Completed")</f>
        <v>Cancelled</v>
      </c>
      <c r="AL1140" s="0" t="str">
        <f aca="false">_xlfn.IFS(D1140&lt;=7,"0-7 Days",D1140&lt;=30,"8-30 Days",D1140&lt;=90,"31-90 Days",TRUE(),"90+ Days")</f>
        <v>31-90 Days</v>
      </c>
      <c r="AM1140" s="0" t="str">
        <f aca="false">_xlfn.IFS(OR(F1140="December",F1140="January",F1140="February"),"Winter",OR(F1140="March",F1140="April",F1140="May"),"Spring",OR(F1140="June",F1140="July",F1140="August"),"Summer",TRUE(),"Autumn")</f>
        <v>Autumn</v>
      </c>
      <c r="AN1140" s="0" t="str">
        <f aca="false">IF(L1140+M1140&gt;0,"Family","Adult Only")</f>
        <v>Adult Only</v>
      </c>
      <c r="AO1140" s="0" t="str">
        <f aca="false">IF(U1140=V1140,"Same","Changed")</f>
        <v>Same</v>
      </c>
    </row>
    <row r="1141" customFormat="false" ht="15" hidden="false" customHeight="false" outlineLevel="0" collapsed="false">
      <c r="A1141" s="14" t="n">
        <v>1173</v>
      </c>
      <c r="B1141" s="14" t="s">
        <v>90</v>
      </c>
      <c r="C1141" s="14" t="n">
        <v>0</v>
      </c>
      <c r="D1141" s="14" t="n">
        <v>24</v>
      </c>
      <c r="E1141" s="14" t="n">
        <v>2016</v>
      </c>
      <c r="F1141" s="14" t="s">
        <v>126</v>
      </c>
      <c r="G1141" s="14" t="n">
        <v>6</v>
      </c>
      <c r="H1141" s="14" t="n">
        <v>31</v>
      </c>
      <c r="I1141" s="14" t="n">
        <v>2</v>
      </c>
      <c r="J1141" s="14" t="n">
        <v>1</v>
      </c>
      <c r="K1141" s="14" t="n">
        <v>2</v>
      </c>
      <c r="L1141" s="14" t="n">
        <v>0</v>
      </c>
      <c r="M1141" s="14" t="n">
        <v>0</v>
      </c>
      <c r="N1141" s="14" t="s">
        <v>112</v>
      </c>
      <c r="O1141" s="14" t="s">
        <v>167</v>
      </c>
      <c r="P1141" s="14" t="s">
        <v>93</v>
      </c>
      <c r="Q1141" s="14" t="s">
        <v>94</v>
      </c>
      <c r="R1141" s="14" t="n">
        <v>0</v>
      </c>
      <c r="S1141" s="14" t="n">
        <v>0</v>
      </c>
      <c r="T1141" s="14" t="n">
        <v>0</v>
      </c>
      <c r="U1141" s="14" t="s">
        <v>95</v>
      </c>
      <c r="V1141" s="14" t="s">
        <v>95</v>
      </c>
      <c r="W1141" s="14" t="n">
        <v>1</v>
      </c>
      <c r="X1141" s="14" t="s">
        <v>86</v>
      </c>
      <c r="Y1141" s="14" t="n">
        <v>9</v>
      </c>
      <c r="Z1141" s="14" t="n">
        <v>0</v>
      </c>
      <c r="AA1141" s="14" t="n">
        <v>0</v>
      </c>
      <c r="AB1141" s="14" t="s">
        <v>87</v>
      </c>
      <c r="AC1141" s="14" t="n">
        <v>122</v>
      </c>
      <c r="AD1141" s="14" t="n">
        <v>0</v>
      </c>
      <c r="AE1141" s="14" t="n">
        <v>0</v>
      </c>
      <c r="AF1141" s="14" t="s">
        <v>88</v>
      </c>
      <c r="AG1141" s="15" t="n">
        <v>42403</v>
      </c>
      <c r="AH1141" s="14" t="n">
        <f aca="false">I1141+J1141</f>
        <v>3</v>
      </c>
      <c r="AI1141" s="14" t="n">
        <f aca="false">K1141+L1141+M1141</f>
        <v>2</v>
      </c>
      <c r="AJ1141" s="14" t="n">
        <f aca="false">AC1141*AH1141</f>
        <v>366</v>
      </c>
      <c r="AK1141" s="14" t="str">
        <f aca="false">IF(C1141=1,"Cancelled","Completed")</f>
        <v>Completed</v>
      </c>
      <c r="AL1141" s="14" t="str">
        <f aca="false">_xlfn.IFS(D1141&lt;=7,"0-7 Days",D1141&lt;=30,"8-30 Days",D1141&lt;=90,"31-90 Days",TRUE(),"90+ Days")</f>
        <v>8-30 Days</v>
      </c>
      <c r="AM1141" s="14" t="str">
        <f aca="false">_xlfn.IFS(OR(F1141="December",F1141="January",F1141="February"),"Winter",OR(F1141="March",F1141="April",F1141="May"),"Spring",OR(F1141="June",F1141="July",F1141="August"),"Summer",TRUE(),"Autumn")</f>
        <v>Winter</v>
      </c>
      <c r="AN1141" s="14" t="str">
        <f aca="false">IF(L1141+M1141&gt;0,"Family","Adult Only")</f>
        <v>Adult Only</v>
      </c>
      <c r="AO1141" s="14" t="str">
        <f aca="false">IF(U1141=V1141,"Same","Changed")</f>
        <v>Same</v>
      </c>
    </row>
    <row r="1142" customFormat="false" ht="15" hidden="false" customHeight="false" outlineLevel="0" collapsed="false">
      <c r="A1142" s="0" t="n">
        <v>1174</v>
      </c>
      <c r="B1142" s="0" t="s">
        <v>90</v>
      </c>
      <c r="C1142" s="0" t="n">
        <v>1</v>
      </c>
      <c r="D1142" s="0" t="n">
        <v>77</v>
      </c>
      <c r="E1142" s="0" t="n">
        <v>2016</v>
      </c>
      <c r="F1142" s="0" t="s">
        <v>91</v>
      </c>
      <c r="G1142" s="0" t="n">
        <v>28</v>
      </c>
      <c r="H1142" s="0" t="n">
        <v>7</v>
      </c>
      <c r="I1142" s="0" t="n">
        <v>1</v>
      </c>
      <c r="J1142" s="0" t="n">
        <v>3</v>
      </c>
      <c r="K1142" s="0" t="n">
        <v>2</v>
      </c>
      <c r="L1142" s="0" t="n">
        <v>0</v>
      </c>
      <c r="M1142" s="0" t="n">
        <v>0</v>
      </c>
      <c r="N1142" s="0" t="s">
        <v>82</v>
      </c>
      <c r="O1142" s="0" t="s">
        <v>92</v>
      </c>
      <c r="P1142" s="0" t="s">
        <v>93</v>
      </c>
      <c r="Q1142" s="0" t="s">
        <v>94</v>
      </c>
      <c r="R1142" s="0" t="n">
        <v>0</v>
      </c>
      <c r="S1142" s="0" t="n">
        <v>0</v>
      </c>
      <c r="T1142" s="0" t="n">
        <v>0</v>
      </c>
      <c r="U1142" s="0" t="s">
        <v>109</v>
      </c>
      <c r="V1142" s="0" t="s">
        <v>109</v>
      </c>
      <c r="W1142" s="0" t="n">
        <v>0</v>
      </c>
      <c r="X1142" s="0" t="s">
        <v>86</v>
      </c>
      <c r="Y1142" s="0" t="n">
        <v>8</v>
      </c>
      <c r="Z1142" s="0" t="n">
        <v>0</v>
      </c>
      <c r="AA1142" s="0" t="n">
        <v>0</v>
      </c>
      <c r="AB1142" s="0" t="s">
        <v>87</v>
      </c>
      <c r="AC1142" s="0" t="n">
        <v>129.6</v>
      </c>
      <c r="AD1142" s="0" t="n">
        <v>0</v>
      </c>
      <c r="AE1142" s="0" t="n">
        <v>0</v>
      </c>
      <c r="AF1142" s="0" t="s">
        <v>96</v>
      </c>
      <c r="AG1142" s="13" t="n">
        <v>42537</v>
      </c>
      <c r="AH1142" s="25" t="n">
        <f aca="false">I1142+J1142</f>
        <v>4</v>
      </c>
      <c r="AI1142" s="25" t="n">
        <f aca="false">K1142+L1142+M1142</f>
        <v>2</v>
      </c>
      <c r="AJ1142" s="25" t="n">
        <f aca="false">AC1142*AH1142</f>
        <v>518.4</v>
      </c>
      <c r="AK1142" s="0" t="str">
        <f aca="false">IF(C1142=1,"Cancelled","Completed")</f>
        <v>Cancelled</v>
      </c>
      <c r="AL1142" s="0" t="str">
        <f aca="false">_xlfn.IFS(D1142&lt;=7,"0-7 Days",D1142&lt;=30,"8-30 Days",D1142&lt;=90,"31-90 Days",TRUE(),"90+ Days")</f>
        <v>31-90 Days</v>
      </c>
      <c r="AM1142" s="0" t="str">
        <f aca="false">_xlfn.IFS(OR(F1142="December",F1142="January",F1142="February"),"Winter",OR(F1142="March",F1142="April",F1142="May"),"Spring",OR(F1142="June",F1142="July",F1142="August"),"Summer",TRUE(),"Autumn")</f>
        <v>Summer</v>
      </c>
      <c r="AN1142" s="0" t="str">
        <f aca="false">IF(L1142+M1142&gt;0,"Family","Adult Only")</f>
        <v>Adult Only</v>
      </c>
      <c r="AO1142" s="0" t="str">
        <f aca="false">IF(U1142=V1142,"Same","Changed")</f>
        <v>Same</v>
      </c>
    </row>
    <row r="1143" customFormat="false" ht="15" hidden="false" customHeight="false" outlineLevel="0" collapsed="false">
      <c r="A1143" s="14" t="n">
        <v>1175</v>
      </c>
      <c r="B1143" s="14" t="s">
        <v>90</v>
      </c>
      <c r="C1143" s="14" t="n">
        <v>0</v>
      </c>
      <c r="D1143" s="14" t="n">
        <v>36</v>
      </c>
      <c r="E1143" s="14" t="n">
        <v>2015</v>
      </c>
      <c r="F1143" s="14" t="s">
        <v>111</v>
      </c>
      <c r="G1143" s="14" t="n">
        <v>42</v>
      </c>
      <c r="H1143" s="14" t="n">
        <v>13</v>
      </c>
      <c r="I1143" s="14" t="n">
        <v>0</v>
      </c>
      <c r="J1143" s="14" t="n">
        <v>3</v>
      </c>
      <c r="K1143" s="14" t="n">
        <v>2</v>
      </c>
      <c r="L1143" s="14" t="n">
        <v>0</v>
      </c>
      <c r="M1143" s="14" t="n">
        <v>0</v>
      </c>
      <c r="N1143" s="14" t="s">
        <v>112</v>
      </c>
      <c r="O1143" s="14" t="s">
        <v>92</v>
      </c>
      <c r="P1143" s="14" t="s">
        <v>99</v>
      </c>
      <c r="Q1143" s="14" t="s">
        <v>94</v>
      </c>
      <c r="R1143" s="14" t="n">
        <v>0</v>
      </c>
      <c r="S1143" s="14" t="n">
        <v>0</v>
      </c>
      <c r="T1143" s="14" t="n">
        <v>0</v>
      </c>
      <c r="U1143" s="14" t="s">
        <v>95</v>
      </c>
      <c r="V1143" s="14" t="s">
        <v>95</v>
      </c>
      <c r="W1143" s="14" t="n">
        <v>0</v>
      </c>
      <c r="X1143" s="14" t="s">
        <v>86</v>
      </c>
      <c r="Y1143" s="14" t="n">
        <v>26</v>
      </c>
      <c r="Z1143" s="14" t="n">
        <v>0</v>
      </c>
      <c r="AA1143" s="14" t="n">
        <v>0</v>
      </c>
      <c r="AB1143" s="14" t="s">
        <v>101</v>
      </c>
      <c r="AC1143" s="14" t="n">
        <v>112</v>
      </c>
      <c r="AD1143" s="14" t="n">
        <v>0</v>
      </c>
      <c r="AE1143" s="14" t="n">
        <v>0</v>
      </c>
      <c r="AF1143" s="14" t="s">
        <v>88</v>
      </c>
      <c r="AG1143" s="15" t="n">
        <v>42293</v>
      </c>
      <c r="AH1143" s="14" t="n">
        <f aca="false">I1143+J1143</f>
        <v>3</v>
      </c>
      <c r="AI1143" s="14" t="n">
        <f aca="false">K1143+L1143+M1143</f>
        <v>2</v>
      </c>
      <c r="AJ1143" s="14" t="n">
        <f aca="false">AC1143*AH1143</f>
        <v>336</v>
      </c>
      <c r="AK1143" s="14" t="str">
        <f aca="false">IF(C1143=1,"Cancelled","Completed")</f>
        <v>Completed</v>
      </c>
      <c r="AL1143" s="14" t="str">
        <f aca="false">_xlfn.IFS(D1143&lt;=7,"0-7 Days",D1143&lt;=30,"8-30 Days",D1143&lt;=90,"31-90 Days",TRUE(),"90+ Days")</f>
        <v>31-90 Days</v>
      </c>
      <c r="AM1143" s="14" t="str">
        <f aca="false">_xlfn.IFS(OR(F1143="December",F1143="January",F1143="February"),"Winter",OR(F1143="March",F1143="April",F1143="May"),"Spring",OR(F1143="June",F1143="July",F1143="August"),"Summer",TRUE(),"Autumn")</f>
        <v>Autumn</v>
      </c>
      <c r="AN1143" s="14" t="str">
        <f aca="false">IF(L1143+M1143&gt;0,"Family","Adult Only")</f>
        <v>Adult Only</v>
      </c>
      <c r="AO1143" s="14" t="str">
        <f aca="false">IF(U1143=V1143,"Same","Changed")</f>
        <v>Same</v>
      </c>
    </row>
    <row r="1144" customFormat="false" ht="15" hidden="false" customHeight="false" outlineLevel="0" collapsed="false">
      <c r="A1144" s="0" t="n">
        <v>1176</v>
      </c>
      <c r="B1144" s="0" t="s">
        <v>90</v>
      </c>
      <c r="C1144" s="0" t="n">
        <v>0</v>
      </c>
      <c r="D1144" s="0" t="n">
        <v>44</v>
      </c>
      <c r="E1144" s="0" t="n">
        <v>2016</v>
      </c>
      <c r="F1144" s="0" t="s">
        <v>106</v>
      </c>
      <c r="G1144" s="0" t="n">
        <v>17</v>
      </c>
      <c r="H1144" s="0" t="n">
        <v>23</v>
      </c>
      <c r="I1144" s="0" t="n">
        <v>2</v>
      </c>
      <c r="J1144" s="0" t="n">
        <v>1</v>
      </c>
      <c r="K1144" s="0" t="n">
        <v>2</v>
      </c>
      <c r="L1144" s="0" t="n">
        <v>0</v>
      </c>
      <c r="M1144" s="0" t="n">
        <v>0</v>
      </c>
      <c r="N1144" s="0" t="s">
        <v>82</v>
      </c>
      <c r="O1144" s="0" t="s">
        <v>122</v>
      </c>
      <c r="P1144" s="0" t="s">
        <v>99</v>
      </c>
      <c r="Q1144" s="0" t="s">
        <v>94</v>
      </c>
      <c r="R1144" s="0" t="n">
        <v>0</v>
      </c>
      <c r="S1144" s="0" t="n">
        <v>0</v>
      </c>
      <c r="T1144" s="0" t="n">
        <v>0</v>
      </c>
      <c r="U1144" s="0" t="s">
        <v>138</v>
      </c>
      <c r="V1144" s="0" t="s">
        <v>138</v>
      </c>
      <c r="W1144" s="0" t="n">
        <v>0</v>
      </c>
      <c r="X1144" s="0" t="s">
        <v>86</v>
      </c>
      <c r="Y1144" s="0" t="n">
        <v>24</v>
      </c>
      <c r="Z1144" s="0" t="n">
        <v>0</v>
      </c>
      <c r="AA1144" s="0" t="n">
        <v>0</v>
      </c>
      <c r="AB1144" s="0" t="s">
        <v>101</v>
      </c>
      <c r="AC1144" s="0" t="n">
        <v>95</v>
      </c>
      <c r="AD1144" s="0" t="n">
        <v>0</v>
      </c>
      <c r="AE1144" s="0" t="n">
        <v>0</v>
      </c>
      <c r="AF1144" s="0" t="s">
        <v>88</v>
      </c>
      <c r="AG1144" s="13" t="n">
        <v>42486</v>
      </c>
      <c r="AH1144" s="25" t="n">
        <f aca="false">I1144+J1144</f>
        <v>3</v>
      </c>
      <c r="AI1144" s="25" t="n">
        <f aca="false">K1144+L1144+M1144</f>
        <v>2</v>
      </c>
      <c r="AJ1144" s="25" t="n">
        <f aca="false">AC1144*AH1144</f>
        <v>285</v>
      </c>
      <c r="AK1144" s="0" t="str">
        <f aca="false">IF(C1144=1,"Cancelled","Completed")</f>
        <v>Completed</v>
      </c>
      <c r="AL1144" s="0" t="str">
        <f aca="false">_xlfn.IFS(D1144&lt;=7,"0-7 Days",D1144&lt;=30,"8-30 Days",D1144&lt;=90,"31-90 Days",TRUE(),"90+ Days")</f>
        <v>31-90 Days</v>
      </c>
      <c r="AM1144" s="0" t="str">
        <f aca="false">_xlfn.IFS(OR(F1144="December",F1144="January",F1144="February"),"Winter",OR(F1144="March",F1144="April",F1144="May"),"Spring",OR(F1144="June",F1144="July",F1144="August"),"Summer",TRUE(),"Autumn")</f>
        <v>Spring</v>
      </c>
      <c r="AN1144" s="0" t="str">
        <f aca="false">IF(L1144+M1144&gt;0,"Family","Adult Only")</f>
        <v>Adult Only</v>
      </c>
      <c r="AO1144" s="0" t="str">
        <f aca="false">IF(U1144=V1144,"Same","Changed")</f>
        <v>Same</v>
      </c>
    </row>
    <row r="1145" customFormat="false" ht="15" hidden="false" customHeight="false" outlineLevel="0" collapsed="false">
      <c r="A1145" s="14" t="n">
        <v>1177</v>
      </c>
      <c r="B1145" s="14" t="s">
        <v>90</v>
      </c>
      <c r="C1145" s="14" t="n">
        <v>0</v>
      </c>
      <c r="D1145" s="14" t="n">
        <v>12</v>
      </c>
      <c r="E1145" s="14" t="n">
        <v>2017</v>
      </c>
      <c r="F1145" s="14" t="s">
        <v>91</v>
      </c>
      <c r="G1145" s="14" t="n">
        <v>31</v>
      </c>
      <c r="H1145" s="14" t="n">
        <v>31</v>
      </c>
      <c r="I1145" s="14" t="n">
        <v>1</v>
      </c>
      <c r="J1145" s="14" t="n">
        <v>2</v>
      </c>
      <c r="K1145" s="14" t="n">
        <v>2</v>
      </c>
      <c r="L1145" s="14" t="n">
        <v>0</v>
      </c>
      <c r="M1145" s="14" t="n">
        <v>0</v>
      </c>
      <c r="N1145" s="14" t="s">
        <v>107</v>
      </c>
      <c r="O1145" s="14" t="s">
        <v>147</v>
      </c>
      <c r="P1145" s="14" t="s">
        <v>93</v>
      </c>
      <c r="Q1145" s="14" t="s">
        <v>94</v>
      </c>
      <c r="R1145" s="14" t="n">
        <v>0</v>
      </c>
      <c r="S1145" s="14" t="n">
        <v>0</v>
      </c>
      <c r="T1145" s="14" t="n">
        <v>0</v>
      </c>
      <c r="U1145" s="14" t="s">
        <v>95</v>
      </c>
      <c r="V1145" s="14" t="s">
        <v>95</v>
      </c>
      <c r="W1145" s="14" t="n">
        <v>0</v>
      </c>
      <c r="X1145" s="14" t="s">
        <v>86</v>
      </c>
      <c r="Y1145" s="14" t="n">
        <v>9</v>
      </c>
      <c r="Z1145" s="14" t="n">
        <v>0</v>
      </c>
      <c r="AA1145" s="14" t="n">
        <v>0</v>
      </c>
      <c r="AB1145" s="14" t="s">
        <v>87</v>
      </c>
      <c r="AC1145" s="14" t="n">
        <v>143</v>
      </c>
      <c r="AD1145" s="14" t="n">
        <v>0</v>
      </c>
      <c r="AE1145" s="14" t="n">
        <v>1</v>
      </c>
      <c r="AF1145" s="14" t="s">
        <v>88</v>
      </c>
      <c r="AG1145" s="15" t="n">
        <v>42950</v>
      </c>
      <c r="AH1145" s="14" t="n">
        <f aca="false">I1145+J1145</f>
        <v>3</v>
      </c>
      <c r="AI1145" s="14" t="n">
        <f aca="false">K1145+L1145+M1145</f>
        <v>2</v>
      </c>
      <c r="AJ1145" s="14" t="n">
        <f aca="false">AC1145*AH1145</f>
        <v>429</v>
      </c>
      <c r="AK1145" s="14" t="str">
        <f aca="false">IF(C1145=1,"Cancelled","Completed")</f>
        <v>Completed</v>
      </c>
      <c r="AL1145" s="14" t="str">
        <f aca="false">_xlfn.IFS(D1145&lt;=7,"0-7 Days",D1145&lt;=30,"8-30 Days",D1145&lt;=90,"31-90 Days",TRUE(),"90+ Days")</f>
        <v>8-30 Days</v>
      </c>
      <c r="AM1145" s="14" t="str">
        <f aca="false">_xlfn.IFS(OR(F1145="December",F1145="January",F1145="February"),"Winter",OR(F1145="March",F1145="April",F1145="May"),"Spring",OR(F1145="June",F1145="July",F1145="August"),"Summer",TRUE(),"Autumn")</f>
        <v>Summer</v>
      </c>
      <c r="AN1145" s="14" t="str">
        <f aca="false">IF(L1145+M1145&gt;0,"Family","Adult Only")</f>
        <v>Adult Only</v>
      </c>
      <c r="AO1145" s="14" t="str">
        <f aca="false">IF(U1145=V1145,"Same","Changed")</f>
        <v>Same</v>
      </c>
    </row>
    <row r="1146" customFormat="false" ht="15" hidden="false" customHeight="false" outlineLevel="0" collapsed="false">
      <c r="A1146" s="0" t="n">
        <v>1178</v>
      </c>
      <c r="B1146" s="0" t="s">
        <v>90</v>
      </c>
      <c r="C1146" s="0" t="n">
        <v>1</v>
      </c>
      <c r="D1146" s="0" t="n">
        <v>128</v>
      </c>
      <c r="E1146" s="0" t="n">
        <v>2016</v>
      </c>
      <c r="F1146" s="0" t="s">
        <v>111</v>
      </c>
      <c r="G1146" s="0" t="n">
        <v>42</v>
      </c>
      <c r="H1146" s="0" t="n">
        <v>11</v>
      </c>
      <c r="I1146" s="0" t="n">
        <v>0</v>
      </c>
      <c r="J1146" s="0" t="n">
        <v>5</v>
      </c>
      <c r="K1146" s="0" t="n">
        <v>2</v>
      </c>
      <c r="L1146" s="0" t="n">
        <v>1</v>
      </c>
      <c r="M1146" s="0" t="n">
        <v>0</v>
      </c>
      <c r="N1146" s="0" t="s">
        <v>82</v>
      </c>
      <c r="O1146" s="0" t="s">
        <v>150</v>
      </c>
      <c r="P1146" s="0" t="s">
        <v>93</v>
      </c>
      <c r="Q1146" s="0" t="s">
        <v>94</v>
      </c>
      <c r="R1146" s="0" t="n">
        <v>0</v>
      </c>
      <c r="S1146" s="0" t="n">
        <v>0</v>
      </c>
      <c r="T1146" s="0" t="n">
        <v>0</v>
      </c>
      <c r="U1146" s="0" t="s">
        <v>109</v>
      </c>
      <c r="V1146" s="0" t="s">
        <v>109</v>
      </c>
      <c r="W1146" s="0" t="n">
        <v>0</v>
      </c>
      <c r="X1146" s="0" t="s">
        <v>86</v>
      </c>
      <c r="Y1146" s="0" t="n">
        <v>9</v>
      </c>
      <c r="Z1146" s="0" t="n">
        <v>0</v>
      </c>
      <c r="AA1146" s="0" t="n">
        <v>0</v>
      </c>
      <c r="AB1146" s="0" t="s">
        <v>87</v>
      </c>
      <c r="AC1146" s="0" t="n">
        <v>135</v>
      </c>
      <c r="AD1146" s="0" t="n">
        <v>0</v>
      </c>
      <c r="AE1146" s="0" t="n">
        <v>0</v>
      </c>
      <c r="AF1146" s="0" t="s">
        <v>96</v>
      </c>
      <c r="AG1146" s="13" t="n">
        <v>42529</v>
      </c>
      <c r="AH1146" s="25" t="n">
        <f aca="false">I1146+J1146</f>
        <v>5</v>
      </c>
      <c r="AI1146" s="25" t="n">
        <f aca="false">K1146+L1146+M1146</f>
        <v>3</v>
      </c>
      <c r="AJ1146" s="25" t="n">
        <f aca="false">AC1146*AH1146</f>
        <v>675</v>
      </c>
      <c r="AK1146" s="0" t="str">
        <f aca="false">IF(C1146=1,"Cancelled","Completed")</f>
        <v>Cancelled</v>
      </c>
      <c r="AL1146" s="0" t="str">
        <f aca="false">_xlfn.IFS(D1146&lt;=7,"0-7 Days",D1146&lt;=30,"8-30 Days",D1146&lt;=90,"31-90 Days",TRUE(),"90+ Days")</f>
        <v>90+ Days</v>
      </c>
      <c r="AM1146" s="0" t="str">
        <f aca="false">_xlfn.IFS(OR(F1146="December",F1146="January",F1146="February"),"Winter",OR(F1146="March",F1146="April",F1146="May"),"Spring",OR(F1146="June",F1146="July",F1146="August"),"Summer",TRUE(),"Autumn")</f>
        <v>Autumn</v>
      </c>
      <c r="AN1146" s="0" t="str">
        <f aca="false">IF(L1146+M1146&gt;0,"Family","Adult Only")</f>
        <v>Family</v>
      </c>
      <c r="AO1146" s="0" t="str">
        <f aca="false">IF(U1146=V1146,"Same","Changed")</f>
        <v>Same</v>
      </c>
    </row>
    <row r="1147" customFormat="false" ht="15" hidden="false" customHeight="false" outlineLevel="0" collapsed="false">
      <c r="A1147" s="14" t="n">
        <v>1179</v>
      </c>
      <c r="B1147" s="14" t="s">
        <v>90</v>
      </c>
      <c r="C1147" s="14" t="n">
        <v>1</v>
      </c>
      <c r="D1147" s="14" t="n">
        <v>110</v>
      </c>
      <c r="E1147" s="14" t="n">
        <v>2016</v>
      </c>
      <c r="F1147" s="14" t="s">
        <v>106</v>
      </c>
      <c r="G1147" s="14" t="n">
        <v>18</v>
      </c>
      <c r="H1147" s="14" t="n">
        <v>30</v>
      </c>
      <c r="I1147" s="14" t="n">
        <v>2</v>
      </c>
      <c r="J1147" s="14" t="n">
        <v>2</v>
      </c>
      <c r="K1147" s="14" t="n">
        <v>2</v>
      </c>
      <c r="L1147" s="14" t="n">
        <v>0</v>
      </c>
      <c r="M1147" s="14" t="n">
        <v>0</v>
      </c>
      <c r="N1147" s="14" t="s">
        <v>107</v>
      </c>
      <c r="O1147" s="14" t="s">
        <v>158</v>
      </c>
      <c r="P1147" s="14" t="s">
        <v>93</v>
      </c>
      <c r="Q1147" s="14" t="s">
        <v>94</v>
      </c>
      <c r="R1147" s="14" t="n">
        <v>0</v>
      </c>
      <c r="S1147" s="14" t="n">
        <v>0</v>
      </c>
      <c r="T1147" s="14" t="n">
        <v>0</v>
      </c>
      <c r="U1147" s="14" t="s">
        <v>95</v>
      </c>
      <c r="V1147" s="14" t="s">
        <v>95</v>
      </c>
      <c r="W1147" s="14" t="n">
        <v>0</v>
      </c>
      <c r="X1147" s="14" t="s">
        <v>86</v>
      </c>
      <c r="Y1147" s="14" t="n">
        <v>9</v>
      </c>
      <c r="Z1147" s="14" t="n">
        <v>0</v>
      </c>
      <c r="AA1147" s="14" t="n">
        <v>0</v>
      </c>
      <c r="AB1147" s="14" t="s">
        <v>87</v>
      </c>
      <c r="AC1147" s="14" t="n">
        <v>89.25</v>
      </c>
      <c r="AD1147" s="14" t="n">
        <v>0</v>
      </c>
      <c r="AE1147" s="14" t="n">
        <v>0</v>
      </c>
      <c r="AF1147" s="14" t="s">
        <v>96</v>
      </c>
      <c r="AG1147" s="15" t="n">
        <v>42486</v>
      </c>
      <c r="AH1147" s="14" t="n">
        <f aca="false">I1147+J1147</f>
        <v>4</v>
      </c>
      <c r="AI1147" s="14" t="n">
        <f aca="false">K1147+L1147+M1147</f>
        <v>2</v>
      </c>
      <c r="AJ1147" s="14" t="n">
        <f aca="false">AC1147*AH1147</f>
        <v>357</v>
      </c>
      <c r="AK1147" s="14" t="str">
        <f aca="false">IF(C1147=1,"Cancelled","Completed")</f>
        <v>Cancelled</v>
      </c>
      <c r="AL1147" s="14" t="str">
        <f aca="false">_xlfn.IFS(D1147&lt;=7,"0-7 Days",D1147&lt;=30,"8-30 Days",D1147&lt;=90,"31-90 Days",TRUE(),"90+ Days")</f>
        <v>90+ Days</v>
      </c>
      <c r="AM1147" s="14" t="str">
        <f aca="false">_xlfn.IFS(OR(F1147="December",F1147="January",F1147="February"),"Winter",OR(F1147="March",F1147="April",F1147="May"),"Spring",OR(F1147="June",F1147="July",F1147="August"),"Summer",TRUE(),"Autumn")</f>
        <v>Spring</v>
      </c>
      <c r="AN1147" s="14" t="str">
        <f aca="false">IF(L1147+M1147&gt;0,"Family","Adult Only")</f>
        <v>Adult Only</v>
      </c>
      <c r="AO1147" s="14" t="str">
        <f aca="false">IF(U1147=V1147,"Same","Changed")</f>
        <v>Same</v>
      </c>
    </row>
    <row r="1148" customFormat="false" ht="15" hidden="false" customHeight="false" outlineLevel="0" collapsed="false">
      <c r="A1148" s="0" t="n">
        <v>1180</v>
      </c>
      <c r="B1148" s="0" t="s">
        <v>90</v>
      </c>
      <c r="C1148" s="0" t="n">
        <v>0</v>
      </c>
      <c r="D1148" s="0" t="n">
        <v>46</v>
      </c>
      <c r="E1148" s="0" t="n">
        <v>2016</v>
      </c>
      <c r="F1148" s="0" t="s">
        <v>113</v>
      </c>
      <c r="G1148" s="0" t="n">
        <v>45</v>
      </c>
      <c r="H1148" s="0" t="n">
        <v>3</v>
      </c>
      <c r="I1148" s="0" t="n">
        <v>0</v>
      </c>
      <c r="J1148" s="0" t="n">
        <v>3</v>
      </c>
      <c r="K1148" s="0" t="n">
        <v>2</v>
      </c>
      <c r="L1148" s="0" t="n">
        <v>0</v>
      </c>
      <c r="M1148" s="0" t="n">
        <v>0</v>
      </c>
      <c r="N1148" s="0" t="s">
        <v>82</v>
      </c>
      <c r="O1148" s="0" t="s">
        <v>83</v>
      </c>
      <c r="P1148" s="0" t="s">
        <v>93</v>
      </c>
      <c r="Q1148" s="0" t="s">
        <v>94</v>
      </c>
      <c r="R1148" s="0" t="n">
        <v>0</v>
      </c>
      <c r="S1148" s="0" t="n">
        <v>0</v>
      </c>
      <c r="T1148" s="0" t="n">
        <v>0</v>
      </c>
      <c r="U1148" s="0" t="s">
        <v>109</v>
      </c>
      <c r="V1148" s="0" t="s">
        <v>109</v>
      </c>
      <c r="W1148" s="0" t="n">
        <v>0</v>
      </c>
      <c r="X1148" s="0" t="s">
        <v>86</v>
      </c>
      <c r="Y1148" s="0" t="n">
        <v>9</v>
      </c>
      <c r="Z1148" s="0" t="n">
        <v>0</v>
      </c>
      <c r="AA1148" s="0" t="n">
        <v>0</v>
      </c>
      <c r="AB1148" s="0" t="s">
        <v>87</v>
      </c>
      <c r="AC1148" s="0" t="n">
        <v>106.2</v>
      </c>
      <c r="AD1148" s="0" t="n">
        <v>0</v>
      </c>
      <c r="AE1148" s="0" t="n">
        <v>2</v>
      </c>
      <c r="AF1148" s="0" t="s">
        <v>88</v>
      </c>
      <c r="AG1148" s="13" t="n">
        <v>42680</v>
      </c>
      <c r="AH1148" s="25" t="n">
        <f aca="false">I1148+J1148</f>
        <v>3</v>
      </c>
      <c r="AI1148" s="25" t="n">
        <f aca="false">K1148+L1148+M1148</f>
        <v>2</v>
      </c>
      <c r="AJ1148" s="25" t="n">
        <f aca="false">AC1148*AH1148</f>
        <v>318.6</v>
      </c>
      <c r="AK1148" s="0" t="str">
        <f aca="false">IF(C1148=1,"Cancelled","Completed")</f>
        <v>Completed</v>
      </c>
      <c r="AL1148" s="0" t="str">
        <f aca="false">_xlfn.IFS(D1148&lt;=7,"0-7 Days",D1148&lt;=30,"8-30 Days",D1148&lt;=90,"31-90 Days",TRUE(),"90+ Days")</f>
        <v>31-90 Days</v>
      </c>
      <c r="AM1148" s="0" t="str">
        <f aca="false">_xlfn.IFS(OR(F1148="December",F1148="January",F1148="February"),"Winter",OR(F1148="March",F1148="April",F1148="May"),"Spring",OR(F1148="June",F1148="July",F1148="August"),"Summer",TRUE(),"Autumn")</f>
        <v>Autumn</v>
      </c>
      <c r="AN1148" s="0" t="str">
        <f aca="false">IF(L1148+M1148&gt;0,"Family","Adult Only")</f>
        <v>Adult Only</v>
      </c>
      <c r="AO1148" s="0" t="str">
        <f aca="false">IF(U1148=V1148,"Same","Changed")</f>
        <v>Same</v>
      </c>
    </row>
    <row r="1149" customFormat="false" ht="15" hidden="false" customHeight="false" outlineLevel="0" collapsed="false">
      <c r="A1149" s="14" t="n">
        <v>1181</v>
      </c>
      <c r="B1149" s="14" t="s">
        <v>80</v>
      </c>
      <c r="C1149" s="14" t="n">
        <v>0</v>
      </c>
      <c r="D1149" s="14" t="n">
        <v>36</v>
      </c>
      <c r="E1149" s="14" t="n">
        <v>2017</v>
      </c>
      <c r="F1149" s="14" t="s">
        <v>121</v>
      </c>
      <c r="G1149" s="14" t="n">
        <v>19</v>
      </c>
      <c r="H1149" s="14" t="n">
        <v>8</v>
      </c>
      <c r="I1149" s="14" t="n">
        <v>2</v>
      </c>
      <c r="J1149" s="14" t="n">
        <v>5</v>
      </c>
      <c r="K1149" s="14" t="n">
        <v>2</v>
      </c>
      <c r="L1149" s="14" t="n">
        <v>0</v>
      </c>
      <c r="M1149" s="14" t="n">
        <v>0</v>
      </c>
      <c r="N1149" s="14" t="s">
        <v>82</v>
      </c>
      <c r="O1149" s="14" t="s">
        <v>147</v>
      </c>
      <c r="P1149" s="14" t="s">
        <v>84</v>
      </c>
      <c r="Q1149" s="14" t="s">
        <v>84</v>
      </c>
      <c r="R1149" s="14" t="n">
        <v>0</v>
      </c>
      <c r="S1149" s="14" t="n">
        <v>0</v>
      </c>
      <c r="T1149" s="14" t="n">
        <v>0</v>
      </c>
      <c r="U1149" s="14" t="s">
        <v>85</v>
      </c>
      <c r="V1149" s="14" t="s">
        <v>85</v>
      </c>
      <c r="W1149" s="14" t="n">
        <v>0</v>
      </c>
      <c r="X1149" s="14" t="s">
        <v>86</v>
      </c>
      <c r="Y1149" s="14" t="n">
        <v>250</v>
      </c>
      <c r="Z1149" s="14" t="n">
        <v>0</v>
      </c>
      <c r="AA1149" s="14" t="n">
        <v>0</v>
      </c>
      <c r="AB1149" s="14" t="s">
        <v>87</v>
      </c>
      <c r="AC1149" s="14" t="n">
        <v>134</v>
      </c>
      <c r="AD1149" s="14" t="n">
        <v>0</v>
      </c>
      <c r="AE1149" s="14" t="n">
        <v>0</v>
      </c>
      <c r="AF1149" s="14" t="s">
        <v>88</v>
      </c>
      <c r="AG1149" s="15" t="n">
        <v>42870</v>
      </c>
      <c r="AH1149" s="14" t="n">
        <f aca="false">I1149+J1149</f>
        <v>7</v>
      </c>
      <c r="AI1149" s="14" t="n">
        <f aca="false">K1149+L1149+M1149</f>
        <v>2</v>
      </c>
      <c r="AJ1149" s="14" t="n">
        <f aca="false">AC1149*AH1149</f>
        <v>938</v>
      </c>
      <c r="AK1149" s="14" t="str">
        <f aca="false">IF(C1149=1,"Cancelled","Completed")</f>
        <v>Completed</v>
      </c>
      <c r="AL1149" s="14" t="str">
        <f aca="false">_xlfn.IFS(D1149&lt;=7,"0-7 Days",D1149&lt;=30,"8-30 Days",D1149&lt;=90,"31-90 Days",TRUE(),"90+ Days")</f>
        <v>31-90 Days</v>
      </c>
      <c r="AM1149" s="14" t="str">
        <f aca="false">_xlfn.IFS(OR(F1149="December",F1149="January",F1149="February"),"Winter",OR(F1149="March",F1149="April",F1149="May"),"Spring",OR(F1149="June",F1149="July",F1149="August"),"Summer",TRUE(),"Autumn")</f>
        <v>Spring</v>
      </c>
      <c r="AN1149" s="14" t="str">
        <f aca="false">IF(L1149+M1149&gt;0,"Family","Adult Only")</f>
        <v>Adult Only</v>
      </c>
      <c r="AO1149" s="14" t="str">
        <f aca="false">IF(U1149=V1149,"Same","Changed")</f>
        <v>Same</v>
      </c>
    </row>
    <row r="1150" customFormat="false" ht="15" hidden="false" customHeight="false" outlineLevel="0" collapsed="false">
      <c r="A1150" s="0" t="n">
        <v>1182</v>
      </c>
      <c r="B1150" s="0" t="s">
        <v>90</v>
      </c>
      <c r="C1150" s="0" t="n">
        <v>1</v>
      </c>
      <c r="D1150" s="0" t="n">
        <v>276</v>
      </c>
      <c r="E1150" s="0" t="n">
        <v>2015</v>
      </c>
      <c r="F1150" s="0" t="s">
        <v>91</v>
      </c>
      <c r="G1150" s="0" t="n">
        <v>30</v>
      </c>
      <c r="H1150" s="0" t="n">
        <v>20</v>
      </c>
      <c r="I1150" s="0" t="n">
        <v>1</v>
      </c>
      <c r="J1150" s="0" t="n">
        <v>1</v>
      </c>
      <c r="K1150" s="0" t="n">
        <v>2</v>
      </c>
      <c r="L1150" s="0" t="n">
        <v>0</v>
      </c>
      <c r="M1150" s="0" t="n">
        <v>0</v>
      </c>
      <c r="N1150" s="0" t="s">
        <v>82</v>
      </c>
      <c r="O1150" s="0" t="s">
        <v>92</v>
      </c>
      <c r="P1150" s="0" t="s">
        <v>116</v>
      </c>
      <c r="Q1150" s="0" t="s">
        <v>94</v>
      </c>
      <c r="R1150" s="0" t="n">
        <v>0</v>
      </c>
      <c r="S1150" s="0" t="n">
        <v>1</v>
      </c>
      <c r="T1150" s="0" t="n">
        <v>0</v>
      </c>
      <c r="U1150" s="0" t="s">
        <v>95</v>
      </c>
      <c r="V1150" s="0" t="s">
        <v>95</v>
      </c>
      <c r="W1150" s="0" t="n">
        <v>0</v>
      </c>
      <c r="X1150" s="0" t="s">
        <v>86</v>
      </c>
      <c r="Y1150" s="0" t="n">
        <v>1</v>
      </c>
      <c r="Z1150" s="0" t="n">
        <v>0</v>
      </c>
      <c r="AA1150" s="0" t="n">
        <v>0</v>
      </c>
      <c r="AB1150" s="0" t="s">
        <v>125</v>
      </c>
      <c r="AC1150" s="0" t="n">
        <v>62</v>
      </c>
      <c r="AD1150" s="0" t="n">
        <v>0</v>
      </c>
      <c r="AE1150" s="0" t="n">
        <v>0</v>
      </c>
      <c r="AF1150" s="0" t="s">
        <v>96</v>
      </c>
      <c r="AG1150" s="13" t="n">
        <v>42005</v>
      </c>
      <c r="AH1150" s="25" t="n">
        <f aca="false">I1150+J1150</f>
        <v>2</v>
      </c>
      <c r="AI1150" s="25" t="n">
        <f aca="false">K1150+L1150+M1150</f>
        <v>2</v>
      </c>
      <c r="AJ1150" s="25" t="n">
        <f aca="false">AC1150*AH1150</f>
        <v>124</v>
      </c>
      <c r="AK1150" s="0" t="str">
        <f aca="false">IF(C1150=1,"Cancelled","Completed")</f>
        <v>Cancelled</v>
      </c>
      <c r="AL1150" s="0" t="str">
        <f aca="false">_xlfn.IFS(D1150&lt;=7,"0-7 Days",D1150&lt;=30,"8-30 Days",D1150&lt;=90,"31-90 Days",TRUE(),"90+ Days")</f>
        <v>90+ Days</v>
      </c>
      <c r="AM1150" s="0" t="str">
        <f aca="false">_xlfn.IFS(OR(F1150="December",F1150="January",F1150="February"),"Winter",OR(F1150="March",F1150="April",F1150="May"),"Spring",OR(F1150="June",F1150="July",F1150="August"),"Summer",TRUE(),"Autumn")</f>
        <v>Summer</v>
      </c>
      <c r="AN1150" s="0" t="str">
        <f aca="false">IF(L1150+M1150&gt;0,"Family","Adult Only")</f>
        <v>Adult Only</v>
      </c>
      <c r="AO1150" s="0" t="str">
        <f aca="false">IF(U1150=V1150,"Same","Changed")</f>
        <v>Same</v>
      </c>
    </row>
    <row r="1151" customFormat="false" ht="15" hidden="false" customHeight="false" outlineLevel="0" collapsed="false">
      <c r="A1151" s="14" t="n">
        <v>1183</v>
      </c>
      <c r="B1151" s="14" t="s">
        <v>80</v>
      </c>
      <c r="C1151" s="14" t="n">
        <v>0</v>
      </c>
      <c r="D1151" s="14" t="n">
        <v>0</v>
      </c>
      <c r="E1151" s="14" t="n">
        <v>2016</v>
      </c>
      <c r="F1151" s="14" t="s">
        <v>81</v>
      </c>
      <c r="G1151" s="14" t="n">
        <v>52</v>
      </c>
      <c r="H1151" s="14" t="n">
        <v>20</v>
      </c>
      <c r="I1151" s="14" t="n">
        <v>0</v>
      </c>
      <c r="J1151" s="14" t="n">
        <v>1</v>
      </c>
      <c r="K1151" s="14" t="n">
        <v>2</v>
      </c>
      <c r="L1151" s="14" t="n">
        <v>0</v>
      </c>
      <c r="M1151" s="14" t="n">
        <v>0</v>
      </c>
      <c r="N1151" s="14" t="s">
        <v>82</v>
      </c>
      <c r="O1151" s="14" t="s">
        <v>123</v>
      </c>
      <c r="P1151" s="14" t="s">
        <v>84</v>
      </c>
      <c r="Q1151" s="14" t="s">
        <v>84</v>
      </c>
      <c r="R1151" s="14" t="n">
        <v>0</v>
      </c>
      <c r="S1151" s="14" t="n">
        <v>0</v>
      </c>
      <c r="T1151" s="14" t="n">
        <v>0</v>
      </c>
      <c r="U1151" s="14" t="s">
        <v>95</v>
      </c>
      <c r="V1151" s="14" t="s">
        <v>136</v>
      </c>
      <c r="W1151" s="14" t="n">
        <v>0</v>
      </c>
      <c r="X1151" s="14" t="s">
        <v>86</v>
      </c>
      <c r="Y1151" s="14" t="n">
        <v>0</v>
      </c>
      <c r="Z1151" s="14" t="n">
        <v>0</v>
      </c>
      <c r="AA1151" s="14" t="n">
        <v>0</v>
      </c>
      <c r="AB1151" s="14" t="s">
        <v>87</v>
      </c>
      <c r="AC1151" s="14" t="n">
        <v>90</v>
      </c>
      <c r="AD1151" s="14" t="n">
        <v>1</v>
      </c>
      <c r="AE1151" s="14" t="n">
        <v>0</v>
      </c>
      <c r="AF1151" s="14" t="s">
        <v>88</v>
      </c>
      <c r="AG1151" s="15" t="n">
        <v>42725</v>
      </c>
      <c r="AH1151" s="14" t="n">
        <f aca="false">I1151+J1151</f>
        <v>1</v>
      </c>
      <c r="AI1151" s="14" t="n">
        <f aca="false">K1151+L1151+M1151</f>
        <v>2</v>
      </c>
      <c r="AJ1151" s="14" t="n">
        <f aca="false">AC1151*AH1151</f>
        <v>90</v>
      </c>
      <c r="AK1151" s="14" t="str">
        <f aca="false">IF(C1151=1,"Cancelled","Completed")</f>
        <v>Completed</v>
      </c>
      <c r="AL1151" s="14" t="str">
        <f aca="false">_xlfn.IFS(D1151&lt;=7,"0-7 Days",D1151&lt;=30,"8-30 Days",D1151&lt;=90,"31-90 Days",TRUE(),"90+ Days")</f>
        <v>0-7 Days</v>
      </c>
      <c r="AM1151" s="14" t="str">
        <f aca="false">_xlfn.IFS(OR(F1151="December",F1151="January",F1151="February"),"Winter",OR(F1151="March",F1151="April",F1151="May"),"Spring",OR(F1151="June",F1151="July",F1151="August"),"Summer",TRUE(),"Autumn")</f>
        <v>Winter</v>
      </c>
      <c r="AN1151" s="14" t="str">
        <f aca="false">IF(L1151+M1151&gt;0,"Family","Adult Only")</f>
        <v>Adult Only</v>
      </c>
      <c r="AO1151" s="14" t="str">
        <f aca="false">IF(U1151=V1151,"Same","Changed")</f>
        <v>Changed</v>
      </c>
    </row>
    <row r="1152" customFormat="false" ht="15" hidden="false" customHeight="false" outlineLevel="0" collapsed="false">
      <c r="A1152" s="0" t="n">
        <v>1184</v>
      </c>
      <c r="B1152" s="0" t="s">
        <v>90</v>
      </c>
      <c r="C1152" s="0" t="n">
        <v>1</v>
      </c>
      <c r="D1152" s="0" t="n">
        <v>78</v>
      </c>
      <c r="E1152" s="0" t="n">
        <v>2016</v>
      </c>
      <c r="F1152" s="0" t="s">
        <v>103</v>
      </c>
      <c r="G1152" s="0" t="n">
        <v>13</v>
      </c>
      <c r="H1152" s="0" t="n">
        <v>25</v>
      </c>
      <c r="I1152" s="0" t="n">
        <v>1</v>
      </c>
      <c r="J1152" s="0" t="n">
        <v>2</v>
      </c>
      <c r="K1152" s="0" t="n">
        <v>2</v>
      </c>
      <c r="L1152" s="0" t="n">
        <v>0</v>
      </c>
      <c r="M1152" s="0" t="n">
        <v>0</v>
      </c>
      <c r="N1152" s="0" t="s">
        <v>82</v>
      </c>
      <c r="O1152" s="0" t="s">
        <v>158</v>
      </c>
      <c r="P1152" s="0" t="s">
        <v>93</v>
      </c>
      <c r="Q1152" s="0" t="s">
        <v>94</v>
      </c>
      <c r="R1152" s="0" t="n">
        <v>0</v>
      </c>
      <c r="S1152" s="0" t="n">
        <v>0</v>
      </c>
      <c r="T1152" s="0" t="n">
        <v>0</v>
      </c>
      <c r="U1152" s="0" t="s">
        <v>109</v>
      </c>
      <c r="V1152" s="0" t="s">
        <v>109</v>
      </c>
      <c r="W1152" s="0" t="n">
        <v>0</v>
      </c>
      <c r="X1152" s="0" t="s">
        <v>86</v>
      </c>
      <c r="Y1152" s="0" t="n">
        <v>9</v>
      </c>
      <c r="Z1152" s="0" t="n">
        <v>0</v>
      </c>
      <c r="AA1152" s="0" t="n">
        <v>0</v>
      </c>
      <c r="AB1152" s="0" t="s">
        <v>87</v>
      </c>
      <c r="AC1152" s="0" t="n">
        <v>105.3</v>
      </c>
      <c r="AD1152" s="0" t="n">
        <v>0</v>
      </c>
      <c r="AE1152" s="0" t="n">
        <v>0</v>
      </c>
      <c r="AF1152" s="0" t="s">
        <v>96</v>
      </c>
      <c r="AG1152" s="13" t="n">
        <v>42431</v>
      </c>
      <c r="AH1152" s="25" t="n">
        <f aca="false">I1152+J1152</f>
        <v>3</v>
      </c>
      <c r="AI1152" s="25" t="n">
        <f aca="false">K1152+L1152+M1152</f>
        <v>2</v>
      </c>
      <c r="AJ1152" s="25" t="n">
        <f aca="false">AC1152*AH1152</f>
        <v>315.9</v>
      </c>
      <c r="AK1152" s="0" t="str">
        <f aca="false">IF(C1152=1,"Cancelled","Completed")</f>
        <v>Cancelled</v>
      </c>
      <c r="AL1152" s="0" t="str">
        <f aca="false">_xlfn.IFS(D1152&lt;=7,"0-7 Days",D1152&lt;=30,"8-30 Days",D1152&lt;=90,"31-90 Days",TRUE(),"90+ Days")</f>
        <v>31-90 Days</v>
      </c>
      <c r="AM1152" s="0" t="str">
        <f aca="false">_xlfn.IFS(OR(F1152="December",F1152="January",F1152="February"),"Winter",OR(F1152="March",F1152="April",F1152="May"),"Spring",OR(F1152="June",F1152="July",F1152="August"),"Summer",TRUE(),"Autumn")</f>
        <v>Spring</v>
      </c>
      <c r="AN1152" s="0" t="str">
        <f aca="false">IF(L1152+M1152&gt;0,"Family","Adult Only")</f>
        <v>Adult Only</v>
      </c>
      <c r="AO1152" s="0" t="str">
        <f aca="false">IF(U1152=V1152,"Same","Changed")</f>
        <v>Same</v>
      </c>
    </row>
    <row r="1153" customFormat="false" ht="15" hidden="false" customHeight="false" outlineLevel="0" collapsed="false">
      <c r="A1153" s="14" t="n">
        <v>1185</v>
      </c>
      <c r="B1153" s="14" t="s">
        <v>90</v>
      </c>
      <c r="C1153" s="14" t="n">
        <v>1</v>
      </c>
      <c r="D1153" s="14" t="n">
        <v>323</v>
      </c>
      <c r="E1153" s="14" t="n">
        <v>2016</v>
      </c>
      <c r="F1153" s="14" t="s">
        <v>121</v>
      </c>
      <c r="G1153" s="14" t="n">
        <v>22</v>
      </c>
      <c r="H1153" s="14" t="n">
        <v>26</v>
      </c>
      <c r="I1153" s="14" t="n">
        <v>0</v>
      </c>
      <c r="J1153" s="14" t="n">
        <v>2</v>
      </c>
      <c r="K1153" s="14" t="n">
        <v>2</v>
      </c>
      <c r="L1153" s="14" t="n">
        <v>0</v>
      </c>
      <c r="M1153" s="14" t="n">
        <v>0</v>
      </c>
      <c r="N1153" s="14" t="s">
        <v>82</v>
      </c>
      <c r="O1153" s="14" t="s">
        <v>92</v>
      </c>
      <c r="P1153" s="14" t="s">
        <v>116</v>
      </c>
      <c r="Q1153" s="14" t="s">
        <v>94</v>
      </c>
      <c r="R1153" s="14" t="n">
        <v>0</v>
      </c>
      <c r="S1153" s="14" t="n">
        <v>0</v>
      </c>
      <c r="T1153" s="14" t="n">
        <v>0</v>
      </c>
      <c r="U1153" s="14" t="s">
        <v>95</v>
      </c>
      <c r="V1153" s="14" t="s">
        <v>95</v>
      </c>
      <c r="W1153" s="14" t="n">
        <v>0</v>
      </c>
      <c r="X1153" s="14" t="s">
        <v>120</v>
      </c>
      <c r="Y1153" s="14" t="n">
        <v>1</v>
      </c>
      <c r="Z1153" s="14" t="n">
        <v>0</v>
      </c>
      <c r="AA1153" s="14" t="n">
        <v>0</v>
      </c>
      <c r="AB1153" s="14" t="s">
        <v>87</v>
      </c>
      <c r="AC1153" s="14" t="n">
        <v>62</v>
      </c>
      <c r="AD1153" s="14" t="n">
        <v>0</v>
      </c>
      <c r="AE1153" s="14" t="n">
        <v>0</v>
      </c>
      <c r="AF1153" s="14" t="s">
        <v>96</v>
      </c>
      <c r="AG1153" s="15" t="n">
        <v>42298</v>
      </c>
      <c r="AH1153" s="14" t="n">
        <f aca="false">I1153+J1153</f>
        <v>2</v>
      </c>
      <c r="AI1153" s="14" t="n">
        <f aca="false">K1153+L1153+M1153</f>
        <v>2</v>
      </c>
      <c r="AJ1153" s="14" t="n">
        <f aca="false">AC1153*AH1153</f>
        <v>124</v>
      </c>
      <c r="AK1153" s="14" t="str">
        <f aca="false">IF(C1153=1,"Cancelled","Completed")</f>
        <v>Cancelled</v>
      </c>
      <c r="AL1153" s="14" t="str">
        <f aca="false">_xlfn.IFS(D1153&lt;=7,"0-7 Days",D1153&lt;=30,"8-30 Days",D1153&lt;=90,"31-90 Days",TRUE(),"90+ Days")</f>
        <v>90+ Days</v>
      </c>
      <c r="AM1153" s="14" t="str">
        <f aca="false">_xlfn.IFS(OR(F1153="December",F1153="January",F1153="February"),"Winter",OR(F1153="March",F1153="April",F1153="May"),"Spring",OR(F1153="June",F1153="July",F1153="August"),"Summer",TRUE(),"Autumn")</f>
        <v>Spring</v>
      </c>
      <c r="AN1153" s="14" t="str">
        <f aca="false">IF(L1153+M1153&gt;0,"Family","Adult Only")</f>
        <v>Adult Only</v>
      </c>
      <c r="AO1153" s="14" t="str">
        <f aca="false">IF(U1153=V1153,"Same","Changed")</f>
        <v>Same</v>
      </c>
    </row>
    <row r="1154" customFormat="false" ht="15" hidden="false" customHeight="false" outlineLevel="0" collapsed="false">
      <c r="A1154" s="0" t="n">
        <v>1186</v>
      </c>
      <c r="B1154" s="0" t="s">
        <v>90</v>
      </c>
      <c r="C1154" s="0" t="n">
        <v>0</v>
      </c>
      <c r="D1154" s="0" t="n">
        <v>173</v>
      </c>
      <c r="E1154" s="0" t="n">
        <v>2016</v>
      </c>
      <c r="F1154" s="0" t="s">
        <v>91</v>
      </c>
      <c r="G1154" s="0" t="n">
        <v>29</v>
      </c>
      <c r="H1154" s="0" t="n">
        <v>11</v>
      </c>
      <c r="I1154" s="0" t="n">
        <v>1</v>
      </c>
      <c r="J1154" s="0" t="n">
        <v>3</v>
      </c>
      <c r="K1154" s="0" t="n">
        <v>1</v>
      </c>
      <c r="L1154" s="0" t="n">
        <v>1</v>
      </c>
      <c r="M1154" s="0" t="n">
        <v>0</v>
      </c>
      <c r="N1154" s="0" t="s">
        <v>82</v>
      </c>
      <c r="O1154" s="0" t="s">
        <v>147</v>
      </c>
      <c r="P1154" s="0" t="s">
        <v>93</v>
      </c>
      <c r="Q1154" s="0" t="s">
        <v>94</v>
      </c>
      <c r="R1154" s="0" t="n">
        <v>0</v>
      </c>
      <c r="S1154" s="0" t="n">
        <v>0</v>
      </c>
      <c r="T1154" s="0" t="n">
        <v>0</v>
      </c>
      <c r="U1154" s="0" t="s">
        <v>95</v>
      </c>
      <c r="V1154" s="0" t="s">
        <v>95</v>
      </c>
      <c r="W1154" s="0" t="n">
        <v>0</v>
      </c>
      <c r="X1154" s="0" t="s">
        <v>86</v>
      </c>
      <c r="Y1154" s="0" t="n">
        <v>11</v>
      </c>
      <c r="Z1154" s="0" t="n">
        <v>0</v>
      </c>
      <c r="AA1154" s="0" t="n">
        <v>0</v>
      </c>
      <c r="AB1154" s="0" t="s">
        <v>87</v>
      </c>
      <c r="AC1154" s="0" t="n">
        <v>65.49</v>
      </c>
      <c r="AD1154" s="0" t="n">
        <v>0</v>
      </c>
      <c r="AE1154" s="0" t="n">
        <v>1</v>
      </c>
      <c r="AF1154" s="0" t="s">
        <v>88</v>
      </c>
      <c r="AG1154" s="13" t="n">
        <v>42566</v>
      </c>
      <c r="AH1154" s="25" t="n">
        <f aca="false">I1154+J1154</f>
        <v>4</v>
      </c>
      <c r="AI1154" s="25" t="n">
        <f aca="false">K1154+L1154+M1154</f>
        <v>2</v>
      </c>
      <c r="AJ1154" s="25" t="n">
        <f aca="false">AC1154*AH1154</f>
        <v>261.96</v>
      </c>
      <c r="AK1154" s="0" t="str">
        <f aca="false">IF(C1154=1,"Cancelled","Completed")</f>
        <v>Completed</v>
      </c>
      <c r="AL1154" s="0" t="str">
        <f aca="false">_xlfn.IFS(D1154&lt;=7,"0-7 Days",D1154&lt;=30,"8-30 Days",D1154&lt;=90,"31-90 Days",TRUE(),"90+ Days")</f>
        <v>90+ Days</v>
      </c>
      <c r="AM1154" s="0" t="str">
        <f aca="false">_xlfn.IFS(OR(F1154="December",F1154="January",F1154="February"),"Winter",OR(F1154="March",F1154="April",F1154="May"),"Spring",OR(F1154="June",F1154="July",F1154="August"),"Summer",TRUE(),"Autumn")</f>
        <v>Summer</v>
      </c>
      <c r="AN1154" s="0" t="str">
        <f aca="false">IF(L1154+M1154&gt;0,"Family","Adult Only")</f>
        <v>Family</v>
      </c>
      <c r="AO1154" s="0" t="str">
        <f aca="false">IF(U1154=V1154,"Same","Changed")</f>
        <v>Same</v>
      </c>
    </row>
    <row r="1155" customFormat="false" ht="15" hidden="false" customHeight="false" outlineLevel="0" collapsed="false">
      <c r="A1155" s="14" t="n">
        <v>1187</v>
      </c>
      <c r="B1155" s="14" t="s">
        <v>90</v>
      </c>
      <c r="C1155" s="14" t="n">
        <v>1</v>
      </c>
      <c r="D1155" s="14" t="n">
        <v>131</v>
      </c>
      <c r="E1155" s="14" t="n">
        <v>2016</v>
      </c>
      <c r="F1155" s="14" t="s">
        <v>91</v>
      </c>
      <c r="G1155" s="14" t="n">
        <v>29</v>
      </c>
      <c r="H1155" s="14" t="n">
        <v>15</v>
      </c>
      <c r="I1155" s="14" t="n">
        <v>0</v>
      </c>
      <c r="J1155" s="14" t="n">
        <v>1</v>
      </c>
      <c r="K1155" s="14" t="n">
        <v>2</v>
      </c>
      <c r="L1155" s="14" t="n">
        <v>2</v>
      </c>
      <c r="M1155" s="14" t="n">
        <v>0</v>
      </c>
      <c r="N1155" s="14" t="s">
        <v>82</v>
      </c>
      <c r="O1155" s="14" t="s">
        <v>158</v>
      </c>
      <c r="P1155" s="14" t="s">
        <v>93</v>
      </c>
      <c r="Q1155" s="14" t="s">
        <v>94</v>
      </c>
      <c r="R1155" s="14" t="n">
        <v>0</v>
      </c>
      <c r="S1155" s="14" t="n">
        <v>0</v>
      </c>
      <c r="T1155" s="14" t="n">
        <v>0</v>
      </c>
      <c r="U1155" s="14" t="s">
        <v>85</v>
      </c>
      <c r="V1155" s="14" t="s">
        <v>85</v>
      </c>
      <c r="W1155" s="14" t="n">
        <v>0</v>
      </c>
      <c r="X1155" s="14" t="s">
        <v>86</v>
      </c>
      <c r="Y1155" s="14" t="n">
        <v>9</v>
      </c>
      <c r="Z1155" s="14" t="n">
        <v>0</v>
      </c>
      <c r="AA1155" s="14" t="n">
        <v>0</v>
      </c>
      <c r="AB1155" s="14" t="s">
        <v>87</v>
      </c>
      <c r="AC1155" s="14" t="n">
        <v>177.3</v>
      </c>
      <c r="AD1155" s="14" t="n">
        <v>0</v>
      </c>
      <c r="AE1155" s="14" t="n">
        <v>0</v>
      </c>
      <c r="AF1155" s="14" t="s">
        <v>96</v>
      </c>
      <c r="AG1155" s="15" t="n">
        <v>42437</v>
      </c>
      <c r="AH1155" s="14" t="n">
        <f aca="false">I1155+J1155</f>
        <v>1</v>
      </c>
      <c r="AI1155" s="14" t="n">
        <f aca="false">K1155+L1155+M1155</f>
        <v>4</v>
      </c>
      <c r="AJ1155" s="14" t="n">
        <f aca="false">AC1155*AH1155</f>
        <v>177.3</v>
      </c>
      <c r="AK1155" s="14" t="str">
        <f aca="false">IF(C1155=1,"Cancelled","Completed")</f>
        <v>Cancelled</v>
      </c>
      <c r="AL1155" s="14" t="str">
        <f aca="false">_xlfn.IFS(D1155&lt;=7,"0-7 Days",D1155&lt;=30,"8-30 Days",D1155&lt;=90,"31-90 Days",TRUE(),"90+ Days")</f>
        <v>90+ Days</v>
      </c>
      <c r="AM1155" s="14" t="str">
        <f aca="false">_xlfn.IFS(OR(F1155="December",F1155="January",F1155="February"),"Winter",OR(F1155="March",F1155="April",F1155="May"),"Spring",OR(F1155="June",F1155="July",F1155="August"),"Summer",TRUE(),"Autumn")</f>
        <v>Summer</v>
      </c>
      <c r="AN1155" s="14" t="str">
        <f aca="false">IF(L1155+M1155&gt;0,"Family","Adult Only")</f>
        <v>Family</v>
      </c>
      <c r="AO1155" s="14" t="str">
        <f aca="false">IF(U1155=V1155,"Same","Changed")</f>
        <v>Same</v>
      </c>
    </row>
    <row r="1156" customFormat="false" ht="15" hidden="false" customHeight="false" outlineLevel="0" collapsed="false">
      <c r="A1156" s="0" t="n">
        <v>1188</v>
      </c>
      <c r="B1156" s="0" t="s">
        <v>90</v>
      </c>
      <c r="C1156" s="0" t="n">
        <v>1</v>
      </c>
      <c r="D1156" s="0" t="n">
        <v>205</v>
      </c>
      <c r="E1156" s="0" t="n">
        <v>2016</v>
      </c>
      <c r="F1156" s="0" t="s">
        <v>91</v>
      </c>
      <c r="G1156" s="0" t="n">
        <v>30</v>
      </c>
      <c r="H1156" s="0" t="n">
        <v>22</v>
      </c>
      <c r="I1156" s="0" t="n">
        <v>2</v>
      </c>
      <c r="J1156" s="0" t="n">
        <v>3</v>
      </c>
      <c r="K1156" s="0" t="n">
        <v>2</v>
      </c>
      <c r="L1156" s="0" t="n">
        <v>0</v>
      </c>
      <c r="M1156" s="0" t="n">
        <v>0</v>
      </c>
      <c r="N1156" s="0" t="s">
        <v>82</v>
      </c>
      <c r="O1156" s="0" t="s">
        <v>83</v>
      </c>
      <c r="P1156" s="0" t="s">
        <v>93</v>
      </c>
      <c r="Q1156" s="0" t="s">
        <v>94</v>
      </c>
      <c r="R1156" s="0" t="n">
        <v>0</v>
      </c>
      <c r="S1156" s="0" t="n">
        <v>0</v>
      </c>
      <c r="T1156" s="0" t="n">
        <v>0</v>
      </c>
      <c r="U1156" s="0" t="s">
        <v>95</v>
      </c>
      <c r="V1156" s="0" t="s">
        <v>95</v>
      </c>
      <c r="W1156" s="0" t="n">
        <v>0</v>
      </c>
      <c r="X1156" s="0" t="s">
        <v>86</v>
      </c>
      <c r="Y1156" s="0" t="n">
        <v>9</v>
      </c>
      <c r="Z1156" s="0" t="n">
        <v>0</v>
      </c>
      <c r="AA1156" s="0" t="n">
        <v>0</v>
      </c>
      <c r="AB1156" s="0" t="s">
        <v>101</v>
      </c>
      <c r="AC1156" s="0" t="n">
        <v>90.95</v>
      </c>
      <c r="AD1156" s="0" t="n">
        <v>0</v>
      </c>
      <c r="AE1156" s="0" t="n">
        <v>0</v>
      </c>
      <c r="AF1156" s="0" t="s">
        <v>96</v>
      </c>
      <c r="AG1156" s="13" t="n">
        <v>42415</v>
      </c>
      <c r="AH1156" s="25" t="n">
        <f aca="false">I1156+J1156</f>
        <v>5</v>
      </c>
      <c r="AI1156" s="25" t="n">
        <f aca="false">K1156+L1156+M1156</f>
        <v>2</v>
      </c>
      <c r="AJ1156" s="25" t="n">
        <f aca="false">AC1156*AH1156</f>
        <v>454.75</v>
      </c>
      <c r="AK1156" s="0" t="str">
        <f aca="false">IF(C1156=1,"Cancelled","Completed")</f>
        <v>Cancelled</v>
      </c>
      <c r="AL1156" s="0" t="str">
        <f aca="false">_xlfn.IFS(D1156&lt;=7,"0-7 Days",D1156&lt;=30,"8-30 Days",D1156&lt;=90,"31-90 Days",TRUE(),"90+ Days")</f>
        <v>90+ Days</v>
      </c>
      <c r="AM1156" s="0" t="str">
        <f aca="false">_xlfn.IFS(OR(F1156="December",F1156="January",F1156="February"),"Winter",OR(F1156="March",F1156="April",F1156="May"),"Spring",OR(F1156="June",F1156="July",F1156="August"),"Summer",TRUE(),"Autumn")</f>
        <v>Summer</v>
      </c>
      <c r="AN1156" s="0" t="str">
        <f aca="false">IF(L1156+M1156&gt;0,"Family","Adult Only")</f>
        <v>Adult Only</v>
      </c>
      <c r="AO1156" s="0" t="str">
        <f aca="false">IF(U1156=V1156,"Same","Changed")</f>
        <v>Same</v>
      </c>
    </row>
    <row r="1157" customFormat="false" ht="15" hidden="false" customHeight="false" outlineLevel="0" collapsed="false">
      <c r="A1157" s="14" t="n">
        <v>1189</v>
      </c>
      <c r="B1157" s="14" t="s">
        <v>80</v>
      </c>
      <c r="C1157" s="14" t="n">
        <v>1</v>
      </c>
      <c r="D1157" s="14" t="n">
        <v>32</v>
      </c>
      <c r="E1157" s="14" t="n">
        <v>2016</v>
      </c>
      <c r="F1157" s="14" t="s">
        <v>118</v>
      </c>
      <c r="G1157" s="14" t="n">
        <v>10</v>
      </c>
      <c r="H1157" s="14" t="n">
        <v>28</v>
      </c>
      <c r="I1157" s="14" t="n">
        <v>2</v>
      </c>
      <c r="J1157" s="14" t="n">
        <v>5</v>
      </c>
      <c r="K1157" s="14" t="n">
        <v>2</v>
      </c>
      <c r="L1157" s="14" t="n">
        <v>0</v>
      </c>
      <c r="M1157" s="14" t="n">
        <v>0</v>
      </c>
      <c r="N1157" s="14" t="s">
        <v>82</v>
      </c>
      <c r="O1157" s="14" t="s">
        <v>92</v>
      </c>
      <c r="P1157" s="14" t="s">
        <v>93</v>
      </c>
      <c r="Q1157" s="14" t="s">
        <v>94</v>
      </c>
      <c r="R1157" s="14" t="n">
        <v>0</v>
      </c>
      <c r="S1157" s="14" t="n">
        <v>0</v>
      </c>
      <c r="T1157" s="14" t="n">
        <v>0</v>
      </c>
      <c r="U1157" s="14" t="s">
        <v>95</v>
      </c>
      <c r="V1157" s="14" t="s">
        <v>95</v>
      </c>
      <c r="W1157" s="14" t="n">
        <v>0</v>
      </c>
      <c r="X1157" s="14" t="s">
        <v>86</v>
      </c>
      <c r="Y1157" s="14" t="n">
        <v>240</v>
      </c>
      <c r="Z1157" s="14" t="n">
        <v>0</v>
      </c>
      <c r="AA1157" s="14" t="n">
        <v>0</v>
      </c>
      <c r="AB1157" s="14" t="s">
        <v>87</v>
      </c>
      <c r="AC1157" s="14" t="n">
        <v>48</v>
      </c>
      <c r="AD1157" s="14" t="n">
        <v>0</v>
      </c>
      <c r="AE1157" s="14" t="n">
        <v>0</v>
      </c>
      <c r="AF1157" s="14" t="s">
        <v>96</v>
      </c>
      <c r="AG1157" s="15" t="n">
        <v>42398</v>
      </c>
      <c r="AH1157" s="14" t="n">
        <f aca="false">I1157+J1157</f>
        <v>7</v>
      </c>
      <c r="AI1157" s="14" t="n">
        <f aca="false">K1157+L1157+M1157</f>
        <v>2</v>
      </c>
      <c r="AJ1157" s="14" t="n">
        <f aca="false">AC1157*AH1157</f>
        <v>336</v>
      </c>
      <c r="AK1157" s="14" t="str">
        <f aca="false">IF(C1157=1,"Cancelled","Completed")</f>
        <v>Cancelled</v>
      </c>
      <c r="AL1157" s="14" t="str">
        <f aca="false">_xlfn.IFS(D1157&lt;=7,"0-7 Days",D1157&lt;=30,"8-30 Days",D1157&lt;=90,"31-90 Days",TRUE(),"90+ Days")</f>
        <v>31-90 Days</v>
      </c>
      <c r="AM1157" s="14" t="str">
        <f aca="false">_xlfn.IFS(OR(F1157="December",F1157="January",F1157="February"),"Winter",OR(F1157="March",F1157="April",F1157="May"),"Spring",OR(F1157="June",F1157="July",F1157="August"),"Summer",TRUE(),"Autumn")</f>
        <v>Winter</v>
      </c>
      <c r="AN1157" s="14" t="str">
        <f aca="false">IF(L1157+M1157&gt;0,"Family","Adult Only")</f>
        <v>Adult Only</v>
      </c>
      <c r="AO1157" s="14" t="str">
        <f aca="false">IF(U1157=V1157,"Same","Changed")</f>
        <v>Same</v>
      </c>
    </row>
    <row r="1158" customFormat="false" ht="15" hidden="false" customHeight="false" outlineLevel="0" collapsed="false">
      <c r="A1158" s="0" t="n">
        <v>1190</v>
      </c>
      <c r="B1158" s="0" t="s">
        <v>80</v>
      </c>
      <c r="C1158" s="0" t="n">
        <v>0</v>
      </c>
      <c r="D1158" s="0" t="n">
        <v>65</v>
      </c>
      <c r="E1158" s="0" t="n">
        <v>2017</v>
      </c>
      <c r="F1158" s="0" t="s">
        <v>119</v>
      </c>
      <c r="G1158" s="0" t="n">
        <v>33</v>
      </c>
      <c r="H1158" s="0" t="n">
        <v>18</v>
      </c>
      <c r="I1158" s="0" t="n">
        <v>2</v>
      </c>
      <c r="J1158" s="0" t="n">
        <v>5</v>
      </c>
      <c r="K1158" s="0" t="n">
        <v>2</v>
      </c>
      <c r="L1158" s="0" t="n">
        <v>0</v>
      </c>
      <c r="M1158" s="0" t="n">
        <v>0</v>
      </c>
      <c r="N1158" s="0" t="s">
        <v>82</v>
      </c>
      <c r="O1158" s="0" t="s">
        <v>147</v>
      </c>
      <c r="P1158" s="0" t="s">
        <v>93</v>
      </c>
      <c r="Q1158" s="0" t="s">
        <v>94</v>
      </c>
      <c r="R1158" s="0" t="n">
        <v>0</v>
      </c>
      <c r="S1158" s="0" t="n">
        <v>0</v>
      </c>
      <c r="T1158" s="0" t="n">
        <v>0</v>
      </c>
      <c r="U1158" s="0" t="s">
        <v>95</v>
      </c>
      <c r="V1158" s="0" t="s">
        <v>95</v>
      </c>
      <c r="W1158" s="0" t="n">
        <v>0</v>
      </c>
      <c r="X1158" s="0" t="s">
        <v>86</v>
      </c>
      <c r="Y1158" s="0" t="n">
        <v>508</v>
      </c>
      <c r="Z1158" s="0" t="n">
        <v>0</v>
      </c>
      <c r="AA1158" s="0" t="n">
        <v>0</v>
      </c>
      <c r="AB1158" s="0" t="s">
        <v>87</v>
      </c>
      <c r="AC1158" s="0" t="n">
        <v>190.6</v>
      </c>
      <c r="AD1158" s="0" t="n">
        <v>0</v>
      </c>
      <c r="AE1158" s="0" t="n">
        <v>1</v>
      </c>
      <c r="AF1158" s="0" t="s">
        <v>88</v>
      </c>
      <c r="AG1158" s="13" t="n">
        <v>42972</v>
      </c>
      <c r="AH1158" s="25" t="n">
        <f aca="false">I1158+J1158</f>
        <v>7</v>
      </c>
      <c r="AI1158" s="25" t="n">
        <f aca="false">K1158+L1158+M1158</f>
        <v>2</v>
      </c>
      <c r="AJ1158" s="25" t="n">
        <f aca="false">AC1158*AH1158</f>
        <v>1334.2</v>
      </c>
      <c r="AK1158" s="0" t="str">
        <f aca="false">IF(C1158=1,"Cancelled","Completed")</f>
        <v>Completed</v>
      </c>
      <c r="AL1158" s="0" t="str">
        <f aca="false">_xlfn.IFS(D1158&lt;=7,"0-7 Days",D1158&lt;=30,"8-30 Days",D1158&lt;=90,"31-90 Days",TRUE(),"90+ Days")</f>
        <v>31-90 Days</v>
      </c>
      <c r="AM1158" s="0" t="str">
        <f aca="false">_xlfn.IFS(OR(F1158="December",F1158="January",F1158="February"),"Winter",OR(F1158="March",F1158="April",F1158="May"),"Spring",OR(F1158="June",F1158="July",F1158="August"),"Summer",TRUE(),"Autumn")</f>
        <v>Summer</v>
      </c>
      <c r="AN1158" s="0" t="str">
        <f aca="false">IF(L1158+M1158&gt;0,"Family","Adult Only")</f>
        <v>Adult Only</v>
      </c>
      <c r="AO1158" s="0" t="str">
        <f aca="false">IF(U1158=V1158,"Same","Changed")</f>
        <v>Same</v>
      </c>
    </row>
    <row r="1159" customFormat="false" ht="15" hidden="false" customHeight="false" outlineLevel="0" collapsed="false">
      <c r="A1159" s="14" t="n">
        <v>1191</v>
      </c>
      <c r="B1159" s="14" t="s">
        <v>90</v>
      </c>
      <c r="C1159" s="14" t="n">
        <v>0</v>
      </c>
      <c r="D1159" s="14" t="n">
        <v>50</v>
      </c>
      <c r="E1159" s="14" t="n">
        <v>2017</v>
      </c>
      <c r="F1159" s="14" t="s">
        <v>106</v>
      </c>
      <c r="G1159" s="14" t="n">
        <v>15</v>
      </c>
      <c r="H1159" s="14" t="n">
        <v>11</v>
      </c>
      <c r="I1159" s="14" t="n">
        <v>0</v>
      </c>
      <c r="J1159" s="14" t="n">
        <v>3</v>
      </c>
      <c r="K1159" s="14" t="n">
        <v>2</v>
      </c>
      <c r="L1159" s="14" t="n">
        <v>0</v>
      </c>
      <c r="M1159" s="14" t="n">
        <v>0</v>
      </c>
      <c r="N1159" s="14" t="s">
        <v>107</v>
      </c>
      <c r="O1159" s="14" t="s">
        <v>151</v>
      </c>
      <c r="P1159" s="14" t="s">
        <v>93</v>
      </c>
      <c r="Q1159" s="14" t="s">
        <v>94</v>
      </c>
      <c r="R1159" s="14" t="n">
        <v>0</v>
      </c>
      <c r="S1159" s="14" t="n">
        <v>0</v>
      </c>
      <c r="T1159" s="14" t="n">
        <v>0</v>
      </c>
      <c r="U1159" s="14" t="s">
        <v>95</v>
      </c>
      <c r="V1159" s="14" t="s">
        <v>95</v>
      </c>
      <c r="W1159" s="14" t="n">
        <v>0</v>
      </c>
      <c r="X1159" s="14" t="s">
        <v>86</v>
      </c>
      <c r="Y1159" s="14" t="n">
        <v>9</v>
      </c>
      <c r="Z1159" s="14" t="n">
        <v>0</v>
      </c>
      <c r="AA1159" s="14" t="n">
        <v>0</v>
      </c>
      <c r="AB1159" s="14" t="s">
        <v>87</v>
      </c>
      <c r="AC1159" s="14" t="n">
        <v>108</v>
      </c>
      <c r="AD1159" s="14" t="n">
        <v>0</v>
      </c>
      <c r="AE1159" s="14" t="n">
        <v>1</v>
      </c>
      <c r="AF1159" s="14" t="s">
        <v>88</v>
      </c>
      <c r="AG1159" s="15" t="n">
        <v>42839</v>
      </c>
      <c r="AH1159" s="14" t="n">
        <f aca="false">I1159+J1159</f>
        <v>3</v>
      </c>
      <c r="AI1159" s="14" t="n">
        <f aca="false">K1159+L1159+M1159</f>
        <v>2</v>
      </c>
      <c r="AJ1159" s="14" t="n">
        <f aca="false">AC1159*AH1159</f>
        <v>324</v>
      </c>
      <c r="AK1159" s="14" t="str">
        <f aca="false">IF(C1159=1,"Cancelled","Completed")</f>
        <v>Completed</v>
      </c>
      <c r="AL1159" s="14" t="str">
        <f aca="false">_xlfn.IFS(D1159&lt;=7,"0-7 Days",D1159&lt;=30,"8-30 Days",D1159&lt;=90,"31-90 Days",TRUE(),"90+ Days")</f>
        <v>31-90 Days</v>
      </c>
      <c r="AM1159" s="14" t="str">
        <f aca="false">_xlfn.IFS(OR(F1159="December",F1159="January",F1159="February"),"Winter",OR(F1159="March",F1159="April",F1159="May"),"Spring",OR(F1159="June",F1159="July",F1159="August"),"Summer",TRUE(),"Autumn")</f>
        <v>Spring</v>
      </c>
      <c r="AN1159" s="14" t="str">
        <f aca="false">IF(L1159+M1159&gt;0,"Family","Adult Only")</f>
        <v>Adult Only</v>
      </c>
      <c r="AO1159" s="14" t="str">
        <f aca="false">IF(U1159=V1159,"Same","Changed")</f>
        <v>Same</v>
      </c>
    </row>
    <row r="1160" customFormat="false" ht="15" hidden="false" customHeight="false" outlineLevel="0" collapsed="false">
      <c r="A1160" s="0" t="n">
        <v>1192</v>
      </c>
      <c r="B1160" s="0" t="s">
        <v>90</v>
      </c>
      <c r="C1160" s="0" t="n">
        <v>0</v>
      </c>
      <c r="D1160" s="0" t="n">
        <v>61</v>
      </c>
      <c r="E1160" s="0" t="n">
        <v>2015</v>
      </c>
      <c r="F1160" s="0" t="s">
        <v>111</v>
      </c>
      <c r="G1160" s="0" t="n">
        <v>41</v>
      </c>
      <c r="H1160" s="0" t="n">
        <v>4</v>
      </c>
      <c r="I1160" s="0" t="n">
        <v>2</v>
      </c>
      <c r="J1160" s="0" t="n">
        <v>0</v>
      </c>
      <c r="K1160" s="0" t="n">
        <v>2</v>
      </c>
      <c r="L1160" s="0" t="n">
        <v>0</v>
      </c>
      <c r="M1160" s="0" t="n">
        <v>0</v>
      </c>
      <c r="N1160" s="0" t="s">
        <v>82</v>
      </c>
      <c r="O1160" s="0" t="s">
        <v>122</v>
      </c>
      <c r="P1160" s="0" t="s">
        <v>99</v>
      </c>
      <c r="Q1160" s="0" t="s">
        <v>94</v>
      </c>
      <c r="R1160" s="0" t="n">
        <v>0</v>
      </c>
      <c r="S1160" s="0" t="n">
        <v>0</v>
      </c>
      <c r="T1160" s="0" t="n">
        <v>0</v>
      </c>
      <c r="U1160" s="0" t="s">
        <v>95</v>
      </c>
      <c r="V1160" s="0" t="s">
        <v>95</v>
      </c>
      <c r="W1160" s="0" t="n">
        <v>0</v>
      </c>
      <c r="X1160" s="0" t="s">
        <v>86</v>
      </c>
      <c r="Y1160" s="0" t="n">
        <v>12</v>
      </c>
      <c r="Z1160" s="0" t="n">
        <v>0</v>
      </c>
      <c r="AA1160" s="0" t="n">
        <v>0</v>
      </c>
      <c r="AB1160" s="0" t="s">
        <v>101</v>
      </c>
      <c r="AC1160" s="0" t="n">
        <v>91</v>
      </c>
      <c r="AD1160" s="0" t="n">
        <v>0</v>
      </c>
      <c r="AE1160" s="0" t="n">
        <v>0</v>
      </c>
      <c r="AF1160" s="0" t="s">
        <v>88</v>
      </c>
      <c r="AG1160" s="13" t="n">
        <v>42283</v>
      </c>
      <c r="AH1160" s="25" t="n">
        <f aca="false">I1160+J1160</f>
        <v>2</v>
      </c>
      <c r="AI1160" s="25" t="n">
        <f aca="false">K1160+L1160+M1160</f>
        <v>2</v>
      </c>
      <c r="AJ1160" s="25" t="n">
        <f aca="false">AC1160*AH1160</f>
        <v>182</v>
      </c>
      <c r="AK1160" s="0" t="str">
        <f aca="false">IF(C1160=1,"Cancelled","Completed")</f>
        <v>Completed</v>
      </c>
      <c r="AL1160" s="0" t="str">
        <f aca="false">_xlfn.IFS(D1160&lt;=7,"0-7 Days",D1160&lt;=30,"8-30 Days",D1160&lt;=90,"31-90 Days",TRUE(),"90+ Days")</f>
        <v>31-90 Days</v>
      </c>
      <c r="AM1160" s="0" t="str">
        <f aca="false">_xlfn.IFS(OR(F1160="December",F1160="January",F1160="February"),"Winter",OR(F1160="March",F1160="April",F1160="May"),"Spring",OR(F1160="June",F1160="July",F1160="August"),"Summer",TRUE(),"Autumn")</f>
        <v>Autumn</v>
      </c>
      <c r="AN1160" s="0" t="str">
        <f aca="false">IF(L1160+M1160&gt;0,"Family","Adult Only")</f>
        <v>Adult Only</v>
      </c>
      <c r="AO1160" s="0" t="str">
        <f aca="false">IF(U1160=V1160,"Same","Changed")</f>
        <v>Same</v>
      </c>
    </row>
    <row r="1161" customFormat="false" ht="15" hidden="false" customHeight="false" outlineLevel="0" collapsed="false">
      <c r="A1161" s="14" t="n">
        <v>1194</v>
      </c>
      <c r="B1161" s="14" t="s">
        <v>90</v>
      </c>
      <c r="C1161" s="14" t="n">
        <v>0</v>
      </c>
      <c r="D1161" s="14" t="n">
        <v>93</v>
      </c>
      <c r="E1161" s="14" t="n">
        <v>2016</v>
      </c>
      <c r="F1161" s="14" t="s">
        <v>111</v>
      </c>
      <c r="G1161" s="14" t="n">
        <v>44</v>
      </c>
      <c r="H1161" s="14" t="n">
        <v>29</v>
      </c>
      <c r="I1161" s="14" t="n">
        <v>1</v>
      </c>
      <c r="J1161" s="14" t="n">
        <v>1</v>
      </c>
      <c r="K1161" s="14" t="n">
        <v>2</v>
      </c>
      <c r="L1161" s="14" t="n">
        <v>0</v>
      </c>
      <c r="M1161" s="14" t="n">
        <v>0</v>
      </c>
      <c r="N1161" s="14" t="s">
        <v>82</v>
      </c>
      <c r="O1161" s="14" t="s">
        <v>115</v>
      </c>
      <c r="P1161" s="14" t="s">
        <v>93</v>
      </c>
      <c r="Q1161" s="14" t="s">
        <v>94</v>
      </c>
      <c r="R1161" s="14" t="n">
        <v>0</v>
      </c>
      <c r="S1161" s="14" t="n">
        <v>0</v>
      </c>
      <c r="T1161" s="14" t="n">
        <v>0</v>
      </c>
      <c r="U1161" s="14" t="s">
        <v>138</v>
      </c>
      <c r="V1161" s="14" t="s">
        <v>138</v>
      </c>
      <c r="W1161" s="14" t="n">
        <v>1</v>
      </c>
      <c r="X1161" s="14" t="s">
        <v>86</v>
      </c>
      <c r="Y1161" s="14" t="n">
        <v>9</v>
      </c>
      <c r="Z1161" s="14" t="n">
        <v>0</v>
      </c>
      <c r="AA1161" s="14" t="n">
        <v>0</v>
      </c>
      <c r="AB1161" s="14" t="s">
        <v>87</v>
      </c>
      <c r="AC1161" s="14" t="n">
        <v>81.5</v>
      </c>
      <c r="AD1161" s="14" t="n">
        <v>0</v>
      </c>
      <c r="AE1161" s="14" t="n">
        <v>2</v>
      </c>
      <c r="AF1161" s="14" t="s">
        <v>88</v>
      </c>
      <c r="AG1161" s="15" t="n">
        <v>42674</v>
      </c>
      <c r="AH1161" s="14" t="n">
        <f aca="false">I1161+J1161</f>
        <v>2</v>
      </c>
      <c r="AI1161" s="14" t="n">
        <f aca="false">K1161+L1161+M1161</f>
        <v>2</v>
      </c>
      <c r="AJ1161" s="14" t="n">
        <f aca="false">AC1161*AH1161</f>
        <v>163</v>
      </c>
      <c r="AK1161" s="14" t="str">
        <f aca="false">IF(C1161=1,"Cancelled","Completed")</f>
        <v>Completed</v>
      </c>
      <c r="AL1161" s="14" t="str">
        <f aca="false">_xlfn.IFS(D1161&lt;=7,"0-7 Days",D1161&lt;=30,"8-30 Days",D1161&lt;=90,"31-90 Days",TRUE(),"90+ Days")</f>
        <v>90+ Days</v>
      </c>
      <c r="AM1161" s="14" t="str">
        <f aca="false">_xlfn.IFS(OR(F1161="December",F1161="January",F1161="February"),"Winter",OR(F1161="March",F1161="April",F1161="May"),"Spring",OR(F1161="June",F1161="July",F1161="August"),"Summer",TRUE(),"Autumn")</f>
        <v>Autumn</v>
      </c>
      <c r="AN1161" s="14" t="str">
        <f aca="false">IF(L1161+M1161&gt;0,"Family","Adult Only")</f>
        <v>Adult Only</v>
      </c>
      <c r="AO1161" s="14" t="str">
        <f aca="false">IF(U1161=V1161,"Same","Changed")</f>
        <v>Same</v>
      </c>
    </row>
    <row r="1162" customFormat="false" ht="15" hidden="false" customHeight="false" outlineLevel="0" collapsed="false">
      <c r="A1162" s="0" t="n">
        <v>1195</v>
      </c>
      <c r="B1162" s="0" t="s">
        <v>80</v>
      </c>
      <c r="C1162" s="0" t="n">
        <v>0</v>
      </c>
      <c r="D1162" s="0" t="n">
        <v>0</v>
      </c>
      <c r="E1162" s="0" t="n">
        <v>2015</v>
      </c>
      <c r="F1162" s="0" t="s">
        <v>111</v>
      </c>
      <c r="G1162" s="0" t="n">
        <v>41</v>
      </c>
      <c r="H1162" s="0" t="n">
        <v>4</v>
      </c>
      <c r="I1162" s="0" t="n">
        <v>1</v>
      </c>
      <c r="J1162" s="0" t="n">
        <v>0</v>
      </c>
      <c r="K1162" s="0" t="n">
        <v>2</v>
      </c>
      <c r="L1162" s="0" t="n">
        <v>0</v>
      </c>
      <c r="M1162" s="0" t="n">
        <v>0</v>
      </c>
      <c r="N1162" s="0" t="s">
        <v>82</v>
      </c>
      <c r="O1162" s="0" t="s">
        <v>92</v>
      </c>
      <c r="P1162" s="0" t="s">
        <v>84</v>
      </c>
      <c r="Q1162" s="0" t="s">
        <v>84</v>
      </c>
      <c r="R1162" s="0" t="n">
        <v>0</v>
      </c>
      <c r="S1162" s="0" t="n">
        <v>0</v>
      </c>
      <c r="T1162" s="0" t="n">
        <v>0</v>
      </c>
      <c r="U1162" s="0" t="s">
        <v>156</v>
      </c>
      <c r="V1162" s="0" t="s">
        <v>156</v>
      </c>
      <c r="W1162" s="0" t="n">
        <v>0</v>
      </c>
      <c r="X1162" s="0" t="s">
        <v>86</v>
      </c>
      <c r="Y1162" s="0" t="n">
        <v>0</v>
      </c>
      <c r="Z1162" s="0" t="n">
        <v>0</v>
      </c>
      <c r="AA1162" s="0" t="n">
        <v>0</v>
      </c>
      <c r="AB1162" s="0" t="s">
        <v>87</v>
      </c>
      <c r="AC1162" s="0" t="n">
        <v>76</v>
      </c>
      <c r="AD1162" s="0" t="n">
        <v>0</v>
      </c>
      <c r="AE1162" s="0" t="n">
        <v>0</v>
      </c>
      <c r="AF1162" s="0" t="s">
        <v>88</v>
      </c>
      <c r="AG1162" s="13" t="n">
        <v>42282</v>
      </c>
      <c r="AH1162" s="25" t="n">
        <f aca="false">I1162+J1162</f>
        <v>1</v>
      </c>
      <c r="AI1162" s="25" t="n">
        <f aca="false">K1162+L1162+M1162</f>
        <v>2</v>
      </c>
      <c r="AJ1162" s="25" t="n">
        <f aca="false">AC1162*AH1162</f>
        <v>76</v>
      </c>
      <c r="AK1162" s="0" t="str">
        <f aca="false">IF(C1162=1,"Cancelled","Completed")</f>
        <v>Completed</v>
      </c>
      <c r="AL1162" s="0" t="str">
        <f aca="false">_xlfn.IFS(D1162&lt;=7,"0-7 Days",D1162&lt;=30,"8-30 Days",D1162&lt;=90,"31-90 Days",TRUE(),"90+ Days")</f>
        <v>0-7 Days</v>
      </c>
      <c r="AM1162" s="0" t="str">
        <f aca="false">_xlfn.IFS(OR(F1162="December",F1162="January",F1162="February"),"Winter",OR(F1162="March",F1162="April",F1162="May"),"Spring",OR(F1162="June",F1162="July",F1162="August"),"Summer",TRUE(),"Autumn")</f>
        <v>Autumn</v>
      </c>
      <c r="AN1162" s="0" t="str">
        <f aca="false">IF(L1162+M1162&gt;0,"Family","Adult Only")</f>
        <v>Adult Only</v>
      </c>
      <c r="AO1162" s="0" t="str">
        <f aca="false">IF(U1162=V1162,"Same","Changed")</f>
        <v>Same</v>
      </c>
    </row>
    <row r="1163" customFormat="false" ht="15" hidden="false" customHeight="false" outlineLevel="0" collapsed="false">
      <c r="A1163" s="14" t="n">
        <v>1196</v>
      </c>
      <c r="B1163" s="14" t="s">
        <v>90</v>
      </c>
      <c r="C1163" s="14" t="n">
        <v>0</v>
      </c>
      <c r="D1163" s="14" t="n">
        <v>93</v>
      </c>
      <c r="E1163" s="14" t="n">
        <v>2017</v>
      </c>
      <c r="F1163" s="14" t="s">
        <v>135</v>
      </c>
      <c r="G1163" s="14" t="n">
        <v>25</v>
      </c>
      <c r="H1163" s="14" t="n">
        <v>22</v>
      </c>
      <c r="I1163" s="14" t="n">
        <v>2</v>
      </c>
      <c r="J1163" s="14" t="n">
        <v>3</v>
      </c>
      <c r="K1163" s="14" t="n">
        <v>2</v>
      </c>
      <c r="L1163" s="14" t="n">
        <v>0</v>
      </c>
      <c r="M1163" s="14" t="n">
        <v>0</v>
      </c>
      <c r="N1163" s="14" t="s">
        <v>82</v>
      </c>
      <c r="O1163" s="14" t="s">
        <v>108</v>
      </c>
      <c r="P1163" s="14" t="s">
        <v>116</v>
      </c>
      <c r="Q1163" s="14" t="s">
        <v>94</v>
      </c>
      <c r="R1163" s="14" t="n">
        <v>0</v>
      </c>
      <c r="S1163" s="14" t="n">
        <v>0</v>
      </c>
      <c r="T1163" s="14" t="n">
        <v>0</v>
      </c>
      <c r="U1163" s="14" t="s">
        <v>95</v>
      </c>
      <c r="V1163" s="14" t="s">
        <v>95</v>
      </c>
      <c r="W1163" s="14" t="n">
        <v>0</v>
      </c>
      <c r="X1163" s="14" t="s">
        <v>86</v>
      </c>
      <c r="Y1163" s="14" t="n">
        <v>21</v>
      </c>
      <c r="Z1163" s="14" t="n">
        <v>0</v>
      </c>
      <c r="AA1163" s="14" t="n">
        <v>0</v>
      </c>
      <c r="AB1163" s="14" t="s">
        <v>101</v>
      </c>
      <c r="AC1163" s="14" t="n">
        <v>85</v>
      </c>
      <c r="AD1163" s="14" t="n">
        <v>0</v>
      </c>
      <c r="AE1163" s="14" t="n">
        <v>0</v>
      </c>
      <c r="AF1163" s="14" t="s">
        <v>88</v>
      </c>
      <c r="AG1163" s="15" t="n">
        <v>42913</v>
      </c>
      <c r="AH1163" s="14" t="n">
        <f aca="false">I1163+J1163</f>
        <v>5</v>
      </c>
      <c r="AI1163" s="14" t="n">
        <f aca="false">K1163+L1163+M1163</f>
        <v>2</v>
      </c>
      <c r="AJ1163" s="14" t="n">
        <f aca="false">AC1163*AH1163</f>
        <v>425</v>
      </c>
      <c r="AK1163" s="14" t="str">
        <f aca="false">IF(C1163=1,"Cancelled","Completed")</f>
        <v>Completed</v>
      </c>
      <c r="AL1163" s="14" t="str">
        <f aca="false">_xlfn.IFS(D1163&lt;=7,"0-7 Days",D1163&lt;=30,"8-30 Days",D1163&lt;=90,"31-90 Days",TRUE(),"90+ Days")</f>
        <v>90+ Days</v>
      </c>
      <c r="AM1163" s="14" t="str">
        <f aca="false">_xlfn.IFS(OR(F1163="December",F1163="January",F1163="February"),"Winter",OR(F1163="March",F1163="April",F1163="May"),"Spring",OR(F1163="June",F1163="July",F1163="August"),"Summer",TRUE(),"Autumn")</f>
        <v>Summer</v>
      </c>
      <c r="AN1163" s="14" t="str">
        <f aca="false">IF(L1163+M1163&gt;0,"Family","Adult Only")</f>
        <v>Adult Only</v>
      </c>
      <c r="AO1163" s="14" t="str">
        <f aca="false">IF(U1163=V1163,"Same","Changed")</f>
        <v>Same</v>
      </c>
    </row>
    <row r="1164" customFormat="false" ht="15" hidden="false" customHeight="false" outlineLevel="0" collapsed="false">
      <c r="A1164" s="0" t="n">
        <v>1197</v>
      </c>
      <c r="B1164" s="0" t="s">
        <v>90</v>
      </c>
      <c r="C1164" s="0" t="n">
        <v>1</v>
      </c>
      <c r="D1164" s="0" t="n">
        <v>99</v>
      </c>
      <c r="E1164" s="0" t="n">
        <v>2016</v>
      </c>
      <c r="F1164" s="0" t="s">
        <v>111</v>
      </c>
      <c r="G1164" s="0" t="n">
        <v>43</v>
      </c>
      <c r="H1164" s="0" t="n">
        <v>16</v>
      </c>
      <c r="I1164" s="0" t="n">
        <v>2</v>
      </c>
      <c r="J1164" s="0" t="n">
        <v>1</v>
      </c>
      <c r="K1164" s="0" t="n">
        <v>2</v>
      </c>
      <c r="L1164" s="0" t="n">
        <v>0</v>
      </c>
      <c r="M1164" s="0" t="n">
        <v>0</v>
      </c>
      <c r="N1164" s="0" t="s">
        <v>82</v>
      </c>
      <c r="O1164" s="0" t="s">
        <v>155</v>
      </c>
      <c r="P1164" s="0" t="s">
        <v>93</v>
      </c>
      <c r="Q1164" s="0" t="s">
        <v>94</v>
      </c>
      <c r="R1164" s="0" t="n">
        <v>0</v>
      </c>
      <c r="S1164" s="0" t="n">
        <v>0</v>
      </c>
      <c r="T1164" s="0" t="n">
        <v>0</v>
      </c>
      <c r="U1164" s="0" t="s">
        <v>95</v>
      </c>
      <c r="V1164" s="0" t="s">
        <v>95</v>
      </c>
      <c r="W1164" s="0" t="n">
        <v>0</v>
      </c>
      <c r="X1164" s="0" t="s">
        <v>86</v>
      </c>
      <c r="Y1164" s="0" t="n">
        <v>9</v>
      </c>
      <c r="Z1164" s="0" t="n">
        <v>0</v>
      </c>
      <c r="AA1164" s="0" t="n">
        <v>0</v>
      </c>
      <c r="AB1164" s="0" t="s">
        <v>87</v>
      </c>
      <c r="AC1164" s="0" t="n">
        <v>118.8</v>
      </c>
      <c r="AD1164" s="0" t="n">
        <v>0</v>
      </c>
      <c r="AE1164" s="0" t="n">
        <v>1</v>
      </c>
      <c r="AF1164" s="0" t="s">
        <v>96</v>
      </c>
      <c r="AG1164" s="13" t="n">
        <v>42576</v>
      </c>
      <c r="AH1164" s="25" t="n">
        <f aca="false">I1164+J1164</f>
        <v>3</v>
      </c>
      <c r="AI1164" s="25" t="n">
        <f aca="false">K1164+L1164+M1164</f>
        <v>2</v>
      </c>
      <c r="AJ1164" s="25" t="n">
        <f aca="false">AC1164*AH1164</f>
        <v>356.4</v>
      </c>
      <c r="AK1164" s="0" t="str">
        <f aca="false">IF(C1164=1,"Cancelled","Completed")</f>
        <v>Cancelled</v>
      </c>
      <c r="AL1164" s="0" t="str">
        <f aca="false">_xlfn.IFS(D1164&lt;=7,"0-7 Days",D1164&lt;=30,"8-30 Days",D1164&lt;=90,"31-90 Days",TRUE(),"90+ Days")</f>
        <v>90+ Days</v>
      </c>
      <c r="AM1164" s="0" t="str">
        <f aca="false">_xlfn.IFS(OR(F1164="December",F1164="January",F1164="February"),"Winter",OR(F1164="March",F1164="April",F1164="May"),"Spring",OR(F1164="June",F1164="July",F1164="August"),"Summer",TRUE(),"Autumn")</f>
        <v>Autumn</v>
      </c>
      <c r="AN1164" s="0" t="str">
        <f aca="false">IF(L1164+M1164&gt;0,"Family","Adult Only")</f>
        <v>Adult Only</v>
      </c>
      <c r="AO1164" s="0" t="str">
        <f aca="false">IF(U1164=V1164,"Same","Changed")</f>
        <v>Same</v>
      </c>
    </row>
    <row r="1165" customFormat="false" ht="15" hidden="false" customHeight="false" outlineLevel="0" collapsed="false">
      <c r="A1165" s="14" t="n">
        <v>1198</v>
      </c>
      <c r="B1165" s="14" t="s">
        <v>80</v>
      </c>
      <c r="C1165" s="14" t="n">
        <v>0</v>
      </c>
      <c r="D1165" s="14" t="n">
        <v>82</v>
      </c>
      <c r="E1165" s="14" t="n">
        <v>2016</v>
      </c>
      <c r="F1165" s="14" t="s">
        <v>118</v>
      </c>
      <c r="G1165" s="14" t="n">
        <v>7</v>
      </c>
      <c r="H1165" s="14" t="n">
        <v>7</v>
      </c>
      <c r="I1165" s="14" t="n">
        <v>2</v>
      </c>
      <c r="J1165" s="14" t="n">
        <v>0</v>
      </c>
      <c r="K1165" s="14" t="n">
        <v>2</v>
      </c>
      <c r="L1165" s="14" t="n">
        <v>1</v>
      </c>
      <c r="M1165" s="14" t="n">
        <v>0</v>
      </c>
      <c r="N1165" s="14" t="s">
        <v>129</v>
      </c>
      <c r="O1165" s="14" t="s">
        <v>92</v>
      </c>
      <c r="P1165" s="14" t="s">
        <v>116</v>
      </c>
      <c r="Q1165" s="14" t="s">
        <v>94</v>
      </c>
      <c r="R1165" s="14" t="n">
        <v>1</v>
      </c>
      <c r="S1165" s="14" t="n">
        <v>0</v>
      </c>
      <c r="T1165" s="14" t="n">
        <v>0</v>
      </c>
      <c r="U1165" s="14" t="s">
        <v>95</v>
      </c>
      <c r="V1165" s="14" t="s">
        <v>156</v>
      </c>
      <c r="W1165" s="14" t="n">
        <v>1</v>
      </c>
      <c r="X1165" s="14" t="s">
        <v>86</v>
      </c>
      <c r="Y1165" s="14" t="n">
        <v>67</v>
      </c>
      <c r="Z1165" s="14" t="n">
        <v>0</v>
      </c>
      <c r="AA1165" s="14" t="n">
        <v>0</v>
      </c>
      <c r="AB1165" s="14" t="s">
        <v>101</v>
      </c>
      <c r="AC1165" s="14" t="n">
        <v>86</v>
      </c>
      <c r="AD1165" s="14" t="n">
        <v>0</v>
      </c>
      <c r="AE1165" s="14" t="n">
        <v>0</v>
      </c>
      <c r="AF1165" s="14" t="s">
        <v>88</v>
      </c>
      <c r="AG1165" s="15" t="n">
        <v>42409</v>
      </c>
      <c r="AH1165" s="14" t="n">
        <f aca="false">I1165+J1165</f>
        <v>2</v>
      </c>
      <c r="AI1165" s="14" t="n">
        <f aca="false">K1165+L1165+M1165</f>
        <v>3</v>
      </c>
      <c r="AJ1165" s="14" t="n">
        <f aca="false">AC1165*AH1165</f>
        <v>172</v>
      </c>
      <c r="AK1165" s="14" t="str">
        <f aca="false">IF(C1165=1,"Cancelled","Completed")</f>
        <v>Completed</v>
      </c>
      <c r="AL1165" s="14" t="str">
        <f aca="false">_xlfn.IFS(D1165&lt;=7,"0-7 Days",D1165&lt;=30,"8-30 Days",D1165&lt;=90,"31-90 Days",TRUE(),"90+ Days")</f>
        <v>31-90 Days</v>
      </c>
      <c r="AM1165" s="14" t="str">
        <f aca="false">_xlfn.IFS(OR(F1165="December",F1165="January",F1165="February"),"Winter",OR(F1165="March",F1165="April",F1165="May"),"Spring",OR(F1165="June",F1165="July",F1165="August"),"Summer",TRUE(),"Autumn")</f>
        <v>Winter</v>
      </c>
      <c r="AN1165" s="14" t="str">
        <f aca="false">IF(L1165+M1165&gt;0,"Family","Adult Only")</f>
        <v>Family</v>
      </c>
      <c r="AO1165" s="14" t="str">
        <f aca="false">IF(U1165=V1165,"Same","Changed")</f>
        <v>Changed</v>
      </c>
    </row>
    <row r="1166" customFormat="false" ht="15" hidden="false" customHeight="false" outlineLevel="0" collapsed="false">
      <c r="A1166" s="0" t="n">
        <v>1199</v>
      </c>
      <c r="B1166" s="0" t="s">
        <v>80</v>
      </c>
      <c r="C1166" s="0" t="n">
        <v>0</v>
      </c>
      <c r="D1166" s="0" t="n">
        <v>101</v>
      </c>
      <c r="E1166" s="0" t="n">
        <v>2016</v>
      </c>
      <c r="F1166" s="0" t="s">
        <v>103</v>
      </c>
      <c r="G1166" s="0" t="n">
        <v>11</v>
      </c>
      <c r="H1166" s="0" t="n">
        <v>8</v>
      </c>
      <c r="I1166" s="0" t="n">
        <v>2</v>
      </c>
      <c r="J1166" s="0" t="n">
        <v>5</v>
      </c>
      <c r="K1166" s="0" t="n">
        <v>2</v>
      </c>
      <c r="L1166" s="0" t="n">
        <v>0</v>
      </c>
      <c r="M1166" s="0" t="n">
        <v>0</v>
      </c>
      <c r="N1166" s="0" t="s">
        <v>112</v>
      </c>
      <c r="O1166" s="0" t="s">
        <v>117</v>
      </c>
      <c r="P1166" s="0" t="s">
        <v>99</v>
      </c>
      <c r="Q1166" s="0" t="s">
        <v>94</v>
      </c>
      <c r="R1166" s="0" t="n">
        <v>0</v>
      </c>
      <c r="S1166" s="0" t="n">
        <v>0</v>
      </c>
      <c r="T1166" s="0" t="n">
        <v>0</v>
      </c>
      <c r="U1166" s="0" t="s">
        <v>95</v>
      </c>
      <c r="V1166" s="0" t="s">
        <v>109</v>
      </c>
      <c r="W1166" s="0" t="n">
        <v>0</v>
      </c>
      <c r="X1166" s="0" t="s">
        <v>86</v>
      </c>
      <c r="Y1166" s="0" t="n">
        <v>6</v>
      </c>
      <c r="Z1166" s="0" t="n">
        <v>0</v>
      </c>
      <c r="AA1166" s="0" t="n">
        <v>0</v>
      </c>
      <c r="AB1166" s="0" t="s">
        <v>87</v>
      </c>
      <c r="AC1166" s="0" t="n">
        <v>49.4</v>
      </c>
      <c r="AD1166" s="0" t="n">
        <v>0</v>
      </c>
      <c r="AE1166" s="0" t="n">
        <v>0</v>
      </c>
      <c r="AF1166" s="0" t="s">
        <v>88</v>
      </c>
      <c r="AG1166" s="13" t="n">
        <v>42444</v>
      </c>
      <c r="AH1166" s="25" t="n">
        <f aca="false">I1166+J1166</f>
        <v>7</v>
      </c>
      <c r="AI1166" s="25" t="n">
        <f aca="false">K1166+L1166+M1166</f>
        <v>2</v>
      </c>
      <c r="AJ1166" s="25" t="n">
        <f aca="false">AC1166*AH1166</f>
        <v>345.8</v>
      </c>
      <c r="AK1166" s="0" t="str">
        <f aca="false">IF(C1166=1,"Cancelled","Completed")</f>
        <v>Completed</v>
      </c>
      <c r="AL1166" s="0" t="str">
        <f aca="false">_xlfn.IFS(D1166&lt;=7,"0-7 Days",D1166&lt;=30,"8-30 Days",D1166&lt;=90,"31-90 Days",TRUE(),"90+ Days")</f>
        <v>90+ Days</v>
      </c>
      <c r="AM1166" s="0" t="str">
        <f aca="false">_xlfn.IFS(OR(F1166="December",F1166="January",F1166="February"),"Winter",OR(F1166="March",F1166="April",F1166="May"),"Spring",OR(F1166="June",F1166="July",F1166="August"),"Summer",TRUE(),"Autumn")</f>
        <v>Spring</v>
      </c>
      <c r="AN1166" s="0" t="str">
        <f aca="false">IF(L1166+M1166&gt;0,"Family","Adult Only")</f>
        <v>Adult Only</v>
      </c>
      <c r="AO1166" s="0" t="str">
        <f aca="false">IF(U1166=V1166,"Same","Changed")</f>
        <v>Changed</v>
      </c>
    </row>
    <row r="1167" customFormat="false" ht="15" hidden="false" customHeight="false" outlineLevel="0" collapsed="false">
      <c r="A1167" s="14" t="n">
        <v>1201</v>
      </c>
      <c r="B1167" s="14" t="s">
        <v>90</v>
      </c>
      <c r="C1167" s="14" t="n">
        <v>0</v>
      </c>
      <c r="D1167" s="14" t="n">
        <v>31</v>
      </c>
      <c r="E1167" s="14" t="n">
        <v>2017</v>
      </c>
      <c r="F1167" s="14" t="s">
        <v>135</v>
      </c>
      <c r="G1167" s="14" t="n">
        <v>23</v>
      </c>
      <c r="H1167" s="14" t="n">
        <v>7</v>
      </c>
      <c r="I1167" s="14" t="n">
        <v>0</v>
      </c>
      <c r="J1167" s="14" t="n">
        <v>1</v>
      </c>
      <c r="K1167" s="14" t="n">
        <v>2</v>
      </c>
      <c r="L1167" s="14" t="n">
        <v>0</v>
      </c>
      <c r="M1167" s="14" t="n">
        <v>0</v>
      </c>
      <c r="N1167" s="14" t="s">
        <v>82</v>
      </c>
      <c r="O1167" s="14" t="s">
        <v>98</v>
      </c>
      <c r="P1167" s="14" t="s">
        <v>93</v>
      </c>
      <c r="Q1167" s="14" t="s">
        <v>94</v>
      </c>
      <c r="R1167" s="14" t="n">
        <v>0</v>
      </c>
      <c r="S1167" s="14" t="n">
        <v>0</v>
      </c>
      <c r="T1167" s="14" t="n">
        <v>0</v>
      </c>
      <c r="U1167" s="14" t="s">
        <v>109</v>
      </c>
      <c r="V1167" s="14" t="s">
        <v>109</v>
      </c>
      <c r="W1167" s="14" t="n">
        <v>0</v>
      </c>
      <c r="X1167" s="14" t="s">
        <v>86</v>
      </c>
      <c r="Y1167" s="14" t="n">
        <v>9</v>
      </c>
      <c r="Z1167" s="14" t="n">
        <v>0</v>
      </c>
      <c r="AA1167" s="14" t="n">
        <v>0</v>
      </c>
      <c r="AB1167" s="14" t="s">
        <v>87</v>
      </c>
      <c r="AC1167" s="14" t="n">
        <v>150</v>
      </c>
      <c r="AD1167" s="14" t="n">
        <v>0</v>
      </c>
      <c r="AE1167" s="14" t="n">
        <v>1</v>
      </c>
      <c r="AF1167" s="14" t="s">
        <v>88</v>
      </c>
      <c r="AG1167" s="15" t="n">
        <v>42894</v>
      </c>
      <c r="AH1167" s="14" t="n">
        <f aca="false">I1167+J1167</f>
        <v>1</v>
      </c>
      <c r="AI1167" s="14" t="n">
        <f aca="false">K1167+L1167+M1167</f>
        <v>2</v>
      </c>
      <c r="AJ1167" s="14" t="n">
        <f aca="false">AC1167*AH1167</f>
        <v>150</v>
      </c>
      <c r="AK1167" s="14" t="str">
        <f aca="false">IF(C1167=1,"Cancelled","Completed")</f>
        <v>Completed</v>
      </c>
      <c r="AL1167" s="14" t="str">
        <f aca="false">_xlfn.IFS(D1167&lt;=7,"0-7 Days",D1167&lt;=30,"8-30 Days",D1167&lt;=90,"31-90 Days",TRUE(),"90+ Days")</f>
        <v>31-90 Days</v>
      </c>
      <c r="AM1167" s="14" t="str">
        <f aca="false">_xlfn.IFS(OR(F1167="December",F1167="January",F1167="February"),"Winter",OR(F1167="March",F1167="April",F1167="May"),"Spring",OR(F1167="June",F1167="July",F1167="August"),"Summer",TRUE(),"Autumn")</f>
        <v>Summer</v>
      </c>
      <c r="AN1167" s="14" t="str">
        <f aca="false">IF(L1167+M1167&gt;0,"Family","Adult Only")</f>
        <v>Adult Only</v>
      </c>
      <c r="AO1167" s="14" t="str">
        <f aca="false">IF(U1167=V1167,"Same","Changed")</f>
        <v>Same</v>
      </c>
    </row>
    <row r="1168" customFormat="false" ht="15" hidden="false" customHeight="false" outlineLevel="0" collapsed="false">
      <c r="A1168" s="0" t="n">
        <v>1203</v>
      </c>
      <c r="B1168" s="0" t="s">
        <v>80</v>
      </c>
      <c r="C1168" s="0" t="n">
        <v>0</v>
      </c>
      <c r="D1168" s="0" t="n">
        <v>165</v>
      </c>
      <c r="E1168" s="0" t="n">
        <v>2017</v>
      </c>
      <c r="F1168" s="0" t="s">
        <v>91</v>
      </c>
      <c r="G1168" s="0" t="n">
        <v>27</v>
      </c>
      <c r="H1168" s="0" t="n">
        <v>5</v>
      </c>
      <c r="I1168" s="0" t="n">
        <v>0</v>
      </c>
      <c r="J1168" s="0" t="n">
        <v>4</v>
      </c>
      <c r="K1168" s="0" t="n">
        <v>2</v>
      </c>
      <c r="L1168" s="0" t="n">
        <v>0</v>
      </c>
      <c r="M1168" s="0" t="n">
        <v>0</v>
      </c>
      <c r="N1168" s="0" t="s">
        <v>82</v>
      </c>
      <c r="O1168" s="0" t="s">
        <v>151</v>
      </c>
      <c r="P1168" s="0" t="s">
        <v>93</v>
      </c>
      <c r="Q1168" s="0" t="s">
        <v>94</v>
      </c>
      <c r="R1168" s="0" t="n">
        <v>0</v>
      </c>
      <c r="S1168" s="0" t="n">
        <v>0</v>
      </c>
      <c r="T1168" s="0" t="n">
        <v>0</v>
      </c>
      <c r="U1168" s="0" t="s">
        <v>85</v>
      </c>
      <c r="V1168" s="0" t="s">
        <v>136</v>
      </c>
      <c r="W1168" s="0" t="n">
        <v>1</v>
      </c>
      <c r="X1168" s="0" t="s">
        <v>86</v>
      </c>
      <c r="Y1168" s="0" t="n">
        <v>241</v>
      </c>
      <c r="Z1168" s="0" t="n">
        <v>0</v>
      </c>
      <c r="AA1168" s="0" t="n">
        <v>0</v>
      </c>
      <c r="AB1168" s="0" t="s">
        <v>87</v>
      </c>
      <c r="AC1168" s="0" t="n">
        <v>131.43</v>
      </c>
      <c r="AD1168" s="0" t="n">
        <v>0</v>
      </c>
      <c r="AE1168" s="0" t="n">
        <v>1</v>
      </c>
      <c r="AF1168" s="0" t="s">
        <v>88</v>
      </c>
      <c r="AG1168" s="13" t="n">
        <v>42925</v>
      </c>
      <c r="AH1168" s="25" t="n">
        <f aca="false">I1168+J1168</f>
        <v>4</v>
      </c>
      <c r="AI1168" s="25" t="n">
        <f aca="false">K1168+L1168+M1168</f>
        <v>2</v>
      </c>
      <c r="AJ1168" s="25" t="n">
        <f aca="false">AC1168*AH1168</f>
        <v>525.72</v>
      </c>
      <c r="AK1168" s="0" t="str">
        <f aca="false">IF(C1168=1,"Cancelled","Completed")</f>
        <v>Completed</v>
      </c>
      <c r="AL1168" s="0" t="str">
        <f aca="false">_xlfn.IFS(D1168&lt;=7,"0-7 Days",D1168&lt;=30,"8-30 Days",D1168&lt;=90,"31-90 Days",TRUE(),"90+ Days")</f>
        <v>90+ Days</v>
      </c>
      <c r="AM1168" s="0" t="str">
        <f aca="false">_xlfn.IFS(OR(F1168="December",F1168="January",F1168="February"),"Winter",OR(F1168="March",F1168="April",F1168="May"),"Spring",OR(F1168="June",F1168="July",F1168="August"),"Summer",TRUE(),"Autumn")</f>
        <v>Summer</v>
      </c>
      <c r="AN1168" s="0" t="str">
        <f aca="false">IF(L1168+M1168&gt;0,"Family","Adult Only")</f>
        <v>Adult Only</v>
      </c>
      <c r="AO1168" s="0" t="str">
        <f aca="false">IF(U1168=V1168,"Same","Changed")</f>
        <v>Changed</v>
      </c>
    </row>
    <row r="1169" customFormat="false" ht="15" hidden="false" customHeight="false" outlineLevel="0" collapsed="false">
      <c r="A1169" s="14" t="n">
        <v>1204</v>
      </c>
      <c r="B1169" s="14" t="s">
        <v>80</v>
      </c>
      <c r="C1169" s="14" t="n">
        <v>0</v>
      </c>
      <c r="D1169" s="14" t="n">
        <v>0</v>
      </c>
      <c r="E1169" s="14" t="n">
        <v>2016</v>
      </c>
      <c r="F1169" s="14" t="s">
        <v>111</v>
      </c>
      <c r="G1169" s="14" t="n">
        <v>44</v>
      </c>
      <c r="H1169" s="14" t="n">
        <v>25</v>
      </c>
      <c r="I1169" s="14" t="n">
        <v>0</v>
      </c>
      <c r="J1169" s="14" t="n">
        <v>2</v>
      </c>
      <c r="K1169" s="14" t="n">
        <v>2</v>
      </c>
      <c r="L1169" s="14" t="n">
        <v>0</v>
      </c>
      <c r="M1169" s="14" t="n">
        <v>0</v>
      </c>
      <c r="N1169" s="14" t="s">
        <v>82</v>
      </c>
      <c r="O1169" s="14" t="s">
        <v>92</v>
      </c>
      <c r="P1169" s="14" t="s">
        <v>99</v>
      </c>
      <c r="Q1169" s="14" t="s">
        <v>94</v>
      </c>
      <c r="R1169" s="14" t="n">
        <v>0</v>
      </c>
      <c r="S1169" s="14" t="n">
        <v>0</v>
      </c>
      <c r="T1169" s="14" t="n">
        <v>0</v>
      </c>
      <c r="U1169" s="14" t="s">
        <v>95</v>
      </c>
      <c r="V1169" s="14" t="s">
        <v>124</v>
      </c>
      <c r="W1169" s="14" t="n">
        <v>0</v>
      </c>
      <c r="X1169" s="14" t="s">
        <v>86</v>
      </c>
      <c r="Y1169" s="14" t="n">
        <v>6</v>
      </c>
      <c r="Z1169" s="14" t="n">
        <v>0</v>
      </c>
      <c r="AA1169" s="14" t="n">
        <v>0</v>
      </c>
      <c r="AB1169" s="14" t="s">
        <v>87</v>
      </c>
      <c r="AC1169" s="14" t="n">
        <v>48</v>
      </c>
      <c r="AD1169" s="14" t="n">
        <v>0</v>
      </c>
      <c r="AE1169" s="14" t="n">
        <v>0</v>
      </c>
      <c r="AF1169" s="14" t="s">
        <v>88</v>
      </c>
      <c r="AG1169" s="15" t="n">
        <v>42670</v>
      </c>
      <c r="AH1169" s="14" t="n">
        <f aca="false">I1169+J1169</f>
        <v>2</v>
      </c>
      <c r="AI1169" s="14" t="n">
        <f aca="false">K1169+L1169+M1169</f>
        <v>2</v>
      </c>
      <c r="AJ1169" s="14" t="n">
        <f aca="false">AC1169*AH1169</f>
        <v>96</v>
      </c>
      <c r="AK1169" s="14" t="str">
        <f aca="false">IF(C1169=1,"Cancelled","Completed")</f>
        <v>Completed</v>
      </c>
      <c r="AL1169" s="14" t="str">
        <f aca="false">_xlfn.IFS(D1169&lt;=7,"0-7 Days",D1169&lt;=30,"8-30 Days",D1169&lt;=90,"31-90 Days",TRUE(),"90+ Days")</f>
        <v>0-7 Days</v>
      </c>
      <c r="AM1169" s="14" t="str">
        <f aca="false">_xlfn.IFS(OR(F1169="December",F1169="January",F1169="February"),"Winter",OR(F1169="March",F1169="April",F1169="May"),"Spring",OR(F1169="June",F1169="July",F1169="August"),"Summer",TRUE(),"Autumn")</f>
        <v>Autumn</v>
      </c>
      <c r="AN1169" s="14" t="str">
        <f aca="false">IF(L1169+M1169&gt;0,"Family","Adult Only")</f>
        <v>Adult Only</v>
      </c>
      <c r="AO1169" s="14" t="str">
        <f aca="false">IF(U1169=V1169,"Same","Changed")</f>
        <v>Changed</v>
      </c>
    </row>
    <row r="1170" customFormat="false" ht="15" hidden="false" customHeight="false" outlineLevel="0" collapsed="false">
      <c r="A1170" s="0" t="n">
        <v>1205</v>
      </c>
      <c r="B1170" s="0" t="s">
        <v>80</v>
      </c>
      <c r="C1170" s="0" t="n">
        <v>0</v>
      </c>
      <c r="D1170" s="0" t="n">
        <v>27</v>
      </c>
      <c r="E1170" s="0" t="n">
        <v>2017</v>
      </c>
      <c r="F1170" s="0" t="s">
        <v>91</v>
      </c>
      <c r="G1170" s="0" t="n">
        <v>28</v>
      </c>
      <c r="H1170" s="0" t="n">
        <v>14</v>
      </c>
      <c r="I1170" s="0" t="n">
        <v>0</v>
      </c>
      <c r="J1170" s="0" t="n">
        <v>2</v>
      </c>
      <c r="K1170" s="0" t="n">
        <v>2</v>
      </c>
      <c r="L1170" s="0" t="n">
        <v>0</v>
      </c>
      <c r="M1170" s="0" t="n">
        <v>0</v>
      </c>
      <c r="N1170" s="0" t="s">
        <v>82</v>
      </c>
      <c r="O1170" s="0" t="s">
        <v>115</v>
      </c>
      <c r="P1170" s="0" t="s">
        <v>84</v>
      </c>
      <c r="Q1170" s="0" t="s">
        <v>84</v>
      </c>
      <c r="R1170" s="0" t="n">
        <v>0</v>
      </c>
      <c r="S1170" s="0" t="n">
        <v>0</v>
      </c>
      <c r="T1170" s="0" t="n">
        <v>0</v>
      </c>
      <c r="U1170" s="0" t="s">
        <v>95</v>
      </c>
      <c r="V1170" s="0" t="s">
        <v>95</v>
      </c>
      <c r="W1170" s="0" t="n">
        <v>0</v>
      </c>
      <c r="X1170" s="0" t="s">
        <v>86</v>
      </c>
      <c r="Y1170" s="0" t="n">
        <v>250</v>
      </c>
      <c r="Z1170" s="0" t="n">
        <v>0</v>
      </c>
      <c r="AA1170" s="0" t="n">
        <v>0</v>
      </c>
      <c r="AB1170" s="0" t="s">
        <v>87</v>
      </c>
      <c r="AC1170" s="0" t="n">
        <v>180</v>
      </c>
      <c r="AD1170" s="0" t="n">
        <v>0</v>
      </c>
      <c r="AE1170" s="0" t="n">
        <v>2</v>
      </c>
      <c r="AF1170" s="0" t="s">
        <v>88</v>
      </c>
      <c r="AG1170" s="13" t="n">
        <v>42932</v>
      </c>
      <c r="AH1170" s="25" t="n">
        <f aca="false">I1170+J1170</f>
        <v>2</v>
      </c>
      <c r="AI1170" s="25" t="n">
        <f aca="false">K1170+L1170+M1170</f>
        <v>2</v>
      </c>
      <c r="AJ1170" s="25" t="n">
        <f aca="false">AC1170*AH1170</f>
        <v>360</v>
      </c>
      <c r="AK1170" s="0" t="str">
        <f aca="false">IF(C1170=1,"Cancelled","Completed")</f>
        <v>Completed</v>
      </c>
      <c r="AL1170" s="0" t="str">
        <f aca="false">_xlfn.IFS(D1170&lt;=7,"0-7 Days",D1170&lt;=30,"8-30 Days",D1170&lt;=90,"31-90 Days",TRUE(),"90+ Days")</f>
        <v>8-30 Days</v>
      </c>
      <c r="AM1170" s="0" t="str">
        <f aca="false">_xlfn.IFS(OR(F1170="December",F1170="January",F1170="February"),"Winter",OR(F1170="March",F1170="April",F1170="May"),"Spring",OR(F1170="June",F1170="July",F1170="August"),"Summer",TRUE(),"Autumn")</f>
        <v>Summer</v>
      </c>
      <c r="AN1170" s="0" t="str">
        <f aca="false">IF(L1170+M1170&gt;0,"Family","Adult Only")</f>
        <v>Adult Only</v>
      </c>
      <c r="AO1170" s="0" t="str">
        <f aca="false">IF(U1170=V1170,"Same","Changed")</f>
        <v>Same</v>
      </c>
    </row>
    <row r="1171" customFormat="false" ht="15" hidden="false" customHeight="false" outlineLevel="0" collapsed="false">
      <c r="A1171" s="14" t="n">
        <v>1206</v>
      </c>
      <c r="B1171" s="14" t="s">
        <v>80</v>
      </c>
      <c r="C1171" s="14" t="n">
        <v>0</v>
      </c>
      <c r="D1171" s="14" t="n">
        <v>22</v>
      </c>
      <c r="E1171" s="14" t="n">
        <v>2017</v>
      </c>
      <c r="F1171" s="14" t="s">
        <v>119</v>
      </c>
      <c r="G1171" s="14" t="n">
        <v>33</v>
      </c>
      <c r="H1171" s="14" t="n">
        <v>19</v>
      </c>
      <c r="I1171" s="14" t="n">
        <v>2</v>
      </c>
      <c r="J1171" s="14" t="n">
        <v>2</v>
      </c>
      <c r="K1171" s="14" t="n">
        <v>3</v>
      </c>
      <c r="L1171" s="14" t="n">
        <v>1</v>
      </c>
      <c r="M1171" s="14" t="n">
        <v>0</v>
      </c>
      <c r="N1171" s="14" t="s">
        <v>82</v>
      </c>
      <c r="O1171" s="14" t="s">
        <v>115</v>
      </c>
      <c r="P1171" s="14" t="s">
        <v>93</v>
      </c>
      <c r="Q1171" s="14" t="s">
        <v>94</v>
      </c>
      <c r="R1171" s="14" t="n">
        <v>0</v>
      </c>
      <c r="S1171" s="14" t="n">
        <v>0</v>
      </c>
      <c r="T1171" s="14" t="n">
        <v>0</v>
      </c>
      <c r="U1171" s="14" t="s">
        <v>144</v>
      </c>
      <c r="V1171" s="14" t="s">
        <v>144</v>
      </c>
      <c r="W1171" s="14" t="n">
        <v>0</v>
      </c>
      <c r="X1171" s="14" t="s">
        <v>86</v>
      </c>
      <c r="Y1171" s="14" t="n">
        <v>240</v>
      </c>
      <c r="Z1171" s="14" t="n">
        <v>0</v>
      </c>
      <c r="AA1171" s="14" t="n">
        <v>0</v>
      </c>
      <c r="AB1171" s="14" t="s">
        <v>87</v>
      </c>
      <c r="AC1171" s="14" t="n">
        <v>340</v>
      </c>
      <c r="AD1171" s="14" t="n">
        <v>0</v>
      </c>
      <c r="AE1171" s="14" t="n">
        <v>1</v>
      </c>
      <c r="AF1171" s="14" t="s">
        <v>88</v>
      </c>
      <c r="AG1171" s="15" t="n">
        <v>42970</v>
      </c>
      <c r="AH1171" s="14" t="n">
        <f aca="false">I1171+J1171</f>
        <v>4</v>
      </c>
      <c r="AI1171" s="14" t="n">
        <f aca="false">K1171+L1171+M1171</f>
        <v>4</v>
      </c>
      <c r="AJ1171" s="14" t="n">
        <f aca="false">AC1171*AH1171</f>
        <v>1360</v>
      </c>
      <c r="AK1171" s="14" t="str">
        <f aca="false">IF(C1171=1,"Cancelled","Completed")</f>
        <v>Completed</v>
      </c>
      <c r="AL1171" s="14" t="str">
        <f aca="false">_xlfn.IFS(D1171&lt;=7,"0-7 Days",D1171&lt;=30,"8-30 Days",D1171&lt;=90,"31-90 Days",TRUE(),"90+ Days")</f>
        <v>8-30 Days</v>
      </c>
      <c r="AM1171" s="14" t="str">
        <f aca="false">_xlfn.IFS(OR(F1171="December",F1171="January",F1171="February"),"Winter",OR(F1171="March",F1171="April",F1171="May"),"Spring",OR(F1171="June",F1171="July",F1171="August"),"Summer",TRUE(),"Autumn")</f>
        <v>Summer</v>
      </c>
      <c r="AN1171" s="14" t="str">
        <f aca="false">IF(L1171+M1171&gt;0,"Family","Adult Only")</f>
        <v>Family</v>
      </c>
      <c r="AO1171" s="14" t="str">
        <f aca="false">IF(U1171=V1171,"Same","Changed")</f>
        <v>Same</v>
      </c>
    </row>
    <row r="1172" customFormat="false" ht="15" hidden="false" customHeight="false" outlineLevel="0" collapsed="false">
      <c r="A1172" s="0" t="n">
        <v>1207</v>
      </c>
      <c r="B1172" s="0" t="s">
        <v>90</v>
      </c>
      <c r="C1172" s="0" t="n">
        <v>0</v>
      </c>
      <c r="D1172" s="0" t="n">
        <v>34</v>
      </c>
      <c r="E1172" s="0" t="n">
        <v>2016</v>
      </c>
      <c r="F1172" s="0" t="s">
        <v>114</v>
      </c>
      <c r="G1172" s="0" t="n">
        <v>39</v>
      </c>
      <c r="H1172" s="0" t="n">
        <v>18</v>
      </c>
      <c r="I1172" s="0" t="n">
        <v>2</v>
      </c>
      <c r="J1172" s="0" t="n">
        <v>1</v>
      </c>
      <c r="K1172" s="0" t="n">
        <v>2</v>
      </c>
      <c r="L1172" s="0" t="n">
        <v>0</v>
      </c>
      <c r="M1172" s="0" t="n">
        <v>0</v>
      </c>
      <c r="N1172" s="0" t="s">
        <v>82</v>
      </c>
      <c r="O1172" s="0" t="s">
        <v>83</v>
      </c>
      <c r="P1172" s="0" t="s">
        <v>99</v>
      </c>
      <c r="Q1172" s="0" t="s">
        <v>94</v>
      </c>
      <c r="R1172" s="0" t="n">
        <v>0</v>
      </c>
      <c r="S1172" s="0" t="n">
        <v>0</v>
      </c>
      <c r="T1172" s="0" t="n">
        <v>0</v>
      </c>
      <c r="U1172" s="0" t="s">
        <v>95</v>
      </c>
      <c r="V1172" s="0" t="s">
        <v>95</v>
      </c>
      <c r="W1172" s="0" t="n">
        <v>0</v>
      </c>
      <c r="X1172" s="0" t="s">
        <v>86</v>
      </c>
      <c r="Y1172" s="0" t="n">
        <v>168</v>
      </c>
      <c r="Z1172" s="0" t="n">
        <v>0</v>
      </c>
      <c r="AA1172" s="0" t="n">
        <v>0</v>
      </c>
      <c r="AB1172" s="0" t="s">
        <v>87</v>
      </c>
      <c r="AC1172" s="0" t="n">
        <v>85.5</v>
      </c>
      <c r="AD1172" s="0" t="n">
        <v>0</v>
      </c>
      <c r="AE1172" s="0" t="n">
        <v>0</v>
      </c>
      <c r="AF1172" s="0" t="s">
        <v>88</v>
      </c>
      <c r="AG1172" s="13" t="n">
        <v>42634</v>
      </c>
      <c r="AH1172" s="25" t="n">
        <f aca="false">I1172+J1172</f>
        <v>3</v>
      </c>
      <c r="AI1172" s="25" t="n">
        <f aca="false">K1172+L1172+M1172</f>
        <v>2</v>
      </c>
      <c r="AJ1172" s="25" t="n">
        <f aca="false">AC1172*AH1172</f>
        <v>256.5</v>
      </c>
      <c r="AK1172" s="0" t="str">
        <f aca="false">IF(C1172=1,"Cancelled","Completed")</f>
        <v>Completed</v>
      </c>
      <c r="AL1172" s="0" t="str">
        <f aca="false">_xlfn.IFS(D1172&lt;=7,"0-7 Days",D1172&lt;=30,"8-30 Days",D1172&lt;=90,"31-90 Days",TRUE(),"90+ Days")</f>
        <v>31-90 Days</v>
      </c>
      <c r="AM1172" s="0" t="str">
        <f aca="false">_xlfn.IFS(OR(F1172="December",F1172="January",F1172="February"),"Winter",OR(F1172="March",F1172="April",F1172="May"),"Spring",OR(F1172="June",F1172="July",F1172="August"),"Summer",TRUE(),"Autumn")</f>
        <v>Autumn</v>
      </c>
      <c r="AN1172" s="0" t="str">
        <f aca="false">IF(L1172+M1172&gt;0,"Family","Adult Only")</f>
        <v>Adult Only</v>
      </c>
      <c r="AO1172" s="0" t="str">
        <f aca="false">IF(U1172=V1172,"Same","Changed")</f>
        <v>Same</v>
      </c>
    </row>
    <row r="1173" customFormat="false" ht="15" hidden="false" customHeight="false" outlineLevel="0" collapsed="false">
      <c r="A1173" s="14" t="n">
        <v>1208</v>
      </c>
      <c r="B1173" s="14" t="s">
        <v>80</v>
      </c>
      <c r="C1173" s="14" t="n">
        <v>0</v>
      </c>
      <c r="D1173" s="14" t="n">
        <v>100</v>
      </c>
      <c r="E1173" s="14" t="n">
        <v>2015</v>
      </c>
      <c r="F1173" s="14" t="s">
        <v>91</v>
      </c>
      <c r="G1173" s="14" t="n">
        <v>27</v>
      </c>
      <c r="H1173" s="14" t="n">
        <v>4</v>
      </c>
      <c r="I1173" s="14" t="n">
        <v>1</v>
      </c>
      <c r="J1173" s="14" t="n">
        <v>1</v>
      </c>
      <c r="K1173" s="14" t="n">
        <v>2</v>
      </c>
      <c r="L1173" s="14" t="n">
        <v>0</v>
      </c>
      <c r="M1173" s="14" t="n">
        <v>0</v>
      </c>
      <c r="N1173" s="14" t="s">
        <v>82</v>
      </c>
      <c r="O1173" s="14" t="s">
        <v>122</v>
      </c>
      <c r="P1173" s="14" t="s">
        <v>93</v>
      </c>
      <c r="Q1173" s="14" t="s">
        <v>94</v>
      </c>
      <c r="R1173" s="14" t="n">
        <v>0</v>
      </c>
      <c r="S1173" s="14" t="n">
        <v>0</v>
      </c>
      <c r="T1173" s="14" t="n">
        <v>0</v>
      </c>
      <c r="U1173" s="14" t="s">
        <v>95</v>
      </c>
      <c r="V1173" s="14" t="s">
        <v>156</v>
      </c>
      <c r="W1173" s="14" t="n">
        <v>0</v>
      </c>
      <c r="X1173" s="14" t="s">
        <v>86</v>
      </c>
      <c r="Y1173" s="14" t="n">
        <v>240</v>
      </c>
      <c r="Z1173" s="14" t="n">
        <v>0</v>
      </c>
      <c r="AA1173" s="14" t="n">
        <v>0</v>
      </c>
      <c r="AB1173" s="14" t="s">
        <v>101</v>
      </c>
      <c r="AC1173" s="14" t="n">
        <v>73.8</v>
      </c>
      <c r="AD1173" s="14" t="n">
        <v>1</v>
      </c>
      <c r="AE1173" s="14" t="n">
        <v>1</v>
      </c>
      <c r="AF1173" s="14" t="s">
        <v>88</v>
      </c>
      <c r="AG1173" s="15" t="n">
        <v>42191</v>
      </c>
      <c r="AH1173" s="14" t="n">
        <f aca="false">I1173+J1173</f>
        <v>2</v>
      </c>
      <c r="AI1173" s="14" t="n">
        <f aca="false">K1173+L1173+M1173</f>
        <v>2</v>
      </c>
      <c r="AJ1173" s="14" t="n">
        <f aca="false">AC1173*AH1173</f>
        <v>147.6</v>
      </c>
      <c r="AK1173" s="14" t="str">
        <f aca="false">IF(C1173=1,"Cancelled","Completed")</f>
        <v>Completed</v>
      </c>
      <c r="AL1173" s="14" t="str">
        <f aca="false">_xlfn.IFS(D1173&lt;=7,"0-7 Days",D1173&lt;=30,"8-30 Days",D1173&lt;=90,"31-90 Days",TRUE(),"90+ Days")</f>
        <v>90+ Days</v>
      </c>
      <c r="AM1173" s="14" t="str">
        <f aca="false">_xlfn.IFS(OR(F1173="December",F1173="January",F1173="February"),"Winter",OR(F1173="March",F1173="April",F1173="May"),"Spring",OR(F1173="June",F1173="July",F1173="August"),"Summer",TRUE(),"Autumn")</f>
        <v>Summer</v>
      </c>
      <c r="AN1173" s="14" t="str">
        <f aca="false">IF(L1173+M1173&gt;0,"Family","Adult Only")</f>
        <v>Adult Only</v>
      </c>
      <c r="AO1173" s="14" t="str">
        <f aca="false">IF(U1173=V1173,"Same","Changed")</f>
        <v>Changed</v>
      </c>
    </row>
    <row r="1174" customFormat="false" ht="15" hidden="false" customHeight="false" outlineLevel="0" collapsed="false">
      <c r="A1174" s="0" t="n">
        <v>1209</v>
      </c>
      <c r="B1174" s="0" t="s">
        <v>90</v>
      </c>
      <c r="C1174" s="0" t="n">
        <v>0</v>
      </c>
      <c r="D1174" s="0" t="n">
        <v>7</v>
      </c>
      <c r="E1174" s="0" t="n">
        <v>2016</v>
      </c>
      <c r="F1174" s="0" t="s">
        <v>118</v>
      </c>
      <c r="G1174" s="0" t="n">
        <v>7</v>
      </c>
      <c r="H1174" s="0" t="n">
        <v>11</v>
      </c>
      <c r="I1174" s="0" t="n">
        <v>0</v>
      </c>
      <c r="J1174" s="0" t="n">
        <v>3</v>
      </c>
      <c r="K1174" s="0" t="n">
        <v>2</v>
      </c>
      <c r="L1174" s="0" t="n">
        <v>0</v>
      </c>
      <c r="M1174" s="0" t="n">
        <v>0</v>
      </c>
      <c r="N1174" s="0" t="s">
        <v>112</v>
      </c>
      <c r="O1174" s="0" t="s">
        <v>122</v>
      </c>
      <c r="P1174" s="0" t="s">
        <v>99</v>
      </c>
      <c r="Q1174" s="0" t="s">
        <v>94</v>
      </c>
      <c r="R1174" s="0" t="n">
        <v>0</v>
      </c>
      <c r="S1174" s="0" t="n">
        <v>0</v>
      </c>
      <c r="T1174" s="0" t="n">
        <v>0</v>
      </c>
      <c r="U1174" s="0" t="s">
        <v>95</v>
      </c>
      <c r="V1174" s="0" t="s">
        <v>138</v>
      </c>
      <c r="W1174" s="0" t="n">
        <v>0</v>
      </c>
      <c r="X1174" s="0" t="s">
        <v>86</v>
      </c>
      <c r="Y1174" s="0" t="n">
        <v>28</v>
      </c>
      <c r="Z1174" s="0" t="n">
        <v>0</v>
      </c>
      <c r="AA1174" s="0" t="n">
        <v>0</v>
      </c>
      <c r="AB1174" s="0" t="s">
        <v>101</v>
      </c>
      <c r="AC1174" s="0" t="n">
        <v>116</v>
      </c>
      <c r="AD1174" s="0" t="n">
        <v>0</v>
      </c>
      <c r="AE1174" s="0" t="n">
        <v>1</v>
      </c>
      <c r="AF1174" s="0" t="s">
        <v>88</v>
      </c>
      <c r="AG1174" s="13" t="n">
        <v>42414</v>
      </c>
      <c r="AH1174" s="25" t="n">
        <f aca="false">I1174+J1174</f>
        <v>3</v>
      </c>
      <c r="AI1174" s="25" t="n">
        <f aca="false">K1174+L1174+M1174</f>
        <v>2</v>
      </c>
      <c r="AJ1174" s="25" t="n">
        <f aca="false">AC1174*AH1174</f>
        <v>348</v>
      </c>
      <c r="AK1174" s="0" t="str">
        <f aca="false">IF(C1174=1,"Cancelled","Completed")</f>
        <v>Completed</v>
      </c>
      <c r="AL1174" s="0" t="str">
        <f aca="false">_xlfn.IFS(D1174&lt;=7,"0-7 Days",D1174&lt;=30,"8-30 Days",D1174&lt;=90,"31-90 Days",TRUE(),"90+ Days")</f>
        <v>0-7 Days</v>
      </c>
      <c r="AM1174" s="0" t="str">
        <f aca="false">_xlfn.IFS(OR(F1174="December",F1174="January",F1174="February"),"Winter",OR(F1174="March",F1174="April",F1174="May"),"Spring",OR(F1174="June",F1174="July",F1174="August"),"Summer",TRUE(),"Autumn")</f>
        <v>Winter</v>
      </c>
      <c r="AN1174" s="0" t="str">
        <f aca="false">IF(L1174+M1174&gt;0,"Family","Adult Only")</f>
        <v>Adult Only</v>
      </c>
      <c r="AO1174" s="0" t="str">
        <f aca="false">IF(U1174=V1174,"Same","Changed")</f>
        <v>Changed</v>
      </c>
    </row>
    <row r="1175" customFormat="false" ht="15" hidden="false" customHeight="false" outlineLevel="0" collapsed="false">
      <c r="A1175" s="14" t="n">
        <v>1210</v>
      </c>
      <c r="B1175" s="14" t="s">
        <v>90</v>
      </c>
      <c r="C1175" s="14" t="n">
        <v>0</v>
      </c>
      <c r="D1175" s="14" t="n">
        <v>405</v>
      </c>
      <c r="E1175" s="14" t="n">
        <v>2017</v>
      </c>
      <c r="F1175" s="14" t="s">
        <v>91</v>
      </c>
      <c r="G1175" s="14" t="n">
        <v>27</v>
      </c>
      <c r="H1175" s="14" t="n">
        <v>4</v>
      </c>
      <c r="I1175" s="14" t="n">
        <v>0</v>
      </c>
      <c r="J1175" s="14" t="n">
        <v>2</v>
      </c>
      <c r="K1175" s="14" t="n">
        <v>1</v>
      </c>
      <c r="L1175" s="14" t="n">
        <v>0</v>
      </c>
      <c r="M1175" s="14" t="n">
        <v>0</v>
      </c>
      <c r="N1175" s="14" t="s">
        <v>112</v>
      </c>
      <c r="O1175" s="14" t="s">
        <v>108</v>
      </c>
      <c r="P1175" s="14" t="s">
        <v>99</v>
      </c>
      <c r="Q1175" s="14" t="s">
        <v>94</v>
      </c>
      <c r="R1175" s="14" t="n">
        <v>0</v>
      </c>
      <c r="S1175" s="14" t="n">
        <v>0</v>
      </c>
      <c r="T1175" s="14" t="n">
        <v>0</v>
      </c>
      <c r="U1175" s="14" t="s">
        <v>95</v>
      </c>
      <c r="V1175" s="14" t="s">
        <v>95</v>
      </c>
      <c r="W1175" s="14" t="n">
        <v>1</v>
      </c>
      <c r="X1175" s="14" t="s">
        <v>86</v>
      </c>
      <c r="Y1175" s="14" t="n">
        <v>6</v>
      </c>
      <c r="Z1175" s="14" t="n">
        <v>0</v>
      </c>
      <c r="AA1175" s="14" t="n">
        <v>0</v>
      </c>
      <c r="AB1175" s="14" t="s">
        <v>101</v>
      </c>
      <c r="AC1175" s="14" t="n">
        <v>91.5</v>
      </c>
      <c r="AD1175" s="14" t="n">
        <v>0</v>
      </c>
      <c r="AE1175" s="14" t="n">
        <v>0</v>
      </c>
      <c r="AF1175" s="14" t="s">
        <v>88</v>
      </c>
      <c r="AG1175" s="15" t="n">
        <v>42922</v>
      </c>
      <c r="AH1175" s="14" t="n">
        <f aca="false">I1175+J1175</f>
        <v>2</v>
      </c>
      <c r="AI1175" s="14" t="n">
        <f aca="false">K1175+L1175+M1175</f>
        <v>1</v>
      </c>
      <c r="AJ1175" s="14" t="n">
        <f aca="false">AC1175*AH1175</f>
        <v>183</v>
      </c>
      <c r="AK1175" s="14" t="str">
        <f aca="false">IF(C1175=1,"Cancelled","Completed")</f>
        <v>Completed</v>
      </c>
      <c r="AL1175" s="14" t="str">
        <f aca="false">_xlfn.IFS(D1175&lt;=7,"0-7 Days",D1175&lt;=30,"8-30 Days",D1175&lt;=90,"31-90 Days",TRUE(),"90+ Days")</f>
        <v>90+ Days</v>
      </c>
      <c r="AM1175" s="14" t="str">
        <f aca="false">_xlfn.IFS(OR(F1175="December",F1175="January",F1175="February"),"Winter",OR(F1175="March",F1175="April",F1175="May"),"Spring",OR(F1175="June",F1175="July",F1175="August"),"Summer",TRUE(),"Autumn")</f>
        <v>Summer</v>
      </c>
      <c r="AN1175" s="14" t="str">
        <f aca="false">IF(L1175+M1175&gt;0,"Family","Adult Only")</f>
        <v>Adult Only</v>
      </c>
      <c r="AO1175" s="14" t="str">
        <f aca="false">IF(U1175=V1175,"Same","Changed")</f>
        <v>Same</v>
      </c>
    </row>
    <row r="1176" customFormat="false" ht="15" hidden="false" customHeight="false" outlineLevel="0" collapsed="false">
      <c r="A1176" s="0" t="n">
        <v>1211</v>
      </c>
      <c r="B1176" s="0" t="s">
        <v>80</v>
      </c>
      <c r="C1176" s="0" t="n">
        <v>0</v>
      </c>
      <c r="D1176" s="0" t="n">
        <v>0</v>
      </c>
      <c r="E1176" s="0" t="n">
        <v>2016</v>
      </c>
      <c r="F1176" s="0" t="s">
        <v>119</v>
      </c>
      <c r="G1176" s="0" t="n">
        <v>33</v>
      </c>
      <c r="H1176" s="0" t="n">
        <v>11</v>
      </c>
      <c r="I1176" s="0" t="n">
        <v>0</v>
      </c>
      <c r="J1176" s="0" t="n">
        <v>1</v>
      </c>
      <c r="K1176" s="0" t="n">
        <v>2</v>
      </c>
      <c r="L1176" s="0" t="n">
        <v>0</v>
      </c>
      <c r="M1176" s="0" t="n">
        <v>0</v>
      </c>
      <c r="N1176" s="0" t="s">
        <v>82</v>
      </c>
      <c r="O1176" s="0" t="s">
        <v>92</v>
      </c>
      <c r="P1176" s="0" t="s">
        <v>84</v>
      </c>
      <c r="Q1176" s="0" t="s">
        <v>84</v>
      </c>
      <c r="R1176" s="0" t="n">
        <v>0</v>
      </c>
      <c r="S1176" s="0" t="n">
        <v>0</v>
      </c>
      <c r="T1176" s="0" t="n">
        <v>0</v>
      </c>
      <c r="U1176" s="0" t="s">
        <v>124</v>
      </c>
      <c r="V1176" s="0" t="s">
        <v>124</v>
      </c>
      <c r="W1176" s="0" t="n">
        <v>0</v>
      </c>
      <c r="X1176" s="0" t="s">
        <v>86</v>
      </c>
      <c r="Y1176" s="0" t="n">
        <v>0</v>
      </c>
      <c r="Z1176" s="0" t="n">
        <v>0</v>
      </c>
      <c r="AA1176" s="0" t="n">
        <v>0</v>
      </c>
      <c r="AB1176" s="0" t="s">
        <v>87</v>
      </c>
      <c r="AC1176" s="0" t="n">
        <v>229</v>
      </c>
      <c r="AD1176" s="0" t="n">
        <v>0</v>
      </c>
      <c r="AE1176" s="0" t="n">
        <v>0</v>
      </c>
      <c r="AF1176" s="0" t="s">
        <v>88</v>
      </c>
      <c r="AG1176" s="13" t="n">
        <v>42594</v>
      </c>
      <c r="AH1176" s="25" t="n">
        <f aca="false">I1176+J1176</f>
        <v>1</v>
      </c>
      <c r="AI1176" s="25" t="n">
        <f aca="false">K1176+L1176+M1176</f>
        <v>2</v>
      </c>
      <c r="AJ1176" s="25" t="n">
        <f aca="false">AC1176*AH1176</f>
        <v>229</v>
      </c>
      <c r="AK1176" s="0" t="str">
        <f aca="false">IF(C1176=1,"Cancelled","Completed")</f>
        <v>Completed</v>
      </c>
      <c r="AL1176" s="0" t="str">
        <f aca="false">_xlfn.IFS(D1176&lt;=7,"0-7 Days",D1176&lt;=30,"8-30 Days",D1176&lt;=90,"31-90 Days",TRUE(),"90+ Days")</f>
        <v>0-7 Days</v>
      </c>
      <c r="AM1176" s="0" t="str">
        <f aca="false">_xlfn.IFS(OR(F1176="December",F1176="January",F1176="February"),"Winter",OR(F1176="March",F1176="April",F1176="May"),"Spring",OR(F1176="June",F1176="July",F1176="August"),"Summer",TRUE(),"Autumn")</f>
        <v>Summer</v>
      </c>
      <c r="AN1176" s="0" t="str">
        <f aca="false">IF(L1176+M1176&gt;0,"Family","Adult Only")</f>
        <v>Adult Only</v>
      </c>
      <c r="AO1176" s="0" t="str">
        <f aca="false">IF(U1176=V1176,"Same","Changed")</f>
        <v>Same</v>
      </c>
    </row>
    <row r="1177" customFormat="false" ht="15" hidden="false" customHeight="false" outlineLevel="0" collapsed="false">
      <c r="A1177" s="14" t="n">
        <v>1212</v>
      </c>
      <c r="B1177" s="14" t="s">
        <v>90</v>
      </c>
      <c r="C1177" s="14" t="n">
        <v>1</v>
      </c>
      <c r="D1177" s="14" t="n">
        <v>134</v>
      </c>
      <c r="E1177" s="14" t="n">
        <v>2017</v>
      </c>
      <c r="F1177" s="14" t="s">
        <v>118</v>
      </c>
      <c r="G1177" s="14" t="n">
        <v>8</v>
      </c>
      <c r="H1177" s="14" t="n">
        <v>25</v>
      </c>
      <c r="I1177" s="14" t="n">
        <v>0</v>
      </c>
      <c r="J1177" s="14" t="n">
        <v>1</v>
      </c>
      <c r="K1177" s="14" t="n">
        <v>1</v>
      </c>
      <c r="L1177" s="14" t="n">
        <v>0</v>
      </c>
      <c r="M1177" s="14" t="n">
        <v>0</v>
      </c>
      <c r="N1177" s="14" t="s">
        <v>82</v>
      </c>
      <c r="O1177" s="14" t="s">
        <v>92</v>
      </c>
      <c r="P1177" s="14" t="s">
        <v>116</v>
      </c>
      <c r="Q1177" s="14" t="s">
        <v>94</v>
      </c>
      <c r="R1177" s="14" t="n">
        <v>0</v>
      </c>
      <c r="S1177" s="14" t="n">
        <v>0</v>
      </c>
      <c r="T1177" s="14" t="n">
        <v>0</v>
      </c>
      <c r="U1177" s="14" t="s">
        <v>95</v>
      </c>
      <c r="V1177" s="14" t="s">
        <v>95</v>
      </c>
      <c r="W1177" s="14" t="n">
        <v>0</v>
      </c>
      <c r="X1177" s="14" t="s">
        <v>86</v>
      </c>
      <c r="Y1177" s="14" t="n">
        <v>30</v>
      </c>
      <c r="Z1177" s="14" t="n">
        <v>0</v>
      </c>
      <c r="AA1177" s="14" t="n">
        <v>0</v>
      </c>
      <c r="AB1177" s="14" t="s">
        <v>101</v>
      </c>
      <c r="AC1177" s="14" t="n">
        <v>75</v>
      </c>
      <c r="AD1177" s="14" t="n">
        <v>0</v>
      </c>
      <c r="AE1177" s="14" t="n">
        <v>0</v>
      </c>
      <c r="AF1177" s="14" t="s">
        <v>141</v>
      </c>
      <c r="AG1177" s="15" t="n">
        <v>42791</v>
      </c>
      <c r="AH1177" s="14" t="n">
        <f aca="false">I1177+J1177</f>
        <v>1</v>
      </c>
      <c r="AI1177" s="14" t="n">
        <f aca="false">K1177+L1177+M1177</f>
        <v>1</v>
      </c>
      <c r="AJ1177" s="14" t="n">
        <f aca="false">AC1177*AH1177</f>
        <v>75</v>
      </c>
      <c r="AK1177" s="14" t="str">
        <f aca="false">IF(C1177=1,"Cancelled","Completed")</f>
        <v>Cancelled</v>
      </c>
      <c r="AL1177" s="14" t="str">
        <f aca="false">_xlfn.IFS(D1177&lt;=7,"0-7 Days",D1177&lt;=30,"8-30 Days",D1177&lt;=90,"31-90 Days",TRUE(),"90+ Days")</f>
        <v>90+ Days</v>
      </c>
      <c r="AM1177" s="14" t="str">
        <f aca="false">_xlfn.IFS(OR(F1177="December",F1177="January",F1177="February"),"Winter",OR(F1177="March",F1177="April",F1177="May"),"Spring",OR(F1177="June",F1177="July",F1177="August"),"Summer",TRUE(),"Autumn")</f>
        <v>Winter</v>
      </c>
      <c r="AN1177" s="14" t="str">
        <f aca="false">IF(L1177+M1177&gt;0,"Family","Adult Only")</f>
        <v>Adult Only</v>
      </c>
      <c r="AO1177" s="14" t="str">
        <f aca="false">IF(U1177=V1177,"Same","Changed")</f>
        <v>Same</v>
      </c>
    </row>
    <row r="1178" customFormat="false" ht="15" hidden="false" customHeight="false" outlineLevel="0" collapsed="false">
      <c r="A1178" s="0" t="n">
        <v>1213</v>
      </c>
      <c r="B1178" s="0" t="s">
        <v>80</v>
      </c>
      <c r="C1178" s="0" t="n">
        <v>1</v>
      </c>
      <c r="D1178" s="0" t="n">
        <v>346</v>
      </c>
      <c r="E1178" s="0" t="n">
        <v>2016</v>
      </c>
      <c r="F1178" s="0" t="s">
        <v>114</v>
      </c>
      <c r="G1178" s="0" t="n">
        <v>36</v>
      </c>
      <c r="H1178" s="0" t="n">
        <v>1</v>
      </c>
      <c r="I1178" s="0" t="n">
        <v>0</v>
      </c>
      <c r="J1178" s="0" t="n">
        <v>1</v>
      </c>
      <c r="K1178" s="0" t="n">
        <v>2</v>
      </c>
      <c r="L1178" s="0" t="n">
        <v>0</v>
      </c>
      <c r="M1178" s="0" t="n">
        <v>0</v>
      </c>
      <c r="N1178" s="0" t="s">
        <v>82</v>
      </c>
      <c r="O1178" s="0" t="s">
        <v>92</v>
      </c>
      <c r="P1178" s="0" t="s">
        <v>93</v>
      </c>
      <c r="Q1178" s="0" t="s">
        <v>94</v>
      </c>
      <c r="R1178" s="0" t="n">
        <v>0</v>
      </c>
      <c r="S1178" s="0" t="n">
        <v>0</v>
      </c>
      <c r="T1178" s="0" t="n">
        <v>0</v>
      </c>
      <c r="U1178" s="0" t="s">
        <v>95</v>
      </c>
      <c r="V1178" s="0" t="s">
        <v>95</v>
      </c>
      <c r="W1178" s="0" t="n">
        <v>0</v>
      </c>
      <c r="X1178" s="0" t="s">
        <v>86</v>
      </c>
      <c r="Y1178" s="0" t="n">
        <v>240</v>
      </c>
      <c r="Z1178" s="0" t="n">
        <v>0</v>
      </c>
      <c r="AA1178" s="0" t="n">
        <v>0</v>
      </c>
      <c r="AB1178" s="0" t="s">
        <v>87</v>
      </c>
      <c r="AC1178" s="0" t="n">
        <v>81</v>
      </c>
      <c r="AD1178" s="0" t="n">
        <v>0</v>
      </c>
      <c r="AE1178" s="0" t="n">
        <v>2</v>
      </c>
      <c r="AF1178" s="0" t="s">
        <v>96</v>
      </c>
      <c r="AG1178" s="13" t="n">
        <v>42298</v>
      </c>
      <c r="AH1178" s="25" t="n">
        <f aca="false">I1178+J1178</f>
        <v>1</v>
      </c>
      <c r="AI1178" s="25" t="n">
        <f aca="false">K1178+L1178+M1178</f>
        <v>2</v>
      </c>
      <c r="AJ1178" s="25" t="n">
        <f aca="false">AC1178*AH1178</f>
        <v>81</v>
      </c>
      <c r="AK1178" s="0" t="str">
        <f aca="false">IF(C1178=1,"Cancelled","Completed")</f>
        <v>Cancelled</v>
      </c>
      <c r="AL1178" s="0" t="str">
        <f aca="false">_xlfn.IFS(D1178&lt;=7,"0-7 Days",D1178&lt;=30,"8-30 Days",D1178&lt;=90,"31-90 Days",TRUE(),"90+ Days")</f>
        <v>90+ Days</v>
      </c>
      <c r="AM1178" s="0" t="str">
        <f aca="false">_xlfn.IFS(OR(F1178="December",F1178="January",F1178="February"),"Winter",OR(F1178="March",F1178="April",F1178="May"),"Spring",OR(F1178="June",F1178="July",F1178="August"),"Summer",TRUE(),"Autumn")</f>
        <v>Autumn</v>
      </c>
      <c r="AN1178" s="0" t="str">
        <f aca="false">IF(L1178+M1178&gt;0,"Family","Adult Only")</f>
        <v>Adult Only</v>
      </c>
      <c r="AO1178" s="0" t="str">
        <f aca="false">IF(U1178=V1178,"Same","Changed")</f>
        <v>Same</v>
      </c>
    </row>
    <row r="1179" customFormat="false" ht="15" hidden="false" customHeight="false" outlineLevel="0" collapsed="false">
      <c r="A1179" s="14" t="n">
        <v>1214</v>
      </c>
      <c r="B1179" s="14" t="s">
        <v>80</v>
      </c>
      <c r="C1179" s="14" t="n">
        <v>0</v>
      </c>
      <c r="D1179" s="14" t="n">
        <v>177</v>
      </c>
      <c r="E1179" s="14" t="n">
        <v>2016</v>
      </c>
      <c r="F1179" s="14" t="s">
        <v>135</v>
      </c>
      <c r="G1179" s="14" t="n">
        <v>24</v>
      </c>
      <c r="H1179" s="14" t="n">
        <v>10</v>
      </c>
      <c r="I1179" s="14" t="n">
        <v>2</v>
      </c>
      <c r="J1179" s="14" t="n">
        <v>5</v>
      </c>
      <c r="K1179" s="14" t="n">
        <v>2</v>
      </c>
      <c r="L1179" s="14" t="n">
        <v>0</v>
      </c>
      <c r="M1179" s="14" t="n">
        <v>0</v>
      </c>
      <c r="N1179" s="14" t="s">
        <v>112</v>
      </c>
      <c r="O1179" s="14" t="s">
        <v>147</v>
      </c>
      <c r="P1179" s="14" t="s">
        <v>93</v>
      </c>
      <c r="Q1179" s="14" t="s">
        <v>94</v>
      </c>
      <c r="R1179" s="14" t="n">
        <v>0</v>
      </c>
      <c r="S1179" s="14" t="n">
        <v>0</v>
      </c>
      <c r="T1179" s="14" t="n">
        <v>0</v>
      </c>
      <c r="U1179" s="14" t="s">
        <v>124</v>
      </c>
      <c r="V1179" s="14" t="s">
        <v>124</v>
      </c>
      <c r="W1179" s="14" t="n">
        <v>0</v>
      </c>
      <c r="X1179" s="14" t="s">
        <v>86</v>
      </c>
      <c r="Y1179" s="14" t="n">
        <v>240</v>
      </c>
      <c r="Z1179" s="14" t="n">
        <v>0</v>
      </c>
      <c r="AA1179" s="14" t="n">
        <v>0</v>
      </c>
      <c r="AB1179" s="14" t="s">
        <v>87</v>
      </c>
      <c r="AC1179" s="14" t="n">
        <v>142</v>
      </c>
      <c r="AD1179" s="14" t="n">
        <v>0</v>
      </c>
      <c r="AE1179" s="14" t="n">
        <v>2</v>
      </c>
      <c r="AF1179" s="14" t="s">
        <v>88</v>
      </c>
      <c r="AG1179" s="15" t="n">
        <v>42538</v>
      </c>
      <c r="AH1179" s="14" t="n">
        <f aca="false">I1179+J1179</f>
        <v>7</v>
      </c>
      <c r="AI1179" s="14" t="n">
        <f aca="false">K1179+L1179+M1179</f>
        <v>2</v>
      </c>
      <c r="AJ1179" s="14" t="n">
        <f aca="false">AC1179*AH1179</f>
        <v>994</v>
      </c>
      <c r="AK1179" s="14" t="str">
        <f aca="false">IF(C1179=1,"Cancelled","Completed")</f>
        <v>Completed</v>
      </c>
      <c r="AL1179" s="14" t="str">
        <f aca="false">_xlfn.IFS(D1179&lt;=7,"0-7 Days",D1179&lt;=30,"8-30 Days",D1179&lt;=90,"31-90 Days",TRUE(),"90+ Days")</f>
        <v>90+ Days</v>
      </c>
      <c r="AM1179" s="14" t="str">
        <f aca="false">_xlfn.IFS(OR(F1179="December",F1179="January",F1179="February"),"Winter",OR(F1179="March",F1179="April",F1179="May"),"Spring",OR(F1179="June",F1179="July",F1179="August"),"Summer",TRUE(),"Autumn")</f>
        <v>Summer</v>
      </c>
      <c r="AN1179" s="14" t="str">
        <f aca="false">IF(L1179+M1179&gt;0,"Family","Adult Only")</f>
        <v>Adult Only</v>
      </c>
      <c r="AO1179" s="14" t="str">
        <f aca="false">IF(U1179=V1179,"Same","Changed")</f>
        <v>Same</v>
      </c>
    </row>
    <row r="1180" customFormat="false" ht="15" hidden="false" customHeight="false" outlineLevel="0" collapsed="false">
      <c r="A1180" s="0" t="n">
        <v>1215</v>
      </c>
      <c r="B1180" s="0" t="s">
        <v>80</v>
      </c>
      <c r="C1180" s="0" t="n">
        <v>1</v>
      </c>
      <c r="D1180" s="0" t="n">
        <v>271</v>
      </c>
      <c r="E1180" s="0" t="n">
        <v>2017</v>
      </c>
      <c r="F1180" s="0" t="s">
        <v>135</v>
      </c>
      <c r="G1180" s="0" t="n">
        <v>24</v>
      </c>
      <c r="H1180" s="0" t="n">
        <v>12</v>
      </c>
      <c r="I1180" s="0" t="n">
        <v>3</v>
      </c>
      <c r="J1180" s="0" t="n">
        <v>5</v>
      </c>
      <c r="K1180" s="0" t="n">
        <v>2</v>
      </c>
      <c r="L1180" s="0" t="n">
        <v>0</v>
      </c>
      <c r="M1180" s="0" t="n">
        <v>0</v>
      </c>
      <c r="N1180" s="0" t="s">
        <v>129</v>
      </c>
      <c r="O1180" s="0" t="s">
        <v>92</v>
      </c>
      <c r="P1180" s="0" t="s">
        <v>99</v>
      </c>
      <c r="Q1180" s="0" t="s">
        <v>94</v>
      </c>
      <c r="R1180" s="0" t="n">
        <v>0</v>
      </c>
      <c r="S1180" s="0" t="n">
        <v>0</v>
      </c>
      <c r="T1180" s="0" t="n">
        <v>0</v>
      </c>
      <c r="U1180" s="0" t="s">
        <v>124</v>
      </c>
      <c r="V1180" s="0" t="s">
        <v>124</v>
      </c>
      <c r="W1180" s="0" t="n">
        <v>0</v>
      </c>
      <c r="X1180" s="0" t="s">
        <v>86</v>
      </c>
      <c r="Y1180" s="0" t="n">
        <v>40</v>
      </c>
      <c r="Z1180" s="0" t="n">
        <v>0</v>
      </c>
      <c r="AA1180" s="0" t="n">
        <v>0</v>
      </c>
      <c r="AB1180" s="0" t="s">
        <v>87</v>
      </c>
      <c r="AC1180" s="0" t="n">
        <v>137.7</v>
      </c>
      <c r="AD1180" s="0" t="n">
        <v>0</v>
      </c>
      <c r="AE1180" s="0" t="n">
        <v>1</v>
      </c>
      <c r="AF1180" s="0" t="s">
        <v>96</v>
      </c>
      <c r="AG1180" s="13" t="n">
        <v>42825</v>
      </c>
      <c r="AH1180" s="25" t="n">
        <f aca="false">I1180+J1180</f>
        <v>8</v>
      </c>
      <c r="AI1180" s="25" t="n">
        <f aca="false">K1180+L1180+M1180</f>
        <v>2</v>
      </c>
      <c r="AJ1180" s="25" t="n">
        <f aca="false">AC1180*AH1180</f>
        <v>1101.6</v>
      </c>
      <c r="AK1180" s="0" t="str">
        <f aca="false">IF(C1180=1,"Cancelled","Completed")</f>
        <v>Cancelled</v>
      </c>
      <c r="AL1180" s="0" t="str">
        <f aca="false">_xlfn.IFS(D1180&lt;=7,"0-7 Days",D1180&lt;=30,"8-30 Days",D1180&lt;=90,"31-90 Days",TRUE(),"90+ Days")</f>
        <v>90+ Days</v>
      </c>
      <c r="AM1180" s="0" t="str">
        <f aca="false">_xlfn.IFS(OR(F1180="December",F1180="January",F1180="February"),"Winter",OR(F1180="March",F1180="April",F1180="May"),"Spring",OR(F1180="June",F1180="July",F1180="August"),"Summer",TRUE(),"Autumn")</f>
        <v>Summer</v>
      </c>
      <c r="AN1180" s="0" t="str">
        <f aca="false">IF(L1180+M1180&gt;0,"Family","Adult Only")</f>
        <v>Adult Only</v>
      </c>
      <c r="AO1180" s="0" t="str">
        <f aca="false">IF(U1180=V1180,"Same","Changed")</f>
        <v>Same</v>
      </c>
    </row>
    <row r="1181" customFormat="false" ht="15" hidden="false" customHeight="false" outlineLevel="0" collapsed="false">
      <c r="A1181" s="14" t="n">
        <v>1216</v>
      </c>
      <c r="B1181" s="14" t="s">
        <v>90</v>
      </c>
      <c r="C1181" s="14" t="n">
        <v>1</v>
      </c>
      <c r="D1181" s="14" t="n">
        <v>155</v>
      </c>
      <c r="E1181" s="14" t="n">
        <v>2017</v>
      </c>
      <c r="F1181" s="14" t="s">
        <v>135</v>
      </c>
      <c r="G1181" s="14" t="n">
        <v>25</v>
      </c>
      <c r="H1181" s="14" t="n">
        <v>19</v>
      </c>
      <c r="I1181" s="14" t="n">
        <v>1</v>
      </c>
      <c r="J1181" s="14" t="n">
        <v>2</v>
      </c>
      <c r="K1181" s="14" t="n">
        <v>2</v>
      </c>
      <c r="L1181" s="14" t="n">
        <v>0</v>
      </c>
      <c r="M1181" s="14" t="n">
        <v>0</v>
      </c>
      <c r="N1181" s="14" t="s">
        <v>82</v>
      </c>
      <c r="O1181" s="14" t="s">
        <v>92</v>
      </c>
      <c r="P1181" s="14" t="s">
        <v>93</v>
      </c>
      <c r="Q1181" s="14" t="s">
        <v>94</v>
      </c>
      <c r="R1181" s="14" t="n">
        <v>0</v>
      </c>
      <c r="S1181" s="14" t="n">
        <v>0</v>
      </c>
      <c r="T1181" s="14" t="n">
        <v>0</v>
      </c>
      <c r="U1181" s="14" t="s">
        <v>109</v>
      </c>
      <c r="V1181" s="14" t="s">
        <v>109</v>
      </c>
      <c r="W1181" s="14" t="n">
        <v>0</v>
      </c>
      <c r="X1181" s="14" t="s">
        <v>86</v>
      </c>
      <c r="Y1181" s="14" t="n">
        <v>8</v>
      </c>
      <c r="Z1181" s="14" t="n">
        <v>0</v>
      </c>
      <c r="AA1181" s="14" t="n">
        <v>0</v>
      </c>
      <c r="AB1181" s="14" t="s">
        <v>87</v>
      </c>
      <c r="AC1181" s="14" t="n">
        <v>127.8</v>
      </c>
      <c r="AD1181" s="14" t="n">
        <v>0</v>
      </c>
      <c r="AE1181" s="14" t="n">
        <v>1</v>
      </c>
      <c r="AF1181" s="14" t="s">
        <v>96</v>
      </c>
      <c r="AG1181" s="15" t="n">
        <v>42759</v>
      </c>
      <c r="AH1181" s="14" t="n">
        <f aca="false">I1181+J1181</f>
        <v>3</v>
      </c>
      <c r="AI1181" s="14" t="n">
        <f aca="false">K1181+L1181+M1181</f>
        <v>2</v>
      </c>
      <c r="AJ1181" s="14" t="n">
        <f aca="false">AC1181*AH1181</f>
        <v>383.4</v>
      </c>
      <c r="AK1181" s="14" t="str">
        <f aca="false">IF(C1181=1,"Cancelled","Completed")</f>
        <v>Cancelled</v>
      </c>
      <c r="AL1181" s="14" t="str">
        <f aca="false">_xlfn.IFS(D1181&lt;=7,"0-7 Days",D1181&lt;=30,"8-30 Days",D1181&lt;=90,"31-90 Days",TRUE(),"90+ Days")</f>
        <v>90+ Days</v>
      </c>
      <c r="AM1181" s="14" t="str">
        <f aca="false">_xlfn.IFS(OR(F1181="December",F1181="January",F1181="February"),"Winter",OR(F1181="March",F1181="April",F1181="May"),"Spring",OR(F1181="June",F1181="July",F1181="August"),"Summer",TRUE(),"Autumn")</f>
        <v>Summer</v>
      </c>
      <c r="AN1181" s="14" t="str">
        <f aca="false">IF(L1181+M1181&gt;0,"Family","Adult Only")</f>
        <v>Adult Only</v>
      </c>
      <c r="AO1181" s="14" t="str">
        <f aca="false">IF(U1181=V1181,"Same","Changed")</f>
        <v>Same</v>
      </c>
    </row>
    <row r="1182" customFormat="false" ht="15" hidden="false" customHeight="false" outlineLevel="0" collapsed="false">
      <c r="A1182" s="0" t="n">
        <v>1217</v>
      </c>
      <c r="B1182" s="0" t="s">
        <v>90</v>
      </c>
      <c r="C1182" s="0" t="n">
        <v>0</v>
      </c>
      <c r="D1182" s="0" t="n">
        <v>175</v>
      </c>
      <c r="E1182" s="0" t="n">
        <v>2017</v>
      </c>
      <c r="F1182" s="0" t="s">
        <v>121</v>
      </c>
      <c r="G1182" s="0" t="n">
        <v>21</v>
      </c>
      <c r="H1182" s="0" t="n">
        <v>27</v>
      </c>
      <c r="I1182" s="0" t="n">
        <v>1</v>
      </c>
      <c r="J1182" s="0" t="n">
        <v>1</v>
      </c>
      <c r="K1182" s="0" t="n">
        <v>2</v>
      </c>
      <c r="L1182" s="0" t="n">
        <v>0</v>
      </c>
      <c r="M1182" s="0" t="n">
        <v>0</v>
      </c>
      <c r="N1182" s="0" t="s">
        <v>82</v>
      </c>
      <c r="O1182" s="0" t="s">
        <v>158</v>
      </c>
      <c r="P1182" s="0" t="s">
        <v>93</v>
      </c>
      <c r="Q1182" s="0" t="s">
        <v>94</v>
      </c>
      <c r="R1182" s="0" t="n">
        <v>0</v>
      </c>
      <c r="S1182" s="0" t="n">
        <v>0</v>
      </c>
      <c r="T1182" s="0" t="n">
        <v>0</v>
      </c>
      <c r="U1182" s="0" t="s">
        <v>95</v>
      </c>
      <c r="V1182" s="0" t="s">
        <v>95</v>
      </c>
      <c r="W1182" s="0" t="n">
        <v>0</v>
      </c>
      <c r="X1182" s="0" t="s">
        <v>86</v>
      </c>
      <c r="Y1182" s="0" t="n">
        <v>9</v>
      </c>
      <c r="Z1182" s="0" t="n">
        <v>0</v>
      </c>
      <c r="AA1182" s="0" t="n">
        <v>0</v>
      </c>
      <c r="AB1182" s="0" t="s">
        <v>87</v>
      </c>
      <c r="AC1182" s="0" t="n">
        <v>126</v>
      </c>
      <c r="AD1182" s="0" t="n">
        <v>0</v>
      </c>
      <c r="AE1182" s="0" t="n">
        <v>1</v>
      </c>
      <c r="AF1182" s="0" t="s">
        <v>88</v>
      </c>
      <c r="AG1182" s="13" t="n">
        <v>42884</v>
      </c>
      <c r="AH1182" s="25" t="n">
        <f aca="false">I1182+J1182</f>
        <v>2</v>
      </c>
      <c r="AI1182" s="25" t="n">
        <f aca="false">K1182+L1182+M1182</f>
        <v>2</v>
      </c>
      <c r="AJ1182" s="25" t="n">
        <f aca="false">AC1182*AH1182</f>
        <v>252</v>
      </c>
      <c r="AK1182" s="0" t="str">
        <f aca="false">IF(C1182=1,"Cancelled","Completed")</f>
        <v>Completed</v>
      </c>
      <c r="AL1182" s="0" t="str">
        <f aca="false">_xlfn.IFS(D1182&lt;=7,"0-7 Days",D1182&lt;=30,"8-30 Days",D1182&lt;=90,"31-90 Days",TRUE(),"90+ Days")</f>
        <v>90+ Days</v>
      </c>
      <c r="AM1182" s="0" t="str">
        <f aca="false">_xlfn.IFS(OR(F1182="December",F1182="January",F1182="February"),"Winter",OR(F1182="March",F1182="April",F1182="May"),"Spring",OR(F1182="June",F1182="July",F1182="August"),"Summer",TRUE(),"Autumn")</f>
        <v>Spring</v>
      </c>
      <c r="AN1182" s="0" t="str">
        <f aca="false">IF(L1182+M1182&gt;0,"Family","Adult Only")</f>
        <v>Adult Only</v>
      </c>
      <c r="AO1182" s="0" t="str">
        <f aca="false">IF(U1182=V1182,"Same","Changed")</f>
        <v>Same</v>
      </c>
    </row>
    <row r="1183" customFormat="false" ht="15" hidden="false" customHeight="false" outlineLevel="0" collapsed="false">
      <c r="A1183" s="14" t="n">
        <v>1218</v>
      </c>
      <c r="B1183" s="14" t="s">
        <v>90</v>
      </c>
      <c r="C1183" s="14" t="n">
        <v>1</v>
      </c>
      <c r="D1183" s="14" t="n">
        <v>275</v>
      </c>
      <c r="E1183" s="14" t="n">
        <v>2016</v>
      </c>
      <c r="F1183" s="14" t="s">
        <v>111</v>
      </c>
      <c r="G1183" s="14" t="n">
        <v>41</v>
      </c>
      <c r="H1183" s="14" t="n">
        <v>5</v>
      </c>
      <c r="I1183" s="14" t="n">
        <v>1</v>
      </c>
      <c r="J1183" s="14" t="n">
        <v>4</v>
      </c>
      <c r="K1183" s="14" t="n">
        <v>2</v>
      </c>
      <c r="L1183" s="14" t="n">
        <v>0</v>
      </c>
      <c r="M1183" s="14" t="n">
        <v>0</v>
      </c>
      <c r="N1183" s="14" t="s">
        <v>82</v>
      </c>
      <c r="O1183" s="14" t="s">
        <v>92</v>
      </c>
      <c r="P1183" s="14" t="s">
        <v>99</v>
      </c>
      <c r="Q1183" s="14" t="s">
        <v>94</v>
      </c>
      <c r="R1183" s="14" t="n">
        <v>0</v>
      </c>
      <c r="S1183" s="14" t="n">
        <v>0</v>
      </c>
      <c r="T1183" s="14" t="n">
        <v>0</v>
      </c>
      <c r="U1183" s="14" t="s">
        <v>95</v>
      </c>
      <c r="V1183" s="14" t="s">
        <v>95</v>
      </c>
      <c r="W1183" s="14" t="n">
        <v>0</v>
      </c>
      <c r="X1183" s="14" t="s">
        <v>120</v>
      </c>
      <c r="Y1183" s="14" t="n">
        <v>44</v>
      </c>
      <c r="Z1183" s="14" t="n">
        <v>0</v>
      </c>
      <c r="AA1183" s="14" t="n">
        <v>0</v>
      </c>
      <c r="AB1183" s="14" t="s">
        <v>87</v>
      </c>
      <c r="AC1183" s="14" t="n">
        <v>90</v>
      </c>
      <c r="AD1183" s="14" t="n">
        <v>0</v>
      </c>
      <c r="AE1183" s="14" t="n">
        <v>0</v>
      </c>
      <c r="AF1183" s="14" t="s">
        <v>96</v>
      </c>
      <c r="AG1183" s="15" t="n">
        <v>42541</v>
      </c>
      <c r="AH1183" s="14" t="n">
        <f aca="false">I1183+J1183</f>
        <v>5</v>
      </c>
      <c r="AI1183" s="14" t="n">
        <f aca="false">K1183+L1183+M1183</f>
        <v>2</v>
      </c>
      <c r="AJ1183" s="14" t="n">
        <f aca="false">AC1183*AH1183</f>
        <v>450</v>
      </c>
      <c r="AK1183" s="14" t="str">
        <f aca="false">IF(C1183=1,"Cancelled","Completed")</f>
        <v>Cancelled</v>
      </c>
      <c r="AL1183" s="14" t="str">
        <f aca="false">_xlfn.IFS(D1183&lt;=7,"0-7 Days",D1183&lt;=30,"8-30 Days",D1183&lt;=90,"31-90 Days",TRUE(),"90+ Days")</f>
        <v>90+ Days</v>
      </c>
      <c r="AM1183" s="14" t="str">
        <f aca="false">_xlfn.IFS(OR(F1183="December",F1183="January",F1183="February"),"Winter",OR(F1183="March",F1183="April",F1183="May"),"Spring",OR(F1183="June",F1183="July",F1183="August"),"Summer",TRUE(),"Autumn")</f>
        <v>Autumn</v>
      </c>
      <c r="AN1183" s="14" t="str">
        <f aca="false">IF(L1183+M1183&gt;0,"Family","Adult Only")</f>
        <v>Adult Only</v>
      </c>
      <c r="AO1183" s="14" t="str">
        <f aca="false">IF(U1183=V1183,"Same","Changed")</f>
        <v>Same</v>
      </c>
    </row>
    <row r="1184" customFormat="false" ht="15" hidden="false" customHeight="false" outlineLevel="0" collapsed="false">
      <c r="A1184" s="0" t="n">
        <v>1219</v>
      </c>
      <c r="B1184" s="0" t="s">
        <v>90</v>
      </c>
      <c r="C1184" s="0" t="n">
        <v>0</v>
      </c>
      <c r="D1184" s="0" t="n">
        <v>5</v>
      </c>
      <c r="E1184" s="0" t="n">
        <v>2016</v>
      </c>
      <c r="F1184" s="0" t="s">
        <v>106</v>
      </c>
      <c r="G1184" s="0" t="n">
        <v>15</v>
      </c>
      <c r="H1184" s="0" t="n">
        <v>8</v>
      </c>
      <c r="I1184" s="0" t="n">
        <v>0</v>
      </c>
      <c r="J1184" s="0" t="n">
        <v>1</v>
      </c>
      <c r="K1184" s="0" t="n">
        <v>2</v>
      </c>
      <c r="L1184" s="0" t="n">
        <v>0</v>
      </c>
      <c r="M1184" s="0" t="n">
        <v>0</v>
      </c>
      <c r="N1184" s="0" t="s">
        <v>82</v>
      </c>
      <c r="O1184" s="0" t="s">
        <v>122</v>
      </c>
      <c r="P1184" s="0" t="s">
        <v>84</v>
      </c>
      <c r="Q1184" s="0" t="s">
        <v>84</v>
      </c>
      <c r="R1184" s="0" t="n">
        <v>0</v>
      </c>
      <c r="S1184" s="0" t="n">
        <v>0</v>
      </c>
      <c r="T1184" s="0" t="n">
        <v>0</v>
      </c>
      <c r="U1184" s="0" t="s">
        <v>95</v>
      </c>
      <c r="V1184" s="0" t="s">
        <v>95</v>
      </c>
      <c r="W1184" s="0" t="n">
        <v>0</v>
      </c>
      <c r="X1184" s="0" t="s">
        <v>86</v>
      </c>
      <c r="Y1184" s="0" t="n">
        <v>14</v>
      </c>
      <c r="Z1184" s="0" t="n">
        <v>0</v>
      </c>
      <c r="AA1184" s="0" t="n">
        <v>0</v>
      </c>
      <c r="AB1184" s="0" t="s">
        <v>87</v>
      </c>
      <c r="AC1184" s="0" t="n">
        <v>108</v>
      </c>
      <c r="AD1184" s="0" t="n">
        <v>1</v>
      </c>
      <c r="AE1184" s="0" t="n">
        <v>0</v>
      </c>
      <c r="AF1184" s="0" t="s">
        <v>88</v>
      </c>
      <c r="AG1184" s="13" t="n">
        <v>42469</v>
      </c>
      <c r="AH1184" s="25" t="n">
        <f aca="false">I1184+J1184</f>
        <v>1</v>
      </c>
      <c r="AI1184" s="25" t="n">
        <f aca="false">K1184+L1184+M1184</f>
        <v>2</v>
      </c>
      <c r="AJ1184" s="25" t="n">
        <f aca="false">AC1184*AH1184</f>
        <v>108</v>
      </c>
      <c r="AK1184" s="0" t="str">
        <f aca="false">IF(C1184=1,"Cancelled","Completed")</f>
        <v>Completed</v>
      </c>
      <c r="AL1184" s="0" t="str">
        <f aca="false">_xlfn.IFS(D1184&lt;=7,"0-7 Days",D1184&lt;=30,"8-30 Days",D1184&lt;=90,"31-90 Days",TRUE(),"90+ Days")</f>
        <v>0-7 Days</v>
      </c>
      <c r="AM1184" s="0" t="str">
        <f aca="false">_xlfn.IFS(OR(F1184="December",F1184="January",F1184="February"),"Winter",OR(F1184="March",F1184="April",F1184="May"),"Spring",OR(F1184="June",F1184="July",F1184="August"),"Summer",TRUE(),"Autumn")</f>
        <v>Spring</v>
      </c>
      <c r="AN1184" s="0" t="str">
        <f aca="false">IF(L1184+M1184&gt;0,"Family","Adult Only")</f>
        <v>Adult Only</v>
      </c>
      <c r="AO1184" s="0" t="str">
        <f aca="false">IF(U1184=V1184,"Same","Changed")</f>
        <v>Same</v>
      </c>
    </row>
    <row r="1185" customFormat="false" ht="15" hidden="false" customHeight="false" outlineLevel="0" collapsed="false">
      <c r="A1185" s="14" t="n">
        <v>1220</v>
      </c>
      <c r="B1185" s="14" t="s">
        <v>80</v>
      </c>
      <c r="C1185" s="14" t="n">
        <v>1</v>
      </c>
      <c r="D1185" s="14" t="n">
        <v>59</v>
      </c>
      <c r="E1185" s="14" t="n">
        <v>2017</v>
      </c>
      <c r="F1185" s="14" t="s">
        <v>119</v>
      </c>
      <c r="G1185" s="14" t="n">
        <v>33</v>
      </c>
      <c r="H1185" s="14" t="n">
        <v>13</v>
      </c>
      <c r="I1185" s="14" t="n">
        <v>2</v>
      </c>
      <c r="J1185" s="14" t="n">
        <v>4</v>
      </c>
      <c r="K1185" s="14" t="n">
        <v>2</v>
      </c>
      <c r="L1185" s="14" t="n">
        <v>2</v>
      </c>
      <c r="M1185" s="14" t="n">
        <v>0</v>
      </c>
      <c r="N1185" s="14" t="s">
        <v>142</v>
      </c>
      <c r="O1185" s="14" t="s">
        <v>92</v>
      </c>
      <c r="P1185" s="14" t="s">
        <v>84</v>
      </c>
      <c r="Q1185" s="14" t="s">
        <v>84</v>
      </c>
      <c r="R1185" s="14" t="n">
        <v>0</v>
      </c>
      <c r="S1185" s="14" t="n">
        <v>0</v>
      </c>
      <c r="T1185" s="14" t="n">
        <v>0</v>
      </c>
      <c r="U1185" s="14" t="s">
        <v>144</v>
      </c>
      <c r="V1185" s="14" t="s">
        <v>144</v>
      </c>
      <c r="W1185" s="14" t="n">
        <v>1</v>
      </c>
      <c r="X1185" s="14" t="s">
        <v>86</v>
      </c>
      <c r="Y1185" s="14" t="n">
        <v>250</v>
      </c>
      <c r="Z1185" s="14" t="n">
        <v>0</v>
      </c>
      <c r="AA1185" s="14" t="n">
        <v>0</v>
      </c>
      <c r="AB1185" s="14" t="s">
        <v>87</v>
      </c>
      <c r="AC1185" s="14" t="n">
        <v>437</v>
      </c>
      <c r="AD1185" s="14" t="n">
        <v>0</v>
      </c>
      <c r="AE1185" s="14" t="n">
        <v>0</v>
      </c>
      <c r="AF1185" s="14" t="s">
        <v>96</v>
      </c>
      <c r="AG1185" s="15" t="n">
        <v>42950</v>
      </c>
      <c r="AH1185" s="14" t="n">
        <f aca="false">I1185+J1185</f>
        <v>6</v>
      </c>
      <c r="AI1185" s="14" t="n">
        <f aca="false">K1185+L1185+M1185</f>
        <v>4</v>
      </c>
      <c r="AJ1185" s="14" t="n">
        <f aca="false">AC1185*AH1185</f>
        <v>2622</v>
      </c>
      <c r="AK1185" s="14" t="str">
        <f aca="false">IF(C1185=1,"Cancelled","Completed")</f>
        <v>Cancelled</v>
      </c>
      <c r="AL1185" s="14" t="str">
        <f aca="false">_xlfn.IFS(D1185&lt;=7,"0-7 Days",D1185&lt;=30,"8-30 Days",D1185&lt;=90,"31-90 Days",TRUE(),"90+ Days")</f>
        <v>31-90 Days</v>
      </c>
      <c r="AM1185" s="14" t="str">
        <f aca="false">_xlfn.IFS(OR(F1185="December",F1185="January",F1185="February"),"Winter",OR(F1185="March",F1185="April",F1185="May"),"Spring",OR(F1185="June",F1185="July",F1185="August"),"Summer",TRUE(),"Autumn")</f>
        <v>Summer</v>
      </c>
      <c r="AN1185" s="14" t="str">
        <f aca="false">IF(L1185+M1185&gt;0,"Family","Adult Only")</f>
        <v>Family</v>
      </c>
      <c r="AO1185" s="14" t="str">
        <f aca="false">IF(U1185=V1185,"Same","Changed")</f>
        <v>Same</v>
      </c>
    </row>
    <row r="1186" customFormat="false" ht="15" hidden="false" customHeight="false" outlineLevel="0" collapsed="false">
      <c r="A1186" s="0" t="n">
        <v>1221</v>
      </c>
      <c r="B1186" s="0" t="s">
        <v>90</v>
      </c>
      <c r="C1186" s="0" t="n">
        <v>0</v>
      </c>
      <c r="D1186" s="0" t="n">
        <v>26</v>
      </c>
      <c r="E1186" s="0" t="n">
        <v>2017</v>
      </c>
      <c r="F1186" s="0" t="s">
        <v>106</v>
      </c>
      <c r="G1186" s="0" t="n">
        <v>17</v>
      </c>
      <c r="H1186" s="0" t="n">
        <v>27</v>
      </c>
      <c r="I1186" s="0" t="n">
        <v>0</v>
      </c>
      <c r="J1186" s="0" t="n">
        <v>1</v>
      </c>
      <c r="K1186" s="0" t="n">
        <v>2</v>
      </c>
      <c r="L1186" s="0" t="n">
        <v>0</v>
      </c>
      <c r="M1186" s="0" t="n">
        <v>0</v>
      </c>
      <c r="N1186" s="0" t="s">
        <v>107</v>
      </c>
      <c r="O1186" s="0" t="s">
        <v>143</v>
      </c>
      <c r="P1186" s="0" t="s">
        <v>93</v>
      </c>
      <c r="Q1186" s="0" t="s">
        <v>94</v>
      </c>
      <c r="R1186" s="0" t="n">
        <v>0</v>
      </c>
      <c r="S1186" s="0" t="n">
        <v>0</v>
      </c>
      <c r="T1186" s="0" t="n">
        <v>0</v>
      </c>
      <c r="U1186" s="0" t="s">
        <v>95</v>
      </c>
      <c r="V1186" s="0" t="s">
        <v>95</v>
      </c>
      <c r="W1186" s="0" t="n">
        <v>0</v>
      </c>
      <c r="X1186" s="0" t="s">
        <v>86</v>
      </c>
      <c r="Y1186" s="0" t="n">
        <v>9</v>
      </c>
      <c r="Z1186" s="0" t="n">
        <v>0</v>
      </c>
      <c r="AA1186" s="0" t="n">
        <v>0</v>
      </c>
      <c r="AB1186" s="0" t="s">
        <v>87</v>
      </c>
      <c r="AC1186" s="0" t="n">
        <v>124</v>
      </c>
      <c r="AD1186" s="0" t="n">
        <v>1</v>
      </c>
      <c r="AE1186" s="0" t="n">
        <v>3</v>
      </c>
      <c r="AF1186" s="0" t="s">
        <v>88</v>
      </c>
      <c r="AG1186" s="13" t="n">
        <v>42853</v>
      </c>
      <c r="AH1186" s="25" t="n">
        <f aca="false">I1186+J1186</f>
        <v>1</v>
      </c>
      <c r="AI1186" s="25" t="n">
        <f aca="false">K1186+L1186+M1186</f>
        <v>2</v>
      </c>
      <c r="AJ1186" s="25" t="n">
        <f aca="false">AC1186*AH1186</f>
        <v>124</v>
      </c>
      <c r="AK1186" s="0" t="str">
        <f aca="false">IF(C1186=1,"Cancelled","Completed")</f>
        <v>Completed</v>
      </c>
      <c r="AL1186" s="0" t="str">
        <f aca="false">_xlfn.IFS(D1186&lt;=7,"0-7 Days",D1186&lt;=30,"8-30 Days",D1186&lt;=90,"31-90 Days",TRUE(),"90+ Days")</f>
        <v>8-30 Days</v>
      </c>
      <c r="AM1186" s="0" t="str">
        <f aca="false">_xlfn.IFS(OR(F1186="December",F1186="January",F1186="February"),"Winter",OR(F1186="March",F1186="April",F1186="May"),"Spring",OR(F1186="June",F1186="July",F1186="August"),"Summer",TRUE(),"Autumn")</f>
        <v>Spring</v>
      </c>
      <c r="AN1186" s="0" t="str">
        <f aca="false">IF(L1186+M1186&gt;0,"Family","Adult Only")</f>
        <v>Adult Only</v>
      </c>
      <c r="AO1186" s="0" t="str">
        <f aca="false">IF(U1186=V1186,"Same","Changed")</f>
        <v>Same</v>
      </c>
    </row>
    <row r="1187" customFormat="false" ht="15" hidden="false" customHeight="false" outlineLevel="0" collapsed="false">
      <c r="A1187" s="14" t="n">
        <v>1222</v>
      </c>
      <c r="B1187" s="14" t="s">
        <v>90</v>
      </c>
      <c r="C1187" s="14" t="n">
        <v>0</v>
      </c>
      <c r="D1187" s="14" t="n">
        <v>1</v>
      </c>
      <c r="E1187" s="14" t="n">
        <v>2017</v>
      </c>
      <c r="F1187" s="14" t="s">
        <v>118</v>
      </c>
      <c r="G1187" s="14" t="n">
        <v>8</v>
      </c>
      <c r="H1187" s="14" t="n">
        <v>23</v>
      </c>
      <c r="I1187" s="14" t="n">
        <v>0</v>
      </c>
      <c r="J1187" s="14" t="n">
        <v>1</v>
      </c>
      <c r="K1187" s="14" t="n">
        <v>1</v>
      </c>
      <c r="L1187" s="14" t="n">
        <v>0</v>
      </c>
      <c r="M1187" s="14" t="n">
        <v>0</v>
      </c>
      <c r="N1187" s="14" t="s">
        <v>107</v>
      </c>
      <c r="O1187" s="14" t="s">
        <v>155</v>
      </c>
      <c r="P1187" s="14" t="s">
        <v>93</v>
      </c>
      <c r="Q1187" s="14" t="s">
        <v>94</v>
      </c>
      <c r="R1187" s="14" t="n">
        <v>0</v>
      </c>
      <c r="S1187" s="14" t="n">
        <v>0</v>
      </c>
      <c r="T1187" s="14" t="n">
        <v>0</v>
      </c>
      <c r="U1187" s="14" t="s">
        <v>95</v>
      </c>
      <c r="V1187" s="14" t="s">
        <v>95</v>
      </c>
      <c r="W1187" s="14" t="n">
        <v>1</v>
      </c>
      <c r="X1187" s="14" t="s">
        <v>86</v>
      </c>
      <c r="Y1187" s="14" t="n">
        <v>7</v>
      </c>
      <c r="Z1187" s="14" t="n">
        <v>0</v>
      </c>
      <c r="AA1187" s="14" t="n">
        <v>0</v>
      </c>
      <c r="AB1187" s="14" t="s">
        <v>87</v>
      </c>
      <c r="AC1187" s="14" t="n">
        <v>70.4</v>
      </c>
      <c r="AD1187" s="14" t="n">
        <v>0</v>
      </c>
      <c r="AE1187" s="14" t="n">
        <v>0</v>
      </c>
      <c r="AF1187" s="14" t="s">
        <v>88</v>
      </c>
      <c r="AG1187" s="15" t="n">
        <v>42790</v>
      </c>
      <c r="AH1187" s="14" t="n">
        <f aca="false">I1187+J1187</f>
        <v>1</v>
      </c>
      <c r="AI1187" s="14" t="n">
        <f aca="false">K1187+L1187+M1187</f>
        <v>1</v>
      </c>
      <c r="AJ1187" s="14" t="n">
        <f aca="false">AC1187*AH1187</f>
        <v>70.4</v>
      </c>
      <c r="AK1187" s="14" t="str">
        <f aca="false">IF(C1187=1,"Cancelled","Completed")</f>
        <v>Completed</v>
      </c>
      <c r="AL1187" s="14" t="str">
        <f aca="false">_xlfn.IFS(D1187&lt;=7,"0-7 Days",D1187&lt;=30,"8-30 Days",D1187&lt;=90,"31-90 Days",TRUE(),"90+ Days")</f>
        <v>0-7 Days</v>
      </c>
      <c r="AM1187" s="14" t="str">
        <f aca="false">_xlfn.IFS(OR(F1187="December",F1187="January",F1187="February"),"Winter",OR(F1187="March",F1187="April",F1187="May"),"Spring",OR(F1187="June",F1187="July",F1187="August"),"Summer",TRUE(),"Autumn")</f>
        <v>Winter</v>
      </c>
      <c r="AN1187" s="14" t="str">
        <f aca="false">IF(L1187+M1187&gt;0,"Family","Adult Only")</f>
        <v>Adult Only</v>
      </c>
      <c r="AO1187" s="14" t="str">
        <f aca="false">IF(U1187=V1187,"Same","Changed")</f>
        <v>Same</v>
      </c>
    </row>
    <row r="1188" customFormat="false" ht="15" hidden="false" customHeight="false" outlineLevel="0" collapsed="false">
      <c r="A1188" s="0" t="n">
        <v>1223</v>
      </c>
      <c r="B1188" s="0" t="s">
        <v>90</v>
      </c>
      <c r="C1188" s="0" t="n">
        <v>1</v>
      </c>
      <c r="D1188" s="0" t="n">
        <v>286</v>
      </c>
      <c r="E1188" s="0" t="n">
        <v>2016</v>
      </c>
      <c r="F1188" s="0" t="s">
        <v>111</v>
      </c>
      <c r="G1188" s="0" t="n">
        <v>44</v>
      </c>
      <c r="H1188" s="0" t="n">
        <v>28</v>
      </c>
      <c r="I1188" s="0" t="n">
        <v>0</v>
      </c>
      <c r="J1188" s="0" t="n">
        <v>2</v>
      </c>
      <c r="K1188" s="0" t="n">
        <v>2</v>
      </c>
      <c r="L1188" s="0" t="n">
        <v>0</v>
      </c>
      <c r="M1188" s="0" t="n">
        <v>0</v>
      </c>
      <c r="N1188" s="0" t="s">
        <v>82</v>
      </c>
      <c r="O1188" s="0" t="s">
        <v>92</v>
      </c>
      <c r="P1188" s="0" t="s">
        <v>116</v>
      </c>
      <c r="Q1188" s="0" t="s">
        <v>94</v>
      </c>
      <c r="R1188" s="0" t="n">
        <v>0</v>
      </c>
      <c r="S1188" s="0" t="n">
        <v>0</v>
      </c>
      <c r="T1188" s="0" t="n">
        <v>0</v>
      </c>
      <c r="U1188" s="0" t="s">
        <v>95</v>
      </c>
      <c r="V1188" s="0" t="s">
        <v>95</v>
      </c>
      <c r="W1188" s="0" t="n">
        <v>0</v>
      </c>
      <c r="X1188" s="0" t="s">
        <v>120</v>
      </c>
      <c r="Y1188" s="0" t="n">
        <v>1</v>
      </c>
      <c r="Z1188" s="0" t="n">
        <v>0</v>
      </c>
      <c r="AA1188" s="0" t="n">
        <v>0</v>
      </c>
      <c r="AB1188" s="0" t="s">
        <v>87</v>
      </c>
      <c r="AC1188" s="0" t="n">
        <v>65</v>
      </c>
      <c r="AD1188" s="0" t="n">
        <v>0</v>
      </c>
      <c r="AE1188" s="0" t="n">
        <v>0</v>
      </c>
      <c r="AF1188" s="0" t="s">
        <v>96</v>
      </c>
      <c r="AG1188" s="13" t="n">
        <v>42633</v>
      </c>
      <c r="AH1188" s="25" t="n">
        <f aca="false">I1188+J1188</f>
        <v>2</v>
      </c>
      <c r="AI1188" s="25" t="n">
        <f aca="false">K1188+L1188+M1188</f>
        <v>2</v>
      </c>
      <c r="AJ1188" s="25" t="n">
        <f aca="false">AC1188*AH1188</f>
        <v>130</v>
      </c>
      <c r="AK1188" s="0" t="str">
        <f aca="false">IF(C1188=1,"Cancelled","Completed")</f>
        <v>Cancelled</v>
      </c>
      <c r="AL1188" s="0" t="str">
        <f aca="false">_xlfn.IFS(D1188&lt;=7,"0-7 Days",D1188&lt;=30,"8-30 Days",D1188&lt;=90,"31-90 Days",TRUE(),"90+ Days")</f>
        <v>90+ Days</v>
      </c>
      <c r="AM1188" s="0" t="str">
        <f aca="false">_xlfn.IFS(OR(F1188="December",F1188="January",F1188="February"),"Winter",OR(F1188="March",F1188="April",F1188="May"),"Spring",OR(F1188="June",F1188="July",F1188="August"),"Summer",TRUE(),"Autumn")</f>
        <v>Autumn</v>
      </c>
      <c r="AN1188" s="0" t="str">
        <f aca="false">IF(L1188+M1188&gt;0,"Family","Adult Only")</f>
        <v>Adult Only</v>
      </c>
      <c r="AO1188" s="0" t="str">
        <f aca="false">IF(U1188=V1188,"Same","Changed")</f>
        <v>Same</v>
      </c>
    </row>
    <row r="1189" customFormat="false" ht="15" hidden="false" customHeight="false" outlineLevel="0" collapsed="false">
      <c r="A1189" s="14" t="n">
        <v>1224</v>
      </c>
      <c r="B1189" s="14" t="s">
        <v>90</v>
      </c>
      <c r="C1189" s="14" t="n">
        <v>0</v>
      </c>
      <c r="D1189" s="14" t="n">
        <v>102</v>
      </c>
      <c r="E1189" s="14" t="n">
        <v>2016</v>
      </c>
      <c r="F1189" s="14" t="s">
        <v>91</v>
      </c>
      <c r="G1189" s="14" t="n">
        <v>28</v>
      </c>
      <c r="H1189" s="14" t="n">
        <v>8</v>
      </c>
      <c r="I1189" s="14" t="n">
        <v>2</v>
      </c>
      <c r="J1189" s="14" t="n">
        <v>2</v>
      </c>
      <c r="K1189" s="14" t="n">
        <v>2</v>
      </c>
      <c r="L1189" s="14" t="n">
        <v>0</v>
      </c>
      <c r="M1189" s="14" t="n">
        <v>0</v>
      </c>
      <c r="N1189" s="14" t="s">
        <v>82</v>
      </c>
      <c r="O1189" s="14" t="s">
        <v>92</v>
      </c>
      <c r="P1189" s="14" t="s">
        <v>99</v>
      </c>
      <c r="Q1189" s="14" t="s">
        <v>94</v>
      </c>
      <c r="R1189" s="14" t="n">
        <v>0</v>
      </c>
      <c r="S1189" s="14" t="n">
        <v>0</v>
      </c>
      <c r="T1189" s="14" t="n">
        <v>0</v>
      </c>
      <c r="U1189" s="14" t="s">
        <v>95</v>
      </c>
      <c r="V1189" s="14" t="s">
        <v>95</v>
      </c>
      <c r="W1189" s="14" t="n">
        <v>0</v>
      </c>
      <c r="X1189" s="14" t="s">
        <v>86</v>
      </c>
      <c r="Y1189" s="14" t="n">
        <v>22</v>
      </c>
      <c r="Z1189" s="14" t="n">
        <v>0</v>
      </c>
      <c r="AA1189" s="14" t="n">
        <v>0</v>
      </c>
      <c r="AB1189" s="14" t="s">
        <v>87</v>
      </c>
      <c r="AC1189" s="14" t="n">
        <v>72.25</v>
      </c>
      <c r="AD1189" s="14" t="n">
        <v>0</v>
      </c>
      <c r="AE1189" s="14" t="n">
        <v>0</v>
      </c>
      <c r="AF1189" s="14" t="s">
        <v>88</v>
      </c>
      <c r="AG1189" s="15" t="n">
        <v>42563</v>
      </c>
      <c r="AH1189" s="14" t="n">
        <f aca="false">I1189+J1189</f>
        <v>4</v>
      </c>
      <c r="AI1189" s="14" t="n">
        <f aca="false">K1189+L1189+M1189</f>
        <v>2</v>
      </c>
      <c r="AJ1189" s="14" t="n">
        <f aca="false">AC1189*AH1189</f>
        <v>289</v>
      </c>
      <c r="AK1189" s="14" t="str">
        <f aca="false">IF(C1189=1,"Cancelled","Completed")</f>
        <v>Completed</v>
      </c>
      <c r="AL1189" s="14" t="str">
        <f aca="false">_xlfn.IFS(D1189&lt;=7,"0-7 Days",D1189&lt;=30,"8-30 Days",D1189&lt;=90,"31-90 Days",TRUE(),"90+ Days")</f>
        <v>90+ Days</v>
      </c>
      <c r="AM1189" s="14" t="str">
        <f aca="false">_xlfn.IFS(OR(F1189="December",F1189="January",F1189="February"),"Winter",OR(F1189="March",F1189="April",F1189="May"),"Spring",OR(F1189="June",F1189="July",F1189="August"),"Summer",TRUE(),"Autumn")</f>
        <v>Summer</v>
      </c>
      <c r="AN1189" s="14" t="str">
        <f aca="false">IF(L1189+M1189&gt;0,"Family","Adult Only")</f>
        <v>Adult Only</v>
      </c>
      <c r="AO1189" s="14" t="str">
        <f aca="false">IF(U1189=V1189,"Same","Changed")</f>
        <v>Same</v>
      </c>
    </row>
    <row r="1190" customFormat="false" ht="15" hidden="false" customHeight="false" outlineLevel="0" collapsed="false">
      <c r="A1190" s="0" t="n">
        <v>1225</v>
      </c>
      <c r="B1190" s="0" t="s">
        <v>80</v>
      </c>
      <c r="C1190" s="0" t="n">
        <v>1</v>
      </c>
      <c r="D1190" s="0" t="n">
        <v>16</v>
      </c>
      <c r="E1190" s="0" t="n">
        <v>2015</v>
      </c>
      <c r="F1190" s="0" t="s">
        <v>111</v>
      </c>
      <c r="G1190" s="0" t="n">
        <v>44</v>
      </c>
      <c r="H1190" s="0" t="n">
        <v>25</v>
      </c>
      <c r="I1190" s="0" t="n">
        <v>2</v>
      </c>
      <c r="J1190" s="0" t="n">
        <v>3</v>
      </c>
      <c r="K1190" s="0" t="n">
        <v>2</v>
      </c>
      <c r="L1190" s="0" t="n">
        <v>2</v>
      </c>
      <c r="M1190" s="0" t="n">
        <v>0</v>
      </c>
      <c r="N1190" s="0" t="s">
        <v>82</v>
      </c>
      <c r="O1190" s="0" t="s">
        <v>92</v>
      </c>
      <c r="P1190" s="0" t="s">
        <v>93</v>
      </c>
      <c r="Q1190" s="0" t="s">
        <v>94</v>
      </c>
      <c r="R1190" s="0" t="n">
        <v>0</v>
      </c>
      <c r="S1190" s="0" t="n">
        <v>0</v>
      </c>
      <c r="T1190" s="0" t="n">
        <v>0</v>
      </c>
      <c r="U1190" s="0" t="s">
        <v>136</v>
      </c>
      <c r="V1190" s="0" t="s">
        <v>136</v>
      </c>
      <c r="W1190" s="0" t="n">
        <v>0</v>
      </c>
      <c r="X1190" s="0" t="s">
        <v>86</v>
      </c>
      <c r="Y1190" s="0" t="n">
        <v>240</v>
      </c>
      <c r="Z1190" s="0" t="n">
        <v>0</v>
      </c>
      <c r="AA1190" s="0" t="n">
        <v>0</v>
      </c>
      <c r="AB1190" s="0" t="s">
        <v>87</v>
      </c>
      <c r="AC1190" s="0" t="n">
        <v>106</v>
      </c>
      <c r="AD1190" s="0" t="n">
        <v>0</v>
      </c>
      <c r="AE1190" s="0" t="n">
        <v>0</v>
      </c>
      <c r="AF1190" s="0" t="s">
        <v>96</v>
      </c>
      <c r="AG1190" s="13" t="n">
        <v>42287</v>
      </c>
      <c r="AH1190" s="25" t="n">
        <f aca="false">I1190+J1190</f>
        <v>5</v>
      </c>
      <c r="AI1190" s="25" t="n">
        <f aca="false">K1190+L1190+M1190</f>
        <v>4</v>
      </c>
      <c r="AJ1190" s="25" t="n">
        <f aca="false">AC1190*AH1190</f>
        <v>530</v>
      </c>
      <c r="AK1190" s="0" t="str">
        <f aca="false">IF(C1190=1,"Cancelled","Completed")</f>
        <v>Cancelled</v>
      </c>
      <c r="AL1190" s="0" t="str">
        <f aca="false">_xlfn.IFS(D1190&lt;=7,"0-7 Days",D1190&lt;=30,"8-30 Days",D1190&lt;=90,"31-90 Days",TRUE(),"90+ Days")</f>
        <v>8-30 Days</v>
      </c>
      <c r="AM1190" s="0" t="str">
        <f aca="false">_xlfn.IFS(OR(F1190="December",F1190="January",F1190="February"),"Winter",OR(F1190="March",F1190="April",F1190="May"),"Spring",OR(F1190="June",F1190="July",F1190="August"),"Summer",TRUE(),"Autumn")</f>
        <v>Autumn</v>
      </c>
      <c r="AN1190" s="0" t="str">
        <f aca="false">IF(L1190+M1190&gt;0,"Family","Adult Only")</f>
        <v>Family</v>
      </c>
      <c r="AO1190" s="0" t="str">
        <f aca="false">IF(U1190=V1190,"Same","Changed")</f>
        <v>Same</v>
      </c>
    </row>
    <row r="1191" customFormat="false" ht="15" hidden="false" customHeight="false" outlineLevel="0" collapsed="false">
      <c r="A1191" s="14" t="n">
        <v>1226</v>
      </c>
      <c r="B1191" s="14" t="s">
        <v>90</v>
      </c>
      <c r="C1191" s="14" t="n">
        <v>1</v>
      </c>
      <c r="D1191" s="14" t="n">
        <v>90</v>
      </c>
      <c r="E1191" s="14" t="n">
        <v>2016</v>
      </c>
      <c r="F1191" s="14" t="s">
        <v>135</v>
      </c>
      <c r="G1191" s="14" t="n">
        <v>27</v>
      </c>
      <c r="H1191" s="14" t="n">
        <v>28</v>
      </c>
      <c r="I1191" s="14" t="n">
        <v>1</v>
      </c>
      <c r="J1191" s="14" t="n">
        <v>5</v>
      </c>
      <c r="K1191" s="14" t="n">
        <v>2</v>
      </c>
      <c r="L1191" s="14" t="n">
        <v>0</v>
      </c>
      <c r="M1191" s="14" t="n">
        <v>0</v>
      </c>
      <c r="N1191" s="14" t="s">
        <v>82</v>
      </c>
      <c r="O1191" s="14" t="s">
        <v>123</v>
      </c>
      <c r="P1191" s="14" t="s">
        <v>93</v>
      </c>
      <c r="Q1191" s="14" t="s">
        <v>94</v>
      </c>
      <c r="R1191" s="14" t="n">
        <v>0</v>
      </c>
      <c r="S1191" s="14" t="n">
        <v>0</v>
      </c>
      <c r="T1191" s="14" t="n">
        <v>0</v>
      </c>
      <c r="U1191" s="14" t="s">
        <v>95</v>
      </c>
      <c r="V1191" s="14" t="s">
        <v>95</v>
      </c>
      <c r="W1191" s="14" t="n">
        <v>0</v>
      </c>
      <c r="X1191" s="14" t="s">
        <v>86</v>
      </c>
      <c r="Y1191" s="14" t="n">
        <v>9</v>
      </c>
      <c r="Z1191" s="14" t="n">
        <v>0</v>
      </c>
      <c r="AA1191" s="14" t="n">
        <v>0</v>
      </c>
      <c r="AB1191" s="14" t="s">
        <v>87</v>
      </c>
      <c r="AC1191" s="14" t="n">
        <v>114.3</v>
      </c>
      <c r="AD1191" s="14" t="n">
        <v>0</v>
      </c>
      <c r="AE1191" s="14" t="n">
        <v>0</v>
      </c>
      <c r="AF1191" s="14" t="s">
        <v>96</v>
      </c>
      <c r="AG1191" s="15" t="n">
        <v>42460</v>
      </c>
      <c r="AH1191" s="14" t="n">
        <f aca="false">I1191+J1191</f>
        <v>6</v>
      </c>
      <c r="AI1191" s="14" t="n">
        <f aca="false">K1191+L1191+M1191</f>
        <v>2</v>
      </c>
      <c r="AJ1191" s="14" t="n">
        <f aca="false">AC1191*AH1191</f>
        <v>685.8</v>
      </c>
      <c r="AK1191" s="14" t="str">
        <f aca="false">IF(C1191=1,"Cancelled","Completed")</f>
        <v>Cancelled</v>
      </c>
      <c r="AL1191" s="14" t="str">
        <f aca="false">_xlfn.IFS(D1191&lt;=7,"0-7 Days",D1191&lt;=30,"8-30 Days",D1191&lt;=90,"31-90 Days",TRUE(),"90+ Days")</f>
        <v>31-90 Days</v>
      </c>
      <c r="AM1191" s="14" t="str">
        <f aca="false">_xlfn.IFS(OR(F1191="December",F1191="January",F1191="February"),"Winter",OR(F1191="March",F1191="April",F1191="May"),"Spring",OR(F1191="June",F1191="July",F1191="August"),"Summer",TRUE(),"Autumn")</f>
        <v>Summer</v>
      </c>
      <c r="AN1191" s="14" t="str">
        <f aca="false">IF(L1191+M1191&gt;0,"Family","Adult Only")</f>
        <v>Adult Only</v>
      </c>
      <c r="AO1191" s="14" t="str">
        <f aca="false">IF(U1191=V1191,"Same","Changed")</f>
        <v>Same</v>
      </c>
    </row>
    <row r="1192" customFormat="false" ht="15" hidden="false" customHeight="false" outlineLevel="0" collapsed="false">
      <c r="A1192" s="0" t="n">
        <v>1227</v>
      </c>
      <c r="B1192" s="0" t="s">
        <v>80</v>
      </c>
      <c r="C1192" s="0" t="n">
        <v>0</v>
      </c>
      <c r="D1192" s="0" t="n">
        <v>7</v>
      </c>
      <c r="E1192" s="0" t="n">
        <v>2016</v>
      </c>
      <c r="F1192" s="0" t="s">
        <v>135</v>
      </c>
      <c r="G1192" s="0" t="n">
        <v>25</v>
      </c>
      <c r="H1192" s="0" t="n">
        <v>13</v>
      </c>
      <c r="I1192" s="0" t="n">
        <v>1</v>
      </c>
      <c r="J1192" s="0" t="n">
        <v>2</v>
      </c>
      <c r="K1192" s="0" t="n">
        <v>1</v>
      </c>
      <c r="L1192" s="0" t="n">
        <v>0</v>
      </c>
      <c r="M1192" s="0" t="n">
        <v>0</v>
      </c>
      <c r="N1192" s="0" t="s">
        <v>82</v>
      </c>
      <c r="O1192" s="0" t="s">
        <v>92</v>
      </c>
      <c r="P1192" s="0" t="s">
        <v>128</v>
      </c>
      <c r="Q1192" s="0" t="s">
        <v>128</v>
      </c>
      <c r="R1192" s="0" t="n">
        <v>0</v>
      </c>
      <c r="S1192" s="0" t="n">
        <v>0</v>
      </c>
      <c r="T1192" s="0" t="n">
        <v>0</v>
      </c>
      <c r="U1192" s="0" t="s">
        <v>95</v>
      </c>
      <c r="V1192" s="0" t="s">
        <v>156</v>
      </c>
      <c r="W1192" s="0" t="n">
        <v>0</v>
      </c>
      <c r="X1192" s="0" t="s">
        <v>86</v>
      </c>
      <c r="Y1192" s="0" t="n">
        <v>0</v>
      </c>
      <c r="Z1192" s="0" t="n">
        <v>331</v>
      </c>
      <c r="AA1192" s="0" t="n">
        <v>0</v>
      </c>
      <c r="AB1192" s="0" t="s">
        <v>87</v>
      </c>
      <c r="AC1192" s="0" t="n">
        <v>75</v>
      </c>
      <c r="AD1192" s="0" t="n">
        <v>0</v>
      </c>
      <c r="AE1192" s="0" t="n">
        <v>0</v>
      </c>
      <c r="AF1192" s="0" t="s">
        <v>88</v>
      </c>
      <c r="AG1192" s="13" t="n">
        <v>42537</v>
      </c>
      <c r="AH1192" s="25" t="n">
        <f aca="false">I1192+J1192</f>
        <v>3</v>
      </c>
      <c r="AI1192" s="25" t="n">
        <f aca="false">K1192+L1192+M1192</f>
        <v>1</v>
      </c>
      <c r="AJ1192" s="25" t="n">
        <f aca="false">AC1192*AH1192</f>
        <v>225</v>
      </c>
      <c r="AK1192" s="0" t="str">
        <f aca="false">IF(C1192=1,"Cancelled","Completed")</f>
        <v>Completed</v>
      </c>
      <c r="AL1192" s="0" t="str">
        <f aca="false">_xlfn.IFS(D1192&lt;=7,"0-7 Days",D1192&lt;=30,"8-30 Days",D1192&lt;=90,"31-90 Days",TRUE(),"90+ Days")</f>
        <v>0-7 Days</v>
      </c>
      <c r="AM1192" s="0" t="str">
        <f aca="false">_xlfn.IFS(OR(F1192="December",F1192="January",F1192="February"),"Winter",OR(F1192="March",F1192="April",F1192="May"),"Spring",OR(F1192="June",F1192="July",F1192="August"),"Summer",TRUE(),"Autumn")</f>
        <v>Summer</v>
      </c>
      <c r="AN1192" s="0" t="str">
        <f aca="false">IF(L1192+M1192&gt;0,"Family","Adult Only")</f>
        <v>Adult Only</v>
      </c>
      <c r="AO1192" s="0" t="str">
        <f aca="false">IF(U1192=V1192,"Same","Changed")</f>
        <v>Changed</v>
      </c>
    </row>
    <row r="1193" customFormat="false" ht="15" hidden="false" customHeight="false" outlineLevel="0" collapsed="false">
      <c r="A1193" s="14" t="n">
        <v>1228</v>
      </c>
      <c r="B1193" s="14" t="s">
        <v>80</v>
      </c>
      <c r="C1193" s="14" t="n">
        <v>0</v>
      </c>
      <c r="D1193" s="14" t="n">
        <v>237</v>
      </c>
      <c r="E1193" s="14" t="n">
        <v>2017</v>
      </c>
      <c r="F1193" s="14" t="s">
        <v>121</v>
      </c>
      <c r="G1193" s="14" t="n">
        <v>18</v>
      </c>
      <c r="H1193" s="14" t="n">
        <v>2</v>
      </c>
      <c r="I1193" s="14" t="n">
        <v>2</v>
      </c>
      <c r="J1193" s="14" t="n">
        <v>5</v>
      </c>
      <c r="K1193" s="14" t="n">
        <v>2</v>
      </c>
      <c r="L1193" s="14" t="n">
        <v>0</v>
      </c>
      <c r="M1193" s="14" t="n">
        <v>0</v>
      </c>
      <c r="N1193" s="14" t="s">
        <v>82</v>
      </c>
      <c r="O1193" s="14" t="s">
        <v>83</v>
      </c>
      <c r="P1193" s="14" t="s">
        <v>99</v>
      </c>
      <c r="Q1193" s="14" t="s">
        <v>94</v>
      </c>
      <c r="R1193" s="14" t="n">
        <v>0</v>
      </c>
      <c r="S1193" s="14" t="n">
        <v>0</v>
      </c>
      <c r="T1193" s="14" t="n">
        <v>0</v>
      </c>
      <c r="U1193" s="14" t="s">
        <v>95</v>
      </c>
      <c r="V1193" s="14" t="s">
        <v>156</v>
      </c>
      <c r="W1193" s="14" t="n">
        <v>1</v>
      </c>
      <c r="X1193" s="14" t="s">
        <v>86</v>
      </c>
      <c r="Y1193" s="14" t="n">
        <v>436</v>
      </c>
      <c r="Z1193" s="14" t="n">
        <v>0</v>
      </c>
      <c r="AA1193" s="14" t="n">
        <v>0</v>
      </c>
      <c r="AB1193" s="14" t="s">
        <v>87</v>
      </c>
      <c r="AC1193" s="14" t="n">
        <v>43.2</v>
      </c>
      <c r="AD1193" s="14" t="n">
        <v>0</v>
      </c>
      <c r="AE1193" s="14" t="n">
        <v>1</v>
      </c>
      <c r="AF1193" s="14" t="s">
        <v>88</v>
      </c>
      <c r="AG1193" s="15" t="n">
        <v>42864</v>
      </c>
      <c r="AH1193" s="14" t="n">
        <f aca="false">I1193+J1193</f>
        <v>7</v>
      </c>
      <c r="AI1193" s="14" t="n">
        <f aca="false">K1193+L1193+M1193</f>
        <v>2</v>
      </c>
      <c r="AJ1193" s="14" t="n">
        <f aca="false">AC1193*AH1193</f>
        <v>302.4</v>
      </c>
      <c r="AK1193" s="14" t="str">
        <f aca="false">IF(C1193=1,"Cancelled","Completed")</f>
        <v>Completed</v>
      </c>
      <c r="AL1193" s="14" t="str">
        <f aca="false">_xlfn.IFS(D1193&lt;=7,"0-7 Days",D1193&lt;=30,"8-30 Days",D1193&lt;=90,"31-90 Days",TRUE(),"90+ Days")</f>
        <v>90+ Days</v>
      </c>
      <c r="AM1193" s="14" t="str">
        <f aca="false">_xlfn.IFS(OR(F1193="December",F1193="January",F1193="February"),"Winter",OR(F1193="March",F1193="April",F1193="May"),"Spring",OR(F1193="June",F1193="July",F1193="August"),"Summer",TRUE(),"Autumn")</f>
        <v>Spring</v>
      </c>
      <c r="AN1193" s="14" t="str">
        <f aca="false">IF(L1193+M1193&gt;0,"Family","Adult Only")</f>
        <v>Adult Only</v>
      </c>
      <c r="AO1193" s="14" t="str">
        <f aca="false">IF(U1193=V1193,"Same","Changed")</f>
        <v>Changed</v>
      </c>
    </row>
    <row r="1194" customFormat="false" ht="15" hidden="false" customHeight="false" outlineLevel="0" collapsed="false">
      <c r="A1194" s="0" t="n">
        <v>1229</v>
      </c>
      <c r="B1194" s="0" t="s">
        <v>90</v>
      </c>
      <c r="C1194" s="0" t="n">
        <v>0</v>
      </c>
      <c r="D1194" s="0" t="n">
        <v>43</v>
      </c>
      <c r="E1194" s="0" t="n">
        <v>2016</v>
      </c>
      <c r="F1194" s="0" t="s">
        <v>119</v>
      </c>
      <c r="G1194" s="0" t="n">
        <v>33</v>
      </c>
      <c r="H1194" s="0" t="n">
        <v>7</v>
      </c>
      <c r="I1194" s="0" t="n">
        <v>2</v>
      </c>
      <c r="J1194" s="0" t="n">
        <v>0</v>
      </c>
      <c r="K1194" s="0" t="n">
        <v>2</v>
      </c>
      <c r="L1194" s="0" t="n">
        <v>0</v>
      </c>
      <c r="M1194" s="0" t="n">
        <v>0</v>
      </c>
      <c r="N1194" s="0" t="s">
        <v>82</v>
      </c>
      <c r="O1194" s="0" t="s">
        <v>122</v>
      </c>
      <c r="P1194" s="0" t="s">
        <v>93</v>
      </c>
      <c r="Q1194" s="0" t="s">
        <v>94</v>
      </c>
      <c r="R1194" s="0" t="n">
        <v>0</v>
      </c>
      <c r="S1194" s="0" t="n">
        <v>0</v>
      </c>
      <c r="T1194" s="0" t="n">
        <v>0</v>
      </c>
      <c r="U1194" s="0" t="s">
        <v>95</v>
      </c>
      <c r="V1194" s="0" t="s">
        <v>95</v>
      </c>
      <c r="W1194" s="0" t="n">
        <v>0</v>
      </c>
      <c r="X1194" s="0" t="s">
        <v>86</v>
      </c>
      <c r="Y1194" s="0" t="n">
        <v>9</v>
      </c>
      <c r="Z1194" s="0" t="n">
        <v>0</v>
      </c>
      <c r="AA1194" s="0" t="n">
        <v>0</v>
      </c>
      <c r="AB1194" s="0" t="s">
        <v>87</v>
      </c>
      <c r="AC1194" s="0" t="n">
        <v>135.9</v>
      </c>
      <c r="AD1194" s="0" t="n">
        <v>0</v>
      </c>
      <c r="AE1194" s="0" t="n">
        <v>1</v>
      </c>
      <c r="AF1194" s="0" t="s">
        <v>88</v>
      </c>
      <c r="AG1194" s="13" t="n">
        <v>42591</v>
      </c>
      <c r="AH1194" s="25" t="n">
        <f aca="false">I1194+J1194</f>
        <v>2</v>
      </c>
      <c r="AI1194" s="25" t="n">
        <f aca="false">K1194+L1194+M1194</f>
        <v>2</v>
      </c>
      <c r="AJ1194" s="25" t="n">
        <f aca="false">AC1194*AH1194</f>
        <v>271.8</v>
      </c>
      <c r="AK1194" s="0" t="str">
        <f aca="false">IF(C1194=1,"Cancelled","Completed")</f>
        <v>Completed</v>
      </c>
      <c r="AL1194" s="0" t="str">
        <f aca="false">_xlfn.IFS(D1194&lt;=7,"0-7 Days",D1194&lt;=30,"8-30 Days",D1194&lt;=90,"31-90 Days",TRUE(),"90+ Days")</f>
        <v>31-90 Days</v>
      </c>
      <c r="AM1194" s="0" t="str">
        <f aca="false">_xlfn.IFS(OR(F1194="December",F1194="January",F1194="February"),"Winter",OR(F1194="March",F1194="April",F1194="May"),"Spring",OR(F1194="June",F1194="July",F1194="August"),"Summer",TRUE(),"Autumn")</f>
        <v>Summer</v>
      </c>
      <c r="AN1194" s="0" t="str">
        <f aca="false">IF(L1194+M1194&gt;0,"Family","Adult Only")</f>
        <v>Adult Only</v>
      </c>
      <c r="AO1194" s="0" t="str">
        <f aca="false">IF(U1194=V1194,"Same","Changed")</f>
        <v>Same</v>
      </c>
    </row>
    <row r="1195" customFormat="false" ht="15" hidden="false" customHeight="false" outlineLevel="0" collapsed="false">
      <c r="A1195" s="14" t="n">
        <v>1230</v>
      </c>
      <c r="B1195" s="14" t="s">
        <v>80</v>
      </c>
      <c r="C1195" s="14" t="n">
        <v>0</v>
      </c>
      <c r="D1195" s="14" t="n">
        <v>1</v>
      </c>
      <c r="E1195" s="14" t="n">
        <v>2017</v>
      </c>
      <c r="F1195" s="14" t="s">
        <v>118</v>
      </c>
      <c r="G1195" s="14" t="n">
        <v>9</v>
      </c>
      <c r="H1195" s="14" t="n">
        <v>26</v>
      </c>
      <c r="I1195" s="14" t="n">
        <v>1</v>
      </c>
      <c r="J1195" s="14" t="n">
        <v>0</v>
      </c>
      <c r="K1195" s="14" t="n">
        <v>2</v>
      </c>
      <c r="L1195" s="14" t="n">
        <v>2</v>
      </c>
      <c r="M1195" s="14" t="n">
        <v>0</v>
      </c>
      <c r="N1195" s="14" t="s">
        <v>82</v>
      </c>
      <c r="O1195" s="14" t="s">
        <v>163</v>
      </c>
      <c r="P1195" s="14" t="s">
        <v>93</v>
      </c>
      <c r="Q1195" s="14" t="s">
        <v>94</v>
      </c>
      <c r="R1195" s="14" t="n">
        <v>0</v>
      </c>
      <c r="S1195" s="14" t="n">
        <v>0</v>
      </c>
      <c r="T1195" s="14" t="n">
        <v>0</v>
      </c>
      <c r="U1195" s="14" t="s">
        <v>156</v>
      </c>
      <c r="V1195" s="14" t="s">
        <v>156</v>
      </c>
      <c r="W1195" s="14" t="n">
        <v>0</v>
      </c>
      <c r="X1195" s="14" t="s">
        <v>86</v>
      </c>
      <c r="Y1195" s="14" t="n">
        <v>240</v>
      </c>
      <c r="Z1195" s="14" t="n">
        <v>0</v>
      </c>
      <c r="AA1195" s="14" t="n">
        <v>0</v>
      </c>
      <c r="AB1195" s="14" t="s">
        <v>87</v>
      </c>
      <c r="AC1195" s="14" t="n">
        <v>75</v>
      </c>
      <c r="AD1195" s="14" t="n">
        <v>0</v>
      </c>
      <c r="AE1195" s="14" t="n">
        <v>0</v>
      </c>
      <c r="AF1195" s="14" t="s">
        <v>88</v>
      </c>
      <c r="AG1195" s="15" t="n">
        <v>42793</v>
      </c>
      <c r="AH1195" s="14" t="n">
        <f aca="false">I1195+J1195</f>
        <v>1</v>
      </c>
      <c r="AI1195" s="14" t="n">
        <f aca="false">K1195+L1195+M1195</f>
        <v>4</v>
      </c>
      <c r="AJ1195" s="14" t="n">
        <f aca="false">AC1195*AH1195</f>
        <v>75</v>
      </c>
      <c r="AK1195" s="14" t="str">
        <f aca="false">IF(C1195=1,"Cancelled","Completed")</f>
        <v>Completed</v>
      </c>
      <c r="AL1195" s="14" t="str">
        <f aca="false">_xlfn.IFS(D1195&lt;=7,"0-7 Days",D1195&lt;=30,"8-30 Days",D1195&lt;=90,"31-90 Days",TRUE(),"90+ Days")</f>
        <v>0-7 Days</v>
      </c>
      <c r="AM1195" s="14" t="str">
        <f aca="false">_xlfn.IFS(OR(F1195="December",F1195="January",F1195="February"),"Winter",OR(F1195="March",F1195="April",F1195="May"),"Spring",OR(F1195="June",F1195="July",F1195="August"),"Summer",TRUE(),"Autumn")</f>
        <v>Winter</v>
      </c>
      <c r="AN1195" s="14" t="str">
        <f aca="false">IF(L1195+M1195&gt;0,"Family","Adult Only")</f>
        <v>Family</v>
      </c>
      <c r="AO1195" s="14" t="str">
        <f aca="false">IF(U1195=V1195,"Same","Changed")</f>
        <v>Same</v>
      </c>
    </row>
    <row r="1196" customFormat="false" ht="15" hidden="false" customHeight="false" outlineLevel="0" collapsed="false">
      <c r="A1196" s="0" t="n">
        <v>1231</v>
      </c>
      <c r="B1196" s="0" t="s">
        <v>80</v>
      </c>
      <c r="C1196" s="0" t="n">
        <v>0</v>
      </c>
      <c r="D1196" s="0" t="n">
        <v>22</v>
      </c>
      <c r="E1196" s="0" t="n">
        <v>2015</v>
      </c>
      <c r="F1196" s="0" t="s">
        <v>91</v>
      </c>
      <c r="G1196" s="0" t="n">
        <v>29</v>
      </c>
      <c r="H1196" s="0" t="n">
        <v>16</v>
      </c>
      <c r="I1196" s="0" t="n">
        <v>2</v>
      </c>
      <c r="J1196" s="0" t="n">
        <v>5</v>
      </c>
      <c r="K1196" s="0" t="n">
        <v>2</v>
      </c>
      <c r="L1196" s="0" t="n">
        <v>0</v>
      </c>
      <c r="M1196" s="0" t="n">
        <v>0</v>
      </c>
      <c r="N1196" s="0" t="s">
        <v>82</v>
      </c>
      <c r="O1196" s="0" t="s">
        <v>92</v>
      </c>
      <c r="P1196" s="0" t="s">
        <v>84</v>
      </c>
      <c r="Q1196" s="0" t="s">
        <v>84</v>
      </c>
      <c r="R1196" s="0" t="n">
        <v>0</v>
      </c>
      <c r="S1196" s="0" t="n">
        <v>0</v>
      </c>
      <c r="T1196" s="0" t="n">
        <v>0</v>
      </c>
      <c r="U1196" s="0" t="s">
        <v>85</v>
      </c>
      <c r="V1196" s="0" t="s">
        <v>85</v>
      </c>
      <c r="W1196" s="0" t="n">
        <v>0</v>
      </c>
      <c r="X1196" s="0" t="s">
        <v>86</v>
      </c>
      <c r="Y1196" s="0" t="n">
        <v>250</v>
      </c>
      <c r="Z1196" s="0" t="n">
        <v>0</v>
      </c>
      <c r="AA1196" s="0" t="n">
        <v>0</v>
      </c>
      <c r="AB1196" s="0" t="s">
        <v>87</v>
      </c>
      <c r="AC1196" s="0" t="n">
        <v>160</v>
      </c>
      <c r="AD1196" s="0" t="n">
        <v>0</v>
      </c>
      <c r="AE1196" s="0" t="n">
        <v>0</v>
      </c>
      <c r="AF1196" s="0" t="s">
        <v>88</v>
      </c>
      <c r="AG1196" s="13" t="n">
        <v>42208</v>
      </c>
      <c r="AH1196" s="25" t="n">
        <f aca="false">I1196+J1196</f>
        <v>7</v>
      </c>
      <c r="AI1196" s="25" t="n">
        <f aca="false">K1196+L1196+M1196</f>
        <v>2</v>
      </c>
      <c r="AJ1196" s="25" t="n">
        <f aca="false">AC1196*AH1196</f>
        <v>1120</v>
      </c>
      <c r="AK1196" s="0" t="str">
        <f aca="false">IF(C1196=1,"Cancelled","Completed")</f>
        <v>Completed</v>
      </c>
      <c r="AL1196" s="0" t="str">
        <f aca="false">_xlfn.IFS(D1196&lt;=7,"0-7 Days",D1196&lt;=30,"8-30 Days",D1196&lt;=90,"31-90 Days",TRUE(),"90+ Days")</f>
        <v>8-30 Days</v>
      </c>
      <c r="AM1196" s="0" t="str">
        <f aca="false">_xlfn.IFS(OR(F1196="December",F1196="January",F1196="February"),"Winter",OR(F1196="March",F1196="April",F1196="May"),"Spring",OR(F1196="June",F1196="July",F1196="August"),"Summer",TRUE(),"Autumn")</f>
        <v>Summer</v>
      </c>
      <c r="AN1196" s="0" t="str">
        <f aca="false">IF(L1196+M1196&gt;0,"Family","Adult Only")</f>
        <v>Adult Only</v>
      </c>
      <c r="AO1196" s="0" t="str">
        <f aca="false">IF(U1196=V1196,"Same","Changed")</f>
        <v>Same</v>
      </c>
    </row>
    <row r="1197" customFormat="false" ht="15" hidden="false" customHeight="false" outlineLevel="0" collapsed="false">
      <c r="A1197" s="14" t="n">
        <v>1232</v>
      </c>
      <c r="B1197" s="14" t="s">
        <v>90</v>
      </c>
      <c r="C1197" s="14" t="n">
        <v>1</v>
      </c>
      <c r="D1197" s="14" t="n">
        <v>175</v>
      </c>
      <c r="E1197" s="14" t="n">
        <v>2017</v>
      </c>
      <c r="F1197" s="14" t="s">
        <v>103</v>
      </c>
      <c r="G1197" s="14" t="n">
        <v>10</v>
      </c>
      <c r="H1197" s="14" t="n">
        <v>10</v>
      </c>
      <c r="I1197" s="14" t="n">
        <v>1</v>
      </c>
      <c r="J1197" s="14" t="n">
        <v>2</v>
      </c>
      <c r="K1197" s="14" t="n">
        <v>2</v>
      </c>
      <c r="L1197" s="14" t="n">
        <v>0</v>
      </c>
      <c r="M1197" s="14" t="n">
        <v>0</v>
      </c>
      <c r="N1197" s="14" t="s">
        <v>82</v>
      </c>
      <c r="O1197" s="14" t="s">
        <v>130</v>
      </c>
      <c r="P1197" s="14" t="s">
        <v>93</v>
      </c>
      <c r="Q1197" s="14" t="s">
        <v>94</v>
      </c>
      <c r="R1197" s="14" t="n">
        <v>0</v>
      </c>
      <c r="S1197" s="14" t="n">
        <v>0</v>
      </c>
      <c r="T1197" s="14" t="n">
        <v>0</v>
      </c>
      <c r="U1197" s="14" t="s">
        <v>95</v>
      </c>
      <c r="V1197" s="14" t="s">
        <v>95</v>
      </c>
      <c r="W1197" s="14" t="n">
        <v>0</v>
      </c>
      <c r="X1197" s="14" t="s">
        <v>86</v>
      </c>
      <c r="Y1197" s="14" t="n">
        <v>9</v>
      </c>
      <c r="Z1197" s="14" t="n">
        <v>0</v>
      </c>
      <c r="AA1197" s="14" t="n">
        <v>0</v>
      </c>
      <c r="AB1197" s="14" t="s">
        <v>87</v>
      </c>
      <c r="AC1197" s="14" t="n">
        <v>93.6</v>
      </c>
      <c r="AD1197" s="14" t="n">
        <v>0</v>
      </c>
      <c r="AE1197" s="14" t="n">
        <v>0</v>
      </c>
      <c r="AF1197" s="14" t="s">
        <v>96</v>
      </c>
      <c r="AG1197" s="15" t="n">
        <v>42652</v>
      </c>
      <c r="AH1197" s="14" t="n">
        <f aca="false">I1197+J1197</f>
        <v>3</v>
      </c>
      <c r="AI1197" s="14" t="n">
        <f aca="false">K1197+L1197+M1197</f>
        <v>2</v>
      </c>
      <c r="AJ1197" s="14" t="n">
        <f aca="false">AC1197*AH1197</f>
        <v>280.8</v>
      </c>
      <c r="AK1197" s="14" t="str">
        <f aca="false">IF(C1197=1,"Cancelled","Completed")</f>
        <v>Cancelled</v>
      </c>
      <c r="AL1197" s="14" t="str">
        <f aca="false">_xlfn.IFS(D1197&lt;=7,"0-7 Days",D1197&lt;=30,"8-30 Days",D1197&lt;=90,"31-90 Days",TRUE(),"90+ Days")</f>
        <v>90+ Days</v>
      </c>
      <c r="AM1197" s="14" t="str">
        <f aca="false">_xlfn.IFS(OR(F1197="December",F1197="January",F1197="February"),"Winter",OR(F1197="March",F1197="April",F1197="May"),"Spring",OR(F1197="June",F1197="July",F1197="August"),"Summer",TRUE(),"Autumn")</f>
        <v>Spring</v>
      </c>
      <c r="AN1197" s="14" t="str">
        <f aca="false">IF(L1197+M1197&gt;0,"Family","Adult Only")</f>
        <v>Adult Only</v>
      </c>
      <c r="AO1197" s="14" t="str">
        <f aca="false">IF(U1197=V1197,"Same","Changed")</f>
        <v>Same</v>
      </c>
    </row>
    <row r="1198" customFormat="false" ht="15" hidden="false" customHeight="false" outlineLevel="0" collapsed="false">
      <c r="A1198" s="0" t="n">
        <v>1233</v>
      </c>
      <c r="B1198" s="0" t="s">
        <v>90</v>
      </c>
      <c r="C1198" s="0" t="n">
        <v>0</v>
      </c>
      <c r="D1198" s="0" t="n">
        <v>219</v>
      </c>
      <c r="E1198" s="0" t="n">
        <v>2016</v>
      </c>
      <c r="F1198" s="0" t="s">
        <v>119</v>
      </c>
      <c r="G1198" s="0" t="n">
        <v>34</v>
      </c>
      <c r="H1198" s="0" t="n">
        <v>20</v>
      </c>
      <c r="I1198" s="0" t="n">
        <v>1</v>
      </c>
      <c r="J1198" s="0" t="n">
        <v>1</v>
      </c>
      <c r="K1198" s="0" t="n">
        <v>2</v>
      </c>
      <c r="L1198" s="0" t="n">
        <v>0</v>
      </c>
      <c r="M1198" s="0" t="n">
        <v>0</v>
      </c>
      <c r="N1198" s="0" t="s">
        <v>112</v>
      </c>
      <c r="O1198" s="0" t="s">
        <v>158</v>
      </c>
      <c r="P1198" s="0" t="s">
        <v>116</v>
      </c>
      <c r="Q1198" s="0" t="s">
        <v>94</v>
      </c>
      <c r="R1198" s="0" t="n">
        <v>0</v>
      </c>
      <c r="S1198" s="0" t="n">
        <v>0</v>
      </c>
      <c r="T1198" s="0" t="n">
        <v>0</v>
      </c>
      <c r="U1198" s="0" t="s">
        <v>95</v>
      </c>
      <c r="V1198" s="0" t="s">
        <v>95</v>
      </c>
      <c r="W1198" s="0" t="n">
        <v>0</v>
      </c>
      <c r="X1198" s="0" t="s">
        <v>86</v>
      </c>
      <c r="Y1198" s="0" t="n">
        <v>1</v>
      </c>
      <c r="Z1198" s="0" t="n">
        <v>0</v>
      </c>
      <c r="AA1198" s="0" t="n">
        <v>0</v>
      </c>
      <c r="AB1198" s="0" t="s">
        <v>101</v>
      </c>
      <c r="AC1198" s="0" t="n">
        <v>96</v>
      </c>
      <c r="AD1198" s="0" t="n">
        <v>0</v>
      </c>
      <c r="AE1198" s="0" t="n">
        <v>0</v>
      </c>
      <c r="AF1198" s="0" t="s">
        <v>88</v>
      </c>
      <c r="AG1198" s="13" t="n">
        <v>42604</v>
      </c>
      <c r="AH1198" s="25" t="n">
        <f aca="false">I1198+J1198</f>
        <v>2</v>
      </c>
      <c r="AI1198" s="25" t="n">
        <f aca="false">K1198+L1198+M1198</f>
        <v>2</v>
      </c>
      <c r="AJ1198" s="25" t="n">
        <f aca="false">AC1198*AH1198</f>
        <v>192</v>
      </c>
      <c r="AK1198" s="0" t="str">
        <f aca="false">IF(C1198=1,"Cancelled","Completed")</f>
        <v>Completed</v>
      </c>
      <c r="AL1198" s="0" t="str">
        <f aca="false">_xlfn.IFS(D1198&lt;=7,"0-7 Days",D1198&lt;=30,"8-30 Days",D1198&lt;=90,"31-90 Days",TRUE(),"90+ Days")</f>
        <v>90+ Days</v>
      </c>
      <c r="AM1198" s="0" t="str">
        <f aca="false">_xlfn.IFS(OR(F1198="December",F1198="January",F1198="February"),"Winter",OR(F1198="March",F1198="April",F1198="May"),"Spring",OR(F1198="June",F1198="July",F1198="August"),"Summer",TRUE(),"Autumn")</f>
        <v>Summer</v>
      </c>
      <c r="AN1198" s="0" t="str">
        <f aca="false">IF(L1198+M1198&gt;0,"Family","Adult Only")</f>
        <v>Adult Only</v>
      </c>
      <c r="AO1198" s="0" t="str">
        <f aca="false">IF(U1198=V1198,"Same","Changed")</f>
        <v>Same</v>
      </c>
    </row>
    <row r="1199" customFormat="false" ht="15" hidden="false" customHeight="false" outlineLevel="0" collapsed="false">
      <c r="A1199" s="14" t="n">
        <v>1234</v>
      </c>
      <c r="B1199" s="14" t="s">
        <v>90</v>
      </c>
      <c r="C1199" s="14" t="n">
        <v>0</v>
      </c>
      <c r="D1199" s="14" t="n">
        <v>120</v>
      </c>
      <c r="E1199" s="14" t="n">
        <v>2017</v>
      </c>
      <c r="F1199" s="14" t="s">
        <v>119</v>
      </c>
      <c r="G1199" s="14" t="n">
        <v>34</v>
      </c>
      <c r="H1199" s="14" t="n">
        <v>23</v>
      </c>
      <c r="I1199" s="14" t="n">
        <v>0</v>
      </c>
      <c r="J1199" s="14" t="n">
        <v>2</v>
      </c>
      <c r="K1199" s="14" t="n">
        <v>1</v>
      </c>
      <c r="L1199" s="14" t="n">
        <v>0</v>
      </c>
      <c r="M1199" s="14" t="n">
        <v>0</v>
      </c>
      <c r="N1199" s="14" t="s">
        <v>82</v>
      </c>
      <c r="O1199" s="14" t="s">
        <v>123</v>
      </c>
      <c r="P1199" s="14" t="s">
        <v>84</v>
      </c>
      <c r="Q1199" s="14" t="s">
        <v>84</v>
      </c>
      <c r="R1199" s="14" t="n">
        <v>0</v>
      </c>
      <c r="S1199" s="14" t="n">
        <v>0</v>
      </c>
      <c r="T1199" s="14" t="n">
        <v>0</v>
      </c>
      <c r="U1199" s="14" t="s">
        <v>124</v>
      </c>
      <c r="V1199" s="14" t="s">
        <v>124</v>
      </c>
      <c r="W1199" s="14" t="n">
        <v>3</v>
      </c>
      <c r="X1199" s="14" t="s">
        <v>86</v>
      </c>
      <c r="Y1199" s="14" t="n">
        <v>14</v>
      </c>
      <c r="Z1199" s="14" t="n">
        <v>0</v>
      </c>
      <c r="AA1199" s="14" t="n">
        <v>0</v>
      </c>
      <c r="AB1199" s="14" t="s">
        <v>87</v>
      </c>
      <c r="AC1199" s="14" t="n">
        <v>180</v>
      </c>
      <c r="AD1199" s="14" t="n">
        <v>0</v>
      </c>
      <c r="AE1199" s="14" t="n">
        <v>2</v>
      </c>
      <c r="AF1199" s="14" t="s">
        <v>88</v>
      </c>
      <c r="AG1199" s="15" t="n">
        <v>42972</v>
      </c>
      <c r="AH1199" s="14" t="n">
        <f aca="false">I1199+J1199</f>
        <v>2</v>
      </c>
      <c r="AI1199" s="14" t="n">
        <f aca="false">K1199+L1199+M1199</f>
        <v>1</v>
      </c>
      <c r="AJ1199" s="14" t="n">
        <f aca="false">AC1199*AH1199</f>
        <v>360</v>
      </c>
      <c r="AK1199" s="14" t="str">
        <f aca="false">IF(C1199=1,"Cancelled","Completed")</f>
        <v>Completed</v>
      </c>
      <c r="AL1199" s="14" t="str">
        <f aca="false">_xlfn.IFS(D1199&lt;=7,"0-7 Days",D1199&lt;=30,"8-30 Days",D1199&lt;=90,"31-90 Days",TRUE(),"90+ Days")</f>
        <v>90+ Days</v>
      </c>
      <c r="AM1199" s="14" t="str">
        <f aca="false">_xlfn.IFS(OR(F1199="December",F1199="January",F1199="February"),"Winter",OR(F1199="March",F1199="April",F1199="May"),"Spring",OR(F1199="June",F1199="July",F1199="August"),"Summer",TRUE(),"Autumn")</f>
        <v>Summer</v>
      </c>
      <c r="AN1199" s="14" t="str">
        <f aca="false">IF(L1199+M1199&gt;0,"Family","Adult Only")</f>
        <v>Adult Only</v>
      </c>
      <c r="AO1199" s="14" t="str">
        <f aca="false">IF(U1199=V1199,"Same","Changed")</f>
        <v>Same</v>
      </c>
    </row>
    <row r="1200" customFormat="false" ht="15" hidden="false" customHeight="false" outlineLevel="0" collapsed="false">
      <c r="A1200" s="0" t="n">
        <v>1235</v>
      </c>
      <c r="B1200" s="0" t="s">
        <v>90</v>
      </c>
      <c r="C1200" s="0" t="n">
        <v>0</v>
      </c>
      <c r="D1200" s="0" t="n">
        <v>301</v>
      </c>
      <c r="E1200" s="0" t="n">
        <v>2016</v>
      </c>
      <c r="F1200" s="0" t="s">
        <v>91</v>
      </c>
      <c r="G1200" s="0" t="n">
        <v>31</v>
      </c>
      <c r="H1200" s="0" t="n">
        <v>30</v>
      </c>
      <c r="I1200" s="0" t="n">
        <v>1</v>
      </c>
      <c r="J1200" s="0" t="n">
        <v>1</v>
      </c>
      <c r="K1200" s="0" t="n">
        <v>2</v>
      </c>
      <c r="L1200" s="0" t="n">
        <v>0</v>
      </c>
      <c r="M1200" s="0" t="n">
        <v>0</v>
      </c>
      <c r="N1200" s="0" t="s">
        <v>112</v>
      </c>
      <c r="O1200" s="0" t="s">
        <v>108</v>
      </c>
      <c r="P1200" s="0" t="s">
        <v>99</v>
      </c>
      <c r="Q1200" s="0" t="s">
        <v>94</v>
      </c>
      <c r="R1200" s="0" t="n">
        <v>0</v>
      </c>
      <c r="S1200" s="0" t="n">
        <v>0</v>
      </c>
      <c r="T1200" s="0" t="n">
        <v>0</v>
      </c>
      <c r="U1200" s="0" t="s">
        <v>95</v>
      </c>
      <c r="V1200" s="0" t="s">
        <v>95</v>
      </c>
      <c r="W1200" s="0" t="n">
        <v>0</v>
      </c>
      <c r="X1200" s="0" t="s">
        <v>86</v>
      </c>
      <c r="Y1200" s="0" t="n">
        <v>6</v>
      </c>
      <c r="Z1200" s="0" t="n">
        <v>0</v>
      </c>
      <c r="AA1200" s="0" t="n">
        <v>0</v>
      </c>
      <c r="AB1200" s="0" t="s">
        <v>101</v>
      </c>
      <c r="AC1200" s="0" t="n">
        <v>115</v>
      </c>
      <c r="AD1200" s="0" t="n">
        <v>0</v>
      </c>
      <c r="AE1200" s="0" t="n">
        <v>1</v>
      </c>
      <c r="AF1200" s="0" t="s">
        <v>88</v>
      </c>
      <c r="AG1200" s="13" t="n">
        <v>42583</v>
      </c>
      <c r="AH1200" s="25" t="n">
        <f aca="false">I1200+J1200</f>
        <v>2</v>
      </c>
      <c r="AI1200" s="25" t="n">
        <f aca="false">K1200+L1200+M1200</f>
        <v>2</v>
      </c>
      <c r="AJ1200" s="25" t="n">
        <f aca="false">AC1200*AH1200</f>
        <v>230</v>
      </c>
      <c r="AK1200" s="0" t="str">
        <f aca="false">IF(C1200=1,"Cancelled","Completed")</f>
        <v>Completed</v>
      </c>
      <c r="AL1200" s="0" t="str">
        <f aca="false">_xlfn.IFS(D1200&lt;=7,"0-7 Days",D1200&lt;=30,"8-30 Days",D1200&lt;=90,"31-90 Days",TRUE(),"90+ Days")</f>
        <v>90+ Days</v>
      </c>
      <c r="AM1200" s="0" t="str">
        <f aca="false">_xlfn.IFS(OR(F1200="December",F1200="January",F1200="February"),"Winter",OR(F1200="March",F1200="April",F1200="May"),"Spring",OR(F1200="June",F1200="July",F1200="August"),"Summer",TRUE(),"Autumn")</f>
        <v>Summer</v>
      </c>
      <c r="AN1200" s="0" t="str">
        <f aca="false">IF(L1200+M1200&gt;0,"Family","Adult Only")</f>
        <v>Adult Only</v>
      </c>
      <c r="AO1200" s="0" t="str">
        <f aca="false">IF(U1200=V1200,"Same","Changed")</f>
        <v>Same</v>
      </c>
    </row>
    <row r="1201" customFormat="false" ht="15" hidden="false" customHeight="false" outlineLevel="0" collapsed="false">
      <c r="A1201" s="14" t="n">
        <v>1236</v>
      </c>
      <c r="B1201" s="14" t="s">
        <v>90</v>
      </c>
      <c r="C1201" s="14" t="n">
        <v>0</v>
      </c>
      <c r="D1201" s="14" t="n">
        <v>98</v>
      </c>
      <c r="E1201" s="14" t="n">
        <v>2016</v>
      </c>
      <c r="F1201" s="14" t="s">
        <v>91</v>
      </c>
      <c r="G1201" s="14" t="n">
        <v>29</v>
      </c>
      <c r="H1201" s="14" t="n">
        <v>15</v>
      </c>
      <c r="I1201" s="14" t="n">
        <v>1</v>
      </c>
      <c r="J1201" s="14" t="n">
        <v>2</v>
      </c>
      <c r="K1201" s="14" t="n">
        <v>2</v>
      </c>
      <c r="L1201" s="14" t="n">
        <v>1</v>
      </c>
      <c r="M1201" s="14" t="n">
        <v>0</v>
      </c>
      <c r="N1201" s="14" t="s">
        <v>82</v>
      </c>
      <c r="O1201" s="14" t="s">
        <v>163</v>
      </c>
      <c r="P1201" s="14" t="s">
        <v>93</v>
      </c>
      <c r="Q1201" s="14" t="s">
        <v>94</v>
      </c>
      <c r="R1201" s="14" t="n">
        <v>0</v>
      </c>
      <c r="S1201" s="14" t="n">
        <v>0</v>
      </c>
      <c r="T1201" s="14" t="n">
        <v>0</v>
      </c>
      <c r="U1201" s="14" t="s">
        <v>95</v>
      </c>
      <c r="V1201" s="14" t="s">
        <v>95</v>
      </c>
      <c r="W1201" s="14" t="n">
        <v>0</v>
      </c>
      <c r="X1201" s="14" t="s">
        <v>86</v>
      </c>
      <c r="Y1201" s="14" t="n">
        <v>9</v>
      </c>
      <c r="Z1201" s="14" t="n">
        <v>0</v>
      </c>
      <c r="AA1201" s="14" t="n">
        <v>0</v>
      </c>
      <c r="AB1201" s="14" t="s">
        <v>87</v>
      </c>
      <c r="AC1201" s="14" t="n">
        <v>121.5</v>
      </c>
      <c r="AD1201" s="14" t="n">
        <v>0</v>
      </c>
      <c r="AE1201" s="14" t="n">
        <v>1</v>
      </c>
      <c r="AF1201" s="14" t="s">
        <v>88</v>
      </c>
      <c r="AG1201" s="15" t="n">
        <v>42569</v>
      </c>
      <c r="AH1201" s="14" t="n">
        <f aca="false">I1201+J1201</f>
        <v>3</v>
      </c>
      <c r="AI1201" s="14" t="n">
        <f aca="false">K1201+L1201+M1201</f>
        <v>3</v>
      </c>
      <c r="AJ1201" s="14" t="n">
        <f aca="false">AC1201*AH1201</f>
        <v>364.5</v>
      </c>
      <c r="AK1201" s="14" t="str">
        <f aca="false">IF(C1201=1,"Cancelled","Completed")</f>
        <v>Completed</v>
      </c>
      <c r="AL1201" s="14" t="str">
        <f aca="false">_xlfn.IFS(D1201&lt;=7,"0-7 Days",D1201&lt;=30,"8-30 Days",D1201&lt;=90,"31-90 Days",TRUE(),"90+ Days")</f>
        <v>90+ Days</v>
      </c>
      <c r="AM1201" s="14" t="str">
        <f aca="false">_xlfn.IFS(OR(F1201="December",F1201="January",F1201="February"),"Winter",OR(F1201="March",F1201="April",F1201="May"),"Spring",OR(F1201="June",F1201="July",F1201="August"),"Summer",TRUE(),"Autumn")</f>
        <v>Summer</v>
      </c>
      <c r="AN1201" s="14" t="str">
        <f aca="false">IF(L1201+M1201&gt;0,"Family","Adult Only")</f>
        <v>Family</v>
      </c>
      <c r="AO1201" s="14" t="str">
        <f aca="false">IF(U1201=V1201,"Same","Changed")</f>
        <v>Same</v>
      </c>
    </row>
    <row r="1202" customFormat="false" ht="15" hidden="false" customHeight="false" outlineLevel="0" collapsed="false">
      <c r="A1202" s="0" t="n">
        <v>1237</v>
      </c>
      <c r="B1202" s="0" t="s">
        <v>80</v>
      </c>
      <c r="C1202" s="0" t="n">
        <v>0</v>
      </c>
      <c r="D1202" s="0" t="n">
        <v>3</v>
      </c>
      <c r="E1202" s="0" t="n">
        <v>2016</v>
      </c>
      <c r="F1202" s="0" t="s">
        <v>121</v>
      </c>
      <c r="G1202" s="0" t="n">
        <v>21</v>
      </c>
      <c r="H1202" s="0" t="n">
        <v>19</v>
      </c>
      <c r="I1202" s="0" t="n">
        <v>0</v>
      </c>
      <c r="J1202" s="0" t="n">
        <v>1</v>
      </c>
      <c r="K1202" s="0" t="n">
        <v>1</v>
      </c>
      <c r="L1202" s="0" t="n">
        <v>0</v>
      </c>
      <c r="M1202" s="0" t="n">
        <v>0</v>
      </c>
      <c r="N1202" s="0" t="s">
        <v>82</v>
      </c>
      <c r="O1202" s="0" t="s">
        <v>92</v>
      </c>
      <c r="P1202" s="0" t="s">
        <v>93</v>
      </c>
      <c r="Q1202" s="0" t="s">
        <v>94</v>
      </c>
      <c r="R1202" s="0" t="n">
        <v>0</v>
      </c>
      <c r="S1202" s="0" t="n">
        <v>0</v>
      </c>
      <c r="T1202" s="0" t="n">
        <v>0</v>
      </c>
      <c r="U1202" s="0" t="s">
        <v>109</v>
      </c>
      <c r="V1202" s="0" t="s">
        <v>109</v>
      </c>
      <c r="W1202" s="0" t="n">
        <v>0</v>
      </c>
      <c r="X1202" s="0" t="s">
        <v>86</v>
      </c>
      <c r="Y1202" s="0" t="n">
        <v>240</v>
      </c>
      <c r="Z1202" s="0" t="n">
        <v>0</v>
      </c>
      <c r="AA1202" s="0" t="n">
        <v>0</v>
      </c>
      <c r="AB1202" s="0" t="s">
        <v>87</v>
      </c>
      <c r="AC1202" s="0" t="n">
        <v>94</v>
      </c>
      <c r="AD1202" s="0" t="n">
        <v>0</v>
      </c>
      <c r="AE1202" s="0" t="n">
        <v>0</v>
      </c>
      <c r="AF1202" s="0" t="s">
        <v>88</v>
      </c>
      <c r="AG1202" s="13" t="n">
        <v>42510</v>
      </c>
      <c r="AH1202" s="25" t="n">
        <f aca="false">I1202+J1202</f>
        <v>1</v>
      </c>
      <c r="AI1202" s="25" t="n">
        <f aca="false">K1202+L1202+M1202</f>
        <v>1</v>
      </c>
      <c r="AJ1202" s="25" t="n">
        <f aca="false">AC1202*AH1202</f>
        <v>94</v>
      </c>
      <c r="AK1202" s="0" t="str">
        <f aca="false">IF(C1202=1,"Cancelled","Completed")</f>
        <v>Completed</v>
      </c>
      <c r="AL1202" s="0" t="str">
        <f aca="false">_xlfn.IFS(D1202&lt;=7,"0-7 Days",D1202&lt;=30,"8-30 Days",D1202&lt;=90,"31-90 Days",TRUE(),"90+ Days")</f>
        <v>0-7 Days</v>
      </c>
      <c r="AM1202" s="0" t="str">
        <f aca="false">_xlfn.IFS(OR(F1202="December",F1202="January",F1202="February"),"Winter",OR(F1202="March",F1202="April",F1202="May"),"Spring",OR(F1202="June",F1202="July",F1202="August"),"Summer",TRUE(),"Autumn")</f>
        <v>Spring</v>
      </c>
      <c r="AN1202" s="0" t="str">
        <f aca="false">IF(L1202+M1202&gt;0,"Family","Adult Only")</f>
        <v>Adult Only</v>
      </c>
      <c r="AO1202" s="0" t="str">
        <f aca="false">IF(U1202=V1202,"Same","Changed")</f>
        <v>Same</v>
      </c>
    </row>
    <row r="1203" customFormat="false" ht="15" hidden="false" customHeight="false" outlineLevel="0" collapsed="false">
      <c r="A1203" s="14" t="n">
        <v>1238</v>
      </c>
      <c r="B1203" s="14" t="s">
        <v>80</v>
      </c>
      <c r="C1203" s="14" t="n">
        <v>0</v>
      </c>
      <c r="D1203" s="14" t="n">
        <v>99</v>
      </c>
      <c r="E1203" s="14" t="n">
        <v>2016</v>
      </c>
      <c r="F1203" s="14" t="s">
        <v>106</v>
      </c>
      <c r="G1203" s="14" t="n">
        <v>18</v>
      </c>
      <c r="H1203" s="14" t="n">
        <v>27</v>
      </c>
      <c r="I1203" s="14" t="n">
        <v>2</v>
      </c>
      <c r="J1203" s="14" t="n">
        <v>7</v>
      </c>
      <c r="K1203" s="14" t="n">
        <v>2</v>
      </c>
      <c r="L1203" s="14" t="n">
        <v>0</v>
      </c>
      <c r="M1203" s="14" t="n">
        <v>0</v>
      </c>
      <c r="N1203" s="14" t="s">
        <v>112</v>
      </c>
      <c r="O1203" s="14" t="s">
        <v>130</v>
      </c>
      <c r="P1203" s="14" t="s">
        <v>116</v>
      </c>
      <c r="Q1203" s="14" t="s">
        <v>94</v>
      </c>
      <c r="R1203" s="14" t="n">
        <v>0</v>
      </c>
      <c r="S1203" s="14" t="n">
        <v>0</v>
      </c>
      <c r="T1203" s="14" t="n">
        <v>0</v>
      </c>
      <c r="U1203" s="14" t="s">
        <v>95</v>
      </c>
      <c r="V1203" s="14" t="s">
        <v>148</v>
      </c>
      <c r="W1203" s="14" t="n">
        <v>9</v>
      </c>
      <c r="X1203" s="14" t="s">
        <v>86</v>
      </c>
      <c r="Y1203" s="14" t="n">
        <v>95</v>
      </c>
      <c r="Z1203" s="14" t="n">
        <v>0</v>
      </c>
      <c r="AA1203" s="14" t="n">
        <v>0</v>
      </c>
      <c r="AB1203" s="14" t="s">
        <v>101</v>
      </c>
      <c r="AC1203" s="14" t="n">
        <v>71.89</v>
      </c>
      <c r="AD1203" s="14" t="n">
        <v>0</v>
      </c>
      <c r="AE1203" s="14" t="n">
        <v>0</v>
      </c>
      <c r="AF1203" s="14" t="s">
        <v>88</v>
      </c>
      <c r="AG1203" s="15" t="n">
        <v>42496</v>
      </c>
      <c r="AH1203" s="14" t="n">
        <f aca="false">I1203+J1203</f>
        <v>9</v>
      </c>
      <c r="AI1203" s="14" t="n">
        <f aca="false">K1203+L1203+M1203</f>
        <v>2</v>
      </c>
      <c r="AJ1203" s="14" t="n">
        <f aca="false">AC1203*AH1203</f>
        <v>647.01</v>
      </c>
      <c r="AK1203" s="14" t="str">
        <f aca="false">IF(C1203=1,"Cancelled","Completed")</f>
        <v>Completed</v>
      </c>
      <c r="AL1203" s="14" t="str">
        <f aca="false">_xlfn.IFS(D1203&lt;=7,"0-7 Days",D1203&lt;=30,"8-30 Days",D1203&lt;=90,"31-90 Days",TRUE(),"90+ Days")</f>
        <v>90+ Days</v>
      </c>
      <c r="AM1203" s="14" t="str">
        <f aca="false">_xlfn.IFS(OR(F1203="December",F1203="January",F1203="February"),"Winter",OR(F1203="March",F1203="April",F1203="May"),"Spring",OR(F1203="June",F1203="July",F1203="August"),"Summer",TRUE(),"Autumn")</f>
        <v>Spring</v>
      </c>
      <c r="AN1203" s="14" t="str">
        <f aca="false">IF(L1203+M1203&gt;0,"Family","Adult Only")</f>
        <v>Adult Only</v>
      </c>
      <c r="AO1203" s="14" t="str">
        <f aca="false">IF(U1203=V1203,"Same","Changed")</f>
        <v>Changed</v>
      </c>
    </row>
    <row r="1204" customFormat="false" ht="15" hidden="false" customHeight="false" outlineLevel="0" collapsed="false">
      <c r="A1204" s="0" t="n">
        <v>1239</v>
      </c>
      <c r="B1204" s="0" t="s">
        <v>90</v>
      </c>
      <c r="C1204" s="0" t="n">
        <v>0</v>
      </c>
      <c r="D1204" s="0" t="n">
        <v>1</v>
      </c>
      <c r="E1204" s="0" t="n">
        <v>2015</v>
      </c>
      <c r="F1204" s="0" t="s">
        <v>81</v>
      </c>
      <c r="G1204" s="0" t="n">
        <v>53</v>
      </c>
      <c r="H1204" s="0" t="n">
        <v>31</v>
      </c>
      <c r="I1204" s="0" t="n">
        <v>0</v>
      </c>
      <c r="J1204" s="0" t="n">
        <v>3</v>
      </c>
      <c r="K1204" s="0" t="n">
        <v>3</v>
      </c>
      <c r="L1204" s="0" t="n">
        <v>0</v>
      </c>
      <c r="M1204" s="0" t="n">
        <v>0</v>
      </c>
      <c r="N1204" s="0" t="s">
        <v>107</v>
      </c>
      <c r="O1204" s="0" t="s">
        <v>158</v>
      </c>
      <c r="P1204" s="0" t="s">
        <v>93</v>
      </c>
      <c r="Q1204" s="0" t="s">
        <v>94</v>
      </c>
      <c r="R1204" s="0" t="n">
        <v>0</v>
      </c>
      <c r="S1204" s="0" t="n">
        <v>0</v>
      </c>
      <c r="T1204" s="0" t="n">
        <v>0</v>
      </c>
      <c r="U1204" s="0" t="s">
        <v>95</v>
      </c>
      <c r="V1204" s="0" t="s">
        <v>85</v>
      </c>
      <c r="W1204" s="0" t="n">
        <v>0</v>
      </c>
      <c r="X1204" s="0" t="s">
        <v>86</v>
      </c>
      <c r="Y1204" s="0" t="n">
        <v>7</v>
      </c>
      <c r="Z1204" s="0" t="n">
        <v>0</v>
      </c>
      <c r="AA1204" s="0" t="n">
        <v>0</v>
      </c>
      <c r="AB1204" s="0" t="s">
        <v>87</v>
      </c>
      <c r="AC1204" s="0" t="n">
        <v>183.5</v>
      </c>
      <c r="AD1204" s="0" t="n">
        <v>0</v>
      </c>
      <c r="AE1204" s="0" t="n">
        <v>0</v>
      </c>
      <c r="AF1204" s="0" t="s">
        <v>88</v>
      </c>
      <c r="AG1204" s="13" t="n">
        <v>42372</v>
      </c>
      <c r="AH1204" s="25" t="n">
        <f aca="false">I1204+J1204</f>
        <v>3</v>
      </c>
      <c r="AI1204" s="25" t="n">
        <f aca="false">K1204+L1204+M1204</f>
        <v>3</v>
      </c>
      <c r="AJ1204" s="25" t="n">
        <f aca="false">AC1204*AH1204</f>
        <v>550.5</v>
      </c>
      <c r="AK1204" s="0" t="str">
        <f aca="false">IF(C1204=1,"Cancelled","Completed")</f>
        <v>Completed</v>
      </c>
      <c r="AL1204" s="0" t="str">
        <f aca="false">_xlfn.IFS(D1204&lt;=7,"0-7 Days",D1204&lt;=30,"8-30 Days",D1204&lt;=90,"31-90 Days",TRUE(),"90+ Days")</f>
        <v>0-7 Days</v>
      </c>
      <c r="AM1204" s="0" t="str">
        <f aca="false">_xlfn.IFS(OR(F1204="December",F1204="January",F1204="February"),"Winter",OR(F1204="March",F1204="April",F1204="May"),"Spring",OR(F1204="June",F1204="July",F1204="August"),"Summer",TRUE(),"Autumn")</f>
        <v>Winter</v>
      </c>
      <c r="AN1204" s="0" t="str">
        <f aca="false">IF(L1204+M1204&gt;0,"Family","Adult Only")</f>
        <v>Adult Only</v>
      </c>
      <c r="AO1204" s="0" t="str">
        <f aca="false">IF(U1204=V1204,"Same","Changed")</f>
        <v>Changed</v>
      </c>
    </row>
    <row r="1205" customFormat="false" ht="15" hidden="false" customHeight="false" outlineLevel="0" collapsed="false">
      <c r="A1205" s="14" t="n">
        <v>1240</v>
      </c>
      <c r="B1205" s="14" t="s">
        <v>90</v>
      </c>
      <c r="C1205" s="14" t="n">
        <v>0</v>
      </c>
      <c r="D1205" s="14" t="n">
        <v>29</v>
      </c>
      <c r="E1205" s="14" t="n">
        <v>2015</v>
      </c>
      <c r="F1205" s="14" t="s">
        <v>111</v>
      </c>
      <c r="G1205" s="14" t="n">
        <v>44</v>
      </c>
      <c r="H1205" s="14" t="n">
        <v>27</v>
      </c>
      <c r="I1205" s="14" t="n">
        <v>0</v>
      </c>
      <c r="J1205" s="14" t="n">
        <v>3</v>
      </c>
      <c r="K1205" s="14" t="n">
        <v>2</v>
      </c>
      <c r="L1205" s="14" t="n">
        <v>0</v>
      </c>
      <c r="M1205" s="14" t="n">
        <v>0</v>
      </c>
      <c r="N1205" s="14" t="s">
        <v>82</v>
      </c>
      <c r="O1205" s="14" t="s">
        <v>83</v>
      </c>
      <c r="P1205" s="14" t="s">
        <v>99</v>
      </c>
      <c r="Q1205" s="14" t="s">
        <v>94</v>
      </c>
      <c r="R1205" s="14" t="n">
        <v>0</v>
      </c>
      <c r="S1205" s="14" t="n">
        <v>0</v>
      </c>
      <c r="T1205" s="14" t="n">
        <v>0</v>
      </c>
      <c r="U1205" s="14" t="s">
        <v>109</v>
      </c>
      <c r="V1205" s="14" t="s">
        <v>109</v>
      </c>
      <c r="W1205" s="14" t="n">
        <v>0</v>
      </c>
      <c r="X1205" s="14" t="s">
        <v>86</v>
      </c>
      <c r="Y1205" s="14" t="n">
        <v>28</v>
      </c>
      <c r="Z1205" s="14" t="n">
        <v>0</v>
      </c>
      <c r="AA1205" s="14" t="n">
        <v>0</v>
      </c>
      <c r="AB1205" s="14" t="s">
        <v>174</v>
      </c>
      <c r="AC1205" s="14" t="n">
        <v>75</v>
      </c>
      <c r="AD1205" s="14" t="n">
        <v>0</v>
      </c>
      <c r="AE1205" s="14" t="n">
        <v>0</v>
      </c>
      <c r="AF1205" s="14" t="s">
        <v>88</v>
      </c>
      <c r="AG1205" s="15" t="n">
        <v>42307</v>
      </c>
      <c r="AH1205" s="14" t="n">
        <f aca="false">I1205+J1205</f>
        <v>3</v>
      </c>
      <c r="AI1205" s="14" t="n">
        <f aca="false">K1205+L1205+M1205</f>
        <v>2</v>
      </c>
      <c r="AJ1205" s="14" t="n">
        <f aca="false">AC1205*AH1205</f>
        <v>225</v>
      </c>
      <c r="AK1205" s="14" t="str">
        <f aca="false">IF(C1205=1,"Cancelled","Completed")</f>
        <v>Completed</v>
      </c>
      <c r="AL1205" s="14" t="str">
        <f aca="false">_xlfn.IFS(D1205&lt;=7,"0-7 Days",D1205&lt;=30,"8-30 Days",D1205&lt;=90,"31-90 Days",TRUE(),"90+ Days")</f>
        <v>8-30 Days</v>
      </c>
      <c r="AM1205" s="14" t="str">
        <f aca="false">_xlfn.IFS(OR(F1205="December",F1205="January",F1205="February"),"Winter",OR(F1205="March",F1205="April",F1205="May"),"Spring",OR(F1205="June",F1205="July",F1205="August"),"Summer",TRUE(),"Autumn")</f>
        <v>Autumn</v>
      </c>
      <c r="AN1205" s="14" t="str">
        <f aca="false">IF(L1205+M1205&gt;0,"Family","Adult Only")</f>
        <v>Adult Only</v>
      </c>
      <c r="AO1205" s="14" t="str">
        <f aca="false">IF(U1205=V1205,"Same","Changed")</f>
        <v>Same</v>
      </c>
    </row>
    <row r="1206" customFormat="false" ht="15" hidden="false" customHeight="false" outlineLevel="0" collapsed="false">
      <c r="A1206" s="0" t="n">
        <v>1241</v>
      </c>
      <c r="B1206" s="0" t="s">
        <v>80</v>
      </c>
      <c r="C1206" s="0" t="n">
        <v>0</v>
      </c>
      <c r="D1206" s="0" t="n">
        <v>1</v>
      </c>
      <c r="E1206" s="0" t="n">
        <v>2016</v>
      </c>
      <c r="F1206" s="0" t="s">
        <v>126</v>
      </c>
      <c r="G1206" s="0" t="n">
        <v>3</v>
      </c>
      <c r="H1206" s="0" t="n">
        <v>12</v>
      </c>
      <c r="I1206" s="0" t="n">
        <v>0</v>
      </c>
      <c r="J1206" s="0" t="n">
        <v>1</v>
      </c>
      <c r="K1206" s="0" t="n">
        <v>1</v>
      </c>
      <c r="L1206" s="0" t="n">
        <v>0</v>
      </c>
      <c r="M1206" s="0" t="n">
        <v>0</v>
      </c>
      <c r="N1206" s="0" t="s">
        <v>82</v>
      </c>
      <c r="O1206" s="0" t="s">
        <v>92</v>
      </c>
      <c r="P1206" s="0" t="s">
        <v>128</v>
      </c>
      <c r="Q1206" s="0" t="s">
        <v>128</v>
      </c>
      <c r="R1206" s="0" t="n">
        <v>1</v>
      </c>
      <c r="S1206" s="0" t="n">
        <v>0</v>
      </c>
      <c r="T1206" s="0" t="n">
        <v>1</v>
      </c>
      <c r="U1206" s="0" t="s">
        <v>95</v>
      </c>
      <c r="V1206" s="0" t="s">
        <v>109</v>
      </c>
      <c r="W1206" s="0" t="n">
        <v>0</v>
      </c>
      <c r="X1206" s="0" t="s">
        <v>86</v>
      </c>
      <c r="Y1206" s="0" t="n">
        <v>0</v>
      </c>
      <c r="Z1206" s="0" t="n">
        <v>103</v>
      </c>
      <c r="AA1206" s="0" t="n">
        <v>0</v>
      </c>
      <c r="AB1206" s="0" t="s">
        <v>87</v>
      </c>
      <c r="AC1206" s="0" t="n">
        <v>30</v>
      </c>
      <c r="AD1206" s="0" t="n">
        <v>0</v>
      </c>
      <c r="AE1206" s="0" t="n">
        <v>0</v>
      </c>
      <c r="AF1206" s="0" t="s">
        <v>88</v>
      </c>
      <c r="AG1206" s="13" t="n">
        <v>42382</v>
      </c>
      <c r="AH1206" s="25" t="n">
        <f aca="false">I1206+J1206</f>
        <v>1</v>
      </c>
      <c r="AI1206" s="25" t="n">
        <f aca="false">K1206+L1206+M1206</f>
        <v>1</v>
      </c>
      <c r="AJ1206" s="25" t="n">
        <f aca="false">AC1206*AH1206</f>
        <v>30</v>
      </c>
      <c r="AK1206" s="0" t="str">
        <f aca="false">IF(C1206=1,"Cancelled","Completed")</f>
        <v>Completed</v>
      </c>
      <c r="AL1206" s="0" t="str">
        <f aca="false">_xlfn.IFS(D1206&lt;=7,"0-7 Days",D1206&lt;=30,"8-30 Days",D1206&lt;=90,"31-90 Days",TRUE(),"90+ Days")</f>
        <v>0-7 Days</v>
      </c>
      <c r="AM1206" s="0" t="str">
        <f aca="false">_xlfn.IFS(OR(F1206="December",F1206="January",F1206="February"),"Winter",OR(F1206="March",F1206="April",F1206="May"),"Spring",OR(F1206="June",F1206="July",F1206="August"),"Summer",TRUE(),"Autumn")</f>
        <v>Winter</v>
      </c>
      <c r="AN1206" s="0" t="str">
        <f aca="false">IF(L1206+M1206&gt;0,"Family","Adult Only")</f>
        <v>Adult Only</v>
      </c>
      <c r="AO1206" s="0" t="str">
        <f aca="false">IF(U1206=V1206,"Same","Changed")</f>
        <v>Changed</v>
      </c>
    </row>
    <row r="1207" customFormat="false" ht="15" hidden="false" customHeight="false" outlineLevel="0" collapsed="false">
      <c r="A1207" s="14" t="n">
        <v>1242</v>
      </c>
      <c r="B1207" s="14" t="s">
        <v>90</v>
      </c>
      <c r="C1207" s="14" t="n">
        <v>1</v>
      </c>
      <c r="D1207" s="14" t="n">
        <v>109</v>
      </c>
      <c r="E1207" s="14" t="n">
        <v>2017</v>
      </c>
      <c r="F1207" s="14" t="s">
        <v>103</v>
      </c>
      <c r="G1207" s="14" t="n">
        <v>13</v>
      </c>
      <c r="H1207" s="14" t="n">
        <v>30</v>
      </c>
      <c r="I1207" s="14" t="n">
        <v>0</v>
      </c>
      <c r="J1207" s="14" t="n">
        <v>1</v>
      </c>
      <c r="K1207" s="14" t="n">
        <v>2</v>
      </c>
      <c r="L1207" s="14" t="n">
        <v>0</v>
      </c>
      <c r="M1207" s="14" t="n">
        <v>0</v>
      </c>
      <c r="N1207" s="14" t="s">
        <v>82</v>
      </c>
      <c r="O1207" s="14" t="s">
        <v>151</v>
      </c>
      <c r="P1207" s="14" t="s">
        <v>93</v>
      </c>
      <c r="Q1207" s="14" t="s">
        <v>94</v>
      </c>
      <c r="R1207" s="14" t="n">
        <v>0</v>
      </c>
      <c r="S1207" s="14" t="n">
        <v>0</v>
      </c>
      <c r="T1207" s="14" t="n">
        <v>0</v>
      </c>
      <c r="U1207" s="14" t="s">
        <v>95</v>
      </c>
      <c r="V1207" s="14" t="s">
        <v>95</v>
      </c>
      <c r="W1207" s="14" t="n">
        <v>0</v>
      </c>
      <c r="X1207" s="14" t="s">
        <v>86</v>
      </c>
      <c r="Y1207" s="14" t="n">
        <v>9</v>
      </c>
      <c r="Z1207" s="14" t="n">
        <v>0</v>
      </c>
      <c r="AA1207" s="14" t="n">
        <v>0</v>
      </c>
      <c r="AB1207" s="14" t="s">
        <v>87</v>
      </c>
      <c r="AC1207" s="14" t="n">
        <v>97.2</v>
      </c>
      <c r="AD1207" s="14" t="n">
        <v>0</v>
      </c>
      <c r="AE1207" s="14" t="n">
        <v>2</v>
      </c>
      <c r="AF1207" s="14" t="s">
        <v>96</v>
      </c>
      <c r="AG1207" s="15" t="n">
        <v>42807</v>
      </c>
      <c r="AH1207" s="14" t="n">
        <f aca="false">I1207+J1207</f>
        <v>1</v>
      </c>
      <c r="AI1207" s="14" t="n">
        <f aca="false">K1207+L1207+M1207</f>
        <v>2</v>
      </c>
      <c r="AJ1207" s="14" t="n">
        <f aca="false">AC1207*AH1207</f>
        <v>97.2</v>
      </c>
      <c r="AK1207" s="14" t="str">
        <f aca="false">IF(C1207=1,"Cancelled","Completed")</f>
        <v>Cancelled</v>
      </c>
      <c r="AL1207" s="14" t="str">
        <f aca="false">_xlfn.IFS(D1207&lt;=7,"0-7 Days",D1207&lt;=30,"8-30 Days",D1207&lt;=90,"31-90 Days",TRUE(),"90+ Days")</f>
        <v>90+ Days</v>
      </c>
      <c r="AM1207" s="14" t="str">
        <f aca="false">_xlfn.IFS(OR(F1207="December",F1207="January",F1207="February"),"Winter",OR(F1207="March",F1207="April",F1207="May"),"Spring",OR(F1207="June",F1207="July",F1207="August"),"Summer",TRUE(),"Autumn")</f>
        <v>Spring</v>
      </c>
      <c r="AN1207" s="14" t="str">
        <f aca="false">IF(L1207+M1207&gt;0,"Family","Adult Only")</f>
        <v>Adult Only</v>
      </c>
      <c r="AO1207" s="14" t="str">
        <f aca="false">IF(U1207=V1207,"Same","Changed")</f>
        <v>Same</v>
      </c>
    </row>
    <row r="1208" customFormat="false" ht="15" hidden="false" customHeight="false" outlineLevel="0" collapsed="false">
      <c r="A1208" s="0" t="n">
        <v>1243</v>
      </c>
      <c r="B1208" s="0" t="s">
        <v>90</v>
      </c>
      <c r="C1208" s="0" t="n">
        <v>0</v>
      </c>
      <c r="D1208" s="0" t="n">
        <v>90</v>
      </c>
      <c r="E1208" s="0" t="n">
        <v>2015</v>
      </c>
      <c r="F1208" s="0" t="s">
        <v>113</v>
      </c>
      <c r="G1208" s="0" t="n">
        <v>48</v>
      </c>
      <c r="H1208" s="0" t="n">
        <v>24</v>
      </c>
      <c r="I1208" s="0" t="n">
        <v>2</v>
      </c>
      <c r="J1208" s="0" t="n">
        <v>5</v>
      </c>
      <c r="K1208" s="0" t="n">
        <v>2</v>
      </c>
      <c r="L1208" s="0" t="n">
        <v>0</v>
      </c>
      <c r="M1208" s="0" t="n">
        <v>0</v>
      </c>
      <c r="N1208" s="0" t="s">
        <v>82</v>
      </c>
      <c r="O1208" s="0" t="s">
        <v>92</v>
      </c>
      <c r="P1208" s="0" t="s">
        <v>93</v>
      </c>
      <c r="Q1208" s="0" t="s">
        <v>94</v>
      </c>
      <c r="R1208" s="0" t="n">
        <v>0</v>
      </c>
      <c r="S1208" s="0" t="n">
        <v>0</v>
      </c>
      <c r="T1208" s="0" t="n">
        <v>0</v>
      </c>
      <c r="U1208" s="0" t="s">
        <v>95</v>
      </c>
      <c r="V1208" s="0" t="s">
        <v>95</v>
      </c>
      <c r="W1208" s="0" t="n">
        <v>0</v>
      </c>
      <c r="X1208" s="0" t="s">
        <v>86</v>
      </c>
      <c r="Y1208" s="0" t="n">
        <v>9</v>
      </c>
      <c r="Z1208" s="0" t="n">
        <v>0</v>
      </c>
      <c r="AA1208" s="0" t="n">
        <v>0</v>
      </c>
      <c r="AB1208" s="0" t="s">
        <v>125</v>
      </c>
      <c r="AC1208" s="0" t="n">
        <v>72.25</v>
      </c>
      <c r="AD1208" s="0" t="n">
        <v>0</v>
      </c>
      <c r="AE1208" s="0" t="n">
        <v>2</v>
      </c>
      <c r="AF1208" s="0" t="s">
        <v>88</v>
      </c>
      <c r="AG1208" s="13" t="n">
        <v>42339</v>
      </c>
      <c r="AH1208" s="25" t="n">
        <f aca="false">I1208+J1208</f>
        <v>7</v>
      </c>
      <c r="AI1208" s="25" t="n">
        <f aca="false">K1208+L1208+M1208</f>
        <v>2</v>
      </c>
      <c r="AJ1208" s="25" t="n">
        <f aca="false">AC1208*AH1208</f>
        <v>505.75</v>
      </c>
      <c r="AK1208" s="0" t="str">
        <f aca="false">IF(C1208=1,"Cancelled","Completed")</f>
        <v>Completed</v>
      </c>
      <c r="AL1208" s="0" t="str">
        <f aca="false">_xlfn.IFS(D1208&lt;=7,"0-7 Days",D1208&lt;=30,"8-30 Days",D1208&lt;=90,"31-90 Days",TRUE(),"90+ Days")</f>
        <v>31-90 Days</v>
      </c>
      <c r="AM1208" s="0" t="str">
        <f aca="false">_xlfn.IFS(OR(F1208="December",F1208="January",F1208="February"),"Winter",OR(F1208="March",F1208="April",F1208="May"),"Spring",OR(F1208="June",F1208="July",F1208="August"),"Summer",TRUE(),"Autumn")</f>
        <v>Autumn</v>
      </c>
      <c r="AN1208" s="0" t="str">
        <f aca="false">IF(L1208+M1208&gt;0,"Family","Adult Only")</f>
        <v>Adult Only</v>
      </c>
      <c r="AO1208" s="0" t="str">
        <f aca="false">IF(U1208=V1208,"Same","Changed")</f>
        <v>Same</v>
      </c>
    </row>
    <row r="1209" customFormat="false" ht="15" hidden="false" customHeight="false" outlineLevel="0" collapsed="false">
      <c r="A1209" s="14" t="n">
        <v>1244</v>
      </c>
      <c r="B1209" s="14" t="s">
        <v>80</v>
      </c>
      <c r="C1209" s="14" t="n">
        <v>0</v>
      </c>
      <c r="D1209" s="14" t="n">
        <v>17</v>
      </c>
      <c r="E1209" s="14" t="n">
        <v>2015</v>
      </c>
      <c r="F1209" s="14" t="s">
        <v>91</v>
      </c>
      <c r="G1209" s="14" t="n">
        <v>27</v>
      </c>
      <c r="H1209" s="14" t="n">
        <v>2</v>
      </c>
      <c r="I1209" s="14" t="n">
        <v>0</v>
      </c>
      <c r="J1209" s="14" t="n">
        <v>3</v>
      </c>
      <c r="K1209" s="14" t="n">
        <v>2</v>
      </c>
      <c r="L1209" s="14" t="n">
        <v>0</v>
      </c>
      <c r="M1209" s="14" t="n">
        <v>0</v>
      </c>
      <c r="N1209" s="14" t="s">
        <v>82</v>
      </c>
      <c r="O1209" s="14" t="s">
        <v>115</v>
      </c>
      <c r="P1209" s="14" t="s">
        <v>84</v>
      </c>
      <c r="Q1209" s="14" t="s">
        <v>84</v>
      </c>
      <c r="R1209" s="14" t="n">
        <v>0</v>
      </c>
      <c r="S1209" s="14" t="n">
        <v>0</v>
      </c>
      <c r="T1209" s="14" t="n">
        <v>0</v>
      </c>
      <c r="U1209" s="14" t="s">
        <v>85</v>
      </c>
      <c r="V1209" s="14" t="s">
        <v>85</v>
      </c>
      <c r="W1209" s="14" t="n">
        <v>0</v>
      </c>
      <c r="X1209" s="14" t="s">
        <v>86</v>
      </c>
      <c r="Y1209" s="14" t="n">
        <v>250</v>
      </c>
      <c r="Z1209" s="14" t="n">
        <v>0</v>
      </c>
      <c r="AA1209" s="14" t="n">
        <v>0</v>
      </c>
      <c r="AB1209" s="14" t="s">
        <v>87</v>
      </c>
      <c r="AC1209" s="14" t="n">
        <v>133</v>
      </c>
      <c r="AD1209" s="14" t="n">
        <v>0</v>
      </c>
      <c r="AE1209" s="14" t="n">
        <v>1</v>
      </c>
      <c r="AF1209" s="14" t="s">
        <v>88</v>
      </c>
      <c r="AG1209" s="15" t="n">
        <v>42190</v>
      </c>
      <c r="AH1209" s="14" t="n">
        <f aca="false">I1209+J1209</f>
        <v>3</v>
      </c>
      <c r="AI1209" s="14" t="n">
        <f aca="false">K1209+L1209+M1209</f>
        <v>2</v>
      </c>
      <c r="AJ1209" s="14" t="n">
        <f aca="false">AC1209*AH1209</f>
        <v>399</v>
      </c>
      <c r="AK1209" s="14" t="str">
        <f aca="false">IF(C1209=1,"Cancelled","Completed")</f>
        <v>Completed</v>
      </c>
      <c r="AL1209" s="14" t="str">
        <f aca="false">_xlfn.IFS(D1209&lt;=7,"0-7 Days",D1209&lt;=30,"8-30 Days",D1209&lt;=90,"31-90 Days",TRUE(),"90+ Days")</f>
        <v>8-30 Days</v>
      </c>
      <c r="AM1209" s="14" t="str">
        <f aca="false">_xlfn.IFS(OR(F1209="December",F1209="January",F1209="February"),"Winter",OR(F1209="March",F1209="April",F1209="May"),"Spring",OR(F1209="June",F1209="July",F1209="August"),"Summer",TRUE(),"Autumn")</f>
        <v>Summer</v>
      </c>
      <c r="AN1209" s="14" t="str">
        <f aca="false">IF(L1209+M1209&gt;0,"Family","Adult Only")</f>
        <v>Adult Only</v>
      </c>
      <c r="AO1209" s="14" t="str">
        <f aca="false">IF(U1209=V1209,"Same","Changed")</f>
        <v>Same</v>
      </c>
    </row>
    <row r="1210" customFormat="false" ht="15" hidden="false" customHeight="false" outlineLevel="0" collapsed="false">
      <c r="A1210" s="0" t="n">
        <v>1245</v>
      </c>
      <c r="B1210" s="0" t="s">
        <v>90</v>
      </c>
      <c r="C1210" s="0" t="n">
        <v>0</v>
      </c>
      <c r="D1210" s="0" t="n">
        <v>46</v>
      </c>
      <c r="E1210" s="0" t="n">
        <v>2016</v>
      </c>
      <c r="F1210" s="0" t="s">
        <v>111</v>
      </c>
      <c r="G1210" s="0" t="n">
        <v>43</v>
      </c>
      <c r="H1210" s="0" t="n">
        <v>16</v>
      </c>
      <c r="I1210" s="0" t="n">
        <v>2</v>
      </c>
      <c r="J1210" s="0" t="n">
        <v>2</v>
      </c>
      <c r="K1210" s="0" t="n">
        <v>2</v>
      </c>
      <c r="L1210" s="0" t="n">
        <v>0</v>
      </c>
      <c r="M1210" s="0" t="n">
        <v>0</v>
      </c>
      <c r="N1210" s="0" t="s">
        <v>82</v>
      </c>
      <c r="O1210" s="0" t="s">
        <v>130</v>
      </c>
      <c r="P1210" s="0" t="s">
        <v>99</v>
      </c>
      <c r="Q1210" s="0" t="s">
        <v>94</v>
      </c>
      <c r="R1210" s="0" t="n">
        <v>0</v>
      </c>
      <c r="S1210" s="0" t="n">
        <v>0</v>
      </c>
      <c r="T1210" s="0" t="n">
        <v>0</v>
      </c>
      <c r="U1210" s="0" t="s">
        <v>95</v>
      </c>
      <c r="V1210" s="0" t="s">
        <v>95</v>
      </c>
      <c r="W1210" s="0" t="n">
        <v>0</v>
      </c>
      <c r="X1210" s="0" t="s">
        <v>86</v>
      </c>
      <c r="Y1210" s="0" t="n">
        <v>121</v>
      </c>
      <c r="Z1210" s="0" t="n">
        <v>0</v>
      </c>
      <c r="AA1210" s="0" t="n">
        <v>0</v>
      </c>
      <c r="AB1210" s="0" t="s">
        <v>87</v>
      </c>
      <c r="AC1210" s="0" t="n">
        <v>85.5</v>
      </c>
      <c r="AD1210" s="0" t="n">
        <v>0</v>
      </c>
      <c r="AE1210" s="0" t="n">
        <v>0</v>
      </c>
      <c r="AF1210" s="0" t="s">
        <v>88</v>
      </c>
      <c r="AG1210" s="13" t="n">
        <v>42663</v>
      </c>
      <c r="AH1210" s="25" t="n">
        <f aca="false">I1210+J1210</f>
        <v>4</v>
      </c>
      <c r="AI1210" s="25" t="n">
        <f aca="false">K1210+L1210+M1210</f>
        <v>2</v>
      </c>
      <c r="AJ1210" s="25" t="n">
        <f aca="false">AC1210*AH1210</f>
        <v>342</v>
      </c>
      <c r="AK1210" s="0" t="str">
        <f aca="false">IF(C1210=1,"Cancelled","Completed")</f>
        <v>Completed</v>
      </c>
      <c r="AL1210" s="0" t="str">
        <f aca="false">_xlfn.IFS(D1210&lt;=7,"0-7 Days",D1210&lt;=30,"8-30 Days",D1210&lt;=90,"31-90 Days",TRUE(),"90+ Days")</f>
        <v>31-90 Days</v>
      </c>
      <c r="AM1210" s="0" t="str">
        <f aca="false">_xlfn.IFS(OR(F1210="December",F1210="January",F1210="February"),"Winter",OR(F1210="March",F1210="April",F1210="May"),"Spring",OR(F1210="June",F1210="July",F1210="August"),"Summer",TRUE(),"Autumn")</f>
        <v>Autumn</v>
      </c>
      <c r="AN1210" s="0" t="str">
        <f aca="false">IF(L1210+M1210&gt;0,"Family","Adult Only")</f>
        <v>Adult Only</v>
      </c>
      <c r="AO1210" s="0" t="str">
        <f aca="false">IF(U1210=V1210,"Same","Changed")</f>
        <v>Same</v>
      </c>
    </row>
    <row r="1211" customFormat="false" ht="15" hidden="false" customHeight="false" outlineLevel="0" collapsed="false">
      <c r="A1211" s="14" t="n">
        <v>1246</v>
      </c>
      <c r="B1211" s="14" t="s">
        <v>90</v>
      </c>
      <c r="C1211" s="14" t="n">
        <v>0</v>
      </c>
      <c r="D1211" s="14" t="n">
        <v>1</v>
      </c>
      <c r="E1211" s="14" t="n">
        <v>2017</v>
      </c>
      <c r="F1211" s="14" t="s">
        <v>135</v>
      </c>
      <c r="G1211" s="14" t="n">
        <v>24</v>
      </c>
      <c r="H1211" s="14" t="n">
        <v>11</v>
      </c>
      <c r="I1211" s="14" t="n">
        <v>1</v>
      </c>
      <c r="J1211" s="14" t="n">
        <v>0</v>
      </c>
      <c r="K1211" s="14" t="n">
        <v>2</v>
      </c>
      <c r="L1211" s="14" t="n">
        <v>0</v>
      </c>
      <c r="M1211" s="14" t="n">
        <v>0</v>
      </c>
      <c r="N1211" s="14" t="s">
        <v>107</v>
      </c>
      <c r="O1211" s="14" t="s">
        <v>92</v>
      </c>
      <c r="P1211" s="14" t="s">
        <v>93</v>
      </c>
      <c r="Q1211" s="14" t="s">
        <v>94</v>
      </c>
      <c r="R1211" s="14" t="n">
        <v>0</v>
      </c>
      <c r="S1211" s="14" t="n">
        <v>0</v>
      </c>
      <c r="T1211" s="14" t="n">
        <v>0</v>
      </c>
      <c r="U1211" s="14" t="s">
        <v>95</v>
      </c>
      <c r="V1211" s="14" t="s">
        <v>95</v>
      </c>
      <c r="W1211" s="14" t="n">
        <v>0</v>
      </c>
      <c r="X1211" s="14" t="s">
        <v>86</v>
      </c>
      <c r="Y1211" s="14" t="n">
        <v>9</v>
      </c>
      <c r="Z1211" s="14" t="n">
        <v>0</v>
      </c>
      <c r="AA1211" s="14" t="n">
        <v>0</v>
      </c>
      <c r="AB1211" s="14" t="s">
        <v>87</v>
      </c>
      <c r="AC1211" s="14" t="n">
        <v>128</v>
      </c>
      <c r="AD1211" s="14" t="n">
        <v>0</v>
      </c>
      <c r="AE1211" s="14" t="n">
        <v>1</v>
      </c>
      <c r="AF1211" s="14" t="s">
        <v>88</v>
      </c>
      <c r="AG1211" s="15" t="n">
        <v>42898</v>
      </c>
      <c r="AH1211" s="14" t="n">
        <f aca="false">I1211+J1211</f>
        <v>1</v>
      </c>
      <c r="AI1211" s="14" t="n">
        <f aca="false">K1211+L1211+M1211</f>
        <v>2</v>
      </c>
      <c r="AJ1211" s="14" t="n">
        <f aca="false">AC1211*AH1211</f>
        <v>128</v>
      </c>
      <c r="AK1211" s="14" t="str">
        <f aca="false">IF(C1211=1,"Cancelled","Completed")</f>
        <v>Completed</v>
      </c>
      <c r="AL1211" s="14" t="str">
        <f aca="false">_xlfn.IFS(D1211&lt;=7,"0-7 Days",D1211&lt;=30,"8-30 Days",D1211&lt;=90,"31-90 Days",TRUE(),"90+ Days")</f>
        <v>0-7 Days</v>
      </c>
      <c r="AM1211" s="14" t="str">
        <f aca="false">_xlfn.IFS(OR(F1211="December",F1211="January",F1211="February"),"Winter",OR(F1211="March",F1211="April",F1211="May"),"Spring",OR(F1211="June",F1211="July",F1211="August"),"Summer",TRUE(),"Autumn")</f>
        <v>Summer</v>
      </c>
      <c r="AN1211" s="14" t="str">
        <f aca="false">IF(L1211+M1211&gt;0,"Family","Adult Only")</f>
        <v>Adult Only</v>
      </c>
      <c r="AO1211" s="14" t="str">
        <f aca="false">IF(U1211=V1211,"Same","Changed")</f>
        <v>Same</v>
      </c>
    </row>
    <row r="1212" customFormat="false" ht="15" hidden="false" customHeight="false" outlineLevel="0" collapsed="false">
      <c r="A1212" s="0" t="n">
        <v>1247</v>
      </c>
      <c r="B1212" s="0" t="s">
        <v>90</v>
      </c>
      <c r="C1212" s="0" t="n">
        <v>0</v>
      </c>
      <c r="D1212" s="0" t="n">
        <v>12</v>
      </c>
      <c r="E1212" s="0" t="n">
        <v>2017</v>
      </c>
      <c r="F1212" s="0" t="s">
        <v>106</v>
      </c>
      <c r="G1212" s="0" t="n">
        <v>16</v>
      </c>
      <c r="H1212" s="0" t="n">
        <v>21</v>
      </c>
      <c r="I1212" s="0" t="n">
        <v>1</v>
      </c>
      <c r="J1212" s="0" t="n">
        <v>2</v>
      </c>
      <c r="K1212" s="0" t="n">
        <v>2</v>
      </c>
      <c r="L1212" s="0" t="n">
        <v>0</v>
      </c>
      <c r="M1212" s="0" t="n">
        <v>0</v>
      </c>
      <c r="N1212" s="0" t="s">
        <v>107</v>
      </c>
      <c r="O1212" s="0" t="s">
        <v>117</v>
      </c>
      <c r="P1212" s="0" t="s">
        <v>93</v>
      </c>
      <c r="Q1212" s="0" t="s">
        <v>94</v>
      </c>
      <c r="R1212" s="0" t="n">
        <v>0</v>
      </c>
      <c r="S1212" s="0" t="n">
        <v>0</v>
      </c>
      <c r="T1212" s="0" t="n">
        <v>0</v>
      </c>
      <c r="U1212" s="0" t="s">
        <v>95</v>
      </c>
      <c r="V1212" s="0" t="s">
        <v>95</v>
      </c>
      <c r="W1212" s="0" t="n">
        <v>0</v>
      </c>
      <c r="X1212" s="0" t="s">
        <v>86</v>
      </c>
      <c r="Y1212" s="0" t="n">
        <v>9</v>
      </c>
      <c r="Z1212" s="0" t="n">
        <v>0</v>
      </c>
      <c r="AA1212" s="0" t="n">
        <v>0</v>
      </c>
      <c r="AB1212" s="0" t="s">
        <v>87</v>
      </c>
      <c r="AC1212" s="0" t="n">
        <v>150</v>
      </c>
      <c r="AD1212" s="0" t="n">
        <v>0</v>
      </c>
      <c r="AE1212" s="0" t="n">
        <v>1</v>
      </c>
      <c r="AF1212" s="0" t="s">
        <v>88</v>
      </c>
      <c r="AG1212" s="13" t="n">
        <v>42849</v>
      </c>
      <c r="AH1212" s="25" t="n">
        <f aca="false">I1212+J1212</f>
        <v>3</v>
      </c>
      <c r="AI1212" s="25" t="n">
        <f aca="false">K1212+L1212+M1212</f>
        <v>2</v>
      </c>
      <c r="AJ1212" s="25" t="n">
        <f aca="false">AC1212*AH1212</f>
        <v>450</v>
      </c>
      <c r="AK1212" s="0" t="str">
        <f aca="false">IF(C1212=1,"Cancelled","Completed")</f>
        <v>Completed</v>
      </c>
      <c r="AL1212" s="0" t="str">
        <f aca="false">_xlfn.IFS(D1212&lt;=7,"0-7 Days",D1212&lt;=30,"8-30 Days",D1212&lt;=90,"31-90 Days",TRUE(),"90+ Days")</f>
        <v>8-30 Days</v>
      </c>
      <c r="AM1212" s="0" t="str">
        <f aca="false">_xlfn.IFS(OR(F1212="December",F1212="January",F1212="February"),"Winter",OR(F1212="March",F1212="April",F1212="May"),"Spring",OR(F1212="June",F1212="July",F1212="August"),"Summer",TRUE(),"Autumn")</f>
        <v>Spring</v>
      </c>
      <c r="AN1212" s="0" t="str">
        <f aca="false">IF(L1212+M1212&gt;0,"Family","Adult Only")</f>
        <v>Adult Only</v>
      </c>
      <c r="AO1212" s="0" t="str">
        <f aca="false">IF(U1212=V1212,"Same","Changed")</f>
        <v>Same</v>
      </c>
    </row>
    <row r="1213" customFormat="false" ht="15" hidden="false" customHeight="false" outlineLevel="0" collapsed="false">
      <c r="A1213" s="14" t="n">
        <v>1248</v>
      </c>
      <c r="B1213" s="14" t="s">
        <v>90</v>
      </c>
      <c r="C1213" s="14" t="n">
        <v>1</v>
      </c>
      <c r="D1213" s="14" t="n">
        <v>147</v>
      </c>
      <c r="E1213" s="14" t="n">
        <v>2015</v>
      </c>
      <c r="F1213" s="14" t="s">
        <v>81</v>
      </c>
      <c r="G1213" s="14" t="n">
        <v>53</v>
      </c>
      <c r="H1213" s="14" t="n">
        <v>29</v>
      </c>
      <c r="I1213" s="14" t="n">
        <v>0</v>
      </c>
      <c r="J1213" s="14" t="n">
        <v>3</v>
      </c>
      <c r="K1213" s="14" t="n">
        <v>2</v>
      </c>
      <c r="L1213" s="14" t="n">
        <v>0</v>
      </c>
      <c r="M1213" s="14" t="n">
        <v>0</v>
      </c>
      <c r="N1213" s="14" t="s">
        <v>82</v>
      </c>
      <c r="O1213" s="14" t="s">
        <v>92</v>
      </c>
      <c r="P1213" s="14" t="s">
        <v>93</v>
      </c>
      <c r="Q1213" s="14" t="s">
        <v>94</v>
      </c>
      <c r="R1213" s="14" t="n">
        <v>0</v>
      </c>
      <c r="S1213" s="14" t="n">
        <v>0</v>
      </c>
      <c r="T1213" s="14" t="n">
        <v>0</v>
      </c>
      <c r="U1213" s="14" t="s">
        <v>95</v>
      </c>
      <c r="V1213" s="14" t="s">
        <v>95</v>
      </c>
      <c r="W1213" s="14" t="n">
        <v>0</v>
      </c>
      <c r="X1213" s="14" t="s">
        <v>86</v>
      </c>
      <c r="Y1213" s="14" t="n">
        <v>9</v>
      </c>
      <c r="Z1213" s="14" t="n">
        <v>0</v>
      </c>
      <c r="AA1213" s="14" t="n">
        <v>0</v>
      </c>
      <c r="AB1213" s="14" t="s">
        <v>125</v>
      </c>
      <c r="AC1213" s="14" t="n">
        <v>72.25</v>
      </c>
      <c r="AD1213" s="14" t="n">
        <v>0</v>
      </c>
      <c r="AE1213" s="14" t="n">
        <v>2</v>
      </c>
      <c r="AF1213" s="14" t="s">
        <v>96</v>
      </c>
      <c r="AG1213" s="15" t="n">
        <v>42221</v>
      </c>
      <c r="AH1213" s="14" t="n">
        <f aca="false">I1213+J1213</f>
        <v>3</v>
      </c>
      <c r="AI1213" s="14" t="n">
        <f aca="false">K1213+L1213+M1213</f>
        <v>2</v>
      </c>
      <c r="AJ1213" s="14" t="n">
        <f aca="false">AC1213*AH1213</f>
        <v>216.75</v>
      </c>
      <c r="AK1213" s="14" t="str">
        <f aca="false">IF(C1213=1,"Cancelled","Completed")</f>
        <v>Cancelled</v>
      </c>
      <c r="AL1213" s="14" t="str">
        <f aca="false">_xlfn.IFS(D1213&lt;=7,"0-7 Days",D1213&lt;=30,"8-30 Days",D1213&lt;=90,"31-90 Days",TRUE(),"90+ Days")</f>
        <v>90+ Days</v>
      </c>
      <c r="AM1213" s="14" t="str">
        <f aca="false">_xlfn.IFS(OR(F1213="December",F1213="January",F1213="February"),"Winter",OR(F1213="March",F1213="April",F1213="May"),"Spring",OR(F1213="June",F1213="July",F1213="August"),"Summer",TRUE(),"Autumn")</f>
        <v>Winter</v>
      </c>
      <c r="AN1213" s="14" t="str">
        <f aca="false">IF(L1213+M1213&gt;0,"Family","Adult Only")</f>
        <v>Adult Only</v>
      </c>
      <c r="AO1213" s="14" t="str">
        <f aca="false">IF(U1213=V1213,"Same","Changed")</f>
        <v>Same</v>
      </c>
    </row>
    <row r="1214" customFormat="false" ht="15" hidden="false" customHeight="false" outlineLevel="0" collapsed="false">
      <c r="A1214" s="0" t="n">
        <v>1249</v>
      </c>
      <c r="B1214" s="0" t="s">
        <v>90</v>
      </c>
      <c r="C1214" s="0" t="n">
        <v>1</v>
      </c>
      <c r="D1214" s="0" t="n">
        <v>283</v>
      </c>
      <c r="E1214" s="0" t="n">
        <v>2016</v>
      </c>
      <c r="F1214" s="0" t="s">
        <v>81</v>
      </c>
      <c r="G1214" s="0" t="n">
        <v>50</v>
      </c>
      <c r="H1214" s="0" t="n">
        <v>5</v>
      </c>
      <c r="I1214" s="0" t="n">
        <v>1</v>
      </c>
      <c r="J1214" s="0" t="n">
        <v>2</v>
      </c>
      <c r="K1214" s="0" t="n">
        <v>1</v>
      </c>
      <c r="L1214" s="0" t="n">
        <v>0</v>
      </c>
      <c r="M1214" s="0" t="n">
        <v>0</v>
      </c>
      <c r="N1214" s="0" t="s">
        <v>82</v>
      </c>
      <c r="O1214" s="0" t="s">
        <v>92</v>
      </c>
      <c r="P1214" s="0" t="s">
        <v>128</v>
      </c>
      <c r="Q1214" s="0" t="s">
        <v>128</v>
      </c>
      <c r="R1214" s="0" t="n">
        <v>0</v>
      </c>
      <c r="S1214" s="0" t="n">
        <v>0</v>
      </c>
      <c r="T1214" s="0" t="n">
        <v>0</v>
      </c>
      <c r="U1214" s="0" t="s">
        <v>124</v>
      </c>
      <c r="V1214" s="0" t="s">
        <v>124</v>
      </c>
      <c r="W1214" s="0" t="n">
        <v>0</v>
      </c>
      <c r="X1214" s="0" t="s">
        <v>120</v>
      </c>
      <c r="Y1214" s="0" t="n">
        <v>0</v>
      </c>
      <c r="Z1214" s="0" t="n">
        <v>51</v>
      </c>
      <c r="AA1214" s="0" t="n">
        <v>0</v>
      </c>
      <c r="AB1214" s="0" t="s">
        <v>101</v>
      </c>
      <c r="AC1214" s="0" t="n">
        <v>106</v>
      </c>
      <c r="AD1214" s="0" t="n">
        <v>0</v>
      </c>
      <c r="AE1214" s="0" t="n">
        <v>0</v>
      </c>
      <c r="AF1214" s="0" t="s">
        <v>96</v>
      </c>
      <c r="AG1214" s="13" t="n">
        <v>42611</v>
      </c>
      <c r="AH1214" s="25" t="n">
        <f aca="false">I1214+J1214</f>
        <v>3</v>
      </c>
      <c r="AI1214" s="25" t="n">
        <f aca="false">K1214+L1214+M1214</f>
        <v>1</v>
      </c>
      <c r="AJ1214" s="25" t="n">
        <f aca="false">AC1214*AH1214</f>
        <v>318</v>
      </c>
      <c r="AK1214" s="0" t="str">
        <f aca="false">IF(C1214=1,"Cancelled","Completed")</f>
        <v>Cancelled</v>
      </c>
      <c r="AL1214" s="0" t="str">
        <f aca="false">_xlfn.IFS(D1214&lt;=7,"0-7 Days",D1214&lt;=30,"8-30 Days",D1214&lt;=90,"31-90 Days",TRUE(),"90+ Days")</f>
        <v>90+ Days</v>
      </c>
      <c r="AM1214" s="0" t="str">
        <f aca="false">_xlfn.IFS(OR(F1214="December",F1214="January",F1214="February"),"Winter",OR(F1214="March",F1214="April",F1214="May"),"Spring",OR(F1214="June",F1214="July",F1214="August"),"Summer",TRUE(),"Autumn")</f>
        <v>Winter</v>
      </c>
      <c r="AN1214" s="0" t="str">
        <f aca="false">IF(L1214+M1214&gt;0,"Family","Adult Only")</f>
        <v>Adult Only</v>
      </c>
      <c r="AO1214" s="0" t="str">
        <f aca="false">IF(U1214=V1214,"Same","Changed")</f>
        <v>Same</v>
      </c>
    </row>
    <row r="1215" customFormat="false" ht="15" hidden="false" customHeight="false" outlineLevel="0" collapsed="false">
      <c r="A1215" s="14" t="n">
        <v>1250</v>
      </c>
      <c r="B1215" s="14" t="s">
        <v>90</v>
      </c>
      <c r="C1215" s="14" t="n">
        <v>1</v>
      </c>
      <c r="D1215" s="14" t="n">
        <v>140</v>
      </c>
      <c r="E1215" s="14" t="n">
        <v>2016</v>
      </c>
      <c r="F1215" s="14" t="s">
        <v>119</v>
      </c>
      <c r="G1215" s="14" t="n">
        <v>33</v>
      </c>
      <c r="H1215" s="14" t="n">
        <v>12</v>
      </c>
      <c r="I1215" s="14" t="n">
        <v>0</v>
      </c>
      <c r="J1215" s="14" t="n">
        <v>2</v>
      </c>
      <c r="K1215" s="14" t="n">
        <v>3</v>
      </c>
      <c r="L1215" s="14" t="n">
        <v>0</v>
      </c>
      <c r="M1215" s="14" t="n">
        <v>0</v>
      </c>
      <c r="N1215" s="14" t="s">
        <v>82</v>
      </c>
      <c r="O1215" s="14" t="s">
        <v>115</v>
      </c>
      <c r="P1215" s="14" t="s">
        <v>93</v>
      </c>
      <c r="Q1215" s="14" t="s">
        <v>94</v>
      </c>
      <c r="R1215" s="14" t="n">
        <v>0</v>
      </c>
      <c r="S1215" s="14" t="n">
        <v>0</v>
      </c>
      <c r="T1215" s="14" t="n">
        <v>0</v>
      </c>
      <c r="U1215" s="14" t="s">
        <v>109</v>
      </c>
      <c r="V1215" s="14" t="s">
        <v>109</v>
      </c>
      <c r="W1215" s="14" t="n">
        <v>0</v>
      </c>
      <c r="X1215" s="14" t="s">
        <v>86</v>
      </c>
      <c r="Y1215" s="14" t="n">
        <v>9</v>
      </c>
      <c r="Z1215" s="14" t="n">
        <v>0</v>
      </c>
      <c r="AA1215" s="14" t="n">
        <v>0</v>
      </c>
      <c r="AB1215" s="14" t="s">
        <v>87</v>
      </c>
      <c r="AC1215" s="14" t="n">
        <v>146.7</v>
      </c>
      <c r="AD1215" s="14" t="n">
        <v>0</v>
      </c>
      <c r="AE1215" s="14" t="n">
        <v>0</v>
      </c>
      <c r="AF1215" s="14" t="s">
        <v>96</v>
      </c>
      <c r="AG1215" s="15" t="n">
        <v>42477</v>
      </c>
      <c r="AH1215" s="14" t="n">
        <f aca="false">I1215+J1215</f>
        <v>2</v>
      </c>
      <c r="AI1215" s="14" t="n">
        <f aca="false">K1215+L1215+M1215</f>
        <v>3</v>
      </c>
      <c r="AJ1215" s="14" t="n">
        <f aca="false">AC1215*AH1215</f>
        <v>293.4</v>
      </c>
      <c r="AK1215" s="14" t="str">
        <f aca="false">IF(C1215=1,"Cancelled","Completed")</f>
        <v>Cancelled</v>
      </c>
      <c r="AL1215" s="14" t="str">
        <f aca="false">_xlfn.IFS(D1215&lt;=7,"0-7 Days",D1215&lt;=30,"8-30 Days",D1215&lt;=90,"31-90 Days",TRUE(),"90+ Days")</f>
        <v>90+ Days</v>
      </c>
      <c r="AM1215" s="14" t="str">
        <f aca="false">_xlfn.IFS(OR(F1215="December",F1215="January",F1215="February"),"Winter",OR(F1215="March",F1215="April",F1215="May"),"Spring",OR(F1215="June",F1215="July",F1215="August"),"Summer",TRUE(),"Autumn")</f>
        <v>Summer</v>
      </c>
      <c r="AN1215" s="14" t="str">
        <f aca="false">IF(L1215+M1215&gt;0,"Family","Adult Only")</f>
        <v>Adult Only</v>
      </c>
      <c r="AO1215" s="14" t="str">
        <f aca="false">IF(U1215=V1215,"Same","Changed")</f>
        <v>Same</v>
      </c>
    </row>
    <row r="1216" customFormat="false" ht="15" hidden="false" customHeight="false" outlineLevel="0" collapsed="false">
      <c r="A1216" s="0" t="n">
        <v>1251</v>
      </c>
      <c r="B1216" s="0" t="s">
        <v>90</v>
      </c>
      <c r="C1216" s="0" t="n">
        <v>0</v>
      </c>
      <c r="D1216" s="0" t="n">
        <v>43</v>
      </c>
      <c r="E1216" s="0" t="n">
        <v>2017</v>
      </c>
      <c r="F1216" s="0" t="s">
        <v>106</v>
      </c>
      <c r="G1216" s="0" t="n">
        <v>17</v>
      </c>
      <c r="H1216" s="0" t="n">
        <v>27</v>
      </c>
      <c r="I1216" s="0" t="n">
        <v>0</v>
      </c>
      <c r="J1216" s="0" t="n">
        <v>1</v>
      </c>
      <c r="K1216" s="0" t="n">
        <v>2</v>
      </c>
      <c r="L1216" s="0" t="n">
        <v>0</v>
      </c>
      <c r="M1216" s="0" t="n">
        <v>0</v>
      </c>
      <c r="N1216" s="0" t="s">
        <v>107</v>
      </c>
      <c r="O1216" s="0" t="s">
        <v>92</v>
      </c>
      <c r="P1216" s="0" t="s">
        <v>99</v>
      </c>
      <c r="Q1216" s="0" t="s">
        <v>94</v>
      </c>
      <c r="R1216" s="0" t="n">
        <v>0</v>
      </c>
      <c r="S1216" s="0" t="n">
        <v>0</v>
      </c>
      <c r="T1216" s="0" t="n">
        <v>0</v>
      </c>
      <c r="U1216" s="0" t="s">
        <v>95</v>
      </c>
      <c r="V1216" s="0" t="s">
        <v>95</v>
      </c>
      <c r="W1216" s="0" t="n">
        <v>0</v>
      </c>
      <c r="X1216" s="0" t="s">
        <v>86</v>
      </c>
      <c r="Y1216" s="0" t="n">
        <v>85</v>
      </c>
      <c r="Z1216" s="0" t="n">
        <v>0</v>
      </c>
      <c r="AA1216" s="0" t="n">
        <v>0</v>
      </c>
      <c r="AB1216" s="0" t="s">
        <v>87</v>
      </c>
      <c r="AC1216" s="0" t="n">
        <v>98</v>
      </c>
      <c r="AD1216" s="0" t="n">
        <v>0</v>
      </c>
      <c r="AE1216" s="0" t="n">
        <v>1</v>
      </c>
      <c r="AF1216" s="0" t="s">
        <v>88</v>
      </c>
      <c r="AG1216" s="13" t="n">
        <v>42853</v>
      </c>
      <c r="AH1216" s="25" t="n">
        <f aca="false">I1216+J1216</f>
        <v>1</v>
      </c>
      <c r="AI1216" s="25" t="n">
        <f aca="false">K1216+L1216+M1216</f>
        <v>2</v>
      </c>
      <c r="AJ1216" s="25" t="n">
        <f aca="false">AC1216*AH1216</f>
        <v>98</v>
      </c>
      <c r="AK1216" s="0" t="str">
        <f aca="false">IF(C1216=1,"Cancelled","Completed")</f>
        <v>Completed</v>
      </c>
      <c r="AL1216" s="0" t="str">
        <f aca="false">_xlfn.IFS(D1216&lt;=7,"0-7 Days",D1216&lt;=30,"8-30 Days",D1216&lt;=90,"31-90 Days",TRUE(),"90+ Days")</f>
        <v>31-90 Days</v>
      </c>
      <c r="AM1216" s="0" t="str">
        <f aca="false">_xlfn.IFS(OR(F1216="December",F1216="January",F1216="February"),"Winter",OR(F1216="March",F1216="April",F1216="May"),"Spring",OR(F1216="June",F1216="July",F1216="August"),"Summer",TRUE(),"Autumn")</f>
        <v>Spring</v>
      </c>
      <c r="AN1216" s="0" t="str">
        <f aca="false">IF(L1216+M1216&gt;0,"Family","Adult Only")</f>
        <v>Adult Only</v>
      </c>
      <c r="AO1216" s="0" t="str">
        <f aca="false">IF(U1216=V1216,"Same","Changed")</f>
        <v>Same</v>
      </c>
    </row>
    <row r="1217" customFormat="false" ht="15" hidden="false" customHeight="false" outlineLevel="0" collapsed="false">
      <c r="A1217" s="14" t="n">
        <v>1252</v>
      </c>
      <c r="B1217" s="14" t="s">
        <v>90</v>
      </c>
      <c r="C1217" s="14" t="n">
        <v>0</v>
      </c>
      <c r="D1217" s="14" t="n">
        <v>219</v>
      </c>
      <c r="E1217" s="14" t="n">
        <v>2017</v>
      </c>
      <c r="F1217" s="14" t="s">
        <v>119</v>
      </c>
      <c r="G1217" s="14" t="n">
        <v>34</v>
      </c>
      <c r="H1217" s="14" t="n">
        <v>25</v>
      </c>
      <c r="I1217" s="14" t="n">
        <v>2</v>
      </c>
      <c r="J1217" s="14" t="n">
        <v>2</v>
      </c>
      <c r="K1217" s="14" t="n">
        <v>2</v>
      </c>
      <c r="L1217" s="14" t="n">
        <v>0</v>
      </c>
      <c r="M1217" s="14" t="n">
        <v>0</v>
      </c>
      <c r="N1217" s="14" t="s">
        <v>82</v>
      </c>
      <c r="O1217" s="14" t="s">
        <v>158</v>
      </c>
      <c r="P1217" s="14" t="s">
        <v>93</v>
      </c>
      <c r="Q1217" s="14" t="s">
        <v>94</v>
      </c>
      <c r="R1217" s="14" t="n">
        <v>0</v>
      </c>
      <c r="S1217" s="14" t="n">
        <v>0</v>
      </c>
      <c r="T1217" s="14" t="n">
        <v>0</v>
      </c>
      <c r="U1217" s="14" t="s">
        <v>95</v>
      </c>
      <c r="V1217" s="14" t="s">
        <v>95</v>
      </c>
      <c r="W1217" s="14" t="n">
        <v>0</v>
      </c>
      <c r="X1217" s="14" t="s">
        <v>86</v>
      </c>
      <c r="Y1217" s="14" t="n">
        <v>9</v>
      </c>
      <c r="Z1217" s="14" t="n">
        <v>0</v>
      </c>
      <c r="AA1217" s="14" t="n">
        <v>0</v>
      </c>
      <c r="AB1217" s="14" t="s">
        <v>87</v>
      </c>
      <c r="AC1217" s="14" t="n">
        <v>117</v>
      </c>
      <c r="AD1217" s="14" t="n">
        <v>0</v>
      </c>
      <c r="AE1217" s="14" t="n">
        <v>0</v>
      </c>
      <c r="AF1217" s="14" t="s">
        <v>88</v>
      </c>
      <c r="AG1217" s="15" t="n">
        <v>42976</v>
      </c>
      <c r="AH1217" s="14" t="n">
        <f aca="false">I1217+J1217</f>
        <v>4</v>
      </c>
      <c r="AI1217" s="14" t="n">
        <f aca="false">K1217+L1217+M1217</f>
        <v>2</v>
      </c>
      <c r="AJ1217" s="14" t="n">
        <f aca="false">AC1217*AH1217</f>
        <v>468</v>
      </c>
      <c r="AK1217" s="14" t="str">
        <f aca="false">IF(C1217=1,"Cancelled","Completed")</f>
        <v>Completed</v>
      </c>
      <c r="AL1217" s="14" t="str">
        <f aca="false">_xlfn.IFS(D1217&lt;=7,"0-7 Days",D1217&lt;=30,"8-30 Days",D1217&lt;=90,"31-90 Days",TRUE(),"90+ Days")</f>
        <v>90+ Days</v>
      </c>
      <c r="AM1217" s="14" t="str">
        <f aca="false">_xlfn.IFS(OR(F1217="December",F1217="January",F1217="February"),"Winter",OR(F1217="March",F1217="April",F1217="May"),"Spring",OR(F1217="June",F1217="July",F1217="August"),"Summer",TRUE(),"Autumn")</f>
        <v>Summer</v>
      </c>
      <c r="AN1217" s="14" t="str">
        <f aca="false">IF(L1217+M1217&gt;0,"Family","Adult Only")</f>
        <v>Adult Only</v>
      </c>
      <c r="AO1217" s="14" t="str">
        <f aca="false">IF(U1217=V1217,"Same","Changed")</f>
        <v>Same</v>
      </c>
    </row>
    <row r="1218" customFormat="false" ht="15" hidden="false" customHeight="false" outlineLevel="0" collapsed="false">
      <c r="A1218" s="0" t="n">
        <v>1253</v>
      </c>
      <c r="B1218" s="0" t="s">
        <v>90</v>
      </c>
      <c r="C1218" s="0" t="n">
        <v>1</v>
      </c>
      <c r="D1218" s="0" t="n">
        <v>464</v>
      </c>
      <c r="E1218" s="0" t="n">
        <v>2017</v>
      </c>
      <c r="F1218" s="0" t="s">
        <v>91</v>
      </c>
      <c r="G1218" s="0" t="n">
        <v>30</v>
      </c>
      <c r="H1218" s="0" t="n">
        <v>25</v>
      </c>
      <c r="I1218" s="0" t="n">
        <v>0</v>
      </c>
      <c r="J1218" s="0" t="n">
        <v>1</v>
      </c>
      <c r="K1218" s="0" t="n">
        <v>2</v>
      </c>
      <c r="L1218" s="0" t="n">
        <v>0</v>
      </c>
      <c r="M1218" s="0" t="n">
        <v>0</v>
      </c>
      <c r="N1218" s="0" t="s">
        <v>82</v>
      </c>
      <c r="O1218" s="0" t="s">
        <v>92</v>
      </c>
      <c r="P1218" s="0" t="s">
        <v>99</v>
      </c>
      <c r="Q1218" s="0" t="s">
        <v>94</v>
      </c>
      <c r="R1218" s="0" t="n">
        <v>0</v>
      </c>
      <c r="S1218" s="0" t="n">
        <v>0</v>
      </c>
      <c r="T1218" s="0" t="n">
        <v>0</v>
      </c>
      <c r="U1218" s="0" t="s">
        <v>95</v>
      </c>
      <c r="V1218" s="0" t="s">
        <v>95</v>
      </c>
      <c r="W1218" s="0" t="n">
        <v>0</v>
      </c>
      <c r="X1218" s="0" t="s">
        <v>120</v>
      </c>
      <c r="Y1218" s="0" t="n">
        <v>229</v>
      </c>
      <c r="Z1218" s="0" t="n">
        <v>0</v>
      </c>
      <c r="AA1218" s="0" t="n">
        <v>0</v>
      </c>
      <c r="AB1218" s="0" t="s">
        <v>87</v>
      </c>
      <c r="AC1218" s="0" t="n">
        <v>90</v>
      </c>
      <c r="AD1218" s="0" t="n">
        <v>0</v>
      </c>
      <c r="AE1218" s="0" t="n">
        <v>0</v>
      </c>
      <c r="AF1218" s="0" t="s">
        <v>96</v>
      </c>
      <c r="AG1218" s="13" t="n">
        <v>42916</v>
      </c>
      <c r="AH1218" s="25" t="n">
        <f aca="false">I1218+J1218</f>
        <v>1</v>
      </c>
      <c r="AI1218" s="25" t="n">
        <f aca="false">K1218+L1218+M1218</f>
        <v>2</v>
      </c>
      <c r="AJ1218" s="25" t="n">
        <f aca="false">AC1218*AH1218</f>
        <v>90</v>
      </c>
      <c r="AK1218" s="0" t="str">
        <f aca="false">IF(C1218=1,"Cancelled","Completed")</f>
        <v>Cancelled</v>
      </c>
      <c r="AL1218" s="0" t="str">
        <f aca="false">_xlfn.IFS(D1218&lt;=7,"0-7 Days",D1218&lt;=30,"8-30 Days",D1218&lt;=90,"31-90 Days",TRUE(),"90+ Days")</f>
        <v>90+ Days</v>
      </c>
      <c r="AM1218" s="0" t="str">
        <f aca="false">_xlfn.IFS(OR(F1218="December",F1218="January",F1218="February"),"Winter",OR(F1218="March",F1218="April",F1218="May"),"Spring",OR(F1218="June",F1218="July",F1218="August"),"Summer",TRUE(),"Autumn")</f>
        <v>Summer</v>
      </c>
      <c r="AN1218" s="0" t="str">
        <f aca="false">IF(L1218+M1218&gt;0,"Family","Adult Only")</f>
        <v>Adult Only</v>
      </c>
      <c r="AO1218" s="0" t="str">
        <f aca="false">IF(U1218=V1218,"Same","Changed")</f>
        <v>Same</v>
      </c>
    </row>
    <row r="1219" customFormat="false" ht="15" hidden="false" customHeight="false" outlineLevel="0" collapsed="false">
      <c r="A1219" s="14" t="n">
        <v>1254</v>
      </c>
      <c r="B1219" s="14" t="s">
        <v>90</v>
      </c>
      <c r="C1219" s="14" t="n">
        <v>0</v>
      </c>
      <c r="D1219" s="14" t="n">
        <v>1</v>
      </c>
      <c r="E1219" s="14" t="n">
        <v>2016</v>
      </c>
      <c r="F1219" s="14" t="s">
        <v>118</v>
      </c>
      <c r="G1219" s="14" t="n">
        <v>8</v>
      </c>
      <c r="H1219" s="14" t="n">
        <v>20</v>
      </c>
      <c r="I1219" s="14" t="n">
        <v>0</v>
      </c>
      <c r="J1219" s="14" t="n">
        <v>1</v>
      </c>
      <c r="K1219" s="14" t="n">
        <v>2</v>
      </c>
      <c r="L1219" s="14" t="n">
        <v>0</v>
      </c>
      <c r="M1219" s="14" t="n">
        <v>0</v>
      </c>
      <c r="N1219" s="14" t="s">
        <v>82</v>
      </c>
      <c r="O1219" s="14" t="s">
        <v>92</v>
      </c>
      <c r="P1219" s="14" t="s">
        <v>84</v>
      </c>
      <c r="Q1219" s="14" t="s">
        <v>84</v>
      </c>
      <c r="R1219" s="14" t="n">
        <v>0</v>
      </c>
      <c r="S1219" s="14" t="n">
        <v>0</v>
      </c>
      <c r="T1219" s="14" t="n">
        <v>0</v>
      </c>
      <c r="U1219" s="14" t="s">
        <v>95</v>
      </c>
      <c r="V1219" s="14" t="s">
        <v>95</v>
      </c>
      <c r="W1219" s="14" t="n">
        <v>0</v>
      </c>
      <c r="X1219" s="14" t="s">
        <v>86</v>
      </c>
      <c r="Y1219" s="14" t="n">
        <v>0</v>
      </c>
      <c r="Z1219" s="14" t="n">
        <v>0</v>
      </c>
      <c r="AA1219" s="14" t="n">
        <v>0</v>
      </c>
      <c r="AB1219" s="14" t="s">
        <v>87</v>
      </c>
      <c r="AC1219" s="14" t="n">
        <v>91</v>
      </c>
      <c r="AD1219" s="14" t="n">
        <v>0</v>
      </c>
      <c r="AE1219" s="14" t="n">
        <v>0</v>
      </c>
      <c r="AF1219" s="14" t="s">
        <v>88</v>
      </c>
      <c r="AG1219" s="15" t="n">
        <v>42421</v>
      </c>
      <c r="AH1219" s="14" t="n">
        <f aca="false">I1219+J1219</f>
        <v>1</v>
      </c>
      <c r="AI1219" s="14" t="n">
        <f aca="false">K1219+L1219+M1219</f>
        <v>2</v>
      </c>
      <c r="AJ1219" s="14" t="n">
        <f aca="false">AC1219*AH1219</f>
        <v>91</v>
      </c>
      <c r="AK1219" s="14" t="str">
        <f aca="false">IF(C1219=1,"Cancelled","Completed")</f>
        <v>Completed</v>
      </c>
      <c r="AL1219" s="14" t="str">
        <f aca="false">_xlfn.IFS(D1219&lt;=7,"0-7 Days",D1219&lt;=30,"8-30 Days",D1219&lt;=90,"31-90 Days",TRUE(),"90+ Days")</f>
        <v>0-7 Days</v>
      </c>
      <c r="AM1219" s="14" t="str">
        <f aca="false">_xlfn.IFS(OR(F1219="December",F1219="January",F1219="February"),"Winter",OR(F1219="March",F1219="April",F1219="May"),"Spring",OR(F1219="June",F1219="July",F1219="August"),"Summer",TRUE(),"Autumn")</f>
        <v>Winter</v>
      </c>
      <c r="AN1219" s="14" t="str">
        <f aca="false">IF(L1219+M1219&gt;0,"Family","Adult Only")</f>
        <v>Adult Only</v>
      </c>
      <c r="AO1219" s="14" t="str">
        <f aca="false">IF(U1219=V1219,"Same","Changed")</f>
        <v>Same</v>
      </c>
    </row>
    <row r="1220" customFormat="false" ht="15" hidden="false" customHeight="false" outlineLevel="0" collapsed="false">
      <c r="A1220" s="0" t="n">
        <v>1255</v>
      </c>
      <c r="B1220" s="0" t="s">
        <v>90</v>
      </c>
      <c r="C1220" s="0" t="n">
        <v>1</v>
      </c>
      <c r="D1220" s="0" t="n">
        <v>75</v>
      </c>
      <c r="E1220" s="0" t="n">
        <v>2016</v>
      </c>
      <c r="F1220" s="0" t="s">
        <v>106</v>
      </c>
      <c r="G1220" s="0" t="n">
        <v>18</v>
      </c>
      <c r="H1220" s="0" t="n">
        <v>29</v>
      </c>
      <c r="I1220" s="0" t="n">
        <v>2</v>
      </c>
      <c r="J1220" s="0" t="n">
        <v>3</v>
      </c>
      <c r="K1220" s="0" t="n">
        <v>2</v>
      </c>
      <c r="L1220" s="0" t="n">
        <v>1</v>
      </c>
      <c r="M1220" s="0" t="n">
        <v>0</v>
      </c>
      <c r="N1220" s="0" t="s">
        <v>82</v>
      </c>
      <c r="O1220" s="0" t="s">
        <v>167</v>
      </c>
      <c r="P1220" s="0" t="s">
        <v>93</v>
      </c>
      <c r="Q1220" s="0" t="s">
        <v>94</v>
      </c>
      <c r="R1220" s="0" t="n">
        <v>0</v>
      </c>
      <c r="S1220" s="0" t="n">
        <v>0</v>
      </c>
      <c r="T1220" s="0" t="n">
        <v>0</v>
      </c>
      <c r="U1220" s="0" t="s">
        <v>95</v>
      </c>
      <c r="V1220" s="0" t="s">
        <v>95</v>
      </c>
      <c r="W1220" s="0" t="n">
        <v>0</v>
      </c>
      <c r="X1220" s="0" t="s">
        <v>86</v>
      </c>
      <c r="Y1220" s="0" t="n">
        <v>9</v>
      </c>
      <c r="Z1220" s="0" t="n">
        <v>0</v>
      </c>
      <c r="AA1220" s="0" t="n">
        <v>0</v>
      </c>
      <c r="AB1220" s="0" t="s">
        <v>87</v>
      </c>
      <c r="AC1220" s="0" t="n">
        <v>135.15</v>
      </c>
      <c r="AD1220" s="0" t="n">
        <v>0</v>
      </c>
      <c r="AE1220" s="0" t="n">
        <v>0</v>
      </c>
      <c r="AF1220" s="0" t="s">
        <v>96</v>
      </c>
      <c r="AG1220" s="13" t="n">
        <v>42462</v>
      </c>
      <c r="AH1220" s="25" t="n">
        <f aca="false">I1220+J1220</f>
        <v>5</v>
      </c>
      <c r="AI1220" s="25" t="n">
        <f aca="false">K1220+L1220+M1220</f>
        <v>3</v>
      </c>
      <c r="AJ1220" s="25" t="n">
        <f aca="false">AC1220*AH1220</f>
        <v>675.75</v>
      </c>
      <c r="AK1220" s="0" t="str">
        <f aca="false">IF(C1220=1,"Cancelled","Completed")</f>
        <v>Cancelled</v>
      </c>
      <c r="AL1220" s="0" t="str">
        <f aca="false">_xlfn.IFS(D1220&lt;=7,"0-7 Days",D1220&lt;=30,"8-30 Days",D1220&lt;=90,"31-90 Days",TRUE(),"90+ Days")</f>
        <v>31-90 Days</v>
      </c>
      <c r="AM1220" s="0" t="str">
        <f aca="false">_xlfn.IFS(OR(F1220="December",F1220="January",F1220="February"),"Winter",OR(F1220="March",F1220="April",F1220="May"),"Spring",OR(F1220="June",F1220="July",F1220="August"),"Summer",TRUE(),"Autumn")</f>
        <v>Spring</v>
      </c>
      <c r="AN1220" s="0" t="str">
        <f aca="false">IF(L1220+M1220&gt;0,"Family","Adult Only")</f>
        <v>Family</v>
      </c>
      <c r="AO1220" s="0" t="str">
        <f aca="false">IF(U1220=V1220,"Same","Changed")</f>
        <v>Same</v>
      </c>
    </row>
    <row r="1221" customFormat="false" ht="15" hidden="false" customHeight="false" outlineLevel="0" collapsed="false">
      <c r="A1221" s="14" t="n">
        <v>1256</v>
      </c>
      <c r="B1221" s="14" t="s">
        <v>80</v>
      </c>
      <c r="C1221" s="14" t="n">
        <v>0</v>
      </c>
      <c r="D1221" s="14" t="n">
        <v>143</v>
      </c>
      <c r="E1221" s="14" t="n">
        <v>2016</v>
      </c>
      <c r="F1221" s="14" t="s">
        <v>135</v>
      </c>
      <c r="G1221" s="14" t="n">
        <v>23</v>
      </c>
      <c r="H1221" s="14" t="n">
        <v>4</v>
      </c>
      <c r="I1221" s="14" t="n">
        <v>2</v>
      </c>
      <c r="J1221" s="14" t="n">
        <v>5</v>
      </c>
      <c r="K1221" s="14" t="n">
        <v>2</v>
      </c>
      <c r="L1221" s="14" t="n">
        <v>0</v>
      </c>
      <c r="M1221" s="14" t="n">
        <v>0</v>
      </c>
      <c r="N1221" s="14" t="s">
        <v>112</v>
      </c>
      <c r="O1221" s="14" t="s">
        <v>83</v>
      </c>
      <c r="P1221" s="14" t="s">
        <v>99</v>
      </c>
      <c r="Q1221" s="14" t="s">
        <v>94</v>
      </c>
      <c r="R1221" s="14" t="n">
        <v>0</v>
      </c>
      <c r="S1221" s="14" t="n">
        <v>0</v>
      </c>
      <c r="T1221" s="14" t="n">
        <v>0</v>
      </c>
      <c r="U1221" s="14" t="s">
        <v>124</v>
      </c>
      <c r="V1221" s="14" t="s">
        <v>124</v>
      </c>
      <c r="W1221" s="14" t="n">
        <v>2</v>
      </c>
      <c r="X1221" s="14" t="s">
        <v>86</v>
      </c>
      <c r="Y1221" s="14" t="n">
        <v>143</v>
      </c>
      <c r="Z1221" s="14" t="n">
        <v>0</v>
      </c>
      <c r="AA1221" s="14" t="n">
        <v>0</v>
      </c>
      <c r="AB1221" s="14" t="s">
        <v>87</v>
      </c>
      <c r="AC1221" s="14" t="n">
        <v>98.6</v>
      </c>
      <c r="AD1221" s="14" t="n">
        <v>0</v>
      </c>
      <c r="AE1221" s="14" t="n">
        <v>3</v>
      </c>
      <c r="AF1221" s="14" t="s">
        <v>88</v>
      </c>
      <c r="AG1221" s="15" t="n">
        <v>42532</v>
      </c>
      <c r="AH1221" s="14" t="n">
        <f aca="false">I1221+J1221</f>
        <v>7</v>
      </c>
      <c r="AI1221" s="14" t="n">
        <f aca="false">K1221+L1221+M1221</f>
        <v>2</v>
      </c>
      <c r="AJ1221" s="14" t="n">
        <f aca="false">AC1221*AH1221</f>
        <v>690.2</v>
      </c>
      <c r="AK1221" s="14" t="str">
        <f aca="false">IF(C1221=1,"Cancelled","Completed")</f>
        <v>Completed</v>
      </c>
      <c r="AL1221" s="14" t="str">
        <f aca="false">_xlfn.IFS(D1221&lt;=7,"0-7 Days",D1221&lt;=30,"8-30 Days",D1221&lt;=90,"31-90 Days",TRUE(),"90+ Days")</f>
        <v>90+ Days</v>
      </c>
      <c r="AM1221" s="14" t="str">
        <f aca="false">_xlfn.IFS(OR(F1221="December",F1221="January",F1221="February"),"Winter",OR(F1221="March",F1221="April",F1221="May"),"Spring",OR(F1221="June",F1221="July",F1221="August"),"Summer",TRUE(),"Autumn")</f>
        <v>Summer</v>
      </c>
      <c r="AN1221" s="14" t="str">
        <f aca="false">IF(L1221+M1221&gt;0,"Family","Adult Only")</f>
        <v>Adult Only</v>
      </c>
      <c r="AO1221" s="14" t="str">
        <f aca="false">IF(U1221=V1221,"Same","Changed")</f>
        <v>Same</v>
      </c>
    </row>
    <row r="1222" customFormat="false" ht="15" hidden="false" customHeight="false" outlineLevel="0" collapsed="false">
      <c r="A1222" s="0" t="n">
        <v>1257</v>
      </c>
      <c r="B1222" s="0" t="s">
        <v>80</v>
      </c>
      <c r="C1222" s="0" t="n">
        <v>0</v>
      </c>
      <c r="D1222" s="0" t="n">
        <v>48</v>
      </c>
      <c r="E1222" s="0" t="n">
        <v>2017</v>
      </c>
      <c r="F1222" s="0" t="s">
        <v>118</v>
      </c>
      <c r="G1222" s="0" t="n">
        <v>8</v>
      </c>
      <c r="H1222" s="0" t="n">
        <v>25</v>
      </c>
      <c r="I1222" s="0" t="n">
        <v>1</v>
      </c>
      <c r="J1222" s="0" t="n">
        <v>1</v>
      </c>
      <c r="K1222" s="0" t="n">
        <v>2</v>
      </c>
      <c r="L1222" s="0" t="n">
        <v>0</v>
      </c>
      <c r="M1222" s="0" t="n">
        <v>0</v>
      </c>
      <c r="N1222" s="0" t="s">
        <v>82</v>
      </c>
      <c r="O1222" s="0" t="s">
        <v>92</v>
      </c>
      <c r="P1222" s="0" t="s">
        <v>93</v>
      </c>
      <c r="Q1222" s="0" t="s">
        <v>94</v>
      </c>
      <c r="R1222" s="0" t="n">
        <v>0</v>
      </c>
      <c r="S1222" s="0" t="n">
        <v>0</v>
      </c>
      <c r="T1222" s="0" t="n">
        <v>0</v>
      </c>
      <c r="U1222" s="0" t="s">
        <v>109</v>
      </c>
      <c r="V1222" s="0" t="s">
        <v>109</v>
      </c>
      <c r="W1222" s="0" t="n">
        <v>0</v>
      </c>
      <c r="X1222" s="0" t="s">
        <v>86</v>
      </c>
      <c r="Y1222" s="0" t="n">
        <v>240</v>
      </c>
      <c r="Z1222" s="0" t="n">
        <v>0</v>
      </c>
      <c r="AA1222" s="0" t="n">
        <v>0</v>
      </c>
      <c r="AB1222" s="0" t="s">
        <v>101</v>
      </c>
      <c r="AC1222" s="0" t="n">
        <v>58</v>
      </c>
      <c r="AD1222" s="0" t="n">
        <v>0</v>
      </c>
      <c r="AE1222" s="0" t="n">
        <v>3</v>
      </c>
      <c r="AF1222" s="0" t="s">
        <v>88</v>
      </c>
      <c r="AG1222" s="13" t="n">
        <v>42793</v>
      </c>
      <c r="AH1222" s="25" t="n">
        <f aca="false">I1222+J1222</f>
        <v>2</v>
      </c>
      <c r="AI1222" s="25" t="n">
        <f aca="false">K1222+L1222+M1222</f>
        <v>2</v>
      </c>
      <c r="AJ1222" s="25" t="n">
        <f aca="false">AC1222*AH1222</f>
        <v>116</v>
      </c>
      <c r="AK1222" s="0" t="str">
        <f aca="false">IF(C1222=1,"Cancelled","Completed")</f>
        <v>Completed</v>
      </c>
      <c r="AL1222" s="0" t="str">
        <f aca="false">_xlfn.IFS(D1222&lt;=7,"0-7 Days",D1222&lt;=30,"8-30 Days",D1222&lt;=90,"31-90 Days",TRUE(),"90+ Days")</f>
        <v>31-90 Days</v>
      </c>
      <c r="AM1222" s="0" t="str">
        <f aca="false">_xlfn.IFS(OR(F1222="December",F1222="January",F1222="February"),"Winter",OR(F1222="March",F1222="April",F1222="May"),"Spring",OR(F1222="June",F1222="July",F1222="August"),"Summer",TRUE(),"Autumn")</f>
        <v>Winter</v>
      </c>
      <c r="AN1222" s="0" t="str">
        <f aca="false">IF(L1222+M1222&gt;0,"Family","Adult Only")</f>
        <v>Adult Only</v>
      </c>
      <c r="AO1222" s="0" t="str">
        <f aca="false">IF(U1222=V1222,"Same","Changed")</f>
        <v>Same</v>
      </c>
    </row>
    <row r="1223" customFormat="false" ht="15" hidden="false" customHeight="false" outlineLevel="0" collapsed="false">
      <c r="A1223" s="14" t="n">
        <v>1258</v>
      </c>
      <c r="B1223" s="14" t="s">
        <v>90</v>
      </c>
      <c r="C1223" s="14" t="n">
        <v>0</v>
      </c>
      <c r="D1223" s="14" t="n">
        <v>41</v>
      </c>
      <c r="E1223" s="14" t="n">
        <v>2016</v>
      </c>
      <c r="F1223" s="14" t="s">
        <v>103</v>
      </c>
      <c r="G1223" s="14" t="n">
        <v>11</v>
      </c>
      <c r="H1223" s="14" t="n">
        <v>8</v>
      </c>
      <c r="I1223" s="14" t="n">
        <v>2</v>
      </c>
      <c r="J1223" s="14" t="n">
        <v>5</v>
      </c>
      <c r="K1223" s="14" t="n">
        <v>2</v>
      </c>
      <c r="L1223" s="14" t="n">
        <v>0</v>
      </c>
      <c r="M1223" s="14" t="n">
        <v>0</v>
      </c>
      <c r="N1223" s="14" t="s">
        <v>107</v>
      </c>
      <c r="O1223" s="14" t="s">
        <v>83</v>
      </c>
      <c r="P1223" s="14" t="s">
        <v>93</v>
      </c>
      <c r="Q1223" s="14" t="s">
        <v>94</v>
      </c>
      <c r="R1223" s="14" t="n">
        <v>0</v>
      </c>
      <c r="S1223" s="14" t="n">
        <v>0</v>
      </c>
      <c r="T1223" s="14" t="n">
        <v>0</v>
      </c>
      <c r="U1223" s="14" t="s">
        <v>95</v>
      </c>
      <c r="V1223" s="14" t="s">
        <v>95</v>
      </c>
      <c r="W1223" s="14" t="n">
        <v>0</v>
      </c>
      <c r="X1223" s="14" t="s">
        <v>86</v>
      </c>
      <c r="Y1223" s="14" t="n">
        <v>9</v>
      </c>
      <c r="Z1223" s="14" t="n">
        <v>0</v>
      </c>
      <c r="AA1223" s="14" t="n">
        <v>0</v>
      </c>
      <c r="AB1223" s="14" t="s">
        <v>87</v>
      </c>
      <c r="AC1223" s="14" t="n">
        <v>71.41</v>
      </c>
      <c r="AD1223" s="14" t="n">
        <v>0</v>
      </c>
      <c r="AE1223" s="14" t="n">
        <v>0</v>
      </c>
      <c r="AF1223" s="14" t="s">
        <v>88</v>
      </c>
      <c r="AG1223" s="15" t="n">
        <v>42444</v>
      </c>
      <c r="AH1223" s="14" t="n">
        <f aca="false">I1223+J1223</f>
        <v>7</v>
      </c>
      <c r="AI1223" s="14" t="n">
        <f aca="false">K1223+L1223+M1223</f>
        <v>2</v>
      </c>
      <c r="AJ1223" s="14" t="n">
        <f aca="false">AC1223*AH1223</f>
        <v>499.87</v>
      </c>
      <c r="AK1223" s="14" t="str">
        <f aca="false">IF(C1223=1,"Cancelled","Completed")</f>
        <v>Completed</v>
      </c>
      <c r="AL1223" s="14" t="str">
        <f aca="false">_xlfn.IFS(D1223&lt;=7,"0-7 Days",D1223&lt;=30,"8-30 Days",D1223&lt;=90,"31-90 Days",TRUE(),"90+ Days")</f>
        <v>31-90 Days</v>
      </c>
      <c r="AM1223" s="14" t="str">
        <f aca="false">_xlfn.IFS(OR(F1223="December",F1223="January",F1223="February"),"Winter",OR(F1223="March",F1223="April",F1223="May"),"Spring",OR(F1223="June",F1223="July",F1223="August"),"Summer",TRUE(),"Autumn")</f>
        <v>Spring</v>
      </c>
      <c r="AN1223" s="14" t="str">
        <f aca="false">IF(L1223+M1223&gt;0,"Family","Adult Only")</f>
        <v>Adult Only</v>
      </c>
      <c r="AO1223" s="14" t="str">
        <f aca="false">IF(U1223=V1223,"Same","Changed")</f>
        <v>Same</v>
      </c>
    </row>
    <row r="1224" customFormat="false" ht="15" hidden="false" customHeight="false" outlineLevel="0" collapsed="false">
      <c r="A1224" s="0" t="n">
        <v>1259</v>
      </c>
      <c r="B1224" s="0" t="s">
        <v>90</v>
      </c>
      <c r="C1224" s="0" t="n">
        <v>0</v>
      </c>
      <c r="D1224" s="0" t="n">
        <v>208</v>
      </c>
      <c r="E1224" s="0" t="n">
        <v>2017</v>
      </c>
      <c r="F1224" s="0" t="s">
        <v>119</v>
      </c>
      <c r="G1224" s="0" t="n">
        <v>31</v>
      </c>
      <c r="H1224" s="0" t="n">
        <v>2</v>
      </c>
      <c r="I1224" s="0" t="n">
        <v>0</v>
      </c>
      <c r="J1224" s="0" t="n">
        <v>1</v>
      </c>
      <c r="K1224" s="0" t="n">
        <v>2</v>
      </c>
      <c r="L1224" s="0" t="n">
        <v>0</v>
      </c>
      <c r="M1224" s="0" t="n">
        <v>0</v>
      </c>
      <c r="N1224" s="0" t="s">
        <v>112</v>
      </c>
      <c r="O1224" s="0" t="s">
        <v>122</v>
      </c>
      <c r="P1224" s="0" t="s">
        <v>116</v>
      </c>
      <c r="Q1224" s="0" t="s">
        <v>94</v>
      </c>
      <c r="R1224" s="0" t="n">
        <v>0</v>
      </c>
      <c r="S1224" s="0" t="n">
        <v>0</v>
      </c>
      <c r="T1224" s="0" t="n">
        <v>0</v>
      </c>
      <c r="U1224" s="0" t="s">
        <v>95</v>
      </c>
      <c r="V1224" s="0" t="s">
        <v>95</v>
      </c>
      <c r="W1224" s="0" t="n">
        <v>0</v>
      </c>
      <c r="X1224" s="0" t="s">
        <v>86</v>
      </c>
      <c r="Y1224" s="0" t="n">
        <v>30</v>
      </c>
      <c r="Z1224" s="0" t="n">
        <v>0</v>
      </c>
      <c r="AA1224" s="0" t="n">
        <v>0</v>
      </c>
      <c r="AB1224" s="0" t="s">
        <v>101</v>
      </c>
      <c r="AC1224" s="0" t="n">
        <v>157</v>
      </c>
      <c r="AD1224" s="0" t="n">
        <v>0</v>
      </c>
      <c r="AE1224" s="0" t="n">
        <v>1</v>
      </c>
      <c r="AF1224" s="0" t="s">
        <v>88</v>
      </c>
      <c r="AG1224" s="13" t="n">
        <v>42950</v>
      </c>
      <c r="AH1224" s="25" t="n">
        <f aca="false">I1224+J1224</f>
        <v>1</v>
      </c>
      <c r="AI1224" s="25" t="n">
        <f aca="false">K1224+L1224+M1224</f>
        <v>2</v>
      </c>
      <c r="AJ1224" s="25" t="n">
        <f aca="false">AC1224*AH1224</f>
        <v>157</v>
      </c>
      <c r="AK1224" s="0" t="str">
        <f aca="false">IF(C1224=1,"Cancelled","Completed")</f>
        <v>Completed</v>
      </c>
      <c r="AL1224" s="0" t="str">
        <f aca="false">_xlfn.IFS(D1224&lt;=7,"0-7 Days",D1224&lt;=30,"8-30 Days",D1224&lt;=90,"31-90 Days",TRUE(),"90+ Days")</f>
        <v>90+ Days</v>
      </c>
      <c r="AM1224" s="0" t="str">
        <f aca="false">_xlfn.IFS(OR(F1224="December",F1224="January",F1224="February"),"Winter",OR(F1224="March",F1224="April",F1224="May"),"Spring",OR(F1224="June",F1224="July",F1224="August"),"Summer",TRUE(),"Autumn")</f>
        <v>Summer</v>
      </c>
      <c r="AN1224" s="0" t="str">
        <f aca="false">IF(L1224+M1224&gt;0,"Family","Adult Only")</f>
        <v>Adult Only</v>
      </c>
      <c r="AO1224" s="0" t="str">
        <f aca="false">IF(U1224=V1224,"Same","Changed")</f>
        <v>Same</v>
      </c>
    </row>
    <row r="1225" customFormat="false" ht="15" hidden="false" customHeight="false" outlineLevel="0" collapsed="false">
      <c r="A1225" s="14" t="n">
        <v>1260</v>
      </c>
      <c r="B1225" s="14" t="s">
        <v>90</v>
      </c>
      <c r="C1225" s="14" t="n">
        <v>1</v>
      </c>
      <c r="D1225" s="14" t="n">
        <v>210</v>
      </c>
      <c r="E1225" s="14" t="n">
        <v>2015</v>
      </c>
      <c r="F1225" s="14" t="s">
        <v>91</v>
      </c>
      <c r="G1225" s="14" t="n">
        <v>31</v>
      </c>
      <c r="H1225" s="14" t="n">
        <v>30</v>
      </c>
      <c r="I1225" s="14" t="n">
        <v>1</v>
      </c>
      <c r="J1225" s="14" t="n">
        <v>3</v>
      </c>
      <c r="K1225" s="14" t="n">
        <v>2</v>
      </c>
      <c r="L1225" s="14" t="n">
        <v>0</v>
      </c>
      <c r="M1225" s="14" t="n">
        <v>0</v>
      </c>
      <c r="N1225" s="14" t="s">
        <v>82</v>
      </c>
      <c r="O1225" s="14" t="s">
        <v>92</v>
      </c>
      <c r="P1225" s="14" t="s">
        <v>93</v>
      </c>
      <c r="Q1225" s="14" t="s">
        <v>94</v>
      </c>
      <c r="R1225" s="14" t="n">
        <v>0</v>
      </c>
      <c r="S1225" s="14" t="n">
        <v>1</v>
      </c>
      <c r="T1225" s="14" t="n">
        <v>0</v>
      </c>
      <c r="U1225" s="14" t="s">
        <v>95</v>
      </c>
      <c r="V1225" s="14" t="s">
        <v>95</v>
      </c>
      <c r="W1225" s="14" t="n">
        <v>0</v>
      </c>
      <c r="X1225" s="14" t="s">
        <v>86</v>
      </c>
      <c r="Y1225" s="14" t="n">
        <v>9</v>
      </c>
      <c r="Z1225" s="14" t="n">
        <v>0</v>
      </c>
      <c r="AA1225" s="14" t="n">
        <v>0</v>
      </c>
      <c r="AB1225" s="14" t="s">
        <v>87</v>
      </c>
      <c r="AC1225" s="14" t="n">
        <v>76.5</v>
      </c>
      <c r="AD1225" s="14" t="n">
        <v>0</v>
      </c>
      <c r="AE1225" s="14" t="n">
        <v>2</v>
      </c>
      <c r="AF1225" s="14" t="s">
        <v>96</v>
      </c>
      <c r="AG1225" s="15" t="n">
        <v>42175</v>
      </c>
      <c r="AH1225" s="14" t="n">
        <f aca="false">I1225+J1225</f>
        <v>4</v>
      </c>
      <c r="AI1225" s="14" t="n">
        <f aca="false">K1225+L1225+M1225</f>
        <v>2</v>
      </c>
      <c r="AJ1225" s="14" t="n">
        <f aca="false">AC1225*AH1225</f>
        <v>306</v>
      </c>
      <c r="AK1225" s="14" t="str">
        <f aca="false">IF(C1225=1,"Cancelled","Completed")</f>
        <v>Cancelled</v>
      </c>
      <c r="AL1225" s="14" t="str">
        <f aca="false">_xlfn.IFS(D1225&lt;=7,"0-7 Days",D1225&lt;=30,"8-30 Days",D1225&lt;=90,"31-90 Days",TRUE(),"90+ Days")</f>
        <v>90+ Days</v>
      </c>
      <c r="AM1225" s="14" t="str">
        <f aca="false">_xlfn.IFS(OR(F1225="December",F1225="January",F1225="February"),"Winter",OR(F1225="March",F1225="April",F1225="May"),"Spring",OR(F1225="June",F1225="July",F1225="August"),"Summer",TRUE(),"Autumn")</f>
        <v>Summer</v>
      </c>
      <c r="AN1225" s="14" t="str">
        <f aca="false">IF(L1225+M1225&gt;0,"Family","Adult Only")</f>
        <v>Adult Only</v>
      </c>
      <c r="AO1225" s="14" t="str">
        <f aca="false">IF(U1225=V1225,"Same","Changed")</f>
        <v>Same</v>
      </c>
    </row>
    <row r="1226" customFormat="false" ht="15" hidden="false" customHeight="false" outlineLevel="0" collapsed="false">
      <c r="A1226" s="0" t="n">
        <v>1261</v>
      </c>
      <c r="B1226" s="0" t="s">
        <v>80</v>
      </c>
      <c r="C1226" s="0" t="n">
        <v>0</v>
      </c>
      <c r="D1226" s="0" t="n">
        <v>0</v>
      </c>
      <c r="E1226" s="0" t="n">
        <v>2016</v>
      </c>
      <c r="F1226" s="0" t="s">
        <v>118</v>
      </c>
      <c r="G1226" s="0" t="n">
        <v>7</v>
      </c>
      <c r="H1226" s="0" t="n">
        <v>10</v>
      </c>
      <c r="I1226" s="0" t="n">
        <v>0</v>
      </c>
      <c r="J1226" s="0" t="n">
        <v>1</v>
      </c>
      <c r="K1226" s="0" t="n">
        <v>1</v>
      </c>
      <c r="L1226" s="0" t="n">
        <v>0</v>
      </c>
      <c r="M1226" s="0" t="n">
        <v>0</v>
      </c>
      <c r="N1226" s="0" t="s">
        <v>82</v>
      </c>
      <c r="O1226" s="0" t="s">
        <v>115</v>
      </c>
      <c r="P1226" s="0" t="s">
        <v>93</v>
      </c>
      <c r="Q1226" s="0" t="s">
        <v>94</v>
      </c>
      <c r="R1226" s="0" t="n">
        <v>0</v>
      </c>
      <c r="S1226" s="0" t="n">
        <v>0</v>
      </c>
      <c r="T1226" s="0" t="n">
        <v>0</v>
      </c>
      <c r="U1226" s="0" t="s">
        <v>95</v>
      </c>
      <c r="V1226" s="0" t="s">
        <v>109</v>
      </c>
      <c r="W1226" s="0" t="n">
        <v>0</v>
      </c>
      <c r="X1226" s="0" t="s">
        <v>86</v>
      </c>
      <c r="Y1226" s="0" t="n">
        <v>240</v>
      </c>
      <c r="Z1226" s="0" t="n">
        <v>0</v>
      </c>
      <c r="AA1226" s="0" t="n">
        <v>0</v>
      </c>
      <c r="AB1226" s="0" t="s">
        <v>87</v>
      </c>
      <c r="AC1226" s="0" t="n">
        <v>53</v>
      </c>
      <c r="AD1226" s="0" t="n">
        <v>0</v>
      </c>
      <c r="AE1226" s="0" t="n">
        <v>1</v>
      </c>
      <c r="AF1226" s="0" t="s">
        <v>88</v>
      </c>
      <c r="AG1226" s="13" t="n">
        <v>42411</v>
      </c>
      <c r="AH1226" s="25" t="n">
        <f aca="false">I1226+J1226</f>
        <v>1</v>
      </c>
      <c r="AI1226" s="25" t="n">
        <f aca="false">K1226+L1226+M1226</f>
        <v>1</v>
      </c>
      <c r="AJ1226" s="25" t="n">
        <f aca="false">AC1226*AH1226</f>
        <v>53</v>
      </c>
      <c r="AK1226" s="0" t="str">
        <f aca="false">IF(C1226=1,"Cancelled","Completed")</f>
        <v>Completed</v>
      </c>
      <c r="AL1226" s="0" t="str">
        <f aca="false">_xlfn.IFS(D1226&lt;=7,"0-7 Days",D1226&lt;=30,"8-30 Days",D1226&lt;=90,"31-90 Days",TRUE(),"90+ Days")</f>
        <v>0-7 Days</v>
      </c>
      <c r="AM1226" s="0" t="str">
        <f aca="false">_xlfn.IFS(OR(F1226="December",F1226="January",F1226="February"),"Winter",OR(F1226="March",F1226="April",F1226="May"),"Spring",OR(F1226="June",F1226="July",F1226="August"),"Summer",TRUE(),"Autumn")</f>
        <v>Winter</v>
      </c>
      <c r="AN1226" s="0" t="str">
        <f aca="false">IF(L1226+M1226&gt;0,"Family","Adult Only")</f>
        <v>Adult Only</v>
      </c>
      <c r="AO1226" s="0" t="str">
        <f aca="false">IF(U1226=V1226,"Same","Changed")</f>
        <v>Changed</v>
      </c>
    </row>
    <row r="1227" customFormat="false" ht="15" hidden="false" customHeight="false" outlineLevel="0" collapsed="false">
      <c r="A1227" s="14" t="n">
        <v>1262</v>
      </c>
      <c r="B1227" s="14" t="s">
        <v>80</v>
      </c>
      <c r="C1227" s="14" t="n">
        <v>0</v>
      </c>
      <c r="D1227" s="14" t="n">
        <v>191</v>
      </c>
      <c r="E1227" s="14" t="n">
        <v>2016</v>
      </c>
      <c r="F1227" s="14" t="s">
        <v>113</v>
      </c>
      <c r="G1227" s="14" t="n">
        <v>45</v>
      </c>
      <c r="H1227" s="14" t="n">
        <v>5</v>
      </c>
      <c r="I1227" s="14" t="n">
        <v>2</v>
      </c>
      <c r="J1227" s="14" t="n">
        <v>5</v>
      </c>
      <c r="K1227" s="14" t="n">
        <v>2</v>
      </c>
      <c r="L1227" s="14" t="n">
        <v>0</v>
      </c>
      <c r="M1227" s="14" t="n">
        <v>0</v>
      </c>
      <c r="N1227" s="14" t="s">
        <v>82</v>
      </c>
      <c r="O1227" s="14" t="s">
        <v>92</v>
      </c>
      <c r="P1227" s="14" t="s">
        <v>93</v>
      </c>
      <c r="Q1227" s="14" t="s">
        <v>94</v>
      </c>
      <c r="R1227" s="14" t="n">
        <v>0</v>
      </c>
      <c r="S1227" s="14" t="n">
        <v>0</v>
      </c>
      <c r="T1227" s="14" t="n">
        <v>0</v>
      </c>
      <c r="U1227" s="14" t="s">
        <v>95</v>
      </c>
      <c r="V1227" s="14" t="s">
        <v>95</v>
      </c>
      <c r="W1227" s="14" t="n">
        <v>0</v>
      </c>
      <c r="X1227" s="14" t="s">
        <v>86</v>
      </c>
      <c r="Y1227" s="14" t="n">
        <v>314</v>
      </c>
      <c r="Z1227" s="14" t="n">
        <v>0</v>
      </c>
      <c r="AA1227" s="14" t="n">
        <v>0</v>
      </c>
      <c r="AB1227" s="14" t="s">
        <v>87</v>
      </c>
      <c r="AC1227" s="14" t="n">
        <v>30.24</v>
      </c>
      <c r="AD1227" s="14" t="n">
        <v>0</v>
      </c>
      <c r="AE1227" s="14" t="n">
        <v>0</v>
      </c>
      <c r="AF1227" s="14" t="s">
        <v>88</v>
      </c>
      <c r="AG1227" s="15" t="n">
        <v>42686</v>
      </c>
      <c r="AH1227" s="14" t="n">
        <f aca="false">I1227+J1227</f>
        <v>7</v>
      </c>
      <c r="AI1227" s="14" t="n">
        <f aca="false">K1227+L1227+M1227</f>
        <v>2</v>
      </c>
      <c r="AJ1227" s="14" t="n">
        <f aca="false">AC1227*AH1227</f>
        <v>211.68</v>
      </c>
      <c r="AK1227" s="14" t="str">
        <f aca="false">IF(C1227=1,"Cancelled","Completed")</f>
        <v>Completed</v>
      </c>
      <c r="AL1227" s="14" t="str">
        <f aca="false">_xlfn.IFS(D1227&lt;=7,"0-7 Days",D1227&lt;=30,"8-30 Days",D1227&lt;=90,"31-90 Days",TRUE(),"90+ Days")</f>
        <v>90+ Days</v>
      </c>
      <c r="AM1227" s="14" t="str">
        <f aca="false">_xlfn.IFS(OR(F1227="December",F1227="January",F1227="February"),"Winter",OR(F1227="March",F1227="April",F1227="May"),"Spring",OR(F1227="June",F1227="July",F1227="August"),"Summer",TRUE(),"Autumn")</f>
        <v>Autumn</v>
      </c>
      <c r="AN1227" s="14" t="str">
        <f aca="false">IF(L1227+M1227&gt;0,"Family","Adult Only")</f>
        <v>Adult Only</v>
      </c>
      <c r="AO1227" s="14" t="str">
        <f aca="false">IF(U1227=V1227,"Same","Changed")</f>
        <v>Same</v>
      </c>
    </row>
    <row r="1228" customFormat="false" ht="15" hidden="false" customHeight="false" outlineLevel="0" collapsed="false">
      <c r="A1228" s="0" t="n">
        <v>1263</v>
      </c>
      <c r="B1228" s="0" t="s">
        <v>90</v>
      </c>
      <c r="C1228" s="0" t="n">
        <v>1</v>
      </c>
      <c r="D1228" s="0" t="n">
        <v>36</v>
      </c>
      <c r="E1228" s="0" t="n">
        <v>2016</v>
      </c>
      <c r="F1228" s="0" t="s">
        <v>111</v>
      </c>
      <c r="G1228" s="0" t="n">
        <v>45</v>
      </c>
      <c r="H1228" s="0" t="n">
        <v>31</v>
      </c>
      <c r="I1228" s="0" t="n">
        <v>1</v>
      </c>
      <c r="J1228" s="0" t="n">
        <v>2</v>
      </c>
      <c r="K1228" s="0" t="n">
        <v>2</v>
      </c>
      <c r="L1228" s="0" t="n">
        <v>0</v>
      </c>
      <c r="M1228" s="0" t="n">
        <v>0</v>
      </c>
      <c r="N1228" s="0" t="s">
        <v>107</v>
      </c>
      <c r="O1228" s="0" t="s">
        <v>108</v>
      </c>
      <c r="P1228" s="0" t="s">
        <v>93</v>
      </c>
      <c r="Q1228" s="0" t="s">
        <v>94</v>
      </c>
      <c r="R1228" s="0" t="n">
        <v>0</v>
      </c>
      <c r="S1228" s="0" t="n">
        <v>0</v>
      </c>
      <c r="T1228" s="0" t="n">
        <v>0</v>
      </c>
      <c r="U1228" s="0" t="s">
        <v>95</v>
      </c>
      <c r="V1228" s="0" t="s">
        <v>95</v>
      </c>
      <c r="W1228" s="0" t="n">
        <v>0</v>
      </c>
      <c r="X1228" s="0" t="s">
        <v>86</v>
      </c>
      <c r="Y1228" s="0" t="n">
        <v>9</v>
      </c>
      <c r="Z1228" s="0" t="n">
        <v>0</v>
      </c>
      <c r="AA1228" s="0" t="n">
        <v>0</v>
      </c>
      <c r="AB1228" s="0" t="s">
        <v>87</v>
      </c>
      <c r="AC1228" s="0" t="n">
        <v>95</v>
      </c>
      <c r="AD1228" s="0" t="n">
        <v>0</v>
      </c>
      <c r="AE1228" s="0" t="n">
        <v>0</v>
      </c>
      <c r="AF1228" s="0" t="s">
        <v>96</v>
      </c>
      <c r="AG1228" s="13" t="n">
        <v>42638</v>
      </c>
      <c r="AH1228" s="25" t="n">
        <f aca="false">I1228+J1228</f>
        <v>3</v>
      </c>
      <c r="AI1228" s="25" t="n">
        <f aca="false">K1228+L1228+M1228</f>
        <v>2</v>
      </c>
      <c r="AJ1228" s="25" t="n">
        <f aca="false">AC1228*AH1228</f>
        <v>285</v>
      </c>
      <c r="AK1228" s="0" t="str">
        <f aca="false">IF(C1228=1,"Cancelled","Completed")</f>
        <v>Cancelled</v>
      </c>
      <c r="AL1228" s="0" t="str">
        <f aca="false">_xlfn.IFS(D1228&lt;=7,"0-7 Days",D1228&lt;=30,"8-30 Days",D1228&lt;=90,"31-90 Days",TRUE(),"90+ Days")</f>
        <v>31-90 Days</v>
      </c>
      <c r="AM1228" s="0" t="str">
        <f aca="false">_xlfn.IFS(OR(F1228="December",F1228="January",F1228="February"),"Winter",OR(F1228="March",F1228="April",F1228="May"),"Spring",OR(F1228="June",F1228="July",F1228="August"),"Summer",TRUE(),"Autumn")</f>
        <v>Autumn</v>
      </c>
      <c r="AN1228" s="0" t="str">
        <f aca="false">IF(L1228+M1228&gt;0,"Family","Adult Only")</f>
        <v>Adult Only</v>
      </c>
      <c r="AO1228" s="0" t="str">
        <f aca="false">IF(U1228=V1228,"Same","Changed")</f>
        <v>Same</v>
      </c>
    </row>
    <row r="1229" customFormat="false" ht="15" hidden="false" customHeight="false" outlineLevel="0" collapsed="false">
      <c r="A1229" s="14" t="n">
        <v>1264</v>
      </c>
      <c r="B1229" s="14" t="s">
        <v>80</v>
      </c>
      <c r="C1229" s="14" t="n">
        <v>0</v>
      </c>
      <c r="D1229" s="14" t="n">
        <v>90</v>
      </c>
      <c r="E1229" s="14" t="n">
        <v>2015</v>
      </c>
      <c r="F1229" s="14" t="s">
        <v>114</v>
      </c>
      <c r="G1229" s="14" t="n">
        <v>37</v>
      </c>
      <c r="H1229" s="14" t="n">
        <v>7</v>
      </c>
      <c r="I1229" s="14" t="n">
        <v>1</v>
      </c>
      <c r="J1229" s="14" t="n">
        <v>3</v>
      </c>
      <c r="K1229" s="14" t="n">
        <v>2</v>
      </c>
      <c r="L1229" s="14" t="n">
        <v>0</v>
      </c>
      <c r="M1229" s="14" t="n">
        <v>0</v>
      </c>
      <c r="N1229" s="14" t="s">
        <v>82</v>
      </c>
      <c r="O1229" s="14" t="s">
        <v>115</v>
      </c>
      <c r="P1229" s="14" t="s">
        <v>99</v>
      </c>
      <c r="Q1229" s="14" t="s">
        <v>94</v>
      </c>
      <c r="R1229" s="14" t="n">
        <v>0</v>
      </c>
      <c r="S1229" s="14" t="n">
        <v>0</v>
      </c>
      <c r="T1229" s="14" t="n">
        <v>0</v>
      </c>
      <c r="U1229" s="14" t="s">
        <v>109</v>
      </c>
      <c r="V1229" s="14" t="s">
        <v>109</v>
      </c>
      <c r="W1229" s="14" t="n">
        <v>0</v>
      </c>
      <c r="X1229" s="14" t="s">
        <v>86</v>
      </c>
      <c r="Y1229" s="14" t="n">
        <v>175</v>
      </c>
      <c r="Z1229" s="14" t="n">
        <v>0</v>
      </c>
      <c r="AA1229" s="14" t="n">
        <v>0</v>
      </c>
      <c r="AB1229" s="14" t="s">
        <v>87</v>
      </c>
      <c r="AC1229" s="14" t="n">
        <v>77.6</v>
      </c>
      <c r="AD1229" s="14" t="n">
        <v>0</v>
      </c>
      <c r="AE1229" s="14" t="n">
        <v>0</v>
      </c>
      <c r="AF1229" s="14" t="s">
        <v>88</v>
      </c>
      <c r="AG1229" s="15" t="n">
        <v>42258</v>
      </c>
      <c r="AH1229" s="14" t="n">
        <f aca="false">I1229+J1229</f>
        <v>4</v>
      </c>
      <c r="AI1229" s="14" t="n">
        <f aca="false">K1229+L1229+M1229</f>
        <v>2</v>
      </c>
      <c r="AJ1229" s="14" t="n">
        <f aca="false">AC1229*AH1229</f>
        <v>310.4</v>
      </c>
      <c r="AK1229" s="14" t="str">
        <f aca="false">IF(C1229=1,"Cancelled","Completed")</f>
        <v>Completed</v>
      </c>
      <c r="AL1229" s="14" t="str">
        <f aca="false">_xlfn.IFS(D1229&lt;=7,"0-7 Days",D1229&lt;=30,"8-30 Days",D1229&lt;=90,"31-90 Days",TRUE(),"90+ Days")</f>
        <v>31-90 Days</v>
      </c>
      <c r="AM1229" s="14" t="str">
        <f aca="false">_xlfn.IFS(OR(F1229="December",F1229="January",F1229="February"),"Winter",OR(F1229="March",F1229="April",F1229="May"),"Spring",OR(F1229="June",F1229="July",F1229="August"),"Summer",TRUE(),"Autumn")</f>
        <v>Autumn</v>
      </c>
      <c r="AN1229" s="14" t="str">
        <f aca="false">IF(L1229+M1229&gt;0,"Family","Adult Only")</f>
        <v>Adult Only</v>
      </c>
      <c r="AO1229" s="14" t="str">
        <f aca="false">IF(U1229=V1229,"Same","Changed")</f>
        <v>Same</v>
      </c>
    </row>
    <row r="1230" customFormat="false" ht="15" hidden="false" customHeight="false" outlineLevel="0" collapsed="false">
      <c r="A1230" s="0" t="n">
        <v>1265</v>
      </c>
      <c r="B1230" s="0" t="s">
        <v>90</v>
      </c>
      <c r="C1230" s="0" t="n">
        <v>1</v>
      </c>
      <c r="D1230" s="0" t="n">
        <v>110</v>
      </c>
      <c r="E1230" s="0" t="n">
        <v>2017</v>
      </c>
      <c r="F1230" s="0" t="s">
        <v>106</v>
      </c>
      <c r="G1230" s="0" t="n">
        <v>17</v>
      </c>
      <c r="H1230" s="0" t="n">
        <v>26</v>
      </c>
      <c r="I1230" s="0" t="n">
        <v>1</v>
      </c>
      <c r="J1230" s="0" t="n">
        <v>4</v>
      </c>
      <c r="K1230" s="0" t="n">
        <v>3</v>
      </c>
      <c r="L1230" s="0" t="n">
        <v>0</v>
      </c>
      <c r="M1230" s="0" t="n">
        <v>0</v>
      </c>
      <c r="N1230" s="0" t="s">
        <v>107</v>
      </c>
      <c r="O1230" s="0" t="s">
        <v>150</v>
      </c>
      <c r="P1230" s="0" t="s">
        <v>93</v>
      </c>
      <c r="Q1230" s="0" t="s">
        <v>94</v>
      </c>
      <c r="R1230" s="0" t="n">
        <v>0</v>
      </c>
      <c r="S1230" s="0" t="n">
        <v>0</v>
      </c>
      <c r="T1230" s="0" t="n">
        <v>0</v>
      </c>
      <c r="U1230" s="0" t="s">
        <v>95</v>
      </c>
      <c r="V1230" s="0" t="s">
        <v>95</v>
      </c>
      <c r="W1230" s="0" t="n">
        <v>0</v>
      </c>
      <c r="X1230" s="0" t="s">
        <v>86</v>
      </c>
      <c r="Y1230" s="0" t="n">
        <v>9</v>
      </c>
      <c r="Z1230" s="0" t="n">
        <v>0</v>
      </c>
      <c r="AA1230" s="0" t="n">
        <v>0</v>
      </c>
      <c r="AB1230" s="0" t="s">
        <v>87</v>
      </c>
      <c r="AC1230" s="0" t="n">
        <v>100.8</v>
      </c>
      <c r="AD1230" s="0" t="n">
        <v>0</v>
      </c>
      <c r="AE1230" s="0" t="n">
        <v>0</v>
      </c>
      <c r="AF1230" s="0" t="s">
        <v>96</v>
      </c>
      <c r="AG1230" s="13" t="n">
        <v>42741</v>
      </c>
      <c r="AH1230" s="25" t="n">
        <f aca="false">I1230+J1230</f>
        <v>5</v>
      </c>
      <c r="AI1230" s="25" t="n">
        <f aca="false">K1230+L1230+M1230</f>
        <v>3</v>
      </c>
      <c r="AJ1230" s="25" t="n">
        <f aca="false">AC1230*AH1230</f>
        <v>504</v>
      </c>
      <c r="AK1230" s="0" t="str">
        <f aca="false">IF(C1230=1,"Cancelled","Completed")</f>
        <v>Cancelled</v>
      </c>
      <c r="AL1230" s="0" t="str">
        <f aca="false">_xlfn.IFS(D1230&lt;=7,"0-7 Days",D1230&lt;=30,"8-30 Days",D1230&lt;=90,"31-90 Days",TRUE(),"90+ Days")</f>
        <v>90+ Days</v>
      </c>
      <c r="AM1230" s="0" t="str">
        <f aca="false">_xlfn.IFS(OR(F1230="December",F1230="January",F1230="February"),"Winter",OR(F1230="March",F1230="April",F1230="May"),"Spring",OR(F1230="June",F1230="July",F1230="August"),"Summer",TRUE(),"Autumn")</f>
        <v>Spring</v>
      </c>
      <c r="AN1230" s="0" t="str">
        <f aca="false">IF(L1230+M1230&gt;0,"Family","Adult Only")</f>
        <v>Adult Only</v>
      </c>
      <c r="AO1230" s="0" t="str">
        <f aca="false">IF(U1230=V1230,"Same","Changed")</f>
        <v>Same</v>
      </c>
    </row>
    <row r="1231" customFormat="false" ht="15" hidden="false" customHeight="false" outlineLevel="0" collapsed="false">
      <c r="A1231" s="14" t="n">
        <v>1266</v>
      </c>
      <c r="B1231" s="14" t="s">
        <v>80</v>
      </c>
      <c r="C1231" s="14" t="n">
        <v>1</v>
      </c>
      <c r="D1231" s="14" t="n">
        <v>59</v>
      </c>
      <c r="E1231" s="14" t="n">
        <v>2017</v>
      </c>
      <c r="F1231" s="14" t="s">
        <v>91</v>
      </c>
      <c r="G1231" s="14" t="n">
        <v>26</v>
      </c>
      <c r="H1231" s="14" t="n">
        <v>1</v>
      </c>
      <c r="I1231" s="14" t="n">
        <v>2</v>
      </c>
      <c r="J1231" s="14" t="n">
        <v>5</v>
      </c>
      <c r="K1231" s="14" t="n">
        <v>2</v>
      </c>
      <c r="L1231" s="14" t="n">
        <v>1</v>
      </c>
      <c r="M1231" s="14" t="n">
        <v>0</v>
      </c>
      <c r="N1231" s="14" t="s">
        <v>112</v>
      </c>
      <c r="O1231" s="14" t="s">
        <v>92</v>
      </c>
      <c r="P1231" s="14" t="s">
        <v>93</v>
      </c>
      <c r="Q1231" s="14" t="s">
        <v>94</v>
      </c>
      <c r="R1231" s="14" t="n">
        <v>0</v>
      </c>
      <c r="S1231" s="14" t="n">
        <v>0</v>
      </c>
      <c r="T1231" s="14" t="n">
        <v>0</v>
      </c>
      <c r="U1231" s="14" t="s">
        <v>95</v>
      </c>
      <c r="V1231" s="14" t="s">
        <v>95</v>
      </c>
      <c r="W1231" s="14" t="n">
        <v>0</v>
      </c>
      <c r="X1231" s="14" t="s">
        <v>86</v>
      </c>
      <c r="Y1231" s="14" t="n">
        <v>241</v>
      </c>
      <c r="Z1231" s="14" t="n">
        <v>0</v>
      </c>
      <c r="AA1231" s="14" t="n">
        <v>0</v>
      </c>
      <c r="AB1231" s="14" t="s">
        <v>87</v>
      </c>
      <c r="AC1231" s="14" t="n">
        <v>178.31</v>
      </c>
      <c r="AD1231" s="14" t="n">
        <v>0</v>
      </c>
      <c r="AE1231" s="14" t="n">
        <v>1</v>
      </c>
      <c r="AF1231" s="14" t="s">
        <v>96</v>
      </c>
      <c r="AG1231" s="15" t="n">
        <v>42858</v>
      </c>
      <c r="AH1231" s="14" t="n">
        <f aca="false">I1231+J1231</f>
        <v>7</v>
      </c>
      <c r="AI1231" s="14" t="n">
        <f aca="false">K1231+L1231+M1231</f>
        <v>3</v>
      </c>
      <c r="AJ1231" s="14" t="n">
        <f aca="false">AC1231*AH1231</f>
        <v>1248.17</v>
      </c>
      <c r="AK1231" s="14" t="str">
        <f aca="false">IF(C1231=1,"Cancelled","Completed")</f>
        <v>Cancelled</v>
      </c>
      <c r="AL1231" s="14" t="str">
        <f aca="false">_xlfn.IFS(D1231&lt;=7,"0-7 Days",D1231&lt;=30,"8-30 Days",D1231&lt;=90,"31-90 Days",TRUE(),"90+ Days")</f>
        <v>31-90 Days</v>
      </c>
      <c r="AM1231" s="14" t="str">
        <f aca="false">_xlfn.IFS(OR(F1231="December",F1231="January",F1231="February"),"Winter",OR(F1231="March",F1231="April",F1231="May"),"Spring",OR(F1231="June",F1231="July",F1231="August"),"Summer",TRUE(),"Autumn")</f>
        <v>Summer</v>
      </c>
      <c r="AN1231" s="14" t="str">
        <f aca="false">IF(L1231+M1231&gt;0,"Family","Adult Only")</f>
        <v>Family</v>
      </c>
      <c r="AO1231" s="14" t="str">
        <f aca="false">IF(U1231=V1231,"Same","Changed")</f>
        <v>Same</v>
      </c>
    </row>
    <row r="1232" customFormat="false" ht="15" hidden="false" customHeight="false" outlineLevel="0" collapsed="false">
      <c r="A1232" s="0" t="n">
        <v>1267</v>
      </c>
      <c r="B1232" s="0" t="s">
        <v>90</v>
      </c>
      <c r="C1232" s="0" t="n">
        <v>0</v>
      </c>
      <c r="D1232" s="0" t="n">
        <v>14</v>
      </c>
      <c r="E1232" s="0" t="n">
        <v>2017</v>
      </c>
      <c r="F1232" s="0" t="s">
        <v>91</v>
      </c>
      <c r="G1232" s="0" t="n">
        <v>29</v>
      </c>
      <c r="H1232" s="0" t="n">
        <v>17</v>
      </c>
      <c r="I1232" s="0" t="n">
        <v>1</v>
      </c>
      <c r="J1232" s="0" t="n">
        <v>2</v>
      </c>
      <c r="K1232" s="0" t="n">
        <v>1</v>
      </c>
      <c r="L1232" s="0" t="n">
        <v>0</v>
      </c>
      <c r="M1232" s="0" t="n">
        <v>0</v>
      </c>
      <c r="N1232" s="0" t="s">
        <v>82</v>
      </c>
      <c r="O1232" s="0" t="s">
        <v>147</v>
      </c>
      <c r="P1232" s="0" t="s">
        <v>84</v>
      </c>
      <c r="Q1232" s="0" t="s">
        <v>84</v>
      </c>
      <c r="R1232" s="0" t="n">
        <v>1</v>
      </c>
      <c r="S1232" s="0" t="n">
        <v>0</v>
      </c>
      <c r="T1232" s="0" t="n">
        <v>7</v>
      </c>
      <c r="U1232" s="0" t="s">
        <v>95</v>
      </c>
      <c r="V1232" s="0" t="s">
        <v>95</v>
      </c>
      <c r="W1232" s="0" t="n">
        <v>1</v>
      </c>
      <c r="X1232" s="0" t="s">
        <v>86</v>
      </c>
      <c r="Y1232" s="0" t="n">
        <v>0</v>
      </c>
      <c r="Z1232" s="0" t="n">
        <v>485</v>
      </c>
      <c r="AA1232" s="0" t="n">
        <v>0</v>
      </c>
      <c r="AB1232" s="0" t="s">
        <v>87</v>
      </c>
      <c r="AC1232" s="0" t="n">
        <v>75</v>
      </c>
      <c r="AD1232" s="0" t="n">
        <v>0</v>
      </c>
      <c r="AE1232" s="0" t="n">
        <v>2</v>
      </c>
      <c r="AF1232" s="0" t="s">
        <v>88</v>
      </c>
      <c r="AG1232" s="13" t="n">
        <v>42936</v>
      </c>
      <c r="AH1232" s="25" t="n">
        <f aca="false">I1232+J1232</f>
        <v>3</v>
      </c>
      <c r="AI1232" s="25" t="n">
        <f aca="false">K1232+L1232+M1232</f>
        <v>1</v>
      </c>
      <c r="AJ1232" s="25" t="n">
        <f aca="false">AC1232*AH1232</f>
        <v>225</v>
      </c>
      <c r="AK1232" s="0" t="str">
        <f aca="false">IF(C1232=1,"Cancelled","Completed")</f>
        <v>Completed</v>
      </c>
      <c r="AL1232" s="0" t="str">
        <f aca="false">_xlfn.IFS(D1232&lt;=7,"0-7 Days",D1232&lt;=30,"8-30 Days",D1232&lt;=90,"31-90 Days",TRUE(),"90+ Days")</f>
        <v>8-30 Days</v>
      </c>
      <c r="AM1232" s="0" t="str">
        <f aca="false">_xlfn.IFS(OR(F1232="December",F1232="January",F1232="February"),"Winter",OR(F1232="March",F1232="April",F1232="May"),"Spring",OR(F1232="June",F1232="July",F1232="August"),"Summer",TRUE(),"Autumn")</f>
        <v>Summer</v>
      </c>
      <c r="AN1232" s="0" t="str">
        <f aca="false">IF(L1232+M1232&gt;0,"Family","Adult Only")</f>
        <v>Adult Only</v>
      </c>
      <c r="AO1232" s="0" t="str">
        <f aca="false">IF(U1232=V1232,"Same","Changed")</f>
        <v>Same</v>
      </c>
    </row>
    <row r="1233" customFormat="false" ht="15" hidden="false" customHeight="false" outlineLevel="0" collapsed="false">
      <c r="A1233" s="14" t="n">
        <v>1268</v>
      </c>
      <c r="B1233" s="14" t="s">
        <v>80</v>
      </c>
      <c r="C1233" s="14" t="n">
        <v>0</v>
      </c>
      <c r="D1233" s="14" t="n">
        <v>1</v>
      </c>
      <c r="E1233" s="14" t="n">
        <v>2016</v>
      </c>
      <c r="F1233" s="14" t="s">
        <v>103</v>
      </c>
      <c r="G1233" s="14" t="n">
        <v>14</v>
      </c>
      <c r="H1233" s="14" t="n">
        <v>28</v>
      </c>
      <c r="I1233" s="14" t="n">
        <v>1</v>
      </c>
      <c r="J1233" s="14" t="n">
        <v>0</v>
      </c>
      <c r="K1233" s="14" t="n">
        <v>2</v>
      </c>
      <c r="L1233" s="14" t="n">
        <v>0</v>
      </c>
      <c r="M1233" s="14" t="n">
        <v>0</v>
      </c>
      <c r="N1233" s="14" t="s">
        <v>82</v>
      </c>
      <c r="O1233" s="14" t="s">
        <v>92</v>
      </c>
      <c r="P1233" s="14" t="s">
        <v>93</v>
      </c>
      <c r="Q1233" s="14" t="s">
        <v>94</v>
      </c>
      <c r="R1233" s="14" t="n">
        <v>0</v>
      </c>
      <c r="S1233" s="14" t="n">
        <v>0</v>
      </c>
      <c r="T1233" s="14" t="n">
        <v>0</v>
      </c>
      <c r="U1233" s="14" t="s">
        <v>95</v>
      </c>
      <c r="V1233" s="14" t="s">
        <v>109</v>
      </c>
      <c r="W1233" s="14" t="n">
        <v>0</v>
      </c>
      <c r="X1233" s="14" t="s">
        <v>86</v>
      </c>
      <c r="Y1233" s="14" t="n">
        <v>240</v>
      </c>
      <c r="Z1233" s="14" t="n">
        <v>0</v>
      </c>
      <c r="AA1233" s="14" t="n">
        <v>0</v>
      </c>
      <c r="AB1233" s="14" t="s">
        <v>87</v>
      </c>
      <c r="AC1233" s="14" t="n">
        <v>48</v>
      </c>
      <c r="AD1233" s="14" t="n">
        <v>0</v>
      </c>
      <c r="AE1233" s="14" t="n">
        <v>1</v>
      </c>
      <c r="AF1233" s="14" t="s">
        <v>88</v>
      </c>
      <c r="AG1233" s="15" t="n">
        <v>42458</v>
      </c>
      <c r="AH1233" s="14" t="n">
        <f aca="false">I1233+J1233</f>
        <v>1</v>
      </c>
      <c r="AI1233" s="14" t="n">
        <f aca="false">K1233+L1233+M1233</f>
        <v>2</v>
      </c>
      <c r="AJ1233" s="14" t="n">
        <f aca="false">AC1233*AH1233</f>
        <v>48</v>
      </c>
      <c r="AK1233" s="14" t="str">
        <f aca="false">IF(C1233=1,"Cancelled","Completed")</f>
        <v>Completed</v>
      </c>
      <c r="AL1233" s="14" t="str">
        <f aca="false">_xlfn.IFS(D1233&lt;=7,"0-7 Days",D1233&lt;=30,"8-30 Days",D1233&lt;=90,"31-90 Days",TRUE(),"90+ Days")</f>
        <v>0-7 Days</v>
      </c>
      <c r="AM1233" s="14" t="str">
        <f aca="false">_xlfn.IFS(OR(F1233="December",F1233="January",F1233="February"),"Winter",OR(F1233="March",F1233="April",F1233="May"),"Spring",OR(F1233="June",F1233="July",F1233="August"),"Summer",TRUE(),"Autumn")</f>
        <v>Spring</v>
      </c>
      <c r="AN1233" s="14" t="str">
        <f aca="false">IF(L1233+M1233&gt;0,"Family","Adult Only")</f>
        <v>Adult Only</v>
      </c>
      <c r="AO1233" s="14" t="str">
        <f aca="false">IF(U1233=V1233,"Same","Changed")</f>
        <v>Changed</v>
      </c>
    </row>
    <row r="1234" customFormat="false" ht="15" hidden="false" customHeight="false" outlineLevel="0" collapsed="false">
      <c r="A1234" s="0" t="n">
        <v>1269</v>
      </c>
      <c r="B1234" s="0" t="s">
        <v>80</v>
      </c>
      <c r="C1234" s="0" t="n">
        <v>1</v>
      </c>
      <c r="D1234" s="0" t="n">
        <v>13</v>
      </c>
      <c r="E1234" s="0" t="n">
        <v>2016</v>
      </c>
      <c r="F1234" s="0" t="s">
        <v>126</v>
      </c>
      <c r="G1234" s="0" t="n">
        <v>4</v>
      </c>
      <c r="H1234" s="0" t="n">
        <v>22</v>
      </c>
      <c r="I1234" s="0" t="n">
        <v>2</v>
      </c>
      <c r="J1234" s="0" t="n">
        <v>4</v>
      </c>
      <c r="K1234" s="0" t="n">
        <v>2</v>
      </c>
      <c r="L1234" s="0" t="n">
        <v>0</v>
      </c>
      <c r="M1234" s="0" t="n">
        <v>0</v>
      </c>
      <c r="N1234" s="0" t="s">
        <v>82</v>
      </c>
      <c r="O1234" s="0" t="s">
        <v>92</v>
      </c>
      <c r="P1234" s="0" t="s">
        <v>93</v>
      </c>
      <c r="Q1234" s="0" t="s">
        <v>94</v>
      </c>
      <c r="R1234" s="0" t="n">
        <v>0</v>
      </c>
      <c r="S1234" s="0" t="n">
        <v>0</v>
      </c>
      <c r="T1234" s="0" t="n">
        <v>0</v>
      </c>
      <c r="U1234" s="0" t="s">
        <v>109</v>
      </c>
      <c r="V1234" s="0" t="s">
        <v>109</v>
      </c>
      <c r="W1234" s="0" t="n">
        <v>0</v>
      </c>
      <c r="X1234" s="0" t="s">
        <v>86</v>
      </c>
      <c r="Y1234" s="0" t="n">
        <v>240</v>
      </c>
      <c r="Z1234" s="0" t="n">
        <v>0</v>
      </c>
      <c r="AA1234" s="0" t="n">
        <v>0</v>
      </c>
      <c r="AB1234" s="0" t="s">
        <v>87</v>
      </c>
      <c r="AC1234" s="0" t="n">
        <v>44.8</v>
      </c>
      <c r="AD1234" s="0" t="n">
        <v>0</v>
      </c>
      <c r="AE1234" s="0" t="n">
        <v>2</v>
      </c>
      <c r="AF1234" s="0" t="s">
        <v>141</v>
      </c>
      <c r="AG1234" s="13" t="n">
        <v>42391</v>
      </c>
      <c r="AH1234" s="25" t="n">
        <f aca="false">I1234+J1234</f>
        <v>6</v>
      </c>
      <c r="AI1234" s="25" t="n">
        <f aca="false">K1234+L1234+M1234</f>
        <v>2</v>
      </c>
      <c r="AJ1234" s="25" t="n">
        <f aca="false">AC1234*AH1234</f>
        <v>268.8</v>
      </c>
      <c r="AK1234" s="0" t="str">
        <f aca="false">IF(C1234=1,"Cancelled","Completed")</f>
        <v>Cancelled</v>
      </c>
      <c r="AL1234" s="0" t="str">
        <f aca="false">_xlfn.IFS(D1234&lt;=7,"0-7 Days",D1234&lt;=30,"8-30 Days",D1234&lt;=90,"31-90 Days",TRUE(),"90+ Days")</f>
        <v>8-30 Days</v>
      </c>
      <c r="AM1234" s="0" t="str">
        <f aca="false">_xlfn.IFS(OR(F1234="December",F1234="January",F1234="February"),"Winter",OR(F1234="March",F1234="April",F1234="May"),"Spring",OR(F1234="June",F1234="July",F1234="August"),"Summer",TRUE(),"Autumn")</f>
        <v>Winter</v>
      </c>
      <c r="AN1234" s="0" t="str">
        <f aca="false">IF(L1234+M1234&gt;0,"Family","Adult Only")</f>
        <v>Adult Only</v>
      </c>
      <c r="AO1234" s="0" t="str">
        <f aca="false">IF(U1234=V1234,"Same","Changed")</f>
        <v>Same</v>
      </c>
    </row>
    <row r="1235" customFormat="false" ht="15" hidden="false" customHeight="false" outlineLevel="0" collapsed="false">
      <c r="A1235" s="14" t="n">
        <v>1270</v>
      </c>
      <c r="B1235" s="14" t="s">
        <v>90</v>
      </c>
      <c r="C1235" s="14" t="n">
        <v>0</v>
      </c>
      <c r="D1235" s="14" t="n">
        <v>247</v>
      </c>
      <c r="E1235" s="14" t="n">
        <v>2016</v>
      </c>
      <c r="F1235" s="14" t="s">
        <v>135</v>
      </c>
      <c r="G1235" s="14" t="n">
        <v>24</v>
      </c>
      <c r="H1235" s="14" t="n">
        <v>6</v>
      </c>
      <c r="I1235" s="14" t="n">
        <v>1</v>
      </c>
      <c r="J1235" s="14" t="n">
        <v>1</v>
      </c>
      <c r="K1235" s="14" t="n">
        <v>2</v>
      </c>
      <c r="L1235" s="14" t="n">
        <v>0</v>
      </c>
      <c r="M1235" s="14" t="n">
        <v>0</v>
      </c>
      <c r="N1235" s="14" t="s">
        <v>112</v>
      </c>
      <c r="O1235" s="14" t="s">
        <v>108</v>
      </c>
      <c r="P1235" s="14" t="s">
        <v>99</v>
      </c>
      <c r="Q1235" s="14" t="s">
        <v>94</v>
      </c>
      <c r="R1235" s="14" t="n">
        <v>0</v>
      </c>
      <c r="S1235" s="14" t="n">
        <v>0</v>
      </c>
      <c r="T1235" s="14" t="n">
        <v>0</v>
      </c>
      <c r="U1235" s="14" t="s">
        <v>95</v>
      </c>
      <c r="V1235" s="14" t="s">
        <v>95</v>
      </c>
      <c r="W1235" s="14" t="n">
        <v>0</v>
      </c>
      <c r="X1235" s="14" t="s">
        <v>86</v>
      </c>
      <c r="Y1235" s="14" t="n">
        <v>6</v>
      </c>
      <c r="Z1235" s="14" t="n">
        <v>0</v>
      </c>
      <c r="AA1235" s="14" t="n">
        <v>0</v>
      </c>
      <c r="AB1235" s="14" t="s">
        <v>101</v>
      </c>
      <c r="AC1235" s="14" t="n">
        <v>115</v>
      </c>
      <c r="AD1235" s="14" t="n">
        <v>0</v>
      </c>
      <c r="AE1235" s="14" t="n">
        <v>0</v>
      </c>
      <c r="AF1235" s="14" t="s">
        <v>88</v>
      </c>
      <c r="AG1235" s="15" t="n">
        <v>42529</v>
      </c>
      <c r="AH1235" s="14" t="n">
        <f aca="false">I1235+J1235</f>
        <v>2</v>
      </c>
      <c r="AI1235" s="14" t="n">
        <f aca="false">K1235+L1235+M1235</f>
        <v>2</v>
      </c>
      <c r="AJ1235" s="14" t="n">
        <f aca="false">AC1235*AH1235</f>
        <v>230</v>
      </c>
      <c r="AK1235" s="14" t="str">
        <f aca="false">IF(C1235=1,"Cancelled","Completed")</f>
        <v>Completed</v>
      </c>
      <c r="AL1235" s="14" t="str">
        <f aca="false">_xlfn.IFS(D1235&lt;=7,"0-7 Days",D1235&lt;=30,"8-30 Days",D1235&lt;=90,"31-90 Days",TRUE(),"90+ Days")</f>
        <v>90+ Days</v>
      </c>
      <c r="AM1235" s="14" t="str">
        <f aca="false">_xlfn.IFS(OR(F1235="December",F1235="January",F1235="February"),"Winter",OR(F1235="March",F1235="April",F1235="May"),"Spring",OR(F1235="June",F1235="July",F1235="August"),"Summer",TRUE(),"Autumn")</f>
        <v>Summer</v>
      </c>
      <c r="AN1235" s="14" t="str">
        <f aca="false">IF(L1235+M1235&gt;0,"Family","Adult Only")</f>
        <v>Adult Only</v>
      </c>
      <c r="AO1235" s="14" t="str">
        <f aca="false">IF(U1235=V1235,"Same","Changed")</f>
        <v>Same</v>
      </c>
    </row>
    <row r="1236" customFormat="false" ht="15" hidden="false" customHeight="false" outlineLevel="0" collapsed="false">
      <c r="A1236" s="0" t="n">
        <v>1271</v>
      </c>
      <c r="B1236" s="0" t="s">
        <v>80</v>
      </c>
      <c r="C1236" s="0" t="n">
        <v>0</v>
      </c>
      <c r="D1236" s="0" t="n">
        <v>0</v>
      </c>
      <c r="E1236" s="0" t="n">
        <v>2015</v>
      </c>
      <c r="F1236" s="0" t="s">
        <v>113</v>
      </c>
      <c r="G1236" s="0" t="n">
        <v>48</v>
      </c>
      <c r="H1236" s="0" t="n">
        <v>24</v>
      </c>
      <c r="I1236" s="0" t="n">
        <v>0</v>
      </c>
      <c r="J1236" s="0" t="n">
        <v>1</v>
      </c>
      <c r="K1236" s="0" t="n">
        <v>1</v>
      </c>
      <c r="L1236" s="0" t="n">
        <v>0</v>
      </c>
      <c r="M1236" s="0" t="n">
        <v>0</v>
      </c>
      <c r="N1236" s="0" t="s">
        <v>82</v>
      </c>
      <c r="O1236" s="0" t="s">
        <v>92</v>
      </c>
      <c r="P1236" s="0" t="s">
        <v>93</v>
      </c>
      <c r="Q1236" s="0" t="s">
        <v>94</v>
      </c>
      <c r="R1236" s="0" t="n">
        <v>0</v>
      </c>
      <c r="S1236" s="0" t="n">
        <v>0</v>
      </c>
      <c r="T1236" s="0" t="n">
        <v>0</v>
      </c>
      <c r="U1236" s="0" t="s">
        <v>95</v>
      </c>
      <c r="V1236" s="0" t="s">
        <v>109</v>
      </c>
      <c r="W1236" s="0" t="n">
        <v>0</v>
      </c>
      <c r="X1236" s="0" t="s">
        <v>86</v>
      </c>
      <c r="Y1236" s="0" t="n">
        <v>240</v>
      </c>
      <c r="Z1236" s="0" t="n">
        <v>0</v>
      </c>
      <c r="AA1236" s="0" t="n">
        <v>0</v>
      </c>
      <c r="AB1236" s="0" t="s">
        <v>87</v>
      </c>
      <c r="AC1236" s="0" t="n">
        <v>40</v>
      </c>
      <c r="AD1236" s="0" t="n">
        <v>0</v>
      </c>
      <c r="AE1236" s="0" t="n">
        <v>0</v>
      </c>
      <c r="AF1236" s="0" t="s">
        <v>88</v>
      </c>
      <c r="AG1236" s="13" t="n">
        <v>42333</v>
      </c>
      <c r="AH1236" s="25" t="n">
        <f aca="false">I1236+J1236</f>
        <v>1</v>
      </c>
      <c r="AI1236" s="25" t="n">
        <f aca="false">K1236+L1236+M1236</f>
        <v>1</v>
      </c>
      <c r="AJ1236" s="25" t="n">
        <f aca="false">AC1236*AH1236</f>
        <v>40</v>
      </c>
      <c r="AK1236" s="0" t="str">
        <f aca="false">IF(C1236=1,"Cancelled","Completed")</f>
        <v>Completed</v>
      </c>
      <c r="AL1236" s="0" t="str">
        <f aca="false">_xlfn.IFS(D1236&lt;=7,"0-7 Days",D1236&lt;=30,"8-30 Days",D1236&lt;=90,"31-90 Days",TRUE(),"90+ Days")</f>
        <v>0-7 Days</v>
      </c>
      <c r="AM1236" s="0" t="str">
        <f aca="false">_xlfn.IFS(OR(F1236="December",F1236="January",F1236="February"),"Winter",OR(F1236="March",F1236="April",F1236="May"),"Spring",OR(F1236="June",F1236="July",F1236="August"),"Summer",TRUE(),"Autumn")</f>
        <v>Autumn</v>
      </c>
      <c r="AN1236" s="0" t="str">
        <f aca="false">IF(L1236+M1236&gt;0,"Family","Adult Only")</f>
        <v>Adult Only</v>
      </c>
      <c r="AO1236" s="0" t="str">
        <f aca="false">IF(U1236=V1236,"Same","Changed")</f>
        <v>Changed</v>
      </c>
    </row>
    <row r="1237" customFormat="false" ht="15" hidden="false" customHeight="false" outlineLevel="0" collapsed="false">
      <c r="A1237" s="14" t="n">
        <v>1272</v>
      </c>
      <c r="B1237" s="14" t="s">
        <v>80</v>
      </c>
      <c r="C1237" s="14" t="n">
        <v>0</v>
      </c>
      <c r="D1237" s="14" t="n">
        <v>25</v>
      </c>
      <c r="E1237" s="14" t="n">
        <v>2017</v>
      </c>
      <c r="F1237" s="14" t="s">
        <v>121</v>
      </c>
      <c r="G1237" s="14" t="n">
        <v>21</v>
      </c>
      <c r="H1237" s="14" t="n">
        <v>23</v>
      </c>
      <c r="I1237" s="14" t="n">
        <v>0</v>
      </c>
      <c r="J1237" s="14" t="n">
        <v>1</v>
      </c>
      <c r="K1237" s="14" t="n">
        <v>2</v>
      </c>
      <c r="L1237" s="14" t="n">
        <v>0</v>
      </c>
      <c r="M1237" s="14" t="n">
        <v>0</v>
      </c>
      <c r="N1237" s="14" t="s">
        <v>82</v>
      </c>
      <c r="O1237" s="14" t="s">
        <v>123</v>
      </c>
      <c r="P1237" s="14" t="s">
        <v>93</v>
      </c>
      <c r="Q1237" s="14" t="s">
        <v>94</v>
      </c>
      <c r="R1237" s="14" t="n">
        <v>0</v>
      </c>
      <c r="S1237" s="14" t="n">
        <v>0</v>
      </c>
      <c r="T1237" s="14" t="n">
        <v>0</v>
      </c>
      <c r="U1237" s="14" t="s">
        <v>109</v>
      </c>
      <c r="V1237" s="14" t="s">
        <v>109</v>
      </c>
      <c r="W1237" s="14" t="n">
        <v>0</v>
      </c>
      <c r="X1237" s="14" t="s">
        <v>86</v>
      </c>
      <c r="Y1237" s="14" t="n">
        <v>241</v>
      </c>
      <c r="Z1237" s="14" t="n">
        <v>0</v>
      </c>
      <c r="AA1237" s="14" t="n">
        <v>0</v>
      </c>
      <c r="AB1237" s="14" t="s">
        <v>87</v>
      </c>
      <c r="AC1237" s="14" t="n">
        <v>76</v>
      </c>
      <c r="AD1237" s="14" t="n">
        <v>0</v>
      </c>
      <c r="AE1237" s="14" t="n">
        <v>1</v>
      </c>
      <c r="AF1237" s="14" t="s">
        <v>88</v>
      </c>
      <c r="AG1237" s="15" t="n">
        <v>42879</v>
      </c>
      <c r="AH1237" s="14" t="n">
        <f aca="false">I1237+J1237</f>
        <v>1</v>
      </c>
      <c r="AI1237" s="14" t="n">
        <f aca="false">K1237+L1237+M1237</f>
        <v>2</v>
      </c>
      <c r="AJ1237" s="14" t="n">
        <f aca="false">AC1237*AH1237</f>
        <v>76</v>
      </c>
      <c r="AK1237" s="14" t="str">
        <f aca="false">IF(C1237=1,"Cancelled","Completed")</f>
        <v>Completed</v>
      </c>
      <c r="AL1237" s="14" t="str">
        <f aca="false">_xlfn.IFS(D1237&lt;=7,"0-7 Days",D1237&lt;=30,"8-30 Days",D1237&lt;=90,"31-90 Days",TRUE(),"90+ Days")</f>
        <v>8-30 Days</v>
      </c>
      <c r="AM1237" s="14" t="str">
        <f aca="false">_xlfn.IFS(OR(F1237="December",F1237="January",F1237="February"),"Winter",OR(F1237="March",F1237="April",F1237="May"),"Spring",OR(F1237="June",F1237="July",F1237="August"),"Summer",TRUE(),"Autumn")</f>
        <v>Spring</v>
      </c>
      <c r="AN1237" s="14" t="str">
        <f aca="false">IF(L1237+M1237&gt;0,"Family","Adult Only")</f>
        <v>Adult Only</v>
      </c>
      <c r="AO1237" s="14" t="str">
        <f aca="false">IF(U1237=V1237,"Same","Changed")</f>
        <v>Same</v>
      </c>
    </row>
    <row r="1238" customFormat="false" ht="15" hidden="false" customHeight="false" outlineLevel="0" collapsed="false">
      <c r="A1238" s="0" t="n">
        <v>1273</v>
      </c>
      <c r="B1238" s="0" t="s">
        <v>90</v>
      </c>
      <c r="C1238" s="0" t="n">
        <v>0</v>
      </c>
      <c r="D1238" s="0" t="n">
        <v>69</v>
      </c>
      <c r="E1238" s="0" t="n">
        <v>2016</v>
      </c>
      <c r="F1238" s="0" t="s">
        <v>126</v>
      </c>
      <c r="G1238" s="0" t="n">
        <v>5</v>
      </c>
      <c r="H1238" s="0" t="n">
        <v>29</v>
      </c>
      <c r="I1238" s="0" t="n">
        <v>1</v>
      </c>
      <c r="J1238" s="0" t="n">
        <v>2</v>
      </c>
      <c r="K1238" s="0" t="n">
        <v>2</v>
      </c>
      <c r="L1238" s="0" t="n">
        <v>0</v>
      </c>
      <c r="M1238" s="0" t="n">
        <v>0</v>
      </c>
      <c r="N1238" s="0" t="s">
        <v>82</v>
      </c>
      <c r="O1238" s="0" t="s">
        <v>92</v>
      </c>
      <c r="P1238" s="0" t="s">
        <v>99</v>
      </c>
      <c r="Q1238" s="0" t="s">
        <v>94</v>
      </c>
      <c r="R1238" s="0" t="n">
        <v>0</v>
      </c>
      <c r="S1238" s="0" t="n">
        <v>0</v>
      </c>
      <c r="T1238" s="0" t="n">
        <v>0</v>
      </c>
      <c r="U1238" s="0" t="s">
        <v>85</v>
      </c>
      <c r="V1238" s="0" t="s">
        <v>85</v>
      </c>
      <c r="W1238" s="0" t="n">
        <v>0</v>
      </c>
      <c r="X1238" s="0" t="s">
        <v>86</v>
      </c>
      <c r="Y1238" s="0" t="n">
        <v>28</v>
      </c>
      <c r="Z1238" s="0" t="n">
        <v>0</v>
      </c>
      <c r="AA1238" s="0" t="n">
        <v>0</v>
      </c>
      <c r="AB1238" s="0" t="s">
        <v>87</v>
      </c>
      <c r="AC1238" s="0" t="n">
        <v>82</v>
      </c>
      <c r="AD1238" s="0" t="n">
        <v>0</v>
      </c>
      <c r="AE1238" s="0" t="n">
        <v>0</v>
      </c>
      <c r="AF1238" s="0" t="s">
        <v>88</v>
      </c>
      <c r="AG1238" s="13" t="n">
        <v>42401</v>
      </c>
      <c r="AH1238" s="25" t="n">
        <f aca="false">I1238+J1238</f>
        <v>3</v>
      </c>
      <c r="AI1238" s="25" t="n">
        <f aca="false">K1238+L1238+M1238</f>
        <v>2</v>
      </c>
      <c r="AJ1238" s="25" t="n">
        <f aca="false">AC1238*AH1238</f>
        <v>246</v>
      </c>
      <c r="AK1238" s="0" t="str">
        <f aca="false">IF(C1238=1,"Cancelled","Completed")</f>
        <v>Completed</v>
      </c>
      <c r="AL1238" s="0" t="str">
        <f aca="false">_xlfn.IFS(D1238&lt;=7,"0-7 Days",D1238&lt;=30,"8-30 Days",D1238&lt;=90,"31-90 Days",TRUE(),"90+ Days")</f>
        <v>31-90 Days</v>
      </c>
      <c r="AM1238" s="0" t="str">
        <f aca="false">_xlfn.IFS(OR(F1238="December",F1238="January",F1238="February"),"Winter",OR(F1238="March",F1238="April",F1238="May"),"Spring",OR(F1238="June",F1238="July",F1238="August"),"Summer",TRUE(),"Autumn")</f>
        <v>Winter</v>
      </c>
      <c r="AN1238" s="0" t="str">
        <f aca="false">IF(L1238+M1238&gt;0,"Family","Adult Only")</f>
        <v>Adult Only</v>
      </c>
      <c r="AO1238" s="0" t="str">
        <f aca="false">IF(U1238=V1238,"Same","Changed")</f>
        <v>Same</v>
      </c>
    </row>
    <row r="1239" customFormat="false" ht="15" hidden="false" customHeight="false" outlineLevel="0" collapsed="false">
      <c r="A1239" s="14" t="n">
        <v>1274</v>
      </c>
      <c r="B1239" s="14" t="s">
        <v>90</v>
      </c>
      <c r="C1239" s="14" t="n">
        <v>1</v>
      </c>
      <c r="D1239" s="14" t="n">
        <v>27</v>
      </c>
      <c r="E1239" s="14" t="n">
        <v>2015</v>
      </c>
      <c r="F1239" s="14" t="s">
        <v>114</v>
      </c>
      <c r="G1239" s="14" t="n">
        <v>40</v>
      </c>
      <c r="H1239" s="14" t="n">
        <v>30</v>
      </c>
      <c r="I1239" s="14" t="n">
        <v>0</v>
      </c>
      <c r="J1239" s="14" t="n">
        <v>2</v>
      </c>
      <c r="K1239" s="14" t="n">
        <v>2</v>
      </c>
      <c r="L1239" s="14" t="n">
        <v>0</v>
      </c>
      <c r="M1239" s="14" t="n">
        <v>0</v>
      </c>
      <c r="N1239" s="14" t="s">
        <v>82</v>
      </c>
      <c r="O1239" s="14" t="s">
        <v>92</v>
      </c>
      <c r="P1239" s="14" t="s">
        <v>99</v>
      </c>
      <c r="Q1239" s="14" t="s">
        <v>94</v>
      </c>
      <c r="R1239" s="14" t="n">
        <v>0</v>
      </c>
      <c r="S1239" s="14" t="n">
        <v>0</v>
      </c>
      <c r="T1239" s="14" t="n">
        <v>0</v>
      </c>
      <c r="U1239" s="14" t="s">
        <v>95</v>
      </c>
      <c r="V1239" s="14" t="s">
        <v>95</v>
      </c>
      <c r="W1239" s="14" t="n">
        <v>0</v>
      </c>
      <c r="X1239" s="14" t="s">
        <v>120</v>
      </c>
      <c r="Y1239" s="14" t="n">
        <v>64</v>
      </c>
      <c r="Z1239" s="14" t="n">
        <v>0</v>
      </c>
      <c r="AA1239" s="14" t="n">
        <v>21</v>
      </c>
      <c r="AB1239" s="14" t="s">
        <v>87</v>
      </c>
      <c r="AC1239" s="14" t="n">
        <v>108</v>
      </c>
      <c r="AD1239" s="14" t="n">
        <v>0</v>
      </c>
      <c r="AE1239" s="14" t="n">
        <v>0</v>
      </c>
      <c r="AF1239" s="14" t="s">
        <v>96</v>
      </c>
      <c r="AG1239" s="15" t="n">
        <v>42271</v>
      </c>
      <c r="AH1239" s="14" t="n">
        <f aca="false">I1239+J1239</f>
        <v>2</v>
      </c>
      <c r="AI1239" s="14" t="n">
        <f aca="false">K1239+L1239+M1239</f>
        <v>2</v>
      </c>
      <c r="AJ1239" s="14" t="n">
        <f aca="false">AC1239*AH1239</f>
        <v>216</v>
      </c>
      <c r="AK1239" s="14" t="str">
        <f aca="false">IF(C1239=1,"Cancelled","Completed")</f>
        <v>Cancelled</v>
      </c>
      <c r="AL1239" s="14" t="str">
        <f aca="false">_xlfn.IFS(D1239&lt;=7,"0-7 Days",D1239&lt;=30,"8-30 Days",D1239&lt;=90,"31-90 Days",TRUE(),"90+ Days")</f>
        <v>8-30 Days</v>
      </c>
      <c r="AM1239" s="14" t="str">
        <f aca="false">_xlfn.IFS(OR(F1239="December",F1239="January",F1239="February"),"Winter",OR(F1239="March",F1239="April",F1239="May"),"Spring",OR(F1239="June",F1239="July",F1239="August"),"Summer",TRUE(),"Autumn")</f>
        <v>Autumn</v>
      </c>
      <c r="AN1239" s="14" t="str">
        <f aca="false">IF(L1239+M1239&gt;0,"Family","Adult Only")</f>
        <v>Adult Only</v>
      </c>
      <c r="AO1239" s="14" t="str">
        <f aca="false">IF(U1239=V1239,"Same","Changed")</f>
        <v>Same</v>
      </c>
    </row>
    <row r="1240" customFormat="false" ht="15" hidden="false" customHeight="false" outlineLevel="0" collapsed="false">
      <c r="A1240" s="0" t="n">
        <v>1275</v>
      </c>
      <c r="B1240" s="0" t="s">
        <v>90</v>
      </c>
      <c r="C1240" s="0" t="n">
        <v>1</v>
      </c>
      <c r="D1240" s="0" t="n">
        <v>223</v>
      </c>
      <c r="E1240" s="0" t="n">
        <v>2016</v>
      </c>
      <c r="F1240" s="0" t="s">
        <v>135</v>
      </c>
      <c r="G1240" s="0" t="n">
        <v>25</v>
      </c>
      <c r="H1240" s="0" t="n">
        <v>14</v>
      </c>
      <c r="I1240" s="0" t="n">
        <v>0</v>
      </c>
      <c r="J1240" s="0" t="n">
        <v>2</v>
      </c>
      <c r="K1240" s="0" t="n">
        <v>2</v>
      </c>
      <c r="L1240" s="0" t="n">
        <v>0</v>
      </c>
      <c r="M1240" s="0" t="n">
        <v>0</v>
      </c>
      <c r="N1240" s="0" t="s">
        <v>112</v>
      </c>
      <c r="O1240" s="0" t="s">
        <v>92</v>
      </c>
      <c r="P1240" s="0" t="s">
        <v>116</v>
      </c>
      <c r="Q1240" s="0" t="s">
        <v>94</v>
      </c>
      <c r="R1240" s="0" t="n">
        <v>0</v>
      </c>
      <c r="S1240" s="0" t="n">
        <v>1</v>
      </c>
      <c r="T1240" s="0" t="n">
        <v>0</v>
      </c>
      <c r="U1240" s="0" t="s">
        <v>95</v>
      </c>
      <c r="V1240" s="0" t="s">
        <v>95</v>
      </c>
      <c r="W1240" s="0" t="n">
        <v>0</v>
      </c>
      <c r="X1240" s="0" t="s">
        <v>120</v>
      </c>
      <c r="Y1240" s="0" t="n">
        <v>133</v>
      </c>
      <c r="Z1240" s="0" t="n">
        <v>0</v>
      </c>
      <c r="AA1240" s="0" t="n">
        <v>40</v>
      </c>
      <c r="AB1240" s="0" t="s">
        <v>87</v>
      </c>
      <c r="AC1240" s="0" t="n">
        <v>135</v>
      </c>
      <c r="AD1240" s="0" t="n">
        <v>0</v>
      </c>
      <c r="AE1240" s="0" t="n">
        <v>0</v>
      </c>
      <c r="AF1240" s="0" t="s">
        <v>96</v>
      </c>
      <c r="AG1240" s="13" t="n">
        <v>42352</v>
      </c>
      <c r="AH1240" s="25" t="n">
        <f aca="false">I1240+J1240</f>
        <v>2</v>
      </c>
      <c r="AI1240" s="25" t="n">
        <f aca="false">K1240+L1240+M1240</f>
        <v>2</v>
      </c>
      <c r="AJ1240" s="25" t="n">
        <f aca="false">AC1240*AH1240</f>
        <v>270</v>
      </c>
      <c r="AK1240" s="0" t="str">
        <f aca="false">IF(C1240=1,"Cancelled","Completed")</f>
        <v>Cancelled</v>
      </c>
      <c r="AL1240" s="0" t="str">
        <f aca="false">_xlfn.IFS(D1240&lt;=7,"0-7 Days",D1240&lt;=30,"8-30 Days",D1240&lt;=90,"31-90 Days",TRUE(),"90+ Days")</f>
        <v>90+ Days</v>
      </c>
      <c r="AM1240" s="0" t="str">
        <f aca="false">_xlfn.IFS(OR(F1240="December",F1240="January",F1240="February"),"Winter",OR(F1240="March",F1240="April",F1240="May"),"Spring",OR(F1240="June",F1240="July",F1240="August"),"Summer",TRUE(),"Autumn")</f>
        <v>Summer</v>
      </c>
      <c r="AN1240" s="0" t="str">
        <f aca="false">IF(L1240+M1240&gt;0,"Family","Adult Only")</f>
        <v>Adult Only</v>
      </c>
      <c r="AO1240" s="0" t="str">
        <f aca="false">IF(U1240=V1240,"Same","Changed")</f>
        <v>Same</v>
      </c>
    </row>
    <row r="1241" customFormat="false" ht="15" hidden="false" customHeight="false" outlineLevel="0" collapsed="false">
      <c r="A1241" s="14" t="n">
        <v>1276</v>
      </c>
      <c r="B1241" s="14" t="s">
        <v>80</v>
      </c>
      <c r="C1241" s="14" t="n">
        <v>0</v>
      </c>
      <c r="D1241" s="14" t="n">
        <v>225</v>
      </c>
      <c r="E1241" s="14" t="n">
        <v>2016</v>
      </c>
      <c r="F1241" s="14" t="s">
        <v>121</v>
      </c>
      <c r="G1241" s="14" t="n">
        <v>22</v>
      </c>
      <c r="H1241" s="14" t="n">
        <v>28</v>
      </c>
      <c r="I1241" s="14" t="n">
        <v>1</v>
      </c>
      <c r="J1241" s="14" t="n">
        <v>1</v>
      </c>
      <c r="K1241" s="14" t="n">
        <v>2</v>
      </c>
      <c r="L1241" s="14" t="n">
        <v>0</v>
      </c>
      <c r="M1241" s="14" t="n">
        <v>0</v>
      </c>
      <c r="N1241" s="14" t="s">
        <v>112</v>
      </c>
      <c r="O1241" s="14" t="s">
        <v>108</v>
      </c>
      <c r="P1241" s="14" t="s">
        <v>116</v>
      </c>
      <c r="Q1241" s="14" t="s">
        <v>94</v>
      </c>
      <c r="R1241" s="14" t="n">
        <v>0</v>
      </c>
      <c r="S1241" s="14" t="n">
        <v>0</v>
      </c>
      <c r="T1241" s="14" t="n">
        <v>0</v>
      </c>
      <c r="U1241" s="14" t="s">
        <v>95</v>
      </c>
      <c r="V1241" s="14" t="s">
        <v>124</v>
      </c>
      <c r="W1241" s="14" t="n">
        <v>0</v>
      </c>
      <c r="X1241" s="14" t="s">
        <v>86</v>
      </c>
      <c r="Y1241" s="14" t="n">
        <v>298</v>
      </c>
      <c r="Z1241" s="14" t="n">
        <v>0</v>
      </c>
      <c r="AA1241" s="14" t="n">
        <v>0</v>
      </c>
      <c r="AB1241" s="14" t="s">
        <v>101</v>
      </c>
      <c r="AC1241" s="14" t="n">
        <v>85</v>
      </c>
      <c r="AD1241" s="14" t="n">
        <v>0</v>
      </c>
      <c r="AE1241" s="14" t="n">
        <v>0</v>
      </c>
      <c r="AF1241" s="14" t="s">
        <v>88</v>
      </c>
      <c r="AG1241" s="15" t="n">
        <v>42520</v>
      </c>
      <c r="AH1241" s="14" t="n">
        <f aca="false">I1241+J1241</f>
        <v>2</v>
      </c>
      <c r="AI1241" s="14" t="n">
        <f aca="false">K1241+L1241+M1241</f>
        <v>2</v>
      </c>
      <c r="AJ1241" s="14" t="n">
        <f aca="false">AC1241*AH1241</f>
        <v>170</v>
      </c>
      <c r="AK1241" s="14" t="str">
        <f aca="false">IF(C1241=1,"Cancelled","Completed")</f>
        <v>Completed</v>
      </c>
      <c r="AL1241" s="14" t="str">
        <f aca="false">_xlfn.IFS(D1241&lt;=7,"0-7 Days",D1241&lt;=30,"8-30 Days",D1241&lt;=90,"31-90 Days",TRUE(),"90+ Days")</f>
        <v>90+ Days</v>
      </c>
      <c r="AM1241" s="14" t="str">
        <f aca="false">_xlfn.IFS(OR(F1241="December",F1241="January",F1241="February"),"Winter",OR(F1241="March",F1241="April",F1241="May"),"Spring",OR(F1241="June",F1241="July",F1241="August"),"Summer",TRUE(),"Autumn")</f>
        <v>Spring</v>
      </c>
      <c r="AN1241" s="14" t="str">
        <f aca="false">IF(L1241+M1241&gt;0,"Family","Adult Only")</f>
        <v>Adult Only</v>
      </c>
      <c r="AO1241" s="14" t="str">
        <f aca="false">IF(U1241=V1241,"Same","Changed")</f>
        <v>Changed</v>
      </c>
    </row>
    <row r="1242" customFormat="false" ht="15" hidden="false" customHeight="false" outlineLevel="0" collapsed="false">
      <c r="A1242" s="0" t="n">
        <v>1277</v>
      </c>
      <c r="B1242" s="0" t="s">
        <v>90</v>
      </c>
      <c r="C1242" s="0" t="n">
        <v>0</v>
      </c>
      <c r="D1242" s="0" t="n">
        <v>296</v>
      </c>
      <c r="E1242" s="0" t="n">
        <v>2016</v>
      </c>
      <c r="F1242" s="0" t="s">
        <v>114</v>
      </c>
      <c r="G1242" s="0" t="n">
        <v>39</v>
      </c>
      <c r="H1242" s="0" t="n">
        <v>21</v>
      </c>
      <c r="I1242" s="0" t="n">
        <v>0</v>
      </c>
      <c r="J1242" s="0" t="n">
        <v>4</v>
      </c>
      <c r="K1242" s="0" t="n">
        <v>2</v>
      </c>
      <c r="L1242" s="0" t="n">
        <v>0</v>
      </c>
      <c r="M1242" s="0" t="n">
        <v>0</v>
      </c>
      <c r="N1242" s="0" t="s">
        <v>112</v>
      </c>
      <c r="O1242" s="0" t="s">
        <v>158</v>
      </c>
      <c r="P1242" s="0" t="s">
        <v>99</v>
      </c>
      <c r="Q1242" s="0" t="s">
        <v>94</v>
      </c>
      <c r="R1242" s="0" t="n">
        <v>0</v>
      </c>
      <c r="S1242" s="0" t="n">
        <v>0</v>
      </c>
      <c r="T1242" s="0" t="n">
        <v>0</v>
      </c>
      <c r="U1242" s="0" t="s">
        <v>95</v>
      </c>
      <c r="V1242" s="0" t="s">
        <v>109</v>
      </c>
      <c r="W1242" s="0" t="n">
        <v>0</v>
      </c>
      <c r="X1242" s="0" t="s">
        <v>86</v>
      </c>
      <c r="Y1242" s="0" t="n">
        <v>26</v>
      </c>
      <c r="Z1242" s="0" t="n">
        <v>0</v>
      </c>
      <c r="AA1242" s="0" t="n">
        <v>0</v>
      </c>
      <c r="AB1242" s="0" t="s">
        <v>101</v>
      </c>
      <c r="AC1242" s="0" t="n">
        <v>117</v>
      </c>
      <c r="AD1242" s="0" t="n">
        <v>0</v>
      </c>
      <c r="AE1242" s="0" t="n">
        <v>0</v>
      </c>
      <c r="AF1242" s="0" t="s">
        <v>88</v>
      </c>
      <c r="AG1242" s="13" t="n">
        <v>42638</v>
      </c>
      <c r="AH1242" s="25" t="n">
        <f aca="false">I1242+J1242</f>
        <v>4</v>
      </c>
      <c r="AI1242" s="25" t="n">
        <f aca="false">K1242+L1242+M1242</f>
        <v>2</v>
      </c>
      <c r="AJ1242" s="25" t="n">
        <f aca="false">AC1242*AH1242</f>
        <v>468</v>
      </c>
      <c r="AK1242" s="0" t="str">
        <f aca="false">IF(C1242=1,"Cancelled","Completed")</f>
        <v>Completed</v>
      </c>
      <c r="AL1242" s="0" t="str">
        <f aca="false">_xlfn.IFS(D1242&lt;=7,"0-7 Days",D1242&lt;=30,"8-30 Days",D1242&lt;=90,"31-90 Days",TRUE(),"90+ Days")</f>
        <v>90+ Days</v>
      </c>
      <c r="AM1242" s="0" t="str">
        <f aca="false">_xlfn.IFS(OR(F1242="December",F1242="January",F1242="February"),"Winter",OR(F1242="March",F1242="April",F1242="May"),"Spring",OR(F1242="June",F1242="July",F1242="August"),"Summer",TRUE(),"Autumn")</f>
        <v>Autumn</v>
      </c>
      <c r="AN1242" s="0" t="str">
        <f aca="false">IF(L1242+M1242&gt;0,"Family","Adult Only")</f>
        <v>Adult Only</v>
      </c>
      <c r="AO1242" s="0" t="str">
        <f aca="false">IF(U1242=V1242,"Same","Changed")</f>
        <v>Changed</v>
      </c>
    </row>
    <row r="1243" customFormat="false" ht="15" hidden="false" customHeight="false" outlineLevel="0" collapsed="false">
      <c r="A1243" s="14" t="n">
        <v>1278</v>
      </c>
      <c r="B1243" s="14" t="s">
        <v>90</v>
      </c>
      <c r="C1243" s="14" t="n">
        <v>1</v>
      </c>
      <c r="D1243" s="14" t="n">
        <v>93</v>
      </c>
      <c r="E1243" s="14" t="n">
        <v>2016</v>
      </c>
      <c r="F1243" s="14" t="s">
        <v>111</v>
      </c>
      <c r="G1243" s="14" t="n">
        <v>43</v>
      </c>
      <c r="H1243" s="14" t="n">
        <v>22</v>
      </c>
      <c r="I1243" s="14" t="n">
        <v>2</v>
      </c>
      <c r="J1243" s="14" t="n">
        <v>5</v>
      </c>
      <c r="K1243" s="14" t="n">
        <v>2</v>
      </c>
      <c r="L1243" s="14" t="n">
        <v>0</v>
      </c>
      <c r="M1243" s="14" t="n">
        <v>1</v>
      </c>
      <c r="N1243" s="14" t="s">
        <v>112</v>
      </c>
      <c r="O1243" s="14" t="s">
        <v>83</v>
      </c>
      <c r="P1243" s="14" t="s">
        <v>93</v>
      </c>
      <c r="Q1243" s="14" t="s">
        <v>94</v>
      </c>
      <c r="R1243" s="14" t="n">
        <v>0</v>
      </c>
      <c r="S1243" s="14" t="n">
        <v>0</v>
      </c>
      <c r="T1243" s="14" t="n">
        <v>0</v>
      </c>
      <c r="U1243" s="14" t="s">
        <v>109</v>
      </c>
      <c r="V1243" s="14" t="s">
        <v>109</v>
      </c>
      <c r="W1243" s="14" t="n">
        <v>1</v>
      </c>
      <c r="X1243" s="14" t="s">
        <v>86</v>
      </c>
      <c r="Y1243" s="14" t="n">
        <v>9</v>
      </c>
      <c r="Z1243" s="14" t="n">
        <v>0</v>
      </c>
      <c r="AA1243" s="14" t="n">
        <v>0</v>
      </c>
      <c r="AB1243" s="14" t="s">
        <v>87</v>
      </c>
      <c r="AC1243" s="14" t="n">
        <v>150.56</v>
      </c>
      <c r="AD1243" s="14" t="n">
        <v>0</v>
      </c>
      <c r="AE1243" s="14" t="n">
        <v>1</v>
      </c>
      <c r="AF1243" s="14" t="s">
        <v>96</v>
      </c>
      <c r="AG1243" s="15" t="n">
        <v>42575</v>
      </c>
      <c r="AH1243" s="14" t="n">
        <f aca="false">I1243+J1243</f>
        <v>7</v>
      </c>
      <c r="AI1243" s="14" t="n">
        <f aca="false">K1243+L1243+M1243</f>
        <v>3</v>
      </c>
      <c r="AJ1243" s="14" t="n">
        <f aca="false">AC1243*AH1243</f>
        <v>1053.92</v>
      </c>
      <c r="AK1243" s="14" t="str">
        <f aca="false">IF(C1243=1,"Cancelled","Completed")</f>
        <v>Cancelled</v>
      </c>
      <c r="AL1243" s="14" t="str">
        <f aca="false">_xlfn.IFS(D1243&lt;=7,"0-7 Days",D1243&lt;=30,"8-30 Days",D1243&lt;=90,"31-90 Days",TRUE(),"90+ Days")</f>
        <v>90+ Days</v>
      </c>
      <c r="AM1243" s="14" t="str">
        <f aca="false">_xlfn.IFS(OR(F1243="December",F1243="January",F1243="February"),"Winter",OR(F1243="March",F1243="April",F1243="May"),"Spring",OR(F1243="June",F1243="July",F1243="August"),"Summer",TRUE(),"Autumn")</f>
        <v>Autumn</v>
      </c>
      <c r="AN1243" s="14" t="str">
        <f aca="false">IF(L1243+M1243&gt;0,"Family","Adult Only")</f>
        <v>Family</v>
      </c>
      <c r="AO1243" s="14" t="str">
        <f aca="false">IF(U1243=V1243,"Same","Changed")</f>
        <v>Same</v>
      </c>
    </row>
    <row r="1244" customFormat="false" ht="15" hidden="false" customHeight="false" outlineLevel="0" collapsed="false">
      <c r="A1244" s="0" t="n">
        <v>1279</v>
      </c>
      <c r="B1244" s="0" t="s">
        <v>80</v>
      </c>
      <c r="C1244" s="0" t="n">
        <v>1</v>
      </c>
      <c r="D1244" s="0" t="n">
        <v>13</v>
      </c>
      <c r="E1244" s="0" t="n">
        <v>2017</v>
      </c>
      <c r="F1244" s="0" t="s">
        <v>135</v>
      </c>
      <c r="G1244" s="0" t="n">
        <v>24</v>
      </c>
      <c r="H1244" s="0" t="n">
        <v>12</v>
      </c>
      <c r="I1244" s="0" t="n">
        <v>1</v>
      </c>
      <c r="J1244" s="0" t="n">
        <v>2</v>
      </c>
      <c r="K1244" s="0" t="n">
        <v>1</v>
      </c>
      <c r="L1244" s="0" t="n">
        <v>0</v>
      </c>
      <c r="M1244" s="0" t="n">
        <v>0</v>
      </c>
      <c r="N1244" s="0" t="s">
        <v>82</v>
      </c>
      <c r="O1244" s="0" t="s">
        <v>92</v>
      </c>
      <c r="P1244" s="0" t="s">
        <v>128</v>
      </c>
      <c r="Q1244" s="0" t="s">
        <v>128</v>
      </c>
      <c r="R1244" s="0" t="n">
        <v>0</v>
      </c>
      <c r="S1244" s="0" t="n">
        <v>0</v>
      </c>
      <c r="T1244" s="0" t="n">
        <v>0</v>
      </c>
      <c r="U1244" s="0" t="s">
        <v>95</v>
      </c>
      <c r="V1244" s="0" t="s">
        <v>95</v>
      </c>
      <c r="W1244" s="0" t="n">
        <v>0</v>
      </c>
      <c r="X1244" s="0" t="s">
        <v>86</v>
      </c>
      <c r="Y1244" s="0" t="n">
        <v>0</v>
      </c>
      <c r="Z1244" s="0" t="n">
        <v>388</v>
      </c>
      <c r="AA1244" s="0" t="n">
        <v>0</v>
      </c>
      <c r="AB1244" s="0" t="s">
        <v>87</v>
      </c>
      <c r="AC1244" s="0" t="n">
        <v>75</v>
      </c>
      <c r="AD1244" s="0" t="n">
        <v>0</v>
      </c>
      <c r="AE1244" s="0" t="n">
        <v>0</v>
      </c>
      <c r="AF1244" s="0" t="s">
        <v>96</v>
      </c>
      <c r="AG1244" s="13" t="n">
        <v>42885</v>
      </c>
      <c r="AH1244" s="25" t="n">
        <f aca="false">I1244+J1244</f>
        <v>3</v>
      </c>
      <c r="AI1244" s="25" t="n">
        <f aca="false">K1244+L1244+M1244</f>
        <v>1</v>
      </c>
      <c r="AJ1244" s="25" t="n">
        <f aca="false">AC1244*AH1244</f>
        <v>225</v>
      </c>
      <c r="AK1244" s="0" t="str">
        <f aca="false">IF(C1244=1,"Cancelled","Completed")</f>
        <v>Cancelled</v>
      </c>
      <c r="AL1244" s="0" t="str">
        <f aca="false">_xlfn.IFS(D1244&lt;=7,"0-7 Days",D1244&lt;=30,"8-30 Days",D1244&lt;=90,"31-90 Days",TRUE(),"90+ Days")</f>
        <v>8-30 Days</v>
      </c>
      <c r="AM1244" s="0" t="str">
        <f aca="false">_xlfn.IFS(OR(F1244="December",F1244="January",F1244="February"),"Winter",OR(F1244="March",F1244="April",F1244="May"),"Spring",OR(F1244="June",F1244="July",F1244="August"),"Summer",TRUE(),"Autumn")</f>
        <v>Summer</v>
      </c>
      <c r="AN1244" s="0" t="str">
        <f aca="false">IF(L1244+M1244&gt;0,"Family","Adult Only")</f>
        <v>Adult Only</v>
      </c>
      <c r="AO1244" s="0" t="str">
        <f aca="false">IF(U1244=V1244,"Same","Changed")</f>
        <v>Same</v>
      </c>
    </row>
    <row r="1245" customFormat="false" ht="15" hidden="false" customHeight="false" outlineLevel="0" collapsed="false">
      <c r="A1245" s="14" t="n">
        <v>1280</v>
      </c>
      <c r="B1245" s="14" t="s">
        <v>80</v>
      </c>
      <c r="C1245" s="14" t="n">
        <v>0</v>
      </c>
      <c r="D1245" s="14" t="n">
        <v>77</v>
      </c>
      <c r="E1245" s="14" t="n">
        <v>2015</v>
      </c>
      <c r="F1245" s="14" t="s">
        <v>111</v>
      </c>
      <c r="G1245" s="14" t="n">
        <v>41</v>
      </c>
      <c r="H1245" s="14" t="n">
        <v>8</v>
      </c>
      <c r="I1245" s="14" t="n">
        <v>0</v>
      </c>
      <c r="J1245" s="14" t="n">
        <v>3</v>
      </c>
      <c r="K1245" s="14" t="n">
        <v>2</v>
      </c>
      <c r="L1245" s="14" t="n">
        <v>1</v>
      </c>
      <c r="M1245" s="14" t="n">
        <v>0</v>
      </c>
      <c r="N1245" s="14" t="s">
        <v>82</v>
      </c>
      <c r="O1245" s="14" t="s">
        <v>92</v>
      </c>
      <c r="P1245" s="14" t="s">
        <v>84</v>
      </c>
      <c r="Q1245" s="14" t="s">
        <v>84</v>
      </c>
      <c r="R1245" s="14" t="n">
        <v>0</v>
      </c>
      <c r="S1245" s="14" t="n">
        <v>0</v>
      </c>
      <c r="T1245" s="14" t="n">
        <v>0</v>
      </c>
      <c r="U1245" s="14" t="s">
        <v>95</v>
      </c>
      <c r="V1245" s="14" t="s">
        <v>95</v>
      </c>
      <c r="W1245" s="14" t="n">
        <v>1</v>
      </c>
      <c r="X1245" s="14" t="s">
        <v>86</v>
      </c>
      <c r="Y1245" s="14" t="n">
        <v>250</v>
      </c>
      <c r="Z1245" s="14" t="n">
        <v>0</v>
      </c>
      <c r="AA1245" s="14" t="n">
        <v>0</v>
      </c>
      <c r="AB1245" s="14" t="s">
        <v>125</v>
      </c>
      <c r="AC1245" s="14" t="n">
        <v>71</v>
      </c>
      <c r="AD1245" s="14" t="n">
        <v>1</v>
      </c>
      <c r="AE1245" s="14" t="n">
        <v>2</v>
      </c>
      <c r="AF1245" s="14" t="s">
        <v>88</v>
      </c>
      <c r="AG1245" s="15" t="n">
        <v>42288</v>
      </c>
      <c r="AH1245" s="14" t="n">
        <f aca="false">I1245+J1245</f>
        <v>3</v>
      </c>
      <c r="AI1245" s="14" t="n">
        <f aca="false">K1245+L1245+M1245</f>
        <v>3</v>
      </c>
      <c r="AJ1245" s="14" t="n">
        <f aca="false">AC1245*AH1245</f>
        <v>213</v>
      </c>
      <c r="AK1245" s="14" t="str">
        <f aca="false">IF(C1245=1,"Cancelled","Completed")</f>
        <v>Completed</v>
      </c>
      <c r="AL1245" s="14" t="str">
        <f aca="false">_xlfn.IFS(D1245&lt;=7,"0-7 Days",D1245&lt;=30,"8-30 Days",D1245&lt;=90,"31-90 Days",TRUE(),"90+ Days")</f>
        <v>31-90 Days</v>
      </c>
      <c r="AM1245" s="14" t="str">
        <f aca="false">_xlfn.IFS(OR(F1245="December",F1245="January",F1245="February"),"Winter",OR(F1245="March",F1245="April",F1245="May"),"Spring",OR(F1245="June",F1245="July",F1245="August"),"Summer",TRUE(),"Autumn")</f>
        <v>Autumn</v>
      </c>
      <c r="AN1245" s="14" t="str">
        <f aca="false">IF(L1245+M1245&gt;0,"Family","Adult Only")</f>
        <v>Family</v>
      </c>
      <c r="AO1245" s="14" t="str">
        <f aca="false">IF(U1245=V1245,"Same","Changed")</f>
        <v>Same</v>
      </c>
    </row>
    <row r="1246" customFormat="false" ht="15" hidden="false" customHeight="false" outlineLevel="0" collapsed="false">
      <c r="A1246" s="0" t="n">
        <v>1281</v>
      </c>
      <c r="B1246" s="0" t="s">
        <v>80</v>
      </c>
      <c r="C1246" s="0" t="n">
        <v>0</v>
      </c>
      <c r="D1246" s="0" t="n">
        <v>356</v>
      </c>
      <c r="E1246" s="0" t="n">
        <v>2016</v>
      </c>
      <c r="F1246" s="0" t="s">
        <v>91</v>
      </c>
      <c r="G1246" s="0" t="n">
        <v>29</v>
      </c>
      <c r="H1246" s="0" t="n">
        <v>10</v>
      </c>
      <c r="I1246" s="0" t="n">
        <v>4</v>
      </c>
      <c r="J1246" s="0" t="n">
        <v>5</v>
      </c>
      <c r="K1246" s="0" t="n">
        <v>2</v>
      </c>
      <c r="L1246" s="0" t="n">
        <v>0</v>
      </c>
      <c r="M1246" s="0" t="n">
        <v>0</v>
      </c>
      <c r="N1246" s="0" t="s">
        <v>112</v>
      </c>
      <c r="O1246" s="0" t="s">
        <v>83</v>
      </c>
      <c r="P1246" s="0" t="s">
        <v>99</v>
      </c>
      <c r="Q1246" s="0" t="s">
        <v>94</v>
      </c>
      <c r="R1246" s="0" t="n">
        <v>0</v>
      </c>
      <c r="S1246" s="0" t="n">
        <v>0</v>
      </c>
      <c r="T1246" s="0" t="n">
        <v>0</v>
      </c>
      <c r="U1246" s="0" t="s">
        <v>124</v>
      </c>
      <c r="V1246" s="0" t="s">
        <v>124</v>
      </c>
      <c r="W1246" s="0" t="n">
        <v>0</v>
      </c>
      <c r="X1246" s="0" t="s">
        <v>86</v>
      </c>
      <c r="Y1246" s="0" t="n">
        <v>40</v>
      </c>
      <c r="Z1246" s="0" t="n">
        <v>0</v>
      </c>
      <c r="AA1246" s="0" t="n">
        <v>0</v>
      </c>
      <c r="AB1246" s="0" t="s">
        <v>125</v>
      </c>
      <c r="AC1246" s="0" t="n">
        <v>136.73</v>
      </c>
      <c r="AD1246" s="0" t="n">
        <v>0</v>
      </c>
      <c r="AE1246" s="0" t="n">
        <v>0</v>
      </c>
      <c r="AF1246" s="0" t="s">
        <v>88</v>
      </c>
      <c r="AG1246" s="13" t="n">
        <v>42570</v>
      </c>
      <c r="AH1246" s="25" t="n">
        <f aca="false">I1246+J1246</f>
        <v>9</v>
      </c>
      <c r="AI1246" s="25" t="n">
        <f aca="false">K1246+L1246+M1246</f>
        <v>2</v>
      </c>
      <c r="AJ1246" s="25" t="n">
        <f aca="false">AC1246*AH1246</f>
        <v>1230.57</v>
      </c>
      <c r="AK1246" s="0" t="str">
        <f aca="false">IF(C1246=1,"Cancelled","Completed")</f>
        <v>Completed</v>
      </c>
      <c r="AL1246" s="0" t="str">
        <f aca="false">_xlfn.IFS(D1246&lt;=7,"0-7 Days",D1246&lt;=30,"8-30 Days",D1246&lt;=90,"31-90 Days",TRUE(),"90+ Days")</f>
        <v>90+ Days</v>
      </c>
      <c r="AM1246" s="0" t="str">
        <f aca="false">_xlfn.IFS(OR(F1246="December",F1246="January",F1246="February"),"Winter",OR(F1246="March",F1246="April",F1246="May"),"Spring",OR(F1246="June",F1246="July",F1246="August"),"Summer",TRUE(),"Autumn")</f>
        <v>Summer</v>
      </c>
      <c r="AN1246" s="0" t="str">
        <f aca="false">IF(L1246+M1246&gt;0,"Family","Adult Only")</f>
        <v>Adult Only</v>
      </c>
      <c r="AO1246" s="0" t="str">
        <f aca="false">IF(U1246=V1246,"Same","Changed")</f>
        <v>Same</v>
      </c>
    </row>
    <row r="1247" customFormat="false" ht="15" hidden="false" customHeight="false" outlineLevel="0" collapsed="false">
      <c r="A1247" s="14" t="n">
        <v>1282</v>
      </c>
      <c r="B1247" s="14" t="s">
        <v>90</v>
      </c>
      <c r="C1247" s="14" t="n">
        <v>0</v>
      </c>
      <c r="D1247" s="14" t="n">
        <v>32</v>
      </c>
      <c r="E1247" s="14" t="n">
        <v>2015</v>
      </c>
      <c r="F1247" s="14" t="s">
        <v>113</v>
      </c>
      <c r="G1247" s="14" t="n">
        <v>47</v>
      </c>
      <c r="H1247" s="14" t="n">
        <v>20</v>
      </c>
      <c r="I1247" s="14" t="n">
        <v>0</v>
      </c>
      <c r="J1247" s="14" t="n">
        <v>2</v>
      </c>
      <c r="K1247" s="14" t="n">
        <v>1</v>
      </c>
      <c r="L1247" s="14" t="n">
        <v>0</v>
      </c>
      <c r="M1247" s="14" t="n">
        <v>0</v>
      </c>
      <c r="N1247" s="14" t="s">
        <v>82</v>
      </c>
      <c r="O1247" s="14" t="s">
        <v>92</v>
      </c>
      <c r="P1247" s="14" t="s">
        <v>99</v>
      </c>
      <c r="Q1247" s="14" t="s">
        <v>94</v>
      </c>
      <c r="R1247" s="14" t="n">
        <v>0</v>
      </c>
      <c r="S1247" s="14" t="n">
        <v>0</v>
      </c>
      <c r="T1247" s="14" t="n">
        <v>0</v>
      </c>
      <c r="U1247" s="14" t="s">
        <v>95</v>
      </c>
      <c r="V1247" s="14" t="s">
        <v>95</v>
      </c>
      <c r="W1247" s="14" t="n">
        <v>0</v>
      </c>
      <c r="X1247" s="14" t="s">
        <v>86</v>
      </c>
      <c r="Y1247" s="14" t="n">
        <v>119</v>
      </c>
      <c r="Z1247" s="14" t="n">
        <v>0</v>
      </c>
      <c r="AA1247" s="14" t="n">
        <v>0</v>
      </c>
      <c r="AB1247" s="14" t="s">
        <v>101</v>
      </c>
      <c r="AC1247" s="14" t="n">
        <v>73</v>
      </c>
      <c r="AD1247" s="14" t="n">
        <v>0</v>
      </c>
      <c r="AE1247" s="14" t="n">
        <v>0</v>
      </c>
      <c r="AF1247" s="14" t="s">
        <v>88</v>
      </c>
      <c r="AG1247" s="15" t="n">
        <v>42330</v>
      </c>
      <c r="AH1247" s="14" t="n">
        <f aca="false">I1247+J1247</f>
        <v>2</v>
      </c>
      <c r="AI1247" s="14" t="n">
        <f aca="false">K1247+L1247+M1247</f>
        <v>1</v>
      </c>
      <c r="AJ1247" s="14" t="n">
        <f aca="false">AC1247*AH1247</f>
        <v>146</v>
      </c>
      <c r="AK1247" s="14" t="str">
        <f aca="false">IF(C1247=1,"Cancelled","Completed")</f>
        <v>Completed</v>
      </c>
      <c r="AL1247" s="14" t="str">
        <f aca="false">_xlfn.IFS(D1247&lt;=7,"0-7 Days",D1247&lt;=30,"8-30 Days",D1247&lt;=90,"31-90 Days",TRUE(),"90+ Days")</f>
        <v>31-90 Days</v>
      </c>
      <c r="AM1247" s="14" t="str">
        <f aca="false">_xlfn.IFS(OR(F1247="December",F1247="January",F1247="February"),"Winter",OR(F1247="March",F1247="April",F1247="May"),"Spring",OR(F1247="June",F1247="July",F1247="August"),"Summer",TRUE(),"Autumn")</f>
        <v>Autumn</v>
      </c>
      <c r="AN1247" s="14" t="str">
        <f aca="false">IF(L1247+M1247&gt;0,"Family","Adult Only")</f>
        <v>Adult Only</v>
      </c>
      <c r="AO1247" s="14" t="str">
        <f aca="false">IF(U1247=V1247,"Same","Changed")</f>
        <v>Same</v>
      </c>
    </row>
    <row r="1248" customFormat="false" ht="15" hidden="false" customHeight="false" outlineLevel="0" collapsed="false">
      <c r="A1248" s="0" t="n">
        <v>1283</v>
      </c>
      <c r="B1248" s="0" t="s">
        <v>80</v>
      </c>
      <c r="C1248" s="0" t="n">
        <v>0</v>
      </c>
      <c r="D1248" s="0" t="n">
        <v>35</v>
      </c>
      <c r="E1248" s="0" t="n">
        <v>2016</v>
      </c>
      <c r="F1248" s="0" t="s">
        <v>81</v>
      </c>
      <c r="G1248" s="0" t="n">
        <v>53</v>
      </c>
      <c r="H1248" s="0" t="n">
        <v>25</v>
      </c>
      <c r="I1248" s="0" t="n">
        <v>2</v>
      </c>
      <c r="J1248" s="0" t="n">
        <v>1</v>
      </c>
      <c r="K1248" s="0" t="n">
        <v>2</v>
      </c>
      <c r="L1248" s="0" t="n">
        <v>0</v>
      </c>
      <c r="M1248" s="0" t="n">
        <v>0</v>
      </c>
      <c r="N1248" s="0" t="s">
        <v>82</v>
      </c>
      <c r="O1248" s="0" t="s">
        <v>122</v>
      </c>
      <c r="P1248" s="0" t="s">
        <v>93</v>
      </c>
      <c r="Q1248" s="0" t="s">
        <v>94</v>
      </c>
      <c r="R1248" s="0" t="n">
        <v>0</v>
      </c>
      <c r="S1248" s="0" t="n">
        <v>0</v>
      </c>
      <c r="T1248" s="0" t="n">
        <v>0</v>
      </c>
      <c r="U1248" s="0" t="s">
        <v>95</v>
      </c>
      <c r="V1248" s="0" t="s">
        <v>95</v>
      </c>
      <c r="W1248" s="0" t="n">
        <v>0</v>
      </c>
      <c r="X1248" s="0" t="s">
        <v>86</v>
      </c>
      <c r="Y1248" s="0" t="n">
        <v>240</v>
      </c>
      <c r="Z1248" s="0" t="n">
        <v>0</v>
      </c>
      <c r="AA1248" s="0" t="n">
        <v>0</v>
      </c>
      <c r="AB1248" s="0" t="s">
        <v>101</v>
      </c>
      <c r="AC1248" s="0" t="n">
        <v>60</v>
      </c>
      <c r="AD1248" s="0" t="n">
        <v>0</v>
      </c>
      <c r="AE1248" s="0" t="n">
        <v>2</v>
      </c>
      <c r="AF1248" s="0" t="s">
        <v>88</v>
      </c>
      <c r="AG1248" s="13" t="n">
        <v>42732</v>
      </c>
      <c r="AH1248" s="25" t="n">
        <f aca="false">I1248+J1248</f>
        <v>3</v>
      </c>
      <c r="AI1248" s="25" t="n">
        <f aca="false">K1248+L1248+M1248</f>
        <v>2</v>
      </c>
      <c r="AJ1248" s="25" t="n">
        <f aca="false">AC1248*AH1248</f>
        <v>180</v>
      </c>
      <c r="AK1248" s="0" t="str">
        <f aca="false">IF(C1248=1,"Cancelled","Completed")</f>
        <v>Completed</v>
      </c>
      <c r="AL1248" s="0" t="str">
        <f aca="false">_xlfn.IFS(D1248&lt;=7,"0-7 Days",D1248&lt;=30,"8-30 Days",D1248&lt;=90,"31-90 Days",TRUE(),"90+ Days")</f>
        <v>31-90 Days</v>
      </c>
      <c r="AM1248" s="0" t="str">
        <f aca="false">_xlfn.IFS(OR(F1248="December",F1248="January",F1248="February"),"Winter",OR(F1248="March",F1248="April",F1248="May"),"Spring",OR(F1248="June",F1248="July",F1248="August"),"Summer",TRUE(),"Autumn")</f>
        <v>Winter</v>
      </c>
      <c r="AN1248" s="0" t="str">
        <f aca="false">IF(L1248+M1248&gt;0,"Family","Adult Only")</f>
        <v>Adult Only</v>
      </c>
      <c r="AO1248" s="0" t="str">
        <f aca="false">IF(U1248=V1248,"Same","Changed")</f>
        <v>Same</v>
      </c>
    </row>
    <row r="1249" customFormat="false" ht="15" hidden="false" customHeight="false" outlineLevel="0" collapsed="false">
      <c r="A1249" s="14" t="n">
        <v>1284</v>
      </c>
      <c r="B1249" s="14" t="s">
        <v>80</v>
      </c>
      <c r="C1249" s="14" t="n">
        <v>0</v>
      </c>
      <c r="D1249" s="14" t="n">
        <v>60</v>
      </c>
      <c r="E1249" s="14" t="n">
        <v>2016</v>
      </c>
      <c r="F1249" s="14" t="s">
        <v>121</v>
      </c>
      <c r="G1249" s="14" t="n">
        <v>21</v>
      </c>
      <c r="H1249" s="14" t="n">
        <v>15</v>
      </c>
      <c r="I1249" s="14" t="n">
        <v>2</v>
      </c>
      <c r="J1249" s="14" t="n">
        <v>5</v>
      </c>
      <c r="K1249" s="14" t="n">
        <v>2</v>
      </c>
      <c r="L1249" s="14" t="n">
        <v>0</v>
      </c>
      <c r="M1249" s="14" t="n">
        <v>0</v>
      </c>
      <c r="N1249" s="14" t="s">
        <v>82</v>
      </c>
      <c r="O1249" s="14" t="s">
        <v>83</v>
      </c>
      <c r="P1249" s="14" t="s">
        <v>99</v>
      </c>
      <c r="Q1249" s="14" t="s">
        <v>94</v>
      </c>
      <c r="R1249" s="14" t="n">
        <v>0</v>
      </c>
      <c r="S1249" s="14" t="n">
        <v>0</v>
      </c>
      <c r="T1249" s="14" t="n">
        <v>0</v>
      </c>
      <c r="U1249" s="14" t="s">
        <v>109</v>
      </c>
      <c r="V1249" s="14" t="s">
        <v>109</v>
      </c>
      <c r="W1249" s="14" t="n">
        <v>0</v>
      </c>
      <c r="X1249" s="14" t="s">
        <v>86</v>
      </c>
      <c r="Y1249" s="14" t="n">
        <v>8</v>
      </c>
      <c r="Z1249" s="14" t="n">
        <v>0</v>
      </c>
      <c r="AA1249" s="14" t="n">
        <v>0</v>
      </c>
      <c r="AB1249" s="14" t="s">
        <v>87</v>
      </c>
      <c r="AC1249" s="14" t="n">
        <v>53.99</v>
      </c>
      <c r="AD1249" s="14" t="n">
        <v>0</v>
      </c>
      <c r="AE1249" s="14" t="n">
        <v>0</v>
      </c>
      <c r="AF1249" s="14" t="s">
        <v>88</v>
      </c>
      <c r="AG1249" s="15" t="n">
        <v>42512</v>
      </c>
      <c r="AH1249" s="14" t="n">
        <f aca="false">I1249+J1249</f>
        <v>7</v>
      </c>
      <c r="AI1249" s="14" t="n">
        <f aca="false">K1249+L1249+M1249</f>
        <v>2</v>
      </c>
      <c r="AJ1249" s="14" t="n">
        <f aca="false">AC1249*AH1249</f>
        <v>377.93</v>
      </c>
      <c r="AK1249" s="14" t="str">
        <f aca="false">IF(C1249=1,"Cancelled","Completed")</f>
        <v>Completed</v>
      </c>
      <c r="AL1249" s="14" t="str">
        <f aca="false">_xlfn.IFS(D1249&lt;=7,"0-7 Days",D1249&lt;=30,"8-30 Days",D1249&lt;=90,"31-90 Days",TRUE(),"90+ Days")</f>
        <v>31-90 Days</v>
      </c>
      <c r="AM1249" s="14" t="str">
        <f aca="false">_xlfn.IFS(OR(F1249="December",F1249="January",F1249="February"),"Winter",OR(F1249="March",F1249="April",F1249="May"),"Spring",OR(F1249="June",F1249="July",F1249="August"),"Summer",TRUE(),"Autumn")</f>
        <v>Spring</v>
      </c>
      <c r="AN1249" s="14" t="str">
        <f aca="false">IF(L1249+M1249&gt;0,"Family","Adult Only")</f>
        <v>Adult Only</v>
      </c>
      <c r="AO1249" s="14" t="str">
        <f aca="false">IF(U1249=V1249,"Same","Changed")</f>
        <v>Same</v>
      </c>
    </row>
    <row r="1250" customFormat="false" ht="15" hidden="false" customHeight="false" outlineLevel="0" collapsed="false">
      <c r="A1250" s="0" t="n">
        <v>1285</v>
      </c>
      <c r="B1250" s="0" t="s">
        <v>90</v>
      </c>
      <c r="C1250" s="0" t="n">
        <v>0</v>
      </c>
      <c r="D1250" s="0" t="n">
        <v>38</v>
      </c>
      <c r="E1250" s="0" t="n">
        <v>2016</v>
      </c>
      <c r="F1250" s="0" t="s">
        <v>81</v>
      </c>
      <c r="G1250" s="0" t="n">
        <v>49</v>
      </c>
      <c r="H1250" s="0" t="n">
        <v>2</v>
      </c>
      <c r="I1250" s="0" t="n">
        <v>2</v>
      </c>
      <c r="J1250" s="0" t="n">
        <v>2</v>
      </c>
      <c r="K1250" s="0" t="n">
        <v>2</v>
      </c>
      <c r="L1250" s="0" t="n">
        <v>0</v>
      </c>
      <c r="M1250" s="0" t="n">
        <v>0</v>
      </c>
      <c r="N1250" s="0" t="s">
        <v>82</v>
      </c>
      <c r="O1250" s="0" t="s">
        <v>115</v>
      </c>
      <c r="P1250" s="0" t="s">
        <v>93</v>
      </c>
      <c r="Q1250" s="0" t="s">
        <v>94</v>
      </c>
      <c r="R1250" s="0" t="n">
        <v>0</v>
      </c>
      <c r="S1250" s="0" t="n">
        <v>0</v>
      </c>
      <c r="T1250" s="0" t="n">
        <v>0</v>
      </c>
      <c r="U1250" s="0" t="s">
        <v>138</v>
      </c>
      <c r="V1250" s="0" t="s">
        <v>95</v>
      </c>
      <c r="W1250" s="0" t="n">
        <v>1</v>
      </c>
      <c r="X1250" s="0" t="s">
        <v>86</v>
      </c>
      <c r="Y1250" s="0" t="n">
        <v>9</v>
      </c>
      <c r="Z1250" s="0" t="n">
        <v>0</v>
      </c>
      <c r="AA1250" s="0" t="n">
        <v>0</v>
      </c>
      <c r="AB1250" s="0" t="s">
        <v>87</v>
      </c>
      <c r="AC1250" s="0" t="n">
        <v>77.86</v>
      </c>
      <c r="AD1250" s="0" t="n">
        <v>0</v>
      </c>
      <c r="AE1250" s="0" t="n">
        <v>1</v>
      </c>
      <c r="AF1250" s="0" t="s">
        <v>88</v>
      </c>
      <c r="AG1250" s="13" t="n">
        <v>42710</v>
      </c>
      <c r="AH1250" s="25" t="n">
        <f aca="false">I1250+J1250</f>
        <v>4</v>
      </c>
      <c r="AI1250" s="25" t="n">
        <f aca="false">K1250+L1250+M1250</f>
        <v>2</v>
      </c>
      <c r="AJ1250" s="25" t="n">
        <f aca="false">AC1250*AH1250</f>
        <v>311.44</v>
      </c>
      <c r="AK1250" s="0" t="str">
        <f aca="false">IF(C1250=1,"Cancelled","Completed")</f>
        <v>Completed</v>
      </c>
      <c r="AL1250" s="0" t="str">
        <f aca="false">_xlfn.IFS(D1250&lt;=7,"0-7 Days",D1250&lt;=30,"8-30 Days",D1250&lt;=90,"31-90 Days",TRUE(),"90+ Days")</f>
        <v>31-90 Days</v>
      </c>
      <c r="AM1250" s="0" t="str">
        <f aca="false">_xlfn.IFS(OR(F1250="December",F1250="January",F1250="February"),"Winter",OR(F1250="March",F1250="April",F1250="May"),"Spring",OR(F1250="June",F1250="July",F1250="August"),"Summer",TRUE(),"Autumn")</f>
        <v>Winter</v>
      </c>
      <c r="AN1250" s="0" t="str">
        <f aca="false">IF(L1250+M1250&gt;0,"Family","Adult Only")</f>
        <v>Adult Only</v>
      </c>
      <c r="AO1250" s="0" t="str">
        <f aca="false">IF(U1250=V1250,"Same","Changed")</f>
        <v>Changed</v>
      </c>
    </row>
    <row r="1251" customFormat="false" ht="15" hidden="false" customHeight="false" outlineLevel="0" collapsed="false">
      <c r="A1251" s="14" t="n">
        <v>1286</v>
      </c>
      <c r="B1251" s="14" t="s">
        <v>90</v>
      </c>
      <c r="C1251" s="14" t="n">
        <v>0</v>
      </c>
      <c r="D1251" s="14" t="n">
        <v>53</v>
      </c>
      <c r="E1251" s="14" t="n">
        <v>2017</v>
      </c>
      <c r="F1251" s="14" t="s">
        <v>135</v>
      </c>
      <c r="G1251" s="14" t="n">
        <v>24</v>
      </c>
      <c r="H1251" s="14" t="n">
        <v>14</v>
      </c>
      <c r="I1251" s="14" t="n">
        <v>1</v>
      </c>
      <c r="J1251" s="14" t="n">
        <v>4</v>
      </c>
      <c r="K1251" s="14" t="n">
        <v>2</v>
      </c>
      <c r="L1251" s="14" t="n">
        <v>0</v>
      </c>
      <c r="M1251" s="14" t="n">
        <v>0</v>
      </c>
      <c r="N1251" s="14" t="s">
        <v>82</v>
      </c>
      <c r="O1251" s="14" t="s">
        <v>83</v>
      </c>
      <c r="P1251" s="14" t="s">
        <v>84</v>
      </c>
      <c r="Q1251" s="14" t="s">
        <v>84</v>
      </c>
      <c r="R1251" s="14" t="n">
        <v>0</v>
      </c>
      <c r="S1251" s="14" t="n">
        <v>0</v>
      </c>
      <c r="T1251" s="14" t="n">
        <v>0</v>
      </c>
      <c r="U1251" s="14" t="s">
        <v>95</v>
      </c>
      <c r="V1251" s="14" t="s">
        <v>95</v>
      </c>
      <c r="W1251" s="14" t="n">
        <v>0</v>
      </c>
      <c r="X1251" s="14" t="s">
        <v>86</v>
      </c>
      <c r="Y1251" s="14" t="n">
        <v>14</v>
      </c>
      <c r="Z1251" s="14" t="n">
        <v>0</v>
      </c>
      <c r="AA1251" s="14" t="n">
        <v>0</v>
      </c>
      <c r="AB1251" s="14" t="s">
        <v>87</v>
      </c>
      <c r="AC1251" s="14" t="n">
        <v>126</v>
      </c>
      <c r="AD1251" s="14" t="n">
        <v>0</v>
      </c>
      <c r="AE1251" s="14" t="n">
        <v>1</v>
      </c>
      <c r="AF1251" s="14" t="s">
        <v>88</v>
      </c>
      <c r="AG1251" s="15" t="n">
        <v>42905</v>
      </c>
      <c r="AH1251" s="14" t="n">
        <f aca="false">I1251+J1251</f>
        <v>5</v>
      </c>
      <c r="AI1251" s="14" t="n">
        <f aca="false">K1251+L1251+M1251</f>
        <v>2</v>
      </c>
      <c r="AJ1251" s="14" t="n">
        <f aca="false">AC1251*AH1251</f>
        <v>630</v>
      </c>
      <c r="AK1251" s="14" t="str">
        <f aca="false">IF(C1251=1,"Cancelled","Completed")</f>
        <v>Completed</v>
      </c>
      <c r="AL1251" s="14" t="str">
        <f aca="false">_xlfn.IFS(D1251&lt;=7,"0-7 Days",D1251&lt;=30,"8-30 Days",D1251&lt;=90,"31-90 Days",TRUE(),"90+ Days")</f>
        <v>31-90 Days</v>
      </c>
      <c r="AM1251" s="14" t="str">
        <f aca="false">_xlfn.IFS(OR(F1251="December",F1251="January",F1251="February"),"Winter",OR(F1251="March",F1251="April",F1251="May"),"Spring",OR(F1251="June",F1251="July",F1251="August"),"Summer",TRUE(),"Autumn")</f>
        <v>Summer</v>
      </c>
      <c r="AN1251" s="14" t="str">
        <f aca="false">IF(L1251+M1251&gt;0,"Family","Adult Only")</f>
        <v>Adult Only</v>
      </c>
      <c r="AO1251" s="14" t="str">
        <f aca="false">IF(U1251=V1251,"Same","Changed")</f>
        <v>Same</v>
      </c>
    </row>
    <row r="1252" customFormat="false" ht="15" hidden="false" customHeight="false" outlineLevel="0" collapsed="false">
      <c r="A1252" s="0" t="n">
        <v>1287</v>
      </c>
      <c r="B1252" s="0" t="s">
        <v>80</v>
      </c>
      <c r="C1252" s="0" t="n">
        <v>0</v>
      </c>
      <c r="D1252" s="0" t="n">
        <v>3</v>
      </c>
      <c r="E1252" s="0" t="n">
        <v>2016</v>
      </c>
      <c r="F1252" s="0" t="s">
        <v>118</v>
      </c>
      <c r="G1252" s="0" t="n">
        <v>10</v>
      </c>
      <c r="H1252" s="0" t="n">
        <v>29</v>
      </c>
      <c r="I1252" s="0" t="n">
        <v>1</v>
      </c>
      <c r="J1252" s="0" t="n">
        <v>2</v>
      </c>
      <c r="K1252" s="0" t="n">
        <v>2</v>
      </c>
      <c r="L1252" s="0" t="n">
        <v>0</v>
      </c>
      <c r="M1252" s="0" t="n">
        <v>0</v>
      </c>
      <c r="N1252" s="0" t="s">
        <v>129</v>
      </c>
      <c r="O1252" s="0" t="s">
        <v>92</v>
      </c>
      <c r="P1252" s="0" t="s">
        <v>99</v>
      </c>
      <c r="Q1252" s="0" t="s">
        <v>94</v>
      </c>
      <c r="R1252" s="0" t="n">
        <v>0</v>
      </c>
      <c r="S1252" s="0" t="n">
        <v>0</v>
      </c>
      <c r="T1252" s="0" t="n">
        <v>0</v>
      </c>
      <c r="U1252" s="0" t="s">
        <v>95</v>
      </c>
      <c r="V1252" s="0" t="s">
        <v>95</v>
      </c>
      <c r="W1252" s="0" t="n">
        <v>2</v>
      </c>
      <c r="X1252" s="0" t="s">
        <v>86</v>
      </c>
      <c r="Y1252" s="0" t="n">
        <v>196</v>
      </c>
      <c r="Z1252" s="0" t="n">
        <v>0</v>
      </c>
      <c r="AA1252" s="0" t="n">
        <v>0</v>
      </c>
      <c r="AB1252" s="0" t="s">
        <v>87</v>
      </c>
      <c r="AC1252" s="0" t="n">
        <v>55</v>
      </c>
      <c r="AD1252" s="0" t="n">
        <v>0</v>
      </c>
      <c r="AE1252" s="0" t="n">
        <v>0</v>
      </c>
      <c r="AF1252" s="0" t="s">
        <v>88</v>
      </c>
      <c r="AG1252" s="13" t="n">
        <v>42432</v>
      </c>
      <c r="AH1252" s="25" t="n">
        <f aca="false">I1252+J1252</f>
        <v>3</v>
      </c>
      <c r="AI1252" s="25" t="n">
        <f aca="false">K1252+L1252+M1252</f>
        <v>2</v>
      </c>
      <c r="AJ1252" s="25" t="n">
        <f aca="false">AC1252*AH1252</f>
        <v>165</v>
      </c>
      <c r="AK1252" s="0" t="str">
        <f aca="false">IF(C1252=1,"Cancelled","Completed")</f>
        <v>Completed</v>
      </c>
      <c r="AL1252" s="0" t="str">
        <f aca="false">_xlfn.IFS(D1252&lt;=7,"0-7 Days",D1252&lt;=30,"8-30 Days",D1252&lt;=90,"31-90 Days",TRUE(),"90+ Days")</f>
        <v>0-7 Days</v>
      </c>
      <c r="AM1252" s="0" t="str">
        <f aca="false">_xlfn.IFS(OR(F1252="December",F1252="January",F1252="February"),"Winter",OR(F1252="March",F1252="April",F1252="May"),"Spring",OR(F1252="June",F1252="July",F1252="August"),"Summer",TRUE(),"Autumn")</f>
        <v>Winter</v>
      </c>
      <c r="AN1252" s="0" t="str">
        <f aca="false">IF(L1252+M1252&gt;0,"Family","Adult Only")</f>
        <v>Adult Only</v>
      </c>
      <c r="AO1252" s="0" t="str">
        <f aca="false">IF(U1252=V1252,"Same","Changed")</f>
        <v>Same</v>
      </c>
    </row>
    <row r="1253" customFormat="false" ht="15" hidden="false" customHeight="false" outlineLevel="0" collapsed="false">
      <c r="A1253" s="14" t="n">
        <v>1288</v>
      </c>
      <c r="B1253" s="14" t="s">
        <v>90</v>
      </c>
      <c r="C1253" s="14" t="n">
        <v>0</v>
      </c>
      <c r="D1253" s="14" t="n">
        <v>102</v>
      </c>
      <c r="E1253" s="14" t="n">
        <v>2016</v>
      </c>
      <c r="F1253" s="14" t="s">
        <v>121</v>
      </c>
      <c r="G1253" s="14" t="n">
        <v>21</v>
      </c>
      <c r="H1253" s="14" t="n">
        <v>16</v>
      </c>
      <c r="I1253" s="14" t="n">
        <v>1</v>
      </c>
      <c r="J1253" s="14" t="n">
        <v>2</v>
      </c>
      <c r="K1253" s="14" t="n">
        <v>2</v>
      </c>
      <c r="L1253" s="14" t="n">
        <v>0</v>
      </c>
      <c r="M1253" s="14" t="n">
        <v>0</v>
      </c>
      <c r="N1253" s="14" t="s">
        <v>82</v>
      </c>
      <c r="O1253" s="14" t="s">
        <v>122</v>
      </c>
      <c r="P1253" s="14" t="s">
        <v>99</v>
      </c>
      <c r="Q1253" s="14" t="s">
        <v>94</v>
      </c>
      <c r="R1253" s="14" t="n">
        <v>0</v>
      </c>
      <c r="S1253" s="14" t="n">
        <v>0</v>
      </c>
      <c r="T1253" s="14" t="n">
        <v>0</v>
      </c>
      <c r="U1253" s="14" t="s">
        <v>95</v>
      </c>
      <c r="V1253" s="14" t="s">
        <v>95</v>
      </c>
      <c r="W1253" s="14" t="n">
        <v>0</v>
      </c>
      <c r="X1253" s="14" t="s">
        <v>86</v>
      </c>
      <c r="Y1253" s="14" t="n">
        <v>28</v>
      </c>
      <c r="Z1253" s="14" t="n">
        <v>0</v>
      </c>
      <c r="AA1253" s="14" t="n">
        <v>0</v>
      </c>
      <c r="AB1253" s="14" t="s">
        <v>87</v>
      </c>
      <c r="AC1253" s="14" t="n">
        <v>75</v>
      </c>
      <c r="AD1253" s="14" t="n">
        <v>0</v>
      </c>
      <c r="AE1253" s="14" t="n">
        <v>0</v>
      </c>
      <c r="AF1253" s="14" t="s">
        <v>88</v>
      </c>
      <c r="AG1253" s="15" t="n">
        <v>42509</v>
      </c>
      <c r="AH1253" s="14" t="n">
        <f aca="false">I1253+J1253</f>
        <v>3</v>
      </c>
      <c r="AI1253" s="14" t="n">
        <f aca="false">K1253+L1253+M1253</f>
        <v>2</v>
      </c>
      <c r="AJ1253" s="14" t="n">
        <f aca="false">AC1253*AH1253</f>
        <v>225</v>
      </c>
      <c r="AK1253" s="14" t="str">
        <f aca="false">IF(C1253=1,"Cancelled","Completed")</f>
        <v>Completed</v>
      </c>
      <c r="AL1253" s="14" t="str">
        <f aca="false">_xlfn.IFS(D1253&lt;=7,"0-7 Days",D1253&lt;=30,"8-30 Days",D1253&lt;=90,"31-90 Days",TRUE(),"90+ Days")</f>
        <v>90+ Days</v>
      </c>
      <c r="AM1253" s="14" t="str">
        <f aca="false">_xlfn.IFS(OR(F1253="December",F1253="January",F1253="February"),"Winter",OR(F1253="March",F1253="April",F1253="May"),"Spring",OR(F1253="June",F1253="July",F1253="August"),"Summer",TRUE(),"Autumn")</f>
        <v>Spring</v>
      </c>
      <c r="AN1253" s="14" t="str">
        <f aca="false">IF(L1253+M1253&gt;0,"Family","Adult Only")</f>
        <v>Adult Only</v>
      </c>
      <c r="AO1253" s="14" t="str">
        <f aca="false">IF(U1253=V1253,"Same","Changed")</f>
        <v>Same</v>
      </c>
    </row>
    <row r="1254" customFormat="false" ht="15" hidden="false" customHeight="false" outlineLevel="0" collapsed="false">
      <c r="A1254" s="0" t="n">
        <v>1289</v>
      </c>
      <c r="B1254" s="0" t="s">
        <v>80</v>
      </c>
      <c r="C1254" s="0" t="n">
        <v>0</v>
      </c>
      <c r="D1254" s="0" t="n">
        <v>142</v>
      </c>
      <c r="E1254" s="0" t="n">
        <v>2016</v>
      </c>
      <c r="F1254" s="0" t="s">
        <v>135</v>
      </c>
      <c r="G1254" s="0" t="n">
        <v>23</v>
      </c>
      <c r="H1254" s="0" t="n">
        <v>4</v>
      </c>
      <c r="I1254" s="0" t="n">
        <v>4</v>
      </c>
      <c r="J1254" s="0" t="n">
        <v>11</v>
      </c>
      <c r="K1254" s="0" t="n">
        <v>2</v>
      </c>
      <c r="L1254" s="0" t="n">
        <v>0</v>
      </c>
      <c r="M1254" s="0" t="n">
        <v>0</v>
      </c>
      <c r="N1254" s="0" t="s">
        <v>82</v>
      </c>
      <c r="O1254" s="0" t="s">
        <v>83</v>
      </c>
      <c r="P1254" s="0" t="s">
        <v>99</v>
      </c>
      <c r="Q1254" s="0" t="s">
        <v>94</v>
      </c>
      <c r="R1254" s="0" t="n">
        <v>0</v>
      </c>
      <c r="S1254" s="0" t="n">
        <v>0</v>
      </c>
      <c r="T1254" s="0" t="n">
        <v>0</v>
      </c>
      <c r="U1254" s="0" t="s">
        <v>109</v>
      </c>
      <c r="V1254" s="0" t="s">
        <v>109</v>
      </c>
      <c r="W1254" s="0" t="n">
        <v>0</v>
      </c>
      <c r="X1254" s="0" t="s">
        <v>86</v>
      </c>
      <c r="Y1254" s="0" t="n">
        <v>8</v>
      </c>
      <c r="Z1254" s="0" t="n">
        <v>0</v>
      </c>
      <c r="AA1254" s="0" t="n">
        <v>0</v>
      </c>
      <c r="AB1254" s="0" t="s">
        <v>87</v>
      </c>
      <c r="AC1254" s="0" t="n">
        <v>68.4</v>
      </c>
      <c r="AD1254" s="0" t="n">
        <v>0</v>
      </c>
      <c r="AE1254" s="0" t="n">
        <v>0</v>
      </c>
      <c r="AF1254" s="0" t="s">
        <v>88</v>
      </c>
      <c r="AG1254" s="13" t="n">
        <v>42540</v>
      </c>
      <c r="AH1254" s="25" t="n">
        <f aca="false">I1254+J1254</f>
        <v>15</v>
      </c>
      <c r="AI1254" s="25" t="n">
        <f aca="false">K1254+L1254+M1254</f>
        <v>2</v>
      </c>
      <c r="AJ1254" s="25" t="n">
        <f aca="false">AC1254*AH1254</f>
        <v>1026</v>
      </c>
      <c r="AK1254" s="0" t="str">
        <f aca="false">IF(C1254=1,"Cancelled","Completed")</f>
        <v>Completed</v>
      </c>
      <c r="AL1254" s="0" t="str">
        <f aca="false">_xlfn.IFS(D1254&lt;=7,"0-7 Days",D1254&lt;=30,"8-30 Days",D1254&lt;=90,"31-90 Days",TRUE(),"90+ Days")</f>
        <v>90+ Days</v>
      </c>
      <c r="AM1254" s="0" t="str">
        <f aca="false">_xlfn.IFS(OR(F1254="December",F1254="January",F1254="February"),"Winter",OR(F1254="March",F1254="April",F1254="May"),"Spring",OR(F1254="June",F1254="July",F1254="August"),"Summer",TRUE(),"Autumn")</f>
        <v>Summer</v>
      </c>
      <c r="AN1254" s="0" t="str">
        <f aca="false">IF(L1254+M1254&gt;0,"Family","Adult Only")</f>
        <v>Adult Only</v>
      </c>
      <c r="AO1254" s="0" t="str">
        <f aca="false">IF(U1254=V1254,"Same","Changed")</f>
        <v>Same</v>
      </c>
    </row>
    <row r="1255" customFormat="false" ht="15" hidden="false" customHeight="false" outlineLevel="0" collapsed="false">
      <c r="A1255" s="14" t="n">
        <v>1290</v>
      </c>
      <c r="B1255" s="14" t="s">
        <v>80</v>
      </c>
      <c r="C1255" s="14" t="n">
        <v>0</v>
      </c>
      <c r="D1255" s="14" t="n">
        <v>57</v>
      </c>
      <c r="E1255" s="14" t="n">
        <v>2015</v>
      </c>
      <c r="F1255" s="14" t="s">
        <v>91</v>
      </c>
      <c r="G1255" s="14" t="n">
        <v>29</v>
      </c>
      <c r="H1255" s="14" t="n">
        <v>15</v>
      </c>
      <c r="I1255" s="14" t="n">
        <v>0</v>
      </c>
      <c r="J1255" s="14" t="n">
        <v>2</v>
      </c>
      <c r="K1255" s="14" t="n">
        <v>2</v>
      </c>
      <c r="L1255" s="14" t="n">
        <v>0</v>
      </c>
      <c r="M1255" s="14" t="n">
        <v>0</v>
      </c>
      <c r="N1255" s="14" t="s">
        <v>142</v>
      </c>
      <c r="O1255" s="14" t="s">
        <v>92</v>
      </c>
      <c r="P1255" s="14" t="s">
        <v>116</v>
      </c>
      <c r="Q1255" s="14" t="s">
        <v>84</v>
      </c>
      <c r="R1255" s="14" t="n">
        <v>0</v>
      </c>
      <c r="S1255" s="14" t="n">
        <v>0</v>
      </c>
      <c r="T1255" s="14" t="n">
        <v>0</v>
      </c>
      <c r="U1255" s="14" t="s">
        <v>95</v>
      </c>
      <c r="V1255" s="14" t="s">
        <v>156</v>
      </c>
      <c r="W1255" s="14" t="n">
        <v>0</v>
      </c>
      <c r="X1255" s="14" t="s">
        <v>86</v>
      </c>
      <c r="Y1255" s="14" t="n">
        <v>305</v>
      </c>
      <c r="Z1255" s="14" t="n">
        <v>0</v>
      </c>
      <c r="AA1255" s="14" t="n">
        <v>0</v>
      </c>
      <c r="AB1255" s="14" t="s">
        <v>101</v>
      </c>
      <c r="AC1255" s="14" t="n">
        <v>107</v>
      </c>
      <c r="AD1255" s="14" t="n">
        <v>0</v>
      </c>
      <c r="AE1255" s="14" t="n">
        <v>0</v>
      </c>
      <c r="AF1255" s="14" t="s">
        <v>88</v>
      </c>
      <c r="AG1255" s="15" t="n">
        <v>42202</v>
      </c>
      <c r="AH1255" s="14" t="n">
        <f aca="false">I1255+J1255</f>
        <v>2</v>
      </c>
      <c r="AI1255" s="14" t="n">
        <f aca="false">K1255+L1255+M1255</f>
        <v>2</v>
      </c>
      <c r="AJ1255" s="14" t="n">
        <f aca="false">AC1255*AH1255</f>
        <v>214</v>
      </c>
      <c r="AK1255" s="14" t="str">
        <f aca="false">IF(C1255=1,"Cancelled","Completed")</f>
        <v>Completed</v>
      </c>
      <c r="AL1255" s="14" t="str">
        <f aca="false">_xlfn.IFS(D1255&lt;=7,"0-7 Days",D1255&lt;=30,"8-30 Days",D1255&lt;=90,"31-90 Days",TRUE(),"90+ Days")</f>
        <v>31-90 Days</v>
      </c>
      <c r="AM1255" s="14" t="str">
        <f aca="false">_xlfn.IFS(OR(F1255="December",F1255="January",F1255="February"),"Winter",OR(F1255="March",F1255="April",F1255="May"),"Spring",OR(F1255="June",F1255="July",F1255="August"),"Summer",TRUE(),"Autumn")</f>
        <v>Summer</v>
      </c>
      <c r="AN1255" s="14" t="str">
        <f aca="false">IF(L1255+M1255&gt;0,"Family","Adult Only")</f>
        <v>Adult Only</v>
      </c>
      <c r="AO1255" s="14" t="str">
        <f aca="false">IF(U1255=V1255,"Same","Changed")</f>
        <v>Changed</v>
      </c>
    </row>
    <row r="1256" customFormat="false" ht="15" hidden="false" customHeight="false" outlineLevel="0" collapsed="false">
      <c r="A1256" s="0" t="n">
        <v>1291</v>
      </c>
      <c r="B1256" s="0" t="s">
        <v>80</v>
      </c>
      <c r="C1256" s="0" t="n">
        <v>0</v>
      </c>
      <c r="D1256" s="0" t="n">
        <v>204</v>
      </c>
      <c r="E1256" s="0" t="n">
        <v>2017</v>
      </c>
      <c r="F1256" s="0" t="s">
        <v>121</v>
      </c>
      <c r="G1256" s="0" t="n">
        <v>20</v>
      </c>
      <c r="H1256" s="0" t="n">
        <v>20</v>
      </c>
      <c r="I1256" s="0" t="n">
        <v>4</v>
      </c>
      <c r="J1256" s="0" t="n">
        <v>6</v>
      </c>
      <c r="K1256" s="0" t="n">
        <v>2</v>
      </c>
      <c r="L1256" s="0" t="n">
        <v>0</v>
      </c>
      <c r="M1256" s="0" t="n">
        <v>0</v>
      </c>
      <c r="N1256" s="0" t="s">
        <v>112</v>
      </c>
      <c r="O1256" s="0" t="s">
        <v>184</v>
      </c>
      <c r="P1256" s="0" t="s">
        <v>99</v>
      </c>
      <c r="Q1256" s="0" t="s">
        <v>94</v>
      </c>
      <c r="R1256" s="0" t="n">
        <v>0</v>
      </c>
      <c r="S1256" s="0" t="n">
        <v>0</v>
      </c>
      <c r="T1256" s="0" t="n">
        <v>0</v>
      </c>
      <c r="U1256" s="0" t="s">
        <v>95</v>
      </c>
      <c r="V1256" s="0" t="s">
        <v>95</v>
      </c>
      <c r="W1256" s="0" t="n">
        <v>0</v>
      </c>
      <c r="X1256" s="0" t="s">
        <v>86</v>
      </c>
      <c r="Y1256" s="0" t="n">
        <v>40</v>
      </c>
      <c r="Z1256" s="0" t="n">
        <v>0</v>
      </c>
      <c r="AA1256" s="0" t="n">
        <v>0</v>
      </c>
      <c r="AB1256" s="0" t="s">
        <v>125</v>
      </c>
      <c r="AC1256" s="0" t="n">
        <v>68.95</v>
      </c>
      <c r="AD1256" s="0" t="n">
        <v>0</v>
      </c>
      <c r="AE1256" s="0" t="n">
        <v>0</v>
      </c>
      <c r="AF1256" s="0" t="s">
        <v>88</v>
      </c>
      <c r="AG1256" s="13" t="n">
        <v>42885</v>
      </c>
      <c r="AH1256" s="25" t="n">
        <f aca="false">I1256+J1256</f>
        <v>10</v>
      </c>
      <c r="AI1256" s="25" t="n">
        <f aca="false">K1256+L1256+M1256</f>
        <v>2</v>
      </c>
      <c r="AJ1256" s="25" t="n">
        <f aca="false">AC1256*AH1256</f>
        <v>689.5</v>
      </c>
      <c r="AK1256" s="0" t="str">
        <f aca="false">IF(C1256=1,"Cancelled","Completed")</f>
        <v>Completed</v>
      </c>
      <c r="AL1256" s="0" t="str">
        <f aca="false">_xlfn.IFS(D1256&lt;=7,"0-7 Days",D1256&lt;=30,"8-30 Days",D1256&lt;=90,"31-90 Days",TRUE(),"90+ Days")</f>
        <v>90+ Days</v>
      </c>
      <c r="AM1256" s="0" t="str">
        <f aca="false">_xlfn.IFS(OR(F1256="December",F1256="January",F1256="February"),"Winter",OR(F1256="March",F1256="April",F1256="May"),"Spring",OR(F1256="June",F1256="July",F1256="August"),"Summer",TRUE(),"Autumn")</f>
        <v>Spring</v>
      </c>
      <c r="AN1256" s="0" t="str">
        <f aca="false">IF(L1256+M1256&gt;0,"Family","Adult Only")</f>
        <v>Adult Only</v>
      </c>
      <c r="AO1256" s="0" t="str">
        <f aca="false">IF(U1256=V1256,"Same","Changed")</f>
        <v>Same</v>
      </c>
    </row>
    <row r="1257" customFormat="false" ht="15" hidden="false" customHeight="false" outlineLevel="0" collapsed="false">
      <c r="A1257" s="14" t="n">
        <v>1292</v>
      </c>
      <c r="B1257" s="14" t="s">
        <v>90</v>
      </c>
      <c r="C1257" s="14" t="n">
        <v>0</v>
      </c>
      <c r="D1257" s="14" t="n">
        <v>47</v>
      </c>
      <c r="E1257" s="14" t="n">
        <v>2016</v>
      </c>
      <c r="F1257" s="14" t="s">
        <v>111</v>
      </c>
      <c r="G1257" s="14" t="n">
        <v>43</v>
      </c>
      <c r="H1257" s="14" t="n">
        <v>16</v>
      </c>
      <c r="I1257" s="14" t="n">
        <v>2</v>
      </c>
      <c r="J1257" s="14" t="n">
        <v>2</v>
      </c>
      <c r="K1257" s="14" t="n">
        <v>2</v>
      </c>
      <c r="L1257" s="14" t="n">
        <v>0</v>
      </c>
      <c r="M1257" s="14" t="n">
        <v>0</v>
      </c>
      <c r="N1257" s="14" t="s">
        <v>82</v>
      </c>
      <c r="O1257" s="14" t="s">
        <v>122</v>
      </c>
      <c r="P1257" s="14" t="s">
        <v>99</v>
      </c>
      <c r="Q1257" s="14" t="s">
        <v>94</v>
      </c>
      <c r="R1257" s="14" t="n">
        <v>0</v>
      </c>
      <c r="S1257" s="14" t="n">
        <v>0</v>
      </c>
      <c r="T1257" s="14" t="n">
        <v>0</v>
      </c>
      <c r="U1257" s="14" t="s">
        <v>95</v>
      </c>
      <c r="V1257" s="14" t="s">
        <v>95</v>
      </c>
      <c r="W1257" s="14" t="n">
        <v>0</v>
      </c>
      <c r="X1257" s="14" t="s">
        <v>86</v>
      </c>
      <c r="Y1257" s="14" t="n">
        <v>28</v>
      </c>
      <c r="Z1257" s="14" t="n">
        <v>0</v>
      </c>
      <c r="AA1257" s="14" t="n">
        <v>0</v>
      </c>
      <c r="AB1257" s="14" t="s">
        <v>87</v>
      </c>
      <c r="AC1257" s="14" t="n">
        <v>80.75</v>
      </c>
      <c r="AD1257" s="14" t="n">
        <v>0</v>
      </c>
      <c r="AE1257" s="14" t="n">
        <v>0</v>
      </c>
      <c r="AF1257" s="14" t="s">
        <v>88</v>
      </c>
      <c r="AG1257" s="15" t="n">
        <v>42663</v>
      </c>
      <c r="AH1257" s="14" t="n">
        <f aca="false">I1257+J1257</f>
        <v>4</v>
      </c>
      <c r="AI1257" s="14" t="n">
        <f aca="false">K1257+L1257+M1257</f>
        <v>2</v>
      </c>
      <c r="AJ1257" s="14" t="n">
        <f aca="false">AC1257*AH1257</f>
        <v>323</v>
      </c>
      <c r="AK1257" s="14" t="str">
        <f aca="false">IF(C1257=1,"Cancelled","Completed")</f>
        <v>Completed</v>
      </c>
      <c r="AL1257" s="14" t="str">
        <f aca="false">_xlfn.IFS(D1257&lt;=7,"0-7 Days",D1257&lt;=30,"8-30 Days",D1257&lt;=90,"31-90 Days",TRUE(),"90+ Days")</f>
        <v>31-90 Days</v>
      </c>
      <c r="AM1257" s="14" t="str">
        <f aca="false">_xlfn.IFS(OR(F1257="December",F1257="January",F1257="February"),"Winter",OR(F1257="March",F1257="April",F1257="May"),"Spring",OR(F1257="June",F1257="July",F1257="August"),"Summer",TRUE(),"Autumn")</f>
        <v>Autumn</v>
      </c>
      <c r="AN1257" s="14" t="str">
        <f aca="false">IF(L1257+M1257&gt;0,"Family","Adult Only")</f>
        <v>Adult Only</v>
      </c>
      <c r="AO1257" s="14" t="str">
        <f aca="false">IF(U1257=V1257,"Same","Changed")</f>
        <v>Same</v>
      </c>
    </row>
    <row r="1258" customFormat="false" ht="15" hidden="false" customHeight="false" outlineLevel="0" collapsed="false">
      <c r="A1258" s="0" t="n">
        <v>1293</v>
      </c>
      <c r="B1258" s="0" t="s">
        <v>80</v>
      </c>
      <c r="C1258" s="0" t="n">
        <v>0</v>
      </c>
      <c r="D1258" s="0" t="n">
        <v>214</v>
      </c>
      <c r="E1258" s="0" t="n">
        <v>2017</v>
      </c>
      <c r="F1258" s="0" t="s">
        <v>103</v>
      </c>
      <c r="G1258" s="0" t="n">
        <v>12</v>
      </c>
      <c r="H1258" s="0" t="n">
        <v>25</v>
      </c>
      <c r="I1258" s="0" t="n">
        <v>2</v>
      </c>
      <c r="J1258" s="0" t="n">
        <v>2</v>
      </c>
      <c r="K1258" s="0" t="n">
        <v>1</v>
      </c>
      <c r="L1258" s="0" t="n">
        <v>0</v>
      </c>
      <c r="M1258" s="0" t="n">
        <v>0</v>
      </c>
      <c r="N1258" s="0" t="s">
        <v>82</v>
      </c>
      <c r="O1258" s="0" t="s">
        <v>147</v>
      </c>
      <c r="P1258" s="0" t="s">
        <v>99</v>
      </c>
      <c r="Q1258" s="0" t="s">
        <v>94</v>
      </c>
      <c r="R1258" s="0" t="n">
        <v>0</v>
      </c>
      <c r="S1258" s="0" t="n">
        <v>0</v>
      </c>
      <c r="T1258" s="0" t="n">
        <v>0</v>
      </c>
      <c r="U1258" s="0" t="s">
        <v>95</v>
      </c>
      <c r="V1258" s="0" t="s">
        <v>95</v>
      </c>
      <c r="W1258" s="0" t="n">
        <v>0</v>
      </c>
      <c r="X1258" s="0" t="s">
        <v>86</v>
      </c>
      <c r="Y1258" s="0" t="n">
        <v>171</v>
      </c>
      <c r="Z1258" s="0" t="n">
        <v>0</v>
      </c>
      <c r="AA1258" s="0" t="n">
        <v>0</v>
      </c>
      <c r="AB1258" s="0" t="s">
        <v>87</v>
      </c>
      <c r="AC1258" s="0" t="n">
        <v>27</v>
      </c>
      <c r="AD1258" s="0" t="n">
        <v>0</v>
      </c>
      <c r="AE1258" s="0" t="n">
        <v>0</v>
      </c>
      <c r="AF1258" s="0" t="s">
        <v>88</v>
      </c>
      <c r="AG1258" s="13" t="n">
        <v>42823</v>
      </c>
      <c r="AH1258" s="25" t="n">
        <f aca="false">I1258+J1258</f>
        <v>4</v>
      </c>
      <c r="AI1258" s="25" t="n">
        <f aca="false">K1258+L1258+M1258</f>
        <v>1</v>
      </c>
      <c r="AJ1258" s="25" t="n">
        <f aca="false">AC1258*AH1258</f>
        <v>108</v>
      </c>
      <c r="AK1258" s="0" t="str">
        <f aca="false">IF(C1258=1,"Cancelled","Completed")</f>
        <v>Completed</v>
      </c>
      <c r="AL1258" s="0" t="str">
        <f aca="false">_xlfn.IFS(D1258&lt;=7,"0-7 Days",D1258&lt;=30,"8-30 Days",D1258&lt;=90,"31-90 Days",TRUE(),"90+ Days")</f>
        <v>90+ Days</v>
      </c>
      <c r="AM1258" s="0" t="str">
        <f aca="false">_xlfn.IFS(OR(F1258="December",F1258="January",F1258="February"),"Winter",OR(F1258="March",F1258="April",F1258="May"),"Spring",OR(F1258="June",F1258="July",F1258="August"),"Summer",TRUE(),"Autumn")</f>
        <v>Spring</v>
      </c>
      <c r="AN1258" s="0" t="str">
        <f aca="false">IF(L1258+M1258&gt;0,"Family","Adult Only")</f>
        <v>Adult Only</v>
      </c>
      <c r="AO1258" s="0" t="str">
        <f aca="false">IF(U1258=V1258,"Same","Changed")</f>
        <v>Same</v>
      </c>
    </row>
    <row r="1259" customFormat="false" ht="15" hidden="false" customHeight="false" outlineLevel="0" collapsed="false">
      <c r="A1259" s="14" t="n">
        <v>1294</v>
      </c>
      <c r="B1259" s="14" t="s">
        <v>90</v>
      </c>
      <c r="C1259" s="14" t="n">
        <v>0</v>
      </c>
      <c r="D1259" s="14" t="n">
        <v>42</v>
      </c>
      <c r="E1259" s="14" t="n">
        <v>2015</v>
      </c>
      <c r="F1259" s="14" t="s">
        <v>114</v>
      </c>
      <c r="G1259" s="14" t="n">
        <v>38</v>
      </c>
      <c r="H1259" s="14" t="n">
        <v>19</v>
      </c>
      <c r="I1259" s="14" t="n">
        <v>2</v>
      </c>
      <c r="J1259" s="14" t="n">
        <v>1</v>
      </c>
      <c r="K1259" s="14" t="n">
        <v>2</v>
      </c>
      <c r="L1259" s="14" t="n">
        <v>0</v>
      </c>
      <c r="M1259" s="14" t="n">
        <v>0</v>
      </c>
      <c r="N1259" s="14" t="s">
        <v>82</v>
      </c>
      <c r="O1259" s="14" t="s">
        <v>108</v>
      </c>
      <c r="P1259" s="14" t="s">
        <v>99</v>
      </c>
      <c r="Q1259" s="14" t="s">
        <v>94</v>
      </c>
      <c r="R1259" s="14" t="n">
        <v>0</v>
      </c>
      <c r="S1259" s="14" t="n">
        <v>0</v>
      </c>
      <c r="T1259" s="14" t="n">
        <v>0</v>
      </c>
      <c r="U1259" s="14" t="s">
        <v>95</v>
      </c>
      <c r="V1259" s="14" t="s">
        <v>95</v>
      </c>
      <c r="W1259" s="14" t="n">
        <v>0</v>
      </c>
      <c r="X1259" s="14" t="s">
        <v>86</v>
      </c>
      <c r="Y1259" s="14" t="n">
        <v>27</v>
      </c>
      <c r="Z1259" s="14" t="n">
        <v>0</v>
      </c>
      <c r="AA1259" s="14" t="n">
        <v>0</v>
      </c>
      <c r="AB1259" s="14" t="s">
        <v>87</v>
      </c>
      <c r="AC1259" s="14" t="n">
        <v>76.5</v>
      </c>
      <c r="AD1259" s="14" t="n">
        <v>0</v>
      </c>
      <c r="AE1259" s="14" t="n">
        <v>0</v>
      </c>
      <c r="AF1259" s="14" t="s">
        <v>88</v>
      </c>
      <c r="AG1259" s="15" t="n">
        <v>42269</v>
      </c>
      <c r="AH1259" s="14" t="n">
        <f aca="false">I1259+J1259</f>
        <v>3</v>
      </c>
      <c r="AI1259" s="14" t="n">
        <f aca="false">K1259+L1259+M1259</f>
        <v>2</v>
      </c>
      <c r="AJ1259" s="14" t="n">
        <f aca="false">AC1259*AH1259</f>
        <v>229.5</v>
      </c>
      <c r="AK1259" s="14" t="str">
        <f aca="false">IF(C1259=1,"Cancelled","Completed")</f>
        <v>Completed</v>
      </c>
      <c r="AL1259" s="14" t="str">
        <f aca="false">_xlfn.IFS(D1259&lt;=7,"0-7 Days",D1259&lt;=30,"8-30 Days",D1259&lt;=90,"31-90 Days",TRUE(),"90+ Days")</f>
        <v>31-90 Days</v>
      </c>
      <c r="AM1259" s="14" t="str">
        <f aca="false">_xlfn.IFS(OR(F1259="December",F1259="January",F1259="February"),"Winter",OR(F1259="March",F1259="April",F1259="May"),"Spring",OR(F1259="June",F1259="July",F1259="August"),"Summer",TRUE(),"Autumn")</f>
        <v>Autumn</v>
      </c>
      <c r="AN1259" s="14" t="str">
        <f aca="false">IF(L1259+M1259&gt;0,"Family","Adult Only")</f>
        <v>Adult Only</v>
      </c>
      <c r="AO1259" s="14" t="str">
        <f aca="false">IF(U1259=V1259,"Same","Changed")</f>
        <v>Same</v>
      </c>
    </row>
    <row r="1260" customFormat="false" ht="15" hidden="false" customHeight="false" outlineLevel="0" collapsed="false">
      <c r="A1260" s="0" t="n">
        <v>1295</v>
      </c>
      <c r="B1260" s="0" t="s">
        <v>90</v>
      </c>
      <c r="C1260" s="0" t="n">
        <v>0</v>
      </c>
      <c r="D1260" s="0" t="n">
        <v>74</v>
      </c>
      <c r="E1260" s="0" t="n">
        <v>2015</v>
      </c>
      <c r="F1260" s="0" t="s">
        <v>114</v>
      </c>
      <c r="G1260" s="0" t="n">
        <v>38</v>
      </c>
      <c r="H1260" s="0" t="n">
        <v>18</v>
      </c>
      <c r="I1260" s="0" t="n">
        <v>0</v>
      </c>
      <c r="J1260" s="0" t="n">
        <v>2</v>
      </c>
      <c r="K1260" s="0" t="n">
        <v>2</v>
      </c>
      <c r="L1260" s="0" t="n">
        <v>0</v>
      </c>
      <c r="M1260" s="0" t="n">
        <v>0</v>
      </c>
      <c r="N1260" s="0" t="s">
        <v>112</v>
      </c>
      <c r="O1260" s="0" t="s">
        <v>92</v>
      </c>
      <c r="P1260" s="0" t="s">
        <v>99</v>
      </c>
      <c r="Q1260" s="0" t="s">
        <v>94</v>
      </c>
      <c r="R1260" s="0" t="n">
        <v>0</v>
      </c>
      <c r="S1260" s="0" t="n">
        <v>0</v>
      </c>
      <c r="T1260" s="0" t="n">
        <v>0</v>
      </c>
      <c r="U1260" s="0" t="s">
        <v>95</v>
      </c>
      <c r="V1260" s="0" t="s">
        <v>138</v>
      </c>
      <c r="W1260" s="0" t="n">
        <v>0</v>
      </c>
      <c r="X1260" s="0" t="s">
        <v>86</v>
      </c>
      <c r="Y1260" s="0" t="n">
        <v>6</v>
      </c>
      <c r="Z1260" s="0" t="n">
        <v>0</v>
      </c>
      <c r="AA1260" s="0" t="n">
        <v>0</v>
      </c>
      <c r="AB1260" s="0" t="s">
        <v>101</v>
      </c>
      <c r="AC1260" s="0" t="n">
        <v>109</v>
      </c>
      <c r="AD1260" s="0" t="n">
        <v>0</v>
      </c>
      <c r="AE1260" s="0" t="n">
        <v>0</v>
      </c>
      <c r="AF1260" s="0" t="s">
        <v>88</v>
      </c>
      <c r="AG1260" s="13" t="n">
        <v>42267</v>
      </c>
      <c r="AH1260" s="25" t="n">
        <f aca="false">I1260+J1260</f>
        <v>2</v>
      </c>
      <c r="AI1260" s="25" t="n">
        <f aca="false">K1260+L1260+M1260</f>
        <v>2</v>
      </c>
      <c r="AJ1260" s="25" t="n">
        <f aca="false">AC1260*AH1260</f>
        <v>218</v>
      </c>
      <c r="AK1260" s="0" t="str">
        <f aca="false">IF(C1260=1,"Cancelled","Completed")</f>
        <v>Completed</v>
      </c>
      <c r="AL1260" s="0" t="str">
        <f aca="false">_xlfn.IFS(D1260&lt;=7,"0-7 Days",D1260&lt;=30,"8-30 Days",D1260&lt;=90,"31-90 Days",TRUE(),"90+ Days")</f>
        <v>31-90 Days</v>
      </c>
      <c r="AM1260" s="0" t="str">
        <f aca="false">_xlfn.IFS(OR(F1260="December",F1260="January",F1260="February"),"Winter",OR(F1260="March",F1260="April",F1260="May"),"Spring",OR(F1260="June",F1260="July",F1260="August"),"Summer",TRUE(),"Autumn")</f>
        <v>Autumn</v>
      </c>
      <c r="AN1260" s="0" t="str">
        <f aca="false">IF(L1260+M1260&gt;0,"Family","Adult Only")</f>
        <v>Adult Only</v>
      </c>
      <c r="AO1260" s="0" t="str">
        <f aca="false">IF(U1260=V1260,"Same","Changed")</f>
        <v>Changed</v>
      </c>
    </row>
    <row r="1261" customFormat="false" ht="15" hidden="false" customHeight="false" outlineLevel="0" collapsed="false">
      <c r="A1261" s="14" t="n">
        <v>1296</v>
      </c>
      <c r="B1261" s="14" t="s">
        <v>80</v>
      </c>
      <c r="C1261" s="14" t="n">
        <v>0</v>
      </c>
      <c r="D1261" s="14" t="n">
        <v>29</v>
      </c>
      <c r="E1261" s="14" t="n">
        <v>2016</v>
      </c>
      <c r="F1261" s="14" t="s">
        <v>113</v>
      </c>
      <c r="G1261" s="14" t="n">
        <v>45</v>
      </c>
      <c r="H1261" s="14" t="n">
        <v>4</v>
      </c>
      <c r="I1261" s="14" t="n">
        <v>0</v>
      </c>
      <c r="J1261" s="14" t="n">
        <v>2</v>
      </c>
      <c r="K1261" s="14" t="n">
        <v>2</v>
      </c>
      <c r="L1261" s="14" t="n">
        <v>0</v>
      </c>
      <c r="M1261" s="14" t="n">
        <v>0</v>
      </c>
      <c r="N1261" s="14" t="s">
        <v>82</v>
      </c>
      <c r="O1261" s="14" t="s">
        <v>122</v>
      </c>
      <c r="P1261" s="14" t="s">
        <v>93</v>
      </c>
      <c r="Q1261" s="14" t="s">
        <v>94</v>
      </c>
      <c r="R1261" s="14" t="n">
        <v>0</v>
      </c>
      <c r="S1261" s="14" t="n">
        <v>0</v>
      </c>
      <c r="T1261" s="14" t="n">
        <v>0</v>
      </c>
      <c r="U1261" s="14" t="s">
        <v>124</v>
      </c>
      <c r="V1261" s="14" t="s">
        <v>124</v>
      </c>
      <c r="W1261" s="14" t="n">
        <v>0</v>
      </c>
      <c r="X1261" s="14" t="s">
        <v>86</v>
      </c>
      <c r="Y1261" s="14" t="n">
        <v>240</v>
      </c>
      <c r="Z1261" s="14" t="n">
        <v>0</v>
      </c>
      <c r="AA1261" s="14" t="n">
        <v>0</v>
      </c>
      <c r="AB1261" s="14" t="s">
        <v>101</v>
      </c>
      <c r="AC1261" s="14" t="n">
        <v>55.8</v>
      </c>
      <c r="AD1261" s="14" t="n">
        <v>0</v>
      </c>
      <c r="AE1261" s="14" t="n">
        <v>2</v>
      </c>
      <c r="AF1261" s="14" t="s">
        <v>88</v>
      </c>
      <c r="AG1261" s="15" t="n">
        <v>42680</v>
      </c>
      <c r="AH1261" s="14" t="n">
        <f aca="false">I1261+J1261</f>
        <v>2</v>
      </c>
      <c r="AI1261" s="14" t="n">
        <f aca="false">K1261+L1261+M1261</f>
        <v>2</v>
      </c>
      <c r="AJ1261" s="14" t="n">
        <f aca="false">AC1261*AH1261</f>
        <v>111.6</v>
      </c>
      <c r="AK1261" s="14" t="str">
        <f aca="false">IF(C1261=1,"Cancelled","Completed")</f>
        <v>Completed</v>
      </c>
      <c r="AL1261" s="14" t="str">
        <f aca="false">_xlfn.IFS(D1261&lt;=7,"0-7 Days",D1261&lt;=30,"8-30 Days",D1261&lt;=90,"31-90 Days",TRUE(),"90+ Days")</f>
        <v>8-30 Days</v>
      </c>
      <c r="AM1261" s="14" t="str">
        <f aca="false">_xlfn.IFS(OR(F1261="December",F1261="January",F1261="February"),"Winter",OR(F1261="March",F1261="April",F1261="May"),"Spring",OR(F1261="June",F1261="July",F1261="August"),"Summer",TRUE(),"Autumn")</f>
        <v>Autumn</v>
      </c>
      <c r="AN1261" s="14" t="str">
        <f aca="false">IF(L1261+M1261&gt;0,"Family","Adult Only")</f>
        <v>Adult Only</v>
      </c>
      <c r="AO1261" s="14" t="str">
        <f aca="false">IF(U1261=V1261,"Same","Changed")</f>
        <v>Same</v>
      </c>
    </row>
    <row r="1262" customFormat="false" ht="15" hidden="false" customHeight="false" outlineLevel="0" collapsed="false">
      <c r="A1262" s="0" t="n">
        <v>1297</v>
      </c>
      <c r="B1262" s="0" t="s">
        <v>90</v>
      </c>
      <c r="C1262" s="0" t="n">
        <v>1</v>
      </c>
      <c r="D1262" s="0" t="n">
        <v>475</v>
      </c>
      <c r="E1262" s="0" t="n">
        <v>2016</v>
      </c>
      <c r="F1262" s="0" t="s">
        <v>111</v>
      </c>
      <c r="G1262" s="0" t="n">
        <v>44</v>
      </c>
      <c r="H1262" s="0" t="n">
        <v>27</v>
      </c>
      <c r="I1262" s="0" t="n">
        <v>0</v>
      </c>
      <c r="J1262" s="0" t="n">
        <v>2</v>
      </c>
      <c r="K1262" s="0" t="n">
        <v>2</v>
      </c>
      <c r="L1262" s="0" t="n">
        <v>0</v>
      </c>
      <c r="M1262" s="0" t="n">
        <v>0</v>
      </c>
      <c r="N1262" s="0" t="s">
        <v>82</v>
      </c>
      <c r="O1262" s="0" t="s">
        <v>92</v>
      </c>
      <c r="P1262" s="0" t="s">
        <v>116</v>
      </c>
      <c r="Q1262" s="0" t="s">
        <v>94</v>
      </c>
      <c r="R1262" s="0" t="n">
        <v>0</v>
      </c>
      <c r="S1262" s="0" t="n">
        <v>0</v>
      </c>
      <c r="T1262" s="0" t="n">
        <v>0</v>
      </c>
      <c r="U1262" s="0" t="s">
        <v>95</v>
      </c>
      <c r="V1262" s="0" t="s">
        <v>95</v>
      </c>
      <c r="W1262" s="0" t="n">
        <v>0</v>
      </c>
      <c r="X1262" s="0" t="s">
        <v>120</v>
      </c>
      <c r="Y1262" s="0" t="n">
        <v>1</v>
      </c>
      <c r="Z1262" s="0" t="n">
        <v>0</v>
      </c>
      <c r="AA1262" s="0" t="n">
        <v>0</v>
      </c>
      <c r="AB1262" s="0" t="s">
        <v>87</v>
      </c>
      <c r="AC1262" s="0" t="n">
        <v>62</v>
      </c>
      <c r="AD1262" s="0" t="n">
        <v>0</v>
      </c>
      <c r="AE1262" s="0" t="n">
        <v>0</v>
      </c>
      <c r="AF1262" s="0" t="s">
        <v>96</v>
      </c>
      <c r="AG1262" s="13" t="n">
        <v>42298</v>
      </c>
      <c r="AH1262" s="25" t="n">
        <f aca="false">I1262+J1262</f>
        <v>2</v>
      </c>
      <c r="AI1262" s="25" t="n">
        <f aca="false">K1262+L1262+M1262</f>
        <v>2</v>
      </c>
      <c r="AJ1262" s="25" t="n">
        <f aca="false">AC1262*AH1262</f>
        <v>124</v>
      </c>
      <c r="AK1262" s="0" t="str">
        <f aca="false">IF(C1262=1,"Cancelled","Completed")</f>
        <v>Cancelled</v>
      </c>
      <c r="AL1262" s="0" t="str">
        <f aca="false">_xlfn.IFS(D1262&lt;=7,"0-7 Days",D1262&lt;=30,"8-30 Days",D1262&lt;=90,"31-90 Days",TRUE(),"90+ Days")</f>
        <v>90+ Days</v>
      </c>
      <c r="AM1262" s="0" t="str">
        <f aca="false">_xlfn.IFS(OR(F1262="December",F1262="January",F1262="February"),"Winter",OR(F1262="March",F1262="April",F1262="May"),"Spring",OR(F1262="June",F1262="July",F1262="August"),"Summer",TRUE(),"Autumn")</f>
        <v>Autumn</v>
      </c>
      <c r="AN1262" s="0" t="str">
        <f aca="false">IF(L1262+M1262&gt;0,"Family","Adult Only")</f>
        <v>Adult Only</v>
      </c>
      <c r="AO1262" s="0" t="str">
        <f aca="false">IF(U1262=V1262,"Same","Changed")</f>
        <v>Same</v>
      </c>
    </row>
    <row r="1263" customFormat="false" ht="15" hidden="false" customHeight="false" outlineLevel="0" collapsed="false">
      <c r="A1263" s="14" t="n">
        <v>1298</v>
      </c>
      <c r="B1263" s="14" t="s">
        <v>80</v>
      </c>
      <c r="C1263" s="14" t="n">
        <v>1</v>
      </c>
      <c r="D1263" s="14" t="n">
        <v>85</v>
      </c>
      <c r="E1263" s="14" t="n">
        <v>2016</v>
      </c>
      <c r="F1263" s="14" t="s">
        <v>106</v>
      </c>
      <c r="G1263" s="14" t="n">
        <v>15</v>
      </c>
      <c r="H1263" s="14" t="n">
        <v>7</v>
      </c>
      <c r="I1263" s="14" t="n">
        <v>0</v>
      </c>
      <c r="J1263" s="14" t="n">
        <v>3</v>
      </c>
      <c r="K1263" s="14" t="n">
        <v>2</v>
      </c>
      <c r="L1263" s="14" t="n">
        <v>0</v>
      </c>
      <c r="M1263" s="14" t="n">
        <v>0</v>
      </c>
      <c r="N1263" s="14" t="s">
        <v>112</v>
      </c>
      <c r="O1263" s="14" t="s">
        <v>92</v>
      </c>
      <c r="P1263" s="14" t="s">
        <v>116</v>
      </c>
      <c r="Q1263" s="14" t="s">
        <v>94</v>
      </c>
      <c r="R1263" s="14" t="n">
        <v>0</v>
      </c>
      <c r="S1263" s="14" t="n">
        <v>0</v>
      </c>
      <c r="T1263" s="14" t="n">
        <v>0</v>
      </c>
      <c r="U1263" s="14" t="s">
        <v>95</v>
      </c>
      <c r="V1263" s="14" t="s">
        <v>95</v>
      </c>
      <c r="W1263" s="14" t="n">
        <v>0</v>
      </c>
      <c r="X1263" s="14" t="s">
        <v>86</v>
      </c>
      <c r="Y1263" s="14" t="n">
        <v>67</v>
      </c>
      <c r="Z1263" s="14" t="n">
        <v>0</v>
      </c>
      <c r="AA1263" s="14" t="n">
        <v>0</v>
      </c>
      <c r="AB1263" s="14" t="s">
        <v>101</v>
      </c>
      <c r="AC1263" s="14" t="n">
        <v>64</v>
      </c>
      <c r="AD1263" s="14" t="n">
        <v>0</v>
      </c>
      <c r="AE1263" s="14" t="n">
        <v>0</v>
      </c>
      <c r="AF1263" s="14" t="s">
        <v>96</v>
      </c>
      <c r="AG1263" s="15" t="n">
        <v>42387</v>
      </c>
      <c r="AH1263" s="14" t="n">
        <f aca="false">I1263+J1263</f>
        <v>3</v>
      </c>
      <c r="AI1263" s="14" t="n">
        <f aca="false">K1263+L1263+M1263</f>
        <v>2</v>
      </c>
      <c r="AJ1263" s="14" t="n">
        <f aca="false">AC1263*AH1263</f>
        <v>192</v>
      </c>
      <c r="AK1263" s="14" t="str">
        <f aca="false">IF(C1263=1,"Cancelled","Completed")</f>
        <v>Cancelled</v>
      </c>
      <c r="AL1263" s="14" t="str">
        <f aca="false">_xlfn.IFS(D1263&lt;=7,"0-7 Days",D1263&lt;=30,"8-30 Days",D1263&lt;=90,"31-90 Days",TRUE(),"90+ Days")</f>
        <v>31-90 Days</v>
      </c>
      <c r="AM1263" s="14" t="str">
        <f aca="false">_xlfn.IFS(OR(F1263="December",F1263="January",F1263="February"),"Winter",OR(F1263="March",F1263="April",F1263="May"),"Spring",OR(F1263="June",F1263="July",F1263="August"),"Summer",TRUE(),"Autumn")</f>
        <v>Spring</v>
      </c>
      <c r="AN1263" s="14" t="str">
        <f aca="false">IF(L1263+M1263&gt;0,"Family","Adult Only")</f>
        <v>Adult Only</v>
      </c>
      <c r="AO1263" s="14" t="str">
        <f aca="false">IF(U1263=V1263,"Same","Changed")</f>
        <v>Same</v>
      </c>
    </row>
    <row r="1264" customFormat="false" ht="15" hidden="false" customHeight="false" outlineLevel="0" collapsed="false">
      <c r="A1264" s="0" t="n">
        <v>1299</v>
      </c>
      <c r="B1264" s="0" t="s">
        <v>80</v>
      </c>
      <c r="C1264" s="0" t="n">
        <v>0</v>
      </c>
      <c r="D1264" s="0" t="n">
        <v>0</v>
      </c>
      <c r="E1264" s="0" t="n">
        <v>2017</v>
      </c>
      <c r="F1264" s="0" t="s">
        <v>119</v>
      </c>
      <c r="G1264" s="0" t="n">
        <v>32</v>
      </c>
      <c r="H1264" s="0" t="n">
        <v>9</v>
      </c>
      <c r="I1264" s="0" t="n">
        <v>0</v>
      </c>
      <c r="J1264" s="0" t="n">
        <v>1</v>
      </c>
      <c r="K1264" s="0" t="n">
        <v>2</v>
      </c>
      <c r="L1264" s="0" t="n">
        <v>0</v>
      </c>
      <c r="M1264" s="0" t="n">
        <v>0</v>
      </c>
      <c r="N1264" s="0" t="s">
        <v>82</v>
      </c>
      <c r="O1264" s="0" t="s">
        <v>92</v>
      </c>
      <c r="P1264" s="0" t="s">
        <v>84</v>
      </c>
      <c r="Q1264" s="0" t="s">
        <v>84</v>
      </c>
      <c r="R1264" s="0" t="n">
        <v>0</v>
      </c>
      <c r="S1264" s="0" t="n">
        <v>0</v>
      </c>
      <c r="T1264" s="0" t="n">
        <v>0</v>
      </c>
      <c r="U1264" s="0" t="s">
        <v>95</v>
      </c>
      <c r="V1264" s="0" t="s">
        <v>95</v>
      </c>
      <c r="W1264" s="0" t="n">
        <v>0</v>
      </c>
      <c r="X1264" s="0" t="s">
        <v>86</v>
      </c>
      <c r="Y1264" s="0" t="n">
        <v>0</v>
      </c>
      <c r="Z1264" s="0" t="n">
        <v>0</v>
      </c>
      <c r="AA1264" s="0" t="n">
        <v>0</v>
      </c>
      <c r="AB1264" s="0" t="s">
        <v>87</v>
      </c>
      <c r="AC1264" s="0" t="n">
        <v>244</v>
      </c>
      <c r="AD1264" s="0" t="n">
        <v>1</v>
      </c>
      <c r="AE1264" s="0" t="n">
        <v>0</v>
      </c>
      <c r="AF1264" s="0" t="s">
        <v>88</v>
      </c>
      <c r="AG1264" s="13" t="n">
        <v>42957</v>
      </c>
      <c r="AH1264" s="25" t="n">
        <f aca="false">I1264+J1264</f>
        <v>1</v>
      </c>
      <c r="AI1264" s="25" t="n">
        <f aca="false">K1264+L1264+M1264</f>
        <v>2</v>
      </c>
      <c r="AJ1264" s="25" t="n">
        <f aca="false">AC1264*AH1264</f>
        <v>244</v>
      </c>
      <c r="AK1264" s="0" t="str">
        <f aca="false">IF(C1264=1,"Cancelled","Completed")</f>
        <v>Completed</v>
      </c>
      <c r="AL1264" s="0" t="str">
        <f aca="false">_xlfn.IFS(D1264&lt;=7,"0-7 Days",D1264&lt;=30,"8-30 Days",D1264&lt;=90,"31-90 Days",TRUE(),"90+ Days")</f>
        <v>0-7 Days</v>
      </c>
      <c r="AM1264" s="0" t="str">
        <f aca="false">_xlfn.IFS(OR(F1264="December",F1264="January",F1264="February"),"Winter",OR(F1264="March",F1264="April",F1264="May"),"Spring",OR(F1264="June",F1264="July",F1264="August"),"Summer",TRUE(),"Autumn")</f>
        <v>Summer</v>
      </c>
      <c r="AN1264" s="0" t="str">
        <f aca="false">IF(L1264+M1264&gt;0,"Family","Adult Only")</f>
        <v>Adult Only</v>
      </c>
      <c r="AO1264" s="0" t="str">
        <f aca="false">IF(U1264=V1264,"Same","Changed")</f>
        <v>Same</v>
      </c>
    </row>
    <row r="1265" customFormat="false" ht="15" hidden="false" customHeight="false" outlineLevel="0" collapsed="false">
      <c r="A1265" s="14" t="n">
        <v>1300</v>
      </c>
      <c r="B1265" s="14" t="s">
        <v>80</v>
      </c>
      <c r="C1265" s="14" t="n">
        <v>1</v>
      </c>
      <c r="D1265" s="14" t="n">
        <v>28</v>
      </c>
      <c r="E1265" s="14" t="n">
        <v>2016</v>
      </c>
      <c r="F1265" s="14" t="s">
        <v>126</v>
      </c>
      <c r="G1265" s="14" t="n">
        <v>2</v>
      </c>
      <c r="H1265" s="14" t="n">
        <v>5</v>
      </c>
      <c r="I1265" s="14" t="n">
        <v>0</v>
      </c>
      <c r="J1265" s="14" t="n">
        <v>1</v>
      </c>
      <c r="K1265" s="14" t="n">
        <v>2</v>
      </c>
      <c r="L1265" s="14" t="n">
        <v>0</v>
      </c>
      <c r="M1265" s="14" t="n">
        <v>0</v>
      </c>
      <c r="N1265" s="14" t="s">
        <v>82</v>
      </c>
      <c r="O1265" s="14" t="s">
        <v>92</v>
      </c>
      <c r="P1265" s="14" t="s">
        <v>93</v>
      </c>
      <c r="Q1265" s="14" t="s">
        <v>94</v>
      </c>
      <c r="R1265" s="14" t="n">
        <v>0</v>
      </c>
      <c r="S1265" s="14" t="n">
        <v>1</v>
      </c>
      <c r="T1265" s="14" t="n">
        <v>0</v>
      </c>
      <c r="U1265" s="14" t="s">
        <v>109</v>
      </c>
      <c r="V1265" s="14" t="s">
        <v>109</v>
      </c>
      <c r="W1265" s="14" t="n">
        <v>0</v>
      </c>
      <c r="X1265" s="14" t="s">
        <v>86</v>
      </c>
      <c r="Y1265" s="14" t="n">
        <v>240</v>
      </c>
      <c r="Z1265" s="14" t="n">
        <v>0</v>
      </c>
      <c r="AA1265" s="14" t="n">
        <v>0</v>
      </c>
      <c r="AB1265" s="14" t="s">
        <v>87</v>
      </c>
      <c r="AC1265" s="14" t="n">
        <v>56</v>
      </c>
      <c r="AD1265" s="14" t="n">
        <v>0</v>
      </c>
      <c r="AE1265" s="14" t="n">
        <v>0</v>
      </c>
      <c r="AF1265" s="14" t="s">
        <v>96</v>
      </c>
      <c r="AG1265" s="15" t="n">
        <v>42350</v>
      </c>
      <c r="AH1265" s="14" t="n">
        <f aca="false">I1265+J1265</f>
        <v>1</v>
      </c>
      <c r="AI1265" s="14" t="n">
        <f aca="false">K1265+L1265+M1265</f>
        <v>2</v>
      </c>
      <c r="AJ1265" s="14" t="n">
        <f aca="false">AC1265*AH1265</f>
        <v>56</v>
      </c>
      <c r="AK1265" s="14" t="str">
        <f aca="false">IF(C1265=1,"Cancelled","Completed")</f>
        <v>Cancelled</v>
      </c>
      <c r="AL1265" s="14" t="str">
        <f aca="false">_xlfn.IFS(D1265&lt;=7,"0-7 Days",D1265&lt;=30,"8-30 Days",D1265&lt;=90,"31-90 Days",TRUE(),"90+ Days")</f>
        <v>8-30 Days</v>
      </c>
      <c r="AM1265" s="14" t="str">
        <f aca="false">_xlfn.IFS(OR(F1265="December",F1265="January",F1265="February"),"Winter",OR(F1265="March",F1265="April",F1265="May"),"Spring",OR(F1265="June",F1265="July",F1265="August"),"Summer",TRUE(),"Autumn")</f>
        <v>Winter</v>
      </c>
      <c r="AN1265" s="14" t="str">
        <f aca="false">IF(L1265+M1265&gt;0,"Family","Adult Only")</f>
        <v>Adult Only</v>
      </c>
      <c r="AO1265" s="14" t="str">
        <f aca="false">IF(U1265=V1265,"Same","Changed")</f>
        <v>Same</v>
      </c>
    </row>
    <row r="1266" customFormat="false" ht="15" hidden="false" customHeight="false" outlineLevel="0" collapsed="false">
      <c r="A1266" s="0" t="n">
        <v>1301</v>
      </c>
      <c r="B1266" s="0" t="s">
        <v>90</v>
      </c>
      <c r="C1266" s="0" t="n">
        <v>0</v>
      </c>
      <c r="D1266" s="0" t="n">
        <v>256</v>
      </c>
      <c r="E1266" s="0" t="n">
        <v>2016</v>
      </c>
      <c r="F1266" s="0" t="s">
        <v>135</v>
      </c>
      <c r="G1266" s="0" t="n">
        <v>25</v>
      </c>
      <c r="H1266" s="0" t="n">
        <v>15</v>
      </c>
      <c r="I1266" s="0" t="n">
        <v>0</v>
      </c>
      <c r="J1266" s="0" t="n">
        <v>2</v>
      </c>
      <c r="K1266" s="0" t="n">
        <v>2</v>
      </c>
      <c r="L1266" s="0" t="n">
        <v>0</v>
      </c>
      <c r="M1266" s="0" t="n">
        <v>0</v>
      </c>
      <c r="N1266" s="0" t="s">
        <v>112</v>
      </c>
      <c r="O1266" s="0" t="s">
        <v>108</v>
      </c>
      <c r="P1266" s="0" t="s">
        <v>99</v>
      </c>
      <c r="Q1266" s="0" t="s">
        <v>94</v>
      </c>
      <c r="R1266" s="0" t="n">
        <v>0</v>
      </c>
      <c r="S1266" s="0" t="n">
        <v>0</v>
      </c>
      <c r="T1266" s="0" t="n">
        <v>0</v>
      </c>
      <c r="U1266" s="0" t="s">
        <v>95</v>
      </c>
      <c r="V1266" s="0" t="s">
        <v>95</v>
      </c>
      <c r="W1266" s="0" t="n">
        <v>0</v>
      </c>
      <c r="X1266" s="0" t="s">
        <v>86</v>
      </c>
      <c r="Y1266" s="0" t="n">
        <v>6</v>
      </c>
      <c r="Z1266" s="0" t="n">
        <v>0</v>
      </c>
      <c r="AA1266" s="0" t="n">
        <v>0</v>
      </c>
      <c r="AB1266" s="0" t="s">
        <v>101</v>
      </c>
      <c r="AC1266" s="0" t="n">
        <v>115</v>
      </c>
      <c r="AD1266" s="0" t="n">
        <v>0</v>
      </c>
      <c r="AE1266" s="0" t="n">
        <v>1</v>
      </c>
      <c r="AF1266" s="0" t="s">
        <v>88</v>
      </c>
      <c r="AG1266" s="13" t="n">
        <v>42538</v>
      </c>
      <c r="AH1266" s="25" t="n">
        <f aca="false">I1266+J1266</f>
        <v>2</v>
      </c>
      <c r="AI1266" s="25" t="n">
        <f aca="false">K1266+L1266+M1266</f>
        <v>2</v>
      </c>
      <c r="AJ1266" s="25" t="n">
        <f aca="false">AC1266*AH1266</f>
        <v>230</v>
      </c>
      <c r="AK1266" s="0" t="str">
        <f aca="false">IF(C1266=1,"Cancelled","Completed")</f>
        <v>Completed</v>
      </c>
      <c r="AL1266" s="0" t="str">
        <f aca="false">_xlfn.IFS(D1266&lt;=7,"0-7 Days",D1266&lt;=30,"8-30 Days",D1266&lt;=90,"31-90 Days",TRUE(),"90+ Days")</f>
        <v>90+ Days</v>
      </c>
      <c r="AM1266" s="0" t="str">
        <f aca="false">_xlfn.IFS(OR(F1266="December",F1266="January",F1266="February"),"Winter",OR(F1266="March",F1266="April",F1266="May"),"Spring",OR(F1266="June",F1266="July",F1266="August"),"Summer",TRUE(),"Autumn")</f>
        <v>Summer</v>
      </c>
      <c r="AN1266" s="0" t="str">
        <f aca="false">IF(L1266+M1266&gt;0,"Family","Adult Only")</f>
        <v>Adult Only</v>
      </c>
      <c r="AO1266" s="0" t="str">
        <f aca="false">IF(U1266=V1266,"Same","Changed")</f>
        <v>Same</v>
      </c>
    </row>
    <row r="1267" customFormat="false" ht="15" hidden="false" customHeight="false" outlineLevel="0" collapsed="false">
      <c r="A1267" s="14" t="n">
        <v>1302</v>
      </c>
      <c r="B1267" s="14" t="s">
        <v>80</v>
      </c>
      <c r="C1267" s="14" t="n">
        <v>0</v>
      </c>
      <c r="D1267" s="14" t="n">
        <v>23</v>
      </c>
      <c r="E1267" s="14" t="n">
        <v>2016</v>
      </c>
      <c r="F1267" s="14" t="s">
        <v>103</v>
      </c>
      <c r="G1267" s="14" t="n">
        <v>13</v>
      </c>
      <c r="H1267" s="14" t="n">
        <v>24</v>
      </c>
      <c r="I1267" s="14" t="n">
        <v>1</v>
      </c>
      <c r="J1267" s="14" t="n">
        <v>3</v>
      </c>
      <c r="K1267" s="14" t="n">
        <v>2</v>
      </c>
      <c r="L1267" s="14" t="n">
        <v>0</v>
      </c>
      <c r="M1267" s="14" t="n">
        <v>0</v>
      </c>
      <c r="N1267" s="14" t="s">
        <v>112</v>
      </c>
      <c r="O1267" s="14" t="s">
        <v>92</v>
      </c>
      <c r="P1267" s="14" t="s">
        <v>84</v>
      </c>
      <c r="Q1267" s="14" t="s">
        <v>84</v>
      </c>
      <c r="R1267" s="14" t="n">
        <v>1</v>
      </c>
      <c r="S1267" s="14" t="n">
        <v>1</v>
      </c>
      <c r="T1267" s="14" t="n">
        <v>5</v>
      </c>
      <c r="U1267" s="14" t="s">
        <v>124</v>
      </c>
      <c r="V1267" s="14" t="s">
        <v>124</v>
      </c>
      <c r="W1267" s="14" t="n">
        <v>0</v>
      </c>
      <c r="X1267" s="14" t="s">
        <v>86</v>
      </c>
      <c r="Y1267" s="14" t="n">
        <v>0</v>
      </c>
      <c r="Z1267" s="14" t="n">
        <v>0</v>
      </c>
      <c r="AA1267" s="14" t="n">
        <v>0</v>
      </c>
      <c r="AB1267" s="14" t="s">
        <v>87</v>
      </c>
      <c r="AC1267" s="14" t="n">
        <v>98.5</v>
      </c>
      <c r="AD1267" s="14" t="n">
        <v>1</v>
      </c>
      <c r="AE1267" s="14" t="n">
        <v>4</v>
      </c>
      <c r="AF1267" s="14" t="s">
        <v>88</v>
      </c>
      <c r="AG1267" s="15" t="n">
        <v>42457</v>
      </c>
      <c r="AH1267" s="14" t="n">
        <f aca="false">I1267+J1267</f>
        <v>4</v>
      </c>
      <c r="AI1267" s="14" t="n">
        <f aca="false">K1267+L1267+M1267</f>
        <v>2</v>
      </c>
      <c r="AJ1267" s="14" t="n">
        <f aca="false">AC1267*AH1267</f>
        <v>394</v>
      </c>
      <c r="AK1267" s="14" t="str">
        <f aca="false">IF(C1267=1,"Cancelled","Completed")</f>
        <v>Completed</v>
      </c>
      <c r="AL1267" s="14" t="str">
        <f aca="false">_xlfn.IFS(D1267&lt;=7,"0-7 Days",D1267&lt;=30,"8-30 Days",D1267&lt;=90,"31-90 Days",TRUE(),"90+ Days")</f>
        <v>8-30 Days</v>
      </c>
      <c r="AM1267" s="14" t="str">
        <f aca="false">_xlfn.IFS(OR(F1267="December",F1267="January",F1267="February"),"Winter",OR(F1267="March",F1267="April",F1267="May"),"Spring",OR(F1267="June",F1267="July",F1267="August"),"Summer",TRUE(),"Autumn")</f>
        <v>Spring</v>
      </c>
      <c r="AN1267" s="14" t="str">
        <f aca="false">IF(L1267+M1267&gt;0,"Family","Adult Only")</f>
        <v>Adult Only</v>
      </c>
      <c r="AO1267" s="14" t="str">
        <f aca="false">IF(U1267=V1267,"Same","Changed")</f>
        <v>Same</v>
      </c>
    </row>
    <row r="1268" customFormat="false" ht="15" hidden="false" customHeight="false" outlineLevel="0" collapsed="false">
      <c r="A1268" s="0" t="n">
        <v>1303</v>
      </c>
      <c r="B1268" s="0" t="s">
        <v>80</v>
      </c>
      <c r="C1268" s="0" t="n">
        <v>0</v>
      </c>
      <c r="D1268" s="0" t="n">
        <v>7</v>
      </c>
      <c r="E1268" s="0" t="n">
        <v>2016</v>
      </c>
      <c r="F1268" s="0" t="s">
        <v>103</v>
      </c>
      <c r="G1268" s="0" t="n">
        <v>13</v>
      </c>
      <c r="H1268" s="0" t="n">
        <v>21</v>
      </c>
      <c r="I1268" s="0" t="n">
        <v>1</v>
      </c>
      <c r="J1268" s="0" t="n">
        <v>0</v>
      </c>
      <c r="K1268" s="0" t="n">
        <v>2</v>
      </c>
      <c r="L1268" s="0" t="n">
        <v>0</v>
      </c>
      <c r="M1268" s="0" t="n">
        <v>0</v>
      </c>
      <c r="N1268" s="0" t="s">
        <v>82</v>
      </c>
      <c r="O1268" s="0" t="s">
        <v>185</v>
      </c>
      <c r="P1268" s="0" t="s">
        <v>99</v>
      </c>
      <c r="Q1268" s="0" t="s">
        <v>94</v>
      </c>
      <c r="R1268" s="0" t="n">
        <v>0</v>
      </c>
      <c r="S1268" s="0" t="n">
        <v>0</v>
      </c>
      <c r="T1268" s="0" t="n">
        <v>0</v>
      </c>
      <c r="U1268" s="0" t="s">
        <v>95</v>
      </c>
      <c r="V1268" s="0" t="s">
        <v>95</v>
      </c>
      <c r="W1268" s="0" t="n">
        <v>0</v>
      </c>
      <c r="X1268" s="0" t="s">
        <v>86</v>
      </c>
      <c r="Y1268" s="0" t="n">
        <v>177</v>
      </c>
      <c r="Z1268" s="0" t="n">
        <v>0</v>
      </c>
      <c r="AA1268" s="0" t="n">
        <v>0</v>
      </c>
      <c r="AB1268" s="0" t="s">
        <v>87</v>
      </c>
      <c r="AC1268" s="0" t="n">
        <v>26.1</v>
      </c>
      <c r="AD1268" s="0" t="n">
        <v>0</v>
      </c>
      <c r="AE1268" s="0" t="n">
        <v>0</v>
      </c>
      <c r="AF1268" s="0" t="s">
        <v>88</v>
      </c>
      <c r="AG1268" s="13" t="n">
        <v>42451</v>
      </c>
      <c r="AH1268" s="25" t="n">
        <f aca="false">I1268+J1268</f>
        <v>1</v>
      </c>
      <c r="AI1268" s="25" t="n">
        <f aca="false">K1268+L1268+M1268</f>
        <v>2</v>
      </c>
      <c r="AJ1268" s="25" t="n">
        <f aca="false">AC1268*AH1268</f>
        <v>26.1</v>
      </c>
      <c r="AK1268" s="0" t="str">
        <f aca="false">IF(C1268=1,"Cancelled","Completed")</f>
        <v>Completed</v>
      </c>
      <c r="AL1268" s="0" t="str">
        <f aca="false">_xlfn.IFS(D1268&lt;=7,"0-7 Days",D1268&lt;=30,"8-30 Days",D1268&lt;=90,"31-90 Days",TRUE(),"90+ Days")</f>
        <v>0-7 Days</v>
      </c>
      <c r="AM1268" s="0" t="str">
        <f aca="false">_xlfn.IFS(OR(F1268="December",F1268="January",F1268="February"),"Winter",OR(F1268="March",F1268="April",F1268="May"),"Spring",OR(F1268="June",F1268="July",F1268="August"),"Summer",TRUE(),"Autumn")</f>
        <v>Spring</v>
      </c>
      <c r="AN1268" s="0" t="str">
        <f aca="false">IF(L1268+M1268&gt;0,"Family","Adult Only")</f>
        <v>Adult Only</v>
      </c>
      <c r="AO1268" s="0" t="str">
        <f aca="false">IF(U1268=V1268,"Same","Changed")</f>
        <v>Same</v>
      </c>
    </row>
    <row r="1269" customFormat="false" ht="15" hidden="false" customHeight="false" outlineLevel="0" collapsed="false">
      <c r="A1269" s="14" t="n">
        <v>1304</v>
      </c>
      <c r="B1269" s="14" t="s">
        <v>90</v>
      </c>
      <c r="C1269" s="14" t="n">
        <v>1</v>
      </c>
      <c r="D1269" s="14" t="n">
        <v>12</v>
      </c>
      <c r="E1269" s="14" t="n">
        <v>2016</v>
      </c>
      <c r="F1269" s="14" t="s">
        <v>119</v>
      </c>
      <c r="G1269" s="14" t="n">
        <v>34</v>
      </c>
      <c r="H1269" s="14" t="n">
        <v>14</v>
      </c>
      <c r="I1269" s="14" t="n">
        <v>2</v>
      </c>
      <c r="J1269" s="14" t="n">
        <v>2</v>
      </c>
      <c r="K1269" s="14" t="n">
        <v>2</v>
      </c>
      <c r="L1269" s="14" t="n">
        <v>0</v>
      </c>
      <c r="M1269" s="14" t="n">
        <v>0</v>
      </c>
      <c r="N1269" s="14" t="s">
        <v>107</v>
      </c>
      <c r="O1269" s="14" t="s">
        <v>122</v>
      </c>
      <c r="P1269" s="14" t="s">
        <v>93</v>
      </c>
      <c r="Q1269" s="14" t="s">
        <v>94</v>
      </c>
      <c r="R1269" s="14" t="n">
        <v>0</v>
      </c>
      <c r="S1269" s="14" t="n">
        <v>0</v>
      </c>
      <c r="T1269" s="14" t="n">
        <v>0</v>
      </c>
      <c r="U1269" s="14" t="s">
        <v>95</v>
      </c>
      <c r="V1269" s="14" t="s">
        <v>95</v>
      </c>
      <c r="W1269" s="14" t="n">
        <v>0</v>
      </c>
      <c r="X1269" s="14" t="s">
        <v>86</v>
      </c>
      <c r="Y1269" s="14" t="n">
        <v>9</v>
      </c>
      <c r="Z1269" s="14" t="n">
        <v>0</v>
      </c>
      <c r="AA1269" s="14" t="n">
        <v>0</v>
      </c>
      <c r="AB1269" s="14" t="s">
        <v>87</v>
      </c>
      <c r="AC1269" s="14" t="n">
        <v>131.5</v>
      </c>
      <c r="AD1269" s="14" t="n">
        <v>0</v>
      </c>
      <c r="AE1269" s="14" t="n">
        <v>3</v>
      </c>
      <c r="AF1269" s="14" t="s">
        <v>96</v>
      </c>
      <c r="AG1269" s="15" t="n">
        <v>42584</v>
      </c>
      <c r="AH1269" s="14" t="n">
        <f aca="false">I1269+J1269</f>
        <v>4</v>
      </c>
      <c r="AI1269" s="14" t="n">
        <f aca="false">K1269+L1269+M1269</f>
        <v>2</v>
      </c>
      <c r="AJ1269" s="14" t="n">
        <f aca="false">AC1269*AH1269</f>
        <v>526</v>
      </c>
      <c r="AK1269" s="14" t="str">
        <f aca="false">IF(C1269=1,"Cancelled","Completed")</f>
        <v>Cancelled</v>
      </c>
      <c r="AL1269" s="14" t="str">
        <f aca="false">_xlfn.IFS(D1269&lt;=7,"0-7 Days",D1269&lt;=30,"8-30 Days",D1269&lt;=90,"31-90 Days",TRUE(),"90+ Days")</f>
        <v>8-30 Days</v>
      </c>
      <c r="AM1269" s="14" t="str">
        <f aca="false">_xlfn.IFS(OR(F1269="December",F1269="January",F1269="February"),"Winter",OR(F1269="March",F1269="April",F1269="May"),"Spring",OR(F1269="June",F1269="July",F1269="August"),"Summer",TRUE(),"Autumn")</f>
        <v>Summer</v>
      </c>
      <c r="AN1269" s="14" t="str">
        <f aca="false">IF(L1269+M1269&gt;0,"Family","Adult Only")</f>
        <v>Adult Only</v>
      </c>
      <c r="AO1269" s="14" t="str">
        <f aca="false">IF(U1269=V1269,"Same","Changed")</f>
        <v>Same</v>
      </c>
    </row>
    <row r="1270" customFormat="false" ht="15" hidden="false" customHeight="false" outlineLevel="0" collapsed="false">
      <c r="A1270" s="0" t="n">
        <v>1305</v>
      </c>
      <c r="B1270" s="0" t="s">
        <v>80</v>
      </c>
      <c r="C1270" s="0" t="n">
        <v>0</v>
      </c>
      <c r="D1270" s="0" t="n">
        <v>82</v>
      </c>
      <c r="E1270" s="0" t="n">
        <v>2016</v>
      </c>
      <c r="F1270" s="0" t="s">
        <v>113</v>
      </c>
      <c r="G1270" s="0" t="n">
        <v>47</v>
      </c>
      <c r="H1270" s="0" t="n">
        <v>15</v>
      </c>
      <c r="I1270" s="0" t="n">
        <v>0</v>
      </c>
      <c r="J1270" s="0" t="n">
        <v>5</v>
      </c>
      <c r="K1270" s="0" t="n">
        <v>2</v>
      </c>
      <c r="L1270" s="0" t="n">
        <v>0</v>
      </c>
      <c r="M1270" s="0" t="n">
        <v>0</v>
      </c>
      <c r="N1270" s="0" t="s">
        <v>82</v>
      </c>
      <c r="O1270" s="0" t="s">
        <v>122</v>
      </c>
      <c r="P1270" s="0" t="s">
        <v>84</v>
      </c>
      <c r="Q1270" s="0" t="s">
        <v>84</v>
      </c>
      <c r="R1270" s="0" t="n">
        <v>0</v>
      </c>
      <c r="S1270" s="0" t="n">
        <v>0</v>
      </c>
      <c r="T1270" s="0" t="n">
        <v>0</v>
      </c>
      <c r="U1270" s="0" t="s">
        <v>109</v>
      </c>
      <c r="V1270" s="0" t="s">
        <v>109</v>
      </c>
      <c r="W1270" s="0" t="n">
        <v>0</v>
      </c>
      <c r="X1270" s="0" t="s">
        <v>86</v>
      </c>
      <c r="Y1270" s="0" t="n">
        <v>250</v>
      </c>
      <c r="Z1270" s="0" t="n">
        <v>0</v>
      </c>
      <c r="AA1270" s="0" t="n">
        <v>0</v>
      </c>
      <c r="AB1270" s="0" t="s">
        <v>87</v>
      </c>
      <c r="AC1270" s="0" t="n">
        <v>42.12</v>
      </c>
      <c r="AD1270" s="0" t="n">
        <v>0</v>
      </c>
      <c r="AE1270" s="0" t="n">
        <v>2</v>
      </c>
      <c r="AF1270" s="0" t="s">
        <v>88</v>
      </c>
      <c r="AG1270" s="13" t="n">
        <v>42694</v>
      </c>
      <c r="AH1270" s="25" t="n">
        <f aca="false">I1270+J1270</f>
        <v>5</v>
      </c>
      <c r="AI1270" s="25" t="n">
        <f aca="false">K1270+L1270+M1270</f>
        <v>2</v>
      </c>
      <c r="AJ1270" s="25" t="n">
        <f aca="false">AC1270*AH1270</f>
        <v>210.6</v>
      </c>
      <c r="AK1270" s="0" t="str">
        <f aca="false">IF(C1270=1,"Cancelled","Completed")</f>
        <v>Completed</v>
      </c>
      <c r="AL1270" s="0" t="str">
        <f aca="false">_xlfn.IFS(D1270&lt;=7,"0-7 Days",D1270&lt;=30,"8-30 Days",D1270&lt;=90,"31-90 Days",TRUE(),"90+ Days")</f>
        <v>31-90 Days</v>
      </c>
      <c r="AM1270" s="0" t="str">
        <f aca="false">_xlfn.IFS(OR(F1270="December",F1270="January",F1270="February"),"Winter",OR(F1270="March",F1270="April",F1270="May"),"Spring",OR(F1270="June",F1270="July",F1270="August"),"Summer",TRUE(),"Autumn")</f>
        <v>Autumn</v>
      </c>
      <c r="AN1270" s="0" t="str">
        <f aca="false">IF(L1270+M1270&gt;0,"Family","Adult Only")</f>
        <v>Adult Only</v>
      </c>
      <c r="AO1270" s="0" t="str">
        <f aca="false">IF(U1270=V1270,"Same","Changed")</f>
        <v>Same</v>
      </c>
    </row>
    <row r="1271" customFormat="false" ht="15" hidden="false" customHeight="false" outlineLevel="0" collapsed="false">
      <c r="A1271" s="14" t="n">
        <v>1306</v>
      </c>
      <c r="B1271" s="14" t="s">
        <v>90</v>
      </c>
      <c r="C1271" s="14" t="n">
        <v>1</v>
      </c>
      <c r="D1271" s="14" t="n">
        <v>11</v>
      </c>
      <c r="E1271" s="14" t="n">
        <v>2015</v>
      </c>
      <c r="F1271" s="14" t="s">
        <v>119</v>
      </c>
      <c r="G1271" s="14" t="n">
        <v>34</v>
      </c>
      <c r="H1271" s="14" t="n">
        <v>18</v>
      </c>
      <c r="I1271" s="14" t="n">
        <v>0</v>
      </c>
      <c r="J1271" s="14" t="n">
        <v>2</v>
      </c>
      <c r="K1271" s="14" t="n">
        <v>2</v>
      </c>
      <c r="L1271" s="14" t="n">
        <v>0</v>
      </c>
      <c r="M1271" s="14" t="n">
        <v>0</v>
      </c>
      <c r="N1271" s="14" t="s">
        <v>82</v>
      </c>
      <c r="O1271" s="14" t="s">
        <v>92</v>
      </c>
      <c r="P1271" s="14" t="s">
        <v>128</v>
      </c>
      <c r="Q1271" s="14" t="s">
        <v>128</v>
      </c>
      <c r="R1271" s="14" t="n">
        <v>0</v>
      </c>
      <c r="S1271" s="14" t="n">
        <v>0</v>
      </c>
      <c r="T1271" s="14" t="n">
        <v>0</v>
      </c>
      <c r="U1271" s="14" t="s">
        <v>95</v>
      </c>
      <c r="V1271" s="14" t="s">
        <v>95</v>
      </c>
      <c r="W1271" s="14" t="n">
        <v>1</v>
      </c>
      <c r="X1271" s="14" t="s">
        <v>120</v>
      </c>
      <c r="Y1271" s="14" t="n">
        <v>0</v>
      </c>
      <c r="Z1271" s="14" t="n">
        <v>48</v>
      </c>
      <c r="AA1271" s="14" t="n">
        <v>0</v>
      </c>
      <c r="AB1271" s="14" t="s">
        <v>87</v>
      </c>
      <c r="AC1271" s="14" t="n">
        <v>75</v>
      </c>
      <c r="AD1271" s="14" t="n">
        <v>0</v>
      </c>
      <c r="AE1271" s="14" t="n">
        <v>0</v>
      </c>
      <c r="AF1271" s="14" t="s">
        <v>96</v>
      </c>
      <c r="AG1271" s="15" t="n">
        <v>42229</v>
      </c>
      <c r="AH1271" s="14" t="n">
        <f aca="false">I1271+J1271</f>
        <v>2</v>
      </c>
      <c r="AI1271" s="14" t="n">
        <f aca="false">K1271+L1271+M1271</f>
        <v>2</v>
      </c>
      <c r="AJ1271" s="14" t="n">
        <f aca="false">AC1271*AH1271</f>
        <v>150</v>
      </c>
      <c r="AK1271" s="14" t="str">
        <f aca="false">IF(C1271=1,"Cancelled","Completed")</f>
        <v>Cancelled</v>
      </c>
      <c r="AL1271" s="14" t="str">
        <f aca="false">_xlfn.IFS(D1271&lt;=7,"0-7 Days",D1271&lt;=30,"8-30 Days",D1271&lt;=90,"31-90 Days",TRUE(),"90+ Days")</f>
        <v>8-30 Days</v>
      </c>
      <c r="AM1271" s="14" t="str">
        <f aca="false">_xlfn.IFS(OR(F1271="December",F1271="January",F1271="February"),"Winter",OR(F1271="March",F1271="April",F1271="May"),"Spring",OR(F1271="June",F1271="July",F1271="August"),"Summer",TRUE(),"Autumn")</f>
        <v>Summer</v>
      </c>
      <c r="AN1271" s="14" t="str">
        <f aca="false">IF(L1271+M1271&gt;0,"Family","Adult Only")</f>
        <v>Adult Only</v>
      </c>
      <c r="AO1271" s="14" t="str">
        <f aca="false">IF(U1271=V1271,"Same","Changed")</f>
        <v>Same</v>
      </c>
    </row>
    <row r="1272" customFormat="false" ht="15" hidden="false" customHeight="false" outlineLevel="0" collapsed="false">
      <c r="A1272" s="0" t="n">
        <v>1307</v>
      </c>
      <c r="B1272" s="0" t="s">
        <v>90</v>
      </c>
      <c r="C1272" s="0" t="n">
        <v>0</v>
      </c>
      <c r="D1272" s="0" t="n">
        <v>2</v>
      </c>
      <c r="E1272" s="0" t="n">
        <v>2016</v>
      </c>
      <c r="F1272" s="0" t="s">
        <v>126</v>
      </c>
      <c r="G1272" s="0" t="n">
        <v>2</v>
      </c>
      <c r="H1272" s="0" t="n">
        <v>3</v>
      </c>
      <c r="I1272" s="0" t="n">
        <v>2</v>
      </c>
      <c r="J1272" s="0" t="n">
        <v>0</v>
      </c>
      <c r="K1272" s="0" t="n">
        <v>2</v>
      </c>
      <c r="L1272" s="0" t="n">
        <v>0</v>
      </c>
      <c r="M1272" s="0" t="n">
        <v>0</v>
      </c>
      <c r="N1272" s="0" t="s">
        <v>82</v>
      </c>
      <c r="O1272" s="0" t="s">
        <v>115</v>
      </c>
      <c r="P1272" s="0" t="s">
        <v>93</v>
      </c>
      <c r="Q1272" s="0" t="s">
        <v>94</v>
      </c>
      <c r="R1272" s="0" t="n">
        <v>0</v>
      </c>
      <c r="S1272" s="0" t="n">
        <v>0</v>
      </c>
      <c r="T1272" s="0" t="n">
        <v>0</v>
      </c>
      <c r="U1272" s="0" t="s">
        <v>95</v>
      </c>
      <c r="V1272" s="0" t="s">
        <v>95</v>
      </c>
      <c r="W1272" s="0" t="n">
        <v>0</v>
      </c>
      <c r="X1272" s="0" t="s">
        <v>86</v>
      </c>
      <c r="Y1272" s="0" t="n">
        <v>9</v>
      </c>
      <c r="Z1272" s="0" t="n">
        <v>0</v>
      </c>
      <c r="AA1272" s="0" t="n">
        <v>0</v>
      </c>
      <c r="AB1272" s="0" t="s">
        <v>87</v>
      </c>
      <c r="AC1272" s="0" t="n">
        <v>80.6</v>
      </c>
      <c r="AD1272" s="0" t="n">
        <v>1</v>
      </c>
      <c r="AE1272" s="0" t="n">
        <v>0</v>
      </c>
      <c r="AF1272" s="0" t="s">
        <v>88</v>
      </c>
      <c r="AG1272" s="13" t="n">
        <v>42374</v>
      </c>
      <c r="AH1272" s="25" t="n">
        <f aca="false">I1272+J1272</f>
        <v>2</v>
      </c>
      <c r="AI1272" s="25" t="n">
        <f aca="false">K1272+L1272+M1272</f>
        <v>2</v>
      </c>
      <c r="AJ1272" s="25" t="n">
        <f aca="false">AC1272*AH1272</f>
        <v>161.2</v>
      </c>
      <c r="AK1272" s="0" t="str">
        <f aca="false">IF(C1272=1,"Cancelled","Completed")</f>
        <v>Completed</v>
      </c>
      <c r="AL1272" s="0" t="str">
        <f aca="false">_xlfn.IFS(D1272&lt;=7,"0-7 Days",D1272&lt;=30,"8-30 Days",D1272&lt;=90,"31-90 Days",TRUE(),"90+ Days")</f>
        <v>0-7 Days</v>
      </c>
      <c r="AM1272" s="0" t="str">
        <f aca="false">_xlfn.IFS(OR(F1272="December",F1272="January",F1272="February"),"Winter",OR(F1272="March",F1272="April",F1272="May"),"Spring",OR(F1272="June",F1272="July",F1272="August"),"Summer",TRUE(),"Autumn")</f>
        <v>Winter</v>
      </c>
      <c r="AN1272" s="0" t="str">
        <f aca="false">IF(L1272+M1272&gt;0,"Family","Adult Only")</f>
        <v>Adult Only</v>
      </c>
      <c r="AO1272" s="0" t="str">
        <f aca="false">IF(U1272=V1272,"Same","Changed")</f>
        <v>Same</v>
      </c>
    </row>
    <row r="1273" customFormat="false" ht="15" hidden="false" customHeight="false" outlineLevel="0" collapsed="false">
      <c r="A1273" s="14" t="n">
        <v>1308</v>
      </c>
      <c r="B1273" s="14" t="s">
        <v>90</v>
      </c>
      <c r="C1273" s="14" t="n">
        <v>0</v>
      </c>
      <c r="D1273" s="14" t="n">
        <v>73</v>
      </c>
      <c r="E1273" s="14" t="n">
        <v>2016</v>
      </c>
      <c r="F1273" s="14" t="s">
        <v>111</v>
      </c>
      <c r="G1273" s="14" t="n">
        <v>44</v>
      </c>
      <c r="H1273" s="14" t="n">
        <v>28</v>
      </c>
      <c r="I1273" s="14" t="n">
        <v>0</v>
      </c>
      <c r="J1273" s="14" t="n">
        <v>1</v>
      </c>
      <c r="K1273" s="14" t="n">
        <v>1</v>
      </c>
      <c r="L1273" s="14" t="n">
        <v>0</v>
      </c>
      <c r="M1273" s="14" t="n">
        <v>0</v>
      </c>
      <c r="N1273" s="14" t="s">
        <v>82</v>
      </c>
      <c r="O1273" s="14" t="s">
        <v>108</v>
      </c>
      <c r="P1273" s="14" t="s">
        <v>99</v>
      </c>
      <c r="Q1273" s="14" t="s">
        <v>94</v>
      </c>
      <c r="R1273" s="14" t="n">
        <v>0</v>
      </c>
      <c r="S1273" s="14" t="n">
        <v>0</v>
      </c>
      <c r="T1273" s="14" t="n">
        <v>1</v>
      </c>
      <c r="U1273" s="14" t="s">
        <v>95</v>
      </c>
      <c r="V1273" s="14" t="s">
        <v>109</v>
      </c>
      <c r="W1273" s="14" t="n">
        <v>1</v>
      </c>
      <c r="X1273" s="14" t="s">
        <v>86</v>
      </c>
      <c r="Y1273" s="14" t="n">
        <v>21</v>
      </c>
      <c r="Z1273" s="14" t="n">
        <v>0</v>
      </c>
      <c r="AA1273" s="14" t="n">
        <v>0</v>
      </c>
      <c r="AB1273" s="14" t="s">
        <v>101</v>
      </c>
      <c r="AC1273" s="14" t="n">
        <v>62.5</v>
      </c>
      <c r="AD1273" s="14" t="n">
        <v>0</v>
      </c>
      <c r="AE1273" s="14" t="n">
        <v>0</v>
      </c>
      <c r="AF1273" s="14" t="s">
        <v>88</v>
      </c>
      <c r="AG1273" s="15" t="n">
        <v>42672</v>
      </c>
      <c r="AH1273" s="14" t="n">
        <f aca="false">I1273+J1273</f>
        <v>1</v>
      </c>
      <c r="AI1273" s="14" t="n">
        <f aca="false">K1273+L1273+M1273</f>
        <v>1</v>
      </c>
      <c r="AJ1273" s="14" t="n">
        <f aca="false">AC1273*AH1273</f>
        <v>62.5</v>
      </c>
      <c r="AK1273" s="14" t="str">
        <f aca="false">IF(C1273=1,"Cancelled","Completed")</f>
        <v>Completed</v>
      </c>
      <c r="AL1273" s="14" t="str">
        <f aca="false">_xlfn.IFS(D1273&lt;=7,"0-7 Days",D1273&lt;=30,"8-30 Days",D1273&lt;=90,"31-90 Days",TRUE(),"90+ Days")</f>
        <v>31-90 Days</v>
      </c>
      <c r="AM1273" s="14" t="str">
        <f aca="false">_xlfn.IFS(OR(F1273="December",F1273="January",F1273="February"),"Winter",OR(F1273="March",F1273="April",F1273="May"),"Spring",OR(F1273="June",F1273="July",F1273="August"),"Summer",TRUE(),"Autumn")</f>
        <v>Autumn</v>
      </c>
      <c r="AN1273" s="14" t="str">
        <f aca="false">IF(L1273+M1273&gt;0,"Family","Adult Only")</f>
        <v>Adult Only</v>
      </c>
      <c r="AO1273" s="14" t="str">
        <f aca="false">IF(U1273=V1273,"Same","Changed")</f>
        <v>Changed</v>
      </c>
    </row>
    <row r="1274" customFormat="false" ht="15" hidden="false" customHeight="false" outlineLevel="0" collapsed="false">
      <c r="A1274" s="0" t="n">
        <v>1309</v>
      </c>
      <c r="B1274" s="0" t="s">
        <v>80</v>
      </c>
      <c r="C1274" s="0" t="n">
        <v>0</v>
      </c>
      <c r="D1274" s="0" t="n">
        <v>43</v>
      </c>
      <c r="E1274" s="0" t="n">
        <v>2017</v>
      </c>
      <c r="F1274" s="0" t="s">
        <v>91</v>
      </c>
      <c r="G1274" s="0" t="n">
        <v>30</v>
      </c>
      <c r="H1274" s="0" t="n">
        <v>24</v>
      </c>
      <c r="I1274" s="0" t="n">
        <v>1</v>
      </c>
      <c r="J1274" s="0" t="n">
        <v>3</v>
      </c>
      <c r="K1274" s="0" t="n">
        <v>2</v>
      </c>
      <c r="L1274" s="0" t="n">
        <v>0</v>
      </c>
      <c r="M1274" s="0" t="n">
        <v>0</v>
      </c>
      <c r="N1274" s="0" t="s">
        <v>82</v>
      </c>
      <c r="O1274" s="0" t="s">
        <v>151</v>
      </c>
      <c r="P1274" s="0" t="s">
        <v>84</v>
      </c>
      <c r="Q1274" s="0" t="s">
        <v>84</v>
      </c>
      <c r="R1274" s="0" t="n">
        <v>0</v>
      </c>
      <c r="S1274" s="0" t="n">
        <v>0</v>
      </c>
      <c r="T1274" s="0" t="n">
        <v>0</v>
      </c>
      <c r="U1274" s="0" t="s">
        <v>124</v>
      </c>
      <c r="V1274" s="0" t="s">
        <v>124</v>
      </c>
      <c r="W1274" s="0" t="n">
        <v>0</v>
      </c>
      <c r="X1274" s="0" t="s">
        <v>86</v>
      </c>
      <c r="Y1274" s="0" t="n">
        <v>250</v>
      </c>
      <c r="Z1274" s="0" t="n">
        <v>0</v>
      </c>
      <c r="AA1274" s="0" t="n">
        <v>0</v>
      </c>
      <c r="AB1274" s="0" t="s">
        <v>87</v>
      </c>
      <c r="AC1274" s="0" t="n">
        <v>242</v>
      </c>
      <c r="AD1274" s="0" t="n">
        <v>0</v>
      </c>
      <c r="AE1274" s="0" t="n">
        <v>0</v>
      </c>
      <c r="AF1274" s="0" t="s">
        <v>88</v>
      </c>
      <c r="AG1274" s="13" t="n">
        <v>42944</v>
      </c>
      <c r="AH1274" s="25" t="n">
        <f aca="false">I1274+J1274</f>
        <v>4</v>
      </c>
      <c r="AI1274" s="25" t="n">
        <f aca="false">K1274+L1274+M1274</f>
        <v>2</v>
      </c>
      <c r="AJ1274" s="25" t="n">
        <f aca="false">AC1274*AH1274</f>
        <v>968</v>
      </c>
      <c r="AK1274" s="0" t="str">
        <f aca="false">IF(C1274=1,"Cancelled","Completed")</f>
        <v>Completed</v>
      </c>
      <c r="AL1274" s="0" t="str">
        <f aca="false">_xlfn.IFS(D1274&lt;=7,"0-7 Days",D1274&lt;=30,"8-30 Days",D1274&lt;=90,"31-90 Days",TRUE(),"90+ Days")</f>
        <v>31-90 Days</v>
      </c>
      <c r="AM1274" s="0" t="str">
        <f aca="false">_xlfn.IFS(OR(F1274="December",F1274="January",F1274="February"),"Winter",OR(F1274="March",F1274="April",F1274="May"),"Spring",OR(F1274="June",F1274="July",F1274="August"),"Summer",TRUE(),"Autumn")</f>
        <v>Summer</v>
      </c>
      <c r="AN1274" s="0" t="str">
        <f aca="false">IF(L1274+M1274&gt;0,"Family","Adult Only")</f>
        <v>Adult Only</v>
      </c>
      <c r="AO1274" s="0" t="str">
        <f aca="false">IF(U1274=V1274,"Same","Changed")</f>
        <v>Same</v>
      </c>
    </row>
    <row r="1275" customFormat="false" ht="15" hidden="false" customHeight="false" outlineLevel="0" collapsed="false">
      <c r="A1275" s="14" t="n">
        <v>1310</v>
      </c>
      <c r="B1275" s="14" t="s">
        <v>90</v>
      </c>
      <c r="C1275" s="14" t="n">
        <v>1</v>
      </c>
      <c r="D1275" s="14" t="n">
        <v>302</v>
      </c>
      <c r="E1275" s="14" t="n">
        <v>2015</v>
      </c>
      <c r="F1275" s="14" t="s">
        <v>119</v>
      </c>
      <c r="G1275" s="14" t="n">
        <v>33</v>
      </c>
      <c r="H1275" s="14" t="n">
        <v>15</v>
      </c>
      <c r="I1275" s="14" t="n">
        <v>2</v>
      </c>
      <c r="J1275" s="14" t="n">
        <v>2</v>
      </c>
      <c r="K1275" s="14" t="n">
        <v>2</v>
      </c>
      <c r="L1275" s="14" t="n">
        <v>0</v>
      </c>
      <c r="M1275" s="14" t="n">
        <v>0</v>
      </c>
      <c r="N1275" s="14" t="s">
        <v>82</v>
      </c>
      <c r="O1275" s="14" t="s">
        <v>92</v>
      </c>
      <c r="P1275" s="14" t="s">
        <v>116</v>
      </c>
      <c r="Q1275" s="14" t="s">
        <v>94</v>
      </c>
      <c r="R1275" s="14" t="n">
        <v>0</v>
      </c>
      <c r="S1275" s="14" t="n">
        <v>1</v>
      </c>
      <c r="T1275" s="14" t="n">
        <v>0</v>
      </c>
      <c r="U1275" s="14" t="s">
        <v>95</v>
      </c>
      <c r="V1275" s="14" t="s">
        <v>95</v>
      </c>
      <c r="W1275" s="14" t="n">
        <v>0</v>
      </c>
      <c r="X1275" s="14" t="s">
        <v>86</v>
      </c>
      <c r="Y1275" s="14" t="n">
        <v>1</v>
      </c>
      <c r="Z1275" s="14" t="n">
        <v>0</v>
      </c>
      <c r="AA1275" s="14" t="n">
        <v>0</v>
      </c>
      <c r="AB1275" s="14" t="s">
        <v>101</v>
      </c>
      <c r="AC1275" s="14" t="n">
        <v>62</v>
      </c>
      <c r="AD1275" s="14" t="n">
        <v>0</v>
      </c>
      <c r="AE1275" s="14" t="n">
        <v>0</v>
      </c>
      <c r="AF1275" s="14" t="s">
        <v>96</v>
      </c>
      <c r="AG1275" s="15" t="n">
        <v>42191</v>
      </c>
      <c r="AH1275" s="14" t="n">
        <f aca="false">I1275+J1275</f>
        <v>4</v>
      </c>
      <c r="AI1275" s="14" t="n">
        <f aca="false">K1275+L1275+M1275</f>
        <v>2</v>
      </c>
      <c r="AJ1275" s="14" t="n">
        <f aca="false">AC1275*AH1275</f>
        <v>248</v>
      </c>
      <c r="AK1275" s="14" t="str">
        <f aca="false">IF(C1275=1,"Cancelled","Completed")</f>
        <v>Cancelled</v>
      </c>
      <c r="AL1275" s="14" t="str">
        <f aca="false">_xlfn.IFS(D1275&lt;=7,"0-7 Days",D1275&lt;=30,"8-30 Days",D1275&lt;=90,"31-90 Days",TRUE(),"90+ Days")</f>
        <v>90+ Days</v>
      </c>
      <c r="AM1275" s="14" t="str">
        <f aca="false">_xlfn.IFS(OR(F1275="December",F1275="January",F1275="February"),"Winter",OR(F1275="March",F1275="April",F1275="May"),"Spring",OR(F1275="June",F1275="July",F1275="August"),"Summer",TRUE(),"Autumn")</f>
        <v>Summer</v>
      </c>
      <c r="AN1275" s="14" t="str">
        <f aca="false">IF(L1275+M1275&gt;0,"Family","Adult Only")</f>
        <v>Adult Only</v>
      </c>
      <c r="AO1275" s="14" t="str">
        <f aca="false">IF(U1275=V1275,"Same","Changed")</f>
        <v>Same</v>
      </c>
    </row>
    <row r="1276" customFormat="false" ht="15" hidden="false" customHeight="false" outlineLevel="0" collapsed="false">
      <c r="A1276" s="0" t="n">
        <v>1311</v>
      </c>
      <c r="B1276" s="0" t="s">
        <v>80</v>
      </c>
      <c r="C1276" s="0" t="n">
        <v>0</v>
      </c>
      <c r="D1276" s="0" t="n">
        <v>185</v>
      </c>
      <c r="E1276" s="0" t="n">
        <v>2015</v>
      </c>
      <c r="F1276" s="0" t="s">
        <v>114</v>
      </c>
      <c r="G1276" s="0" t="n">
        <v>38</v>
      </c>
      <c r="H1276" s="0" t="n">
        <v>19</v>
      </c>
      <c r="I1276" s="0" t="n">
        <v>4</v>
      </c>
      <c r="J1276" s="0" t="n">
        <v>6</v>
      </c>
      <c r="K1276" s="0" t="n">
        <v>2</v>
      </c>
      <c r="L1276" s="0" t="n">
        <v>0</v>
      </c>
      <c r="M1276" s="0" t="n">
        <v>0</v>
      </c>
      <c r="N1276" s="0" t="s">
        <v>82</v>
      </c>
      <c r="O1276" s="0" t="s">
        <v>83</v>
      </c>
      <c r="P1276" s="0" t="s">
        <v>99</v>
      </c>
      <c r="Q1276" s="0" t="s">
        <v>94</v>
      </c>
      <c r="R1276" s="0" t="n">
        <v>0</v>
      </c>
      <c r="S1276" s="0" t="n">
        <v>0</v>
      </c>
      <c r="T1276" s="0" t="n">
        <v>0</v>
      </c>
      <c r="U1276" s="0" t="s">
        <v>95</v>
      </c>
      <c r="V1276" s="0" t="s">
        <v>95</v>
      </c>
      <c r="W1276" s="0" t="n">
        <v>0</v>
      </c>
      <c r="X1276" s="0" t="s">
        <v>86</v>
      </c>
      <c r="Y1276" s="0" t="n">
        <v>156</v>
      </c>
      <c r="Z1276" s="0" t="n">
        <v>0</v>
      </c>
      <c r="AA1276" s="0" t="n">
        <v>0</v>
      </c>
      <c r="AB1276" s="0" t="s">
        <v>125</v>
      </c>
      <c r="AC1276" s="0" t="n">
        <v>51.75</v>
      </c>
      <c r="AD1276" s="0" t="n">
        <v>0</v>
      </c>
      <c r="AE1276" s="0" t="n">
        <v>0</v>
      </c>
      <c r="AF1276" s="0" t="s">
        <v>88</v>
      </c>
      <c r="AG1276" s="13" t="n">
        <v>42276</v>
      </c>
      <c r="AH1276" s="25" t="n">
        <f aca="false">I1276+J1276</f>
        <v>10</v>
      </c>
      <c r="AI1276" s="25" t="n">
        <f aca="false">K1276+L1276+M1276</f>
        <v>2</v>
      </c>
      <c r="AJ1276" s="25" t="n">
        <f aca="false">AC1276*AH1276</f>
        <v>517.5</v>
      </c>
      <c r="AK1276" s="0" t="str">
        <f aca="false">IF(C1276=1,"Cancelled","Completed")</f>
        <v>Completed</v>
      </c>
      <c r="AL1276" s="0" t="str">
        <f aca="false">_xlfn.IFS(D1276&lt;=7,"0-7 Days",D1276&lt;=30,"8-30 Days",D1276&lt;=90,"31-90 Days",TRUE(),"90+ Days")</f>
        <v>90+ Days</v>
      </c>
      <c r="AM1276" s="0" t="str">
        <f aca="false">_xlfn.IFS(OR(F1276="December",F1276="January",F1276="February"),"Winter",OR(F1276="March",F1276="April",F1276="May"),"Spring",OR(F1276="June",F1276="July",F1276="August"),"Summer",TRUE(),"Autumn")</f>
        <v>Autumn</v>
      </c>
      <c r="AN1276" s="0" t="str">
        <f aca="false">IF(L1276+M1276&gt;0,"Family","Adult Only")</f>
        <v>Adult Only</v>
      </c>
      <c r="AO1276" s="0" t="str">
        <f aca="false">IF(U1276=V1276,"Same","Changed")</f>
        <v>Same</v>
      </c>
    </row>
    <row r="1277" customFormat="false" ht="15" hidden="false" customHeight="false" outlineLevel="0" collapsed="false">
      <c r="A1277" s="14" t="n">
        <v>1312</v>
      </c>
      <c r="B1277" s="14" t="s">
        <v>90</v>
      </c>
      <c r="C1277" s="14" t="n">
        <v>0</v>
      </c>
      <c r="D1277" s="14" t="n">
        <v>12</v>
      </c>
      <c r="E1277" s="14" t="n">
        <v>2016</v>
      </c>
      <c r="F1277" s="14" t="s">
        <v>118</v>
      </c>
      <c r="G1277" s="14" t="n">
        <v>7</v>
      </c>
      <c r="H1277" s="14" t="n">
        <v>7</v>
      </c>
      <c r="I1277" s="14" t="n">
        <v>2</v>
      </c>
      <c r="J1277" s="14" t="n">
        <v>0</v>
      </c>
      <c r="K1277" s="14" t="n">
        <v>2</v>
      </c>
      <c r="L1277" s="14" t="n">
        <v>1</v>
      </c>
      <c r="M1277" s="14" t="n">
        <v>0</v>
      </c>
      <c r="N1277" s="14" t="s">
        <v>82</v>
      </c>
      <c r="O1277" s="14" t="s">
        <v>92</v>
      </c>
      <c r="P1277" s="14" t="s">
        <v>84</v>
      </c>
      <c r="Q1277" s="14" t="s">
        <v>84</v>
      </c>
      <c r="R1277" s="14" t="n">
        <v>0</v>
      </c>
      <c r="S1277" s="14" t="n">
        <v>0</v>
      </c>
      <c r="T1277" s="14" t="n">
        <v>0</v>
      </c>
      <c r="U1277" s="14" t="s">
        <v>85</v>
      </c>
      <c r="V1277" s="14" t="s">
        <v>85</v>
      </c>
      <c r="W1277" s="14" t="n">
        <v>0</v>
      </c>
      <c r="X1277" s="14" t="s">
        <v>86</v>
      </c>
      <c r="Y1277" s="14" t="n">
        <v>14</v>
      </c>
      <c r="Z1277" s="14" t="n">
        <v>0</v>
      </c>
      <c r="AA1277" s="14" t="n">
        <v>0</v>
      </c>
      <c r="AB1277" s="14" t="s">
        <v>87</v>
      </c>
      <c r="AC1277" s="14" t="n">
        <v>136.5</v>
      </c>
      <c r="AD1277" s="14" t="n">
        <v>0</v>
      </c>
      <c r="AE1277" s="14" t="n">
        <v>1</v>
      </c>
      <c r="AF1277" s="14" t="s">
        <v>88</v>
      </c>
      <c r="AG1277" s="15" t="n">
        <v>42409</v>
      </c>
      <c r="AH1277" s="14" t="n">
        <f aca="false">I1277+J1277</f>
        <v>2</v>
      </c>
      <c r="AI1277" s="14" t="n">
        <f aca="false">K1277+L1277+M1277</f>
        <v>3</v>
      </c>
      <c r="AJ1277" s="14" t="n">
        <f aca="false">AC1277*AH1277</f>
        <v>273</v>
      </c>
      <c r="AK1277" s="14" t="str">
        <f aca="false">IF(C1277=1,"Cancelled","Completed")</f>
        <v>Completed</v>
      </c>
      <c r="AL1277" s="14" t="str">
        <f aca="false">_xlfn.IFS(D1277&lt;=7,"0-7 Days",D1277&lt;=30,"8-30 Days",D1277&lt;=90,"31-90 Days",TRUE(),"90+ Days")</f>
        <v>8-30 Days</v>
      </c>
      <c r="AM1277" s="14" t="str">
        <f aca="false">_xlfn.IFS(OR(F1277="December",F1277="January",F1277="February"),"Winter",OR(F1277="March",F1277="April",F1277="May"),"Spring",OR(F1277="June",F1277="July",F1277="August"),"Summer",TRUE(),"Autumn")</f>
        <v>Winter</v>
      </c>
      <c r="AN1277" s="14" t="str">
        <f aca="false">IF(L1277+M1277&gt;0,"Family","Adult Only")</f>
        <v>Family</v>
      </c>
      <c r="AO1277" s="14" t="str">
        <f aca="false">IF(U1277=V1277,"Same","Changed")</f>
        <v>Same</v>
      </c>
    </row>
    <row r="1278" customFormat="false" ht="15" hidden="false" customHeight="false" outlineLevel="0" collapsed="false">
      <c r="A1278" s="0" t="n">
        <v>1313</v>
      </c>
      <c r="B1278" s="0" t="s">
        <v>90</v>
      </c>
      <c r="C1278" s="0" t="n">
        <v>1</v>
      </c>
      <c r="D1278" s="0" t="n">
        <v>40</v>
      </c>
      <c r="E1278" s="0" t="n">
        <v>2016</v>
      </c>
      <c r="F1278" s="0" t="s">
        <v>119</v>
      </c>
      <c r="G1278" s="0" t="n">
        <v>36</v>
      </c>
      <c r="H1278" s="0" t="n">
        <v>29</v>
      </c>
      <c r="I1278" s="0" t="n">
        <v>1</v>
      </c>
      <c r="J1278" s="0" t="n">
        <v>3</v>
      </c>
      <c r="K1278" s="0" t="n">
        <v>2</v>
      </c>
      <c r="L1278" s="0" t="n">
        <v>0</v>
      </c>
      <c r="M1278" s="0" t="n">
        <v>0</v>
      </c>
      <c r="N1278" s="0" t="s">
        <v>82</v>
      </c>
      <c r="O1278" s="0" t="s">
        <v>108</v>
      </c>
      <c r="P1278" s="0" t="s">
        <v>93</v>
      </c>
      <c r="Q1278" s="0" t="s">
        <v>94</v>
      </c>
      <c r="R1278" s="0" t="n">
        <v>0</v>
      </c>
      <c r="S1278" s="0" t="n">
        <v>0</v>
      </c>
      <c r="T1278" s="0" t="n">
        <v>0</v>
      </c>
      <c r="U1278" s="0" t="s">
        <v>95</v>
      </c>
      <c r="V1278" s="0" t="s">
        <v>95</v>
      </c>
      <c r="W1278" s="0" t="n">
        <v>0</v>
      </c>
      <c r="X1278" s="0" t="s">
        <v>86</v>
      </c>
      <c r="Y1278" s="0" t="n">
        <v>9</v>
      </c>
      <c r="Z1278" s="0" t="n">
        <v>0</v>
      </c>
      <c r="AA1278" s="0" t="n">
        <v>0</v>
      </c>
      <c r="AB1278" s="0" t="s">
        <v>87</v>
      </c>
      <c r="AC1278" s="0" t="n">
        <v>111.83</v>
      </c>
      <c r="AD1278" s="0" t="n">
        <v>0</v>
      </c>
      <c r="AE1278" s="0" t="n">
        <v>0</v>
      </c>
      <c r="AF1278" s="0" t="s">
        <v>96</v>
      </c>
      <c r="AG1278" s="13" t="n">
        <v>42579</v>
      </c>
      <c r="AH1278" s="25" t="n">
        <f aca="false">I1278+J1278</f>
        <v>4</v>
      </c>
      <c r="AI1278" s="25" t="n">
        <f aca="false">K1278+L1278+M1278</f>
        <v>2</v>
      </c>
      <c r="AJ1278" s="25" t="n">
        <f aca="false">AC1278*AH1278</f>
        <v>447.32</v>
      </c>
      <c r="AK1278" s="0" t="str">
        <f aca="false">IF(C1278=1,"Cancelled","Completed")</f>
        <v>Cancelled</v>
      </c>
      <c r="AL1278" s="0" t="str">
        <f aca="false">_xlfn.IFS(D1278&lt;=7,"0-7 Days",D1278&lt;=30,"8-30 Days",D1278&lt;=90,"31-90 Days",TRUE(),"90+ Days")</f>
        <v>31-90 Days</v>
      </c>
      <c r="AM1278" s="0" t="str">
        <f aca="false">_xlfn.IFS(OR(F1278="December",F1278="January",F1278="February"),"Winter",OR(F1278="March",F1278="April",F1278="May"),"Spring",OR(F1278="June",F1278="July",F1278="August"),"Summer",TRUE(),"Autumn")</f>
        <v>Summer</v>
      </c>
      <c r="AN1278" s="0" t="str">
        <f aca="false">IF(L1278+M1278&gt;0,"Family","Adult Only")</f>
        <v>Adult Only</v>
      </c>
      <c r="AO1278" s="0" t="str">
        <f aca="false">IF(U1278=V1278,"Same","Changed")</f>
        <v>Same</v>
      </c>
    </row>
    <row r="1279" customFormat="false" ht="15" hidden="false" customHeight="false" outlineLevel="0" collapsed="false">
      <c r="A1279" s="14" t="n">
        <v>1314</v>
      </c>
      <c r="B1279" s="14" t="s">
        <v>80</v>
      </c>
      <c r="C1279" s="14" t="n">
        <v>0</v>
      </c>
      <c r="D1279" s="14" t="n">
        <v>154</v>
      </c>
      <c r="E1279" s="14" t="n">
        <v>2016</v>
      </c>
      <c r="F1279" s="14" t="s">
        <v>103</v>
      </c>
      <c r="G1279" s="14" t="n">
        <v>12</v>
      </c>
      <c r="H1279" s="14" t="n">
        <v>19</v>
      </c>
      <c r="I1279" s="14" t="n">
        <v>2</v>
      </c>
      <c r="J1279" s="14" t="n">
        <v>5</v>
      </c>
      <c r="K1279" s="14" t="n">
        <v>2</v>
      </c>
      <c r="L1279" s="14" t="n">
        <v>0</v>
      </c>
      <c r="M1279" s="14" t="n">
        <v>0</v>
      </c>
      <c r="N1279" s="14" t="s">
        <v>82</v>
      </c>
      <c r="O1279" s="14" t="s">
        <v>83</v>
      </c>
      <c r="P1279" s="14" t="s">
        <v>99</v>
      </c>
      <c r="Q1279" s="14" t="s">
        <v>94</v>
      </c>
      <c r="R1279" s="14" t="n">
        <v>0</v>
      </c>
      <c r="S1279" s="14" t="n">
        <v>0</v>
      </c>
      <c r="T1279" s="14" t="n">
        <v>0</v>
      </c>
      <c r="U1279" s="14" t="s">
        <v>95</v>
      </c>
      <c r="V1279" s="14" t="s">
        <v>95</v>
      </c>
      <c r="W1279" s="14" t="n">
        <v>0</v>
      </c>
      <c r="X1279" s="14" t="s">
        <v>86</v>
      </c>
      <c r="Y1279" s="14" t="n">
        <v>26</v>
      </c>
      <c r="Z1279" s="14" t="n">
        <v>0</v>
      </c>
      <c r="AA1279" s="14" t="n">
        <v>0</v>
      </c>
      <c r="AB1279" s="14" t="s">
        <v>87</v>
      </c>
      <c r="AC1279" s="14" t="n">
        <v>25.65</v>
      </c>
      <c r="AD1279" s="14" t="n">
        <v>0</v>
      </c>
      <c r="AE1279" s="14" t="n">
        <v>0</v>
      </c>
      <c r="AF1279" s="14" t="s">
        <v>88</v>
      </c>
      <c r="AG1279" s="15" t="n">
        <v>42455</v>
      </c>
      <c r="AH1279" s="14" t="n">
        <f aca="false">I1279+J1279</f>
        <v>7</v>
      </c>
      <c r="AI1279" s="14" t="n">
        <f aca="false">K1279+L1279+M1279</f>
        <v>2</v>
      </c>
      <c r="AJ1279" s="14" t="n">
        <f aca="false">AC1279*AH1279</f>
        <v>179.55</v>
      </c>
      <c r="AK1279" s="14" t="str">
        <f aca="false">IF(C1279=1,"Cancelled","Completed")</f>
        <v>Completed</v>
      </c>
      <c r="AL1279" s="14" t="str">
        <f aca="false">_xlfn.IFS(D1279&lt;=7,"0-7 Days",D1279&lt;=30,"8-30 Days",D1279&lt;=90,"31-90 Days",TRUE(),"90+ Days")</f>
        <v>90+ Days</v>
      </c>
      <c r="AM1279" s="14" t="str">
        <f aca="false">_xlfn.IFS(OR(F1279="December",F1279="January",F1279="February"),"Winter",OR(F1279="March",F1279="April",F1279="May"),"Spring",OR(F1279="June",F1279="July",F1279="August"),"Summer",TRUE(),"Autumn")</f>
        <v>Spring</v>
      </c>
      <c r="AN1279" s="14" t="str">
        <f aca="false">IF(L1279+M1279&gt;0,"Family","Adult Only")</f>
        <v>Adult Only</v>
      </c>
      <c r="AO1279" s="14" t="str">
        <f aca="false">IF(U1279=V1279,"Same","Changed")</f>
        <v>Same</v>
      </c>
    </row>
    <row r="1280" customFormat="false" ht="15" hidden="false" customHeight="false" outlineLevel="0" collapsed="false">
      <c r="A1280" s="0" t="n">
        <v>1315</v>
      </c>
      <c r="B1280" s="0" t="s">
        <v>90</v>
      </c>
      <c r="C1280" s="0" t="n">
        <v>1</v>
      </c>
      <c r="D1280" s="0" t="n">
        <v>34</v>
      </c>
      <c r="E1280" s="0" t="n">
        <v>2015</v>
      </c>
      <c r="F1280" s="0" t="s">
        <v>111</v>
      </c>
      <c r="G1280" s="0" t="n">
        <v>42</v>
      </c>
      <c r="H1280" s="0" t="n">
        <v>15</v>
      </c>
      <c r="I1280" s="0" t="n">
        <v>0</v>
      </c>
      <c r="J1280" s="0" t="n">
        <v>3</v>
      </c>
      <c r="K1280" s="0" t="n">
        <v>2</v>
      </c>
      <c r="L1280" s="0" t="n">
        <v>0</v>
      </c>
      <c r="M1280" s="0" t="n">
        <v>0</v>
      </c>
      <c r="N1280" s="0" t="s">
        <v>82</v>
      </c>
      <c r="O1280" s="0" t="s">
        <v>92</v>
      </c>
      <c r="P1280" s="0" t="s">
        <v>93</v>
      </c>
      <c r="Q1280" s="0" t="s">
        <v>94</v>
      </c>
      <c r="R1280" s="0" t="n">
        <v>0</v>
      </c>
      <c r="S1280" s="0" t="n">
        <v>1</v>
      </c>
      <c r="T1280" s="0" t="n">
        <v>0</v>
      </c>
      <c r="U1280" s="0" t="s">
        <v>95</v>
      </c>
      <c r="V1280" s="0" t="s">
        <v>95</v>
      </c>
      <c r="W1280" s="0" t="n">
        <v>0</v>
      </c>
      <c r="X1280" s="0" t="s">
        <v>86</v>
      </c>
      <c r="Y1280" s="0" t="n">
        <v>9</v>
      </c>
      <c r="Z1280" s="0" t="n">
        <v>0</v>
      </c>
      <c r="AA1280" s="0" t="n">
        <v>0</v>
      </c>
      <c r="AB1280" s="0" t="s">
        <v>87</v>
      </c>
      <c r="AC1280" s="0" t="n">
        <v>108.9</v>
      </c>
      <c r="AD1280" s="0" t="n">
        <v>0</v>
      </c>
      <c r="AE1280" s="0" t="n">
        <v>0</v>
      </c>
      <c r="AF1280" s="0" t="s">
        <v>96</v>
      </c>
      <c r="AG1280" s="13" t="n">
        <v>42259</v>
      </c>
      <c r="AH1280" s="25" t="n">
        <f aca="false">I1280+J1280</f>
        <v>3</v>
      </c>
      <c r="AI1280" s="25" t="n">
        <f aca="false">K1280+L1280+M1280</f>
        <v>2</v>
      </c>
      <c r="AJ1280" s="25" t="n">
        <f aca="false">AC1280*AH1280</f>
        <v>326.7</v>
      </c>
      <c r="AK1280" s="0" t="str">
        <f aca="false">IF(C1280=1,"Cancelled","Completed")</f>
        <v>Cancelled</v>
      </c>
      <c r="AL1280" s="0" t="str">
        <f aca="false">_xlfn.IFS(D1280&lt;=7,"0-7 Days",D1280&lt;=30,"8-30 Days",D1280&lt;=90,"31-90 Days",TRUE(),"90+ Days")</f>
        <v>31-90 Days</v>
      </c>
      <c r="AM1280" s="0" t="str">
        <f aca="false">_xlfn.IFS(OR(F1280="December",F1280="January",F1280="February"),"Winter",OR(F1280="March",F1280="April",F1280="May"),"Spring",OR(F1280="June",F1280="July",F1280="August"),"Summer",TRUE(),"Autumn")</f>
        <v>Autumn</v>
      </c>
      <c r="AN1280" s="0" t="str">
        <f aca="false">IF(L1280+M1280&gt;0,"Family","Adult Only")</f>
        <v>Adult Only</v>
      </c>
      <c r="AO1280" s="0" t="str">
        <f aca="false">IF(U1280=V1280,"Same","Changed")</f>
        <v>Same</v>
      </c>
    </row>
    <row r="1281" customFormat="false" ht="15" hidden="false" customHeight="false" outlineLevel="0" collapsed="false">
      <c r="A1281" s="14" t="n">
        <v>1316</v>
      </c>
      <c r="B1281" s="14" t="s">
        <v>90</v>
      </c>
      <c r="C1281" s="14" t="n">
        <v>0</v>
      </c>
      <c r="D1281" s="14" t="n">
        <v>3</v>
      </c>
      <c r="E1281" s="14" t="n">
        <v>2017</v>
      </c>
      <c r="F1281" s="14" t="s">
        <v>118</v>
      </c>
      <c r="G1281" s="14" t="n">
        <v>9</v>
      </c>
      <c r="H1281" s="14" t="n">
        <v>27</v>
      </c>
      <c r="I1281" s="14" t="n">
        <v>1</v>
      </c>
      <c r="J1281" s="14" t="n">
        <v>1</v>
      </c>
      <c r="K1281" s="14" t="n">
        <v>1</v>
      </c>
      <c r="L1281" s="14" t="n">
        <v>0</v>
      </c>
      <c r="M1281" s="14" t="n">
        <v>0</v>
      </c>
      <c r="N1281" s="14" t="s">
        <v>107</v>
      </c>
      <c r="O1281" s="14" t="s">
        <v>182</v>
      </c>
      <c r="P1281" s="14" t="s">
        <v>93</v>
      </c>
      <c r="Q1281" s="14" t="s">
        <v>94</v>
      </c>
      <c r="R1281" s="14" t="n">
        <v>0</v>
      </c>
      <c r="S1281" s="14" t="n">
        <v>0</v>
      </c>
      <c r="T1281" s="14" t="n">
        <v>0</v>
      </c>
      <c r="U1281" s="14" t="s">
        <v>95</v>
      </c>
      <c r="V1281" s="14" t="s">
        <v>95</v>
      </c>
      <c r="W1281" s="14" t="n">
        <v>1</v>
      </c>
      <c r="X1281" s="14" t="s">
        <v>86</v>
      </c>
      <c r="Y1281" s="14" t="n">
        <v>9</v>
      </c>
      <c r="Z1281" s="14" t="n">
        <v>0</v>
      </c>
      <c r="AA1281" s="14" t="n">
        <v>0</v>
      </c>
      <c r="AB1281" s="14" t="s">
        <v>87</v>
      </c>
      <c r="AC1281" s="14" t="n">
        <v>88</v>
      </c>
      <c r="AD1281" s="14" t="n">
        <v>0</v>
      </c>
      <c r="AE1281" s="14" t="n">
        <v>2</v>
      </c>
      <c r="AF1281" s="14" t="s">
        <v>88</v>
      </c>
      <c r="AG1281" s="15" t="n">
        <v>42795</v>
      </c>
      <c r="AH1281" s="14" t="n">
        <f aca="false">I1281+J1281</f>
        <v>2</v>
      </c>
      <c r="AI1281" s="14" t="n">
        <f aca="false">K1281+L1281+M1281</f>
        <v>1</v>
      </c>
      <c r="AJ1281" s="14" t="n">
        <f aca="false">AC1281*AH1281</f>
        <v>176</v>
      </c>
      <c r="AK1281" s="14" t="str">
        <f aca="false">IF(C1281=1,"Cancelled","Completed")</f>
        <v>Completed</v>
      </c>
      <c r="AL1281" s="14" t="str">
        <f aca="false">_xlfn.IFS(D1281&lt;=7,"0-7 Days",D1281&lt;=30,"8-30 Days",D1281&lt;=90,"31-90 Days",TRUE(),"90+ Days")</f>
        <v>0-7 Days</v>
      </c>
      <c r="AM1281" s="14" t="str">
        <f aca="false">_xlfn.IFS(OR(F1281="December",F1281="January",F1281="February"),"Winter",OR(F1281="March",F1281="April",F1281="May"),"Spring",OR(F1281="June",F1281="July",F1281="August"),"Summer",TRUE(),"Autumn")</f>
        <v>Winter</v>
      </c>
      <c r="AN1281" s="14" t="str">
        <f aca="false">IF(L1281+M1281&gt;0,"Family","Adult Only")</f>
        <v>Adult Only</v>
      </c>
      <c r="AO1281" s="14" t="str">
        <f aca="false">IF(U1281=V1281,"Same","Changed")</f>
        <v>Same</v>
      </c>
    </row>
    <row r="1282" customFormat="false" ht="15" hidden="false" customHeight="false" outlineLevel="0" collapsed="false">
      <c r="A1282" s="0" t="n">
        <v>1317</v>
      </c>
      <c r="B1282" s="0" t="s">
        <v>90</v>
      </c>
      <c r="C1282" s="0" t="n">
        <v>0</v>
      </c>
      <c r="D1282" s="0" t="n">
        <v>7</v>
      </c>
      <c r="E1282" s="0" t="n">
        <v>2017</v>
      </c>
      <c r="F1282" s="0" t="s">
        <v>91</v>
      </c>
      <c r="G1282" s="0" t="n">
        <v>30</v>
      </c>
      <c r="H1282" s="0" t="n">
        <v>23</v>
      </c>
      <c r="I1282" s="0" t="n">
        <v>2</v>
      </c>
      <c r="J1282" s="0" t="n">
        <v>2</v>
      </c>
      <c r="K1282" s="0" t="n">
        <v>2</v>
      </c>
      <c r="L1282" s="0" t="n">
        <v>0</v>
      </c>
      <c r="M1282" s="0" t="n">
        <v>0</v>
      </c>
      <c r="N1282" s="0" t="s">
        <v>107</v>
      </c>
      <c r="O1282" s="0" t="s">
        <v>108</v>
      </c>
      <c r="P1282" s="0" t="s">
        <v>93</v>
      </c>
      <c r="Q1282" s="0" t="s">
        <v>94</v>
      </c>
      <c r="R1282" s="0" t="n">
        <v>0</v>
      </c>
      <c r="S1282" s="0" t="n">
        <v>0</v>
      </c>
      <c r="T1282" s="0" t="n">
        <v>0</v>
      </c>
      <c r="U1282" s="0" t="s">
        <v>95</v>
      </c>
      <c r="V1282" s="0" t="s">
        <v>95</v>
      </c>
      <c r="W1282" s="0" t="n">
        <v>0</v>
      </c>
      <c r="X1282" s="0" t="s">
        <v>86</v>
      </c>
      <c r="Y1282" s="0" t="n">
        <v>9</v>
      </c>
      <c r="Z1282" s="0" t="n">
        <v>0</v>
      </c>
      <c r="AA1282" s="0" t="n">
        <v>0</v>
      </c>
      <c r="AB1282" s="0" t="s">
        <v>87</v>
      </c>
      <c r="AC1282" s="0" t="n">
        <v>146.75</v>
      </c>
      <c r="AD1282" s="0" t="n">
        <v>0</v>
      </c>
      <c r="AE1282" s="0" t="n">
        <v>1</v>
      </c>
      <c r="AF1282" s="0" t="s">
        <v>88</v>
      </c>
      <c r="AG1282" s="13" t="n">
        <v>42943</v>
      </c>
      <c r="AH1282" s="25" t="n">
        <f aca="false">I1282+J1282</f>
        <v>4</v>
      </c>
      <c r="AI1282" s="25" t="n">
        <f aca="false">K1282+L1282+M1282</f>
        <v>2</v>
      </c>
      <c r="AJ1282" s="25" t="n">
        <f aca="false">AC1282*AH1282</f>
        <v>587</v>
      </c>
      <c r="AK1282" s="0" t="str">
        <f aca="false">IF(C1282=1,"Cancelled","Completed")</f>
        <v>Completed</v>
      </c>
      <c r="AL1282" s="0" t="str">
        <f aca="false">_xlfn.IFS(D1282&lt;=7,"0-7 Days",D1282&lt;=30,"8-30 Days",D1282&lt;=90,"31-90 Days",TRUE(),"90+ Days")</f>
        <v>0-7 Days</v>
      </c>
      <c r="AM1282" s="0" t="str">
        <f aca="false">_xlfn.IFS(OR(F1282="December",F1282="January",F1282="February"),"Winter",OR(F1282="March",F1282="April",F1282="May"),"Spring",OR(F1282="June",F1282="July",F1282="August"),"Summer",TRUE(),"Autumn")</f>
        <v>Summer</v>
      </c>
      <c r="AN1282" s="0" t="str">
        <f aca="false">IF(L1282+M1282&gt;0,"Family","Adult Only")</f>
        <v>Adult Only</v>
      </c>
      <c r="AO1282" s="0" t="str">
        <f aca="false">IF(U1282=V1282,"Same","Changed")</f>
        <v>Same</v>
      </c>
    </row>
    <row r="1283" customFormat="false" ht="15" hidden="false" customHeight="false" outlineLevel="0" collapsed="false">
      <c r="A1283" s="14" t="n">
        <v>1318</v>
      </c>
      <c r="B1283" s="14" t="s">
        <v>80</v>
      </c>
      <c r="C1283" s="14" t="n">
        <v>0</v>
      </c>
      <c r="D1283" s="14" t="n">
        <v>166</v>
      </c>
      <c r="E1283" s="14" t="n">
        <v>2016</v>
      </c>
      <c r="F1283" s="14" t="s">
        <v>135</v>
      </c>
      <c r="G1283" s="14" t="n">
        <v>27</v>
      </c>
      <c r="H1283" s="14" t="n">
        <v>27</v>
      </c>
      <c r="I1283" s="14" t="n">
        <v>3</v>
      </c>
      <c r="J1283" s="14" t="n">
        <v>7</v>
      </c>
      <c r="K1283" s="14" t="n">
        <v>2</v>
      </c>
      <c r="L1283" s="14" t="n">
        <v>0</v>
      </c>
      <c r="M1283" s="14" t="n">
        <v>0</v>
      </c>
      <c r="N1283" s="14" t="s">
        <v>82</v>
      </c>
      <c r="O1283" s="14" t="s">
        <v>83</v>
      </c>
      <c r="P1283" s="14" t="s">
        <v>99</v>
      </c>
      <c r="Q1283" s="14" t="s">
        <v>94</v>
      </c>
      <c r="R1283" s="14" t="n">
        <v>0</v>
      </c>
      <c r="S1283" s="14" t="n">
        <v>0</v>
      </c>
      <c r="T1283" s="14" t="n">
        <v>0</v>
      </c>
      <c r="U1283" s="14" t="s">
        <v>124</v>
      </c>
      <c r="V1283" s="14" t="s">
        <v>124</v>
      </c>
      <c r="W1283" s="14" t="n">
        <v>0</v>
      </c>
      <c r="X1283" s="14" t="s">
        <v>86</v>
      </c>
      <c r="Y1283" s="14" t="n">
        <v>6</v>
      </c>
      <c r="Z1283" s="14" t="n">
        <v>0</v>
      </c>
      <c r="AA1283" s="14" t="n">
        <v>0</v>
      </c>
      <c r="AB1283" s="14" t="s">
        <v>87</v>
      </c>
      <c r="AC1283" s="14" t="n">
        <v>90.2</v>
      </c>
      <c r="AD1283" s="14" t="n">
        <v>0</v>
      </c>
      <c r="AE1283" s="14" t="n">
        <v>1</v>
      </c>
      <c r="AF1283" s="14" t="s">
        <v>88</v>
      </c>
      <c r="AG1283" s="15" t="n">
        <v>42558</v>
      </c>
      <c r="AH1283" s="14" t="n">
        <f aca="false">I1283+J1283</f>
        <v>10</v>
      </c>
      <c r="AI1283" s="14" t="n">
        <f aca="false">K1283+L1283+M1283</f>
        <v>2</v>
      </c>
      <c r="AJ1283" s="14" t="n">
        <f aca="false">AC1283*AH1283</f>
        <v>902</v>
      </c>
      <c r="AK1283" s="14" t="str">
        <f aca="false">IF(C1283=1,"Cancelled","Completed")</f>
        <v>Completed</v>
      </c>
      <c r="AL1283" s="14" t="str">
        <f aca="false">_xlfn.IFS(D1283&lt;=7,"0-7 Days",D1283&lt;=30,"8-30 Days",D1283&lt;=90,"31-90 Days",TRUE(),"90+ Days")</f>
        <v>90+ Days</v>
      </c>
      <c r="AM1283" s="14" t="str">
        <f aca="false">_xlfn.IFS(OR(F1283="December",F1283="January",F1283="February"),"Winter",OR(F1283="March",F1283="April",F1283="May"),"Spring",OR(F1283="June",F1283="July",F1283="August"),"Summer",TRUE(),"Autumn")</f>
        <v>Summer</v>
      </c>
      <c r="AN1283" s="14" t="str">
        <f aca="false">IF(L1283+M1283&gt;0,"Family","Adult Only")</f>
        <v>Adult Only</v>
      </c>
      <c r="AO1283" s="14" t="str">
        <f aca="false">IF(U1283=V1283,"Same","Changed")</f>
        <v>Same</v>
      </c>
    </row>
    <row r="1284" customFormat="false" ht="15" hidden="false" customHeight="false" outlineLevel="0" collapsed="false">
      <c r="A1284" s="0" t="n">
        <v>1319</v>
      </c>
      <c r="B1284" s="0" t="s">
        <v>90</v>
      </c>
      <c r="C1284" s="0" t="n">
        <v>0</v>
      </c>
      <c r="D1284" s="0" t="n">
        <v>21</v>
      </c>
      <c r="E1284" s="0" t="n">
        <v>2016</v>
      </c>
      <c r="F1284" s="0" t="s">
        <v>113</v>
      </c>
      <c r="G1284" s="0" t="n">
        <v>49</v>
      </c>
      <c r="H1284" s="0" t="n">
        <v>30</v>
      </c>
      <c r="I1284" s="0" t="n">
        <v>0</v>
      </c>
      <c r="J1284" s="0" t="n">
        <v>2</v>
      </c>
      <c r="K1284" s="0" t="n">
        <v>1</v>
      </c>
      <c r="L1284" s="0" t="n">
        <v>0</v>
      </c>
      <c r="M1284" s="0" t="n">
        <v>0</v>
      </c>
      <c r="N1284" s="0" t="s">
        <v>82</v>
      </c>
      <c r="O1284" s="0" t="s">
        <v>167</v>
      </c>
      <c r="P1284" s="0" t="s">
        <v>116</v>
      </c>
      <c r="Q1284" s="0" t="s">
        <v>84</v>
      </c>
      <c r="R1284" s="0" t="n">
        <v>0</v>
      </c>
      <c r="S1284" s="0" t="n">
        <v>0</v>
      </c>
      <c r="T1284" s="0" t="n">
        <v>0</v>
      </c>
      <c r="U1284" s="0" t="s">
        <v>95</v>
      </c>
      <c r="V1284" s="0" t="s">
        <v>95</v>
      </c>
      <c r="W1284" s="0" t="n">
        <v>0</v>
      </c>
      <c r="X1284" s="0" t="s">
        <v>86</v>
      </c>
      <c r="Y1284" s="0" t="n">
        <v>0</v>
      </c>
      <c r="Z1284" s="0" t="n">
        <v>0</v>
      </c>
      <c r="AA1284" s="0" t="n">
        <v>0</v>
      </c>
      <c r="AB1284" s="0" t="s">
        <v>101</v>
      </c>
      <c r="AC1284" s="0" t="n">
        <v>76</v>
      </c>
      <c r="AD1284" s="0" t="n">
        <v>0</v>
      </c>
      <c r="AE1284" s="0" t="n">
        <v>0</v>
      </c>
      <c r="AF1284" s="0" t="s">
        <v>88</v>
      </c>
      <c r="AG1284" s="13" t="n">
        <v>42706</v>
      </c>
      <c r="AH1284" s="25" t="n">
        <f aca="false">I1284+J1284</f>
        <v>2</v>
      </c>
      <c r="AI1284" s="25" t="n">
        <f aca="false">K1284+L1284+M1284</f>
        <v>1</v>
      </c>
      <c r="AJ1284" s="25" t="n">
        <f aca="false">AC1284*AH1284</f>
        <v>152</v>
      </c>
      <c r="AK1284" s="0" t="str">
        <f aca="false">IF(C1284=1,"Cancelled","Completed")</f>
        <v>Completed</v>
      </c>
      <c r="AL1284" s="0" t="str">
        <f aca="false">_xlfn.IFS(D1284&lt;=7,"0-7 Days",D1284&lt;=30,"8-30 Days",D1284&lt;=90,"31-90 Days",TRUE(),"90+ Days")</f>
        <v>8-30 Days</v>
      </c>
      <c r="AM1284" s="0" t="str">
        <f aca="false">_xlfn.IFS(OR(F1284="December",F1284="January",F1284="February"),"Winter",OR(F1284="March",F1284="April",F1284="May"),"Spring",OR(F1284="June",F1284="July",F1284="August"),"Summer",TRUE(),"Autumn")</f>
        <v>Autumn</v>
      </c>
      <c r="AN1284" s="0" t="str">
        <f aca="false">IF(L1284+M1284&gt;0,"Family","Adult Only")</f>
        <v>Adult Only</v>
      </c>
      <c r="AO1284" s="0" t="str">
        <f aca="false">IF(U1284=V1284,"Same","Changed")</f>
        <v>Same</v>
      </c>
    </row>
    <row r="1285" customFormat="false" ht="15" hidden="false" customHeight="false" outlineLevel="0" collapsed="false">
      <c r="A1285" s="14" t="n">
        <v>1320</v>
      </c>
      <c r="B1285" s="14" t="s">
        <v>80</v>
      </c>
      <c r="C1285" s="14" t="n">
        <v>0</v>
      </c>
      <c r="D1285" s="14" t="n">
        <v>10</v>
      </c>
      <c r="E1285" s="14" t="n">
        <v>2016</v>
      </c>
      <c r="F1285" s="14" t="s">
        <v>114</v>
      </c>
      <c r="G1285" s="14" t="n">
        <v>37</v>
      </c>
      <c r="H1285" s="14" t="n">
        <v>5</v>
      </c>
      <c r="I1285" s="14" t="n">
        <v>2</v>
      </c>
      <c r="J1285" s="14" t="n">
        <v>5</v>
      </c>
      <c r="K1285" s="14" t="n">
        <v>2</v>
      </c>
      <c r="L1285" s="14" t="n">
        <v>1</v>
      </c>
      <c r="M1285" s="14" t="n">
        <v>0</v>
      </c>
      <c r="N1285" s="14" t="s">
        <v>82</v>
      </c>
      <c r="O1285" s="14" t="s">
        <v>92</v>
      </c>
      <c r="P1285" s="14" t="s">
        <v>84</v>
      </c>
      <c r="Q1285" s="14" t="s">
        <v>84</v>
      </c>
      <c r="R1285" s="14" t="n">
        <v>0</v>
      </c>
      <c r="S1285" s="14" t="n">
        <v>0</v>
      </c>
      <c r="T1285" s="14" t="n">
        <v>0</v>
      </c>
      <c r="U1285" s="14" t="s">
        <v>85</v>
      </c>
      <c r="V1285" s="14" t="s">
        <v>85</v>
      </c>
      <c r="W1285" s="14" t="n">
        <v>3</v>
      </c>
      <c r="X1285" s="14" t="s">
        <v>86</v>
      </c>
      <c r="Y1285" s="14" t="n">
        <v>250</v>
      </c>
      <c r="Z1285" s="14" t="n">
        <v>0</v>
      </c>
      <c r="AA1285" s="14" t="n">
        <v>0</v>
      </c>
      <c r="AB1285" s="14" t="s">
        <v>87</v>
      </c>
      <c r="AC1285" s="14" t="n">
        <v>188.43</v>
      </c>
      <c r="AD1285" s="14" t="n">
        <v>0</v>
      </c>
      <c r="AE1285" s="14" t="n">
        <v>0</v>
      </c>
      <c r="AF1285" s="14" t="s">
        <v>88</v>
      </c>
      <c r="AG1285" s="15" t="n">
        <v>42625</v>
      </c>
      <c r="AH1285" s="14" t="n">
        <f aca="false">I1285+J1285</f>
        <v>7</v>
      </c>
      <c r="AI1285" s="14" t="n">
        <f aca="false">K1285+L1285+M1285</f>
        <v>3</v>
      </c>
      <c r="AJ1285" s="14" t="n">
        <f aca="false">AC1285*AH1285</f>
        <v>1319.01</v>
      </c>
      <c r="AK1285" s="14" t="str">
        <f aca="false">IF(C1285=1,"Cancelled","Completed")</f>
        <v>Completed</v>
      </c>
      <c r="AL1285" s="14" t="str">
        <f aca="false">_xlfn.IFS(D1285&lt;=7,"0-7 Days",D1285&lt;=30,"8-30 Days",D1285&lt;=90,"31-90 Days",TRUE(),"90+ Days")</f>
        <v>8-30 Days</v>
      </c>
      <c r="AM1285" s="14" t="str">
        <f aca="false">_xlfn.IFS(OR(F1285="December",F1285="January",F1285="February"),"Winter",OR(F1285="March",F1285="April",F1285="May"),"Spring",OR(F1285="June",F1285="July",F1285="August"),"Summer",TRUE(),"Autumn")</f>
        <v>Autumn</v>
      </c>
      <c r="AN1285" s="14" t="str">
        <f aca="false">IF(L1285+M1285&gt;0,"Family","Adult Only")</f>
        <v>Family</v>
      </c>
      <c r="AO1285" s="14" t="str">
        <f aca="false">IF(U1285=V1285,"Same","Changed")</f>
        <v>Same</v>
      </c>
    </row>
    <row r="1286" customFormat="false" ht="15" hidden="false" customHeight="false" outlineLevel="0" collapsed="false">
      <c r="A1286" s="0" t="n">
        <v>1321</v>
      </c>
      <c r="B1286" s="0" t="s">
        <v>90</v>
      </c>
      <c r="C1286" s="0" t="n">
        <v>1</v>
      </c>
      <c r="D1286" s="0" t="n">
        <v>89</v>
      </c>
      <c r="E1286" s="0" t="n">
        <v>2017</v>
      </c>
      <c r="F1286" s="0" t="s">
        <v>91</v>
      </c>
      <c r="G1286" s="0" t="n">
        <v>27</v>
      </c>
      <c r="H1286" s="0" t="n">
        <v>7</v>
      </c>
      <c r="I1286" s="0" t="n">
        <v>0</v>
      </c>
      <c r="J1286" s="0" t="n">
        <v>2</v>
      </c>
      <c r="K1286" s="0" t="n">
        <v>2</v>
      </c>
      <c r="L1286" s="0" t="n">
        <v>0</v>
      </c>
      <c r="M1286" s="0" t="n">
        <v>0</v>
      </c>
      <c r="N1286" s="0" t="s">
        <v>82</v>
      </c>
      <c r="O1286" s="0" t="s">
        <v>92</v>
      </c>
      <c r="P1286" s="0" t="s">
        <v>93</v>
      </c>
      <c r="Q1286" s="0" t="s">
        <v>94</v>
      </c>
      <c r="R1286" s="0" t="n">
        <v>0</v>
      </c>
      <c r="S1286" s="0" t="n">
        <v>0</v>
      </c>
      <c r="T1286" s="0" t="n">
        <v>0</v>
      </c>
      <c r="U1286" s="0" t="s">
        <v>109</v>
      </c>
      <c r="V1286" s="0" t="s">
        <v>109</v>
      </c>
      <c r="W1286" s="0" t="n">
        <v>0</v>
      </c>
      <c r="X1286" s="0" t="s">
        <v>86</v>
      </c>
      <c r="Y1286" s="0" t="n">
        <v>9</v>
      </c>
      <c r="Z1286" s="0" t="n">
        <v>0</v>
      </c>
      <c r="AA1286" s="0" t="n">
        <v>0</v>
      </c>
      <c r="AB1286" s="0" t="s">
        <v>87</v>
      </c>
      <c r="AC1286" s="0" t="n">
        <v>150</v>
      </c>
      <c r="AD1286" s="0" t="n">
        <v>0</v>
      </c>
      <c r="AE1286" s="0" t="n">
        <v>0</v>
      </c>
      <c r="AF1286" s="0" t="s">
        <v>96</v>
      </c>
      <c r="AG1286" s="13" t="n">
        <v>42834</v>
      </c>
      <c r="AH1286" s="25" t="n">
        <f aca="false">I1286+J1286</f>
        <v>2</v>
      </c>
      <c r="AI1286" s="25" t="n">
        <f aca="false">K1286+L1286+M1286</f>
        <v>2</v>
      </c>
      <c r="AJ1286" s="25" t="n">
        <f aca="false">AC1286*AH1286</f>
        <v>300</v>
      </c>
      <c r="AK1286" s="0" t="str">
        <f aca="false">IF(C1286=1,"Cancelled","Completed")</f>
        <v>Cancelled</v>
      </c>
      <c r="AL1286" s="0" t="str">
        <f aca="false">_xlfn.IFS(D1286&lt;=7,"0-7 Days",D1286&lt;=30,"8-30 Days",D1286&lt;=90,"31-90 Days",TRUE(),"90+ Days")</f>
        <v>31-90 Days</v>
      </c>
      <c r="AM1286" s="0" t="str">
        <f aca="false">_xlfn.IFS(OR(F1286="December",F1286="January",F1286="February"),"Winter",OR(F1286="March",F1286="April",F1286="May"),"Spring",OR(F1286="June",F1286="July",F1286="August"),"Summer",TRUE(),"Autumn")</f>
        <v>Summer</v>
      </c>
      <c r="AN1286" s="0" t="str">
        <f aca="false">IF(L1286+M1286&gt;0,"Family","Adult Only")</f>
        <v>Adult Only</v>
      </c>
      <c r="AO1286" s="0" t="str">
        <f aca="false">IF(U1286=V1286,"Same","Changed")</f>
        <v>Same</v>
      </c>
    </row>
    <row r="1287" customFormat="false" ht="15" hidden="false" customHeight="false" outlineLevel="0" collapsed="false">
      <c r="A1287" s="14" t="n">
        <v>1322</v>
      </c>
      <c r="B1287" s="14" t="s">
        <v>90</v>
      </c>
      <c r="C1287" s="14" t="n">
        <v>0</v>
      </c>
      <c r="D1287" s="14" t="n">
        <v>0</v>
      </c>
      <c r="E1287" s="14" t="n">
        <v>2016</v>
      </c>
      <c r="F1287" s="14" t="s">
        <v>113</v>
      </c>
      <c r="G1287" s="14" t="n">
        <v>48</v>
      </c>
      <c r="H1287" s="14" t="n">
        <v>23</v>
      </c>
      <c r="I1287" s="14" t="n">
        <v>0</v>
      </c>
      <c r="J1287" s="14" t="n">
        <v>1</v>
      </c>
      <c r="K1287" s="14" t="n">
        <v>2</v>
      </c>
      <c r="L1287" s="14" t="n">
        <v>0</v>
      </c>
      <c r="M1287" s="14" t="n">
        <v>0</v>
      </c>
      <c r="N1287" s="14" t="s">
        <v>107</v>
      </c>
      <c r="O1287" s="14" t="s">
        <v>92</v>
      </c>
      <c r="P1287" s="14" t="s">
        <v>84</v>
      </c>
      <c r="Q1287" s="14" t="s">
        <v>84</v>
      </c>
      <c r="R1287" s="14" t="n">
        <v>0</v>
      </c>
      <c r="S1287" s="14" t="n">
        <v>0</v>
      </c>
      <c r="T1287" s="14" t="n">
        <v>0</v>
      </c>
      <c r="U1287" s="14" t="s">
        <v>95</v>
      </c>
      <c r="V1287" s="14" t="s">
        <v>95</v>
      </c>
      <c r="W1287" s="14" t="n">
        <v>1</v>
      </c>
      <c r="X1287" s="14" t="s">
        <v>86</v>
      </c>
      <c r="Y1287" s="14" t="n">
        <v>0</v>
      </c>
      <c r="Z1287" s="14" t="n">
        <v>0</v>
      </c>
      <c r="AA1287" s="14" t="n">
        <v>0</v>
      </c>
      <c r="AB1287" s="14" t="s">
        <v>87</v>
      </c>
      <c r="AC1287" s="14" t="n">
        <v>0</v>
      </c>
      <c r="AD1287" s="14" t="n">
        <v>0</v>
      </c>
      <c r="AE1287" s="14" t="n">
        <v>0</v>
      </c>
      <c r="AF1287" s="14" t="s">
        <v>88</v>
      </c>
      <c r="AG1287" s="15" t="n">
        <v>42698</v>
      </c>
      <c r="AH1287" s="14" t="n">
        <f aca="false">I1287+J1287</f>
        <v>1</v>
      </c>
      <c r="AI1287" s="14" t="n">
        <f aca="false">K1287+L1287+M1287</f>
        <v>2</v>
      </c>
      <c r="AJ1287" s="14" t="n">
        <f aca="false">AC1287*AH1287</f>
        <v>0</v>
      </c>
      <c r="AK1287" s="14" t="str">
        <f aca="false">IF(C1287=1,"Cancelled","Completed")</f>
        <v>Completed</v>
      </c>
      <c r="AL1287" s="14" t="str">
        <f aca="false">_xlfn.IFS(D1287&lt;=7,"0-7 Days",D1287&lt;=30,"8-30 Days",D1287&lt;=90,"31-90 Days",TRUE(),"90+ Days")</f>
        <v>0-7 Days</v>
      </c>
      <c r="AM1287" s="14" t="str">
        <f aca="false">_xlfn.IFS(OR(F1287="December",F1287="January",F1287="February"),"Winter",OR(F1287="March",F1287="April",F1287="May"),"Spring",OR(F1287="June",F1287="July",F1287="August"),"Summer",TRUE(),"Autumn")</f>
        <v>Autumn</v>
      </c>
      <c r="AN1287" s="14" t="str">
        <f aca="false">IF(L1287+M1287&gt;0,"Family","Adult Only")</f>
        <v>Adult Only</v>
      </c>
      <c r="AO1287" s="14" t="str">
        <f aca="false">IF(U1287=V1287,"Same","Changed")</f>
        <v>Same</v>
      </c>
    </row>
    <row r="1288" customFormat="false" ht="15" hidden="false" customHeight="false" outlineLevel="0" collapsed="false">
      <c r="A1288" s="0" t="n">
        <v>1323</v>
      </c>
      <c r="B1288" s="0" t="s">
        <v>90</v>
      </c>
      <c r="C1288" s="0" t="n">
        <v>0</v>
      </c>
      <c r="D1288" s="0" t="n">
        <v>14</v>
      </c>
      <c r="E1288" s="0" t="n">
        <v>2016</v>
      </c>
      <c r="F1288" s="0" t="s">
        <v>126</v>
      </c>
      <c r="G1288" s="0" t="n">
        <v>4</v>
      </c>
      <c r="H1288" s="0" t="n">
        <v>21</v>
      </c>
      <c r="I1288" s="0" t="n">
        <v>0</v>
      </c>
      <c r="J1288" s="0" t="n">
        <v>3</v>
      </c>
      <c r="K1288" s="0" t="n">
        <v>2</v>
      </c>
      <c r="L1288" s="0" t="n">
        <v>0</v>
      </c>
      <c r="M1288" s="0" t="n">
        <v>0</v>
      </c>
      <c r="N1288" s="0" t="s">
        <v>82</v>
      </c>
      <c r="O1288" s="0" t="s">
        <v>92</v>
      </c>
      <c r="P1288" s="0" t="s">
        <v>93</v>
      </c>
      <c r="Q1288" s="0" t="s">
        <v>94</v>
      </c>
      <c r="R1288" s="0" t="n">
        <v>0</v>
      </c>
      <c r="S1288" s="0" t="n">
        <v>0</v>
      </c>
      <c r="T1288" s="0" t="n">
        <v>0</v>
      </c>
      <c r="U1288" s="0" t="s">
        <v>138</v>
      </c>
      <c r="V1288" s="0" t="s">
        <v>138</v>
      </c>
      <c r="W1288" s="0" t="n">
        <v>1</v>
      </c>
      <c r="X1288" s="0" t="s">
        <v>86</v>
      </c>
      <c r="Y1288" s="0" t="n">
        <v>9</v>
      </c>
      <c r="Z1288" s="0" t="n">
        <v>0</v>
      </c>
      <c r="AA1288" s="0" t="n">
        <v>0</v>
      </c>
      <c r="AB1288" s="0" t="s">
        <v>101</v>
      </c>
      <c r="AC1288" s="0" t="n">
        <v>79.25</v>
      </c>
      <c r="AD1288" s="0" t="n">
        <v>0</v>
      </c>
      <c r="AE1288" s="0" t="n">
        <v>0</v>
      </c>
      <c r="AF1288" s="0" t="s">
        <v>88</v>
      </c>
      <c r="AG1288" s="13" t="n">
        <v>42393</v>
      </c>
      <c r="AH1288" s="25" t="n">
        <f aca="false">I1288+J1288</f>
        <v>3</v>
      </c>
      <c r="AI1288" s="25" t="n">
        <f aca="false">K1288+L1288+M1288</f>
        <v>2</v>
      </c>
      <c r="AJ1288" s="25" t="n">
        <f aca="false">AC1288*AH1288</f>
        <v>237.75</v>
      </c>
      <c r="AK1288" s="0" t="str">
        <f aca="false">IF(C1288=1,"Cancelled","Completed")</f>
        <v>Completed</v>
      </c>
      <c r="AL1288" s="0" t="str">
        <f aca="false">_xlfn.IFS(D1288&lt;=7,"0-7 Days",D1288&lt;=30,"8-30 Days",D1288&lt;=90,"31-90 Days",TRUE(),"90+ Days")</f>
        <v>8-30 Days</v>
      </c>
      <c r="AM1288" s="0" t="str">
        <f aca="false">_xlfn.IFS(OR(F1288="December",F1288="January",F1288="February"),"Winter",OR(F1288="March",F1288="April",F1288="May"),"Spring",OR(F1288="June",F1288="July",F1288="August"),"Summer",TRUE(),"Autumn")</f>
        <v>Winter</v>
      </c>
      <c r="AN1288" s="0" t="str">
        <f aca="false">IF(L1288+M1288&gt;0,"Family","Adult Only")</f>
        <v>Adult Only</v>
      </c>
      <c r="AO1288" s="0" t="str">
        <f aca="false">IF(U1288=V1288,"Same","Changed")</f>
        <v>Same</v>
      </c>
    </row>
    <row r="1289" customFormat="false" ht="15" hidden="false" customHeight="false" outlineLevel="0" collapsed="false">
      <c r="A1289" s="14" t="n">
        <v>1324</v>
      </c>
      <c r="B1289" s="14" t="s">
        <v>90</v>
      </c>
      <c r="C1289" s="14" t="n">
        <v>0</v>
      </c>
      <c r="D1289" s="14" t="n">
        <v>12</v>
      </c>
      <c r="E1289" s="14" t="n">
        <v>2016</v>
      </c>
      <c r="F1289" s="14" t="s">
        <v>119</v>
      </c>
      <c r="G1289" s="14" t="n">
        <v>33</v>
      </c>
      <c r="H1289" s="14" t="n">
        <v>13</v>
      </c>
      <c r="I1289" s="14" t="n">
        <v>2</v>
      </c>
      <c r="J1289" s="14" t="n">
        <v>1</v>
      </c>
      <c r="K1289" s="14" t="n">
        <v>3</v>
      </c>
      <c r="L1289" s="14" t="n">
        <v>0</v>
      </c>
      <c r="M1289" s="14" t="n">
        <v>0</v>
      </c>
      <c r="N1289" s="14" t="s">
        <v>82</v>
      </c>
      <c r="O1289" s="14" t="s">
        <v>115</v>
      </c>
      <c r="P1289" s="14" t="s">
        <v>93</v>
      </c>
      <c r="Q1289" s="14" t="s">
        <v>94</v>
      </c>
      <c r="R1289" s="14" t="n">
        <v>0</v>
      </c>
      <c r="S1289" s="14" t="n">
        <v>0</v>
      </c>
      <c r="T1289" s="14" t="n">
        <v>0</v>
      </c>
      <c r="U1289" s="14" t="s">
        <v>109</v>
      </c>
      <c r="V1289" s="14" t="s">
        <v>109</v>
      </c>
      <c r="W1289" s="14" t="n">
        <v>0</v>
      </c>
      <c r="X1289" s="14" t="s">
        <v>86</v>
      </c>
      <c r="Y1289" s="14" t="n">
        <v>9</v>
      </c>
      <c r="Z1289" s="14" t="n">
        <v>0</v>
      </c>
      <c r="AA1289" s="14" t="n">
        <v>0</v>
      </c>
      <c r="AB1289" s="14" t="s">
        <v>87</v>
      </c>
      <c r="AC1289" s="14" t="n">
        <v>200</v>
      </c>
      <c r="AD1289" s="14" t="n">
        <v>1</v>
      </c>
      <c r="AE1289" s="14" t="n">
        <v>1</v>
      </c>
      <c r="AF1289" s="14" t="s">
        <v>88</v>
      </c>
      <c r="AG1289" s="15" t="n">
        <v>42598</v>
      </c>
      <c r="AH1289" s="14" t="n">
        <f aca="false">I1289+J1289</f>
        <v>3</v>
      </c>
      <c r="AI1289" s="14" t="n">
        <f aca="false">K1289+L1289+M1289</f>
        <v>3</v>
      </c>
      <c r="AJ1289" s="14" t="n">
        <f aca="false">AC1289*AH1289</f>
        <v>600</v>
      </c>
      <c r="AK1289" s="14" t="str">
        <f aca="false">IF(C1289=1,"Cancelled","Completed")</f>
        <v>Completed</v>
      </c>
      <c r="AL1289" s="14" t="str">
        <f aca="false">_xlfn.IFS(D1289&lt;=7,"0-7 Days",D1289&lt;=30,"8-30 Days",D1289&lt;=90,"31-90 Days",TRUE(),"90+ Days")</f>
        <v>8-30 Days</v>
      </c>
      <c r="AM1289" s="14" t="str">
        <f aca="false">_xlfn.IFS(OR(F1289="December",F1289="January",F1289="February"),"Winter",OR(F1289="March",F1289="April",F1289="May"),"Spring",OR(F1289="June",F1289="July",F1289="August"),"Summer",TRUE(),"Autumn")</f>
        <v>Summer</v>
      </c>
      <c r="AN1289" s="14" t="str">
        <f aca="false">IF(L1289+M1289&gt;0,"Family","Adult Only")</f>
        <v>Adult Only</v>
      </c>
      <c r="AO1289" s="14" t="str">
        <f aca="false">IF(U1289=V1289,"Same","Changed")</f>
        <v>Same</v>
      </c>
    </row>
    <row r="1290" customFormat="false" ht="15" hidden="false" customHeight="false" outlineLevel="0" collapsed="false">
      <c r="A1290" s="0" t="n">
        <v>1325</v>
      </c>
      <c r="B1290" s="0" t="s">
        <v>90</v>
      </c>
      <c r="C1290" s="0" t="n">
        <v>0</v>
      </c>
      <c r="D1290" s="0" t="n">
        <v>193</v>
      </c>
      <c r="E1290" s="0" t="n">
        <v>2016</v>
      </c>
      <c r="F1290" s="0" t="s">
        <v>91</v>
      </c>
      <c r="G1290" s="0" t="n">
        <v>28</v>
      </c>
      <c r="H1290" s="0" t="n">
        <v>9</v>
      </c>
      <c r="I1290" s="0" t="n">
        <v>2</v>
      </c>
      <c r="J1290" s="0" t="n">
        <v>5</v>
      </c>
      <c r="K1290" s="0" t="n">
        <v>2</v>
      </c>
      <c r="L1290" s="0" t="n">
        <v>0</v>
      </c>
      <c r="M1290" s="0" t="n">
        <v>0</v>
      </c>
      <c r="N1290" s="0" t="s">
        <v>82</v>
      </c>
      <c r="O1290" s="0" t="s">
        <v>122</v>
      </c>
      <c r="P1290" s="0" t="s">
        <v>93</v>
      </c>
      <c r="Q1290" s="0" t="s">
        <v>94</v>
      </c>
      <c r="R1290" s="0" t="n">
        <v>0</v>
      </c>
      <c r="S1290" s="0" t="n">
        <v>0</v>
      </c>
      <c r="T1290" s="0" t="n">
        <v>0</v>
      </c>
      <c r="U1290" s="0" t="s">
        <v>95</v>
      </c>
      <c r="V1290" s="0" t="s">
        <v>95</v>
      </c>
      <c r="W1290" s="0" t="n">
        <v>0</v>
      </c>
      <c r="X1290" s="0" t="s">
        <v>86</v>
      </c>
      <c r="Y1290" s="0" t="n">
        <v>8</v>
      </c>
      <c r="Z1290" s="0" t="n">
        <v>0</v>
      </c>
      <c r="AA1290" s="0" t="n">
        <v>0</v>
      </c>
      <c r="AB1290" s="0" t="s">
        <v>87</v>
      </c>
      <c r="AC1290" s="0" t="n">
        <v>90.95</v>
      </c>
      <c r="AD1290" s="0" t="n">
        <v>0</v>
      </c>
      <c r="AE1290" s="0" t="n">
        <v>1</v>
      </c>
      <c r="AF1290" s="0" t="s">
        <v>88</v>
      </c>
      <c r="AG1290" s="13" t="n">
        <v>42567</v>
      </c>
      <c r="AH1290" s="25" t="n">
        <f aca="false">I1290+J1290</f>
        <v>7</v>
      </c>
      <c r="AI1290" s="25" t="n">
        <f aca="false">K1290+L1290+M1290</f>
        <v>2</v>
      </c>
      <c r="AJ1290" s="25" t="n">
        <f aca="false">AC1290*AH1290</f>
        <v>636.65</v>
      </c>
      <c r="AK1290" s="0" t="str">
        <f aca="false">IF(C1290=1,"Cancelled","Completed")</f>
        <v>Completed</v>
      </c>
      <c r="AL1290" s="0" t="str">
        <f aca="false">_xlfn.IFS(D1290&lt;=7,"0-7 Days",D1290&lt;=30,"8-30 Days",D1290&lt;=90,"31-90 Days",TRUE(),"90+ Days")</f>
        <v>90+ Days</v>
      </c>
      <c r="AM1290" s="0" t="str">
        <f aca="false">_xlfn.IFS(OR(F1290="December",F1290="January",F1290="February"),"Winter",OR(F1290="March",F1290="April",F1290="May"),"Spring",OR(F1290="June",F1290="July",F1290="August"),"Summer",TRUE(),"Autumn")</f>
        <v>Summer</v>
      </c>
      <c r="AN1290" s="0" t="str">
        <f aca="false">IF(L1290+M1290&gt;0,"Family","Adult Only")</f>
        <v>Adult Only</v>
      </c>
      <c r="AO1290" s="0" t="str">
        <f aca="false">IF(U1290=V1290,"Same","Changed")</f>
        <v>Same</v>
      </c>
    </row>
    <row r="1291" customFormat="false" ht="15" hidden="false" customHeight="false" outlineLevel="0" collapsed="false">
      <c r="A1291" s="14" t="n">
        <v>1327</v>
      </c>
      <c r="B1291" s="14" t="s">
        <v>90</v>
      </c>
      <c r="C1291" s="14" t="n">
        <v>1</v>
      </c>
      <c r="D1291" s="14" t="n">
        <v>22</v>
      </c>
      <c r="E1291" s="14" t="n">
        <v>2015</v>
      </c>
      <c r="F1291" s="14" t="s">
        <v>91</v>
      </c>
      <c r="G1291" s="14" t="n">
        <v>30</v>
      </c>
      <c r="H1291" s="14" t="n">
        <v>22</v>
      </c>
      <c r="I1291" s="14" t="n">
        <v>0</v>
      </c>
      <c r="J1291" s="14" t="n">
        <v>2</v>
      </c>
      <c r="K1291" s="14" t="n">
        <v>2</v>
      </c>
      <c r="L1291" s="14" t="n">
        <v>0</v>
      </c>
      <c r="M1291" s="14" t="n">
        <v>0</v>
      </c>
      <c r="N1291" s="14" t="s">
        <v>82</v>
      </c>
      <c r="O1291" s="14" t="s">
        <v>92</v>
      </c>
      <c r="P1291" s="14" t="s">
        <v>116</v>
      </c>
      <c r="Q1291" s="14" t="s">
        <v>94</v>
      </c>
      <c r="R1291" s="14" t="n">
        <v>0</v>
      </c>
      <c r="S1291" s="14" t="n">
        <v>0</v>
      </c>
      <c r="T1291" s="14" t="n">
        <v>0</v>
      </c>
      <c r="U1291" s="14" t="s">
        <v>95</v>
      </c>
      <c r="V1291" s="14" t="s">
        <v>95</v>
      </c>
      <c r="W1291" s="14" t="n">
        <v>0</v>
      </c>
      <c r="X1291" s="14" t="s">
        <v>120</v>
      </c>
      <c r="Y1291" s="14" t="n">
        <v>1</v>
      </c>
      <c r="Z1291" s="14" t="n">
        <v>0</v>
      </c>
      <c r="AA1291" s="14" t="n">
        <v>0</v>
      </c>
      <c r="AB1291" s="14" t="s">
        <v>101</v>
      </c>
      <c r="AC1291" s="14" t="n">
        <v>62</v>
      </c>
      <c r="AD1291" s="14" t="n">
        <v>0</v>
      </c>
      <c r="AE1291" s="14" t="n">
        <v>0</v>
      </c>
      <c r="AF1291" s="14" t="s">
        <v>96</v>
      </c>
      <c r="AG1291" s="15" t="n">
        <v>42187</v>
      </c>
      <c r="AH1291" s="14" t="n">
        <f aca="false">I1291+J1291</f>
        <v>2</v>
      </c>
      <c r="AI1291" s="14" t="n">
        <f aca="false">K1291+L1291+M1291</f>
        <v>2</v>
      </c>
      <c r="AJ1291" s="14" t="n">
        <f aca="false">AC1291*AH1291</f>
        <v>124</v>
      </c>
      <c r="AK1291" s="14" t="str">
        <f aca="false">IF(C1291=1,"Cancelled","Completed")</f>
        <v>Cancelled</v>
      </c>
      <c r="AL1291" s="14" t="str">
        <f aca="false">_xlfn.IFS(D1291&lt;=7,"0-7 Days",D1291&lt;=30,"8-30 Days",D1291&lt;=90,"31-90 Days",TRUE(),"90+ Days")</f>
        <v>8-30 Days</v>
      </c>
      <c r="AM1291" s="14" t="str">
        <f aca="false">_xlfn.IFS(OR(F1291="December",F1291="January",F1291="February"),"Winter",OR(F1291="March",F1291="April",F1291="May"),"Spring",OR(F1291="June",F1291="July",F1291="August"),"Summer",TRUE(),"Autumn")</f>
        <v>Summer</v>
      </c>
      <c r="AN1291" s="14" t="str">
        <f aca="false">IF(L1291+M1291&gt;0,"Family","Adult Only")</f>
        <v>Adult Only</v>
      </c>
      <c r="AO1291" s="14" t="str">
        <f aca="false">IF(U1291=V1291,"Same","Changed")</f>
        <v>Same</v>
      </c>
    </row>
    <row r="1292" customFormat="false" ht="15" hidden="false" customHeight="false" outlineLevel="0" collapsed="false">
      <c r="A1292" s="0" t="n">
        <v>1328</v>
      </c>
      <c r="B1292" s="0" t="s">
        <v>80</v>
      </c>
      <c r="C1292" s="0" t="n">
        <v>0</v>
      </c>
      <c r="D1292" s="0" t="n">
        <v>22</v>
      </c>
      <c r="E1292" s="0" t="n">
        <v>2017</v>
      </c>
      <c r="F1292" s="0" t="s">
        <v>118</v>
      </c>
      <c r="G1292" s="0" t="n">
        <v>8</v>
      </c>
      <c r="H1292" s="0" t="n">
        <v>23</v>
      </c>
      <c r="I1292" s="0" t="n">
        <v>0</v>
      </c>
      <c r="J1292" s="0" t="n">
        <v>2</v>
      </c>
      <c r="K1292" s="0" t="n">
        <v>2</v>
      </c>
      <c r="L1292" s="0" t="n">
        <v>0</v>
      </c>
      <c r="M1292" s="0" t="n">
        <v>0</v>
      </c>
      <c r="N1292" s="0" t="s">
        <v>129</v>
      </c>
      <c r="O1292" s="0" t="s">
        <v>92</v>
      </c>
      <c r="P1292" s="0" t="s">
        <v>116</v>
      </c>
      <c r="Q1292" s="0" t="s">
        <v>94</v>
      </c>
      <c r="R1292" s="0" t="n">
        <v>0</v>
      </c>
      <c r="S1292" s="0" t="n">
        <v>0</v>
      </c>
      <c r="T1292" s="0" t="n">
        <v>0</v>
      </c>
      <c r="U1292" s="0" t="s">
        <v>95</v>
      </c>
      <c r="V1292" s="0" t="s">
        <v>95</v>
      </c>
      <c r="W1292" s="0" t="n">
        <v>0</v>
      </c>
      <c r="X1292" s="0" t="s">
        <v>86</v>
      </c>
      <c r="Y1292" s="0" t="n">
        <v>68</v>
      </c>
      <c r="Z1292" s="0" t="n">
        <v>0</v>
      </c>
      <c r="AA1292" s="0" t="n">
        <v>0</v>
      </c>
      <c r="AB1292" s="0" t="s">
        <v>101</v>
      </c>
      <c r="AC1292" s="0" t="n">
        <v>60</v>
      </c>
      <c r="AD1292" s="0" t="n">
        <v>0</v>
      </c>
      <c r="AE1292" s="0" t="n">
        <v>0</v>
      </c>
      <c r="AF1292" s="0" t="s">
        <v>88</v>
      </c>
      <c r="AG1292" s="13" t="n">
        <v>42791</v>
      </c>
      <c r="AH1292" s="25" t="n">
        <f aca="false">I1292+J1292</f>
        <v>2</v>
      </c>
      <c r="AI1292" s="25" t="n">
        <f aca="false">K1292+L1292+M1292</f>
        <v>2</v>
      </c>
      <c r="AJ1292" s="25" t="n">
        <f aca="false">AC1292*AH1292</f>
        <v>120</v>
      </c>
      <c r="AK1292" s="0" t="str">
        <f aca="false">IF(C1292=1,"Cancelled","Completed")</f>
        <v>Completed</v>
      </c>
      <c r="AL1292" s="0" t="str">
        <f aca="false">_xlfn.IFS(D1292&lt;=7,"0-7 Days",D1292&lt;=30,"8-30 Days",D1292&lt;=90,"31-90 Days",TRUE(),"90+ Days")</f>
        <v>8-30 Days</v>
      </c>
      <c r="AM1292" s="0" t="str">
        <f aca="false">_xlfn.IFS(OR(F1292="December",F1292="January",F1292="February"),"Winter",OR(F1292="March",F1292="April",F1292="May"),"Spring",OR(F1292="June",F1292="July",F1292="August"),"Summer",TRUE(),"Autumn")</f>
        <v>Winter</v>
      </c>
      <c r="AN1292" s="0" t="str">
        <f aca="false">IF(L1292+M1292&gt;0,"Family","Adult Only")</f>
        <v>Adult Only</v>
      </c>
      <c r="AO1292" s="0" t="str">
        <f aca="false">IF(U1292=V1292,"Same","Changed")</f>
        <v>Same</v>
      </c>
    </row>
    <row r="1293" customFormat="false" ht="15" hidden="false" customHeight="false" outlineLevel="0" collapsed="false">
      <c r="A1293" s="14" t="n">
        <v>1329</v>
      </c>
      <c r="B1293" s="14" t="s">
        <v>90</v>
      </c>
      <c r="C1293" s="14" t="n">
        <v>0</v>
      </c>
      <c r="D1293" s="14" t="n">
        <v>101</v>
      </c>
      <c r="E1293" s="14" t="n">
        <v>2016</v>
      </c>
      <c r="F1293" s="14" t="s">
        <v>106</v>
      </c>
      <c r="G1293" s="14" t="n">
        <v>16</v>
      </c>
      <c r="H1293" s="14" t="n">
        <v>14</v>
      </c>
      <c r="I1293" s="14" t="n">
        <v>1</v>
      </c>
      <c r="J1293" s="14" t="n">
        <v>3</v>
      </c>
      <c r="K1293" s="14" t="n">
        <v>2</v>
      </c>
      <c r="L1293" s="14" t="n">
        <v>0</v>
      </c>
      <c r="M1293" s="14" t="n">
        <v>0</v>
      </c>
      <c r="N1293" s="14" t="s">
        <v>82</v>
      </c>
      <c r="O1293" s="14" t="s">
        <v>155</v>
      </c>
      <c r="P1293" s="14" t="s">
        <v>93</v>
      </c>
      <c r="Q1293" s="14" t="s">
        <v>94</v>
      </c>
      <c r="R1293" s="14" t="n">
        <v>0</v>
      </c>
      <c r="S1293" s="14" t="n">
        <v>0</v>
      </c>
      <c r="T1293" s="14" t="n">
        <v>0</v>
      </c>
      <c r="U1293" s="14" t="s">
        <v>138</v>
      </c>
      <c r="V1293" s="14" t="s">
        <v>138</v>
      </c>
      <c r="W1293" s="14" t="n">
        <v>0</v>
      </c>
      <c r="X1293" s="14" t="s">
        <v>86</v>
      </c>
      <c r="Y1293" s="14" t="n">
        <v>9</v>
      </c>
      <c r="Z1293" s="14" t="n">
        <v>0</v>
      </c>
      <c r="AA1293" s="14" t="n">
        <v>0</v>
      </c>
      <c r="AB1293" s="14" t="s">
        <v>101</v>
      </c>
      <c r="AC1293" s="14" t="n">
        <v>77.78</v>
      </c>
      <c r="AD1293" s="14" t="n">
        <v>0</v>
      </c>
      <c r="AE1293" s="14" t="n">
        <v>1</v>
      </c>
      <c r="AF1293" s="14" t="s">
        <v>88</v>
      </c>
      <c r="AG1293" s="15" t="n">
        <v>42478</v>
      </c>
      <c r="AH1293" s="14" t="n">
        <f aca="false">I1293+J1293</f>
        <v>4</v>
      </c>
      <c r="AI1293" s="14" t="n">
        <f aca="false">K1293+L1293+M1293</f>
        <v>2</v>
      </c>
      <c r="AJ1293" s="14" t="n">
        <f aca="false">AC1293*AH1293</f>
        <v>311.12</v>
      </c>
      <c r="AK1293" s="14" t="str">
        <f aca="false">IF(C1293=1,"Cancelled","Completed")</f>
        <v>Completed</v>
      </c>
      <c r="AL1293" s="14" t="str">
        <f aca="false">_xlfn.IFS(D1293&lt;=7,"0-7 Days",D1293&lt;=30,"8-30 Days",D1293&lt;=90,"31-90 Days",TRUE(),"90+ Days")</f>
        <v>90+ Days</v>
      </c>
      <c r="AM1293" s="14" t="str">
        <f aca="false">_xlfn.IFS(OR(F1293="December",F1293="January",F1293="February"),"Winter",OR(F1293="March",F1293="April",F1293="May"),"Spring",OR(F1293="June",F1293="July",F1293="August"),"Summer",TRUE(),"Autumn")</f>
        <v>Spring</v>
      </c>
      <c r="AN1293" s="14" t="str">
        <f aca="false">IF(L1293+M1293&gt;0,"Family","Adult Only")</f>
        <v>Adult Only</v>
      </c>
      <c r="AO1293" s="14" t="str">
        <f aca="false">IF(U1293=V1293,"Same","Changed")</f>
        <v>Same</v>
      </c>
    </row>
    <row r="1294" customFormat="false" ht="15" hidden="false" customHeight="false" outlineLevel="0" collapsed="false">
      <c r="A1294" s="0" t="n">
        <v>1330</v>
      </c>
      <c r="B1294" s="0" t="s">
        <v>90</v>
      </c>
      <c r="C1294" s="0" t="n">
        <v>0</v>
      </c>
      <c r="D1294" s="0" t="n">
        <v>162</v>
      </c>
      <c r="E1294" s="0" t="n">
        <v>2017</v>
      </c>
      <c r="F1294" s="0" t="s">
        <v>135</v>
      </c>
      <c r="G1294" s="0" t="n">
        <v>26</v>
      </c>
      <c r="H1294" s="0" t="n">
        <v>28</v>
      </c>
      <c r="I1294" s="0" t="n">
        <v>0</v>
      </c>
      <c r="J1294" s="0" t="n">
        <v>4</v>
      </c>
      <c r="K1294" s="0" t="n">
        <v>1</v>
      </c>
      <c r="L1294" s="0" t="n">
        <v>0</v>
      </c>
      <c r="M1294" s="0" t="n">
        <v>0</v>
      </c>
      <c r="N1294" s="0" t="s">
        <v>82</v>
      </c>
      <c r="O1294" s="0" t="s">
        <v>122</v>
      </c>
      <c r="P1294" s="0" t="s">
        <v>84</v>
      </c>
      <c r="Q1294" s="0" t="s">
        <v>84</v>
      </c>
      <c r="R1294" s="0" t="n">
        <v>0</v>
      </c>
      <c r="S1294" s="0" t="n">
        <v>0</v>
      </c>
      <c r="T1294" s="0" t="n">
        <v>0</v>
      </c>
      <c r="U1294" s="0" t="s">
        <v>95</v>
      </c>
      <c r="V1294" s="0" t="s">
        <v>95</v>
      </c>
      <c r="W1294" s="0" t="n">
        <v>1</v>
      </c>
      <c r="X1294" s="0" t="s">
        <v>86</v>
      </c>
      <c r="Y1294" s="0" t="n">
        <v>0</v>
      </c>
      <c r="Z1294" s="0" t="n">
        <v>0</v>
      </c>
      <c r="AA1294" s="0" t="n">
        <v>0</v>
      </c>
      <c r="AB1294" s="0" t="s">
        <v>87</v>
      </c>
      <c r="AC1294" s="0" t="n">
        <v>117.85</v>
      </c>
      <c r="AD1294" s="0" t="n">
        <v>0</v>
      </c>
      <c r="AE1294" s="0" t="n">
        <v>3</v>
      </c>
      <c r="AF1294" s="0" t="s">
        <v>88</v>
      </c>
      <c r="AG1294" s="13" t="n">
        <v>42918</v>
      </c>
      <c r="AH1294" s="25" t="n">
        <f aca="false">I1294+J1294</f>
        <v>4</v>
      </c>
      <c r="AI1294" s="25" t="n">
        <f aca="false">K1294+L1294+M1294</f>
        <v>1</v>
      </c>
      <c r="AJ1294" s="25" t="n">
        <f aca="false">AC1294*AH1294</f>
        <v>471.4</v>
      </c>
      <c r="AK1294" s="0" t="str">
        <f aca="false">IF(C1294=1,"Cancelled","Completed")</f>
        <v>Completed</v>
      </c>
      <c r="AL1294" s="0" t="str">
        <f aca="false">_xlfn.IFS(D1294&lt;=7,"0-7 Days",D1294&lt;=30,"8-30 Days",D1294&lt;=90,"31-90 Days",TRUE(),"90+ Days")</f>
        <v>90+ Days</v>
      </c>
      <c r="AM1294" s="0" t="str">
        <f aca="false">_xlfn.IFS(OR(F1294="December",F1294="January",F1294="February"),"Winter",OR(F1294="March",F1294="April",F1294="May"),"Spring",OR(F1294="June",F1294="July",F1294="August"),"Summer",TRUE(),"Autumn")</f>
        <v>Summer</v>
      </c>
      <c r="AN1294" s="0" t="str">
        <f aca="false">IF(L1294+M1294&gt;0,"Family","Adult Only")</f>
        <v>Adult Only</v>
      </c>
      <c r="AO1294" s="0" t="str">
        <f aca="false">IF(U1294=V1294,"Same","Changed")</f>
        <v>Same</v>
      </c>
    </row>
    <row r="1295" customFormat="false" ht="15" hidden="false" customHeight="false" outlineLevel="0" collapsed="false">
      <c r="A1295" s="14" t="n">
        <v>1331</v>
      </c>
      <c r="B1295" s="14" t="s">
        <v>80</v>
      </c>
      <c r="C1295" s="14" t="n">
        <v>0</v>
      </c>
      <c r="D1295" s="14" t="n">
        <v>22</v>
      </c>
      <c r="E1295" s="14" t="n">
        <v>2016</v>
      </c>
      <c r="F1295" s="14" t="s">
        <v>126</v>
      </c>
      <c r="G1295" s="14" t="n">
        <v>4</v>
      </c>
      <c r="H1295" s="14" t="n">
        <v>20</v>
      </c>
      <c r="I1295" s="14" t="n">
        <v>0</v>
      </c>
      <c r="J1295" s="14" t="n">
        <v>1</v>
      </c>
      <c r="K1295" s="14" t="n">
        <v>1</v>
      </c>
      <c r="L1295" s="14" t="n">
        <v>0</v>
      </c>
      <c r="M1295" s="14" t="n">
        <v>0</v>
      </c>
      <c r="N1295" s="14" t="s">
        <v>82</v>
      </c>
      <c r="O1295" s="14" t="s">
        <v>92</v>
      </c>
      <c r="P1295" s="14" t="s">
        <v>93</v>
      </c>
      <c r="Q1295" s="14" t="s">
        <v>94</v>
      </c>
      <c r="R1295" s="14" t="n">
        <v>1</v>
      </c>
      <c r="S1295" s="14" t="n">
        <v>0</v>
      </c>
      <c r="T1295" s="14" t="n">
        <v>1</v>
      </c>
      <c r="U1295" s="14" t="s">
        <v>95</v>
      </c>
      <c r="V1295" s="14" t="s">
        <v>109</v>
      </c>
      <c r="W1295" s="14" t="n">
        <v>0</v>
      </c>
      <c r="X1295" s="14" t="s">
        <v>86</v>
      </c>
      <c r="Y1295" s="14" t="n">
        <v>240</v>
      </c>
      <c r="Z1295" s="14" t="n">
        <v>0</v>
      </c>
      <c r="AA1295" s="14" t="n">
        <v>0</v>
      </c>
      <c r="AB1295" s="14" t="s">
        <v>87</v>
      </c>
      <c r="AC1295" s="14" t="n">
        <v>39</v>
      </c>
      <c r="AD1295" s="14" t="n">
        <v>0</v>
      </c>
      <c r="AE1295" s="14" t="n">
        <v>2</v>
      </c>
      <c r="AF1295" s="14" t="s">
        <v>88</v>
      </c>
      <c r="AG1295" s="15" t="n">
        <v>42390</v>
      </c>
      <c r="AH1295" s="14" t="n">
        <f aca="false">I1295+J1295</f>
        <v>1</v>
      </c>
      <c r="AI1295" s="14" t="n">
        <f aca="false">K1295+L1295+M1295</f>
        <v>1</v>
      </c>
      <c r="AJ1295" s="14" t="n">
        <f aca="false">AC1295*AH1295</f>
        <v>39</v>
      </c>
      <c r="AK1295" s="14" t="str">
        <f aca="false">IF(C1295=1,"Cancelled","Completed")</f>
        <v>Completed</v>
      </c>
      <c r="AL1295" s="14" t="str">
        <f aca="false">_xlfn.IFS(D1295&lt;=7,"0-7 Days",D1295&lt;=30,"8-30 Days",D1295&lt;=90,"31-90 Days",TRUE(),"90+ Days")</f>
        <v>8-30 Days</v>
      </c>
      <c r="AM1295" s="14" t="str">
        <f aca="false">_xlfn.IFS(OR(F1295="December",F1295="January",F1295="February"),"Winter",OR(F1295="March",F1295="April",F1295="May"),"Spring",OR(F1295="June",F1295="July",F1295="August"),"Summer",TRUE(),"Autumn")</f>
        <v>Winter</v>
      </c>
      <c r="AN1295" s="14" t="str">
        <f aca="false">IF(L1295+M1295&gt;0,"Family","Adult Only")</f>
        <v>Adult Only</v>
      </c>
      <c r="AO1295" s="14" t="str">
        <f aca="false">IF(U1295=V1295,"Same","Changed")</f>
        <v>Changed</v>
      </c>
    </row>
    <row r="1296" customFormat="false" ht="15" hidden="false" customHeight="false" outlineLevel="0" collapsed="false">
      <c r="A1296" s="0" t="n">
        <v>1332</v>
      </c>
      <c r="B1296" s="0" t="s">
        <v>80</v>
      </c>
      <c r="C1296" s="0" t="n">
        <v>0</v>
      </c>
      <c r="D1296" s="0" t="n">
        <v>4</v>
      </c>
      <c r="E1296" s="0" t="n">
        <v>2016</v>
      </c>
      <c r="F1296" s="0" t="s">
        <v>81</v>
      </c>
      <c r="G1296" s="0" t="n">
        <v>50</v>
      </c>
      <c r="H1296" s="0" t="n">
        <v>10</v>
      </c>
      <c r="I1296" s="0" t="n">
        <v>0</v>
      </c>
      <c r="J1296" s="0" t="n">
        <v>1</v>
      </c>
      <c r="K1296" s="0" t="n">
        <v>2</v>
      </c>
      <c r="L1296" s="0" t="n">
        <v>0</v>
      </c>
      <c r="M1296" s="0" t="n">
        <v>0</v>
      </c>
      <c r="N1296" s="0" t="s">
        <v>82</v>
      </c>
      <c r="O1296" s="0" t="s">
        <v>92</v>
      </c>
      <c r="P1296" s="0" t="s">
        <v>93</v>
      </c>
      <c r="Q1296" s="0" t="s">
        <v>94</v>
      </c>
      <c r="R1296" s="0" t="n">
        <v>0</v>
      </c>
      <c r="S1296" s="0" t="n">
        <v>0</v>
      </c>
      <c r="T1296" s="0" t="n">
        <v>0</v>
      </c>
      <c r="U1296" s="0" t="s">
        <v>95</v>
      </c>
      <c r="V1296" s="0" t="s">
        <v>109</v>
      </c>
      <c r="W1296" s="0" t="n">
        <v>0</v>
      </c>
      <c r="X1296" s="0" t="s">
        <v>86</v>
      </c>
      <c r="Y1296" s="0" t="n">
        <v>240</v>
      </c>
      <c r="Z1296" s="0" t="n">
        <v>0</v>
      </c>
      <c r="AA1296" s="0" t="n">
        <v>0</v>
      </c>
      <c r="AB1296" s="0" t="s">
        <v>87</v>
      </c>
      <c r="AC1296" s="0" t="n">
        <v>65</v>
      </c>
      <c r="AD1296" s="0" t="n">
        <v>0</v>
      </c>
      <c r="AE1296" s="0" t="n">
        <v>2</v>
      </c>
      <c r="AF1296" s="0" t="s">
        <v>88</v>
      </c>
      <c r="AG1296" s="13" t="n">
        <v>42715</v>
      </c>
      <c r="AH1296" s="25" t="n">
        <f aca="false">I1296+J1296</f>
        <v>1</v>
      </c>
      <c r="AI1296" s="25" t="n">
        <f aca="false">K1296+L1296+M1296</f>
        <v>2</v>
      </c>
      <c r="AJ1296" s="25" t="n">
        <f aca="false">AC1296*AH1296</f>
        <v>65</v>
      </c>
      <c r="AK1296" s="0" t="str">
        <f aca="false">IF(C1296=1,"Cancelled","Completed")</f>
        <v>Completed</v>
      </c>
      <c r="AL1296" s="0" t="str">
        <f aca="false">_xlfn.IFS(D1296&lt;=7,"0-7 Days",D1296&lt;=30,"8-30 Days",D1296&lt;=90,"31-90 Days",TRUE(),"90+ Days")</f>
        <v>0-7 Days</v>
      </c>
      <c r="AM1296" s="0" t="str">
        <f aca="false">_xlfn.IFS(OR(F1296="December",F1296="January",F1296="February"),"Winter",OR(F1296="March",F1296="April",F1296="May"),"Spring",OR(F1296="June",F1296="July",F1296="August"),"Summer",TRUE(),"Autumn")</f>
        <v>Winter</v>
      </c>
      <c r="AN1296" s="0" t="str">
        <f aca="false">IF(L1296+M1296&gt;0,"Family","Adult Only")</f>
        <v>Adult Only</v>
      </c>
      <c r="AO1296" s="0" t="str">
        <f aca="false">IF(U1296=V1296,"Same","Changed")</f>
        <v>Changed</v>
      </c>
    </row>
    <row r="1297" customFormat="false" ht="15" hidden="false" customHeight="false" outlineLevel="0" collapsed="false">
      <c r="A1297" s="14" t="n">
        <v>1333</v>
      </c>
      <c r="B1297" s="14" t="s">
        <v>90</v>
      </c>
      <c r="C1297" s="14" t="n">
        <v>1</v>
      </c>
      <c r="D1297" s="14" t="n">
        <v>101</v>
      </c>
      <c r="E1297" s="14" t="n">
        <v>2017</v>
      </c>
      <c r="F1297" s="14" t="s">
        <v>103</v>
      </c>
      <c r="G1297" s="14" t="n">
        <v>11</v>
      </c>
      <c r="H1297" s="14" t="n">
        <v>18</v>
      </c>
      <c r="I1297" s="14" t="n">
        <v>1</v>
      </c>
      <c r="J1297" s="14" t="n">
        <v>1</v>
      </c>
      <c r="K1297" s="14" t="n">
        <v>2</v>
      </c>
      <c r="L1297" s="14" t="n">
        <v>0</v>
      </c>
      <c r="M1297" s="14" t="n">
        <v>0</v>
      </c>
      <c r="N1297" s="14" t="s">
        <v>82</v>
      </c>
      <c r="O1297" s="14" t="s">
        <v>108</v>
      </c>
      <c r="P1297" s="14" t="s">
        <v>93</v>
      </c>
      <c r="Q1297" s="14" t="s">
        <v>94</v>
      </c>
      <c r="R1297" s="14" t="n">
        <v>0</v>
      </c>
      <c r="S1297" s="14" t="n">
        <v>0</v>
      </c>
      <c r="T1297" s="14" t="n">
        <v>0</v>
      </c>
      <c r="U1297" s="14" t="s">
        <v>95</v>
      </c>
      <c r="V1297" s="14" t="s">
        <v>95</v>
      </c>
      <c r="W1297" s="14" t="n">
        <v>0</v>
      </c>
      <c r="X1297" s="14" t="s">
        <v>86</v>
      </c>
      <c r="Y1297" s="14" t="n">
        <v>9</v>
      </c>
      <c r="Z1297" s="14" t="n">
        <v>0</v>
      </c>
      <c r="AA1297" s="14" t="n">
        <v>0</v>
      </c>
      <c r="AB1297" s="14" t="s">
        <v>87</v>
      </c>
      <c r="AC1297" s="14" t="n">
        <v>97.2</v>
      </c>
      <c r="AD1297" s="14" t="n">
        <v>0</v>
      </c>
      <c r="AE1297" s="14" t="n">
        <v>2</v>
      </c>
      <c r="AF1297" s="14" t="s">
        <v>96</v>
      </c>
      <c r="AG1297" s="15" t="n">
        <v>42794</v>
      </c>
      <c r="AH1297" s="14" t="n">
        <f aca="false">I1297+J1297</f>
        <v>2</v>
      </c>
      <c r="AI1297" s="14" t="n">
        <f aca="false">K1297+L1297+M1297</f>
        <v>2</v>
      </c>
      <c r="AJ1297" s="14" t="n">
        <f aca="false">AC1297*AH1297</f>
        <v>194.4</v>
      </c>
      <c r="AK1297" s="14" t="str">
        <f aca="false">IF(C1297=1,"Cancelled","Completed")</f>
        <v>Cancelled</v>
      </c>
      <c r="AL1297" s="14" t="str">
        <f aca="false">_xlfn.IFS(D1297&lt;=7,"0-7 Days",D1297&lt;=30,"8-30 Days",D1297&lt;=90,"31-90 Days",TRUE(),"90+ Days")</f>
        <v>90+ Days</v>
      </c>
      <c r="AM1297" s="14" t="str">
        <f aca="false">_xlfn.IFS(OR(F1297="December",F1297="January",F1297="February"),"Winter",OR(F1297="March",F1297="April",F1297="May"),"Spring",OR(F1297="June",F1297="July",F1297="August"),"Summer",TRUE(),"Autumn")</f>
        <v>Spring</v>
      </c>
      <c r="AN1297" s="14" t="str">
        <f aca="false">IF(L1297+M1297&gt;0,"Family","Adult Only")</f>
        <v>Adult Only</v>
      </c>
      <c r="AO1297" s="14" t="str">
        <f aca="false">IF(U1297=V1297,"Same","Changed")</f>
        <v>Same</v>
      </c>
    </row>
    <row r="1298" customFormat="false" ht="15" hidden="false" customHeight="false" outlineLevel="0" collapsed="false">
      <c r="A1298" s="0" t="n">
        <v>1334</v>
      </c>
      <c r="B1298" s="0" t="s">
        <v>80</v>
      </c>
      <c r="C1298" s="0" t="n">
        <v>0</v>
      </c>
      <c r="D1298" s="0" t="n">
        <v>22</v>
      </c>
      <c r="E1298" s="0" t="n">
        <v>2017</v>
      </c>
      <c r="F1298" s="0" t="s">
        <v>119</v>
      </c>
      <c r="G1298" s="0" t="n">
        <v>31</v>
      </c>
      <c r="H1298" s="0" t="n">
        <v>5</v>
      </c>
      <c r="I1298" s="0" t="n">
        <v>2</v>
      </c>
      <c r="J1298" s="0" t="n">
        <v>1</v>
      </c>
      <c r="K1298" s="0" t="n">
        <v>2</v>
      </c>
      <c r="L1298" s="0" t="n">
        <v>0</v>
      </c>
      <c r="M1298" s="0" t="n">
        <v>0</v>
      </c>
      <c r="N1298" s="0" t="s">
        <v>82</v>
      </c>
      <c r="O1298" s="0" t="s">
        <v>151</v>
      </c>
      <c r="P1298" s="0" t="s">
        <v>93</v>
      </c>
      <c r="Q1298" s="0" t="s">
        <v>94</v>
      </c>
      <c r="R1298" s="0" t="n">
        <v>0</v>
      </c>
      <c r="S1298" s="0" t="n">
        <v>0</v>
      </c>
      <c r="T1298" s="0" t="n">
        <v>0</v>
      </c>
      <c r="U1298" s="0" t="s">
        <v>95</v>
      </c>
      <c r="V1298" s="0" t="s">
        <v>95</v>
      </c>
      <c r="W1298" s="0" t="n">
        <v>1</v>
      </c>
      <c r="X1298" s="0" t="s">
        <v>86</v>
      </c>
      <c r="Y1298" s="0" t="n">
        <v>508</v>
      </c>
      <c r="Z1298" s="0" t="n">
        <v>0</v>
      </c>
      <c r="AA1298" s="0" t="n">
        <v>0</v>
      </c>
      <c r="AB1298" s="0" t="s">
        <v>101</v>
      </c>
      <c r="AC1298" s="0" t="n">
        <v>188.6</v>
      </c>
      <c r="AD1298" s="0" t="n">
        <v>0</v>
      </c>
      <c r="AE1298" s="0" t="n">
        <v>1</v>
      </c>
      <c r="AF1298" s="0" t="s">
        <v>88</v>
      </c>
      <c r="AG1298" s="13" t="n">
        <v>42955</v>
      </c>
      <c r="AH1298" s="25" t="n">
        <f aca="false">I1298+J1298</f>
        <v>3</v>
      </c>
      <c r="AI1298" s="25" t="n">
        <f aca="false">K1298+L1298+M1298</f>
        <v>2</v>
      </c>
      <c r="AJ1298" s="25" t="n">
        <f aca="false">AC1298*AH1298</f>
        <v>565.8</v>
      </c>
      <c r="AK1298" s="0" t="str">
        <f aca="false">IF(C1298=1,"Cancelled","Completed")</f>
        <v>Completed</v>
      </c>
      <c r="AL1298" s="0" t="str">
        <f aca="false">_xlfn.IFS(D1298&lt;=7,"0-7 Days",D1298&lt;=30,"8-30 Days",D1298&lt;=90,"31-90 Days",TRUE(),"90+ Days")</f>
        <v>8-30 Days</v>
      </c>
      <c r="AM1298" s="0" t="str">
        <f aca="false">_xlfn.IFS(OR(F1298="December",F1298="January",F1298="February"),"Winter",OR(F1298="March",F1298="April",F1298="May"),"Spring",OR(F1298="June",F1298="July",F1298="August"),"Summer",TRUE(),"Autumn")</f>
        <v>Summer</v>
      </c>
      <c r="AN1298" s="0" t="str">
        <f aca="false">IF(L1298+M1298&gt;0,"Family","Adult Only")</f>
        <v>Adult Only</v>
      </c>
      <c r="AO1298" s="0" t="str">
        <f aca="false">IF(U1298=V1298,"Same","Changed")</f>
        <v>Same</v>
      </c>
    </row>
    <row r="1299" customFormat="false" ht="15" hidden="false" customHeight="false" outlineLevel="0" collapsed="false">
      <c r="A1299" s="14" t="n">
        <v>1335</v>
      </c>
      <c r="B1299" s="14" t="s">
        <v>80</v>
      </c>
      <c r="C1299" s="14" t="n">
        <v>1</v>
      </c>
      <c r="D1299" s="14" t="n">
        <v>183</v>
      </c>
      <c r="E1299" s="14" t="n">
        <v>2016</v>
      </c>
      <c r="F1299" s="14" t="s">
        <v>81</v>
      </c>
      <c r="G1299" s="14" t="n">
        <v>49</v>
      </c>
      <c r="H1299" s="14" t="n">
        <v>3</v>
      </c>
      <c r="I1299" s="14" t="n">
        <v>2</v>
      </c>
      <c r="J1299" s="14" t="n">
        <v>1</v>
      </c>
      <c r="K1299" s="14" t="n">
        <v>2</v>
      </c>
      <c r="L1299" s="14" t="n">
        <v>0</v>
      </c>
      <c r="M1299" s="14" t="n">
        <v>0</v>
      </c>
      <c r="N1299" s="14" t="s">
        <v>142</v>
      </c>
      <c r="O1299" s="14" t="s">
        <v>92</v>
      </c>
      <c r="P1299" s="14" t="s">
        <v>116</v>
      </c>
      <c r="Q1299" s="14" t="s">
        <v>94</v>
      </c>
      <c r="R1299" s="14" t="n">
        <v>0</v>
      </c>
      <c r="S1299" s="14" t="n">
        <v>0</v>
      </c>
      <c r="T1299" s="14" t="n">
        <v>0</v>
      </c>
      <c r="U1299" s="14" t="s">
        <v>95</v>
      </c>
      <c r="V1299" s="14" t="s">
        <v>95</v>
      </c>
      <c r="W1299" s="14" t="n">
        <v>0</v>
      </c>
      <c r="X1299" s="14" t="s">
        <v>120</v>
      </c>
      <c r="Y1299" s="14" t="n">
        <v>38</v>
      </c>
      <c r="Z1299" s="14" t="n">
        <v>0</v>
      </c>
      <c r="AA1299" s="14" t="n">
        <v>0</v>
      </c>
      <c r="AB1299" s="14" t="s">
        <v>87</v>
      </c>
      <c r="AC1299" s="14" t="n">
        <v>72</v>
      </c>
      <c r="AD1299" s="14" t="n">
        <v>0</v>
      </c>
      <c r="AE1299" s="14" t="n">
        <v>0</v>
      </c>
      <c r="AF1299" s="14" t="s">
        <v>96</v>
      </c>
      <c r="AG1299" s="15" t="n">
        <v>42669</v>
      </c>
      <c r="AH1299" s="14" t="n">
        <f aca="false">I1299+J1299</f>
        <v>3</v>
      </c>
      <c r="AI1299" s="14" t="n">
        <f aca="false">K1299+L1299+M1299</f>
        <v>2</v>
      </c>
      <c r="AJ1299" s="14" t="n">
        <f aca="false">AC1299*AH1299</f>
        <v>216</v>
      </c>
      <c r="AK1299" s="14" t="str">
        <f aca="false">IF(C1299=1,"Cancelled","Completed")</f>
        <v>Cancelled</v>
      </c>
      <c r="AL1299" s="14" t="str">
        <f aca="false">_xlfn.IFS(D1299&lt;=7,"0-7 Days",D1299&lt;=30,"8-30 Days",D1299&lt;=90,"31-90 Days",TRUE(),"90+ Days")</f>
        <v>90+ Days</v>
      </c>
      <c r="AM1299" s="14" t="str">
        <f aca="false">_xlfn.IFS(OR(F1299="December",F1299="January",F1299="February"),"Winter",OR(F1299="March",F1299="April",F1299="May"),"Spring",OR(F1299="June",F1299="July",F1299="August"),"Summer",TRUE(),"Autumn")</f>
        <v>Winter</v>
      </c>
      <c r="AN1299" s="14" t="str">
        <f aca="false">IF(L1299+M1299&gt;0,"Family","Adult Only")</f>
        <v>Adult Only</v>
      </c>
      <c r="AO1299" s="14" t="str">
        <f aca="false">IF(U1299=V1299,"Same","Changed")</f>
        <v>Same</v>
      </c>
    </row>
    <row r="1300" customFormat="false" ht="15" hidden="false" customHeight="false" outlineLevel="0" collapsed="false">
      <c r="A1300" s="0" t="n">
        <v>1336</v>
      </c>
      <c r="B1300" s="0" t="s">
        <v>90</v>
      </c>
      <c r="C1300" s="0" t="n">
        <v>1</v>
      </c>
      <c r="D1300" s="0" t="n">
        <v>75</v>
      </c>
      <c r="E1300" s="0" t="n">
        <v>2017</v>
      </c>
      <c r="F1300" s="0" t="s">
        <v>126</v>
      </c>
      <c r="G1300" s="0" t="n">
        <v>1</v>
      </c>
      <c r="H1300" s="0" t="n">
        <v>7</v>
      </c>
      <c r="I1300" s="0" t="n">
        <v>1</v>
      </c>
      <c r="J1300" s="0" t="n">
        <v>1</v>
      </c>
      <c r="K1300" s="0" t="n">
        <v>1</v>
      </c>
      <c r="L1300" s="0" t="n">
        <v>0</v>
      </c>
      <c r="M1300" s="0" t="n">
        <v>0</v>
      </c>
      <c r="N1300" s="0" t="s">
        <v>82</v>
      </c>
      <c r="O1300" s="0" t="s">
        <v>123</v>
      </c>
      <c r="P1300" s="0" t="s">
        <v>93</v>
      </c>
      <c r="Q1300" s="0" t="s">
        <v>94</v>
      </c>
      <c r="R1300" s="0" t="n">
        <v>0</v>
      </c>
      <c r="S1300" s="0" t="n">
        <v>0</v>
      </c>
      <c r="T1300" s="0" t="n">
        <v>0</v>
      </c>
      <c r="U1300" s="0" t="s">
        <v>95</v>
      </c>
      <c r="V1300" s="0" t="s">
        <v>95</v>
      </c>
      <c r="W1300" s="0" t="n">
        <v>0</v>
      </c>
      <c r="X1300" s="0" t="s">
        <v>86</v>
      </c>
      <c r="Y1300" s="0" t="n">
        <v>9</v>
      </c>
      <c r="Z1300" s="0" t="n">
        <v>0</v>
      </c>
      <c r="AA1300" s="0" t="n">
        <v>0</v>
      </c>
      <c r="AB1300" s="0" t="s">
        <v>87</v>
      </c>
      <c r="AC1300" s="0" t="n">
        <v>86.4</v>
      </c>
      <c r="AD1300" s="0" t="n">
        <v>0</v>
      </c>
      <c r="AE1300" s="0" t="n">
        <v>1</v>
      </c>
      <c r="AF1300" s="0" t="s">
        <v>96</v>
      </c>
      <c r="AG1300" s="13" t="n">
        <v>42677</v>
      </c>
      <c r="AH1300" s="25" t="n">
        <f aca="false">I1300+J1300</f>
        <v>2</v>
      </c>
      <c r="AI1300" s="25" t="n">
        <f aca="false">K1300+L1300+M1300</f>
        <v>1</v>
      </c>
      <c r="AJ1300" s="25" t="n">
        <f aca="false">AC1300*AH1300</f>
        <v>172.8</v>
      </c>
      <c r="AK1300" s="0" t="str">
        <f aca="false">IF(C1300=1,"Cancelled","Completed")</f>
        <v>Cancelled</v>
      </c>
      <c r="AL1300" s="0" t="str">
        <f aca="false">_xlfn.IFS(D1300&lt;=7,"0-7 Days",D1300&lt;=30,"8-30 Days",D1300&lt;=90,"31-90 Days",TRUE(),"90+ Days")</f>
        <v>31-90 Days</v>
      </c>
      <c r="AM1300" s="0" t="str">
        <f aca="false">_xlfn.IFS(OR(F1300="December",F1300="January",F1300="February"),"Winter",OR(F1300="March",F1300="April",F1300="May"),"Spring",OR(F1300="June",F1300="July",F1300="August"),"Summer",TRUE(),"Autumn")</f>
        <v>Winter</v>
      </c>
      <c r="AN1300" s="0" t="str">
        <f aca="false">IF(L1300+M1300&gt;0,"Family","Adult Only")</f>
        <v>Adult Only</v>
      </c>
      <c r="AO1300" s="0" t="str">
        <f aca="false">IF(U1300=V1300,"Same","Changed")</f>
        <v>Same</v>
      </c>
    </row>
    <row r="1301" customFormat="false" ht="15" hidden="false" customHeight="false" outlineLevel="0" collapsed="false">
      <c r="A1301" s="14" t="n">
        <v>1337</v>
      </c>
      <c r="B1301" s="14" t="s">
        <v>80</v>
      </c>
      <c r="C1301" s="14" t="n">
        <v>0</v>
      </c>
      <c r="D1301" s="14" t="n">
        <v>4</v>
      </c>
      <c r="E1301" s="14" t="n">
        <v>2016</v>
      </c>
      <c r="F1301" s="14" t="s">
        <v>126</v>
      </c>
      <c r="G1301" s="14" t="n">
        <v>3</v>
      </c>
      <c r="H1301" s="14" t="n">
        <v>15</v>
      </c>
      <c r="I1301" s="14" t="n">
        <v>0</v>
      </c>
      <c r="J1301" s="14" t="n">
        <v>2</v>
      </c>
      <c r="K1301" s="14" t="n">
        <v>2</v>
      </c>
      <c r="L1301" s="14" t="n">
        <v>0</v>
      </c>
      <c r="M1301" s="14" t="n">
        <v>0</v>
      </c>
      <c r="N1301" s="14" t="s">
        <v>112</v>
      </c>
      <c r="O1301" s="14" t="s">
        <v>98</v>
      </c>
      <c r="P1301" s="14" t="s">
        <v>84</v>
      </c>
      <c r="Q1301" s="14" t="s">
        <v>84</v>
      </c>
      <c r="R1301" s="14" t="n">
        <v>0</v>
      </c>
      <c r="S1301" s="14" t="n">
        <v>0</v>
      </c>
      <c r="T1301" s="14" t="n">
        <v>0</v>
      </c>
      <c r="U1301" s="14" t="s">
        <v>95</v>
      </c>
      <c r="V1301" s="14" t="s">
        <v>95</v>
      </c>
      <c r="W1301" s="14" t="n">
        <v>2</v>
      </c>
      <c r="X1301" s="14" t="s">
        <v>86</v>
      </c>
      <c r="Y1301" s="14" t="n">
        <v>250</v>
      </c>
      <c r="Z1301" s="14" t="n">
        <v>0</v>
      </c>
      <c r="AA1301" s="14" t="n">
        <v>0</v>
      </c>
      <c r="AB1301" s="14" t="s">
        <v>87</v>
      </c>
      <c r="AC1301" s="14" t="n">
        <v>73</v>
      </c>
      <c r="AD1301" s="14" t="n">
        <v>0</v>
      </c>
      <c r="AE1301" s="14" t="n">
        <v>1</v>
      </c>
      <c r="AF1301" s="14" t="s">
        <v>88</v>
      </c>
      <c r="AG1301" s="15" t="n">
        <v>42386</v>
      </c>
      <c r="AH1301" s="14" t="n">
        <f aca="false">I1301+J1301</f>
        <v>2</v>
      </c>
      <c r="AI1301" s="14" t="n">
        <f aca="false">K1301+L1301+M1301</f>
        <v>2</v>
      </c>
      <c r="AJ1301" s="14" t="n">
        <f aca="false">AC1301*AH1301</f>
        <v>146</v>
      </c>
      <c r="AK1301" s="14" t="str">
        <f aca="false">IF(C1301=1,"Cancelled","Completed")</f>
        <v>Completed</v>
      </c>
      <c r="AL1301" s="14" t="str">
        <f aca="false">_xlfn.IFS(D1301&lt;=7,"0-7 Days",D1301&lt;=30,"8-30 Days",D1301&lt;=90,"31-90 Days",TRUE(),"90+ Days")</f>
        <v>0-7 Days</v>
      </c>
      <c r="AM1301" s="14" t="str">
        <f aca="false">_xlfn.IFS(OR(F1301="December",F1301="January",F1301="February"),"Winter",OR(F1301="March",F1301="April",F1301="May"),"Spring",OR(F1301="June",F1301="July",F1301="August"),"Summer",TRUE(),"Autumn")</f>
        <v>Winter</v>
      </c>
      <c r="AN1301" s="14" t="str">
        <f aca="false">IF(L1301+M1301&gt;0,"Family","Adult Only")</f>
        <v>Adult Only</v>
      </c>
      <c r="AO1301" s="14" t="str">
        <f aca="false">IF(U1301=V1301,"Same","Changed")</f>
        <v>Same</v>
      </c>
    </row>
    <row r="1302" customFormat="false" ht="15" hidden="false" customHeight="false" outlineLevel="0" collapsed="false">
      <c r="A1302" s="0" t="n">
        <v>1338</v>
      </c>
      <c r="B1302" s="0" t="s">
        <v>90</v>
      </c>
      <c r="C1302" s="0" t="n">
        <v>0</v>
      </c>
      <c r="D1302" s="0" t="n">
        <v>16</v>
      </c>
      <c r="E1302" s="0" t="n">
        <v>2015</v>
      </c>
      <c r="F1302" s="0" t="s">
        <v>119</v>
      </c>
      <c r="G1302" s="0" t="n">
        <v>32</v>
      </c>
      <c r="H1302" s="0" t="n">
        <v>8</v>
      </c>
      <c r="I1302" s="0" t="n">
        <v>2</v>
      </c>
      <c r="J1302" s="0" t="n">
        <v>2</v>
      </c>
      <c r="K1302" s="0" t="n">
        <v>2</v>
      </c>
      <c r="L1302" s="0" t="n">
        <v>0</v>
      </c>
      <c r="M1302" s="0" t="n">
        <v>0</v>
      </c>
      <c r="N1302" s="0" t="s">
        <v>82</v>
      </c>
      <c r="O1302" s="0" t="s">
        <v>115</v>
      </c>
      <c r="P1302" s="0" t="s">
        <v>116</v>
      </c>
      <c r="Q1302" s="0" t="s">
        <v>94</v>
      </c>
      <c r="R1302" s="0" t="n">
        <v>0</v>
      </c>
      <c r="S1302" s="0" t="n">
        <v>0</v>
      </c>
      <c r="T1302" s="0" t="n">
        <v>0</v>
      </c>
      <c r="U1302" s="0" t="s">
        <v>95</v>
      </c>
      <c r="V1302" s="0" t="s">
        <v>95</v>
      </c>
      <c r="W1302" s="0" t="n">
        <v>0</v>
      </c>
      <c r="X1302" s="0" t="s">
        <v>86</v>
      </c>
      <c r="Y1302" s="0" t="n">
        <v>1</v>
      </c>
      <c r="Z1302" s="0" t="n">
        <v>0</v>
      </c>
      <c r="AA1302" s="0" t="n">
        <v>0</v>
      </c>
      <c r="AB1302" s="0" t="s">
        <v>101</v>
      </c>
      <c r="AC1302" s="0" t="n">
        <v>62</v>
      </c>
      <c r="AD1302" s="0" t="n">
        <v>0</v>
      </c>
      <c r="AE1302" s="0" t="n">
        <v>0</v>
      </c>
      <c r="AF1302" s="0" t="s">
        <v>88</v>
      </c>
      <c r="AG1302" s="13" t="n">
        <v>42228</v>
      </c>
      <c r="AH1302" s="25" t="n">
        <f aca="false">I1302+J1302</f>
        <v>4</v>
      </c>
      <c r="AI1302" s="25" t="n">
        <f aca="false">K1302+L1302+M1302</f>
        <v>2</v>
      </c>
      <c r="AJ1302" s="25" t="n">
        <f aca="false">AC1302*AH1302</f>
        <v>248</v>
      </c>
      <c r="AK1302" s="0" t="str">
        <f aca="false">IF(C1302=1,"Cancelled","Completed")</f>
        <v>Completed</v>
      </c>
      <c r="AL1302" s="0" t="str">
        <f aca="false">_xlfn.IFS(D1302&lt;=7,"0-7 Days",D1302&lt;=30,"8-30 Days",D1302&lt;=90,"31-90 Days",TRUE(),"90+ Days")</f>
        <v>8-30 Days</v>
      </c>
      <c r="AM1302" s="0" t="str">
        <f aca="false">_xlfn.IFS(OR(F1302="December",F1302="January",F1302="February"),"Winter",OR(F1302="March",F1302="April",F1302="May"),"Spring",OR(F1302="June",F1302="July",F1302="August"),"Summer",TRUE(),"Autumn")</f>
        <v>Summer</v>
      </c>
      <c r="AN1302" s="0" t="str">
        <f aca="false">IF(L1302+M1302&gt;0,"Family","Adult Only")</f>
        <v>Adult Only</v>
      </c>
      <c r="AO1302" s="0" t="str">
        <f aca="false">IF(U1302=V1302,"Same","Changed")</f>
        <v>Same</v>
      </c>
    </row>
    <row r="1303" customFormat="false" ht="15" hidden="false" customHeight="false" outlineLevel="0" collapsed="false">
      <c r="A1303" s="14" t="n">
        <v>1339</v>
      </c>
      <c r="B1303" s="14" t="s">
        <v>90</v>
      </c>
      <c r="C1303" s="14" t="n">
        <v>1</v>
      </c>
      <c r="D1303" s="14" t="n">
        <v>127</v>
      </c>
      <c r="E1303" s="14" t="n">
        <v>2016</v>
      </c>
      <c r="F1303" s="14" t="s">
        <v>81</v>
      </c>
      <c r="G1303" s="14" t="n">
        <v>53</v>
      </c>
      <c r="H1303" s="14" t="n">
        <v>27</v>
      </c>
      <c r="I1303" s="14" t="n">
        <v>0</v>
      </c>
      <c r="J1303" s="14" t="n">
        <v>3</v>
      </c>
      <c r="K1303" s="14" t="n">
        <v>1</v>
      </c>
      <c r="L1303" s="14" t="n">
        <v>1</v>
      </c>
      <c r="M1303" s="14" t="n">
        <v>0</v>
      </c>
      <c r="N1303" s="14" t="s">
        <v>82</v>
      </c>
      <c r="O1303" s="14" t="s">
        <v>92</v>
      </c>
      <c r="P1303" s="14" t="s">
        <v>93</v>
      </c>
      <c r="Q1303" s="14" t="s">
        <v>94</v>
      </c>
      <c r="R1303" s="14" t="n">
        <v>0</v>
      </c>
      <c r="S1303" s="14" t="n">
        <v>0</v>
      </c>
      <c r="T1303" s="14" t="n">
        <v>0</v>
      </c>
      <c r="U1303" s="14" t="s">
        <v>109</v>
      </c>
      <c r="V1303" s="14" t="s">
        <v>109</v>
      </c>
      <c r="W1303" s="14" t="n">
        <v>0</v>
      </c>
      <c r="X1303" s="14" t="s">
        <v>86</v>
      </c>
      <c r="Y1303" s="14" t="n">
        <v>7</v>
      </c>
      <c r="Z1303" s="14" t="n">
        <v>0</v>
      </c>
      <c r="AA1303" s="14" t="n">
        <v>0</v>
      </c>
      <c r="AB1303" s="14" t="s">
        <v>87</v>
      </c>
      <c r="AC1303" s="14" t="n">
        <v>84.05</v>
      </c>
      <c r="AD1303" s="14" t="n">
        <v>0</v>
      </c>
      <c r="AE1303" s="14" t="n">
        <v>1</v>
      </c>
      <c r="AF1303" s="14" t="s">
        <v>96</v>
      </c>
      <c r="AG1303" s="15" t="n">
        <v>42605</v>
      </c>
      <c r="AH1303" s="14" t="n">
        <f aca="false">I1303+J1303</f>
        <v>3</v>
      </c>
      <c r="AI1303" s="14" t="n">
        <f aca="false">K1303+L1303+M1303</f>
        <v>2</v>
      </c>
      <c r="AJ1303" s="14" t="n">
        <f aca="false">AC1303*AH1303</f>
        <v>252.15</v>
      </c>
      <c r="AK1303" s="14" t="str">
        <f aca="false">IF(C1303=1,"Cancelled","Completed")</f>
        <v>Cancelled</v>
      </c>
      <c r="AL1303" s="14" t="str">
        <f aca="false">_xlfn.IFS(D1303&lt;=7,"0-7 Days",D1303&lt;=30,"8-30 Days",D1303&lt;=90,"31-90 Days",TRUE(),"90+ Days")</f>
        <v>90+ Days</v>
      </c>
      <c r="AM1303" s="14" t="str">
        <f aca="false">_xlfn.IFS(OR(F1303="December",F1303="January",F1303="February"),"Winter",OR(F1303="March",F1303="April",F1303="May"),"Spring",OR(F1303="June",F1303="July",F1303="August"),"Summer",TRUE(),"Autumn")</f>
        <v>Winter</v>
      </c>
      <c r="AN1303" s="14" t="str">
        <f aca="false">IF(L1303+M1303&gt;0,"Family","Adult Only")</f>
        <v>Family</v>
      </c>
      <c r="AO1303" s="14" t="str">
        <f aca="false">IF(U1303=V1303,"Same","Changed")</f>
        <v>Same</v>
      </c>
    </row>
    <row r="1304" customFormat="false" ht="15" hidden="false" customHeight="false" outlineLevel="0" collapsed="false">
      <c r="A1304" s="0" t="n">
        <v>1340</v>
      </c>
      <c r="B1304" s="0" t="s">
        <v>80</v>
      </c>
      <c r="C1304" s="0" t="n">
        <v>0</v>
      </c>
      <c r="D1304" s="0" t="n">
        <v>3</v>
      </c>
      <c r="E1304" s="0" t="n">
        <v>2017</v>
      </c>
      <c r="F1304" s="0" t="s">
        <v>135</v>
      </c>
      <c r="G1304" s="0" t="n">
        <v>22</v>
      </c>
      <c r="H1304" s="0" t="n">
        <v>1</v>
      </c>
      <c r="I1304" s="0" t="n">
        <v>0</v>
      </c>
      <c r="J1304" s="0" t="n">
        <v>1</v>
      </c>
      <c r="K1304" s="0" t="n">
        <v>1</v>
      </c>
      <c r="L1304" s="0" t="n">
        <v>0</v>
      </c>
      <c r="M1304" s="0" t="n">
        <v>0</v>
      </c>
      <c r="N1304" s="0" t="s">
        <v>82</v>
      </c>
      <c r="O1304" s="0" t="s">
        <v>92</v>
      </c>
      <c r="P1304" s="0" t="s">
        <v>128</v>
      </c>
      <c r="Q1304" s="0" t="s">
        <v>128</v>
      </c>
      <c r="R1304" s="0" t="n">
        <v>0</v>
      </c>
      <c r="S1304" s="0" t="n">
        <v>0</v>
      </c>
      <c r="T1304" s="0" t="n">
        <v>4</v>
      </c>
      <c r="U1304" s="0" t="s">
        <v>95</v>
      </c>
      <c r="V1304" s="0" t="s">
        <v>95</v>
      </c>
      <c r="W1304" s="0" t="n">
        <v>0</v>
      </c>
      <c r="X1304" s="0" t="s">
        <v>86</v>
      </c>
      <c r="Y1304" s="0" t="n">
        <v>0</v>
      </c>
      <c r="Z1304" s="0" t="n">
        <v>116</v>
      </c>
      <c r="AA1304" s="0" t="n">
        <v>0</v>
      </c>
      <c r="AB1304" s="0" t="s">
        <v>87</v>
      </c>
      <c r="AC1304" s="0" t="n">
        <v>75</v>
      </c>
      <c r="AD1304" s="0" t="n">
        <v>1</v>
      </c>
      <c r="AE1304" s="0" t="n">
        <v>0</v>
      </c>
      <c r="AF1304" s="0" t="s">
        <v>88</v>
      </c>
      <c r="AG1304" s="13" t="n">
        <v>42888</v>
      </c>
      <c r="AH1304" s="25" t="n">
        <f aca="false">I1304+J1304</f>
        <v>1</v>
      </c>
      <c r="AI1304" s="25" t="n">
        <f aca="false">K1304+L1304+M1304</f>
        <v>1</v>
      </c>
      <c r="AJ1304" s="25" t="n">
        <f aca="false">AC1304*AH1304</f>
        <v>75</v>
      </c>
      <c r="AK1304" s="0" t="str">
        <f aca="false">IF(C1304=1,"Cancelled","Completed")</f>
        <v>Completed</v>
      </c>
      <c r="AL1304" s="0" t="str">
        <f aca="false">_xlfn.IFS(D1304&lt;=7,"0-7 Days",D1304&lt;=30,"8-30 Days",D1304&lt;=90,"31-90 Days",TRUE(),"90+ Days")</f>
        <v>0-7 Days</v>
      </c>
      <c r="AM1304" s="0" t="str">
        <f aca="false">_xlfn.IFS(OR(F1304="December",F1304="January",F1304="February"),"Winter",OR(F1304="March",F1304="April",F1304="May"),"Spring",OR(F1304="June",F1304="July",F1304="August"),"Summer",TRUE(),"Autumn")</f>
        <v>Summer</v>
      </c>
      <c r="AN1304" s="0" t="str">
        <f aca="false">IF(L1304+M1304&gt;0,"Family","Adult Only")</f>
        <v>Adult Only</v>
      </c>
      <c r="AO1304" s="0" t="str">
        <f aca="false">IF(U1304=V1304,"Same","Changed")</f>
        <v>Same</v>
      </c>
    </row>
    <row r="1305" customFormat="false" ht="15" hidden="false" customHeight="false" outlineLevel="0" collapsed="false">
      <c r="A1305" s="14" t="n">
        <v>1341</v>
      </c>
      <c r="B1305" s="14" t="s">
        <v>90</v>
      </c>
      <c r="C1305" s="14" t="n">
        <v>1</v>
      </c>
      <c r="D1305" s="14" t="n">
        <v>90</v>
      </c>
      <c r="E1305" s="14" t="n">
        <v>2016</v>
      </c>
      <c r="F1305" s="14" t="s">
        <v>81</v>
      </c>
      <c r="G1305" s="14" t="n">
        <v>53</v>
      </c>
      <c r="H1305" s="14" t="n">
        <v>26</v>
      </c>
      <c r="I1305" s="14" t="n">
        <v>1</v>
      </c>
      <c r="J1305" s="14" t="n">
        <v>4</v>
      </c>
      <c r="K1305" s="14" t="n">
        <v>2</v>
      </c>
      <c r="L1305" s="14" t="n">
        <v>0</v>
      </c>
      <c r="M1305" s="14" t="n">
        <v>0</v>
      </c>
      <c r="N1305" s="14" t="s">
        <v>107</v>
      </c>
      <c r="O1305" s="14" t="s">
        <v>122</v>
      </c>
      <c r="P1305" s="14" t="s">
        <v>93</v>
      </c>
      <c r="Q1305" s="14" t="s">
        <v>94</v>
      </c>
      <c r="R1305" s="14" t="n">
        <v>0</v>
      </c>
      <c r="S1305" s="14" t="n">
        <v>0</v>
      </c>
      <c r="T1305" s="14" t="n">
        <v>0</v>
      </c>
      <c r="U1305" s="14" t="s">
        <v>95</v>
      </c>
      <c r="V1305" s="14" t="s">
        <v>95</v>
      </c>
      <c r="W1305" s="14" t="n">
        <v>0</v>
      </c>
      <c r="X1305" s="14" t="s">
        <v>86</v>
      </c>
      <c r="Y1305" s="14" t="n">
        <v>9</v>
      </c>
      <c r="Z1305" s="14" t="n">
        <v>0</v>
      </c>
      <c r="AA1305" s="14" t="n">
        <v>0</v>
      </c>
      <c r="AB1305" s="14" t="s">
        <v>87</v>
      </c>
      <c r="AC1305" s="14" t="n">
        <v>88.74</v>
      </c>
      <c r="AD1305" s="14" t="n">
        <v>0</v>
      </c>
      <c r="AE1305" s="14" t="n">
        <v>0</v>
      </c>
      <c r="AF1305" s="14" t="s">
        <v>96</v>
      </c>
      <c r="AG1305" s="15" t="n">
        <v>42640</v>
      </c>
      <c r="AH1305" s="14" t="n">
        <f aca="false">I1305+J1305</f>
        <v>5</v>
      </c>
      <c r="AI1305" s="14" t="n">
        <f aca="false">K1305+L1305+M1305</f>
        <v>2</v>
      </c>
      <c r="AJ1305" s="14" t="n">
        <f aca="false">AC1305*AH1305</f>
        <v>443.7</v>
      </c>
      <c r="AK1305" s="14" t="str">
        <f aca="false">IF(C1305=1,"Cancelled","Completed")</f>
        <v>Cancelled</v>
      </c>
      <c r="AL1305" s="14" t="str">
        <f aca="false">_xlfn.IFS(D1305&lt;=7,"0-7 Days",D1305&lt;=30,"8-30 Days",D1305&lt;=90,"31-90 Days",TRUE(),"90+ Days")</f>
        <v>31-90 Days</v>
      </c>
      <c r="AM1305" s="14" t="str">
        <f aca="false">_xlfn.IFS(OR(F1305="December",F1305="January",F1305="February"),"Winter",OR(F1305="March",F1305="April",F1305="May"),"Spring",OR(F1305="June",F1305="July",F1305="August"),"Summer",TRUE(),"Autumn")</f>
        <v>Winter</v>
      </c>
      <c r="AN1305" s="14" t="str">
        <f aca="false">IF(L1305+M1305&gt;0,"Family","Adult Only")</f>
        <v>Adult Only</v>
      </c>
      <c r="AO1305" s="14" t="str">
        <f aca="false">IF(U1305=V1305,"Same","Changed")</f>
        <v>Same</v>
      </c>
    </row>
    <row r="1306" customFormat="false" ht="15" hidden="false" customHeight="false" outlineLevel="0" collapsed="false">
      <c r="A1306" s="0" t="n">
        <v>1342</v>
      </c>
      <c r="B1306" s="0" t="s">
        <v>80</v>
      </c>
      <c r="C1306" s="0" t="n">
        <v>1</v>
      </c>
      <c r="D1306" s="0" t="n">
        <v>51</v>
      </c>
      <c r="E1306" s="0" t="n">
        <v>2017</v>
      </c>
      <c r="F1306" s="0" t="s">
        <v>91</v>
      </c>
      <c r="G1306" s="0" t="n">
        <v>28</v>
      </c>
      <c r="H1306" s="0" t="n">
        <v>12</v>
      </c>
      <c r="I1306" s="0" t="n">
        <v>1</v>
      </c>
      <c r="J1306" s="0" t="n">
        <v>4</v>
      </c>
      <c r="K1306" s="0" t="n">
        <v>2</v>
      </c>
      <c r="L1306" s="0" t="n">
        <v>0</v>
      </c>
      <c r="M1306" s="0" t="n">
        <v>0</v>
      </c>
      <c r="N1306" s="0" t="s">
        <v>82</v>
      </c>
      <c r="O1306" s="0" t="s">
        <v>83</v>
      </c>
      <c r="P1306" s="0" t="s">
        <v>93</v>
      </c>
      <c r="Q1306" s="0" t="s">
        <v>94</v>
      </c>
      <c r="R1306" s="0" t="n">
        <v>0</v>
      </c>
      <c r="S1306" s="0" t="n">
        <v>0</v>
      </c>
      <c r="T1306" s="0" t="n">
        <v>0</v>
      </c>
      <c r="U1306" s="0" t="s">
        <v>95</v>
      </c>
      <c r="V1306" s="0" t="s">
        <v>95</v>
      </c>
      <c r="W1306" s="0" t="n">
        <v>0</v>
      </c>
      <c r="X1306" s="0" t="s">
        <v>86</v>
      </c>
      <c r="Y1306" s="0" t="n">
        <v>240</v>
      </c>
      <c r="Z1306" s="0" t="n">
        <v>0</v>
      </c>
      <c r="AA1306" s="0" t="n">
        <v>0</v>
      </c>
      <c r="AB1306" s="0" t="s">
        <v>87</v>
      </c>
      <c r="AC1306" s="0" t="n">
        <v>184</v>
      </c>
      <c r="AD1306" s="0" t="n">
        <v>0</v>
      </c>
      <c r="AE1306" s="0" t="n">
        <v>1</v>
      </c>
      <c r="AF1306" s="0" t="s">
        <v>96</v>
      </c>
      <c r="AG1306" s="13" t="n">
        <v>42878</v>
      </c>
      <c r="AH1306" s="25" t="n">
        <f aca="false">I1306+J1306</f>
        <v>5</v>
      </c>
      <c r="AI1306" s="25" t="n">
        <f aca="false">K1306+L1306+M1306</f>
        <v>2</v>
      </c>
      <c r="AJ1306" s="25" t="n">
        <f aca="false">AC1306*AH1306</f>
        <v>920</v>
      </c>
      <c r="AK1306" s="0" t="str">
        <f aca="false">IF(C1306=1,"Cancelled","Completed")</f>
        <v>Cancelled</v>
      </c>
      <c r="AL1306" s="0" t="str">
        <f aca="false">_xlfn.IFS(D1306&lt;=7,"0-7 Days",D1306&lt;=30,"8-30 Days",D1306&lt;=90,"31-90 Days",TRUE(),"90+ Days")</f>
        <v>31-90 Days</v>
      </c>
      <c r="AM1306" s="0" t="str">
        <f aca="false">_xlfn.IFS(OR(F1306="December",F1306="January",F1306="February"),"Winter",OR(F1306="March",F1306="April",F1306="May"),"Spring",OR(F1306="June",F1306="July",F1306="August"),"Summer",TRUE(),"Autumn")</f>
        <v>Summer</v>
      </c>
      <c r="AN1306" s="0" t="str">
        <f aca="false">IF(L1306+M1306&gt;0,"Family","Adult Only")</f>
        <v>Adult Only</v>
      </c>
      <c r="AO1306" s="0" t="str">
        <f aca="false">IF(U1306=V1306,"Same","Changed")</f>
        <v>Same</v>
      </c>
    </row>
    <row r="1307" customFormat="false" ht="15" hidden="false" customHeight="false" outlineLevel="0" collapsed="false">
      <c r="A1307" s="14" t="n">
        <v>1343</v>
      </c>
      <c r="B1307" s="14" t="s">
        <v>80</v>
      </c>
      <c r="C1307" s="14" t="n">
        <v>0</v>
      </c>
      <c r="D1307" s="14" t="n">
        <v>137</v>
      </c>
      <c r="E1307" s="14" t="n">
        <v>2017</v>
      </c>
      <c r="F1307" s="14" t="s">
        <v>103</v>
      </c>
      <c r="G1307" s="14" t="n">
        <v>11</v>
      </c>
      <c r="H1307" s="14" t="n">
        <v>14</v>
      </c>
      <c r="I1307" s="14" t="n">
        <v>2</v>
      </c>
      <c r="J1307" s="14" t="n">
        <v>8</v>
      </c>
      <c r="K1307" s="14" t="n">
        <v>2</v>
      </c>
      <c r="L1307" s="14" t="n">
        <v>0</v>
      </c>
      <c r="M1307" s="14" t="n">
        <v>0</v>
      </c>
      <c r="N1307" s="14" t="s">
        <v>82</v>
      </c>
      <c r="O1307" s="14" t="s">
        <v>130</v>
      </c>
      <c r="P1307" s="14" t="s">
        <v>93</v>
      </c>
      <c r="Q1307" s="14" t="s">
        <v>94</v>
      </c>
      <c r="R1307" s="14" t="n">
        <v>0</v>
      </c>
      <c r="S1307" s="14" t="n">
        <v>0</v>
      </c>
      <c r="T1307" s="14" t="n">
        <v>0</v>
      </c>
      <c r="U1307" s="14" t="s">
        <v>85</v>
      </c>
      <c r="V1307" s="14" t="s">
        <v>85</v>
      </c>
      <c r="W1307" s="14" t="n">
        <v>0</v>
      </c>
      <c r="X1307" s="14" t="s">
        <v>86</v>
      </c>
      <c r="Y1307" s="14" t="n">
        <v>242</v>
      </c>
      <c r="Z1307" s="14" t="n">
        <v>0</v>
      </c>
      <c r="AA1307" s="14" t="n">
        <v>0</v>
      </c>
      <c r="AB1307" s="14" t="s">
        <v>87</v>
      </c>
      <c r="AC1307" s="14" t="n">
        <v>60.3</v>
      </c>
      <c r="AD1307" s="14" t="n">
        <v>1</v>
      </c>
      <c r="AE1307" s="14" t="n">
        <v>1</v>
      </c>
      <c r="AF1307" s="14" t="s">
        <v>88</v>
      </c>
      <c r="AG1307" s="15" t="n">
        <v>42818</v>
      </c>
      <c r="AH1307" s="14" t="n">
        <f aca="false">I1307+J1307</f>
        <v>10</v>
      </c>
      <c r="AI1307" s="14" t="n">
        <f aca="false">K1307+L1307+M1307</f>
        <v>2</v>
      </c>
      <c r="AJ1307" s="14" t="n">
        <f aca="false">AC1307*AH1307</f>
        <v>603</v>
      </c>
      <c r="AK1307" s="14" t="str">
        <f aca="false">IF(C1307=1,"Cancelled","Completed")</f>
        <v>Completed</v>
      </c>
      <c r="AL1307" s="14" t="str">
        <f aca="false">_xlfn.IFS(D1307&lt;=7,"0-7 Days",D1307&lt;=30,"8-30 Days",D1307&lt;=90,"31-90 Days",TRUE(),"90+ Days")</f>
        <v>90+ Days</v>
      </c>
      <c r="AM1307" s="14" t="str">
        <f aca="false">_xlfn.IFS(OR(F1307="December",F1307="January",F1307="February"),"Winter",OR(F1307="March",F1307="April",F1307="May"),"Spring",OR(F1307="June",F1307="July",F1307="August"),"Summer",TRUE(),"Autumn")</f>
        <v>Spring</v>
      </c>
      <c r="AN1307" s="14" t="str">
        <f aca="false">IF(L1307+M1307&gt;0,"Family","Adult Only")</f>
        <v>Adult Only</v>
      </c>
      <c r="AO1307" s="14" t="str">
        <f aca="false">IF(U1307=V1307,"Same","Changed")</f>
        <v>Same</v>
      </c>
    </row>
    <row r="1308" customFormat="false" ht="15" hidden="false" customHeight="false" outlineLevel="0" collapsed="false">
      <c r="A1308" s="0" t="n">
        <v>1344</v>
      </c>
      <c r="B1308" s="0" t="s">
        <v>80</v>
      </c>
      <c r="C1308" s="0" t="n">
        <v>1</v>
      </c>
      <c r="D1308" s="0" t="n">
        <v>43</v>
      </c>
      <c r="E1308" s="0" t="n">
        <v>2015</v>
      </c>
      <c r="F1308" s="0" t="s">
        <v>119</v>
      </c>
      <c r="G1308" s="0" t="n">
        <v>32</v>
      </c>
      <c r="H1308" s="0" t="n">
        <v>7</v>
      </c>
      <c r="I1308" s="0" t="n">
        <v>2</v>
      </c>
      <c r="J1308" s="0" t="n">
        <v>4</v>
      </c>
      <c r="K1308" s="0" t="n">
        <v>2</v>
      </c>
      <c r="L1308" s="0" t="n">
        <v>0</v>
      </c>
      <c r="M1308" s="0" t="n">
        <v>0</v>
      </c>
      <c r="N1308" s="0" t="s">
        <v>112</v>
      </c>
      <c r="O1308" s="0" t="s">
        <v>92</v>
      </c>
      <c r="P1308" s="0" t="s">
        <v>93</v>
      </c>
      <c r="Q1308" s="0" t="s">
        <v>94</v>
      </c>
      <c r="R1308" s="0" t="n">
        <v>0</v>
      </c>
      <c r="S1308" s="0" t="n">
        <v>0</v>
      </c>
      <c r="T1308" s="0" t="n">
        <v>0</v>
      </c>
      <c r="U1308" s="0" t="s">
        <v>95</v>
      </c>
      <c r="V1308" s="0" t="s">
        <v>95</v>
      </c>
      <c r="W1308" s="0" t="n">
        <v>0</v>
      </c>
      <c r="X1308" s="0" t="s">
        <v>86</v>
      </c>
      <c r="Y1308" s="0" t="n">
        <v>240</v>
      </c>
      <c r="Z1308" s="0" t="n">
        <v>0</v>
      </c>
      <c r="AA1308" s="0" t="n">
        <v>0</v>
      </c>
      <c r="AB1308" s="0" t="s">
        <v>87</v>
      </c>
      <c r="AC1308" s="0" t="n">
        <v>202</v>
      </c>
      <c r="AD1308" s="0" t="n">
        <v>0</v>
      </c>
      <c r="AE1308" s="0" t="n">
        <v>0</v>
      </c>
      <c r="AF1308" s="0" t="s">
        <v>96</v>
      </c>
      <c r="AG1308" s="13" t="n">
        <v>42182</v>
      </c>
      <c r="AH1308" s="25" t="n">
        <f aca="false">I1308+J1308</f>
        <v>6</v>
      </c>
      <c r="AI1308" s="25" t="n">
        <f aca="false">K1308+L1308+M1308</f>
        <v>2</v>
      </c>
      <c r="AJ1308" s="25" t="n">
        <f aca="false">AC1308*AH1308</f>
        <v>1212</v>
      </c>
      <c r="AK1308" s="0" t="str">
        <f aca="false">IF(C1308=1,"Cancelled","Completed")</f>
        <v>Cancelled</v>
      </c>
      <c r="AL1308" s="0" t="str">
        <f aca="false">_xlfn.IFS(D1308&lt;=7,"0-7 Days",D1308&lt;=30,"8-30 Days",D1308&lt;=90,"31-90 Days",TRUE(),"90+ Days")</f>
        <v>31-90 Days</v>
      </c>
      <c r="AM1308" s="0" t="str">
        <f aca="false">_xlfn.IFS(OR(F1308="December",F1308="January",F1308="February"),"Winter",OR(F1308="March",F1308="April",F1308="May"),"Spring",OR(F1308="June",F1308="July",F1308="August"),"Summer",TRUE(),"Autumn")</f>
        <v>Summer</v>
      </c>
      <c r="AN1308" s="0" t="str">
        <f aca="false">IF(L1308+M1308&gt;0,"Family","Adult Only")</f>
        <v>Adult Only</v>
      </c>
      <c r="AO1308" s="0" t="str">
        <f aca="false">IF(U1308=V1308,"Same","Changed")</f>
        <v>Same</v>
      </c>
    </row>
    <row r="1309" customFormat="false" ht="15" hidden="false" customHeight="false" outlineLevel="0" collapsed="false">
      <c r="A1309" s="14" t="n">
        <v>1345</v>
      </c>
      <c r="B1309" s="14" t="s">
        <v>90</v>
      </c>
      <c r="C1309" s="14" t="n">
        <v>0</v>
      </c>
      <c r="D1309" s="14" t="n">
        <v>61</v>
      </c>
      <c r="E1309" s="14" t="n">
        <v>2017</v>
      </c>
      <c r="F1309" s="14" t="s">
        <v>91</v>
      </c>
      <c r="G1309" s="14" t="n">
        <v>27</v>
      </c>
      <c r="H1309" s="14" t="n">
        <v>3</v>
      </c>
      <c r="I1309" s="14" t="n">
        <v>3</v>
      </c>
      <c r="J1309" s="14" t="n">
        <v>6</v>
      </c>
      <c r="K1309" s="14" t="n">
        <v>1</v>
      </c>
      <c r="L1309" s="14" t="n">
        <v>0</v>
      </c>
      <c r="M1309" s="14" t="n">
        <v>0</v>
      </c>
      <c r="N1309" s="14" t="s">
        <v>82</v>
      </c>
      <c r="O1309" s="14" t="s">
        <v>150</v>
      </c>
      <c r="P1309" s="14" t="s">
        <v>93</v>
      </c>
      <c r="Q1309" s="14" t="s">
        <v>94</v>
      </c>
      <c r="R1309" s="14" t="n">
        <v>0</v>
      </c>
      <c r="S1309" s="14" t="n">
        <v>0</v>
      </c>
      <c r="T1309" s="14" t="n">
        <v>0</v>
      </c>
      <c r="U1309" s="14" t="s">
        <v>138</v>
      </c>
      <c r="V1309" s="14" t="s">
        <v>95</v>
      </c>
      <c r="W1309" s="14" t="n">
        <v>1</v>
      </c>
      <c r="X1309" s="14" t="s">
        <v>86</v>
      </c>
      <c r="Y1309" s="14" t="n">
        <v>9</v>
      </c>
      <c r="Z1309" s="14" t="n">
        <v>0</v>
      </c>
      <c r="AA1309" s="14" t="n">
        <v>0</v>
      </c>
      <c r="AB1309" s="14" t="s">
        <v>87</v>
      </c>
      <c r="AC1309" s="14" t="n">
        <v>94.8</v>
      </c>
      <c r="AD1309" s="14" t="n">
        <v>0</v>
      </c>
      <c r="AE1309" s="14" t="n">
        <v>0</v>
      </c>
      <c r="AF1309" s="14" t="s">
        <v>88</v>
      </c>
      <c r="AG1309" s="15" t="n">
        <v>42928</v>
      </c>
      <c r="AH1309" s="14" t="n">
        <f aca="false">I1309+J1309</f>
        <v>9</v>
      </c>
      <c r="AI1309" s="14" t="n">
        <f aca="false">K1309+L1309+M1309</f>
        <v>1</v>
      </c>
      <c r="AJ1309" s="14" t="n">
        <f aca="false">AC1309*AH1309</f>
        <v>853.2</v>
      </c>
      <c r="AK1309" s="14" t="str">
        <f aca="false">IF(C1309=1,"Cancelled","Completed")</f>
        <v>Completed</v>
      </c>
      <c r="AL1309" s="14" t="str">
        <f aca="false">_xlfn.IFS(D1309&lt;=7,"0-7 Days",D1309&lt;=30,"8-30 Days",D1309&lt;=90,"31-90 Days",TRUE(),"90+ Days")</f>
        <v>31-90 Days</v>
      </c>
      <c r="AM1309" s="14" t="str">
        <f aca="false">_xlfn.IFS(OR(F1309="December",F1309="January",F1309="February"),"Winter",OR(F1309="March",F1309="April",F1309="May"),"Spring",OR(F1309="June",F1309="July",F1309="August"),"Summer",TRUE(),"Autumn")</f>
        <v>Summer</v>
      </c>
      <c r="AN1309" s="14" t="str">
        <f aca="false">IF(L1309+M1309&gt;0,"Family","Adult Only")</f>
        <v>Adult Only</v>
      </c>
      <c r="AO1309" s="14" t="str">
        <f aca="false">IF(U1309=V1309,"Same","Changed")</f>
        <v>Changed</v>
      </c>
    </row>
    <row r="1310" customFormat="false" ht="15" hidden="false" customHeight="false" outlineLevel="0" collapsed="false">
      <c r="A1310" s="0" t="n">
        <v>1347</v>
      </c>
      <c r="B1310" s="0" t="s">
        <v>90</v>
      </c>
      <c r="C1310" s="0" t="n">
        <v>0</v>
      </c>
      <c r="D1310" s="0" t="n">
        <v>0</v>
      </c>
      <c r="E1310" s="0" t="n">
        <v>2017</v>
      </c>
      <c r="F1310" s="0" t="s">
        <v>106</v>
      </c>
      <c r="G1310" s="0" t="n">
        <v>15</v>
      </c>
      <c r="H1310" s="0" t="n">
        <v>15</v>
      </c>
      <c r="I1310" s="0" t="n">
        <v>0</v>
      </c>
      <c r="J1310" s="0" t="n">
        <v>1</v>
      </c>
      <c r="K1310" s="0" t="n">
        <v>2</v>
      </c>
      <c r="L1310" s="0" t="n">
        <v>0</v>
      </c>
      <c r="M1310" s="0" t="n">
        <v>0</v>
      </c>
      <c r="N1310" s="0" t="s">
        <v>82</v>
      </c>
      <c r="O1310" s="0" t="s">
        <v>92</v>
      </c>
      <c r="P1310" s="0" t="s">
        <v>99</v>
      </c>
      <c r="Q1310" s="0" t="s">
        <v>94</v>
      </c>
      <c r="R1310" s="0" t="n">
        <v>0</v>
      </c>
      <c r="S1310" s="0" t="n">
        <v>0</v>
      </c>
      <c r="T1310" s="0" t="n">
        <v>0</v>
      </c>
      <c r="U1310" s="0" t="s">
        <v>109</v>
      </c>
      <c r="V1310" s="0" t="s">
        <v>109</v>
      </c>
      <c r="W1310" s="0" t="n">
        <v>4</v>
      </c>
      <c r="X1310" s="0" t="s">
        <v>86</v>
      </c>
      <c r="Y1310" s="0" t="n">
        <v>461</v>
      </c>
      <c r="Z1310" s="0" t="n">
        <v>0</v>
      </c>
      <c r="AA1310" s="0" t="n">
        <v>0</v>
      </c>
      <c r="AB1310" s="0" t="s">
        <v>87</v>
      </c>
      <c r="AC1310" s="0" t="n">
        <v>144</v>
      </c>
      <c r="AD1310" s="0" t="n">
        <v>0</v>
      </c>
      <c r="AE1310" s="0" t="n">
        <v>0</v>
      </c>
      <c r="AF1310" s="0" t="s">
        <v>88</v>
      </c>
      <c r="AG1310" s="13" t="n">
        <v>42841</v>
      </c>
      <c r="AH1310" s="25" t="n">
        <f aca="false">I1310+J1310</f>
        <v>1</v>
      </c>
      <c r="AI1310" s="25" t="n">
        <f aca="false">K1310+L1310+M1310</f>
        <v>2</v>
      </c>
      <c r="AJ1310" s="25" t="n">
        <f aca="false">AC1310*AH1310</f>
        <v>144</v>
      </c>
      <c r="AK1310" s="0" t="str">
        <f aca="false">IF(C1310=1,"Cancelled","Completed")</f>
        <v>Completed</v>
      </c>
      <c r="AL1310" s="0" t="str">
        <f aca="false">_xlfn.IFS(D1310&lt;=7,"0-7 Days",D1310&lt;=30,"8-30 Days",D1310&lt;=90,"31-90 Days",TRUE(),"90+ Days")</f>
        <v>0-7 Days</v>
      </c>
      <c r="AM1310" s="0" t="str">
        <f aca="false">_xlfn.IFS(OR(F1310="December",F1310="January",F1310="February"),"Winter",OR(F1310="March",F1310="April",F1310="May"),"Spring",OR(F1310="June",F1310="July",F1310="August"),"Summer",TRUE(),"Autumn")</f>
        <v>Spring</v>
      </c>
      <c r="AN1310" s="0" t="str">
        <f aca="false">IF(L1310+M1310&gt;0,"Family","Adult Only")</f>
        <v>Adult Only</v>
      </c>
      <c r="AO1310" s="0" t="str">
        <f aca="false">IF(U1310=V1310,"Same","Changed")</f>
        <v>Same</v>
      </c>
    </row>
    <row r="1311" customFormat="false" ht="15" hidden="false" customHeight="false" outlineLevel="0" collapsed="false">
      <c r="A1311" s="14" t="n">
        <v>1348</v>
      </c>
      <c r="B1311" s="14" t="s">
        <v>80</v>
      </c>
      <c r="C1311" s="14" t="n">
        <v>0</v>
      </c>
      <c r="D1311" s="14" t="n">
        <v>24</v>
      </c>
      <c r="E1311" s="14" t="n">
        <v>2017</v>
      </c>
      <c r="F1311" s="14" t="s">
        <v>126</v>
      </c>
      <c r="G1311" s="14" t="n">
        <v>4</v>
      </c>
      <c r="H1311" s="14" t="n">
        <v>28</v>
      </c>
      <c r="I1311" s="14" t="n">
        <v>0</v>
      </c>
      <c r="J1311" s="14" t="n">
        <v>1</v>
      </c>
      <c r="K1311" s="14" t="n">
        <v>2</v>
      </c>
      <c r="L1311" s="14" t="n">
        <v>0</v>
      </c>
      <c r="M1311" s="14" t="n">
        <v>0</v>
      </c>
      <c r="N1311" s="14" t="s">
        <v>82</v>
      </c>
      <c r="O1311" s="14" t="s">
        <v>115</v>
      </c>
      <c r="P1311" s="14" t="s">
        <v>93</v>
      </c>
      <c r="Q1311" s="14" t="s">
        <v>94</v>
      </c>
      <c r="R1311" s="14" t="n">
        <v>0</v>
      </c>
      <c r="S1311" s="14" t="n">
        <v>0</v>
      </c>
      <c r="T1311" s="14" t="n">
        <v>0</v>
      </c>
      <c r="U1311" s="14" t="s">
        <v>95</v>
      </c>
      <c r="V1311" s="14" t="s">
        <v>124</v>
      </c>
      <c r="W1311" s="14" t="n">
        <v>1</v>
      </c>
      <c r="X1311" s="14" t="s">
        <v>86</v>
      </c>
      <c r="Y1311" s="14" t="n">
        <v>240</v>
      </c>
      <c r="Z1311" s="14" t="n">
        <v>0</v>
      </c>
      <c r="AA1311" s="14" t="n">
        <v>0</v>
      </c>
      <c r="AB1311" s="14" t="s">
        <v>87</v>
      </c>
      <c r="AC1311" s="14" t="n">
        <v>48</v>
      </c>
      <c r="AD1311" s="14" t="n">
        <v>0</v>
      </c>
      <c r="AE1311" s="14" t="n">
        <v>2</v>
      </c>
      <c r="AF1311" s="14" t="s">
        <v>88</v>
      </c>
      <c r="AG1311" s="15" t="n">
        <v>42764</v>
      </c>
      <c r="AH1311" s="14" t="n">
        <f aca="false">I1311+J1311</f>
        <v>1</v>
      </c>
      <c r="AI1311" s="14" t="n">
        <f aca="false">K1311+L1311+M1311</f>
        <v>2</v>
      </c>
      <c r="AJ1311" s="14" t="n">
        <f aca="false">AC1311*AH1311</f>
        <v>48</v>
      </c>
      <c r="AK1311" s="14" t="str">
        <f aca="false">IF(C1311=1,"Cancelled","Completed")</f>
        <v>Completed</v>
      </c>
      <c r="AL1311" s="14" t="str">
        <f aca="false">_xlfn.IFS(D1311&lt;=7,"0-7 Days",D1311&lt;=30,"8-30 Days",D1311&lt;=90,"31-90 Days",TRUE(),"90+ Days")</f>
        <v>8-30 Days</v>
      </c>
      <c r="AM1311" s="14" t="str">
        <f aca="false">_xlfn.IFS(OR(F1311="December",F1311="January",F1311="February"),"Winter",OR(F1311="March",F1311="April",F1311="May"),"Spring",OR(F1311="June",F1311="July",F1311="August"),"Summer",TRUE(),"Autumn")</f>
        <v>Winter</v>
      </c>
      <c r="AN1311" s="14" t="str">
        <f aca="false">IF(L1311+M1311&gt;0,"Family","Adult Only")</f>
        <v>Adult Only</v>
      </c>
      <c r="AO1311" s="14" t="str">
        <f aca="false">IF(U1311=V1311,"Same","Changed")</f>
        <v>Changed</v>
      </c>
    </row>
    <row r="1312" customFormat="false" ht="15" hidden="false" customHeight="false" outlineLevel="0" collapsed="false">
      <c r="A1312" s="0" t="n">
        <v>1349</v>
      </c>
      <c r="B1312" s="0" t="s">
        <v>80</v>
      </c>
      <c r="C1312" s="0" t="n">
        <v>0</v>
      </c>
      <c r="D1312" s="0" t="n">
        <v>52</v>
      </c>
      <c r="E1312" s="0" t="n">
        <v>2017</v>
      </c>
      <c r="F1312" s="0" t="s">
        <v>91</v>
      </c>
      <c r="G1312" s="0" t="n">
        <v>27</v>
      </c>
      <c r="H1312" s="0" t="n">
        <v>7</v>
      </c>
      <c r="I1312" s="0" t="n">
        <v>0</v>
      </c>
      <c r="J1312" s="0" t="n">
        <v>2</v>
      </c>
      <c r="K1312" s="0" t="n">
        <v>2</v>
      </c>
      <c r="L1312" s="0" t="n">
        <v>2</v>
      </c>
      <c r="M1312" s="0" t="n">
        <v>0</v>
      </c>
      <c r="N1312" s="0" t="s">
        <v>82</v>
      </c>
      <c r="O1312" s="0" t="s">
        <v>92</v>
      </c>
      <c r="P1312" s="0" t="s">
        <v>93</v>
      </c>
      <c r="Q1312" s="0" t="s">
        <v>94</v>
      </c>
      <c r="R1312" s="0" t="n">
        <v>0</v>
      </c>
      <c r="S1312" s="0" t="n">
        <v>0</v>
      </c>
      <c r="T1312" s="0" t="n">
        <v>0</v>
      </c>
      <c r="U1312" s="0" t="s">
        <v>156</v>
      </c>
      <c r="V1312" s="0" t="s">
        <v>156</v>
      </c>
      <c r="W1312" s="0" t="n">
        <v>0</v>
      </c>
      <c r="X1312" s="0" t="s">
        <v>86</v>
      </c>
      <c r="Y1312" s="0" t="n">
        <v>240</v>
      </c>
      <c r="Z1312" s="0" t="n">
        <v>0</v>
      </c>
      <c r="AA1312" s="0" t="n">
        <v>0</v>
      </c>
      <c r="AB1312" s="0" t="s">
        <v>87</v>
      </c>
      <c r="AC1312" s="0" t="n">
        <v>210</v>
      </c>
      <c r="AD1312" s="0" t="n">
        <v>0</v>
      </c>
      <c r="AE1312" s="0" t="n">
        <v>0</v>
      </c>
      <c r="AF1312" s="0" t="s">
        <v>88</v>
      </c>
      <c r="AG1312" s="13" t="n">
        <v>42925</v>
      </c>
      <c r="AH1312" s="25" t="n">
        <f aca="false">I1312+J1312</f>
        <v>2</v>
      </c>
      <c r="AI1312" s="25" t="n">
        <f aca="false">K1312+L1312+M1312</f>
        <v>4</v>
      </c>
      <c r="AJ1312" s="25" t="n">
        <f aca="false">AC1312*AH1312</f>
        <v>420</v>
      </c>
      <c r="AK1312" s="0" t="str">
        <f aca="false">IF(C1312=1,"Cancelled","Completed")</f>
        <v>Completed</v>
      </c>
      <c r="AL1312" s="0" t="str">
        <f aca="false">_xlfn.IFS(D1312&lt;=7,"0-7 Days",D1312&lt;=30,"8-30 Days",D1312&lt;=90,"31-90 Days",TRUE(),"90+ Days")</f>
        <v>31-90 Days</v>
      </c>
      <c r="AM1312" s="0" t="str">
        <f aca="false">_xlfn.IFS(OR(F1312="December",F1312="January",F1312="February"),"Winter",OR(F1312="March",F1312="April",F1312="May"),"Spring",OR(F1312="June",F1312="July",F1312="August"),"Summer",TRUE(),"Autumn")</f>
        <v>Summer</v>
      </c>
      <c r="AN1312" s="0" t="str">
        <f aca="false">IF(L1312+M1312&gt;0,"Family","Adult Only")</f>
        <v>Family</v>
      </c>
      <c r="AO1312" s="0" t="str">
        <f aca="false">IF(U1312=V1312,"Same","Changed")</f>
        <v>Same</v>
      </c>
    </row>
    <row r="1313" customFormat="false" ht="15" hidden="false" customHeight="false" outlineLevel="0" collapsed="false">
      <c r="A1313" s="14" t="n">
        <v>1350</v>
      </c>
      <c r="B1313" s="14" t="s">
        <v>80</v>
      </c>
      <c r="C1313" s="14" t="n">
        <v>0</v>
      </c>
      <c r="D1313" s="14" t="n">
        <v>181</v>
      </c>
      <c r="E1313" s="14" t="n">
        <v>2017</v>
      </c>
      <c r="F1313" s="14" t="s">
        <v>103</v>
      </c>
      <c r="G1313" s="14" t="n">
        <v>9</v>
      </c>
      <c r="H1313" s="14" t="n">
        <v>1</v>
      </c>
      <c r="I1313" s="14" t="n">
        <v>6</v>
      </c>
      <c r="J1313" s="14" t="n">
        <v>19</v>
      </c>
      <c r="K1313" s="14" t="n">
        <v>2</v>
      </c>
      <c r="L1313" s="14" t="n">
        <v>0</v>
      </c>
      <c r="M1313" s="14" t="n">
        <v>0</v>
      </c>
      <c r="N1313" s="14" t="s">
        <v>112</v>
      </c>
      <c r="O1313" s="14" t="s">
        <v>92</v>
      </c>
      <c r="P1313" s="14" t="s">
        <v>116</v>
      </c>
      <c r="Q1313" s="14" t="s">
        <v>94</v>
      </c>
      <c r="R1313" s="14" t="n">
        <v>0</v>
      </c>
      <c r="S1313" s="14" t="n">
        <v>0</v>
      </c>
      <c r="T1313" s="14" t="n">
        <v>0</v>
      </c>
      <c r="U1313" s="14" t="s">
        <v>95</v>
      </c>
      <c r="V1313" s="14" t="s">
        <v>95</v>
      </c>
      <c r="W1313" s="14" t="n">
        <v>2</v>
      </c>
      <c r="X1313" s="14" t="s">
        <v>86</v>
      </c>
      <c r="Y1313" s="14" t="n">
        <v>440</v>
      </c>
      <c r="Z1313" s="14" t="n">
        <v>0</v>
      </c>
      <c r="AA1313" s="14" t="n">
        <v>0</v>
      </c>
      <c r="AB1313" s="14" t="s">
        <v>101</v>
      </c>
      <c r="AC1313" s="14" t="n">
        <v>57.8</v>
      </c>
      <c r="AD1313" s="14" t="n">
        <v>0</v>
      </c>
      <c r="AE1313" s="14" t="n">
        <v>1</v>
      </c>
      <c r="AF1313" s="14" t="s">
        <v>88</v>
      </c>
      <c r="AG1313" s="15" t="n">
        <v>42820</v>
      </c>
      <c r="AH1313" s="14" t="n">
        <f aca="false">I1313+J1313</f>
        <v>25</v>
      </c>
      <c r="AI1313" s="14" t="n">
        <f aca="false">K1313+L1313+M1313</f>
        <v>2</v>
      </c>
      <c r="AJ1313" s="14" t="n">
        <f aca="false">AC1313*AH1313</f>
        <v>1445</v>
      </c>
      <c r="AK1313" s="14" t="str">
        <f aca="false">IF(C1313=1,"Cancelled","Completed")</f>
        <v>Completed</v>
      </c>
      <c r="AL1313" s="14" t="str">
        <f aca="false">_xlfn.IFS(D1313&lt;=7,"0-7 Days",D1313&lt;=30,"8-30 Days",D1313&lt;=90,"31-90 Days",TRUE(),"90+ Days")</f>
        <v>90+ Days</v>
      </c>
      <c r="AM1313" s="14" t="str">
        <f aca="false">_xlfn.IFS(OR(F1313="December",F1313="January",F1313="February"),"Winter",OR(F1313="March",F1313="April",F1313="May"),"Spring",OR(F1313="June",F1313="July",F1313="August"),"Summer",TRUE(),"Autumn")</f>
        <v>Spring</v>
      </c>
      <c r="AN1313" s="14" t="str">
        <f aca="false">IF(L1313+M1313&gt;0,"Family","Adult Only")</f>
        <v>Adult Only</v>
      </c>
      <c r="AO1313" s="14" t="str">
        <f aca="false">IF(U1313=V1313,"Same","Changed")</f>
        <v>Same</v>
      </c>
    </row>
    <row r="1314" customFormat="false" ht="15" hidden="false" customHeight="false" outlineLevel="0" collapsed="false">
      <c r="A1314" s="0" t="n">
        <v>1351</v>
      </c>
      <c r="B1314" s="0" t="s">
        <v>90</v>
      </c>
      <c r="C1314" s="0" t="n">
        <v>1</v>
      </c>
      <c r="D1314" s="0" t="n">
        <v>122</v>
      </c>
      <c r="E1314" s="0" t="n">
        <v>2016</v>
      </c>
      <c r="F1314" s="0" t="s">
        <v>113</v>
      </c>
      <c r="G1314" s="0" t="n">
        <v>47</v>
      </c>
      <c r="H1314" s="0" t="n">
        <v>14</v>
      </c>
      <c r="I1314" s="0" t="n">
        <v>1</v>
      </c>
      <c r="J1314" s="0" t="n">
        <v>3</v>
      </c>
      <c r="K1314" s="0" t="n">
        <v>2</v>
      </c>
      <c r="L1314" s="0" t="n">
        <v>0</v>
      </c>
      <c r="M1314" s="0" t="n">
        <v>0</v>
      </c>
      <c r="N1314" s="0" t="s">
        <v>107</v>
      </c>
      <c r="O1314" s="0" t="s">
        <v>130</v>
      </c>
      <c r="P1314" s="0" t="s">
        <v>93</v>
      </c>
      <c r="Q1314" s="0" t="s">
        <v>94</v>
      </c>
      <c r="R1314" s="0" t="n">
        <v>0</v>
      </c>
      <c r="S1314" s="0" t="n">
        <v>0</v>
      </c>
      <c r="T1314" s="0" t="n">
        <v>0</v>
      </c>
      <c r="U1314" s="0" t="s">
        <v>95</v>
      </c>
      <c r="V1314" s="0" t="s">
        <v>95</v>
      </c>
      <c r="W1314" s="0" t="n">
        <v>0</v>
      </c>
      <c r="X1314" s="0" t="s">
        <v>86</v>
      </c>
      <c r="Y1314" s="0" t="n">
        <v>9</v>
      </c>
      <c r="Z1314" s="0" t="n">
        <v>0</v>
      </c>
      <c r="AA1314" s="0" t="n">
        <v>0</v>
      </c>
      <c r="AB1314" s="0" t="s">
        <v>87</v>
      </c>
      <c r="AC1314" s="0" t="n">
        <v>75.9</v>
      </c>
      <c r="AD1314" s="0" t="n">
        <v>0</v>
      </c>
      <c r="AE1314" s="0" t="n">
        <v>2</v>
      </c>
      <c r="AF1314" s="0" t="s">
        <v>96</v>
      </c>
      <c r="AG1314" s="13" t="n">
        <v>42627</v>
      </c>
      <c r="AH1314" s="25" t="n">
        <f aca="false">I1314+J1314</f>
        <v>4</v>
      </c>
      <c r="AI1314" s="25" t="n">
        <f aca="false">K1314+L1314+M1314</f>
        <v>2</v>
      </c>
      <c r="AJ1314" s="25" t="n">
        <f aca="false">AC1314*AH1314</f>
        <v>303.6</v>
      </c>
      <c r="AK1314" s="0" t="str">
        <f aca="false">IF(C1314=1,"Cancelled","Completed")</f>
        <v>Cancelled</v>
      </c>
      <c r="AL1314" s="0" t="str">
        <f aca="false">_xlfn.IFS(D1314&lt;=7,"0-7 Days",D1314&lt;=30,"8-30 Days",D1314&lt;=90,"31-90 Days",TRUE(),"90+ Days")</f>
        <v>90+ Days</v>
      </c>
      <c r="AM1314" s="0" t="str">
        <f aca="false">_xlfn.IFS(OR(F1314="December",F1314="January",F1314="February"),"Winter",OR(F1314="March",F1314="April",F1314="May"),"Spring",OR(F1314="June",F1314="July",F1314="August"),"Summer",TRUE(),"Autumn")</f>
        <v>Autumn</v>
      </c>
      <c r="AN1314" s="0" t="str">
        <f aca="false">IF(L1314+M1314&gt;0,"Family","Adult Only")</f>
        <v>Adult Only</v>
      </c>
      <c r="AO1314" s="0" t="str">
        <f aca="false">IF(U1314=V1314,"Same","Changed")</f>
        <v>Same</v>
      </c>
    </row>
    <row r="1315" customFormat="false" ht="15" hidden="false" customHeight="false" outlineLevel="0" collapsed="false">
      <c r="A1315" s="14" t="n">
        <v>1353</v>
      </c>
      <c r="B1315" s="14" t="s">
        <v>80</v>
      </c>
      <c r="C1315" s="14" t="n">
        <v>1</v>
      </c>
      <c r="D1315" s="14" t="n">
        <v>280</v>
      </c>
      <c r="E1315" s="14" t="n">
        <v>2017</v>
      </c>
      <c r="F1315" s="14" t="s">
        <v>121</v>
      </c>
      <c r="G1315" s="14" t="n">
        <v>21</v>
      </c>
      <c r="H1315" s="14" t="n">
        <v>23</v>
      </c>
      <c r="I1315" s="14" t="n">
        <v>0</v>
      </c>
      <c r="J1315" s="14" t="n">
        <v>2</v>
      </c>
      <c r="K1315" s="14" t="n">
        <v>2</v>
      </c>
      <c r="L1315" s="14" t="n">
        <v>0</v>
      </c>
      <c r="M1315" s="14" t="n">
        <v>0</v>
      </c>
      <c r="N1315" s="14" t="s">
        <v>82</v>
      </c>
      <c r="O1315" s="14" t="s">
        <v>108</v>
      </c>
      <c r="P1315" s="14" t="s">
        <v>93</v>
      </c>
      <c r="Q1315" s="14" t="s">
        <v>94</v>
      </c>
      <c r="R1315" s="14" t="n">
        <v>0</v>
      </c>
      <c r="S1315" s="14" t="n">
        <v>0</v>
      </c>
      <c r="T1315" s="14" t="n">
        <v>0</v>
      </c>
      <c r="U1315" s="14" t="s">
        <v>95</v>
      </c>
      <c r="V1315" s="14" t="s">
        <v>95</v>
      </c>
      <c r="W1315" s="14" t="n">
        <v>2</v>
      </c>
      <c r="X1315" s="14" t="s">
        <v>86</v>
      </c>
      <c r="Y1315" s="14" t="n">
        <v>240</v>
      </c>
      <c r="Z1315" s="14" t="n">
        <v>0</v>
      </c>
      <c r="AA1315" s="14" t="n">
        <v>0</v>
      </c>
      <c r="AB1315" s="14" t="s">
        <v>87</v>
      </c>
      <c r="AC1315" s="14" t="n">
        <v>54</v>
      </c>
      <c r="AD1315" s="14" t="n">
        <v>0</v>
      </c>
      <c r="AE1315" s="14" t="n">
        <v>1</v>
      </c>
      <c r="AF1315" s="14" t="s">
        <v>96</v>
      </c>
      <c r="AG1315" s="15" t="n">
        <v>42600</v>
      </c>
      <c r="AH1315" s="14" t="n">
        <f aca="false">I1315+J1315</f>
        <v>2</v>
      </c>
      <c r="AI1315" s="14" t="n">
        <f aca="false">K1315+L1315+M1315</f>
        <v>2</v>
      </c>
      <c r="AJ1315" s="14" t="n">
        <f aca="false">AC1315*AH1315</f>
        <v>108</v>
      </c>
      <c r="AK1315" s="14" t="str">
        <f aca="false">IF(C1315=1,"Cancelled","Completed")</f>
        <v>Cancelled</v>
      </c>
      <c r="AL1315" s="14" t="str">
        <f aca="false">_xlfn.IFS(D1315&lt;=7,"0-7 Days",D1315&lt;=30,"8-30 Days",D1315&lt;=90,"31-90 Days",TRUE(),"90+ Days")</f>
        <v>90+ Days</v>
      </c>
      <c r="AM1315" s="14" t="str">
        <f aca="false">_xlfn.IFS(OR(F1315="December",F1315="January",F1315="February"),"Winter",OR(F1315="March",F1315="April",F1315="May"),"Spring",OR(F1315="June",F1315="July",F1315="August"),"Summer",TRUE(),"Autumn")</f>
        <v>Spring</v>
      </c>
      <c r="AN1315" s="14" t="str">
        <f aca="false">IF(L1315+M1315&gt;0,"Family","Adult Only")</f>
        <v>Adult Only</v>
      </c>
      <c r="AO1315" s="14" t="str">
        <f aca="false">IF(U1315=V1315,"Same","Changed")</f>
        <v>Same</v>
      </c>
    </row>
    <row r="1316" customFormat="false" ht="15" hidden="false" customHeight="false" outlineLevel="0" collapsed="false">
      <c r="A1316" s="0" t="n">
        <v>1354</v>
      </c>
      <c r="B1316" s="0" t="s">
        <v>90</v>
      </c>
      <c r="C1316" s="0" t="n">
        <v>1</v>
      </c>
      <c r="D1316" s="0" t="n">
        <v>28</v>
      </c>
      <c r="E1316" s="0" t="n">
        <v>2017</v>
      </c>
      <c r="F1316" s="0" t="s">
        <v>103</v>
      </c>
      <c r="G1316" s="0" t="n">
        <v>9</v>
      </c>
      <c r="H1316" s="0" t="n">
        <v>2</v>
      </c>
      <c r="I1316" s="0" t="n">
        <v>0</v>
      </c>
      <c r="J1316" s="0" t="n">
        <v>3</v>
      </c>
      <c r="K1316" s="0" t="n">
        <v>2</v>
      </c>
      <c r="L1316" s="0" t="n">
        <v>0</v>
      </c>
      <c r="M1316" s="0" t="n">
        <v>0</v>
      </c>
      <c r="N1316" s="0" t="s">
        <v>82</v>
      </c>
      <c r="O1316" s="0" t="s">
        <v>92</v>
      </c>
      <c r="P1316" s="0" t="s">
        <v>116</v>
      </c>
      <c r="Q1316" s="0" t="s">
        <v>94</v>
      </c>
      <c r="R1316" s="0" t="n">
        <v>0</v>
      </c>
      <c r="S1316" s="0" t="n">
        <v>0</v>
      </c>
      <c r="T1316" s="0" t="n">
        <v>0</v>
      </c>
      <c r="U1316" s="0" t="s">
        <v>95</v>
      </c>
      <c r="V1316" s="0" t="s">
        <v>95</v>
      </c>
      <c r="W1316" s="0" t="n">
        <v>0</v>
      </c>
      <c r="X1316" s="0" t="s">
        <v>120</v>
      </c>
      <c r="Y1316" s="0" t="n">
        <v>0</v>
      </c>
      <c r="Z1316" s="0" t="n">
        <v>0</v>
      </c>
      <c r="AA1316" s="0" t="n">
        <v>0</v>
      </c>
      <c r="AB1316" s="0" t="s">
        <v>87</v>
      </c>
      <c r="AC1316" s="0" t="n">
        <v>95</v>
      </c>
      <c r="AD1316" s="0" t="n">
        <v>0</v>
      </c>
      <c r="AE1316" s="0" t="n">
        <v>0</v>
      </c>
      <c r="AF1316" s="0" t="s">
        <v>96</v>
      </c>
      <c r="AG1316" s="13" t="n">
        <v>42768</v>
      </c>
      <c r="AH1316" s="25" t="n">
        <f aca="false">I1316+J1316</f>
        <v>3</v>
      </c>
      <c r="AI1316" s="25" t="n">
        <f aca="false">K1316+L1316+M1316</f>
        <v>2</v>
      </c>
      <c r="AJ1316" s="25" t="n">
        <f aca="false">AC1316*AH1316</f>
        <v>285</v>
      </c>
      <c r="AK1316" s="0" t="str">
        <f aca="false">IF(C1316=1,"Cancelled","Completed")</f>
        <v>Cancelled</v>
      </c>
      <c r="AL1316" s="0" t="str">
        <f aca="false">_xlfn.IFS(D1316&lt;=7,"0-7 Days",D1316&lt;=30,"8-30 Days",D1316&lt;=90,"31-90 Days",TRUE(),"90+ Days")</f>
        <v>8-30 Days</v>
      </c>
      <c r="AM1316" s="0" t="str">
        <f aca="false">_xlfn.IFS(OR(F1316="December",F1316="January",F1316="February"),"Winter",OR(F1316="March",F1316="April",F1316="May"),"Spring",OR(F1316="June",F1316="July",F1316="August"),"Summer",TRUE(),"Autumn")</f>
        <v>Spring</v>
      </c>
      <c r="AN1316" s="0" t="str">
        <f aca="false">IF(L1316+M1316&gt;0,"Family","Adult Only")</f>
        <v>Adult Only</v>
      </c>
      <c r="AO1316" s="0" t="str">
        <f aca="false">IF(U1316=V1316,"Same","Changed")</f>
        <v>Same</v>
      </c>
    </row>
    <row r="1317" customFormat="false" ht="15" hidden="false" customHeight="false" outlineLevel="0" collapsed="false">
      <c r="A1317" s="14" t="n">
        <v>1356</v>
      </c>
      <c r="B1317" s="14" t="s">
        <v>80</v>
      </c>
      <c r="C1317" s="14" t="n">
        <v>0</v>
      </c>
      <c r="D1317" s="14" t="n">
        <v>9</v>
      </c>
      <c r="E1317" s="14" t="n">
        <v>2016</v>
      </c>
      <c r="F1317" s="14" t="s">
        <v>121</v>
      </c>
      <c r="G1317" s="14" t="n">
        <v>21</v>
      </c>
      <c r="H1317" s="14" t="n">
        <v>15</v>
      </c>
      <c r="I1317" s="14" t="n">
        <v>1</v>
      </c>
      <c r="J1317" s="14" t="n">
        <v>0</v>
      </c>
      <c r="K1317" s="14" t="n">
        <v>2</v>
      </c>
      <c r="L1317" s="14" t="n">
        <v>0</v>
      </c>
      <c r="M1317" s="14" t="n">
        <v>0</v>
      </c>
      <c r="N1317" s="14" t="s">
        <v>82</v>
      </c>
      <c r="O1317" s="14" t="s">
        <v>83</v>
      </c>
      <c r="P1317" s="14" t="s">
        <v>116</v>
      </c>
      <c r="Q1317" s="14" t="s">
        <v>94</v>
      </c>
      <c r="R1317" s="14" t="n">
        <v>0</v>
      </c>
      <c r="S1317" s="14" t="n">
        <v>0</v>
      </c>
      <c r="T1317" s="14" t="n">
        <v>0</v>
      </c>
      <c r="U1317" s="14" t="s">
        <v>95</v>
      </c>
      <c r="V1317" s="14" t="s">
        <v>95</v>
      </c>
      <c r="W1317" s="14" t="n">
        <v>0</v>
      </c>
      <c r="X1317" s="14" t="s">
        <v>172</v>
      </c>
      <c r="Y1317" s="14" t="n">
        <v>0</v>
      </c>
      <c r="Z1317" s="14" t="n">
        <v>0</v>
      </c>
      <c r="AA1317" s="14" t="n">
        <v>0</v>
      </c>
      <c r="AB1317" s="14" t="s">
        <v>101</v>
      </c>
      <c r="AC1317" s="14" t="n">
        <v>70</v>
      </c>
      <c r="AD1317" s="14" t="n">
        <v>0</v>
      </c>
      <c r="AE1317" s="14" t="n">
        <v>0</v>
      </c>
      <c r="AF1317" s="14" t="s">
        <v>88</v>
      </c>
      <c r="AG1317" s="15" t="n">
        <v>42506</v>
      </c>
      <c r="AH1317" s="14" t="n">
        <f aca="false">I1317+J1317</f>
        <v>1</v>
      </c>
      <c r="AI1317" s="14" t="n">
        <f aca="false">K1317+L1317+M1317</f>
        <v>2</v>
      </c>
      <c r="AJ1317" s="14" t="n">
        <f aca="false">AC1317*AH1317</f>
        <v>70</v>
      </c>
      <c r="AK1317" s="14" t="str">
        <f aca="false">IF(C1317=1,"Cancelled","Completed")</f>
        <v>Completed</v>
      </c>
      <c r="AL1317" s="14" t="str">
        <f aca="false">_xlfn.IFS(D1317&lt;=7,"0-7 Days",D1317&lt;=30,"8-30 Days",D1317&lt;=90,"31-90 Days",TRUE(),"90+ Days")</f>
        <v>8-30 Days</v>
      </c>
      <c r="AM1317" s="14" t="str">
        <f aca="false">_xlfn.IFS(OR(F1317="December",F1317="January",F1317="February"),"Winter",OR(F1317="March",F1317="April",F1317="May"),"Spring",OR(F1317="June",F1317="July",F1317="August"),"Summer",TRUE(),"Autumn")</f>
        <v>Spring</v>
      </c>
      <c r="AN1317" s="14" t="str">
        <f aca="false">IF(L1317+M1317&gt;0,"Family","Adult Only")</f>
        <v>Adult Only</v>
      </c>
      <c r="AO1317" s="14" t="str">
        <f aca="false">IF(U1317=V1317,"Same","Changed")</f>
        <v>Same</v>
      </c>
    </row>
    <row r="1318" customFormat="false" ht="15" hidden="false" customHeight="false" outlineLevel="0" collapsed="false">
      <c r="A1318" s="0" t="n">
        <v>1357</v>
      </c>
      <c r="B1318" s="0" t="s">
        <v>90</v>
      </c>
      <c r="C1318" s="0" t="n">
        <v>0</v>
      </c>
      <c r="D1318" s="0" t="n">
        <v>146</v>
      </c>
      <c r="E1318" s="0" t="n">
        <v>2017</v>
      </c>
      <c r="F1318" s="0" t="s">
        <v>135</v>
      </c>
      <c r="G1318" s="0" t="n">
        <v>25</v>
      </c>
      <c r="H1318" s="0" t="n">
        <v>20</v>
      </c>
      <c r="I1318" s="0" t="n">
        <v>0</v>
      </c>
      <c r="J1318" s="0" t="n">
        <v>2</v>
      </c>
      <c r="K1318" s="0" t="n">
        <v>2</v>
      </c>
      <c r="L1318" s="0" t="n">
        <v>0</v>
      </c>
      <c r="M1318" s="0" t="n">
        <v>0</v>
      </c>
      <c r="N1318" s="0" t="s">
        <v>82</v>
      </c>
      <c r="O1318" s="0" t="s">
        <v>108</v>
      </c>
      <c r="P1318" s="0" t="s">
        <v>93</v>
      </c>
      <c r="Q1318" s="0" t="s">
        <v>94</v>
      </c>
      <c r="R1318" s="0" t="n">
        <v>0</v>
      </c>
      <c r="S1318" s="0" t="n">
        <v>0</v>
      </c>
      <c r="T1318" s="0" t="n">
        <v>0</v>
      </c>
      <c r="U1318" s="0" t="s">
        <v>95</v>
      </c>
      <c r="V1318" s="0" t="s">
        <v>95</v>
      </c>
      <c r="W1318" s="0" t="n">
        <v>0</v>
      </c>
      <c r="X1318" s="0" t="s">
        <v>86</v>
      </c>
      <c r="Y1318" s="0" t="n">
        <v>8</v>
      </c>
      <c r="Z1318" s="0" t="n">
        <v>0</v>
      </c>
      <c r="AA1318" s="0" t="n">
        <v>0</v>
      </c>
      <c r="AB1318" s="0" t="s">
        <v>87</v>
      </c>
      <c r="AC1318" s="0" t="n">
        <v>117</v>
      </c>
      <c r="AD1318" s="0" t="n">
        <v>0</v>
      </c>
      <c r="AE1318" s="0" t="n">
        <v>0</v>
      </c>
      <c r="AF1318" s="0" t="s">
        <v>88</v>
      </c>
      <c r="AG1318" s="13" t="n">
        <v>42908</v>
      </c>
      <c r="AH1318" s="25" t="n">
        <f aca="false">I1318+J1318</f>
        <v>2</v>
      </c>
      <c r="AI1318" s="25" t="n">
        <f aca="false">K1318+L1318+M1318</f>
        <v>2</v>
      </c>
      <c r="AJ1318" s="25" t="n">
        <f aca="false">AC1318*AH1318</f>
        <v>234</v>
      </c>
      <c r="AK1318" s="0" t="str">
        <f aca="false">IF(C1318=1,"Cancelled","Completed")</f>
        <v>Completed</v>
      </c>
      <c r="AL1318" s="0" t="str">
        <f aca="false">_xlfn.IFS(D1318&lt;=7,"0-7 Days",D1318&lt;=30,"8-30 Days",D1318&lt;=90,"31-90 Days",TRUE(),"90+ Days")</f>
        <v>90+ Days</v>
      </c>
      <c r="AM1318" s="0" t="str">
        <f aca="false">_xlfn.IFS(OR(F1318="December",F1318="January",F1318="February"),"Winter",OR(F1318="March",F1318="April",F1318="May"),"Spring",OR(F1318="June",F1318="July",F1318="August"),"Summer",TRUE(),"Autumn")</f>
        <v>Summer</v>
      </c>
      <c r="AN1318" s="0" t="str">
        <f aca="false">IF(L1318+M1318&gt;0,"Family","Adult Only")</f>
        <v>Adult Only</v>
      </c>
      <c r="AO1318" s="0" t="str">
        <f aca="false">IF(U1318=V1318,"Same","Changed")</f>
        <v>Same</v>
      </c>
    </row>
    <row r="1319" customFormat="false" ht="15" hidden="false" customHeight="false" outlineLevel="0" collapsed="false">
      <c r="A1319" s="14" t="n">
        <v>1359</v>
      </c>
      <c r="B1319" s="14" t="s">
        <v>80</v>
      </c>
      <c r="C1319" s="14" t="n">
        <v>0</v>
      </c>
      <c r="D1319" s="14" t="n">
        <v>0</v>
      </c>
      <c r="E1319" s="14" t="n">
        <v>2015</v>
      </c>
      <c r="F1319" s="14" t="s">
        <v>114</v>
      </c>
      <c r="G1319" s="14" t="n">
        <v>37</v>
      </c>
      <c r="H1319" s="14" t="n">
        <v>12</v>
      </c>
      <c r="I1319" s="14" t="n">
        <v>2</v>
      </c>
      <c r="J1319" s="14" t="n">
        <v>5</v>
      </c>
      <c r="K1319" s="14" t="n">
        <v>1</v>
      </c>
      <c r="L1319" s="14" t="n">
        <v>0</v>
      </c>
      <c r="M1319" s="14" t="n">
        <v>0</v>
      </c>
      <c r="N1319" s="14" t="s">
        <v>112</v>
      </c>
      <c r="O1319" s="14" t="s">
        <v>108</v>
      </c>
      <c r="P1319" s="14" t="s">
        <v>99</v>
      </c>
      <c r="Q1319" s="14" t="s">
        <v>94</v>
      </c>
      <c r="R1319" s="14" t="n">
        <v>0</v>
      </c>
      <c r="S1319" s="14" t="n">
        <v>0</v>
      </c>
      <c r="T1319" s="14" t="n">
        <v>0</v>
      </c>
      <c r="U1319" s="14" t="s">
        <v>95</v>
      </c>
      <c r="V1319" s="14" t="s">
        <v>95</v>
      </c>
      <c r="W1319" s="14" t="n">
        <v>0</v>
      </c>
      <c r="X1319" s="14" t="s">
        <v>86</v>
      </c>
      <c r="Y1319" s="14" t="n">
        <v>275</v>
      </c>
      <c r="Z1319" s="14" t="n">
        <v>0</v>
      </c>
      <c r="AA1319" s="14" t="n">
        <v>0</v>
      </c>
      <c r="AB1319" s="14" t="s">
        <v>87</v>
      </c>
      <c r="AC1319" s="14" t="n">
        <v>58.05</v>
      </c>
      <c r="AD1319" s="14" t="n">
        <v>0</v>
      </c>
      <c r="AE1319" s="14" t="n">
        <v>0</v>
      </c>
      <c r="AF1319" s="14" t="s">
        <v>88</v>
      </c>
      <c r="AG1319" s="15" t="n">
        <v>42266</v>
      </c>
      <c r="AH1319" s="14" t="n">
        <f aca="false">I1319+J1319</f>
        <v>7</v>
      </c>
      <c r="AI1319" s="14" t="n">
        <f aca="false">K1319+L1319+M1319</f>
        <v>1</v>
      </c>
      <c r="AJ1319" s="14" t="n">
        <f aca="false">AC1319*AH1319</f>
        <v>406.35</v>
      </c>
      <c r="AK1319" s="14" t="str">
        <f aca="false">IF(C1319=1,"Cancelled","Completed")</f>
        <v>Completed</v>
      </c>
      <c r="AL1319" s="14" t="str">
        <f aca="false">_xlfn.IFS(D1319&lt;=7,"0-7 Days",D1319&lt;=30,"8-30 Days",D1319&lt;=90,"31-90 Days",TRUE(),"90+ Days")</f>
        <v>0-7 Days</v>
      </c>
      <c r="AM1319" s="14" t="str">
        <f aca="false">_xlfn.IFS(OR(F1319="December",F1319="January",F1319="February"),"Winter",OR(F1319="March",F1319="April",F1319="May"),"Spring",OR(F1319="June",F1319="July",F1319="August"),"Summer",TRUE(),"Autumn")</f>
        <v>Autumn</v>
      </c>
      <c r="AN1319" s="14" t="str">
        <f aca="false">IF(L1319+M1319&gt;0,"Family","Adult Only")</f>
        <v>Adult Only</v>
      </c>
      <c r="AO1319" s="14" t="str">
        <f aca="false">IF(U1319=V1319,"Same","Changed")</f>
        <v>Same</v>
      </c>
    </row>
    <row r="1320" customFormat="false" ht="15" hidden="false" customHeight="false" outlineLevel="0" collapsed="false">
      <c r="A1320" s="0" t="n">
        <v>1360</v>
      </c>
      <c r="B1320" s="0" t="s">
        <v>80</v>
      </c>
      <c r="C1320" s="0" t="n">
        <v>0</v>
      </c>
      <c r="D1320" s="0" t="n">
        <v>6</v>
      </c>
      <c r="E1320" s="0" t="n">
        <v>2017</v>
      </c>
      <c r="F1320" s="0" t="s">
        <v>126</v>
      </c>
      <c r="G1320" s="0" t="n">
        <v>4</v>
      </c>
      <c r="H1320" s="0" t="n">
        <v>24</v>
      </c>
      <c r="I1320" s="0" t="n">
        <v>0</v>
      </c>
      <c r="J1320" s="0" t="n">
        <v>1</v>
      </c>
      <c r="K1320" s="0" t="n">
        <v>1</v>
      </c>
      <c r="L1320" s="0" t="n">
        <v>0</v>
      </c>
      <c r="M1320" s="0" t="n">
        <v>0</v>
      </c>
      <c r="N1320" s="0" t="s">
        <v>82</v>
      </c>
      <c r="O1320" s="0" t="s">
        <v>92</v>
      </c>
      <c r="P1320" s="0" t="s">
        <v>93</v>
      </c>
      <c r="Q1320" s="0" t="s">
        <v>94</v>
      </c>
      <c r="R1320" s="0" t="n">
        <v>0</v>
      </c>
      <c r="S1320" s="0" t="n">
        <v>0</v>
      </c>
      <c r="T1320" s="0" t="n">
        <v>0</v>
      </c>
      <c r="U1320" s="0" t="s">
        <v>95</v>
      </c>
      <c r="V1320" s="0" t="s">
        <v>95</v>
      </c>
      <c r="W1320" s="0" t="n">
        <v>0</v>
      </c>
      <c r="X1320" s="0" t="s">
        <v>86</v>
      </c>
      <c r="Y1320" s="0" t="n">
        <v>184</v>
      </c>
      <c r="Z1320" s="0" t="n">
        <v>146</v>
      </c>
      <c r="AA1320" s="0" t="n">
        <v>0</v>
      </c>
      <c r="AB1320" s="0" t="s">
        <v>87</v>
      </c>
      <c r="AC1320" s="0" t="n">
        <v>43</v>
      </c>
      <c r="AD1320" s="0" t="n">
        <v>0</v>
      </c>
      <c r="AE1320" s="0" t="n">
        <v>0</v>
      </c>
      <c r="AF1320" s="0" t="s">
        <v>88</v>
      </c>
      <c r="AG1320" s="13" t="n">
        <v>42760</v>
      </c>
      <c r="AH1320" s="25" t="n">
        <f aca="false">I1320+J1320</f>
        <v>1</v>
      </c>
      <c r="AI1320" s="25" t="n">
        <f aca="false">K1320+L1320+M1320</f>
        <v>1</v>
      </c>
      <c r="AJ1320" s="25" t="n">
        <f aca="false">AC1320*AH1320</f>
        <v>43</v>
      </c>
      <c r="AK1320" s="0" t="str">
        <f aca="false">IF(C1320=1,"Cancelled","Completed")</f>
        <v>Completed</v>
      </c>
      <c r="AL1320" s="0" t="str">
        <f aca="false">_xlfn.IFS(D1320&lt;=7,"0-7 Days",D1320&lt;=30,"8-30 Days",D1320&lt;=90,"31-90 Days",TRUE(),"90+ Days")</f>
        <v>0-7 Days</v>
      </c>
      <c r="AM1320" s="0" t="str">
        <f aca="false">_xlfn.IFS(OR(F1320="December",F1320="January",F1320="February"),"Winter",OR(F1320="March",F1320="April",F1320="May"),"Spring",OR(F1320="June",F1320="July",F1320="August"),"Summer",TRUE(),"Autumn")</f>
        <v>Winter</v>
      </c>
      <c r="AN1320" s="0" t="str">
        <f aca="false">IF(L1320+M1320&gt;0,"Family","Adult Only")</f>
        <v>Adult Only</v>
      </c>
      <c r="AO1320" s="0" t="str">
        <f aca="false">IF(U1320=V1320,"Same","Changed")</f>
        <v>Same</v>
      </c>
    </row>
    <row r="1321" customFormat="false" ht="15" hidden="false" customHeight="false" outlineLevel="0" collapsed="false">
      <c r="A1321" s="14" t="n">
        <v>1361</v>
      </c>
      <c r="B1321" s="14" t="s">
        <v>80</v>
      </c>
      <c r="C1321" s="14" t="n">
        <v>1</v>
      </c>
      <c r="D1321" s="14" t="n">
        <v>29</v>
      </c>
      <c r="E1321" s="14" t="n">
        <v>2017</v>
      </c>
      <c r="F1321" s="14" t="s">
        <v>119</v>
      </c>
      <c r="G1321" s="14" t="n">
        <v>35</v>
      </c>
      <c r="H1321" s="14" t="n">
        <v>29</v>
      </c>
      <c r="I1321" s="14" t="n">
        <v>0</v>
      </c>
      <c r="J1321" s="14" t="n">
        <v>3</v>
      </c>
      <c r="K1321" s="14" t="n">
        <v>2</v>
      </c>
      <c r="L1321" s="14" t="n">
        <v>0</v>
      </c>
      <c r="M1321" s="14" t="n">
        <v>0</v>
      </c>
      <c r="N1321" s="14" t="s">
        <v>82</v>
      </c>
      <c r="O1321" s="14" t="s">
        <v>92</v>
      </c>
      <c r="P1321" s="14" t="s">
        <v>84</v>
      </c>
      <c r="Q1321" s="14" t="s">
        <v>84</v>
      </c>
      <c r="R1321" s="14" t="n">
        <v>0</v>
      </c>
      <c r="S1321" s="14" t="n">
        <v>0</v>
      </c>
      <c r="T1321" s="14" t="n">
        <v>0</v>
      </c>
      <c r="U1321" s="14" t="s">
        <v>95</v>
      </c>
      <c r="V1321" s="14" t="s">
        <v>95</v>
      </c>
      <c r="W1321" s="14" t="n">
        <v>0</v>
      </c>
      <c r="X1321" s="14" t="s">
        <v>86</v>
      </c>
      <c r="Y1321" s="14" t="n">
        <v>250</v>
      </c>
      <c r="Z1321" s="14" t="n">
        <v>0</v>
      </c>
      <c r="AA1321" s="14" t="n">
        <v>0</v>
      </c>
      <c r="AB1321" s="14" t="s">
        <v>87</v>
      </c>
      <c r="AC1321" s="14" t="n">
        <v>180</v>
      </c>
      <c r="AD1321" s="14" t="n">
        <v>0</v>
      </c>
      <c r="AE1321" s="14" t="n">
        <v>0</v>
      </c>
      <c r="AF1321" s="14" t="s">
        <v>96</v>
      </c>
      <c r="AG1321" s="15" t="n">
        <v>42968</v>
      </c>
      <c r="AH1321" s="14" t="n">
        <f aca="false">I1321+J1321</f>
        <v>3</v>
      </c>
      <c r="AI1321" s="14" t="n">
        <f aca="false">K1321+L1321+M1321</f>
        <v>2</v>
      </c>
      <c r="AJ1321" s="14" t="n">
        <f aca="false">AC1321*AH1321</f>
        <v>540</v>
      </c>
      <c r="AK1321" s="14" t="str">
        <f aca="false">IF(C1321=1,"Cancelled","Completed")</f>
        <v>Cancelled</v>
      </c>
      <c r="AL1321" s="14" t="str">
        <f aca="false">_xlfn.IFS(D1321&lt;=7,"0-7 Days",D1321&lt;=30,"8-30 Days",D1321&lt;=90,"31-90 Days",TRUE(),"90+ Days")</f>
        <v>8-30 Days</v>
      </c>
      <c r="AM1321" s="14" t="str">
        <f aca="false">_xlfn.IFS(OR(F1321="December",F1321="January",F1321="February"),"Winter",OR(F1321="March",F1321="April",F1321="May"),"Spring",OR(F1321="June",F1321="July",F1321="August"),"Summer",TRUE(),"Autumn")</f>
        <v>Summer</v>
      </c>
      <c r="AN1321" s="14" t="str">
        <f aca="false">IF(L1321+M1321&gt;0,"Family","Adult Only")</f>
        <v>Adult Only</v>
      </c>
      <c r="AO1321" s="14" t="str">
        <f aca="false">IF(U1321=V1321,"Same","Changed")</f>
        <v>Same</v>
      </c>
    </row>
    <row r="1322" customFormat="false" ht="15" hidden="false" customHeight="false" outlineLevel="0" collapsed="false">
      <c r="A1322" s="0" t="n">
        <v>1362</v>
      </c>
      <c r="B1322" s="0" t="s">
        <v>90</v>
      </c>
      <c r="C1322" s="0" t="n">
        <v>0</v>
      </c>
      <c r="D1322" s="0" t="n">
        <v>121</v>
      </c>
      <c r="E1322" s="0" t="n">
        <v>2016</v>
      </c>
      <c r="F1322" s="0" t="s">
        <v>119</v>
      </c>
      <c r="G1322" s="0" t="n">
        <v>34</v>
      </c>
      <c r="H1322" s="0" t="n">
        <v>15</v>
      </c>
      <c r="I1322" s="0" t="n">
        <v>1</v>
      </c>
      <c r="J1322" s="0" t="n">
        <v>3</v>
      </c>
      <c r="K1322" s="0" t="n">
        <v>2</v>
      </c>
      <c r="L1322" s="0" t="n">
        <v>0</v>
      </c>
      <c r="M1322" s="0" t="n">
        <v>0</v>
      </c>
      <c r="N1322" s="0" t="s">
        <v>82</v>
      </c>
      <c r="O1322" s="0" t="s">
        <v>147</v>
      </c>
      <c r="P1322" s="0" t="s">
        <v>93</v>
      </c>
      <c r="Q1322" s="0" t="s">
        <v>94</v>
      </c>
      <c r="R1322" s="0" t="n">
        <v>0</v>
      </c>
      <c r="S1322" s="0" t="n">
        <v>0</v>
      </c>
      <c r="T1322" s="0" t="n">
        <v>0</v>
      </c>
      <c r="U1322" s="0" t="s">
        <v>109</v>
      </c>
      <c r="V1322" s="0" t="s">
        <v>109</v>
      </c>
      <c r="W1322" s="0" t="n">
        <v>0</v>
      </c>
      <c r="X1322" s="0" t="s">
        <v>86</v>
      </c>
      <c r="Y1322" s="0" t="n">
        <v>9</v>
      </c>
      <c r="Z1322" s="0" t="n">
        <v>0</v>
      </c>
      <c r="AA1322" s="0" t="n">
        <v>0</v>
      </c>
      <c r="AB1322" s="0" t="s">
        <v>87</v>
      </c>
      <c r="AC1322" s="0" t="n">
        <v>125.55</v>
      </c>
      <c r="AD1322" s="0" t="n">
        <v>0</v>
      </c>
      <c r="AE1322" s="0" t="n">
        <v>1</v>
      </c>
      <c r="AF1322" s="0" t="s">
        <v>88</v>
      </c>
      <c r="AG1322" s="13" t="n">
        <v>42601</v>
      </c>
      <c r="AH1322" s="25" t="n">
        <f aca="false">I1322+J1322</f>
        <v>4</v>
      </c>
      <c r="AI1322" s="25" t="n">
        <f aca="false">K1322+L1322+M1322</f>
        <v>2</v>
      </c>
      <c r="AJ1322" s="25" t="n">
        <f aca="false">AC1322*AH1322</f>
        <v>502.2</v>
      </c>
      <c r="AK1322" s="0" t="str">
        <f aca="false">IF(C1322=1,"Cancelled","Completed")</f>
        <v>Completed</v>
      </c>
      <c r="AL1322" s="0" t="str">
        <f aca="false">_xlfn.IFS(D1322&lt;=7,"0-7 Days",D1322&lt;=30,"8-30 Days",D1322&lt;=90,"31-90 Days",TRUE(),"90+ Days")</f>
        <v>90+ Days</v>
      </c>
      <c r="AM1322" s="0" t="str">
        <f aca="false">_xlfn.IFS(OR(F1322="December",F1322="January",F1322="February"),"Winter",OR(F1322="March",F1322="April",F1322="May"),"Spring",OR(F1322="June",F1322="July",F1322="August"),"Summer",TRUE(),"Autumn")</f>
        <v>Summer</v>
      </c>
      <c r="AN1322" s="0" t="str">
        <f aca="false">IF(L1322+M1322&gt;0,"Family","Adult Only")</f>
        <v>Adult Only</v>
      </c>
      <c r="AO1322" s="0" t="str">
        <f aca="false">IF(U1322=V1322,"Same","Changed")</f>
        <v>Same</v>
      </c>
    </row>
    <row r="1323" customFormat="false" ht="15" hidden="false" customHeight="false" outlineLevel="0" collapsed="false">
      <c r="A1323" s="14" t="n">
        <v>1363</v>
      </c>
      <c r="B1323" s="14" t="s">
        <v>90</v>
      </c>
      <c r="C1323" s="14" t="n">
        <v>1</v>
      </c>
      <c r="D1323" s="14" t="n">
        <v>300</v>
      </c>
      <c r="E1323" s="14" t="n">
        <v>2015</v>
      </c>
      <c r="F1323" s="14" t="s">
        <v>119</v>
      </c>
      <c r="G1323" s="14" t="n">
        <v>33</v>
      </c>
      <c r="H1323" s="14" t="n">
        <v>13</v>
      </c>
      <c r="I1323" s="14" t="n">
        <v>0</v>
      </c>
      <c r="J1323" s="14" t="n">
        <v>2</v>
      </c>
      <c r="K1323" s="14" t="n">
        <v>2</v>
      </c>
      <c r="L1323" s="14" t="n">
        <v>0</v>
      </c>
      <c r="M1323" s="14" t="n">
        <v>0</v>
      </c>
      <c r="N1323" s="14" t="s">
        <v>82</v>
      </c>
      <c r="O1323" s="14" t="s">
        <v>92</v>
      </c>
      <c r="P1323" s="14" t="s">
        <v>116</v>
      </c>
      <c r="Q1323" s="14" t="s">
        <v>94</v>
      </c>
      <c r="R1323" s="14" t="n">
        <v>0</v>
      </c>
      <c r="S1323" s="14" t="n">
        <v>1</v>
      </c>
      <c r="T1323" s="14" t="n">
        <v>0</v>
      </c>
      <c r="U1323" s="14" t="s">
        <v>95</v>
      </c>
      <c r="V1323" s="14" t="s">
        <v>95</v>
      </c>
      <c r="W1323" s="14" t="n">
        <v>0</v>
      </c>
      <c r="X1323" s="14" t="s">
        <v>120</v>
      </c>
      <c r="Y1323" s="14" t="n">
        <v>1</v>
      </c>
      <c r="Z1323" s="14" t="n">
        <v>0</v>
      </c>
      <c r="AA1323" s="14" t="n">
        <v>0</v>
      </c>
      <c r="AB1323" s="14" t="s">
        <v>125</v>
      </c>
      <c r="AC1323" s="14" t="n">
        <v>62</v>
      </c>
      <c r="AD1323" s="14" t="n">
        <v>0</v>
      </c>
      <c r="AE1323" s="14" t="n">
        <v>0</v>
      </c>
      <c r="AF1323" s="14" t="s">
        <v>96</v>
      </c>
      <c r="AG1323" s="15" t="n">
        <v>42005</v>
      </c>
      <c r="AH1323" s="14" t="n">
        <f aca="false">I1323+J1323</f>
        <v>2</v>
      </c>
      <c r="AI1323" s="14" t="n">
        <f aca="false">K1323+L1323+M1323</f>
        <v>2</v>
      </c>
      <c r="AJ1323" s="14" t="n">
        <f aca="false">AC1323*AH1323</f>
        <v>124</v>
      </c>
      <c r="AK1323" s="14" t="str">
        <f aca="false">IF(C1323=1,"Cancelled","Completed")</f>
        <v>Cancelled</v>
      </c>
      <c r="AL1323" s="14" t="str">
        <f aca="false">_xlfn.IFS(D1323&lt;=7,"0-7 Days",D1323&lt;=30,"8-30 Days",D1323&lt;=90,"31-90 Days",TRUE(),"90+ Days")</f>
        <v>90+ Days</v>
      </c>
      <c r="AM1323" s="14" t="str">
        <f aca="false">_xlfn.IFS(OR(F1323="December",F1323="January",F1323="February"),"Winter",OR(F1323="March",F1323="April",F1323="May"),"Spring",OR(F1323="June",F1323="July",F1323="August"),"Summer",TRUE(),"Autumn")</f>
        <v>Summer</v>
      </c>
      <c r="AN1323" s="14" t="str">
        <f aca="false">IF(L1323+M1323&gt;0,"Family","Adult Only")</f>
        <v>Adult Only</v>
      </c>
      <c r="AO1323" s="14" t="str">
        <f aca="false">IF(U1323=V1323,"Same","Changed")</f>
        <v>Same</v>
      </c>
    </row>
    <row r="1324" customFormat="false" ht="15" hidden="false" customHeight="false" outlineLevel="0" collapsed="false">
      <c r="A1324" s="0" t="n">
        <v>1364</v>
      </c>
      <c r="B1324" s="0" t="s">
        <v>90</v>
      </c>
      <c r="C1324" s="0" t="n">
        <v>0</v>
      </c>
      <c r="D1324" s="0" t="n">
        <v>5</v>
      </c>
      <c r="E1324" s="0" t="n">
        <v>2015</v>
      </c>
      <c r="F1324" s="0" t="s">
        <v>114</v>
      </c>
      <c r="G1324" s="0" t="n">
        <v>39</v>
      </c>
      <c r="H1324" s="0" t="n">
        <v>20</v>
      </c>
      <c r="I1324" s="0" t="n">
        <v>1</v>
      </c>
      <c r="J1324" s="0" t="n">
        <v>0</v>
      </c>
      <c r="K1324" s="0" t="n">
        <v>2</v>
      </c>
      <c r="L1324" s="0" t="n">
        <v>0</v>
      </c>
      <c r="M1324" s="0" t="n">
        <v>0</v>
      </c>
      <c r="N1324" s="0" t="s">
        <v>107</v>
      </c>
      <c r="O1324" s="0" t="s">
        <v>92</v>
      </c>
      <c r="P1324" s="0" t="s">
        <v>93</v>
      </c>
      <c r="Q1324" s="0" t="s">
        <v>94</v>
      </c>
      <c r="R1324" s="0" t="n">
        <v>0</v>
      </c>
      <c r="S1324" s="0" t="n">
        <v>0</v>
      </c>
      <c r="T1324" s="0" t="n">
        <v>0</v>
      </c>
      <c r="U1324" s="0" t="s">
        <v>95</v>
      </c>
      <c r="V1324" s="0" t="s">
        <v>124</v>
      </c>
      <c r="W1324" s="0" t="n">
        <v>0</v>
      </c>
      <c r="X1324" s="0" t="s">
        <v>86</v>
      </c>
      <c r="Y1324" s="0" t="n">
        <v>9</v>
      </c>
      <c r="Z1324" s="0" t="n">
        <v>0</v>
      </c>
      <c r="AA1324" s="0" t="n">
        <v>0</v>
      </c>
      <c r="AB1324" s="0" t="s">
        <v>87</v>
      </c>
      <c r="AC1324" s="0" t="n">
        <v>114</v>
      </c>
      <c r="AD1324" s="0" t="n">
        <v>0</v>
      </c>
      <c r="AE1324" s="0" t="n">
        <v>2</v>
      </c>
      <c r="AF1324" s="0" t="s">
        <v>88</v>
      </c>
      <c r="AG1324" s="13" t="n">
        <v>42268</v>
      </c>
      <c r="AH1324" s="25" t="n">
        <f aca="false">I1324+J1324</f>
        <v>1</v>
      </c>
      <c r="AI1324" s="25" t="n">
        <f aca="false">K1324+L1324+M1324</f>
        <v>2</v>
      </c>
      <c r="AJ1324" s="25" t="n">
        <f aca="false">AC1324*AH1324</f>
        <v>114</v>
      </c>
      <c r="AK1324" s="0" t="str">
        <f aca="false">IF(C1324=1,"Cancelled","Completed")</f>
        <v>Completed</v>
      </c>
      <c r="AL1324" s="0" t="str">
        <f aca="false">_xlfn.IFS(D1324&lt;=7,"0-7 Days",D1324&lt;=30,"8-30 Days",D1324&lt;=90,"31-90 Days",TRUE(),"90+ Days")</f>
        <v>0-7 Days</v>
      </c>
      <c r="AM1324" s="0" t="str">
        <f aca="false">_xlfn.IFS(OR(F1324="December",F1324="January",F1324="February"),"Winter",OR(F1324="March",F1324="April",F1324="May"),"Spring",OR(F1324="June",F1324="July",F1324="August"),"Summer",TRUE(),"Autumn")</f>
        <v>Autumn</v>
      </c>
      <c r="AN1324" s="0" t="str">
        <f aca="false">IF(L1324+M1324&gt;0,"Family","Adult Only")</f>
        <v>Adult Only</v>
      </c>
      <c r="AO1324" s="0" t="str">
        <f aca="false">IF(U1324=V1324,"Same","Changed")</f>
        <v>Changed</v>
      </c>
    </row>
    <row r="1325" customFormat="false" ht="15" hidden="false" customHeight="false" outlineLevel="0" collapsed="false">
      <c r="A1325" s="14" t="n">
        <v>1365</v>
      </c>
      <c r="B1325" s="14" t="s">
        <v>80</v>
      </c>
      <c r="C1325" s="14" t="n">
        <v>0</v>
      </c>
      <c r="D1325" s="14" t="n">
        <v>75</v>
      </c>
      <c r="E1325" s="14" t="n">
        <v>2017</v>
      </c>
      <c r="F1325" s="14" t="s">
        <v>106</v>
      </c>
      <c r="G1325" s="14" t="n">
        <v>17</v>
      </c>
      <c r="H1325" s="14" t="n">
        <v>29</v>
      </c>
      <c r="I1325" s="14" t="n">
        <v>1</v>
      </c>
      <c r="J1325" s="14" t="n">
        <v>1</v>
      </c>
      <c r="K1325" s="14" t="n">
        <v>2</v>
      </c>
      <c r="L1325" s="14" t="n">
        <v>0</v>
      </c>
      <c r="M1325" s="14" t="n">
        <v>0</v>
      </c>
      <c r="N1325" s="14" t="s">
        <v>82</v>
      </c>
      <c r="O1325" s="14" t="s">
        <v>115</v>
      </c>
      <c r="P1325" s="14" t="s">
        <v>93</v>
      </c>
      <c r="Q1325" s="14" t="s">
        <v>94</v>
      </c>
      <c r="R1325" s="14" t="n">
        <v>0</v>
      </c>
      <c r="S1325" s="14" t="n">
        <v>0</v>
      </c>
      <c r="T1325" s="14" t="n">
        <v>0</v>
      </c>
      <c r="U1325" s="14" t="s">
        <v>95</v>
      </c>
      <c r="V1325" s="14" t="s">
        <v>109</v>
      </c>
      <c r="W1325" s="14" t="n">
        <v>0</v>
      </c>
      <c r="X1325" s="14" t="s">
        <v>86</v>
      </c>
      <c r="Y1325" s="14" t="n">
        <v>240</v>
      </c>
      <c r="Z1325" s="14" t="n">
        <v>0</v>
      </c>
      <c r="AA1325" s="14" t="n">
        <v>0</v>
      </c>
      <c r="AB1325" s="14" t="s">
        <v>87</v>
      </c>
      <c r="AC1325" s="14" t="n">
        <v>82</v>
      </c>
      <c r="AD1325" s="14" t="n">
        <v>1</v>
      </c>
      <c r="AE1325" s="14" t="n">
        <v>1</v>
      </c>
      <c r="AF1325" s="14" t="s">
        <v>88</v>
      </c>
      <c r="AG1325" s="15" t="n">
        <v>42856</v>
      </c>
      <c r="AH1325" s="14" t="n">
        <f aca="false">I1325+J1325</f>
        <v>2</v>
      </c>
      <c r="AI1325" s="14" t="n">
        <f aca="false">K1325+L1325+M1325</f>
        <v>2</v>
      </c>
      <c r="AJ1325" s="14" t="n">
        <f aca="false">AC1325*AH1325</f>
        <v>164</v>
      </c>
      <c r="AK1325" s="14" t="str">
        <f aca="false">IF(C1325=1,"Cancelled","Completed")</f>
        <v>Completed</v>
      </c>
      <c r="AL1325" s="14" t="str">
        <f aca="false">_xlfn.IFS(D1325&lt;=7,"0-7 Days",D1325&lt;=30,"8-30 Days",D1325&lt;=90,"31-90 Days",TRUE(),"90+ Days")</f>
        <v>31-90 Days</v>
      </c>
      <c r="AM1325" s="14" t="str">
        <f aca="false">_xlfn.IFS(OR(F1325="December",F1325="January",F1325="February"),"Winter",OR(F1325="March",F1325="April",F1325="May"),"Spring",OR(F1325="June",F1325="July",F1325="August"),"Summer",TRUE(),"Autumn")</f>
        <v>Spring</v>
      </c>
      <c r="AN1325" s="14" t="str">
        <f aca="false">IF(L1325+M1325&gt;0,"Family","Adult Only")</f>
        <v>Adult Only</v>
      </c>
      <c r="AO1325" s="14" t="str">
        <f aca="false">IF(U1325=V1325,"Same","Changed")</f>
        <v>Changed</v>
      </c>
    </row>
    <row r="1326" customFormat="false" ht="15" hidden="false" customHeight="false" outlineLevel="0" collapsed="false">
      <c r="A1326" s="0" t="n">
        <v>1366</v>
      </c>
      <c r="B1326" s="0" t="s">
        <v>80</v>
      </c>
      <c r="C1326" s="0" t="n">
        <v>0</v>
      </c>
      <c r="D1326" s="0" t="n">
        <v>18</v>
      </c>
      <c r="E1326" s="0" t="n">
        <v>2017</v>
      </c>
      <c r="F1326" s="0" t="s">
        <v>126</v>
      </c>
      <c r="G1326" s="0" t="n">
        <v>4</v>
      </c>
      <c r="H1326" s="0" t="n">
        <v>26</v>
      </c>
      <c r="I1326" s="0" t="n">
        <v>0</v>
      </c>
      <c r="J1326" s="0" t="n">
        <v>3</v>
      </c>
      <c r="K1326" s="0" t="n">
        <v>2</v>
      </c>
      <c r="L1326" s="0" t="n">
        <v>0</v>
      </c>
      <c r="M1326" s="0" t="n">
        <v>0</v>
      </c>
      <c r="N1326" s="0" t="s">
        <v>82</v>
      </c>
      <c r="O1326" s="0" t="s">
        <v>158</v>
      </c>
      <c r="P1326" s="0" t="s">
        <v>93</v>
      </c>
      <c r="Q1326" s="0" t="s">
        <v>94</v>
      </c>
      <c r="R1326" s="0" t="n">
        <v>0</v>
      </c>
      <c r="S1326" s="0" t="n">
        <v>0</v>
      </c>
      <c r="T1326" s="0" t="n">
        <v>0</v>
      </c>
      <c r="U1326" s="0" t="s">
        <v>95</v>
      </c>
      <c r="V1326" s="0" t="s">
        <v>95</v>
      </c>
      <c r="W1326" s="0" t="n">
        <v>0</v>
      </c>
      <c r="X1326" s="0" t="s">
        <v>86</v>
      </c>
      <c r="Y1326" s="0" t="n">
        <v>240</v>
      </c>
      <c r="Z1326" s="0" t="n">
        <v>0</v>
      </c>
      <c r="AA1326" s="0" t="n">
        <v>0</v>
      </c>
      <c r="AB1326" s="0" t="s">
        <v>101</v>
      </c>
      <c r="AC1326" s="0" t="n">
        <v>48</v>
      </c>
      <c r="AD1326" s="0" t="n">
        <v>0</v>
      </c>
      <c r="AE1326" s="0" t="n">
        <v>2</v>
      </c>
      <c r="AF1326" s="0" t="s">
        <v>88</v>
      </c>
      <c r="AG1326" s="13" t="n">
        <v>42764</v>
      </c>
      <c r="AH1326" s="25" t="n">
        <f aca="false">I1326+J1326</f>
        <v>3</v>
      </c>
      <c r="AI1326" s="25" t="n">
        <f aca="false">K1326+L1326+M1326</f>
        <v>2</v>
      </c>
      <c r="AJ1326" s="25" t="n">
        <f aca="false">AC1326*AH1326</f>
        <v>144</v>
      </c>
      <c r="AK1326" s="0" t="str">
        <f aca="false">IF(C1326=1,"Cancelled","Completed")</f>
        <v>Completed</v>
      </c>
      <c r="AL1326" s="0" t="str">
        <f aca="false">_xlfn.IFS(D1326&lt;=7,"0-7 Days",D1326&lt;=30,"8-30 Days",D1326&lt;=90,"31-90 Days",TRUE(),"90+ Days")</f>
        <v>8-30 Days</v>
      </c>
      <c r="AM1326" s="0" t="str">
        <f aca="false">_xlfn.IFS(OR(F1326="December",F1326="January",F1326="February"),"Winter",OR(F1326="March",F1326="April",F1326="May"),"Spring",OR(F1326="June",F1326="July",F1326="August"),"Summer",TRUE(),"Autumn")</f>
        <v>Winter</v>
      </c>
      <c r="AN1326" s="0" t="str">
        <f aca="false">IF(L1326+M1326&gt;0,"Family","Adult Only")</f>
        <v>Adult Only</v>
      </c>
      <c r="AO1326" s="0" t="str">
        <f aca="false">IF(U1326=V1326,"Same","Changed")</f>
        <v>Same</v>
      </c>
    </row>
    <row r="1327" customFormat="false" ht="15" hidden="false" customHeight="false" outlineLevel="0" collapsed="false">
      <c r="A1327" s="14" t="n">
        <v>1367</v>
      </c>
      <c r="B1327" s="14" t="s">
        <v>90</v>
      </c>
      <c r="C1327" s="14" t="n">
        <v>1</v>
      </c>
      <c r="D1327" s="14" t="n">
        <v>32</v>
      </c>
      <c r="E1327" s="14" t="n">
        <v>2017</v>
      </c>
      <c r="F1327" s="14" t="s">
        <v>126</v>
      </c>
      <c r="G1327" s="14" t="n">
        <v>1</v>
      </c>
      <c r="H1327" s="14" t="n">
        <v>6</v>
      </c>
      <c r="I1327" s="14" t="n">
        <v>0</v>
      </c>
      <c r="J1327" s="14" t="n">
        <v>2</v>
      </c>
      <c r="K1327" s="14" t="n">
        <v>2</v>
      </c>
      <c r="L1327" s="14" t="n">
        <v>0</v>
      </c>
      <c r="M1327" s="14" t="n">
        <v>0</v>
      </c>
      <c r="N1327" s="14" t="s">
        <v>82</v>
      </c>
      <c r="O1327" s="14" t="s">
        <v>163</v>
      </c>
      <c r="P1327" s="14" t="s">
        <v>93</v>
      </c>
      <c r="Q1327" s="14" t="s">
        <v>94</v>
      </c>
      <c r="R1327" s="14" t="n">
        <v>0</v>
      </c>
      <c r="S1327" s="14" t="n">
        <v>0</v>
      </c>
      <c r="T1327" s="14" t="n">
        <v>0</v>
      </c>
      <c r="U1327" s="14" t="s">
        <v>95</v>
      </c>
      <c r="V1327" s="14" t="s">
        <v>95</v>
      </c>
      <c r="W1327" s="14" t="n">
        <v>0</v>
      </c>
      <c r="X1327" s="14" t="s">
        <v>86</v>
      </c>
      <c r="Y1327" s="14" t="n">
        <v>9</v>
      </c>
      <c r="Z1327" s="14" t="n">
        <v>0</v>
      </c>
      <c r="AA1327" s="14" t="n">
        <v>0</v>
      </c>
      <c r="AB1327" s="14" t="s">
        <v>87</v>
      </c>
      <c r="AC1327" s="14" t="n">
        <v>104</v>
      </c>
      <c r="AD1327" s="14" t="n">
        <v>0</v>
      </c>
      <c r="AE1327" s="14" t="n">
        <v>1</v>
      </c>
      <c r="AF1327" s="14" t="s">
        <v>96</v>
      </c>
      <c r="AG1327" s="15" t="n">
        <v>42726</v>
      </c>
      <c r="AH1327" s="14" t="n">
        <f aca="false">I1327+J1327</f>
        <v>2</v>
      </c>
      <c r="AI1327" s="14" t="n">
        <f aca="false">K1327+L1327+M1327</f>
        <v>2</v>
      </c>
      <c r="AJ1327" s="14" t="n">
        <f aca="false">AC1327*AH1327</f>
        <v>208</v>
      </c>
      <c r="AK1327" s="14" t="str">
        <f aca="false">IF(C1327=1,"Cancelled","Completed")</f>
        <v>Cancelled</v>
      </c>
      <c r="AL1327" s="14" t="str">
        <f aca="false">_xlfn.IFS(D1327&lt;=7,"0-7 Days",D1327&lt;=30,"8-30 Days",D1327&lt;=90,"31-90 Days",TRUE(),"90+ Days")</f>
        <v>31-90 Days</v>
      </c>
      <c r="AM1327" s="14" t="str">
        <f aca="false">_xlfn.IFS(OR(F1327="December",F1327="January",F1327="February"),"Winter",OR(F1327="March",F1327="April",F1327="May"),"Spring",OR(F1327="June",F1327="July",F1327="August"),"Summer",TRUE(),"Autumn")</f>
        <v>Winter</v>
      </c>
      <c r="AN1327" s="14" t="str">
        <f aca="false">IF(L1327+M1327&gt;0,"Family","Adult Only")</f>
        <v>Adult Only</v>
      </c>
      <c r="AO1327" s="14" t="str">
        <f aca="false">IF(U1327=V1327,"Same","Changed")</f>
        <v>Same</v>
      </c>
    </row>
    <row r="1328" customFormat="false" ht="15" hidden="false" customHeight="false" outlineLevel="0" collapsed="false">
      <c r="A1328" s="0" t="n">
        <v>1368</v>
      </c>
      <c r="B1328" s="0" t="s">
        <v>80</v>
      </c>
      <c r="C1328" s="0" t="n">
        <v>0</v>
      </c>
      <c r="D1328" s="0" t="n">
        <v>16</v>
      </c>
      <c r="E1328" s="0" t="n">
        <v>2017</v>
      </c>
      <c r="F1328" s="0" t="s">
        <v>118</v>
      </c>
      <c r="G1328" s="0" t="n">
        <v>6</v>
      </c>
      <c r="H1328" s="0" t="n">
        <v>11</v>
      </c>
      <c r="I1328" s="0" t="n">
        <v>2</v>
      </c>
      <c r="J1328" s="0" t="n">
        <v>2</v>
      </c>
      <c r="K1328" s="0" t="n">
        <v>2</v>
      </c>
      <c r="L1328" s="0" t="n">
        <v>0</v>
      </c>
      <c r="M1328" s="0" t="n">
        <v>0</v>
      </c>
      <c r="N1328" s="0" t="s">
        <v>82</v>
      </c>
      <c r="O1328" s="0" t="s">
        <v>122</v>
      </c>
      <c r="P1328" s="0" t="s">
        <v>93</v>
      </c>
      <c r="Q1328" s="0" t="s">
        <v>94</v>
      </c>
      <c r="R1328" s="0" t="n">
        <v>0</v>
      </c>
      <c r="S1328" s="0" t="n">
        <v>0</v>
      </c>
      <c r="T1328" s="0" t="n">
        <v>0</v>
      </c>
      <c r="U1328" s="0" t="s">
        <v>109</v>
      </c>
      <c r="V1328" s="0" t="s">
        <v>109</v>
      </c>
      <c r="W1328" s="0" t="n">
        <v>0</v>
      </c>
      <c r="X1328" s="0" t="s">
        <v>86</v>
      </c>
      <c r="Y1328" s="0" t="n">
        <v>240</v>
      </c>
      <c r="Z1328" s="0" t="n">
        <v>0</v>
      </c>
      <c r="AA1328" s="0" t="n">
        <v>0</v>
      </c>
      <c r="AB1328" s="0" t="s">
        <v>87</v>
      </c>
      <c r="AC1328" s="0" t="n">
        <v>58</v>
      </c>
      <c r="AD1328" s="0" t="n">
        <v>0</v>
      </c>
      <c r="AE1328" s="0" t="n">
        <v>2</v>
      </c>
      <c r="AF1328" s="0" t="s">
        <v>88</v>
      </c>
      <c r="AG1328" s="13" t="n">
        <v>42781</v>
      </c>
      <c r="AH1328" s="25" t="n">
        <f aca="false">I1328+J1328</f>
        <v>4</v>
      </c>
      <c r="AI1328" s="25" t="n">
        <f aca="false">K1328+L1328+M1328</f>
        <v>2</v>
      </c>
      <c r="AJ1328" s="25" t="n">
        <f aca="false">AC1328*AH1328</f>
        <v>232</v>
      </c>
      <c r="AK1328" s="0" t="str">
        <f aca="false">IF(C1328=1,"Cancelled","Completed")</f>
        <v>Completed</v>
      </c>
      <c r="AL1328" s="0" t="str">
        <f aca="false">_xlfn.IFS(D1328&lt;=7,"0-7 Days",D1328&lt;=30,"8-30 Days",D1328&lt;=90,"31-90 Days",TRUE(),"90+ Days")</f>
        <v>8-30 Days</v>
      </c>
      <c r="AM1328" s="0" t="str">
        <f aca="false">_xlfn.IFS(OR(F1328="December",F1328="January",F1328="February"),"Winter",OR(F1328="March",F1328="April",F1328="May"),"Spring",OR(F1328="June",F1328="July",F1328="August"),"Summer",TRUE(),"Autumn")</f>
        <v>Winter</v>
      </c>
      <c r="AN1328" s="0" t="str">
        <f aca="false">IF(L1328+M1328&gt;0,"Family","Adult Only")</f>
        <v>Adult Only</v>
      </c>
      <c r="AO1328" s="0" t="str">
        <f aca="false">IF(U1328=V1328,"Same","Changed")</f>
        <v>Same</v>
      </c>
    </row>
    <row r="1329" customFormat="false" ht="15" hidden="false" customHeight="false" outlineLevel="0" collapsed="false">
      <c r="A1329" s="14" t="n">
        <v>1369</v>
      </c>
      <c r="B1329" s="14" t="s">
        <v>90</v>
      </c>
      <c r="C1329" s="14" t="n">
        <v>0</v>
      </c>
      <c r="D1329" s="14" t="n">
        <v>0</v>
      </c>
      <c r="E1329" s="14" t="n">
        <v>2016</v>
      </c>
      <c r="F1329" s="14" t="s">
        <v>135</v>
      </c>
      <c r="G1329" s="14" t="n">
        <v>25</v>
      </c>
      <c r="H1329" s="14" t="n">
        <v>15</v>
      </c>
      <c r="I1329" s="14" t="n">
        <v>0</v>
      </c>
      <c r="J1329" s="14" t="n">
        <v>1</v>
      </c>
      <c r="K1329" s="14" t="n">
        <v>1</v>
      </c>
      <c r="L1329" s="14" t="n">
        <v>0</v>
      </c>
      <c r="M1329" s="14" t="n">
        <v>0</v>
      </c>
      <c r="N1329" s="14" t="s">
        <v>82</v>
      </c>
      <c r="O1329" s="14" t="s">
        <v>92</v>
      </c>
      <c r="P1329" s="14" t="s">
        <v>168</v>
      </c>
      <c r="Q1329" s="14" t="s">
        <v>84</v>
      </c>
      <c r="R1329" s="14" t="n">
        <v>0</v>
      </c>
      <c r="S1329" s="14" t="n">
        <v>0</v>
      </c>
      <c r="T1329" s="14" t="n">
        <v>0</v>
      </c>
      <c r="U1329" s="14" t="s">
        <v>95</v>
      </c>
      <c r="V1329" s="14" t="s">
        <v>95</v>
      </c>
      <c r="W1329" s="14" t="n">
        <v>0</v>
      </c>
      <c r="X1329" s="14" t="s">
        <v>86</v>
      </c>
      <c r="Y1329" s="14" t="n">
        <v>0</v>
      </c>
      <c r="Z1329" s="14" t="n">
        <v>46</v>
      </c>
      <c r="AA1329" s="14" t="n">
        <v>0</v>
      </c>
      <c r="AB1329" s="14" t="s">
        <v>87</v>
      </c>
      <c r="AC1329" s="14" t="n">
        <v>0</v>
      </c>
      <c r="AD1329" s="14" t="n">
        <v>0</v>
      </c>
      <c r="AE1329" s="14" t="n">
        <v>0</v>
      </c>
      <c r="AF1329" s="14" t="s">
        <v>88</v>
      </c>
      <c r="AG1329" s="15" t="n">
        <v>42537</v>
      </c>
      <c r="AH1329" s="14" t="n">
        <f aca="false">I1329+J1329</f>
        <v>1</v>
      </c>
      <c r="AI1329" s="14" t="n">
        <f aca="false">K1329+L1329+M1329</f>
        <v>1</v>
      </c>
      <c r="AJ1329" s="14" t="n">
        <f aca="false">AC1329*AH1329</f>
        <v>0</v>
      </c>
      <c r="AK1329" s="14" t="str">
        <f aca="false">IF(C1329=1,"Cancelled","Completed")</f>
        <v>Completed</v>
      </c>
      <c r="AL1329" s="14" t="str">
        <f aca="false">_xlfn.IFS(D1329&lt;=7,"0-7 Days",D1329&lt;=30,"8-30 Days",D1329&lt;=90,"31-90 Days",TRUE(),"90+ Days")</f>
        <v>0-7 Days</v>
      </c>
      <c r="AM1329" s="14" t="str">
        <f aca="false">_xlfn.IFS(OR(F1329="December",F1329="January",F1329="February"),"Winter",OR(F1329="March",F1329="April",F1329="May"),"Spring",OR(F1329="June",F1329="July",F1329="August"),"Summer",TRUE(),"Autumn")</f>
        <v>Summer</v>
      </c>
      <c r="AN1329" s="14" t="str">
        <f aca="false">IF(L1329+M1329&gt;0,"Family","Adult Only")</f>
        <v>Adult Only</v>
      </c>
      <c r="AO1329" s="14" t="str">
        <f aca="false">IF(U1329=V1329,"Same","Changed")</f>
        <v>Same</v>
      </c>
    </row>
    <row r="1330" customFormat="false" ht="15" hidden="false" customHeight="false" outlineLevel="0" collapsed="false">
      <c r="A1330" s="0" t="n">
        <v>1370</v>
      </c>
      <c r="B1330" s="0" t="s">
        <v>90</v>
      </c>
      <c r="C1330" s="0" t="n">
        <v>1</v>
      </c>
      <c r="D1330" s="0" t="n">
        <v>114</v>
      </c>
      <c r="E1330" s="0" t="n">
        <v>2016</v>
      </c>
      <c r="F1330" s="0" t="s">
        <v>121</v>
      </c>
      <c r="G1330" s="0" t="n">
        <v>19</v>
      </c>
      <c r="H1330" s="0" t="n">
        <v>2</v>
      </c>
      <c r="I1330" s="0" t="n">
        <v>1</v>
      </c>
      <c r="J1330" s="0" t="n">
        <v>1</v>
      </c>
      <c r="K1330" s="0" t="n">
        <v>1</v>
      </c>
      <c r="L1330" s="0" t="n">
        <v>0</v>
      </c>
      <c r="M1330" s="0" t="n">
        <v>0</v>
      </c>
      <c r="N1330" s="0" t="s">
        <v>82</v>
      </c>
      <c r="O1330" s="0" t="s">
        <v>158</v>
      </c>
      <c r="P1330" s="0" t="s">
        <v>93</v>
      </c>
      <c r="Q1330" s="0" t="s">
        <v>94</v>
      </c>
      <c r="R1330" s="0" t="n">
        <v>0</v>
      </c>
      <c r="S1330" s="0" t="n">
        <v>0</v>
      </c>
      <c r="T1330" s="0" t="n">
        <v>0</v>
      </c>
      <c r="U1330" s="0" t="s">
        <v>95</v>
      </c>
      <c r="V1330" s="0" t="s">
        <v>95</v>
      </c>
      <c r="W1330" s="0" t="n">
        <v>0</v>
      </c>
      <c r="X1330" s="0" t="s">
        <v>86</v>
      </c>
      <c r="Y1330" s="0" t="n">
        <v>9</v>
      </c>
      <c r="Z1330" s="0" t="n">
        <v>0</v>
      </c>
      <c r="AA1330" s="0" t="n">
        <v>0</v>
      </c>
      <c r="AB1330" s="0" t="s">
        <v>87</v>
      </c>
      <c r="AC1330" s="0" t="n">
        <v>99.9</v>
      </c>
      <c r="AD1330" s="0" t="n">
        <v>0</v>
      </c>
      <c r="AE1330" s="0" t="n">
        <v>0</v>
      </c>
      <c r="AF1330" s="0" t="s">
        <v>96</v>
      </c>
      <c r="AG1330" s="13" t="n">
        <v>42397</v>
      </c>
      <c r="AH1330" s="25" t="n">
        <f aca="false">I1330+J1330</f>
        <v>2</v>
      </c>
      <c r="AI1330" s="25" t="n">
        <f aca="false">K1330+L1330+M1330</f>
        <v>1</v>
      </c>
      <c r="AJ1330" s="25" t="n">
        <f aca="false">AC1330*AH1330</f>
        <v>199.8</v>
      </c>
      <c r="AK1330" s="0" t="str">
        <f aca="false">IF(C1330=1,"Cancelled","Completed")</f>
        <v>Cancelled</v>
      </c>
      <c r="AL1330" s="0" t="str">
        <f aca="false">_xlfn.IFS(D1330&lt;=7,"0-7 Days",D1330&lt;=30,"8-30 Days",D1330&lt;=90,"31-90 Days",TRUE(),"90+ Days")</f>
        <v>90+ Days</v>
      </c>
      <c r="AM1330" s="0" t="str">
        <f aca="false">_xlfn.IFS(OR(F1330="December",F1330="January",F1330="February"),"Winter",OR(F1330="March",F1330="April",F1330="May"),"Spring",OR(F1330="June",F1330="July",F1330="August"),"Summer",TRUE(),"Autumn")</f>
        <v>Spring</v>
      </c>
      <c r="AN1330" s="0" t="str">
        <f aca="false">IF(L1330+M1330&gt;0,"Family","Adult Only")</f>
        <v>Adult Only</v>
      </c>
      <c r="AO1330" s="0" t="str">
        <f aca="false">IF(U1330=V1330,"Same","Changed")</f>
        <v>Same</v>
      </c>
    </row>
    <row r="1331" customFormat="false" ht="15" hidden="false" customHeight="false" outlineLevel="0" collapsed="false">
      <c r="A1331" s="14" t="n">
        <v>1371</v>
      </c>
      <c r="B1331" s="14" t="s">
        <v>80</v>
      </c>
      <c r="C1331" s="14" t="n">
        <v>0</v>
      </c>
      <c r="D1331" s="14" t="n">
        <v>117</v>
      </c>
      <c r="E1331" s="14" t="n">
        <v>2016</v>
      </c>
      <c r="F1331" s="14" t="s">
        <v>121</v>
      </c>
      <c r="G1331" s="14" t="n">
        <v>21</v>
      </c>
      <c r="H1331" s="14" t="n">
        <v>15</v>
      </c>
      <c r="I1331" s="14" t="n">
        <v>4</v>
      </c>
      <c r="J1331" s="14" t="n">
        <v>7</v>
      </c>
      <c r="K1331" s="14" t="n">
        <v>2</v>
      </c>
      <c r="L1331" s="14" t="n">
        <v>0</v>
      </c>
      <c r="M1331" s="14" t="n">
        <v>0</v>
      </c>
      <c r="N1331" s="14" t="s">
        <v>112</v>
      </c>
      <c r="O1331" s="14" t="s">
        <v>83</v>
      </c>
      <c r="P1331" s="14" t="s">
        <v>99</v>
      </c>
      <c r="Q1331" s="14" t="s">
        <v>94</v>
      </c>
      <c r="R1331" s="14" t="n">
        <v>0</v>
      </c>
      <c r="S1331" s="14" t="n">
        <v>0</v>
      </c>
      <c r="T1331" s="14" t="n">
        <v>0</v>
      </c>
      <c r="U1331" s="14" t="s">
        <v>109</v>
      </c>
      <c r="V1331" s="14" t="s">
        <v>109</v>
      </c>
      <c r="W1331" s="14" t="n">
        <v>1</v>
      </c>
      <c r="X1331" s="14" t="s">
        <v>86</v>
      </c>
      <c r="Y1331" s="14" t="n">
        <v>243</v>
      </c>
      <c r="Z1331" s="14" t="n">
        <v>0</v>
      </c>
      <c r="AA1331" s="14" t="n">
        <v>0</v>
      </c>
      <c r="AB1331" s="14" t="s">
        <v>125</v>
      </c>
      <c r="AC1331" s="14" t="n">
        <v>74.39</v>
      </c>
      <c r="AD1331" s="14" t="n">
        <v>0</v>
      </c>
      <c r="AE1331" s="14" t="n">
        <v>0</v>
      </c>
      <c r="AF1331" s="14" t="s">
        <v>88</v>
      </c>
      <c r="AG1331" s="15" t="n">
        <v>42516</v>
      </c>
      <c r="AH1331" s="14" t="n">
        <f aca="false">I1331+J1331</f>
        <v>11</v>
      </c>
      <c r="AI1331" s="14" t="n">
        <f aca="false">K1331+L1331+M1331</f>
        <v>2</v>
      </c>
      <c r="AJ1331" s="14" t="n">
        <f aca="false">AC1331*AH1331</f>
        <v>818.29</v>
      </c>
      <c r="AK1331" s="14" t="str">
        <f aca="false">IF(C1331=1,"Cancelled","Completed")</f>
        <v>Completed</v>
      </c>
      <c r="AL1331" s="14" t="str">
        <f aca="false">_xlfn.IFS(D1331&lt;=7,"0-7 Days",D1331&lt;=30,"8-30 Days",D1331&lt;=90,"31-90 Days",TRUE(),"90+ Days")</f>
        <v>90+ Days</v>
      </c>
      <c r="AM1331" s="14" t="str">
        <f aca="false">_xlfn.IFS(OR(F1331="December",F1331="January",F1331="February"),"Winter",OR(F1331="March",F1331="April",F1331="May"),"Spring",OR(F1331="June",F1331="July",F1331="August"),"Summer",TRUE(),"Autumn")</f>
        <v>Spring</v>
      </c>
      <c r="AN1331" s="14" t="str">
        <f aca="false">IF(L1331+M1331&gt;0,"Family","Adult Only")</f>
        <v>Adult Only</v>
      </c>
      <c r="AO1331" s="14" t="str">
        <f aca="false">IF(U1331=V1331,"Same","Changed")</f>
        <v>Same</v>
      </c>
    </row>
    <row r="1332" customFormat="false" ht="15" hidden="false" customHeight="false" outlineLevel="0" collapsed="false">
      <c r="A1332" s="0" t="n">
        <v>1372</v>
      </c>
      <c r="B1332" s="0" t="s">
        <v>90</v>
      </c>
      <c r="C1332" s="0" t="n">
        <v>0</v>
      </c>
      <c r="D1332" s="0" t="n">
        <v>61</v>
      </c>
      <c r="E1332" s="0" t="n">
        <v>2016</v>
      </c>
      <c r="F1332" s="0" t="s">
        <v>106</v>
      </c>
      <c r="G1332" s="0" t="n">
        <v>16</v>
      </c>
      <c r="H1332" s="0" t="n">
        <v>16</v>
      </c>
      <c r="I1332" s="0" t="n">
        <v>2</v>
      </c>
      <c r="J1332" s="0" t="n">
        <v>1</v>
      </c>
      <c r="K1332" s="0" t="n">
        <v>3</v>
      </c>
      <c r="L1332" s="0" t="n">
        <v>0</v>
      </c>
      <c r="M1332" s="0" t="n">
        <v>0</v>
      </c>
      <c r="N1332" s="0" t="s">
        <v>82</v>
      </c>
      <c r="O1332" s="0" t="s">
        <v>123</v>
      </c>
      <c r="P1332" s="0" t="s">
        <v>84</v>
      </c>
      <c r="Q1332" s="0" t="s">
        <v>84</v>
      </c>
      <c r="R1332" s="0" t="n">
        <v>0</v>
      </c>
      <c r="S1332" s="0" t="n">
        <v>0</v>
      </c>
      <c r="T1332" s="0" t="n">
        <v>0</v>
      </c>
      <c r="U1332" s="0" t="s">
        <v>85</v>
      </c>
      <c r="V1332" s="0" t="s">
        <v>85</v>
      </c>
      <c r="W1332" s="0" t="n">
        <v>0</v>
      </c>
      <c r="X1332" s="0" t="s">
        <v>86</v>
      </c>
      <c r="Y1332" s="0" t="n">
        <v>14</v>
      </c>
      <c r="Z1332" s="0" t="n">
        <v>0</v>
      </c>
      <c r="AA1332" s="0" t="n">
        <v>0</v>
      </c>
      <c r="AB1332" s="0" t="s">
        <v>87</v>
      </c>
      <c r="AC1332" s="0" t="n">
        <v>151.3</v>
      </c>
      <c r="AD1332" s="0" t="n">
        <v>0</v>
      </c>
      <c r="AE1332" s="0" t="n">
        <v>3</v>
      </c>
      <c r="AF1332" s="0" t="s">
        <v>88</v>
      </c>
      <c r="AG1332" s="13" t="n">
        <v>42479</v>
      </c>
      <c r="AH1332" s="25" t="n">
        <f aca="false">I1332+J1332</f>
        <v>3</v>
      </c>
      <c r="AI1332" s="25" t="n">
        <f aca="false">K1332+L1332+M1332</f>
        <v>3</v>
      </c>
      <c r="AJ1332" s="25" t="n">
        <f aca="false">AC1332*AH1332</f>
        <v>453.9</v>
      </c>
      <c r="AK1332" s="0" t="str">
        <f aca="false">IF(C1332=1,"Cancelled","Completed")</f>
        <v>Completed</v>
      </c>
      <c r="AL1332" s="0" t="str">
        <f aca="false">_xlfn.IFS(D1332&lt;=7,"0-7 Days",D1332&lt;=30,"8-30 Days",D1332&lt;=90,"31-90 Days",TRUE(),"90+ Days")</f>
        <v>31-90 Days</v>
      </c>
      <c r="AM1332" s="0" t="str">
        <f aca="false">_xlfn.IFS(OR(F1332="December",F1332="January",F1332="February"),"Winter",OR(F1332="March",F1332="April",F1332="May"),"Spring",OR(F1332="June",F1332="July",F1332="August"),"Summer",TRUE(),"Autumn")</f>
        <v>Spring</v>
      </c>
      <c r="AN1332" s="0" t="str">
        <f aca="false">IF(L1332+M1332&gt;0,"Family","Adult Only")</f>
        <v>Adult Only</v>
      </c>
      <c r="AO1332" s="0" t="str">
        <f aca="false">IF(U1332=V1332,"Same","Changed")</f>
        <v>Same</v>
      </c>
    </row>
    <row r="1333" customFormat="false" ht="15" hidden="false" customHeight="false" outlineLevel="0" collapsed="false">
      <c r="A1333" s="14" t="n">
        <v>1374</v>
      </c>
      <c r="B1333" s="14" t="s">
        <v>90</v>
      </c>
      <c r="C1333" s="14" t="n">
        <v>0</v>
      </c>
      <c r="D1333" s="14" t="n">
        <v>37</v>
      </c>
      <c r="E1333" s="14" t="n">
        <v>2015</v>
      </c>
      <c r="F1333" s="14" t="s">
        <v>114</v>
      </c>
      <c r="G1333" s="14" t="n">
        <v>39</v>
      </c>
      <c r="H1333" s="14" t="n">
        <v>20</v>
      </c>
      <c r="I1333" s="14" t="n">
        <v>2</v>
      </c>
      <c r="J1333" s="14" t="n">
        <v>2</v>
      </c>
      <c r="K1333" s="14" t="n">
        <v>1</v>
      </c>
      <c r="L1333" s="14" t="n">
        <v>0</v>
      </c>
      <c r="M1333" s="14" t="n">
        <v>0</v>
      </c>
      <c r="N1333" s="14" t="s">
        <v>82</v>
      </c>
      <c r="O1333" s="14" t="s">
        <v>83</v>
      </c>
      <c r="P1333" s="14" t="s">
        <v>93</v>
      </c>
      <c r="Q1333" s="14" t="s">
        <v>94</v>
      </c>
      <c r="R1333" s="14" t="n">
        <v>0</v>
      </c>
      <c r="S1333" s="14" t="n">
        <v>0</v>
      </c>
      <c r="T1333" s="14" t="n">
        <v>0</v>
      </c>
      <c r="U1333" s="14" t="s">
        <v>95</v>
      </c>
      <c r="V1333" s="14" t="s">
        <v>95</v>
      </c>
      <c r="W1333" s="14" t="n">
        <v>0</v>
      </c>
      <c r="X1333" s="14" t="s">
        <v>86</v>
      </c>
      <c r="Y1333" s="14" t="n">
        <v>10</v>
      </c>
      <c r="Z1333" s="14" t="n">
        <v>0</v>
      </c>
      <c r="AA1333" s="14" t="n">
        <v>0</v>
      </c>
      <c r="AB1333" s="14" t="s">
        <v>87</v>
      </c>
      <c r="AC1333" s="14" t="n">
        <v>95</v>
      </c>
      <c r="AD1333" s="14" t="n">
        <v>0</v>
      </c>
      <c r="AE1333" s="14" t="n">
        <v>0</v>
      </c>
      <c r="AF1333" s="14" t="s">
        <v>88</v>
      </c>
      <c r="AG1333" s="15" t="n">
        <v>42271</v>
      </c>
      <c r="AH1333" s="14" t="n">
        <f aca="false">I1333+J1333</f>
        <v>4</v>
      </c>
      <c r="AI1333" s="14" t="n">
        <f aca="false">K1333+L1333+M1333</f>
        <v>1</v>
      </c>
      <c r="AJ1333" s="14" t="n">
        <f aca="false">AC1333*AH1333</f>
        <v>380</v>
      </c>
      <c r="AK1333" s="14" t="str">
        <f aca="false">IF(C1333=1,"Cancelled","Completed")</f>
        <v>Completed</v>
      </c>
      <c r="AL1333" s="14" t="str">
        <f aca="false">_xlfn.IFS(D1333&lt;=7,"0-7 Days",D1333&lt;=30,"8-30 Days",D1333&lt;=90,"31-90 Days",TRUE(),"90+ Days")</f>
        <v>31-90 Days</v>
      </c>
      <c r="AM1333" s="14" t="str">
        <f aca="false">_xlfn.IFS(OR(F1333="December",F1333="January",F1333="February"),"Winter",OR(F1333="March",F1333="April",F1333="May"),"Spring",OR(F1333="June",F1333="July",F1333="August"),"Summer",TRUE(),"Autumn")</f>
        <v>Autumn</v>
      </c>
      <c r="AN1333" s="14" t="str">
        <f aca="false">IF(L1333+M1333&gt;0,"Family","Adult Only")</f>
        <v>Adult Only</v>
      </c>
      <c r="AO1333" s="14" t="str">
        <f aca="false">IF(U1333=V1333,"Same","Changed")</f>
        <v>Same</v>
      </c>
    </row>
    <row r="1334" customFormat="false" ht="15" hidden="false" customHeight="false" outlineLevel="0" collapsed="false">
      <c r="A1334" s="0" t="n">
        <v>1375</v>
      </c>
      <c r="B1334" s="0" t="s">
        <v>90</v>
      </c>
      <c r="C1334" s="0" t="n">
        <v>1</v>
      </c>
      <c r="D1334" s="0" t="n">
        <v>44</v>
      </c>
      <c r="E1334" s="0" t="n">
        <v>2016</v>
      </c>
      <c r="F1334" s="0" t="s">
        <v>106</v>
      </c>
      <c r="G1334" s="0" t="n">
        <v>16</v>
      </c>
      <c r="H1334" s="0" t="n">
        <v>13</v>
      </c>
      <c r="I1334" s="0" t="n">
        <v>0</v>
      </c>
      <c r="J1334" s="0" t="n">
        <v>4</v>
      </c>
      <c r="K1334" s="0" t="n">
        <v>1</v>
      </c>
      <c r="L1334" s="0" t="n">
        <v>0</v>
      </c>
      <c r="M1334" s="0" t="n">
        <v>0</v>
      </c>
      <c r="N1334" s="0" t="s">
        <v>107</v>
      </c>
      <c r="O1334" s="0" t="s">
        <v>83</v>
      </c>
      <c r="P1334" s="0" t="s">
        <v>93</v>
      </c>
      <c r="Q1334" s="0" t="s">
        <v>94</v>
      </c>
      <c r="R1334" s="0" t="n">
        <v>0</v>
      </c>
      <c r="S1334" s="0" t="n">
        <v>0</v>
      </c>
      <c r="T1334" s="0" t="n">
        <v>0</v>
      </c>
      <c r="U1334" s="0" t="s">
        <v>95</v>
      </c>
      <c r="V1334" s="0" t="s">
        <v>95</v>
      </c>
      <c r="W1334" s="0" t="n">
        <v>2</v>
      </c>
      <c r="X1334" s="0" t="s">
        <v>86</v>
      </c>
      <c r="Y1334" s="0" t="n">
        <v>9</v>
      </c>
      <c r="Z1334" s="0" t="n">
        <v>0</v>
      </c>
      <c r="AA1334" s="0" t="n">
        <v>0</v>
      </c>
      <c r="AB1334" s="0" t="s">
        <v>87</v>
      </c>
      <c r="AC1334" s="0" t="n">
        <v>116</v>
      </c>
      <c r="AD1334" s="0" t="n">
        <v>0</v>
      </c>
      <c r="AE1334" s="0" t="n">
        <v>0</v>
      </c>
      <c r="AF1334" s="0" t="s">
        <v>96</v>
      </c>
      <c r="AG1334" s="13" t="n">
        <v>42469</v>
      </c>
      <c r="AH1334" s="25" t="n">
        <f aca="false">I1334+J1334</f>
        <v>4</v>
      </c>
      <c r="AI1334" s="25" t="n">
        <f aca="false">K1334+L1334+M1334</f>
        <v>1</v>
      </c>
      <c r="AJ1334" s="25" t="n">
        <f aca="false">AC1334*AH1334</f>
        <v>464</v>
      </c>
      <c r="AK1334" s="0" t="str">
        <f aca="false">IF(C1334=1,"Cancelled","Completed")</f>
        <v>Cancelled</v>
      </c>
      <c r="AL1334" s="0" t="str">
        <f aca="false">_xlfn.IFS(D1334&lt;=7,"0-7 Days",D1334&lt;=30,"8-30 Days",D1334&lt;=90,"31-90 Days",TRUE(),"90+ Days")</f>
        <v>31-90 Days</v>
      </c>
      <c r="AM1334" s="0" t="str">
        <f aca="false">_xlfn.IFS(OR(F1334="December",F1334="January",F1334="February"),"Winter",OR(F1334="March",F1334="April",F1334="May"),"Spring",OR(F1334="June",F1334="July",F1334="August"),"Summer",TRUE(),"Autumn")</f>
        <v>Spring</v>
      </c>
      <c r="AN1334" s="0" t="str">
        <f aca="false">IF(L1334+M1334&gt;0,"Family","Adult Only")</f>
        <v>Adult Only</v>
      </c>
      <c r="AO1334" s="0" t="str">
        <f aca="false">IF(U1334=V1334,"Same","Changed")</f>
        <v>Same</v>
      </c>
    </row>
    <row r="1335" customFormat="false" ht="15" hidden="false" customHeight="false" outlineLevel="0" collapsed="false">
      <c r="A1335" s="14" t="n">
        <v>1376</v>
      </c>
      <c r="B1335" s="14" t="s">
        <v>80</v>
      </c>
      <c r="C1335" s="14" t="n">
        <v>0</v>
      </c>
      <c r="D1335" s="14" t="n">
        <v>0</v>
      </c>
      <c r="E1335" s="14" t="n">
        <v>2017</v>
      </c>
      <c r="F1335" s="14" t="s">
        <v>121</v>
      </c>
      <c r="G1335" s="14" t="n">
        <v>18</v>
      </c>
      <c r="H1335" s="14" t="n">
        <v>5</v>
      </c>
      <c r="I1335" s="14" t="n">
        <v>0</v>
      </c>
      <c r="J1335" s="14" t="n">
        <v>1</v>
      </c>
      <c r="K1335" s="14" t="n">
        <v>2</v>
      </c>
      <c r="L1335" s="14" t="n">
        <v>0</v>
      </c>
      <c r="M1335" s="14" t="n">
        <v>0</v>
      </c>
      <c r="N1335" s="14" t="s">
        <v>82</v>
      </c>
      <c r="O1335" s="14" t="s">
        <v>151</v>
      </c>
      <c r="P1335" s="14" t="s">
        <v>84</v>
      </c>
      <c r="Q1335" s="14" t="s">
        <v>84</v>
      </c>
      <c r="R1335" s="14" t="n">
        <v>0</v>
      </c>
      <c r="S1335" s="14" t="n">
        <v>0</v>
      </c>
      <c r="T1335" s="14" t="n">
        <v>0</v>
      </c>
      <c r="U1335" s="14" t="s">
        <v>124</v>
      </c>
      <c r="V1335" s="14" t="s">
        <v>124</v>
      </c>
      <c r="W1335" s="14" t="n">
        <v>0</v>
      </c>
      <c r="X1335" s="14" t="s">
        <v>86</v>
      </c>
      <c r="Y1335" s="14" t="n">
        <v>0</v>
      </c>
      <c r="Z1335" s="14" t="n">
        <v>0</v>
      </c>
      <c r="AA1335" s="14" t="n">
        <v>0</v>
      </c>
      <c r="AB1335" s="14" t="s">
        <v>87</v>
      </c>
      <c r="AC1335" s="14" t="n">
        <v>100</v>
      </c>
      <c r="AD1335" s="14" t="n">
        <v>1</v>
      </c>
      <c r="AE1335" s="14" t="n">
        <v>0</v>
      </c>
      <c r="AF1335" s="14" t="s">
        <v>88</v>
      </c>
      <c r="AG1335" s="15" t="n">
        <v>42861</v>
      </c>
      <c r="AH1335" s="14" t="n">
        <f aca="false">I1335+J1335</f>
        <v>1</v>
      </c>
      <c r="AI1335" s="14" t="n">
        <f aca="false">K1335+L1335+M1335</f>
        <v>2</v>
      </c>
      <c r="AJ1335" s="14" t="n">
        <f aca="false">AC1335*AH1335</f>
        <v>100</v>
      </c>
      <c r="AK1335" s="14" t="str">
        <f aca="false">IF(C1335=1,"Cancelled","Completed")</f>
        <v>Completed</v>
      </c>
      <c r="AL1335" s="14" t="str">
        <f aca="false">_xlfn.IFS(D1335&lt;=7,"0-7 Days",D1335&lt;=30,"8-30 Days",D1335&lt;=90,"31-90 Days",TRUE(),"90+ Days")</f>
        <v>0-7 Days</v>
      </c>
      <c r="AM1335" s="14" t="str">
        <f aca="false">_xlfn.IFS(OR(F1335="December",F1335="January",F1335="February"),"Winter",OR(F1335="March",F1335="April",F1335="May"),"Spring",OR(F1335="June",F1335="July",F1335="August"),"Summer",TRUE(),"Autumn")</f>
        <v>Spring</v>
      </c>
      <c r="AN1335" s="14" t="str">
        <f aca="false">IF(L1335+M1335&gt;0,"Family","Adult Only")</f>
        <v>Adult Only</v>
      </c>
      <c r="AO1335" s="14" t="str">
        <f aca="false">IF(U1335=V1335,"Same","Changed")</f>
        <v>Same</v>
      </c>
    </row>
    <row r="1336" customFormat="false" ht="15" hidden="false" customHeight="false" outlineLevel="0" collapsed="false">
      <c r="A1336" s="0" t="n">
        <v>1378</v>
      </c>
      <c r="B1336" s="0" t="s">
        <v>90</v>
      </c>
      <c r="C1336" s="0" t="n">
        <v>0</v>
      </c>
      <c r="D1336" s="0" t="n">
        <v>38</v>
      </c>
      <c r="E1336" s="0" t="n">
        <v>2016</v>
      </c>
      <c r="F1336" s="0" t="s">
        <v>106</v>
      </c>
      <c r="G1336" s="0" t="n">
        <v>17</v>
      </c>
      <c r="H1336" s="0" t="n">
        <v>17</v>
      </c>
      <c r="I1336" s="0" t="n">
        <v>2</v>
      </c>
      <c r="J1336" s="0" t="n">
        <v>1</v>
      </c>
      <c r="K1336" s="0" t="n">
        <v>2</v>
      </c>
      <c r="L1336" s="0" t="n">
        <v>0</v>
      </c>
      <c r="M1336" s="0" t="n">
        <v>0</v>
      </c>
      <c r="N1336" s="0" t="s">
        <v>107</v>
      </c>
      <c r="O1336" s="0" t="s">
        <v>123</v>
      </c>
      <c r="P1336" s="0" t="s">
        <v>93</v>
      </c>
      <c r="Q1336" s="0" t="s">
        <v>94</v>
      </c>
      <c r="R1336" s="0" t="n">
        <v>0</v>
      </c>
      <c r="S1336" s="0" t="n">
        <v>0</v>
      </c>
      <c r="T1336" s="0" t="n">
        <v>0</v>
      </c>
      <c r="U1336" s="0" t="s">
        <v>95</v>
      </c>
      <c r="V1336" s="0" t="s">
        <v>95</v>
      </c>
      <c r="W1336" s="0" t="n">
        <v>0</v>
      </c>
      <c r="X1336" s="0" t="s">
        <v>86</v>
      </c>
      <c r="Y1336" s="0" t="n">
        <v>7</v>
      </c>
      <c r="Z1336" s="0" t="n">
        <v>0</v>
      </c>
      <c r="AA1336" s="0" t="n">
        <v>0</v>
      </c>
      <c r="AB1336" s="0" t="s">
        <v>87</v>
      </c>
      <c r="AC1336" s="0" t="n">
        <v>68.14</v>
      </c>
      <c r="AD1336" s="0" t="n">
        <v>0</v>
      </c>
      <c r="AE1336" s="0" t="n">
        <v>1</v>
      </c>
      <c r="AF1336" s="0" t="s">
        <v>88</v>
      </c>
      <c r="AG1336" s="13" t="n">
        <v>42480</v>
      </c>
      <c r="AH1336" s="25" t="n">
        <f aca="false">I1336+J1336</f>
        <v>3</v>
      </c>
      <c r="AI1336" s="25" t="n">
        <f aca="false">K1336+L1336+M1336</f>
        <v>2</v>
      </c>
      <c r="AJ1336" s="25" t="n">
        <f aca="false">AC1336*AH1336</f>
        <v>204.42</v>
      </c>
      <c r="AK1336" s="0" t="str">
        <f aca="false">IF(C1336=1,"Cancelled","Completed")</f>
        <v>Completed</v>
      </c>
      <c r="AL1336" s="0" t="str">
        <f aca="false">_xlfn.IFS(D1336&lt;=7,"0-7 Days",D1336&lt;=30,"8-30 Days",D1336&lt;=90,"31-90 Days",TRUE(),"90+ Days")</f>
        <v>31-90 Days</v>
      </c>
      <c r="AM1336" s="0" t="str">
        <f aca="false">_xlfn.IFS(OR(F1336="December",F1336="January",F1336="February"),"Winter",OR(F1336="March",F1336="April",F1336="May"),"Spring",OR(F1336="June",F1336="July",F1336="August"),"Summer",TRUE(),"Autumn")</f>
        <v>Spring</v>
      </c>
      <c r="AN1336" s="0" t="str">
        <f aca="false">IF(L1336+M1336&gt;0,"Family","Adult Only")</f>
        <v>Adult Only</v>
      </c>
      <c r="AO1336" s="0" t="str">
        <f aca="false">IF(U1336=V1336,"Same","Changed")</f>
        <v>Same</v>
      </c>
    </row>
    <row r="1337" customFormat="false" ht="15" hidden="false" customHeight="false" outlineLevel="0" collapsed="false">
      <c r="A1337" s="14" t="n">
        <v>1379</v>
      </c>
      <c r="B1337" s="14" t="s">
        <v>80</v>
      </c>
      <c r="C1337" s="14" t="n">
        <v>0</v>
      </c>
      <c r="D1337" s="14" t="n">
        <v>14</v>
      </c>
      <c r="E1337" s="14" t="n">
        <v>2017</v>
      </c>
      <c r="F1337" s="14" t="s">
        <v>119</v>
      </c>
      <c r="G1337" s="14" t="n">
        <v>31</v>
      </c>
      <c r="H1337" s="14" t="n">
        <v>5</v>
      </c>
      <c r="I1337" s="14" t="n">
        <v>2</v>
      </c>
      <c r="J1337" s="14" t="n">
        <v>2</v>
      </c>
      <c r="K1337" s="14" t="n">
        <v>2</v>
      </c>
      <c r="L1337" s="14" t="n">
        <v>0</v>
      </c>
      <c r="M1337" s="14" t="n">
        <v>0</v>
      </c>
      <c r="N1337" s="14" t="s">
        <v>82</v>
      </c>
      <c r="O1337" s="14" t="s">
        <v>143</v>
      </c>
      <c r="P1337" s="14" t="s">
        <v>93</v>
      </c>
      <c r="Q1337" s="14" t="s">
        <v>94</v>
      </c>
      <c r="R1337" s="14" t="n">
        <v>0</v>
      </c>
      <c r="S1337" s="14" t="n">
        <v>0</v>
      </c>
      <c r="T1337" s="14" t="n">
        <v>0</v>
      </c>
      <c r="U1337" s="14" t="s">
        <v>95</v>
      </c>
      <c r="V1337" s="14" t="s">
        <v>95</v>
      </c>
      <c r="W1337" s="14" t="n">
        <v>0</v>
      </c>
      <c r="X1337" s="14" t="s">
        <v>86</v>
      </c>
      <c r="Y1337" s="14" t="n">
        <v>240</v>
      </c>
      <c r="Z1337" s="14" t="n">
        <v>0</v>
      </c>
      <c r="AA1337" s="14" t="n">
        <v>0</v>
      </c>
      <c r="AB1337" s="14" t="s">
        <v>87</v>
      </c>
      <c r="AC1337" s="14" t="n">
        <v>228.5</v>
      </c>
      <c r="AD1337" s="14" t="n">
        <v>0</v>
      </c>
      <c r="AE1337" s="14" t="n">
        <v>2</v>
      </c>
      <c r="AF1337" s="14" t="s">
        <v>88</v>
      </c>
      <c r="AG1337" s="15" t="n">
        <v>42956</v>
      </c>
      <c r="AH1337" s="14" t="n">
        <f aca="false">I1337+J1337</f>
        <v>4</v>
      </c>
      <c r="AI1337" s="14" t="n">
        <f aca="false">K1337+L1337+M1337</f>
        <v>2</v>
      </c>
      <c r="AJ1337" s="14" t="n">
        <f aca="false">AC1337*AH1337</f>
        <v>914</v>
      </c>
      <c r="AK1337" s="14" t="str">
        <f aca="false">IF(C1337=1,"Cancelled","Completed")</f>
        <v>Completed</v>
      </c>
      <c r="AL1337" s="14" t="str">
        <f aca="false">_xlfn.IFS(D1337&lt;=7,"0-7 Days",D1337&lt;=30,"8-30 Days",D1337&lt;=90,"31-90 Days",TRUE(),"90+ Days")</f>
        <v>8-30 Days</v>
      </c>
      <c r="AM1337" s="14" t="str">
        <f aca="false">_xlfn.IFS(OR(F1337="December",F1337="January",F1337="February"),"Winter",OR(F1337="March",F1337="April",F1337="May"),"Spring",OR(F1337="June",F1337="July",F1337="August"),"Summer",TRUE(),"Autumn")</f>
        <v>Summer</v>
      </c>
      <c r="AN1337" s="14" t="str">
        <f aca="false">IF(L1337+M1337&gt;0,"Family","Adult Only")</f>
        <v>Adult Only</v>
      </c>
      <c r="AO1337" s="14" t="str">
        <f aca="false">IF(U1337=V1337,"Same","Changed")</f>
        <v>Same</v>
      </c>
    </row>
    <row r="1338" customFormat="false" ht="15" hidden="false" customHeight="false" outlineLevel="0" collapsed="false">
      <c r="A1338" s="0" t="n">
        <v>1380</v>
      </c>
      <c r="B1338" s="0" t="s">
        <v>90</v>
      </c>
      <c r="C1338" s="0" t="n">
        <v>0</v>
      </c>
      <c r="D1338" s="0" t="n">
        <v>16</v>
      </c>
      <c r="E1338" s="0" t="n">
        <v>2017</v>
      </c>
      <c r="F1338" s="0" t="s">
        <v>119</v>
      </c>
      <c r="G1338" s="0" t="n">
        <v>32</v>
      </c>
      <c r="H1338" s="0" t="n">
        <v>9</v>
      </c>
      <c r="I1338" s="0" t="n">
        <v>0</v>
      </c>
      <c r="J1338" s="0" t="n">
        <v>3</v>
      </c>
      <c r="K1338" s="0" t="n">
        <v>2</v>
      </c>
      <c r="L1338" s="0" t="n">
        <v>0</v>
      </c>
      <c r="M1338" s="0" t="n">
        <v>0</v>
      </c>
      <c r="N1338" s="0" t="s">
        <v>82</v>
      </c>
      <c r="O1338" s="0" t="s">
        <v>151</v>
      </c>
      <c r="P1338" s="0" t="s">
        <v>93</v>
      </c>
      <c r="Q1338" s="0" t="s">
        <v>94</v>
      </c>
      <c r="R1338" s="0" t="n">
        <v>0</v>
      </c>
      <c r="S1338" s="0" t="n">
        <v>0</v>
      </c>
      <c r="T1338" s="0" t="n">
        <v>0</v>
      </c>
      <c r="U1338" s="0" t="s">
        <v>95</v>
      </c>
      <c r="V1338" s="0" t="s">
        <v>95</v>
      </c>
      <c r="W1338" s="0" t="n">
        <v>0</v>
      </c>
      <c r="X1338" s="0" t="s">
        <v>86</v>
      </c>
      <c r="Y1338" s="0" t="n">
        <v>9</v>
      </c>
      <c r="Z1338" s="0" t="n">
        <v>0</v>
      </c>
      <c r="AA1338" s="0" t="n">
        <v>0</v>
      </c>
      <c r="AB1338" s="0" t="s">
        <v>87</v>
      </c>
      <c r="AC1338" s="0" t="n">
        <v>180</v>
      </c>
      <c r="AD1338" s="0" t="n">
        <v>0</v>
      </c>
      <c r="AE1338" s="0" t="n">
        <v>1</v>
      </c>
      <c r="AF1338" s="0" t="s">
        <v>88</v>
      </c>
      <c r="AG1338" s="13" t="n">
        <v>42959</v>
      </c>
      <c r="AH1338" s="25" t="n">
        <f aca="false">I1338+J1338</f>
        <v>3</v>
      </c>
      <c r="AI1338" s="25" t="n">
        <f aca="false">K1338+L1338+M1338</f>
        <v>2</v>
      </c>
      <c r="AJ1338" s="25" t="n">
        <f aca="false">AC1338*AH1338</f>
        <v>540</v>
      </c>
      <c r="AK1338" s="0" t="str">
        <f aca="false">IF(C1338=1,"Cancelled","Completed")</f>
        <v>Completed</v>
      </c>
      <c r="AL1338" s="0" t="str">
        <f aca="false">_xlfn.IFS(D1338&lt;=7,"0-7 Days",D1338&lt;=30,"8-30 Days",D1338&lt;=90,"31-90 Days",TRUE(),"90+ Days")</f>
        <v>8-30 Days</v>
      </c>
      <c r="AM1338" s="0" t="str">
        <f aca="false">_xlfn.IFS(OR(F1338="December",F1338="January",F1338="February"),"Winter",OR(F1338="March",F1338="April",F1338="May"),"Spring",OR(F1338="June",F1338="July",F1338="August"),"Summer",TRUE(),"Autumn")</f>
        <v>Summer</v>
      </c>
      <c r="AN1338" s="0" t="str">
        <f aca="false">IF(L1338+M1338&gt;0,"Family","Adult Only")</f>
        <v>Adult Only</v>
      </c>
      <c r="AO1338" s="0" t="str">
        <f aca="false">IF(U1338=V1338,"Same","Changed")</f>
        <v>Same</v>
      </c>
    </row>
    <row r="1339" customFormat="false" ht="15" hidden="false" customHeight="false" outlineLevel="0" collapsed="false">
      <c r="A1339" s="14" t="n">
        <v>1381</v>
      </c>
      <c r="B1339" s="14" t="s">
        <v>80</v>
      </c>
      <c r="C1339" s="14" t="n">
        <v>1</v>
      </c>
      <c r="D1339" s="14" t="n">
        <v>34</v>
      </c>
      <c r="E1339" s="14" t="n">
        <v>2017</v>
      </c>
      <c r="F1339" s="14" t="s">
        <v>119</v>
      </c>
      <c r="G1339" s="14" t="n">
        <v>34</v>
      </c>
      <c r="H1339" s="14" t="n">
        <v>21</v>
      </c>
      <c r="I1339" s="14" t="n">
        <v>1</v>
      </c>
      <c r="J1339" s="14" t="n">
        <v>3</v>
      </c>
      <c r="K1339" s="14" t="n">
        <v>2</v>
      </c>
      <c r="L1339" s="14" t="n">
        <v>0</v>
      </c>
      <c r="M1339" s="14" t="n">
        <v>0</v>
      </c>
      <c r="N1339" s="14" t="s">
        <v>82</v>
      </c>
      <c r="O1339" s="14" t="s">
        <v>92</v>
      </c>
      <c r="P1339" s="14" t="s">
        <v>93</v>
      </c>
      <c r="Q1339" s="14" t="s">
        <v>94</v>
      </c>
      <c r="R1339" s="14" t="n">
        <v>0</v>
      </c>
      <c r="S1339" s="14" t="n">
        <v>0</v>
      </c>
      <c r="T1339" s="14" t="n">
        <v>0</v>
      </c>
      <c r="U1339" s="14" t="s">
        <v>124</v>
      </c>
      <c r="V1339" s="14" t="s">
        <v>124</v>
      </c>
      <c r="W1339" s="14" t="n">
        <v>0</v>
      </c>
      <c r="X1339" s="14" t="s">
        <v>86</v>
      </c>
      <c r="Y1339" s="14" t="n">
        <v>240</v>
      </c>
      <c r="Z1339" s="14" t="n">
        <v>0</v>
      </c>
      <c r="AA1339" s="14" t="n">
        <v>0</v>
      </c>
      <c r="AB1339" s="14" t="s">
        <v>87</v>
      </c>
      <c r="AC1339" s="14" t="n">
        <v>270</v>
      </c>
      <c r="AD1339" s="14" t="n">
        <v>0</v>
      </c>
      <c r="AE1339" s="14" t="n">
        <v>3</v>
      </c>
      <c r="AF1339" s="14" t="s">
        <v>96</v>
      </c>
      <c r="AG1339" s="15" t="n">
        <v>42943</v>
      </c>
      <c r="AH1339" s="14" t="n">
        <f aca="false">I1339+J1339</f>
        <v>4</v>
      </c>
      <c r="AI1339" s="14" t="n">
        <f aca="false">K1339+L1339+M1339</f>
        <v>2</v>
      </c>
      <c r="AJ1339" s="14" t="n">
        <f aca="false">AC1339*AH1339</f>
        <v>1080</v>
      </c>
      <c r="AK1339" s="14" t="str">
        <f aca="false">IF(C1339=1,"Cancelled","Completed")</f>
        <v>Cancelled</v>
      </c>
      <c r="AL1339" s="14" t="str">
        <f aca="false">_xlfn.IFS(D1339&lt;=7,"0-7 Days",D1339&lt;=30,"8-30 Days",D1339&lt;=90,"31-90 Days",TRUE(),"90+ Days")</f>
        <v>31-90 Days</v>
      </c>
      <c r="AM1339" s="14" t="str">
        <f aca="false">_xlfn.IFS(OR(F1339="December",F1339="January",F1339="February"),"Winter",OR(F1339="March",F1339="April",F1339="May"),"Spring",OR(F1339="June",F1339="July",F1339="August"),"Summer",TRUE(),"Autumn")</f>
        <v>Summer</v>
      </c>
      <c r="AN1339" s="14" t="str">
        <f aca="false">IF(L1339+M1339&gt;0,"Family","Adult Only")</f>
        <v>Adult Only</v>
      </c>
      <c r="AO1339" s="14" t="str">
        <f aca="false">IF(U1339=V1339,"Same","Changed")</f>
        <v>Same</v>
      </c>
    </row>
    <row r="1340" customFormat="false" ht="15" hidden="false" customHeight="false" outlineLevel="0" collapsed="false">
      <c r="A1340" s="0" t="n">
        <v>1382</v>
      </c>
      <c r="B1340" s="0" t="s">
        <v>90</v>
      </c>
      <c r="C1340" s="0" t="n">
        <v>1</v>
      </c>
      <c r="D1340" s="0" t="n">
        <v>295</v>
      </c>
      <c r="E1340" s="0" t="n">
        <v>2015</v>
      </c>
      <c r="F1340" s="0" t="s">
        <v>119</v>
      </c>
      <c r="G1340" s="0" t="n">
        <v>32</v>
      </c>
      <c r="H1340" s="0" t="n">
        <v>8</v>
      </c>
      <c r="I1340" s="0" t="n">
        <v>2</v>
      </c>
      <c r="J1340" s="0" t="n">
        <v>2</v>
      </c>
      <c r="K1340" s="0" t="n">
        <v>2</v>
      </c>
      <c r="L1340" s="0" t="n">
        <v>0</v>
      </c>
      <c r="M1340" s="0" t="n">
        <v>0</v>
      </c>
      <c r="N1340" s="0" t="s">
        <v>82</v>
      </c>
      <c r="O1340" s="0" t="s">
        <v>92</v>
      </c>
      <c r="P1340" s="0" t="s">
        <v>116</v>
      </c>
      <c r="Q1340" s="0" t="s">
        <v>94</v>
      </c>
      <c r="R1340" s="0" t="n">
        <v>0</v>
      </c>
      <c r="S1340" s="0" t="n">
        <v>1</v>
      </c>
      <c r="T1340" s="0" t="n">
        <v>0</v>
      </c>
      <c r="U1340" s="0" t="s">
        <v>95</v>
      </c>
      <c r="V1340" s="0" t="s">
        <v>95</v>
      </c>
      <c r="W1340" s="0" t="n">
        <v>0</v>
      </c>
      <c r="X1340" s="0" t="s">
        <v>86</v>
      </c>
      <c r="Y1340" s="0" t="n">
        <v>1</v>
      </c>
      <c r="Z1340" s="0" t="n">
        <v>0</v>
      </c>
      <c r="AA1340" s="0" t="n">
        <v>0</v>
      </c>
      <c r="AB1340" s="0" t="s">
        <v>101</v>
      </c>
      <c r="AC1340" s="0" t="n">
        <v>62</v>
      </c>
      <c r="AD1340" s="0" t="n">
        <v>0</v>
      </c>
      <c r="AE1340" s="0" t="n">
        <v>0</v>
      </c>
      <c r="AF1340" s="0" t="s">
        <v>96</v>
      </c>
      <c r="AG1340" s="13" t="n">
        <v>42191</v>
      </c>
      <c r="AH1340" s="25" t="n">
        <f aca="false">I1340+J1340</f>
        <v>4</v>
      </c>
      <c r="AI1340" s="25" t="n">
        <f aca="false">K1340+L1340+M1340</f>
        <v>2</v>
      </c>
      <c r="AJ1340" s="25" t="n">
        <f aca="false">AC1340*AH1340</f>
        <v>248</v>
      </c>
      <c r="AK1340" s="0" t="str">
        <f aca="false">IF(C1340=1,"Cancelled","Completed")</f>
        <v>Cancelled</v>
      </c>
      <c r="AL1340" s="0" t="str">
        <f aca="false">_xlfn.IFS(D1340&lt;=7,"0-7 Days",D1340&lt;=30,"8-30 Days",D1340&lt;=90,"31-90 Days",TRUE(),"90+ Days")</f>
        <v>90+ Days</v>
      </c>
      <c r="AM1340" s="0" t="str">
        <f aca="false">_xlfn.IFS(OR(F1340="December",F1340="January",F1340="February"),"Winter",OR(F1340="March",F1340="April",F1340="May"),"Spring",OR(F1340="June",F1340="July",F1340="August"),"Summer",TRUE(),"Autumn")</f>
        <v>Summer</v>
      </c>
      <c r="AN1340" s="0" t="str">
        <f aca="false">IF(L1340+M1340&gt;0,"Family","Adult Only")</f>
        <v>Adult Only</v>
      </c>
      <c r="AO1340" s="0" t="str">
        <f aca="false">IF(U1340=V1340,"Same","Changed")</f>
        <v>Same</v>
      </c>
    </row>
    <row r="1341" customFormat="false" ht="15" hidden="false" customHeight="false" outlineLevel="0" collapsed="false">
      <c r="A1341" s="14" t="n">
        <v>1383</v>
      </c>
      <c r="B1341" s="14" t="s">
        <v>90</v>
      </c>
      <c r="C1341" s="14" t="n">
        <v>1</v>
      </c>
      <c r="D1341" s="14" t="n">
        <v>240</v>
      </c>
      <c r="E1341" s="14" t="n">
        <v>2017</v>
      </c>
      <c r="F1341" s="14" t="s">
        <v>91</v>
      </c>
      <c r="G1341" s="14" t="n">
        <v>27</v>
      </c>
      <c r="H1341" s="14" t="n">
        <v>7</v>
      </c>
      <c r="I1341" s="14" t="n">
        <v>0</v>
      </c>
      <c r="J1341" s="14" t="n">
        <v>2</v>
      </c>
      <c r="K1341" s="14" t="n">
        <v>2</v>
      </c>
      <c r="L1341" s="14" t="n">
        <v>0</v>
      </c>
      <c r="M1341" s="14" t="n">
        <v>0</v>
      </c>
      <c r="N1341" s="14" t="s">
        <v>112</v>
      </c>
      <c r="O1341" s="14" t="s">
        <v>158</v>
      </c>
      <c r="P1341" s="14" t="s">
        <v>93</v>
      </c>
      <c r="Q1341" s="14" t="s">
        <v>94</v>
      </c>
      <c r="R1341" s="14" t="n">
        <v>0</v>
      </c>
      <c r="S1341" s="14" t="n">
        <v>0</v>
      </c>
      <c r="T1341" s="14" t="n">
        <v>0</v>
      </c>
      <c r="U1341" s="14" t="s">
        <v>95</v>
      </c>
      <c r="V1341" s="14" t="s">
        <v>95</v>
      </c>
      <c r="W1341" s="14" t="n">
        <v>0</v>
      </c>
      <c r="X1341" s="14" t="s">
        <v>86</v>
      </c>
      <c r="Y1341" s="14" t="n">
        <v>9</v>
      </c>
      <c r="Z1341" s="14" t="n">
        <v>0</v>
      </c>
      <c r="AA1341" s="14" t="n">
        <v>0</v>
      </c>
      <c r="AB1341" s="14" t="s">
        <v>87</v>
      </c>
      <c r="AC1341" s="14" t="n">
        <v>141.3</v>
      </c>
      <c r="AD1341" s="14" t="n">
        <v>0</v>
      </c>
      <c r="AE1341" s="14" t="n">
        <v>1</v>
      </c>
      <c r="AF1341" s="14" t="s">
        <v>96</v>
      </c>
      <c r="AG1341" s="15" t="n">
        <v>42821</v>
      </c>
      <c r="AH1341" s="14" t="n">
        <f aca="false">I1341+J1341</f>
        <v>2</v>
      </c>
      <c r="AI1341" s="14" t="n">
        <f aca="false">K1341+L1341+M1341</f>
        <v>2</v>
      </c>
      <c r="AJ1341" s="14" t="n">
        <f aca="false">AC1341*AH1341</f>
        <v>282.6</v>
      </c>
      <c r="AK1341" s="14" t="str">
        <f aca="false">IF(C1341=1,"Cancelled","Completed")</f>
        <v>Cancelled</v>
      </c>
      <c r="AL1341" s="14" t="str">
        <f aca="false">_xlfn.IFS(D1341&lt;=7,"0-7 Days",D1341&lt;=30,"8-30 Days",D1341&lt;=90,"31-90 Days",TRUE(),"90+ Days")</f>
        <v>90+ Days</v>
      </c>
      <c r="AM1341" s="14" t="str">
        <f aca="false">_xlfn.IFS(OR(F1341="December",F1341="January",F1341="February"),"Winter",OR(F1341="March",F1341="April",F1341="May"),"Spring",OR(F1341="June",F1341="July",F1341="August"),"Summer",TRUE(),"Autumn")</f>
        <v>Summer</v>
      </c>
      <c r="AN1341" s="14" t="str">
        <f aca="false">IF(L1341+M1341&gt;0,"Family","Adult Only")</f>
        <v>Adult Only</v>
      </c>
      <c r="AO1341" s="14" t="str">
        <f aca="false">IF(U1341=V1341,"Same","Changed")</f>
        <v>Same</v>
      </c>
    </row>
    <row r="1342" customFormat="false" ht="15" hidden="false" customHeight="false" outlineLevel="0" collapsed="false">
      <c r="A1342" s="0" t="n">
        <v>1384</v>
      </c>
      <c r="B1342" s="0" t="s">
        <v>90</v>
      </c>
      <c r="C1342" s="0" t="n">
        <v>0</v>
      </c>
      <c r="D1342" s="0" t="n">
        <v>65</v>
      </c>
      <c r="E1342" s="0" t="n">
        <v>2016</v>
      </c>
      <c r="F1342" s="0" t="s">
        <v>113</v>
      </c>
      <c r="G1342" s="0" t="n">
        <v>46</v>
      </c>
      <c r="H1342" s="0" t="n">
        <v>11</v>
      </c>
      <c r="I1342" s="0" t="n">
        <v>1</v>
      </c>
      <c r="J1342" s="0" t="n">
        <v>2</v>
      </c>
      <c r="K1342" s="0" t="n">
        <v>2</v>
      </c>
      <c r="L1342" s="0" t="n">
        <v>0</v>
      </c>
      <c r="M1342" s="0" t="n">
        <v>0</v>
      </c>
      <c r="N1342" s="0" t="s">
        <v>82</v>
      </c>
      <c r="O1342" s="0" t="s">
        <v>167</v>
      </c>
      <c r="P1342" s="0" t="s">
        <v>84</v>
      </c>
      <c r="Q1342" s="0" t="s">
        <v>84</v>
      </c>
      <c r="R1342" s="0" t="n">
        <v>0</v>
      </c>
      <c r="S1342" s="0" t="n">
        <v>0</v>
      </c>
      <c r="T1342" s="0" t="n">
        <v>0</v>
      </c>
      <c r="U1342" s="0" t="s">
        <v>95</v>
      </c>
      <c r="V1342" s="0" t="s">
        <v>95</v>
      </c>
      <c r="W1342" s="0" t="n">
        <v>1</v>
      </c>
      <c r="X1342" s="0" t="s">
        <v>86</v>
      </c>
      <c r="Y1342" s="0" t="n">
        <v>14</v>
      </c>
      <c r="Z1342" s="0" t="n">
        <v>0</v>
      </c>
      <c r="AA1342" s="0" t="n">
        <v>0</v>
      </c>
      <c r="AB1342" s="0" t="s">
        <v>87</v>
      </c>
      <c r="AC1342" s="0" t="n">
        <v>85.75</v>
      </c>
      <c r="AD1342" s="0" t="n">
        <v>0</v>
      </c>
      <c r="AE1342" s="0" t="n">
        <v>0</v>
      </c>
      <c r="AF1342" s="0" t="s">
        <v>88</v>
      </c>
      <c r="AG1342" s="13" t="n">
        <v>42688</v>
      </c>
      <c r="AH1342" s="25" t="n">
        <f aca="false">I1342+J1342</f>
        <v>3</v>
      </c>
      <c r="AI1342" s="25" t="n">
        <f aca="false">K1342+L1342+M1342</f>
        <v>2</v>
      </c>
      <c r="AJ1342" s="25" t="n">
        <f aca="false">AC1342*AH1342</f>
        <v>257.25</v>
      </c>
      <c r="AK1342" s="0" t="str">
        <f aca="false">IF(C1342=1,"Cancelled","Completed")</f>
        <v>Completed</v>
      </c>
      <c r="AL1342" s="0" t="str">
        <f aca="false">_xlfn.IFS(D1342&lt;=7,"0-7 Days",D1342&lt;=30,"8-30 Days",D1342&lt;=90,"31-90 Days",TRUE(),"90+ Days")</f>
        <v>31-90 Days</v>
      </c>
      <c r="AM1342" s="0" t="str">
        <f aca="false">_xlfn.IFS(OR(F1342="December",F1342="January",F1342="February"),"Winter",OR(F1342="March",F1342="April",F1342="May"),"Spring",OR(F1342="June",F1342="July",F1342="August"),"Summer",TRUE(),"Autumn")</f>
        <v>Autumn</v>
      </c>
      <c r="AN1342" s="0" t="str">
        <f aca="false">IF(L1342+M1342&gt;0,"Family","Adult Only")</f>
        <v>Adult Only</v>
      </c>
      <c r="AO1342" s="0" t="str">
        <f aca="false">IF(U1342=V1342,"Same","Changed")</f>
        <v>Same</v>
      </c>
    </row>
    <row r="1343" customFormat="false" ht="15" hidden="false" customHeight="false" outlineLevel="0" collapsed="false">
      <c r="A1343" s="14" t="n">
        <v>1386</v>
      </c>
      <c r="B1343" s="14" t="s">
        <v>90</v>
      </c>
      <c r="C1343" s="14" t="n">
        <v>1</v>
      </c>
      <c r="D1343" s="14" t="n">
        <v>101</v>
      </c>
      <c r="E1343" s="14" t="n">
        <v>2016</v>
      </c>
      <c r="F1343" s="14" t="s">
        <v>106</v>
      </c>
      <c r="G1343" s="14" t="n">
        <v>16</v>
      </c>
      <c r="H1343" s="14" t="n">
        <v>14</v>
      </c>
      <c r="I1343" s="14" t="n">
        <v>0</v>
      </c>
      <c r="J1343" s="14" t="n">
        <v>3</v>
      </c>
      <c r="K1343" s="14" t="n">
        <v>2</v>
      </c>
      <c r="L1343" s="14" t="n">
        <v>0</v>
      </c>
      <c r="M1343" s="14" t="n">
        <v>0</v>
      </c>
      <c r="N1343" s="14" t="s">
        <v>82</v>
      </c>
      <c r="O1343" s="14" t="s">
        <v>92</v>
      </c>
      <c r="P1343" s="14" t="s">
        <v>116</v>
      </c>
      <c r="Q1343" s="14" t="s">
        <v>94</v>
      </c>
      <c r="R1343" s="14" t="n">
        <v>0</v>
      </c>
      <c r="S1343" s="14" t="n">
        <v>0</v>
      </c>
      <c r="T1343" s="14" t="n">
        <v>0</v>
      </c>
      <c r="U1343" s="14" t="s">
        <v>95</v>
      </c>
      <c r="V1343" s="14" t="s">
        <v>95</v>
      </c>
      <c r="W1343" s="14" t="n">
        <v>0</v>
      </c>
      <c r="X1343" s="14" t="s">
        <v>120</v>
      </c>
      <c r="Y1343" s="14" t="n">
        <v>0</v>
      </c>
      <c r="Z1343" s="14" t="n">
        <v>0</v>
      </c>
      <c r="AA1343" s="14" t="n">
        <v>0</v>
      </c>
      <c r="AB1343" s="14" t="s">
        <v>87</v>
      </c>
      <c r="AC1343" s="14" t="n">
        <v>130</v>
      </c>
      <c r="AD1343" s="14" t="n">
        <v>0</v>
      </c>
      <c r="AE1343" s="14" t="n">
        <v>0</v>
      </c>
      <c r="AF1343" s="14" t="s">
        <v>96</v>
      </c>
      <c r="AG1343" s="15" t="n">
        <v>42472</v>
      </c>
      <c r="AH1343" s="14" t="n">
        <f aca="false">I1343+J1343</f>
        <v>3</v>
      </c>
      <c r="AI1343" s="14" t="n">
        <f aca="false">K1343+L1343+M1343</f>
        <v>2</v>
      </c>
      <c r="AJ1343" s="14" t="n">
        <f aca="false">AC1343*AH1343</f>
        <v>390</v>
      </c>
      <c r="AK1343" s="14" t="str">
        <f aca="false">IF(C1343=1,"Cancelled","Completed")</f>
        <v>Cancelled</v>
      </c>
      <c r="AL1343" s="14" t="str">
        <f aca="false">_xlfn.IFS(D1343&lt;=7,"0-7 Days",D1343&lt;=30,"8-30 Days",D1343&lt;=90,"31-90 Days",TRUE(),"90+ Days")</f>
        <v>90+ Days</v>
      </c>
      <c r="AM1343" s="14" t="str">
        <f aca="false">_xlfn.IFS(OR(F1343="December",F1343="January",F1343="February"),"Winter",OR(F1343="March",F1343="April",F1343="May"),"Spring",OR(F1343="June",F1343="July",F1343="August"),"Summer",TRUE(),"Autumn")</f>
        <v>Spring</v>
      </c>
      <c r="AN1343" s="14" t="str">
        <f aca="false">IF(L1343+M1343&gt;0,"Family","Adult Only")</f>
        <v>Adult Only</v>
      </c>
      <c r="AO1343" s="14" t="str">
        <f aca="false">IF(U1343=V1343,"Same","Changed")</f>
        <v>Same</v>
      </c>
    </row>
    <row r="1344" customFormat="false" ht="15" hidden="false" customHeight="false" outlineLevel="0" collapsed="false">
      <c r="A1344" s="0" t="n">
        <v>1387</v>
      </c>
      <c r="B1344" s="0" t="s">
        <v>90</v>
      </c>
      <c r="C1344" s="0" t="n">
        <v>1</v>
      </c>
      <c r="D1344" s="0" t="n">
        <v>265</v>
      </c>
      <c r="E1344" s="0" t="n">
        <v>2017</v>
      </c>
      <c r="F1344" s="0" t="s">
        <v>135</v>
      </c>
      <c r="G1344" s="0" t="n">
        <v>25</v>
      </c>
      <c r="H1344" s="0" t="n">
        <v>24</v>
      </c>
      <c r="I1344" s="0" t="n">
        <v>4</v>
      </c>
      <c r="J1344" s="0" t="n">
        <v>8</v>
      </c>
      <c r="K1344" s="0" t="n">
        <v>2</v>
      </c>
      <c r="L1344" s="0" t="n">
        <v>0</v>
      </c>
      <c r="M1344" s="0" t="n">
        <v>0</v>
      </c>
      <c r="N1344" s="0" t="s">
        <v>82</v>
      </c>
      <c r="O1344" s="0" t="s">
        <v>164</v>
      </c>
      <c r="P1344" s="0" t="s">
        <v>93</v>
      </c>
      <c r="Q1344" s="0" t="s">
        <v>94</v>
      </c>
      <c r="R1344" s="0" t="n">
        <v>0</v>
      </c>
      <c r="S1344" s="0" t="n">
        <v>0</v>
      </c>
      <c r="T1344" s="0" t="n">
        <v>0</v>
      </c>
      <c r="U1344" s="0" t="s">
        <v>95</v>
      </c>
      <c r="V1344" s="0" t="s">
        <v>95</v>
      </c>
      <c r="W1344" s="0" t="n">
        <v>0</v>
      </c>
      <c r="X1344" s="0" t="s">
        <v>86</v>
      </c>
      <c r="Y1344" s="0" t="n">
        <v>9</v>
      </c>
      <c r="Z1344" s="0" t="n">
        <v>0</v>
      </c>
      <c r="AA1344" s="0" t="n">
        <v>0</v>
      </c>
      <c r="AB1344" s="0" t="s">
        <v>87</v>
      </c>
      <c r="AC1344" s="0" t="n">
        <v>116.93</v>
      </c>
      <c r="AD1344" s="0" t="n">
        <v>0</v>
      </c>
      <c r="AE1344" s="0" t="n">
        <v>0</v>
      </c>
      <c r="AF1344" s="0" t="s">
        <v>96</v>
      </c>
      <c r="AG1344" s="13" t="n">
        <v>42645</v>
      </c>
      <c r="AH1344" s="25" t="n">
        <f aca="false">I1344+J1344</f>
        <v>12</v>
      </c>
      <c r="AI1344" s="25" t="n">
        <f aca="false">K1344+L1344+M1344</f>
        <v>2</v>
      </c>
      <c r="AJ1344" s="25" t="n">
        <f aca="false">AC1344*AH1344</f>
        <v>1403.16</v>
      </c>
      <c r="AK1344" s="0" t="str">
        <f aca="false">IF(C1344=1,"Cancelled","Completed")</f>
        <v>Cancelled</v>
      </c>
      <c r="AL1344" s="0" t="str">
        <f aca="false">_xlfn.IFS(D1344&lt;=7,"0-7 Days",D1344&lt;=30,"8-30 Days",D1344&lt;=90,"31-90 Days",TRUE(),"90+ Days")</f>
        <v>90+ Days</v>
      </c>
      <c r="AM1344" s="0" t="str">
        <f aca="false">_xlfn.IFS(OR(F1344="December",F1344="January",F1344="February"),"Winter",OR(F1344="March",F1344="April",F1344="May"),"Spring",OR(F1344="June",F1344="July",F1344="August"),"Summer",TRUE(),"Autumn")</f>
        <v>Summer</v>
      </c>
      <c r="AN1344" s="0" t="str">
        <f aca="false">IF(L1344+M1344&gt;0,"Family","Adult Only")</f>
        <v>Adult Only</v>
      </c>
      <c r="AO1344" s="0" t="str">
        <f aca="false">IF(U1344=V1344,"Same","Changed")</f>
        <v>Same</v>
      </c>
    </row>
    <row r="1345" customFormat="false" ht="15" hidden="false" customHeight="false" outlineLevel="0" collapsed="false">
      <c r="A1345" s="14" t="n">
        <v>1388</v>
      </c>
      <c r="B1345" s="14" t="s">
        <v>80</v>
      </c>
      <c r="C1345" s="14" t="n">
        <v>0</v>
      </c>
      <c r="D1345" s="14" t="n">
        <v>112</v>
      </c>
      <c r="E1345" s="14" t="n">
        <v>2017</v>
      </c>
      <c r="F1345" s="14" t="s">
        <v>121</v>
      </c>
      <c r="G1345" s="14" t="n">
        <v>19</v>
      </c>
      <c r="H1345" s="14" t="n">
        <v>8</v>
      </c>
      <c r="I1345" s="14" t="n">
        <v>3</v>
      </c>
      <c r="J1345" s="14" t="n">
        <v>6</v>
      </c>
      <c r="K1345" s="14" t="n">
        <v>2</v>
      </c>
      <c r="L1345" s="14" t="n">
        <v>0</v>
      </c>
      <c r="M1345" s="14" t="n">
        <v>0</v>
      </c>
      <c r="N1345" s="14" t="s">
        <v>112</v>
      </c>
      <c r="O1345" s="14" t="s">
        <v>147</v>
      </c>
      <c r="P1345" s="14" t="s">
        <v>84</v>
      </c>
      <c r="Q1345" s="14" t="s">
        <v>84</v>
      </c>
      <c r="R1345" s="14" t="n">
        <v>0</v>
      </c>
      <c r="S1345" s="14" t="n">
        <v>0</v>
      </c>
      <c r="T1345" s="14" t="n">
        <v>0</v>
      </c>
      <c r="U1345" s="14" t="s">
        <v>109</v>
      </c>
      <c r="V1345" s="14" t="s">
        <v>109</v>
      </c>
      <c r="W1345" s="14" t="n">
        <v>1</v>
      </c>
      <c r="X1345" s="14" t="s">
        <v>86</v>
      </c>
      <c r="Y1345" s="14" t="n">
        <v>250</v>
      </c>
      <c r="Z1345" s="14" t="n">
        <v>0</v>
      </c>
      <c r="AA1345" s="14" t="n">
        <v>0</v>
      </c>
      <c r="AB1345" s="14" t="s">
        <v>87</v>
      </c>
      <c r="AC1345" s="14" t="n">
        <v>124</v>
      </c>
      <c r="AD1345" s="14" t="n">
        <v>0</v>
      </c>
      <c r="AE1345" s="14" t="n">
        <v>1</v>
      </c>
      <c r="AF1345" s="14" t="s">
        <v>88</v>
      </c>
      <c r="AG1345" s="15" t="n">
        <v>42872</v>
      </c>
      <c r="AH1345" s="14" t="n">
        <f aca="false">I1345+J1345</f>
        <v>9</v>
      </c>
      <c r="AI1345" s="14" t="n">
        <f aca="false">K1345+L1345+M1345</f>
        <v>2</v>
      </c>
      <c r="AJ1345" s="14" t="n">
        <f aca="false">AC1345*AH1345</f>
        <v>1116</v>
      </c>
      <c r="AK1345" s="14" t="str">
        <f aca="false">IF(C1345=1,"Cancelled","Completed")</f>
        <v>Completed</v>
      </c>
      <c r="AL1345" s="14" t="str">
        <f aca="false">_xlfn.IFS(D1345&lt;=7,"0-7 Days",D1345&lt;=30,"8-30 Days",D1345&lt;=90,"31-90 Days",TRUE(),"90+ Days")</f>
        <v>90+ Days</v>
      </c>
      <c r="AM1345" s="14" t="str">
        <f aca="false">_xlfn.IFS(OR(F1345="December",F1345="January",F1345="February"),"Winter",OR(F1345="March",F1345="April",F1345="May"),"Spring",OR(F1345="June",F1345="July",F1345="August"),"Summer",TRUE(),"Autumn")</f>
        <v>Spring</v>
      </c>
      <c r="AN1345" s="14" t="str">
        <f aca="false">IF(L1345+M1345&gt;0,"Family","Adult Only")</f>
        <v>Adult Only</v>
      </c>
      <c r="AO1345" s="14" t="str">
        <f aca="false">IF(U1345=V1345,"Same","Changed")</f>
        <v>Same</v>
      </c>
    </row>
    <row r="1346" customFormat="false" ht="15" hidden="false" customHeight="false" outlineLevel="0" collapsed="false">
      <c r="A1346" s="0" t="n">
        <v>1389</v>
      </c>
      <c r="B1346" s="0" t="s">
        <v>90</v>
      </c>
      <c r="C1346" s="0" t="n">
        <v>1</v>
      </c>
      <c r="D1346" s="0" t="n">
        <v>29</v>
      </c>
      <c r="E1346" s="0" t="n">
        <v>2017</v>
      </c>
      <c r="F1346" s="0" t="s">
        <v>106</v>
      </c>
      <c r="G1346" s="0" t="n">
        <v>17</v>
      </c>
      <c r="H1346" s="0" t="n">
        <v>28</v>
      </c>
      <c r="I1346" s="0" t="n">
        <v>0</v>
      </c>
      <c r="J1346" s="0" t="n">
        <v>2</v>
      </c>
      <c r="K1346" s="0" t="n">
        <v>3</v>
      </c>
      <c r="L1346" s="0" t="n">
        <v>0</v>
      </c>
      <c r="M1346" s="0" t="n">
        <v>0</v>
      </c>
      <c r="N1346" s="0" t="s">
        <v>82</v>
      </c>
      <c r="O1346" s="0" t="s">
        <v>167</v>
      </c>
      <c r="P1346" s="0" t="s">
        <v>93</v>
      </c>
      <c r="Q1346" s="0" t="s">
        <v>94</v>
      </c>
      <c r="R1346" s="0" t="n">
        <v>0</v>
      </c>
      <c r="S1346" s="0" t="n">
        <v>0</v>
      </c>
      <c r="T1346" s="0" t="n">
        <v>0</v>
      </c>
      <c r="U1346" s="0" t="s">
        <v>124</v>
      </c>
      <c r="V1346" s="0" t="s">
        <v>124</v>
      </c>
      <c r="W1346" s="0" t="n">
        <v>0</v>
      </c>
      <c r="X1346" s="0" t="s">
        <v>86</v>
      </c>
      <c r="Y1346" s="0" t="n">
        <v>9</v>
      </c>
      <c r="Z1346" s="0" t="n">
        <v>0</v>
      </c>
      <c r="AA1346" s="0" t="n">
        <v>0</v>
      </c>
      <c r="AB1346" s="0" t="s">
        <v>87</v>
      </c>
      <c r="AC1346" s="0" t="n">
        <v>215</v>
      </c>
      <c r="AD1346" s="0" t="n">
        <v>0</v>
      </c>
      <c r="AE1346" s="0" t="n">
        <v>1</v>
      </c>
      <c r="AF1346" s="0" t="s">
        <v>96</v>
      </c>
      <c r="AG1346" s="13" t="n">
        <v>42831</v>
      </c>
      <c r="AH1346" s="25" t="n">
        <f aca="false">I1346+J1346</f>
        <v>2</v>
      </c>
      <c r="AI1346" s="25" t="n">
        <f aca="false">K1346+L1346+M1346</f>
        <v>3</v>
      </c>
      <c r="AJ1346" s="25" t="n">
        <f aca="false">AC1346*AH1346</f>
        <v>430</v>
      </c>
      <c r="AK1346" s="0" t="str">
        <f aca="false">IF(C1346=1,"Cancelled","Completed")</f>
        <v>Cancelled</v>
      </c>
      <c r="AL1346" s="0" t="str">
        <f aca="false">_xlfn.IFS(D1346&lt;=7,"0-7 Days",D1346&lt;=30,"8-30 Days",D1346&lt;=90,"31-90 Days",TRUE(),"90+ Days")</f>
        <v>8-30 Days</v>
      </c>
      <c r="AM1346" s="0" t="str">
        <f aca="false">_xlfn.IFS(OR(F1346="December",F1346="January",F1346="February"),"Winter",OR(F1346="March",F1346="April",F1346="May"),"Spring",OR(F1346="June",F1346="July",F1346="August"),"Summer",TRUE(),"Autumn")</f>
        <v>Spring</v>
      </c>
      <c r="AN1346" s="0" t="str">
        <f aca="false">IF(L1346+M1346&gt;0,"Family","Adult Only")</f>
        <v>Adult Only</v>
      </c>
      <c r="AO1346" s="0" t="str">
        <f aca="false">IF(U1346=V1346,"Same","Changed")</f>
        <v>Same</v>
      </c>
    </row>
    <row r="1347" customFormat="false" ht="15" hidden="false" customHeight="false" outlineLevel="0" collapsed="false">
      <c r="A1347" s="14" t="n">
        <v>1390</v>
      </c>
      <c r="B1347" s="14" t="s">
        <v>80</v>
      </c>
      <c r="C1347" s="14" t="n">
        <v>0</v>
      </c>
      <c r="D1347" s="14" t="n">
        <v>79</v>
      </c>
      <c r="E1347" s="14" t="n">
        <v>2017</v>
      </c>
      <c r="F1347" s="14" t="s">
        <v>121</v>
      </c>
      <c r="G1347" s="14" t="n">
        <v>21</v>
      </c>
      <c r="H1347" s="14" t="n">
        <v>26</v>
      </c>
      <c r="I1347" s="14" t="n">
        <v>2</v>
      </c>
      <c r="J1347" s="14" t="n">
        <v>5</v>
      </c>
      <c r="K1347" s="14" t="n">
        <v>2</v>
      </c>
      <c r="L1347" s="14" t="n">
        <v>0</v>
      </c>
      <c r="M1347" s="14" t="n">
        <v>0</v>
      </c>
      <c r="N1347" s="14" t="s">
        <v>82</v>
      </c>
      <c r="O1347" s="14" t="s">
        <v>147</v>
      </c>
      <c r="P1347" s="14" t="s">
        <v>84</v>
      </c>
      <c r="Q1347" s="14" t="s">
        <v>84</v>
      </c>
      <c r="R1347" s="14" t="n">
        <v>0</v>
      </c>
      <c r="S1347" s="14" t="n">
        <v>0</v>
      </c>
      <c r="T1347" s="14" t="n">
        <v>0</v>
      </c>
      <c r="U1347" s="14" t="s">
        <v>85</v>
      </c>
      <c r="V1347" s="14" t="s">
        <v>85</v>
      </c>
      <c r="W1347" s="14" t="n">
        <v>0</v>
      </c>
      <c r="X1347" s="14" t="s">
        <v>86</v>
      </c>
      <c r="Y1347" s="14" t="n">
        <v>250</v>
      </c>
      <c r="Z1347" s="14" t="n">
        <v>0</v>
      </c>
      <c r="AA1347" s="14" t="n">
        <v>0</v>
      </c>
      <c r="AB1347" s="14" t="s">
        <v>87</v>
      </c>
      <c r="AC1347" s="14" t="n">
        <v>127</v>
      </c>
      <c r="AD1347" s="14" t="n">
        <v>0</v>
      </c>
      <c r="AE1347" s="14" t="n">
        <v>0</v>
      </c>
      <c r="AF1347" s="14" t="s">
        <v>88</v>
      </c>
      <c r="AG1347" s="15" t="n">
        <v>42888</v>
      </c>
      <c r="AH1347" s="14" t="n">
        <f aca="false">I1347+J1347</f>
        <v>7</v>
      </c>
      <c r="AI1347" s="14" t="n">
        <f aca="false">K1347+L1347+M1347</f>
        <v>2</v>
      </c>
      <c r="AJ1347" s="14" t="n">
        <f aca="false">AC1347*AH1347</f>
        <v>889</v>
      </c>
      <c r="AK1347" s="14" t="str">
        <f aca="false">IF(C1347=1,"Cancelled","Completed")</f>
        <v>Completed</v>
      </c>
      <c r="AL1347" s="14" t="str">
        <f aca="false">_xlfn.IFS(D1347&lt;=7,"0-7 Days",D1347&lt;=30,"8-30 Days",D1347&lt;=90,"31-90 Days",TRUE(),"90+ Days")</f>
        <v>31-90 Days</v>
      </c>
      <c r="AM1347" s="14" t="str">
        <f aca="false">_xlfn.IFS(OR(F1347="December",F1347="January",F1347="February"),"Winter",OR(F1347="March",F1347="April",F1347="May"),"Spring",OR(F1347="June",F1347="July",F1347="August"),"Summer",TRUE(),"Autumn")</f>
        <v>Spring</v>
      </c>
      <c r="AN1347" s="14" t="str">
        <f aca="false">IF(L1347+M1347&gt;0,"Family","Adult Only")</f>
        <v>Adult Only</v>
      </c>
      <c r="AO1347" s="14" t="str">
        <f aca="false">IF(U1347=V1347,"Same","Changed")</f>
        <v>Same</v>
      </c>
    </row>
    <row r="1348" customFormat="false" ht="15" hidden="false" customHeight="false" outlineLevel="0" collapsed="false">
      <c r="A1348" s="0" t="n">
        <v>1391</v>
      </c>
      <c r="B1348" s="0" t="s">
        <v>80</v>
      </c>
      <c r="C1348" s="0" t="n">
        <v>0</v>
      </c>
      <c r="D1348" s="0" t="n">
        <v>44</v>
      </c>
      <c r="E1348" s="0" t="n">
        <v>2016</v>
      </c>
      <c r="F1348" s="0" t="s">
        <v>113</v>
      </c>
      <c r="G1348" s="0" t="n">
        <v>47</v>
      </c>
      <c r="H1348" s="0" t="n">
        <v>15</v>
      </c>
      <c r="I1348" s="0" t="n">
        <v>0</v>
      </c>
      <c r="J1348" s="0" t="n">
        <v>2</v>
      </c>
      <c r="K1348" s="0" t="n">
        <v>2</v>
      </c>
      <c r="L1348" s="0" t="n">
        <v>0</v>
      </c>
      <c r="M1348" s="0" t="n">
        <v>0</v>
      </c>
      <c r="N1348" s="0" t="s">
        <v>82</v>
      </c>
      <c r="O1348" s="0" t="s">
        <v>83</v>
      </c>
      <c r="P1348" s="0" t="s">
        <v>93</v>
      </c>
      <c r="Q1348" s="0" t="s">
        <v>94</v>
      </c>
      <c r="R1348" s="0" t="n">
        <v>0</v>
      </c>
      <c r="S1348" s="0" t="n">
        <v>0</v>
      </c>
      <c r="T1348" s="0" t="n">
        <v>0</v>
      </c>
      <c r="U1348" s="0" t="s">
        <v>95</v>
      </c>
      <c r="V1348" s="0" t="s">
        <v>95</v>
      </c>
      <c r="W1348" s="0" t="n">
        <v>0</v>
      </c>
      <c r="X1348" s="0" t="s">
        <v>86</v>
      </c>
      <c r="Y1348" s="0" t="n">
        <v>240</v>
      </c>
      <c r="Z1348" s="0" t="n">
        <v>0</v>
      </c>
      <c r="AA1348" s="0" t="n">
        <v>0</v>
      </c>
      <c r="AB1348" s="0" t="s">
        <v>87</v>
      </c>
      <c r="AC1348" s="0" t="n">
        <v>37.8</v>
      </c>
      <c r="AD1348" s="0" t="n">
        <v>0</v>
      </c>
      <c r="AE1348" s="0" t="n">
        <v>2</v>
      </c>
      <c r="AF1348" s="0" t="s">
        <v>88</v>
      </c>
      <c r="AG1348" s="13" t="n">
        <v>42691</v>
      </c>
      <c r="AH1348" s="25" t="n">
        <f aca="false">I1348+J1348</f>
        <v>2</v>
      </c>
      <c r="AI1348" s="25" t="n">
        <f aca="false">K1348+L1348+M1348</f>
        <v>2</v>
      </c>
      <c r="AJ1348" s="25" t="n">
        <f aca="false">AC1348*AH1348</f>
        <v>75.6</v>
      </c>
      <c r="AK1348" s="0" t="str">
        <f aca="false">IF(C1348=1,"Cancelled","Completed")</f>
        <v>Completed</v>
      </c>
      <c r="AL1348" s="0" t="str">
        <f aca="false">_xlfn.IFS(D1348&lt;=7,"0-7 Days",D1348&lt;=30,"8-30 Days",D1348&lt;=90,"31-90 Days",TRUE(),"90+ Days")</f>
        <v>31-90 Days</v>
      </c>
      <c r="AM1348" s="0" t="str">
        <f aca="false">_xlfn.IFS(OR(F1348="December",F1348="January",F1348="February"),"Winter",OR(F1348="March",F1348="April",F1348="May"),"Spring",OR(F1348="June",F1348="July",F1348="August"),"Summer",TRUE(),"Autumn")</f>
        <v>Autumn</v>
      </c>
      <c r="AN1348" s="0" t="str">
        <f aca="false">IF(L1348+M1348&gt;0,"Family","Adult Only")</f>
        <v>Adult Only</v>
      </c>
      <c r="AO1348" s="0" t="str">
        <f aca="false">IF(U1348=V1348,"Same","Changed")</f>
        <v>Same</v>
      </c>
    </row>
    <row r="1349" customFormat="false" ht="15" hidden="false" customHeight="false" outlineLevel="0" collapsed="false">
      <c r="A1349" s="14" t="n">
        <v>1392</v>
      </c>
      <c r="B1349" s="14" t="s">
        <v>90</v>
      </c>
      <c r="C1349" s="14" t="n">
        <v>0</v>
      </c>
      <c r="D1349" s="14" t="n">
        <v>282</v>
      </c>
      <c r="E1349" s="14" t="n">
        <v>2016</v>
      </c>
      <c r="F1349" s="14" t="s">
        <v>135</v>
      </c>
      <c r="G1349" s="14" t="n">
        <v>24</v>
      </c>
      <c r="H1349" s="14" t="n">
        <v>9</v>
      </c>
      <c r="I1349" s="14" t="n">
        <v>0</v>
      </c>
      <c r="J1349" s="14" t="n">
        <v>3</v>
      </c>
      <c r="K1349" s="14" t="n">
        <v>2</v>
      </c>
      <c r="L1349" s="14" t="n">
        <v>0</v>
      </c>
      <c r="M1349" s="14" t="n">
        <v>0</v>
      </c>
      <c r="N1349" s="14" t="s">
        <v>82</v>
      </c>
      <c r="O1349" s="14" t="s">
        <v>122</v>
      </c>
      <c r="P1349" s="14" t="s">
        <v>116</v>
      </c>
      <c r="Q1349" s="14" t="s">
        <v>94</v>
      </c>
      <c r="R1349" s="14" t="n">
        <v>0</v>
      </c>
      <c r="S1349" s="14" t="n">
        <v>0</v>
      </c>
      <c r="T1349" s="14" t="n">
        <v>0</v>
      </c>
      <c r="U1349" s="14" t="s">
        <v>95</v>
      </c>
      <c r="V1349" s="14" t="s">
        <v>95</v>
      </c>
      <c r="W1349" s="14" t="n">
        <v>0</v>
      </c>
      <c r="X1349" s="14" t="s">
        <v>86</v>
      </c>
      <c r="Y1349" s="14" t="n">
        <v>1</v>
      </c>
      <c r="Z1349" s="14" t="n">
        <v>0</v>
      </c>
      <c r="AA1349" s="14" t="n">
        <v>48</v>
      </c>
      <c r="AB1349" s="14" t="s">
        <v>101</v>
      </c>
      <c r="AC1349" s="14" t="n">
        <v>73.33</v>
      </c>
      <c r="AD1349" s="14" t="n">
        <v>0</v>
      </c>
      <c r="AE1349" s="14" t="n">
        <v>1</v>
      </c>
      <c r="AF1349" s="14" t="s">
        <v>88</v>
      </c>
      <c r="AG1349" s="15" t="n">
        <v>42533</v>
      </c>
      <c r="AH1349" s="14" t="n">
        <f aca="false">I1349+J1349</f>
        <v>3</v>
      </c>
      <c r="AI1349" s="14" t="n">
        <f aca="false">K1349+L1349+M1349</f>
        <v>2</v>
      </c>
      <c r="AJ1349" s="14" t="n">
        <f aca="false">AC1349*AH1349</f>
        <v>219.99</v>
      </c>
      <c r="AK1349" s="14" t="str">
        <f aca="false">IF(C1349=1,"Cancelled","Completed")</f>
        <v>Completed</v>
      </c>
      <c r="AL1349" s="14" t="str">
        <f aca="false">_xlfn.IFS(D1349&lt;=7,"0-7 Days",D1349&lt;=30,"8-30 Days",D1349&lt;=90,"31-90 Days",TRUE(),"90+ Days")</f>
        <v>90+ Days</v>
      </c>
      <c r="AM1349" s="14" t="str">
        <f aca="false">_xlfn.IFS(OR(F1349="December",F1349="January",F1349="February"),"Winter",OR(F1349="March",F1349="April",F1349="May"),"Spring",OR(F1349="June",F1349="July",F1349="August"),"Summer",TRUE(),"Autumn")</f>
        <v>Summer</v>
      </c>
      <c r="AN1349" s="14" t="str">
        <f aca="false">IF(L1349+M1349&gt;0,"Family","Adult Only")</f>
        <v>Adult Only</v>
      </c>
      <c r="AO1349" s="14" t="str">
        <f aca="false">IF(U1349=V1349,"Same","Changed")</f>
        <v>Same</v>
      </c>
    </row>
    <row r="1350" customFormat="false" ht="15" hidden="false" customHeight="false" outlineLevel="0" collapsed="false">
      <c r="A1350" s="0" t="n">
        <v>1393</v>
      </c>
      <c r="B1350" s="0" t="s">
        <v>80</v>
      </c>
      <c r="C1350" s="0" t="n">
        <v>0</v>
      </c>
      <c r="D1350" s="0" t="n">
        <v>41</v>
      </c>
      <c r="E1350" s="0" t="n">
        <v>2015</v>
      </c>
      <c r="F1350" s="0" t="s">
        <v>91</v>
      </c>
      <c r="G1350" s="0" t="n">
        <v>30</v>
      </c>
      <c r="H1350" s="0" t="n">
        <v>19</v>
      </c>
      <c r="I1350" s="0" t="n">
        <v>2</v>
      </c>
      <c r="J1350" s="0" t="n">
        <v>5</v>
      </c>
      <c r="K1350" s="0" t="n">
        <v>2</v>
      </c>
      <c r="L1350" s="0" t="n">
        <v>2</v>
      </c>
      <c r="M1350" s="0" t="n">
        <v>0</v>
      </c>
      <c r="N1350" s="0" t="s">
        <v>112</v>
      </c>
      <c r="O1350" s="0" t="s">
        <v>115</v>
      </c>
      <c r="P1350" s="0" t="s">
        <v>93</v>
      </c>
      <c r="Q1350" s="0" t="s">
        <v>94</v>
      </c>
      <c r="R1350" s="0" t="n">
        <v>0</v>
      </c>
      <c r="S1350" s="0" t="n">
        <v>0</v>
      </c>
      <c r="T1350" s="0" t="n">
        <v>0</v>
      </c>
      <c r="U1350" s="0" t="s">
        <v>156</v>
      </c>
      <c r="V1350" s="0" t="s">
        <v>156</v>
      </c>
      <c r="W1350" s="0" t="n">
        <v>0</v>
      </c>
      <c r="X1350" s="0" t="s">
        <v>86</v>
      </c>
      <c r="Y1350" s="0" t="n">
        <v>241</v>
      </c>
      <c r="Z1350" s="0" t="n">
        <v>0</v>
      </c>
      <c r="AA1350" s="0" t="n">
        <v>0</v>
      </c>
      <c r="AB1350" s="0" t="s">
        <v>87</v>
      </c>
      <c r="AC1350" s="0" t="n">
        <v>131.37</v>
      </c>
      <c r="AD1350" s="0" t="n">
        <v>0</v>
      </c>
      <c r="AE1350" s="0" t="n">
        <v>1</v>
      </c>
      <c r="AF1350" s="0" t="s">
        <v>88</v>
      </c>
      <c r="AG1350" s="13" t="n">
        <v>42211</v>
      </c>
      <c r="AH1350" s="25" t="n">
        <f aca="false">I1350+J1350</f>
        <v>7</v>
      </c>
      <c r="AI1350" s="25" t="n">
        <f aca="false">K1350+L1350+M1350</f>
        <v>4</v>
      </c>
      <c r="AJ1350" s="25" t="n">
        <f aca="false">AC1350*AH1350</f>
        <v>919.59</v>
      </c>
      <c r="AK1350" s="0" t="str">
        <f aca="false">IF(C1350=1,"Cancelled","Completed")</f>
        <v>Completed</v>
      </c>
      <c r="AL1350" s="0" t="str">
        <f aca="false">_xlfn.IFS(D1350&lt;=7,"0-7 Days",D1350&lt;=30,"8-30 Days",D1350&lt;=90,"31-90 Days",TRUE(),"90+ Days")</f>
        <v>31-90 Days</v>
      </c>
      <c r="AM1350" s="0" t="str">
        <f aca="false">_xlfn.IFS(OR(F1350="December",F1350="January",F1350="February"),"Winter",OR(F1350="March",F1350="April",F1350="May"),"Spring",OR(F1350="June",F1350="July",F1350="August"),"Summer",TRUE(),"Autumn")</f>
        <v>Summer</v>
      </c>
      <c r="AN1350" s="0" t="str">
        <f aca="false">IF(L1350+M1350&gt;0,"Family","Adult Only")</f>
        <v>Family</v>
      </c>
      <c r="AO1350" s="0" t="str">
        <f aca="false">IF(U1350=V1350,"Same","Changed")</f>
        <v>Same</v>
      </c>
    </row>
    <row r="1351" customFormat="false" ht="15" hidden="false" customHeight="false" outlineLevel="0" collapsed="false">
      <c r="A1351" s="14" t="n">
        <v>1394</v>
      </c>
      <c r="B1351" s="14" t="s">
        <v>80</v>
      </c>
      <c r="C1351" s="14" t="n">
        <v>0</v>
      </c>
      <c r="D1351" s="14" t="n">
        <v>42</v>
      </c>
      <c r="E1351" s="14" t="n">
        <v>2015</v>
      </c>
      <c r="F1351" s="14" t="s">
        <v>81</v>
      </c>
      <c r="G1351" s="14" t="n">
        <v>53</v>
      </c>
      <c r="H1351" s="14" t="n">
        <v>30</v>
      </c>
      <c r="I1351" s="14" t="n">
        <v>0</v>
      </c>
      <c r="J1351" s="14" t="n">
        <v>4</v>
      </c>
      <c r="K1351" s="14" t="n">
        <v>2</v>
      </c>
      <c r="L1351" s="14" t="n">
        <v>0</v>
      </c>
      <c r="M1351" s="14" t="n">
        <v>0</v>
      </c>
      <c r="N1351" s="14" t="s">
        <v>82</v>
      </c>
      <c r="O1351" s="14" t="s">
        <v>92</v>
      </c>
      <c r="P1351" s="14" t="s">
        <v>84</v>
      </c>
      <c r="Q1351" s="14" t="s">
        <v>84</v>
      </c>
      <c r="R1351" s="14" t="n">
        <v>0</v>
      </c>
      <c r="S1351" s="14" t="n">
        <v>0</v>
      </c>
      <c r="T1351" s="14" t="n">
        <v>0</v>
      </c>
      <c r="U1351" s="14" t="s">
        <v>109</v>
      </c>
      <c r="V1351" s="14" t="s">
        <v>109</v>
      </c>
      <c r="W1351" s="14" t="n">
        <v>0</v>
      </c>
      <c r="X1351" s="14" t="s">
        <v>86</v>
      </c>
      <c r="Y1351" s="14" t="n">
        <v>0</v>
      </c>
      <c r="Z1351" s="14" t="n">
        <v>0</v>
      </c>
      <c r="AA1351" s="14" t="n">
        <v>0</v>
      </c>
      <c r="AB1351" s="14" t="s">
        <v>87</v>
      </c>
      <c r="AC1351" s="14" t="n">
        <v>150</v>
      </c>
      <c r="AD1351" s="14" t="n">
        <v>0</v>
      </c>
      <c r="AE1351" s="14" t="n">
        <v>0</v>
      </c>
      <c r="AF1351" s="14" t="s">
        <v>88</v>
      </c>
      <c r="AG1351" s="15" t="n">
        <v>42372</v>
      </c>
      <c r="AH1351" s="14" t="n">
        <f aca="false">I1351+J1351</f>
        <v>4</v>
      </c>
      <c r="AI1351" s="14" t="n">
        <f aca="false">K1351+L1351+M1351</f>
        <v>2</v>
      </c>
      <c r="AJ1351" s="14" t="n">
        <f aca="false">AC1351*AH1351</f>
        <v>600</v>
      </c>
      <c r="AK1351" s="14" t="str">
        <f aca="false">IF(C1351=1,"Cancelled","Completed")</f>
        <v>Completed</v>
      </c>
      <c r="AL1351" s="14" t="str">
        <f aca="false">_xlfn.IFS(D1351&lt;=7,"0-7 Days",D1351&lt;=30,"8-30 Days",D1351&lt;=90,"31-90 Days",TRUE(),"90+ Days")</f>
        <v>31-90 Days</v>
      </c>
      <c r="AM1351" s="14" t="str">
        <f aca="false">_xlfn.IFS(OR(F1351="December",F1351="January",F1351="February"),"Winter",OR(F1351="March",F1351="April",F1351="May"),"Spring",OR(F1351="June",F1351="July",F1351="August"),"Summer",TRUE(),"Autumn")</f>
        <v>Winter</v>
      </c>
      <c r="AN1351" s="14" t="str">
        <f aca="false">IF(L1351+M1351&gt;0,"Family","Adult Only")</f>
        <v>Adult Only</v>
      </c>
      <c r="AO1351" s="14" t="str">
        <f aca="false">IF(U1351=V1351,"Same","Changed")</f>
        <v>Same</v>
      </c>
    </row>
    <row r="1352" customFormat="false" ht="15" hidden="false" customHeight="false" outlineLevel="0" collapsed="false">
      <c r="A1352" s="0" t="n">
        <v>1395</v>
      </c>
      <c r="B1352" s="0" t="s">
        <v>80</v>
      </c>
      <c r="C1352" s="0" t="n">
        <v>0</v>
      </c>
      <c r="D1352" s="0" t="n">
        <v>4</v>
      </c>
      <c r="E1352" s="0" t="n">
        <v>2016</v>
      </c>
      <c r="F1352" s="0" t="s">
        <v>121</v>
      </c>
      <c r="G1352" s="0" t="n">
        <v>23</v>
      </c>
      <c r="H1352" s="0" t="n">
        <v>30</v>
      </c>
      <c r="I1352" s="0" t="n">
        <v>1</v>
      </c>
      <c r="J1352" s="0" t="n">
        <v>2</v>
      </c>
      <c r="K1352" s="0" t="n">
        <v>2</v>
      </c>
      <c r="L1352" s="0" t="n">
        <v>0</v>
      </c>
      <c r="M1352" s="0" t="n">
        <v>0</v>
      </c>
      <c r="N1352" s="0" t="s">
        <v>82</v>
      </c>
      <c r="O1352" s="0" t="s">
        <v>92</v>
      </c>
      <c r="P1352" s="0" t="s">
        <v>93</v>
      </c>
      <c r="Q1352" s="0" t="s">
        <v>94</v>
      </c>
      <c r="R1352" s="0" t="n">
        <v>0</v>
      </c>
      <c r="S1352" s="0" t="n">
        <v>0</v>
      </c>
      <c r="T1352" s="0" t="n">
        <v>0</v>
      </c>
      <c r="U1352" s="0" t="s">
        <v>95</v>
      </c>
      <c r="V1352" s="0" t="s">
        <v>95</v>
      </c>
      <c r="W1352" s="0" t="n">
        <v>0</v>
      </c>
      <c r="X1352" s="0" t="s">
        <v>86</v>
      </c>
      <c r="Y1352" s="0" t="n">
        <v>314</v>
      </c>
      <c r="Z1352" s="0" t="n">
        <v>0</v>
      </c>
      <c r="AA1352" s="0" t="n">
        <v>0</v>
      </c>
      <c r="AB1352" s="0" t="s">
        <v>87</v>
      </c>
      <c r="AC1352" s="0" t="n">
        <v>63.2</v>
      </c>
      <c r="AD1352" s="0" t="n">
        <v>0</v>
      </c>
      <c r="AE1352" s="0" t="n">
        <v>0</v>
      </c>
      <c r="AF1352" s="0" t="s">
        <v>88</v>
      </c>
      <c r="AG1352" s="13" t="n">
        <v>42523</v>
      </c>
      <c r="AH1352" s="25" t="n">
        <f aca="false">I1352+J1352</f>
        <v>3</v>
      </c>
      <c r="AI1352" s="25" t="n">
        <f aca="false">K1352+L1352+M1352</f>
        <v>2</v>
      </c>
      <c r="AJ1352" s="25" t="n">
        <f aca="false">AC1352*AH1352</f>
        <v>189.6</v>
      </c>
      <c r="AK1352" s="0" t="str">
        <f aca="false">IF(C1352=1,"Cancelled","Completed")</f>
        <v>Completed</v>
      </c>
      <c r="AL1352" s="0" t="str">
        <f aca="false">_xlfn.IFS(D1352&lt;=7,"0-7 Days",D1352&lt;=30,"8-30 Days",D1352&lt;=90,"31-90 Days",TRUE(),"90+ Days")</f>
        <v>0-7 Days</v>
      </c>
      <c r="AM1352" s="0" t="str">
        <f aca="false">_xlfn.IFS(OR(F1352="December",F1352="January",F1352="February"),"Winter",OR(F1352="March",F1352="April",F1352="May"),"Spring",OR(F1352="June",F1352="July",F1352="August"),"Summer",TRUE(),"Autumn")</f>
        <v>Spring</v>
      </c>
      <c r="AN1352" s="0" t="str">
        <f aca="false">IF(L1352+M1352&gt;0,"Family","Adult Only")</f>
        <v>Adult Only</v>
      </c>
      <c r="AO1352" s="0" t="str">
        <f aca="false">IF(U1352=V1352,"Same","Changed")</f>
        <v>Same</v>
      </c>
    </row>
    <row r="1353" customFormat="false" ht="15" hidden="false" customHeight="false" outlineLevel="0" collapsed="false">
      <c r="A1353" s="14" t="n">
        <v>1396</v>
      </c>
      <c r="B1353" s="14" t="s">
        <v>90</v>
      </c>
      <c r="C1353" s="14" t="n">
        <v>0</v>
      </c>
      <c r="D1353" s="14" t="n">
        <v>0</v>
      </c>
      <c r="E1353" s="14" t="n">
        <v>2016</v>
      </c>
      <c r="F1353" s="14" t="s">
        <v>106</v>
      </c>
      <c r="G1353" s="14" t="n">
        <v>16</v>
      </c>
      <c r="H1353" s="14" t="n">
        <v>15</v>
      </c>
      <c r="I1353" s="14" t="n">
        <v>1</v>
      </c>
      <c r="J1353" s="14" t="n">
        <v>2</v>
      </c>
      <c r="K1353" s="14" t="n">
        <v>2</v>
      </c>
      <c r="L1353" s="14" t="n">
        <v>0</v>
      </c>
      <c r="M1353" s="14" t="n">
        <v>0</v>
      </c>
      <c r="N1353" s="14" t="s">
        <v>82</v>
      </c>
      <c r="O1353" s="14" t="s">
        <v>115</v>
      </c>
      <c r="P1353" s="14" t="s">
        <v>93</v>
      </c>
      <c r="Q1353" s="14" t="s">
        <v>94</v>
      </c>
      <c r="R1353" s="14" t="n">
        <v>0</v>
      </c>
      <c r="S1353" s="14" t="n">
        <v>0</v>
      </c>
      <c r="T1353" s="14" t="n">
        <v>0</v>
      </c>
      <c r="U1353" s="14" t="s">
        <v>95</v>
      </c>
      <c r="V1353" s="14" t="s">
        <v>95</v>
      </c>
      <c r="W1353" s="14" t="n">
        <v>0</v>
      </c>
      <c r="X1353" s="14" t="s">
        <v>86</v>
      </c>
      <c r="Y1353" s="14" t="n">
        <v>9</v>
      </c>
      <c r="Z1353" s="14" t="n">
        <v>0</v>
      </c>
      <c r="AA1353" s="14" t="n">
        <v>0</v>
      </c>
      <c r="AB1353" s="14" t="s">
        <v>87</v>
      </c>
      <c r="AC1353" s="14" t="n">
        <v>101</v>
      </c>
      <c r="AD1353" s="14" t="n">
        <v>0</v>
      </c>
      <c r="AE1353" s="14" t="n">
        <v>1</v>
      </c>
      <c r="AF1353" s="14" t="s">
        <v>88</v>
      </c>
      <c r="AG1353" s="15" t="n">
        <v>42478</v>
      </c>
      <c r="AH1353" s="14" t="n">
        <f aca="false">I1353+J1353</f>
        <v>3</v>
      </c>
      <c r="AI1353" s="14" t="n">
        <f aca="false">K1353+L1353+M1353</f>
        <v>2</v>
      </c>
      <c r="AJ1353" s="14" t="n">
        <f aca="false">AC1353*AH1353</f>
        <v>303</v>
      </c>
      <c r="AK1353" s="14" t="str">
        <f aca="false">IF(C1353=1,"Cancelled","Completed")</f>
        <v>Completed</v>
      </c>
      <c r="AL1353" s="14" t="str">
        <f aca="false">_xlfn.IFS(D1353&lt;=7,"0-7 Days",D1353&lt;=30,"8-30 Days",D1353&lt;=90,"31-90 Days",TRUE(),"90+ Days")</f>
        <v>0-7 Days</v>
      </c>
      <c r="AM1353" s="14" t="str">
        <f aca="false">_xlfn.IFS(OR(F1353="December",F1353="January",F1353="February"),"Winter",OR(F1353="March",F1353="April",F1353="May"),"Spring",OR(F1353="June",F1353="July",F1353="August"),"Summer",TRUE(),"Autumn")</f>
        <v>Spring</v>
      </c>
      <c r="AN1353" s="14" t="str">
        <f aca="false">IF(L1353+M1353&gt;0,"Family","Adult Only")</f>
        <v>Adult Only</v>
      </c>
      <c r="AO1353" s="14" t="str">
        <f aca="false">IF(U1353=V1353,"Same","Changed")</f>
        <v>Same</v>
      </c>
    </row>
    <row r="1354" customFormat="false" ht="15" hidden="false" customHeight="false" outlineLevel="0" collapsed="false">
      <c r="A1354" s="0" t="n">
        <v>1397</v>
      </c>
      <c r="B1354" s="0" t="s">
        <v>90</v>
      </c>
      <c r="C1354" s="0" t="n">
        <v>1</v>
      </c>
      <c r="D1354" s="0" t="n">
        <v>110</v>
      </c>
      <c r="E1354" s="0" t="n">
        <v>2015</v>
      </c>
      <c r="F1354" s="0" t="s">
        <v>91</v>
      </c>
      <c r="G1354" s="0" t="n">
        <v>30</v>
      </c>
      <c r="H1354" s="0" t="n">
        <v>25</v>
      </c>
      <c r="I1354" s="0" t="n">
        <v>2</v>
      </c>
      <c r="J1354" s="0" t="n">
        <v>1</v>
      </c>
      <c r="K1354" s="0" t="n">
        <v>2</v>
      </c>
      <c r="L1354" s="0" t="n">
        <v>0</v>
      </c>
      <c r="M1354" s="0" t="n">
        <v>0</v>
      </c>
      <c r="N1354" s="0" t="s">
        <v>112</v>
      </c>
      <c r="O1354" s="0" t="s">
        <v>158</v>
      </c>
      <c r="P1354" s="0" t="s">
        <v>99</v>
      </c>
      <c r="Q1354" s="0" t="s">
        <v>94</v>
      </c>
      <c r="R1354" s="0" t="n">
        <v>0</v>
      </c>
      <c r="S1354" s="0" t="n">
        <v>0</v>
      </c>
      <c r="T1354" s="0" t="n">
        <v>0</v>
      </c>
      <c r="U1354" s="0" t="s">
        <v>95</v>
      </c>
      <c r="V1354" s="0" t="s">
        <v>95</v>
      </c>
      <c r="W1354" s="0" t="n">
        <v>0</v>
      </c>
      <c r="X1354" s="0" t="s">
        <v>86</v>
      </c>
      <c r="Y1354" s="0" t="n">
        <v>17</v>
      </c>
      <c r="Z1354" s="0" t="n">
        <v>0</v>
      </c>
      <c r="AA1354" s="0" t="n">
        <v>0</v>
      </c>
      <c r="AB1354" s="0" t="s">
        <v>101</v>
      </c>
      <c r="AC1354" s="0" t="n">
        <v>94.5</v>
      </c>
      <c r="AD1354" s="0" t="n">
        <v>0</v>
      </c>
      <c r="AE1354" s="0" t="n">
        <v>0</v>
      </c>
      <c r="AF1354" s="0" t="s">
        <v>96</v>
      </c>
      <c r="AG1354" s="13" t="n">
        <v>42207</v>
      </c>
      <c r="AH1354" s="25" t="n">
        <f aca="false">I1354+J1354</f>
        <v>3</v>
      </c>
      <c r="AI1354" s="25" t="n">
        <f aca="false">K1354+L1354+M1354</f>
        <v>2</v>
      </c>
      <c r="AJ1354" s="25" t="n">
        <f aca="false">AC1354*AH1354</f>
        <v>283.5</v>
      </c>
      <c r="AK1354" s="0" t="str">
        <f aca="false">IF(C1354=1,"Cancelled","Completed")</f>
        <v>Cancelled</v>
      </c>
      <c r="AL1354" s="0" t="str">
        <f aca="false">_xlfn.IFS(D1354&lt;=7,"0-7 Days",D1354&lt;=30,"8-30 Days",D1354&lt;=90,"31-90 Days",TRUE(),"90+ Days")</f>
        <v>90+ Days</v>
      </c>
      <c r="AM1354" s="0" t="str">
        <f aca="false">_xlfn.IFS(OR(F1354="December",F1354="January",F1354="February"),"Winter",OR(F1354="March",F1354="April",F1354="May"),"Spring",OR(F1354="June",F1354="July",F1354="August"),"Summer",TRUE(),"Autumn")</f>
        <v>Summer</v>
      </c>
      <c r="AN1354" s="0" t="str">
        <f aca="false">IF(L1354+M1354&gt;0,"Family","Adult Only")</f>
        <v>Adult Only</v>
      </c>
      <c r="AO1354" s="0" t="str">
        <f aca="false">IF(U1354=V1354,"Same","Changed")</f>
        <v>Same</v>
      </c>
    </row>
    <row r="1355" customFormat="false" ht="15" hidden="false" customHeight="false" outlineLevel="0" collapsed="false">
      <c r="A1355" s="14" t="n">
        <v>1398</v>
      </c>
      <c r="B1355" s="14" t="s">
        <v>90</v>
      </c>
      <c r="C1355" s="14" t="n">
        <v>0</v>
      </c>
      <c r="D1355" s="14" t="n">
        <v>98</v>
      </c>
      <c r="E1355" s="14" t="n">
        <v>2015</v>
      </c>
      <c r="F1355" s="14" t="s">
        <v>113</v>
      </c>
      <c r="G1355" s="14" t="n">
        <v>48</v>
      </c>
      <c r="H1355" s="14" t="n">
        <v>23</v>
      </c>
      <c r="I1355" s="14" t="n">
        <v>1</v>
      </c>
      <c r="J1355" s="14" t="n">
        <v>2</v>
      </c>
      <c r="K1355" s="14" t="n">
        <v>1</v>
      </c>
      <c r="L1355" s="14" t="n">
        <v>0</v>
      </c>
      <c r="M1355" s="14" t="n">
        <v>0</v>
      </c>
      <c r="N1355" s="14" t="s">
        <v>82</v>
      </c>
      <c r="O1355" s="14" t="s">
        <v>122</v>
      </c>
      <c r="P1355" s="14" t="s">
        <v>116</v>
      </c>
      <c r="Q1355" s="14" t="s">
        <v>94</v>
      </c>
      <c r="R1355" s="14" t="n">
        <v>0</v>
      </c>
      <c r="S1355" s="14" t="n">
        <v>0</v>
      </c>
      <c r="T1355" s="14" t="n">
        <v>0</v>
      </c>
      <c r="U1355" s="14" t="s">
        <v>95</v>
      </c>
      <c r="V1355" s="14" t="s">
        <v>109</v>
      </c>
      <c r="W1355" s="14" t="n">
        <v>3</v>
      </c>
      <c r="X1355" s="14" t="s">
        <v>86</v>
      </c>
      <c r="Y1355" s="14" t="n">
        <v>37</v>
      </c>
      <c r="Z1355" s="14" t="n">
        <v>0</v>
      </c>
      <c r="AA1355" s="14" t="n">
        <v>0</v>
      </c>
      <c r="AB1355" s="14" t="s">
        <v>101</v>
      </c>
      <c r="AC1355" s="14" t="n">
        <v>70</v>
      </c>
      <c r="AD1355" s="14" t="n">
        <v>0</v>
      </c>
      <c r="AE1355" s="14" t="n">
        <v>0</v>
      </c>
      <c r="AF1355" s="14" t="s">
        <v>88</v>
      </c>
      <c r="AG1355" s="15" t="n">
        <v>42334</v>
      </c>
      <c r="AH1355" s="14" t="n">
        <f aca="false">I1355+J1355</f>
        <v>3</v>
      </c>
      <c r="AI1355" s="14" t="n">
        <f aca="false">K1355+L1355+M1355</f>
        <v>1</v>
      </c>
      <c r="AJ1355" s="14" t="n">
        <f aca="false">AC1355*AH1355</f>
        <v>210</v>
      </c>
      <c r="AK1355" s="14" t="str">
        <f aca="false">IF(C1355=1,"Cancelled","Completed")</f>
        <v>Completed</v>
      </c>
      <c r="AL1355" s="14" t="str">
        <f aca="false">_xlfn.IFS(D1355&lt;=7,"0-7 Days",D1355&lt;=30,"8-30 Days",D1355&lt;=90,"31-90 Days",TRUE(),"90+ Days")</f>
        <v>90+ Days</v>
      </c>
      <c r="AM1355" s="14" t="str">
        <f aca="false">_xlfn.IFS(OR(F1355="December",F1355="January",F1355="February"),"Winter",OR(F1355="March",F1355="April",F1355="May"),"Spring",OR(F1355="June",F1355="July",F1355="August"),"Summer",TRUE(),"Autumn")</f>
        <v>Autumn</v>
      </c>
      <c r="AN1355" s="14" t="str">
        <f aca="false">IF(L1355+M1355&gt;0,"Family","Adult Only")</f>
        <v>Adult Only</v>
      </c>
      <c r="AO1355" s="14" t="str">
        <f aca="false">IF(U1355=V1355,"Same","Changed")</f>
        <v>Changed</v>
      </c>
    </row>
    <row r="1356" customFormat="false" ht="15" hidden="false" customHeight="false" outlineLevel="0" collapsed="false">
      <c r="A1356" s="0" t="n">
        <v>1399</v>
      </c>
      <c r="B1356" s="0" t="s">
        <v>80</v>
      </c>
      <c r="C1356" s="0" t="n">
        <v>0</v>
      </c>
      <c r="D1356" s="0" t="n">
        <v>32</v>
      </c>
      <c r="E1356" s="0" t="n">
        <v>2016</v>
      </c>
      <c r="F1356" s="0" t="s">
        <v>106</v>
      </c>
      <c r="G1356" s="0" t="n">
        <v>15</v>
      </c>
      <c r="H1356" s="0" t="n">
        <v>8</v>
      </c>
      <c r="I1356" s="0" t="n">
        <v>1</v>
      </c>
      <c r="J1356" s="0" t="n">
        <v>2</v>
      </c>
      <c r="K1356" s="0" t="n">
        <v>2</v>
      </c>
      <c r="L1356" s="0" t="n">
        <v>0</v>
      </c>
      <c r="M1356" s="0" t="n">
        <v>0</v>
      </c>
      <c r="N1356" s="0" t="s">
        <v>82</v>
      </c>
      <c r="O1356" s="0" t="s">
        <v>83</v>
      </c>
      <c r="P1356" s="0" t="s">
        <v>99</v>
      </c>
      <c r="Q1356" s="0" t="s">
        <v>94</v>
      </c>
      <c r="R1356" s="0" t="n">
        <v>0</v>
      </c>
      <c r="S1356" s="0" t="n">
        <v>0</v>
      </c>
      <c r="T1356" s="0" t="n">
        <v>0</v>
      </c>
      <c r="U1356" s="0" t="s">
        <v>95</v>
      </c>
      <c r="V1356" s="0" t="s">
        <v>124</v>
      </c>
      <c r="W1356" s="0" t="n">
        <v>0</v>
      </c>
      <c r="X1356" s="0" t="s">
        <v>86</v>
      </c>
      <c r="Y1356" s="0" t="n">
        <v>95</v>
      </c>
      <c r="Z1356" s="0" t="n">
        <v>0</v>
      </c>
      <c r="AA1356" s="0" t="n">
        <v>0</v>
      </c>
      <c r="AB1356" s="0" t="s">
        <v>87</v>
      </c>
      <c r="AC1356" s="0" t="n">
        <v>57.4</v>
      </c>
      <c r="AD1356" s="0" t="n">
        <v>0</v>
      </c>
      <c r="AE1356" s="0" t="n">
        <v>2</v>
      </c>
      <c r="AF1356" s="0" t="s">
        <v>88</v>
      </c>
      <c r="AG1356" s="13" t="n">
        <v>42471</v>
      </c>
      <c r="AH1356" s="25" t="n">
        <f aca="false">I1356+J1356</f>
        <v>3</v>
      </c>
      <c r="AI1356" s="25" t="n">
        <f aca="false">K1356+L1356+M1356</f>
        <v>2</v>
      </c>
      <c r="AJ1356" s="25" t="n">
        <f aca="false">AC1356*AH1356</f>
        <v>172.2</v>
      </c>
      <c r="AK1356" s="0" t="str">
        <f aca="false">IF(C1356=1,"Cancelled","Completed")</f>
        <v>Completed</v>
      </c>
      <c r="AL1356" s="0" t="str">
        <f aca="false">_xlfn.IFS(D1356&lt;=7,"0-7 Days",D1356&lt;=30,"8-30 Days",D1356&lt;=90,"31-90 Days",TRUE(),"90+ Days")</f>
        <v>31-90 Days</v>
      </c>
      <c r="AM1356" s="0" t="str">
        <f aca="false">_xlfn.IFS(OR(F1356="December",F1356="January",F1356="February"),"Winter",OR(F1356="March",F1356="April",F1356="May"),"Spring",OR(F1356="June",F1356="July",F1356="August"),"Summer",TRUE(),"Autumn")</f>
        <v>Spring</v>
      </c>
      <c r="AN1356" s="0" t="str">
        <f aca="false">IF(L1356+M1356&gt;0,"Family","Adult Only")</f>
        <v>Adult Only</v>
      </c>
      <c r="AO1356" s="0" t="str">
        <f aca="false">IF(U1356=V1356,"Same","Changed")</f>
        <v>Changed</v>
      </c>
    </row>
    <row r="1357" customFormat="false" ht="15" hidden="false" customHeight="false" outlineLevel="0" collapsed="false">
      <c r="A1357" s="14" t="n">
        <v>1400</v>
      </c>
      <c r="B1357" s="14" t="s">
        <v>90</v>
      </c>
      <c r="C1357" s="14" t="n">
        <v>1</v>
      </c>
      <c r="D1357" s="14" t="n">
        <v>108</v>
      </c>
      <c r="E1357" s="14" t="n">
        <v>2016</v>
      </c>
      <c r="F1357" s="14" t="s">
        <v>103</v>
      </c>
      <c r="G1357" s="14" t="n">
        <v>12</v>
      </c>
      <c r="H1357" s="14" t="n">
        <v>18</v>
      </c>
      <c r="I1357" s="14" t="n">
        <v>0</v>
      </c>
      <c r="J1357" s="14" t="n">
        <v>2</v>
      </c>
      <c r="K1357" s="14" t="n">
        <v>2</v>
      </c>
      <c r="L1357" s="14" t="n">
        <v>0</v>
      </c>
      <c r="M1357" s="14" t="n">
        <v>0</v>
      </c>
      <c r="N1357" s="14" t="s">
        <v>82</v>
      </c>
      <c r="O1357" s="14" t="s">
        <v>92</v>
      </c>
      <c r="P1357" s="14" t="s">
        <v>99</v>
      </c>
      <c r="Q1357" s="14" t="s">
        <v>94</v>
      </c>
      <c r="R1357" s="14" t="n">
        <v>0</v>
      </c>
      <c r="S1357" s="14" t="n">
        <v>1</v>
      </c>
      <c r="T1357" s="14" t="n">
        <v>0</v>
      </c>
      <c r="U1357" s="14" t="s">
        <v>95</v>
      </c>
      <c r="V1357" s="14" t="s">
        <v>95</v>
      </c>
      <c r="W1357" s="14" t="n">
        <v>0</v>
      </c>
      <c r="X1357" s="14" t="s">
        <v>120</v>
      </c>
      <c r="Y1357" s="14" t="n">
        <v>154</v>
      </c>
      <c r="Z1357" s="14" t="n">
        <v>0</v>
      </c>
      <c r="AA1357" s="14" t="n">
        <v>0</v>
      </c>
      <c r="AB1357" s="14" t="s">
        <v>87</v>
      </c>
      <c r="AC1357" s="14" t="n">
        <v>80</v>
      </c>
      <c r="AD1357" s="14" t="n">
        <v>0</v>
      </c>
      <c r="AE1357" s="14" t="n">
        <v>0</v>
      </c>
      <c r="AF1357" s="14" t="s">
        <v>96</v>
      </c>
      <c r="AG1357" s="15" t="n">
        <v>42367</v>
      </c>
      <c r="AH1357" s="14" t="n">
        <f aca="false">I1357+J1357</f>
        <v>2</v>
      </c>
      <c r="AI1357" s="14" t="n">
        <f aca="false">K1357+L1357+M1357</f>
        <v>2</v>
      </c>
      <c r="AJ1357" s="14" t="n">
        <f aca="false">AC1357*AH1357</f>
        <v>160</v>
      </c>
      <c r="AK1357" s="14" t="str">
        <f aca="false">IF(C1357=1,"Cancelled","Completed")</f>
        <v>Cancelled</v>
      </c>
      <c r="AL1357" s="14" t="str">
        <f aca="false">_xlfn.IFS(D1357&lt;=7,"0-7 Days",D1357&lt;=30,"8-30 Days",D1357&lt;=90,"31-90 Days",TRUE(),"90+ Days")</f>
        <v>90+ Days</v>
      </c>
      <c r="AM1357" s="14" t="str">
        <f aca="false">_xlfn.IFS(OR(F1357="December",F1357="January",F1357="February"),"Winter",OR(F1357="March",F1357="April",F1357="May"),"Spring",OR(F1357="June",F1357="July",F1357="August"),"Summer",TRUE(),"Autumn")</f>
        <v>Spring</v>
      </c>
      <c r="AN1357" s="14" t="str">
        <f aca="false">IF(L1357+M1357&gt;0,"Family","Adult Only")</f>
        <v>Adult Only</v>
      </c>
      <c r="AO1357" s="14" t="str">
        <f aca="false">IF(U1357=V1357,"Same","Changed")</f>
        <v>Same</v>
      </c>
    </row>
    <row r="1358" customFormat="false" ht="15" hidden="false" customHeight="false" outlineLevel="0" collapsed="false">
      <c r="A1358" s="0" t="n">
        <v>1401</v>
      </c>
      <c r="B1358" s="0" t="s">
        <v>80</v>
      </c>
      <c r="C1358" s="0" t="n">
        <v>0</v>
      </c>
      <c r="D1358" s="0" t="n">
        <v>0</v>
      </c>
      <c r="E1358" s="0" t="n">
        <v>2017</v>
      </c>
      <c r="F1358" s="0" t="s">
        <v>121</v>
      </c>
      <c r="G1358" s="0" t="n">
        <v>20</v>
      </c>
      <c r="H1358" s="0" t="n">
        <v>15</v>
      </c>
      <c r="I1358" s="0" t="n">
        <v>1</v>
      </c>
      <c r="J1358" s="0" t="n">
        <v>0</v>
      </c>
      <c r="K1358" s="0" t="n">
        <v>2</v>
      </c>
      <c r="L1358" s="0" t="n">
        <v>0</v>
      </c>
      <c r="M1358" s="0" t="n">
        <v>0</v>
      </c>
      <c r="N1358" s="0" t="s">
        <v>82</v>
      </c>
      <c r="O1358" s="0" t="s">
        <v>122</v>
      </c>
      <c r="P1358" s="0" t="s">
        <v>84</v>
      </c>
      <c r="Q1358" s="0" t="s">
        <v>84</v>
      </c>
      <c r="R1358" s="0" t="n">
        <v>0</v>
      </c>
      <c r="S1358" s="0" t="n">
        <v>0</v>
      </c>
      <c r="T1358" s="0" t="n">
        <v>0</v>
      </c>
      <c r="U1358" s="0" t="s">
        <v>95</v>
      </c>
      <c r="V1358" s="0" t="s">
        <v>95</v>
      </c>
      <c r="W1358" s="0" t="n">
        <v>0</v>
      </c>
      <c r="X1358" s="0" t="s">
        <v>86</v>
      </c>
      <c r="Y1358" s="0" t="n">
        <v>0</v>
      </c>
      <c r="Z1358" s="0" t="n">
        <v>0</v>
      </c>
      <c r="AA1358" s="0" t="n">
        <v>0</v>
      </c>
      <c r="AB1358" s="0" t="s">
        <v>87</v>
      </c>
      <c r="AC1358" s="0" t="n">
        <v>92</v>
      </c>
      <c r="AD1358" s="0" t="n">
        <v>1</v>
      </c>
      <c r="AE1358" s="0" t="n">
        <v>1</v>
      </c>
      <c r="AF1358" s="0" t="s">
        <v>88</v>
      </c>
      <c r="AG1358" s="13" t="n">
        <v>42871</v>
      </c>
      <c r="AH1358" s="25" t="n">
        <f aca="false">I1358+J1358</f>
        <v>1</v>
      </c>
      <c r="AI1358" s="25" t="n">
        <f aca="false">K1358+L1358+M1358</f>
        <v>2</v>
      </c>
      <c r="AJ1358" s="25" t="n">
        <f aca="false">AC1358*AH1358</f>
        <v>92</v>
      </c>
      <c r="AK1358" s="0" t="str">
        <f aca="false">IF(C1358=1,"Cancelled","Completed")</f>
        <v>Completed</v>
      </c>
      <c r="AL1358" s="0" t="str">
        <f aca="false">_xlfn.IFS(D1358&lt;=7,"0-7 Days",D1358&lt;=30,"8-30 Days",D1358&lt;=90,"31-90 Days",TRUE(),"90+ Days")</f>
        <v>0-7 Days</v>
      </c>
      <c r="AM1358" s="0" t="str">
        <f aca="false">_xlfn.IFS(OR(F1358="December",F1358="January",F1358="February"),"Winter",OR(F1358="March",F1358="April",F1358="May"),"Spring",OR(F1358="June",F1358="July",F1358="August"),"Summer",TRUE(),"Autumn")</f>
        <v>Spring</v>
      </c>
      <c r="AN1358" s="0" t="str">
        <f aca="false">IF(L1358+M1358&gt;0,"Family","Adult Only")</f>
        <v>Adult Only</v>
      </c>
      <c r="AO1358" s="0" t="str">
        <f aca="false">IF(U1358=V1358,"Same","Changed")</f>
        <v>Same</v>
      </c>
    </row>
    <row r="1359" customFormat="false" ht="15" hidden="false" customHeight="false" outlineLevel="0" collapsed="false">
      <c r="A1359" s="14" t="n">
        <v>1402</v>
      </c>
      <c r="B1359" s="14" t="s">
        <v>90</v>
      </c>
      <c r="C1359" s="14" t="n">
        <v>0</v>
      </c>
      <c r="D1359" s="14" t="n">
        <v>30</v>
      </c>
      <c r="E1359" s="14" t="n">
        <v>2016</v>
      </c>
      <c r="F1359" s="14" t="s">
        <v>121</v>
      </c>
      <c r="G1359" s="14" t="n">
        <v>21</v>
      </c>
      <c r="H1359" s="14" t="n">
        <v>21</v>
      </c>
      <c r="I1359" s="14" t="n">
        <v>1</v>
      </c>
      <c r="J1359" s="14" t="n">
        <v>1</v>
      </c>
      <c r="K1359" s="14" t="n">
        <v>2</v>
      </c>
      <c r="L1359" s="14" t="n">
        <v>0</v>
      </c>
      <c r="M1359" s="14" t="n">
        <v>0</v>
      </c>
      <c r="N1359" s="14" t="s">
        <v>82</v>
      </c>
      <c r="O1359" s="14" t="s">
        <v>158</v>
      </c>
      <c r="P1359" s="14" t="s">
        <v>84</v>
      </c>
      <c r="Q1359" s="14" t="s">
        <v>84</v>
      </c>
      <c r="R1359" s="14" t="n">
        <v>0</v>
      </c>
      <c r="S1359" s="14" t="n">
        <v>0</v>
      </c>
      <c r="T1359" s="14" t="n">
        <v>0</v>
      </c>
      <c r="U1359" s="14" t="s">
        <v>95</v>
      </c>
      <c r="V1359" s="14" t="s">
        <v>95</v>
      </c>
      <c r="W1359" s="14" t="n">
        <v>0</v>
      </c>
      <c r="X1359" s="14" t="s">
        <v>86</v>
      </c>
      <c r="Y1359" s="14" t="n">
        <v>14</v>
      </c>
      <c r="Z1359" s="14" t="n">
        <v>0</v>
      </c>
      <c r="AA1359" s="14" t="n">
        <v>0</v>
      </c>
      <c r="AB1359" s="14" t="s">
        <v>87</v>
      </c>
      <c r="AC1359" s="14" t="n">
        <v>116.1</v>
      </c>
      <c r="AD1359" s="14" t="n">
        <v>0</v>
      </c>
      <c r="AE1359" s="14" t="n">
        <v>3</v>
      </c>
      <c r="AF1359" s="14" t="s">
        <v>88</v>
      </c>
      <c r="AG1359" s="15" t="n">
        <v>42513</v>
      </c>
      <c r="AH1359" s="14" t="n">
        <f aca="false">I1359+J1359</f>
        <v>2</v>
      </c>
      <c r="AI1359" s="14" t="n">
        <f aca="false">K1359+L1359+M1359</f>
        <v>2</v>
      </c>
      <c r="AJ1359" s="14" t="n">
        <f aca="false">AC1359*AH1359</f>
        <v>232.2</v>
      </c>
      <c r="AK1359" s="14" t="str">
        <f aca="false">IF(C1359=1,"Cancelled","Completed")</f>
        <v>Completed</v>
      </c>
      <c r="AL1359" s="14" t="str">
        <f aca="false">_xlfn.IFS(D1359&lt;=7,"0-7 Days",D1359&lt;=30,"8-30 Days",D1359&lt;=90,"31-90 Days",TRUE(),"90+ Days")</f>
        <v>8-30 Days</v>
      </c>
      <c r="AM1359" s="14" t="str">
        <f aca="false">_xlfn.IFS(OR(F1359="December",F1359="January",F1359="February"),"Winter",OR(F1359="March",F1359="April",F1359="May"),"Spring",OR(F1359="June",F1359="July",F1359="August"),"Summer",TRUE(),"Autumn")</f>
        <v>Spring</v>
      </c>
      <c r="AN1359" s="14" t="str">
        <f aca="false">IF(L1359+M1359&gt;0,"Family","Adult Only")</f>
        <v>Adult Only</v>
      </c>
      <c r="AO1359" s="14" t="str">
        <f aca="false">IF(U1359=V1359,"Same","Changed")</f>
        <v>Same</v>
      </c>
    </row>
    <row r="1360" customFormat="false" ht="15" hidden="false" customHeight="false" outlineLevel="0" collapsed="false">
      <c r="A1360" s="0" t="n">
        <v>1403</v>
      </c>
      <c r="B1360" s="0" t="s">
        <v>90</v>
      </c>
      <c r="C1360" s="0" t="n">
        <v>1</v>
      </c>
      <c r="D1360" s="0" t="n">
        <v>112</v>
      </c>
      <c r="E1360" s="0" t="n">
        <v>2017</v>
      </c>
      <c r="F1360" s="0" t="s">
        <v>106</v>
      </c>
      <c r="G1360" s="0" t="n">
        <v>14</v>
      </c>
      <c r="H1360" s="0" t="n">
        <v>4</v>
      </c>
      <c r="I1360" s="0" t="n">
        <v>0</v>
      </c>
      <c r="J1360" s="0" t="n">
        <v>2</v>
      </c>
      <c r="K1360" s="0" t="n">
        <v>2</v>
      </c>
      <c r="L1360" s="0" t="n">
        <v>0</v>
      </c>
      <c r="M1360" s="0" t="n">
        <v>0</v>
      </c>
      <c r="N1360" s="0" t="s">
        <v>82</v>
      </c>
      <c r="O1360" s="0" t="s">
        <v>92</v>
      </c>
      <c r="P1360" s="0" t="s">
        <v>99</v>
      </c>
      <c r="Q1360" s="0" t="s">
        <v>94</v>
      </c>
      <c r="R1360" s="0" t="n">
        <v>0</v>
      </c>
      <c r="S1360" s="0" t="n">
        <v>0</v>
      </c>
      <c r="T1360" s="0" t="n">
        <v>0</v>
      </c>
      <c r="U1360" s="0" t="s">
        <v>95</v>
      </c>
      <c r="V1360" s="0" t="s">
        <v>95</v>
      </c>
      <c r="W1360" s="0" t="n">
        <v>0</v>
      </c>
      <c r="X1360" s="0" t="s">
        <v>120</v>
      </c>
      <c r="Y1360" s="0" t="n">
        <v>0</v>
      </c>
      <c r="Z1360" s="0" t="n">
        <v>385</v>
      </c>
      <c r="AA1360" s="0" t="n">
        <v>0</v>
      </c>
      <c r="AB1360" s="0" t="s">
        <v>87</v>
      </c>
      <c r="AC1360" s="0" t="n">
        <v>95</v>
      </c>
      <c r="AD1360" s="0" t="n">
        <v>0</v>
      </c>
      <c r="AE1360" s="0" t="n">
        <v>0</v>
      </c>
      <c r="AF1360" s="0" t="s">
        <v>96</v>
      </c>
      <c r="AG1360" s="13" t="n">
        <v>42755</v>
      </c>
      <c r="AH1360" s="25" t="n">
        <f aca="false">I1360+J1360</f>
        <v>2</v>
      </c>
      <c r="AI1360" s="25" t="n">
        <f aca="false">K1360+L1360+M1360</f>
        <v>2</v>
      </c>
      <c r="AJ1360" s="25" t="n">
        <f aca="false">AC1360*AH1360</f>
        <v>190</v>
      </c>
      <c r="AK1360" s="0" t="str">
        <f aca="false">IF(C1360=1,"Cancelled","Completed")</f>
        <v>Cancelled</v>
      </c>
      <c r="AL1360" s="0" t="str">
        <f aca="false">_xlfn.IFS(D1360&lt;=7,"0-7 Days",D1360&lt;=30,"8-30 Days",D1360&lt;=90,"31-90 Days",TRUE(),"90+ Days")</f>
        <v>90+ Days</v>
      </c>
      <c r="AM1360" s="0" t="str">
        <f aca="false">_xlfn.IFS(OR(F1360="December",F1360="January",F1360="February"),"Winter",OR(F1360="March",F1360="April",F1360="May"),"Spring",OR(F1360="June",F1360="July",F1360="August"),"Summer",TRUE(),"Autumn")</f>
        <v>Spring</v>
      </c>
      <c r="AN1360" s="0" t="str">
        <f aca="false">IF(L1360+M1360&gt;0,"Family","Adult Only")</f>
        <v>Adult Only</v>
      </c>
      <c r="AO1360" s="0" t="str">
        <f aca="false">IF(U1360=V1360,"Same","Changed")</f>
        <v>Same</v>
      </c>
    </row>
    <row r="1361" customFormat="false" ht="15" hidden="false" customHeight="false" outlineLevel="0" collapsed="false">
      <c r="A1361" s="14" t="n">
        <v>1404</v>
      </c>
      <c r="B1361" s="14" t="s">
        <v>90</v>
      </c>
      <c r="C1361" s="14" t="n">
        <v>1</v>
      </c>
      <c r="D1361" s="14" t="n">
        <v>26</v>
      </c>
      <c r="E1361" s="14" t="n">
        <v>2016</v>
      </c>
      <c r="F1361" s="14" t="s">
        <v>135</v>
      </c>
      <c r="G1361" s="14" t="n">
        <v>24</v>
      </c>
      <c r="H1361" s="14" t="n">
        <v>8</v>
      </c>
      <c r="I1361" s="14" t="n">
        <v>0</v>
      </c>
      <c r="J1361" s="14" t="n">
        <v>1</v>
      </c>
      <c r="K1361" s="14" t="n">
        <v>2</v>
      </c>
      <c r="L1361" s="14" t="n">
        <v>0</v>
      </c>
      <c r="M1361" s="14" t="n">
        <v>0</v>
      </c>
      <c r="N1361" s="14" t="s">
        <v>82</v>
      </c>
      <c r="O1361" s="14" t="s">
        <v>92</v>
      </c>
      <c r="P1361" s="14" t="s">
        <v>99</v>
      </c>
      <c r="Q1361" s="14" t="s">
        <v>128</v>
      </c>
      <c r="R1361" s="14" t="n">
        <v>0</v>
      </c>
      <c r="S1361" s="14" t="n">
        <v>0</v>
      </c>
      <c r="T1361" s="14" t="n">
        <v>0</v>
      </c>
      <c r="U1361" s="14" t="s">
        <v>95</v>
      </c>
      <c r="V1361" s="14" t="s">
        <v>95</v>
      </c>
      <c r="W1361" s="14" t="n">
        <v>0</v>
      </c>
      <c r="X1361" s="14" t="s">
        <v>86</v>
      </c>
      <c r="Y1361" s="14" t="n">
        <v>191</v>
      </c>
      <c r="Z1361" s="14" t="n">
        <v>0</v>
      </c>
      <c r="AA1361" s="14" t="n">
        <v>0</v>
      </c>
      <c r="AB1361" s="14" t="s">
        <v>101</v>
      </c>
      <c r="AC1361" s="14" t="n">
        <v>120</v>
      </c>
      <c r="AD1361" s="14" t="n">
        <v>0</v>
      </c>
      <c r="AE1361" s="14" t="n">
        <v>0</v>
      </c>
      <c r="AF1361" s="14" t="s">
        <v>96</v>
      </c>
      <c r="AG1361" s="15" t="n">
        <v>42523</v>
      </c>
      <c r="AH1361" s="14" t="n">
        <f aca="false">I1361+J1361</f>
        <v>1</v>
      </c>
      <c r="AI1361" s="14" t="n">
        <f aca="false">K1361+L1361+M1361</f>
        <v>2</v>
      </c>
      <c r="AJ1361" s="14" t="n">
        <f aca="false">AC1361*AH1361</f>
        <v>120</v>
      </c>
      <c r="AK1361" s="14" t="str">
        <f aca="false">IF(C1361=1,"Cancelled","Completed")</f>
        <v>Cancelled</v>
      </c>
      <c r="AL1361" s="14" t="str">
        <f aca="false">_xlfn.IFS(D1361&lt;=7,"0-7 Days",D1361&lt;=30,"8-30 Days",D1361&lt;=90,"31-90 Days",TRUE(),"90+ Days")</f>
        <v>8-30 Days</v>
      </c>
      <c r="AM1361" s="14" t="str">
        <f aca="false">_xlfn.IFS(OR(F1361="December",F1361="January",F1361="February"),"Winter",OR(F1361="March",F1361="April",F1361="May"),"Spring",OR(F1361="June",F1361="July",F1361="August"),"Summer",TRUE(),"Autumn")</f>
        <v>Summer</v>
      </c>
      <c r="AN1361" s="14" t="str">
        <f aca="false">IF(L1361+M1361&gt;0,"Family","Adult Only")</f>
        <v>Adult Only</v>
      </c>
      <c r="AO1361" s="14" t="str">
        <f aca="false">IF(U1361=V1361,"Same","Changed")</f>
        <v>Same</v>
      </c>
    </row>
    <row r="1362" customFormat="false" ht="15" hidden="false" customHeight="false" outlineLevel="0" collapsed="false">
      <c r="A1362" s="0" t="n">
        <v>1405</v>
      </c>
      <c r="B1362" s="0" t="s">
        <v>90</v>
      </c>
      <c r="C1362" s="0" t="n">
        <v>0</v>
      </c>
      <c r="D1362" s="0" t="n">
        <v>198</v>
      </c>
      <c r="E1362" s="0" t="n">
        <v>2016</v>
      </c>
      <c r="F1362" s="0" t="s">
        <v>91</v>
      </c>
      <c r="G1362" s="0" t="n">
        <v>30</v>
      </c>
      <c r="H1362" s="0" t="n">
        <v>17</v>
      </c>
      <c r="I1362" s="0" t="n">
        <v>1</v>
      </c>
      <c r="J1362" s="0" t="n">
        <v>0</v>
      </c>
      <c r="K1362" s="0" t="n">
        <v>2</v>
      </c>
      <c r="L1362" s="0" t="n">
        <v>0</v>
      </c>
      <c r="M1362" s="0" t="n">
        <v>0</v>
      </c>
      <c r="N1362" s="0" t="s">
        <v>82</v>
      </c>
      <c r="O1362" s="0" t="s">
        <v>83</v>
      </c>
      <c r="P1362" s="0" t="s">
        <v>93</v>
      </c>
      <c r="Q1362" s="0" t="s">
        <v>94</v>
      </c>
      <c r="R1362" s="0" t="n">
        <v>0</v>
      </c>
      <c r="S1362" s="0" t="n">
        <v>0</v>
      </c>
      <c r="T1362" s="0" t="n">
        <v>0</v>
      </c>
      <c r="U1362" s="0" t="s">
        <v>138</v>
      </c>
      <c r="V1362" s="0" t="s">
        <v>138</v>
      </c>
      <c r="W1362" s="0" t="n">
        <v>1</v>
      </c>
      <c r="X1362" s="0" t="s">
        <v>86</v>
      </c>
      <c r="Y1362" s="0" t="n">
        <v>9</v>
      </c>
      <c r="Z1362" s="0" t="n">
        <v>0</v>
      </c>
      <c r="AA1362" s="0" t="n">
        <v>0</v>
      </c>
      <c r="AB1362" s="0" t="s">
        <v>101</v>
      </c>
      <c r="AC1362" s="0" t="n">
        <v>86.75</v>
      </c>
      <c r="AD1362" s="0" t="n">
        <v>0</v>
      </c>
      <c r="AE1362" s="0" t="n">
        <v>0</v>
      </c>
      <c r="AF1362" s="0" t="s">
        <v>88</v>
      </c>
      <c r="AG1362" s="13" t="n">
        <v>42569</v>
      </c>
      <c r="AH1362" s="25" t="n">
        <f aca="false">I1362+J1362</f>
        <v>1</v>
      </c>
      <c r="AI1362" s="25" t="n">
        <f aca="false">K1362+L1362+M1362</f>
        <v>2</v>
      </c>
      <c r="AJ1362" s="25" t="n">
        <f aca="false">AC1362*AH1362</f>
        <v>86.75</v>
      </c>
      <c r="AK1362" s="0" t="str">
        <f aca="false">IF(C1362=1,"Cancelled","Completed")</f>
        <v>Completed</v>
      </c>
      <c r="AL1362" s="0" t="str">
        <f aca="false">_xlfn.IFS(D1362&lt;=7,"0-7 Days",D1362&lt;=30,"8-30 Days",D1362&lt;=90,"31-90 Days",TRUE(),"90+ Days")</f>
        <v>90+ Days</v>
      </c>
      <c r="AM1362" s="0" t="str">
        <f aca="false">_xlfn.IFS(OR(F1362="December",F1362="January",F1362="February"),"Winter",OR(F1362="March",F1362="April",F1362="May"),"Spring",OR(F1362="June",F1362="July",F1362="August"),"Summer",TRUE(),"Autumn")</f>
        <v>Summer</v>
      </c>
      <c r="AN1362" s="0" t="str">
        <f aca="false">IF(L1362+M1362&gt;0,"Family","Adult Only")</f>
        <v>Adult Only</v>
      </c>
      <c r="AO1362" s="0" t="str">
        <f aca="false">IF(U1362=V1362,"Same","Changed")</f>
        <v>Same</v>
      </c>
    </row>
    <row r="1363" customFormat="false" ht="15" hidden="false" customHeight="false" outlineLevel="0" collapsed="false">
      <c r="A1363" s="14" t="n">
        <v>1406</v>
      </c>
      <c r="B1363" s="14" t="s">
        <v>90</v>
      </c>
      <c r="C1363" s="14" t="n">
        <v>1</v>
      </c>
      <c r="D1363" s="14" t="n">
        <v>313</v>
      </c>
      <c r="E1363" s="14" t="n">
        <v>2015</v>
      </c>
      <c r="F1363" s="14" t="s">
        <v>119</v>
      </c>
      <c r="G1363" s="14" t="n">
        <v>35</v>
      </c>
      <c r="H1363" s="14" t="n">
        <v>26</v>
      </c>
      <c r="I1363" s="14" t="n">
        <v>0</v>
      </c>
      <c r="J1363" s="14" t="n">
        <v>2</v>
      </c>
      <c r="K1363" s="14" t="n">
        <v>2</v>
      </c>
      <c r="L1363" s="14" t="n">
        <v>0</v>
      </c>
      <c r="M1363" s="14" t="n">
        <v>0</v>
      </c>
      <c r="N1363" s="14" t="s">
        <v>82</v>
      </c>
      <c r="O1363" s="14" t="s">
        <v>92</v>
      </c>
      <c r="P1363" s="14" t="s">
        <v>116</v>
      </c>
      <c r="Q1363" s="14" t="s">
        <v>94</v>
      </c>
      <c r="R1363" s="14" t="n">
        <v>0</v>
      </c>
      <c r="S1363" s="14" t="n">
        <v>1</v>
      </c>
      <c r="T1363" s="14" t="n">
        <v>0</v>
      </c>
      <c r="U1363" s="14" t="s">
        <v>95</v>
      </c>
      <c r="V1363" s="14" t="s">
        <v>95</v>
      </c>
      <c r="W1363" s="14" t="n">
        <v>0</v>
      </c>
      <c r="X1363" s="14" t="s">
        <v>120</v>
      </c>
      <c r="Y1363" s="14" t="n">
        <v>1</v>
      </c>
      <c r="Z1363" s="14" t="n">
        <v>0</v>
      </c>
      <c r="AA1363" s="14" t="n">
        <v>0</v>
      </c>
      <c r="AB1363" s="14" t="s">
        <v>101</v>
      </c>
      <c r="AC1363" s="14" t="n">
        <v>62</v>
      </c>
      <c r="AD1363" s="14" t="n">
        <v>0</v>
      </c>
      <c r="AE1363" s="14" t="n">
        <v>0</v>
      </c>
      <c r="AF1363" s="14" t="s">
        <v>96</v>
      </c>
      <c r="AG1363" s="15" t="n">
        <v>42187</v>
      </c>
      <c r="AH1363" s="14" t="n">
        <f aca="false">I1363+J1363</f>
        <v>2</v>
      </c>
      <c r="AI1363" s="14" t="n">
        <f aca="false">K1363+L1363+M1363</f>
        <v>2</v>
      </c>
      <c r="AJ1363" s="14" t="n">
        <f aca="false">AC1363*AH1363</f>
        <v>124</v>
      </c>
      <c r="AK1363" s="14" t="str">
        <f aca="false">IF(C1363=1,"Cancelled","Completed")</f>
        <v>Cancelled</v>
      </c>
      <c r="AL1363" s="14" t="str">
        <f aca="false">_xlfn.IFS(D1363&lt;=7,"0-7 Days",D1363&lt;=30,"8-30 Days",D1363&lt;=90,"31-90 Days",TRUE(),"90+ Days")</f>
        <v>90+ Days</v>
      </c>
      <c r="AM1363" s="14" t="str">
        <f aca="false">_xlfn.IFS(OR(F1363="December",F1363="January",F1363="February"),"Winter",OR(F1363="March",F1363="April",F1363="May"),"Spring",OR(F1363="June",F1363="July",F1363="August"),"Summer",TRUE(),"Autumn")</f>
        <v>Summer</v>
      </c>
      <c r="AN1363" s="14" t="str">
        <f aca="false">IF(L1363+M1363&gt;0,"Family","Adult Only")</f>
        <v>Adult Only</v>
      </c>
      <c r="AO1363" s="14" t="str">
        <f aca="false">IF(U1363=V1363,"Same","Changed")</f>
        <v>Same</v>
      </c>
    </row>
    <row r="1364" customFormat="false" ht="15" hidden="false" customHeight="false" outlineLevel="0" collapsed="false">
      <c r="A1364" s="0" t="n">
        <v>1407</v>
      </c>
      <c r="B1364" s="0" t="s">
        <v>90</v>
      </c>
      <c r="C1364" s="0" t="n">
        <v>1</v>
      </c>
      <c r="D1364" s="0" t="n">
        <v>61</v>
      </c>
      <c r="E1364" s="0" t="n">
        <v>2017</v>
      </c>
      <c r="F1364" s="0" t="s">
        <v>126</v>
      </c>
      <c r="G1364" s="0" t="n">
        <v>4</v>
      </c>
      <c r="H1364" s="0" t="n">
        <v>25</v>
      </c>
      <c r="I1364" s="0" t="n">
        <v>0</v>
      </c>
      <c r="J1364" s="0" t="n">
        <v>2</v>
      </c>
      <c r="K1364" s="0" t="n">
        <v>2</v>
      </c>
      <c r="L1364" s="0" t="n">
        <v>0</v>
      </c>
      <c r="M1364" s="0" t="n">
        <v>0</v>
      </c>
      <c r="N1364" s="0" t="s">
        <v>82</v>
      </c>
      <c r="O1364" s="0" t="s">
        <v>92</v>
      </c>
      <c r="P1364" s="0" t="s">
        <v>116</v>
      </c>
      <c r="Q1364" s="0" t="s">
        <v>94</v>
      </c>
      <c r="R1364" s="0" t="n">
        <v>0</v>
      </c>
      <c r="S1364" s="0" t="n">
        <v>0</v>
      </c>
      <c r="T1364" s="0" t="n">
        <v>0</v>
      </c>
      <c r="U1364" s="0" t="s">
        <v>95</v>
      </c>
      <c r="V1364" s="0" t="s">
        <v>95</v>
      </c>
      <c r="W1364" s="0" t="n">
        <v>0</v>
      </c>
      <c r="X1364" s="0" t="s">
        <v>120</v>
      </c>
      <c r="Y1364" s="0" t="n">
        <v>326</v>
      </c>
      <c r="Z1364" s="0" t="n">
        <v>0</v>
      </c>
      <c r="AA1364" s="0" t="n">
        <v>0</v>
      </c>
      <c r="AB1364" s="0" t="s">
        <v>87</v>
      </c>
      <c r="AC1364" s="0" t="n">
        <v>80</v>
      </c>
      <c r="AD1364" s="0" t="n">
        <v>0</v>
      </c>
      <c r="AE1364" s="0" t="n">
        <v>0</v>
      </c>
      <c r="AF1364" s="0" t="s">
        <v>96</v>
      </c>
      <c r="AG1364" s="13" t="n">
        <v>42699</v>
      </c>
      <c r="AH1364" s="25" t="n">
        <f aca="false">I1364+J1364</f>
        <v>2</v>
      </c>
      <c r="AI1364" s="25" t="n">
        <f aca="false">K1364+L1364+M1364</f>
        <v>2</v>
      </c>
      <c r="AJ1364" s="25" t="n">
        <f aca="false">AC1364*AH1364</f>
        <v>160</v>
      </c>
      <c r="AK1364" s="0" t="str">
        <f aca="false">IF(C1364=1,"Cancelled","Completed")</f>
        <v>Cancelled</v>
      </c>
      <c r="AL1364" s="0" t="str">
        <f aca="false">_xlfn.IFS(D1364&lt;=7,"0-7 Days",D1364&lt;=30,"8-30 Days",D1364&lt;=90,"31-90 Days",TRUE(),"90+ Days")</f>
        <v>31-90 Days</v>
      </c>
      <c r="AM1364" s="0" t="str">
        <f aca="false">_xlfn.IFS(OR(F1364="December",F1364="January",F1364="February"),"Winter",OR(F1364="March",F1364="April",F1364="May"),"Spring",OR(F1364="June",F1364="July",F1364="August"),"Summer",TRUE(),"Autumn")</f>
        <v>Winter</v>
      </c>
      <c r="AN1364" s="0" t="str">
        <f aca="false">IF(L1364+M1364&gt;0,"Family","Adult Only")</f>
        <v>Adult Only</v>
      </c>
      <c r="AO1364" s="0" t="str">
        <f aca="false">IF(U1364=V1364,"Same","Changed")</f>
        <v>Same</v>
      </c>
    </row>
    <row r="1365" customFormat="false" ht="15" hidden="false" customHeight="false" outlineLevel="0" collapsed="false">
      <c r="A1365" s="14" t="n">
        <v>1408</v>
      </c>
      <c r="B1365" s="14" t="s">
        <v>90</v>
      </c>
      <c r="C1365" s="14" t="n">
        <v>0</v>
      </c>
      <c r="D1365" s="14" t="n">
        <v>170</v>
      </c>
      <c r="E1365" s="14" t="n">
        <v>2017</v>
      </c>
      <c r="F1365" s="14" t="s">
        <v>135</v>
      </c>
      <c r="G1365" s="14" t="n">
        <v>26</v>
      </c>
      <c r="H1365" s="14" t="n">
        <v>29</v>
      </c>
      <c r="I1365" s="14" t="n">
        <v>0</v>
      </c>
      <c r="J1365" s="14" t="n">
        <v>3</v>
      </c>
      <c r="K1365" s="14" t="n">
        <v>2</v>
      </c>
      <c r="L1365" s="14" t="n">
        <v>0</v>
      </c>
      <c r="M1365" s="14" t="n">
        <v>0</v>
      </c>
      <c r="N1365" s="14" t="s">
        <v>82</v>
      </c>
      <c r="O1365" s="14" t="s">
        <v>122</v>
      </c>
      <c r="P1365" s="14" t="s">
        <v>93</v>
      </c>
      <c r="Q1365" s="14" t="s">
        <v>94</v>
      </c>
      <c r="R1365" s="14" t="n">
        <v>0</v>
      </c>
      <c r="S1365" s="14" t="n">
        <v>0</v>
      </c>
      <c r="T1365" s="14" t="n">
        <v>0</v>
      </c>
      <c r="U1365" s="14" t="s">
        <v>109</v>
      </c>
      <c r="V1365" s="14" t="s">
        <v>109</v>
      </c>
      <c r="W1365" s="14" t="n">
        <v>0</v>
      </c>
      <c r="X1365" s="14" t="s">
        <v>86</v>
      </c>
      <c r="Y1365" s="14" t="n">
        <v>9</v>
      </c>
      <c r="Z1365" s="14" t="n">
        <v>0</v>
      </c>
      <c r="AA1365" s="14" t="n">
        <v>0</v>
      </c>
      <c r="AB1365" s="14" t="s">
        <v>87</v>
      </c>
      <c r="AC1365" s="14" t="n">
        <v>127.2</v>
      </c>
      <c r="AD1365" s="14" t="n">
        <v>0</v>
      </c>
      <c r="AE1365" s="14" t="n">
        <v>1</v>
      </c>
      <c r="AF1365" s="14" t="s">
        <v>88</v>
      </c>
      <c r="AG1365" s="15" t="n">
        <v>42918</v>
      </c>
      <c r="AH1365" s="14" t="n">
        <f aca="false">I1365+J1365</f>
        <v>3</v>
      </c>
      <c r="AI1365" s="14" t="n">
        <f aca="false">K1365+L1365+M1365</f>
        <v>2</v>
      </c>
      <c r="AJ1365" s="14" t="n">
        <f aca="false">AC1365*AH1365</f>
        <v>381.6</v>
      </c>
      <c r="AK1365" s="14" t="str">
        <f aca="false">IF(C1365=1,"Cancelled","Completed")</f>
        <v>Completed</v>
      </c>
      <c r="AL1365" s="14" t="str">
        <f aca="false">_xlfn.IFS(D1365&lt;=7,"0-7 Days",D1365&lt;=30,"8-30 Days",D1365&lt;=90,"31-90 Days",TRUE(),"90+ Days")</f>
        <v>90+ Days</v>
      </c>
      <c r="AM1365" s="14" t="str">
        <f aca="false">_xlfn.IFS(OR(F1365="December",F1365="January",F1365="February"),"Winter",OR(F1365="March",F1365="April",F1365="May"),"Spring",OR(F1365="June",F1365="July",F1365="August"),"Summer",TRUE(),"Autumn")</f>
        <v>Summer</v>
      </c>
      <c r="AN1365" s="14" t="str">
        <f aca="false">IF(L1365+M1365&gt;0,"Family","Adult Only")</f>
        <v>Adult Only</v>
      </c>
      <c r="AO1365" s="14" t="str">
        <f aca="false">IF(U1365=V1365,"Same","Changed")</f>
        <v>Same</v>
      </c>
    </row>
    <row r="1366" customFormat="false" ht="15" hidden="false" customHeight="false" outlineLevel="0" collapsed="false">
      <c r="A1366" s="0" t="n">
        <v>1409</v>
      </c>
      <c r="B1366" s="0" t="s">
        <v>80</v>
      </c>
      <c r="C1366" s="0" t="n">
        <v>0</v>
      </c>
      <c r="D1366" s="0" t="n">
        <v>13</v>
      </c>
      <c r="E1366" s="0" t="n">
        <v>2017</v>
      </c>
      <c r="F1366" s="0" t="s">
        <v>135</v>
      </c>
      <c r="G1366" s="0" t="n">
        <v>25</v>
      </c>
      <c r="H1366" s="0" t="n">
        <v>21</v>
      </c>
      <c r="I1366" s="0" t="n">
        <v>0</v>
      </c>
      <c r="J1366" s="0" t="n">
        <v>1</v>
      </c>
      <c r="K1366" s="0" t="n">
        <v>2</v>
      </c>
      <c r="L1366" s="0" t="n">
        <v>0</v>
      </c>
      <c r="M1366" s="0" t="n">
        <v>0</v>
      </c>
      <c r="N1366" s="0" t="s">
        <v>82</v>
      </c>
      <c r="O1366" s="0" t="s">
        <v>92</v>
      </c>
      <c r="P1366" s="0" t="s">
        <v>84</v>
      </c>
      <c r="Q1366" s="0" t="s">
        <v>94</v>
      </c>
      <c r="R1366" s="0" t="n">
        <v>0</v>
      </c>
      <c r="S1366" s="0" t="n">
        <v>0</v>
      </c>
      <c r="T1366" s="0" t="n">
        <v>0</v>
      </c>
      <c r="U1366" s="0" t="s">
        <v>95</v>
      </c>
      <c r="V1366" s="0" t="s">
        <v>95</v>
      </c>
      <c r="W1366" s="0" t="n">
        <v>0</v>
      </c>
      <c r="X1366" s="0" t="s">
        <v>86</v>
      </c>
      <c r="Y1366" s="0" t="n">
        <v>0</v>
      </c>
      <c r="Z1366" s="0" t="n">
        <v>0</v>
      </c>
      <c r="AA1366" s="0" t="n">
        <v>0</v>
      </c>
      <c r="AB1366" s="0" t="s">
        <v>87</v>
      </c>
      <c r="AC1366" s="0" t="n">
        <v>136</v>
      </c>
      <c r="AD1366" s="0" t="n">
        <v>1</v>
      </c>
      <c r="AE1366" s="0" t="n">
        <v>0</v>
      </c>
      <c r="AF1366" s="0" t="s">
        <v>88</v>
      </c>
      <c r="AG1366" s="13" t="n">
        <v>42908</v>
      </c>
      <c r="AH1366" s="25" t="n">
        <f aca="false">I1366+J1366</f>
        <v>1</v>
      </c>
      <c r="AI1366" s="25" t="n">
        <f aca="false">K1366+L1366+M1366</f>
        <v>2</v>
      </c>
      <c r="AJ1366" s="25" t="n">
        <f aca="false">AC1366*AH1366</f>
        <v>136</v>
      </c>
      <c r="AK1366" s="0" t="str">
        <f aca="false">IF(C1366=1,"Cancelled","Completed")</f>
        <v>Completed</v>
      </c>
      <c r="AL1366" s="0" t="str">
        <f aca="false">_xlfn.IFS(D1366&lt;=7,"0-7 Days",D1366&lt;=30,"8-30 Days",D1366&lt;=90,"31-90 Days",TRUE(),"90+ Days")</f>
        <v>8-30 Days</v>
      </c>
      <c r="AM1366" s="0" t="str">
        <f aca="false">_xlfn.IFS(OR(F1366="December",F1366="January",F1366="February"),"Winter",OR(F1366="March",F1366="April",F1366="May"),"Spring",OR(F1366="June",F1366="July",F1366="August"),"Summer",TRUE(),"Autumn")</f>
        <v>Summer</v>
      </c>
      <c r="AN1366" s="0" t="str">
        <f aca="false">IF(L1366+M1366&gt;0,"Family","Adult Only")</f>
        <v>Adult Only</v>
      </c>
      <c r="AO1366" s="0" t="str">
        <f aca="false">IF(U1366=V1366,"Same","Changed")</f>
        <v>Same</v>
      </c>
    </row>
    <row r="1367" customFormat="false" ht="15" hidden="false" customHeight="false" outlineLevel="0" collapsed="false">
      <c r="A1367" s="14" t="n">
        <v>1410</v>
      </c>
      <c r="B1367" s="14" t="s">
        <v>80</v>
      </c>
      <c r="C1367" s="14" t="n">
        <v>0</v>
      </c>
      <c r="D1367" s="14" t="n">
        <v>90</v>
      </c>
      <c r="E1367" s="14" t="n">
        <v>2016</v>
      </c>
      <c r="F1367" s="14" t="s">
        <v>119</v>
      </c>
      <c r="G1367" s="14" t="n">
        <v>32</v>
      </c>
      <c r="H1367" s="14" t="n">
        <v>6</v>
      </c>
      <c r="I1367" s="14" t="n">
        <v>1</v>
      </c>
      <c r="J1367" s="14" t="n">
        <v>1</v>
      </c>
      <c r="K1367" s="14" t="n">
        <v>2</v>
      </c>
      <c r="L1367" s="14" t="n">
        <v>0</v>
      </c>
      <c r="M1367" s="14" t="n">
        <v>0</v>
      </c>
      <c r="N1367" s="14" t="s">
        <v>82</v>
      </c>
      <c r="O1367" s="14" t="s">
        <v>115</v>
      </c>
      <c r="P1367" s="14" t="s">
        <v>93</v>
      </c>
      <c r="Q1367" s="14" t="s">
        <v>94</v>
      </c>
      <c r="R1367" s="14" t="n">
        <v>0</v>
      </c>
      <c r="S1367" s="14" t="n">
        <v>0</v>
      </c>
      <c r="T1367" s="14" t="n">
        <v>0</v>
      </c>
      <c r="U1367" s="14" t="s">
        <v>95</v>
      </c>
      <c r="V1367" s="14" t="s">
        <v>95</v>
      </c>
      <c r="W1367" s="14" t="n">
        <v>0</v>
      </c>
      <c r="X1367" s="14" t="s">
        <v>86</v>
      </c>
      <c r="Y1367" s="14" t="n">
        <v>240</v>
      </c>
      <c r="Z1367" s="14" t="n">
        <v>0</v>
      </c>
      <c r="AA1367" s="14" t="n">
        <v>0</v>
      </c>
      <c r="AB1367" s="14" t="s">
        <v>87</v>
      </c>
      <c r="AC1367" s="14" t="n">
        <v>179</v>
      </c>
      <c r="AD1367" s="14" t="n">
        <v>0</v>
      </c>
      <c r="AE1367" s="14" t="n">
        <v>0</v>
      </c>
      <c r="AF1367" s="14" t="s">
        <v>88</v>
      </c>
      <c r="AG1367" s="15" t="n">
        <v>42590</v>
      </c>
      <c r="AH1367" s="14" t="n">
        <f aca="false">I1367+J1367</f>
        <v>2</v>
      </c>
      <c r="AI1367" s="14" t="n">
        <f aca="false">K1367+L1367+M1367</f>
        <v>2</v>
      </c>
      <c r="AJ1367" s="14" t="n">
        <f aca="false">AC1367*AH1367</f>
        <v>358</v>
      </c>
      <c r="AK1367" s="14" t="str">
        <f aca="false">IF(C1367=1,"Cancelled","Completed")</f>
        <v>Completed</v>
      </c>
      <c r="AL1367" s="14" t="str">
        <f aca="false">_xlfn.IFS(D1367&lt;=7,"0-7 Days",D1367&lt;=30,"8-30 Days",D1367&lt;=90,"31-90 Days",TRUE(),"90+ Days")</f>
        <v>31-90 Days</v>
      </c>
      <c r="AM1367" s="14" t="str">
        <f aca="false">_xlfn.IFS(OR(F1367="December",F1367="January",F1367="February"),"Winter",OR(F1367="March",F1367="April",F1367="May"),"Spring",OR(F1367="June",F1367="July",F1367="August"),"Summer",TRUE(),"Autumn")</f>
        <v>Summer</v>
      </c>
      <c r="AN1367" s="14" t="str">
        <f aca="false">IF(L1367+M1367&gt;0,"Family","Adult Only")</f>
        <v>Adult Only</v>
      </c>
      <c r="AO1367" s="14" t="str">
        <f aca="false">IF(U1367=V1367,"Same","Changed")</f>
        <v>Same</v>
      </c>
    </row>
    <row r="1368" customFormat="false" ht="15" hidden="false" customHeight="false" outlineLevel="0" collapsed="false">
      <c r="A1368" s="0" t="n">
        <v>1411</v>
      </c>
      <c r="B1368" s="0" t="s">
        <v>80</v>
      </c>
      <c r="C1368" s="0" t="n">
        <v>0</v>
      </c>
      <c r="D1368" s="0" t="n">
        <v>75</v>
      </c>
      <c r="E1368" s="0" t="n">
        <v>2017</v>
      </c>
      <c r="F1368" s="0" t="s">
        <v>121</v>
      </c>
      <c r="G1368" s="0" t="n">
        <v>20</v>
      </c>
      <c r="H1368" s="0" t="n">
        <v>15</v>
      </c>
      <c r="I1368" s="0" t="n">
        <v>1</v>
      </c>
      <c r="J1368" s="0" t="n">
        <v>2</v>
      </c>
      <c r="K1368" s="0" t="n">
        <v>2</v>
      </c>
      <c r="L1368" s="0" t="n">
        <v>0</v>
      </c>
      <c r="M1368" s="0" t="n">
        <v>0</v>
      </c>
      <c r="N1368" s="0" t="s">
        <v>82</v>
      </c>
      <c r="O1368" s="0" t="s">
        <v>83</v>
      </c>
      <c r="P1368" s="0" t="s">
        <v>99</v>
      </c>
      <c r="Q1368" s="0" t="s">
        <v>94</v>
      </c>
      <c r="R1368" s="0" t="n">
        <v>0</v>
      </c>
      <c r="S1368" s="0" t="n">
        <v>0</v>
      </c>
      <c r="T1368" s="0" t="n">
        <v>0</v>
      </c>
      <c r="U1368" s="0" t="s">
        <v>95</v>
      </c>
      <c r="V1368" s="0" t="s">
        <v>95</v>
      </c>
      <c r="W1368" s="0" t="n">
        <v>0</v>
      </c>
      <c r="X1368" s="0" t="s">
        <v>86</v>
      </c>
      <c r="Y1368" s="0" t="n">
        <v>243</v>
      </c>
      <c r="Z1368" s="0" t="n">
        <v>0</v>
      </c>
      <c r="AA1368" s="0" t="n">
        <v>0</v>
      </c>
      <c r="AB1368" s="0" t="s">
        <v>125</v>
      </c>
      <c r="AC1368" s="0" t="n">
        <v>40.95</v>
      </c>
      <c r="AD1368" s="0" t="n">
        <v>0</v>
      </c>
      <c r="AE1368" s="0" t="n">
        <v>1</v>
      </c>
      <c r="AF1368" s="0" t="s">
        <v>88</v>
      </c>
      <c r="AG1368" s="13" t="n">
        <v>42873</v>
      </c>
      <c r="AH1368" s="25" t="n">
        <f aca="false">I1368+J1368</f>
        <v>3</v>
      </c>
      <c r="AI1368" s="25" t="n">
        <f aca="false">K1368+L1368+M1368</f>
        <v>2</v>
      </c>
      <c r="AJ1368" s="25" t="n">
        <f aca="false">AC1368*AH1368</f>
        <v>122.85</v>
      </c>
      <c r="AK1368" s="0" t="str">
        <f aca="false">IF(C1368=1,"Cancelled","Completed")</f>
        <v>Completed</v>
      </c>
      <c r="AL1368" s="0" t="str">
        <f aca="false">_xlfn.IFS(D1368&lt;=7,"0-7 Days",D1368&lt;=30,"8-30 Days",D1368&lt;=90,"31-90 Days",TRUE(),"90+ Days")</f>
        <v>31-90 Days</v>
      </c>
      <c r="AM1368" s="0" t="str">
        <f aca="false">_xlfn.IFS(OR(F1368="December",F1368="January",F1368="February"),"Winter",OR(F1368="March",F1368="April",F1368="May"),"Spring",OR(F1368="June",F1368="July",F1368="August"),"Summer",TRUE(),"Autumn")</f>
        <v>Spring</v>
      </c>
      <c r="AN1368" s="0" t="str">
        <f aca="false">IF(L1368+M1368&gt;0,"Family","Adult Only")</f>
        <v>Adult Only</v>
      </c>
      <c r="AO1368" s="0" t="str">
        <f aca="false">IF(U1368=V1368,"Same","Changed")</f>
        <v>Same</v>
      </c>
    </row>
    <row r="1369" customFormat="false" ht="15" hidden="false" customHeight="false" outlineLevel="0" collapsed="false">
      <c r="A1369" s="14" t="n">
        <v>1412</v>
      </c>
      <c r="B1369" s="14" t="s">
        <v>90</v>
      </c>
      <c r="C1369" s="14" t="n">
        <v>1</v>
      </c>
      <c r="D1369" s="14" t="n">
        <v>274</v>
      </c>
      <c r="E1369" s="14" t="n">
        <v>2017</v>
      </c>
      <c r="F1369" s="14" t="s">
        <v>135</v>
      </c>
      <c r="G1369" s="14" t="n">
        <v>24</v>
      </c>
      <c r="H1369" s="14" t="n">
        <v>14</v>
      </c>
      <c r="I1369" s="14" t="n">
        <v>0</v>
      </c>
      <c r="J1369" s="14" t="n">
        <v>2</v>
      </c>
      <c r="K1369" s="14" t="n">
        <v>2</v>
      </c>
      <c r="L1369" s="14" t="n">
        <v>1</v>
      </c>
      <c r="M1369" s="14" t="n">
        <v>0</v>
      </c>
      <c r="N1369" s="14" t="s">
        <v>82</v>
      </c>
      <c r="O1369" s="14" t="s">
        <v>108</v>
      </c>
      <c r="P1369" s="14" t="s">
        <v>93</v>
      </c>
      <c r="Q1369" s="14" t="s">
        <v>94</v>
      </c>
      <c r="R1369" s="14" t="n">
        <v>0</v>
      </c>
      <c r="S1369" s="14" t="n">
        <v>0</v>
      </c>
      <c r="T1369" s="14" t="n">
        <v>0</v>
      </c>
      <c r="U1369" s="14" t="s">
        <v>95</v>
      </c>
      <c r="V1369" s="14" t="s">
        <v>95</v>
      </c>
      <c r="W1369" s="14" t="n">
        <v>0</v>
      </c>
      <c r="X1369" s="14" t="s">
        <v>86</v>
      </c>
      <c r="Y1369" s="14" t="n">
        <v>9</v>
      </c>
      <c r="Z1369" s="14" t="n">
        <v>0</v>
      </c>
      <c r="AA1369" s="14" t="n">
        <v>0</v>
      </c>
      <c r="AB1369" s="14" t="s">
        <v>87</v>
      </c>
      <c r="AC1369" s="14" t="n">
        <v>130</v>
      </c>
      <c r="AD1369" s="14" t="n">
        <v>0</v>
      </c>
      <c r="AE1369" s="14" t="n">
        <v>0</v>
      </c>
      <c r="AF1369" s="14" t="s">
        <v>96</v>
      </c>
      <c r="AG1369" s="15" t="n">
        <v>42626</v>
      </c>
      <c r="AH1369" s="14" t="n">
        <f aca="false">I1369+J1369</f>
        <v>2</v>
      </c>
      <c r="AI1369" s="14" t="n">
        <f aca="false">K1369+L1369+M1369</f>
        <v>3</v>
      </c>
      <c r="AJ1369" s="14" t="n">
        <f aca="false">AC1369*AH1369</f>
        <v>260</v>
      </c>
      <c r="AK1369" s="14" t="str">
        <f aca="false">IF(C1369=1,"Cancelled","Completed")</f>
        <v>Cancelled</v>
      </c>
      <c r="AL1369" s="14" t="str">
        <f aca="false">_xlfn.IFS(D1369&lt;=7,"0-7 Days",D1369&lt;=30,"8-30 Days",D1369&lt;=90,"31-90 Days",TRUE(),"90+ Days")</f>
        <v>90+ Days</v>
      </c>
      <c r="AM1369" s="14" t="str">
        <f aca="false">_xlfn.IFS(OR(F1369="December",F1369="January",F1369="February"),"Winter",OR(F1369="March",F1369="April",F1369="May"),"Spring",OR(F1369="June",F1369="July",F1369="August"),"Summer",TRUE(),"Autumn")</f>
        <v>Summer</v>
      </c>
      <c r="AN1369" s="14" t="str">
        <f aca="false">IF(L1369+M1369&gt;0,"Family","Adult Only")</f>
        <v>Family</v>
      </c>
      <c r="AO1369" s="14" t="str">
        <f aca="false">IF(U1369=V1369,"Same","Changed")</f>
        <v>Same</v>
      </c>
    </row>
    <row r="1370" customFormat="false" ht="15" hidden="false" customHeight="false" outlineLevel="0" collapsed="false">
      <c r="A1370" s="0" t="n">
        <v>1413</v>
      </c>
      <c r="B1370" s="0" t="s">
        <v>90</v>
      </c>
      <c r="C1370" s="0" t="n">
        <v>0</v>
      </c>
      <c r="D1370" s="0" t="n">
        <v>172</v>
      </c>
      <c r="E1370" s="0" t="n">
        <v>2017</v>
      </c>
      <c r="F1370" s="0" t="s">
        <v>91</v>
      </c>
      <c r="G1370" s="0" t="n">
        <v>31</v>
      </c>
      <c r="H1370" s="0" t="n">
        <v>30</v>
      </c>
      <c r="I1370" s="0" t="n">
        <v>2</v>
      </c>
      <c r="J1370" s="0" t="n">
        <v>3</v>
      </c>
      <c r="K1370" s="0" t="n">
        <v>2</v>
      </c>
      <c r="L1370" s="0" t="n">
        <v>0</v>
      </c>
      <c r="M1370" s="0" t="n">
        <v>0</v>
      </c>
      <c r="N1370" s="0" t="s">
        <v>82</v>
      </c>
      <c r="O1370" s="0" t="s">
        <v>155</v>
      </c>
      <c r="P1370" s="0" t="s">
        <v>84</v>
      </c>
      <c r="Q1370" s="0" t="s">
        <v>84</v>
      </c>
      <c r="R1370" s="0" t="n">
        <v>0</v>
      </c>
      <c r="S1370" s="0" t="n">
        <v>0</v>
      </c>
      <c r="T1370" s="0" t="n">
        <v>0</v>
      </c>
      <c r="U1370" s="0" t="s">
        <v>95</v>
      </c>
      <c r="V1370" s="0" t="s">
        <v>95</v>
      </c>
      <c r="W1370" s="0" t="n">
        <v>0</v>
      </c>
      <c r="X1370" s="0" t="s">
        <v>86</v>
      </c>
      <c r="Y1370" s="0" t="n">
        <v>14</v>
      </c>
      <c r="Z1370" s="0" t="n">
        <v>0</v>
      </c>
      <c r="AA1370" s="0" t="n">
        <v>0</v>
      </c>
      <c r="AB1370" s="0" t="s">
        <v>87</v>
      </c>
      <c r="AC1370" s="0" t="n">
        <v>112.5</v>
      </c>
      <c r="AD1370" s="0" t="n">
        <v>0</v>
      </c>
      <c r="AE1370" s="0" t="n">
        <v>2</v>
      </c>
      <c r="AF1370" s="0" t="s">
        <v>88</v>
      </c>
      <c r="AG1370" s="13" t="n">
        <v>42951</v>
      </c>
      <c r="AH1370" s="25" t="n">
        <f aca="false">I1370+J1370</f>
        <v>5</v>
      </c>
      <c r="AI1370" s="25" t="n">
        <f aca="false">K1370+L1370+M1370</f>
        <v>2</v>
      </c>
      <c r="AJ1370" s="25" t="n">
        <f aca="false">AC1370*AH1370</f>
        <v>562.5</v>
      </c>
      <c r="AK1370" s="0" t="str">
        <f aca="false">IF(C1370=1,"Cancelled","Completed")</f>
        <v>Completed</v>
      </c>
      <c r="AL1370" s="0" t="str">
        <f aca="false">_xlfn.IFS(D1370&lt;=7,"0-7 Days",D1370&lt;=30,"8-30 Days",D1370&lt;=90,"31-90 Days",TRUE(),"90+ Days")</f>
        <v>90+ Days</v>
      </c>
      <c r="AM1370" s="0" t="str">
        <f aca="false">_xlfn.IFS(OR(F1370="December",F1370="January",F1370="February"),"Winter",OR(F1370="March",F1370="April",F1370="May"),"Spring",OR(F1370="June",F1370="July",F1370="August"),"Summer",TRUE(),"Autumn")</f>
        <v>Summer</v>
      </c>
      <c r="AN1370" s="0" t="str">
        <f aca="false">IF(L1370+M1370&gt;0,"Family","Adult Only")</f>
        <v>Adult Only</v>
      </c>
      <c r="AO1370" s="0" t="str">
        <f aca="false">IF(U1370=V1370,"Same","Changed")</f>
        <v>Same</v>
      </c>
    </row>
    <row r="1371" customFormat="false" ht="15" hidden="false" customHeight="false" outlineLevel="0" collapsed="false">
      <c r="A1371" s="14" t="n">
        <v>1414</v>
      </c>
      <c r="B1371" s="14" t="s">
        <v>90</v>
      </c>
      <c r="C1371" s="14" t="n">
        <v>0</v>
      </c>
      <c r="D1371" s="14" t="n">
        <v>21</v>
      </c>
      <c r="E1371" s="14" t="n">
        <v>2016</v>
      </c>
      <c r="F1371" s="14" t="s">
        <v>114</v>
      </c>
      <c r="G1371" s="14" t="n">
        <v>38</v>
      </c>
      <c r="H1371" s="14" t="n">
        <v>12</v>
      </c>
      <c r="I1371" s="14" t="n">
        <v>1</v>
      </c>
      <c r="J1371" s="14" t="n">
        <v>0</v>
      </c>
      <c r="K1371" s="14" t="n">
        <v>2</v>
      </c>
      <c r="L1371" s="14" t="n">
        <v>0</v>
      </c>
      <c r="M1371" s="14" t="n">
        <v>0</v>
      </c>
      <c r="N1371" s="14" t="s">
        <v>107</v>
      </c>
      <c r="O1371" s="14" t="s">
        <v>151</v>
      </c>
      <c r="P1371" s="14" t="s">
        <v>93</v>
      </c>
      <c r="Q1371" s="14" t="s">
        <v>94</v>
      </c>
      <c r="R1371" s="14" t="n">
        <v>0</v>
      </c>
      <c r="S1371" s="14" t="n">
        <v>0</v>
      </c>
      <c r="T1371" s="14" t="n">
        <v>0</v>
      </c>
      <c r="U1371" s="14" t="s">
        <v>95</v>
      </c>
      <c r="V1371" s="14" t="s">
        <v>95</v>
      </c>
      <c r="W1371" s="14" t="n">
        <v>0</v>
      </c>
      <c r="X1371" s="14" t="s">
        <v>86</v>
      </c>
      <c r="Y1371" s="14" t="n">
        <v>9</v>
      </c>
      <c r="Z1371" s="14" t="n">
        <v>0</v>
      </c>
      <c r="AA1371" s="14" t="n">
        <v>0</v>
      </c>
      <c r="AB1371" s="14" t="s">
        <v>87</v>
      </c>
      <c r="AC1371" s="14" t="n">
        <v>89</v>
      </c>
      <c r="AD1371" s="14" t="n">
        <v>0</v>
      </c>
      <c r="AE1371" s="14" t="n">
        <v>2</v>
      </c>
      <c r="AF1371" s="14" t="s">
        <v>88</v>
      </c>
      <c r="AG1371" s="15" t="n">
        <v>42626</v>
      </c>
      <c r="AH1371" s="14" t="n">
        <f aca="false">I1371+J1371</f>
        <v>1</v>
      </c>
      <c r="AI1371" s="14" t="n">
        <f aca="false">K1371+L1371+M1371</f>
        <v>2</v>
      </c>
      <c r="AJ1371" s="14" t="n">
        <f aca="false">AC1371*AH1371</f>
        <v>89</v>
      </c>
      <c r="AK1371" s="14" t="str">
        <f aca="false">IF(C1371=1,"Cancelled","Completed")</f>
        <v>Completed</v>
      </c>
      <c r="AL1371" s="14" t="str">
        <f aca="false">_xlfn.IFS(D1371&lt;=7,"0-7 Days",D1371&lt;=30,"8-30 Days",D1371&lt;=90,"31-90 Days",TRUE(),"90+ Days")</f>
        <v>8-30 Days</v>
      </c>
      <c r="AM1371" s="14" t="str">
        <f aca="false">_xlfn.IFS(OR(F1371="December",F1371="January",F1371="February"),"Winter",OR(F1371="March",F1371="April",F1371="May"),"Spring",OR(F1371="June",F1371="July",F1371="August"),"Summer",TRUE(),"Autumn")</f>
        <v>Autumn</v>
      </c>
      <c r="AN1371" s="14" t="str">
        <f aca="false">IF(L1371+M1371&gt;0,"Family","Adult Only")</f>
        <v>Adult Only</v>
      </c>
      <c r="AO1371" s="14" t="str">
        <f aca="false">IF(U1371=V1371,"Same","Changed")</f>
        <v>Same</v>
      </c>
    </row>
    <row r="1372" customFormat="false" ht="15" hidden="false" customHeight="false" outlineLevel="0" collapsed="false">
      <c r="A1372" s="0" t="n">
        <v>1415</v>
      </c>
      <c r="B1372" s="0" t="s">
        <v>90</v>
      </c>
      <c r="C1372" s="0" t="n">
        <v>1</v>
      </c>
      <c r="D1372" s="0" t="n">
        <v>279</v>
      </c>
      <c r="E1372" s="0" t="n">
        <v>2016</v>
      </c>
      <c r="F1372" s="0" t="s">
        <v>111</v>
      </c>
      <c r="G1372" s="0" t="n">
        <v>42</v>
      </c>
      <c r="H1372" s="0" t="n">
        <v>12</v>
      </c>
      <c r="I1372" s="0" t="n">
        <v>0</v>
      </c>
      <c r="J1372" s="0" t="n">
        <v>3</v>
      </c>
      <c r="K1372" s="0" t="n">
        <v>2</v>
      </c>
      <c r="L1372" s="0" t="n">
        <v>0</v>
      </c>
      <c r="M1372" s="0" t="n">
        <v>0</v>
      </c>
      <c r="N1372" s="0" t="s">
        <v>82</v>
      </c>
      <c r="O1372" s="0" t="s">
        <v>92</v>
      </c>
      <c r="P1372" s="0" t="s">
        <v>99</v>
      </c>
      <c r="Q1372" s="0" t="s">
        <v>94</v>
      </c>
      <c r="R1372" s="0" t="n">
        <v>0</v>
      </c>
      <c r="S1372" s="0" t="n">
        <v>0</v>
      </c>
      <c r="T1372" s="0" t="n">
        <v>0</v>
      </c>
      <c r="U1372" s="0" t="s">
        <v>95</v>
      </c>
      <c r="V1372" s="0" t="s">
        <v>95</v>
      </c>
      <c r="W1372" s="0" t="n">
        <v>0</v>
      </c>
      <c r="X1372" s="0" t="s">
        <v>120</v>
      </c>
      <c r="Y1372" s="0" t="n">
        <v>98</v>
      </c>
      <c r="Z1372" s="0" t="n">
        <v>0</v>
      </c>
      <c r="AA1372" s="0" t="n">
        <v>0</v>
      </c>
      <c r="AB1372" s="0" t="s">
        <v>87</v>
      </c>
      <c r="AC1372" s="0" t="n">
        <v>110</v>
      </c>
      <c r="AD1372" s="0" t="n">
        <v>0</v>
      </c>
      <c r="AE1372" s="0" t="n">
        <v>0</v>
      </c>
      <c r="AF1372" s="0" t="s">
        <v>96</v>
      </c>
      <c r="AG1372" s="13" t="n">
        <v>42495</v>
      </c>
      <c r="AH1372" s="25" t="n">
        <f aca="false">I1372+J1372</f>
        <v>3</v>
      </c>
      <c r="AI1372" s="25" t="n">
        <f aca="false">K1372+L1372+M1372</f>
        <v>2</v>
      </c>
      <c r="AJ1372" s="25" t="n">
        <f aca="false">AC1372*AH1372</f>
        <v>330</v>
      </c>
      <c r="AK1372" s="0" t="str">
        <f aca="false">IF(C1372=1,"Cancelled","Completed")</f>
        <v>Cancelled</v>
      </c>
      <c r="AL1372" s="0" t="str">
        <f aca="false">_xlfn.IFS(D1372&lt;=7,"0-7 Days",D1372&lt;=30,"8-30 Days",D1372&lt;=90,"31-90 Days",TRUE(),"90+ Days")</f>
        <v>90+ Days</v>
      </c>
      <c r="AM1372" s="0" t="str">
        <f aca="false">_xlfn.IFS(OR(F1372="December",F1372="January",F1372="February"),"Winter",OR(F1372="March",F1372="April",F1372="May"),"Spring",OR(F1372="June",F1372="July",F1372="August"),"Summer",TRUE(),"Autumn")</f>
        <v>Autumn</v>
      </c>
      <c r="AN1372" s="0" t="str">
        <f aca="false">IF(L1372+M1372&gt;0,"Family","Adult Only")</f>
        <v>Adult Only</v>
      </c>
      <c r="AO1372" s="0" t="str">
        <f aca="false">IF(U1372=V1372,"Same","Changed")</f>
        <v>Same</v>
      </c>
    </row>
    <row r="1373" customFormat="false" ht="15" hidden="false" customHeight="false" outlineLevel="0" collapsed="false">
      <c r="A1373" s="14" t="n">
        <v>1416</v>
      </c>
      <c r="B1373" s="14" t="s">
        <v>90</v>
      </c>
      <c r="C1373" s="14" t="n">
        <v>0</v>
      </c>
      <c r="D1373" s="14" t="n">
        <v>247</v>
      </c>
      <c r="E1373" s="14" t="n">
        <v>2016</v>
      </c>
      <c r="F1373" s="14" t="s">
        <v>135</v>
      </c>
      <c r="G1373" s="14" t="n">
        <v>24</v>
      </c>
      <c r="H1373" s="14" t="n">
        <v>6</v>
      </c>
      <c r="I1373" s="14" t="n">
        <v>1</v>
      </c>
      <c r="J1373" s="14" t="n">
        <v>1</v>
      </c>
      <c r="K1373" s="14" t="n">
        <v>1</v>
      </c>
      <c r="L1373" s="14" t="n">
        <v>0</v>
      </c>
      <c r="M1373" s="14" t="n">
        <v>0</v>
      </c>
      <c r="N1373" s="14" t="s">
        <v>112</v>
      </c>
      <c r="O1373" s="14" t="s">
        <v>108</v>
      </c>
      <c r="P1373" s="14" t="s">
        <v>99</v>
      </c>
      <c r="Q1373" s="14" t="s">
        <v>94</v>
      </c>
      <c r="R1373" s="14" t="n">
        <v>0</v>
      </c>
      <c r="S1373" s="14" t="n">
        <v>0</v>
      </c>
      <c r="T1373" s="14" t="n">
        <v>0</v>
      </c>
      <c r="U1373" s="14" t="s">
        <v>95</v>
      </c>
      <c r="V1373" s="14" t="s">
        <v>95</v>
      </c>
      <c r="W1373" s="14" t="n">
        <v>1</v>
      </c>
      <c r="X1373" s="14" t="s">
        <v>86</v>
      </c>
      <c r="Y1373" s="14" t="n">
        <v>6</v>
      </c>
      <c r="Z1373" s="14" t="n">
        <v>0</v>
      </c>
      <c r="AA1373" s="14" t="n">
        <v>0</v>
      </c>
      <c r="AB1373" s="14" t="s">
        <v>101</v>
      </c>
      <c r="AC1373" s="14" t="n">
        <v>90</v>
      </c>
      <c r="AD1373" s="14" t="n">
        <v>0</v>
      </c>
      <c r="AE1373" s="14" t="n">
        <v>0</v>
      </c>
      <c r="AF1373" s="14" t="s">
        <v>88</v>
      </c>
      <c r="AG1373" s="15" t="n">
        <v>42529</v>
      </c>
      <c r="AH1373" s="14" t="n">
        <f aca="false">I1373+J1373</f>
        <v>2</v>
      </c>
      <c r="AI1373" s="14" t="n">
        <f aca="false">K1373+L1373+M1373</f>
        <v>1</v>
      </c>
      <c r="AJ1373" s="14" t="n">
        <f aca="false">AC1373*AH1373</f>
        <v>180</v>
      </c>
      <c r="AK1373" s="14" t="str">
        <f aca="false">IF(C1373=1,"Cancelled","Completed")</f>
        <v>Completed</v>
      </c>
      <c r="AL1373" s="14" t="str">
        <f aca="false">_xlfn.IFS(D1373&lt;=7,"0-7 Days",D1373&lt;=30,"8-30 Days",D1373&lt;=90,"31-90 Days",TRUE(),"90+ Days")</f>
        <v>90+ Days</v>
      </c>
      <c r="AM1373" s="14" t="str">
        <f aca="false">_xlfn.IFS(OR(F1373="December",F1373="January",F1373="February"),"Winter",OR(F1373="March",F1373="April",F1373="May"),"Spring",OR(F1373="June",F1373="July",F1373="August"),"Summer",TRUE(),"Autumn")</f>
        <v>Summer</v>
      </c>
      <c r="AN1373" s="14" t="str">
        <f aca="false">IF(L1373+M1373&gt;0,"Family","Adult Only")</f>
        <v>Adult Only</v>
      </c>
      <c r="AO1373" s="14" t="str">
        <f aca="false">IF(U1373=V1373,"Same","Changed")</f>
        <v>Same</v>
      </c>
    </row>
    <row r="1374" customFormat="false" ht="15" hidden="false" customHeight="false" outlineLevel="0" collapsed="false">
      <c r="A1374" s="0" t="n">
        <v>1417</v>
      </c>
      <c r="B1374" s="0" t="s">
        <v>90</v>
      </c>
      <c r="C1374" s="0" t="n">
        <v>0</v>
      </c>
      <c r="D1374" s="0" t="n">
        <v>76</v>
      </c>
      <c r="E1374" s="0" t="n">
        <v>2016</v>
      </c>
      <c r="F1374" s="0" t="s">
        <v>113</v>
      </c>
      <c r="G1374" s="0" t="n">
        <v>46</v>
      </c>
      <c r="H1374" s="0" t="n">
        <v>6</v>
      </c>
      <c r="I1374" s="0" t="n">
        <v>2</v>
      </c>
      <c r="J1374" s="0" t="n">
        <v>3</v>
      </c>
      <c r="K1374" s="0" t="n">
        <v>2</v>
      </c>
      <c r="L1374" s="0" t="n">
        <v>0</v>
      </c>
      <c r="M1374" s="0" t="n">
        <v>0</v>
      </c>
      <c r="N1374" s="0" t="s">
        <v>107</v>
      </c>
      <c r="O1374" s="0" t="s">
        <v>186</v>
      </c>
      <c r="P1374" s="0" t="s">
        <v>93</v>
      </c>
      <c r="Q1374" s="0" t="s">
        <v>94</v>
      </c>
      <c r="R1374" s="0" t="n">
        <v>0</v>
      </c>
      <c r="S1374" s="0" t="n">
        <v>0</v>
      </c>
      <c r="T1374" s="0" t="n">
        <v>0</v>
      </c>
      <c r="U1374" s="0" t="s">
        <v>95</v>
      </c>
      <c r="V1374" s="0" t="s">
        <v>95</v>
      </c>
      <c r="W1374" s="0" t="n">
        <v>0</v>
      </c>
      <c r="X1374" s="0" t="s">
        <v>86</v>
      </c>
      <c r="Y1374" s="0" t="n">
        <v>9</v>
      </c>
      <c r="Z1374" s="0" t="n">
        <v>0</v>
      </c>
      <c r="AA1374" s="0" t="n">
        <v>0</v>
      </c>
      <c r="AB1374" s="0" t="s">
        <v>87</v>
      </c>
      <c r="AC1374" s="0" t="n">
        <v>153.72</v>
      </c>
      <c r="AD1374" s="0" t="n">
        <v>0</v>
      </c>
      <c r="AE1374" s="0" t="n">
        <v>1</v>
      </c>
      <c r="AF1374" s="0" t="s">
        <v>88</v>
      </c>
      <c r="AG1374" s="13" t="n">
        <v>42685</v>
      </c>
      <c r="AH1374" s="25" t="n">
        <f aca="false">I1374+J1374</f>
        <v>5</v>
      </c>
      <c r="AI1374" s="25" t="n">
        <f aca="false">K1374+L1374+M1374</f>
        <v>2</v>
      </c>
      <c r="AJ1374" s="25" t="n">
        <f aca="false">AC1374*AH1374</f>
        <v>768.6</v>
      </c>
      <c r="AK1374" s="0" t="str">
        <f aca="false">IF(C1374=1,"Cancelled","Completed")</f>
        <v>Completed</v>
      </c>
      <c r="AL1374" s="0" t="str">
        <f aca="false">_xlfn.IFS(D1374&lt;=7,"0-7 Days",D1374&lt;=30,"8-30 Days",D1374&lt;=90,"31-90 Days",TRUE(),"90+ Days")</f>
        <v>31-90 Days</v>
      </c>
      <c r="AM1374" s="0" t="str">
        <f aca="false">_xlfn.IFS(OR(F1374="December",F1374="January",F1374="February"),"Winter",OR(F1374="March",F1374="April",F1374="May"),"Spring",OR(F1374="June",F1374="July",F1374="August"),"Summer",TRUE(),"Autumn")</f>
        <v>Autumn</v>
      </c>
      <c r="AN1374" s="0" t="str">
        <f aca="false">IF(L1374+M1374&gt;0,"Family","Adult Only")</f>
        <v>Adult Only</v>
      </c>
      <c r="AO1374" s="0" t="str">
        <f aca="false">IF(U1374=V1374,"Same","Changed")</f>
        <v>Same</v>
      </c>
    </row>
    <row r="1375" customFormat="false" ht="15" hidden="false" customHeight="false" outlineLevel="0" collapsed="false">
      <c r="A1375" s="14" t="n">
        <v>1418</v>
      </c>
      <c r="B1375" s="14" t="s">
        <v>90</v>
      </c>
      <c r="C1375" s="14" t="n">
        <v>0</v>
      </c>
      <c r="D1375" s="14" t="n">
        <v>0</v>
      </c>
      <c r="E1375" s="14" t="n">
        <v>2016</v>
      </c>
      <c r="F1375" s="14" t="s">
        <v>111</v>
      </c>
      <c r="G1375" s="14" t="n">
        <v>42</v>
      </c>
      <c r="H1375" s="14" t="n">
        <v>15</v>
      </c>
      <c r="I1375" s="14" t="n">
        <v>2</v>
      </c>
      <c r="J1375" s="14" t="n">
        <v>1</v>
      </c>
      <c r="K1375" s="14" t="n">
        <v>2</v>
      </c>
      <c r="L1375" s="14" t="n">
        <v>0</v>
      </c>
      <c r="M1375" s="14" t="n">
        <v>0</v>
      </c>
      <c r="N1375" s="14" t="s">
        <v>107</v>
      </c>
      <c r="O1375" s="14" t="s">
        <v>117</v>
      </c>
      <c r="P1375" s="14" t="s">
        <v>93</v>
      </c>
      <c r="Q1375" s="14" t="s">
        <v>94</v>
      </c>
      <c r="R1375" s="14" t="n">
        <v>0</v>
      </c>
      <c r="S1375" s="14" t="n">
        <v>0</v>
      </c>
      <c r="T1375" s="14" t="n">
        <v>0</v>
      </c>
      <c r="U1375" s="14" t="s">
        <v>95</v>
      </c>
      <c r="V1375" s="14" t="s">
        <v>95</v>
      </c>
      <c r="W1375" s="14" t="n">
        <v>0</v>
      </c>
      <c r="X1375" s="14" t="s">
        <v>86</v>
      </c>
      <c r="Y1375" s="14" t="n">
        <v>7</v>
      </c>
      <c r="Z1375" s="14" t="n">
        <v>0</v>
      </c>
      <c r="AA1375" s="14" t="n">
        <v>0</v>
      </c>
      <c r="AB1375" s="14" t="s">
        <v>87</v>
      </c>
      <c r="AC1375" s="14" t="n">
        <v>111.67</v>
      </c>
      <c r="AD1375" s="14" t="n">
        <v>0</v>
      </c>
      <c r="AE1375" s="14" t="n">
        <v>0</v>
      </c>
      <c r="AF1375" s="14" t="s">
        <v>88</v>
      </c>
      <c r="AG1375" s="15" t="n">
        <v>42661</v>
      </c>
      <c r="AH1375" s="14" t="n">
        <f aca="false">I1375+J1375</f>
        <v>3</v>
      </c>
      <c r="AI1375" s="14" t="n">
        <f aca="false">K1375+L1375+M1375</f>
        <v>2</v>
      </c>
      <c r="AJ1375" s="14" t="n">
        <f aca="false">AC1375*AH1375</f>
        <v>335.01</v>
      </c>
      <c r="AK1375" s="14" t="str">
        <f aca="false">IF(C1375=1,"Cancelled","Completed")</f>
        <v>Completed</v>
      </c>
      <c r="AL1375" s="14" t="str">
        <f aca="false">_xlfn.IFS(D1375&lt;=7,"0-7 Days",D1375&lt;=30,"8-30 Days",D1375&lt;=90,"31-90 Days",TRUE(),"90+ Days")</f>
        <v>0-7 Days</v>
      </c>
      <c r="AM1375" s="14" t="str">
        <f aca="false">_xlfn.IFS(OR(F1375="December",F1375="January",F1375="February"),"Winter",OR(F1375="March",F1375="April",F1375="May"),"Spring",OR(F1375="June",F1375="July",F1375="August"),"Summer",TRUE(),"Autumn")</f>
        <v>Autumn</v>
      </c>
      <c r="AN1375" s="14" t="str">
        <f aca="false">IF(L1375+M1375&gt;0,"Family","Adult Only")</f>
        <v>Adult Only</v>
      </c>
      <c r="AO1375" s="14" t="str">
        <f aca="false">IF(U1375=V1375,"Same","Changed")</f>
        <v>Same</v>
      </c>
    </row>
    <row r="1376" customFormat="false" ht="15" hidden="false" customHeight="false" outlineLevel="0" collapsed="false">
      <c r="A1376" s="0" t="n">
        <v>1419</v>
      </c>
      <c r="B1376" s="0" t="s">
        <v>90</v>
      </c>
      <c r="C1376" s="0" t="n">
        <v>0</v>
      </c>
      <c r="D1376" s="0" t="n">
        <v>1</v>
      </c>
      <c r="E1376" s="0" t="n">
        <v>2017</v>
      </c>
      <c r="F1376" s="0" t="s">
        <v>121</v>
      </c>
      <c r="G1376" s="0" t="n">
        <v>19</v>
      </c>
      <c r="H1376" s="0" t="n">
        <v>12</v>
      </c>
      <c r="I1376" s="0" t="n">
        <v>0</v>
      </c>
      <c r="J1376" s="0" t="n">
        <v>2</v>
      </c>
      <c r="K1376" s="0" t="n">
        <v>2</v>
      </c>
      <c r="L1376" s="0" t="n">
        <v>0</v>
      </c>
      <c r="M1376" s="0" t="n">
        <v>0</v>
      </c>
      <c r="N1376" s="0" t="s">
        <v>107</v>
      </c>
      <c r="O1376" s="0" t="s">
        <v>127</v>
      </c>
      <c r="P1376" s="0" t="s">
        <v>84</v>
      </c>
      <c r="Q1376" s="0" t="s">
        <v>84</v>
      </c>
      <c r="R1376" s="0" t="n">
        <v>0</v>
      </c>
      <c r="S1376" s="0" t="n">
        <v>0</v>
      </c>
      <c r="T1376" s="0" t="n">
        <v>0</v>
      </c>
      <c r="U1376" s="0" t="s">
        <v>95</v>
      </c>
      <c r="V1376" s="0" t="s">
        <v>95</v>
      </c>
      <c r="W1376" s="0" t="n">
        <v>0</v>
      </c>
      <c r="X1376" s="0" t="s">
        <v>86</v>
      </c>
      <c r="Y1376" s="0" t="n">
        <v>14</v>
      </c>
      <c r="Z1376" s="0" t="n">
        <v>0</v>
      </c>
      <c r="AA1376" s="0" t="n">
        <v>0</v>
      </c>
      <c r="AB1376" s="0" t="s">
        <v>87</v>
      </c>
      <c r="AC1376" s="0" t="n">
        <v>164.5</v>
      </c>
      <c r="AD1376" s="0" t="n">
        <v>0</v>
      </c>
      <c r="AE1376" s="0" t="n">
        <v>1</v>
      </c>
      <c r="AF1376" s="0" t="s">
        <v>88</v>
      </c>
      <c r="AG1376" s="13" t="n">
        <v>42869</v>
      </c>
      <c r="AH1376" s="25" t="n">
        <f aca="false">I1376+J1376</f>
        <v>2</v>
      </c>
      <c r="AI1376" s="25" t="n">
        <f aca="false">K1376+L1376+M1376</f>
        <v>2</v>
      </c>
      <c r="AJ1376" s="25" t="n">
        <f aca="false">AC1376*AH1376</f>
        <v>329</v>
      </c>
      <c r="AK1376" s="0" t="str">
        <f aca="false">IF(C1376=1,"Cancelled","Completed")</f>
        <v>Completed</v>
      </c>
      <c r="AL1376" s="0" t="str">
        <f aca="false">_xlfn.IFS(D1376&lt;=7,"0-7 Days",D1376&lt;=30,"8-30 Days",D1376&lt;=90,"31-90 Days",TRUE(),"90+ Days")</f>
        <v>0-7 Days</v>
      </c>
      <c r="AM1376" s="0" t="str">
        <f aca="false">_xlfn.IFS(OR(F1376="December",F1376="January",F1376="February"),"Winter",OR(F1376="March",F1376="April",F1376="May"),"Spring",OR(F1376="June",F1376="July",F1376="August"),"Summer",TRUE(),"Autumn")</f>
        <v>Spring</v>
      </c>
      <c r="AN1376" s="0" t="str">
        <f aca="false">IF(L1376+M1376&gt;0,"Family","Adult Only")</f>
        <v>Adult Only</v>
      </c>
      <c r="AO1376" s="0" t="str">
        <f aca="false">IF(U1376=V1376,"Same","Changed")</f>
        <v>Same</v>
      </c>
    </row>
    <row r="1377" customFormat="false" ht="15" hidden="false" customHeight="false" outlineLevel="0" collapsed="false">
      <c r="A1377" s="14" t="n">
        <v>1420</v>
      </c>
      <c r="B1377" s="14" t="s">
        <v>80</v>
      </c>
      <c r="C1377" s="14" t="n">
        <v>1</v>
      </c>
      <c r="D1377" s="14" t="n">
        <v>230</v>
      </c>
      <c r="E1377" s="14" t="n">
        <v>2016</v>
      </c>
      <c r="F1377" s="14" t="s">
        <v>119</v>
      </c>
      <c r="G1377" s="14" t="n">
        <v>36</v>
      </c>
      <c r="H1377" s="14" t="n">
        <v>30</v>
      </c>
      <c r="I1377" s="14" t="n">
        <v>2</v>
      </c>
      <c r="J1377" s="14" t="n">
        <v>5</v>
      </c>
      <c r="K1377" s="14" t="n">
        <v>2</v>
      </c>
      <c r="L1377" s="14" t="n">
        <v>0</v>
      </c>
      <c r="M1377" s="14" t="n">
        <v>0</v>
      </c>
      <c r="N1377" s="14" t="s">
        <v>112</v>
      </c>
      <c r="O1377" s="14" t="s">
        <v>92</v>
      </c>
      <c r="P1377" s="14" t="s">
        <v>93</v>
      </c>
      <c r="Q1377" s="14" t="s">
        <v>94</v>
      </c>
      <c r="R1377" s="14" t="n">
        <v>0</v>
      </c>
      <c r="S1377" s="14" t="n">
        <v>0</v>
      </c>
      <c r="T1377" s="14" t="n">
        <v>0</v>
      </c>
      <c r="U1377" s="14" t="s">
        <v>124</v>
      </c>
      <c r="V1377" s="14" t="s">
        <v>124</v>
      </c>
      <c r="W1377" s="14" t="n">
        <v>0</v>
      </c>
      <c r="X1377" s="14" t="s">
        <v>86</v>
      </c>
      <c r="Y1377" s="14" t="n">
        <v>242</v>
      </c>
      <c r="Z1377" s="14" t="n">
        <v>0</v>
      </c>
      <c r="AA1377" s="14" t="n">
        <v>0</v>
      </c>
      <c r="AB1377" s="14" t="s">
        <v>87</v>
      </c>
      <c r="AC1377" s="14" t="n">
        <v>145.8</v>
      </c>
      <c r="AD1377" s="14" t="n">
        <v>0</v>
      </c>
      <c r="AE1377" s="14" t="n">
        <v>0</v>
      </c>
      <c r="AF1377" s="14" t="s">
        <v>96</v>
      </c>
      <c r="AG1377" s="15" t="n">
        <v>42437</v>
      </c>
      <c r="AH1377" s="14" t="n">
        <f aca="false">I1377+J1377</f>
        <v>7</v>
      </c>
      <c r="AI1377" s="14" t="n">
        <f aca="false">K1377+L1377+M1377</f>
        <v>2</v>
      </c>
      <c r="AJ1377" s="14" t="n">
        <f aca="false">AC1377*AH1377</f>
        <v>1020.6</v>
      </c>
      <c r="AK1377" s="14" t="str">
        <f aca="false">IF(C1377=1,"Cancelled","Completed")</f>
        <v>Cancelled</v>
      </c>
      <c r="AL1377" s="14" t="str">
        <f aca="false">_xlfn.IFS(D1377&lt;=7,"0-7 Days",D1377&lt;=30,"8-30 Days",D1377&lt;=90,"31-90 Days",TRUE(),"90+ Days")</f>
        <v>90+ Days</v>
      </c>
      <c r="AM1377" s="14" t="str">
        <f aca="false">_xlfn.IFS(OR(F1377="December",F1377="January",F1377="February"),"Winter",OR(F1377="March",F1377="April",F1377="May"),"Spring",OR(F1377="June",F1377="July",F1377="August"),"Summer",TRUE(),"Autumn")</f>
        <v>Summer</v>
      </c>
      <c r="AN1377" s="14" t="str">
        <f aca="false">IF(L1377+M1377&gt;0,"Family","Adult Only")</f>
        <v>Adult Only</v>
      </c>
      <c r="AO1377" s="14" t="str">
        <f aca="false">IF(U1377=V1377,"Same","Changed")</f>
        <v>Same</v>
      </c>
    </row>
    <row r="1378" customFormat="false" ht="15" hidden="false" customHeight="false" outlineLevel="0" collapsed="false">
      <c r="A1378" s="0" t="n">
        <v>1421</v>
      </c>
      <c r="B1378" s="0" t="s">
        <v>90</v>
      </c>
      <c r="C1378" s="0" t="n">
        <v>1</v>
      </c>
      <c r="D1378" s="0" t="n">
        <v>110</v>
      </c>
      <c r="E1378" s="0" t="n">
        <v>2017</v>
      </c>
      <c r="F1378" s="0" t="s">
        <v>103</v>
      </c>
      <c r="G1378" s="0" t="n">
        <v>11</v>
      </c>
      <c r="H1378" s="0" t="n">
        <v>18</v>
      </c>
      <c r="I1378" s="0" t="n">
        <v>1</v>
      </c>
      <c r="J1378" s="0" t="n">
        <v>1</v>
      </c>
      <c r="K1378" s="0" t="n">
        <v>2</v>
      </c>
      <c r="L1378" s="0" t="n">
        <v>0</v>
      </c>
      <c r="M1378" s="0" t="n">
        <v>0</v>
      </c>
      <c r="N1378" s="0" t="s">
        <v>82</v>
      </c>
      <c r="O1378" s="0" t="s">
        <v>123</v>
      </c>
      <c r="P1378" s="0" t="s">
        <v>93</v>
      </c>
      <c r="Q1378" s="0" t="s">
        <v>94</v>
      </c>
      <c r="R1378" s="0" t="n">
        <v>0</v>
      </c>
      <c r="S1378" s="0" t="n">
        <v>0</v>
      </c>
      <c r="T1378" s="0" t="n">
        <v>0</v>
      </c>
      <c r="U1378" s="0" t="s">
        <v>109</v>
      </c>
      <c r="V1378" s="0" t="s">
        <v>109</v>
      </c>
      <c r="W1378" s="0" t="n">
        <v>2</v>
      </c>
      <c r="X1378" s="0" t="s">
        <v>86</v>
      </c>
      <c r="Y1378" s="0" t="n">
        <v>9</v>
      </c>
      <c r="Z1378" s="0" t="n">
        <v>0</v>
      </c>
      <c r="AA1378" s="0" t="n">
        <v>0</v>
      </c>
      <c r="AB1378" s="0" t="s">
        <v>87</v>
      </c>
      <c r="AC1378" s="0" t="n">
        <v>106.2</v>
      </c>
      <c r="AD1378" s="0" t="n">
        <v>0</v>
      </c>
      <c r="AE1378" s="0" t="n">
        <v>2</v>
      </c>
      <c r="AF1378" s="0" t="s">
        <v>96</v>
      </c>
      <c r="AG1378" s="13" t="n">
        <v>42811</v>
      </c>
      <c r="AH1378" s="25" t="n">
        <f aca="false">I1378+J1378</f>
        <v>2</v>
      </c>
      <c r="AI1378" s="25" t="n">
        <f aca="false">K1378+L1378+M1378</f>
        <v>2</v>
      </c>
      <c r="AJ1378" s="25" t="n">
        <f aca="false">AC1378*AH1378</f>
        <v>212.4</v>
      </c>
      <c r="AK1378" s="0" t="str">
        <f aca="false">IF(C1378=1,"Cancelled","Completed")</f>
        <v>Cancelled</v>
      </c>
      <c r="AL1378" s="0" t="str">
        <f aca="false">_xlfn.IFS(D1378&lt;=7,"0-7 Days",D1378&lt;=30,"8-30 Days",D1378&lt;=90,"31-90 Days",TRUE(),"90+ Days")</f>
        <v>90+ Days</v>
      </c>
      <c r="AM1378" s="0" t="str">
        <f aca="false">_xlfn.IFS(OR(F1378="December",F1378="January",F1378="February"),"Winter",OR(F1378="March",F1378="April",F1378="May"),"Spring",OR(F1378="June",F1378="July",F1378="August"),"Summer",TRUE(),"Autumn")</f>
        <v>Spring</v>
      </c>
      <c r="AN1378" s="0" t="str">
        <f aca="false">IF(L1378+M1378&gt;0,"Family","Adult Only")</f>
        <v>Adult Only</v>
      </c>
      <c r="AO1378" s="0" t="str">
        <f aca="false">IF(U1378=V1378,"Same","Changed")</f>
        <v>Same</v>
      </c>
    </row>
    <row r="1379" customFormat="false" ht="15" hidden="false" customHeight="false" outlineLevel="0" collapsed="false">
      <c r="A1379" s="14" t="n">
        <v>1422</v>
      </c>
      <c r="B1379" s="14" t="s">
        <v>90</v>
      </c>
      <c r="C1379" s="14" t="n">
        <v>0</v>
      </c>
      <c r="D1379" s="14" t="n">
        <v>4</v>
      </c>
      <c r="E1379" s="14" t="n">
        <v>2017</v>
      </c>
      <c r="F1379" s="14" t="s">
        <v>91</v>
      </c>
      <c r="G1379" s="14" t="n">
        <v>27</v>
      </c>
      <c r="H1379" s="14" t="n">
        <v>2</v>
      </c>
      <c r="I1379" s="14" t="n">
        <v>1</v>
      </c>
      <c r="J1379" s="14" t="n">
        <v>0</v>
      </c>
      <c r="K1379" s="14" t="n">
        <v>2</v>
      </c>
      <c r="L1379" s="14" t="n">
        <v>0</v>
      </c>
      <c r="M1379" s="14" t="n">
        <v>0</v>
      </c>
      <c r="N1379" s="14" t="s">
        <v>107</v>
      </c>
      <c r="O1379" s="14" t="s">
        <v>130</v>
      </c>
      <c r="P1379" s="14" t="s">
        <v>93</v>
      </c>
      <c r="Q1379" s="14" t="s">
        <v>94</v>
      </c>
      <c r="R1379" s="14" t="n">
        <v>0</v>
      </c>
      <c r="S1379" s="14" t="n">
        <v>0</v>
      </c>
      <c r="T1379" s="14" t="n">
        <v>0</v>
      </c>
      <c r="U1379" s="14" t="s">
        <v>95</v>
      </c>
      <c r="V1379" s="14" t="s">
        <v>95</v>
      </c>
      <c r="W1379" s="14" t="n">
        <v>0</v>
      </c>
      <c r="X1379" s="14" t="s">
        <v>86</v>
      </c>
      <c r="Y1379" s="14" t="n">
        <v>152</v>
      </c>
      <c r="Z1379" s="14" t="n">
        <v>0</v>
      </c>
      <c r="AA1379" s="14" t="n">
        <v>0</v>
      </c>
      <c r="AB1379" s="14" t="s">
        <v>87</v>
      </c>
      <c r="AC1379" s="14" t="n">
        <v>87.74</v>
      </c>
      <c r="AD1379" s="14" t="n">
        <v>0</v>
      </c>
      <c r="AE1379" s="14" t="n">
        <v>0</v>
      </c>
      <c r="AF1379" s="14" t="s">
        <v>88</v>
      </c>
      <c r="AG1379" s="15" t="n">
        <v>42919</v>
      </c>
      <c r="AH1379" s="14" t="n">
        <f aca="false">I1379+J1379</f>
        <v>1</v>
      </c>
      <c r="AI1379" s="14" t="n">
        <f aca="false">K1379+L1379+M1379</f>
        <v>2</v>
      </c>
      <c r="AJ1379" s="14" t="n">
        <f aca="false">AC1379*AH1379</f>
        <v>87.74</v>
      </c>
      <c r="AK1379" s="14" t="str">
        <f aca="false">IF(C1379=1,"Cancelled","Completed")</f>
        <v>Completed</v>
      </c>
      <c r="AL1379" s="14" t="str">
        <f aca="false">_xlfn.IFS(D1379&lt;=7,"0-7 Days",D1379&lt;=30,"8-30 Days",D1379&lt;=90,"31-90 Days",TRUE(),"90+ Days")</f>
        <v>0-7 Days</v>
      </c>
      <c r="AM1379" s="14" t="str">
        <f aca="false">_xlfn.IFS(OR(F1379="December",F1379="January",F1379="February"),"Winter",OR(F1379="March",F1379="April",F1379="May"),"Spring",OR(F1379="June",F1379="July",F1379="August"),"Summer",TRUE(),"Autumn")</f>
        <v>Summer</v>
      </c>
      <c r="AN1379" s="14" t="str">
        <f aca="false">IF(L1379+M1379&gt;0,"Family","Adult Only")</f>
        <v>Adult Only</v>
      </c>
      <c r="AO1379" s="14" t="str">
        <f aca="false">IF(U1379=V1379,"Same","Changed")</f>
        <v>Same</v>
      </c>
    </row>
    <row r="1380" customFormat="false" ht="15" hidden="false" customHeight="false" outlineLevel="0" collapsed="false">
      <c r="A1380" s="0" t="n">
        <v>1423</v>
      </c>
      <c r="B1380" s="0" t="s">
        <v>90</v>
      </c>
      <c r="C1380" s="0" t="n">
        <v>1</v>
      </c>
      <c r="D1380" s="0" t="n">
        <v>87</v>
      </c>
      <c r="E1380" s="0" t="n">
        <v>2016</v>
      </c>
      <c r="F1380" s="0" t="s">
        <v>119</v>
      </c>
      <c r="G1380" s="0" t="n">
        <v>33</v>
      </c>
      <c r="H1380" s="0" t="n">
        <v>12</v>
      </c>
      <c r="I1380" s="0" t="n">
        <v>0</v>
      </c>
      <c r="J1380" s="0" t="n">
        <v>2</v>
      </c>
      <c r="K1380" s="0" t="n">
        <v>3</v>
      </c>
      <c r="L1380" s="0" t="n">
        <v>0</v>
      </c>
      <c r="M1380" s="0" t="n">
        <v>0</v>
      </c>
      <c r="N1380" s="0" t="s">
        <v>82</v>
      </c>
      <c r="O1380" s="0" t="s">
        <v>115</v>
      </c>
      <c r="P1380" s="0" t="s">
        <v>93</v>
      </c>
      <c r="Q1380" s="0" t="s">
        <v>94</v>
      </c>
      <c r="R1380" s="0" t="n">
        <v>0</v>
      </c>
      <c r="S1380" s="0" t="n">
        <v>0</v>
      </c>
      <c r="T1380" s="0" t="n">
        <v>0</v>
      </c>
      <c r="U1380" s="0" t="s">
        <v>109</v>
      </c>
      <c r="V1380" s="0" t="s">
        <v>109</v>
      </c>
      <c r="W1380" s="0" t="n">
        <v>0</v>
      </c>
      <c r="X1380" s="0" t="s">
        <v>86</v>
      </c>
      <c r="Y1380" s="0" t="n">
        <v>9</v>
      </c>
      <c r="Z1380" s="0" t="n">
        <v>0</v>
      </c>
      <c r="AA1380" s="0" t="n">
        <v>0</v>
      </c>
      <c r="AB1380" s="0" t="s">
        <v>87</v>
      </c>
      <c r="AC1380" s="0" t="n">
        <v>150.3</v>
      </c>
      <c r="AD1380" s="0" t="n">
        <v>0</v>
      </c>
      <c r="AE1380" s="0" t="n">
        <v>0</v>
      </c>
      <c r="AF1380" s="0" t="s">
        <v>96</v>
      </c>
      <c r="AG1380" s="13" t="n">
        <v>42574</v>
      </c>
      <c r="AH1380" s="25" t="n">
        <f aca="false">I1380+J1380</f>
        <v>2</v>
      </c>
      <c r="AI1380" s="25" t="n">
        <f aca="false">K1380+L1380+M1380</f>
        <v>3</v>
      </c>
      <c r="AJ1380" s="25" t="n">
        <f aca="false">AC1380*AH1380</f>
        <v>300.6</v>
      </c>
      <c r="AK1380" s="0" t="str">
        <f aca="false">IF(C1380=1,"Cancelled","Completed")</f>
        <v>Cancelled</v>
      </c>
      <c r="AL1380" s="0" t="str">
        <f aca="false">_xlfn.IFS(D1380&lt;=7,"0-7 Days",D1380&lt;=30,"8-30 Days",D1380&lt;=90,"31-90 Days",TRUE(),"90+ Days")</f>
        <v>31-90 Days</v>
      </c>
      <c r="AM1380" s="0" t="str">
        <f aca="false">_xlfn.IFS(OR(F1380="December",F1380="January",F1380="February"),"Winter",OR(F1380="March",F1380="April",F1380="May"),"Spring",OR(F1380="June",F1380="July",F1380="August"),"Summer",TRUE(),"Autumn")</f>
        <v>Summer</v>
      </c>
      <c r="AN1380" s="0" t="str">
        <f aca="false">IF(L1380+M1380&gt;0,"Family","Adult Only")</f>
        <v>Adult Only</v>
      </c>
      <c r="AO1380" s="0" t="str">
        <f aca="false">IF(U1380=V1380,"Same","Changed")</f>
        <v>Same</v>
      </c>
    </row>
    <row r="1381" customFormat="false" ht="15" hidden="false" customHeight="false" outlineLevel="0" collapsed="false">
      <c r="A1381" s="14" t="n">
        <v>1424</v>
      </c>
      <c r="B1381" s="14" t="s">
        <v>90</v>
      </c>
      <c r="C1381" s="14" t="n">
        <v>1</v>
      </c>
      <c r="D1381" s="14" t="n">
        <v>22</v>
      </c>
      <c r="E1381" s="14" t="n">
        <v>2017</v>
      </c>
      <c r="F1381" s="14" t="s">
        <v>103</v>
      </c>
      <c r="G1381" s="14" t="n">
        <v>10</v>
      </c>
      <c r="H1381" s="14" t="n">
        <v>8</v>
      </c>
      <c r="I1381" s="14" t="n">
        <v>0</v>
      </c>
      <c r="J1381" s="14" t="n">
        <v>2</v>
      </c>
      <c r="K1381" s="14" t="n">
        <v>2</v>
      </c>
      <c r="L1381" s="14" t="n">
        <v>0</v>
      </c>
      <c r="M1381" s="14" t="n">
        <v>0</v>
      </c>
      <c r="N1381" s="14" t="s">
        <v>107</v>
      </c>
      <c r="O1381" s="14" t="s">
        <v>140</v>
      </c>
      <c r="P1381" s="14" t="s">
        <v>93</v>
      </c>
      <c r="Q1381" s="14" t="s">
        <v>94</v>
      </c>
      <c r="R1381" s="14" t="n">
        <v>0</v>
      </c>
      <c r="S1381" s="14" t="n">
        <v>0</v>
      </c>
      <c r="T1381" s="14" t="n">
        <v>0</v>
      </c>
      <c r="U1381" s="14" t="s">
        <v>95</v>
      </c>
      <c r="V1381" s="14" t="s">
        <v>95</v>
      </c>
      <c r="W1381" s="14" t="n">
        <v>0</v>
      </c>
      <c r="X1381" s="14" t="s">
        <v>86</v>
      </c>
      <c r="Y1381" s="14" t="n">
        <v>9</v>
      </c>
      <c r="Z1381" s="14" t="n">
        <v>0</v>
      </c>
      <c r="AA1381" s="14" t="n">
        <v>0</v>
      </c>
      <c r="AB1381" s="14" t="s">
        <v>87</v>
      </c>
      <c r="AC1381" s="14" t="n">
        <v>79.2</v>
      </c>
      <c r="AD1381" s="14" t="n">
        <v>0</v>
      </c>
      <c r="AE1381" s="14" t="n">
        <v>0</v>
      </c>
      <c r="AF1381" s="14" t="s">
        <v>96</v>
      </c>
      <c r="AG1381" s="15" t="n">
        <v>42787</v>
      </c>
      <c r="AH1381" s="14" t="n">
        <f aca="false">I1381+J1381</f>
        <v>2</v>
      </c>
      <c r="AI1381" s="14" t="n">
        <f aca="false">K1381+L1381+M1381</f>
        <v>2</v>
      </c>
      <c r="AJ1381" s="14" t="n">
        <f aca="false">AC1381*AH1381</f>
        <v>158.4</v>
      </c>
      <c r="AK1381" s="14" t="str">
        <f aca="false">IF(C1381=1,"Cancelled","Completed")</f>
        <v>Cancelled</v>
      </c>
      <c r="AL1381" s="14" t="str">
        <f aca="false">_xlfn.IFS(D1381&lt;=7,"0-7 Days",D1381&lt;=30,"8-30 Days",D1381&lt;=90,"31-90 Days",TRUE(),"90+ Days")</f>
        <v>8-30 Days</v>
      </c>
      <c r="AM1381" s="14" t="str">
        <f aca="false">_xlfn.IFS(OR(F1381="December",F1381="January",F1381="February"),"Winter",OR(F1381="March",F1381="April",F1381="May"),"Spring",OR(F1381="June",F1381="July",F1381="August"),"Summer",TRUE(),"Autumn")</f>
        <v>Spring</v>
      </c>
      <c r="AN1381" s="14" t="str">
        <f aca="false">IF(L1381+M1381&gt;0,"Family","Adult Only")</f>
        <v>Adult Only</v>
      </c>
      <c r="AO1381" s="14" t="str">
        <f aca="false">IF(U1381=V1381,"Same","Changed")</f>
        <v>Same</v>
      </c>
    </row>
    <row r="1382" customFormat="false" ht="15" hidden="false" customHeight="false" outlineLevel="0" collapsed="false">
      <c r="A1382" s="0" t="n">
        <v>1425</v>
      </c>
      <c r="B1382" s="0" t="s">
        <v>90</v>
      </c>
      <c r="C1382" s="0" t="n">
        <v>0</v>
      </c>
      <c r="D1382" s="0" t="n">
        <v>149</v>
      </c>
      <c r="E1382" s="0" t="n">
        <v>2016</v>
      </c>
      <c r="F1382" s="0" t="s">
        <v>119</v>
      </c>
      <c r="G1382" s="0" t="n">
        <v>35</v>
      </c>
      <c r="H1382" s="0" t="n">
        <v>27</v>
      </c>
      <c r="I1382" s="0" t="n">
        <v>2</v>
      </c>
      <c r="J1382" s="0" t="n">
        <v>3</v>
      </c>
      <c r="K1382" s="0" t="n">
        <v>2</v>
      </c>
      <c r="L1382" s="0" t="n">
        <v>0</v>
      </c>
      <c r="M1382" s="0" t="n">
        <v>0</v>
      </c>
      <c r="N1382" s="0" t="s">
        <v>82</v>
      </c>
      <c r="O1382" s="0" t="s">
        <v>108</v>
      </c>
      <c r="P1382" s="0" t="s">
        <v>99</v>
      </c>
      <c r="Q1382" s="0" t="s">
        <v>94</v>
      </c>
      <c r="R1382" s="0" t="n">
        <v>0</v>
      </c>
      <c r="S1382" s="0" t="n">
        <v>0</v>
      </c>
      <c r="T1382" s="0" t="n">
        <v>0</v>
      </c>
      <c r="U1382" s="0" t="s">
        <v>95</v>
      </c>
      <c r="V1382" s="0" t="s">
        <v>95</v>
      </c>
      <c r="W1382" s="0" t="n">
        <v>0</v>
      </c>
      <c r="X1382" s="0" t="s">
        <v>86</v>
      </c>
      <c r="Y1382" s="0" t="n">
        <v>22</v>
      </c>
      <c r="Z1382" s="0" t="n">
        <v>0</v>
      </c>
      <c r="AA1382" s="0" t="n">
        <v>0</v>
      </c>
      <c r="AB1382" s="0" t="s">
        <v>87</v>
      </c>
      <c r="AC1382" s="0" t="n">
        <v>80.75</v>
      </c>
      <c r="AD1382" s="0" t="n">
        <v>0</v>
      </c>
      <c r="AE1382" s="0" t="n">
        <v>0</v>
      </c>
      <c r="AF1382" s="0" t="s">
        <v>88</v>
      </c>
      <c r="AG1382" s="13" t="n">
        <v>42614</v>
      </c>
      <c r="AH1382" s="25" t="n">
        <f aca="false">I1382+J1382</f>
        <v>5</v>
      </c>
      <c r="AI1382" s="25" t="n">
        <f aca="false">K1382+L1382+M1382</f>
        <v>2</v>
      </c>
      <c r="AJ1382" s="25" t="n">
        <f aca="false">AC1382*AH1382</f>
        <v>403.75</v>
      </c>
      <c r="AK1382" s="0" t="str">
        <f aca="false">IF(C1382=1,"Cancelled","Completed")</f>
        <v>Completed</v>
      </c>
      <c r="AL1382" s="0" t="str">
        <f aca="false">_xlfn.IFS(D1382&lt;=7,"0-7 Days",D1382&lt;=30,"8-30 Days",D1382&lt;=90,"31-90 Days",TRUE(),"90+ Days")</f>
        <v>90+ Days</v>
      </c>
      <c r="AM1382" s="0" t="str">
        <f aca="false">_xlfn.IFS(OR(F1382="December",F1382="January",F1382="February"),"Winter",OR(F1382="March",F1382="April",F1382="May"),"Spring",OR(F1382="June",F1382="July",F1382="August"),"Summer",TRUE(),"Autumn")</f>
        <v>Summer</v>
      </c>
      <c r="AN1382" s="0" t="str">
        <f aca="false">IF(L1382+M1382&gt;0,"Family","Adult Only")</f>
        <v>Adult Only</v>
      </c>
      <c r="AO1382" s="0" t="str">
        <f aca="false">IF(U1382=V1382,"Same","Changed")</f>
        <v>Same</v>
      </c>
    </row>
    <row r="1383" customFormat="false" ht="15" hidden="false" customHeight="false" outlineLevel="0" collapsed="false">
      <c r="A1383" s="14" t="n">
        <v>1426</v>
      </c>
      <c r="B1383" s="14" t="s">
        <v>80</v>
      </c>
      <c r="C1383" s="14" t="n">
        <v>0</v>
      </c>
      <c r="D1383" s="14" t="n">
        <v>183</v>
      </c>
      <c r="E1383" s="14" t="n">
        <v>2016</v>
      </c>
      <c r="F1383" s="14" t="s">
        <v>106</v>
      </c>
      <c r="G1383" s="14" t="n">
        <v>16</v>
      </c>
      <c r="H1383" s="14" t="n">
        <v>16</v>
      </c>
      <c r="I1383" s="14" t="n">
        <v>1</v>
      </c>
      <c r="J1383" s="14" t="n">
        <v>1</v>
      </c>
      <c r="K1383" s="14" t="n">
        <v>2</v>
      </c>
      <c r="L1383" s="14" t="n">
        <v>0</v>
      </c>
      <c r="M1383" s="14" t="n">
        <v>0</v>
      </c>
      <c r="N1383" s="14" t="s">
        <v>112</v>
      </c>
      <c r="O1383" s="14" t="s">
        <v>115</v>
      </c>
      <c r="P1383" s="14" t="s">
        <v>116</v>
      </c>
      <c r="Q1383" s="14" t="s">
        <v>94</v>
      </c>
      <c r="R1383" s="14" t="n">
        <v>0</v>
      </c>
      <c r="S1383" s="14" t="n">
        <v>0</v>
      </c>
      <c r="T1383" s="14" t="n">
        <v>0</v>
      </c>
      <c r="U1383" s="14" t="s">
        <v>95</v>
      </c>
      <c r="V1383" s="14" t="s">
        <v>95</v>
      </c>
      <c r="W1383" s="14" t="n">
        <v>0</v>
      </c>
      <c r="X1383" s="14" t="s">
        <v>86</v>
      </c>
      <c r="Y1383" s="14" t="n">
        <v>298</v>
      </c>
      <c r="Z1383" s="14" t="n">
        <v>0</v>
      </c>
      <c r="AA1383" s="14" t="n">
        <v>0</v>
      </c>
      <c r="AB1383" s="14" t="s">
        <v>101</v>
      </c>
      <c r="AC1383" s="14" t="n">
        <v>85</v>
      </c>
      <c r="AD1383" s="14" t="n">
        <v>0</v>
      </c>
      <c r="AE1383" s="14" t="n">
        <v>0</v>
      </c>
      <c r="AF1383" s="14" t="s">
        <v>88</v>
      </c>
      <c r="AG1383" s="15" t="n">
        <v>42478</v>
      </c>
      <c r="AH1383" s="14" t="n">
        <f aca="false">I1383+J1383</f>
        <v>2</v>
      </c>
      <c r="AI1383" s="14" t="n">
        <f aca="false">K1383+L1383+M1383</f>
        <v>2</v>
      </c>
      <c r="AJ1383" s="14" t="n">
        <f aca="false">AC1383*AH1383</f>
        <v>170</v>
      </c>
      <c r="AK1383" s="14" t="str">
        <f aca="false">IF(C1383=1,"Cancelled","Completed")</f>
        <v>Completed</v>
      </c>
      <c r="AL1383" s="14" t="str">
        <f aca="false">_xlfn.IFS(D1383&lt;=7,"0-7 Days",D1383&lt;=30,"8-30 Days",D1383&lt;=90,"31-90 Days",TRUE(),"90+ Days")</f>
        <v>90+ Days</v>
      </c>
      <c r="AM1383" s="14" t="str">
        <f aca="false">_xlfn.IFS(OR(F1383="December",F1383="January",F1383="February"),"Winter",OR(F1383="March",F1383="April",F1383="May"),"Spring",OR(F1383="June",F1383="July",F1383="August"),"Summer",TRUE(),"Autumn")</f>
        <v>Spring</v>
      </c>
      <c r="AN1383" s="14" t="str">
        <f aca="false">IF(L1383+M1383&gt;0,"Family","Adult Only")</f>
        <v>Adult Only</v>
      </c>
      <c r="AO1383" s="14" t="str">
        <f aca="false">IF(U1383=V1383,"Same","Changed")</f>
        <v>Same</v>
      </c>
    </row>
    <row r="1384" customFormat="false" ht="15" hidden="false" customHeight="false" outlineLevel="0" collapsed="false">
      <c r="A1384" s="0" t="n">
        <v>1427</v>
      </c>
      <c r="B1384" s="0" t="s">
        <v>90</v>
      </c>
      <c r="C1384" s="0" t="n">
        <v>0</v>
      </c>
      <c r="D1384" s="0" t="n">
        <v>27</v>
      </c>
      <c r="E1384" s="0" t="n">
        <v>2017</v>
      </c>
      <c r="F1384" s="0" t="s">
        <v>118</v>
      </c>
      <c r="G1384" s="0" t="n">
        <v>7</v>
      </c>
      <c r="H1384" s="0" t="n">
        <v>12</v>
      </c>
      <c r="I1384" s="0" t="n">
        <v>2</v>
      </c>
      <c r="J1384" s="0" t="n">
        <v>1</v>
      </c>
      <c r="K1384" s="0" t="n">
        <v>2</v>
      </c>
      <c r="L1384" s="0" t="n">
        <v>0</v>
      </c>
      <c r="M1384" s="0" t="n">
        <v>0</v>
      </c>
      <c r="N1384" s="0" t="s">
        <v>82</v>
      </c>
      <c r="O1384" s="0" t="s">
        <v>122</v>
      </c>
      <c r="P1384" s="0" t="s">
        <v>99</v>
      </c>
      <c r="Q1384" s="0" t="s">
        <v>94</v>
      </c>
      <c r="R1384" s="0" t="n">
        <v>0</v>
      </c>
      <c r="S1384" s="0" t="n">
        <v>0</v>
      </c>
      <c r="T1384" s="0" t="n">
        <v>0</v>
      </c>
      <c r="U1384" s="0" t="s">
        <v>95</v>
      </c>
      <c r="V1384" s="0" t="s">
        <v>109</v>
      </c>
      <c r="W1384" s="0" t="n">
        <v>0</v>
      </c>
      <c r="X1384" s="0" t="s">
        <v>86</v>
      </c>
      <c r="Y1384" s="0" t="n">
        <v>28</v>
      </c>
      <c r="Z1384" s="0" t="n">
        <v>0</v>
      </c>
      <c r="AA1384" s="0" t="n">
        <v>0</v>
      </c>
      <c r="AB1384" s="0" t="s">
        <v>87</v>
      </c>
      <c r="AC1384" s="0" t="n">
        <v>75</v>
      </c>
      <c r="AD1384" s="0" t="n">
        <v>0</v>
      </c>
      <c r="AE1384" s="0" t="n">
        <v>0</v>
      </c>
      <c r="AF1384" s="0" t="s">
        <v>88</v>
      </c>
      <c r="AG1384" s="13" t="n">
        <v>42781</v>
      </c>
      <c r="AH1384" s="25" t="n">
        <f aca="false">I1384+J1384</f>
        <v>3</v>
      </c>
      <c r="AI1384" s="25" t="n">
        <f aca="false">K1384+L1384+M1384</f>
        <v>2</v>
      </c>
      <c r="AJ1384" s="25" t="n">
        <f aca="false">AC1384*AH1384</f>
        <v>225</v>
      </c>
      <c r="AK1384" s="0" t="str">
        <f aca="false">IF(C1384=1,"Cancelled","Completed")</f>
        <v>Completed</v>
      </c>
      <c r="AL1384" s="0" t="str">
        <f aca="false">_xlfn.IFS(D1384&lt;=7,"0-7 Days",D1384&lt;=30,"8-30 Days",D1384&lt;=90,"31-90 Days",TRUE(),"90+ Days")</f>
        <v>8-30 Days</v>
      </c>
      <c r="AM1384" s="0" t="str">
        <f aca="false">_xlfn.IFS(OR(F1384="December",F1384="January",F1384="February"),"Winter",OR(F1384="March",F1384="April",F1384="May"),"Spring",OR(F1384="June",F1384="July",F1384="August"),"Summer",TRUE(),"Autumn")</f>
        <v>Winter</v>
      </c>
      <c r="AN1384" s="0" t="str">
        <f aca="false">IF(L1384+M1384&gt;0,"Family","Adult Only")</f>
        <v>Adult Only</v>
      </c>
      <c r="AO1384" s="0" t="str">
        <f aca="false">IF(U1384=V1384,"Same","Changed")</f>
        <v>Changed</v>
      </c>
    </row>
    <row r="1385" customFormat="false" ht="15" hidden="false" customHeight="false" outlineLevel="0" collapsed="false">
      <c r="A1385" s="14" t="n">
        <v>1428</v>
      </c>
      <c r="B1385" s="14" t="s">
        <v>80</v>
      </c>
      <c r="C1385" s="14" t="n">
        <v>1</v>
      </c>
      <c r="D1385" s="14" t="n">
        <v>143</v>
      </c>
      <c r="E1385" s="14" t="n">
        <v>2015</v>
      </c>
      <c r="F1385" s="14" t="s">
        <v>111</v>
      </c>
      <c r="G1385" s="14" t="n">
        <v>41</v>
      </c>
      <c r="H1385" s="14" t="n">
        <v>10</v>
      </c>
      <c r="I1385" s="14" t="n">
        <v>2</v>
      </c>
      <c r="J1385" s="14" t="n">
        <v>5</v>
      </c>
      <c r="K1385" s="14" t="n">
        <v>2</v>
      </c>
      <c r="L1385" s="14" t="n">
        <v>0</v>
      </c>
      <c r="M1385" s="14" t="n">
        <v>0</v>
      </c>
      <c r="N1385" s="14" t="s">
        <v>82</v>
      </c>
      <c r="O1385" s="14" t="s">
        <v>92</v>
      </c>
      <c r="P1385" s="14" t="s">
        <v>116</v>
      </c>
      <c r="Q1385" s="14" t="s">
        <v>94</v>
      </c>
      <c r="R1385" s="14" t="n">
        <v>0</v>
      </c>
      <c r="S1385" s="14" t="n">
        <v>0</v>
      </c>
      <c r="T1385" s="14" t="n">
        <v>0</v>
      </c>
      <c r="U1385" s="14" t="s">
        <v>95</v>
      </c>
      <c r="V1385" s="14" t="s">
        <v>95</v>
      </c>
      <c r="W1385" s="14" t="n">
        <v>0</v>
      </c>
      <c r="X1385" s="14" t="s">
        <v>120</v>
      </c>
      <c r="Y1385" s="14" t="n">
        <v>96</v>
      </c>
      <c r="Z1385" s="14" t="n">
        <v>0</v>
      </c>
      <c r="AA1385" s="14" t="n">
        <v>0</v>
      </c>
      <c r="AB1385" s="14" t="s">
        <v>87</v>
      </c>
      <c r="AC1385" s="14" t="n">
        <v>36.05</v>
      </c>
      <c r="AD1385" s="14" t="n">
        <v>0</v>
      </c>
      <c r="AE1385" s="14" t="n">
        <v>0</v>
      </c>
      <c r="AF1385" s="14" t="s">
        <v>96</v>
      </c>
      <c r="AG1385" s="15" t="n">
        <v>42193</v>
      </c>
      <c r="AH1385" s="14" t="n">
        <f aca="false">I1385+J1385</f>
        <v>7</v>
      </c>
      <c r="AI1385" s="14" t="n">
        <f aca="false">K1385+L1385+M1385</f>
        <v>2</v>
      </c>
      <c r="AJ1385" s="14" t="n">
        <f aca="false">AC1385*AH1385</f>
        <v>252.35</v>
      </c>
      <c r="AK1385" s="14" t="str">
        <f aca="false">IF(C1385=1,"Cancelled","Completed")</f>
        <v>Cancelled</v>
      </c>
      <c r="AL1385" s="14" t="str">
        <f aca="false">_xlfn.IFS(D1385&lt;=7,"0-7 Days",D1385&lt;=30,"8-30 Days",D1385&lt;=90,"31-90 Days",TRUE(),"90+ Days")</f>
        <v>90+ Days</v>
      </c>
      <c r="AM1385" s="14" t="str">
        <f aca="false">_xlfn.IFS(OR(F1385="December",F1385="January",F1385="February"),"Winter",OR(F1385="March",F1385="April",F1385="May"),"Spring",OR(F1385="June",F1385="July",F1385="August"),"Summer",TRUE(),"Autumn")</f>
        <v>Autumn</v>
      </c>
      <c r="AN1385" s="14" t="str">
        <f aca="false">IF(L1385+M1385&gt;0,"Family","Adult Only")</f>
        <v>Adult Only</v>
      </c>
      <c r="AO1385" s="14" t="str">
        <f aca="false">IF(U1385=V1385,"Same","Changed")</f>
        <v>Same</v>
      </c>
    </row>
    <row r="1386" customFormat="false" ht="15" hidden="false" customHeight="false" outlineLevel="0" collapsed="false">
      <c r="A1386" s="0" t="n">
        <v>1429</v>
      </c>
      <c r="B1386" s="0" t="s">
        <v>80</v>
      </c>
      <c r="C1386" s="0" t="n">
        <v>1</v>
      </c>
      <c r="D1386" s="0" t="n">
        <v>139</v>
      </c>
      <c r="E1386" s="0" t="n">
        <v>2016</v>
      </c>
      <c r="F1386" s="0" t="s">
        <v>121</v>
      </c>
      <c r="G1386" s="0" t="n">
        <v>22</v>
      </c>
      <c r="H1386" s="0" t="n">
        <v>24</v>
      </c>
      <c r="I1386" s="0" t="n">
        <v>0</v>
      </c>
      <c r="J1386" s="0" t="n">
        <v>4</v>
      </c>
      <c r="K1386" s="0" t="n">
        <v>2</v>
      </c>
      <c r="L1386" s="0" t="n">
        <v>0</v>
      </c>
      <c r="M1386" s="0" t="n">
        <v>0</v>
      </c>
      <c r="N1386" s="0" t="s">
        <v>112</v>
      </c>
      <c r="O1386" s="0" t="s">
        <v>92</v>
      </c>
      <c r="P1386" s="0" t="s">
        <v>93</v>
      </c>
      <c r="Q1386" s="0" t="s">
        <v>94</v>
      </c>
      <c r="R1386" s="0" t="n">
        <v>0</v>
      </c>
      <c r="S1386" s="0" t="n">
        <v>0</v>
      </c>
      <c r="T1386" s="0" t="n">
        <v>0</v>
      </c>
      <c r="U1386" s="0" t="s">
        <v>124</v>
      </c>
      <c r="V1386" s="0" t="s">
        <v>124</v>
      </c>
      <c r="W1386" s="0" t="n">
        <v>1</v>
      </c>
      <c r="X1386" s="0" t="s">
        <v>86</v>
      </c>
      <c r="Y1386" s="0" t="n">
        <v>240</v>
      </c>
      <c r="Z1386" s="0" t="n">
        <v>0</v>
      </c>
      <c r="AA1386" s="0" t="n">
        <v>0</v>
      </c>
      <c r="AB1386" s="0" t="s">
        <v>87</v>
      </c>
      <c r="AC1386" s="0" t="n">
        <v>118</v>
      </c>
      <c r="AD1386" s="0" t="n">
        <v>0</v>
      </c>
      <c r="AE1386" s="0" t="n">
        <v>1</v>
      </c>
      <c r="AF1386" s="0" t="s">
        <v>96</v>
      </c>
      <c r="AG1386" s="13" t="n">
        <v>42483</v>
      </c>
      <c r="AH1386" s="25" t="n">
        <f aca="false">I1386+J1386</f>
        <v>4</v>
      </c>
      <c r="AI1386" s="25" t="n">
        <f aca="false">K1386+L1386+M1386</f>
        <v>2</v>
      </c>
      <c r="AJ1386" s="25" t="n">
        <f aca="false">AC1386*AH1386</f>
        <v>472</v>
      </c>
      <c r="AK1386" s="0" t="str">
        <f aca="false">IF(C1386=1,"Cancelled","Completed")</f>
        <v>Cancelled</v>
      </c>
      <c r="AL1386" s="0" t="str">
        <f aca="false">_xlfn.IFS(D1386&lt;=7,"0-7 Days",D1386&lt;=30,"8-30 Days",D1386&lt;=90,"31-90 Days",TRUE(),"90+ Days")</f>
        <v>90+ Days</v>
      </c>
      <c r="AM1386" s="0" t="str">
        <f aca="false">_xlfn.IFS(OR(F1386="December",F1386="January",F1386="February"),"Winter",OR(F1386="March",F1386="April",F1386="May"),"Spring",OR(F1386="June",F1386="July",F1386="August"),"Summer",TRUE(),"Autumn")</f>
        <v>Spring</v>
      </c>
      <c r="AN1386" s="0" t="str">
        <f aca="false">IF(L1386+M1386&gt;0,"Family","Adult Only")</f>
        <v>Adult Only</v>
      </c>
      <c r="AO1386" s="0" t="str">
        <f aca="false">IF(U1386=V1386,"Same","Changed")</f>
        <v>Same</v>
      </c>
    </row>
    <row r="1387" customFormat="false" ht="15" hidden="false" customHeight="false" outlineLevel="0" collapsed="false">
      <c r="A1387" s="14" t="n">
        <v>1430</v>
      </c>
      <c r="B1387" s="14" t="s">
        <v>90</v>
      </c>
      <c r="C1387" s="14" t="n">
        <v>0</v>
      </c>
      <c r="D1387" s="14" t="n">
        <v>0</v>
      </c>
      <c r="E1387" s="14" t="n">
        <v>2015</v>
      </c>
      <c r="F1387" s="14" t="s">
        <v>119</v>
      </c>
      <c r="G1387" s="14" t="n">
        <v>35</v>
      </c>
      <c r="H1387" s="14" t="n">
        <v>29</v>
      </c>
      <c r="I1387" s="14" t="n">
        <v>2</v>
      </c>
      <c r="J1387" s="14" t="n">
        <v>5</v>
      </c>
      <c r="K1387" s="14" t="n">
        <v>2</v>
      </c>
      <c r="L1387" s="14" t="n">
        <v>0</v>
      </c>
      <c r="M1387" s="14" t="n">
        <v>0</v>
      </c>
      <c r="N1387" s="14" t="s">
        <v>107</v>
      </c>
      <c r="O1387" s="14" t="s">
        <v>143</v>
      </c>
      <c r="P1387" s="14" t="s">
        <v>93</v>
      </c>
      <c r="Q1387" s="14" t="s">
        <v>94</v>
      </c>
      <c r="R1387" s="14" t="n">
        <v>0</v>
      </c>
      <c r="S1387" s="14" t="n">
        <v>0</v>
      </c>
      <c r="T1387" s="14" t="n">
        <v>0</v>
      </c>
      <c r="U1387" s="14" t="s">
        <v>95</v>
      </c>
      <c r="V1387" s="14" t="s">
        <v>95</v>
      </c>
      <c r="W1387" s="14" t="n">
        <v>0</v>
      </c>
      <c r="X1387" s="14" t="s">
        <v>86</v>
      </c>
      <c r="Y1387" s="14" t="n">
        <v>9</v>
      </c>
      <c r="Z1387" s="14" t="n">
        <v>0</v>
      </c>
      <c r="AA1387" s="14" t="n">
        <v>0</v>
      </c>
      <c r="AB1387" s="14" t="s">
        <v>87</v>
      </c>
      <c r="AC1387" s="14" t="n">
        <v>99.14</v>
      </c>
      <c r="AD1387" s="14" t="n">
        <v>0</v>
      </c>
      <c r="AE1387" s="14" t="n">
        <v>0</v>
      </c>
      <c r="AF1387" s="14" t="s">
        <v>88</v>
      </c>
      <c r="AG1387" s="15" t="n">
        <v>42252</v>
      </c>
      <c r="AH1387" s="14" t="n">
        <f aca="false">I1387+J1387</f>
        <v>7</v>
      </c>
      <c r="AI1387" s="14" t="n">
        <f aca="false">K1387+L1387+M1387</f>
        <v>2</v>
      </c>
      <c r="AJ1387" s="14" t="n">
        <f aca="false">AC1387*AH1387</f>
        <v>693.98</v>
      </c>
      <c r="AK1387" s="14" t="str">
        <f aca="false">IF(C1387=1,"Cancelled","Completed")</f>
        <v>Completed</v>
      </c>
      <c r="AL1387" s="14" t="str">
        <f aca="false">_xlfn.IFS(D1387&lt;=7,"0-7 Days",D1387&lt;=30,"8-30 Days",D1387&lt;=90,"31-90 Days",TRUE(),"90+ Days")</f>
        <v>0-7 Days</v>
      </c>
      <c r="AM1387" s="14" t="str">
        <f aca="false">_xlfn.IFS(OR(F1387="December",F1387="January",F1387="February"),"Winter",OR(F1387="March",F1387="April",F1387="May"),"Spring",OR(F1387="June",F1387="July",F1387="August"),"Summer",TRUE(),"Autumn")</f>
        <v>Summer</v>
      </c>
      <c r="AN1387" s="14" t="str">
        <f aca="false">IF(L1387+M1387&gt;0,"Family","Adult Only")</f>
        <v>Adult Only</v>
      </c>
      <c r="AO1387" s="14" t="str">
        <f aca="false">IF(U1387=V1387,"Same","Changed")</f>
        <v>Same</v>
      </c>
    </row>
    <row r="1388" customFormat="false" ht="15" hidden="false" customHeight="false" outlineLevel="0" collapsed="false">
      <c r="A1388" s="0" t="n">
        <v>1431</v>
      </c>
      <c r="B1388" s="0" t="s">
        <v>80</v>
      </c>
      <c r="C1388" s="0" t="n">
        <v>0</v>
      </c>
      <c r="D1388" s="0" t="n">
        <v>7</v>
      </c>
      <c r="E1388" s="0" t="n">
        <v>2015</v>
      </c>
      <c r="F1388" s="0" t="s">
        <v>111</v>
      </c>
      <c r="G1388" s="0" t="n">
        <v>42</v>
      </c>
      <c r="H1388" s="0" t="n">
        <v>12</v>
      </c>
      <c r="I1388" s="0" t="n">
        <v>1</v>
      </c>
      <c r="J1388" s="0" t="n">
        <v>3</v>
      </c>
      <c r="K1388" s="0" t="n">
        <v>2</v>
      </c>
      <c r="L1388" s="0" t="n">
        <v>0</v>
      </c>
      <c r="M1388" s="0" t="n">
        <v>0</v>
      </c>
      <c r="N1388" s="0" t="s">
        <v>142</v>
      </c>
      <c r="O1388" s="0" t="s">
        <v>92</v>
      </c>
      <c r="P1388" s="0" t="s">
        <v>128</v>
      </c>
      <c r="Q1388" s="0" t="s">
        <v>128</v>
      </c>
      <c r="R1388" s="0" t="n">
        <v>0</v>
      </c>
      <c r="S1388" s="0" t="n">
        <v>0</v>
      </c>
      <c r="T1388" s="0" t="n">
        <v>0</v>
      </c>
      <c r="U1388" s="0" t="s">
        <v>95</v>
      </c>
      <c r="V1388" s="0" t="s">
        <v>95</v>
      </c>
      <c r="W1388" s="0" t="n">
        <v>0</v>
      </c>
      <c r="X1388" s="0" t="s">
        <v>120</v>
      </c>
      <c r="Y1388" s="0" t="n">
        <v>0</v>
      </c>
      <c r="Z1388" s="0" t="n">
        <v>174</v>
      </c>
      <c r="AA1388" s="0" t="n">
        <v>0</v>
      </c>
      <c r="AB1388" s="0" t="s">
        <v>101</v>
      </c>
      <c r="AC1388" s="0" t="n">
        <v>109</v>
      </c>
      <c r="AD1388" s="0" t="n">
        <v>0</v>
      </c>
      <c r="AE1388" s="0" t="n">
        <v>0</v>
      </c>
      <c r="AF1388" s="0" t="s">
        <v>88</v>
      </c>
      <c r="AG1388" s="13" t="n">
        <v>42293</v>
      </c>
      <c r="AH1388" s="25" t="n">
        <f aca="false">I1388+J1388</f>
        <v>4</v>
      </c>
      <c r="AI1388" s="25" t="n">
        <f aca="false">K1388+L1388+M1388</f>
        <v>2</v>
      </c>
      <c r="AJ1388" s="25" t="n">
        <f aca="false">AC1388*AH1388</f>
        <v>436</v>
      </c>
      <c r="AK1388" s="0" t="str">
        <f aca="false">IF(C1388=1,"Cancelled","Completed")</f>
        <v>Completed</v>
      </c>
      <c r="AL1388" s="0" t="str">
        <f aca="false">_xlfn.IFS(D1388&lt;=7,"0-7 Days",D1388&lt;=30,"8-30 Days",D1388&lt;=90,"31-90 Days",TRUE(),"90+ Days")</f>
        <v>0-7 Days</v>
      </c>
      <c r="AM1388" s="0" t="str">
        <f aca="false">_xlfn.IFS(OR(F1388="December",F1388="January",F1388="February"),"Winter",OR(F1388="March",F1388="April",F1388="May"),"Spring",OR(F1388="June",F1388="July",F1388="August"),"Summer",TRUE(),"Autumn")</f>
        <v>Autumn</v>
      </c>
      <c r="AN1388" s="0" t="str">
        <f aca="false">IF(L1388+M1388&gt;0,"Family","Adult Only")</f>
        <v>Adult Only</v>
      </c>
      <c r="AO1388" s="0" t="str">
        <f aca="false">IF(U1388=V1388,"Same","Changed")</f>
        <v>Same</v>
      </c>
    </row>
    <row r="1389" customFormat="false" ht="15" hidden="false" customHeight="false" outlineLevel="0" collapsed="false">
      <c r="A1389" s="14" t="n">
        <v>1433</v>
      </c>
      <c r="B1389" s="14" t="s">
        <v>80</v>
      </c>
      <c r="C1389" s="14" t="n">
        <v>0</v>
      </c>
      <c r="D1389" s="14" t="n">
        <v>101</v>
      </c>
      <c r="E1389" s="14" t="n">
        <v>2016</v>
      </c>
      <c r="F1389" s="14" t="s">
        <v>106</v>
      </c>
      <c r="G1389" s="14" t="n">
        <v>17</v>
      </c>
      <c r="H1389" s="14" t="n">
        <v>23</v>
      </c>
      <c r="I1389" s="14" t="n">
        <v>2</v>
      </c>
      <c r="J1389" s="14" t="n">
        <v>5</v>
      </c>
      <c r="K1389" s="14" t="n">
        <v>2</v>
      </c>
      <c r="L1389" s="14" t="n">
        <v>0</v>
      </c>
      <c r="M1389" s="14" t="n">
        <v>0</v>
      </c>
      <c r="N1389" s="14" t="s">
        <v>112</v>
      </c>
      <c r="O1389" s="14" t="s">
        <v>147</v>
      </c>
      <c r="P1389" s="14" t="s">
        <v>99</v>
      </c>
      <c r="Q1389" s="14" t="s">
        <v>94</v>
      </c>
      <c r="R1389" s="14" t="n">
        <v>0</v>
      </c>
      <c r="S1389" s="14" t="n">
        <v>0</v>
      </c>
      <c r="T1389" s="14" t="n">
        <v>0</v>
      </c>
      <c r="U1389" s="14" t="s">
        <v>95</v>
      </c>
      <c r="V1389" s="14" t="s">
        <v>95</v>
      </c>
      <c r="W1389" s="14" t="n">
        <v>1</v>
      </c>
      <c r="X1389" s="14" t="s">
        <v>86</v>
      </c>
      <c r="Y1389" s="14" t="n">
        <v>177</v>
      </c>
      <c r="Z1389" s="14" t="n">
        <v>0</v>
      </c>
      <c r="AA1389" s="14" t="n">
        <v>0</v>
      </c>
      <c r="AB1389" s="14" t="s">
        <v>87</v>
      </c>
      <c r="AC1389" s="14" t="n">
        <v>35.63</v>
      </c>
      <c r="AD1389" s="14" t="n">
        <v>0</v>
      </c>
      <c r="AE1389" s="14" t="n">
        <v>1</v>
      </c>
      <c r="AF1389" s="14" t="s">
        <v>88</v>
      </c>
      <c r="AG1389" s="15" t="n">
        <v>42490</v>
      </c>
      <c r="AH1389" s="14" t="n">
        <f aca="false">I1389+J1389</f>
        <v>7</v>
      </c>
      <c r="AI1389" s="14" t="n">
        <f aca="false">K1389+L1389+M1389</f>
        <v>2</v>
      </c>
      <c r="AJ1389" s="14" t="n">
        <f aca="false">AC1389*AH1389</f>
        <v>249.41</v>
      </c>
      <c r="AK1389" s="14" t="str">
        <f aca="false">IF(C1389=1,"Cancelled","Completed")</f>
        <v>Completed</v>
      </c>
      <c r="AL1389" s="14" t="str">
        <f aca="false">_xlfn.IFS(D1389&lt;=7,"0-7 Days",D1389&lt;=30,"8-30 Days",D1389&lt;=90,"31-90 Days",TRUE(),"90+ Days")</f>
        <v>90+ Days</v>
      </c>
      <c r="AM1389" s="14" t="str">
        <f aca="false">_xlfn.IFS(OR(F1389="December",F1389="January",F1389="February"),"Winter",OR(F1389="March",F1389="April",F1389="May"),"Spring",OR(F1389="June",F1389="July",F1389="August"),"Summer",TRUE(),"Autumn")</f>
        <v>Spring</v>
      </c>
      <c r="AN1389" s="14" t="str">
        <f aca="false">IF(L1389+M1389&gt;0,"Family","Adult Only")</f>
        <v>Adult Only</v>
      </c>
      <c r="AO1389" s="14" t="str">
        <f aca="false">IF(U1389=V1389,"Same","Changed")</f>
        <v>Same</v>
      </c>
    </row>
    <row r="1390" customFormat="false" ht="15" hidden="false" customHeight="false" outlineLevel="0" collapsed="false">
      <c r="A1390" s="0" t="n">
        <v>1434</v>
      </c>
      <c r="B1390" s="0" t="s">
        <v>80</v>
      </c>
      <c r="C1390" s="0" t="n">
        <v>1</v>
      </c>
      <c r="D1390" s="0" t="n">
        <v>74</v>
      </c>
      <c r="E1390" s="0" t="n">
        <v>2015</v>
      </c>
      <c r="F1390" s="0" t="s">
        <v>119</v>
      </c>
      <c r="G1390" s="0" t="n">
        <v>31</v>
      </c>
      <c r="H1390" s="0" t="n">
        <v>1</v>
      </c>
      <c r="I1390" s="0" t="n">
        <v>2</v>
      </c>
      <c r="J1390" s="0" t="n">
        <v>5</v>
      </c>
      <c r="K1390" s="0" t="n">
        <v>2</v>
      </c>
      <c r="L1390" s="0" t="n">
        <v>2</v>
      </c>
      <c r="M1390" s="0" t="n">
        <v>0</v>
      </c>
      <c r="N1390" s="0" t="s">
        <v>82</v>
      </c>
      <c r="O1390" s="0" t="s">
        <v>92</v>
      </c>
      <c r="P1390" s="0" t="s">
        <v>84</v>
      </c>
      <c r="Q1390" s="0" t="s">
        <v>84</v>
      </c>
      <c r="R1390" s="0" t="n">
        <v>0</v>
      </c>
      <c r="S1390" s="0" t="n">
        <v>0</v>
      </c>
      <c r="T1390" s="0" t="n">
        <v>0</v>
      </c>
      <c r="U1390" s="0" t="s">
        <v>156</v>
      </c>
      <c r="V1390" s="0" t="s">
        <v>156</v>
      </c>
      <c r="W1390" s="0" t="n">
        <v>0</v>
      </c>
      <c r="X1390" s="0" t="s">
        <v>86</v>
      </c>
      <c r="Y1390" s="0" t="n">
        <v>250</v>
      </c>
      <c r="Z1390" s="0" t="n">
        <v>0</v>
      </c>
      <c r="AA1390" s="0" t="n">
        <v>0</v>
      </c>
      <c r="AB1390" s="0" t="s">
        <v>87</v>
      </c>
      <c r="AC1390" s="0" t="n">
        <v>177.14</v>
      </c>
      <c r="AD1390" s="0" t="n">
        <v>0</v>
      </c>
      <c r="AE1390" s="0" t="n">
        <v>0</v>
      </c>
      <c r="AF1390" s="0" t="s">
        <v>96</v>
      </c>
      <c r="AG1390" s="13" t="n">
        <v>42200</v>
      </c>
      <c r="AH1390" s="25" t="n">
        <f aca="false">I1390+J1390</f>
        <v>7</v>
      </c>
      <c r="AI1390" s="25" t="n">
        <f aca="false">K1390+L1390+M1390</f>
        <v>4</v>
      </c>
      <c r="AJ1390" s="25" t="n">
        <f aca="false">AC1390*AH1390</f>
        <v>1239.98</v>
      </c>
      <c r="AK1390" s="0" t="str">
        <f aca="false">IF(C1390=1,"Cancelled","Completed")</f>
        <v>Cancelled</v>
      </c>
      <c r="AL1390" s="0" t="str">
        <f aca="false">_xlfn.IFS(D1390&lt;=7,"0-7 Days",D1390&lt;=30,"8-30 Days",D1390&lt;=90,"31-90 Days",TRUE(),"90+ Days")</f>
        <v>31-90 Days</v>
      </c>
      <c r="AM1390" s="0" t="str">
        <f aca="false">_xlfn.IFS(OR(F1390="December",F1390="January",F1390="February"),"Winter",OR(F1390="March",F1390="April",F1390="May"),"Spring",OR(F1390="June",F1390="July",F1390="August"),"Summer",TRUE(),"Autumn")</f>
        <v>Summer</v>
      </c>
      <c r="AN1390" s="0" t="str">
        <f aca="false">IF(L1390+M1390&gt;0,"Family","Adult Only")</f>
        <v>Family</v>
      </c>
      <c r="AO1390" s="0" t="str">
        <f aca="false">IF(U1390=V1390,"Same","Changed")</f>
        <v>Same</v>
      </c>
    </row>
    <row r="1391" customFormat="false" ht="15" hidden="false" customHeight="false" outlineLevel="0" collapsed="false">
      <c r="A1391" s="14" t="n">
        <v>1435</v>
      </c>
      <c r="B1391" s="14" t="s">
        <v>80</v>
      </c>
      <c r="C1391" s="14" t="n">
        <v>0</v>
      </c>
      <c r="D1391" s="14" t="n">
        <v>13</v>
      </c>
      <c r="E1391" s="14" t="n">
        <v>2017</v>
      </c>
      <c r="F1391" s="14" t="s">
        <v>126</v>
      </c>
      <c r="G1391" s="14" t="n">
        <v>4</v>
      </c>
      <c r="H1391" s="14" t="n">
        <v>24</v>
      </c>
      <c r="I1391" s="14" t="n">
        <v>0</v>
      </c>
      <c r="J1391" s="14" t="n">
        <v>2</v>
      </c>
      <c r="K1391" s="14" t="n">
        <v>1</v>
      </c>
      <c r="L1391" s="14" t="n">
        <v>0</v>
      </c>
      <c r="M1391" s="14" t="n">
        <v>0</v>
      </c>
      <c r="N1391" s="14" t="s">
        <v>82</v>
      </c>
      <c r="O1391" s="14" t="s">
        <v>92</v>
      </c>
      <c r="P1391" s="14" t="s">
        <v>99</v>
      </c>
      <c r="Q1391" s="14" t="s">
        <v>94</v>
      </c>
      <c r="R1391" s="14" t="n">
        <v>0</v>
      </c>
      <c r="S1391" s="14" t="n">
        <v>0</v>
      </c>
      <c r="T1391" s="14" t="n">
        <v>0</v>
      </c>
      <c r="U1391" s="14" t="s">
        <v>95</v>
      </c>
      <c r="V1391" s="14" t="s">
        <v>109</v>
      </c>
      <c r="W1391" s="14" t="n">
        <v>0</v>
      </c>
      <c r="X1391" s="14" t="s">
        <v>86</v>
      </c>
      <c r="Y1391" s="14" t="n">
        <v>146</v>
      </c>
      <c r="Z1391" s="14" t="n">
        <v>0</v>
      </c>
      <c r="AA1391" s="14" t="n">
        <v>0</v>
      </c>
      <c r="AB1391" s="14" t="s">
        <v>87</v>
      </c>
      <c r="AC1391" s="14" t="n">
        <v>35</v>
      </c>
      <c r="AD1391" s="14" t="n">
        <v>0</v>
      </c>
      <c r="AE1391" s="14" t="n">
        <v>0</v>
      </c>
      <c r="AF1391" s="14" t="s">
        <v>88</v>
      </c>
      <c r="AG1391" s="15" t="n">
        <v>42761</v>
      </c>
      <c r="AH1391" s="14" t="n">
        <f aca="false">I1391+J1391</f>
        <v>2</v>
      </c>
      <c r="AI1391" s="14" t="n">
        <f aca="false">K1391+L1391+M1391</f>
        <v>1</v>
      </c>
      <c r="AJ1391" s="14" t="n">
        <f aca="false">AC1391*AH1391</f>
        <v>70</v>
      </c>
      <c r="AK1391" s="14" t="str">
        <f aca="false">IF(C1391=1,"Cancelled","Completed")</f>
        <v>Completed</v>
      </c>
      <c r="AL1391" s="14" t="str">
        <f aca="false">_xlfn.IFS(D1391&lt;=7,"0-7 Days",D1391&lt;=30,"8-30 Days",D1391&lt;=90,"31-90 Days",TRUE(),"90+ Days")</f>
        <v>8-30 Days</v>
      </c>
      <c r="AM1391" s="14" t="str">
        <f aca="false">_xlfn.IFS(OR(F1391="December",F1391="January",F1391="February"),"Winter",OR(F1391="March",F1391="April",F1391="May"),"Spring",OR(F1391="June",F1391="July",F1391="August"),"Summer",TRUE(),"Autumn")</f>
        <v>Winter</v>
      </c>
      <c r="AN1391" s="14" t="str">
        <f aca="false">IF(L1391+M1391&gt;0,"Family","Adult Only")</f>
        <v>Adult Only</v>
      </c>
      <c r="AO1391" s="14" t="str">
        <f aca="false">IF(U1391=V1391,"Same","Changed")</f>
        <v>Changed</v>
      </c>
    </row>
    <row r="1392" customFormat="false" ht="15" hidden="false" customHeight="false" outlineLevel="0" collapsed="false">
      <c r="A1392" s="0" t="n">
        <v>1436</v>
      </c>
      <c r="B1392" s="0" t="s">
        <v>80</v>
      </c>
      <c r="C1392" s="0" t="n">
        <v>1</v>
      </c>
      <c r="D1392" s="0" t="n">
        <v>259</v>
      </c>
      <c r="E1392" s="0" t="n">
        <v>2015</v>
      </c>
      <c r="F1392" s="0" t="s">
        <v>114</v>
      </c>
      <c r="G1392" s="0" t="n">
        <v>38</v>
      </c>
      <c r="H1392" s="0" t="n">
        <v>17</v>
      </c>
      <c r="I1392" s="0" t="n">
        <v>0</v>
      </c>
      <c r="J1392" s="0" t="n">
        <v>3</v>
      </c>
      <c r="K1392" s="0" t="n">
        <v>1</v>
      </c>
      <c r="L1392" s="0" t="n">
        <v>0</v>
      </c>
      <c r="M1392" s="0" t="n">
        <v>0</v>
      </c>
      <c r="N1392" s="0" t="s">
        <v>82</v>
      </c>
      <c r="O1392" s="0" t="s">
        <v>83</v>
      </c>
      <c r="P1392" s="0" t="s">
        <v>116</v>
      </c>
      <c r="Q1392" s="0" t="s">
        <v>128</v>
      </c>
      <c r="R1392" s="0" t="n">
        <v>0</v>
      </c>
      <c r="S1392" s="0" t="n">
        <v>1</v>
      </c>
      <c r="T1392" s="0" t="n">
        <v>0</v>
      </c>
      <c r="U1392" s="0" t="s">
        <v>95</v>
      </c>
      <c r="V1392" s="0" t="s">
        <v>95</v>
      </c>
      <c r="W1392" s="0" t="n">
        <v>0</v>
      </c>
      <c r="X1392" s="0" t="s">
        <v>120</v>
      </c>
      <c r="Y1392" s="0" t="n">
        <v>0</v>
      </c>
      <c r="Z1392" s="0" t="n">
        <v>223</v>
      </c>
      <c r="AA1392" s="0" t="n">
        <v>0</v>
      </c>
      <c r="AB1392" s="0" t="s">
        <v>87</v>
      </c>
      <c r="AC1392" s="0" t="n">
        <v>33.3</v>
      </c>
      <c r="AD1392" s="0" t="n">
        <v>0</v>
      </c>
      <c r="AE1392" s="0" t="n">
        <v>0</v>
      </c>
      <c r="AF1392" s="0" t="s">
        <v>96</v>
      </c>
      <c r="AG1392" s="13" t="n">
        <v>42025</v>
      </c>
      <c r="AH1392" s="25" t="n">
        <f aca="false">I1392+J1392</f>
        <v>3</v>
      </c>
      <c r="AI1392" s="25" t="n">
        <f aca="false">K1392+L1392+M1392</f>
        <v>1</v>
      </c>
      <c r="AJ1392" s="25" t="n">
        <f aca="false">AC1392*AH1392</f>
        <v>99.9</v>
      </c>
      <c r="AK1392" s="0" t="str">
        <f aca="false">IF(C1392=1,"Cancelled","Completed")</f>
        <v>Cancelled</v>
      </c>
      <c r="AL1392" s="0" t="str">
        <f aca="false">_xlfn.IFS(D1392&lt;=7,"0-7 Days",D1392&lt;=30,"8-30 Days",D1392&lt;=90,"31-90 Days",TRUE(),"90+ Days")</f>
        <v>90+ Days</v>
      </c>
      <c r="AM1392" s="0" t="str">
        <f aca="false">_xlfn.IFS(OR(F1392="December",F1392="January",F1392="February"),"Winter",OR(F1392="March",F1392="April",F1392="May"),"Spring",OR(F1392="June",F1392="July",F1392="August"),"Summer",TRUE(),"Autumn")</f>
        <v>Autumn</v>
      </c>
      <c r="AN1392" s="0" t="str">
        <f aca="false">IF(L1392+M1392&gt;0,"Family","Adult Only")</f>
        <v>Adult Only</v>
      </c>
      <c r="AO1392" s="0" t="str">
        <f aca="false">IF(U1392=V1392,"Same","Changed")</f>
        <v>Same</v>
      </c>
    </row>
    <row r="1393" customFormat="false" ht="15" hidden="false" customHeight="false" outlineLevel="0" collapsed="false">
      <c r="A1393" s="14" t="n">
        <v>1437</v>
      </c>
      <c r="B1393" s="14" t="s">
        <v>90</v>
      </c>
      <c r="C1393" s="14" t="n">
        <v>0</v>
      </c>
      <c r="D1393" s="14" t="n">
        <v>2</v>
      </c>
      <c r="E1393" s="14" t="n">
        <v>2017</v>
      </c>
      <c r="F1393" s="14" t="s">
        <v>119</v>
      </c>
      <c r="G1393" s="14" t="n">
        <v>33</v>
      </c>
      <c r="H1393" s="14" t="n">
        <v>19</v>
      </c>
      <c r="I1393" s="14" t="n">
        <v>0</v>
      </c>
      <c r="J1393" s="14" t="n">
        <v>1</v>
      </c>
      <c r="K1393" s="14" t="n">
        <v>2</v>
      </c>
      <c r="L1393" s="14" t="n">
        <v>0</v>
      </c>
      <c r="M1393" s="14" t="n">
        <v>0</v>
      </c>
      <c r="N1393" s="14" t="s">
        <v>82</v>
      </c>
      <c r="O1393" s="14" t="s">
        <v>122</v>
      </c>
      <c r="P1393" s="14" t="s">
        <v>93</v>
      </c>
      <c r="Q1393" s="14" t="s">
        <v>94</v>
      </c>
      <c r="R1393" s="14" t="n">
        <v>0</v>
      </c>
      <c r="S1393" s="14" t="n">
        <v>0</v>
      </c>
      <c r="T1393" s="14" t="n">
        <v>0</v>
      </c>
      <c r="U1393" s="14" t="s">
        <v>109</v>
      </c>
      <c r="V1393" s="14" t="s">
        <v>109</v>
      </c>
      <c r="W1393" s="14" t="n">
        <v>0</v>
      </c>
      <c r="X1393" s="14" t="s">
        <v>86</v>
      </c>
      <c r="Y1393" s="14" t="n">
        <v>9</v>
      </c>
      <c r="Z1393" s="14" t="n">
        <v>0</v>
      </c>
      <c r="AA1393" s="14" t="n">
        <v>0</v>
      </c>
      <c r="AB1393" s="14" t="s">
        <v>87</v>
      </c>
      <c r="AC1393" s="14" t="n">
        <v>149</v>
      </c>
      <c r="AD1393" s="14" t="n">
        <v>0</v>
      </c>
      <c r="AE1393" s="14" t="n">
        <v>1</v>
      </c>
      <c r="AF1393" s="14" t="s">
        <v>88</v>
      </c>
      <c r="AG1393" s="15" t="n">
        <v>42967</v>
      </c>
      <c r="AH1393" s="14" t="n">
        <f aca="false">I1393+J1393</f>
        <v>1</v>
      </c>
      <c r="AI1393" s="14" t="n">
        <f aca="false">K1393+L1393+M1393</f>
        <v>2</v>
      </c>
      <c r="AJ1393" s="14" t="n">
        <f aca="false">AC1393*AH1393</f>
        <v>149</v>
      </c>
      <c r="AK1393" s="14" t="str">
        <f aca="false">IF(C1393=1,"Cancelled","Completed")</f>
        <v>Completed</v>
      </c>
      <c r="AL1393" s="14" t="str">
        <f aca="false">_xlfn.IFS(D1393&lt;=7,"0-7 Days",D1393&lt;=30,"8-30 Days",D1393&lt;=90,"31-90 Days",TRUE(),"90+ Days")</f>
        <v>0-7 Days</v>
      </c>
      <c r="AM1393" s="14" t="str">
        <f aca="false">_xlfn.IFS(OR(F1393="December",F1393="January",F1393="February"),"Winter",OR(F1393="March",F1393="April",F1393="May"),"Spring",OR(F1393="June",F1393="July",F1393="August"),"Summer",TRUE(),"Autumn")</f>
        <v>Summer</v>
      </c>
      <c r="AN1393" s="14" t="str">
        <f aca="false">IF(L1393+M1393&gt;0,"Family","Adult Only")</f>
        <v>Adult Only</v>
      </c>
      <c r="AO1393" s="14" t="str">
        <f aca="false">IF(U1393=V1393,"Same","Changed")</f>
        <v>Same</v>
      </c>
    </row>
    <row r="1394" customFormat="false" ht="15" hidden="false" customHeight="false" outlineLevel="0" collapsed="false">
      <c r="A1394" s="0" t="n">
        <v>1438</v>
      </c>
      <c r="B1394" s="0" t="s">
        <v>90</v>
      </c>
      <c r="C1394" s="0" t="n">
        <v>0</v>
      </c>
      <c r="D1394" s="0" t="n">
        <v>3</v>
      </c>
      <c r="E1394" s="0" t="n">
        <v>2016</v>
      </c>
      <c r="F1394" s="0" t="s">
        <v>106</v>
      </c>
      <c r="G1394" s="0" t="n">
        <v>17</v>
      </c>
      <c r="H1394" s="0" t="n">
        <v>23</v>
      </c>
      <c r="I1394" s="0" t="n">
        <v>1</v>
      </c>
      <c r="J1394" s="0" t="n">
        <v>1</v>
      </c>
      <c r="K1394" s="0" t="n">
        <v>2</v>
      </c>
      <c r="L1394" s="0" t="n">
        <v>1</v>
      </c>
      <c r="M1394" s="0" t="n">
        <v>0</v>
      </c>
      <c r="N1394" s="0" t="s">
        <v>82</v>
      </c>
      <c r="O1394" s="0" t="s">
        <v>92</v>
      </c>
      <c r="P1394" s="0" t="s">
        <v>93</v>
      </c>
      <c r="Q1394" s="0" t="s">
        <v>94</v>
      </c>
      <c r="R1394" s="0" t="n">
        <v>0</v>
      </c>
      <c r="S1394" s="0" t="n">
        <v>0</v>
      </c>
      <c r="T1394" s="0" t="n">
        <v>0</v>
      </c>
      <c r="U1394" s="0" t="s">
        <v>95</v>
      </c>
      <c r="V1394" s="0" t="s">
        <v>124</v>
      </c>
      <c r="W1394" s="0" t="n">
        <v>0</v>
      </c>
      <c r="X1394" s="0" t="s">
        <v>86</v>
      </c>
      <c r="Y1394" s="0" t="n">
        <v>7</v>
      </c>
      <c r="Z1394" s="0" t="n">
        <v>0</v>
      </c>
      <c r="AA1394" s="0" t="n">
        <v>0</v>
      </c>
      <c r="AB1394" s="0" t="s">
        <v>87</v>
      </c>
      <c r="AC1394" s="0" t="n">
        <v>102.8</v>
      </c>
      <c r="AD1394" s="0" t="n">
        <v>0</v>
      </c>
      <c r="AE1394" s="0" t="n">
        <v>2</v>
      </c>
      <c r="AF1394" s="0" t="s">
        <v>88</v>
      </c>
      <c r="AG1394" s="13" t="n">
        <v>42485</v>
      </c>
      <c r="AH1394" s="25" t="n">
        <f aca="false">I1394+J1394</f>
        <v>2</v>
      </c>
      <c r="AI1394" s="25" t="n">
        <f aca="false">K1394+L1394+M1394</f>
        <v>3</v>
      </c>
      <c r="AJ1394" s="25" t="n">
        <f aca="false">AC1394*AH1394</f>
        <v>205.6</v>
      </c>
      <c r="AK1394" s="0" t="str">
        <f aca="false">IF(C1394=1,"Cancelled","Completed")</f>
        <v>Completed</v>
      </c>
      <c r="AL1394" s="0" t="str">
        <f aca="false">_xlfn.IFS(D1394&lt;=7,"0-7 Days",D1394&lt;=30,"8-30 Days",D1394&lt;=90,"31-90 Days",TRUE(),"90+ Days")</f>
        <v>0-7 Days</v>
      </c>
      <c r="AM1394" s="0" t="str">
        <f aca="false">_xlfn.IFS(OR(F1394="December",F1394="January",F1394="February"),"Winter",OR(F1394="March",F1394="April",F1394="May"),"Spring",OR(F1394="June",F1394="July",F1394="August"),"Summer",TRUE(),"Autumn")</f>
        <v>Spring</v>
      </c>
      <c r="AN1394" s="0" t="str">
        <f aca="false">IF(L1394+M1394&gt;0,"Family","Adult Only")</f>
        <v>Family</v>
      </c>
      <c r="AO1394" s="0" t="str">
        <f aca="false">IF(U1394=V1394,"Same","Changed")</f>
        <v>Changed</v>
      </c>
    </row>
    <row r="1395" customFormat="false" ht="15" hidden="false" customHeight="false" outlineLevel="0" collapsed="false">
      <c r="A1395" s="14" t="n">
        <v>1439</v>
      </c>
      <c r="B1395" s="14" t="s">
        <v>90</v>
      </c>
      <c r="C1395" s="14" t="n">
        <v>0</v>
      </c>
      <c r="D1395" s="14" t="n">
        <v>125</v>
      </c>
      <c r="E1395" s="14" t="n">
        <v>2017</v>
      </c>
      <c r="F1395" s="14" t="s">
        <v>135</v>
      </c>
      <c r="G1395" s="14" t="n">
        <v>23</v>
      </c>
      <c r="H1395" s="14" t="n">
        <v>4</v>
      </c>
      <c r="I1395" s="14" t="n">
        <v>2</v>
      </c>
      <c r="J1395" s="14" t="n">
        <v>1</v>
      </c>
      <c r="K1395" s="14" t="n">
        <v>2</v>
      </c>
      <c r="L1395" s="14" t="n">
        <v>0</v>
      </c>
      <c r="M1395" s="14" t="n">
        <v>0</v>
      </c>
      <c r="N1395" s="14" t="s">
        <v>107</v>
      </c>
      <c r="O1395" s="14" t="s">
        <v>130</v>
      </c>
      <c r="P1395" s="14" t="s">
        <v>93</v>
      </c>
      <c r="Q1395" s="14" t="s">
        <v>94</v>
      </c>
      <c r="R1395" s="14" t="n">
        <v>0</v>
      </c>
      <c r="S1395" s="14" t="n">
        <v>0</v>
      </c>
      <c r="T1395" s="14" t="n">
        <v>0</v>
      </c>
      <c r="U1395" s="14" t="s">
        <v>95</v>
      </c>
      <c r="V1395" s="14" t="s">
        <v>95</v>
      </c>
      <c r="W1395" s="14" t="n">
        <v>0</v>
      </c>
      <c r="X1395" s="14" t="s">
        <v>86</v>
      </c>
      <c r="Y1395" s="14" t="n">
        <v>9</v>
      </c>
      <c r="Z1395" s="14" t="n">
        <v>0</v>
      </c>
      <c r="AA1395" s="14" t="n">
        <v>0</v>
      </c>
      <c r="AB1395" s="14" t="s">
        <v>87</v>
      </c>
      <c r="AC1395" s="14" t="n">
        <v>126</v>
      </c>
      <c r="AD1395" s="14" t="n">
        <v>0</v>
      </c>
      <c r="AE1395" s="14" t="n">
        <v>0</v>
      </c>
      <c r="AF1395" s="14" t="s">
        <v>88</v>
      </c>
      <c r="AG1395" s="15" t="n">
        <v>42893</v>
      </c>
      <c r="AH1395" s="14" t="n">
        <f aca="false">I1395+J1395</f>
        <v>3</v>
      </c>
      <c r="AI1395" s="14" t="n">
        <f aca="false">K1395+L1395+M1395</f>
        <v>2</v>
      </c>
      <c r="AJ1395" s="14" t="n">
        <f aca="false">AC1395*AH1395</f>
        <v>378</v>
      </c>
      <c r="AK1395" s="14" t="str">
        <f aca="false">IF(C1395=1,"Cancelled","Completed")</f>
        <v>Completed</v>
      </c>
      <c r="AL1395" s="14" t="str">
        <f aca="false">_xlfn.IFS(D1395&lt;=7,"0-7 Days",D1395&lt;=30,"8-30 Days",D1395&lt;=90,"31-90 Days",TRUE(),"90+ Days")</f>
        <v>90+ Days</v>
      </c>
      <c r="AM1395" s="14" t="str">
        <f aca="false">_xlfn.IFS(OR(F1395="December",F1395="January",F1395="February"),"Winter",OR(F1395="March",F1395="April",F1395="May"),"Spring",OR(F1395="June",F1395="July",F1395="August"),"Summer",TRUE(),"Autumn")</f>
        <v>Summer</v>
      </c>
      <c r="AN1395" s="14" t="str">
        <f aca="false">IF(L1395+M1395&gt;0,"Family","Adult Only")</f>
        <v>Adult Only</v>
      </c>
      <c r="AO1395" s="14" t="str">
        <f aca="false">IF(U1395=V1395,"Same","Changed")</f>
        <v>Same</v>
      </c>
    </row>
    <row r="1396" customFormat="false" ht="15" hidden="false" customHeight="false" outlineLevel="0" collapsed="false">
      <c r="A1396" s="0" t="n">
        <v>1440</v>
      </c>
      <c r="B1396" s="0" t="s">
        <v>90</v>
      </c>
      <c r="C1396" s="0" t="n">
        <v>0</v>
      </c>
      <c r="D1396" s="0" t="n">
        <v>66</v>
      </c>
      <c r="E1396" s="0" t="n">
        <v>2016</v>
      </c>
      <c r="F1396" s="0" t="s">
        <v>135</v>
      </c>
      <c r="G1396" s="0" t="n">
        <v>26</v>
      </c>
      <c r="H1396" s="0" t="n">
        <v>20</v>
      </c>
      <c r="I1396" s="0" t="n">
        <v>1</v>
      </c>
      <c r="J1396" s="0" t="n">
        <v>1</v>
      </c>
      <c r="K1396" s="0" t="n">
        <v>2</v>
      </c>
      <c r="L1396" s="0" t="n">
        <v>0</v>
      </c>
      <c r="M1396" s="0" t="n">
        <v>0</v>
      </c>
      <c r="N1396" s="0" t="s">
        <v>82</v>
      </c>
      <c r="O1396" s="0" t="s">
        <v>122</v>
      </c>
      <c r="P1396" s="0" t="s">
        <v>99</v>
      </c>
      <c r="Q1396" s="0" t="s">
        <v>94</v>
      </c>
      <c r="R1396" s="0" t="n">
        <v>0</v>
      </c>
      <c r="S1396" s="0" t="n">
        <v>0</v>
      </c>
      <c r="T1396" s="0" t="n">
        <v>0</v>
      </c>
      <c r="U1396" s="0" t="s">
        <v>95</v>
      </c>
      <c r="V1396" s="0" t="s">
        <v>95</v>
      </c>
      <c r="W1396" s="0" t="n">
        <v>0</v>
      </c>
      <c r="X1396" s="0" t="s">
        <v>86</v>
      </c>
      <c r="Y1396" s="0" t="n">
        <v>3</v>
      </c>
      <c r="Z1396" s="0" t="n">
        <v>0</v>
      </c>
      <c r="AA1396" s="0" t="n">
        <v>0</v>
      </c>
      <c r="AB1396" s="0" t="s">
        <v>87</v>
      </c>
      <c r="AC1396" s="0" t="n">
        <v>89.75</v>
      </c>
      <c r="AD1396" s="0" t="n">
        <v>0</v>
      </c>
      <c r="AE1396" s="0" t="n">
        <v>0</v>
      </c>
      <c r="AF1396" s="0" t="s">
        <v>88</v>
      </c>
      <c r="AG1396" s="13" t="n">
        <v>42543</v>
      </c>
      <c r="AH1396" s="25" t="n">
        <f aca="false">I1396+J1396</f>
        <v>2</v>
      </c>
      <c r="AI1396" s="25" t="n">
        <f aca="false">K1396+L1396+M1396</f>
        <v>2</v>
      </c>
      <c r="AJ1396" s="25" t="n">
        <f aca="false">AC1396*AH1396</f>
        <v>179.5</v>
      </c>
      <c r="AK1396" s="0" t="str">
        <f aca="false">IF(C1396=1,"Cancelled","Completed")</f>
        <v>Completed</v>
      </c>
      <c r="AL1396" s="0" t="str">
        <f aca="false">_xlfn.IFS(D1396&lt;=7,"0-7 Days",D1396&lt;=30,"8-30 Days",D1396&lt;=90,"31-90 Days",TRUE(),"90+ Days")</f>
        <v>31-90 Days</v>
      </c>
      <c r="AM1396" s="0" t="str">
        <f aca="false">_xlfn.IFS(OR(F1396="December",F1396="January",F1396="February"),"Winter",OR(F1396="March",F1396="April",F1396="May"),"Spring",OR(F1396="June",F1396="July",F1396="August"),"Summer",TRUE(),"Autumn")</f>
        <v>Summer</v>
      </c>
      <c r="AN1396" s="0" t="str">
        <f aca="false">IF(L1396+M1396&gt;0,"Family","Adult Only")</f>
        <v>Adult Only</v>
      </c>
      <c r="AO1396" s="0" t="str">
        <f aca="false">IF(U1396=V1396,"Same","Changed")</f>
        <v>Same</v>
      </c>
    </row>
    <row r="1397" customFormat="false" ht="15" hidden="false" customHeight="false" outlineLevel="0" collapsed="false">
      <c r="A1397" s="14" t="n">
        <v>1442</v>
      </c>
      <c r="B1397" s="14" t="s">
        <v>90</v>
      </c>
      <c r="C1397" s="14" t="n">
        <v>1</v>
      </c>
      <c r="D1397" s="14" t="n">
        <v>296</v>
      </c>
      <c r="E1397" s="14" t="n">
        <v>2017</v>
      </c>
      <c r="F1397" s="14" t="s">
        <v>91</v>
      </c>
      <c r="G1397" s="14" t="n">
        <v>30</v>
      </c>
      <c r="H1397" s="14" t="n">
        <v>28</v>
      </c>
      <c r="I1397" s="14" t="n">
        <v>2</v>
      </c>
      <c r="J1397" s="14" t="n">
        <v>3</v>
      </c>
      <c r="K1397" s="14" t="n">
        <v>2</v>
      </c>
      <c r="L1397" s="14" t="n">
        <v>1</v>
      </c>
      <c r="M1397" s="14" t="n">
        <v>0</v>
      </c>
      <c r="N1397" s="14" t="s">
        <v>82</v>
      </c>
      <c r="O1397" s="14" t="s">
        <v>187</v>
      </c>
      <c r="P1397" s="14" t="s">
        <v>93</v>
      </c>
      <c r="Q1397" s="14" t="s">
        <v>94</v>
      </c>
      <c r="R1397" s="14" t="n">
        <v>0</v>
      </c>
      <c r="S1397" s="14" t="n">
        <v>0</v>
      </c>
      <c r="T1397" s="14" t="n">
        <v>0</v>
      </c>
      <c r="U1397" s="14" t="s">
        <v>85</v>
      </c>
      <c r="V1397" s="14" t="s">
        <v>85</v>
      </c>
      <c r="W1397" s="14" t="n">
        <v>0</v>
      </c>
      <c r="X1397" s="14" t="s">
        <v>86</v>
      </c>
      <c r="Y1397" s="14" t="n">
        <v>9</v>
      </c>
      <c r="Z1397" s="14" t="n">
        <v>0</v>
      </c>
      <c r="AA1397" s="14" t="n">
        <v>0</v>
      </c>
      <c r="AB1397" s="14" t="s">
        <v>87</v>
      </c>
      <c r="AC1397" s="14" t="n">
        <v>183.08</v>
      </c>
      <c r="AD1397" s="14" t="n">
        <v>0</v>
      </c>
      <c r="AE1397" s="14" t="n">
        <v>0</v>
      </c>
      <c r="AF1397" s="14" t="s">
        <v>96</v>
      </c>
      <c r="AG1397" s="15" t="n">
        <v>42855</v>
      </c>
      <c r="AH1397" s="14" t="n">
        <f aca="false">I1397+J1397</f>
        <v>5</v>
      </c>
      <c r="AI1397" s="14" t="n">
        <f aca="false">K1397+L1397+M1397</f>
        <v>3</v>
      </c>
      <c r="AJ1397" s="14" t="n">
        <f aca="false">AC1397*AH1397</f>
        <v>915.4</v>
      </c>
      <c r="AK1397" s="14" t="str">
        <f aca="false">IF(C1397=1,"Cancelled","Completed")</f>
        <v>Cancelled</v>
      </c>
      <c r="AL1397" s="14" t="str">
        <f aca="false">_xlfn.IFS(D1397&lt;=7,"0-7 Days",D1397&lt;=30,"8-30 Days",D1397&lt;=90,"31-90 Days",TRUE(),"90+ Days")</f>
        <v>90+ Days</v>
      </c>
      <c r="AM1397" s="14" t="str">
        <f aca="false">_xlfn.IFS(OR(F1397="December",F1397="January",F1397="February"),"Winter",OR(F1397="March",F1397="April",F1397="May"),"Spring",OR(F1397="June",F1397="July",F1397="August"),"Summer",TRUE(),"Autumn")</f>
        <v>Summer</v>
      </c>
      <c r="AN1397" s="14" t="str">
        <f aca="false">IF(L1397+M1397&gt;0,"Family","Adult Only")</f>
        <v>Family</v>
      </c>
      <c r="AO1397" s="14" t="str">
        <f aca="false">IF(U1397=V1397,"Same","Changed")</f>
        <v>Same</v>
      </c>
    </row>
    <row r="1398" customFormat="false" ht="15" hidden="false" customHeight="false" outlineLevel="0" collapsed="false">
      <c r="A1398" s="0" t="n">
        <v>1444</v>
      </c>
      <c r="B1398" s="0" t="s">
        <v>80</v>
      </c>
      <c r="C1398" s="0" t="n">
        <v>0</v>
      </c>
      <c r="D1398" s="0" t="n">
        <v>173</v>
      </c>
      <c r="E1398" s="0" t="n">
        <v>2016</v>
      </c>
      <c r="F1398" s="0" t="s">
        <v>111</v>
      </c>
      <c r="G1398" s="0" t="n">
        <v>43</v>
      </c>
      <c r="H1398" s="0" t="n">
        <v>17</v>
      </c>
      <c r="I1398" s="0" t="n">
        <v>2</v>
      </c>
      <c r="J1398" s="0" t="n">
        <v>5</v>
      </c>
      <c r="K1398" s="0" t="n">
        <v>2</v>
      </c>
      <c r="L1398" s="0" t="n">
        <v>0</v>
      </c>
      <c r="M1398" s="0" t="n">
        <v>0</v>
      </c>
      <c r="N1398" s="0" t="s">
        <v>82</v>
      </c>
      <c r="O1398" s="0" t="s">
        <v>83</v>
      </c>
      <c r="P1398" s="0" t="s">
        <v>93</v>
      </c>
      <c r="Q1398" s="0" t="s">
        <v>94</v>
      </c>
      <c r="R1398" s="0" t="n">
        <v>0</v>
      </c>
      <c r="S1398" s="0" t="n">
        <v>0</v>
      </c>
      <c r="T1398" s="0" t="n">
        <v>0</v>
      </c>
      <c r="U1398" s="0" t="s">
        <v>95</v>
      </c>
      <c r="V1398" s="0" t="s">
        <v>95</v>
      </c>
      <c r="W1398" s="0" t="n">
        <v>0</v>
      </c>
      <c r="X1398" s="0" t="s">
        <v>86</v>
      </c>
      <c r="Y1398" s="0" t="n">
        <v>240</v>
      </c>
      <c r="Z1398" s="0" t="n">
        <v>0</v>
      </c>
      <c r="AA1398" s="0" t="n">
        <v>0</v>
      </c>
      <c r="AB1398" s="0" t="s">
        <v>101</v>
      </c>
      <c r="AC1398" s="0" t="n">
        <v>57</v>
      </c>
      <c r="AD1398" s="0" t="n">
        <v>0</v>
      </c>
      <c r="AE1398" s="0" t="n">
        <v>1</v>
      </c>
      <c r="AF1398" s="0" t="s">
        <v>88</v>
      </c>
      <c r="AG1398" s="13" t="n">
        <v>42667</v>
      </c>
      <c r="AH1398" s="25" t="n">
        <f aca="false">I1398+J1398</f>
        <v>7</v>
      </c>
      <c r="AI1398" s="25" t="n">
        <f aca="false">K1398+L1398+M1398</f>
        <v>2</v>
      </c>
      <c r="AJ1398" s="25" t="n">
        <f aca="false">AC1398*AH1398</f>
        <v>399</v>
      </c>
      <c r="AK1398" s="0" t="str">
        <f aca="false">IF(C1398=1,"Cancelled","Completed")</f>
        <v>Completed</v>
      </c>
      <c r="AL1398" s="0" t="str">
        <f aca="false">_xlfn.IFS(D1398&lt;=7,"0-7 Days",D1398&lt;=30,"8-30 Days",D1398&lt;=90,"31-90 Days",TRUE(),"90+ Days")</f>
        <v>90+ Days</v>
      </c>
      <c r="AM1398" s="0" t="str">
        <f aca="false">_xlfn.IFS(OR(F1398="December",F1398="January",F1398="February"),"Winter",OR(F1398="March",F1398="April",F1398="May"),"Spring",OR(F1398="June",F1398="July",F1398="August"),"Summer",TRUE(),"Autumn")</f>
        <v>Autumn</v>
      </c>
      <c r="AN1398" s="0" t="str">
        <f aca="false">IF(L1398+M1398&gt;0,"Family","Adult Only")</f>
        <v>Adult Only</v>
      </c>
      <c r="AO1398" s="0" t="str">
        <f aca="false">IF(U1398=V1398,"Same","Changed")</f>
        <v>Same</v>
      </c>
    </row>
    <row r="1399" customFormat="false" ht="15" hidden="false" customHeight="false" outlineLevel="0" collapsed="false">
      <c r="A1399" s="14" t="n">
        <v>1445</v>
      </c>
      <c r="B1399" s="14" t="s">
        <v>90</v>
      </c>
      <c r="C1399" s="14" t="n">
        <v>1</v>
      </c>
      <c r="D1399" s="14" t="n">
        <v>315</v>
      </c>
      <c r="E1399" s="14" t="n">
        <v>2017</v>
      </c>
      <c r="F1399" s="14" t="s">
        <v>119</v>
      </c>
      <c r="G1399" s="14" t="n">
        <v>31</v>
      </c>
      <c r="H1399" s="14" t="n">
        <v>3</v>
      </c>
      <c r="I1399" s="14" t="n">
        <v>2</v>
      </c>
      <c r="J1399" s="14" t="n">
        <v>5</v>
      </c>
      <c r="K1399" s="14" t="n">
        <v>2</v>
      </c>
      <c r="L1399" s="14" t="n">
        <v>0</v>
      </c>
      <c r="M1399" s="14" t="n">
        <v>0</v>
      </c>
      <c r="N1399" s="14" t="s">
        <v>107</v>
      </c>
      <c r="O1399" s="14" t="s">
        <v>158</v>
      </c>
      <c r="P1399" s="14" t="s">
        <v>93</v>
      </c>
      <c r="Q1399" s="14" t="s">
        <v>94</v>
      </c>
      <c r="R1399" s="14" t="n">
        <v>0</v>
      </c>
      <c r="S1399" s="14" t="n">
        <v>0</v>
      </c>
      <c r="T1399" s="14" t="n">
        <v>0</v>
      </c>
      <c r="U1399" s="14" t="s">
        <v>95</v>
      </c>
      <c r="V1399" s="14" t="s">
        <v>95</v>
      </c>
      <c r="W1399" s="14" t="n">
        <v>0</v>
      </c>
      <c r="X1399" s="14" t="s">
        <v>86</v>
      </c>
      <c r="Y1399" s="14" t="n">
        <v>9</v>
      </c>
      <c r="Z1399" s="14" t="n">
        <v>0</v>
      </c>
      <c r="AA1399" s="14" t="n">
        <v>0</v>
      </c>
      <c r="AB1399" s="14" t="s">
        <v>87</v>
      </c>
      <c r="AC1399" s="14" t="n">
        <v>89.1</v>
      </c>
      <c r="AD1399" s="14" t="n">
        <v>0</v>
      </c>
      <c r="AE1399" s="14" t="n">
        <v>2</v>
      </c>
      <c r="AF1399" s="14" t="s">
        <v>96</v>
      </c>
      <c r="AG1399" s="15" t="n">
        <v>42698</v>
      </c>
      <c r="AH1399" s="14" t="n">
        <f aca="false">I1399+J1399</f>
        <v>7</v>
      </c>
      <c r="AI1399" s="14" t="n">
        <f aca="false">K1399+L1399+M1399</f>
        <v>2</v>
      </c>
      <c r="AJ1399" s="14" t="n">
        <f aca="false">AC1399*AH1399</f>
        <v>623.7</v>
      </c>
      <c r="AK1399" s="14" t="str">
        <f aca="false">IF(C1399=1,"Cancelled","Completed")</f>
        <v>Cancelled</v>
      </c>
      <c r="AL1399" s="14" t="str">
        <f aca="false">_xlfn.IFS(D1399&lt;=7,"0-7 Days",D1399&lt;=30,"8-30 Days",D1399&lt;=90,"31-90 Days",TRUE(),"90+ Days")</f>
        <v>90+ Days</v>
      </c>
      <c r="AM1399" s="14" t="str">
        <f aca="false">_xlfn.IFS(OR(F1399="December",F1399="January",F1399="February"),"Winter",OR(F1399="March",F1399="April",F1399="May"),"Spring",OR(F1399="June",F1399="July",F1399="August"),"Summer",TRUE(),"Autumn")</f>
        <v>Summer</v>
      </c>
      <c r="AN1399" s="14" t="str">
        <f aca="false">IF(L1399+M1399&gt;0,"Family","Adult Only")</f>
        <v>Adult Only</v>
      </c>
      <c r="AO1399" s="14" t="str">
        <f aca="false">IF(U1399=V1399,"Same","Changed")</f>
        <v>Same</v>
      </c>
    </row>
    <row r="1400" customFormat="false" ht="15" hidden="false" customHeight="false" outlineLevel="0" collapsed="false">
      <c r="A1400" s="0" t="n">
        <v>1446</v>
      </c>
      <c r="B1400" s="0" t="s">
        <v>90</v>
      </c>
      <c r="C1400" s="0" t="n">
        <v>0</v>
      </c>
      <c r="D1400" s="0" t="n">
        <v>12</v>
      </c>
      <c r="E1400" s="0" t="n">
        <v>2015</v>
      </c>
      <c r="F1400" s="0" t="s">
        <v>119</v>
      </c>
      <c r="G1400" s="0" t="n">
        <v>32</v>
      </c>
      <c r="H1400" s="0" t="n">
        <v>5</v>
      </c>
      <c r="I1400" s="0" t="n">
        <v>0</v>
      </c>
      <c r="J1400" s="0" t="n">
        <v>3</v>
      </c>
      <c r="K1400" s="0" t="n">
        <v>1</v>
      </c>
      <c r="L1400" s="0" t="n">
        <v>0</v>
      </c>
      <c r="M1400" s="0" t="n">
        <v>0</v>
      </c>
      <c r="N1400" s="0" t="s">
        <v>82</v>
      </c>
      <c r="O1400" s="0" t="s">
        <v>163</v>
      </c>
      <c r="P1400" s="0" t="s">
        <v>128</v>
      </c>
      <c r="Q1400" s="0" t="s">
        <v>128</v>
      </c>
      <c r="R1400" s="0" t="n">
        <v>0</v>
      </c>
      <c r="S1400" s="0" t="n">
        <v>0</v>
      </c>
      <c r="T1400" s="0" t="n">
        <v>0</v>
      </c>
      <c r="U1400" s="0" t="s">
        <v>95</v>
      </c>
      <c r="V1400" s="0" t="s">
        <v>95</v>
      </c>
      <c r="W1400" s="0" t="n">
        <v>0</v>
      </c>
      <c r="X1400" s="0" t="s">
        <v>86</v>
      </c>
      <c r="Y1400" s="0" t="n">
        <v>0</v>
      </c>
      <c r="Z1400" s="0" t="n">
        <v>38</v>
      </c>
      <c r="AA1400" s="0" t="n">
        <v>0</v>
      </c>
      <c r="AB1400" s="0" t="s">
        <v>101</v>
      </c>
      <c r="AC1400" s="0" t="n">
        <v>60</v>
      </c>
      <c r="AD1400" s="0" t="n">
        <v>0</v>
      </c>
      <c r="AE1400" s="0" t="n">
        <v>0</v>
      </c>
      <c r="AF1400" s="0" t="s">
        <v>88</v>
      </c>
      <c r="AG1400" s="13" t="n">
        <v>42224</v>
      </c>
      <c r="AH1400" s="25" t="n">
        <f aca="false">I1400+J1400</f>
        <v>3</v>
      </c>
      <c r="AI1400" s="25" t="n">
        <f aca="false">K1400+L1400+M1400</f>
        <v>1</v>
      </c>
      <c r="AJ1400" s="25" t="n">
        <f aca="false">AC1400*AH1400</f>
        <v>180</v>
      </c>
      <c r="AK1400" s="0" t="str">
        <f aca="false">IF(C1400=1,"Cancelled","Completed")</f>
        <v>Completed</v>
      </c>
      <c r="AL1400" s="0" t="str">
        <f aca="false">_xlfn.IFS(D1400&lt;=7,"0-7 Days",D1400&lt;=30,"8-30 Days",D1400&lt;=90,"31-90 Days",TRUE(),"90+ Days")</f>
        <v>8-30 Days</v>
      </c>
      <c r="AM1400" s="0" t="str">
        <f aca="false">_xlfn.IFS(OR(F1400="December",F1400="January",F1400="February"),"Winter",OR(F1400="March",F1400="April",F1400="May"),"Spring",OR(F1400="June",F1400="July",F1400="August"),"Summer",TRUE(),"Autumn")</f>
        <v>Summer</v>
      </c>
      <c r="AN1400" s="0" t="str">
        <f aca="false">IF(L1400+M1400&gt;0,"Family","Adult Only")</f>
        <v>Adult Only</v>
      </c>
      <c r="AO1400" s="0" t="str">
        <f aca="false">IF(U1400=V1400,"Same","Changed")</f>
        <v>Same</v>
      </c>
    </row>
    <row r="1401" customFormat="false" ht="15" hidden="false" customHeight="false" outlineLevel="0" collapsed="false">
      <c r="A1401" s="14" t="n">
        <v>1447</v>
      </c>
      <c r="B1401" s="14" t="s">
        <v>90</v>
      </c>
      <c r="C1401" s="14" t="n">
        <v>0</v>
      </c>
      <c r="D1401" s="14" t="n">
        <v>256</v>
      </c>
      <c r="E1401" s="14" t="n">
        <v>2016</v>
      </c>
      <c r="F1401" s="14" t="s">
        <v>111</v>
      </c>
      <c r="G1401" s="14" t="n">
        <v>43</v>
      </c>
      <c r="H1401" s="14" t="n">
        <v>20</v>
      </c>
      <c r="I1401" s="14" t="n">
        <v>0</v>
      </c>
      <c r="J1401" s="14" t="n">
        <v>3</v>
      </c>
      <c r="K1401" s="14" t="n">
        <v>2</v>
      </c>
      <c r="L1401" s="14" t="n">
        <v>0</v>
      </c>
      <c r="M1401" s="14" t="n">
        <v>0</v>
      </c>
      <c r="N1401" s="14" t="s">
        <v>82</v>
      </c>
      <c r="O1401" s="14" t="s">
        <v>155</v>
      </c>
      <c r="P1401" s="14" t="s">
        <v>93</v>
      </c>
      <c r="Q1401" s="14" t="s">
        <v>94</v>
      </c>
      <c r="R1401" s="14" t="n">
        <v>0</v>
      </c>
      <c r="S1401" s="14" t="n">
        <v>0</v>
      </c>
      <c r="T1401" s="14" t="n">
        <v>0</v>
      </c>
      <c r="U1401" s="14" t="s">
        <v>95</v>
      </c>
      <c r="V1401" s="14" t="s">
        <v>95</v>
      </c>
      <c r="W1401" s="14" t="n">
        <v>0</v>
      </c>
      <c r="X1401" s="14" t="s">
        <v>86</v>
      </c>
      <c r="Y1401" s="14" t="n">
        <v>9</v>
      </c>
      <c r="Z1401" s="14" t="n">
        <v>0</v>
      </c>
      <c r="AA1401" s="14" t="n">
        <v>0</v>
      </c>
      <c r="AB1401" s="14" t="s">
        <v>101</v>
      </c>
      <c r="AC1401" s="14" t="n">
        <v>96.3</v>
      </c>
      <c r="AD1401" s="14" t="n">
        <v>0</v>
      </c>
      <c r="AE1401" s="14" t="n">
        <v>3</v>
      </c>
      <c r="AF1401" s="14" t="s">
        <v>88</v>
      </c>
      <c r="AG1401" s="15" t="n">
        <v>42666</v>
      </c>
      <c r="AH1401" s="14" t="n">
        <f aca="false">I1401+J1401</f>
        <v>3</v>
      </c>
      <c r="AI1401" s="14" t="n">
        <f aca="false">K1401+L1401+M1401</f>
        <v>2</v>
      </c>
      <c r="AJ1401" s="14" t="n">
        <f aca="false">AC1401*AH1401</f>
        <v>288.9</v>
      </c>
      <c r="AK1401" s="14" t="str">
        <f aca="false">IF(C1401=1,"Cancelled","Completed")</f>
        <v>Completed</v>
      </c>
      <c r="AL1401" s="14" t="str">
        <f aca="false">_xlfn.IFS(D1401&lt;=7,"0-7 Days",D1401&lt;=30,"8-30 Days",D1401&lt;=90,"31-90 Days",TRUE(),"90+ Days")</f>
        <v>90+ Days</v>
      </c>
      <c r="AM1401" s="14" t="str">
        <f aca="false">_xlfn.IFS(OR(F1401="December",F1401="January",F1401="February"),"Winter",OR(F1401="March",F1401="April",F1401="May"),"Spring",OR(F1401="June",F1401="July",F1401="August"),"Summer",TRUE(),"Autumn")</f>
        <v>Autumn</v>
      </c>
      <c r="AN1401" s="14" t="str">
        <f aca="false">IF(L1401+M1401&gt;0,"Family","Adult Only")</f>
        <v>Adult Only</v>
      </c>
      <c r="AO1401" s="14" t="str">
        <f aca="false">IF(U1401=V1401,"Same","Changed")</f>
        <v>Same</v>
      </c>
    </row>
    <row r="1402" customFormat="false" ht="15" hidden="false" customHeight="false" outlineLevel="0" collapsed="false">
      <c r="A1402" s="0" t="n">
        <v>1448</v>
      </c>
      <c r="B1402" s="0" t="s">
        <v>90</v>
      </c>
      <c r="C1402" s="0" t="n">
        <v>0</v>
      </c>
      <c r="D1402" s="0" t="n">
        <v>26</v>
      </c>
      <c r="E1402" s="0" t="n">
        <v>2017</v>
      </c>
      <c r="F1402" s="0" t="s">
        <v>121</v>
      </c>
      <c r="G1402" s="0" t="n">
        <v>20</v>
      </c>
      <c r="H1402" s="0" t="n">
        <v>17</v>
      </c>
      <c r="I1402" s="0" t="n">
        <v>0</v>
      </c>
      <c r="J1402" s="0" t="n">
        <v>2</v>
      </c>
      <c r="K1402" s="0" t="n">
        <v>1</v>
      </c>
      <c r="L1402" s="0" t="n">
        <v>0</v>
      </c>
      <c r="M1402" s="0" t="n">
        <v>0</v>
      </c>
      <c r="N1402" s="0" t="s">
        <v>82</v>
      </c>
      <c r="O1402" s="0" t="s">
        <v>188</v>
      </c>
      <c r="P1402" s="0" t="s">
        <v>99</v>
      </c>
      <c r="Q1402" s="0" t="s">
        <v>94</v>
      </c>
      <c r="R1402" s="0" t="n">
        <v>0</v>
      </c>
      <c r="S1402" s="0" t="n">
        <v>0</v>
      </c>
      <c r="T1402" s="0" t="n">
        <v>0</v>
      </c>
      <c r="U1402" s="0" t="s">
        <v>95</v>
      </c>
      <c r="V1402" s="0" t="s">
        <v>95</v>
      </c>
      <c r="W1402" s="0" t="n">
        <v>0</v>
      </c>
      <c r="X1402" s="0" t="s">
        <v>86</v>
      </c>
      <c r="Y1402" s="0" t="n">
        <v>474</v>
      </c>
      <c r="Z1402" s="0" t="n">
        <v>0</v>
      </c>
      <c r="AA1402" s="0" t="n">
        <v>0</v>
      </c>
      <c r="AB1402" s="0" t="s">
        <v>101</v>
      </c>
      <c r="AC1402" s="0" t="n">
        <v>130</v>
      </c>
      <c r="AD1402" s="0" t="n">
        <v>0</v>
      </c>
      <c r="AE1402" s="0" t="n">
        <v>0</v>
      </c>
      <c r="AF1402" s="0" t="s">
        <v>88</v>
      </c>
      <c r="AG1402" s="13" t="n">
        <v>42874</v>
      </c>
      <c r="AH1402" s="25" t="n">
        <f aca="false">I1402+J1402</f>
        <v>2</v>
      </c>
      <c r="AI1402" s="25" t="n">
        <f aca="false">K1402+L1402+M1402</f>
        <v>1</v>
      </c>
      <c r="AJ1402" s="25" t="n">
        <f aca="false">AC1402*AH1402</f>
        <v>260</v>
      </c>
      <c r="AK1402" s="0" t="str">
        <f aca="false">IF(C1402=1,"Cancelled","Completed")</f>
        <v>Completed</v>
      </c>
      <c r="AL1402" s="0" t="str">
        <f aca="false">_xlfn.IFS(D1402&lt;=7,"0-7 Days",D1402&lt;=30,"8-30 Days",D1402&lt;=90,"31-90 Days",TRUE(),"90+ Days")</f>
        <v>8-30 Days</v>
      </c>
      <c r="AM1402" s="0" t="str">
        <f aca="false">_xlfn.IFS(OR(F1402="December",F1402="January",F1402="February"),"Winter",OR(F1402="March",F1402="April",F1402="May"),"Spring",OR(F1402="June",F1402="July",F1402="August"),"Summer",TRUE(),"Autumn")</f>
        <v>Spring</v>
      </c>
      <c r="AN1402" s="0" t="str">
        <f aca="false">IF(L1402+M1402&gt;0,"Family","Adult Only")</f>
        <v>Adult Only</v>
      </c>
      <c r="AO1402" s="0" t="str">
        <f aca="false">IF(U1402=V1402,"Same","Changed")</f>
        <v>Same</v>
      </c>
    </row>
    <row r="1403" customFormat="false" ht="15" hidden="false" customHeight="false" outlineLevel="0" collapsed="false">
      <c r="A1403" s="14" t="n">
        <v>1449</v>
      </c>
      <c r="B1403" s="14" t="s">
        <v>90</v>
      </c>
      <c r="C1403" s="14" t="n">
        <v>0</v>
      </c>
      <c r="D1403" s="14" t="n">
        <v>75</v>
      </c>
      <c r="E1403" s="14" t="n">
        <v>2016</v>
      </c>
      <c r="F1403" s="14" t="s">
        <v>81</v>
      </c>
      <c r="G1403" s="14" t="n">
        <v>52</v>
      </c>
      <c r="H1403" s="14" t="n">
        <v>24</v>
      </c>
      <c r="I1403" s="14" t="n">
        <v>2</v>
      </c>
      <c r="J1403" s="14" t="n">
        <v>2</v>
      </c>
      <c r="K1403" s="14" t="n">
        <v>2</v>
      </c>
      <c r="L1403" s="14" t="n">
        <v>0</v>
      </c>
      <c r="M1403" s="14" t="n">
        <v>0</v>
      </c>
      <c r="N1403" s="14" t="s">
        <v>112</v>
      </c>
      <c r="O1403" s="14" t="s">
        <v>122</v>
      </c>
      <c r="P1403" s="14" t="s">
        <v>93</v>
      </c>
      <c r="Q1403" s="14" t="s">
        <v>94</v>
      </c>
      <c r="R1403" s="14" t="n">
        <v>0</v>
      </c>
      <c r="S1403" s="14" t="n">
        <v>0</v>
      </c>
      <c r="T1403" s="14" t="n">
        <v>0</v>
      </c>
      <c r="U1403" s="14" t="s">
        <v>95</v>
      </c>
      <c r="V1403" s="14" t="s">
        <v>95</v>
      </c>
      <c r="W1403" s="14" t="n">
        <v>0</v>
      </c>
      <c r="X1403" s="14" t="s">
        <v>86</v>
      </c>
      <c r="Y1403" s="14" t="n">
        <v>9</v>
      </c>
      <c r="Z1403" s="14" t="n">
        <v>0</v>
      </c>
      <c r="AA1403" s="14" t="n">
        <v>0</v>
      </c>
      <c r="AB1403" s="14" t="s">
        <v>87</v>
      </c>
      <c r="AC1403" s="14" t="n">
        <v>120.7</v>
      </c>
      <c r="AD1403" s="14" t="n">
        <v>0</v>
      </c>
      <c r="AE1403" s="14" t="n">
        <v>2</v>
      </c>
      <c r="AF1403" s="14" t="s">
        <v>88</v>
      </c>
      <c r="AG1403" s="15" t="n">
        <v>42732</v>
      </c>
      <c r="AH1403" s="14" t="n">
        <f aca="false">I1403+J1403</f>
        <v>4</v>
      </c>
      <c r="AI1403" s="14" t="n">
        <f aca="false">K1403+L1403+M1403</f>
        <v>2</v>
      </c>
      <c r="AJ1403" s="14" t="n">
        <f aca="false">AC1403*AH1403</f>
        <v>482.8</v>
      </c>
      <c r="AK1403" s="14" t="str">
        <f aca="false">IF(C1403=1,"Cancelled","Completed")</f>
        <v>Completed</v>
      </c>
      <c r="AL1403" s="14" t="str">
        <f aca="false">_xlfn.IFS(D1403&lt;=7,"0-7 Days",D1403&lt;=30,"8-30 Days",D1403&lt;=90,"31-90 Days",TRUE(),"90+ Days")</f>
        <v>31-90 Days</v>
      </c>
      <c r="AM1403" s="14" t="str">
        <f aca="false">_xlfn.IFS(OR(F1403="December",F1403="January",F1403="February"),"Winter",OR(F1403="March",F1403="April",F1403="May"),"Spring",OR(F1403="June",F1403="July",F1403="August"),"Summer",TRUE(),"Autumn")</f>
        <v>Winter</v>
      </c>
      <c r="AN1403" s="14" t="str">
        <f aca="false">IF(L1403+M1403&gt;0,"Family","Adult Only")</f>
        <v>Adult Only</v>
      </c>
      <c r="AO1403" s="14" t="str">
        <f aca="false">IF(U1403=V1403,"Same","Changed")</f>
        <v>Same</v>
      </c>
    </row>
    <row r="1404" customFormat="false" ht="15" hidden="false" customHeight="false" outlineLevel="0" collapsed="false">
      <c r="A1404" s="0" t="n">
        <v>1450</v>
      </c>
      <c r="B1404" s="0" t="s">
        <v>80</v>
      </c>
      <c r="C1404" s="0" t="n">
        <v>0</v>
      </c>
      <c r="D1404" s="0" t="n">
        <v>46</v>
      </c>
      <c r="E1404" s="0" t="n">
        <v>2015</v>
      </c>
      <c r="F1404" s="0" t="s">
        <v>113</v>
      </c>
      <c r="G1404" s="0" t="n">
        <v>47</v>
      </c>
      <c r="H1404" s="0" t="n">
        <v>17</v>
      </c>
      <c r="I1404" s="0" t="n">
        <v>0</v>
      </c>
      <c r="J1404" s="0" t="n">
        <v>4</v>
      </c>
      <c r="K1404" s="0" t="n">
        <v>2</v>
      </c>
      <c r="L1404" s="0" t="n">
        <v>0</v>
      </c>
      <c r="M1404" s="0" t="n">
        <v>0</v>
      </c>
      <c r="N1404" s="0" t="s">
        <v>82</v>
      </c>
      <c r="O1404" s="0" t="s">
        <v>83</v>
      </c>
      <c r="P1404" s="0" t="s">
        <v>99</v>
      </c>
      <c r="Q1404" s="0" t="s">
        <v>94</v>
      </c>
      <c r="R1404" s="0" t="n">
        <v>0</v>
      </c>
      <c r="S1404" s="0" t="n">
        <v>0</v>
      </c>
      <c r="T1404" s="0" t="n">
        <v>0</v>
      </c>
      <c r="U1404" s="0" t="s">
        <v>95</v>
      </c>
      <c r="V1404" s="0" t="s">
        <v>95</v>
      </c>
      <c r="W1404" s="0" t="n">
        <v>1</v>
      </c>
      <c r="X1404" s="0" t="s">
        <v>86</v>
      </c>
      <c r="Y1404" s="0" t="n">
        <v>115</v>
      </c>
      <c r="Z1404" s="0" t="n">
        <v>0</v>
      </c>
      <c r="AA1404" s="0" t="n">
        <v>0</v>
      </c>
      <c r="AB1404" s="0" t="s">
        <v>87</v>
      </c>
      <c r="AC1404" s="0" t="n">
        <v>28.1</v>
      </c>
      <c r="AD1404" s="0" t="n">
        <v>0</v>
      </c>
      <c r="AE1404" s="0" t="n">
        <v>0</v>
      </c>
      <c r="AF1404" s="0" t="s">
        <v>88</v>
      </c>
      <c r="AG1404" s="13" t="n">
        <v>42329</v>
      </c>
      <c r="AH1404" s="25" t="n">
        <f aca="false">I1404+J1404</f>
        <v>4</v>
      </c>
      <c r="AI1404" s="25" t="n">
        <f aca="false">K1404+L1404+M1404</f>
        <v>2</v>
      </c>
      <c r="AJ1404" s="25" t="n">
        <f aca="false">AC1404*AH1404</f>
        <v>112.4</v>
      </c>
      <c r="AK1404" s="0" t="str">
        <f aca="false">IF(C1404=1,"Cancelled","Completed")</f>
        <v>Completed</v>
      </c>
      <c r="AL1404" s="0" t="str">
        <f aca="false">_xlfn.IFS(D1404&lt;=7,"0-7 Days",D1404&lt;=30,"8-30 Days",D1404&lt;=90,"31-90 Days",TRUE(),"90+ Days")</f>
        <v>31-90 Days</v>
      </c>
      <c r="AM1404" s="0" t="str">
        <f aca="false">_xlfn.IFS(OR(F1404="December",F1404="January",F1404="February"),"Winter",OR(F1404="March",F1404="April",F1404="May"),"Spring",OR(F1404="June",F1404="July",F1404="August"),"Summer",TRUE(),"Autumn")</f>
        <v>Autumn</v>
      </c>
      <c r="AN1404" s="0" t="str">
        <f aca="false">IF(L1404+M1404&gt;0,"Family","Adult Only")</f>
        <v>Adult Only</v>
      </c>
      <c r="AO1404" s="0" t="str">
        <f aca="false">IF(U1404=V1404,"Same","Changed")</f>
        <v>Same</v>
      </c>
    </row>
    <row r="1405" customFormat="false" ht="15" hidden="false" customHeight="false" outlineLevel="0" collapsed="false">
      <c r="A1405" s="14" t="n">
        <v>1451</v>
      </c>
      <c r="B1405" s="14" t="s">
        <v>90</v>
      </c>
      <c r="C1405" s="14" t="n">
        <v>0</v>
      </c>
      <c r="D1405" s="14" t="n">
        <v>100</v>
      </c>
      <c r="E1405" s="14" t="n">
        <v>2015</v>
      </c>
      <c r="F1405" s="14" t="s">
        <v>91</v>
      </c>
      <c r="G1405" s="14" t="n">
        <v>31</v>
      </c>
      <c r="H1405" s="14" t="n">
        <v>31</v>
      </c>
      <c r="I1405" s="14" t="n">
        <v>0</v>
      </c>
      <c r="J1405" s="14" t="n">
        <v>2</v>
      </c>
      <c r="K1405" s="14" t="n">
        <v>2</v>
      </c>
      <c r="L1405" s="14" t="n">
        <v>0</v>
      </c>
      <c r="M1405" s="14" t="n">
        <v>0</v>
      </c>
      <c r="N1405" s="14" t="s">
        <v>82</v>
      </c>
      <c r="O1405" s="14" t="s">
        <v>108</v>
      </c>
      <c r="P1405" s="14" t="s">
        <v>93</v>
      </c>
      <c r="Q1405" s="14" t="s">
        <v>94</v>
      </c>
      <c r="R1405" s="14" t="n">
        <v>0</v>
      </c>
      <c r="S1405" s="14" t="n">
        <v>0</v>
      </c>
      <c r="T1405" s="14" t="n">
        <v>0</v>
      </c>
      <c r="U1405" s="14" t="s">
        <v>95</v>
      </c>
      <c r="V1405" s="14" t="s">
        <v>95</v>
      </c>
      <c r="W1405" s="14" t="n">
        <v>0</v>
      </c>
      <c r="X1405" s="14" t="s">
        <v>86</v>
      </c>
      <c r="Y1405" s="14" t="n">
        <v>7</v>
      </c>
      <c r="Z1405" s="14" t="n">
        <v>0</v>
      </c>
      <c r="AA1405" s="14" t="n">
        <v>0</v>
      </c>
      <c r="AB1405" s="14" t="s">
        <v>87</v>
      </c>
      <c r="AC1405" s="14" t="n">
        <v>55.96</v>
      </c>
      <c r="AD1405" s="14" t="n">
        <v>0</v>
      </c>
      <c r="AE1405" s="14" t="n">
        <v>1</v>
      </c>
      <c r="AF1405" s="14" t="s">
        <v>88</v>
      </c>
      <c r="AG1405" s="15" t="n">
        <v>42218</v>
      </c>
      <c r="AH1405" s="14" t="n">
        <f aca="false">I1405+J1405</f>
        <v>2</v>
      </c>
      <c r="AI1405" s="14" t="n">
        <f aca="false">K1405+L1405+M1405</f>
        <v>2</v>
      </c>
      <c r="AJ1405" s="14" t="n">
        <f aca="false">AC1405*AH1405</f>
        <v>111.92</v>
      </c>
      <c r="AK1405" s="14" t="str">
        <f aca="false">IF(C1405=1,"Cancelled","Completed")</f>
        <v>Completed</v>
      </c>
      <c r="AL1405" s="14" t="str">
        <f aca="false">_xlfn.IFS(D1405&lt;=7,"0-7 Days",D1405&lt;=30,"8-30 Days",D1405&lt;=90,"31-90 Days",TRUE(),"90+ Days")</f>
        <v>90+ Days</v>
      </c>
      <c r="AM1405" s="14" t="str">
        <f aca="false">_xlfn.IFS(OR(F1405="December",F1405="January",F1405="February"),"Winter",OR(F1405="March",F1405="April",F1405="May"),"Spring",OR(F1405="June",F1405="July",F1405="August"),"Summer",TRUE(),"Autumn")</f>
        <v>Summer</v>
      </c>
      <c r="AN1405" s="14" t="str">
        <f aca="false">IF(L1405+M1405&gt;0,"Family","Adult Only")</f>
        <v>Adult Only</v>
      </c>
      <c r="AO1405" s="14" t="str">
        <f aca="false">IF(U1405=V1405,"Same","Changed")</f>
        <v>Same</v>
      </c>
    </row>
    <row r="1406" customFormat="false" ht="15" hidden="false" customHeight="false" outlineLevel="0" collapsed="false">
      <c r="A1406" s="0" t="n">
        <v>1452</v>
      </c>
      <c r="B1406" s="0" t="s">
        <v>90</v>
      </c>
      <c r="C1406" s="0" t="n">
        <v>0</v>
      </c>
      <c r="D1406" s="0" t="n">
        <v>53</v>
      </c>
      <c r="E1406" s="0" t="n">
        <v>2017</v>
      </c>
      <c r="F1406" s="0" t="s">
        <v>91</v>
      </c>
      <c r="G1406" s="0" t="n">
        <v>27</v>
      </c>
      <c r="H1406" s="0" t="n">
        <v>8</v>
      </c>
      <c r="I1406" s="0" t="n">
        <v>2</v>
      </c>
      <c r="J1406" s="0" t="n">
        <v>1</v>
      </c>
      <c r="K1406" s="0" t="n">
        <v>2</v>
      </c>
      <c r="L1406" s="0" t="n">
        <v>0</v>
      </c>
      <c r="M1406" s="0" t="n">
        <v>0</v>
      </c>
      <c r="N1406" s="0" t="s">
        <v>82</v>
      </c>
      <c r="O1406" s="0" t="s">
        <v>123</v>
      </c>
      <c r="P1406" s="0" t="s">
        <v>93</v>
      </c>
      <c r="Q1406" s="0" t="s">
        <v>94</v>
      </c>
      <c r="R1406" s="0" t="n">
        <v>0</v>
      </c>
      <c r="S1406" s="0" t="n">
        <v>0</v>
      </c>
      <c r="T1406" s="0" t="n">
        <v>0</v>
      </c>
      <c r="U1406" s="0" t="s">
        <v>95</v>
      </c>
      <c r="V1406" s="0" t="s">
        <v>95</v>
      </c>
      <c r="W1406" s="0" t="n">
        <v>0</v>
      </c>
      <c r="X1406" s="0" t="s">
        <v>86</v>
      </c>
      <c r="Y1406" s="0" t="n">
        <v>9</v>
      </c>
      <c r="Z1406" s="0" t="n">
        <v>0</v>
      </c>
      <c r="AA1406" s="0" t="n">
        <v>0</v>
      </c>
      <c r="AB1406" s="0" t="s">
        <v>87</v>
      </c>
      <c r="AC1406" s="0" t="n">
        <v>160</v>
      </c>
      <c r="AD1406" s="0" t="n">
        <v>0</v>
      </c>
      <c r="AE1406" s="0" t="n">
        <v>1</v>
      </c>
      <c r="AF1406" s="0" t="s">
        <v>88</v>
      </c>
      <c r="AG1406" s="13" t="n">
        <v>42927</v>
      </c>
      <c r="AH1406" s="25" t="n">
        <f aca="false">I1406+J1406</f>
        <v>3</v>
      </c>
      <c r="AI1406" s="25" t="n">
        <f aca="false">K1406+L1406+M1406</f>
        <v>2</v>
      </c>
      <c r="AJ1406" s="25" t="n">
        <f aca="false">AC1406*AH1406</f>
        <v>480</v>
      </c>
      <c r="AK1406" s="0" t="str">
        <f aca="false">IF(C1406=1,"Cancelled","Completed")</f>
        <v>Completed</v>
      </c>
      <c r="AL1406" s="0" t="str">
        <f aca="false">_xlfn.IFS(D1406&lt;=7,"0-7 Days",D1406&lt;=30,"8-30 Days",D1406&lt;=90,"31-90 Days",TRUE(),"90+ Days")</f>
        <v>31-90 Days</v>
      </c>
      <c r="AM1406" s="0" t="str">
        <f aca="false">_xlfn.IFS(OR(F1406="December",F1406="January",F1406="February"),"Winter",OR(F1406="March",F1406="April",F1406="May"),"Spring",OR(F1406="June",F1406="July",F1406="August"),"Summer",TRUE(),"Autumn")</f>
        <v>Summer</v>
      </c>
      <c r="AN1406" s="0" t="str">
        <f aca="false">IF(L1406+M1406&gt;0,"Family","Adult Only")</f>
        <v>Adult Only</v>
      </c>
      <c r="AO1406" s="0" t="str">
        <f aca="false">IF(U1406=V1406,"Same","Changed")</f>
        <v>Same</v>
      </c>
    </row>
    <row r="1407" customFormat="false" ht="15" hidden="false" customHeight="false" outlineLevel="0" collapsed="false">
      <c r="A1407" s="14" t="n">
        <v>1453</v>
      </c>
      <c r="B1407" s="14" t="s">
        <v>80</v>
      </c>
      <c r="C1407" s="14" t="n">
        <v>1</v>
      </c>
      <c r="D1407" s="14" t="n">
        <v>23</v>
      </c>
      <c r="E1407" s="14" t="n">
        <v>2015</v>
      </c>
      <c r="F1407" s="14" t="s">
        <v>81</v>
      </c>
      <c r="G1407" s="14" t="n">
        <v>49</v>
      </c>
      <c r="H1407" s="14" t="n">
        <v>3</v>
      </c>
      <c r="I1407" s="14" t="n">
        <v>0</v>
      </c>
      <c r="J1407" s="14" t="n">
        <v>1</v>
      </c>
      <c r="K1407" s="14" t="n">
        <v>2</v>
      </c>
      <c r="L1407" s="14" t="n">
        <v>0</v>
      </c>
      <c r="M1407" s="14" t="n">
        <v>0</v>
      </c>
      <c r="N1407" s="14" t="s">
        <v>82</v>
      </c>
      <c r="O1407" s="14" t="s">
        <v>92</v>
      </c>
      <c r="P1407" s="14" t="s">
        <v>93</v>
      </c>
      <c r="Q1407" s="14" t="s">
        <v>94</v>
      </c>
      <c r="R1407" s="14" t="n">
        <v>0</v>
      </c>
      <c r="S1407" s="14" t="n">
        <v>0</v>
      </c>
      <c r="T1407" s="14" t="n">
        <v>0</v>
      </c>
      <c r="U1407" s="14" t="s">
        <v>109</v>
      </c>
      <c r="V1407" s="14" t="s">
        <v>109</v>
      </c>
      <c r="W1407" s="14" t="n">
        <v>0</v>
      </c>
      <c r="X1407" s="14" t="s">
        <v>86</v>
      </c>
      <c r="Y1407" s="14" t="n">
        <v>240</v>
      </c>
      <c r="Z1407" s="14" t="n">
        <v>0</v>
      </c>
      <c r="AA1407" s="14" t="n">
        <v>0</v>
      </c>
      <c r="AB1407" s="14" t="s">
        <v>87</v>
      </c>
      <c r="AC1407" s="14" t="n">
        <v>46.4</v>
      </c>
      <c r="AD1407" s="14" t="n">
        <v>0</v>
      </c>
      <c r="AE1407" s="14" t="n">
        <v>1</v>
      </c>
      <c r="AF1407" s="14" t="s">
        <v>96</v>
      </c>
      <c r="AG1407" s="15" t="n">
        <v>42321</v>
      </c>
      <c r="AH1407" s="14" t="n">
        <f aca="false">I1407+J1407</f>
        <v>1</v>
      </c>
      <c r="AI1407" s="14" t="n">
        <f aca="false">K1407+L1407+M1407</f>
        <v>2</v>
      </c>
      <c r="AJ1407" s="14" t="n">
        <f aca="false">AC1407*AH1407</f>
        <v>46.4</v>
      </c>
      <c r="AK1407" s="14" t="str">
        <f aca="false">IF(C1407=1,"Cancelled","Completed")</f>
        <v>Cancelled</v>
      </c>
      <c r="AL1407" s="14" t="str">
        <f aca="false">_xlfn.IFS(D1407&lt;=7,"0-7 Days",D1407&lt;=30,"8-30 Days",D1407&lt;=90,"31-90 Days",TRUE(),"90+ Days")</f>
        <v>8-30 Days</v>
      </c>
      <c r="AM1407" s="14" t="str">
        <f aca="false">_xlfn.IFS(OR(F1407="December",F1407="January",F1407="February"),"Winter",OR(F1407="March",F1407="April",F1407="May"),"Spring",OR(F1407="June",F1407="July",F1407="August"),"Summer",TRUE(),"Autumn")</f>
        <v>Winter</v>
      </c>
      <c r="AN1407" s="14" t="str">
        <f aca="false">IF(L1407+M1407&gt;0,"Family","Adult Only")</f>
        <v>Adult Only</v>
      </c>
      <c r="AO1407" s="14" t="str">
        <f aca="false">IF(U1407=V1407,"Same","Changed")</f>
        <v>Same</v>
      </c>
    </row>
    <row r="1408" customFormat="false" ht="15" hidden="false" customHeight="false" outlineLevel="0" collapsed="false">
      <c r="A1408" s="0" t="n">
        <v>1454</v>
      </c>
      <c r="B1408" s="0" t="s">
        <v>90</v>
      </c>
      <c r="C1408" s="0" t="n">
        <v>0</v>
      </c>
      <c r="D1408" s="0" t="n">
        <v>64</v>
      </c>
      <c r="E1408" s="0" t="n">
        <v>2016</v>
      </c>
      <c r="F1408" s="0" t="s">
        <v>106</v>
      </c>
      <c r="G1408" s="0" t="n">
        <v>17</v>
      </c>
      <c r="H1408" s="0" t="n">
        <v>17</v>
      </c>
      <c r="I1408" s="0" t="n">
        <v>2</v>
      </c>
      <c r="J1408" s="0" t="n">
        <v>1</v>
      </c>
      <c r="K1408" s="0" t="n">
        <v>2</v>
      </c>
      <c r="L1408" s="0" t="n">
        <v>0</v>
      </c>
      <c r="M1408" s="0" t="n">
        <v>0</v>
      </c>
      <c r="N1408" s="0" t="s">
        <v>82</v>
      </c>
      <c r="O1408" s="0" t="s">
        <v>108</v>
      </c>
      <c r="P1408" s="0" t="s">
        <v>93</v>
      </c>
      <c r="Q1408" s="0" t="s">
        <v>94</v>
      </c>
      <c r="R1408" s="0" t="n">
        <v>0</v>
      </c>
      <c r="S1408" s="0" t="n">
        <v>0</v>
      </c>
      <c r="T1408" s="0" t="n">
        <v>0</v>
      </c>
      <c r="U1408" s="0" t="s">
        <v>95</v>
      </c>
      <c r="V1408" s="0" t="s">
        <v>95</v>
      </c>
      <c r="W1408" s="0" t="n">
        <v>0</v>
      </c>
      <c r="X1408" s="0" t="s">
        <v>86</v>
      </c>
      <c r="Y1408" s="0" t="n">
        <v>9</v>
      </c>
      <c r="Z1408" s="0" t="n">
        <v>0</v>
      </c>
      <c r="AA1408" s="0" t="n">
        <v>0</v>
      </c>
      <c r="AB1408" s="0" t="s">
        <v>101</v>
      </c>
      <c r="AC1408" s="0" t="n">
        <v>99.3</v>
      </c>
      <c r="AD1408" s="0" t="n">
        <v>0</v>
      </c>
      <c r="AE1408" s="0" t="n">
        <v>1</v>
      </c>
      <c r="AF1408" s="0" t="s">
        <v>88</v>
      </c>
      <c r="AG1408" s="13" t="n">
        <v>42480</v>
      </c>
      <c r="AH1408" s="25" t="n">
        <f aca="false">I1408+J1408</f>
        <v>3</v>
      </c>
      <c r="AI1408" s="25" t="n">
        <f aca="false">K1408+L1408+M1408</f>
        <v>2</v>
      </c>
      <c r="AJ1408" s="25" t="n">
        <f aca="false">AC1408*AH1408</f>
        <v>297.9</v>
      </c>
      <c r="AK1408" s="0" t="str">
        <f aca="false">IF(C1408=1,"Cancelled","Completed")</f>
        <v>Completed</v>
      </c>
      <c r="AL1408" s="0" t="str">
        <f aca="false">_xlfn.IFS(D1408&lt;=7,"0-7 Days",D1408&lt;=30,"8-30 Days",D1408&lt;=90,"31-90 Days",TRUE(),"90+ Days")</f>
        <v>31-90 Days</v>
      </c>
      <c r="AM1408" s="0" t="str">
        <f aca="false">_xlfn.IFS(OR(F1408="December",F1408="January",F1408="February"),"Winter",OR(F1408="March",F1408="April",F1408="May"),"Spring",OR(F1408="June",F1408="July",F1408="August"),"Summer",TRUE(),"Autumn")</f>
        <v>Spring</v>
      </c>
      <c r="AN1408" s="0" t="str">
        <f aca="false">IF(L1408+M1408&gt;0,"Family","Adult Only")</f>
        <v>Adult Only</v>
      </c>
      <c r="AO1408" s="0" t="str">
        <f aca="false">IF(U1408=V1408,"Same","Changed")</f>
        <v>Same</v>
      </c>
    </row>
    <row r="1409" customFormat="false" ht="15" hidden="false" customHeight="false" outlineLevel="0" collapsed="false">
      <c r="A1409" s="14" t="n">
        <v>1455</v>
      </c>
      <c r="B1409" s="14" t="s">
        <v>80</v>
      </c>
      <c r="C1409" s="14" t="n">
        <v>0</v>
      </c>
      <c r="D1409" s="14" t="n">
        <v>70</v>
      </c>
      <c r="E1409" s="14" t="n">
        <v>2016</v>
      </c>
      <c r="F1409" s="14" t="s">
        <v>103</v>
      </c>
      <c r="G1409" s="14" t="n">
        <v>13</v>
      </c>
      <c r="H1409" s="14" t="n">
        <v>23</v>
      </c>
      <c r="I1409" s="14" t="n">
        <v>0</v>
      </c>
      <c r="J1409" s="14" t="n">
        <v>4</v>
      </c>
      <c r="K1409" s="14" t="n">
        <v>2</v>
      </c>
      <c r="L1409" s="14" t="n">
        <v>0</v>
      </c>
      <c r="M1409" s="14" t="n">
        <v>0</v>
      </c>
      <c r="N1409" s="14" t="s">
        <v>112</v>
      </c>
      <c r="O1409" s="14" t="s">
        <v>115</v>
      </c>
      <c r="P1409" s="14" t="s">
        <v>84</v>
      </c>
      <c r="Q1409" s="14" t="s">
        <v>84</v>
      </c>
      <c r="R1409" s="14" t="n">
        <v>0</v>
      </c>
      <c r="S1409" s="14" t="n">
        <v>0</v>
      </c>
      <c r="T1409" s="14" t="n">
        <v>0</v>
      </c>
      <c r="U1409" s="14" t="s">
        <v>109</v>
      </c>
      <c r="V1409" s="14" t="s">
        <v>109</v>
      </c>
      <c r="W1409" s="14" t="n">
        <v>0</v>
      </c>
      <c r="X1409" s="14" t="s">
        <v>86</v>
      </c>
      <c r="Y1409" s="14" t="n">
        <v>250</v>
      </c>
      <c r="Z1409" s="14" t="n">
        <v>0</v>
      </c>
      <c r="AA1409" s="14" t="n">
        <v>0</v>
      </c>
      <c r="AB1409" s="14" t="s">
        <v>87</v>
      </c>
      <c r="AC1409" s="14" t="n">
        <v>94.5</v>
      </c>
      <c r="AD1409" s="14" t="n">
        <v>0</v>
      </c>
      <c r="AE1409" s="14" t="n">
        <v>0</v>
      </c>
      <c r="AF1409" s="14" t="s">
        <v>88</v>
      </c>
      <c r="AG1409" s="15" t="n">
        <v>42456</v>
      </c>
      <c r="AH1409" s="14" t="n">
        <f aca="false">I1409+J1409</f>
        <v>4</v>
      </c>
      <c r="AI1409" s="14" t="n">
        <f aca="false">K1409+L1409+M1409</f>
        <v>2</v>
      </c>
      <c r="AJ1409" s="14" t="n">
        <f aca="false">AC1409*AH1409</f>
        <v>378</v>
      </c>
      <c r="AK1409" s="14" t="str">
        <f aca="false">IF(C1409=1,"Cancelled","Completed")</f>
        <v>Completed</v>
      </c>
      <c r="AL1409" s="14" t="str">
        <f aca="false">_xlfn.IFS(D1409&lt;=7,"0-7 Days",D1409&lt;=30,"8-30 Days",D1409&lt;=90,"31-90 Days",TRUE(),"90+ Days")</f>
        <v>31-90 Days</v>
      </c>
      <c r="AM1409" s="14" t="str">
        <f aca="false">_xlfn.IFS(OR(F1409="December",F1409="January",F1409="February"),"Winter",OR(F1409="March",F1409="April",F1409="May"),"Spring",OR(F1409="June",F1409="July",F1409="August"),"Summer",TRUE(),"Autumn")</f>
        <v>Spring</v>
      </c>
      <c r="AN1409" s="14" t="str">
        <f aca="false">IF(L1409+M1409&gt;0,"Family","Adult Only")</f>
        <v>Adult Only</v>
      </c>
      <c r="AO1409" s="14" t="str">
        <f aca="false">IF(U1409=V1409,"Same","Changed")</f>
        <v>Same</v>
      </c>
    </row>
    <row r="1410" customFormat="false" ht="15" hidden="false" customHeight="false" outlineLevel="0" collapsed="false">
      <c r="A1410" s="0" t="n">
        <v>1456</v>
      </c>
      <c r="B1410" s="0" t="s">
        <v>90</v>
      </c>
      <c r="C1410" s="0" t="n">
        <v>1</v>
      </c>
      <c r="D1410" s="0" t="n">
        <v>168</v>
      </c>
      <c r="E1410" s="0" t="n">
        <v>2016</v>
      </c>
      <c r="F1410" s="0" t="s">
        <v>106</v>
      </c>
      <c r="G1410" s="0" t="n">
        <v>17</v>
      </c>
      <c r="H1410" s="0" t="n">
        <v>22</v>
      </c>
      <c r="I1410" s="0" t="n">
        <v>1</v>
      </c>
      <c r="J1410" s="0" t="n">
        <v>2</v>
      </c>
      <c r="K1410" s="0" t="n">
        <v>2</v>
      </c>
      <c r="L1410" s="0" t="n">
        <v>0</v>
      </c>
      <c r="M1410" s="0" t="n">
        <v>0</v>
      </c>
      <c r="N1410" s="0" t="s">
        <v>82</v>
      </c>
      <c r="O1410" s="0" t="s">
        <v>92</v>
      </c>
      <c r="P1410" s="0" t="s">
        <v>99</v>
      </c>
      <c r="Q1410" s="0" t="s">
        <v>94</v>
      </c>
      <c r="R1410" s="0" t="n">
        <v>0</v>
      </c>
      <c r="S1410" s="0" t="n">
        <v>0</v>
      </c>
      <c r="T1410" s="0" t="n">
        <v>0</v>
      </c>
      <c r="U1410" s="0" t="s">
        <v>95</v>
      </c>
      <c r="V1410" s="0" t="s">
        <v>95</v>
      </c>
      <c r="W1410" s="0" t="n">
        <v>0</v>
      </c>
      <c r="X1410" s="0" t="s">
        <v>120</v>
      </c>
      <c r="Y1410" s="0" t="n">
        <v>26</v>
      </c>
      <c r="Z1410" s="0" t="n">
        <v>0</v>
      </c>
      <c r="AA1410" s="0" t="n">
        <v>77</v>
      </c>
      <c r="AB1410" s="0" t="s">
        <v>87</v>
      </c>
      <c r="AC1410" s="0" t="n">
        <v>85</v>
      </c>
      <c r="AD1410" s="0" t="n">
        <v>0</v>
      </c>
      <c r="AE1410" s="0" t="n">
        <v>0</v>
      </c>
      <c r="AF1410" s="0" t="s">
        <v>96</v>
      </c>
      <c r="AG1410" s="13" t="n">
        <v>42391</v>
      </c>
      <c r="AH1410" s="25" t="n">
        <f aca="false">I1410+J1410</f>
        <v>3</v>
      </c>
      <c r="AI1410" s="25" t="n">
        <f aca="false">K1410+L1410+M1410</f>
        <v>2</v>
      </c>
      <c r="AJ1410" s="25" t="n">
        <f aca="false">AC1410*AH1410</f>
        <v>255</v>
      </c>
      <c r="AK1410" s="0" t="str">
        <f aca="false">IF(C1410=1,"Cancelled","Completed")</f>
        <v>Cancelled</v>
      </c>
      <c r="AL1410" s="0" t="str">
        <f aca="false">_xlfn.IFS(D1410&lt;=7,"0-7 Days",D1410&lt;=30,"8-30 Days",D1410&lt;=90,"31-90 Days",TRUE(),"90+ Days")</f>
        <v>90+ Days</v>
      </c>
      <c r="AM1410" s="0" t="str">
        <f aca="false">_xlfn.IFS(OR(F1410="December",F1410="January",F1410="February"),"Winter",OR(F1410="March",F1410="April",F1410="May"),"Spring",OR(F1410="June",F1410="July",F1410="August"),"Summer",TRUE(),"Autumn")</f>
        <v>Spring</v>
      </c>
      <c r="AN1410" s="0" t="str">
        <f aca="false">IF(L1410+M1410&gt;0,"Family","Adult Only")</f>
        <v>Adult Only</v>
      </c>
      <c r="AO1410" s="0" t="str">
        <f aca="false">IF(U1410=V1410,"Same","Changed")</f>
        <v>Same</v>
      </c>
    </row>
    <row r="1411" customFormat="false" ht="15" hidden="false" customHeight="false" outlineLevel="0" collapsed="false">
      <c r="A1411" s="14" t="n">
        <v>1457</v>
      </c>
      <c r="B1411" s="14" t="s">
        <v>80</v>
      </c>
      <c r="C1411" s="14" t="n">
        <v>0</v>
      </c>
      <c r="D1411" s="14" t="n">
        <v>33</v>
      </c>
      <c r="E1411" s="14" t="n">
        <v>2015</v>
      </c>
      <c r="F1411" s="14" t="s">
        <v>119</v>
      </c>
      <c r="G1411" s="14" t="n">
        <v>33</v>
      </c>
      <c r="H1411" s="14" t="n">
        <v>12</v>
      </c>
      <c r="I1411" s="14" t="n">
        <v>0</v>
      </c>
      <c r="J1411" s="14" t="n">
        <v>1</v>
      </c>
      <c r="K1411" s="14" t="n">
        <v>2</v>
      </c>
      <c r="L1411" s="14" t="n">
        <v>0</v>
      </c>
      <c r="M1411" s="14" t="n">
        <v>0</v>
      </c>
      <c r="N1411" s="14" t="s">
        <v>82</v>
      </c>
      <c r="O1411" s="14" t="s">
        <v>92</v>
      </c>
      <c r="P1411" s="14" t="s">
        <v>116</v>
      </c>
      <c r="Q1411" s="14" t="s">
        <v>128</v>
      </c>
      <c r="R1411" s="14" t="n">
        <v>0</v>
      </c>
      <c r="S1411" s="14" t="n">
        <v>0</v>
      </c>
      <c r="T1411" s="14" t="n">
        <v>0</v>
      </c>
      <c r="U1411" s="14" t="s">
        <v>95</v>
      </c>
      <c r="V1411" s="14" t="s">
        <v>109</v>
      </c>
      <c r="W1411" s="14" t="n">
        <v>0</v>
      </c>
      <c r="X1411" s="14" t="s">
        <v>86</v>
      </c>
      <c r="Y1411" s="14" t="n">
        <v>0</v>
      </c>
      <c r="Z1411" s="14" t="n">
        <v>307</v>
      </c>
      <c r="AA1411" s="14" t="n">
        <v>0</v>
      </c>
      <c r="AB1411" s="14" t="s">
        <v>87</v>
      </c>
      <c r="AC1411" s="14" t="n">
        <v>191</v>
      </c>
      <c r="AD1411" s="14" t="n">
        <v>0</v>
      </c>
      <c r="AE1411" s="14" t="n">
        <v>0</v>
      </c>
      <c r="AF1411" s="14" t="s">
        <v>88</v>
      </c>
      <c r="AG1411" s="15" t="n">
        <v>42229</v>
      </c>
      <c r="AH1411" s="14" t="n">
        <f aca="false">I1411+J1411</f>
        <v>1</v>
      </c>
      <c r="AI1411" s="14" t="n">
        <f aca="false">K1411+L1411+M1411</f>
        <v>2</v>
      </c>
      <c r="AJ1411" s="14" t="n">
        <f aca="false">AC1411*AH1411</f>
        <v>191</v>
      </c>
      <c r="AK1411" s="14" t="str">
        <f aca="false">IF(C1411=1,"Cancelled","Completed")</f>
        <v>Completed</v>
      </c>
      <c r="AL1411" s="14" t="str">
        <f aca="false">_xlfn.IFS(D1411&lt;=7,"0-7 Days",D1411&lt;=30,"8-30 Days",D1411&lt;=90,"31-90 Days",TRUE(),"90+ Days")</f>
        <v>31-90 Days</v>
      </c>
      <c r="AM1411" s="14" t="str">
        <f aca="false">_xlfn.IFS(OR(F1411="December",F1411="January",F1411="February"),"Winter",OR(F1411="March",F1411="April",F1411="May"),"Spring",OR(F1411="June",F1411="July",F1411="August"),"Summer",TRUE(),"Autumn")</f>
        <v>Summer</v>
      </c>
      <c r="AN1411" s="14" t="str">
        <f aca="false">IF(L1411+M1411&gt;0,"Family","Adult Only")</f>
        <v>Adult Only</v>
      </c>
      <c r="AO1411" s="14" t="str">
        <f aca="false">IF(U1411=V1411,"Same","Changed")</f>
        <v>Changed</v>
      </c>
    </row>
    <row r="1412" customFormat="false" ht="15" hidden="false" customHeight="false" outlineLevel="0" collapsed="false">
      <c r="A1412" s="0" t="n">
        <v>1458</v>
      </c>
      <c r="B1412" s="0" t="s">
        <v>90</v>
      </c>
      <c r="C1412" s="0" t="n">
        <v>0</v>
      </c>
      <c r="D1412" s="0" t="n">
        <v>296</v>
      </c>
      <c r="E1412" s="0" t="n">
        <v>2016</v>
      </c>
      <c r="F1412" s="0" t="s">
        <v>114</v>
      </c>
      <c r="G1412" s="0" t="n">
        <v>39</v>
      </c>
      <c r="H1412" s="0" t="n">
        <v>21</v>
      </c>
      <c r="I1412" s="0" t="n">
        <v>0</v>
      </c>
      <c r="J1412" s="0" t="n">
        <v>4</v>
      </c>
      <c r="K1412" s="0" t="n">
        <v>2</v>
      </c>
      <c r="L1412" s="0" t="n">
        <v>0</v>
      </c>
      <c r="M1412" s="0" t="n">
        <v>0</v>
      </c>
      <c r="N1412" s="0" t="s">
        <v>112</v>
      </c>
      <c r="O1412" s="0" t="s">
        <v>158</v>
      </c>
      <c r="P1412" s="0" t="s">
        <v>99</v>
      </c>
      <c r="Q1412" s="0" t="s">
        <v>94</v>
      </c>
      <c r="R1412" s="0" t="n">
        <v>0</v>
      </c>
      <c r="S1412" s="0" t="n">
        <v>0</v>
      </c>
      <c r="T1412" s="0" t="n">
        <v>0</v>
      </c>
      <c r="U1412" s="0" t="s">
        <v>95</v>
      </c>
      <c r="V1412" s="0" t="s">
        <v>95</v>
      </c>
      <c r="W1412" s="0" t="n">
        <v>0</v>
      </c>
      <c r="X1412" s="0" t="s">
        <v>86</v>
      </c>
      <c r="Y1412" s="0" t="n">
        <v>26</v>
      </c>
      <c r="Z1412" s="0" t="n">
        <v>0</v>
      </c>
      <c r="AA1412" s="0" t="n">
        <v>0</v>
      </c>
      <c r="AB1412" s="0" t="s">
        <v>101</v>
      </c>
      <c r="AC1412" s="0" t="n">
        <v>117</v>
      </c>
      <c r="AD1412" s="0" t="n">
        <v>0</v>
      </c>
      <c r="AE1412" s="0" t="n">
        <v>1</v>
      </c>
      <c r="AF1412" s="0" t="s">
        <v>88</v>
      </c>
      <c r="AG1412" s="13" t="n">
        <v>42638</v>
      </c>
      <c r="AH1412" s="25" t="n">
        <f aca="false">I1412+J1412</f>
        <v>4</v>
      </c>
      <c r="AI1412" s="25" t="n">
        <f aca="false">K1412+L1412+M1412</f>
        <v>2</v>
      </c>
      <c r="AJ1412" s="25" t="n">
        <f aca="false">AC1412*AH1412</f>
        <v>468</v>
      </c>
      <c r="AK1412" s="0" t="str">
        <f aca="false">IF(C1412=1,"Cancelled","Completed")</f>
        <v>Completed</v>
      </c>
      <c r="AL1412" s="0" t="str">
        <f aca="false">_xlfn.IFS(D1412&lt;=7,"0-7 Days",D1412&lt;=30,"8-30 Days",D1412&lt;=90,"31-90 Days",TRUE(),"90+ Days")</f>
        <v>90+ Days</v>
      </c>
      <c r="AM1412" s="0" t="str">
        <f aca="false">_xlfn.IFS(OR(F1412="December",F1412="January",F1412="February"),"Winter",OR(F1412="March",F1412="April",F1412="May"),"Spring",OR(F1412="June",F1412="July",F1412="August"),"Summer",TRUE(),"Autumn")</f>
        <v>Autumn</v>
      </c>
      <c r="AN1412" s="0" t="str">
        <f aca="false">IF(L1412+M1412&gt;0,"Family","Adult Only")</f>
        <v>Adult Only</v>
      </c>
      <c r="AO1412" s="0" t="str">
        <f aca="false">IF(U1412=V1412,"Same","Changed")</f>
        <v>Same</v>
      </c>
    </row>
    <row r="1413" customFormat="false" ht="15" hidden="false" customHeight="false" outlineLevel="0" collapsed="false">
      <c r="A1413" s="14" t="n">
        <v>1459</v>
      </c>
      <c r="B1413" s="14" t="s">
        <v>90</v>
      </c>
      <c r="C1413" s="14" t="n">
        <v>0</v>
      </c>
      <c r="D1413" s="14" t="n">
        <v>9</v>
      </c>
      <c r="E1413" s="14" t="n">
        <v>2016</v>
      </c>
      <c r="F1413" s="14" t="s">
        <v>111</v>
      </c>
      <c r="G1413" s="14" t="n">
        <v>44</v>
      </c>
      <c r="H1413" s="14" t="n">
        <v>27</v>
      </c>
      <c r="I1413" s="14" t="n">
        <v>2</v>
      </c>
      <c r="J1413" s="14" t="n">
        <v>3</v>
      </c>
      <c r="K1413" s="14" t="n">
        <v>2</v>
      </c>
      <c r="L1413" s="14" t="n">
        <v>0</v>
      </c>
      <c r="M1413" s="14" t="n">
        <v>0</v>
      </c>
      <c r="N1413" s="14" t="s">
        <v>82</v>
      </c>
      <c r="O1413" s="14" t="s">
        <v>122</v>
      </c>
      <c r="P1413" s="14" t="s">
        <v>93</v>
      </c>
      <c r="Q1413" s="14" t="s">
        <v>94</v>
      </c>
      <c r="R1413" s="14" t="n">
        <v>0</v>
      </c>
      <c r="S1413" s="14" t="n">
        <v>0</v>
      </c>
      <c r="T1413" s="14" t="n">
        <v>0</v>
      </c>
      <c r="U1413" s="14" t="s">
        <v>95</v>
      </c>
      <c r="V1413" s="14" t="s">
        <v>95</v>
      </c>
      <c r="W1413" s="14" t="n">
        <v>0</v>
      </c>
      <c r="X1413" s="14" t="s">
        <v>86</v>
      </c>
      <c r="Y1413" s="14" t="n">
        <v>9</v>
      </c>
      <c r="Z1413" s="14" t="n">
        <v>0</v>
      </c>
      <c r="AA1413" s="14" t="n">
        <v>0</v>
      </c>
      <c r="AB1413" s="14" t="s">
        <v>87</v>
      </c>
      <c r="AC1413" s="14" t="n">
        <v>140</v>
      </c>
      <c r="AD1413" s="14" t="n">
        <v>0</v>
      </c>
      <c r="AE1413" s="14" t="n">
        <v>1</v>
      </c>
      <c r="AF1413" s="14" t="s">
        <v>88</v>
      </c>
      <c r="AG1413" s="15" t="n">
        <v>42675</v>
      </c>
      <c r="AH1413" s="14" t="n">
        <f aca="false">I1413+J1413</f>
        <v>5</v>
      </c>
      <c r="AI1413" s="14" t="n">
        <f aca="false">K1413+L1413+M1413</f>
        <v>2</v>
      </c>
      <c r="AJ1413" s="14" t="n">
        <f aca="false">AC1413*AH1413</f>
        <v>700</v>
      </c>
      <c r="AK1413" s="14" t="str">
        <f aca="false">IF(C1413=1,"Cancelled","Completed")</f>
        <v>Completed</v>
      </c>
      <c r="AL1413" s="14" t="str">
        <f aca="false">_xlfn.IFS(D1413&lt;=7,"0-7 Days",D1413&lt;=30,"8-30 Days",D1413&lt;=90,"31-90 Days",TRUE(),"90+ Days")</f>
        <v>8-30 Days</v>
      </c>
      <c r="AM1413" s="14" t="str">
        <f aca="false">_xlfn.IFS(OR(F1413="December",F1413="January",F1413="February"),"Winter",OR(F1413="March",F1413="April",F1413="May"),"Spring",OR(F1413="June",F1413="July",F1413="August"),"Summer",TRUE(),"Autumn")</f>
        <v>Autumn</v>
      </c>
      <c r="AN1413" s="14" t="str">
        <f aca="false">IF(L1413+M1413&gt;0,"Family","Adult Only")</f>
        <v>Adult Only</v>
      </c>
      <c r="AO1413" s="14" t="str">
        <f aca="false">IF(U1413=V1413,"Same","Changed")</f>
        <v>Same</v>
      </c>
    </row>
    <row r="1414" customFormat="false" ht="15" hidden="false" customHeight="false" outlineLevel="0" collapsed="false">
      <c r="A1414" s="0" t="n">
        <v>1460</v>
      </c>
      <c r="B1414" s="0" t="s">
        <v>90</v>
      </c>
      <c r="C1414" s="0" t="n">
        <v>1</v>
      </c>
      <c r="D1414" s="0" t="n">
        <v>10</v>
      </c>
      <c r="E1414" s="0" t="n">
        <v>2016</v>
      </c>
      <c r="F1414" s="0" t="s">
        <v>103</v>
      </c>
      <c r="G1414" s="0" t="n">
        <v>11</v>
      </c>
      <c r="H1414" s="0" t="n">
        <v>7</v>
      </c>
      <c r="I1414" s="0" t="n">
        <v>1</v>
      </c>
      <c r="J1414" s="0" t="n">
        <v>2</v>
      </c>
      <c r="K1414" s="0" t="n">
        <v>2</v>
      </c>
      <c r="L1414" s="0" t="n">
        <v>0</v>
      </c>
      <c r="M1414" s="0" t="n">
        <v>0</v>
      </c>
      <c r="N1414" s="0" t="s">
        <v>107</v>
      </c>
      <c r="O1414" s="0" t="s">
        <v>158</v>
      </c>
      <c r="P1414" s="0" t="s">
        <v>93</v>
      </c>
      <c r="Q1414" s="0" t="s">
        <v>94</v>
      </c>
      <c r="R1414" s="0" t="n">
        <v>0</v>
      </c>
      <c r="S1414" s="0" t="n">
        <v>0</v>
      </c>
      <c r="T1414" s="0" t="n">
        <v>0</v>
      </c>
      <c r="U1414" s="0" t="s">
        <v>95</v>
      </c>
      <c r="V1414" s="0" t="s">
        <v>95</v>
      </c>
      <c r="W1414" s="0" t="n">
        <v>0</v>
      </c>
      <c r="X1414" s="0" t="s">
        <v>86</v>
      </c>
      <c r="Y1414" s="0" t="n">
        <v>9</v>
      </c>
      <c r="Z1414" s="0" t="n">
        <v>0</v>
      </c>
      <c r="AA1414" s="0" t="n">
        <v>0</v>
      </c>
      <c r="AB1414" s="0" t="s">
        <v>87</v>
      </c>
      <c r="AC1414" s="0" t="n">
        <v>79</v>
      </c>
      <c r="AD1414" s="0" t="n">
        <v>0</v>
      </c>
      <c r="AE1414" s="0" t="n">
        <v>0</v>
      </c>
      <c r="AF1414" s="0" t="s">
        <v>96</v>
      </c>
      <c r="AG1414" s="13" t="n">
        <v>42433</v>
      </c>
      <c r="AH1414" s="25" t="n">
        <f aca="false">I1414+J1414</f>
        <v>3</v>
      </c>
      <c r="AI1414" s="25" t="n">
        <f aca="false">K1414+L1414+M1414</f>
        <v>2</v>
      </c>
      <c r="AJ1414" s="25" t="n">
        <f aca="false">AC1414*AH1414</f>
        <v>237</v>
      </c>
      <c r="AK1414" s="0" t="str">
        <f aca="false">IF(C1414=1,"Cancelled","Completed")</f>
        <v>Cancelled</v>
      </c>
      <c r="AL1414" s="0" t="str">
        <f aca="false">_xlfn.IFS(D1414&lt;=7,"0-7 Days",D1414&lt;=30,"8-30 Days",D1414&lt;=90,"31-90 Days",TRUE(),"90+ Days")</f>
        <v>8-30 Days</v>
      </c>
      <c r="AM1414" s="0" t="str">
        <f aca="false">_xlfn.IFS(OR(F1414="December",F1414="January",F1414="February"),"Winter",OR(F1414="March",F1414="April",F1414="May"),"Spring",OR(F1414="June",F1414="July",F1414="August"),"Summer",TRUE(),"Autumn")</f>
        <v>Spring</v>
      </c>
      <c r="AN1414" s="0" t="str">
        <f aca="false">IF(L1414+M1414&gt;0,"Family","Adult Only")</f>
        <v>Adult Only</v>
      </c>
      <c r="AO1414" s="0" t="str">
        <f aca="false">IF(U1414=V1414,"Same","Changed")</f>
        <v>Same</v>
      </c>
    </row>
    <row r="1415" customFormat="false" ht="15" hidden="false" customHeight="false" outlineLevel="0" collapsed="false">
      <c r="A1415" s="14" t="n">
        <v>1461</v>
      </c>
      <c r="B1415" s="14" t="s">
        <v>80</v>
      </c>
      <c r="C1415" s="14" t="n">
        <v>0</v>
      </c>
      <c r="D1415" s="14" t="n">
        <v>194</v>
      </c>
      <c r="E1415" s="14" t="n">
        <v>2016</v>
      </c>
      <c r="F1415" s="14" t="s">
        <v>119</v>
      </c>
      <c r="G1415" s="14" t="n">
        <v>32</v>
      </c>
      <c r="H1415" s="14" t="n">
        <v>6</v>
      </c>
      <c r="I1415" s="14" t="n">
        <v>3</v>
      </c>
      <c r="J1415" s="14" t="n">
        <v>6</v>
      </c>
      <c r="K1415" s="14" t="n">
        <v>2</v>
      </c>
      <c r="L1415" s="14" t="n">
        <v>0</v>
      </c>
      <c r="M1415" s="14" t="n">
        <v>0</v>
      </c>
      <c r="N1415" s="14" t="s">
        <v>112</v>
      </c>
      <c r="O1415" s="14" t="s">
        <v>92</v>
      </c>
      <c r="P1415" s="14" t="s">
        <v>93</v>
      </c>
      <c r="Q1415" s="14" t="s">
        <v>94</v>
      </c>
      <c r="R1415" s="14" t="n">
        <v>0</v>
      </c>
      <c r="S1415" s="14" t="n">
        <v>0</v>
      </c>
      <c r="T1415" s="14" t="n">
        <v>0</v>
      </c>
      <c r="U1415" s="14" t="s">
        <v>109</v>
      </c>
      <c r="V1415" s="14" t="s">
        <v>109</v>
      </c>
      <c r="W1415" s="14" t="n">
        <v>0</v>
      </c>
      <c r="X1415" s="14" t="s">
        <v>86</v>
      </c>
      <c r="Y1415" s="14" t="n">
        <v>240</v>
      </c>
      <c r="Z1415" s="14" t="n">
        <v>0</v>
      </c>
      <c r="AA1415" s="14" t="n">
        <v>0</v>
      </c>
      <c r="AB1415" s="14" t="s">
        <v>87</v>
      </c>
      <c r="AC1415" s="14" t="n">
        <v>190</v>
      </c>
      <c r="AD1415" s="14" t="n">
        <v>0</v>
      </c>
      <c r="AE1415" s="14" t="n">
        <v>0</v>
      </c>
      <c r="AF1415" s="14" t="s">
        <v>88</v>
      </c>
      <c r="AG1415" s="15" t="n">
        <v>42597</v>
      </c>
      <c r="AH1415" s="14" t="n">
        <f aca="false">I1415+J1415</f>
        <v>9</v>
      </c>
      <c r="AI1415" s="14" t="n">
        <f aca="false">K1415+L1415+M1415</f>
        <v>2</v>
      </c>
      <c r="AJ1415" s="14" t="n">
        <f aca="false">AC1415*AH1415</f>
        <v>1710</v>
      </c>
      <c r="AK1415" s="14" t="str">
        <f aca="false">IF(C1415=1,"Cancelled","Completed")</f>
        <v>Completed</v>
      </c>
      <c r="AL1415" s="14" t="str">
        <f aca="false">_xlfn.IFS(D1415&lt;=7,"0-7 Days",D1415&lt;=30,"8-30 Days",D1415&lt;=90,"31-90 Days",TRUE(),"90+ Days")</f>
        <v>90+ Days</v>
      </c>
      <c r="AM1415" s="14" t="str">
        <f aca="false">_xlfn.IFS(OR(F1415="December",F1415="January",F1415="February"),"Winter",OR(F1415="March",F1415="April",F1415="May"),"Spring",OR(F1415="June",F1415="July",F1415="August"),"Summer",TRUE(),"Autumn")</f>
        <v>Summer</v>
      </c>
      <c r="AN1415" s="14" t="str">
        <f aca="false">IF(L1415+M1415&gt;0,"Family","Adult Only")</f>
        <v>Adult Only</v>
      </c>
      <c r="AO1415" s="14" t="str">
        <f aca="false">IF(U1415=V1415,"Same","Changed")</f>
        <v>Same</v>
      </c>
    </row>
    <row r="1416" customFormat="false" ht="15" hidden="false" customHeight="false" outlineLevel="0" collapsed="false">
      <c r="A1416" s="0" t="n">
        <v>1462</v>
      </c>
      <c r="B1416" s="0" t="s">
        <v>90</v>
      </c>
      <c r="C1416" s="0" t="n">
        <v>0</v>
      </c>
      <c r="D1416" s="0" t="n">
        <v>37</v>
      </c>
      <c r="E1416" s="0" t="n">
        <v>2015</v>
      </c>
      <c r="F1416" s="0" t="s">
        <v>111</v>
      </c>
      <c r="G1416" s="0" t="n">
        <v>43</v>
      </c>
      <c r="H1416" s="0" t="n">
        <v>24</v>
      </c>
      <c r="I1416" s="0" t="n">
        <v>2</v>
      </c>
      <c r="J1416" s="0" t="n">
        <v>5</v>
      </c>
      <c r="K1416" s="0" t="n">
        <v>1</v>
      </c>
      <c r="L1416" s="0" t="n">
        <v>1</v>
      </c>
      <c r="M1416" s="0" t="n">
        <v>0</v>
      </c>
      <c r="N1416" s="0" t="s">
        <v>107</v>
      </c>
      <c r="O1416" s="0" t="s">
        <v>92</v>
      </c>
      <c r="P1416" s="0" t="s">
        <v>93</v>
      </c>
      <c r="Q1416" s="0" t="s">
        <v>94</v>
      </c>
      <c r="R1416" s="0" t="n">
        <v>0</v>
      </c>
      <c r="S1416" s="0" t="n">
        <v>0</v>
      </c>
      <c r="T1416" s="0" t="n">
        <v>0</v>
      </c>
      <c r="U1416" s="0" t="s">
        <v>95</v>
      </c>
      <c r="V1416" s="0" t="s">
        <v>95</v>
      </c>
      <c r="W1416" s="0" t="n">
        <v>0</v>
      </c>
      <c r="X1416" s="0" t="s">
        <v>86</v>
      </c>
      <c r="Y1416" s="0" t="n">
        <v>7</v>
      </c>
      <c r="Z1416" s="0" t="n">
        <v>0</v>
      </c>
      <c r="AA1416" s="0" t="n">
        <v>0</v>
      </c>
      <c r="AB1416" s="0" t="s">
        <v>87</v>
      </c>
      <c r="AC1416" s="0" t="n">
        <v>87.78</v>
      </c>
      <c r="AD1416" s="0" t="n">
        <v>0</v>
      </c>
      <c r="AE1416" s="0" t="n">
        <v>0</v>
      </c>
      <c r="AF1416" s="0" t="s">
        <v>88</v>
      </c>
      <c r="AG1416" s="13" t="n">
        <v>42308</v>
      </c>
      <c r="AH1416" s="25" t="n">
        <f aca="false">I1416+J1416</f>
        <v>7</v>
      </c>
      <c r="AI1416" s="25" t="n">
        <f aca="false">K1416+L1416+M1416</f>
        <v>2</v>
      </c>
      <c r="AJ1416" s="25" t="n">
        <f aca="false">AC1416*AH1416</f>
        <v>614.46</v>
      </c>
      <c r="AK1416" s="0" t="str">
        <f aca="false">IF(C1416=1,"Cancelled","Completed")</f>
        <v>Completed</v>
      </c>
      <c r="AL1416" s="0" t="str">
        <f aca="false">_xlfn.IFS(D1416&lt;=7,"0-7 Days",D1416&lt;=30,"8-30 Days",D1416&lt;=90,"31-90 Days",TRUE(),"90+ Days")</f>
        <v>31-90 Days</v>
      </c>
      <c r="AM1416" s="0" t="str">
        <f aca="false">_xlfn.IFS(OR(F1416="December",F1416="January",F1416="February"),"Winter",OR(F1416="March",F1416="April",F1416="May"),"Spring",OR(F1416="June",F1416="July",F1416="August"),"Summer",TRUE(),"Autumn")</f>
        <v>Autumn</v>
      </c>
      <c r="AN1416" s="0" t="str">
        <f aca="false">IF(L1416+M1416&gt;0,"Family","Adult Only")</f>
        <v>Family</v>
      </c>
      <c r="AO1416" s="0" t="str">
        <f aca="false">IF(U1416=V1416,"Same","Changed")</f>
        <v>Same</v>
      </c>
    </row>
    <row r="1417" customFormat="false" ht="15" hidden="false" customHeight="false" outlineLevel="0" collapsed="false">
      <c r="A1417" s="14" t="n">
        <v>1463</v>
      </c>
      <c r="B1417" s="14" t="s">
        <v>90</v>
      </c>
      <c r="C1417" s="14" t="n">
        <v>1</v>
      </c>
      <c r="D1417" s="14" t="n">
        <v>86</v>
      </c>
      <c r="E1417" s="14" t="n">
        <v>2015</v>
      </c>
      <c r="F1417" s="14" t="s">
        <v>111</v>
      </c>
      <c r="G1417" s="14" t="n">
        <v>40</v>
      </c>
      <c r="H1417" s="14" t="n">
        <v>3</v>
      </c>
      <c r="I1417" s="14" t="n">
        <v>2</v>
      </c>
      <c r="J1417" s="14" t="n">
        <v>1</v>
      </c>
      <c r="K1417" s="14" t="n">
        <v>2</v>
      </c>
      <c r="L1417" s="14" t="n">
        <v>0</v>
      </c>
      <c r="M1417" s="14" t="n">
        <v>0</v>
      </c>
      <c r="N1417" s="14" t="s">
        <v>112</v>
      </c>
      <c r="O1417" s="14" t="s">
        <v>92</v>
      </c>
      <c r="P1417" s="14" t="s">
        <v>116</v>
      </c>
      <c r="Q1417" s="14" t="s">
        <v>94</v>
      </c>
      <c r="R1417" s="14" t="n">
        <v>0</v>
      </c>
      <c r="S1417" s="14" t="n">
        <v>0</v>
      </c>
      <c r="T1417" s="14" t="n">
        <v>0</v>
      </c>
      <c r="U1417" s="14" t="s">
        <v>95</v>
      </c>
      <c r="V1417" s="14" t="s">
        <v>95</v>
      </c>
      <c r="W1417" s="14" t="n">
        <v>0</v>
      </c>
      <c r="X1417" s="14" t="s">
        <v>86</v>
      </c>
      <c r="Y1417" s="14" t="n">
        <v>1</v>
      </c>
      <c r="Z1417" s="14" t="n">
        <v>0</v>
      </c>
      <c r="AA1417" s="14" t="n">
        <v>0</v>
      </c>
      <c r="AB1417" s="14" t="s">
        <v>101</v>
      </c>
      <c r="AC1417" s="14" t="n">
        <v>86</v>
      </c>
      <c r="AD1417" s="14" t="n">
        <v>0</v>
      </c>
      <c r="AE1417" s="14" t="n">
        <v>0</v>
      </c>
      <c r="AF1417" s="14" t="s">
        <v>96</v>
      </c>
      <c r="AG1417" s="15" t="n">
        <v>42275</v>
      </c>
      <c r="AH1417" s="14" t="n">
        <f aca="false">I1417+J1417</f>
        <v>3</v>
      </c>
      <c r="AI1417" s="14" t="n">
        <f aca="false">K1417+L1417+M1417</f>
        <v>2</v>
      </c>
      <c r="AJ1417" s="14" t="n">
        <f aca="false">AC1417*AH1417</f>
        <v>258</v>
      </c>
      <c r="AK1417" s="14" t="str">
        <f aca="false">IF(C1417=1,"Cancelled","Completed")</f>
        <v>Cancelled</v>
      </c>
      <c r="AL1417" s="14" t="str">
        <f aca="false">_xlfn.IFS(D1417&lt;=7,"0-7 Days",D1417&lt;=30,"8-30 Days",D1417&lt;=90,"31-90 Days",TRUE(),"90+ Days")</f>
        <v>31-90 Days</v>
      </c>
      <c r="AM1417" s="14" t="str">
        <f aca="false">_xlfn.IFS(OR(F1417="December",F1417="January",F1417="February"),"Winter",OR(F1417="March",F1417="April",F1417="May"),"Spring",OR(F1417="June",F1417="July",F1417="August"),"Summer",TRUE(),"Autumn")</f>
        <v>Autumn</v>
      </c>
      <c r="AN1417" s="14" t="str">
        <f aca="false">IF(L1417+M1417&gt;0,"Family","Adult Only")</f>
        <v>Adult Only</v>
      </c>
      <c r="AO1417" s="14" t="str">
        <f aca="false">IF(U1417=V1417,"Same","Changed")</f>
        <v>Same</v>
      </c>
    </row>
    <row r="1418" customFormat="false" ht="15" hidden="false" customHeight="false" outlineLevel="0" collapsed="false">
      <c r="A1418" s="0" t="n">
        <v>1464</v>
      </c>
      <c r="B1418" s="0" t="s">
        <v>80</v>
      </c>
      <c r="C1418" s="0" t="n">
        <v>0</v>
      </c>
      <c r="D1418" s="0" t="n">
        <v>5</v>
      </c>
      <c r="E1418" s="0" t="n">
        <v>2016</v>
      </c>
      <c r="F1418" s="0" t="s">
        <v>103</v>
      </c>
      <c r="G1418" s="0" t="n">
        <v>14</v>
      </c>
      <c r="H1418" s="0" t="n">
        <v>28</v>
      </c>
      <c r="I1418" s="0" t="n">
        <v>1</v>
      </c>
      <c r="J1418" s="0" t="n">
        <v>2</v>
      </c>
      <c r="K1418" s="0" t="n">
        <v>3</v>
      </c>
      <c r="L1418" s="0" t="n">
        <v>0</v>
      </c>
      <c r="M1418" s="0" t="n">
        <v>0</v>
      </c>
      <c r="N1418" s="0" t="s">
        <v>82</v>
      </c>
      <c r="O1418" s="0" t="s">
        <v>115</v>
      </c>
      <c r="P1418" s="0" t="s">
        <v>93</v>
      </c>
      <c r="Q1418" s="0" t="s">
        <v>94</v>
      </c>
      <c r="R1418" s="0" t="n">
        <v>0</v>
      </c>
      <c r="S1418" s="0" t="n">
        <v>0</v>
      </c>
      <c r="T1418" s="0" t="n">
        <v>0</v>
      </c>
      <c r="U1418" s="0" t="s">
        <v>95</v>
      </c>
      <c r="V1418" s="0" t="s">
        <v>95</v>
      </c>
      <c r="W1418" s="0" t="n">
        <v>0</v>
      </c>
      <c r="X1418" s="0" t="s">
        <v>86</v>
      </c>
      <c r="Y1418" s="0" t="n">
        <v>314</v>
      </c>
      <c r="Z1418" s="0" t="n">
        <v>0</v>
      </c>
      <c r="AA1418" s="0" t="n">
        <v>0</v>
      </c>
      <c r="AB1418" s="0" t="s">
        <v>87</v>
      </c>
      <c r="AC1418" s="0" t="n">
        <v>44.4</v>
      </c>
      <c r="AD1418" s="0" t="n">
        <v>1</v>
      </c>
      <c r="AE1418" s="0" t="n">
        <v>1</v>
      </c>
      <c r="AF1418" s="0" t="s">
        <v>88</v>
      </c>
      <c r="AG1418" s="13" t="n">
        <v>42460</v>
      </c>
      <c r="AH1418" s="25" t="n">
        <f aca="false">I1418+J1418</f>
        <v>3</v>
      </c>
      <c r="AI1418" s="25" t="n">
        <f aca="false">K1418+L1418+M1418</f>
        <v>3</v>
      </c>
      <c r="AJ1418" s="25" t="n">
        <f aca="false">AC1418*AH1418</f>
        <v>133.2</v>
      </c>
      <c r="AK1418" s="0" t="str">
        <f aca="false">IF(C1418=1,"Cancelled","Completed")</f>
        <v>Completed</v>
      </c>
      <c r="AL1418" s="0" t="str">
        <f aca="false">_xlfn.IFS(D1418&lt;=7,"0-7 Days",D1418&lt;=30,"8-30 Days",D1418&lt;=90,"31-90 Days",TRUE(),"90+ Days")</f>
        <v>0-7 Days</v>
      </c>
      <c r="AM1418" s="0" t="str">
        <f aca="false">_xlfn.IFS(OR(F1418="December",F1418="January",F1418="February"),"Winter",OR(F1418="March",F1418="April",F1418="May"),"Spring",OR(F1418="June",F1418="July",F1418="August"),"Summer",TRUE(),"Autumn")</f>
        <v>Spring</v>
      </c>
      <c r="AN1418" s="0" t="str">
        <f aca="false">IF(L1418+M1418&gt;0,"Family","Adult Only")</f>
        <v>Adult Only</v>
      </c>
      <c r="AO1418" s="0" t="str">
        <f aca="false">IF(U1418=V1418,"Same","Changed")</f>
        <v>Same</v>
      </c>
    </row>
    <row r="1419" customFormat="false" ht="15" hidden="false" customHeight="false" outlineLevel="0" collapsed="false">
      <c r="A1419" s="14" t="n">
        <v>1465</v>
      </c>
      <c r="B1419" s="14" t="s">
        <v>80</v>
      </c>
      <c r="C1419" s="14" t="n">
        <v>0</v>
      </c>
      <c r="D1419" s="14" t="n">
        <v>17</v>
      </c>
      <c r="E1419" s="14" t="n">
        <v>2017</v>
      </c>
      <c r="F1419" s="14" t="s">
        <v>118</v>
      </c>
      <c r="G1419" s="14" t="n">
        <v>7</v>
      </c>
      <c r="H1419" s="14" t="n">
        <v>15</v>
      </c>
      <c r="I1419" s="14" t="n">
        <v>0</v>
      </c>
      <c r="J1419" s="14" t="n">
        <v>1</v>
      </c>
      <c r="K1419" s="14" t="n">
        <v>2</v>
      </c>
      <c r="L1419" s="14" t="n">
        <v>0</v>
      </c>
      <c r="M1419" s="14" t="n">
        <v>0</v>
      </c>
      <c r="N1419" s="14" t="s">
        <v>82</v>
      </c>
      <c r="O1419" s="14" t="s">
        <v>92</v>
      </c>
      <c r="P1419" s="14" t="s">
        <v>84</v>
      </c>
      <c r="Q1419" s="14" t="s">
        <v>84</v>
      </c>
      <c r="R1419" s="14" t="n">
        <v>0</v>
      </c>
      <c r="S1419" s="14" t="n">
        <v>0</v>
      </c>
      <c r="T1419" s="14" t="n">
        <v>0</v>
      </c>
      <c r="U1419" s="14" t="s">
        <v>124</v>
      </c>
      <c r="V1419" s="14" t="s">
        <v>124</v>
      </c>
      <c r="W1419" s="14" t="n">
        <v>2</v>
      </c>
      <c r="X1419" s="14" t="s">
        <v>86</v>
      </c>
      <c r="Y1419" s="14" t="n">
        <v>250</v>
      </c>
      <c r="Z1419" s="14" t="n">
        <v>0</v>
      </c>
      <c r="AA1419" s="14" t="n">
        <v>0</v>
      </c>
      <c r="AB1419" s="14" t="s">
        <v>87</v>
      </c>
      <c r="AC1419" s="14" t="n">
        <v>165</v>
      </c>
      <c r="AD1419" s="14" t="n">
        <v>0</v>
      </c>
      <c r="AE1419" s="14" t="n">
        <v>3</v>
      </c>
      <c r="AF1419" s="14" t="s">
        <v>88</v>
      </c>
      <c r="AG1419" s="15" t="n">
        <v>42782</v>
      </c>
      <c r="AH1419" s="14" t="n">
        <f aca="false">I1419+J1419</f>
        <v>1</v>
      </c>
      <c r="AI1419" s="14" t="n">
        <f aca="false">K1419+L1419+M1419</f>
        <v>2</v>
      </c>
      <c r="AJ1419" s="14" t="n">
        <f aca="false">AC1419*AH1419</f>
        <v>165</v>
      </c>
      <c r="AK1419" s="14" t="str">
        <f aca="false">IF(C1419=1,"Cancelled","Completed")</f>
        <v>Completed</v>
      </c>
      <c r="AL1419" s="14" t="str">
        <f aca="false">_xlfn.IFS(D1419&lt;=7,"0-7 Days",D1419&lt;=30,"8-30 Days",D1419&lt;=90,"31-90 Days",TRUE(),"90+ Days")</f>
        <v>8-30 Days</v>
      </c>
      <c r="AM1419" s="14" t="str">
        <f aca="false">_xlfn.IFS(OR(F1419="December",F1419="January",F1419="February"),"Winter",OR(F1419="March",F1419="April",F1419="May"),"Spring",OR(F1419="June",F1419="July",F1419="August"),"Summer",TRUE(),"Autumn")</f>
        <v>Winter</v>
      </c>
      <c r="AN1419" s="14" t="str">
        <f aca="false">IF(L1419+M1419&gt;0,"Family","Adult Only")</f>
        <v>Adult Only</v>
      </c>
      <c r="AO1419" s="14" t="str">
        <f aca="false">IF(U1419=V1419,"Same","Changed")</f>
        <v>Same</v>
      </c>
    </row>
    <row r="1420" customFormat="false" ht="15" hidden="false" customHeight="false" outlineLevel="0" collapsed="false">
      <c r="A1420" s="0" t="n">
        <v>1467</v>
      </c>
      <c r="B1420" s="0" t="s">
        <v>90</v>
      </c>
      <c r="C1420" s="0" t="n">
        <v>0</v>
      </c>
      <c r="D1420" s="0" t="n">
        <v>11</v>
      </c>
      <c r="E1420" s="0" t="n">
        <v>2015</v>
      </c>
      <c r="F1420" s="0" t="s">
        <v>81</v>
      </c>
      <c r="G1420" s="0" t="n">
        <v>53</v>
      </c>
      <c r="H1420" s="0" t="n">
        <v>29</v>
      </c>
      <c r="I1420" s="0" t="n">
        <v>0</v>
      </c>
      <c r="J1420" s="0" t="n">
        <v>3</v>
      </c>
      <c r="K1420" s="0" t="n">
        <v>1</v>
      </c>
      <c r="L1420" s="0" t="n">
        <v>0</v>
      </c>
      <c r="M1420" s="0" t="n">
        <v>0</v>
      </c>
      <c r="N1420" s="0" t="s">
        <v>82</v>
      </c>
      <c r="O1420" s="0" t="s">
        <v>122</v>
      </c>
      <c r="P1420" s="0" t="s">
        <v>99</v>
      </c>
      <c r="Q1420" s="0" t="s">
        <v>94</v>
      </c>
      <c r="R1420" s="0" t="n">
        <v>0</v>
      </c>
      <c r="S1420" s="0" t="n">
        <v>0</v>
      </c>
      <c r="T1420" s="0" t="n">
        <v>0</v>
      </c>
      <c r="U1420" s="0" t="s">
        <v>124</v>
      </c>
      <c r="V1420" s="0" t="s">
        <v>124</v>
      </c>
      <c r="W1420" s="0" t="n">
        <v>0</v>
      </c>
      <c r="X1420" s="0" t="s">
        <v>86</v>
      </c>
      <c r="Y1420" s="0" t="n">
        <v>167</v>
      </c>
      <c r="Z1420" s="0" t="n">
        <v>0</v>
      </c>
      <c r="AA1420" s="0" t="n">
        <v>0</v>
      </c>
      <c r="AB1420" s="0" t="s">
        <v>87</v>
      </c>
      <c r="AC1420" s="0" t="n">
        <v>157.67</v>
      </c>
      <c r="AD1420" s="0" t="n">
        <v>0</v>
      </c>
      <c r="AE1420" s="0" t="n">
        <v>0</v>
      </c>
      <c r="AF1420" s="0" t="s">
        <v>88</v>
      </c>
      <c r="AG1420" s="13" t="n">
        <v>42370</v>
      </c>
      <c r="AH1420" s="25" t="n">
        <f aca="false">I1420+J1420</f>
        <v>3</v>
      </c>
      <c r="AI1420" s="25" t="n">
        <f aca="false">K1420+L1420+M1420</f>
        <v>1</v>
      </c>
      <c r="AJ1420" s="25" t="n">
        <f aca="false">AC1420*AH1420</f>
        <v>473.01</v>
      </c>
      <c r="AK1420" s="0" t="str">
        <f aca="false">IF(C1420=1,"Cancelled","Completed")</f>
        <v>Completed</v>
      </c>
      <c r="AL1420" s="0" t="str">
        <f aca="false">_xlfn.IFS(D1420&lt;=7,"0-7 Days",D1420&lt;=30,"8-30 Days",D1420&lt;=90,"31-90 Days",TRUE(),"90+ Days")</f>
        <v>8-30 Days</v>
      </c>
      <c r="AM1420" s="0" t="str">
        <f aca="false">_xlfn.IFS(OR(F1420="December",F1420="January",F1420="February"),"Winter",OR(F1420="March",F1420="April",F1420="May"),"Spring",OR(F1420="June",F1420="July",F1420="August"),"Summer",TRUE(),"Autumn")</f>
        <v>Winter</v>
      </c>
      <c r="AN1420" s="0" t="str">
        <f aca="false">IF(L1420+M1420&gt;0,"Family","Adult Only")</f>
        <v>Adult Only</v>
      </c>
      <c r="AO1420" s="0" t="str">
        <f aca="false">IF(U1420=V1420,"Same","Changed")</f>
        <v>Same</v>
      </c>
    </row>
    <row r="1421" customFormat="false" ht="15" hidden="false" customHeight="false" outlineLevel="0" collapsed="false">
      <c r="A1421" s="14" t="n">
        <v>1470</v>
      </c>
      <c r="B1421" s="14" t="s">
        <v>80</v>
      </c>
      <c r="C1421" s="14" t="n">
        <v>0</v>
      </c>
      <c r="D1421" s="14" t="n">
        <v>21</v>
      </c>
      <c r="E1421" s="14" t="n">
        <v>2017</v>
      </c>
      <c r="F1421" s="14" t="s">
        <v>119</v>
      </c>
      <c r="G1421" s="14" t="n">
        <v>35</v>
      </c>
      <c r="H1421" s="14" t="n">
        <v>31</v>
      </c>
      <c r="I1421" s="14" t="n">
        <v>2</v>
      </c>
      <c r="J1421" s="14" t="n">
        <v>5</v>
      </c>
      <c r="K1421" s="14" t="n">
        <v>2</v>
      </c>
      <c r="L1421" s="14" t="n">
        <v>0</v>
      </c>
      <c r="M1421" s="14" t="n">
        <v>0</v>
      </c>
      <c r="N1421" s="14" t="s">
        <v>82</v>
      </c>
      <c r="O1421" s="14" t="s">
        <v>83</v>
      </c>
      <c r="P1421" s="14" t="s">
        <v>99</v>
      </c>
      <c r="Q1421" s="14" t="s">
        <v>94</v>
      </c>
      <c r="R1421" s="14" t="n">
        <v>0</v>
      </c>
      <c r="S1421" s="14" t="n">
        <v>0</v>
      </c>
      <c r="T1421" s="14" t="n">
        <v>0</v>
      </c>
      <c r="U1421" s="14" t="s">
        <v>124</v>
      </c>
      <c r="V1421" s="14" t="s">
        <v>124</v>
      </c>
      <c r="W1421" s="14" t="n">
        <v>0</v>
      </c>
      <c r="X1421" s="14" t="s">
        <v>86</v>
      </c>
      <c r="Y1421" s="14" t="n">
        <v>40</v>
      </c>
      <c r="Z1421" s="14" t="n">
        <v>0</v>
      </c>
      <c r="AA1421" s="14" t="n">
        <v>0</v>
      </c>
      <c r="AB1421" s="14" t="s">
        <v>125</v>
      </c>
      <c r="AC1421" s="14" t="n">
        <v>101.7</v>
      </c>
      <c r="AD1421" s="14" t="n">
        <v>0</v>
      </c>
      <c r="AE1421" s="14" t="n">
        <v>2</v>
      </c>
      <c r="AF1421" s="14" t="s">
        <v>88</v>
      </c>
      <c r="AG1421" s="15" t="n">
        <v>42985</v>
      </c>
      <c r="AH1421" s="14" t="n">
        <f aca="false">I1421+J1421</f>
        <v>7</v>
      </c>
      <c r="AI1421" s="14" t="n">
        <f aca="false">K1421+L1421+M1421</f>
        <v>2</v>
      </c>
      <c r="AJ1421" s="14" t="n">
        <f aca="false">AC1421*AH1421</f>
        <v>711.9</v>
      </c>
      <c r="AK1421" s="14" t="str">
        <f aca="false">IF(C1421=1,"Cancelled","Completed")</f>
        <v>Completed</v>
      </c>
      <c r="AL1421" s="14" t="str">
        <f aca="false">_xlfn.IFS(D1421&lt;=7,"0-7 Days",D1421&lt;=30,"8-30 Days",D1421&lt;=90,"31-90 Days",TRUE(),"90+ Days")</f>
        <v>8-30 Days</v>
      </c>
      <c r="AM1421" s="14" t="str">
        <f aca="false">_xlfn.IFS(OR(F1421="December",F1421="January",F1421="February"),"Winter",OR(F1421="March",F1421="April",F1421="May"),"Spring",OR(F1421="June",F1421="July",F1421="August"),"Summer",TRUE(),"Autumn")</f>
        <v>Summer</v>
      </c>
      <c r="AN1421" s="14" t="str">
        <f aca="false">IF(L1421+M1421&gt;0,"Family","Adult Only")</f>
        <v>Adult Only</v>
      </c>
      <c r="AO1421" s="14" t="str">
        <f aca="false">IF(U1421=V1421,"Same","Changed")</f>
        <v>Same</v>
      </c>
    </row>
    <row r="1422" customFormat="false" ht="15" hidden="false" customHeight="false" outlineLevel="0" collapsed="false">
      <c r="A1422" s="0" t="n">
        <v>1471</v>
      </c>
      <c r="B1422" s="0" t="s">
        <v>90</v>
      </c>
      <c r="C1422" s="0" t="n">
        <v>1</v>
      </c>
      <c r="D1422" s="0" t="n">
        <v>25</v>
      </c>
      <c r="E1422" s="0" t="n">
        <v>2015</v>
      </c>
      <c r="F1422" s="0" t="s">
        <v>91</v>
      </c>
      <c r="G1422" s="0" t="n">
        <v>31</v>
      </c>
      <c r="H1422" s="0" t="n">
        <v>27</v>
      </c>
      <c r="I1422" s="0" t="n">
        <v>1</v>
      </c>
      <c r="J1422" s="0" t="n">
        <v>1</v>
      </c>
      <c r="K1422" s="0" t="n">
        <v>2</v>
      </c>
      <c r="L1422" s="0" t="n">
        <v>0</v>
      </c>
      <c r="M1422" s="0" t="n">
        <v>0</v>
      </c>
      <c r="N1422" s="0" t="s">
        <v>82</v>
      </c>
      <c r="O1422" s="0" t="s">
        <v>92</v>
      </c>
      <c r="P1422" s="0" t="s">
        <v>116</v>
      </c>
      <c r="Q1422" s="0" t="s">
        <v>94</v>
      </c>
      <c r="R1422" s="0" t="n">
        <v>0</v>
      </c>
      <c r="S1422" s="0" t="n">
        <v>0</v>
      </c>
      <c r="T1422" s="0" t="n">
        <v>0</v>
      </c>
      <c r="U1422" s="0" t="s">
        <v>95</v>
      </c>
      <c r="V1422" s="0" t="s">
        <v>95</v>
      </c>
      <c r="W1422" s="0" t="n">
        <v>0</v>
      </c>
      <c r="X1422" s="0" t="s">
        <v>86</v>
      </c>
      <c r="Y1422" s="0" t="n">
        <v>1</v>
      </c>
      <c r="Z1422" s="0" t="n">
        <v>0</v>
      </c>
      <c r="AA1422" s="0" t="n">
        <v>0</v>
      </c>
      <c r="AB1422" s="0" t="s">
        <v>101</v>
      </c>
      <c r="AC1422" s="0" t="n">
        <v>62</v>
      </c>
      <c r="AD1422" s="0" t="n">
        <v>0</v>
      </c>
      <c r="AE1422" s="0" t="n">
        <v>0</v>
      </c>
      <c r="AF1422" s="0" t="s">
        <v>96</v>
      </c>
      <c r="AG1422" s="13" t="n">
        <v>42207</v>
      </c>
      <c r="AH1422" s="25" t="n">
        <f aca="false">I1422+J1422</f>
        <v>2</v>
      </c>
      <c r="AI1422" s="25" t="n">
        <f aca="false">K1422+L1422+M1422</f>
        <v>2</v>
      </c>
      <c r="AJ1422" s="25" t="n">
        <f aca="false">AC1422*AH1422</f>
        <v>124</v>
      </c>
      <c r="AK1422" s="0" t="str">
        <f aca="false">IF(C1422=1,"Cancelled","Completed")</f>
        <v>Cancelled</v>
      </c>
      <c r="AL1422" s="0" t="str">
        <f aca="false">_xlfn.IFS(D1422&lt;=7,"0-7 Days",D1422&lt;=30,"8-30 Days",D1422&lt;=90,"31-90 Days",TRUE(),"90+ Days")</f>
        <v>8-30 Days</v>
      </c>
      <c r="AM1422" s="0" t="str">
        <f aca="false">_xlfn.IFS(OR(F1422="December",F1422="January",F1422="February"),"Winter",OR(F1422="March",F1422="April",F1422="May"),"Spring",OR(F1422="June",F1422="July",F1422="August"),"Summer",TRUE(),"Autumn")</f>
        <v>Summer</v>
      </c>
      <c r="AN1422" s="0" t="str">
        <f aca="false">IF(L1422+M1422&gt;0,"Family","Adult Only")</f>
        <v>Adult Only</v>
      </c>
      <c r="AO1422" s="0" t="str">
        <f aca="false">IF(U1422=V1422,"Same","Changed")</f>
        <v>Same</v>
      </c>
    </row>
    <row r="1423" customFormat="false" ht="15" hidden="false" customHeight="false" outlineLevel="0" collapsed="false">
      <c r="A1423" s="14" t="n">
        <v>1472</v>
      </c>
      <c r="B1423" s="14" t="s">
        <v>90</v>
      </c>
      <c r="C1423" s="14" t="n">
        <v>1</v>
      </c>
      <c r="D1423" s="14" t="n">
        <v>97</v>
      </c>
      <c r="E1423" s="14" t="n">
        <v>2016</v>
      </c>
      <c r="F1423" s="14" t="s">
        <v>103</v>
      </c>
      <c r="G1423" s="14" t="n">
        <v>13</v>
      </c>
      <c r="H1423" s="14" t="n">
        <v>20</v>
      </c>
      <c r="I1423" s="14" t="n">
        <v>2</v>
      </c>
      <c r="J1423" s="14" t="n">
        <v>5</v>
      </c>
      <c r="K1423" s="14" t="n">
        <v>1</v>
      </c>
      <c r="L1423" s="14" t="n">
        <v>0</v>
      </c>
      <c r="M1423" s="14" t="n">
        <v>0</v>
      </c>
      <c r="N1423" s="14" t="s">
        <v>112</v>
      </c>
      <c r="O1423" s="14" t="s">
        <v>92</v>
      </c>
      <c r="P1423" s="14" t="s">
        <v>116</v>
      </c>
      <c r="Q1423" s="14" t="s">
        <v>94</v>
      </c>
      <c r="R1423" s="14" t="n">
        <v>0</v>
      </c>
      <c r="S1423" s="14" t="n">
        <v>1</v>
      </c>
      <c r="T1423" s="14" t="n">
        <v>0</v>
      </c>
      <c r="U1423" s="14" t="s">
        <v>95</v>
      </c>
      <c r="V1423" s="14" t="s">
        <v>95</v>
      </c>
      <c r="W1423" s="14" t="n">
        <v>0</v>
      </c>
      <c r="X1423" s="14" t="s">
        <v>120</v>
      </c>
      <c r="Y1423" s="14" t="n">
        <v>1</v>
      </c>
      <c r="Z1423" s="14" t="n">
        <v>0</v>
      </c>
      <c r="AA1423" s="14" t="n">
        <v>9</v>
      </c>
      <c r="AB1423" s="14" t="s">
        <v>87</v>
      </c>
      <c r="AC1423" s="14" t="n">
        <v>79.43</v>
      </c>
      <c r="AD1423" s="14" t="n">
        <v>0</v>
      </c>
      <c r="AE1423" s="14" t="n">
        <v>0</v>
      </c>
      <c r="AF1423" s="14" t="s">
        <v>96</v>
      </c>
      <c r="AG1423" s="15" t="n">
        <v>42361</v>
      </c>
      <c r="AH1423" s="14" t="n">
        <f aca="false">I1423+J1423</f>
        <v>7</v>
      </c>
      <c r="AI1423" s="14" t="n">
        <f aca="false">K1423+L1423+M1423</f>
        <v>1</v>
      </c>
      <c r="AJ1423" s="14" t="n">
        <f aca="false">AC1423*AH1423</f>
        <v>556.01</v>
      </c>
      <c r="AK1423" s="14" t="str">
        <f aca="false">IF(C1423=1,"Cancelled","Completed")</f>
        <v>Cancelled</v>
      </c>
      <c r="AL1423" s="14" t="str">
        <f aca="false">_xlfn.IFS(D1423&lt;=7,"0-7 Days",D1423&lt;=30,"8-30 Days",D1423&lt;=90,"31-90 Days",TRUE(),"90+ Days")</f>
        <v>90+ Days</v>
      </c>
      <c r="AM1423" s="14" t="str">
        <f aca="false">_xlfn.IFS(OR(F1423="December",F1423="January",F1423="February"),"Winter",OR(F1423="March",F1423="April",F1423="May"),"Spring",OR(F1423="June",F1423="July",F1423="August"),"Summer",TRUE(),"Autumn")</f>
        <v>Spring</v>
      </c>
      <c r="AN1423" s="14" t="str">
        <f aca="false">IF(L1423+M1423&gt;0,"Family","Adult Only")</f>
        <v>Adult Only</v>
      </c>
      <c r="AO1423" s="14" t="str">
        <f aca="false">IF(U1423=V1423,"Same","Changed")</f>
        <v>Same</v>
      </c>
    </row>
    <row r="1424" customFormat="false" ht="15" hidden="false" customHeight="false" outlineLevel="0" collapsed="false">
      <c r="A1424" s="0" t="n">
        <v>1473</v>
      </c>
      <c r="B1424" s="0" t="s">
        <v>90</v>
      </c>
      <c r="C1424" s="0" t="n">
        <v>1</v>
      </c>
      <c r="D1424" s="0" t="n">
        <v>166</v>
      </c>
      <c r="E1424" s="0" t="n">
        <v>2016</v>
      </c>
      <c r="F1424" s="0" t="s">
        <v>113</v>
      </c>
      <c r="G1424" s="0" t="n">
        <v>45</v>
      </c>
      <c r="H1424" s="0" t="n">
        <v>1</v>
      </c>
      <c r="I1424" s="0" t="n">
        <v>0</v>
      </c>
      <c r="J1424" s="0" t="n">
        <v>3</v>
      </c>
      <c r="K1424" s="0" t="n">
        <v>1</v>
      </c>
      <c r="L1424" s="0" t="n">
        <v>0</v>
      </c>
      <c r="M1424" s="0" t="n">
        <v>0</v>
      </c>
      <c r="N1424" s="0" t="s">
        <v>82</v>
      </c>
      <c r="O1424" s="0" t="s">
        <v>92</v>
      </c>
      <c r="P1424" s="0" t="s">
        <v>99</v>
      </c>
      <c r="Q1424" s="0" t="s">
        <v>94</v>
      </c>
      <c r="R1424" s="0" t="n">
        <v>0</v>
      </c>
      <c r="S1424" s="0" t="n">
        <v>0</v>
      </c>
      <c r="T1424" s="0" t="n">
        <v>0</v>
      </c>
      <c r="U1424" s="0" t="s">
        <v>95</v>
      </c>
      <c r="V1424" s="0" t="s">
        <v>95</v>
      </c>
      <c r="W1424" s="0" t="n">
        <v>0</v>
      </c>
      <c r="X1424" s="0" t="s">
        <v>120</v>
      </c>
      <c r="Y1424" s="0" t="n">
        <v>236</v>
      </c>
      <c r="Z1424" s="0" t="n">
        <v>0</v>
      </c>
      <c r="AA1424" s="0" t="n">
        <v>0</v>
      </c>
      <c r="AB1424" s="0" t="s">
        <v>87</v>
      </c>
      <c r="AC1424" s="0" t="n">
        <v>110</v>
      </c>
      <c r="AD1424" s="0" t="n">
        <v>0</v>
      </c>
      <c r="AE1424" s="0" t="n">
        <v>0</v>
      </c>
      <c r="AF1424" s="0" t="s">
        <v>96</v>
      </c>
      <c r="AG1424" s="13" t="n">
        <v>42564</v>
      </c>
      <c r="AH1424" s="25" t="n">
        <f aca="false">I1424+J1424</f>
        <v>3</v>
      </c>
      <c r="AI1424" s="25" t="n">
        <f aca="false">K1424+L1424+M1424</f>
        <v>1</v>
      </c>
      <c r="AJ1424" s="25" t="n">
        <f aca="false">AC1424*AH1424</f>
        <v>330</v>
      </c>
      <c r="AK1424" s="0" t="str">
        <f aca="false">IF(C1424=1,"Cancelled","Completed")</f>
        <v>Cancelled</v>
      </c>
      <c r="AL1424" s="0" t="str">
        <f aca="false">_xlfn.IFS(D1424&lt;=7,"0-7 Days",D1424&lt;=30,"8-30 Days",D1424&lt;=90,"31-90 Days",TRUE(),"90+ Days")</f>
        <v>90+ Days</v>
      </c>
      <c r="AM1424" s="0" t="str">
        <f aca="false">_xlfn.IFS(OR(F1424="December",F1424="January",F1424="February"),"Winter",OR(F1424="March",F1424="April",F1424="May"),"Spring",OR(F1424="June",F1424="July",F1424="August"),"Summer",TRUE(),"Autumn")</f>
        <v>Autumn</v>
      </c>
      <c r="AN1424" s="0" t="str">
        <f aca="false">IF(L1424+M1424&gt;0,"Family","Adult Only")</f>
        <v>Adult Only</v>
      </c>
      <c r="AO1424" s="0" t="str">
        <f aca="false">IF(U1424=V1424,"Same","Changed")</f>
        <v>Same</v>
      </c>
    </row>
    <row r="1425" customFormat="false" ht="15" hidden="false" customHeight="false" outlineLevel="0" collapsed="false">
      <c r="A1425" s="14" t="n">
        <v>1474</v>
      </c>
      <c r="B1425" s="14" t="s">
        <v>90</v>
      </c>
      <c r="C1425" s="14" t="n">
        <v>0</v>
      </c>
      <c r="D1425" s="14" t="n">
        <v>149</v>
      </c>
      <c r="E1425" s="14" t="n">
        <v>2017</v>
      </c>
      <c r="F1425" s="14" t="s">
        <v>119</v>
      </c>
      <c r="G1425" s="14" t="n">
        <v>31</v>
      </c>
      <c r="H1425" s="14" t="n">
        <v>3</v>
      </c>
      <c r="I1425" s="14" t="n">
        <v>2</v>
      </c>
      <c r="J1425" s="14" t="n">
        <v>5</v>
      </c>
      <c r="K1425" s="14" t="n">
        <v>2</v>
      </c>
      <c r="L1425" s="14" t="n">
        <v>0</v>
      </c>
      <c r="M1425" s="14" t="n">
        <v>0</v>
      </c>
      <c r="N1425" s="14" t="s">
        <v>82</v>
      </c>
      <c r="O1425" s="14" t="s">
        <v>104</v>
      </c>
      <c r="P1425" s="14" t="s">
        <v>99</v>
      </c>
      <c r="Q1425" s="14" t="s">
        <v>94</v>
      </c>
      <c r="R1425" s="14" t="n">
        <v>0</v>
      </c>
      <c r="S1425" s="14" t="n">
        <v>0</v>
      </c>
      <c r="T1425" s="14" t="n">
        <v>0</v>
      </c>
      <c r="U1425" s="14" t="s">
        <v>95</v>
      </c>
      <c r="V1425" s="14" t="s">
        <v>95</v>
      </c>
      <c r="W1425" s="14" t="n">
        <v>0</v>
      </c>
      <c r="X1425" s="14" t="s">
        <v>86</v>
      </c>
      <c r="Y1425" s="14" t="n">
        <v>138</v>
      </c>
      <c r="Z1425" s="14" t="n">
        <v>0</v>
      </c>
      <c r="AA1425" s="14" t="n">
        <v>0</v>
      </c>
      <c r="AB1425" s="14" t="s">
        <v>87</v>
      </c>
      <c r="AC1425" s="14" t="n">
        <v>80.1</v>
      </c>
      <c r="AD1425" s="14" t="n">
        <v>0</v>
      </c>
      <c r="AE1425" s="14" t="n">
        <v>1</v>
      </c>
      <c r="AF1425" s="14" t="s">
        <v>88</v>
      </c>
      <c r="AG1425" s="15" t="n">
        <v>42957</v>
      </c>
      <c r="AH1425" s="14" t="n">
        <f aca="false">I1425+J1425</f>
        <v>7</v>
      </c>
      <c r="AI1425" s="14" t="n">
        <f aca="false">K1425+L1425+M1425</f>
        <v>2</v>
      </c>
      <c r="AJ1425" s="14" t="n">
        <f aca="false">AC1425*AH1425</f>
        <v>560.7</v>
      </c>
      <c r="AK1425" s="14" t="str">
        <f aca="false">IF(C1425=1,"Cancelled","Completed")</f>
        <v>Completed</v>
      </c>
      <c r="AL1425" s="14" t="str">
        <f aca="false">_xlfn.IFS(D1425&lt;=7,"0-7 Days",D1425&lt;=30,"8-30 Days",D1425&lt;=90,"31-90 Days",TRUE(),"90+ Days")</f>
        <v>90+ Days</v>
      </c>
      <c r="AM1425" s="14" t="str">
        <f aca="false">_xlfn.IFS(OR(F1425="December",F1425="January",F1425="February"),"Winter",OR(F1425="March",F1425="April",F1425="May"),"Spring",OR(F1425="June",F1425="July",F1425="August"),"Summer",TRUE(),"Autumn")</f>
        <v>Summer</v>
      </c>
      <c r="AN1425" s="14" t="str">
        <f aca="false">IF(L1425+M1425&gt;0,"Family","Adult Only")</f>
        <v>Adult Only</v>
      </c>
      <c r="AO1425" s="14" t="str">
        <f aca="false">IF(U1425=V1425,"Same","Changed")</f>
        <v>Same</v>
      </c>
    </row>
    <row r="1426" customFormat="false" ht="15" hidden="false" customHeight="false" outlineLevel="0" collapsed="false">
      <c r="A1426" s="0" t="n">
        <v>1475</v>
      </c>
      <c r="B1426" s="0" t="s">
        <v>90</v>
      </c>
      <c r="C1426" s="0" t="n">
        <v>0</v>
      </c>
      <c r="D1426" s="0" t="n">
        <v>16</v>
      </c>
      <c r="E1426" s="0" t="n">
        <v>2016</v>
      </c>
      <c r="F1426" s="0" t="s">
        <v>118</v>
      </c>
      <c r="G1426" s="0" t="n">
        <v>9</v>
      </c>
      <c r="H1426" s="0" t="n">
        <v>26</v>
      </c>
      <c r="I1426" s="0" t="n">
        <v>0</v>
      </c>
      <c r="J1426" s="0" t="n">
        <v>2</v>
      </c>
      <c r="K1426" s="0" t="n">
        <v>2</v>
      </c>
      <c r="L1426" s="0" t="n">
        <v>0</v>
      </c>
      <c r="M1426" s="0" t="n">
        <v>0</v>
      </c>
      <c r="N1426" s="0" t="s">
        <v>82</v>
      </c>
      <c r="O1426" s="0" t="s">
        <v>122</v>
      </c>
      <c r="P1426" s="0" t="s">
        <v>99</v>
      </c>
      <c r="Q1426" s="0" t="s">
        <v>94</v>
      </c>
      <c r="R1426" s="0" t="n">
        <v>0</v>
      </c>
      <c r="S1426" s="0" t="n">
        <v>0</v>
      </c>
      <c r="T1426" s="0" t="n">
        <v>0</v>
      </c>
      <c r="U1426" s="0" t="s">
        <v>95</v>
      </c>
      <c r="V1426" s="0" t="s">
        <v>109</v>
      </c>
      <c r="W1426" s="0" t="n">
        <v>0</v>
      </c>
      <c r="X1426" s="0" t="s">
        <v>86</v>
      </c>
      <c r="Y1426" s="0" t="n">
        <v>28</v>
      </c>
      <c r="Z1426" s="0" t="n">
        <v>0</v>
      </c>
      <c r="AA1426" s="0" t="n">
        <v>0</v>
      </c>
      <c r="AB1426" s="0" t="s">
        <v>87</v>
      </c>
      <c r="AC1426" s="0" t="n">
        <v>87</v>
      </c>
      <c r="AD1426" s="0" t="n">
        <v>0</v>
      </c>
      <c r="AE1426" s="0" t="n">
        <v>0</v>
      </c>
      <c r="AF1426" s="0" t="s">
        <v>88</v>
      </c>
      <c r="AG1426" s="13" t="n">
        <v>42428</v>
      </c>
      <c r="AH1426" s="25" t="n">
        <f aca="false">I1426+J1426</f>
        <v>2</v>
      </c>
      <c r="AI1426" s="25" t="n">
        <f aca="false">K1426+L1426+M1426</f>
        <v>2</v>
      </c>
      <c r="AJ1426" s="25" t="n">
        <f aca="false">AC1426*AH1426</f>
        <v>174</v>
      </c>
      <c r="AK1426" s="0" t="str">
        <f aca="false">IF(C1426=1,"Cancelled","Completed")</f>
        <v>Completed</v>
      </c>
      <c r="AL1426" s="0" t="str">
        <f aca="false">_xlfn.IFS(D1426&lt;=7,"0-7 Days",D1426&lt;=30,"8-30 Days",D1426&lt;=90,"31-90 Days",TRUE(),"90+ Days")</f>
        <v>8-30 Days</v>
      </c>
      <c r="AM1426" s="0" t="str">
        <f aca="false">_xlfn.IFS(OR(F1426="December",F1426="January",F1426="February"),"Winter",OR(F1426="March",F1426="April",F1426="May"),"Spring",OR(F1426="June",F1426="July",F1426="August"),"Summer",TRUE(),"Autumn")</f>
        <v>Winter</v>
      </c>
      <c r="AN1426" s="0" t="str">
        <f aca="false">IF(L1426+M1426&gt;0,"Family","Adult Only")</f>
        <v>Adult Only</v>
      </c>
      <c r="AO1426" s="0" t="str">
        <f aca="false">IF(U1426=V1426,"Same","Changed")</f>
        <v>Changed</v>
      </c>
    </row>
    <row r="1427" customFormat="false" ht="15" hidden="false" customHeight="false" outlineLevel="0" collapsed="false">
      <c r="A1427" s="14" t="n">
        <v>1476</v>
      </c>
      <c r="B1427" s="14" t="s">
        <v>90</v>
      </c>
      <c r="C1427" s="14" t="n">
        <v>0</v>
      </c>
      <c r="D1427" s="14" t="n">
        <v>98</v>
      </c>
      <c r="E1427" s="14" t="n">
        <v>2017</v>
      </c>
      <c r="F1427" s="14" t="s">
        <v>106</v>
      </c>
      <c r="G1427" s="14" t="n">
        <v>17</v>
      </c>
      <c r="H1427" s="14" t="n">
        <v>28</v>
      </c>
      <c r="I1427" s="14" t="n">
        <v>0</v>
      </c>
      <c r="J1427" s="14" t="n">
        <v>1</v>
      </c>
      <c r="K1427" s="14" t="n">
        <v>2</v>
      </c>
      <c r="L1427" s="14" t="n">
        <v>0</v>
      </c>
      <c r="M1427" s="14" t="n">
        <v>0</v>
      </c>
      <c r="N1427" s="14" t="s">
        <v>82</v>
      </c>
      <c r="O1427" s="14" t="s">
        <v>122</v>
      </c>
      <c r="P1427" s="14" t="s">
        <v>93</v>
      </c>
      <c r="Q1427" s="14" t="s">
        <v>94</v>
      </c>
      <c r="R1427" s="14" t="n">
        <v>0</v>
      </c>
      <c r="S1427" s="14" t="n">
        <v>0</v>
      </c>
      <c r="T1427" s="14" t="n">
        <v>0</v>
      </c>
      <c r="U1427" s="14" t="s">
        <v>95</v>
      </c>
      <c r="V1427" s="14" t="s">
        <v>95</v>
      </c>
      <c r="W1427" s="14" t="n">
        <v>0</v>
      </c>
      <c r="X1427" s="14" t="s">
        <v>86</v>
      </c>
      <c r="Y1427" s="14" t="n">
        <v>8</v>
      </c>
      <c r="Z1427" s="14" t="n">
        <v>0</v>
      </c>
      <c r="AA1427" s="14" t="n">
        <v>0</v>
      </c>
      <c r="AB1427" s="14" t="s">
        <v>87</v>
      </c>
      <c r="AC1427" s="14" t="n">
        <v>117</v>
      </c>
      <c r="AD1427" s="14" t="n">
        <v>0</v>
      </c>
      <c r="AE1427" s="14" t="n">
        <v>1</v>
      </c>
      <c r="AF1427" s="14" t="s">
        <v>88</v>
      </c>
      <c r="AG1427" s="15" t="n">
        <v>42854</v>
      </c>
      <c r="AH1427" s="14" t="n">
        <f aca="false">I1427+J1427</f>
        <v>1</v>
      </c>
      <c r="AI1427" s="14" t="n">
        <f aca="false">K1427+L1427+M1427</f>
        <v>2</v>
      </c>
      <c r="AJ1427" s="14" t="n">
        <f aca="false">AC1427*AH1427</f>
        <v>117</v>
      </c>
      <c r="AK1427" s="14" t="str">
        <f aca="false">IF(C1427=1,"Cancelled","Completed")</f>
        <v>Completed</v>
      </c>
      <c r="AL1427" s="14" t="str">
        <f aca="false">_xlfn.IFS(D1427&lt;=7,"0-7 Days",D1427&lt;=30,"8-30 Days",D1427&lt;=90,"31-90 Days",TRUE(),"90+ Days")</f>
        <v>90+ Days</v>
      </c>
      <c r="AM1427" s="14" t="str">
        <f aca="false">_xlfn.IFS(OR(F1427="December",F1427="January",F1427="February"),"Winter",OR(F1427="March",F1427="April",F1427="May"),"Spring",OR(F1427="June",F1427="July",F1427="August"),"Summer",TRUE(),"Autumn")</f>
        <v>Spring</v>
      </c>
      <c r="AN1427" s="14" t="str">
        <f aca="false">IF(L1427+M1427&gt;0,"Family","Adult Only")</f>
        <v>Adult Only</v>
      </c>
      <c r="AO1427" s="14" t="str">
        <f aca="false">IF(U1427=V1427,"Same","Changed")</f>
        <v>Same</v>
      </c>
    </row>
    <row r="1428" customFormat="false" ht="15" hidden="false" customHeight="false" outlineLevel="0" collapsed="false">
      <c r="A1428" s="0" t="n">
        <v>1477</v>
      </c>
      <c r="B1428" s="0" t="s">
        <v>90</v>
      </c>
      <c r="C1428" s="0" t="n">
        <v>0</v>
      </c>
      <c r="D1428" s="0" t="n">
        <v>35</v>
      </c>
      <c r="E1428" s="0" t="n">
        <v>2016</v>
      </c>
      <c r="F1428" s="0" t="s">
        <v>113</v>
      </c>
      <c r="G1428" s="0" t="n">
        <v>49</v>
      </c>
      <c r="H1428" s="0" t="n">
        <v>28</v>
      </c>
      <c r="I1428" s="0" t="n">
        <v>1</v>
      </c>
      <c r="J1428" s="0" t="n">
        <v>2</v>
      </c>
      <c r="K1428" s="0" t="n">
        <v>1</v>
      </c>
      <c r="L1428" s="0" t="n">
        <v>0</v>
      </c>
      <c r="M1428" s="0" t="n">
        <v>0</v>
      </c>
      <c r="N1428" s="0" t="s">
        <v>82</v>
      </c>
      <c r="O1428" s="0" t="s">
        <v>117</v>
      </c>
      <c r="P1428" s="0" t="s">
        <v>116</v>
      </c>
      <c r="Q1428" s="0" t="s">
        <v>94</v>
      </c>
      <c r="R1428" s="0" t="n">
        <v>0</v>
      </c>
      <c r="S1428" s="0" t="n">
        <v>0</v>
      </c>
      <c r="T1428" s="0" t="n">
        <v>0</v>
      </c>
      <c r="U1428" s="0" t="s">
        <v>109</v>
      </c>
      <c r="V1428" s="0" t="s">
        <v>109</v>
      </c>
      <c r="W1428" s="0" t="n">
        <v>1</v>
      </c>
      <c r="X1428" s="0" t="s">
        <v>86</v>
      </c>
      <c r="Y1428" s="0" t="n">
        <v>0</v>
      </c>
      <c r="Z1428" s="0" t="n">
        <v>0</v>
      </c>
      <c r="AA1428" s="0" t="n">
        <v>0</v>
      </c>
      <c r="AB1428" s="0" t="s">
        <v>101</v>
      </c>
      <c r="AC1428" s="0" t="n">
        <v>80</v>
      </c>
      <c r="AD1428" s="0" t="n">
        <v>0</v>
      </c>
      <c r="AE1428" s="0" t="n">
        <v>0</v>
      </c>
      <c r="AF1428" s="0" t="s">
        <v>88</v>
      </c>
      <c r="AG1428" s="13" t="n">
        <v>42705</v>
      </c>
      <c r="AH1428" s="25" t="n">
        <f aca="false">I1428+J1428</f>
        <v>3</v>
      </c>
      <c r="AI1428" s="25" t="n">
        <f aca="false">K1428+L1428+M1428</f>
        <v>1</v>
      </c>
      <c r="AJ1428" s="25" t="n">
        <f aca="false">AC1428*AH1428</f>
        <v>240</v>
      </c>
      <c r="AK1428" s="0" t="str">
        <f aca="false">IF(C1428=1,"Cancelled","Completed")</f>
        <v>Completed</v>
      </c>
      <c r="AL1428" s="0" t="str">
        <f aca="false">_xlfn.IFS(D1428&lt;=7,"0-7 Days",D1428&lt;=30,"8-30 Days",D1428&lt;=90,"31-90 Days",TRUE(),"90+ Days")</f>
        <v>31-90 Days</v>
      </c>
      <c r="AM1428" s="0" t="str">
        <f aca="false">_xlfn.IFS(OR(F1428="December",F1428="January",F1428="February"),"Winter",OR(F1428="March",F1428="April",F1428="May"),"Spring",OR(F1428="June",F1428="July",F1428="August"),"Summer",TRUE(),"Autumn")</f>
        <v>Autumn</v>
      </c>
      <c r="AN1428" s="0" t="str">
        <f aca="false">IF(L1428+M1428&gt;0,"Family","Adult Only")</f>
        <v>Adult Only</v>
      </c>
      <c r="AO1428" s="0" t="str">
        <f aca="false">IF(U1428=V1428,"Same","Changed")</f>
        <v>Same</v>
      </c>
    </row>
    <row r="1429" customFormat="false" ht="15" hidden="false" customHeight="false" outlineLevel="0" collapsed="false">
      <c r="A1429" s="14" t="n">
        <v>1478</v>
      </c>
      <c r="B1429" s="14" t="s">
        <v>80</v>
      </c>
      <c r="C1429" s="14" t="n">
        <v>0</v>
      </c>
      <c r="D1429" s="14" t="n">
        <v>80</v>
      </c>
      <c r="E1429" s="14" t="n">
        <v>2017</v>
      </c>
      <c r="F1429" s="14" t="s">
        <v>118</v>
      </c>
      <c r="G1429" s="14" t="n">
        <v>5</v>
      </c>
      <c r="H1429" s="14" t="n">
        <v>2</v>
      </c>
      <c r="I1429" s="14" t="n">
        <v>2</v>
      </c>
      <c r="J1429" s="14" t="n">
        <v>8</v>
      </c>
      <c r="K1429" s="14" t="n">
        <v>2</v>
      </c>
      <c r="L1429" s="14" t="n">
        <v>0</v>
      </c>
      <c r="M1429" s="14" t="n">
        <v>0</v>
      </c>
      <c r="N1429" s="14" t="s">
        <v>112</v>
      </c>
      <c r="O1429" s="14" t="s">
        <v>83</v>
      </c>
      <c r="P1429" s="14" t="s">
        <v>99</v>
      </c>
      <c r="Q1429" s="14" t="s">
        <v>94</v>
      </c>
      <c r="R1429" s="14" t="n">
        <v>0</v>
      </c>
      <c r="S1429" s="14" t="n">
        <v>0</v>
      </c>
      <c r="T1429" s="14" t="n">
        <v>0</v>
      </c>
      <c r="U1429" s="14" t="s">
        <v>95</v>
      </c>
      <c r="V1429" s="14" t="s">
        <v>95</v>
      </c>
      <c r="W1429" s="14" t="n">
        <v>0</v>
      </c>
      <c r="X1429" s="14" t="s">
        <v>86</v>
      </c>
      <c r="Y1429" s="14" t="n">
        <v>40</v>
      </c>
      <c r="Z1429" s="14" t="n">
        <v>0</v>
      </c>
      <c r="AA1429" s="14" t="n">
        <v>0</v>
      </c>
      <c r="AB1429" s="14" t="s">
        <v>125</v>
      </c>
      <c r="AC1429" s="14" t="n">
        <v>62.12</v>
      </c>
      <c r="AD1429" s="14" t="n">
        <v>0</v>
      </c>
      <c r="AE1429" s="14" t="n">
        <v>0</v>
      </c>
      <c r="AF1429" s="14" t="s">
        <v>88</v>
      </c>
      <c r="AG1429" s="15" t="n">
        <v>42778</v>
      </c>
      <c r="AH1429" s="14" t="n">
        <f aca="false">I1429+J1429</f>
        <v>10</v>
      </c>
      <c r="AI1429" s="14" t="n">
        <f aca="false">K1429+L1429+M1429</f>
        <v>2</v>
      </c>
      <c r="AJ1429" s="14" t="n">
        <f aca="false">AC1429*AH1429</f>
        <v>621.2</v>
      </c>
      <c r="AK1429" s="14" t="str">
        <f aca="false">IF(C1429=1,"Cancelled","Completed")</f>
        <v>Completed</v>
      </c>
      <c r="AL1429" s="14" t="str">
        <f aca="false">_xlfn.IFS(D1429&lt;=7,"0-7 Days",D1429&lt;=30,"8-30 Days",D1429&lt;=90,"31-90 Days",TRUE(),"90+ Days")</f>
        <v>31-90 Days</v>
      </c>
      <c r="AM1429" s="14" t="str">
        <f aca="false">_xlfn.IFS(OR(F1429="December",F1429="January",F1429="February"),"Winter",OR(F1429="March",F1429="April",F1429="May"),"Spring",OR(F1429="June",F1429="July",F1429="August"),"Summer",TRUE(),"Autumn")</f>
        <v>Winter</v>
      </c>
      <c r="AN1429" s="14" t="str">
        <f aca="false">IF(L1429+M1429&gt;0,"Family","Adult Only")</f>
        <v>Adult Only</v>
      </c>
      <c r="AO1429" s="14" t="str">
        <f aca="false">IF(U1429=V1429,"Same","Changed")</f>
        <v>Same</v>
      </c>
    </row>
    <row r="1430" customFormat="false" ht="15" hidden="false" customHeight="false" outlineLevel="0" collapsed="false">
      <c r="A1430" s="0" t="n">
        <v>1479</v>
      </c>
      <c r="B1430" s="0" t="s">
        <v>80</v>
      </c>
      <c r="C1430" s="0" t="n">
        <v>0</v>
      </c>
      <c r="D1430" s="0" t="n">
        <v>51</v>
      </c>
      <c r="E1430" s="0" t="n">
        <v>2015</v>
      </c>
      <c r="F1430" s="0" t="s">
        <v>119</v>
      </c>
      <c r="G1430" s="0" t="n">
        <v>32</v>
      </c>
      <c r="H1430" s="0" t="n">
        <v>7</v>
      </c>
      <c r="I1430" s="0" t="n">
        <v>2</v>
      </c>
      <c r="J1430" s="0" t="n">
        <v>5</v>
      </c>
      <c r="K1430" s="0" t="n">
        <v>2</v>
      </c>
      <c r="L1430" s="0" t="n">
        <v>0</v>
      </c>
      <c r="M1430" s="0" t="n">
        <v>0</v>
      </c>
      <c r="N1430" s="0" t="s">
        <v>112</v>
      </c>
      <c r="O1430" s="0" t="s">
        <v>92</v>
      </c>
      <c r="P1430" s="0" t="s">
        <v>93</v>
      </c>
      <c r="Q1430" s="0" t="s">
        <v>94</v>
      </c>
      <c r="R1430" s="0" t="n">
        <v>0</v>
      </c>
      <c r="S1430" s="0" t="n">
        <v>0</v>
      </c>
      <c r="T1430" s="0" t="n">
        <v>0</v>
      </c>
      <c r="U1430" s="0" t="s">
        <v>109</v>
      </c>
      <c r="V1430" s="0" t="s">
        <v>109</v>
      </c>
      <c r="W1430" s="0" t="n">
        <v>0</v>
      </c>
      <c r="X1430" s="0" t="s">
        <v>86</v>
      </c>
      <c r="Y1430" s="0" t="n">
        <v>240</v>
      </c>
      <c r="Z1430" s="0" t="n">
        <v>0</v>
      </c>
      <c r="AA1430" s="0" t="n">
        <v>0</v>
      </c>
      <c r="AB1430" s="0" t="s">
        <v>87</v>
      </c>
      <c r="AC1430" s="0" t="n">
        <v>205</v>
      </c>
      <c r="AD1430" s="0" t="n">
        <v>0</v>
      </c>
      <c r="AE1430" s="0" t="n">
        <v>2</v>
      </c>
      <c r="AF1430" s="0" t="s">
        <v>88</v>
      </c>
      <c r="AG1430" s="13" t="n">
        <v>42230</v>
      </c>
      <c r="AH1430" s="25" t="n">
        <f aca="false">I1430+J1430</f>
        <v>7</v>
      </c>
      <c r="AI1430" s="25" t="n">
        <f aca="false">K1430+L1430+M1430</f>
        <v>2</v>
      </c>
      <c r="AJ1430" s="25" t="n">
        <f aca="false">AC1430*AH1430</f>
        <v>1435</v>
      </c>
      <c r="AK1430" s="0" t="str">
        <f aca="false">IF(C1430=1,"Cancelled","Completed")</f>
        <v>Completed</v>
      </c>
      <c r="AL1430" s="0" t="str">
        <f aca="false">_xlfn.IFS(D1430&lt;=7,"0-7 Days",D1430&lt;=30,"8-30 Days",D1430&lt;=90,"31-90 Days",TRUE(),"90+ Days")</f>
        <v>31-90 Days</v>
      </c>
      <c r="AM1430" s="0" t="str">
        <f aca="false">_xlfn.IFS(OR(F1430="December",F1430="January",F1430="February"),"Winter",OR(F1430="March",F1430="April",F1430="May"),"Spring",OR(F1430="June",F1430="July",F1430="August"),"Summer",TRUE(),"Autumn")</f>
        <v>Summer</v>
      </c>
      <c r="AN1430" s="0" t="str">
        <f aca="false">IF(L1430+M1430&gt;0,"Family","Adult Only")</f>
        <v>Adult Only</v>
      </c>
      <c r="AO1430" s="0" t="str">
        <f aca="false">IF(U1430=V1430,"Same","Changed")</f>
        <v>Same</v>
      </c>
    </row>
    <row r="1431" customFormat="false" ht="15" hidden="false" customHeight="false" outlineLevel="0" collapsed="false">
      <c r="A1431" s="14" t="n">
        <v>1480</v>
      </c>
      <c r="B1431" s="14" t="s">
        <v>90</v>
      </c>
      <c r="C1431" s="14" t="n">
        <v>0</v>
      </c>
      <c r="D1431" s="14" t="n">
        <v>30</v>
      </c>
      <c r="E1431" s="14" t="n">
        <v>2016</v>
      </c>
      <c r="F1431" s="14" t="s">
        <v>119</v>
      </c>
      <c r="G1431" s="14" t="n">
        <v>36</v>
      </c>
      <c r="H1431" s="14" t="n">
        <v>29</v>
      </c>
      <c r="I1431" s="14" t="n">
        <v>1</v>
      </c>
      <c r="J1431" s="14" t="n">
        <v>1</v>
      </c>
      <c r="K1431" s="14" t="n">
        <v>2</v>
      </c>
      <c r="L1431" s="14" t="n">
        <v>0</v>
      </c>
      <c r="M1431" s="14" t="n">
        <v>0</v>
      </c>
      <c r="N1431" s="14" t="s">
        <v>82</v>
      </c>
      <c r="O1431" s="14" t="s">
        <v>92</v>
      </c>
      <c r="P1431" s="14" t="s">
        <v>93</v>
      </c>
      <c r="Q1431" s="14" t="s">
        <v>94</v>
      </c>
      <c r="R1431" s="14" t="n">
        <v>0</v>
      </c>
      <c r="S1431" s="14" t="n">
        <v>0</v>
      </c>
      <c r="T1431" s="14" t="n">
        <v>0</v>
      </c>
      <c r="U1431" s="14" t="s">
        <v>95</v>
      </c>
      <c r="V1431" s="14" t="s">
        <v>95</v>
      </c>
      <c r="W1431" s="14" t="n">
        <v>0</v>
      </c>
      <c r="X1431" s="14" t="s">
        <v>86</v>
      </c>
      <c r="Y1431" s="14" t="n">
        <v>9</v>
      </c>
      <c r="Z1431" s="14" t="n">
        <v>0</v>
      </c>
      <c r="AA1431" s="14" t="n">
        <v>0</v>
      </c>
      <c r="AB1431" s="14" t="s">
        <v>87</v>
      </c>
      <c r="AC1431" s="14" t="n">
        <v>122.85</v>
      </c>
      <c r="AD1431" s="14" t="n">
        <v>1</v>
      </c>
      <c r="AE1431" s="14" t="n">
        <v>1</v>
      </c>
      <c r="AF1431" s="14" t="s">
        <v>88</v>
      </c>
      <c r="AG1431" s="15" t="n">
        <v>42613</v>
      </c>
      <c r="AH1431" s="14" t="n">
        <f aca="false">I1431+J1431</f>
        <v>2</v>
      </c>
      <c r="AI1431" s="14" t="n">
        <f aca="false">K1431+L1431+M1431</f>
        <v>2</v>
      </c>
      <c r="AJ1431" s="14" t="n">
        <f aca="false">AC1431*AH1431</f>
        <v>245.7</v>
      </c>
      <c r="AK1431" s="14" t="str">
        <f aca="false">IF(C1431=1,"Cancelled","Completed")</f>
        <v>Completed</v>
      </c>
      <c r="AL1431" s="14" t="str">
        <f aca="false">_xlfn.IFS(D1431&lt;=7,"0-7 Days",D1431&lt;=30,"8-30 Days",D1431&lt;=90,"31-90 Days",TRUE(),"90+ Days")</f>
        <v>8-30 Days</v>
      </c>
      <c r="AM1431" s="14" t="str">
        <f aca="false">_xlfn.IFS(OR(F1431="December",F1431="January",F1431="February"),"Winter",OR(F1431="March",F1431="April",F1431="May"),"Spring",OR(F1431="June",F1431="July",F1431="August"),"Summer",TRUE(),"Autumn")</f>
        <v>Summer</v>
      </c>
      <c r="AN1431" s="14" t="str">
        <f aca="false">IF(L1431+M1431&gt;0,"Family","Adult Only")</f>
        <v>Adult Only</v>
      </c>
      <c r="AO1431" s="14" t="str">
        <f aca="false">IF(U1431=V1431,"Same","Changed")</f>
        <v>Same</v>
      </c>
    </row>
    <row r="1432" customFormat="false" ht="15" hidden="false" customHeight="false" outlineLevel="0" collapsed="false">
      <c r="A1432" s="0" t="n">
        <v>1482</v>
      </c>
      <c r="B1432" s="0" t="s">
        <v>90</v>
      </c>
      <c r="C1432" s="0" t="n">
        <v>0</v>
      </c>
      <c r="D1432" s="0" t="n">
        <v>60</v>
      </c>
      <c r="E1432" s="0" t="n">
        <v>2017</v>
      </c>
      <c r="F1432" s="0" t="s">
        <v>118</v>
      </c>
      <c r="G1432" s="0" t="n">
        <v>5</v>
      </c>
      <c r="H1432" s="0" t="n">
        <v>3</v>
      </c>
      <c r="I1432" s="0" t="n">
        <v>0</v>
      </c>
      <c r="J1432" s="0" t="n">
        <v>2</v>
      </c>
      <c r="K1432" s="0" t="n">
        <v>2</v>
      </c>
      <c r="L1432" s="0" t="n">
        <v>0</v>
      </c>
      <c r="M1432" s="0" t="n">
        <v>0</v>
      </c>
      <c r="N1432" s="0" t="s">
        <v>107</v>
      </c>
      <c r="O1432" s="0" t="s">
        <v>147</v>
      </c>
      <c r="P1432" s="0" t="s">
        <v>93</v>
      </c>
      <c r="Q1432" s="0" t="s">
        <v>94</v>
      </c>
      <c r="R1432" s="0" t="n">
        <v>0</v>
      </c>
      <c r="S1432" s="0" t="n">
        <v>0</v>
      </c>
      <c r="T1432" s="0" t="n">
        <v>0</v>
      </c>
      <c r="U1432" s="0" t="s">
        <v>95</v>
      </c>
      <c r="V1432" s="0" t="s">
        <v>95</v>
      </c>
      <c r="W1432" s="0" t="n">
        <v>0</v>
      </c>
      <c r="X1432" s="0" t="s">
        <v>86</v>
      </c>
      <c r="Y1432" s="0" t="n">
        <v>9</v>
      </c>
      <c r="Z1432" s="0" t="n">
        <v>0</v>
      </c>
      <c r="AA1432" s="0" t="n">
        <v>0</v>
      </c>
      <c r="AB1432" s="0" t="s">
        <v>87</v>
      </c>
      <c r="AC1432" s="0" t="n">
        <v>79.2</v>
      </c>
      <c r="AD1432" s="0" t="n">
        <v>0</v>
      </c>
      <c r="AE1432" s="0" t="n">
        <v>1</v>
      </c>
      <c r="AF1432" s="0" t="s">
        <v>88</v>
      </c>
      <c r="AG1432" s="13" t="n">
        <v>42771</v>
      </c>
      <c r="AH1432" s="25" t="n">
        <f aca="false">I1432+J1432</f>
        <v>2</v>
      </c>
      <c r="AI1432" s="25" t="n">
        <f aca="false">K1432+L1432+M1432</f>
        <v>2</v>
      </c>
      <c r="AJ1432" s="25" t="n">
        <f aca="false">AC1432*AH1432</f>
        <v>158.4</v>
      </c>
      <c r="AK1432" s="0" t="str">
        <f aca="false">IF(C1432=1,"Cancelled","Completed")</f>
        <v>Completed</v>
      </c>
      <c r="AL1432" s="0" t="str">
        <f aca="false">_xlfn.IFS(D1432&lt;=7,"0-7 Days",D1432&lt;=30,"8-30 Days",D1432&lt;=90,"31-90 Days",TRUE(),"90+ Days")</f>
        <v>31-90 Days</v>
      </c>
      <c r="AM1432" s="0" t="str">
        <f aca="false">_xlfn.IFS(OR(F1432="December",F1432="January",F1432="February"),"Winter",OR(F1432="March",F1432="April",F1432="May"),"Spring",OR(F1432="June",F1432="July",F1432="August"),"Summer",TRUE(),"Autumn")</f>
        <v>Winter</v>
      </c>
      <c r="AN1432" s="0" t="str">
        <f aca="false">IF(L1432+M1432&gt;0,"Family","Adult Only")</f>
        <v>Adult Only</v>
      </c>
      <c r="AO1432" s="0" t="str">
        <f aca="false">IF(U1432=V1432,"Same","Changed")</f>
        <v>Same</v>
      </c>
    </row>
    <row r="1433" customFormat="false" ht="15" hidden="false" customHeight="false" outlineLevel="0" collapsed="false">
      <c r="A1433" s="14" t="n">
        <v>1483</v>
      </c>
      <c r="B1433" s="14" t="s">
        <v>90</v>
      </c>
      <c r="C1433" s="14" t="n">
        <v>1</v>
      </c>
      <c r="D1433" s="14" t="n">
        <v>14</v>
      </c>
      <c r="E1433" s="14" t="n">
        <v>2016</v>
      </c>
      <c r="F1433" s="14" t="s">
        <v>81</v>
      </c>
      <c r="G1433" s="14" t="n">
        <v>53</v>
      </c>
      <c r="H1433" s="14" t="n">
        <v>28</v>
      </c>
      <c r="I1433" s="14" t="n">
        <v>0</v>
      </c>
      <c r="J1433" s="14" t="n">
        <v>1</v>
      </c>
      <c r="K1433" s="14" t="n">
        <v>2</v>
      </c>
      <c r="L1433" s="14" t="n">
        <v>0</v>
      </c>
      <c r="M1433" s="14" t="n">
        <v>0</v>
      </c>
      <c r="N1433" s="14" t="s">
        <v>82</v>
      </c>
      <c r="O1433" s="14" t="s">
        <v>92</v>
      </c>
      <c r="P1433" s="14" t="s">
        <v>93</v>
      </c>
      <c r="Q1433" s="14" t="s">
        <v>94</v>
      </c>
      <c r="R1433" s="14" t="n">
        <v>0</v>
      </c>
      <c r="S1433" s="14" t="n">
        <v>0</v>
      </c>
      <c r="T1433" s="14" t="n">
        <v>0</v>
      </c>
      <c r="U1433" s="14" t="s">
        <v>95</v>
      </c>
      <c r="V1433" s="14" t="s">
        <v>95</v>
      </c>
      <c r="W1433" s="14" t="n">
        <v>0</v>
      </c>
      <c r="X1433" s="14" t="s">
        <v>86</v>
      </c>
      <c r="Y1433" s="14" t="n">
        <v>9</v>
      </c>
      <c r="Z1433" s="14" t="n">
        <v>0</v>
      </c>
      <c r="AA1433" s="14" t="n">
        <v>0</v>
      </c>
      <c r="AB1433" s="14" t="s">
        <v>87</v>
      </c>
      <c r="AC1433" s="14" t="n">
        <v>138</v>
      </c>
      <c r="AD1433" s="14" t="n">
        <v>0</v>
      </c>
      <c r="AE1433" s="14" t="n">
        <v>1</v>
      </c>
      <c r="AF1433" s="14" t="s">
        <v>96</v>
      </c>
      <c r="AG1433" s="15" t="n">
        <v>42725</v>
      </c>
      <c r="AH1433" s="14" t="n">
        <f aca="false">I1433+J1433</f>
        <v>1</v>
      </c>
      <c r="AI1433" s="14" t="n">
        <f aca="false">K1433+L1433+M1433</f>
        <v>2</v>
      </c>
      <c r="AJ1433" s="14" t="n">
        <f aca="false">AC1433*AH1433</f>
        <v>138</v>
      </c>
      <c r="AK1433" s="14" t="str">
        <f aca="false">IF(C1433=1,"Cancelled","Completed")</f>
        <v>Cancelled</v>
      </c>
      <c r="AL1433" s="14" t="str">
        <f aca="false">_xlfn.IFS(D1433&lt;=7,"0-7 Days",D1433&lt;=30,"8-30 Days",D1433&lt;=90,"31-90 Days",TRUE(),"90+ Days")</f>
        <v>8-30 Days</v>
      </c>
      <c r="AM1433" s="14" t="str">
        <f aca="false">_xlfn.IFS(OR(F1433="December",F1433="January",F1433="February"),"Winter",OR(F1433="March",F1433="April",F1433="May"),"Spring",OR(F1433="June",F1433="July",F1433="August"),"Summer",TRUE(),"Autumn")</f>
        <v>Winter</v>
      </c>
      <c r="AN1433" s="14" t="str">
        <f aca="false">IF(L1433+M1433&gt;0,"Family","Adult Only")</f>
        <v>Adult Only</v>
      </c>
      <c r="AO1433" s="14" t="str">
        <f aca="false">IF(U1433=V1433,"Same","Changed")</f>
        <v>Same</v>
      </c>
    </row>
    <row r="1434" customFormat="false" ht="15" hidden="false" customHeight="false" outlineLevel="0" collapsed="false">
      <c r="A1434" s="0" t="n">
        <v>1484</v>
      </c>
      <c r="B1434" s="0" t="s">
        <v>90</v>
      </c>
      <c r="C1434" s="0" t="n">
        <v>0</v>
      </c>
      <c r="D1434" s="0" t="n">
        <v>91</v>
      </c>
      <c r="E1434" s="0" t="n">
        <v>2017</v>
      </c>
      <c r="F1434" s="0" t="s">
        <v>103</v>
      </c>
      <c r="G1434" s="0" t="n">
        <v>12</v>
      </c>
      <c r="H1434" s="0" t="n">
        <v>24</v>
      </c>
      <c r="I1434" s="0" t="n">
        <v>2</v>
      </c>
      <c r="J1434" s="0" t="n">
        <v>2</v>
      </c>
      <c r="K1434" s="0" t="n">
        <v>2</v>
      </c>
      <c r="L1434" s="0" t="n">
        <v>0</v>
      </c>
      <c r="M1434" s="0" t="n">
        <v>0</v>
      </c>
      <c r="N1434" s="0" t="s">
        <v>82</v>
      </c>
      <c r="O1434" s="0" t="s">
        <v>83</v>
      </c>
      <c r="P1434" s="0" t="s">
        <v>84</v>
      </c>
      <c r="Q1434" s="0" t="s">
        <v>84</v>
      </c>
      <c r="R1434" s="0" t="n">
        <v>0</v>
      </c>
      <c r="S1434" s="0" t="n">
        <v>0</v>
      </c>
      <c r="T1434" s="0" t="n">
        <v>0</v>
      </c>
      <c r="U1434" s="0" t="s">
        <v>109</v>
      </c>
      <c r="V1434" s="0" t="s">
        <v>109</v>
      </c>
      <c r="W1434" s="0" t="n">
        <v>2</v>
      </c>
      <c r="X1434" s="0" t="s">
        <v>86</v>
      </c>
      <c r="Y1434" s="0" t="n">
        <v>14</v>
      </c>
      <c r="Z1434" s="0" t="n">
        <v>0</v>
      </c>
      <c r="AA1434" s="0" t="n">
        <v>0</v>
      </c>
      <c r="AB1434" s="0" t="s">
        <v>87</v>
      </c>
      <c r="AC1434" s="0" t="n">
        <v>101.7</v>
      </c>
      <c r="AD1434" s="0" t="n">
        <v>0</v>
      </c>
      <c r="AE1434" s="0" t="n">
        <v>0</v>
      </c>
      <c r="AF1434" s="0" t="s">
        <v>88</v>
      </c>
      <c r="AG1434" s="13" t="n">
        <v>42822</v>
      </c>
      <c r="AH1434" s="25" t="n">
        <f aca="false">I1434+J1434</f>
        <v>4</v>
      </c>
      <c r="AI1434" s="25" t="n">
        <f aca="false">K1434+L1434+M1434</f>
        <v>2</v>
      </c>
      <c r="AJ1434" s="25" t="n">
        <f aca="false">AC1434*AH1434</f>
        <v>406.8</v>
      </c>
      <c r="AK1434" s="0" t="str">
        <f aca="false">IF(C1434=1,"Cancelled","Completed")</f>
        <v>Completed</v>
      </c>
      <c r="AL1434" s="0" t="str">
        <f aca="false">_xlfn.IFS(D1434&lt;=7,"0-7 Days",D1434&lt;=30,"8-30 Days",D1434&lt;=90,"31-90 Days",TRUE(),"90+ Days")</f>
        <v>90+ Days</v>
      </c>
      <c r="AM1434" s="0" t="str">
        <f aca="false">_xlfn.IFS(OR(F1434="December",F1434="January",F1434="February"),"Winter",OR(F1434="March",F1434="April",F1434="May"),"Spring",OR(F1434="June",F1434="July",F1434="August"),"Summer",TRUE(),"Autumn")</f>
        <v>Spring</v>
      </c>
      <c r="AN1434" s="0" t="str">
        <f aca="false">IF(L1434+M1434&gt;0,"Family","Adult Only")</f>
        <v>Adult Only</v>
      </c>
      <c r="AO1434" s="0" t="str">
        <f aca="false">IF(U1434=V1434,"Same","Changed")</f>
        <v>Same</v>
      </c>
    </row>
    <row r="1435" customFormat="false" ht="15" hidden="false" customHeight="false" outlineLevel="0" collapsed="false">
      <c r="A1435" s="14" t="n">
        <v>1485</v>
      </c>
      <c r="B1435" s="14" t="s">
        <v>80</v>
      </c>
      <c r="C1435" s="14" t="n">
        <v>1</v>
      </c>
      <c r="D1435" s="14" t="n">
        <v>40</v>
      </c>
      <c r="E1435" s="14" t="n">
        <v>2016</v>
      </c>
      <c r="F1435" s="14" t="s">
        <v>121</v>
      </c>
      <c r="G1435" s="14" t="n">
        <v>21</v>
      </c>
      <c r="H1435" s="14" t="n">
        <v>18</v>
      </c>
      <c r="I1435" s="14" t="n">
        <v>0</v>
      </c>
      <c r="J1435" s="14" t="n">
        <v>2</v>
      </c>
      <c r="K1435" s="14" t="n">
        <v>1</v>
      </c>
      <c r="L1435" s="14" t="n">
        <v>0</v>
      </c>
      <c r="M1435" s="14" t="n">
        <v>0</v>
      </c>
      <c r="N1435" s="14" t="s">
        <v>82</v>
      </c>
      <c r="O1435" s="14" t="s">
        <v>92</v>
      </c>
      <c r="P1435" s="14" t="s">
        <v>116</v>
      </c>
      <c r="Q1435" s="14" t="s">
        <v>128</v>
      </c>
      <c r="R1435" s="14" t="n">
        <v>0</v>
      </c>
      <c r="S1435" s="14" t="n">
        <v>0</v>
      </c>
      <c r="T1435" s="14" t="n">
        <v>0</v>
      </c>
      <c r="U1435" s="14" t="s">
        <v>95</v>
      </c>
      <c r="V1435" s="14" t="s">
        <v>95</v>
      </c>
      <c r="W1435" s="14" t="n">
        <v>0</v>
      </c>
      <c r="X1435" s="14" t="s">
        <v>86</v>
      </c>
      <c r="Y1435" s="14" t="n">
        <v>0</v>
      </c>
      <c r="Z1435" s="14" t="n">
        <v>0</v>
      </c>
      <c r="AA1435" s="14" t="n">
        <v>0</v>
      </c>
      <c r="AB1435" s="14" t="s">
        <v>87</v>
      </c>
      <c r="AC1435" s="14" t="n">
        <v>0</v>
      </c>
      <c r="AD1435" s="14" t="n">
        <v>0</v>
      </c>
      <c r="AE1435" s="14" t="n">
        <v>0</v>
      </c>
      <c r="AF1435" s="14" t="s">
        <v>96</v>
      </c>
      <c r="AG1435" s="15" t="n">
        <v>42473</v>
      </c>
      <c r="AH1435" s="14" t="n">
        <f aca="false">I1435+J1435</f>
        <v>2</v>
      </c>
      <c r="AI1435" s="14" t="n">
        <f aca="false">K1435+L1435+M1435</f>
        <v>1</v>
      </c>
      <c r="AJ1435" s="14" t="n">
        <f aca="false">AC1435*AH1435</f>
        <v>0</v>
      </c>
      <c r="AK1435" s="14" t="str">
        <f aca="false">IF(C1435=1,"Cancelled","Completed")</f>
        <v>Cancelled</v>
      </c>
      <c r="AL1435" s="14" t="str">
        <f aca="false">_xlfn.IFS(D1435&lt;=7,"0-7 Days",D1435&lt;=30,"8-30 Days",D1435&lt;=90,"31-90 Days",TRUE(),"90+ Days")</f>
        <v>31-90 Days</v>
      </c>
      <c r="AM1435" s="14" t="str">
        <f aca="false">_xlfn.IFS(OR(F1435="December",F1435="January",F1435="February"),"Winter",OR(F1435="March",F1435="April",F1435="May"),"Spring",OR(F1435="June",F1435="July",F1435="August"),"Summer",TRUE(),"Autumn")</f>
        <v>Spring</v>
      </c>
      <c r="AN1435" s="14" t="str">
        <f aca="false">IF(L1435+M1435&gt;0,"Family","Adult Only")</f>
        <v>Adult Only</v>
      </c>
      <c r="AO1435" s="14" t="str">
        <f aca="false">IF(U1435=V1435,"Same","Changed")</f>
        <v>Same</v>
      </c>
    </row>
    <row r="1436" customFormat="false" ht="15" hidden="false" customHeight="false" outlineLevel="0" collapsed="false">
      <c r="A1436" s="0" t="n">
        <v>1486</v>
      </c>
      <c r="B1436" s="0" t="s">
        <v>90</v>
      </c>
      <c r="C1436" s="0" t="n">
        <v>0</v>
      </c>
      <c r="D1436" s="0" t="n">
        <v>16</v>
      </c>
      <c r="E1436" s="0" t="n">
        <v>2017</v>
      </c>
      <c r="F1436" s="0" t="s">
        <v>119</v>
      </c>
      <c r="G1436" s="0" t="n">
        <v>34</v>
      </c>
      <c r="H1436" s="0" t="n">
        <v>26</v>
      </c>
      <c r="I1436" s="0" t="n">
        <v>2</v>
      </c>
      <c r="J1436" s="0" t="n">
        <v>1</v>
      </c>
      <c r="K1436" s="0" t="n">
        <v>2</v>
      </c>
      <c r="L1436" s="0" t="n">
        <v>0</v>
      </c>
      <c r="M1436" s="0" t="n">
        <v>1</v>
      </c>
      <c r="N1436" s="0" t="s">
        <v>107</v>
      </c>
      <c r="O1436" s="0" t="s">
        <v>122</v>
      </c>
      <c r="P1436" s="0" t="s">
        <v>93</v>
      </c>
      <c r="Q1436" s="0" t="s">
        <v>94</v>
      </c>
      <c r="R1436" s="0" t="n">
        <v>0</v>
      </c>
      <c r="S1436" s="0" t="n">
        <v>0</v>
      </c>
      <c r="T1436" s="0" t="n">
        <v>0</v>
      </c>
      <c r="U1436" s="0" t="s">
        <v>95</v>
      </c>
      <c r="V1436" s="0" t="s">
        <v>95</v>
      </c>
      <c r="W1436" s="0" t="n">
        <v>1</v>
      </c>
      <c r="X1436" s="0" t="s">
        <v>86</v>
      </c>
      <c r="Y1436" s="0" t="n">
        <v>9</v>
      </c>
      <c r="Z1436" s="0" t="n">
        <v>0</v>
      </c>
      <c r="AA1436" s="0" t="n">
        <v>0</v>
      </c>
      <c r="AB1436" s="0" t="s">
        <v>87</v>
      </c>
      <c r="AC1436" s="0" t="n">
        <v>126</v>
      </c>
      <c r="AD1436" s="0" t="n">
        <v>0</v>
      </c>
      <c r="AE1436" s="0" t="n">
        <v>2</v>
      </c>
      <c r="AF1436" s="0" t="s">
        <v>88</v>
      </c>
      <c r="AG1436" s="13" t="n">
        <v>42976</v>
      </c>
      <c r="AH1436" s="25" t="n">
        <f aca="false">I1436+J1436</f>
        <v>3</v>
      </c>
      <c r="AI1436" s="25" t="n">
        <f aca="false">K1436+L1436+M1436</f>
        <v>3</v>
      </c>
      <c r="AJ1436" s="25" t="n">
        <f aca="false">AC1436*AH1436</f>
        <v>378</v>
      </c>
      <c r="AK1436" s="0" t="str">
        <f aca="false">IF(C1436=1,"Cancelled","Completed")</f>
        <v>Completed</v>
      </c>
      <c r="AL1436" s="0" t="str">
        <f aca="false">_xlfn.IFS(D1436&lt;=7,"0-7 Days",D1436&lt;=30,"8-30 Days",D1436&lt;=90,"31-90 Days",TRUE(),"90+ Days")</f>
        <v>8-30 Days</v>
      </c>
      <c r="AM1436" s="0" t="str">
        <f aca="false">_xlfn.IFS(OR(F1436="December",F1436="January",F1436="February"),"Winter",OR(F1436="March",F1436="April",F1436="May"),"Spring",OR(F1436="June",F1436="July",F1436="August"),"Summer",TRUE(),"Autumn")</f>
        <v>Summer</v>
      </c>
      <c r="AN1436" s="0" t="str">
        <f aca="false">IF(L1436+M1436&gt;0,"Family","Adult Only")</f>
        <v>Family</v>
      </c>
      <c r="AO1436" s="0" t="str">
        <f aca="false">IF(U1436=V1436,"Same","Changed")</f>
        <v>Same</v>
      </c>
    </row>
    <row r="1437" customFormat="false" ht="15" hidden="false" customHeight="false" outlineLevel="0" collapsed="false">
      <c r="A1437" s="14" t="n">
        <v>1487</v>
      </c>
      <c r="B1437" s="14" t="s">
        <v>80</v>
      </c>
      <c r="C1437" s="14" t="n">
        <v>0</v>
      </c>
      <c r="D1437" s="14" t="n">
        <v>327</v>
      </c>
      <c r="E1437" s="14" t="n">
        <v>2016</v>
      </c>
      <c r="F1437" s="14" t="s">
        <v>114</v>
      </c>
      <c r="G1437" s="14" t="n">
        <v>38</v>
      </c>
      <c r="H1437" s="14" t="n">
        <v>14</v>
      </c>
      <c r="I1437" s="14" t="n">
        <v>0</v>
      </c>
      <c r="J1437" s="14" t="n">
        <v>4</v>
      </c>
      <c r="K1437" s="14" t="n">
        <v>2</v>
      </c>
      <c r="L1437" s="14" t="n">
        <v>0</v>
      </c>
      <c r="M1437" s="14" t="n">
        <v>0</v>
      </c>
      <c r="N1437" s="14" t="s">
        <v>82</v>
      </c>
      <c r="O1437" s="14" t="s">
        <v>147</v>
      </c>
      <c r="P1437" s="14" t="s">
        <v>116</v>
      </c>
      <c r="Q1437" s="14" t="s">
        <v>94</v>
      </c>
      <c r="R1437" s="14" t="n">
        <v>0</v>
      </c>
      <c r="S1437" s="14" t="n">
        <v>0</v>
      </c>
      <c r="T1437" s="14" t="n">
        <v>0</v>
      </c>
      <c r="U1437" s="14" t="s">
        <v>95</v>
      </c>
      <c r="V1437" s="14" t="s">
        <v>156</v>
      </c>
      <c r="W1437" s="14" t="n">
        <v>0</v>
      </c>
      <c r="X1437" s="14" t="s">
        <v>86</v>
      </c>
      <c r="Y1437" s="14" t="n">
        <v>201</v>
      </c>
      <c r="Z1437" s="14" t="n">
        <v>0</v>
      </c>
      <c r="AA1437" s="14" t="n">
        <v>0</v>
      </c>
      <c r="AB1437" s="14" t="s">
        <v>101</v>
      </c>
      <c r="AC1437" s="14" t="n">
        <v>61.4</v>
      </c>
      <c r="AD1437" s="14" t="n">
        <v>0</v>
      </c>
      <c r="AE1437" s="14" t="n">
        <v>0</v>
      </c>
      <c r="AF1437" s="14" t="s">
        <v>88</v>
      </c>
      <c r="AG1437" s="15" t="n">
        <v>42631</v>
      </c>
      <c r="AH1437" s="14" t="n">
        <f aca="false">I1437+J1437</f>
        <v>4</v>
      </c>
      <c r="AI1437" s="14" t="n">
        <f aca="false">K1437+L1437+M1437</f>
        <v>2</v>
      </c>
      <c r="AJ1437" s="14" t="n">
        <f aca="false">AC1437*AH1437</f>
        <v>245.6</v>
      </c>
      <c r="AK1437" s="14" t="str">
        <f aca="false">IF(C1437=1,"Cancelled","Completed")</f>
        <v>Completed</v>
      </c>
      <c r="AL1437" s="14" t="str">
        <f aca="false">_xlfn.IFS(D1437&lt;=7,"0-7 Days",D1437&lt;=30,"8-30 Days",D1437&lt;=90,"31-90 Days",TRUE(),"90+ Days")</f>
        <v>90+ Days</v>
      </c>
      <c r="AM1437" s="14" t="str">
        <f aca="false">_xlfn.IFS(OR(F1437="December",F1437="January",F1437="February"),"Winter",OR(F1437="March",F1437="April",F1437="May"),"Spring",OR(F1437="June",F1437="July",F1437="August"),"Summer",TRUE(),"Autumn")</f>
        <v>Autumn</v>
      </c>
      <c r="AN1437" s="14" t="str">
        <f aca="false">IF(L1437+M1437&gt;0,"Family","Adult Only")</f>
        <v>Adult Only</v>
      </c>
      <c r="AO1437" s="14" t="str">
        <f aca="false">IF(U1437=V1437,"Same","Changed")</f>
        <v>Changed</v>
      </c>
    </row>
    <row r="1438" customFormat="false" ht="15" hidden="false" customHeight="false" outlineLevel="0" collapsed="false">
      <c r="A1438" s="0" t="n">
        <v>1488</v>
      </c>
      <c r="B1438" s="0" t="s">
        <v>80</v>
      </c>
      <c r="C1438" s="0" t="n">
        <v>0</v>
      </c>
      <c r="D1438" s="0" t="n">
        <v>0</v>
      </c>
      <c r="E1438" s="0" t="n">
        <v>2016</v>
      </c>
      <c r="F1438" s="0" t="s">
        <v>121</v>
      </c>
      <c r="G1438" s="0" t="n">
        <v>23</v>
      </c>
      <c r="H1438" s="0" t="n">
        <v>30</v>
      </c>
      <c r="I1438" s="0" t="n">
        <v>0</v>
      </c>
      <c r="J1438" s="0" t="n">
        <v>0</v>
      </c>
      <c r="K1438" s="0" t="n">
        <v>1</v>
      </c>
      <c r="L1438" s="0" t="n">
        <v>0</v>
      </c>
      <c r="M1438" s="0" t="n">
        <v>0</v>
      </c>
      <c r="N1438" s="0" t="s">
        <v>82</v>
      </c>
      <c r="O1438" s="0" t="s">
        <v>83</v>
      </c>
      <c r="P1438" s="0" t="s">
        <v>116</v>
      </c>
      <c r="Q1438" s="0" t="s">
        <v>84</v>
      </c>
      <c r="R1438" s="0" t="n">
        <v>0</v>
      </c>
      <c r="S1438" s="0" t="n">
        <v>0</v>
      </c>
      <c r="T1438" s="0" t="n">
        <v>0</v>
      </c>
      <c r="U1438" s="0" t="s">
        <v>95</v>
      </c>
      <c r="V1438" s="0" t="s">
        <v>148</v>
      </c>
      <c r="W1438" s="0" t="n">
        <v>0</v>
      </c>
      <c r="X1438" s="0" t="s">
        <v>86</v>
      </c>
      <c r="Y1438" s="0" t="n">
        <v>0</v>
      </c>
      <c r="Z1438" s="0" t="n">
        <v>223</v>
      </c>
      <c r="AA1438" s="0" t="n">
        <v>0</v>
      </c>
      <c r="AB1438" s="0" t="s">
        <v>101</v>
      </c>
      <c r="AC1438" s="0" t="n">
        <v>0</v>
      </c>
      <c r="AD1438" s="0" t="n">
        <v>0</v>
      </c>
      <c r="AE1438" s="0" t="n">
        <v>0</v>
      </c>
      <c r="AF1438" s="0" t="s">
        <v>88</v>
      </c>
      <c r="AG1438" s="13" t="n">
        <v>42520</v>
      </c>
      <c r="AH1438" s="25" t="n">
        <f aca="false">I1438+J1438</f>
        <v>0</v>
      </c>
      <c r="AI1438" s="25" t="n">
        <f aca="false">K1438+L1438+M1438</f>
        <v>1</v>
      </c>
      <c r="AJ1438" s="25" t="n">
        <f aca="false">AC1438*AH1438</f>
        <v>0</v>
      </c>
      <c r="AK1438" s="0" t="str">
        <f aca="false">IF(C1438=1,"Cancelled","Completed")</f>
        <v>Completed</v>
      </c>
      <c r="AL1438" s="0" t="str">
        <f aca="false">_xlfn.IFS(D1438&lt;=7,"0-7 Days",D1438&lt;=30,"8-30 Days",D1438&lt;=90,"31-90 Days",TRUE(),"90+ Days")</f>
        <v>0-7 Days</v>
      </c>
      <c r="AM1438" s="0" t="str">
        <f aca="false">_xlfn.IFS(OR(F1438="December",F1438="January",F1438="February"),"Winter",OR(F1438="March",F1438="April",F1438="May"),"Spring",OR(F1438="June",F1438="July",F1438="August"),"Summer",TRUE(),"Autumn")</f>
        <v>Spring</v>
      </c>
      <c r="AN1438" s="0" t="str">
        <f aca="false">IF(L1438+M1438&gt;0,"Family","Adult Only")</f>
        <v>Adult Only</v>
      </c>
      <c r="AO1438" s="0" t="str">
        <f aca="false">IF(U1438=V1438,"Same","Changed")</f>
        <v>Changed</v>
      </c>
    </row>
    <row r="1439" customFormat="false" ht="15" hidden="false" customHeight="false" outlineLevel="0" collapsed="false">
      <c r="A1439" s="14" t="n">
        <v>1492</v>
      </c>
      <c r="B1439" s="14" t="s">
        <v>90</v>
      </c>
      <c r="C1439" s="14" t="n">
        <v>0</v>
      </c>
      <c r="D1439" s="14" t="n">
        <v>40</v>
      </c>
      <c r="E1439" s="14" t="n">
        <v>2017</v>
      </c>
      <c r="F1439" s="14" t="s">
        <v>135</v>
      </c>
      <c r="G1439" s="14" t="n">
        <v>23</v>
      </c>
      <c r="H1439" s="14" t="n">
        <v>10</v>
      </c>
      <c r="I1439" s="14" t="n">
        <v>2</v>
      </c>
      <c r="J1439" s="14" t="n">
        <v>6</v>
      </c>
      <c r="K1439" s="14" t="n">
        <v>2</v>
      </c>
      <c r="L1439" s="14" t="n">
        <v>0</v>
      </c>
      <c r="M1439" s="14" t="n">
        <v>0</v>
      </c>
      <c r="N1439" s="14" t="s">
        <v>112</v>
      </c>
      <c r="O1439" s="14" t="s">
        <v>178</v>
      </c>
      <c r="P1439" s="14" t="s">
        <v>93</v>
      </c>
      <c r="Q1439" s="14" t="s">
        <v>94</v>
      </c>
      <c r="R1439" s="14" t="n">
        <v>0</v>
      </c>
      <c r="S1439" s="14" t="n">
        <v>0</v>
      </c>
      <c r="T1439" s="14" t="n">
        <v>0</v>
      </c>
      <c r="U1439" s="14" t="s">
        <v>95</v>
      </c>
      <c r="V1439" s="14" t="s">
        <v>95</v>
      </c>
      <c r="W1439" s="14" t="n">
        <v>0</v>
      </c>
      <c r="X1439" s="14" t="s">
        <v>86</v>
      </c>
      <c r="Y1439" s="14" t="n">
        <v>9</v>
      </c>
      <c r="Z1439" s="14" t="n">
        <v>0</v>
      </c>
      <c r="AA1439" s="14" t="n">
        <v>0</v>
      </c>
      <c r="AB1439" s="14" t="s">
        <v>87</v>
      </c>
      <c r="AC1439" s="14" t="n">
        <v>149.75</v>
      </c>
      <c r="AD1439" s="14" t="n">
        <v>0</v>
      </c>
      <c r="AE1439" s="14" t="n">
        <v>1</v>
      </c>
      <c r="AF1439" s="14" t="s">
        <v>88</v>
      </c>
      <c r="AG1439" s="15" t="n">
        <v>42904</v>
      </c>
      <c r="AH1439" s="14" t="n">
        <f aca="false">I1439+J1439</f>
        <v>8</v>
      </c>
      <c r="AI1439" s="14" t="n">
        <f aca="false">K1439+L1439+M1439</f>
        <v>2</v>
      </c>
      <c r="AJ1439" s="14" t="n">
        <f aca="false">AC1439*AH1439</f>
        <v>1198</v>
      </c>
      <c r="AK1439" s="14" t="str">
        <f aca="false">IF(C1439=1,"Cancelled","Completed")</f>
        <v>Completed</v>
      </c>
      <c r="AL1439" s="14" t="str">
        <f aca="false">_xlfn.IFS(D1439&lt;=7,"0-7 Days",D1439&lt;=30,"8-30 Days",D1439&lt;=90,"31-90 Days",TRUE(),"90+ Days")</f>
        <v>31-90 Days</v>
      </c>
      <c r="AM1439" s="14" t="str">
        <f aca="false">_xlfn.IFS(OR(F1439="December",F1439="January",F1439="February"),"Winter",OR(F1439="March",F1439="April",F1439="May"),"Spring",OR(F1439="June",F1439="July",F1439="August"),"Summer",TRUE(),"Autumn")</f>
        <v>Summer</v>
      </c>
      <c r="AN1439" s="14" t="str">
        <f aca="false">IF(L1439+M1439&gt;0,"Family","Adult Only")</f>
        <v>Adult Only</v>
      </c>
      <c r="AO1439" s="14" t="str">
        <f aca="false">IF(U1439=V1439,"Same","Changed")</f>
        <v>Same</v>
      </c>
    </row>
    <row r="1440" customFormat="false" ht="15" hidden="false" customHeight="false" outlineLevel="0" collapsed="false">
      <c r="A1440" s="0" t="n">
        <v>1493</v>
      </c>
      <c r="B1440" s="0" t="s">
        <v>90</v>
      </c>
      <c r="C1440" s="0" t="n">
        <v>0</v>
      </c>
      <c r="D1440" s="0" t="n">
        <v>47</v>
      </c>
      <c r="E1440" s="0" t="n">
        <v>2015</v>
      </c>
      <c r="F1440" s="0" t="s">
        <v>81</v>
      </c>
      <c r="G1440" s="0" t="n">
        <v>51</v>
      </c>
      <c r="H1440" s="0" t="n">
        <v>19</v>
      </c>
      <c r="I1440" s="0" t="n">
        <v>2</v>
      </c>
      <c r="J1440" s="0" t="n">
        <v>2</v>
      </c>
      <c r="K1440" s="0" t="n">
        <v>2</v>
      </c>
      <c r="L1440" s="0" t="n">
        <v>0</v>
      </c>
      <c r="M1440" s="0" t="n">
        <v>0</v>
      </c>
      <c r="N1440" s="0" t="s">
        <v>82</v>
      </c>
      <c r="O1440" s="0" t="s">
        <v>92</v>
      </c>
      <c r="P1440" s="0" t="s">
        <v>84</v>
      </c>
      <c r="Q1440" s="0" t="s">
        <v>84</v>
      </c>
      <c r="R1440" s="0" t="n">
        <v>0</v>
      </c>
      <c r="S1440" s="0" t="n">
        <v>0</v>
      </c>
      <c r="T1440" s="0" t="n">
        <v>0</v>
      </c>
      <c r="U1440" s="0" t="s">
        <v>138</v>
      </c>
      <c r="V1440" s="0" t="s">
        <v>138</v>
      </c>
      <c r="W1440" s="0" t="n">
        <v>0</v>
      </c>
      <c r="X1440" s="0" t="s">
        <v>86</v>
      </c>
      <c r="Y1440" s="0" t="n">
        <v>14</v>
      </c>
      <c r="Z1440" s="0" t="n">
        <v>0</v>
      </c>
      <c r="AA1440" s="0" t="n">
        <v>0</v>
      </c>
      <c r="AB1440" s="0" t="s">
        <v>87</v>
      </c>
      <c r="AC1440" s="0" t="n">
        <v>71.5</v>
      </c>
      <c r="AD1440" s="0" t="n">
        <v>0</v>
      </c>
      <c r="AE1440" s="0" t="n">
        <v>0</v>
      </c>
      <c r="AF1440" s="0" t="s">
        <v>88</v>
      </c>
      <c r="AG1440" s="13" t="n">
        <v>42361</v>
      </c>
      <c r="AH1440" s="25" t="n">
        <f aca="false">I1440+J1440</f>
        <v>4</v>
      </c>
      <c r="AI1440" s="25" t="n">
        <f aca="false">K1440+L1440+M1440</f>
        <v>2</v>
      </c>
      <c r="AJ1440" s="25" t="n">
        <f aca="false">AC1440*AH1440</f>
        <v>286</v>
      </c>
      <c r="AK1440" s="0" t="str">
        <f aca="false">IF(C1440=1,"Cancelled","Completed")</f>
        <v>Completed</v>
      </c>
      <c r="AL1440" s="0" t="str">
        <f aca="false">_xlfn.IFS(D1440&lt;=7,"0-7 Days",D1440&lt;=30,"8-30 Days",D1440&lt;=90,"31-90 Days",TRUE(),"90+ Days")</f>
        <v>31-90 Days</v>
      </c>
      <c r="AM1440" s="0" t="str">
        <f aca="false">_xlfn.IFS(OR(F1440="December",F1440="January",F1440="February"),"Winter",OR(F1440="March",F1440="April",F1440="May"),"Spring",OR(F1440="June",F1440="July",F1440="August"),"Summer",TRUE(),"Autumn")</f>
        <v>Winter</v>
      </c>
      <c r="AN1440" s="0" t="str">
        <f aca="false">IF(L1440+M1440&gt;0,"Family","Adult Only")</f>
        <v>Adult Only</v>
      </c>
      <c r="AO1440" s="0" t="str">
        <f aca="false">IF(U1440=V1440,"Same","Changed")</f>
        <v>Same</v>
      </c>
    </row>
    <row r="1441" customFormat="false" ht="15" hidden="false" customHeight="false" outlineLevel="0" collapsed="false">
      <c r="A1441" s="14" t="n">
        <v>1494</v>
      </c>
      <c r="B1441" s="14" t="s">
        <v>90</v>
      </c>
      <c r="C1441" s="14" t="n">
        <v>0</v>
      </c>
      <c r="D1441" s="14" t="n">
        <v>1</v>
      </c>
      <c r="E1441" s="14" t="n">
        <v>2017</v>
      </c>
      <c r="F1441" s="14" t="s">
        <v>91</v>
      </c>
      <c r="G1441" s="14" t="n">
        <v>28</v>
      </c>
      <c r="H1441" s="14" t="n">
        <v>12</v>
      </c>
      <c r="I1441" s="14" t="n">
        <v>0</v>
      </c>
      <c r="J1441" s="14" t="n">
        <v>1</v>
      </c>
      <c r="K1441" s="14" t="n">
        <v>1</v>
      </c>
      <c r="L1441" s="14" t="n">
        <v>0</v>
      </c>
      <c r="M1441" s="14" t="n">
        <v>0</v>
      </c>
      <c r="N1441" s="14" t="s">
        <v>82</v>
      </c>
      <c r="O1441" s="14" t="s">
        <v>92</v>
      </c>
      <c r="P1441" s="14" t="s">
        <v>168</v>
      </c>
      <c r="Q1441" s="14" t="s">
        <v>84</v>
      </c>
      <c r="R1441" s="14" t="n">
        <v>1</v>
      </c>
      <c r="S1441" s="14" t="n">
        <v>5</v>
      </c>
      <c r="T1441" s="14" t="n">
        <v>17</v>
      </c>
      <c r="U1441" s="14" t="s">
        <v>95</v>
      </c>
      <c r="V1441" s="14" t="s">
        <v>95</v>
      </c>
      <c r="W1441" s="14" t="n">
        <v>0</v>
      </c>
      <c r="X1441" s="14" t="s">
        <v>86</v>
      </c>
      <c r="Y1441" s="14" t="n">
        <v>0</v>
      </c>
      <c r="Z1441" s="14" t="n">
        <v>45</v>
      </c>
      <c r="AA1441" s="14" t="n">
        <v>0</v>
      </c>
      <c r="AB1441" s="14" t="s">
        <v>87</v>
      </c>
      <c r="AC1441" s="14" t="n">
        <v>0</v>
      </c>
      <c r="AD1441" s="14" t="n">
        <v>0</v>
      </c>
      <c r="AE1441" s="14" t="n">
        <v>3</v>
      </c>
      <c r="AF1441" s="14" t="s">
        <v>88</v>
      </c>
      <c r="AG1441" s="15" t="n">
        <v>42929</v>
      </c>
      <c r="AH1441" s="14" t="n">
        <f aca="false">I1441+J1441</f>
        <v>1</v>
      </c>
      <c r="AI1441" s="14" t="n">
        <f aca="false">K1441+L1441+M1441</f>
        <v>1</v>
      </c>
      <c r="AJ1441" s="14" t="n">
        <f aca="false">AC1441*AH1441</f>
        <v>0</v>
      </c>
      <c r="AK1441" s="14" t="str">
        <f aca="false">IF(C1441=1,"Cancelled","Completed")</f>
        <v>Completed</v>
      </c>
      <c r="AL1441" s="14" t="str">
        <f aca="false">_xlfn.IFS(D1441&lt;=7,"0-7 Days",D1441&lt;=30,"8-30 Days",D1441&lt;=90,"31-90 Days",TRUE(),"90+ Days")</f>
        <v>0-7 Days</v>
      </c>
      <c r="AM1441" s="14" t="str">
        <f aca="false">_xlfn.IFS(OR(F1441="December",F1441="January",F1441="February"),"Winter",OR(F1441="March",F1441="April",F1441="May"),"Spring",OR(F1441="June",F1441="July",F1441="August"),"Summer",TRUE(),"Autumn")</f>
        <v>Summer</v>
      </c>
      <c r="AN1441" s="14" t="str">
        <f aca="false">IF(L1441+M1441&gt;0,"Family","Adult Only")</f>
        <v>Adult Only</v>
      </c>
      <c r="AO1441" s="14" t="str">
        <f aca="false">IF(U1441=V1441,"Same","Changed")</f>
        <v>Same</v>
      </c>
    </row>
    <row r="1442" customFormat="false" ht="15" hidden="false" customHeight="false" outlineLevel="0" collapsed="false">
      <c r="A1442" s="0" t="n">
        <v>1495</v>
      </c>
      <c r="B1442" s="0" t="s">
        <v>90</v>
      </c>
      <c r="C1442" s="0" t="n">
        <v>1</v>
      </c>
      <c r="D1442" s="0" t="n">
        <v>47</v>
      </c>
      <c r="E1442" s="0" t="n">
        <v>2017</v>
      </c>
      <c r="F1442" s="0" t="s">
        <v>91</v>
      </c>
      <c r="G1442" s="0" t="n">
        <v>31</v>
      </c>
      <c r="H1442" s="0" t="n">
        <v>30</v>
      </c>
      <c r="I1442" s="0" t="n">
        <v>2</v>
      </c>
      <c r="J1442" s="0" t="n">
        <v>1</v>
      </c>
      <c r="K1442" s="0" t="n">
        <v>2</v>
      </c>
      <c r="L1442" s="0" t="n">
        <v>0</v>
      </c>
      <c r="M1442" s="0" t="n">
        <v>0</v>
      </c>
      <c r="N1442" s="0" t="s">
        <v>82</v>
      </c>
      <c r="O1442" s="0" t="s">
        <v>117</v>
      </c>
      <c r="P1442" s="0" t="s">
        <v>93</v>
      </c>
      <c r="Q1442" s="0" t="s">
        <v>94</v>
      </c>
      <c r="R1442" s="0" t="n">
        <v>0</v>
      </c>
      <c r="S1442" s="0" t="n">
        <v>0</v>
      </c>
      <c r="T1442" s="0" t="n">
        <v>0</v>
      </c>
      <c r="U1442" s="0" t="s">
        <v>95</v>
      </c>
      <c r="V1442" s="0" t="s">
        <v>95</v>
      </c>
      <c r="W1442" s="0" t="n">
        <v>0</v>
      </c>
      <c r="X1442" s="0" t="s">
        <v>86</v>
      </c>
      <c r="Y1442" s="0" t="n">
        <v>155</v>
      </c>
      <c r="Z1442" s="0" t="n">
        <v>0</v>
      </c>
      <c r="AA1442" s="0" t="n">
        <v>0</v>
      </c>
      <c r="AB1442" s="0" t="s">
        <v>87</v>
      </c>
      <c r="AC1442" s="0" t="n">
        <v>164</v>
      </c>
      <c r="AD1442" s="0" t="n">
        <v>0</v>
      </c>
      <c r="AE1442" s="0" t="n">
        <v>2</v>
      </c>
      <c r="AF1442" s="0" t="s">
        <v>96</v>
      </c>
      <c r="AG1442" s="13" t="n">
        <v>42930</v>
      </c>
      <c r="AH1442" s="25" t="n">
        <f aca="false">I1442+J1442</f>
        <v>3</v>
      </c>
      <c r="AI1442" s="25" t="n">
        <f aca="false">K1442+L1442+M1442</f>
        <v>2</v>
      </c>
      <c r="AJ1442" s="25" t="n">
        <f aca="false">AC1442*AH1442</f>
        <v>492</v>
      </c>
      <c r="AK1442" s="0" t="str">
        <f aca="false">IF(C1442=1,"Cancelled","Completed")</f>
        <v>Cancelled</v>
      </c>
      <c r="AL1442" s="0" t="str">
        <f aca="false">_xlfn.IFS(D1442&lt;=7,"0-7 Days",D1442&lt;=30,"8-30 Days",D1442&lt;=90,"31-90 Days",TRUE(),"90+ Days")</f>
        <v>31-90 Days</v>
      </c>
      <c r="AM1442" s="0" t="str">
        <f aca="false">_xlfn.IFS(OR(F1442="December",F1442="January",F1442="February"),"Winter",OR(F1442="March",F1442="April",F1442="May"),"Spring",OR(F1442="June",F1442="July",F1442="August"),"Summer",TRUE(),"Autumn")</f>
        <v>Summer</v>
      </c>
      <c r="AN1442" s="0" t="str">
        <f aca="false">IF(L1442+M1442&gt;0,"Family","Adult Only")</f>
        <v>Adult Only</v>
      </c>
      <c r="AO1442" s="0" t="str">
        <f aca="false">IF(U1442=V1442,"Same","Changed")</f>
        <v>Same</v>
      </c>
    </row>
    <row r="1443" customFormat="false" ht="15" hidden="false" customHeight="false" outlineLevel="0" collapsed="false">
      <c r="A1443" s="14" t="n">
        <v>1496</v>
      </c>
      <c r="B1443" s="14" t="s">
        <v>90</v>
      </c>
      <c r="C1443" s="14" t="n">
        <v>1</v>
      </c>
      <c r="D1443" s="14" t="n">
        <v>54</v>
      </c>
      <c r="E1443" s="14" t="n">
        <v>2016</v>
      </c>
      <c r="F1443" s="14" t="s">
        <v>111</v>
      </c>
      <c r="G1443" s="14" t="n">
        <v>43</v>
      </c>
      <c r="H1443" s="14" t="n">
        <v>19</v>
      </c>
      <c r="I1443" s="14" t="n">
        <v>0</v>
      </c>
      <c r="J1443" s="14" t="n">
        <v>2</v>
      </c>
      <c r="K1443" s="14" t="n">
        <v>2</v>
      </c>
      <c r="L1443" s="14" t="n">
        <v>1</v>
      </c>
      <c r="M1443" s="14" t="n">
        <v>0</v>
      </c>
      <c r="N1443" s="14" t="s">
        <v>82</v>
      </c>
      <c r="O1443" s="14" t="s">
        <v>83</v>
      </c>
      <c r="P1443" s="14" t="s">
        <v>84</v>
      </c>
      <c r="Q1443" s="14" t="s">
        <v>84</v>
      </c>
      <c r="R1443" s="14" t="n">
        <v>0</v>
      </c>
      <c r="S1443" s="14" t="n">
        <v>0</v>
      </c>
      <c r="T1443" s="14" t="n">
        <v>0</v>
      </c>
      <c r="U1443" s="14" t="s">
        <v>95</v>
      </c>
      <c r="V1443" s="14" t="s">
        <v>95</v>
      </c>
      <c r="W1443" s="14" t="n">
        <v>0</v>
      </c>
      <c r="X1443" s="14" t="s">
        <v>86</v>
      </c>
      <c r="Y1443" s="14" t="n">
        <v>14</v>
      </c>
      <c r="Z1443" s="14" t="n">
        <v>0</v>
      </c>
      <c r="AA1443" s="14" t="n">
        <v>0</v>
      </c>
      <c r="AB1443" s="14" t="s">
        <v>87</v>
      </c>
      <c r="AC1443" s="14" t="n">
        <v>130</v>
      </c>
      <c r="AD1443" s="14" t="n">
        <v>0</v>
      </c>
      <c r="AE1443" s="14" t="n">
        <v>0</v>
      </c>
      <c r="AF1443" s="14" t="s">
        <v>96</v>
      </c>
      <c r="AG1443" s="15" t="n">
        <v>42613</v>
      </c>
      <c r="AH1443" s="14" t="n">
        <f aca="false">I1443+J1443</f>
        <v>2</v>
      </c>
      <c r="AI1443" s="14" t="n">
        <f aca="false">K1443+L1443+M1443</f>
        <v>3</v>
      </c>
      <c r="AJ1443" s="14" t="n">
        <f aca="false">AC1443*AH1443</f>
        <v>260</v>
      </c>
      <c r="AK1443" s="14" t="str">
        <f aca="false">IF(C1443=1,"Cancelled","Completed")</f>
        <v>Cancelled</v>
      </c>
      <c r="AL1443" s="14" t="str">
        <f aca="false">_xlfn.IFS(D1443&lt;=7,"0-7 Days",D1443&lt;=30,"8-30 Days",D1443&lt;=90,"31-90 Days",TRUE(),"90+ Days")</f>
        <v>31-90 Days</v>
      </c>
      <c r="AM1443" s="14" t="str">
        <f aca="false">_xlfn.IFS(OR(F1443="December",F1443="January",F1443="February"),"Winter",OR(F1443="March",F1443="April",F1443="May"),"Spring",OR(F1443="June",F1443="July",F1443="August"),"Summer",TRUE(),"Autumn")</f>
        <v>Autumn</v>
      </c>
      <c r="AN1443" s="14" t="str">
        <f aca="false">IF(L1443+M1443&gt;0,"Family","Adult Only")</f>
        <v>Family</v>
      </c>
      <c r="AO1443" s="14" t="str">
        <f aca="false">IF(U1443=V1443,"Same","Changed")</f>
        <v>Same</v>
      </c>
    </row>
    <row r="1444" customFormat="false" ht="15" hidden="false" customHeight="false" outlineLevel="0" collapsed="false">
      <c r="A1444" s="0" t="n">
        <v>1497</v>
      </c>
      <c r="B1444" s="0" t="s">
        <v>80</v>
      </c>
      <c r="C1444" s="0" t="n">
        <v>1</v>
      </c>
      <c r="D1444" s="0" t="n">
        <v>74</v>
      </c>
      <c r="E1444" s="0" t="n">
        <v>2017</v>
      </c>
      <c r="F1444" s="0" t="s">
        <v>118</v>
      </c>
      <c r="G1444" s="0" t="n">
        <v>7</v>
      </c>
      <c r="H1444" s="0" t="n">
        <v>18</v>
      </c>
      <c r="I1444" s="0" t="n">
        <v>1</v>
      </c>
      <c r="J1444" s="0" t="n">
        <v>1</v>
      </c>
      <c r="K1444" s="0" t="n">
        <v>2</v>
      </c>
      <c r="L1444" s="0" t="n">
        <v>0</v>
      </c>
      <c r="M1444" s="0" t="n">
        <v>0</v>
      </c>
      <c r="N1444" s="0" t="s">
        <v>82</v>
      </c>
      <c r="O1444" s="0" t="s">
        <v>92</v>
      </c>
      <c r="P1444" s="0" t="s">
        <v>128</v>
      </c>
      <c r="Q1444" s="0" t="s">
        <v>128</v>
      </c>
      <c r="R1444" s="0" t="n">
        <v>0</v>
      </c>
      <c r="S1444" s="0" t="n">
        <v>0</v>
      </c>
      <c r="T1444" s="0" t="n">
        <v>0</v>
      </c>
      <c r="U1444" s="0" t="s">
        <v>95</v>
      </c>
      <c r="V1444" s="0" t="s">
        <v>95</v>
      </c>
      <c r="W1444" s="0" t="n">
        <v>0</v>
      </c>
      <c r="X1444" s="0" t="s">
        <v>86</v>
      </c>
      <c r="Y1444" s="0" t="n">
        <v>0</v>
      </c>
      <c r="Z1444" s="0" t="n">
        <v>498</v>
      </c>
      <c r="AA1444" s="0" t="n">
        <v>0</v>
      </c>
      <c r="AB1444" s="0" t="s">
        <v>101</v>
      </c>
      <c r="AC1444" s="0" t="n">
        <v>40</v>
      </c>
      <c r="AD1444" s="0" t="n">
        <v>0</v>
      </c>
      <c r="AE1444" s="0" t="n">
        <v>0</v>
      </c>
      <c r="AF1444" s="0" t="s">
        <v>96</v>
      </c>
      <c r="AG1444" s="13" t="n">
        <v>42767</v>
      </c>
      <c r="AH1444" s="25" t="n">
        <f aca="false">I1444+J1444</f>
        <v>2</v>
      </c>
      <c r="AI1444" s="25" t="n">
        <f aca="false">K1444+L1444+M1444</f>
        <v>2</v>
      </c>
      <c r="AJ1444" s="25" t="n">
        <f aca="false">AC1444*AH1444</f>
        <v>80</v>
      </c>
      <c r="AK1444" s="0" t="str">
        <f aca="false">IF(C1444=1,"Cancelled","Completed")</f>
        <v>Cancelled</v>
      </c>
      <c r="AL1444" s="0" t="str">
        <f aca="false">_xlfn.IFS(D1444&lt;=7,"0-7 Days",D1444&lt;=30,"8-30 Days",D1444&lt;=90,"31-90 Days",TRUE(),"90+ Days")</f>
        <v>31-90 Days</v>
      </c>
      <c r="AM1444" s="0" t="str">
        <f aca="false">_xlfn.IFS(OR(F1444="December",F1444="January",F1444="February"),"Winter",OR(F1444="March",F1444="April",F1444="May"),"Spring",OR(F1444="June",F1444="July",F1444="August"),"Summer",TRUE(),"Autumn")</f>
        <v>Winter</v>
      </c>
      <c r="AN1444" s="0" t="str">
        <f aca="false">IF(L1444+M1444&gt;0,"Family","Adult Only")</f>
        <v>Adult Only</v>
      </c>
      <c r="AO1444" s="0" t="str">
        <f aca="false">IF(U1444=V1444,"Same","Changed")</f>
        <v>Same</v>
      </c>
    </row>
    <row r="1445" customFormat="false" ht="15" hidden="false" customHeight="false" outlineLevel="0" collapsed="false">
      <c r="A1445" s="14" t="n">
        <v>1498</v>
      </c>
      <c r="B1445" s="14" t="s">
        <v>80</v>
      </c>
      <c r="C1445" s="14" t="n">
        <v>1</v>
      </c>
      <c r="D1445" s="14" t="n">
        <v>263</v>
      </c>
      <c r="E1445" s="14" t="n">
        <v>2017</v>
      </c>
      <c r="F1445" s="14" t="s">
        <v>135</v>
      </c>
      <c r="G1445" s="14" t="n">
        <v>26</v>
      </c>
      <c r="H1445" s="14" t="n">
        <v>29</v>
      </c>
      <c r="I1445" s="14" t="n">
        <v>2</v>
      </c>
      <c r="J1445" s="14" t="n">
        <v>3</v>
      </c>
      <c r="K1445" s="14" t="n">
        <v>2</v>
      </c>
      <c r="L1445" s="14" t="n">
        <v>0</v>
      </c>
      <c r="M1445" s="14" t="n">
        <v>0</v>
      </c>
      <c r="N1445" s="14" t="s">
        <v>82</v>
      </c>
      <c r="O1445" s="14" t="s">
        <v>83</v>
      </c>
      <c r="P1445" s="14" t="s">
        <v>93</v>
      </c>
      <c r="Q1445" s="14" t="s">
        <v>94</v>
      </c>
      <c r="R1445" s="14" t="n">
        <v>0</v>
      </c>
      <c r="S1445" s="14" t="n">
        <v>0</v>
      </c>
      <c r="T1445" s="14" t="n">
        <v>0</v>
      </c>
      <c r="U1445" s="14" t="s">
        <v>124</v>
      </c>
      <c r="V1445" s="14" t="s">
        <v>124</v>
      </c>
      <c r="W1445" s="14" t="n">
        <v>0</v>
      </c>
      <c r="X1445" s="14" t="s">
        <v>86</v>
      </c>
      <c r="Y1445" s="14" t="n">
        <v>240</v>
      </c>
      <c r="Z1445" s="14" t="n">
        <v>0</v>
      </c>
      <c r="AA1445" s="14" t="n">
        <v>0</v>
      </c>
      <c r="AB1445" s="14" t="s">
        <v>87</v>
      </c>
      <c r="AC1445" s="14" t="n">
        <v>115.74</v>
      </c>
      <c r="AD1445" s="14" t="n">
        <v>0</v>
      </c>
      <c r="AE1445" s="14" t="n">
        <v>0</v>
      </c>
      <c r="AF1445" s="14" t="s">
        <v>96</v>
      </c>
      <c r="AG1445" s="15" t="n">
        <v>42846</v>
      </c>
      <c r="AH1445" s="14" t="n">
        <f aca="false">I1445+J1445</f>
        <v>5</v>
      </c>
      <c r="AI1445" s="14" t="n">
        <f aca="false">K1445+L1445+M1445</f>
        <v>2</v>
      </c>
      <c r="AJ1445" s="14" t="n">
        <f aca="false">AC1445*AH1445</f>
        <v>578.7</v>
      </c>
      <c r="AK1445" s="14" t="str">
        <f aca="false">IF(C1445=1,"Cancelled","Completed")</f>
        <v>Cancelled</v>
      </c>
      <c r="AL1445" s="14" t="str">
        <f aca="false">_xlfn.IFS(D1445&lt;=7,"0-7 Days",D1445&lt;=30,"8-30 Days",D1445&lt;=90,"31-90 Days",TRUE(),"90+ Days")</f>
        <v>90+ Days</v>
      </c>
      <c r="AM1445" s="14" t="str">
        <f aca="false">_xlfn.IFS(OR(F1445="December",F1445="January",F1445="February"),"Winter",OR(F1445="March",F1445="April",F1445="May"),"Spring",OR(F1445="June",F1445="July",F1445="August"),"Summer",TRUE(),"Autumn")</f>
        <v>Summer</v>
      </c>
      <c r="AN1445" s="14" t="str">
        <f aca="false">IF(L1445+M1445&gt;0,"Family","Adult Only")</f>
        <v>Adult Only</v>
      </c>
      <c r="AO1445" s="14" t="str">
        <f aca="false">IF(U1445=V1445,"Same","Changed")</f>
        <v>Same</v>
      </c>
    </row>
    <row r="1446" customFormat="false" ht="15" hidden="false" customHeight="false" outlineLevel="0" collapsed="false">
      <c r="A1446" s="0" t="n">
        <v>1499</v>
      </c>
      <c r="B1446" s="0" t="s">
        <v>80</v>
      </c>
      <c r="C1446" s="0" t="n">
        <v>1</v>
      </c>
      <c r="D1446" s="0" t="n">
        <v>74</v>
      </c>
      <c r="E1446" s="0" t="n">
        <v>2016</v>
      </c>
      <c r="F1446" s="0" t="s">
        <v>121</v>
      </c>
      <c r="G1446" s="0" t="n">
        <v>19</v>
      </c>
      <c r="H1446" s="0" t="n">
        <v>3</v>
      </c>
      <c r="I1446" s="0" t="n">
        <v>2</v>
      </c>
      <c r="J1446" s="0" t="n">
        <v>7</v>
      </c>
      <c r="K1446" s="0" t="n">
        <v>2</v>
      </c>
      <c r="L1446" s="0" t="n">
        <v>0</v>
      </c>
      <c r="M1446" s="0" t="n">
        <v>0</v>
      </c>
      <c r="N1446" s="0" t="s">
        <v>82</v>
      </c>
      <c r="O1446" s="0" t="s">
        <v>92</v>
      </c>
      <c r="P1446" s="0" t="s">
        <v>93</v>
      </c>
      <c r="Q1446" s="0" t="s">
        <v>94</v>
      </c>
      <c r="R1446" s="0" t="n">
        <v>0</v>
      </c>
      <c r="S1446" s="0" t="n">
        <v>0</v>
      </c>
      <c r="T1446" s="0" t="n">
        <v>0</v>
      </c>
      <c r="U1446" s="0" t="s">
        <v>109</v>
      </c>
      <c r="V1446" s="0" t="s">
        <v>109</v>
      </c>
      <c r="W1446" s="0" t="n">
        <v>0</v>
      </c>
      <c r="X1446" s="0" t="s">
        <v>86</v>
      </c>
      <c r="Y1446" s="0" t="n">
        <v>240</v>
      </c>
      <c r="Z1446" s="0" t="n">
        <v>0</v>
      </c>
      <c r="AA1446" s="0" t="n">
        <v>0</v>
      </c>
      <c r="AB1446" s="0" t="s">
        <v>87</v>
      </c>
      <c r="AC1446" s="0" t="n">
        <v>73</v>
      </c>
      <c r="AD1446" s="0" t="n">
        <v>0</v>
      </c>
      <c r="AE1446" s="0" t="n">
        <v>0</v>
      </c>
      <c r="AF1446" s="0" t="s">
        <v>96</v>
      </c>
      <c r="AG1446" s="13" t="n">
        <v>42490</v>
      </c>
      <c r="AH1446" s="25" t="n">
        <f aca="false">I1446+J1446</f>
        <v>9</v>
      </c>
      <c r="AI1446" s="25" t="n">
        <f aca="false">K1446+L1446+M1446</f>
        <v>2</v>
      </c>
      <c r="AJ1446" s="25" t="n">
        <f aca="false">AC1446*AH1446</f>
        <v>657</v>
      </c>
      <c r="AK1446" s="0" t="str">
        <f aca="false">IF(C1446=1,"Cancelled","Completed")</f>
        <v>Cancelled</v>
      </c>
      <c r="AL1446" s="0" t="str">
        <f aca="false">_xlfn.IFS(D1446&lt;=7,"0-7 Days",D1446&lt;=30,"8-30 Days",D1446&lt;=90,"31-90 Days",TRUE(),"90+ Days")</f>
        <v>31-90 Days</v>
      </c>
      <c r="AM1446" s="0" t="str">
        <f aca="false">_xlfn.IFS(OR(F1446="December",F1446="January",F1446="February"),"Winter",OR(F1446="March",F1446="April",F1446="May"),"Spring",OR(F1446="June",F1446="July",F1446="August"),"Summer",TRUE(),"Autumn")</f>
        <v>Spring</v>
      </c>
      <c r="AN1446" s="0" t="str">
        <f aca="false">IF(L1446+M1446&gt;0,"Family","Adult Only")</f>
        <v>Adult Only</v>
      </c>
      <c r="AO1446" s="0" t="str">
        <f aca="false">IF(U1446=V1446,"Same","Changed")</f>
        <v>Same</v>
      </c>
    </row>
    <row r="1447" customFormat="false" ht="15" hidden="false" customHeight="false" outlineLevel="0" collapsed="false">
      <c r="A1447" s="14" t="n">
        <v>1500</v>
      </c>
      <c r="B1447" s="14" t="s">
        <v>90</v>
      </c>
      <c r="C1447" s="14" t="n">
        <v>0</v>
      </c>
      <c r="D1447" s="14" t="n">
        <v>16</v>
      </c>
      <c r="E1447" s="14" t="n">
        <v>2015</v>
      </c>
      <c r="F1447" s="14" t="s">
        <v>114</v>
      </c>
      <c r="G1447" s="14" t="n">
        <v>39</v>
      </c>
      <c r="H1447" s="14" t="n">
        <v>21</v>
      </c>
      <c r="I1447" s="14" t="n">
        <v>1</v>
      </c>
      <c r="J1447" s="14" t="n">
        <v>3</v>
      </c>
      <c r="K1447" s="14" t="n">
        <v>2</v>
      </c>
      <c r="L1447" s="14" t="n">
        <v>0</v>
      </c>
      <c r="M1447" s="14" t="n">
        <v>0</v>
      </c>
      <c r="N1447" s="14" t="s">
        <v>82</v>
      </c>
      <c r="O1447" s="14" t="s">
        <v>175</v>
      </c>
      <c r="P1447" s="14" t="s">
        <v>93</v>
      </c>
      <c r="Q1447" s="14" t="s">
        <v>94</v>
      </c>
      <c r="R1447" s="14" t="n">
        <v>0</v>
      </c>
      <c r="S1447" s="14" t="n">
        <v>0</v>
      </c>
      <c r="T1447" s="14" t="n">
        <v>0</v>
      </c>
      <c r="U1447" s="14" t="s">
        <v>95</v>
      </c>
      <c r="V1447" s="14" t="s">
        <v>95</v>
      </c>
      <c r="W1447" s="14" t="n">
        <v>0</v>
      </c>
      <c r="X1447" s="14" t="s">
        <v>86</v>
      </c>
      <c r="Y1447" s="14" t="n">
        <v>9</v>
      </c>
      <c r="Z1447" s="14" t="n">
        <v>0</v>
      </c>
      <c r="AA1447" s="14" t="n">
        <v>0</v>
      </c>
      <c r="AB1447" s="14" t="s">
        <v>87</v>
      </c>
      <c r="AC1447" s="14" t="n">
        <v>124</v>
      </c>
      <c r="AD1447" s="14" t="n">
        <v>0</v>
      </c>
      <c r="AE1447" s="14" t="n">
        <v>2</v>
      </c>
      <c r="AF1447" s="14" t="s">
        <v>88</v>
      </c>
      <c r="AG1447" s="15" t="n">
        <v>42272</v>
      </c>
      <c r="AH1447" s="14" t="n">
        <f aca="false">I1447+J1447</f>
        <v>4</v>
      </c>
      <c r="AI1447" s="14" t="n">
        <f aca="false">K1447+L1447+M1447</f>
        <v>2</v>
      </c>
      <c r="AJ1447" s="14" t="n">
        <f aca="false">AC1447*AH1447</f>
        <v>496</v>
      </c>
      <c r="AK1447" s="14" t="str">
        <f aca="false">IF(C1447=1,"Cancelled","Completed")</f>
        <v>Completed</v>
      </c>
      <c r="AL1447" s="14" t="str">
        <f aca="false">_xlfn.IFS(D1447&lt;=7,"0-7 Days",D1447&lt;=30,"8-30 Days",D1447&lt;=90,"31-90 Days",TRUE(),"90+ Days")</f>
        <v>8-30 Days</v>
      </c>
      <c r="AM1447" s="14" t="str">
        <f aca="false">_xlfn.IFS(OR(F1447="December",F1447="January",F1447="February"),"Winter",OR(F1447="March",F1447="April",F1447="May"),"Spring",OR(F1447="June",F1447="July",F1447="August"),"Summer",TRUE(),"Autumn")</f>
        <v>Autumn</v>
      </c>
      <c r="AN1447" s="14" t="str">
        <f aca="false">IF(L1447+M1447&gt;0,"Family","Adult Only")</f>
        <v>Adult Only</v>
      </c>
      <c r="AO1447" s="14" t="str">
        <f aca="false">IF(U1447=V1447,"Same","Changed")</f>
        <v>Same</v>
      </c>
    </row>
    <row r="1448" customFormat="false" ht="15" hidden="false" customHeight="false" outlineLevel="0" collapsed="false">
      <c r="A1448" s="0" t="n">
        <v>1501</v>
      </c>
      <c r="B1448" s="0" t="s">
        <v>90</v>
      </c>
      <c r="C1448" s="0" t="n">
        <v>1</v>
      </c>
      <c r="D1448" s="0" t="n">
        <v>47</v>
      </c>
      <c r="E1448" s="0" t="n">
        <v>2016</v>
      </c>
      <c r="F1448" s="0" t="s">
        <v>111</v>
      </c>
      <c r="G1448" s="0" t="n">
        <v>41</v>
      </c>
      <c r="H1448" s="0" t="n">
        <v>3</v>
      </c>
      <c r="I1448" s="0" t="n">
        <v>1</v>
      </c>
      <c r="J1448" s="0" t="n">
        <v>2</v>
      </c>
      <c r="K1448" s="0" t="n">
        <v>2</v>
      </c>
      <c r="L1448" s="0" t="n">
        <v>0</v>
      </c>
      <c r="M1448" s="0" t="n">
        <v>0</v>
      </c>
      <c r="N1448" s="0" t="s">
        <v>112</v>
      </c>
      <c r="O1448" s="0" t="s">
        <v>115</v>
      </c>
      <c r="P1448" s="0" t="s">
        <v>93</v>
      </c>
      <c r="Q1448" s="0" t="s">
        <v>94</v>
      </c>
      <c r="R1448" s="0" t="n">
        <v>0</v>
      </c>
      <c r="S1448" s="0" t="n">
        <v>0</v>
      </c>
      <c r="T1448" s="0" t="n">
        <v>0</v>
      </c>
      <c r="U1448" s="0" t="s">
        <v>95</v>
      </c>
      <c r="V1448" s="0" t="s">
        <v>95</v>
      </c>
      <c r="W1448" s="0" t="n">
        <v>0</v>
      </c>
      <c r="X1448" s="0" t="s">
        <v>86</v>
      </c>
      <c r="Y1448" s="0" t="n">
        <v>9</v>
      </c>
      <c r="Z1448" s="0" t="n">
        <v>0</v>
      </c>
      <c r="AA1448" s="0" t="n">
        <v>0</v>
      </c>
      <c r="AB1448" s="0" t="s">
        <v>87</v>
      </c>
      <c r="AC1448" s="0" t="n">
        <v>153</v>
      </c>
      <c r="AD1448" s="0" t="n">
        <v>0</v>
      </c>
      <c r="AE1448" s="0" t="n">
        <v>1</v>
      </c>
      <c r="AF1448" s="0" t="s">
        <v>96</v>
      </c>
      <c r="AG1448" s="13" t="n">
        <v>42618</v>
      </c>
      <c r="AH1448" s="25" t="n">
        <f aca="false">I1448+J1448</f>
        <v>3</v>
      </c>
      <c r="AI1448" s="25" t="n">
        <f aca="false">K1448+L1448+M1448</f>
        <v>2</v>
      </c>
      <c r="AJ1448" s="25" t="n">
        <f aca="false">AC1448*AH1448</f>
        <v>459</v>
      </c>
      <c r="AK1448" s="0" t="str">
        <f aca="false">IF(C1448=1,"Cancelled","Completed")</f>
        <v>Cancelled</v>
      </c>
      <c r="AL1448" s="0" t="str">
        <f aca="false">_xlfn.IFS(D1448&lt;=7,"0-7 Days",D1448&lt;=30,"8-30 Days",D1448&lt;=90,"31-90 Days",TRUE(),"90+ Days")</f>
        <v>31-90 Days</v>
      </c>
      <c r="AM1448" s="0" t="str">
        <f aca="false">_xlfn.IFS(OR(F1448="December",F1448="January",F1448="February"),"Winter",OR(F1448="March",F1448="April",F1448="May"),"Spring",OR(F1448="June",F1448="July",F1448="August"),"Summer",TRUE(),"Autumn")</f>
        <v>Autumn</v>
      </c>
      <c r="AN1448" s="0" t="str">
        <f aca="false">IF(L1448+M1448&gt;0,"Family","Adult Only")</f>
        <v>Adult Only</v>
      </c>
      <c r="AO1448" s="0" t="str">
        <f aca="false">IF(U1448=V1448,"Same","Changed")</f>
        <v>Same</v>
      </c>
    </row>
    <row r="1449" customFormat="false" ht="15" hidden="false" customHeight="false" outlineLevel="0" collapsed="false">
      <c r="A1449" s="14" t="n">
        <v>1502</v>
      </c>
      <c r="B1449" s="14" t="s">
        <v>80</v>
      </c>
      <c r="C1449" s="14" t="n">
        <v>0</v>
      </c>
      <c r="D1449" s="14" t="n">
        <v>33</v>
      </c>
      <c r="E1449" s="14" t="n">
        <v>2015</v>
      </c>
      <c r="F1449" s="14" t="s">
        <v>91</v>
      </c>
      <c r="G1449" s="14" t="n">
        <v>31</v>
      </c>
      <c r="H1449" s="14" t="n">
        <v>26</v>
      </c>
      <c r="I1449" s="14" t="n">
        <v>2</v>
      </c>
      <c r="J1449" s="14" t="n">
        <v>4</v>
      </c>
      <c r="K1449" s="14" t="n">
        <v>2</v>
      </c>
      <c r="L1449" s="14" t="n">
        <v>0</v>
      </c>
      <c r="M1449" s="14" t="n">
        <v>0</v>
      </c>
      <c r="N1449" s="14" t="s">
        <v>82</v>
      </c>
      <c r="O1449" s="14" t="s">
        <v>92</v>
      </c>
      <c r="P1449" s="14" t="s">
        <v>99</v>
      </c>
      <c r="Q1449" s="14" t="s">
        <v>94</v>
      </c>
      <c r="R1449" s="14" t="n">
        <v>0</v>
      </c>
      <c r="S1449" s="14" t="n">
        <v>0</v>
      </c>
      <c r="T1449" s="14" t="n">
        <v>0</v>
      </c>
      <c r="U1449" s="14" t="s">
        <v>124</v>
      </c>
      <c r="V1449" s="14" t="s">
        <v>124</v>
      </c>
      <c r="W1449" s="14" t="n">
        <v>0</v>
      </c>
      <c r="X1449" s="14" t="s">
        <v>86</v>
      </c>
      <c r="Y1449" s="14" t="n">
        <v>5</v>
      </c>
      <c r="Z1449" s="14" t="n">
        <v>0</v>
      </c>
      <c r="AA1449" s="14" t="n">
        <v>0</v>
      </c>
      <c r="AB1449" s="14" t="s">
        <v>87</v>
      </c>
      <c r="AC1449" s="14" t="n">
        <v>131.2</v>
      </c>
      <c r="AD1449" s="14" t="n">
        <v>0</v>
      </c>
      <c r="AE1449" s="14" t="n">
        <v>1</v>
      </c>
      <c r="AF1449" s="14" t="s">
        <v>88</v>
      </c>
      <c r="AG1449" s="15" t="n">
        <v>42217</v>
      </c>
      <c r="AH1449" s="14" t="n">
        <f aca="false">I1449+J1449</f>
        <v>6</v>
      </c>
      <c r="AI1449" s="14" t="n">
        <f aca="false">K1449+L1449+M1449</f>
        <v>2</v>
      </c>
      <c r="AJ1449" s="14" t="n">
        <f aca="false">AC1449*AH1449</f>
        <v>787.2</v>
      </c>
      <c r="AK1449" s="14" t="str">
        <f aca="false">IF(C1449=1,"Cancelled","Completed")</f>
        <v>Completed</v>
      </c>
      <c r="AL1449" s="14" t="str">
        <f aca="false">_xlfn.IFS(D1449&lt;=7,"0-7 Days",D1449&lt;=30,"8-30 Days",D1449&lt;=90,"31-90 Days",TRUE(),"90+ Days")</f>
        <v>31-90 Days</v>
      </c>
      <c r="AM1449" s="14" t="str">
        <f aca="false">_xlfn.IFS(OR(F1449="December",F1449="January",F1449="February"),"Winter",OR(F1449="March",F1449="April",F1449="May"),"Spring",OR(F1449="June",F1449="July",F1449="August"),"Summer",TRUE(),"Autumn")</f>
        <v>Summer</v>
      </c>
      <c r="AN1449" s="14" t="str">
        <f aca="false">IF(L1449+M1449&gt;0,"Family","Adult Only")</f>
        <v>Adult Only</v>
      </c>
      <c r="AO1449" s="14" t="str">
        <f aca="false">IF(U1449=V1449,"Same","Changed")</f>
        <v>Same</v>
      </c>
    </row>
    <row r="1450" customFormat="false" ht="15" hidden="false" customHeight="false" outlineLevel="0" collapsed="false">
      <c r="A1450" s="0" t="n">
        <v>1503</v>
      </c>
      <c r="B1450" s="0" t="s">
        <v>80</v>
      </c>
      <c r="C1450" s="0" t="n">
        <v>1</v>
      </c>
      <c r="D1450" s="0" t="n">
        <v>240</v>
      </c>
      <c r="E1450" s="0" t="n">
        <v>2016</v>
      </c>
      <c r="F1450" s="0" t="s">
        <v>135</v>
      </c>
      <c r="G1450" s="0" t="n">
        <v>24</v>
      </c>
      <c r="H1450" s="0" t="n">
        <v>10</v>
      </c>
      <c r="I1450" s="0" t="n">
        <v>0</v>
      </c>
      <c r="J1450" s="0" t="n">
        <v>2</v>
      </c>
      <c r="K1450" s="0" t="n">
        <v>1</v>
      </c>
      <c r="L1450" s="0" t="n">
        <v>0</v>
      </c>
      <c r="M1450" s="0" t="n">
        <v>0</v>
      </c>
      <c r="N1450" s="0" t="s">
        <v>82</v>
      </c>
      <c r="O1450" s="0" t="s">
        <v>92</v>
      </c>
      <c r="P1450" s="0" t="s">
        <v>84</v>
      </c>
      <c r="Q1450" s="0" t="s">
        <v>84</v>
      </c>
      <c r="R1450" s="0" t="n">
        <v>0</v>
      </c>
      <c r="S1450" s="0" t="n">
        <v>0</v>
      </c>
      <c r="T1450" s="0" t="n">
        <v>0</v>
      </c>
      <c r="U1450" s="0" t="s">
        <v>95</v>
      </c>
      <c r="V1450" s="0" t="s">
        <v>95</v>
      </c>
      <c r="W1450" s="0" t="n">
        <v>0</v>
      </c>
      <c r="X1450" s="0" t="s">
        <v>86</v>
      </c>
      <c r="Y1450" s="0" t="n">
        <v>250</v>
      </c>
      <c r="Z1450" s="0" t="n">
        <v>0</v>
      </c>
      <c r="AA1450" s="0" t="n">
        <v>0</v>
      </c>
      <c r="AB1450" s="0" t="s">
        <v>87</v>
      </c>
      <c r="AC1450" s="0" t="n">
        <v>60.35</v>
      </c>
      <c r="AD1450" s="0" t="n">
        <v>0</v>
      </c>
      <c r="AE1450" s="0" t="n">
        <v>0</v>
      </c>
      <c r="AF1450" s="0" t="s">
        <v>96</v>
      </c>
      <c r="AG1450" s="13" t="n">
        <v>42390</v>
      </c>
      <c r="AH1450" s="25" t="n">
        <f aca="false">I1450+J1450</f>
        <v>2</v>
      </c>
      <c r="AI1450" s="25" t="n">
        <f aca="false">K1450+L1450+M1450</f>
        <v>1</v>
      </c>
      <c r="AJ1450" s="25" t="n">
        <f aca="false">AC1450*AH1450</f>
        <v>120.7</v>
      </c>
      <c r="AK1450" s="0" t="str">
        <f aca="false">IF(C1450=1,"Cancelled","Completed")</f>
        <v>Cancelled</v>
      </c>
      <c r="AL1450" s="0" t="str">
        <f aca="false">_xlfn.IFS(D1450&lt;=7,"0-7 Days",D1450&lt;=30,"8-30 Days",D1450&lt;=90,"31-90 Days",TRUE(),"90+ Days")</f>
        <v>90+ Days</v>
      </c>
      <c r="AM1450" s="0" t="str">
        <f aca="false">_xlfn.IFS(OR(F1450="December",F1450="January",F1450="February"),"Winter",OR(F1450="March",F1450="April",F1450="May"),"Spring",OR(F1450="June",F1450="July",F1450="August"),"Summer",TRUE(),"Autumn")</f>
        <v>Summer</v>
      </c>
      <c r="AN1450" s="0" t="str">
        <f aca="false">IF(L1450+M1450&gt;0,"Family","Adult Only")</f>
        <v>Adult Only</v>
      </c>
      <c r="AO1450" s="0" t="str">
        <f aca="false">IF(U1450=V1450,"Same","Changed")</f>
        <v>Same</v>
      </c>
    </row>
    <row r="1451" customFormat="false" ht="15" hidden="false" customHeight="false" outlineLevel="0" collapsed="false">
      <c r="A1451" s="14" t="n">
        <v>1504</v>
      </c>
      <c r="B1451" s="14" t="s">
        <v>90</v>
      </c>
      <c r="C1451" s="14" t="n">
        <v>0</v>
      </c>
      <c r="D1451" s="14" t="n">
        <v>19</v>
      </c>
      <c r="E1451" s="14" t="n">
        <v>2017</v>
      </c>
      <c r="F1451" s="14" t="s">
        <v>126</v>
      </c>
      <c r="G1451" s="14" t="n">
        <v>3</v>
      </c>
      <c r="H1451" s="14" t="n">
        <v>21</v>
      </c>
      <c r="I1451" s="14" t="n">
        <v>2</v>
      </c>
      <c r="J1451" s="14" t="n">
        <v>3</v>
      </c>
      <c r="K1451" s="14" t="n">
        <v>2</v>
      </c>
      <c r="L1451" s="14" t="n">
        <v>1</v>
      </c>
      <c r="M1451" s="14" t="n">
        <v>0</v>
      </c>
      <c r="N1451" s="14" t="s">
        <v>82</v>
      </c>
      <c r="O1451" s="14" t="s">
        <v>175</v>
      </c>
      <c r="P1451" s="14" t="s">
        <v>93</v>
      </c>
      <c r="Q1451" s="14" t="s">
        <v>94</v>
      </c>
      <c r="R1451" s="14" t="n">
        <v>0</v>
      </c>
      <c r="S1451" s="14" t="n">
        <v>0</v>
      </c>
      <c r="T1451" s="14" t="n">
        <v>0</v>
      </c>
      <c r="U1451" s="14" t="s">
        <v>95</v>
      </c>
      <c r="V1451" s="14" t="s">
        <v>95</v>
      </c>
      <c r="W1451" s="14" t="n">
        <v>1</v>
      </c>
      <c r="X1451" s="14" t="s">
        <v>86</v>
      </c>
      <c r="Y1451" s="14" t="n">
        <v>9</v>
      </c>
      <c r="Z1451" s="14" t="n">
        <v>0</v>
      </c>
      <c r="AA1451" s="14" t="n">
        <v>0</v>
      </c>
      <c r="AB1451" s="14" t="s">
        <v>87</v>
      </c>
      <c r="AC1451" s="14" t="n">
        <v>82.88</v>
      </c>
      <c r="AD1451" s="14" t="n">
        <v>0</v>
      </c>
      <c r="AE1451" s="14" t="n">
        <v>1</v>
      </c>
      <c r="AF1451" s="14" t="s">
        <v>88</v>
      </c>
      <c r="AG1451" s="15" t="n">
        <v>42761</v>
      </c>
      <c r="AH1451" s="14" t="n">
        <f aca="false">I1451+J1451</f>
        <v>5</v>
      </c>
      <c r="AI1451" s="14" t="n">
        <f aca="false">K1451+L1451+M1451</f>
        <v>3</v>
      </c>
      <c r="AJ1451" s="14" t="n">
        <f aca="false">AC1451*AH1451</f>
        <v>414.4</v>
      </c>
      <c r="AK1451" s="14" t="str">
        <f aca="false">IF(C1451=1,"Cancelled","Completed")</f>
        <v>Completed</v>
      </c>
      <c r="AL1451" s="14" t="str">
        <f aca="false">_xlfn.IFS(D1451&lt;=7,"0-7 Days",D1451&lt;=30,"8-30 Days",D1451&lt;=90,"31-90 Days",TRUE(),"90+ Days")</f>
        <v>8-30 Days</v>
      </c>
      <c r="AM1451" s="14" t="str">
        <f aca="false">_xlfn.IFS(OR(F1451="December",F1451="January",F1451="February"),"Winter",OR(F1451="March",F1451="April",F1451="May"),"Spring",OR(F1451="June",F1451="July",F1451="August"),"Summer",TRUE(),"Autumn")</f>
        <v>Winter</v>
      </c>
      <c r="AN1451" s="14" t="str">
        <f aca="false">IF(L1451+M1451&gt;0,"Family","Adult Only")</f>
        <v>Family</v>
      </c>
      <c r="AO1451" s="14" t="str">
        <f aca="false">IF(U1451=V1451,"Same","Changed")</f>
        <v>Same</v>
      </c>
    </row>
    <row r="1452" customFormat="false" ht="15" hidden="false" customHeight="false" outlineLevel="0" collapsed="false">
      <c r="A1452" s="0" t="n">
        <v>1505</v>
      </c>
      <c r="B1452" s="0" t="s">
        <v>90</v>
      </c>
      <c r="C1452" s="0" t="n">
        <v>1</v>
      </c>
      <c r="D1452" s="0" t="n">
        <v>92</v>
      </c>
      <c r="E1452" s="0" t="n">
        <v>2015</v>
      </c>
      <c r="F1452" s="0" t="s">
        <v>114</v>
      </c>
      <c r="G1452" s="0" t="n">
        <v>40</v>
      </c>
      <c r="H1452" s="0" t="n">
        <v>30</v>
      </c>
      <c r="I1452" s="0" t="n">
        <v>0</v>
      </c>
      <c r="J1452" s="0" t="n">
        <v>1</v>
      </c>
      <c r="K1452" s="0" t="n">
        <v>2</v>
      </c>
      <c r="L1452" s="0" t="n">
        <v>0</v>
      </c>
      <c r="M1452" s="0" t="n">
        <v>0</v>
      </c>
      <c r="N1452" s="0" t="s">
        <v>82</v>
      </c>
      <c r="O1452" s="0" t="s">
        <v>92</v>
      </c>
      <c r="P1452" s="0" t="s">
        <v>116</v>
      </c>
      <c r="Q1452" s="0" t="s">
        <v>94</v>
      </c>
      <c r="R1452" s="0" t="n">
        <v>0</v>
      </c>
      <c r="S1452" s="0" t="n">
        <v>0</v>
      </c>
      <c r="T1452" s="0" t="n">
        <v>0</v>
      </c>
      <c r="U1452" s="0" t="s">
        <v>95</v>
      </c>
      <c r="V1452" s="0" t="s">
        <v>95</v>
      </c>
      <c r="W1452" s="0" t="n">
        <v>0</v>
      </c>
      <c r="X1452" s="0" t="s">
        <v>120</v>
      </c>
      <c r="Y1452" s="0" t="n">
        <v>1</v>
      </c>
      <c r="Z1452" s="0" t="n">
        <v>0</v>
      </c>
      <c r="AA1452" s="0" t="n">
        <v>0</v>
      </c>
      <c r="AB1452" s="0" t="s">
        <v>87</v>
      </c>
      <c r="AC1452" s="0" t="n">
        <v>170</v>
      </c>
      <c r="AD1452" s="0" t="n">
        <v>0</v>
      </c>
      <c r="AE1452" s="0" t="n">
        <v>0</v>
      </c>
      <c r="AF1452" s="0" t="s">
        <v>96</v>
      </c>
      <c r="AG1452" s="13" t="n">
        <v>42237</v>
      </c>
      <c r="AH1452" s="25" t="n">
        <f aca="false">I1452+J1452</f>
        <v>1</v>
      </c>
      <c r="AI1452" s="25" t="n">
        <f aca="false">K1452+L1452+M1452</f>
        <v>2</v>
      </c>
      <c r="AJ1452" s="25" t="n">
        <f aca="false">AC1452*AH1452</f>
        <v>170</v>
      </c>
      <c r="AK1452" s="0" t="str">
        <f aca="false">IF(C1452=1,"Cancelled","Completed")</f>
        <v>Cancelled</v>
      </c>
      <c r="AL1452" s="0" t="str">
        <f aca="false">_xlfn.IFS(D1452&lt;=7,"0-7 Days",D1452&lt;=30,"8-30 Days",D1452&lt;=90,"31-90 Days",TRUE(),"90+ Days")</f>
        <v>90+ Days</v>
      </c>
      <c r="AM1452" s="0" t="str">
        <f aca="false">_xlfn.IFS(OR(F1452="December",F1452="January",F1452="February"),"Winter",OR(F1452="March",F1452="April",F1452="May"),"Spring",OR(F1452="June",F1452="July",F1452="August"),"Summer",TRUE(),"Autumn")</f>
        <v>Autumn</v>
      </c>
      <c r="AN1452" s="0" t="str">
        <f aca="false">IF(L1452+M1452&gt;0,"Family","Adult Only")</f>
        <v>Adult Only</v>
      </c>
      <c r="AO1452" s="0" t="str">
        <f aca="false">IF(U1452=V1452,"Same","Changed")</f>
        <v>Same</v>
      </c>
    </row>
    <row r="1453" customFormat="false" ht="15" hidden="false" customHeight="false" outlineLevel="0" collapsed="false">
      <c r="A1453" s="14" t="n">
        <v>1506</v>
      </c>
      <c r="B1453" s="14" t="s">
        <v>80</v>
      </c>
      <c r="C1453" s="14" t="n">
        <v>0</v>
      </c>
      <c r="D1453" s="14" t="n">
        <v>7</v>
      </c>
      <c r="E1453" s="14" t="n">
        <v>2016</v>
      </c>
      <c r="F1453" s="14" t="s">
        <v>118</v>
      </c>
      <c r="G1453" s="14" t="n">
        <v>8</v>
      </c>
      <c r="H1453" s="14" t="n">
        <v>17</v>
      </c>
      <c r="I1453" s="14" t="n">
        <v>0</v>
      </c>
      <c r="J1453" s="14" t="n">
        <v>3</v>
      </c>
      <c r="K1453" s="14" t="n">
        <v>1</v>
      </c>
      <c r="L1453" s="14" t="n">
        <v>0</v>
      </c>
      <c r="M1453" s="14" t="n">
        <v>0</v>
      </c>
      <c r="N1453" s="14" t="s">
        <v>82</v>
      </c>
      <c r="O1453" s="14" t="s">
        <v>108</v>
      </c>
      <c r="P1453" s="14" t="s">
        <v>93</v>
      </c>
      <c r="Q1453" s="14" t="s">
        <v>94</v>
      </c>
      <c r="R1453" s="14" t="n">
        <v>0</v>
      </c>
      <c r="S1453" s="14" t="n">
        <v>0</v>
      </c>
      <c r="T1453" s="14" t="n">
        <v>0</v>
      </c>
      <c r="U1453" s="14" t="s">
        <v>95</v>
      </c>
      <c r="V1453" s="14" t="s">
        <v>109</v>
      </c>
      <c r="W1453" s="14" t="n">
        <v>0</v>
      </c>
      <c r="X1453" s="14" t="s">
        <v>86</v>
      </c>
      <c r="Y1453" s="14" t="n">
        <v>240</v>
      </c>
      <c r="Z1453" s="14" t="n">
        <v>0</v>
      </c>
      <c r="AA1453" s="14" t="n">
        <v>0</v>
      </c>
      <c r="AB1453" s="14" t="s">
        <v>101</v>
      </c>
      <c r="AC1453" s="14" t="n">
        <v>43</v>
      </c>
      <c r="AD1453" s="14" t="n">
        <v>0</v>
      </c>
      <c r="AE1453" s="14" t="n">
        <v>1</v>
      </c>
      <c r="AF1453" s="14" t="s">
        <v>88</v>
      </c>
      <c r="AG1453" s="15" t="n">
        <v>42420</v>
      </c>
      <c r="AH1453" s="14" t="n">
        <f aca="false">I1453+J1453</f>
        <v>3</v>
      </c>
      <c r="AI1453" s="14" t="n">
        <f aca="false">K1453+L1453+M1453</f>
        <v>1</v>
      </c>
      <c r="AJ1453" s="14" t="n">
        <f aca="false">AC1453*AH1453</f>
        <v>129</v>
      </c>
      <c r="AK1453" s="14" t="str">
        <f aca="false">IF(C1453=1,"Cancelled","Completed")</f>
        <v>Completed</v>
      </c>
      <c r="AL1453" s="14" t="str">
        <f aca="false">_xlfn.IFS(D1453&lt;=7,"0-7 Days",D1453&lt;=30,"8-30 Days",D1453&lt;=90,"31-90 Days",TRUE(),"90+ Days")</f>
        <v>0-7 Days</v>
      </c>
      <c r="AM1453" s="14" t="str">
        <f aca="false">_xlfn.IFS(OR(F1453="December",F1453="January",F1453="February"),"Winter",OR(F1453="March",F1453="April",F1453="May"),"Spring",OR(F1453="June",F1453="July",F1453="August"),"Summer",TRUE(),"Autumn")</f>
        <v>Winter</v>
      </c>
      <c r="AN1453" s="14" t="str">
        <f aca="false">IF(L1453+M1453&gt;0,"Family","Adult Only")</f>
        <v>Adult Only</v>
      </c>
      <c r="AO1453" s="14" t="str">
        <f aca="false">IF(U1453=V1453,"Same","Changed")</f>
        <v>Changed</v>
      </c>
    </row>
    <row r="1454" customFormat="false" ht="15" hidden="false" customHeight="false" outlineLevel="0" collapsed="false">
      <c r="A1454" s="0" t="n">
        <v>1507</v>
      </c>
      <c r="B1454" s="0" t="s">
        <v>80</v>
      </c>
      <c r="C1454" s="0" t="n">
        <v>0</v>
      </c>
      <c r="D1454" s="0" t="n">
        <v>17</v>
      </c>
      <c r="E1454" s="0" t="n">
        <v>2016</v>
      </c>
      <c r="F1454" s="0" t="s">
        <v>113</v>
      </c>
      <c r="G1454" s="0" t="n">
        <v>45</v>
      </c>
      <c r="H1454" s="0" t="n">
        <v>5</v>
      </c>
      <c r="I1454" s="0" t="n">
        <v>0</v>
      </c>
      <c r="J1454" s="0" t="n">
        <v>1</v>
      </c>
      <c r="K1454" s="0" t="n">
        <v>2</v>
      </c>
      <c r="L1454" s="0" t="n">
        <v>0</v>
      </c>
      <c r="M1454" s="0" t="n">
        <v>0</v>
      </c>
      <c r="N1454" s="0" t="s">
        <v>82</v>
      </c>
      <c r="O1454" s="0" t="s">
        <v>92</v>
      </c>
      <c r="P1454" s="0" t="s">
        <v>84</v>
      </c>
      <c r="Q1454" s="0" t="s">
        <v>84</v>
      </c>
      <c r="R1454" s="0" t="n">
        <v>0</v>
      </c>
      <c r="S1454" s="0" t="n">
        <v>0</v>
      </c>
      <c r="T1454" s="0" t="n">
        <v>0</v>
      </c>
      <c r="U1454" s="0" t="s">
        <v>85</v>
      </c>
      <c r="V1454" s="0" t="s">
        <v>85</v>
      </c>
      <c r="W1454" s="0" t="n">
        <v>0</v>
      </c>
      <c r="X1454" s="0" t="s">
        <v>86</v>
      </c>
      <c r="Y1454" s="0" t="n">
        <v>250</v>
      </c>
      <c r="Z1454" s="0" t="n">
        <v>0</v>
      </c>
      <c r="AA1454" s="0" t="n">
        <v>0</v>
      </c>
      <c r="AB1454" s="0" t="s">
        <v>101</v>
      </c>
      <c r="AC1454" s="0" t="n">
        <v>72</v>
      </c>
      <c r="AD1454" s="0" t="n">
        <v>0</v>
      </c>
      <c r="AE1454" s="0" t="n">
        <v>0</v>
      </c>
      <c r="AF1454" s="0" t="s">
        <v>88</v>
      </c>
      <c r="AG1454" s="13" t="n">
        <v>42680</v>
      </c>
      <c r="AH1454" s="25" t="n">
        <f aca="false">I1454+J1454</f>
        <v>1</v>
      </c>
      <c r="AI1454" s="25" t="n">
        <f aca="false">K1454+L1454+M1454</f>
        <v>2</v>
      </c>
      <c r="AJ1454" s="25" t="n">
        <f aca="false">AC1454*AH1454</f>
        <v>72</v>
      </c>
      <c r="AK1454" s="0" t="str">
        <f aca="false">IF(C1454=1,"Cancelled","Completed")</f>
        <v>Completed</v>
      </c>
      <c r="AL1454" s="0" t="str">
        <f aca="false">_xlfn.IFS(D1454&lt;=7,"0-7 Days",D1454&lt;=30,"8-30 Days",D1454&lt;=90,"31-90 Days",TRUE(),"90+ Days")</f>
        <v>8-30 Days</v>
      </c>
      <c r="AM1454" s="0" t="str">
        <f aca="false">_xlfn.IFS(OR(F1454="December",F1454="January",F1454="February"),"Winter",OR(F1454="March",F1454="April",F1454="May"),"Spring",OR(F1454="June",F1454="July",F1454="August"),"Summer",TRUE(),"Autumn")</f>
        <v>Autumn</v>
      </c>
      <c r="AN1454" s="0" t="str">
        <f aca="false">IF(L1454+M1454&gt;0,"Family","Adult Only")</f>
        <v>Adult Only</v>
      </c>
      <c r="AO1454" s="0" t="str">
        <f aca="false">IF(U1454=V1454,"Same","Changed")</f>
        <v>Same</v>
      </c>
    </row>
    <row r="1455" customFormat="false" ht="15" hidden="false" customHeight="false" outlineLevel="0" collapsed="false">
      <c r="A1455" s="14" t="n">
        <v>1508</v>
      </c>
      <c r="B1455" s="14" t="s">
        <v>80</v>
      </c>
      <c r="C1455" s="14" t="n">
        <v>1</v>
      </c>
      <c r="D1455" s="14" t="n">
        <v>22</v>
      </c>
      <c r="E1455" s="14" t="n">
        <v>2015</v>
      </c>
      <c r="F1455" s="14" t="s">
        <v>119</v>
      </c>
      <c r="G1455" s="14" t="n">
        <v>33</v>
      </c>
      <c r="H1455" s="14" t="n">
        <v>14</v>
      </c>
      <c r="I1455" s="14" t="n">
        <v>2</v>
      </c>
      <c r="J1455" s="14" t="n">
        <v>5</v>
      </c>
      <c r="K1455" s="14" t="n">
        <v>2</v>
      </c>
      <c r="L1455" s="14" t="n">
        <v>2</v>
      </c>
      <c r="M1455" s="14" t="n">
        <v>0</v>
      </c>
      <c r="N1455" s="14" t="s">
        <v>112</v>
      </c>
      <c r="O1455" s="14" t="s">
        <v>92</v>
      </c>
      <c r="P1455" s="14" t="s">
        <v>84</v>
      </c>
      <c r="Q1455" s="14" t="s">
        <v>84</v>
      </c>
      <c r="R1455" s="14" t="n">
        <v>0</v>
      </c>
      <c r="S1455" s="14" t="n">
        <v>0</v>
      </c>
      <c r="T1455" s="14" t="n">
        <v>0</v>
      </c>
      <c r="U1455" s="14" t="s">
        <v>156</v>
      </c>
      <c r="V1455" s="14" t="s">
        <v>156</v>
      </c>
      <c r="W1455" s="14" t="n">
        <v>1</v>
      </c>
      <c r="X1455" s="14" t="s">
        <v>86</v>
      </c>
      <c r="Y1455" s="14" t="n">
        <v>250</v>
      </c>
      <c r="Z1455" s="14" t="n">
        <v>0</v>
      </c>
      <c r="AA1455" s="14" t="n">
        <v>0</v>
      </c>
      <c r="AB1455" s="14" t="s">
        <v>87</v>
      </c>
      <c r="AC1455" s="14" t="n">
        <v>262</v>
      </c>
      <c r="AD1455" s="14" t="n">
        <v>0</v>
      </c>
      <c r="AE1455" s="14" t="n">
        <v>2</v>
      </c>
      <c r="AF1455" s="14" t="s">
        <v>96</v>
      </c>
      <c r="AG1455" s="15" t="n">
        <v>42221</v>
      </c>
      <c r="AH1455" s="14" t="n">
        <f aca="false">I1455+J1455</f>
        <v>7</v>
      </c>
      <c r="AI1455" s="14" t="n">
        <f aca="false">K1455+L1455+M1455</f>
        <v>4</v>
      </c>
      <c r="AJ1455" s="14" t="n">
        <f aca="false">AC1455*AH1455</f>
        <v>1834</v>
      </c>
      <c r="AK1455" s="14" t="str">
        <f aca="false">IF(C1455=1,"Cancelled","Completed")</f>
        <v>Cancelled</v>
      </c>
      <c r="AL1455" s="14" t="str">
        <f aca="false">_xlfn.IFS(D1455&lt;=7,"0-7 Days",D1455&lt;=30,"8-30 Days",D1455&lt;=90,"31-90 Days",TRUE(),"90+ Days")</f>
        <v>8-30 Days</v>
      </c>
      <c r="AM1455" s="14" t="str">
        <f aca="false">_xlfn.IFS(OR(F1455="December",F1455="January",F1455="February"),"Winter",OR(F1455="March",F1455="April",F1455="May"),"Spring",OR(F1455="June",F1455="July",F1455="August"),"Summer",TRUE(),"Autumn")</f>
        <v>Summer</v>
      </c>
      <c r="AN1455" s="14" t="str">
        <f aca="false">IF(L1455+M1455&gt;0,"Family","Adult Only")</f>
        <v>Family</v>
      </c>
      <c r="AO1455" s="14" t="str">
        <f aca="false">IF(U1455=V1455,"Same","Changed")</f>
        <v>Same</v>
      </c>
    </row>
    <row r="1456" customFormat="false" ht="15" hidden="false" customHeight="false" outlineLevel="0" collapsed="false">
      <c r="A1456" s="0" t="n">
        <v>1509</v>
      </c>
      <c r="B1456" s="0" t="s">
        <v>90</v>
      </c>
      <c r="C1456" s="0" t="n">
        <v>0</v>
      </c>
      <c r="D1456" s="0" t="n">
        <v>192</v>
      </c>
      <c r="E1456" s="0" t="n">
        <v>2015</v>
      </c>
      <c r="F1456" s="0" t="s">
        <v>114</v>
      </c>
      <c r="G1456" s="0" t="n">
        <v>39</v>
      </c>
      <c r="H1456" s="0" t="n">
        <v>25</v>
      </c>
      <c r="I1456" s="0" t="n">
        <v>2</v>
      </c>
      <c r="J1456" s="0" t="n">
        <v>3</v>
      </c>
      <c r="K1456" s="0" t="n">
        <v>2</v>
      </c>
      <c r="L1456" s="0" t="n">
        <v>0</v>
      </c>
      <c r="M1456" s="0" t="n">
        <v>0</v>
      </c>
      <c r="N1456" s="0" t="s">
        <v>82</v>
      </c>
      <c r="O1456" s="0" t="s">
        <v>92</v>
      </c>
      <c r="P1456" s="0" t="s">
        <v>99</v>
      </c>
      <c r="Q1456" s="0" t="s">
        <v>94</v>
      </c>
      <c r="R1456" s="0" t="n">
        <v>0</v>
      </c>
      <c r="S1456" s="0" t="n">
        <v>0</v>
      </c>
      <c r="T1456" s="0" t="n">
        <v>0</v>
      </c>
      <c r="U1456" s="0" t="s">
        <v>95</v>
      </c>
      <c r="V1456" s="0" t="s">
        <v>95</v>
      </c>
      <c r="W1456" s="0" t="n">
        <v>0</v>
      </c>
      <c r="X1456" s="0" t="s">
        <v>86</v>
      </c>
      <c r="Y1456" s="0" t="n">
        <v>6</v>
      </c>
      <c r="Z1456" s="0" t="n">
        <v>0</v>
      </c>
      <c r="AA1456" s="0" t="n">
        <v>0</v>
      </c>
      <c r="AB1456" s="0" t="s">
        <v>101</v>
      </c>
      <c r="AC1456" s="0" t="n">
        <v>102</v>
      </c>
      <c r="AD1456" s="0" t="n">
        <v>0</v>
      </c>
      <c r="AE1456" s="0" t="n">
        <v>0</v>
      </c>
      <c r="AF1456" s="0" t="s">
        <v>88</v>
      </c>
      <c r="AG1456" s="13" t="n">
        <v>42277</v>
      </c>
      <c r="AH1456" s="25" t="n">
        <f aca="false">I1456+J1456</f>
        <v>5</v>
      </c>
      <c r="AI1456" s="25" t="n">
        <f aca="false">K1456+L1456+M1456</f>
        <v>2</v>
      </c>
      <c r="AJ1456" s="25" t="n">
        <f aca="false">AC1456*AH1456</f>
        <v>510</v>
      </c>
      <c r="AK1456" s="0" t="str">
        <f aca="false">IF(C1456=1,"Cancelled","Completed")</f>
        <v>Completed</v>
      </c>
      <c r="AL1456" s="0" t="str">
        <f aca="false">_xlfn.IFS(D1456&lt;=7,"0-7 Days",D1456&lt;=30,"8-30 Days",D1456&lt;=90,"31-90 Days",TRUE(),"90+ Days")</f>
        <v>90+ Days</v>
      </c>
      <c r="AM1456" s="0" t="str">
        <f aca="false">_xlfn.IFS(OR(F1456="December",F1456="January",F1456="February"),"Winter",OR(F1456="March",F1456="April",F1456="May"),"Spring",OR(F1456="June",F1456="July",F1456="August"),"Summer",TRUE(),"Autumn")</f>
        <v>Autumn</v>
      </c>
      <c r="AN1456" s="0" t="str">
        <f aca="false">IF(L1456+M1456&gt;0,"Family","Adult Only")</f>
        <v>Adult Only</v>
      </c>
      <c r="AO1456" s="0" t="str">
        <f aca="false">IF(U1456=V1456,"Same","Changed")</f>
        <v>Same</v>
      </c>
    </row>
    <row r="1457" customFormat="false" ht="15" hidden="false" customHeight="false" outlineLevel="0" collapsed="false">
      <c r="A1457" s="14" t="n">
        <v>1510</v>
      </c>
      <c r="B1457" s="14" t="s">
        <v>90</v>
      </c>
      <c r="C1457" s="14" t="n">
        <v>0</v>
      </c>
      <c r="D1457" s="14" t="n">
        <v>68</v>
      </c>
      <c r="E1457" s="14" t="n">
        <v>2016</v>
      </c>
      <c r="F1457" s="14" t="s">
        <v>81</v>
      </c>
      <c r="G1457" s="14" t="n">
        <v>50</v>
      </c>
      <c r="H1457" s="14" t="n">
        <v>4</v>
      </c>
      <c r="I1457" s="14" t="n">
        <v>2</v>
      </c>
      <c r="J1457" s="14" t="n">
        <v>0</v>
      </c>
      <c r="K1457" s="14" t="n">
        <v>2</v>
      </c>
      <c r="L1457" s="14" t="n">
        <v>0</v>
      </c>
      <c r="M1457" s="14" t="n">
        <v>0</v>
      </c>
      <c r="N1457" s="14" t="s">
        <v>82</v>
      </c>
      <c r="O1457" s="14" t="s">
        <v>115</v>
      </c>
      <c r="P1457" s="14" t="s">
        <v>99</v>
      </c>
      <c r="Q1457" s="14" t="s">
        <v>94</v>
      </c>
      <c r="R1457" s="14" t="n">
        <v>0</v>
      </c>
      <c r="S1457" s="14" t="n">
        <v>0</v>
      </c>
      <c r="T1457" s="14" t="n">
        <v>0</v>
      </c>
      <c r="U1457" s="14" t="s">
        <v>95</v>
      </c>
      <c r="V1457" s="14" t="s">
        <v>109</v>
      </c>
      <c r="W1457" s="14" t="n">
        <v>0</v>
      </c>
      <c r="X1457" s="14" t="s">
        <v>86</v>
      </c>
      <c r="Y1457" s="14" t="n">
        <v>28</v>
      </c>
      <c r="Z1457" s="14" t="n">
        <v>0</v>
      </c>
      <c r="AA1457" s="14" t="n">
        <v>0</v>
      </c>
      <c r="AB1457" s="14" t="s">
        <v>87</v>
      </c>
      <c r="AC1457" s="14" t="n">
        <v>75</v>
      </c>
      <c r="AD1457" s="14" t="n">
        <v>0</v>
      </c>
      <c r="AE1457" s="14" t="n">
        <v>0</v>
      </c>
      <c r="AF1457" s="14" t="s">
        <v>88</v>
      </c>
      <c r="AG1457" s="15" t="n">
        <v>42710</v>
      </c>
      <c r="AH1457" s="14" t="n">
        <f aca="false">I1457+J1457</f>
        <v>2</v>
      </c>
      <c r="AI1457" s="14" t="n">
        <f aca="false">K1457+L1457+M1457</f>
        <v>2</v>
      </c>
      <c r="AJ1457" s="14" t="n">
        <f aca="false">AC1457*AH1457</f>
        <v>150</v>
      </c>
      <c r="AK1457" s="14" t="str">
        <f aca="false">IF(C1457=1,"Cancelled","Completed")</f>
        <v>Completed</v>
      </c>
      <c r="AL1457" s="14" t="str">
        <f aca="false">_xlfn.IFS(D1457&lt;=7,"0-7 Days",D1457&lt;=30,"8-30 Days",D1457&lt;=90,"31-90 Days",TRUE(),"90+ Days")</f>
        <v>31-90 Days</v>
      </c>
      <c r="AM1457" s="14" t="str">
        <f aca="false">_xlfn.IFS(OR(F1457="December",F1457="January",F1457="February"),"Winter",OR(F1457="March",F1457="April",F1457="May"),"Spring",OR(F1457="June",F1457="July",F1457="August"),"Summer",TRUE(),"Autumn")</f>
        <v>Winter</v>
      </c>
      <c r="AN1457" s="14" t="str">
        <f aca="false">IF(L1457+M1457&gt;0,"Family","Adult Only")</f>
        <v>Adult Only</v>
      </c>
      <c r="AO1457" s="14" t="str">
        <f aca="false">IF(U1457=V1457,"Same","Changed")</f>
        <v>Changed</v>
      </c>
    </row>
    <row r="1458" customFormat="false" ht="15" hidden="false" customHeight="false" outlineLevel="0" collapsed="false">
      <c r="A1458" s="0" t="n">
        <v>1511</v>
      </c>
      <c r="B1458" s="0" t="s">
        <v>80</v>
      </c>
      <c r="C1458" s="0" t="n">
        <v>0</v>
      </c>
      <c r="D1458" s="0" t="n">
        <v>151</v>
      </c>
      <c r="E1458" s="0" t="n">
        <v>2016</v>
      </c>
      <c r="F1458" s="0" t="s">
        <v>119</v>
      </c>
      <c r="G1458" s="0" t="n">
        <v>33</v>
      </c>
      <c r="H1458" s="0" t="n">
        <v>8</v>
      </c>
      <c r="I1458" s="0" t="n">
        <v>1</v>
      </c>
      <c r="J1458" s="0" t="n">
        <v>2</v>
      </c>
      <c r="K1458" s="0" t="n">
        <v>2</v>
      </c>
      <c r="L1458" s="0" t="n">
        <v>0</v>
      </c>
      <c r="M1458" s="0" t="n">
        <v>0</v>
      </c>
      <c r="N1458" s="0" t="s">
        <v>82</v>
      </c>
      <c r="O1458" s="0" t="s">
        <v>123</v>
      </c>
      <c r="P1458" s="0" t="s">
        <v>93</v>
      </c>
      <c r="Q1458" s="0" t="s">
        <v>94</v>
      </c>
      <c r="R1458" s="0" t="n">
        <v>0</v>
      </c>
      <c r="S1458" s="0" t="n">
        <v>0</v>
      </c>
      <c r="T1458" s="0" t="n">
        <v>0</v>
      </c>
      <c r="U1458" s="0" t="s">
        <v>136</v>
      </c>
      <c r="V1458" s="0" t="s">
        <v>136</v>
      </c>
      <c r="W1458" s="0" t="n">
        <v>0</v>
      </c>
      <c r="X1458" s="0" t="s">
        <v>86</v>
      </c>
      <c r="Y1458" s="0" t="n">
        <v>241</v>
      </c>
      <c r="Z1458" s="0" t="n">
        <v>0</v>
      </c>
      <c r="AA1458" s="0" t="n">
        <v>0</v>
      </c>
      <c r="AB1458" s="0" t="s">
        <v>87</v>
      </c>
      <c r="AC1458" s="0" t="n">
        <v>204.5</v>
      </c>
      <c r="AD1458" s="0" t="n">
        <v>0</v>
      </c>
      <c r="AE1458" s="0" t="n">
        <v>0</v>
      </c>
      <c r="AF1458" s="0" t="s">
        <v>88</v>
      </c>
      <c r="AG1458" s="13" t="n">
        <v>42593</v>
      </c>
      <c r="AH1458" s="25" t="n">
        <f aca="false">I1458+J1458</f>
        <v>3</v>
      </c>
      <c r="AI1458" s="25" t="n">
        <f aca="false">K1458+L1458+M1458</f>
        <v>2</v>
      </c>
      <c r="AJ1458" s="25" t="n">
        <f aca="false">AC1458*AH1458</f>
        <v>613.5</v>
      </c>
      <c r="AK1458" s="0" t="str">
        <f aca="false">IF(C1458=1,"Cancelled","Completed")</f>
        <v>Completed</v>
      </c>
      <c r="AL1458" s="0" t="str">
        <f aca="false">_xlfn.IFS(D1458&lt;=7,"0-7 Days",D1458&lt;=30,"8-30 Days",D1458&lt;=90,"31-90 Days",TRUE(),"90+ Days")</f>
        <v>90+ Days</v>
      </c>
      <c r="AM1458" s="0" t="str">
        <f aca="false">_xlfn.IFS(OR(F1458="December",F1458="January",F1458="February"),"Winter",OR(F1458="March",F1458="April",F1458="May"),"Spring",OR(F1458="June",F1458="July",F1458="August"),"Summer",TRUE(),"Autumn")</f>
        <v>Summer</v>
      </c>
      <c r="AN1458" s="0" t="str">
        <f aca="false">IF(L1458+M1458&gt;0,"Family","Adult Only")</f>
        <v>Adult Only</v>
      </c>
      <c r="AO1458" s="0" t="str">
        <f aca="false">IF(U1458=V1458,"Same","Changed")</f>
        <v>Same</v>
      </c>
    </row>
    <row r="1459" customFormat="false" ht="15" hidden="false" customHeight="false" outlineLevel="0" collapsed="false">
      <c r="A1459" s="14" t="n">
        <v>1512</v>
      </c>
      <c r="B1459" s="14" t="s">
        <v>90</v>
      </c>
      <c r="C1459" s="14" t="n">
        <v>1</v>
      </c>
      <c r="D1459" s="14" t="n">
        <v>133</v>
      </c>
      <c r="E1459" s="14" t="n">
        <v>2017</v>
      </c>
      <c r="F1459" s="14" t="s">
        <v>121</v>
      </c>
      <c r="G1459" s="14" t="n">
        <v>19</v>
      </c>
      <c r="H1459" s="14" t="n">
        <v>10</v>
      </c>
      <c r="I1459" s="14" t="n">
        <v>1</v>
      </c>
      <c r="J1459" s="14" t="n">
        <v>4</v>
      </c>
      <c r="K1459" s="14" t="n">
        <v>2</v>
      </c>
      <c r="L1459" s="14" t="n">
        <v>0</v>
      </c>
      <c r="M1459" s="14" t="n">
        <v>0</v>
      </c>
      <c r="N1459" s="14" t="s">
        <v>82</v>
      </c>
      <c r="O1459" s="14" t="s">
        <v>92</v>
      </c>
      <c r="P1459" s="14" t="s">
        <v>99</v>
      </c>
      <c r="Q1459" s="14" t="s">
        <v>94</v>
      </c>
      <c r="R1459" s="14" t="n">
        <v>0</v>
      </c>
      <c r="S1459" s="14" t="n">
        <v>0</v>
      </c>
      <c r="T1459" s="14" t="n">
        <v>0</v>
      </c>
      <c r="U1459" s="14" t="s">
        <v>95</v>
      </c>
      <c r="V1459" s="14" t="s">
        <v>95</v>
      </c>
      <c r="W1459" s="14" t="n">
        <v>0</v>
      </c>
      <c r="X1459" s="14" t="s">
        <v>86</v>
      </c>
      <c r="Y1459" s="14" t="n">
        <v>27</v>
      </c>
      <c r="Z1459" s="14" t="n">
        <v>0</v>
      </c>
      <c r="AA1459" s="14" t="n">
        <v>0</v>
      </c>
      <c r="AB1459" s="14" t="s">
        <v>87</v>
      </c>
      <c r="AC1459" s="14" t="n">
        <v>89.1</v>
      </c>
      <c r="AD1459" s="14" t="n">
        <v>0</v>
      </c>
      <c r="AE1459" s="14" t="n">
        <v>0</v>
      </c>
      <c r="AF1459" s="14" t="s">
        <v>96</v>
      </c>
      <c r="AG1459" s="15" t="n">
        <v>42733</v>
      </c>
      <c r="AH1459" s="14" t="n">
        <f aca="false">I1459+J1459</f>
        <v>5</v>
      </c>
      <c r="AI1459" s="14" t="n">
        <f aca="false">K1459+L1459+M1459</f>
        <v>2</v>
      </c>
      <c r="AJ1459" s="14" t="n">
        <f aca="false">AC1459*AH1459</f>
        <v>445.5</v>
      </c>
      <c r="AK1459" s="14" t="str">
        <f aca="false">IF(C1459=1,"Cancelled","Completed")</f>
        <v>Cancelled</v>
      </c>
      <c r="AL1459" s="14" t="str">
        <f aca="false">_xlfn.IFS(D1459&lt;=7,"0-7 Days",D1459&lt;=30,"8-30 Days",D1459&lt;=90,"31-90 Days",TRUE(),"90+ Days")</f>
        <v>90+ Days</v>
      </c>
      <c r="AM1459" s="14" t="str">
        <f aca="false">_xlfn.IFS(OR(F1459="December",F1459="January",F1459="February"),"Winter",OR(F1459="March",F1459="April",F1459="May"),"Spring",OR(F1459="June",F1459="July",F1459="August"),"Summer",TRUE(),"Autumn")</f>
        <v>Spring</v>
      </c>
      <c r="AN1459" s="14" t="str">
        <f aca="false">IF(L1459+M1459&gt;0,"Family","Adult Only")</f>
        <v>Adult Only</v>
      </c>
      <c r="AO1459" s="14" t="str">
        <f aca="false">IF(U1459=V1459,"Same","Changed")</f>
        <v>Same</v>
      </c>
    </row>
    <row r="1460" customFormat="false" ht="15" hidden="false" customHeight="false" outlineLevel="0" collapsed="false">
      <c r="A1460" s="0" t="n">
        <v>1513</v>
      </c>
      <c r="B1460" s="0" t="s">
        <v>80</v>
      </c>
      <c r="C1460" s="0" t="n">
        <v>0</v>
      </c>
      <c r="D1460" s="0" t="n">
        <v>57</v>
      </c>
      <c r="E1460" s="0" t="n">
        <v>2016</v>
      </c>
      <c r="F1460" s="0" t="s">
        <v>135</v>
      </c>
      <c r="G1460" s="0" t="n">
        <v>25</v>
      </c>
      <c r="H1460" s="0" t="n">
        <v>12</v>
      </c>
      <c r="I1460" s="0" t="n">
        <v>2</v>
      </c>
      <c r="J1460" s="0" t="n">
        <v>3</v>
      </c>
      <c r="K1460" s="0" t="n">
        <v>2</v>
      </c>
      <c r="L1460" s="0" t="n">
        <v>2</v>
      </c>
      <c r="M1460" s="0" t="n">
        <v>0</v>
      </c>
      <c r="N1460" s="0" t="s">
        <v>82</v>
      </c>
      <c r="O1460" s="0" t="s">
        <v>122</v>
      </c>
      <c r="P1460" s="0" t="s">
        <v>93</v>
      </c>
      <c r="Q1460" s="0" t="s">
        <v>94</v>
      </c>
      <c r="R1460" s="0" t="n">
        <v>0</v>
      </c>
      <c r="S1460" s="0" t="n">
        <v>0</v>
      </c>
      <c r="T1460" s="0" t="n">
        <v>0</v>
      </c>
      <c r="U1460" s="0" t="s">
        <v>136</v>
      </c>
      <c r="V1460" s="0" t="s">
        <v>136</v>
      </c>
      <c r="W1460" s="0" t="n">
        <v>0</v>
      </c>
      <c r="X1460" s="0" t="s">
        <v>86</v>
      </c>
      <c r="Y1460" s="0" t="n">
        <v>240</v>
      </c>
      <c r="Z1460" s="0" t="n">
        <v>0</v>
      </c>
      <c r="AA1460" s="0" t="n">
        <v>0</v>
      </c>
      <c r="AB1460" s="0" t="s">
        <v>87</v>
      </c>
      <c r="AC1460" s="0" t="n">
        <v>201</v>
      </c>
      <c r="AD1460" s="0" t="n">
        <v>1</v>
      </c>
      <c r="AE1460" s="0" t="n">
        <v>0</v>
      </c>
      <c r="AF1460" s="0" t="s">
        <v>88</v>
      </c>
      <c r="AG1460" s="13" t="n">
        <v>42538</v>
      </c>
      <c r="AH1460" s="25" t="n">
        <f aca="false">I1460+J1460</f>
        <v>5</v>
      </c>
      <c r="AI1460" s="25" t="n">
        <f aca="false">K1460+L1460+M1460</f>
        <v>4</v>
      </c>
      <c r="AJ1460" s="25" t="n">
        <f aca="false">AC1460*AH1460</f>
        <v>1005</v>
      </c>
      <c r="AK1460" s="0" t="str">
        <f aca="false">IF(C1460=1,"Cancelled","Completed")</f>
        <v>Completed</v>
      </c>
      <c r="AL1460" s="0" t="str">
        <f aca="false">_xlfn.IFS(D1460&lt;=7,"0-7 Days",D1460&lt;=30,"8-30 Days",D1460&lt;=90,"31-90 Days",TRUE(),"90+ Days")</f>
        <v>31-90 Days</v>
      </c>
      <c r="AM1460" s="0" t="str">
        <f aca="false">_xlfn.IFS(OR(F1460="December",F1460="January",F1460="February"),"Winter",OR(F1460="March",F1460="April",F1460="May"),"Spring",OR(F1460="June",F1460="July",F1460="August"),"Summer",TRUE(),"Autumn")</f>
        <v>Summer</v>
      </c>
      <c r="AN1460" s="0" t="str">
        <f aca="false">IF(L1460+M1460&gt;0,"Family","Adult Only")</f>
        <v>Family</v>
      </c>
      <c r="AO1460" s="0" t="str">
        <f aca="false">IF(U1460=V1460,"Same","Changed")</f>
        <v>Same</v>
      </c>
    </row>
    <row r="1461" customFormat="false" ht="15" hidden="false" customHeight="false" outlineLevel="0" collapsed="false">
      <c r="A1461" s="14" t="n">
        <v>1514</v>
      </c>
      <c r="B1461" s="14" t="s">
        <v>90</v>
      </c>
      <c r="C1461" s="14" t="n">
        <v>1</v>
      </c>
      <c r="D1461" s="14" t="n">
        <v>433</v>
      </c>
      <c r="E1461" s="14" t="n">
        <v>2016</v>
      </c>
      <c r="F1461" s="14" t="s">
        <v>114</v>
      </c>
      <c r="G1461" s="14" t="n">
        <v>37</v>
      </c>
      <c r="H1461" s="14" t="n">
        <v>8</v>
      </c>
      <c r="I1461" s="14" t="n">
        <v>0</v>
      </c>
      <c r="J1461" s="14" t="n">
        <v>3</v>
      </c>
      <c r="K1461" s="14" t="n">
        <v>2</v>
      </c>
      <c r="L1461" s="14" t="n">
        <v>0</v>
      </c>
      <c r="M1461" s="14" t="n">
        <v>0</v>
      </c>
      <c r="N1461" s="14" t="s">
        <v>82</v>
      </c>
      <c r="O1461" s="14" t="s">
        <v>92</v>
      </c>
      <c r="P1461" s="14" t="s">
        <v>99</v>
      </c>
      <c r="Q1461" s="14" t="s">
        <v>94</v>
      </c>
      <c r="R1461" s="14" t="n">
        <v>0</v>
      </c>
      <c r="S1461" s="14" t="n">
        <v>0</v>
      </c>
      <c r="T1461" s="14" t="n">
        <v>0</v>
      </c>
      <c r="U1461" s="14" t="s">
        <v>95</v>
      </c>
      <c r="V1461" s="14" t="s">
        <v>95</v>
      </c>
      <c r="W1461" s="14" t="n">
        <v>0</v>
      </c>
      <c r="X1461" s="14" t="s">
        <v>120</v>
      </c>
      <c r="Y1461" s="14" t="n">
        <v>3</v>
      </c>
      <c r="Z1461" s="14" t="n">
        <v>0</v>
      </c>
      <c r="AA1461" s="14" t="n">
        <v>0</v>
      </c>
      <c r="AB1461" s="14" t="s">
        <v>87</v>
      </c>
      <c r="AC1461" s="14" t="n">
        <v>70</v>
      </c>
      <c r="AD1461" s="14" t="n">
        <v>0</v>
      </c>
      <c r="AE1461" s="14" t="n">
        <v>0</v>
      </c>
      <c r="AF1461" s="14" t="s">
        <v>96</v>
      </c>
      <c r="AG1461" s="15" t="n">
        <v>42297</v>
      </c>
      <c r="AH1461" s="14" t="n">
        <f aca="false">I1461+J1461</f>
        <v>3</v>
      </c>
      <c r="AI1461" s="14" t="n">
        <f aca="false">K1461+L1461+M1461</f>
        <v>2</v>
      </c>
      <c r="AJ1461" s="14" t="n">
        <f aca="false">AC1461*AH1461</f>
        <v>210</v>
      </c>
      <c r="AK1461" s="14" t="str">
        <f aca="false">IF(C1461=1,"Cancelled","Completed")</f>
        <v>Cancelled</v>
      </c>
      <c r="AL1461" s="14" t="str">
        <f aca="false">_xlfn.IFS(D1461&lt;=7,"0-7 Days",D1461&lt;=30,"8-30 Days",D1461&lt;=90,"31-90 Days",TRUE(),"90+ Days")</f>
        <v>90+ Days</v>
      </c>
      <c r="AM1461" s="14" t="str">
        <f aca="false">_xlfn.IFS(OR(F1461="December",F1461="January",F1461="February"),"Winter",OR(F1461="March",F1461="April",F1461="May"),"Spring",OR(F1461="June",F1461="July",F1461="August"),"Summer",TRUE(),"Autumn")</f>
        <v>Autumn</v>
      </c>
      <c r="AN1461" s="14" t="str">
        <f aca="false">IF(L1461+M1461&gt;0,"Family","Adult Only")</f>
        <v>Adult Only</v>
      </c>
      <c r="AO1461" s="14" t="str">
        <f aca="false">IF(U1461=V1461,"Same","Changed")</f>
        <v>Same</v>
      </c>
    </row>
    <row r="1462" customFormat="false" ht="15" hidden="false" customHeight="false" outlineLevel="0" collapsed="false">
      <c r="A1462" s="0" t="n">
        <v>1516</v>
      </c>
      <c r="B1462" s="0" t="s">
        <v>90</v>
      </c>
      <c r="C1462" s="0" t="n">
        <v>0</v>
      </c>
      <c r="D1462" s="0" t="n">
        <v>2</v>
      </c>
      <c r="E1462" s="0" t="n">
        <v>2016</v>
      </c>
      <c r="F1462" s="0" t="s">
        <v>111</v>
      </c>
      <c r="G1462" s="0" t="n">
        <v>45</v>
      </c>
      <c r="H1462" s="0" t="n">
        <v>30</v>
      </c>
      <c r="I1462" s="0" t="n">
        <v>1</v>
      </c>
      <c r="J1462" s="0" t="n">
        <v>0</v>
      </c>
      <c r="K1462" s="0" t="n">
        <v>1</v>
      </c>
      <c r="L1462" s="0" t="n">
        <v>0</v>
      </c>
      <c r="M1462" s="0" t="n">
        <v>0</v>
      </c>
      <c r="N1462" s="0" t="s">
        <v>82</v>
      </c>
      <c r="O1462" s="0" t="s">
        <v>115</v>
      </c>
      <c r="P1462" s="0" t="s">
        <v>154</v>
      </c>
      <c r="Q1462" s="0" t="s">
        <v>128</v>
      </c>
      <c r="R1462" s="0" t="n">
        <v>0</v>
      </c>
      <c r="S1462" s="0" t="n">
        <v>0</v>
      </c>
      <c r="T1462" s="0" t="n">
        <v>0</v>
      </c>
      <c r="U1462" s="0" t="s">
        <v>109</v>
      </c>
      <c r="V1462" s="0" t="s">
        <v>138</v>
      </c>
      <c r="W1462" s="0" t="n">
        <v>0</v>
      </c>
      <c r="X1462" s="0" t="s">
        <v>86</v>
      </c>
      <c r="Y1462" s="0" t="n">
        <v>0</v>
      </c>
      <c r="Z1462" s="0" t="n">
        <v>153</v>
      </c>
      <c r="AA1462" s="0" t="n">
        <v>0</v>
      </c>
      <c r="AB1462" s="0" t="s">
        <v>87</v>
      </c>
      <c r="AC1462" s="0" t="n">
        <v>110</v>
      </c>
      <c r="AD1462" s="0" t="n">
        <v>0</v>
      </c>
      <c r="AE1462" s="0" t="n">
        <v>0</v>
      </c>
      <c r="AF1462" s="0" t="s">
        <v>88</v>
      </c>
      <c r="AG1462" s="13" t="n">
        <v>42674</v>
      </c>
      <c r="AH1462" s="25" t="n">
        <f aca="false">I1462+J1462</f>
        <v>1</v>
      </c>
      <c r="AI1462" s="25" t="n">
        <f aca="false">K1462+L1462+M1462</f>
        <v>1</v>
      </c>
      <c r="AJ1462" s="25" t="n">
        <f aca="false">AC1462*AH1462</f>
        <v>110</v>
      </c>
      <c r="AK1462" s="0" t="str">
        <f aca="false">IF(C1462=1,"Cancelled","Completed")</f>
        <v>Completed</v>
      </c>
      <c r="AL1462" s="0" t="str">
        <f aca="false">_xlfn.IFS(D1462&lt;=7,"0-7 Days",D1462&lt;=30,"8-30 Days",D1462&lt;=90,"31-90 Days",TRUE(),"90+ Days")</f>
        <v>0-7 Days</v>
      </c>
      <c r="AM1462" s="0" t="str">
        <f aca="false">_xlfn.IFS(OR(F1462="December",F1462="January",F1462="February"),"Winter",OR(F1462="March",F1462="April",F1462="May"),"Spring",OR(F1462="June",F1462="July",F1462="August"),"Summer",TRUE(),"Autumn")</f>
        <v>Autumn</v>
      </c>
      <c r="AN1462" s="0" t="str">
        <f aca="false">IF(L1462+M1462&gt;0,"Family","Adult Only")</f>
        <v>Adult Only</v>
      </c>
      <c r="AO1462" s="0" t="str">
        <f aca="false">IF(U1462=V1462,"Same","Changed")</f>
        <v>Changed</v>
      </c>
    </row>
    <row r="1463" customFormat="false" ht="15" hidden="false" customHeight="false" outlineLevel="0" collapsed="false">
      <c r="A1463" s="14" t="n">
        <v>1517</v>
      </c>
      <c r="B1463" s="14" t="s">
        <v>90</v>
      </c>
      <c r="C1463" s="14" t="n">
        <v>0</v>
      </c>
      <c r="D1463" s="14" t="n">
        <v>58</v>
      </c>
      <c r="E1463" s="14" t="n">
        <v>2016</v>
      </c>
      <c r="F1463" s="14" t="s">
        <v>114</v>
      </c>
      <c r="G1463" s="14" t="n">
        <v>37</v>
      </c>
      <c r="H1463" s="14" t="n">
        <v>8</v>
      </c>
      <c r="I1463" s="14" t="n">
        <v>1</v>
      </c>
      <c r="J1463" s="14" t="n">
        <v>3</v>
      </c>
      <c r="K1463" s="14" t="n">
        <v>2</v>
      </c>
      <c r="L1463" s="14" t="n">
        <v>0</v>
      </c>
      <c r="M1463" s="14" t="n">
        <v>0</v>
      </c>
      <c r="N1463" s="14" t="s">
        <v>82</v>
      </c>
      <c r="O1463" s="14" t="s">
        <v>108</v>
      </c>
      <c r="P1463" s="14" t="s">
        <v>99</v>
      </c>
      <c r="Q1463" s="14" t="s">
        <v>94</v>
      </c>
      <c r="R1463" s="14" t="n">
        <v>0</v>
      </c>
      <c r="S1463" s="14" t="n">
        <v>0</v>
      </c>
      <c r="T1463" s="14" t="n">
        <v>0</v>
      </c>
      <c r="U1463" s="14" t="s">
        <v>109</v>
      </c>
      <c r="V1463" s="14" t="s">
        <v>109</v>
      </c>
      <c r="W1463" s="14" t="n">
        <v>0</v>
      </c>
      <c r="X1463" s="14" t="s">
        <v>86</v>
      </c>
      <c r="Y1463" s="14" t="n">
        <v>16</v>
      </c>
      <c r="Z1463" s="14" t="n">
        <v>0</v>
      </c>
      <c r="AA1463" s="14" t="n">
        <v>0</v>
      </c>
      <c r="AB1463" s="14" t="s">
        <v>87</v>
      </c>
      <c r="AC1463" s="14" t="n">
        <v>90.95</v>
      </c>
      <c r="AD1463" s="14" t="n">
        <v>0</v>
      </c>
      <c r="AE1463" s="14" t="n">
        <v>1</v>
      </c>
      <c r="AF1463" s="14" t="s">
        <v>88</v>
      </c>
      <c r="AG1463" s="15" t="n">
        <v>42625</v>
      </c>
      <c r="AH1463" s="14" t="n">
        <f aca="false">I1463+J1463</f>
        <v>4</v>
      </c>
      <c r="AI1463" s="14" t="n">
        <f aca="false">K1463+L1463+M1463</f>
        <v>2</v>
      </c>
      <c r="AJ1463" s="14" t="n">
        <f aca="false">AC1463*AH1463</f>
        <v>363.8</v>
      </c>
      <c r="AK1463" s="14" t="str">
        <f aca="false">IF(C1463=1,"Cancelled","Completed")</f>
        <v>Completed</v>
      </c>
      <c r="AL1463" s="14" t="str">
        <f aca="false">_xlfn.IFS(D1463&lt;=7,"0-7 Days",D1463&lt;=30,"8-30 Days",D1463&lt;=90,"31-90 Days",TRUE(),"90+ Days")</f>
        <v>31-90 Days</v>
      </c>
      <c r="AM1463" s="14" t="str">
        <f aca="false">_xlfn.IFS(OR(F1463="December",F1463="January",F1463="February"),"Winter",OR(F1463="March",F1463="April",F1463="May"),"Spring",OR(F1463="June",F1463="July",F1463="August"),"Summer",TRUE(),"Autumn")</f>
        <v>Autumn</v>
      </c>
      <c r="AN1463" s="14" t="str">
        <f aca="false">IF(L1463+M1463&gt;0,"Family","Adult Only")</f>
        <v>Adult Only</v>
      </c>
      <c r="AO1463" s="14" t="str">
        <f aca="false">IF(U1463=V1463,"Same","Changed")</f>
        <v>Same</v>
      </c>
    </row>
    <row r="1464" customFormat="false" ht="15" hidden="false" customHeight="false" outlineLevel="0" collapsed="false">
      <c r="A1464" s="0" t="n">
        <v>1518</v>
      </c>
      <c r="B1464" s="0" t="s">
        <v>80</v>
      </c>
      <c r="C1464" s="0" t="n">
        <v>0</v>
      </c>
      <c r="D1464" s="0" t="n">
        <v>80</v>
      </c>
      <c r="E1464" s="0" t="n">
        <v>2016</v>
      </c>
      <c r="F1464" s="0" t="s">
        <v>91</v>
      </c>
      <c r="G1464" s="0" t="n">
        <v>29</v>
      </c>
      <c r="H1464" s="0" t="n">
        <v>16</v>
      </c>
      <c r="I1464" s="0" t="n">
        <v>2</v>
      </c>
      <c r="J1464" s="0" t="n">
        <v>2</v>
      </c>
      <c r="K1464" s="0" t="n">
        <v>2</v>
      </c>
      <c r="L1464" s="0" t="n">
        <v>0</v>
      </c>
      <c r="M1464" s="0" t="n">
        <v>0</v>
      </c>
      <c r="N1464" s="0" t="s">
        <v>82</v>
      </c>
      <c r="O1464" s="0" t="s">
        <v>151</v>
      </c>
      <c r="P1464" s="0" t="s">
        <v>93</v>
      </c>
      <c r="Q1464" s="0" t="s">
        <v>94</v>
      </c>
      <c r="R1464" s="0" t="n">
        <v>0</v>
      </c>
      <c r="S1464" s="0" t="n">
        <v>0</v>
      </c>
      <c r="T1464" s="0" t="n">
        <v>0</v>
      </c>
      <c r="U1464" s="0" t="s">
        <v>95</v>
      </c>
      <c r="V1464" s="0" t="s">
        <v>95</v>
      </c>
      <c r="W1464" s="0" t="n">
        <v>0</v>
      </c>
      <c r="X1464" s="0" t="s">
        <v>86</v>
      </c>
      <c r="Y1464" s="0" t="n">
        <v>240</v>
      </c>
      <c r="Z1464" s="0" t="n">
        <v>0</v>
      </c>
      <c r="AA1464" s="0" t="n">
        <v>0</v>
      </c>
      <c r="AB1464" s="0" t="s">
        <v>101</v>
      </c>
      <c r="AC1464" s="0" t="n">
        <v>186</v>
      </c>
      <c r="AD1464" s="0" t="n">
        <v>0</v>
      </c>
      <c r="AE1464" s="0" t="n">
        <v>1</v>
      </c>
      <c r="AF1464" s="0" t="s">
        <v>88</v>
      </c>
      <c r="AG1464" s="13" t="n">
        <v>42571</v>
      </c>
      <c r="AH1464" s="25" t="n">
        <f aca="false">I1464+J1464</f>
        <v>4</v>
      </c>
      <c r="AI1464" s="25" t="n">
        <f aca="false">K1464+L1464+M1464</f>
        <v>2</v>
      </c>
      <c r="AJ1464" s="25" t="n">
        <f aca="false">AC1464*AH1464</f>
        <v>744</v>
      </c>
      <c r="AK1464" s="0" t="str">
        <f aca="false">IF(C1464=1,"Cancelled","Completed")</f>
        <v>Completed</v>
      </c>
      <c r="AL1464" s="0" t="str">
        <f aca="false">_xlfn.IFS(D1464&lt;=7,"0-7 Days",D1464&lt;=30,"8-30 Days",D1464&lt;=90,"31-90 Days",TRUE(),"90+ Days")</f>
        <v>31-90 Days</v>
      </c>
      <c r="AM1464" s="0" t="str">
        <f aca="false">_xlfn.IFS(OR(F1464="December",F1464="January",F1464="February"),"Winter",OR(F1464="March",F1464="April",F1464="May"),"Spring",OR(F1464="June",F1464="July",F1464="August"),"Summer",TRUE(),"Autumn")</f>
        <v>Summer</v>
      </c>
      <c r="AN1464" s="0" t="str">
        <f aca="false">IF(L1464+M1464&gt;0,"Family","Adult Only")</f>
        <v>Adult Only</v>
      </c>
      <c r="AO1464" s="0" t="str">
        <f aca="false">IF(U1464=V1464,"Same","Changed")</f>
        <v>Same</v>
      </c>
    </row>
    <row r="1465" customFormat="false" ht="15" hidden="false" customHeight="false" outlineLevel="0" collapsed="false">
      <c r="A1465" s="14" t="n">
        <v>1519</v>
      </c>
      <c r="B1465" s="14" t="s">
        <v>90</v>
      </c>
      <c r="C1465" s="14" t="n">
        <v>0</v>
      </c>
      <c r="D1465" s="14" t="n">
        <v>9</v>
      </c>
      <c r="E1465" s="14" t="n">
        <v>2015</v>
      </c>
      <c r="F1465" s="14" t="s">
        <v>81</v>
      </c>
      <c r="G1465" s="14" t="n">
        <v>50</v>
      </c>
      <c r="H1465" s="14" t="n">
        <v>10</v>
      </c>
      <c r="I1465" s="14" t="n">
        <v>0</v>
      </c>
      <c r="J1465" s="14" t="n">
        <v>1</v>
      </c>
      <c r="K1465" s="14" t="n">
        <v>1</v>
      </c>
      <c r="L1465" s="14" t="n">
        <v>0</v>
      </c>
      <c r="M1465" s="14" t="n">
        <v>0</v>
      </c>
      <c r="N1465" s="14" t="s">
        <v>82</v>
      </c>
      <c r="O1465" s="14" t="s">
        <v>92</v>
      </c>
      <c r="P1465" s="14" t="s">
        <v>128</v>
      </c>
      <c r="Q1465" s="14" t="s">
        <v>128</v>
      </c>
      <c r="R1465" s="14" t="n">
        <v>0</v>
      </c>
      <c r="S1465" s="14" t="n">
        <v>0</v>
      </c>
      <c r="T1465" s="14" t="n">
        <v>0</v>
      </c>
      <c r="U1465" s="14" t="s">
        <v>95</v>
      </c>
      <c r="V1465" s="14" t="s">
        <v>95</v>
      </c>
      <c r="W1465" s="14" t="n">
        <v>0</v>
      </c>
      <c r="X1465" s="14" t="s">
        <v>86</v>
      </c>
      <c r="Y1465" s="14" t="n">
        <v>0</v>
      </c>
      <c r="Z1465" s="14" t="n">
        <v>40</v>
      </c>
      <c r="AA1465" s="14" t="n">
        <v>0</v>
      </c>
      <c r="AB1465" s="14" t="s">
        <v>101</v>
      </c>
      <c r="AC1465" s="14" t="n">
        <v>65</v>
      </c>
      <c r="AD1465" s="14" t="n">
        <v>0</v>
      </c>
      <c r="AE1465" s="14" t="n">
        <v>0</v>
      </c>
      <c r="AF1465" s="14" t="s">
        <v>88</v>
      </c>
      <c r="AG1465" s="15" t="n">
        <v>42349</v>
      </c>
      <c r="AH1465" s="14" t="n">
        <f aca="false">I1465+J1465</f>
        <v>1</v>
      </c>
      <c r="AI1465" s="14" t="n">
        <f aca="false">K1465+L1465+M1465</f>
        <v>1</v>
      </c>
      <c r="AJ1465" s="14" t="n">
        <f aca="false">AC1465*AH1465</f>
        <v>65</v>
      </c>
      <c r="AK1465" s="14" t="str">
        <f aca="false">IF(C1465=1,"Cancelled","Completed")</f>
        <v>Completed</v>
      </c>
      <c r="AL1465" s="14" t="str">
        <f aca="false">_xlfn.IFS(D1465&lt;=7,"0-7 Days",D1465&lt;=30,"8-30 Days",D1465&lt;=90,"31-90 Days",TRUE(),"90+ Days")</f>
        <v>8-30 Days</v>
      </c>
      <c r="AM1465" s="14" t="str">
        <f aca="false">_xlfn.IFS(OR(F1465="December",F1465="January",F1465="February"),"Winter",OR(F1465="March",F1465="April",F1465="May"),"Spring",OR(F1465="June",F1465="July",F1465="August"),"Summer",TRUE(),"Autumn")</f>
        <v>Winter</v>
      </c>
      <c r="AN1465" s="14" t="str">
        <f aca="false">IF(L1465+M1465&gt;0,"Family","Adult Only")</f>
        <v>Adult Only</v>
      </c>
      <c r="AO1465" s="14" t="str">
        <f aca="false">IF(U1465=V1465,"Same","Changed")</f>
        <v>Same</v>
      </c>
    </row>
    <row r="1466" customFormat="false" ht="15" hidden="false" customHeight="false" outlineLevel="0" collapsed="false">
      <c r="A1466" s="0" t="n">
        <v>1520</v>
      </c>
      <c r="B1466" s="0" t="s">
        <v>90</v>
      </c>
      <c r="C1466" s="0" t="n">
        <v>1</v>
      </c>
      <c r="D1466" s="0" t="n">
        <v>233</v>
      </c>
      <c r="E1466" s="0" t="n">
        <v>2017</v>
      </c>
      <c r="F1466" s="0" t="s">
        <v>121</v>
      </c>
      <c r="G1466" s="0" t="n">
        <v>21</v>
      </c>
      <c r="H1466" s="0" t="n">
        <v>22</v>
      </c>
      <c r="I1466" s="0" t="n">
        <v>1</v>
      </c>
      <c r="J1466" s="0" t="n">
        <v>2</v>
      </c>
      <c r="K1466" s="0" t="n">
        <v>2</v>
      </c>
      <c r="L1466" s="0" t="n">
        <v>0</v>
      </c>
      <c r="M1466" s="0" t="n">
        <v>0</v>
      </c>
      <c r="N1466" s="0" t="s">
        <v>112</v>
      </c>
      <c r="O1466" s="0" t="s">
        <v>122</v>
      </c>
      <c r="P1466" s="0" t="s">
        <v>93</v>
      </c>
      <c r="Q1466" s="0" t="s">
        <v>94</v>
      </c>
      <c r="R1466" s="0" t="n">
        <v>0</v>
      </c>
      <c r="S1466" s="0" t="n">
        <v>0</v>
      </c>
      <c r="T1466" s="0" t="n">
        <v>0</v>
      </c>
      <c r="U1466" s="0" t="s">
        <v>95</v>
      </c>
      <c r="V1466" s="0" t="s">
        <v>95</v>
      </c>
      <c r="W1466" s="0" t="n">
        <v>0</v>
      </c>
      <c r="X1466" s="0" t="s">
        <v>86</v>
      </c>
      <c r="Y1466" s="0" t="n">
        <v>9</v>
      </c>
      <c r="Z1466" s="0" t="n">
        <v>0</v>
      </c>
      <c r="AA1466" s="0" t="n">
        <v>0</v>
      </c>
      <c r="AB1466" s="0" t="s">
        <v>87</v>
      </c>
      <c r="AC1466" s="0" t="n">
        <v>136.5</v>
      </c>
      <c r="AD1466" s="0" t="n">
        <v>0</v>
      </c>
      <c r="AE1466" s="0" t="n">
        <v>0</v>
      </c>
      <c r="AF1466" s="0" t="s">
        <v>96</v>
      </c>
      <c r="AG1466" s="13" t="n">
        <v>42649</v>
      </c>
      <c r="AH1466" s="25" t="n">
        <f aca="false">I1466+J1466</f>
        <v>3</v>
      </c>
      <c r="AI1466" s="25" t="n">
        <f aca="false">K1466+L1466+M1466</f>
        <v>2</v>
      </c>
      <c r="AJ1466" s="25" t="n">
        <f aca="false">AC1466*AH1466</f>
        <v>409.5</v>
      </c>
      <c r="AK1466" s="0" t="str">
        <f aca="false">IF(C1466=1,"Cancelled","Completed")</f>
        <v>Cancelled</v>
      </c>
      <c r="AL1466" s="0" t="str">
        <f aca="false">_xlfn.IFS(D1466&lt;=7,"0-7 Days",D1466&lt;=30,"8-30 Days",D1466&lt;=90,"31-90 Days",TRUE(),"90+ Days")</f>
        <v>90+ Days</v>
      </c>
      <c r="AM1466" s="0" t="str">
        <f aca="false">_xlfn.IFS(OR(F1466="December",F1466="January",F1466="February"),"Winter",OR(F1466="March",F1466="April",F1466="May"),"Spring",OR(F1466="June",F1466="July",F1466="August"),"Summer",TRUE(),"Autumn")</f>
        <v>Spring</v>
      </c>
      <c r="AN1466" s="0" t="str">
        <f aca="false">IF(L1466+M1466&gt;0,"Family","Adult Only")</f>
        <v>Adult Only</v>
      </c>
      <c r="AO1466" s="0" t="str">
        <f aca="false">IF(U1466=V1466,"Same","Changed")</f>
        <v>Same</v>
      </c>
    </row>
    <row r="1467" customFormat="false" ht="15" hidden="false" customHeight="false" outlineLevel="0" collapsed="false">
      <c r="A1467" s="14" t="n">
        <v>1521</v>
      </c>
      <c r="B1467" s="14" t="s">
        <v>80</v>
      </c>
      <c r="C1467" s="14" t="n">
        <v>0</v>
      </c>
      <c r="D1467" s="14" t="n">
        <v>45</v>
      </c>
      <c r="E1467" s="14" t="n">
        <v>2016</v>
      </c>
      <c r="F1467" s="14" t="s">
        <v>113</v>
      </c>
      <c r="G1467" s="14" t="n">
        <v>49</v>
      </c>
      <c r="H1467" s="14" t="n">
        <v>27</v>
      </c>
      <c r="I1467" s="14" t="n">
        <v>2</v>
      </c>
      <c r="J1467" s="14" t="n">
        <v>0</v>
      </c>
      <c r="K1467" s="14" t="n">
        <v>2</v>
      </c>
      <c r="L1467" s="14" t="n">
        <v>0</v>
      </c>
      <c r="M1467" s="14" t="n">
        <v>0</v>
      </c>
      <c r="N1467" s="14" t="s">
        <v>82</v>
      </c>
      <c r="O1467" s="14" t="s">
        <v>92</v>
      </c>
      <c r="P1467" s="14" t="s">
        <v>168</v>
      </c>
      <c r="Q1467" s="14" t="s">
        <v>84</v>
      </c>
      <c r="R1467" s="14" t="n">
        <v>0</v>
      </c>
      <c r="S1467" s="14" t="n">
        <v>0</v>
      </c>
      <c r="T1467" s="14" t="n">
        <v>0</v>
      </c>
      <c r="U1467" s="14" t="s">
        <v>95</v>
      </c>
      <c r="V1467" s="14" t="s">
        <v>109</v>
      </c>
      <c r="W1467" s="14" t="n">
        <v>1</v>
      </c>
      <c r="X1467" s="14" t="s">
        <v>86</v>
      </c>
      <c r="Y1467" s="14" t="n">
        <v>0</v>
      </c>
      <c r="Z1467" s="14" t="n">
        <v>0</v>
      </c>
      <c r="AA1467" s="14" t="n">
        <v>0</v>
      </c>
      <c r="AB1467" s="14" t="s">
        <v>87</v>
      </c>
      <c r="AC1467" s="14" t="n">
        <v>0</v>
      </c>
      <c r="AD1467" s="14" t="n">
        <v>0</v>
      </c>
      <c r="AE1467" s="14" t="n">
        <v>0</v>
      </c>
      <c r="AF1467" s="14" t="s">
        <v>88</v>
      </c>
      <c r="AG1467" s="15" t="n">
        <v>42703</v>
      </c>
      <c r="AH1467" s="14" t="n">
        <f aca="false">I1467+J1467</f>
        <v>2</v>
      </c>
      <c r="AI1467" s="14" t="n">
        <f aca="false">K1467+L1467+M1467</f>
        <v>2</v>
      </c>
      <c r="AJ1467" s="14" t="n">
        <f aca="false">AC1467*AH1467</f>
        <v>0</v>
      </c>
      <c r="AK1467" s="14" t="str">
        <f aca="false">IF(C1467=1,"Cancelled","Completed")</f>
        <v>Completed</v>
      </c>
      <c r="AL1467" s="14" t="str">
        <f aca="false">_xlfn.IFS(D1467&lt;=7,"0-7 Days",D1467&lt;=30,"8-30 Days",D1467&lt;=90,"31-90 Days",TRUE(),"90+ Days")</f>
        <v>31-90 Days</v>
      </c>
      <c r="AM1467" s="14" t="str">
        <f aca="false">_xlfn.IFS(OR(F1467="December",F1467="January",F1467="February"),"Winter",OR(F1467="March",F1467="April",F1467="May"),"Spring",OR(F1467="June",F1467="July",F1467="August"),"Summer",TRUE(),"Autumn")</f>
        <v>Autumn</v>
      </c>
      <c r="AN1467" s="14" t="str">
        <f aca="false">IF(L1467+M1467&gt;0,"Family","Adult Only")</f>
        <v>Adult Only</v>
      </c>
      <c r="AO1467" s="14" t="str">
        <f aca="false">IF(U1467=V1467,"Same","Changed")</f>
        <v>Changed</v>
      </c>
    </row>
    <row r="1468" customFormat="false" ht="15" hidden="false" customHeight="false" outlineLevel="0" collapsed="false">
      <c r="A1468" s="0" t="n">
        <v>1522</v>
      </c>
      <c r="B1468" s="0" t="s">
        <v>90</v>
      </c>
      <c r="C1468" s="0" t="n">
        <v>0</v>
      </c>
      <c r="D1468" s="0" t="n">
        <v>5</v>
      </c>
      <c r="E1468" s="0" t="n">
        <v>2016</v>
      </c>
      <c r="F1468" s="0" t="s">
        <v>103</v>
      </c>
      <c r="G1468" s="0" t="n">
        <v>12</v>
      </c>
      <c r="H1468" s="0" t="n">
        <v>14</v>
      </c>
      <c r="I1468" s="0" t="n">
        <v>1</v>
      </c>
      <c r="J1468" s="0" t="n">
        <v>3</v>
      </c>
      <c r="K1468" s="0" t="n">
        <v>2</v>
      </c>
      <c r="L1468" s="0" t="n">
        <v>0</v>
      </c>
      <c r="M1468" s="0" t="n">
        <v>0</v>
      </c>
      <c r="N1468" s="0" t="s">
        <v>82</v>
      </c>
      <c r="O1468" s="0" t="s">
        <v>122</v>
      </c>
      <c r="P1468" s="0" t="s">
        <v>93</v>
      </c>
      <c r="Q1468" s="0" t="s">
        <v>94</v>
      </c>
      <c r="R1468" s="0" t="n">
        <v>0</v>
      </c>
      <c r="S1468" s="0" t="n">
        <v>0</v>
      </c>
      <c r="T1468" s="0" t="n">
        <v>0</v>
      </c>
      <c r="U1468" s="0" t="s">
        <v>95</v>
      </c>
      <c r="V1468" s="0" t="s">
        <v>95</v>
      </c>
      <c r="W1468" s="0" t="n">
        <v>0</v>
      </c>
      <c r="X1468" s="0" t="s">
        <v>86</v>
      </c>
      <c r="Y1468" s="0" t="n">
        <v>9</v>
      </c>
      <c r="Z1468" s="0" t="n">
        <v>0</v>
      </c>
      <c r="AA1468" s="0" t="n">
        <v>0</v>
      </c>
      <c r="AB1468" s="0" t="s">
        <v>87</v>
      </c>
      <c r="AC1468" s="0" t="n">
        <v>109</v>
      </c>
      <c r="AD1468" s="0" t="n">
        <v>0</v>
      </c>
      <c r="AE1468" s="0" t="n">
        <v>1</v>
      </c>
      <c r="AF1468" s="0" t="s">
        <v>88</v>
      </c>
      <c r="AG1468" s="13" t="n">
        <v>42447</v>
      </c>
      <c r="AH1468" s="25" t="n">
        <f aca="false">I1468+J1468</f>
        <v>4</v>
      </c>
      <c r="AI1468" s="25" t="n">
        <f aca="false">K1468+L1468+M1468</f>
        <v>2</v>
      </c>
      <c r="AJ1468" s="25" t="n">
        <f aca="false">AC1468*AH1468</f>
        <v>436</v>
      </c>
      <c r="AK1468" s="0" t="str">
        <f aca="false">IF(C1468=1,"Cancelled","Completed")</f>
        <v>Completed</v>
      </c>
      <c r="AL1468" s="0" t="str">
        <f aca="false">_xlfn.IFS(D1468&lt;=7,"0-7 Days",D1468&lt;=30,"8-30 Days",D1468&lt;=90,"31-90 Days",TRUE(),"90+ Days")</f>
        <v>0-7 Days</v>
      </c>
      <c r="AM1468" s="0" t="str">
        <f aca="false">_xlfn.IFS(OR(F1468="December",F1468="January",F1468="February"),"Winter",OR(F1468="March",F1468="April",F1468="May"),"Spring",OR(F1468="June",F1468="July",F1468="August"),"Summer",TRUE(),"Autumn")</f>
        <v>Spring</v>
      </c>
      <c r="AN1468" s="0" t="str">
        <f aca="false">IF(L1468+M1468&gt;0,"Family","Adult Only")</f>
        <v>Adult Only</v>
      </c>
      <c r="AO1468" s="0" t="str">
        <f aca="false">IF(U1468=V1468,"Same","Changed")</f>
        <v>Same</v>
      </c>
    </row>
    <row r="1469" customFormat="false" ht="15" hidden="false" customHeight="false" outlineLevel="0" collapsed="false">
      <c r="A1469" s="14" t="n">
        <v>1523</v>
      </c>
      <c r="B1469" s="14" t="s">
        <v>90</v>
      </c>
      <c r="C1469" s="14" t="n">
        <v>0</v>
      </c>
      <c r="D1469" s="14" t="n">
        <v>280</v>
      </c>
      <c r="E1469" s="14" t="n">
        <v>2017</v>
      </c>
      <c r="F1469" s="14" t="s">
        <v>91</v>
      </c>
      <c r="G1469" s="14" t="n">
        <v>29</v>
      </c>
      <c r="H1469" s="14" t="n">
        <v>18</v>
      </c>
      <c r="I1469" s="14" t="n">
        <v>1</v>
      </c>
      <c r="J1469" s="14" t="n">
        <v>5</v>
      </c>
      <c r="K1469" s="14" t="n">
        <v>2</v>
      </c>
      <c r="L1469" s="14" t="n">
        <v>0</v>
      </c>
      <c r="M1469" s="14" t="n">
        <v>0</v>
      </c>
      <c r="N1469" s="14" t="s">
        <v>82</v>
      </c>
      <c r="O1469" s="14" t="s">
        <v>83</v>
      </c>
      <c r="P1469" s="14" t="s">
        <v>93</v>
      </c>
      <c r="Q1469" s="14" t="s">
        <v>94</v>
      </c>
      <c r="R1469" s="14" t="n">
        <v>0</v>
      </c>
      <c r="S1469" s="14" t="n">
        <v>0</v>
      </c>
      <c r="T1469" s="14" t="n">
        <v>0</v>
      </c>
      <c r="U1469" s="14" t="s">
        <v>95</v>
      </c>
      <c r="V1469" s="14" t="s">
        <v>95</v>
      </c>
      <c r="W1469" s="14" t="n">
        <v>0</v>
      </c>
      <c r="X1469" s="14" t="s">
        <v>86</v>
      </c>
      <c r="Y1469" s="14" t="n">
        <v>9</v>
      </c>
      <c r="Z1469" s="14" t="n">
        <v>0</v>
      </c>
      <c r="AA1469" s="14" t="n">
        <v>0</v>
      </c>
      <c r="AB1469" s="14" t="s">
        <v>101</v>
      </c>
      <c r="AC1469" s="14" t="n">
        <v>107.1</v>
      </c>
      <c r="AD1469" s="14" t="n">
        <v>0</v>
      </c>
      <c r="AE1469" s="14" t="n">
        <v>4</v>
      </c>
      <c r="AF1469" s="14" t="s">
        <v>88</v>
      </c>
      <c r="AG1469" s="15" t="n">
        <v>42940</v>
      </c>
      <c r="AH1469" s="14" t="n">
        <f aca="false">I1469+J1469</f>
        <v>6</v>
      </c>
      <c r="AI1469" s="14" t="n">
        <f aca="false">K1469+L1469+M1469</f>
        <v>2</v>
      </c>
      <c r="AJ1469" s="14" t="n">
        <f aca="false">AC1469*AH1469</f>
        <v>642.6</v>
      </c>
      <c r="AK1469" s="14" t="str">
        <f aca="false">IF(C1469=1,"Cancelled","Completed")</f>
        <v>Completed</v>
      </c>
      <c r="AL1469" s="14" t="str">
        <f aca="false">_xlfn.IFS(D1469&lt;=7,"0-7 Days",D1469&lt;=30,"8-30 Days",D1469&lt;=90,"31-90 Days",TRUE(),"90+ Days")</f>
        <v>90+ Days</v>
      </c>
      <c r="AM1469" s="14" t="str">
        <f aca="false">_xlfn.IFS(OR(F1469="December",F1469="January",F1469="February"),"Winter",OR(F1469="March",F1469="April",F1469="May"),"Spring",OR(F1469="June",F1469="July",F1469="August"),"Summer",TRUE(),"Autumn")</f>
        <v>Summer</v>
      </c>
      <c r="AN1469" s="14" t="str">
        <f aca="false">IF(L1469+M1469&gt;0,"Family","Adult Only")</f>
        <v>Adult Only</v>
      </c>
      <c r="AO1469" s="14" t="str">
        <f aca="false">IF(U1469=V1469,"Same","Changed")</f>
        <v>Same</v>
      </c>
    </row>
    <row r="1470" customFormat="false" ht="15" hidden="false" customHeight="false" outlineLevel="0" collapsed="false">
      <c r="A1470" s="0" t="n">
        <v>1524</v>
      </c>
      <c r="B1470" s="0" t="s">
        <v>80</v>
      </c>
      <c r="C1470" s="0" t="n">
        <v>0</v>
      </c>
      <c r="D1470" s="0" t="n">
        <v>31</v>
      </c>
      <c r="E1470" s="0" t="n">
        <v>2016</v>
      </c>
      <c r="F1470" s="0" t="s">
        <v>111</v>
      </c>
      <c r="G1470" s="0" t="n">
        <v>44</v>
      </c>
      <c r="H1470" s="0" t="n">
        <v>28</v>
      </c>
      <c r="I1470" s="0" t="n">
        <v>2</v>
      </c>
      <c r="J1470" s="0" t="n">
        <v>5</v>
      </c>
      <c r="K1470" s="0" t="n">
        <v>2</v>
      </c>
      <c r="L1470" s="0" t="n">
        <v>0</v>
      </c>
      <c r="M1470" s="0" t="n">
        <v>0</v>
      </c>
      <c r="N1470" s="0" t="s">
        <v>82</v>
      </c>
      <c r="O1470" s="0" t="s">
        <v>127</v>
      </c>
      <c r="P1470" s="0" t="s">
        <v>93</v>
      </c>
      <c r="Q1470" s="0" t="s">
        <v>94</v>
      </c>
      <c r="R1470" s="0" t="n">
        <v>0</v>
      </c>
      <c r="S1470" s="0" t="n">
        <v>0</v>
      </c>
      <c r="T1470" s="0" t="n">
        <v>0</v>
      </c>
      <c r="U1470" s="0" t="s">
        <v>156</v>
      </c>
      <c r="V1470" s="0" t="s">
        <v>156</v>
      </c>
      <c r="W1470" s="0" t="n">
        <v>0</v>
      </c>
      <c r="X1470" s="0" t="s">
        <v>86</v>
      </c>
      <c r="Y1470" s="0" t="n">
        <v>5</v>
      </c>
      <c r="Z1470" s="0" t="n">
        <v>0</v>
      </c>
      <c r="AA1470" s="0" t="n">
        <v>0</v>
      </c>
      <c r="AB1470" s="0" t="s">
        <v>87</v>
      </c>
      <c r="AC1470" s="0" t="n">
        <v>63.47</v>
      </c>
      <c r="AD1470" s="0" t="n">
        <v>0</v>
      </c>
      <c r="AE1470" s="0" t="n">
        <v>0</v>
      </c>
      <c r="AF1470" s="0" t="s">
        <v>88</v>
      </c>
      <c r="AG1470" s="13" t="n">
        <v>42678</v>
      </c>
      <c r="AH1470" s="25" t="n">
        <f aca="false">I1470+J1470</f>
        <v>7</v>
      </c>
      <c r="AI1470" s="25" t="n">
        <f aca="false">K1470+L1470+M1470</f>
        <v>2</v>
      </c>
      <c r="AJ1470" s="25" t="n">
        <f aca="false">AC1470*AH1470</f>
        <v>444.29</v>
      </c>
      <c r="AK1470" s="0" t="str">
        <f aca="false">IF(C1470=1,"Cancelled","Completed")</f>
        <v>Completed</v>
      </c>
      <c r="AL1470" s="0" t="str">
        <f aca="false">_xlfn.IFS(D1470&lt;=7,"0-7 Days",D1470&lt;=30,"8-30 Days",D1470&lt;=90,"31-90 Days",TRUE(),"90+ Days")</f>
        <v>31-90 Days</v>
      </c>
      <c r="AM1470" s="0" t="str">
        <f aca="false">_xlfn.IFS(OR(F1470="December",F1470="January",F1470="February"),"Winter",OR(F1470="March",F1470="April",F1470="May"),"Spring",OR(F1470="June",F1470="July",F1470="August"),"Summer",TRUE(),"Autumn")</f>
        <v>Autumn</v>
      </c>
      <c r="AN1470" s="0" t="str">
        <f aca="false">IF(L1470+M1470&gt;0,"Family","Adult Only")</f>
        <v>Adult Only</v>
      </c>
      <c r="AO1470" s="0" t="str">
        <f aca="false">IF(U1470=V1470,"Same","Changed")</f>
        <v>Same</v>
      </c>
    </row>
    <row r="1471" customFormat="false" ht="15" hidden="false" customHeight="false" outlineLevel="0" collapsed="false">
      <c r="A1471" s="14" t="n">
        <v>1525</v>
      </c>
      <c r="B1471" s="14" t="s">
        <v>90</v>
      </c>
      <c r="C1471" s="14" t="n">
        <v>0</v>
      </c>
      <c r="D1471" s="14" t="n">
        <v>259</v>
      </c>
      <c r="E1471" s="14" t="n">
        <v>2017</v>
      </c>
      <c r="F1471" s="14" t="s">
        <v>119</v>
      </c>
      <c r="G1471" s="14" t="n">
        <v>31</v>
      </c>
      <c r="H1471" s="14" t="n">
        <v>4</v>
      </c>
      <c r="I1471" s="14" t="n">
        <v>1</v>
      </c>
      <c r="J1471" s="14" t="n">
        <v>2</v>
      </c>
      <c r="K1471" s="14" t="n">
        <v>2</v>
      </c>
      <c r="L1471" s="14" t="n">
        <v>0</v>
      </c>
      <c r="M1471" s="14" t="n">
        <v>0</v>
      </c>
      <c r="N1471" s="14" t="s">
        <v>107</v>
      </c>
      <c r="O1471" s="14" t="s">
        <v>147</v>
      </c>
      <c r="P1471" s="14" t="s">
        <v>93</v>
      </c>
      <c r="Q1471" s="14" t="s">
        <v>94</v>
      </c>
      <c r="R1471" s="14" t="n">
        <v>0</v>
      </c>
      <c r="S1471" s="14" t="n">
        <v>0</v>
      </c>
      <c r="T1471" s="14" t="n">
        <v>0</v>
      </c>
      <c r="U1471" s="14" t="s">
        <v>95</v>
      </c>
      <c r="V1471" s="14" t="s">
        <v>95</v>
      </c>
      <c r="W1471" s="14" t="n">
        <v>0</v>
      </c>
      <c r="X1471" s="14" t="s">
        <v>86</v>
      </c>
      <c r="Y1471" s="14" t="n">
        <v>9</v>
      </c>
      <c r="Z1471" s="14" t="n">
        <v>0</v>
      </c>
      <c r="AA1471" s="14" t="n">
        <v>0</v>
      </c>
      <c r="AB1471" s="14" t="s">
        <v>87</v>
      </c>
      <c r="AC1471" s="14" t="n">
        <v>89.1</v>
      </c>
      <c r="AD1471" s="14" t="n">
        <v>0</v>
      </c>
      <c r="AE1471" s="14" t="n">
        <v>1</v>
      </c>
      <c r="AF1471" s="14" t="s">
        <v>88</v>
      </c>
      <c r="AG1471" s="15" t="n">
        <v>42954</v>
      </c>
      <c r="AH1471" s="14" t="n">
        <f aca="false">I1471+J1471</f>
        <v>3</v>
      </c>
      <c r="AI1471" s="14" t="n">
        <f aca="false">K1471+L1471+M1471</f>
        <v>2</v>
      </c>
      <c r="AJ1471" s="14" t="n">
        <f aca="false">AC1471*AH1471</f>
        <v>267.3</v>
      </c>
      <c r="AK1471" s="14" t="str">
        <f aca="false">IF(C1471=1,"Cancelled","Completed")</f>
        <v>Completed</v>
      </c>
      <c r="AL1471" s="14" t="str">
        <f aca="false">_xlfn.IFS(D1471&lt;=7,"0-7 Days",D1471&lt;=30,"8-30 Days",D1471&lt;=90,"31-90 Days",TRUE(),"90+ Days")</f>
        <v>90+ Days</v>
      </c>
      <c r="AM1471" s="14" t="str">
        <f aca="false">_xlfn.IFS(OR(F1471="December",F1471="January",F1471="February"),"Winter",OR(F1471="March",F1471="April",F1471="May"),"Spring",OR(F1471="June",F1471="July",F1471="August"),"Summer",TRUE(),"Autumn")</f>
        <v>Summer</v>
      </c>
      <c r="AN1471" s="14" t="str">
        <f aca="false">IF(L1471+M1471&gt;0,"Family","Adult Only")</f>
        <v>Adult Only</v>
      </c>
      <c r="AO1471" s="14" t="str">
        <f aca="false">IF(U1471=V1471,"Same","Changed")</f>
        <v>Same</v>
      </c>
    </row>
    <row r="1472" customFormat="false" ht="15" hidden="false" customHeight="false" outlineLevel="0" collapsed="false">
      <c r="A1472" s="0" t="n">
        <v>1526</v>
      </c>
      <c r="B1472" s="0" t="s">
        <v>90</v>
      </c>
      <c r="C1472" s="0" t="n">
        <v>0</v>
      </c>
      <c r="D1472" s="0" t="n">
        <v>55</v>
      </c>
      <c r="E1472" s="0" t="n">
        <v>2015</v>
      </c>
      <c r="F1472" s="0" t="s">
        <v>119</v>
      </c>
      <c r="G1472" s="0" t="n">
        <v>35</v>
      </c>
      <c r="H1472" s="0" t="n">
        <v>26</v>
      </c>
      <c r="I1472" s="0" t="n">
        <v>0</v>
      </c>
      <c r="J1472" s="0" t="n">
        <v>2</v>
      </c>
      <c r="K1472" s="0" t="n">
        <v>2</v>
      </c>
      <c r="L1472" s="0" t="n">
        <v>0</v>
      </c>
      <c r="M1472" s="0" t="n">
        <v>0</v>
      </c>
      <c r="N1472" s="0" t="s">
        <v>82</v>
      </c>
      <c r="O1472" s="0" t="s">
        <v>115</v>
      </c>
      <c r="P1472" s="0" t="s">
        <v>116</v>
      </c>
      <c r="Q1472" s="0" t="s">
        <v>94</v>
      </c>
      <c r="R1472" s="0" t="n">
        <v>0</v>
      </c>
      <c r="S1472" s="0" t="n">
        <v>0</v>
      </c>
      <c r="T1472" s="0" t="n">
        <v>0</v>
      </c>
      <c r="U1472" s="0" t="s">
        <v>95</v>
      </c>
      <c r="V1472" s="0" t="s">
        <v>95</v>
      </c>
      <c r="W1472" s="0" t="n">
        <v>0</v>
      </c>
      <c r="X1472" s="0" t="s">
        <v>86</v>
      </c>
      <c r="Y1472" s="0" t="n">
        <v>1</v>
      </c>
      <c r="Z1472" s="0" t="n">
        <v>0</v>
      </c>
      <c r="AA1472" s="0" t="n">
        <v>0</v>
      </c>
      <c r="AB1472" s="0" t="s">
        <v>101</v>
      </c>
      <c r="AC1472" s="0" t="n">
        <v>62</v>
      </c>
      <c r="AD1472" s="0" t="n">
        <v>0</v>
      </c>
      <c r="AE1472" s="0" t="n">
        <v>0</v>
      </c>
      <c r="AF1472" s="0" t="s">
        <v>88</v>
      </c>
      <c r="AG1472" s="13" t="n">
        <v>42244</v>
      </c>
      <c r="AH1472" s="25" t="n">
        <f aca="false">I1472+J1472</f>
        <v>2</v>
      </c>
      <c r="AI1472" s="25" t="n">
        <f aca="false">K1472+L1472+M1472</f>
        <v>2</v>
      </c>
      <c r="AJ1472" s="25" t="n">
        <f aca="false">AC1472*AH1472</f>
        <v>124</v>
      </c>
      <c r="AK1472" s="0" t="str">
        <f aca="false">IF(C1472=1,"Cancelled","Completed")</f>
        <v>Completed</v>
      </c>
      <c r="AL1472" s="0" t="str">
        <f aca="false">_xlfn.IFS(D1472&lt;=7,"0-7 Days",D1472&lt;=30,"8-30 Days",D1472&lt;=90,"31-90 Days",TRUE(),"90+ Days")</f>
        <v>31-90 Days</v>
      </c>
      <c r="AM1472" s="0" t="str">
        <f aca="false">_xlfn.IFS(OR(F1472="December",F1472="January",F1472="February"),"Winter",OR(F1472="March",F1472="April",F1472="May"),"Spring",OR(F1472="June",F1472="July",F1472="August"),"Summer",TRUE(),"Autumn")</f>
        <v>Summer</v>
      </c>
      <c r="AN1472" s="0" t="str">
        <f aca="false">IF(L1472+M1472&gt;0,"Family","Adult Only")</f>
        <v>Adult Only</v>
      </c>
      <c r="AO1472" s="0" t="str">
        <f aca="false">IF(U1472=V1472,"Same","Changed")</f>
        <v>Same</v>
      </c>
    </row>
    <row r="1473" customFormat="false" ht="15" hidden="false" customHeight="false" outlineLevel="0" collapsed="false">
      <c r="A1473" s="14" t="n">
        <v>1527</v>
      </c>
      <c r="B1473" s="14" t="s">
        <v>90</v>
      </c>
      <c r="C1473" s="14" t="n">
        <v>1</v>
      </c>
      <c r="D1473" s="14" t="n">
        <v>55</v>
      </c>
      <c r="E1473" s="14" t="n">
        <v>2015</v>
      </c>
      <c r="F1473" s="14" t="s">
        <v>81</v>
      </c>
      <c r="G1473" s="14" t="n">
        <v>53</v>
      </c>
      <c r="H1473" s="14" t="n">
        <v>27</v>
      </c>
      <c r="I1473" s="14" t="n">
        <v>3</v>
      </c>
      <c r="J1473" s="14" t="n">
        <v>5</v>
      </c>
      <c r="K1473" s="14" t="n">
        <v>2</v>
      </c>
      <c r="L1473" s="14" t="n">
        <v>0</v>
      </c>
      <c r="M1473" s="14" t="n">
        <v>0</v>
      </c>
      <c r="N1473" s="14" t="s">
        <v>82</v>
      </c>
      <c r="O1473" s="14" t="s">
        <v>92</v>
      </c>
      <c r="P1473" s="14" t="s">
        <v>93</v>
      </c>
      <c r="Q1473" s="14" t="s">
        <v>94</v>
      </c>
      <c r="R1473" s="14" t="n">
        <v>0</v>
      </c>
      <c r="S1473" s="14" t="n">
        <v>1</v>
      </c>
      <c r="T1473" s="14" t="n">
        <v>0</v>
      </c>
      <c r="U1473" s="14" t="s">
        <v>109</v>
      </c>
      <c r="V1473" s="14" t="s">
        <v>109</v>
      </c>
      <c r="W1473" s="14" t="n">
        <v>0</v>
      </c>
      <c r="X1473" s="14" t="s">
        <v>86</v>
      </c>
      <c r="Y1473" s="14" t="n">
        <v>9</v>
      </c>
      <c r="Z1473" s="14" t="n">
        <v>0</v>
      </c>
      <c r="AA1473" s="14" t="n">
        <v>0</v>
      </c>
      <c r="AB1473" s="14" t="s">
        <v>125</v>
      </c>
      <c r="AC1473" s="14" t="n">
        <v>117</v>
      </c>
      <c r="AD1473" s="14" t="n">
        <v>0</v>
      </c>
      <c r="AE1473" s="14" t="n">
        <v>0</v>
      </c>
      <c r="AF1473" s="14" t="s">
        <v>96</v>
      </c>
      <c r="AG1473" s="15" t="n">
        <v>42324</v>
      </c>
      <c r="AH1473" s="14" t="n">
        <f aca="false">I1473+J1473</f>
        <v>8</v>
      </c>
      <c r="AI1473" s="14" t="n">
        <f aca="false">K1473+L1473+M1473</f>
        <v>2</v>
      </c>
      <c r="AJ1473" s="14" t="n">
        <f aca="false">AC1473*AH1473</f>
        <v>936</v>
      </c>
      <c r="AK1473" s="14" t="str">
        <f aca="false">IF(C1473=1,"Cancelled","Completed")</f>
        <v>Cancelled</v>
      </c>
      <c r="AL1473" s="14" t="str">
        <f aca="false">_xlfn.IFS(D1473&lt;=7,"0-7 Days",D1473&lt;=30,"8-30 Days",D1473&lt;=90,"31-90 Days",TRUE(),"90+ Days")</f>
        <v>31-90 Days</v>
      </c>
      <c r="AM1473" s="14" t="str">
        <f aca="false">_xlfn.IFS(OR(F1473="December",F1473="January",F1473="February"),"Winter",OR(F1473="March",F1473="April",F1473="May"),"Spring",OR(F1473="June",F1473="July",F1473="August"),"Summer",TRUE(),"Autumn")</f>
        <v>Winter</v>
      </c>
      <c r="AN1473" s="14" t="str">
        <f aca="false">IF(L1473+M1473&gt;0,"Family","Adult Only")</f>
        <v>Adult Only</v>
      </c>
      <c r="AO1473" s="14" t="str">
        <f aca="false">IF(U1473=V1473,"Same","Changed")</f>
        <v>Same</v>
      </c>
    </row>
    <row r="1474" customFormat="false" ht="15" hidden="false" customHeight="false" outlineLevel="0" collapsed="false">
      <c r="A1474" s="0" t="n">
        <v>1528</v>
      </c>
      <c r="B1474" s="0" t="s">
        <v>80</v>
      </c>
      <c r="C1474" s="0" t="n">
        <v>0</v>
      </c>
      <c r="D1474" s="0" t="n">
        <v>0</v>
      </c>
      <c r="E1474" s="0" t="n">
        <v>2016</v>
      </c>
      <c r="F1474" s="0" t="s">
        <v>126</v>
      </c>
      <c r="G1474" s="0" t="n">
        <v>4</v>
      </c>
      <c r="H1474" s="0" t="n">
        <v>23</v>
      </c>
      <c r="I1474" s="0" t="n">
        <v>0</v>
      </c>
      <c r="J1474" s="0" t="n">
        <v>1</v>
      </c>
      <c r="K1474" s="0" t="n">
        <v>2</v>
      </c>
      <c r="L1474" s="0" t="n">
        <v>0</v>
      </c>
      <c r="M1474" s="0" t="n">
        <v>0</v>
      </c>
      <c r="N1474" s="0" t="s">
        <v>82</v>
      </c>
      <c r="O1474" s="0" t="s">
        <v>92</v>
      </c>
      <c r="P1474" s="0" t="s">
        <v>84</v>
      </c>
      <c r="Q1474" s="0" t="s">
        <v>84</v>
      </c>
      <c r="R1474" s="0" t="n">
        <v>0</v>
      </c>
      <c r="S1474" s="0" t="n">
        <v>0</v>
      </c>
      <c r="T1474" s="0" t="n">
        <v>0</v>
      </c>
      <c r="U1474" s="0" t="s">
        <v>95</v>
      </c>
      <c r="V1474" s="0" t="s">
        <v>95</v>
      </c>
      <c r="W1474" s="0" t="n">
        <v>0</v>
      </c>
      <c r="X1474" s="0" t="s">
        <v>86</v>
      </c>
      <c r="Y1474" s="0" t="n">
        <v>0</v>
      </c>
      <c r="Z1474" s="0" t="n">
        <v>0</v>
      </c>
      <c r="AA1474" s="0" t="n">
        <v>0</v>
      </c>
      <c r="AB1474" s="0" t="s">
        <v>87</v>
      </c>
      <c r="AC1474" s="0" t="n">
        <v>45</v>
      </c>
      <c r="AD1474" s="0" t="n">
        <v>0</v>
      </c>
      <c r="AE1474" s="0" t="n">
        <v>0</v>
      </c>
      <c r="AF1474" s="0" t="s">
        <v>88</v>
      </c>
      <c r="AG1474" s="13" t="n">
        <v>42393</v>
      </c>
      <c r="AH1474" s="25" t="n">
        <f aca="false">I1474+J1474</f>
        <v>1</v>
      </c>
      <c r="AI1474" s="25" t="n">
        <f aca="false">K1474+L1474+M1474</f>
        <v>2</v>
      </c>
      <c r="AJ1474" s="25" t="n">
        <f aca="false">AC1474*AH1474</f>
        <v>45</v>
      </c>
      <c r="AK1474" s="0" t="str">
        <f aca="false">IF(C1474=1,"Cancelled","Completed")</f>
        <v>Completed</v>
      </c>
      <c r="AL1474" s="0" t="str">
        <f aca="false">_xlfn.IFS(D1474&lt;=7,"0-7 Days",D1474&lt;=30,"8-30 Days",D1474&lt;=90,"31-90 Days",TRUE(),"90+ Days")</f>
        <v>0-7 Days</v>
      </c>
      <c r="AM1474" s="0" t="str">
        <f aca="false">_xlfn.IFS(OR(F1474="December",F1474="January",F1474="February"),"Winter",OR(F1474="March",F1474="April",F1474="May"),"Spring",OR(F1474="June",F1474="July",F1474="August"),"Summer",TRUE(),"Autumn")</f>
        <v>Winter</v>
      </c>
      <c r="AN1474" s="0" t="str">
        <f aca="false">IF(L1474+M1474&gt;0,"Family","Adult Only")</f>
        <v>Adult Only</v>
      </c>
      <c r="AO1474" s="0" t="str">
        <f aca="false">IF(U1474=V1474,"Same","Changed")</f>
        <v>Same</v>
      </c>
    </row>
    <row r="1475" customFormat="false" ht="15" hidden="false" customHeight="false" outlineLevel="0" collapsed="false">
      <c r="A1475" s="14" t="n">
        <v>1529</v>
      </c>
      <c r="B1475" s="14" t="s">
        <v>80</v>
      </c>
      <c r="C1475" s="14" t="n">
        <v>0</v>
      </c>
      <c r="D1475" s="14" t="n">
        <v>113</v>
      </c>
      <c r="E1475" s="14" t="n">
        <v>2016</v>
      </c>
      <c r="F1475" s="14" t="s">
        <v>91</v>
      </c>
      <c r="G1475" s="14" t="n">
        <v>30</v>
      </c>
      <c r="H1475" s="14" t="n">
        <v>23</v>
      </c>
      <c r="I1475" s="14" t="n">
        <v>2</v>
      </c>
      <c r="J1475" s="14" t="n">
        <v>3</v>
      </c>
      <c r="K1475" s="14" t="n">
        <v>2</v>
      </c>
      <c r="L1475" s="14" t="n">
        <v>0</v>
      </c>
      <c r="M1475" s="14" t="n">
        <v>0</v>
      </c>
      <c r="N1475" s="14" t="s">
        <v>82</v>
      </c>
      <c r="O1475" s="14" t="s">
        <v>158</v>
      </c>
      <c r="P1475" s="14" t="s">
        <v>93</v>
      </c>
      <c r="Q1475" s="14" t="s">
        <v>94</v>
      </c>
      <c r="R1475" s="14" t="n">
        <v>0</v>
      </c>
      <c r="S1475" s="14" t="n">
        <v>0</v>
      </c>
      <c r="T1475" s="14" t="n">
        <v>0</v>
      </c>
      <c r="U1475" s="14" t="s">
        <v>95</v>
      </c>
      <c r="V1475" s="14" t="s">
        <v>95</v>
      </c>
      <c r="W1475" s="14" t="n">
        <v>0</v>
      </c>
      <c r="X1475" s="14" t="s">
        <v>86</v>
      </c>
      <c r="Y1475" s="14" t="n">
        <v>240</v>
      </c>
      <c r="Z1475" s="14" t="n">
        <v>0</v>
      </c>
      <c r="AA1475" s="14" t="n">
        <v>0</v>
      </c>
      <c r="AB1475" s="14" t="s">
        <v>87</v>
      </c>
      <c r="AC1475" s="14" t="n">
        <v>172</v>
      </c>
      <c r="AD1475" s="14" t="n">
        <v>1</v>
      </c>
      <c r="AE1475" s="14" t="n">
        <v>1</v>
      </c>
      <c r="AF1475" s="14" t="s">
        <v>88</v>
      </c>
      <c r="AG1475" s="15" t="n">
        <v>42579</v>
      </c>
      <c r="AH1475" s="14" t="n">
        <f aca="false">I1475+J1475</f>
        <v>5</v>
      </c>
      <c r="AI1475" s="14" t="n">
        <f aca="false">K1475+L1475+M1475</f>
        <v>2</v>
      </c>
      <c r="AJ1475" s="14" t="n">
        <f aca="false">AC1475*AH1475</f>
        <v>860</v>
      </c>
      <c r="AK1475" s="14" t="str">
        <f aca="false">IF(C1475=1,"Cancelled","Completed")</f>
        <v>Completed</v>
      </c>
      <c r="AL1475" s="14" t="str">
        <f aca="false">_xlfn.IFS(D1475&lt;=7,"0-7 Days",D1475&lt;=30,"8-30 Days",D1475&lt;=90,"31-90 Days",TRUE(),"90+ Days")</f>
        <v>90+ Days</v>
      </c>
      <c r="AM1475" s="14" t="str">
        <f aca="false">_xlfn.IFS(OR(F1475="December",F1475="January",F1475="February"),"Winter",OR(F1475="March",F1475="April",F1475="May"),"Spring",OR(F1475="June",F1475="July",F1475="August"),"Summer",TRUE(),"Autumn")</f>
        <v>Summer</v>
      </c>
      <c r="AN1475" s="14" t="str">
        <f aca="false">IF(L1475+M1475&gt;0,"Family","Adult Only")</f>
        <v>Adult Only</v>
      </c>
      <c r="AO1475" s="14" t="str">
        <f aca="false">IF(U1475=V1475,"Same","Changed")</f>
        <v>Same</v>
      </c>
    </row>
    <row r="1476" customFormat="false" ht="15" hidden="false" customHeight="false" outlineLevel="0" collapsed="false">
      <c r="A1476" s="0" t="n">
        <v>1530</v>
      </c>
      <c r="B1476" s="0" t="s">
        <v>80</v>
      </c>
      <c r="C1476" s="0" t="n">
        <v>1</v>
      </c>
      <c r="D1476" s="0" t="n">
        <v>238</v>
      </c>
      <c r="E1476" s="0" t="n">
        <v>2015</v>
      </c>
      <c r="F1476" s="0" t="s">
        <v>81</v>
      </c>
      <c r="G1476" s="0" t="n">
        <v>52</v>
      </c>
      <c r="H1476" s="0" t="n">
        <v>26</v>
      </c>
      <c r="I1476" s="0" t="n">
        <v>2</v>
      </c>
      <c r="J1476" s="0" t="n">
        <v>5</v>
      </c>
      <c r="K1476" s="0" t="n">
        <v>2</v>
      </c>
      <c r="L1476" s="0" t="n">
        <v>0</v>
      </c>
      <c r="M1476" s="0" t="n">
        <v>0</v>
      </c>
      <c r="N1476" s="0" t="s">
        <v>82</v>
      </c>
      <c r="O1476" s="0" t="s">
        <v>92</v>
      </c>
      <c r="P1476" s="0" t="s">
        <v>93</v>
      </c>
      <c r="Q1476" s="0" t="s">
        <v>94</v>
      </c>
      <c r="R1476" s="0" t="n">
        <v>0</v>
      </c>
      <c r="S1476" s="0" t="n">
        <v>0</v>
      </c>
      <c r="T1476" s="0" t="n">
        <v>0</v>
      </c>
      <c r="U1476" s="0" t="s">
        <v>124</v>
      </c>
      <c r="V1476" s="0" t="s">
        <v>124</v>
      </c>
      <c r="W1476" s="0" t="n">
        <v>1</v>
      </c>
      <c r="X1476" s="0" t="s">
        <v>86</v>
      </c>
      <c r="Y1476" s="0" t="n">
        <v>240</v>
      </c>
      <c r="Z1476" s="0" t="n">
        <v>0</v>
      </c>
      <c r="AA1476" s="0" t="n">
        <v>0</v>
      </c>
      <c r="AB1476" s="0" t="s">
        <v>87</v>
      </c>
      <c r="AC1476" s="0" t="n">
        <v>79.86</v>
      </c>
      <c r="AD1476" s="0" t="n">
        <v>0</v>
      </c>
      <c r="AE1476" s="0" t="n">
        <v>0</v>
      </c>
      <c r="AF1476" s="0" t="s">
        <v>96</v>
      </c>
      <c r="AG1476" s="13" t="n">
        <v>42157</v>
      </c>
      <c r="AH1476" s="25" t="n">
        <f aca="false">I1476+J1476</f>
        <v>7</v>
      </c>
      <c r="AI1476" s="25" t="n">
        <f aca="false">K1476+L1476+M1476</f>
        <v>2</v>
      </c>
      <c r="AJ1476" s="25" t="n">
        <f aca="false">AC1476*AH1476</f>
        <v>559.02</v>
      </c>
      <c r="AK1476" s="0" t="str">
        <f aca="false">IF(C1476=1,"Cancelled","Completed")</f>
        <v>Cancelled</v>
      </c>
      <c r="AL1476" s="0" t="str">
        <f aca="false">_xlfn.IFS(D1476&lt;=7,"0-7 Days",D1476&lt;=30,"8-30 Days",D1476&lt;=90,"31-90 Days",TRUE(),"90+ Days")</f>
        <v>90+ Days</v>
      </c>
      <c r="AM1476" s="0" t="str">
        <f aca="false">_xlfn.IFS(OR(F1476="December",F1476="January",F1476="February"),"Winter",OR(F1476="March",F1476="April",F1476="May"),"Spring",OR(F1476="June",F1476="July",F1476="August"),"Summer",TRUE(),"Autumn")</f>
        <v>Winter</v>
      </c>
      <c r="AN1476" s="0" t="str">
        <f aca="false">IF(L1476+M1476&gt;0,"Family","Adult Only")</f>
        <v>Adult Only</v>
      </c>
      <c r="AO1476" s="0" t="str">
        <f aca="false">IF(U1476=V1476,"Same","Changed")</f>
        <v>Same</v>
      </c>
    </row>
    <row r="1477" customFormat="false" ht="15" hidden="false" customHeight="false" outlineLevel="0" collapsed="false">
      <c r="A1477" s="14" t="n">
        <v>1531</v>
      </c>
      <c r="B1477" s="14" t="s">
        <v>90</v>
      </c>
      <c r="C1477" s="14" t="n">
        <v>0</v>
      </c>
      <c r="D1477" s="14" t="n">
        <v>155</v>
      </c>
      <c r="E1477" s="14" t="n">
        <v>2016</v>
      </c>
      <c r="F1477" s="14" t="s">
        <v>119</v>
      </c>
      <c r="G1477" s="14" t="n">
        <v>32</v>
      </c>
      <c r="H1477" s="14" t="n">
        <v>1</v>
      </c>
      <c r="I1477" s="14" t="n">
        <v>1</v>
      </c>
      <c r="J1477" s="14" t="n">
        <v>1</v>
      </c>
      <c r="K1477" s="14" t="n">
        <v>2</v>
      </c>
      <c r="L1477" s="14" t="n">
        <v>1</v>
      </c>
      <c r="M1477" s="14" t="n">
        <v>0</v>
      </c>
      <c r="N1477" s="14" t="s">
        <v>82</v>
      </c>
      <c r="O1477" s="14" t="s">
        <v>117</v>
      </c>
      <c r="P1477" s="14" t="s">
        <v>93</v>
      </c>
      <c r="Q1477" s="14" t="s">
        <v>94</v>
      </c>
      <c r="R1477" s="14" t="n">
        <v>0</v>
      </c>
      <c r="S1477" s="14" t="n">
        <v>0</v>
      </c>
      <c r="T1477" s="14" t="n">
        <v>0</v>
      </c>
      <c r="U1477" s="14" t="s">
        <v>95</v>
      </c>
      <c r="V1477" s="14" t="s">
        <v>95</v>
      </c>
      <c r="W1477" s="14" t="n">
        <v>0</v>
      </c>
      <c r="X1477" s="14" t="s">
        <v>86</v>
      </c>
      <c r="Y1477" s="14" t="n">
        <v>9</v>
      </c>
      <c r="Z1477" s="14" t="n">
        <v>0</v>
      </c>
      <c r="AA1477" s="14" t="n">
        <v>0</v>
      </c>
      <c r="AB1477" s="14" t="s">
        <v>87</v>
      </c>
      <c r="AC1477" s="14" t="n">
        <v>130.5</v>
      </c>
      <c r="AD1477" s="14" t="n">
        <v>0</v>
      </c>
      <c r="AE1477" s="14" t="n">
        <v>1</v>
      </c>
      <c r="AF1477" s="14" t="s">
        <v>88</v>
      </c>
      <c r="AG1477" s="15" t="n">
        <v>42585</v>
      </c>
      <c r="AH1477" s="14" t="n">
        <f aca="false">I1477+J1477</f>
        <v>2</v>
      </c>
      <c r="AI1477" s="14" t="n">
        <f aca="false">K1477+L1477+M1477</f>
        <v>3</v>
      </c>
      <c r="AJ1477" s="14" t="n">
        <f aca="false">AC1477*AH1477</f>
        <v>261</v>
      </c>
      <c r="AK1477" s="14" t="str">
        <f aca="false">IF(C1477=1,"Cancelled","Completed")</f>
        <v>Completed</v>
      </c>
      <c r="AL1477" s="14" t="str">
        <f aca="false">_xlfn.IFS(D1477&lt;=7,"0-7 Days",D1477&lt;=30,"8-30 Days",D1477&lt;=90,"31-90 Days",TRUE(),"90+ Days")</f>
        <v>90+ Days</v>
      </c>
      <c r="AM1477" s="14" t="str">
        <f aca="false">_xlfn.IFS(OR(F1477="December",F1477="January",F1477="February"),"Winter",OR(F1477="March",F1477="April",F1477="May"),"Spring",OR(F1477="June",F1477="July",F1477="August"),"Summer",TRUE(),"Autumn")</f>
        <v>Summer</v>
      </c>
      <c r="AN1477" s="14" t="str">
        <f aca="false">IF(L1477+M1477&gt;0,"Family","Adult Only")</f>
        <v>Family</v>
      </c>
      <c r="AO1477" s="14" t="str">
        <f aca="false">IF(U1477=V1477,"Same","Changed")</f>
        <v>Same</v>
      </c>
    </row>
    <row r="1478" customFormat="false" ht="15" hidden="false" customHeight="false" outlineLevel="0" collapsed="false">
      <c r="A1478" s="0" t="n">
        <v>1532</v>
      </c>
      <c r="B1478" s="0" t="s">
        <v>90</v>
      </c>
      <c r="C1478" s="0" t="n">
        <v>1</v>
      </c>
      <c r="D1478" s="0" t="n">
        <v>104</v>
      </c>
      <c r="E1478" s="0" t="n">
        <v>2017</v>
      </c>
      <c r="F1478" s="0" t="s">
        <v>121</v>
      </c>
      <c r="G1478" s="0" t="n">
        <v>20</v>
      </c>
      <c r="H1478" s="0" t="n">
        <v>15</v>
      </c>
      <c r="I1478" s="0" t="n">
        <v>1</v>
      </c>
      <c r="J1478" s="0" t="n">
        <v>2</v>
      </c>
      <c r="K1478" s="0" t="n">
        <v>1</v>
      </c>
      <c r="L1478" s="0" t="n">
        <v>0</v>
      </c>
      <c r="M1478" s="0" t="n">
        <v>0</v>
      </c>
      <c r="N1478" s="0" t="s">
        <v>82</v>
      </c>
      <c r="O1478" s="0" t="s">
        <v>92</v>
      </c>
      <c r="P1478" s="0" t="s">
        <v>116</v>
      </c>
      <c r="Q1478" s="0" t="s">
        <v>94</v>
      </c>
      <c r="R1478" s="0" t="n">
        <v>0</v>
      </c>
      <c r="S1478" s="0" t="n">
        <v>0</v>
      </c>
      <c r="T1478" s="0" t="n">
        <v>0</v>
      </c>
      <c r="U1478" s="0" t="s">
        <v>95</v>
      </c>
      <c r="V1478" s="0" t="s">
        <v>95</v>
      </c>
      <c r="W1478" s="0" t="n">
        <v>0</v>
      </c>
      <c r="X1478" s="0" t="s">
        <v>120</v>
      </c>
      <c r="Y1478" s="0" t="n">
        <v>0</v>
      </c>
      <c r="Z1478" s="0" t="n">
        <v>0</v>
      </c>
      <c r="AA1478" s="0" t="n">
        <v>0</v>
      </c>
      <c r="AB1478" s="0" t="s">
        <v>87</v>
      </c>
      <c r="AC1478" s="0" t="n">
        <v>160</v>
      </c>
      <c r="AD1478" s="0" t="n">
        <v>0</v>
      </c>
      <c r="AE1478" s="0" t="n">
        <v>0</v>
      </c>
      <c r="AF1478" s="0" t="s">
        <v>96</v>
      </c>
      <c r="AG1478" s="13" t="n">
        <v>42766</v>
      </c>
      <c r="AH1478" s="25" t="n">
        <f aca="false">I1478+J1478</f>
        <v>3</v>
      </c>
      <c r="AI1478" s="25" t="n">
        <f aca="false">K1478+L1478+M1478</f>
        <v>1</v>
      </c>
      <c r="AJ1478" s="25" t="n">
        <f aca="false">AC1478*AH1478</f>
        <v>480</v>
      </c>
      <c r="AK1478" s="0" t="str">
        <f aca="false">IF(C1478=1,"Cancelled","Completed")</f>
        <v>Cancelled</v>
      </c>
      <c r="AL1478" s="0" t="str">
        <f aca="false">_xlfn.IFS(D1478&lt;=7,"0-7 Days",D1478&lt;=30,"8-30 Days",D1478&lt;=90,"31-90 Days",TRUE(),"90+ Days")</f>
        <v>90+ Days</v>
      </c>
      <c r="AM1478" s="0" t="str">
        <f aca="false">_xlfn.IFS(OR(F1478="December",F1478="January",F1478="February"),"Winter",OR(F1478="March",F1478="April",F1478="May"),"Spring",OR(F1478="June",F1478="July",F1478="August"),"Summer",TRUE(),"Autumn")</f>
        <v>Spring</v>
      </c>
      <c r="AN1478" s="0" t="str">
        <f aca="false">IF(L1478+M1478&gt;0,"Family","Adult Only")</f>
        <v>Adult Only</v>
      </c>
      <c r="AO1478" s="0" t="str">
        <f aca="false">IF(U1478=V1478,"Same","Changed")</f>
        <v>Same</v>
      </c>
    </row>
    <row r="1479" customFormat="false" ht="15" hidden="false" customHeight="false" outlineLevel="0" collapsed="false">
      <c r="A1479" s="14" t="n">
        <v>1533</v>
      </c>
      <c r="B1479" s="14" t="s">
        <v>80</v>
      </c>
      <c r="C1479" s="14" t="n">
        <v>0</v>
      </c>
      <c r="D1479" s="14" t="n">
        <v>18</v>
      </c>
      <c r="E1479" s="14" t="n">
        <v>2017</v>
      </c>
      <c r="F1479" s="14" t="s">
        <v>118</v>
      </c>
      <c r="G1479" s="14" t="n">
        <v>8</v>
      </c>
      <c r="H1479" s="14" t="n">
        <v>25</v>
      </c>
      <c r="I1479" s="14" t="n">
        <v>1</v>
      </c>
      <c r="J1479" s="14" t="n">
        <v>1</v>
      </c>
      <c r="K1479" s="14" t="n">
        <v>2</v>
      </c>
      <c r="L1479" s="14" t="n">
        <v>0</v>
      </c>
      <c r="M1479" s="14" t="n">
        <v>0</v>
      </c>
      <c r="N1479" s="14" t="s">
        <v>82</v>
      </c>
      <c r="O1479" s="14" t="s">
        <v>115</v>
      </c>
      <c r="P1479" s="14" t="s">
        <v>93</v>
      </c>
      <c r="Q1479" s="14" t="s">
        <v>94</v>
      </c>
      <c r="R1479" s="14" t="n">
        <v>0</v>
      </c>
      <c r="S1479" s="14" t="n">
        <v>0</v>
      </c>
      <c r="T1479" s="14" t="n">
        <v>0</v>
      </c>
      <c r="U1479" s="14" t="s">
        <v>109</v>
      </c>
      <c r="V1479" s="14" t="s">
        <v>109</v>
      </c>
      <c r="W1479" s="14" t="n">
        <v>0</v>
      </c>
      <c r="X1479" s="14" t="s">
        <v>86</v>
      </c>
      <c r="Y1479" s="14" t="n">
        <v>240</v>
      </c>
      <c r="Z1479" s="14" t="n">
        <v>0</v>
      </c>
      <c r="AA1479" s="14" t="n">
        <v>0</v>
      </c>
      <c r="AB1479" s="14" t="s">
        <v>87</v>
      </c>
      <c r="AC1479" s="14" t="n">
        <v>62</v>
      </c>
      <c r="AD1479" s="14" t="n">
        <v>0</v>
      </c>
      <c r="AE1479" s="14" t="n">
        <v>1</v>
      </c>
      <c r="AF1479" s="14" t="s">
        <v>88</v>
      </c>
      <c r="AG1479" s="15" t="n">
        <v>42793</v>
      </c>
      <c r="AH1479" s="14" t="n">
        <f aca="false">I1479+J1479</f>
        <v>2</v>
      </c>
      <c r="AI1479" s="14" t="n">
        <f aca="false">K1479+L1479+M1479</f>
        <v>2</v>
      </c>
      <c r="AJ1479" s="14" t="n">
        <f aca="false">AC1479*AH1479</f>
        <v>124</v>
      </c>
      <c r="AK1479" s="14" t="str">
        <f aca="false">IF(C1479=1,"Cancelled","Completed")</f>
        <v>Completed</v>
      </c>
      <c r="AL1479" s="14" t="str">
        <f aca="false">_xlfn.IFS(D1479&lt;=7,"0-7 Days",D1479&lt;=30,"8-30 Days",D1479&lt;=90,"31-90 Days",TRUE(),"90+ Days")</f>
        <v>8-30 Days</v>
      </c>
      <c r="AM1479" s="14" t="str">
        <f aca="false">_xlfn.IFS(OR(F1479="December",F1479="January",F1479="February"),"Winter",OR(F1479="March",F1479="April",F1479="May"),"Spring",OR(F1479="June",F1479="July",F1479="August"),"Summer",TRUE(),"Autumn")</f>
        <v>Winter</v>
      </c>
      <c r="AN1479" s="14" t="str">
        <f aca="false">IF(L1479+M1479&gt;0,"Family","Adult Only")</f>
        <v>Adult Only</v>
      </c>
      <c r="AO1479" s="14" t="str">
        <f aca="false">IF(U1479=V1479,"Same","Changed")</f>
        <v>Same</v>
      </c>
    </row>
    <row r="1480" customFormat="false" ht="15" hidden="false" customHeight="false" outlineLevel="0" collapsed="false">
      <c r="A1480" s="0" t="n">
        <v>1534</v>
      </c>
      <c r="B1480" s="0" t="s">
        <v>90</v>
      </c>
      <c r="C1480" s="0" t="n">
        <v>0</v>
      </c>
      <c r="D1480" s="0" t="n">
        <v>0</v>
      </c>
      <c r="E1480" s="0" t="n">
        <v>2015</v>
      </c>
      <c r="F1480" s="0" t="s">
        <v>119</v>
      </c>
      <c r="G1480" s="0" t="n">
        <v>32</v>
      </c>
      <c r="H1480" s="0" t="n">
        <v>8</v>
      </c>
      <c r="I1480" s="0" t="n">
        <v>0</v>
      </c>
      <c r="J1480" s="0" t="n">
        <v>1</v>
      </c>
      <c r="K1480" s="0" t="n">
        <v>2</v>
      </c>
      <c r="L1480" s="0" t="n">
        <v>0</v>
      </c>
      <c r="M1480" s="0" t="n">
        <v>0</v>
      </c>
      <c r="N1480" s="0" t="s">
        <v>82</v>
      </c>
      <c r="O1480" s="0" t="s">
        <v>122</v>
      </c>
      <c r="P1480" s="0" t="s">
        <v>84</v>
      </c>
      <c r="Q1480" s="0" t="s">
        <v>84</v>
      </c>
      <c r="R1480" s="0" t="n">
        <v>0</v>
      </c>
      <c r="S1480" s="0" t="n">
        <v>0</v>
      </c>
      <c r="T1480" s="0" t="n">
        <v>0</v>
      </c>
      <c r="U1480" s="0" t="s">
        <v>95</v>
      </c>
      <c r="V1480" s="0" t="s">
        <v>138</v>
      </c>
      <c r="W1480" s="0" t="n">
        <v>0</v>
      </c>
      <c r="X1480" s="0" t="s">
        <v>86</v>
      </c>
      <c r="Y1480" s="0" t="n">
        <v>0</v>
      </c>
      <c r="Z1480" s="0" t="n">
        <v>0</v>
      </c>
      <c r="AA1480" s="0" t="n">
        <v>0</v>
      </c>
      <c r="AB1480" s="0" t="s">
        <v>87</v>
      </c>
      <c r="AC1480" s="0" t="n">
        <v>85</v>
      </c>
      <c r="AD1480" s="0" t="n">
        <v>0</v>
      </c>
      <c r="AE1480" s="0" t="n">
        <v>0</v>
      </c>
      <c r="AF1480" s="0" t="s">
        <v>88</v>
      </c>
      <c r="AG1480" s="13" t="n">
        <v>42225</v>
      </c>
      <c r="AH1480" s="25" t="n">
        <f aca="false">I1480+J1480</f>
        <v>1</v>
      </c>
      <c r="AI1480" s="25" t="n">
        <f aca="false">K1480+L1480+M1480</f>
        <v>2</v>
      </c>
      <c r="AJ1480" s="25" t="n">
        <f aca="false">AC1480*AH1480</f>
        <v>85</v>
      </c>
      <c r="AK1480" s="0" t="str">
        <f aca="false">IF(C1480=1,"Cancelled","Completed")</f>
        <v>Completed</v>
      </c>
      <c r="AL1480" s="0" t="str">
        <f aca="false">_xlfn.IFS(D1480&lt;=7,"0-7 Days",D1480&lt;=30,"8-30 Days",D1480&lt;=90,"31-90 Days",TRUE(),"90+ Days")</f>
        <v>0-7 Days</v>
      </c>
      <c r="AM1480" s="0" t="str">
        <f aca="false">_xlfn.IFS(OR(F1480="December",F1480="January",F1480="February"),"Winter",OR(F1480="March",F1480="April",F1480="May"),"Spring",OR(F1480="June",F1480="July",F1480="August"),"Summer",TRUE(),"Autumn")</f>
        <v>Summer</v>
      </c>
      <c r="AN1480" s="0" t="str">
        <f aca="false">IF(L1480+M1480&gt;0,"Family","Adult Only")</f>
        <v>Adult Only</v>
      </c>
      <c r="AO1480" s="0" t="str">
        <f aca="false">IF(U1480=V1480,"Same","Changed")</f>
        <v>Changed</v>
      </c>
    </row>
    <row r="1481" customFormat="false" ht="15" hidden="false" customHeight="false" outlineLevel="0" collapsed="false">
      <c r="A1481" s="14" t="n">
        <v>1535</v>
      </c>
      <c r="B1481" s="14" t="s">
        <v>90</v>
      </c>
      <c r="C1481" s="14" t="n">
        <v>0</v>
      </c>
      <c r="D1481" s="14" t="n">
        <v>125</v>
      </c>
      <c r="E1481" s="14" t="n">
        <v>2017</v>
      </c>
      <c r="F1481" s="14" t="s">
        <v>135</v>
      </c>
      <c r="G1481" s="14" t="n">
        <v>25</v>
      </c>
      <c r="H1481" s="14" t="n">
        <v>24</v>
      </c>
      <c r="I1481" s="14" t="n">
        <v>2</v>
      </c>
      <c r="J1481" s="14" t="n">
        <v>1</v>
      </c>
      <c r="K1481" s="14" t="n">
        <v>2</v>
      </c>
      <c r="L1481" s="14" t="n">
        <v>0</v>
      </c>
      <c r="M1481" s="14" t="n">
        <v>0</v>
      </c>
      <c r="N1481" s="14" t="s">
        <v>82</v>
      </c>
      <c r="O1481" s="14" t="s">
        <v>122</v>
      </c>
      <c r="P1481" s="14" t="s">
        <v>93</v>
      </c>
      <c r="Q1481" s="14" t="s">
        <v>94</v>
      </c>
      <c r="R1481" s="14" t="n">
        <v>0</v>
      </c>
      <c r="S1481" s="14" t="n">
        <v>0</v>
      </c>
      <c r="T1481" s="14" t="n">
        <v>0</v>
      </c>
      <c r="U1481" s="14" t="s">
        <v>109</v>
      </c>
      <c r="V1481" s="14" t="s">
        <v>109</v>
      </c>
      <c r="W1481" s="14" t="n">
        <v>0</v>
      </c>
      <c r="X1481" s="14" t="s">
        <v>86</v>
      </c>
      <c r="Y1481" s="14" t="n">
        <v>9</v>
      </c>
      <c r="Z1481" s="14" t="n">
        <v>0</v>
      </c>
      <c r="AA1481" s="14" t="n">
        <v>0</v>
      </c>
      <c r="AB1481" s="14" t="s">
        <v>101</v>
      </c>
      <c r="AC1481" s="14" t="n">
        <v>126</v>
      </c>
      <c r="AD1481" s="14" t="n">
        <v>0</v>
      </c>
      <c r="AE1481" s="14" t="n">
        <v>0</v>
      </c>
      <c r="AF1481" s="14" t="s">
        <v>88</v>
      </c>
      <c r="AG1481" s="15" t="n">
        <v>42913</v>
      </c>
      <c r="AH1481" s="14" t="n">
        <f aca="false">I1481+J1481</f>
        <v>3</v>
      </c>
      <c r="AI1481" s="14" t="n">
        <f aca="false">K1481+L1481+M1481</f>
        <v>2</v>
      </c>
      <c r="AJ1481" s="14" t="n">
        <f aca="false">AC1481*AH1481</f>
        <v>378</v>
      </c>
      <c r="AK1481" s="14" t="str">
        <f aca="false">IF(C1481=1,"Cancelled","Completed")</f>
        <v>Completed</v>
      </c>
      <c r="AL1481" s="14" t="str">
        <f aca="false">_xlfn.IFS(D1481&lt;=7,"0-7 Days",D1481&lt;=30,"8-30 Days",D1481&lt;=90,"31-90 Days",TRUE(),"90+ Days")</f>
        <v>90+ Days</v>
      </c>
      <c r="AM1481" s="14" t="str">
        <f aca="false">_xlfn.IFS(OR(F1481="December",F1481="January",F1481="February"),"Winter",OR(F1481="March",F1481="April",F1481="May"),"Spring",OR(F1481="June",F1481="July",F1481="August"),"Summer",TRUE(),"Autumn")</f>
        <v>Summer</v>
      </c>
      <c r="AN1481" s="14" t="str">
        <f aca="false">IF(L1481+M1481&gt;0,"Family","Adult Only")</f>
        <v>Adult Only</v>
      </c>
      <c r="AO1481" s="14" t="str">
        <f aca="false">IF(U1481=V1481,"Same","Changed")</f>
        <v>Same</v>
      </c>
    </row>
    <row r="1482" customFormat="false" ht="15" hidden="false" customHeight="false" outlineLevel="0" collapsed="false">
      <c r="A1482" s="0" t="n">
        <v>1536</v>
      </c>
      <c r="B1482" s="0" t="s">
        <v>80</v>
      </c>
      <c r="C1482" s="0" t="n">
        <v>0</v>
      </c>
      <c r="D1482" s="0" t="n">
        <v>172</v>
      </c>
      <c r="E1482" s="0" t="n">
        <v>2016</v>
      </c>
      <c r="F1482" s="0" t="s">
        <v>106</v>
      </c>
      <c r="G1482" s="0" t="n">
        <v>17</v>
      </c>
      <c r="H1482" s="0" t="n">
        <v>18</v>
      </c>
      <c r="I1482" s="0" t="n">
        <v>3</v>
      </c>
      <c r="J1482" s="0" t="n">
        <v>5</v>
      </c>
      <c r="K1482" s="0" t="n">
        <v>1</v>
      </c>
      <c r="L1482" s="0" t="n">
        <v>0</v>
      </c>
      <c r="M1482" s="0" t="n">
        <v>0</v>
      </c>
      <c r="N1482" s="0" t="s">
        <v>112</v>
      </c>
      <c r="O1482" s="0" t="s">
        <v>98</v>
      </c>
      <c r="P1482" s="0" t="s">
        <v>99</v>
      </c>
      <c r="Q1482" s="0" t="s">
        <v>94</v>
      </c>
      <c r="R1482" s="0" t="n">
        <v>0</v>
      </c>
      <c r="S1482" s="0" t="n">
        <v>0</v>
      </c>
      <c r="T1482" s="0" t="n">
        <v>0</v>
      </c>
      <c r="U1482" s="0" t="s">
        <v>95</v>
      </c>
      <c r="V1482" s="0" t="s">
        <v>95</v>
      </c>
      <c r="W1482" s="0" t="n">
        <v>0</v>
      </c>
      <c r="X1482" s="0" t="s">
        <v>86</v>
      </c>
      <c r="Y1482" s="0" t="n">
        <v>115</v>
      </c>
      <c r="Z1482" s="0" t="n">
        <v>0</v>
      </c>
      <c r="AA1482" s="0" t="n">
        <v>0</v>
      </c>
      <c r="AB1482" s="0" t="s">
        <v>101</v>
      </c>
      <c r="AC1482" s="0" t="n">
        <v>48.8</v>
      </c>
      <c r="AD1482" s="0" t="n">
        <v>0</v>
      </c>
      <c r="AE1482" s="0" t="n">
        <v>1</v>
      </c>
      <c r="AF1482" s="0" t="s">
        <v>88</v>
      </c>
      <c r="AG1482" s="13" t="n">
        <v>42486</v>
      </c>
      <c r="AH1482" s="25" t="n">
        <f aca="false">I1482+J1482</f>
        <v>8</v>
      </c>
      <c r="AI1482" s="25" t="n">
        <f aca="false">K1482+L1482+M1482</f>
        <v>1</v>
      </c>
      <c r="AJ1482" s="25" t="n">
        <f aca="false">AC1482*AH1482</f>
        <v>390.4</v>
      </c>
      <c r="AK1482" s="0" t="str">
        <f aca="false">IF(C1482=1,"Cancelled","Completed")</f>
        <v>Completed</v>
      </c>
      <c r="AL1482" s="0" t="str">
        <f aca="false">_xlfn.IFS(D1482&lt;=7,"0-7 Days",D1482&lt;=30,"8-30 Days",D1482&lt;=90,"31-90 Days",TRUE(),"90+ Days")</f>
        <v>90+ Days</v>
      </c>
      <c r="AM1482" s="0" t="str">
        <f aca="false">_xlfn.IFS(OR(F1482="December",F1482="January",F1482="February"),"Winter",OR(F1482="March",F1482="April",F1482="May"),"Spring",OR(F1482="June",F1482="July",F1482="August"),"Summer",TRUE(),"Autumn")</f>
        <v>Spring</v>
      </c>
      <c r="AN1482" s="0" t="str">
        <f aca="false">IF(L1482+M1482&gt;0,"Family","Adult Only")</f>
        <v>Adult Only</v>
      </c>
      <c r="AO1482" s="0" t="str">
        <f aca="false">IF(U1482=V1482,"Same","Changed")</f>
        <v>Same</v>
      </c>
    </row>
    <row r="1483" customFormat="false" ht="15" hidden="false" customHeight="false" outlineLevel="0" collapsed="false">
      <c r="A1483" s="14" t="n">
        <v>1537</v>
      </c>
      <c r="B1483" s="14" t="s">
        <v>80</v>
      </c>
      <c r="C1483" s="14" t="n">
        <v>1</v>
      </c>
      <c r="D1483" s="14" t="n">
        <v>165</v>
      </c>
      <c r="E1483" s="14" t="n">
        <v>2015</v>
      </c>
      <c r="F1483" s="14" t="s">
        <v>81</v>
      </c>
      <c r="G1483" s="14" t="n">
        <v>53</v>
      </c>
      <c r="H1483" s="14" t="n">
        <v>30</v>
      </c>
      <c r="I1483" s="14" t="n">
        <v>0</v>
      </c>
      <c r="J1483" s="14" t="n">
        <v>4</v>
      </c>
      <c r="K1483" s="14" t="n">
        <v>1</v>
      </c>
      <c r="L1483" s="14" t="n">
        <v>0</v>
      </c>
      <c r="M1483" s="14" t="n">
        <v>0</v>
      </c>
      <c r="N1483" s="14" t="s">
        <v>112</v>
      </c>
      <c r="O1483" s="14" t="s">
        <v>92</v>
      </c>
      <c r="P1483" s="14" t="s">
        <v>116</v>
      </c>
      <c r="Q1483" s="14" t="s">
        <v>94</v>
      </c>
      <c r="R1483" s="14" t="n">
        <v>0</v>
      </c>
      <c r="S1483" s="14" t="n">
        <v>0</v>
      </c>
      <c r="T1483" s="14" t="n">
        <v>0</v>
      </c>
      <c r="U1483" s="14" t="s">
        <v>95</v>
      </c>
      <c r="V1483" s="14" t="s">
        <v>95</v>
      </c>
      <c r="W1483" s="14" t="n">
        <v>0</v>
      </c>
      <c r="X1483" s="14" t="s">
        <v>86</v>
      </c>
      <c r="Y1483" s="14" t="n">
        <v>308</v>
      </c>
      <c r="Z1483" s="14" t="n">
        <v>0</v>
      </c>
      <c r="AA1483" s="14" t="n">
        <v>122</v>
      </c>
      <c r="AB1483" s="14" t="s">
        <v>101</v>
      </c>
      <c r="AC1483" s="14" t="n">
        <v>0</v>
      </c>
      <c r="AD1483" s="14" t="n">
        <v>0</v>
      </c>
      <c r="AE1483" s="14" t="n">
        <v>0</v>
      </c>
      <c r="AF1483" s="14" t="s">
        <v>96</v>
      </c>
      <c r="AG1483" s="15" t="n">
        <v>42359</v>
      </c>
      <c r="AH1483" s="14" t="n">
        <f aca="false">I1483+J1483</f>
        <v>4</v>
      </c>
      <c r="AI1483" s="14" t="n">
        <f aca="false">K1483+L1483+M1483</f>
        <v>1</v>
      </c>
      <c r="AJ1483" s="14" t="n">
        <f aca="false">AC1483*AH1483</f>
        <v>0</v>
      </c>
      <c r="AK1483" s="14" t="str">
        <f aca="false">IF(C1483=1,"Cancelled","Completed")</f>
        <v>Cancelled</v>
      </c>
      <c r="AL1483" s="14" t="str">
        <f aca="false">_xlfn.IFS(D1483&lt;=7,"0-7 Days",D1483&lt;=30,"8-30 Days",D1483&lt;=90,"31-90 Days",TRUE(),"90+ Days")</f>
        <v>90+ Days</v>
      </c>
      <c r="AM1483" s="14" t="str">
        <f aca="false">_xlfn.IFS(OR(F1483="December",F1483="January",F1483="February"),"Winter",OR(F1483="March",F1483="April",F1483="May"),"Spring",OR(F1483="June",F1483="July",F1483="August"),"Summer",TRUE(),"Autumn")</f>
        <v>Winter</v>
      </c>
      <c r="AN1483" s="14" t="str">
        <f aca="false">IF(L1483+M1483&gt;0,"Family","Adult Only")</f>
        <v>Adult Only</v>
      </c>
      <c r="AO1483" s="14" t="str">
        <f aca="false">IF(U1483=V1483,"Same","Changed")</f>
        <v>Same</v>
      </c>
    </row>
    <row r="1484" customFormat="false" ht="15" hidden="false" customHeight="false" outlineLevel="0" collapsed="false">
      <c r="A1484" s="0" t="n">
        <v>1538</v>
      </c>
      <c r="B1484" s="0" t="s">
        <v>90</v>
      </c>
      <c r="C1484" s="0" t="n">
        <v>0</v>
      </c>
      <c r="D1484" s="0" t="n">
        <v>17</v>
      </c>
      <c r="E1484" s="0" t="n">
        <v>2015</v>
      </c>
      <c r="F1484" s="0" t="s">
        <v>114</v>
      </c>
      <c r="G1484" s="0" t="n">
        <v>36</v>
      </c>
      <c r="H1484" s="0" t="n">
        <v>1</v>
      </c>
      <c r="I1484" s="0" t="n">
        <v>0</v>
      </c>
      <c r="J1484" s="0" t="n">
        <v>3</v>
      </c>
      <c r="K1484" s="0" t="n">
        <v>2</v>
      </c>
      <c r="L1484" s="0" t="n">
        <v>0</v>
      </c>
      <c r="M1484" s="0" t="n">
        <v>0</v>
      </c>
      <c r="N1484" s="0" t="s">
        <v>82</v>
      </c>
      <c r="O1484" s="0" t="s">
        <v>134</v>
      </c>
      <c r="P1484" s="0" t="s">
        <v>93</v>
      </c>
      <c r="Q1484" s="0" t="s">
        <v>94</v>
      </c>
      <c r="R1484" s="0" t="n">
        <v>0</v>
      </c>
      <c r="S1484" s="0" t="n">
        <v>0</v>
      </c>
      <c r="T1484" s="0" t="n">
        <v>0</v>
      </c>
      <c r="U1484" s="0" t="s">
        <v>95</v>
      </c>
      <c r="V1484" s="0" t="s">
        <v>109</v>
      </c>
      <c r="W1484" s="0" t="n">
        <v>0</v>
      </c>
      <c r="X1484" s="0" t="s">
        <v>86</v>
      </c>
      <c r="Y1484" s="0" t="n">
        <v>9</v>
      </c>
      <c r="Z1484" s="0" t="n">
        <v>0</v>
      </c>
      <c r="AA1484" s="0" t="n">
        <v>0</v>
      </c>
      <c r="AB1484" s="0" t="s">
        <v>87</v>
      </c>
      <c r="AC1484" s="0" t="n">
        <v>105</v>
      </c>
      <c r="AD1484" s="0" t="n">
        <v>0</v>
      </c>
      <c r="AE1484" s="0" t="n">
        <v>0</v>
      </c>
      <c r="AF1484" s="0" t="s">
        <v>88</v>
      </c>
      <c r="AG1484" s="13" t="n">
        <v>42251</v>
      </c>
      <c r="AH1484" s="25" t="n">
        <f aca="false">I1484+J1484</f>
        <v>3</v>
      </c>
      <c r="AI1484" s="25" t="n">
        <f aca="false">K1484+L1484+M1484</f>
        <v>2</v>
      </c>
      <c r="AJ1484" s="25" t="n">
        <f aca="false">AC1484*AH1484</f>
        <v>315</v>
      </c>
      <c r="AK1484" s="0" t="str">
        <f aca="false">IF(C1484=1,"Cancelled","Completed")</f>
        <v>Completed</v>
      </c>
      <c r="AL1484" s="0" t="str">
        <f aca="false">_xlfn.IFS(D1484&lt;=7,"0-7 Days",D1484&lt;=30,"8-30 Days",D1484&lt;=90,"31-90 Days",TRUE(),"90+ Days")</f>
        <v>8-30 Days</v>
      </c>
      <c r="AM1484" s="0" t="str">
        <f aca="false">_xlfn.IFS(OR(F1484="December",F1484="January",F1484="February"),"Winter",OR(F1484="March",F1484="April",F1484="May"),"Spring",OR(F1484="June",F1484="July",F1484="August"),"Summer",TRUE(),"Autumn")</f>
        <v>Autumn</v>
      </c>
      <c r="AN1484" s="0" t="str">
        <f aca="false">IF(L1484+M1484&gt;0,"Family","Adult Only")</f>
        <v>Adult Only</v>
      </c>
      <c r="AO1484" s="0" t="str">
        <f aca="false">IF(U1484=V1484,"Same","Changed")</f>
        <v>Changed</v>
      </c>
    </row>
    <row r="1485" customFormat="false" ht="15" hidden="false" customHeight="false" outlineLevel="0" collapsed="false">
      <c r="A1485" s="14" t="n">
        <v>1539</v>
      </c>
      <c r="B1485" s="14" t="s">
        <v>90</v>
      </c>
      <c r="C1485" s="14" t="n">
        <v>1</v>
      </c>
      <c r="D1485" s="14" t="n">
        <v>178</v>
      </c>
      <c r="E1485" s="14" t="n">
        <v>2016</v>
      </c>
      <c r="F1485" s="14" t="s">
        <v>119</v>
      </c>
      <c r="G1485" s="14" t="n">
        <v>35</v>
      </c>
      <c r="H1485" s="14" t="n">
        <v>23</v>
      </c>
      <c r="I1485" s="14" t="n">
        <v>0</v>
      </c>
      <c r="J1485" s="14" t="n">
        <v>3</v>
      </c>
      <c r="K1485" s="14" t="n">
        <v>0</v>
      </c>
      <c r="L1485" s="14" t="n">
        <v>2</v>
      </c>
      <c r="M1485" s="14" t="n">
        <v>0</v>
      </c>
      <c r="N1485" s="14" t="s">
        <v>82</v>
      </c>
      <c r="O1485" s="14" t="s">
        <v>158</v>
      </c>
      <c r="P1485" s="14" t="s">
        <v>93</v>
      </c>
      <c r="Q1485" s="14" t="s">
        <v>94</v>
      </c>
      <c r="R1485" s="14" t="n">
        <v>0</v>
      </c>
      <c r="S1485" s="14" t="n">
        <v>0</v>
      </c>
      <c r="T1485" s="14" t="n">
        <v>0</v>
      </c>
      <c r="U1485" s="14" t="s">
        <v>138</v>
      </c>
      <c r="V1485" s="14" t="s">
        <v>138</v>
      </c>
      <c r="W1485" s="14" t="n">
        <v>0</v>
      </c>
      <c r="X1485" s="14" t="s">
        <v>86</v>
      </c>
      <c r="Y1485" s="14" t="n">
        <v>9</v>
      </c>
      <c r="Z1485" s="14" t="n">
        <v>0</v>
      </c>
      <c r="AA1485" s="14" t="n">
        <v>0</v>
      </c>
      <c r="AB1485" s="14" t="s">
        <v>101</v>
      </c>
      <c r="AC1485" s="14" t="n">
        <v>94.62</v>
      </c>
      <c r="AD1485" s="14" t="n">
        <v>0</v>
      </c>
      <c r="AE1485" s="14" t="n">
        <v>1</v>
      </c>
      <c r="AF1485" s="14" t="s">
        <v>96</v>
      </c>
      <c r="AG1485" s="15" t="n">
        <v>42427</v>
      </c>
      <c r="AH1485" s="14" t="n">
        <f aca="false">I1485+J1485</f>
        <v>3</v>
      </c>
      <c r="AI1485" s="14" t="n">
        <f aca="false">K1485+L1485+M1485</f>
        <v>2</v>
      </c>
      <c r="AJ1485" s="14" t="n">
        <f aca="false">AC1485*AH1485</f>
        <v>283.86</v>
      </c>
      <c r="AK1485" s="14" t="str">
        <f aca="false">IF(C1485=1,"Cancelled","Completed")</f>
        <v>Cancelled</v>
      </c>
      <c r="AL1485" s="14" t="str">
        <f aca="false">_xlfn.IFS(D1485&lt;=7,"0-7 Days",D1485&lt;=30,"8-30 Days",D1485&lt;=90,"31-90 Days",TRUE(),"90+ Days")</f>
        <v>90+ Days</v>
      </c>
      <c r="AM1485" s="14" t="str">
        <f aca="false">_xlfn.IFS(OR(F1485="December",F1485="January",F1485="February"),"Winter",OR(F1485="March",F1485="April",F1485="May"),"Spring",OR(F1485="June",F1485="July",F1485="August"),"Summer",TRUE(),"Autumn")</f>
        <v>Summer</v>
      </c>
      <c r="AN1485" s="14" t="str">
        <f aca="false">IF(L1485+M1485&gt;0,"Family","Adult Only")</f>
        <v>Family</v>
      </c>
      <c r="AO1485" s="14" t="str">
        <f aca="false">IF(U1485=V1485,"Same","Changed")</f>
        <v>Same</v>
      </c>
    </row>
    <row r="1486" customFormat="false" ht="15" hidden="false" customHeight="false" outlineLevel="0" collapsed="false">
      <c r="A1486" s="0" t="n">
        <v>1540</v>
      </c>
      <c r="B1486" s="0" t="s">
        <v>80</v>
      </c>
      <c r="C1486" s="0" t="n">
        <v>0</v>
      </c>
      <c r="D1486" s="0" t="n">
        <v>45</v>
      </c>
      <c r="E1486" s="0" t="n">
        <v>2015</v>
      </c>
      <c r="F1486" s="0" t="s">
        <v>113</v>
      </c>
      <c r="G1486" s="0" t="n">
        <v>47</v>
      </c>
      <c r="H1486" s="0" t="n">
        <v>19</v>
      </c>
      <c r="I1486" s="0" t="n">
        <v>0</v>
      </c>
      <c r="J1486" s="0" t="n">
        <v>3</v>
      </c>
      <c r="K1486" s="0" t="n">
        <v>2</v>
      </c>
      <c r="L1486" s="0" t="n">
        <v>0</v>
      </c>
      <c r="M1486" s="0" t="n">
        <v>0</v>
      </c>
      <c r="N1486" s="0" t="s">
        <v>112</v>
      </c>
      <c r="O1486" s="0" t="s">
        <v>122</v>
      </c>
      <c r="P1486" s="0" t="s">
        <v>93</v>
      </c>
      <c r="Q1486" s="0" t="s">
        <v>94</v>
      </c>
      <c r="R1486" s="0" t="n">
        <v>0</v>
      </c>
      <c r="S1486" s="0" t="n">
        <v>0</v>
      </c>
      <c r="T1486" s="0" t="n">
        <v>0</v>
      </c>
      <c r="U1486" s="0" t="s">
        <v>124</v>
      </c>
      <c r="V1486" s="0" t="s">
        <v>124</v>
      </c>
      <c r="W1486" s="0" t="n">
        <v>1</v>
      </c>
      <c r="X1486" s="0" t="s">
        <v>86</v>
      </c>
      <c r="Y1486" s="0" t="n">
        <v>240</v>
      </c>
      <c r="Z1486" s="0" t="n">
        <v>0</v>
      </c>
      <c r="AA1486" s="0" t="n">
        <v>0</v>
      </c>
      <c r="AB1486" s="0" t="s">
        <v>87</v>
      </c>
      <c r="AC1486" s="0" t="n">
        <v>86</v>
      </c>
      <c r="AD1486" s="0" t="n">
        <v>0</v>
      </c>
      <c r="AE1486" s="0" t="n">
        <v>2</v>
      </c>
      <c r="AF1486" s="0" t="s">
        <v>88</v>
      </c>
      <c r="AG1486" s="13" t="n">
        <v>42330</v>
      </c>
      <c r="AH1486" s="25" t="n">
        <f aca="false">I1486+J1486</f>
        <v>3</v>
      </c>
      <c r="AI1486" s="25" t="n">
        <f aca="false">K1486+L1486+M1486</f>
        <v>2</v>
      </c>
      <c r="AJ1486" s="25" t="n">
        <f aca="false">AC1486*AH1486</f>
        <v>258</v>
      </c>
      <c r="AK1486" s="0" t="str">
        <f aca="false">IF(C1486=1,"Cancelled","Completed")</f>
        <v>Completed</v>
      </c>
      <c r="AL1486" s="0" t="str">
        <f aca="false">_xlfn.IFS(D1486&lt;=7,"0-7 Days",D1486&lt;=30,"8-30 Days",D1486&lt;=90,"31-90 Days",TRUE(),"90+ Days")</f>
        <v>31-90 Days</v>
      </c>
      <c r="AM1486" s="0" t="str">
        <f aca="false">_xlfn.IFS(OR(F1486="December",F1486="January",F1486="February"),"Winter",OR(F1486="March",F1486="April",F1486="May"),"Spring",OR(F1486="June",F1486="July",F1486="August"),"Summer",TRUE(),"Autumn")</f>
        <v>Autumn</v>
      </c>
      <c r="AN1486" s="0" t="str">
        <f aca="false">IF(L1486+M1486&gt;0,"Family","Adult Only")</f>
        <v>Adult Only</v>
      </c>
      <c r="AO1486" s="0" t="str">
        <f aca="false">IF(U1486=V1486,"Same","Changed")</f>
        <v>Same</v>
      </c>
    </row>
    <row r="1487" customFormat="false" ht="15" hidden="false" customHeight="false" outlineLevel="0" collapsed="false">
      <c r="A1487" s="14" t="n">
        <v>1541</v>
      </c>
      <c r="B1487" s="14" t="s">
        <v>90</v>
      </c>
      <c r="C1487" s="14" t="n">
        <v>1</v>
      </c>
      <c r="D1487" s="14" t="n">
        <v>22</v>
      </c>
      <c r="E1487" s="14" t="n">
        <v>2017</v>
      </c>
      <c r="F1487" s="14" t="s">
        <v>126</v>
      </c>
      <c r="G1487" s="14" t="n">
        <v>2</v>
      </c>
      <c r="H1487" s="14" t="n">
        <v>10</v>
      </c>
      <c r="I1487" s="14" t="n">
        <v>0</v>
      </c>
      <c r="J1487" s="14" t="n">
        <v>1</v>
      </c>
      <c r="K1487" s="14" t="n">
        <v>1</v>
      </c>
      <c r="L1487" s="14" t="n">
        <v>0</v>
      </c>
      <c r="M1487" s="14" t="n">
        <v>0</v>
      </c>
      <c r="N1487" s="14" t="s">
        <v>82</v>
      </c>
      <c r="O1487" s="14" t="s">
        <v>115</v>
      </c>
      <c r="P1487" s="14" t="s">
        <v>93</v>
      </c>
      <c r="Q1487" s="14" t="s">
        <v>94</v>
      </c>
      <c r="R1487" s="14" t="n">
        <v>0</v>
      </c>
      <c r="S1487" s="14" t="n">
        <v>0</v>
      </c>
      <c r="T1487" s="14" t="n">
        <v>0</v>
      </c>
      <c r="U1487" s="14" t="s">
        <v>95</v>
      </c>
      <c r="V1487" s="14" t="s">
        <v>95</v>
      </c>
      <c r="W1487" s="14" t="n">
        <v>0</v>
      </c>
      <c r="X1487" s="14" t="s">
        <v>86</v>
      </c>
      <c r="Y1487" s="14" t="n">
        <v>9</v>
      </c>
      <c r="Z1487" s="14" t="n">
        <v>0</v>
      </c>
      <c r="AA1487" s="14" t="n">
        <v>0</v>
      </c>
      <c r="AB1487" s="14" t="s">
        <v>87</v>
      </c>
      <c r="AC1487" s="14" t="n">
        <v>89.5</v>
      </c>
      <c r="AD1487" s="14" t="n">
        <v>0</v>
      </c>
      <c r="AE1487" s="14" t="n">
        <v>0</v>
      </c>
      <c r="AF1487" s="14" t="s">
        <v>96</v>
      </c>
      <c r="AG1487" s="15" t="n">
        <v>42723</v>
      </c>
      <c r="AH1487" s="14" t="n">
        <f aca="false">I1487+J1487</f>
        <v>1</v>
      </c>
      <c r="AI1487" s="14" t="n">
        <f aca="false">K1487+L1487+M1487</f>
        <v>1</v>
      </c>
      <c r="AJ1487" s="14" t="n">
        <f aca="false">AC1487*AH1487</f>
        <v>89.5</v>
      </c>
      <c r="AK1487" s="14" t="str">
        <f aca="false">IF(C1487=1,"Cancelled","Completed")</f>
        <v>Cancelled</v>
      </c>
      <c r="AL1487" s="14" t="str">
        <f aca="false">_xlfn.IFS(D1487&lt;=7,"0-7 Days",D1487&lt;=30,"8-30 Days",D1487&lt;=90,"31-90 Days",TRUE(),"90+ Days")</f>
        <v>8-30 Days</v>
      </c>
      <c r="AM1487" s="14" t="str">
        <f aca="false">_xlfn.IFS(OR(F1487="December",F1487="January",F1487="February"),"Winter",OR(F1487="March",F1487="April",F1487="May"),"Spring",OR(F1487="June",F1487="July",F1487="August"),"Summer",TRUE(),"Autumn")</f>
        <v>Winter</v>
      </c>
      <c r="AN1487" s="14" t="str">
        <f aca="false">IF(L1487+M1487&gt;0,"Family","Adult Only")</f>
        <v>Adult Only</v>
      </c>
      <c r="AO1487" s="14" t="str">
        <f aca="false">IF(U1487=V1487,"Same","Changed")</f>
        <v>Same</v>
      </c>
    </row>
    <row r="1488" customFormat="false" ht="15" hidden="false" customHeight="false" outlineLevel="0" collapsed="false">
      <c r="A1488" s="0" t="n">
        <v>1542</v>
      </c>
      <c r="B1488" s="0" t="s">
        <v>90</v>
      </c>
      <c r="C1488" s="0" t="n">
        <v>1</v>
      </c>
      <c r="D1488" s="0" t="n">
        <v>299</v>
      </c>
      <c r="E1488" s="0" t="n">
        <v>2015</v>
      </c>
      <c r="F1488" s="0" t="s">
        <v>119</v>
      </c>
      <c r="G1488" s="0" t="n">
        <v>33</v>
      </c>
      <c r="H1488" s="0" t="n">
        <v>12</v>
      </c>
      <c r="I1488" s="0" t="n">
        <v>0</v>
      </c>
      <c r="J1488" s="0" t="n">
        <v>2</v>
      </c>
      <c r="K1488" s="0" t="n">
        <v>2</v>
      </c>
      <c r="L1488" s="0" t="n">
        <v>0</v>
      </c>
      <c r="M1488" s="0" t="n">
        <v>0</v>
      </c>
      <c r="N1488" s="0" t="s">
        <v>82</v>
      </c>
      <c r="O1488" s="0" t="s">
        <v>92</v>
      </c>
      <c r="P1488" s="0" t="s">
        <v>116</v>
      </c>
      <c r="Q1488" s="0" t="s">
        <v>94</v>
      </c>
      <c r="R1488" s="0" t="n">
        <v>0</v>
      </c>
      <c r="S1488" s="0" t="n">
        <v>1</v>
      </c>
      <c r="T1488" s="0" t="n">
        <v>0</v>
      </c>
      <c r="U1488" s="0" t="s">
        <v>95</v>
      </c>
      <c r="V1488" s="0" t="s">
        <v>95</v>
      </c>
      <c r="W1488" s="0" t="n">
        <v>0</v>
      </c>
      <c r="X1488" s="0" t="s">
        <v>120</v>
      </c>
      <c r="Y1488" s="0" t="n">
        <v>1</v>
      </c>
      <c r="Z1488" s="0" t="n">
        <v>0</v>
      </c>
      <c r="AA1488" s="0" t="n">
        <v>0</v>
      </c>
      <c r="AB1488" s="0" t="s">
        <v>101</v>
      </c>
      <c r="AC1488" s="0" t="n">
        <v>62</v>
      </c>
      <c r="AD1488" s="0" t="n">
        <v>0</v>
      </c>
      <c r="AE1488" s="0" t="n">
        <v>0</v>
      </c>
      <c r="AF1488" s="0" t="s">
        <v>96</v>
      </c>
      <c r="AG1488" s="13" t="n">
        <v>42187</v>
      </c>
      <c r="AH1488" s="25" t="n">
        <f aca="false">I1488+J1488</f>
        <v>2</v>
      </c>
      <c r="AI1488" s="25" t="n">
        <f aca="false">K1488+L1488+M1488</f>
        <v>2</v>
      </c>
      <c r="AJ1488" s="25" t="n">
        <f aca="false">AC1488*AH1488</f>
        <v>124</v>
      </c>
      <c r="AK1488" s="0" t="str">
        <f aca="false">IF(C1488=1,"Cancelled","Completed")</f>
        <v>Cancelled</v>
      </c>
      <c r="AL1488" s="0" t="str">
        <f aca="false">_xlfn.IFS(D1488&lt;=7,"0-7 Days",D1488&lt;=30,"8-30 Days",D1488&lt;=90,"31-90 Days",TRUE(),"90+ Days")</f>
        <v>90+ Days</v>
      </c>
      <c r="AM1488" s="0" t="str">
        <f aca="false">_xlfn.IFS(OR(F1488="December",F1488="January",F1488="February"),"Winter",OR(F1488="March",F1488="April",F1488="May"),"Spring",OR(F1488="June",F1488="July",F1488="August"),"Summer",TRUE(),"Autumn")</f>
        <v>Summer</v>
      </c>
      <c r="AN1488" s="0" t="str">
        <f aca="false">IF(L1488+M1488&gt;0,"Family","Adult Only")</f>
        <v>Adult Only</v>
      </c>
      <c r="AO1488" s="0" t="str">
        <f aca="false">IF(U1488=V1488,"Same","Changed")</f>
        <v>Same</v>
      </c>
    </row>
    <row r="1489" customFormat="false" ht="15" hidden="false" customHeight="false" outlineLevel="0" collapsed="false">
      <c r="A1489" s="14" t="n">
        <v>1543</v>
      </c>
      <c r="B1489" s="14" t="s">
        <v>90</v>
      </c>
      <c r="C1489" s="14" t="n">
        <v>1</v>
      </c>
      <c r="D1489" s="14" t="n">
        <v>120</v>
      </c>
      <c r="E1489" s="14" t="n">
        <v>2017</v>
      </c>
      <c r="F1489" s="14" t="s">
        <v>135</v>
      </c>
      <c r="G1489" s="14" t="n">
        <v>26</v>
      </c>
      <c r="H1489" s="14" t="n">
        <v>29</v>
      </c>
      <c r="I1489" s="14" t="n">
        <v>0</v>
      </c>
      <c r="J1489" s="14" t="n">
        <v>1</v>
      </c>
      <c r="K1489" s="14" t="n">
        <v>2</v>
      </c>
      <c r="L1489" s="14" t="n">
        <v>1</v>
      </c>
      <c r="M1489" s="14" t="n">
        <v>0</v>
      </c>
      <c r="N1489" s="14" t="s">
        <v>82</v>
      </c>
      <c r="O1489" s="14" t="s">
        <v>122</v>
      </c>
      <c r="P1489" s="14" t="s">
        <v>93</v>
      </c>
      <c r="Q1489" s="14" t="s">
        <v>94</v>
      </c>
      <c r="R1489" s="14" t="n">
        <v>0</v>
      </c>
      <c r="S1489" s="14" t="n">
        <v>0</v>
      </c>
      <c r="T1489" s="14" t="n">
        <v>0</v>
      </c>
      <c r="U1489" s="14" t="s">
        <v>95</v>
      </c>
      <c r="V1489" s="14" t="s">
        <v>95</v>
      </c>
      <c r="W1489" s="14" t="n">
        <v>3</v>
      </c>
      <c r="X1489" s="14" t="s">
        <v>86</v>
      </c>
      <c r="Y1489" s="14" t="n">
        <v>9</v>
      </c>
      <c r="Z1489" s="14" t="n">
        <v>0</v>
      </c>
      <c r="AA1489" s="14" t="n">
        <v>0</v>
      </c>
      <c r="AB1489" s="14" t="s">
        <v>87</v>
      </c>
      <c r="AC1489" s="14" t="n">
        <v>126</v>
      </c>
      <c r="AD1489" s="14" t="n">
        <v>0</v>
      </c>
      <c r="AE1489" s="14" t="n">
        <v>1</v>
      </c>
      <c r="AF1489" s="14" t="s">
        <v>96</v>
      </c>
      <c r="AG1489" s="15" t="n">
        <v>42803</v>
      </c>
      <c r="AH1489" s="14" t="n">
        <f aca="false">I1489+J1489</f>
        <v>1</v>
      </c>
      <c r="AI1489" s="14" t="n">
        <f aca="false">K1489+L1489+M1489</f>
        <v>3</v>
      </c>
      <c r="AJ1489" s="14" t="n">
        <f aca="false">AC1489*AH1489</f>
        <v>126</v>
      </c>
      <c r="AK1489" s="14" t="str">
        <f aca="false">IF(C1489=1,"Cancelled","Completed")</f>
        <v>Cancelled</v>
      </c>
      <c r="AL1489" s="14" t="str">
        <f aca="false">_xlfn.IFS(D1489&lt;=7,"0-7 Days",D1489&lt;=30,"8-30 Days",D1489&lt;=90,"31-90 Days",TRUE(),"90+ Days")</f>
        <v>90+ Days</v>
      </c>
      <c r="AM1489" s="14" t="str">
        <f aca="false">_xlfn.IFS(OR(F1489="December",F1489="January",F1489="February"),"Winter",OR(F1489="March",F1489="April",F1489="May"),"Spring",OR(F1489="June",F1489="July",F1489="August"),"Summer",TRUE(),"Autumn")</f>
        <v>Summer</v>
      </c>
      <c r="AN1489" s="14" t="str">
        <f aca="false">IF(L1489+M1489&gt;0,"Family","Adult Only")</f>
        <v>Family</v>
      </c>
      <c r="AO1489" s="14" t="str">
        <f aca="false">IF(U1489=V1489,"Same","Changed")</f>
        <v>Same</v>
      </c>
    </row>
    <row r="1490" customFormat="false" ht="15" hidden="false" customHeight="false" outlineLevel="0" collapsed="false">
      <c r="A1490" s="0" t="n">
        <v>1544</v>
      </c>
      <c r="B1490" s="0" t="s">
        <v>80</v>
      </c>
      <c r="C1490" s="0" t="n">
        <v>1</v>
      </c>
      <c r="D1490" s="0" t="n">
        <v>223</v>
      </c>
      <c r="E1490" s="0" t="n">
        <v>2016</v>
      </c>
      <c r="F1490" s="0" t="s">
        <v>114</v>
      </c>
      <c r="G1490" s="0" t="n">
        <v>37</v>
      </c>
      <c r="H1490" s="0" t="n">
        <v>5</v>
      </c>
      <c r="I1490" s="0" t="n">
        <v>1</v>
      </c>
      <c r="J1490" s="0" t="n">
        <v>4</v>
      </c>
      <c r="K1490" s="0" t="n">
        <v>2</v>
      </c>
      <c r="L1490" s="0" t="n">
        <v>0</v>
      </c>
      <c r="M1490" s="0" t="n">
        <v>0</v>
      </c>
      <c r="N1490" s="0" t="s">
        <v>82</v>
      </c>
      <c r="O1490" s="0" t="s">
        <v>92</v>
      </c>
      <c r="P1490" s="0" t="s">
        <v>93</v>
      </c>
      <c r="Q1490" s="0" t="s">
        <v>94</v>
      </c>
      <c r="R1490" s="0" t="n">
        <v>0</v>
      </c>
      <c r="S1490" s="0" t="n">
        <v>0</v>
      </c>
      <c r="T1490" s="0" t="n">
        <v>0</v>
      </c>
      <c r="U1490" s="0" t="s">
        <v>109</v>
      </c>
      <c r="V1490" s="0" t="s">
        <v>109</v>
      </c>
      <c r="W1490" s="0" t="n">
        <v>0</v>
      </c>
      <c r="X1490" s="0" t="s">
        <v>86</v>
      </c>
      <c r="Y1490" s="0" t="n">
        <v>240</v>
      </c>
      <c r="Z1490" s="0" t="n">
        <v>0</v>
      </c>
      <c r="AA1490" s="0" t="n">
        <v>0</v>
      </c>
      <c r="AB1490" s="0" t="s">
        <v>87</v>
      </c>
      <c r="AC1490" s="0" t="n">
        <v>100</v>
      </c>
      <c r="AD1490" s="0" t="n">
        <v>0</v>
      </c>
      <c r="AE1490" s="0" t="n">
        <v>1</v>
      </c>
      <c r="AF1490" s="0" t="s">
        <v>96</v>
      </c>
      <c r="AG1490" s="13" t="n">
        <v>42397</v>
      </c>
      <c r="AH1490" s="25" t="n">
        <f aca="false">I1490+J1490</f>
        <v>5</v>
      </c>
      <c r="AI1490" s="25" t="n">
        <f aca="false">K1490+L1490+M1490</f>
        <v>2</v>
      </c>
      <c r="AJ1490" s="25" t="n">
        <f aca="false">AC1490*AH1490</f>
        <v>500</v>
      </c>
      <c r="AK1490" s="0" t="str">
        <f aca="false">IF(C1490=1,"Cancelled","Completed")</f>
        <v>Cancelled</v>
      </c>
      <c r="AL1490" s="0" t="str">
        <f aca="false">_xlfn.IFS(D1490&lt;=7,"0-7 Days",D1490&lt;=30,"8-30 Days",D1490&lt;=90,"31-90 Days",TRUE(),"90+ Days")</f>
        <v>90+ Days</v>
      </c>
      <c r="AM1490" s="0" t="str">
        <f aca="false">_xlfn.IFS(OR(F1490="December",F1490="January",F1490="February"),"Winter",OR(F1490="March",F1490="April",F1490="May"),"Spring",OR(F1490="June",F1490="July",F1490="August"),"Summer",TRUE(),"Autumn")</f>
        <v>Autumn</v>
      </c>
      <c r="AN1490" s="0" t="str">
        <f aca="false">IF(L1490+M1490&gt;0,"Family","Adult Only")</f>
        <v>Adult Only</v>
      </c>
      <c r="AO1490" s="0" t="str">
        <f aca="false">IF(U1490=V1490,"Same","Changed")</f>
        <v>Same</v>
      </c>
    </row>
    <row r="1491" customFormat="false" ht="15" hidden="false" customHeight="false" outlineLevel="0" collapsed="false">
      <c r="A1491" s="14" t="n">
        <v>1546</v>
      </c>
      <c r="B1491" s="14" t="s">
        <v>90</v>
      </c>
      <c r="C1491" s="14" t="n">
        <v>0</v>
      </c>
      <c r="D1491" s="14" t="n">
        <v>6</v>
      </c>
      <c r="E1491" s="14" t="n">
        <v>2017</v>
      </c>
      <c r="F1491" s="14" t="s">
        <v>106</v>
      </c>
      <c r="G1491" s="14" t="n">
        <v>17</v>
      </c>
      <c r="H1491" s="14" t="n">
        <v>27</v>
      </c>
      <c r="I1491" s="14" t="n">
        <v>0</v>
      </c>
      <c r="J1491" s="14" t="n">
        <v>3</v>
      </c>
      <c r="K1491" s="14" t="n">
        <v>2</v>
      </c>
      <c r="L1491" s="14" t="n">
        <v>1</v>
      </c>
      <c r="M1491" s="14" t="n">
        <v>0</v>
      </c>
      <c r="N1491" s="14" t="s">
        <v>82</v>
      </c>
      <c r="O1491" s="14" t="s">
        <v>130</v>
      </c>
      <c r="P1491" s="14" t="s">
        <v>93</v>
      </c>
      <c r="Q1491" s="14" t="s">
        <v>94</v>
      </c>
      <c r="R1491" s="14" t="n">
        <v>0</v>
      </c>
      <c r="S1491" s="14" t="n">
        <v>0</v>
      </c>
      <c r="T1491" s="14" t="n">
        <v>0</v>
      </c>
      <c r="U1491" s="14" t="s">
        <v>109</v>
      </c>
      <c r="V1491" s="14" t="s">
        <v>109</v>
      </c>
      <c r="W1491" s="14" t="n">
        <v>0</v>
      </c>
      <c r="X1491" s="14" t="s">
        <v>86</v>
      </c>
      <c r="Y1491" s="14" t="n">
        <v>7</v>
      </c>
      <c r="Z1491" s="14" t="n">
        <v>0</v>
      </c>
      <c r="AA1491" s="14" t="n">
        <v>0</v>
      </c>
      <c r="AB1491" s="14" t="s">
        <v>87</v>
      </c>
      <c r="AC1491" s="14" t="n">
        <v>144.4</v>
      </c>
      <c r="AD1491" s="14" t="n">
        <v>0</v>
      </c>
      <c r="AE1491" s="14" t="n">
        <v>1</v>
      </c>
      <c r="AF1491" s="14" t="s">
        <v>88</v>
      </c>
      <c r="AG1491" s="15" t="n">
        <v>42855</v>
      </c>
      <c r="AH1491" s="14" t="n">
        <f aca="false">I1491+J1491</f>
        <v>3</v>
      </c>
      <c r="AI1491" s="14" t="n">
        <f aca="false">K1491+L1491+M1491</f>
        <v>3</v>
      </c>
      <c r="AJ1491" s="14" t="n">
        <f aca="false">AC1491*AH1491</f>
        <v>433.2</v>
      </c>
      <c r="AK1491" s="14" t="str">
        <f aca="false">IF(C1491=1,"Cancelled","Completed")</f>
        <v>Completed</v>
      </c>
      <c r="AL1491" s="14" t="str">
        <f aca="false">_xlfn.IFS(D1491&lt;=7,"0-7 Days",D1491&lt;=30,"8-30 Days",D1491&lt;=90,"31-90 Days",TRUE(),"90+ Days")</f>
        <v>0-7 Days</v>
      </c>
      <c r="AM1491" s="14" t="str">
        <f aca="false">_xlfn.IFS(OR(F1491="December",F1491="January",F1491="February"),"Winter",OR(F1491="March",F1491="April",F1491="May"),"Spring",OR(F1491="June",F1491="July",F1491="August"),"Summer",TRUE(),"Autumn")</f>
        <v>Spring</v>
      </c>
      <c r="AN1491" s="14" t="str">
        <f aca="false">IF(L1491+M1491&gt;0,"Family","Adult Only")</f>
        <v>Family</v>
      </c>
      <c r="AO1491" s="14" t="str">
        <f aca="false">IF(U1491=V1491,"Same","Changed")</f>
        <v>Same</v>
      </c>
    </row>
    <row r="1492" customFormat="false" ht="15" hidden="false" customHeight="false" outlineLevel="0" collapsed="false">
      <c r="A1492" s="0" t="n">
        <v>1547</v>
      </c>
      <c r="B1492" s="0" t="s">
        <v>80</v>
      </c>
      <c r="C1492" s="0" t="n">
        <v>0</v>
      </c>
      <c r="D1492" s="0" t="n">
        <v>97</v>
      </c>
      <c r="E1492" s="0" t="n">
        <v>2016</v>
      </c>
      <c r="F1492" s="0" t="s">
        <v>103</v>
      </c>
      <c r="G1492" s="0" t="n">
        <v>10</v>
      </c>
      <c r="H1492" s="0" t="n">
        <v>4</v>
      </c>
      <c r="I1492" s="0" t="n">
        <v>3</v>
      </c>
      <c r="J1492" s="0" t="n">
        <v>7</v>
      </c>
      <c r="K1492" s="0" t="n">
        <v>2</v>
      </c>
      <c r="L1492" s="0" t="n">
        <v>0</v>
      </c>
      <c r="M1492" s="0" t="n">
        <v>0</v>
      </c>
      <c r="N1492" s="0" t="s">
        <v>82</v>
      </c>
      <c r="O1492" s="0" t="s">
        <v>117</v>
      </c>
      <c r="P1492" s="0" t="s">
        <v>99</v>
      </c>
      <c r="Q1492" s="0" t="s">
        <v>94</v>
      </c>
      <c r="R1492" s="0" t="n">
        <v>0</v>
      </c>
      <c r="S1492" s="0" t="n">
        <v>0</v>
      </c>
      <c r="T1492" s="0" t="n">
        <v>0</v>
      </c>
      <c r="U1492" s="0" t="s">
        <v>95</v>
      </c>
      <c r="V1492" s="0" t="s">
        <v>109</v>
      </c>
      <c r="W1492" s="0" t="n">
        <v>0</v>
      </c>
      <c r="X1492" s="0" t="s">
        <v>86</v>
      </c>
      <c r="Y1492" s="0" t="n">
        <v>6</v>
      </c>
      <c r="Z1492" s="0" t="n">
        <v>0</v>
      </c>
      <c r="AA1492" s="0" t="n">
        <v>0</v>
      </c>
      <c r="AB1492" s="0" t="s">
        <v>87</v>
      </c>
      <c r="AC1492" s="0" t="n">
        <v>26</v>
      </c>
      <c r="AD1492" s="0" t="n">
        <v>0</v>
      </c>
      <c r="AE1492" s="0" t="n">
        <v>1</v>
      </c>
      <c r="AF1492" s="0" t="s">
        <v>88</v>
      </c>
      <c r="AG1492" s="13" t="n">
        <v>42443</v>
      </c>
      <c r="AH1492" s="25" t="n">
        <f aca="false">I1492+J1492</f>
        <v>10</v>
      </c>
      <c r="AI1492" s="25" t="n">
        <f aca="false">K1492+L1492+M1492</f>
        <v>2</v>
      </c>
      <c r="AJ1492" s="25" t="n">
        <f aca="false">AC1492*AH1492</f>
        <v>260</v>
      </c>
      <c r="AK1492" s="0" t="str">
        <f aca="false">IF(C1492=1,"Cancelled","Completed")</f>
        <v>Completed</v>
      </c>
      <c r="AL1492" s="0" t="str">
        <f aca="false">_xlfn.IFS(D1492&lt;=7,"0-7 Days",D1492&lt;=30,"8-30 Days",D1492&lt;=90,"31-90 Days",TRUE(),"90+ Days")</f>
        <v>90+ Days</v>
      </c>
      <c r="AM1492" s="0" t="str">
        <f aca="false">_xlfn.IFS(OR(F1492="December",F1492="January",F1492="February"),"Winter",OR(F1492="March",F1492="April",F1492="May"),"Spring",OR(F1492="June",F1492="July",F1492="August"),"Summer",TRUE(),"Autumn")</f>
        <v>Spring</v>
      </c>
      <c r="AN1492" s="0" t="str">
        <f aca="false">IF(L1492+M1492&gt;0,"Family","Adult Only")</f>
        <v>Adult Only</v>
      </c>
      <c r="AO1492" s="0" t="str">
        <f aca="false">IF(U1492=V1492,"Same","Changed")</f>
        <v>Changed</v>
      </c>
    </row>
    <row r="1493" customFormat="false" ht="15" hidden="false" customHeight="false" outlineLevel="0" collapsed="false">
      <c r="A1493" s="14" t="n">
        <v>1548</v>
      </c>
      <c r="B1493" s="14" t="s">
        <v>90</v>
      </c>
      <c r="C1493" s="14" t="n">
        <v>0</v>
      </c>
      <c r="D1493" s="14" t="n">
        <v>14</v>
      </c>
      <c r="E1493" s="14" t="n">
        <v>2015</v>
      </c>
      <c r="F1493" s="14" t="s">
        <v>111</v>
      </c>
      <c r="G1493" s="14" t="n">
        <v>42</v>
      </c>
      <c r="H1493" s="14" t="n">
        <v>15</v>
      </c>
      <c r="I1493" s="14" t="n">
        <v>0</v>
      </c>
      <c r="J1493" s="14" t="n">
        <v>1</v>
      </c>
      <c r="K1493" s="14" t="n">
        <v>1</v>
      </c>
      <c r="L1493" s="14" t="n">
        <v>0</v>
      </c>
      <c r="M1493" s="14" t="n">
        <v>0</v>
      </c>
      <c r="N1493" s="14" t="s">
        <v>82</v>
      </c>
      <c r="O1493" s="14" t="s">
        <v>158</v>
      </c>
      <c r="P1493" s="14" t="s">
        <v>99</v>
      </c>
      <c r="Q1493" s="14" t="s">
        <v>94</v>
      </c>
      <c r="R1493" s="14" t="n">
        <v>0</v>
      </c>
      <c r="S1493" s="14" t="n">
        <v>0</v>
      </c>
      <c r="T1493" s="14" t="n">
        <v>0</v>
      </c>
      <c r="U1493" s="14" t="s">
        <v>95</v>
      </c>
      <c r="V1493" s="14" t="s">
        <v>95</v>
      </c>
      <c r="W1493" s="14" t="n">
        <v>1</v>
      </c>
      <c r="X1493" s="14" t="s">
        <v>86</v>
      </c>
      <c r="Y1493" s="14" t="n">
        <v>99</v>
      </c>
      <c r="Z1493" s="14" t="n">
        <v>0</v>
      </c>
      <c r="AA1493" s="14" t="n">
        <v>0</v>
      </c>
      <c r="AB1493" s="14" t="s">
        <v>101</v>
      </c>
      <c r="AC1493" s="14" t="n">
        <v>100</v>
      </c>
      <c r="AD1493" s="14" t="n">
        <v>0</v>
      </c>
      <c r="AE1493" s="14" t="n">
        <v>0</v>
      </c>
      <c r="AF1493" s="14" t="s">
        <v>88</v>
      </c>
      <c r="AG1493" s="15" t="n">
        <v>42293</v>
      </c>
      <c r="AH1493" s="14" t="n">
        <f aca="false">I1493+J1493</f>
        <v>1</v>
      </c>
      <c r="AI1493" s="14" t="n">
        <f aca="false">K1493+L1493+M1493</f>
        <v>1</v>
      </c>
      <c r="AJ1493" s="14" t="n">
        <f aca="false">AC1493*AH1493</f>
        <v>100</v>
      </c>
      <c r="AK1493" s="14" t="str">
        <f aca="false">IF(C1493=1,"Cancelled","Completed")</f>
        <v>Completed</v>
      </c>
      <c r="AL1493" s="14" t="str">
        <f aca="false">_xlfn.IFS(D1493&lt;=7,"0-7 Days",D1493&lt;=30,"8-30 Days",D1493&lt;=90,"31-90 Days",TRUE(),"90+ Days")</f>
        <v>8-30 Days</v>
      </c>
      <c r="AM1493" s="14" t="str">
        <f aca="false">_xlfn.IFS(OR(F1493="December",F1493="January",F1493="February"),"Winter",OR(F1493="March",F1493="April",F1493="May"),"Spring",OR(F1493="June",F1493="July",F1493="August"),"Summer",TRUE(),"Autumn")</f>
        <v>Autumn</v>
      </c>
      <c r="AN1493" s="14" t="str">
        <f aca="false">IF(L1493+M1493&gt;0,"Family","Adult Only")</f>
        <v>Adult Only</v>
      </c>
      <c r="AO1493" s="14" t="str">
        <f aca="false">IF(U1493=V1493,"Same","Changed")</f>
        <v>Same</v>
      </c>
    </row>
    <row r="1494" customFormat="false" ht="15" hidden="false" customHeight="false" outlineLevel="0" collapsed="false">
      <c r="A1494" s="0" t="n">
        <v>1549</v>
      </c>
      <c r="B1494" s="0" t="s">
        <v>90</v>
      </c>
      <c r="C1494" s="0" t="n">
        <v>1</v>
      </c>
      <c r="D1494" s="0" t="n">
        <v>52</v>
      </c>
      <c r="E1494" s="0" t="n">
        <v>2017</v>
      </c>
      <c r="F1494" s="0" t="s">
        <v>103</v>
      </c>
      <c r="G1494" s="0" t="n">
        <v>11</v>
      </c>
      <c r="H1494" s="0" t="n">
        <v>13</v>
      </c>
      <c r="I1494" s="0" t="n">
        <v>1</v>
      </c>
      <c r="J1494" s="0" t="n">
        <v>1</v>
      </c>
      <c r="K1494" s="0" t="n">
        <v>1</v>
      </c>
      <c r="L1494" s="0" t="n">
        <v>0</v>
      </c>
      <c r="M1494" s="0" t="n">
        <v>0</v>
      </c>
      <c r="N1494" s="0" t="s">
        <v>82</v>
      </c>
      <c r="O1494" s="0" t="s">
        <v>92</v>
      </c>
      <c r="P1494" s="0" t="s">
        <v>99</v>
      </c>
      <c r="Q1494" s="0" t="s">
        <v>94</v>
      </c>
      <c r="R1494" s="0" t="n">
        <v>0</v>
      </c>
      <c r="S1494" s="0" t="n">
        <v>0</v>
      </c>
      <c r="T1494" s="0" t="n">
        <v>0</v>
      </c>
      <c r="U1494" s="0" t="s">
        <v>95</v>
      </c>
      <c r="V1494" s="0" t="s">
        <v>95</v>
      </c>
      <c r="W1494" s="0" t="n">
        <v>0</v>
      </c>
      <c r="X1494" s="0" t="s">
        <v>120</v>
      </c>
      <c r="Y1494" s="0" t="n">
        <v>56</v>
      </c>
      <c r="Z1494" s="0" t="n">
        <v>0</v>
      </c>
      <c r="AA1494" s="0" t="n">
        <v>0</v>
      </c>
      <c r="AB1494" s="0" t="s">
        <v>87</v>
      </c>
      <c r="AC1494" s="0" t="n">
        <v>80</v>
      </c>
      <c r="AD1494" s="0" t="n">
        <v>0</v>
      </c>
      <c r="AE1494" s="0" t="n">
        <v>0</v>
      </c>
      <c r="AF1494" s="0" t="s">
        <v>96</v>
      </c>
      <c r="AG1494" s="13" t="n">
        <v>42755</v>
      </c>
      <c r="AH1494" s="25" t="n">
        <f aca="false">I1494+J1494</f>
        <v>2</v>
      </c>
      <c r="AI1494" s="25" t="n">
        <f aca="false">K1494+L1494+M1494</f>
        <v>1</v>
      </c>
      <c r="AJ1494" s="25" t="n">
        <f aca="false">AC1494*AH1494</f>
        <v>160</v>
      </c>
      <c r="AK1494" s="0" t="str">
        <f aca="false">IF(C1494=1,"Cancelled","Completed")</f>
        <v>Cancelled</v>
      </c>
      <c r="AL1494" s="0" t="str">
        <f aca="false">_xlfn.IFS(D1494&lt;=7,"0-7 Days",D1494&lt;=30,"8-30 Days",D1494&lt;=90,"31-90 Days",TRUE(),"90+ Days")</f>
        <v>31-90 Days</v>
      </c>
      <c r="AM1494" s="0" t="str">
        <f aca="false">_xlfn.IFS(OR(F1494="December",F1494="January",F1494="February"),"Winter",OR(F1494="March",F1494="April",F1494="May"),"Spring",OR(F1494="June",F1494="July",F1494="August"),"Summer",TRUE(),"Autumn")</f>
        <v>Spring</v>
      </c>
      <c r="AN1494" s="0" t="str">
        <f aca="false">IF(L1494+M1494&gt;0,"Family","Adult Only")</f>
        <v>Adult Only</v>
      </c>
      <c r="AO1494" s="0" t="str">
        <f aca="false">IF(U1494=V1494,"Same","Changed")</f>
        <v>Same</v>
      </c>
    </row>
    <row r="1495" customFormat="false" ht="15" hidden="false" customHeight="false" outlineLevel="0" collapsed="false">
      <c r="A1495" s="14" t="n">
        <v>1550</v>
      </c>
      <c r="B1495" s="14" t="s">
        <v>90</v>
      </c>
      <c r="C1495" s="14" t="n">
        <v>0</v>
      </c>
      <c r="D1495" s="14" t="n">
        <v>287</v>
      </c>
      <c r="E1495" s="14" t="n">
        <v>2016</v>
      </c>
      <c r="F1495" s="14" t="s">
        <v>119</v>
      </c>
      <c r="G1495" s="14" t="n">
        <v>35</v>
      </c>
      <c r="H1495" s="14" t="n">
        <v>24</v>
      </c>
      <c r="I1495" s="14" t="n">
        <v>1</v>
      </c>
      <c r="J1495" s="14" t="n">
        <v>4</v>
      </c>
      <c r="K1495" s="14" t="n">
        <v>2</v>
      </c>
      <c r="L1495" s="14" t="n">
        <v>1</v>
      </c>
      <c r="M1495" s="14" t="n">
        <v>0</v>
      </c>
      <c r="N1495" s="14" t="s">
        <v>82</v>
      </c>
      <c r="O1495" s="14" t="s">
        <v>108</v>
      </c>
      <c r="P1495" s="14" t="s">
        <v>84</v>
      </c>
      <c r="Q1495" s="14" t="s">
        <v>84</v>
      </c>
      <c r="R1495" s="14" t="n">
        <v>0</v>
      </c>
      <c r="S1495" s="14" t="n">
        <v>0</v>
      </c>
      <c r="T1495" s="14" t="n">
        <v>0</v>
      </c>
      <c r="U1495" s="14" t="s">
        <v>95</v>
      </c>
      <c r="V1495" s="14" t="s">
        <v>95</v>
      </c>
      <c r="W1495" s="14" t="n">
        <v>0</v>
      </c>
      <c r="X1495" s="14" t="s">
        <v>86</v>
      </c>
      <c r="Y1495" s="14" t="n">
        <v>0</v>
      </c>
      <c r="Z1495" s="14" t="n">
        <v>0</v>
      </c>
      <c r="AA1495" s="14" t="n">
        <v>0</v>
      </c>
      <c r="AB1495" s="14" t="s">
        <v>87</v>
      </c>
      <c r="AC1495" s="14" t="n">
        <v>90.1</v>
      </c>
      <c r="AD1495" s="14" t="n">
        <v>0</v>
      </c>
      <c r="AE1495" s="14" t="n">
        <v>1</v>
      </c>
      <c r="AF1495" s="14" t="s">
        <v>88</v>
      </c>
      <c r="AG1495" s="15" t="n">
        <v>42611</v>
      </c>
      <c r="AH1495" s="14" t="n">
        <f aca="false">I1495+J1495</f>
        <v>5</v>
      </c>
      <c r="AI1495" s="14" t="n">
        <f aca="false">K1495+L1495+M1495</f>
        <v>3</v>
      </c>
      <c r="AJ1495" s="14" t="n">
        <f aca="false">AC1495*AH1495</f>
        <v>450.5</v>
      </c>
      <c r="AK1495" s="14" t="str">
        <f aca="false">IF(C1495=1,"Cancelled","Completed")</f>
        <v>Completed</v>
      </c>
      <c r="AL1495" s="14" t="str">
        <f aca="false">_xlfn.IFS(D1495&lt;=7,"0-7 Days",D1495&lt;=30,"8-30 Days",D1495&lt;=90,"31-90 Days",TRUE(),"90+ Days")</f>
        <v>90+ Days</v>
      </c>
      <c r="AM1495" s="14" t="str">
        <f aca="false">_xlfn.IFS(OR(F1495="December",F1495="January",F1495="February"),"Winter",OR(F1495="March",F1495="April",F1495="May"),"Spring",OR(F1495="June",F1495="July",F1495="August"),"Summer",TRUE(),"Autumn")</f>
        <v>Summer</v>
      </c>
      <c r="AN1495" s="14" t="str">
        <f aca="false">IF(L1495+M1495&gt;0,"Family","Adult Only")</f>
        <v>Family</v>
      </c>
      <c r="AO1495" s="14" t="str">
        <f aca="false">IF(U1495=V1495,"Same","Changed")</f>
        <v>Same</v>
      </c>
    </row>
    <row r="1496" customFormat="false" ht="15" hidden="false" customHeight="false" outlineLevel="0" collapsed="false">
      <c r="A1496" s="0" t="n">
        <v>1551</v>
      </c>
      <c r="B1496" s="0" t="s">
        <v>90</v>
      </c>
      <c r="C1496" s="0" t="n">
        <v>1</v>
      </c>
      <c r="D1496" s="0" t="n">
        <v>121</v>
      </c>
      <c r="E1496" s="0" t="n">
        <v>2017</v>
      </c>
      <c r="F1496" s="0" t="s">
        <v>106</v>
      </c>
      <c r="G1496" s="0" t="n">
        <v>15</v>
      </c>
      <c r="H1496" s="0" t="n">
        <v>12</v>
      </c>
      <c r="I1496" s="0" t="n">
        <v>0</v>
      </c>
      <c r="J1496" s="0" t="n">
        <v>4</v>
      </c>
      <c r="K1496" s="0" t="n">
        <v>3</v>
      </c>
      <c r="L1496" s="0" t="n">
        <v>0</v>
      </c>
      <c r="M1496" s="0" t="n">
        <v>0</v>
      </c>
      <c r="N1496" s="0" t="s">
        <v>82</v>
      </c>
      <c r="O1496" s="0" t="s">
        <v>122</v>
      </c>
      <c r="P1496" s="0" t="s">
        <v>93</v>
      </c>
      <c r="Q1496" s="0" t="s">
        <v>94</v>
      </c>
      <c r="R1496" s="0" t="n">
        <v>0</v>
      </c>
      <c r="S1496" s="0" t="n">
        <v>0</v>
      </c>
      <c r="T1496" s="0" t="n">
        <v>0</v>
      </c>
      <c r="U1496" s="0" t="s">
        <v>109</v>
      </c>
      <c r="V1496" s="0" t="s">
        <v>109</v>
      </c>
      <c r="W1496" s="0" t="n">
        <v>0</v>
      </c>
      <c r="X1496" s="0" t="s">
        <v>86</v>
      </c>
      <c r="Y1496" s="0" t="n">
        <v>9</v>
      </c>
      <c r="Z1496" s="0" t="n">
        <v>0</v>
      </c>
      <c r="AA1496" s="0" t="n">
        <v>0</v>
      </c>
      <c r="AB1496" s="0" t="s">
        <v>87</v>
      </c>
      <c r="AC1496" s="0" t="n">
        <v>173.25</v>
      </c>
      <c r="AD1496" s="0" t="n">
        <v>0</v>
      </c>
      <c r="AE1496" s="0" t="n">
        <v>0</v>
      </c>
      <c r="AF1496" s="0" t="s">
        <v>96</v>
      </c>
      <c r="AG1496" s="13" t="n">
        <v>42719</v>
      </c>
      <c r="AH1496" s="25" t="n">
        <f aca="false">I1496+J1496</f>
        <v>4</v>
      </c>
      <c r="AI1496" s="25" t="n">
        <f aca="false">K1496+L1496+M1496</f>
        <v>3</v>
      </c>
      <c r="AJ1496" s="25" t="n">
        <f aca="false">AC1496*AH1496</f>
        <v>693</v>
      </c>
      <c r="AK1496" s="0" t="str">
        <f aca="false">IF(C1496=1,"Cancelled","Completed")</f>
        <v>Cancelled</v>
      </c>
      <c r="AL1496" s="0" t="str">
        <f aca="false">_xlfn.IFS(D1496&lt;=7,"0-7 Days",D1496&lt;=30,"8-30 Days",D1496&lt;=90,"31-90 Days",TRUE(),"90+ Days")</f>
        <v>90+ Days</v>
      </c>
      <c r="AM1496" s="0" t="str">
        <f aca="false">_xlfn.IFS(OR(F1496="December",F1496="January",F1496="February"),"Winter",OR(F1496="March",F1496="April",F1496="May"),"Spring",OR(F1496="June",F1496="July",F1496="August"),"Summer",TRUE(),"Autumn")</f>
        <v>Spring</v>
      </c>
      <c r="AN1496" s="0" t="str">
        <f aca="false">IF(L1496+M1496&gt;0,"Family","Adult Only")</f>
        <v>Adult Only</v>
      </c>
      <c r="AO1496" s="0" t="str">
        <f aca="false">IF(U1496=V1496,"Same","Changed")</f>
        <v>Same</v>
      </c>
    </row>
    <row r="1497" customFormat="false" ht="15" hidden="false" customHeight="false" outlineLevel="0" collapsed="false">
      <c r="A1497" s="14" t="n">
        <v>1552</v>
      </c>
      <c r="B1497" s="14" t="s">
        <v>80</v>
      </c>
      <c r="C1497" s="14" t="n">
        <v>1</v>
      </c>
      <c r="D1497" s="14" t="n">
        <v>7</v>
      </c>
      <c r="E1497" s="14" t="n">
        <v>2017</v>
      </c>
      <c r="F1497" s="14" t="s">
        <v>121</v>
      </c>
      <c r="G1497" s="14" t="n">
        <v>22</v>
      </c>
      <c r="H1497" s="14" t="n">
        <v>30</v>
      </c>
      <c r="I1497" s="14" t="n">
        <v>0</v>
      </c>
      <c r="J1497" s="14" t="n">
        <v>3</v>
      </c>
      <c r="K1497" s="14" t="n">
        <v>2</v>
      </c>
      <c r="L1497" s="14" t="n">
        <v>0</v>
      </c>
      <c r="M1497" s="14" t="n">
        <v>0</v>
      </c>
      <c r="N1497" s="14" t="s">
        <v>82</v>
      </c>
      <c r="O1497" s="14" t="s">
        <v>151</v>
      </c>
      <c r="P1497" s="14" t="s">
        <v>93</v>
      </c>
      <c r="Q1497" s="14" t="s">
        <v>94</v>
      </c>
      <c r="R1497" s="14" t="n">
        <v>0</v>
      </c>
      <c r="S1497" s="14" t="n">
        <v>0</v>
      </c>
      <c r="T1497" s="14" t="n">
        <v>0</v>
      </c>
      <c r="U1497" s="14" t="s">
        <v>124</v>
      </c>
      <c r="V1497" s="14" t="s">
        <v>124</v>
      </c>
      <c r="W1497" s="14" t="n">
        <v>0</v>
      </c>
      <c r="X1497" s="14" t="s">
        <v>86</v>
      </c>
      <c r="Y1497" s="14" t="n">
        <v>240</v>
      </c>
      <c r="Z1497" s="14" t="n">
        <v>0</v>
      </c>
      <c r="AA1497" s="14" t="n">
        <v>0</v>
      </c>
      <c r="AB1497" s="14" t="s">
        <v>87</v>
      </c>
      <c r="AC1497" s="14" t="n">
        <v>120</v>
      </c>
      <c r="AD1497" s="14" t="n">
        <v>0</v>
      </c>
      <c r="AE1497" s="14" t="n">
        <v>1</v>
      </c>
      <c r="AF1497" s="14" t="s">
        <v>96</v>
      </c>
      <c r="AG1497" s="15" t="n">
        <v>42879</v>
      </c>
      <c r="AH1497" s="14" t="n">
        <f aca="false">I1497+J1497</f>
        <v>3</v>
      </c>
      <c r="AI1497" s="14" t="n">
        <f aca="false">K1497+L1497+M1497</f>
        <v>2</v>
      </c>
      <c r="AJ1497" s="14" t="n">
        <f aca="false">AC1497*AH1497</f>
        <v>360</v>
      </c>
      <c r="AK1497" s="14" t="str">
        <f aca="false">IF(C1497=1,"Cancelled","Completed")</f>
        <v>Cancelled</v>
      </c>
      <c r="AL1497" s="14" t="str">
        <f aca="false">_xlfn.IFS(D1497&lt;=7,"0-7 Days",D1497&lt;=30,"8-30 Days",D1497&lt;=90,"31-90 Days",TRUE(),"90+ Days")</f>
        <v>0-7 Days</v>
      </c>
      <c r="AM1497" s="14" t="str">
        <f aca="false">_xlfn.IFS(OR(F1497="December",F1497="January",F1497="February"),"Winter",OR(F1497="March",F1497="April",F1497="May"),"Spring",OR(F1497="June",F1497="July",F1497="August"),"Summer",TRUE(),"Autumn")</f>
        <v>Spring</v>
      </c>
      <c r="AN1497" s="14" t="str">
        <f aca="false">IF(L1497+M1497&gt;0,"Family","Adult Only")</f>
        <v>Adult Only</v>
      </c>
      <c r="AO1497" s="14" t="str">
        <f aca="false">IF(U1497=V1497,"Same","Changed")</f>
        <v>Same</v>
      </c>
    </row>
    <row r="1498" customFormat="false" ht="15" hidden="false" customHeight="false" outlineLevel="0" collapsed="false">
      <c r="A1498" s="0" t="n">
        <v>1554</v>
      </c>
      <c r="B1498" s="0" t="s">
        <v>80</v>
      </c>
      <c r="C1498" s="0" t="n">
        <v>0</v>
      </c>
      <c r="D1498" s="0" t="n">
        <v>129</v>
      </c>
      <c r="E1498" s="0" t="n">
        <v>2016</v>
      </c>
      <c r="F1498" s="0" t="s">
        <v>119</v>
      </c>
      <c r="G1498" s="0" t="n">
        <v>32</v>
      </c>
      <c r="H1498" s="0" t="n">
        <v>6</v>
      </c>
      <c r="I1498" s="0" t="n">
        <v>2</v>
      </c>
      <c r="J1498" s="0" t="n">
        <v>5</v>
      </c>
      <c r="K1498" s="0" t="n">
        <v>2</v>
      </c>
      <c r="L1498" s="0" t="n">
        <v>2</v>
      </c>
      <c r="M1498" s="0" t="n">
        <v>0</v>
      </c>
      <c r="N1498" s="0" t="s">
        <v>112</v>
      </c>
      <c r="O1498" s="0" t="s">
        <v>115</v>
      </c>
      <c r="P1498" s="0" t="s">
        <v>93</v>
      </c>
      <c r="Q1498" s="0" t="s">
        <v>94</v>
      </c>
      <c r="R1498" s="0" t="n">
        <v>0</v>
      </c>
      <c r="S1498" s="0" t="n">
        <v>0</v>
      </c>
      <c r="T1498" s="0" t="n">
        <v>0</v>
      </c>
      <c r="U1498" s="0" t="s">
        <v>156</v>
      </c>
      <c r="V1498" s="0" t="s">
        <v>156</v>
      </c>
      <c r="W1498" s="0" t="n">
        <v>0</v>
      </c>
      <c r="X1498" s="0" t="s">
        <v>86</v>
      </c>
      <c r="Y1498" s="0" t="n">
        <v>242</v>
      </c>
      <c r="Z1498" s="0" t="n">
        <v>0</v>
      </c>
      <c r="AA1498" s="0" t="n">
        <v>0</v>
      </c>
      <c r="AB1498" s="0" t="s">
        <v>87</v>
      </c>
      <c r="AC1498" s="0" t="n">
        <v>327.4</v>
      </c>
      <c r="AD1498" s="0" t="n">
        <v>0</v>
      </c>
      <c r="AE1498" s="0" t="n">
        <v>2</v>
      </c>
      <c r="AF1498" s="0" t="s">
        <v>88</v>
      </c>
      <c r="AG1498" s="13" t="n">
        <v>42595</v>
      </c>
      <c r="AH1498" s="25" t="n">
        <f aca="false">I1498+J1498</f>
        <v>7</v>
      </c>
      <c r="AI1498" s="25" t="n">
        <f aca="false">K1498+L1498+M1498</f>
        <v>4</v>
      </c>
      <c r="AJ1498" s="25" t="n">
        <f aca="false">AC1498*AH1498</f>
        <v>2291.8</v>
      </c>
      <c r="AK1498" s="0" t="str">
        <f aca="false">IF(C1498=1,"Cancelled","Completed")</f>
        <v>Completed</v>
      </c>
      <c r="AL1498" s="0" t="str">
        <f aca="false">_xlfn.IFS(D1498&lt;=7,"0-7 Days",D1498&lt;=30,"8-30 Days",D1498&lt;=90,"31-90 Days",TRUE(),"90+ Days")</f>
        <v>90+ Days</v>
      </c>
      <c r="AM1498" s="0" t="str">
        <f aca="false">_xlfn.IFS(OR(F1498="December",F1498="January",F1498="February"),"Winter",OR(F1498="March",F1498="April",F1498="May"),"Spring",OR(F1498="June",F1498="July",F1498="August"),"Summer",TRUE(),"Autumn")</f>
        <v>Summer</v>
      </c>
      <c r="AN1498" s="0" t="str">
        <f aca="false">IF(L1498+M1498&gt;0,"Family","Adult Only")</f>
        <v>Family</v>
      </c>
      <c r="AO1498" s="0" t="str">
        <f aca="false">IF(U1498=V1498,"Same","Changed")</f>
        <v>Same</v>
      </c>
    </row>
    <row r="1499" customFormat="false" ht="15" hidden="false" customHeight="false" outlineLevel="0" collapsed="false">
      <c r="A1499" s="14" t="n">
        <v>1555</v>
      </c>
      <c r="B1499" s="14" t="s">
        <v>90</v>
      </c>
      <c r="C1499" s="14" t="n">
        <v>0</v>
      </c>
      <c r="D1499" s="14" t="n">
        <v>4</v>
      </c>
      <c r="E1499" s="14" t="n">
        <v>2015</v>
      </c>
      <c r="F1499" s="14" t="s">
        <v>113</v>
      </c>
      <c r="G1499" s="14" t="n">
        <v>48</v>
      </c>
      <c r="H1499" s="14" t="n">
        <v>27</v>
      </c>
      <c r="I1499" s="14" t="n">
        <v>0</v>
      </c>
      <c r="J1499" s="14" t="n">
        <v>2</v>
      </c>
      <c r="K1499" s="14" t="n">
        <v>1</v>
      </c>
      <c r="L1499" s="14" t="n">
        <v>0</v>
      </c>
      <c r="M1499" s="14" t="n">
        <v>0</v>
      </c>
      <c r="N1499" s="14" t="s">
        <v>82</v>
      </c>
      <c r="O1499" s="14" t="s">
        <v>115</v>
      </c>
      <c r="P1499" s="14" t="s">
        <v>116</v>
      </c>
      <c r="Q1499" s="14" t="s">
        <v>94</v>
      </c>
      <c r="R1499" s="14" t="n">
        <v>0</v>
      </c>
      <c r="S1499" s="14" t="n">
        <v>0</v>
      </c>
      <c r="T1499" s="14" t="n">
        <v>0</v>
      </c>
      <c r="U1499" s="14" t="s">
        <v>95</v>
      </c>
      <c r="V1499" s="14" t="s">
        <v>95</v>
      </c>
      <c r="W1499" s="14" t="n">
        <v>0</v>
      </c>
      <c r="X1499" s="14" t="s">
        <v>86</v>
      </c>
      <c r="Y1499" s="14" t="n">
        <v>1</v>
      </c>
      <c r="Z1499" s="14" t="n">
        <v>0</v>
      </c>
      <c r="AA1499" s="14" t="n">
        <v>0</v>
      </c>
      <c r="AB1499" s="14" t="s">
        <v>101</v>
      </c>
      <c r="AC1499" s="14" t="n">
        <v>62</v>
      </c>
      <c r="AD1499" s="14" t="n">
        <v>0</v>
      </c>
      <c r="AE1499" s="14" t="n">
        <v>0</v>
      </c>
      <c r="AF1499" s="14" t="s">
        <v>88</v>
      </c>
      <c r="AG1499" s="15" t="n">
        <v>42337</v>
      </c>
      <c r="AH1499" s="14" t="n">
        <f aca="false">I1499+J1499</f>
        <v>2</v>
      </c>
      <c r="AI1499" s="14" t="n">
        <f aca="false">K1499+L1499+M1499</f>
        <v>1</v>
      </c>
      <c r="AJ1499" s="14" t="n">
        <f aca="false">AC1499*AH1499</f>
        <v>124</v>
      </c>
      <c r="AK1499" s="14" t="str">
        <f aca="false">IF(C1499=1,"Cancelled","Completed")</f>
        <v>Completed</v>
      </c>
      <c r="AL1499" s="14" t="str">
        <f aca="false">_xlfn.IFS(D1499&lt;=7,"0-7 Days",D1499&lt;=30,"8-30 Days",D1499&lt;=90,"31-90 Days",TRUE(),"90+ Days")</f>
        <v>0-7 Days</v>
      </c>
      <c r="AM1499" s="14" t="str">
        <f aca="false">_xlfn.IFS(OR(F1499="December",F1499="January",F1499="February"),"Winter",OR(F1499="March",F1499="April",F1499="May"),"Spring",OR(F1499="June",F1499="July",F1499="August"),"Summer",TRUE(),"Autumn")</f>
        <v>Autumn</v>
      </c>
      <c r="AN1499" s="14" t="str">
        <f aca="false">IF(L1499+M1499&gt;0,"Family","Adult Only")</f>
        <v>Adult Only</v>
      </c>
      <c r="AO1499" s="14" t="str">
        <f aca="false">IF(U1499=V1499,"Same","Changed")</f>
        <v>Same</v>
      </c>
    </row>
    <row r="1500" customFormat="false" ht="15" hidden="false" customHeight="false" outlineLevel="0" collapsed="false">
      <c r="A1500" s="0" t="n">
        <v>1556</v>
      </c>
      <c r="B1500" s="0" t="s">
        <v>90</v>
      </c>
      <c r="C1500" s="0" t="n">
        <v>0</v>
      </c>
      <c r="D1500" s="0" t="n">
        <v>47</v>
      </c>
      <c r="E1500" s="0" t="n">
        <v>2016</v>
      </c>
      <c r="F1500" s="0" t="s">
        <v>113</v>
      </c>
      <c r="G1500" s="0" t="n">
        <v>46</v>
      </c>
      <c r="H1500" s="0" t="n">
        <v>12</v>
      </c>
      <c r="I1500" s="0" t="n">
        <v>2</v>
      </c>
      <c r="J1500" s="0" t="n">
        <v>2</v>
      </c>
      <c r="K1500" s="0" t="n">
        <v>2</v>
      </c>
      <c r="L1500" s="0" t="n">
        <v>0</v>
      </c>
      <c r="M1500" s="0" t="n">
        <v>0</v>
      </c>
      <c r="N1500" s="0" t="s">
        <v>82</v>
      </c>
      <c r="O1500" s="0" t="s">
        <v>189</v>
      </c>
      <c r="P1500" s="0" t="s">
        <v>84</v>
      </c>
      <c r="Q1500" s="0" t="s">
        <v>84</v>
      </c>
      <c r="R1500" s="0" t="n">
        <v>0</v>
      </c>
      <c r="S1500" s="0" t="n">
        <v>0</v>
      </c>
      <c r="T1500" s="0" t="n">
        <v>0</v>
      </c>
      <c r="U1500" s="0" t="s">
        <v>95</v>
      </c>
      <c r="V1500" s="0" t="s">
        <v>95</v>
      </c>
      <c r="W1500" s="0" t="n">
        <v>1</v>
      </c>
      <c r="X1500" s="0" t="s">
        <v>86</v>
      </c>
      <c r="Y1500" s="0" t="n">
        <v>14</v>
      </c>
      <c r="Z1500" s="0" t="n">
        <v>0</v>
      </c>
      <c r="AA1500" s="0" t="n">
        <v>0</v>
      </c>
      <c r="AB1500" s="0" t="s">
        <v>87</v>
      </c>
      <c r="AC1500" s="0" t="n">
        <v>85.75</v>
      </c>
      <c r="AD1500" s="0" t="n">
        <v>0</v>
      </c>
      <c r="AE1500" s="0" t="n">
        <v>1</v>
      </c>
      <c r="AF1500" s="0" t="s">
        <v>88</v>
      </c>
      <c r="AG1500" s="13" t="n">
        <v>42690</v>
      </c>
      <c r="AH1500" s="25" t="n">
        <f aca="false">I1500+J1500</f>
        <v>4</v>
      </c>
      <c r="AI1500" s="25" t="n">
        <f aca="false">K1500+L1500+M1500</f>
        <v>2</v>
      </c>
      <c r="AJ1500" s="25" t="n">
        <f aca="false">AC1500*AH1500</f>
        <v>343</v>
      </c>
      <c r="AK1500" s="0" t="str">
        <f aca="false">IF(C1500=1,"Cancelled","Completed")</f>
        <v>Completed</v>
      </c>
      <c r="AL1500" s="0" t="str">
        <f aca="false">_xlfn.IFS(D1500&lt;=7,"0-7 Days",D1500&lt;=30,"8-30 Days",D1500&lt;=90,"31-90 Days",TRUE(),"90+ Days")</f>
        <v>31-90 Days</v>
      </c>
      <c r="AM1500" s="0" t="str">
        <f aca="false">_xlfn.IFS(OR(F1500="December",F1500="January",F1500="February"),"Winter",OR(F1500="March",F1500="April",F1500="May"),"Spring",OR(F1500="June",F1500="July",F1500="August"),"Summer",TRUE(),"Autumn")</f>
        <v>Autumn</v>
      </c>
      <c r="AN1500" s="0" t="str">
        <f aca="false">IF(L1500+M1500&gt;0,"Family","Adult Only")</f>
        <v>Adult Only</v>
      </c>
      <c r="AO1500" s="0" t="str">
        <f aca="false">IF(U1500=V1500,"Same","Changed")</f>
        <v>Same</v>
      </c>
    </row>
    <row r="1501" customFormat="false" ht="15" hidden="false" customHeight="false" outlineLevel="0" collapsed="false">
      <c r="A1501" s="14" t="n">
        <v>1557</v>
      </c>
      <c r="B1501" s="14" t="s">
        <v>90</v>
      </c>
      <c r="C1501" s="14" t="n">
        <v>0</v>
      </c>
      <c r="D1501" s="14" t="n">
        <v>110</v>
      </c>
      <c r="E1501" s="14" t="n">
        <v>2016</v>
      </c>
      <c r="F1501" s="14" t="s">
        <v>111</v>
      </c>
      <c r="G1501" s="14" t="n">
        <v>42</v>
      </c>
      <c r="H1501" s="14" t="n">
        <v>9</v>
      </c>
      <c r="I1501" s="14" t="n">
        <v>1</v>
      </c>
      <c r="J1501" s="14" t="n">
        <v>0</v>
      </c>
      <c r="K1501" s="14" t="n">
        <v>1</v>
      </c>
      <c r="L1501" s="14" t="n">
        <v>0</v>
      </c>
      <c r="M1501" s="14" t="n">
        <v>0</v>
      </c>
      <c r="N1501" s="14" t="s">
        <v>82</v>
      </c>
      <c r="O1501" s="14" t="s">
        <v>104</v>
      </c>
      <c r="P1501" s="14" t="s">
        <v>99</v>
      </c>
      <c r="Q1501" s="14" t="s">
        <v>94</v>
      </c>
      <c r="R1501" s="14" t="n">
        <v>0</v>
      </c>
      <c r="S1501" s="14" t="n">
        <v>0</v>
      </c>
      <c r="T1501" s="14" t="n">
        <v>0</v>
      </c>
      <c r="U1501" s="14" t="s">
        <v>95</v>
      </c>
      <c r="V1501" s="14" t="s">
        <v>95</v>
      </c>
      <c r="W1501" s="14" t="n">
        <v>1</v>
      </c>
      <c r="X1501" s="14" t="s">
        <v>86</v>
      </c>
      <c r="Y1501" s="14" t="n">
        <v>234</v>
      </c>
      <c r="Z1501" s="14" t="n">
        <v>0</v>
      </c>
      <c r="AA1501" s="14" t="n">
        <v>0</v>
      </c>
      <c r="AB1501" s="14" t="s">
        <v>101</v>
      </c>
      <c r="AC1501" s="14" t="n">
        <v>120</v>
      </c>
      <c r="AD1501" s="14" t="n">
        <v>0</v>
      </c>
      <c r="AE1501" s="14" t="n">
        <v>0</v>
      </c>
      <c r="AF1501" s="14" t="s">
        <v>88</v>
      </c>
      <c r="AG1501" s="15" t="n">
        <v>42653</v>
      </c>
      <c r="AH1501" s="14" t="n">
        <f aca="false">I1501+J1501</f>
        <v>1</v>
      </c>
      <c r="AI1501" s="14" t="n">
        <f aca="false">K1501+L1501+M1501</f>
        <v>1</v>
      </c>
      <c r="AJ1501" s="14" t="n">
        <f aca="false">AC1501*AH1501</f>
        <v>120</v>
      </c>
      <c r="AK1501" s="14" t="str">
        <f aca="false">IF(C1501=1,"Cancelled","Completed")</f>
        <v>Completed</v>
      </c>
      <c r="AL1501" s="14" t="str">
        <f aca="false">_xlfn.IFS(D1501&lt;=7,"0-7 Days",D1501&lt;=30,"8-30 Days",D1501&lt;=90,"31-90 Days",TRUE(),"90+ Days")</f>
        <v>90+ Days</v>
      </c>
      <c r="AM1501" s="14" t="str">
        <f aca="false">_xlfn.IFS(OR(F1501="December",F1501="January",F1501="February"),"Winter",OR(F1501="March",F1501="April",F1501="May"),"Spring",OR(F1501="June",F1501="July",F1501="August"),"Summer",TRUE(),"Autumn")</f>
        <v>Autumn</v>
      </c>
      <c r="AN1501" s="14" t="str">
        <f aca="false">IF(L1501+M1501&gt;0,"Family","Adult Only")</f>
        <v>Adult Only</v>
      </c>
      <c r="AO1501" s="14" t="str">
        <f aca="false">IF(U1501=V1501,"Same","Changed")</f>
        <v>Same</v>
      </c>
    </row>
    <row r="1502" customFormat="false" ht="15" hidden="false" customHeight="false" outlineLevel="0" collapsed="false">
      <c r="A1502" s="0" t="n">
        <v>1558</v>
      </c>
      <c r="B1502" s="0" t="s">
        <v>80</v>
      </c>
      <c r="C1502" s="0" t="n">
        <v>0</v>
      </c>
      <c r="D1502" s="0" t="n">
        <v>257</v>
      </c>
      <c r="E1502" s="0" t="n">
        <v>2015</v>
      </c>
      <c r="F1502" s="0" t="s">
        <v>114</v>
      </c>
      <c r="G1502" s="0" t="n">
        <v>38</v>
      </c>
      <c r="H1502" s="0" t="n">
        <v>15</v>
      </c>
      <c r="I1502" s="0" t="n">
        <v>0</v>
      </c>
      <c r="J1502" s="0" t="n">
        <v>5</v>
      </c>
      <c r="K1502" s="0" t="n">
        <v>2</v>
      </c>
      <c r="L1502" s="0" t="n">
        <v>0</v>
      </c>
      <c r="M1502" s="0" t="n">
        <v>0</v>
      </c>
      <c r="N1502" s="0" t="s">
        <v>82</v>
      </c>
      <c r="O1502" s="0" t="s">
        <v>147</v>
      </c>
      <c r="P1502" s="0" t="s">
        <v>99</v>
      </c>
      <c r="Q1502" s="0" t="s">
        <v>94</v>
      </c>
      <c r="R1502" s="0" t="n">
        <v>0</v>
      </c>
      <c r="S1502" s="0" t="n">
        <v>0</v>
      </c>
      <c r="T1502" s="0" t="n">
        <v>0</v>
      </c>
      <c r="U1502" s="0" t="s">
        <v>95</v>
      </c>
      <c r="V1502" s="0" t="s">
        <v>95</v>
      </c>
      <c r="W1502" s="0" t="n">
        <v>0</v>
      </c>
      <c r="X1502" s="0" t="s">
        <v>86</v>
      </c>
      <c r="Y1502" s="0" t="n">
        <v>142</v>
      </c>
      <c r="Z1502" s="0" t="n">
        <v>0</v>
      </c>
      <c r="AA1502" s="0" t="n">
        <v>0</v>
      </c>
      <c r="AB1502" s="0" t="s">
        <v>125</v>
      </c>
      <c r="AC1502" s="0" t="n">
        <v>50.15</v>
      </c>
      <c r="AD1502" s="0" t="n">
        <v>0</v>
      </c>
      <c r="AE1502" s="0" t="n">
        <v>0</v>
      </c>
      <c r="AF1502" s="0" t="s">
        <v>88</v>
      </c>
      <c r="AG1502" s="13" t="n">
        <v>42267</v>
      </c>
      <c r="AH1502" s="25" t="n">
        <f aca="false">I1502+J1502</f>
        <v>5</v>
      </c>
      <c r="AI1502" s="25" t="n">
        <f aca="false">K1502+L1502+M1502</f>
        <v>2</v>
      </c>
      <c r="AJ1502" s="25" t="n">
        <f aca="false">AC1502*AH1502</f>
        <v>250.75</v>
      </c>
      <c r="AK1502" s="0" t="str">
        <f aca="false">IF(C1502=1,"Cancelled","Completed")</f>
        <v>Completed</v>
      </c>
      <c r="AL1502" s="0" t="str">
        <f aca="false">_xlfn.IFS(D1502&lt;=7,"0-7 Days",D1502&lt;=30,"8-30 Days",D1502&lt;=90,"31-90 Days",TRUE(),"90+ Days")</f>
        <v>90+ Days</v>
      </c>
      <c r="AM1502" s="0" t="str">
        <f aca="false">_xlfn.IFS(OR(F1502="December",F1502="January",F1502="February"),"Winter",OR(F1502="March",F1502="April",F1502="May"),"Spring",OR(F1502="June",F1502="July",F1502="August"),"Summer",TRUE(),"Autumn")</f>
        <v>Autumn</v>
      </c>
      <c r="AN1502" s="0" t="str">
        <f aca="false">IF(L1502+M1502&gt;0,"Family","Adult Only")</f>
        <v>Adult Only</v>
      </c>
      <c r="AO1502" s="0" t="str">
        <f aca="false">IF(U1502=V1502,"Same","Changed")</f>
        <v>Same</v>
      </c>
    </row>
    <row r="1503" customFormat="false" ht="15" hidden="false" customHeight="false" outlineLevel="0" collapsed="false">
      <c r="A1503" s="14" t="n">
        <v>1559</v>
      </c>
      <c r="B1503" s="14" t="s">
        <v>90</v>
      </c>
      <c r="C1503" s="14" t="n">
        <v>1</v>
      </c>
      <c r="D1503" s="14" t="n">
        <v>8</v>
      </c>
      <c r="E1503" s="14" t="n">
        <v>2016</v>
      </c>
      <c r="F1503" s="14" t="s">
        <v>81</v>
      </c>
      <c r="G1503" s="14" t="n">
        <v>51</v>
      </c>
      <c r="H1503" s="14" t="n">
        <v>17</v>
      </c>
      <c r="I1503" s="14" t="n">
        <v>0</v>
      </c>
      <c r="J1503" s="14" t="n">
        <v>1</v>
      </c>
      <c r="K1503" s="14" t="n">
        <v>2</v>
      </c>
      <c r="L1503" s="14" t="n">
        <v>0</v>
      </c>
      <c r="M1503" s="14" t="n">
        <v>0</v>
      </c>
      <c r="N1503" s="14" t="s">
        <v>107</v>
      </c>
      <c r="O1503" s="14" t="s">
        <v>92</v>
      </c>
      <c r="P1503" s="14" t="s">
        <v>93</v>
      </c>
      <c r="Q1503" s="14" t="s">
        <v>94</v>
      </c>
      <c r="R1503" s="14" t="n">
        <v>0</v>
      </c>
      <c r="S1503" s="14" t="n">
        <v>0</v>
      </c>
      <c r="T1503" s="14" t="n">
        <v>0</v>
      </c>
      <c r="U1503" s="14" t="s">
        <v>95</v>
      </c>
      <c r="V1503" s="14" t="s">
        <v>95</v>
      </c>
      <c r="W1503" s="14" t="n">
        <v>0</v>
      </c>
      <c r="X1503" s="14" t="s">
        <v>86</v>
      </c>
      <c r="Y1503" s="14" t="n">
        <v>9</v>
      </c>
      <c r="Z1503" s="14" t="n">
        <v>0</v>
      </c>
      <c r="AA1503" s="14" t="n">
        <v>0</v>
      </c>
      <c r="AB1503" s="14" t="s">
        <v>87</v>
      </c>
      <c r="AC1503" s="14" t="n">
        <v>78</v>
      </c>
      <c r="AD1503" s="14" t="n">
        <v>0</v>
      </c>
      <c r="AE1503" s="14" t="n">
        <v>1</v>
      </c>
      <c r="AF1503" s="14" t="s">
        <v>96</v>
      </c>
      <c r="AG1503" s="15" t="n">
        <v>42713</v>
      </c>
      <c r="AH1503" s="14" t="n">
        <f aca="false">I1503+J1503</f>
        <v>1</v>
      </c>
      <c r="AI1503" s="14" t="n">
        <f aca="false">K1503+L1503+M1503</f>
        <v>2</v>
      </c>
      <c r="AJ1503" s="14" t="n">
        <f aca="false">AC1503*AH1503</f>
        <v>78</v>
      </c>
      <c r="AK1503" s="14" t="str">
        <f aca="false">IF(C1503=1,"Cancelled","Completed")</f>
        <v>Cancelled</v>
      </c>
      <c r="AL1503" s="14" t="str">
        <f aca="false">_xlfn.IFS(D1503&lt;=7,"0-7 Days",D1503&lt;=30,"8-30 Days",D1503&lt;=90,"31-90 Days",TRUE(),"90+ Days")</f>
        <v>8-30 Days</v>
      </c>
      <c r="AM1503" s="14" t="str">
        <f aca="false">_xlfn.IFS(OR(F1503="December",F1503="January",F1503="February"),"Winter",OR(F1503="March",F1503="April",F1503="May"),"Spring",OR(F1503="June",F1503="July",F1503="August"),"Summer",TRUE(),"Autumn")</f>
        <v>Winter</v>
      </c>
      <c r="AN1503" s="14" t="str">
        <f aca="false">IF(L1503+M1503&gt;0,"Family","Adult Only")</f>
        <v>Adult Only</v>
      </c>
      <c r="AO1503" s="14" t="str">
        <f aca="false">IF(U1503=V1503,"Same","Changed")</f>
        <v>Same</v>
      </c>
    </row>
    <row r="1504" customFormat="false" ht="15" hidden="false" customHeight="false" outlineLevel="0" collapsed="false">
      <c r="A1504" s="0" t="n">
        <v>1560</v>
      </c>
      <c r="B1504" s="0" t="s">
        <v>90</v>
      </c>
      <c r="C1504" s="0" t="n">
        <v>0</v>
      </c>
      <c r="D1504" s="0" t="n">
        <v>51</v>
      </c>
      <c r="E1504" s="0" t="n">
        <v>2017</v>
      </c>
      <c r="F1504" s="0" t="s">
        <v>135</v>
      </c>
      <c r="G1504" s="0" t="n">
        <v>24</v>
      </c>
      <c r="H1504" s="0" t="n">
        <v>12</v>
      </c>
      <c r="I1504" s="0" t="n">
        <v>1</v>
      </c>
      <c r="J1504" s="0" t="n">
        <v>3</v>
      </c>
      <c r="K1504" s="0" t="n">
        <v>2</v>
      </c>
      <c r="L1504" s="0" t="n">
        <v>0</v>
      </c>
      <c r="M1504" s="0" t="n">
        <v>0</v>
      </c>
      <c r="N1504" s="0" t="s">
        <v>82</v>
      </c>
      <c r="O1504" s="0" t="s">
        <v>92</v>
      </c>
      <c r="P1504" s="0" t="s">
        <v>99</v>
      </c>
      <c r="Q1504" s="0" t="s">
        <v>94</v>
      </c>
      <c r="R1504" s="0" t="n">
        <v>0</v>
      </c>
      <c r="S1504" s="0" t="n">
        <v>0</v>
      </c>
      <c r="T1504" s="0" t="n">
        <v>0</v>
      </c>
      <c r="U1504" s="0" t="s">
        <v>95</v>
      </c>
      <c r="V1504" s="0" t="s">
        <v>95</v>
      </c>
      <c r="W1504" s="0" t="n">
        <v>0</v>
      </c>
      <c r="X1504" s="0" t="s">
        <v>86</v>
      </c>
      <c r="Y1504" s="0" t="n">
        <v>28</v>
      </c>
      <c r="Z1504" s="0" t="n">
        <v>0</v>
      </c>
      <c r="AA1504" s="0" t="n">
        <v>0</v>
      </c>
      <c r="AB1504" s="0" t="s">
        <v>87</v>
      </c>
      <c r="AC1504" s="0" t="n">
        <v>89.1</v>
      </c>
      <c r="AD1504" s="0" t="n">
        <v>0</v>
      </c>
      <c r="AE1504" s="0" t="n">
        <v>0</v>
      </c>
      <c r="AF1504" s="0" t="s">
        <v>88</v>
      </c>
      <c r="AG1504" s="13" t="n">
        <v>42902</v>
      </c>
      <c r="AH1504" s="25" t="n">
        <f aca="false">I1504+J1504</f>
        <v>4</v>
      </c>
      <c r="AI1504" s="25" t="n">
        <f aca="false">K1504+L1504+M1504</f>
        <v>2</v>
      </c>
      <c r="AJ1504" s="25" t="n">
        <f aca="false">AC1504*AH1504</f>
        <v>356.4</v>
      </c>
      <c r="AK1504" s="0" t="str">
        <f aca="false">IF(C1504=1,"Cancelled","Completed")</f>
        <v>Completed</v>
      </c>
      <c r="AL1504" s="0" t="str">
        <f aca="false">_xlfn.IFS(D1504&lt;=7,"0-7 Days",D1504&lt;=30,"8-30 Days",D1504&lt;=90,"31-90 Days",TRUE(),"90+ Days")</f>
        <v>31-90 Days</v>
      </c>
      <c r="AM1504" s="0" t="str">
        <f aca="false">_xlfn.IFS(OR(F1504="December",F1504="January",F1504="February"),"Winter",OR(F1504="March",F1504="April",F1504="May"),"Spring",OR(F1504="June",F1504="July",F1504="August"),"Summer",TRUE(),"Autumn")</f>
        <v>Summer</v>
      </c>
      <c r="AN1504" s="0" t="str">
        <f aca="false">IF(L1504+M1504&gt;0,"Family","Adult Only")</f>
        <v>Adult Only</v>
      </c>
      <c r="AO1504" s="0" t="str">
        <f aca="false">IF(U1504=V1504,"Same","Changed")</f>
        <v>Same</v>
      </c>
    </row>
    <row r="1505" customFormat="false" ht="15" hidden="false" customHeight="false" outlineLevel="0" collapsed="false">
      <c r="A1505" s="14" t="n">
        <v>1561</v>
      </c>
      <c r="B1505" s="14" t="s">
        <v>90</v>
      </c>
      <c r="C1505" s="14" t="n">
        <v>0</v>
      </c>
      <c r="D1505" s="14" t="n">
        <v>4</v>
      </c>
      <c r="E1505" s="14" t="n">
        <v>2016</v>
      </c>
      <c r="F1505" s="14" t="s">
        <v>118</v>
      </c>
      <c r="G1505" s="14" t="n">
        <v>6</v>
      </c>
      <c r="H1505" s="14" t="n">
        <v>5</v>
      </c>
      <c r="I1505" s="14" t="n">
        <v>0</v>
      </c>
      <c r="J1505" s="14" t="n">
        <v>2</v>
      </c>
      <c r="K1505" s="14" t="n">
        <v>2</v>
      </c>
      <c r="L1505" s="14" t="n">
        <v>0</v>
      </c>
      <c r="M1505" s="14" t="n">
        <v>0</v>
      </c>
      <c r="N1505" s="14" t="s">
        <v>107</v>
      </c>
      <c r="O1505" s="14" t="s">
        <v>163</v>
      </c>
      <c r="P1505" s="14" t="s">
        <v>93</v>
      </c>
      <c r="Q1505" s="14" t="s">
        <v>94</v>
      </c>
      <c r="R1505" s="14" t="n">
        <v>0</v>
      </c>
      <c r="S1505" s="14" t="n">
        <v>0</v>
      </c>
      <c r="T1505" s="14" t="n">
        <v>0</v>
      </c>
      <c r="U1505" s="14" t="s">
        <v>95</v>
      </c>
      <c r="V1505" s="14" t="s">
        <v>95</v>
      </c>
      <c r="W1505" s="14" t="n">
        <v>0</v>
      </c>
      <c r="X1505" s="14" t="s">
        <v>86</v>
      </c>
      <c r="Y1505" s="14" t="n">
        <v>9</v>
      </c>
      <c r="Z1505" s="14" t="n">
        <v>0</v>
      </c>
      <c r="AA1505" s="14" t="n">
        <v>0</v>
      </c>
      <c r="AB1505" s="14" t="s">
        <v>87</v>
      </c>
      <c r="AC1505" s="14" t="n">
        <v>81</v>
      </c>
      <c r="AD1505" s="14" t="n">
        <v>0</v>
      </c>
      <c r="AE1505" s="14" t="n">
        <v>0</v>
      </c>
      <c r="AF1505" s="14" t="s">
        <v>88</v>
      </c>
      <c r="AG1505" s="15" t="n">
        <v>42407</v>
      </c>
      <c r="AH1505" s="14" t="n">
        <f aca="false">I1505+J1505</f>
        <v>2</v>
      </c>
      <c r="AI1505" s="14" t="n">
        <f aca="false">K1505+L1505+M1505</f>
        <v>2</v>
      </c>
      <c r="AJ1505" s="14" t="n">
        <f aca="false">AC1505*AH1505</f>
        <v>162</v>
      </c>
      <c r="AK1505" s="14" t="str">
        <f aca="false">IF(C1505=1,"Cancelled","Completed")</f>
        <v>Completed</v>
      </c>
      <c r="AL1505" s="14" t="str">
        <f aca="false">_xlfn.IFS(D1505&lt;=7,"0-7 Days",D1505&lt;=30,"8-30 Days",D1505&lt;=90,"31-90 Days",TRUE(),"90+ Days")</f>
        <v>0-7 Days</v>
      </c>
      <c r="AM1505" s="14" t="str">
        <f aca="false">_xlfn.IFS(OR(F1505="December",F1505="January",F1505="February"),"Winter",OR(F1505="March",F1505="April",F1505="May"),"Spring",OR(F1505="June",F1505="July",F1505="August"),"Summer",TRUE(),"Autumn")</f>
        <v>Winter</v>
      </c>
      <c r="AN1505" s="14" t="str">
        <f aca="false">IF(L1505+M1505&gt;0,"Family","Adult Only")</f>
        <v>Adult Only</v>
      </c>
      <c r="AO1505" s="14" t="str">
        <f aca="false">IF(U1505=V1505,"Same","Changed")</f>
        <v>Same</v>
      </c>
    </row>
    <row r="1506" customFormat="false" ht="15" hidden="false" customHeight="false" outlineLevel="0" collapsed="false">
      <c r="A1506" s="0" t="n">
        <v>1562</v>
      </c>
      <c r="B1506" s="0" t="s">
        <v>80</v>
      </c>
      <c r="C1506" s="0" t="n">
        <v>0</v>
      </c>
      <c r="D1506" s="0" t="n">
        <v>5</v>
      </c>
      <c r="E1506" s="0" t="n">
        <v>2016</v>
      </c>
      <c r="F1506" s="0" t="s">
        <v>121</v>
      </c>
      <c r="G1506" s="0" t="n">
        <v>20</v>
      </c>
      <c r="H1506" s="0" t="n">
        <v>9</v>
      </c>
      <c r="I1506" s="0" t="n">
        <v>1</v>
      </c>
      <c r="J1506" s="0" t="n">
        <v>3</v>
      </c>
      <c r="K1506" s="0" t="n">
        <v>1</v>
      </c>
      <c r="L1506" s="0" t="n">
        <v>0</v>
      </c>
      <c r="M1506" s="0" t="n">
        <v>0</v>
      </c>
      <c r="N1506" s="0" t="s">
        <v>82</v>
      </c>
      <c r="O1506" s="0" t="s">
        <v>232</v>
      </c>
      <c r="P1506" s="0" t="s">
        <v>128</v>
      </c>
      <c r="Q1506" s="0" t="s">
        <v>128</v>
      </c>
      <c r="R1506" s="0" t="n">
        <v>0</v>
      </c>
      <c r="S1506" s="0" t="n">
        <v>0</v>
      </c>
      <c r="T1506" s="0" t="n">
        <v>1</v>
      </c>
      <c r="U1506" s="0" t="s">
        <v>95</v>
      </c>
      <c r="V1506" s="0" t="s">
        <v>95</v>
      </c>
      <c r="W1506" s="0" t="n">
        <v>0</v>
      </c>
      <c r="X1506" s="0" t="s">
        <v>86</v>
      </c>
      <c r="Y1506" s="0" t="n">
        <v>0</v>
      </c>
      <c r="Z1506" s="0" t="n">
        <v>282</v>
      </c>
      <c r="AA1506" s="0" t="n">
        <v>0</v>
      </c>
      <c r="AB1506" s="0" t="s">
        <v>87</v>
      </c>
      <c r="AC1506" s="0" t="n">
        <v>45</v>
      </c>
      <c r="AD1506" s="0" t="n">
        <v>0</v>
      </c>
      <c r="AE1506" s="0" t="n">
        <v>0</v>
      </c>
      <c r="AF1506" s="0" t="s">
        <v>88</v>
      </c>
      <c r="AG1506" s="13" t="n">
        <v>42503</v>
      </c>
      <c r="AH1506" s="25" t="n">
        <f aca="false">I1506+J1506</f>
        <v>4</v>
      </c>
      <c r="AI1506" s="25" t="n">
        <f aca="false">K1506+L1506+M1506</f>
        <v>1</v>
      </c>
      <c r="AJ1506" s="25" t="n">
        <f aca="false">AC1506*AH1506</f>
        <v>180</v>
      </c>
      <c r="AK1506" s="0" t="str">
        <f aca="false">IF(C1506=1,"Cancelled","Completed")</f>
        <v>Completed</v>
      </c>
      <c r="AL1506" s="0" t="str">
        <f aca="false">_xlfn.IFS(D1506&lt;=7,"0-7 Days",D1506&lt;=30,"8-30 Days",D1506&lt;=90,"31-90 Days",TRUE(),"90+ Days")</f>
        <v>0-7 Days</v>
      </c>
      <c r="AM1506" s="0" t="str">
        <f aca="false">_xlfn.IFS(OR(F1506="December",F1506="January",F1506="February"),"Winter",OR(F1506="March",F1506="April",F1506="May"),"Spring",OR(F1506="June",F1506="July",F1506="August"),"Summer",TRUE(),"Autumn")</f>
        <v>Spring</v>
      </c>
      <c r="AN1506" s="0" t="str">
        <f aca="false">IF(L1506+M1506&gt;0,"Family","Adult Only")</f>
        <v>Adult Only</v>
      </c>
      <c r="AO1506" s="0" t="str">
        <f aca="false">IF(U1506=V1506,"Same","Changed")</f>
        <v>Same</v>
      </c>
    </row>
    <row r="1507" customFormat="false" ht="15" hidden="false" customHeight="false" outlineLevel="0" collapsed="false">
      <c r="A1507" s="14" t="n">
        <v>1563</v>
      </c>
      <c r="B1507" s="14" t="s">
        <v>80</v>
      </c>
      <c r="C1507" s="14" t="n">
        <v>0</v>
      </c>
      <c r="D1507" s="14" t="n">
        <v>153</v>
      </c>
      <c r="E1507" s="14" t="n">
        <v>2015</v>
      </c>
      <c r="F1507" s="14" t="s">
        <v>111</v>
      </c>
      <c r="G1507" s="14" t="n">
        <v>44</v>
      </c>
      <c r="H1507" s="14" t="n">
        <v>29</v>
      </c>
      <c r="I1507" s="14" t="n">
        <v>2</v>
      </c>
      <c r="J1507" s="14" t="n">
        <v>3</v>
      </c>
      <c r="K1507" s="14" t="n">
        <v>2</v>
      </c>
      <c r="L1507" s="14" t="n">
        <v>0</v>
      </c>
      <c r="M1507" s="14" t="n">
        <v>0</v>
      </c>
      <c r="N1507" s="14" t="s">
        <v>82</v>
      </c>
      <c r="O1507" s="14" t="s">
        <v>92</v>
      </c>
      <c r="P1507" s="14" t="s">
        <v>116</v>
      </c>
      <c r="Q1507" s="14" t="s">
        <v>84</v>
      </c>
      <c r="R1507" s="14" t="n">
        <v>0</v>
      </c>
      <c r="S1507" s="14" t="n">
        <v>0</v>
      </c>
      <c r="T1507" s="14" t="n">
        <v>0</v>
      </c>
      <c r="U1507" s="14" t="s">
        <v>95</v>
      </c>
      <c r="V1507" s="14" t="s">
        <v>95</v>
      </c>
      <c r="W1507" s="14" t="n">
        <v>0</v>
      </c>
      <c r="X1507" s="14" t="s">
        <v>86</v>
      </c>
      <c r="Y1507" s="14" t="n">
        <v>0</v>
      </c>
      <c r="Z1507" s="14" t="n">
        <v>0</v>
      </c>
      <c r="AA1507" s="14" t="n">
        <v>0</v>
      </c>
      <c r="AB1507" s="14" t="s">
        <v>101</v>
      </c>
      <c r="AC1507" s="14" t="n">
        <v>36</v>
      </c>
      <c r="AD1507" s="14" t="n">
        <v>0</v>
      </c>
      <c r="AE1507" s="14" t="n">
        <v>0</v>
      </c>
      <c r="AF1507" s="14" t="s">
        <v>88</v>
      </c>
      <c r="AG1507" s="15" t="n">
        <v>42311</v>
      </c>
      <c r="AH1507" s="14" t="n">
        <f aca="false">I1507+J1507</f>
        <v>5</v>
      </c>
      <c r="AI1507" s="14" t="n">
        <f aca="false">K1507+L1507+M1507</f>
        <v>2</v>
      </c>
      <c r="AJ1507" s="14" t="n">
        <f aca="false">AC1507*AH1507</f>
        <v>180</v>
      </c>
      <c r="AK1507" s="14" t="str">
        <f aca="false">IF(C1507=1,"Cancelled","Completed")</f>
        <v>Completed</v>
      </c>
      <c r="AL1507" s="14" t="str">
        <f aca="false">_xlfn.IFS(D1507&lt;=7,"0-7 Days",D1507&lt;=30,"8-30 Days",D1507&lt;=90,"31-90 Days",TRUE(),"90+ Days")</f>
        <v>90+ Days</v>
      </c>
      <c r="AM1507" s="14" t="str">
        <f aca="false">_xlfn.IFS(OR(F1507="December",F1507="January",F1507="February"),"Winter",OR(F1507="March",F1507="April",F1507="May"),"Spring",OR(F1507="June",F1507="July",F1507="August"),"Summer",TRUE(),"Autumn")</f>
        <v>Autumn</v>
      </c>
      <c r="AN1507" s="14" t="str">
        <f aca="false">IF(L1507+M1507&gt;0,"Family","Adult Only")</f>
        <v>Adult Only</v>
      </c>
      <c r="AO1507" s="14" t="str">
        <f aca="false">IF(U1507=V1507,"Same","Changed")</f>
        <v>Same</v>
      </c>
    </row>
    <row r="1508" customFormat="false" ht="15" hidden="false" customHeight="false" outlineLevel="0" collapsed="false">
      <c r="A1508" s="0" t="n">
        <v>1564</v>
      </c>
      <c r="B1508" s="0" t="s">
        <v>80</v>
      </c>
      <c r="C1508" s="0" t="n">
        <v>0</v>
      </c>
      <c r="D1508" s="0" t="n">
        <v>70</v>
      </c>
      <c r="E1508" s="0" t="n">
        <v>2015</v>
      </c>
      <c r="F1508" s="0" t="s">
        <v>114</v>
      </c>
      <c r="G1508" s="0" t="n">
        <v>39</v>
      </c>
      <c r="H1508" s="0" t="n">
        <v>22</v>
      </c>
      <c r="I1508" s="0" t="n">
        <v>2</v>
      </c>
      <c r="J1508" s="0" t="n">
        <v>5</v>
      </c>
      <c r="K1508" s="0" t="n">
        <v>2</v>
      </c>
      <c r="L1508" s="0" t="n">
        <v>0</v>
      </c>
      <c r="M1508" s="0" t="n">
        <v>0</v>
      </c>
      <c r="N1508" s="0" t="s">
        <v>82</v>
      </c>
      <c r="O1508" s="0" t="s">
        <v>147</v>
      </c>
      <c r="P1508" s="0" t="s">
        <v>99</v>
      </c>
      <c r="Q1508" s="0" t="s">
        <v>94</v>
      </c>
      <c r="R1508" s="0" t="n">
        <v>0</v>
      </c>
      <c r="S1508" s="0" t="n">
        <v>0</v>
      </c>
      <c r="T1508" s="0" t="n">
        <v>0</v>
      </c>
      <c r="U1508" s="0" t="s">
        <v>124</v>
      </c>
      <c r="V1508" s="0" t="s">
        <v>124</v>
      </c>
      <c r="W1508" s="0" t="n">
        <v>0</v>
      </c>
      <c r="X1508" s="0" t="s">
        <v>86</v>
      </c>
      <c r="Y1508" s="0" t="n">
        <v>5</v>
      </c>
      <c r="Z1508" s="0" t="n">
        <v>0</v>
      </c>
      <c r="AA1508" s="0" t="n">
        <v>0</v>
      </c>
      <c r="AB1508" s="0" t="s">
        <v>87</v>
      </c>
      <c r="AC1508" s="0" t="n">
        <v>80.63</v>
      </c>
      <c r="AD1508" s="0" t="n">
        <v>0</v>
      </c>
      <c r="AE1508" s="0" t="n">
        <v>0</v>
      </c>
      <c r="AF1508" s="0" t="s">
        <v>88</v>
      </c>
      <c r="AG1508" s="13" t="n">
        <v>42276</v>
      </c>
      <c r="AH1508" s="25" t="n">
        <f aca="false">I1508+J1508</f>
        <v>7</v>
      </c>
      <c r="AI1508" s="25" t="n">
        <f aca="false">K1508+L1508+M1508</f>
        <v>2</v>
      </c>
      <c r="AJ1508" s="25" t="n">
        <f aca="false">AC1508*AH1508</f>
        <v>564.41</v>
      </c>
      <c r="AK1508" s="0" t="str">
        <f aca="false">IF(C1508=1,"Cancelled","Completed")</f>
        <v>Completed</v>
      </c>
      <c r="AL1508" s="0" t="str">
        <f aca="false">_xlfn.IFS(D1508&lt;=7,"0-7 Days",D1508&lt;=30,"8-30 Days",D1508&lt;=90,"31-90 Days",TRUE(),"90+ Days")</f>
        <v>31-90 Days</v>
      </c>
      <c r="AM1508" s="0" t="str">
        <f aca="false">_xlfn.IFS(OR(F1508="December",F1508="January",F1508="February"),"Winter",OR(F1508="March",F1508="April",F1508="May"),"Spring",OR(F1508="June",F1508="July",F1508="August"),"Summer",TRUE(),"Autumn")</f>
        <v>Autumn</v>
      </c>
      <c r="AN1508" s="0" t="str">
        <f aca="false">IF(L1508+M1508&gt;0,"Family","Adult Only")</f>
        <v>Adult Only</v>
      </c>
      <c r="AO1508" s="0" t="str">
        <f aca="false">IF(U1508=V1508,"Same","Changed")</f>
        <v>Same</v>
      </c>
    </row>
    <row r="1509" customFormat="false" ht="15" hidden="false" customHeight="false" outlineLevel="0" collapsed="false">
      <c r="A1509" s="14" t="n">
        <v>1565</v>
      </c>
      <c r="B1509" s="14" t="s">
        <v>80</v>
      </c>
      <c r="C1509" s="14" t="n">
        <v>1</v>
      </c>
      <c r="D1509" s="14" t="n">
        <v>315</v>
      </c>
      <c r="E1509" s="14" t="n">
        <v>2017</v>
      </c>
      <c r="F1509" s="14" t="s">
        <v>91</v>
      </c>
      <c r="G1509" s="14" t="n">
        <v>28</v>
      </c>
      <c r="H1509" s="14" t="n">
        <v>9</v>
      </c>
      <c r="I1509" s="14" t="n">
        <v>3</v>
      </c>
      <c r="J1509" s="14" t="n">
        <v>5</v>
      </c>
      <c r="K1509" s="14" t="n">
        <v>3</v>
      </c>
      <c r="L1509" s="14" t="n">
        <v>1</v>
      </c>
      <c r="M1509" s="14" t="n">
        <v>0</v>
      </c>
      <c r="N1509" s="14" t="s">
        <v>82</v>
      </c>
      <c r="O1509" s="14" t="s">
        <v>117</v>
      </c>
      <c r="P1509" s="14" t="s">
        <v>93</v>
      </c>
      <c r="Q1509" s="14" t="s">
        <v>94</v>
      </c>
      <c r="R1509" s="14" t="n">
        <v>0</v>
      </c>
      <c r="S1509" s="14" t="n">
        <v>0</v>
      </c>
      <c r="T1509" s="14" t="n">
        <v>0</v>
      </c>
      <c r="U1509" s="14" t="s">
        <v>144</v>
      </c>
      <c r="V1509" s="14" t="s">
        <v>144</v>
      </c>
      <c r="W1509" s="14" t="n">
        <v>0</v>
      </c>
      <c r="X1509" s="14" t="s">
        <v>86</v>
      </c>
      <c r="Y1509" s="14" t="n">
        <v>240</v>
      </c>
      <c r="Z1509" s="14" t="n">
        <v>0</v>
      </c>
      <c r="AA1509" s="14" t="n">
        <v>0</v>
      </c>
      <c r="AB1509" s="14" t="s">
        <v>87</v>
      </c>
      <c r="AC1509" s="14" t="n">
        <v>242.75</v>
      </c>
      <c r="AD1509" s="14" t="n">
        <v>0</v>
      </c>
      <c r="AE1509" s="14" t="n">
        <v>0</v>
      </c>
      <c r="AF1509" s="14" t="s">
        <v>96</v>
      </c>
      <c r="AG1509" s="15" t="n">
        <v>42611</v>
      </c>
      <c r="AH1509" s="14" t="n">
        <f aca="false">I1509+J1509</f>
        <v>8</v>
      </c>
      <c r="AI1509" s="14" t="n">
        <f aca="false">K1509+L1509+M1509</f>
        <v>4</v>
      </c>
      <c r="AJ1509" s="14" t="n">
        <f aca="false">AC1509*AH1509</f>
        <v>1942</v>
      </c>
      <c r="AK1509" s="14" t="str">
        <f aca="false">IF(C1509=1,"Cancelled","Completed")</f>
        <v>Cancelled</v>
      </c>
      <c r="AL1509" s="14" t="str">
        <f aca="false">_xlfn.IFS(D1509&lt;=7,"0-7 Days",D1509&lt;=30,"8-30 Days",D1509&lt;=90,"31-90 Days",TRUE(),"90+ Days")</f>
        <v>90+ Days</v>
      </c>
      <c r="AM1509" s="14" t="str">
        <f aca="false">_xlfn.IFS(OR(F1509="December",F1509="January",F1509="February"),"Winter",OR(F1509="March",F1509="April",F1509="May"),"Spring",OR(F1509="June",F1509="July",F1509="August"),"Summer",TRUE(),"Autumn")</f>
        <v>Summer</v>
      </c>
      <c r="AN1509" s="14" t="str">
        <f aca="false">IF(L1509+M1509&gt;0,"Family","Adult Only")</f>
        <v>Family</v>
      </c>
      <c r="AO1509" s="14" t="str">
        <f aca="false">IF(U1509=V1509,"Same","Changed")</f>
        <v>Same</v>
      </c>
    </row>
    <row r="1510" customFormat="false" ht="15" hidden="false" customHeight="false" outlineLevel="0" collapsed="false">
      <c r="A1510" s="0" t="n">
        <v>1566</v>
      </c>
      <c r="B1510" s="0" t="s">
        <v>80</v>
      </c>
      <c r="C1510" s="0" t="n">
        <v>0</v>
      </c>
      <c r="D1510" s="0" t="n">
        <v>339</v>
      </c>
      <c r="E1510" s="0" t="n">
        <v>2017</v>
      </c>
      <c r="F1510" s="0" t="s">
        <v>103</v>
      </c>
      <c r="G1510" s="0" t="n">
        <v>10</v>
      </c>
      <c r="H1510" s="0" t="n">
        <v>11</v>
      </c>
      <c r="I1510" s="0" t="n">
        <v>2</v>
      </c>
      <c r="J1510" s="0" t="n">
        <v>5</v>
      </c>
      <c r="K1510" s="0" t="n">
        <v>2</v>
      </c>
      <c r="L1510" s="0" t="n">
        <v>0</v>
      </c>
      <c r="M1510" s="0" t="n">
        <v>0</v>
      </c>
      <c r="N1510" s="0" t="s">
        <v>112</v>
      </c>
      <c r="O1510" s="0" t="s">
        <v>108</v>
      </c>
      <c r="P1510" s="0" t="s">
        <v>116</v>
      </c>
      <c r="Q1510" s="0" t="s">
        <v>94</v>
      </c>
      <c r="R1510" s="0" t="n">
        <v>0</v>
      </c>
      <c r="S1510" s="0" t="n">
        <v>0</v>
      </c>
      <c r="T1510" s="0" t="n">
        <v>0</v>
      </c>
      <c r="U1510" s="0" t="s">
        <v>109</v>
      </c>
      <c r="V1510" s="0" t="s">
        <v>109</v>
      </c>
      <c r="W1510" s="0" t="n">
        <v>0</v>
      </c>
      <c r="X1510" s="0" t="s">
        <v>86</v>
      </c>
      <c r="Y1510" s="0" t="n">
        <v>298</v>
      </c>
      <c r="Z1510" s="0" t="n">
        <v>0</v>
      </c>
      <c r="AA1510" s="0" t="n">
        <v>0</v>
      </c>
      <c r="AB1510" s="0" t="s">
        <v>101</v>
      </c>
      <c r="AC1510" s="0" t="n">
        <v>64</v>
      </c>
      <c r="AD1510" s="0" t="n">
        <v>0</v>
      </c>
      <c r="AE1510" s="0" t="n">
        <v>0</v>
      </c>
      <c r="AF1510" s="0" t="s">
        <v>88</v>
      </c>
      <c r="AG1510" s="13" t="n">
        <v>42812</v>
      </c>
      <c r="AH1510" s="25" t="n">
        <f aca="false">I1510+J1510</f>
        <v>7</v>
      </c>
      <c r="AI1510" s="25" t="n">
        <f aca="false">K1510+L1510+M1510</f>
        <v>2</v>
      </c>
      <c r="AJ1510" s="25" t="n">
        <f aca="false">AC1510*AH1510</f>
        <v>448</v>
      </c>
      <c r="AK1510" s="0" t="str">
        <f aca="false">IF(C1510=1,"Cancelled","Completed")</f>
        <v>Completed</v>
      </c>
      <c r="AL1510" s="0" t="str">
        <f aca="false">_xlfn.IFS(D1510&lt;=7,"0-7 Days",D1510&lt;=30,"8-30 Days",D1510&lt;=90,"31-90 Days",TRUE(),"90+ Days")</f>
        <v>90+ Days</v>
      </c>
      <c r="AM1510" s="0" t="str">
        <f aca="false">_xlfn.IFS(OR(F1510="December",F1510="January",F1510="February"),"Winter",OR(F1510="March",F1510="April",F1510="May"),"Spring",OR(F1510="June",F1510="July",F1510="August"),"Summer",TRUE(),"Autumn")</f>
        <v>Spring</v>
      </c>
      <c r="AN1510" s="0" t="str">
        <f aca="false">IF(L1510+M1510&gt;0,"Family","Adult Only")</f>
        <v>Adult Only</v>
      </c>
      <c r="AO1510" s="0" t="str">
        <f aca="false">IF(U1510=V1510,"Same","Changed")</f>
        <v>Same</v>
      </c>
    </row>
    <row r="1511" customFormat="false" ht="15" hidden="false" customHeight="false" outlineLevel="0" collapsed="false">
      <c r="A1511" s="14" t="n">
        <v>1567</v>
      </c>
      <c r="B1511" s="14" t="s">
        <v>90</v>
      </c>
      <c r="C1511" s="14" t="n">
        <v>1</v>
      </c>
      <c r="D1511" s="14" t="n">
        <v>150</v>
      </c>
      <c r="E1511" s="14" t="n">
        <v>2016</v>
      </c>
      <c r="F1511" s="14" t="s">
        <v>126</v>
      </c>
      <c r="G1511" s="14" t="n">
        <v>1</v>
      </c>
      <c r="H1511" s="14" t="n">
        <v>2</v>
      </c>
      <c r="I1511" s="14" t="n">
        <v>2</v>
      </c>
      <c r="J1511" s="14" t="n">
        <v>1</v>
      </c>
      <c r="K1511" s="14" t="n">
        <v>2</v>
      </c>
      <c r="L1511" s="14" t="n">
        <v>0</v>
      </c>
      <c r="M1511" s="14" t="n">
        <v>0</v>
      </c>
      <c r="N1511" s="14" t="s">
        <v>112</v>
      </c>
      <c r="O1511" s="14" t="s">
        <v>92</v>
      </c>
      <c r="P1511" s="14" t="s">
        <v>99</v>
      </c>
      <c r="Q1511" s="14" t="s">
        <v>94</v>
      </c>
      <c r="R1511" s="14" t="n">
        <v>0</v>
      </c>
      <c r="S1511" s="14" t="n">
        <v>0</v>
      </c>
      <c r="T1511" s="14" t="n">
        <v>0</v>
      </c>
      <c r="U1511" s="14" t="s">
        <v>95</v>
      </c>
      <c r="V1511" s="14" t="s">
        <v>95</v>
      </c>
      <c r="W1511" s="14" t="n">
        <v>0</v>
      </c>
      <c r="X1511" s="14" t="s">
        <v>120</v>
      </c>
      <c r="Y1511" s="14" t="n">
        <v>21</v>
      </c>
      <c r="Z1511" s="14" t="n">
        <v>0</v>
      </c>
      <c r="AA1511" s="14" t="n">
        <v>91</v>
      </c>
      <c r="AB1511" s="14" t="s">
        <v>87</v>
      </c>
      <c r="AC1511" s="14" t="n">
        <v>101</v>
      </c>
      <c r="AD1511" s="14" t="n">
        <v>0</v>
      </c>
      <c r="AE1511" s="14" t="n">
        <v>0</v>
      </c>
      <c r="AF1511" s="14" t="s">
        <v>96</v>
      </c>
      <c r="AG1511" s="15" t="n">
        <v>42312</v>
      </c>
      <c r="AH1511" s="14" t="n">
        <f aca="false">I1511+J1511</f>
        <v>3</v>
      </c>
      <c r="AI1511" s="14" t="n">
        <f aca="false">K1511+L1511+M1511</f>
        <v>2</v>
      </c>
      <c r="AJ1511" s="14" t="n">
        <f aca="false">AC1511*AH1511</f>
        <v>303</v>
      </c>
      <c r="AK1511" s="14" t="str">
        <f aca="false">IF(C1511=1,"Cancelled","Completed")</f>
        <v>Cancelled</v>
      </c>
      <c r="AL1511" s="14" t="str">
        <f aca="false">_xlfn.IFS(D1511&lt;=7,"0-7 Days",D1511&lt;=30,"8-30 Days",D1511&lt;=90,"31-90 Days",TRUE(),"90+ Days")</f>
        <v>90+ Days</v>
      </c>
      <c r="AM1511" s="14" t="str">
        <f aca="false">_xlfn.IFS(OR(F1511="December",F1511="January",F1511="February"),"Winter",OR(F1511="March",F1511="April",F1511="May"),"Spring",OR(F1511="June",F1511="July",F1511="August"),"Summer",TRUE(),"Autumn")</f>
        <v>Winter</v>
      </c>
      <c r="AN1511" s="14" t="str">
        <f aca="false">IF(L1511+M1511&gt;0,"Family","Adult Only")</f>
        <v>Adult Only</v>
      </c>
      <c r="AO1511" s="14" t="str">
        <f aca="false">IF(U1511=V1511,"Same","Changed")</f>
        <v>Same</v>
      </c>
    </row>
    <row r="1512" customFormat="false" ht="15" hidden="false" customHeight="false" outlineLevel="0" collapsed="false">
      <c r="A1512" s="0" t="n">
        <v>1568</v>
      </c>
      <c r="B1512" s="0" t="s">
        <v>90</v>
      </c>
      <c r="C1512" s="0" t="n">
        <v>0</v>
      </c>
      <c r="D1512" s="0" t="n">
        <v>46</v>
      </c>
      <c r="E1512" s="0" t="n">
        <v>2016</v>
      </c>
      <c r="F1512" s="0" t="s">
        <v>113</v>
      </c>
      <c r="G1512" s="0" t="n">
        <v>47</v>
      </c>
      <c r="H1512" s="0" t="n">
        <v>18</v>
      </c>
      <c r="I1512" s="0" t="n">
        <v>2</v>
      </c>
      <c r="J1512" s="0" t="n">
        <v>3</v>
      </c>
      <c r="K1512" s="0" t="n">
        <v>2</v>
      </c>
      <c r="L1512" s="0" t="n">
        <v>0</v>
      </c>
      <c r="M1512" s="0" t="n">
        <v>0</v>
      </c>
      <c r="N1512" s="0" t="s">
        <v>82</v>
      </c>
      <c r="O1512" s="0" t="s">
        <v>98</v>
      </c>
      <c r="P1512" s="0" t="s">
        <v>93</v>
      </c>
      <c r="Q1512" s="0" t="s">
        <v>94</v>
      </c>
      <c r="R1512" s="0" t="n">
        <v>0</v>
      </c>
      <c r="S1512" s="0" t="n">
        <v>0</v>
      </c>
      <c r="T1512" s="0" t="n">
        <v>0</v>
      </c>
      <c r="U1512" s="0" t="s">
        <v>95</v>
      </c>
      <c r="V1512" s="0" t="s">
        <v>95</v>
      </c>
      <c r="W1512" s="0" t="n">
        <v>0</v>
      </c>
      <c r="X1512" s="0" t="s">
        <v>86</v>
      </c>
      <c r="Y1512" s="0" t="n">
        <v>7</v>
      </c>
      <c r="Z1512" s="0" t="n">
        <v>0</v>
      </c>
      <c r="AA1512" s="0" t="n">
        <v>0</v>
      </c>
      <c r="AB1512" s="0" t="s">
        <v>87</v>
      </c>
      <c r="AC1512" s="0" t="n">
        <v>68.07</v>
      </c>
      <c r="AD1512" s="0" t="n">
        <v>0</v>
      </c>
      <c r="AE1512" s="0" t="n">
        <v>5</v>
      </c>
      <c r="AF1512" s="0" t="s">
        <v>88</v>
      </c>
      <c r="AG1512" s="13" t="n">
        <v>42697</v>
      </c>
      <c r="AH1512" s="25" t="n">
        <f aca="false">I1512+J1512</f>
        <v>5</v>
      </c>
      <c r="AI1512" s="25" t="n">
        <f aca="false">K1512+L1512+M1512</f>
        <v>2</v>
      </c>
      <c r="AJ1512" s="25" t="n">
        <f aca="false">AC1512*AH1512</f>
        <v>340.35</v>
      </c>
      <c r="AK1512" s="0" t="str">
        <f aca="false">IF(C1512=1,"Cancelled","Completed")</f>
        <v>Completed</v>
      </c>
      <c r="AL1512" s="0" t="str">
        <f aca="false">_xlfn.IFS(D1512&lt;=7,"0-7 Days",D1512&lt;=30,"8-30 Days",D1512&lt;=90,"31-90 Days",TRUE(),"90+ Days")</f>
        <v>31-90 Days</v>
      </c>
      <c r="AM1512" s="0" t="str">
        <f aca="false">_xlfn.IFS(OR(F1512="December",F1512="January",F1512="February"),"Winter",OR(F1512="March",F1512="April",F1512="May"),"Spring",OR(F1512="June",F1512="July",F1512="August"),"Summer",TRUE(),"Autumn")</f>
        <v>Autumn</v>
      </c>
      <c r="AN1512" s="0" t="str">
        <f aca="false">IF(L1512+M1512&gt;0,"Family","Adult Only")</f>
        <v>Adult Only</v>
      </c>
      <c r="AO1512" s="0" t="str">
        <f aca="false">IF(U1512=V1512,"Same","Changed")</f>
        <v>Same</v>
      </c>
    </row>
    <row r="1513" customFormat="false" ht="15" hidden="false" customHeight="false" outlineLevel="0" collapsed="false">
      <c r="A1513" s="14" t="n">
        <v>1569</v>
      </c>
      <c r="B1513" s="14" t="s">
        <v>90</v>
      </c>
      <c r="C1513" s="14" t="n">
        <v>1</v>
      </c>
      <c r="D1513" s="14" t="n">
        <v>50</v>
      </c>
      <c r="E1513" s="14" t="n">
        <v>2016</v>
      </c>
      <c r="F1513" s="14" t="s">
        <v>114</v>
      </c>
      <c r="G1513" s="14" t="n">
        <v>36</v>
      </c>
      <c r="H1513" s="14" t="n">
        <v>2</v>
      </c>
      <c r="I1513" s="14" t="n">
        <v>0</v>
      </c>
      <c r="J1513" s="14" t="n">
        <v>1</v>
      </c>
      <c r="K1513" s="14" t="n">
        <v>2</v>
      </c>
      <c r="L1513" s="14" t="n">
        <v>0</v>
      </c>
      <c r="M1513" s="14" t="n">
        <v>0</v>
      </c>
      <c r="N1513" s="14" t="s">
        <v>107</v>
      </c>
      <c r="O1513" s="14" t="s">
        <v>123</v>
      </c>
      <c r="P1513" s="14" t="s">
        <v>93</v>
      </c>
      <c r="Q1513" s="14" t="s">
        <v>94</v>
      </c>
      <c r="R1513" s="14" t="n">
        <v>0</v>
      </c>
      <c r="S1513" s="14" t="n">
        <v>0</v>
      </c>
      <c r="T1513" s="14" t="n">
        <v>0</v>
      </c>
      <c r="U1513" s="14" t="s">
        <v>95</v>
      </c>
      <c r="V1513" s="14" t="s">
        <v>95</v>
      </c>
      <c r="W1513" s="14" t="n">
        <v>0</v>
      </c>
      <c r="X1513" s="14" t="s">
        <v>86</v>
      </c>
      <c r="Y1513" s="14" t="n">
        <v>9</v>
      </c>
      <c r="Z1513" s="14" t="n">
        <v>0</v>
      </c>
      <c r="AA1513" s="14" t="n">
        <v>0</v>
      </c>
      <c r="AB1513" s="14" t="s">
        <v>87</v>
      </c>
      <c r="AC1513" s="14" t="n">
        <v>99</v>
      </c>
      <c r="AD1513" s="14" t="n">
        <v>0</v>
      </c>
      <c r="AE1513" s="14" t="n">
        <v>0</v>
      </c>
      <c r="AF1513" s="14" t="s">
        <v>96</v>
      </c>
      <c r="AG1513" s="15" t="n">
        <v>42567</v>
      </c>
      <c r="AH1513" s="14" t="n">
        <f aca="false">I1513+J1513</f>
        <v>1</v>
      </c>
      <c r="AI1513" s="14" t="n">
        <f aca="false">K1513+L1513+M1513</f>
        <v>2</v>
      </c>
      <c r="AJ1513" s="14" t="n">
        <f aca="false">AC1513*AH1513</f>
        <v>99</v>
      </c>
      <c r="AK1513" s="14" t="str">
        <f aca="false">IF(C1513=1,"Cancelled","Completed")</f>
        <v>Cancelled</v>
      </c>
      <c r="AL1513" s="14" t="str">
        <f aca="false">_xlfn.IFS(D1513&lt;=7,"0-7 Days",D1513&lt;=30,"8-30 Days",D1513&lt;=90,"31-90 Days",TRUE(),"90+ Days")</f>
        <v>31-90 Days</v>
      </c>
      <c r="AM1513" s="14" t="str">
        <f aca="false">_xlfn.IFS(OR(F1513="December",F1513="January",F1513="February"),"Winter",OR(F1513="March",F1513="April",F1513="May"),"Spring",OR(F1513="June",F1513="July",F1513="August"),"Summer",TRUE(),"Autumn")</f>
        <v>Autumn</v>
      </c>
      <c r="AN1513" s="14" t="str">
        <f aca="false">IF(L1513+M1513&gt;0,"Family","Adult Only")</f>
        <v>Adult Only</v>
      </c>
      <c r="AO1513" s="14" t="str">
        <f aca="false">IF(U1513=V1513,"Same","Changed")</f>
        <v>Same</v>
      </c>
    </row>
    <row r="1514" customFormat="false" ht="15" hidden="false" customHeight="false" outlineLevel="0" collapsed="false">
      <c r="A1514" s="0" t="n">
        <v>1570</v>
      </c>
      <c r="B1514" s="0" t="s">
        <v>80</v>
      </c>
      <c r="C1514" s="0" t="n">
        <v>1</v>
      </c>
      <c r="D1514" s="0" t="n">
        <v>93</v>
      </c>
      <c r="E1514" s="0" t="n">
        <v>2015</v>
      </c>
      <c r="F1514" s="0" t="s">
        <v>81</v>
      </c>
      <c r="G1514" s="0" t="n">
        <v>51</v>
      </c>
      <c r="H1514" s="0" t="n">
        <v>19</v>
      </c>
      <c r="I1514" s="0" t="n">
        <v>0</v>
      </c>
      <c r="J1514" s="0" t="n">
        <v>1</v>
      </c>
      <c r="K1514" s="0" t="n">
        <v>2</v>
      </c>
      <c r="L1514" s="0" t="n">
        <v>0</v>
      </c>
      <c r="M1514" s="0" t="n">
        <v>0</v>
      </c>
      <c r="N1514" s="0" t="s">
        <v>142</v>
      </c>
      <c r="O1514" s="0" t="s">
        <v>92</v>
      </c>
      <c r="P1514" s="0" t="s">
        <v>116</v>
      </c>
      <c r="Q1514" s="0" t="s">
        <v>84</v>
      </c>
      <c r="R1514" s="0" t="n">
        <v>0</v>
      </c>
      <c r="S1514" s="0" t="n">
        <v>0</v>
      </c>
      <c r="T1514" s="0" t="n">
        <v>0</v>
      </c>
      <c r="U1514" s="0" t="s">
        <v>95</v>
      </c>
      <c r="V1514" s="0" t="s">
        <v>95</v>
      </c>
      <c r="W1514" s="0" t="n">
        <v>0</v>
      </c>
      <c r="X1514" s="0" t="s">
        <v>120</v>
      </c>
      <c r="Y1514" s="0" t="n">
        <v>0</v>
      </c>
      <c r="Z1514" s="0" t="n">
        <v>0</v>
      </c>
      <c r="AA1514" s="0" t="n">
        <v>0</v>
      </c>
      <c r="AB1514" s="0" t="s">
        <v>87</v>
      </c>
      <c r="AC1514" s="0" t="n">
        <v>80</v>
      </c>
      <c r="AD1514" s="0" t="n">
        <v>0</v>
      </c>
      <c r="AE1514" s="0" t="n">
        <v>0</v>
      </c>
      <c r="AF1514" s="0" t="s">
        <v>96</v>
      </c>
      <c r="AG1514" s="13" t="n">
        <v>42317</v>
      </c>
      <c r="AH1514" s="25" t="n">
        <f aca="false">I1514+J1514</f>
        <v>1</v>
      </c>
      <c r="AI1514" s="25" t="n">
        <f aca="false">K1514+L1514+M1514</f>
        <v>2</v>
      </c>
      <c r="AJ1514" s="25" t="n">
        <f aca="false">AC1514*AH1514</f>
        <v>80</v>
      </c>
      <c r="AK1514" s="0" t="str">
        <f aca="false">IF(C1514=1,"Cancelled","Completed")</f>
        <v>Cancelled</v>
      </c>
      <c r="AL1514" s="0" t="str">
        <f aca="false">_xlfn.IFS(D1514&lt;=7,"0-7 Days",D1514&lt;=30,"8-30 Days",D1514&lt;=90,"31-90 Days",TRUE(),"90+ Days")</f>
        <v>90+ Days</v>
      </c>
      <c r="AM1514" s="0" t="str">
        <f aca="false">_xlfn.IFS(OR(F1514="December",F1514="January",F1514="February"),"Winter",OR(F1514="March",F1514="April",F1514="May"),"Spring",OR(F1514="June",F1514="July",F1514="August"),"Summer",TRUE(),"Autumn")</f>
        <v>Winter</v>
      </c>
      <c r="AN1514" s="0" t="str">
        <f aca="false">IF(L1514+M1514&gt;0,"Family","Adult Only")</f>
        <v>Adult Only</v>
      </c>
      <c r="AO1514" s="0" t="str">
        <f aca="false">IF(U1514=V1514,"Same","Changed")</f>
        <v>Same</v>
      </c>
    </row>
    <row r="1515" customFormat="false" ht="15" hidden="false" customHeight="false" outlineLevel="0" collapsed="false">
      <c r="A1515" s="14" t="n">
        <v>1571</v>
      </c>
      <c r="B1515" s="14" t="s">
        <v>80</v>
      </c>
      <c r="C1515" s="14" t="n">
        <v>1</v>
      </c>
      <c r="D1515" s="14" t="n">
        <v>98</v>
      </c>
      <c r="E1515" s="14" t="n">
        <v>2016</v>
      </c>
      <c r="F1515" s="14" t="s">
        <v>119</v>
      </c>
      <c r="G1515" s="14" t="n">
        <v>33</v>
      </c>
      <c r="H1515" s="14" t="n">
        <v>7</v>
      </c>
      <c r="I1515" s="14" t="n">
        <v>2</v>
      </c>
      <c r="J1515" s="14" t="n">
        <v>3</v>
      </c>
      <c r="K1515" s="14" t="n">
        <v>2</v>
      </c>
      <c r="L1515" s="14" t="n">
        <v>0</v>
      </c>
      <c r="M1515" s="14" t="n">
        <v>0</v>
      </c>
      <c r="N1515" s="14" t="s">
        <v>112</v>
      </c>
      <c r="O1515" s="14" t="s">
        <v>108</v>
      </c>
      <c r="P1515" s="14" t="s">
        <v>93</v>
      </c>
      <c r="Q1515" s="14" t="s">
        <v>94</v>
      </c>
      <c r="R1515" s="14" t="n">
        <v>0</v>
      </c>
      <c r="S1515" s="14" t="n">
        <v>0</v>
      </c>
      <c r="T1515" s="14" t="n">
        <v>0</v>
      </c>
      <c r="U1515" s="14" t="s">
        <v>109</v>
      </c>
      <c r="V1515" s="14" t="s">
        <v>109</v>
      </c>
      <c r="W1515" s="14" t="n">
        <v>0</v>
      </c>
      <c r="X1515" s="14" t="s">
        <v>86</v>
      </c>
      <c r="Y1515" s="14" t="n">
        <v>240</v>
      </c>
      <c r="Z1515" s="14" t="n">
        <v>0</v>
      </c>
      <c r="AA1515" s="14" t="n">
        <v>0</v>
      </c>
      <c r="AB1515" s="14" t="s">
        <v>87</v>
      </c>
      <c r="AC1515" s="14" t="n">
        <v>241</v>
      </c>
      <c r="AD1515" s="14" t="n">
        <v>0</v>
      </c>
      <c r="AE1515" s="14" t="n">
        <v>0</v>
      </c>
      <c r="AF1515" s="14" t="s">
        <v>96</v>
      </c>
      <c r="AG1515" s="15" t="n">
        <v>42494</v>
      </c>
      <c r="AH1515" s="14" t="n">
        <f aca="false">I1515+J1515</f>
        <v>5</v>
      </c>
      <c r="AI1515" s="14" t="n">
        <f aca="false">K1515+L1515+M1515</f>
        <v>2</v>
      </c>
      <c r="AJ1515" s="14" t="n">
        <f aca="false">AC1515*AH1515</f>
        <v>1205</v>
      </c>
      <c r="AK1515" s="14" t="str">
        <f aca="false">IF(C1515=1,"Cancelled","Completed")</f>
        <v>Cancelled</v>
      </c>
      <c r="AL1515" s="14" t="str">
        <f aca="false">_xlfn.IFS(D1515&lt;=7,"0-7 Days",D1515&lt;=30,"8-30 Days",D1515&lt;=90,"31-90 Days",TRUE(),"90+ Days")</f>
        <v>90+ Days</v>
      </c>
      <c r="AM1515" s="14" t="str">
        <f aca="false">_xlfn.IFS(OR(F1515="December",F1515="January",F1515="February"),"Winter",OR(F1515="March",F1515="April",F1515="May"),"Spring",OR(F1515="June",F1515="July",F1515="August"),"Summer",TRUE(),"Autumn")</f>
        <v>Summer</v>
      </c>
      <c r="AN1515" s="14" t="str">
        <f aca="false">IF(L1515+M1515&gt;0,"Family","Adult Only")</f>
        <v>Adult Only</v>
      </c>
      <c r="AO1515" s="14" t="str">
        <f aca="false">IF(U1515=V1515,"Same","Changed")</f>
        <v>Same</v>
      </c>
    </row>
    <row r="1516" customFormat="false" ht="15" hidden="false" customHeight="false" outlineLevel="0" collapsed="false">
      <c r="A1516" s="0" t="n">
        <v>1572</v>
      </c>
      <c r="B1516" s="0" t="s">
        <v>90</v>
      </c>
      <c r="C1516" s="0" t="n">
        <v>0</v>
      </c>
      <c r="D1516" s="0" t="n">
        <v>58</v>
      </c>
      <c r="E1516" s="0" t="n">
        <v>2016</v>
      </c>
      <c r="F1516" s="0" t="s">
        <v>113</v>
      </c>
      <c r="G1516" s="0" t="n">
        <v>48</v>
      </c>
      <c r="H1516" s="0" t="n">
        <v>20</v>
      </c>
      <c r="I1516" s="0" t="n">
        <v>2</v>
      </c>
      <c r="J1516" s="0" t="n">
        <v>1</v>
      </c>
      <c r="K1516" s="0" t="n">
        <v>2</v>
      </c>
      <c r="L1516" s="0" t="n">
        <v>0</v>
      </c>
      <c r="M1516" s="0" t="n">
        <v>0</v>
      </c>
      <c r="N1516" s="0" t="s">
        <v>82</v>
      </c>
      <c r="O1516" s="0" t="s">
        <v>122</v>
      </c>
      <c r="P1516" s="0" t="s">
        <v>99</v>
      </c>
      <c r="Q1516" s="0" t="s">
        <v>94</v>
      </c>
      <c r="R1516" s="0" t="n">
        <v>0</v>
      </c>
      <c r="S1516" s="0" t="n">
        <v>0</v>
      </c>
      <c r="T1516" s="0" t="n">
        <v>0</v>
      </c>
      <c r="U1516" s="0" t="s">
        <v>95</v>
      </c>
      <c r="V1516" s="0" t="s">
        <v>109</v>
      </c>
      <c r="W1516" s="0" t="n">
        <v>0</v>
      </c>
      <c r="X1516" s="0" t="s">
        <v>86</v>
      </c>
      <c r="Y1516" s="0" t="n">
        <v>28</v>
      </c>
      <c r="Z1516" s="0" t="n">
        <v>0</v>
      </c>
      <c r="AA1516" s="0" t="n">
        <v>0</v>
      </c>
      <c r="AB1516" s="0" t="s">
        <v>87</v>
      </c>
      <c r="AC1516" s="0" t="n">
        <v>75</v>
      </c>
      <c r="AD1516" s="0" t="n">
        <v>0</v>
      </c>
      <c r="AE1516" s="0" t="n">
        <v>1</v>
      </c>
      <c r="AF1516" s="0" t="s">
        <v>88</v>
      </c>
      <c r="AG1516" s="13" t="n">
        <v>42697</v>
      </c>
      <c r="AH1516" s="25" t="n">
        <f aca="false">I1516+J1516</f>
        <v>3</v>
      </c>
      <c r="AI1516" s="25" t="n">
        <f aca="false">K1516+L1516+M1516</f>
        <v>2</v>
      </c>
      <c r="AJ1516" s="25" t="n">
        <f aca="false">AC1516*AH1516</f>
        <v>225</v>
      </c>
      <c r="AK1516" s="0" t="str">
        <f aca="false">IF(C1516=1,"Cancelled","Completed")</f>
        <v>Completed</v>
      </c>
      <c r="AL1516" s="0" t="str">
        <f aca="false">_xlfn.IFS(D1516&lt;=7,"0-7 Days",D1516&lt;=30,"8-30 Days",D1516&lt;=90,"31-90 Days",TRUE(),"90+ Days")</f>
        <v>31-90 Days</v>
      </c>
      <c r="AM1516" s="0" t="str">
        <f aca="false">_xlfn.IFS(OR(F1516="December",F1516="January",F1516="February"),"Winter",OR(F1516="March",F1516="April",F1516="May"),"Spring",OR(F1516="June",F1516="July",F1516="August"),"Summer",TRUE(),"Autumn")</f>
        <v>Autumn</v>
      </c>
      <c r="AN1516" s="0" t="str">
        <f aca="false">IF(L1516+M1516&gt;0,"Family","Adult Only")</f>
        <v>Adult Only</v>
      </c>
      <c r="AO1516" s="0" t="str">
        <f aca="false">IF(U1516=V1516,"Same","Changed")</f>
        <v>Changed</v>
      </c>
    </row>
    <row r="1517" customFormat="false" ht="15" hidden="false" customHeight="false" outlineLevel="0" collapsed="false">
      <c r="A1517" s="14" t="n">
        <v>1573</v>
      </c>
      <c r="B1517" s="14" t="s">
        <v>90</v>
      </c>
      <c r="C1517" s="14" t="n">
        <v>0</v>
      </c>
      <c r="D1517" s="14" t="n">
        <v>35</v>
      </c>
      <c r="E1517" s="14" t="n">
        <v>2017</v>
      </c>
      <c r="F1517" s="14" t="s">
        <v>103</v>
      </c>
      <c r="G1517" s="14" t="n">
        <v>9</v>
      </c>
      <c r="H1517" s="14" t="n">
        <v>2</v>
      </c>
      <c r="I1517" s="14" t="n">
        <v>0</v>
      </c>
      <c r="J1517" s="14" t="n">
        <v>3</v>
      </c>
      <c r="K1517" s="14" t="n">
        <v>2</v>
      </c>
      <c r="L1517" s="14" t="n">
        <v>1</v>
      </c>
      <c r="M1517" s="14" t="n">
        <v>0</v>
      </c>
      <c r="N1517" s="14" t="s">
        <v>82</v>
      </c>
      <c r="O1517" s="14" t="s">
        <v>190</v>
      </c>
      <c r="P1517" s="14" t="s">
        <v>99</v>
      </c>
      <c r="Q1517" s="14" t="s">
        <v>94</v>
      </c>
      <c r="R1517" s="14" t="n">
        <v>0</v>
      </c>
      <c r="S1517" s="14" t="n">
        <v>0</v>
      </c>
      <c r="T1517" s="14" t="n">
        <v>0</v>
      </c>
      <c r="U1517" s="14" t="s">
        <v>95</v>
      </c>
      <c r="V1517" s="14" t="s">
        <v>95</v>
      </c>
      <c r="W1517" s="14" t="n">
        <v>0</v>
      </c>
      <c r="X1517" s="14" t="s">
        <v>86</v>
      </c>
      <c r="Y1517" s="14" t="n">
        <v>22</v>
      </c>
      <c r="Z1517" s="14" t="n">
        <v>0</v>
      </c>
      <c r="AA1517" s="14" t="n">
        <v>0</v>
      </c>
      <c r="AB1517" s="14" t="s">
        <v>87</v>
      </c>
      <c r="AC1517" s="14" t="n">
        <v>95</v>
      </c>
      <c r="AD1517" s="14" t="n">
        <v>0</v>
      </c>
      <c r="AE1517" s="14" t="n">
        <v>1</v>
      </c>
      <c r="AF1517" s="14" t="s">
        <v>88</v>
      </c>
      <c r="AG1517" s="15" t="n">
        <v>42799</v>
      </c>
      <c r="AH1517" s="14" t="n">
        <f aca="false">I1517+J1517</f>
        <v>3</v>
      </c>
      <c r="AI1517" s="14" t="n">
        <f aca="false">K1517+L1517+M1517</f>
        <v>3</v>
      </c>
      <c r="AJ1517" s="14" t="n">
        <f aca="false">AC1517*AH1517</f>
        <v>285</v>
      </c>
      <c r="AK1517" s="14" t="str">
        <f aca="false">IF(C1517=1,"Cancelled","Completed")</f>
        <v>Completed</v>
      </c>
      <c r="AL1517" s="14" t="str">
        <f aca="false">_xlfn.IFS(D1517&lt;=7,"0-7 Days",D1517&lt;=30,"8-30 Days",D1517&lt;=90,"31-90 Days",TRUE(),"90+ Days")</f>
        <v>31-90 Days</v>
      </c>
      <c r="AM1517" s="14" t="str">
        <f aca="false">_xlfn.IFS(OR(F1517="December",F1517="January",F1517="February"),"Winter",OR(F1517="March",F1517="April",F1517="May"),"Spring",OR(F1517="June",F1517="July",F1517="August"),"Summer",TRUE(),"Autumn")</f>
        <v>Spring</v>
      </c>
      <c r="AN1517" s="14" t="str">
        <f aca="false">IF(L1517+M1517&gt;0,"Family","Adult Only")</f>
        <v>Family</v>
      </c>
      <c r="AO1517" s="14" t="str">
        <f aca="false">IF(U1517=V1517,"Same","Changed")</f>
        <v>Same</v>
      </c>
    </row>
    <row r="1518" customFormat="false" ht="15" hidden="false" customHeight="false" outlineLevel="0" collapsed="false">
      <c r="A1518" s="0" t="n">
        <v>1575</v>
      </c>
      <c r="B1518" s="0" t="s">
        <v>80</v>
      </c>
      <c r="C1518" s="0" t="n">
        <v>0</v>
      </c>
      <c r="D1518" s="0" t="n">
        <v>38</v>
      </c>
      <c r="E1518" s="0" t="n">
        <v>2016</v>
      </c>
      <c r="F1518" s="0" t="s">
        <v>91</v>
      </c>
      <c r="G1518" s="0" t="n">
        <v>29</v>
      </c>
      <c r="H1518" s="0" t="n">
        <v>12</v>
      </c>
      <c r="I1518" s="0" t="n">
        <v>0</v>
      </c>
      <c r="J1518" s="0" t="n">
        <v>3</v>
      </c>
      <c r="K1518" s="0" t="n">
        <v>2</v>
      </c>
      <c r="L1518" s="0" t="n">
        <v>0</v>
      </c>
      <c r="M1518" s="0" t="n">
        <v>0</v>
      </c>
      <c r="N1518" s="0" t="s">
        <v>82</v>
      </c>
      <c r="O1518" s="0" t="s">
        <v>123</v>
      </c>
      <c r="P1518" s="0" t="s">
        <v>84</v>
      </c>
      <c r="Q1518" s="0" t="s">
        <v>84</v>
      </c>
      <c r="R1518" s="0" t="n">
        <v>0</v>
      </c>
      <c r="S1518" s="0" t="n">
        <v>0</v>
      </c>
      <c r="T1518" s="0" t="n">
        <v>0</v>
      </c>
      <c r="U1518" s="0" t="s">
        <v>85</v>
      </c>
      <c r="V1518" s="0" t="s">
        <v>85</v>
      </c>
      <c r="W1518" s="0" t="n">
        <v>0</v>
      </c>
      <c r="X1518" s="0" t="s">
        <v>86</v>
      </c>
      <c r="Y1518" s="0" t="n">
        <v>250</v>
      </c>
      <c r="Z1518" s="0" t="n">
        <v>0</v>
      </c>
      <c r="AA1518" s="0" t="n">
        <v>0</v>
      </c>
      <c r="AB1518" s="0" t="s">
        <v>87</v>
      </c>
      <c r="AC1518" s="0" t="n">
        <v>212</v>
      </c>
      <c r="AD1518" s="0" t="n">
        <v>1</v>
      </c>
      <c r="AE1518" s="0" t="n">
        <v>1</v>
      </c>
      <c r="AF1518" s="0" t="s">
        <v>88</v>
      </c>
      <c r="AG1518" s="13" t="n">
        <v>42566</v>
      </c>
      <c r="AH1518" s="25" t="n">
        <f aca="false">I1518+J1518</f>
        <v>3</v>
      </c>
      <c r="AI1518" s="25" t="n">
        <f aca="false">K1518+L1518+M1518</f>
        <v>2</v>
      </c>
      <c r="AJ1518" s="25" t="n">
        <f aca="false">AC1518*AH1518</f>
        <v>636</v>
      </c>
      <c r="AK1518" s="0" t="str">
        <f aca="false">IF(C1518=1,"Cancelled","Completed")</f>
        <v>Completed</v>
      </c>
      <c r="AL1518" s="0" t="str">
        <f aca="false">_xlfn.IFS(D1518&lt;=7,"0-7 Days",D1518&lt;=30,"8-30 Days",D1518&lt;=90,"31-90 Days",TRUE(),"90+ Days")</f>
        <v>31-90 Days</v>
      </c>
      <c r="AM1518" s="0" t="str">
        <f aca="false">_xlfn.IFS(OR(F1518="December",F1518="January",F1518="February"),"Winter",OR(F1518="March",F1518="April",F1518="May"),"Spring",OR(F1518="June",F1518="July",F1518="August"),"Summer",TRUE(),"Autumn")</f>
        <v>Summer</v>
      </c>
      <c r="AN1518" s="0" t="str">
        <f aca="false">IF(L1518+M1518&gt;0,"Family","Adult Only")</f>
        <v>Adult Only</v>
      </c>
      <c r="AO1518" s="0" t="str">
        <f aca="false">IF(U1518=V1518,"Same","Changed")</f>
        <v>Same</v>
      </c>
    </row>
    <row r="1519" customFormat="false" ht="15" hidden="false" customHeight="false" outlineLevel="0" collapsed="false">
      <c r="A1519" s="14" t="n">
        <v>1576</v>
      </c>
      <c r="B1519" s="14" t="s">
        <v>80</v>
      </c>
      <c r="C1519" s="14" t="n">
        <v>0</v>
      </c>
      <c r="D1519" s="14" t="n">
        <v>0</v>
      </c>
      <c r="E1519" s="14" t="n">
        <v>2016</v>
      </c>
      <c r="F1519" s="14" t="s">
        <v>126</v>
      </c>
      <c r="G1519" s="14" t="n">
        <v>3</v>
      </c>
      <c r="H1519" s="14" t="n">
        <v>12</v>
      </c>
      <c r="I1519" s="14" t="n">
        <v>0</v>
      </c>
      <c r="J1519" s="14" t="n">
        <v>1</v>
      </c>
      <c r="K1519" s="14" t="n">
        <v>2</v>
      </c>
      <c r="L1519" s="14" t="n">
        <v>0</v>
      </c>
      <c r="M1519" s="14" t="n">
        <v>0</v>
      </c>
      <c r="N1519" s="14" t="s">
        <v>82</v>
      </c>
      <c r="O1519" s="14" t="s">
        <v>92</v>
      </c>
      <c r="P1519" s="14" t="s">
        <v>84</v>
      </c>
      <c r="Q1519" s="14" t="s">
        <v>84</v>
      </c>
      <c r="R1519" s="14" t="n">
        <v>1</v>
      </c>
      <c r="S1519" s="14" t="n">
        <v>0</v>
      </c>
      <c r="T1519" s="14" t="n">
        <v>2</v>
      </c>
      <c r="U1519" s="14" t="s">
        <v>95</v>
      </c>
      <c r="V1519" s="14" t="s">
        <v>95</v>
      </c>
      <c r="W1519" s="14" t="n">
        <v>0</v>
      </c>
      <c r="X1519" s="14" t="s">
        <v>86</v>
      </c>
      <c r="Y1519" s="14" t="n">
        <v>0</v>
      </c>
      <c r="Z1519" s="14" t="n">
        <v>0</v>
      </c>
      <c r="AA1519" s="14" t="n">
        <v>0</v>
      </c>
      <c r="AB1519" s="14" t="s">
        <v>87</v>
      </c>
      <c r="AC1519" s="14" t="n">
        <v>43</v>
      </c>
      <c r="AD1519" s="14" t="n">
        <v>1</v>
      </c>
      <c r="AE1519" s="14" t="n">
        <v>0</v>
      </c>
      <c r="AF1519" s="14" t="s">
        <v>88</v>
      </c>
      <c r="AG1519" s="15" t="n">
        <v>42382</v>
      </c>
      <c r="AH1519" s="14" t="n">
        <f aca="false">I1519+J1519</f>
        <v>1</v>
      </c>
      <c r="AI1519" s="14" t="n">
        <f aca="false">K1519+L1519+M1519</f>
        <v>2</v>
      </c>
      <c r="AJ1519" s="14" t="n">
        <f aca="false">AC1519*AH1519</f>
        <v>43</v>
      </c>
      <c r="AK1519" s="14" t="str">
        <f aca="false">IF(C1519=1,"Cancelled","Completed")</f>
        <v>Completed</v>
      </c>
      <c r="AL1519" s="14" t="str">
        <f aca="false">_xlfn.IFS(D1519&lt;=7,"0-7 Days",D1519&lt;=30,"8-30 Days",D1519&lt;=90,"31-90 Days",TRUE(),"90+ Days")</f>
        <v>0-7 Days</v>
      </c>
      <c r="AM1519" s="14" t="str">
        <f aca="false">_xlfn.IFS(OR(F1519="December",F1519="January",F1519="February"),"Winter",OR(F1519="March",F1519="April",F1519="May"),"Spring",OR(F1519="June",F1519="July",F1519="August"),"Summer",TRUE(),"Autumn")</f>
        <v>Winter</v>
      </c>
      <c r="AN1519" s="14" t="str">
        <f aca="false">IF(L1519+M1519&gt;0,"Family","Adult Only")</f>
        <v>Adult Only</v>
      </c>
      <c r="AO1519" s="14" t="str">
        <f aca="false">IF(U1519=V1519,"Same","Changed")</f>
        <v>Same</v>
      </c>
    </row>
    <row r="1520" customFormat="false" ht="15" hidden="false" customHeight="false" outlineLevel="0" collapsed="false">
      <c r="A1520" s="0" t="n">
        <v>1577</v>
      </c>
      <c r="B1520" s="0" t="s">
        <v>80</v>
      </c>
      <c r="C1520" s="0" t="n">
        <v>0</v>
      </c>
      <c r="D1520" s="0" t="n">
        <v>13</v>
      </c>
      <c r="E1520" s="0" t="n">
        <v>2017</v>
      </c>
      <c r="F1520" s="0" t="s">
        <v>126</v>
      </c>
      <c r="G1520" s="0" t="n">
        <v>2</v>
      </c>
      <c r="H1520" s="0" t="n">
        <v>12</v>
      </c>
      <c r="I1520" s="0" t="n">
        <v>0</v>
      </c>
      <c r="J1520" s="0" t="n">
        <v>2</v>
      </c>
      <c r="K1520" s="0" t="n">
        <v>2</v>
      </c>
      <c r="L1520" s="0" t="n">
        <v>0</v>
      </c>
      <c r="M1520" s="0" t="n">
        <v>0</v>
      </c>
      <c r="N1520" s="0" t="s">
        <v>82</v>
      </c>
      <c r="O1520" s="0" t="s">
        <v>92</v>
      </c>
      <c r="P1520" s="0" t="s">
        <v>84</v>
      </c>
      <c r="Q1520" s="0" t="s">
        <v>128</v>
      </c>
      <c r="R1520" s="0" t="n">
        <v>1</v>
      </c>
      <c r="S1520" s="0" t="n">
        <v>0</v>
      </c>
      <c r="T1520" s="0" t="n">
        <v>3</v>
      </c>
      <c r="U1520" s="0" t="s">
        <v>95</v>
      </c>
      <c r="V1520" s="0" t="s">
        <v>109</v>
      </c>
      <c r="W1520" s="0" t="n">
        <v>0</v>
      </c>
      <c r="X1520" s="0" t="s">
        <v>86</v>
      </c>
      <c r="Y1520" s="0" t="n">
        <v>0</v>
      </c>
      <c r="Z1520" s="0" t="n">
        <v>0</v>
      </c>
      <c r="AA1520" s="0" t="n">
        <v>0</v>
      </c>
      <c r="AB1520" s="0" t="s">
        <v>87</v>
      </c>
      <c r="AC1520" s="0" t="n">
        <v>40</v>
      </c>
      <c r="AD1520" s="0" t="n">
        <v>0</v>
      </c>
      <c r="AE1520" s="0" t="n">
        <v>0</v>
      </c>
      <c r="AF1520" s="0" t="s">
        <v>88</v>
      </c>
      <c r="AG1520" s="13" t="n">
        <v>42749</v>
      </c>
      <c r="AH1520" s="25" t="n">
        <f aca="false">I1520+J1520</f>
        <v>2</v>
      </c>
      <c r="AI1520" s="25" t="n">
        <f aca="false">K1520+L1520+M1520</f>
        <v>2</v>
      </c>
      <c r="AJ1520" s="25" t="n">
        <f aca="false">AC1520*AH1520</f>
        <v>80</v>
      </c>
      <c r="AK1520" s="0" t="str">
        <f aca="false">IF(C1520=1,"Cancelled","Completed")</f>
        <v>Completed</v>
      </c>
      <c r="AL1520" s="0" t="str">
        <f aca="false">_xlfn.IFS(D1520&lt;=7,"0-7 Days",D1520&lt;=30,"8-30 Days",D1520&lt;=90,"31-90 Days",TRUE(),"90+ Days")</f>
        <v>8-30 Days</v>
      </c>
      <c r="AM1520" s="0" t="str">
        <f aca="false">_xlfn.IFS(OR(F1520="December",F1520="January",F1520="February"),"Winter",OR(F1520="March",F1520="April",F1520="May"),"Spring",OR(F1520="June",F1520="July",F1520="August"),"Summer",TRUE(),"Autumn")</f>
        <v>Winter</v>
      </c>
      <c r="AN1520" s="0" t="str">
        <f aca="false">IF(L1520+M1520&gt;0,"Family","Adult Only")</f>
        <v>Adult Only</v>
      </c>
      <c r="AO1520" s="0" t="str">
        <f aca="false">IF(U1520=V1520,"Same","Changed")</f>
        <v>Changed</v>
      </c>
    </row>
    <row r="1521" customFormat="false" ht="15" hidden="false" customHeight="false" outlineLevel="0" collapsed="false">
      <c r="A1521" s="14" t="n">
        <v>1578</v>
      </c>
      <c r="B1521" s="14" t="s">
        <v>90</v>
      </c>
      <c r="C1521" s="14" t="n">
        <v>0</v>
      </c>
      <c r="D1521" s="14" t="n">
        <v>0</v>
      </c>
      <c r="E1521" s="14" t="n">
        <v>2016</v>
      </c>
      <c r="F1521" s="14" t="s">
        <v>126</v>
      </c>
      <c r="G1521" s="14" t="n">
        <v>1</v>
      </c>
      <c r="H1521" s="14" t="n">
        <v>1</v>
      </c>
      <c r="I1521" s="14" t="n">
        <v>0</v>
      </c>
      <c r="J1521" s="14" t="n">
        <v>1</v>
      </c>
      <c r="K1521" s="14" t="n">
        <v>2</v>
      </c>
      <c r="L1521" s="14" t="n">
        <v>0</v>
      </c>
      <c r="M1521" s="14" t="n">
        <v>0</v>
      </c>
      <c r="N1521" s="14" t="s">
        <v>107</v>
      </c>
      <c r="O1521" s="14" t="s">
        <v>158</v>
      </c>
      <c r="P1521" s="14" t="s">
        <v>93</v>
      </c>
      <c r="Q1521" s="14" t="s">
        <v>94</v>
      </c>
      <c r="R1521" s="14" t="n">
        <v>0</v>
      </c>
      <c r="S1521" s="14" t="n">
        <v>0</v>
      </c>
      <c r="T1521" s="14" t="n">
        <v>0</v>
      </c>
      <c r="U1521" s="14" t="s">
        <v>95</v>
      </c>
      <c r="V1521" s="14" t="s">
        <v>95</v>
      </c>
      <c r="W1521" s="14" t="n">
        <v>0</v>
      </c>
      <c r="X1521" s="14" t="s">
        <v>86</v>
      </c>
      <c r="Y1521" s="14" t="n">
        <v>9</v>
      </c>
      <c r="Z1521" s="14" t="n">
        <v>0</v>
      </c>
      <c r="AA1521" s="14" t="n">
        <v>0</v>
      </c>
      <c r="AB1521" s="14" t="s">
        <v>87</v>
      </c>
      <c r="AC1521" s="14" t="n">
        <v>86</v>
      </c>
      <c r="AD1521" s="14" t="n">
        <v>0</v>
      </c>
      <c r="AE1521" s="14" t="n">
        <v>0</v>
      </c>
      <c r="AF1521" s="14" t="s">
        <v>88</v>
      </c>
      <c r="AG1521" s="15" t="n">
        <v>42371</v>
      </c>
      <c r="AH1521" s="14" t="n">
        <f aca="false">I1521+J1521</f>
        <v>1</v>
      </c>
      <c r="AI1521" s="14" t="n">
        <f aca="false">K1521+L1521+M1521</f>
        <v>2</v>
      </c>
      <c r="AJ1521" s="14" t="n">
        <f aca="false">AC1521*AH1521</f>
        <v>86</v>
      </c>
      <c r="AK1521" s="14" t="str">
        <f aca="false">IF(C1521=1,"Cancelled","Completed")</f>
        <v>Completed</v>
      </c>
      <c r="AL1521" s="14" t="str">
        <f aca="false">_xlfn.IFS(D1521&lt;=7,"0-7 Days",D1521&lt;=30,"8-30 Days",D1521&lt;=90,"31-90 Days",TRUE(),"90+ Days")</f>
        <v>0-7 Days</v>
      </c>
      <c r="AM1521" s="14" t="str">
        <f aca="false">_xlfn.IFS(OR(F1521="December",F1521="January",F1521="February"),"Winter",OR(F1521="March",F1521="April",F1521="May"),"Spring",OR(F1521="June",F1521="July",F1521="August"),"Summer",TRUE(),"Autumn")</f>
        <v>Winter</v>
      </c>
      <c r="AN1521" s="14" t="str">
        <f aca="false">IF(L1521+M1521&gt;0,"Family","Adult Only")</f>
        <v>Adult Only</v>
      </c>
      <c r="AO1521" s="14" t="str">
        <f aca="false">IF(U1521=V1521,"Same","Changed")</f>
        <v>Same</v>
      </c>
    </row>
    <row r="1522" customFormat="false" ht="15" hidden="false" customHeight="false" outlineLevel="0" collapsed="false">
      <c r="A1522" s="0" t="n">
        <v>1579</v>
      </c>
      <c r="B1522" s="0" t="s">
        <v>90</v>
      </c>
      <c r="C1522" s="0" t="n">
        <v>1</v>
      </c>
      <c r="D1522" s="0" t="n">
        <v>322</v>
      </c>
      <c r="E1522" s="0" t="n">
        <v>2017</v>
      </c>
      <c r="F1522" s="0" t="s">
        <v>121</v>
      </c>
      <c r="G1522" s="0" t="n">
        <v>18</v>
      </c>
      <c r="H1522" s="0" t="n">
        <v>5</v>
      </c>
      <c r="I1522" s="0" t="n">
        <v>0</v>
      </c>
      <c r="J1522" s="0" t="n">
        <v>1</v>
      </c>
      <c r="K1522" s="0" t="n">
        <v>2</v>
      </c>
      <c r="L1522" s="0" t="n">
        <v>0</v>
      </c>
      <c r="M1522" s="0" t="n">
        <v>0</v>
      </c>
      <c r="N1522" s="0" t="s">
        <v>82</v>
      </c>
      <c r="O1522" s="0" t="s">
        <v>92</v>
      </c>
      <c r="P1522" s="0" t="s">
        <v>99</v>
      </c>
      <c r="Q1522" s="0" t="s">
        <v>94</v>
      </c>
      <c r="R1522" s="0" t="n">
        <v>0</v>
      </c>
      <c r="S1522" s="0" t="n">
        <v>0</v>
      </c>
      <c r="T1522" s="0" t="n">
        <v>0</v>
      </c>
      <c r="U1522" s="0" t="s">
        <v>95</v>
      </c>
      <c r="V1522" s="0" t="s">
        <v>95</v>
      </c>
      <c r="W1522" s="0" t="n">
        <v>0</v>
      </c>
      <c r="X1522" s="0" t="s">
        <v>86</v>
      </c>
      <c r="Y1522" s="0" t="n">
        <v>21</v>
      </c>
      <c r="Z1522" s="0" t="n">
        <v>0</v>
      </c>
      <c r="AA1522" s="0" t="n">
        <v>0</v>
      </c>
      <c r="AB1522" s="0" t="s">
        <v>101</v>
      </c>
      <c r="AC1522" s="0" t="n">
        <v>75</v>
      </c>
      <c r="AD1522" s="0" t="n">
        <v>0</v>
      </c>
      <c r="AE1522" s="0" t="n">
        <v>0</v>
      </c>
      <c r="AF1522" s="0" t="s">
        <v>96</v>
      </c>
      <c r="AG1522" s="13" t="n">
        <v>42836</v>
      </c>
      <c r="AH1522" s="25" t="n">
        <f aca="false">I1522+J1522</f>
        <v>1</v>
      </c>
      <c r="AI1522" s="25" t="n">
        <f aca="false">K1522+L1522+M1522</f>
        <v>2</v>
      </c>
      <c r="AJ1522" s="25" t="n">
        <f aca="false">AC1522*AH1522</f>
        <v>75</v>
      </c>
      <c r="AK1522" s="0" t="str">
        <f aca="false">IF(C1522=1,"Cancelled","Completed")</f>
        <v>Cancelled</v>
      </c>
      <c r="AL1522" s="0" t="str">
        <f aca="false">_xlfn.IFS(D1522&lt;=7,"0-7 Days",D1522&lt;=30,"8-30 Days",D1522&lt;=90,"31-90 Days",TRUE(),"90+ Days")</f>
        <v>90+ Days</v>
      </c>
      <c r="AM1522" s="0" t="str">
        <f aca="false">_xlfn.IFS(OR(F1522="December",F1522="January",F1522="February"),"Winter",OR(F1522="March",F1522="April",F1522="May"),"Spring",OR(F1522="June",F1522="July",F1522="August"),"Summer",TRUE(),"Autumn")</f>
        <v>Spring</v>
      </c>
      <c r="AN1522" s="0" t="str">
        <f aca="false">IF(L1522+M1522&gt;0,"Family","Adult Only")</f>
        <v>Adult Only</v>
      </c>
      <c r="AO1522" s="0" t="str">
        <f aca="false">IF(U1522=V1522,"Same","Changed")</f>
        <v>Same</v>
      </c>
    </row>
    <row r="1523" customFormat="false" ht="15" hidden="false" customHeight="false" outlineLevel="0" collapsed="false">
      <c r="A1523" s="14" t="n">
        <v>1580</v>
      </c>
      <c r="B1523" s="14" t="s">
        <v>80</v>
      </c>
      <c r="C1523" s="14" t="n">
        <v>0</v>
      </c>
      <c r="D1523" s="14" t="n">
        <v>2</v>
      </c>
      <c r="E1523" s="14" t="n">
        <v>2017</v>
      </c>
      <c r="F1523" s="14" t="s">
        <v>119</v>
      </c>
      <c r="G1523" s="14" t="n">
        <v>33</v>
      </c>
      <c r="H1523" s="14" t="n">
        <v>16</v>
      </c>
      <c r="I1523" s="14" t="n">
        <v>0</v>
      </c>
      <c r="J1523" s="14" t="n">
        <v>2</v>
      </c>
      <c r="K1523" s="14" t="n">
        <v>1</v>
      </c>
      <c r="L1523" s="14" t="n">
        <v>0</v>
      </c>
      <c r="M1523" s="14" t="n">
        <v>0</v>
      </c>
      <c r="N1523" s="14" t="s">
        <v>112</v>
      </c>
      <c r="O1523" s="14" t="s">
        <v>92</v>
      </c>
      <c r="P1523" s="14" t="s">
        <v>84</v>
      </c>
      <c r="Q1523" s="14" t="s">
        <v>84</v>
      </c>
      <c r="R1523" s="14" t="n">
        <v>0</v>
      </c>
      <c r="S1523" s="14" t="n">
        <v>0</v>
      </c>
      <c r="T1523" s="14" t="n">
        <v>0</v>
      </c>
      <c r="U1523" s="14" t="s">
        <v>124</v>
      </c>
      <c r="V1523" s="14" t="s">
        <v>124</v>
      </c>
      <c r="W1523" s="14" t="n">
        <v>1</v>
      </c>
      <c r="X1523" s="14" t="s">
        <v>86</v>
      </c>
      <c r="Y1523" s="14" t="n">
        <v>250</v>
      </c>
      <c r="Z1523" s="14" t="n">
        <v>0</v>
      </c>
      <c r="AA1523" s="14" t="n">
        <v>0</v>
      </c>
      <c r="AB1523" s="14" t="s">
        <v>101</v>
      </c>
      <c r="AC1523" s="14" t="n">
        <v>238.3</v>
      </c>
      <c r="AD1523" s="14" t="n">
        <v>0</v>
      </c>
      <c r="AE1523" s="14" t="n">
        <v>1</v>
      </c>
      <c r="AF1523" s="14" t="s">
        <v>88</v>
      </c>
      <c r="AG1523" s="15" t="n">
        <v>42965</v>
      </c>
      <c r="AH1523" s="14" t="n">
        <f aca="false">I1523+J1523</f>
        <v>2</v>
      </c>
      <c r="AI1523" s="14" t="n">
        <f aca="false">K1523+L1523+M1523</f>
        <v>1</v>
      </c>
      <c r="AJ1523" s="14" t="n">
        <f aca="false">AC1523*AH1523</f>
        <v>476.6</v>
      </c>
      <c r="AK1523" s="14" t="str">
        <f aca="false">IF(C1523=1,"Cancelled","Completed")</f>
        <v>Completed</v>
      </c>
      <c r="AL1523" s="14" t="str">
        <f aca="false">_xlfn.IFS(D1523&lt;=7,"0-7 Days",D1523&lt;=30,"8-30 Days",D1523&lt;=90,"31-90 Days",TRUE(),"90+ Days")</f>
        <v>0-7 Days</v>
      </c>
      <c r="AM1523" s="14" t="str">
        <f aca="false">_xlfn.IFS(OR(F1523="December",F1523="January",F1523="February"),"Winter",OR(F1523="March",F1523="April",F1523="May"),"Spring",OR(F1523="June",F1523="July",F1523="August"),"Summer",TRUE(),"Autumn")</f>
        <v>Summer</v>
      </c>
      <c r="AN1523" s="14" t="str">
        <f aca="false">IF(L1523+M1523&gt;0,"Family","Adult Only")</f>
        <v>Adult Only</v>
      </c>
      <c r="AO1523" s="14" t="str">
        <f aca="false">IF(U1523=V1523,"Same","Changed")</f>
        <v>Same</v>
      </c>
    </row>
    <row r="1524" customFormat="false" ht="15" hidden="false" customHeight="false" outlineLevel="0" collapsed="false">
      <c r="A1524" s="0" t="n">
        <v>1581</v>
      </c>
      <c r="B1524" s="0" t="s">
        <v>80</v>
      </c>
      <c r="C1524" s="0" t="n">
        <v>0</v>
      </c>
      <c r="D1524" s="0" t="n">
        <v>0</v>
      </c>
      <c r="E1524" s="0" t="n">
        <v>2017</v>
      </c>
      <c r="F1524" s="0" t="s">
        <v>119</v>
      </c>
      <c r="G1524" s="0" t="n">
        <v>34</v>
      </c>
      <c r="H1524" s="0" t="n">
        <v>22</v>
      </c>
      <c r="I1524" s="0" t="n">
        <v>0</v>
      </c>
      <c r="J1524" s="0" t="n">
        <v>1</v>
      </c>
      <c r="K1524" s="0" t="n">
        <v>3</v>
      </c>
      <c r="L1524" s="0" t="n">
        <v>0</v>
      </c>
      <c r="M1524" s="0" t="n">
        <v>0</v>
      </c>
      <c r="N1524" s="0" t="s">
        <v>82</v>
      </c>
      <c r="O1524" s="0" t="s">
        <v>155</v>
      </c>
      <c r="P1524" s="0" t="s">
        <v>84</v>
      </c>
      <c r="Q1524" s="0" t="s">
        <v>84</v>
      </c>
      <c r="R1524" s="0" t="n">
        <v>0</v>
      </c>
      <c r="S1524" s="0" t="n">
        <v>0</v>
      </c>
      <c r="T1524" s="0" t="n">
        <v>0</v>
      </c>
      <c r="U1524" s="0" t="s">
        <v>85</v>
      </c>
      <c r="V1524" s="0" t="s">
        <v>85</v>
      </c>
      <c r="W1524" s="0" t="n">
        <v>0</v>
      </c>
      <c r="X1524" s="0" t="s">
        <v>86</v>
      </c>
      <c r="Y1524" s="0" t="n">
        <v>0</v>
      </c>
      <c r="Z1524" s="0" t="n">
        <v>0</v>
      </c>
      <c r="AA1524" s="0" t="n">
        <v>0</v>
      </c>
      <c r="AB1524" s="0" t="s">
        <v>87</v>
      </c>
      <c r="AC1524" s="0" t="n">
        <v>230</v>
      </c>
      <c r="AD1524" s="0" t="n">
        <v>0</v>
      </c>
      <c r="AE1524" s="0" t="n">
        <v>0</v>
      </c>
      <c r="AF1524" s="0" t="s">
        <v>88</v>
      </c>
      <c r="AG1524" s="13" t="n">
        <v>42970</v>
      </c>
      <c r="AH1524" s="25" t="n">
        <f aca="false">I1524+J1524</f>
        <v>1</v>
      </c>
      <c r="AI1524" s="25" t="n">
        <f aca="false">K1524+L1524+M1524</f>
        <v>3</v>
      </c>
      <c r="AJ1524" s="25" t="n">
        <f aca="false">AC1524*AH1524</f>
        <v>230</v>
      </c>
      <c r="AK1524" s="0" t="str">
        <f aca="false">IF(C1524=1,"Cancelled","Completed")</f>
        <v>Completed</v>
      </c>
      <c r="AL1524" s="0" t="str">
        <f aca="false">_xlfn.IFS(D1524&lt;=7,"0-7 Days",D1524&lt;=30,"8-30 Days",D1524&lt;=90,"31-90 Days",TRUE(),"90+ Days")</f>
        <v>0-7 Days</v>
      </c>
      <c r="AM1524" s="0" t="str">
        <f aca="false">_xlfn.IFS(OR(F1524="December",F1524="January",F1524="February"),"Winter",OR(F1524="March",F1524="April",F1524="May"),"Spring",OR(F1524="June",F1524="July",F1524="August"),"Summer",TRUE(),"Autumn")</f>
        <v>Summer</v>
      </c>
      <c r="AN1524" s="0" t="str">
        <f aca="false">IF(L1524+M1524&gt;0,"Family","Adult Only")</f>
        <v>Adult Only</v>
      </c>
      <c r="AO1524" s="0" t="str">
        <f aca="false">IF(U1524=V1524,"Same","Changed")</f>
        <v>Same</v>
      </c>
    </row>
    <row r="1525" customFormat="false" ht="15" hidden="false" customHeight="false" outlineLevel="0" collapsed="false">
      <c r="A1525" s="14" t="n">
        <v>1582</v>
      </c>
      <c r="B1525" s="14" t="s">
        <v>90</v>
      </c>
      <c r="C1525" s="14" t="n">
        <v>1</v>
      </c>
      <c r="D1525" s="14" t="n">
        <v>37</v>
      </c>
      <c r="E1525" s="14" t="n">
        <v>2015</v>
      </c>
      <c r="F1525" s="14" t="s">
        <v>113</v>
      </c>
      <c r="G1525" s="14" t="n">
        <v>45</v>
      </c>
      <c r="H1525" s="14" t="n">
        <v>6</v>
      </c>
      <c r="I1525" s="14" t="n">
        <v>1</v>
      </c>
      <c r="J1525" s="14" t="n">
        <v>2</v>
      </c>
      <c r="K1525" s="14" t="n">
        <v>1</v>
      </c>
      <c r="L1525" s="14" t="n">
        <v>0</v>
      </c>
      <c r="M1525" s="14" t="n">
        <v>0</v>
      </c>
      <c r="N1525" s="14" t="s">
        <v>82</v>
      </c>
      <c r="O1525" s="14" t="s">
        <v>92</v>
      </c>
      <c r="P1525" s="14" t="s">
        <v>99</v>
      </c>
      <c r="Q1525" s="14" t="s">
        <v>94</v>
      </c>
      <c r="R1525" s="14" t="n">
        <v>0</v>
      </c>
      <c r="S1525" s="14" t="n">
        <v>0</v>
      </c>
      <c r="T1525" s="14" t="n">
        <v>0</v>
      </c>
      <c r="U1525" s="14" t="s">
        <v>95</v>
      </c>
      <c r="V1525" s="14" t="s">
        <v>95</v>
      </c>
      <c r="W1525" s="14" t="n">
        <v>1</v>
      </c>
      <c r="X1525" s="14" t="s">
        <v>86</v>
      </c>
      <c r="Y1525" s="14" t="n">
        <v>27</v>
      </c>
      <c r="Z1525" s="14" t="n">
        <v>0</v>
      </c>
      <c r="AA1525" s="14" t="n">
        <v>0</v>
      </c>
      <c r="AB1525" s="14" t="s">
        <v>87</v>
      </c>
      <c r="AC1525" s="14" t="n">
        <v>37.33</v>
      </c>
      <c r="AD1525" s="14" t="n">
        <v>0</v>
      </c>
      <c r="AE1525" s="14" t="n">
        <v>0</v>
      </c>
      <c r="AF1525" s="14" t="s">
        <v>141</v>
      </c>
      <c r="AG1525" s="15" t="n">
        <v>42314</v>
      </c>
      <c r="AH1525" s="14" t="n">
        <f aca="false">I1525+J1525</f>
        <v>3</v>
      </c>
      <c r="AI1525" s="14" t="n">
        <f aca="false">K1525+L1525+M1525</f>
        <v>1</v>
      </c>
      <c r="AJ1525" s="14" t="n">
        <f aca="false">AC1525*AH1525</f>
        <v>111.99</v>
      </c>
      <c r="AK1525" s="14" t="str">
        <f aca="false">IF(C1525=1,"Cancelled","Completed")</f>
        <v>Cancelled</v>
      </c>
      <c r="AL1525" s="14" t="str">
        <f aca="false">_xlfn.IFS(D1525&lt;=7,"0-7 Days",D1525&lt;=30,"8-30 Days",D1525&lt;=90,"31-90 Days",TRUE(),"90+ Days")</f>
        <v>31-90 Days</v>
      </c>
      <c r="AM1525" s="14" t="str">
        <f aca="false">_xlfn.IFS(OR(F1525="December",F1525="January",F1525="February"),"Winter",OR(F1525="March",F1525="April",F1525="May"),"Spring",OR(F1525="June",F1525="July",F1525="August"),"Summer",TRUE(),"Autumn")</f>
        <v>Autumn</v>
      </c>
      <c r="AN1525" s="14" t="str">
        <f aca="false">IF(L1525+M1525&gt;0,"Family","Adult Only")</f>
        <v>Adult Only</v>
      </c>
      <c r="AO1525" s="14" t="str">
        <f aca="false">IF(U1525=V1525,"Same","Changed")</f>
        <v>Same</v>
      </c>
    </row>
    <row r="1526" customFormat="false" ht="15" hidden="false" customHeight="false" outlineLevel="0" collapsed="false">
      <c r="A1526" s="0" t="n">
        <v>1583</v>
      </c>
      <c r="B1526" s="0" t="s">
        <v>90</v>
      </c>
      <c r="C1526" s="0" t="n">
        <v>1</v>
      </c>
      <c r="D1526" s="0" t="n">
        <v>11</v>
      </c>
      <c r="E1526" s="0" t="n">
        <v>2016</v>
      </c>
      <c r="F1526" s="0" t="s">
        <v>113</v>
      </c>
      <c r="G1526" s="0" t="n">
        <v>45</v>
      </c>
      <c r="H1526" s="0" t="n">
        <v>5</v>
      </c>
      <c r="I1526" s="0" t="n">
        <v>0</v>
      </c>
      <c r="J1526" s="0" t="n">
        <v>1</v>
      </c>
      <c r="K1526" s="0" t="n">
        <v>2</v>
      </c>
      <c r="L1526" s="0" t="n">
        <v>0</v>
      </c>
      <c r="M1526" s="0" t="n">
        <v>0</v>
      </c>
      <c r="N1526" s="0" t="s">
        <v>82</v>
      </c>
      <c r="O1526" s="0" t="s">
        <v>83</v>
      </c>
      <c r="P1526" s="0" t="s">
        <v>93</v>
      </c>
      <c r="Q1526" s="0" t="s">
        <v>94</v>
      </c>
      <c r="R1526" s="0" t="n">
        <v>0</v>
      </c>
      <c r="S1526" s="0" t="n">
        <v>0</v>
      </c>
      <c r="T1526" s="0" t="n">
        <v>0</v>
      </c>
      <c r="U1526" s="0" t="s">
        <v>95</v>
      </c>
      <c r="V1526" s="0" t="s">
        <v>95</v>
      </c>
      <c r="W1526" s="0" t="n">
        <v>0</v>
      </c>
      <c r="X1526" s="0" t="s">
        <v>86</v>
      </c>
      <c r="Y1526" s="0" t="n">
        <v>9</v>
      </c>
      <c r="Z1526" s="0" t="n">
        <v>0</v>
      </c>
      <c r="AA1526" s="0" t="n">
        <v>0</v>
      </c>
      <c r="AB1526" s="0" t="s">
        <v>87</v>
      </c>
      <c r="AC1526" s="0" t="n">
        <v>130</v>
      </c>
      <c r="AD1526" s="0" t="n">
        <v>0</v>
      </c>
      <c r="AE1526" s="0" t="n">
        <v>1</v>
      </c>
      <c r="AF1526" s="0" t="s">
        <v>96</v>
      </c>
      <c r="AG1526" s="13" t="n">
        <v>42671</v>
      </c>
      <c r="AH1526" s="25" t="n">
        <f aca="false">I1526+J1526</f>
        <v>1</v>
      </c>
      <c r="AI1526" s="25" t="n">
        <f aca="false">K1526+L1526+M1526</f>
        <v>2</v>
      </c>
      <c r="AJ1526" s="25" t="n">
        <f aca="false">AC1526*AH1526</f>
        <v>130</v>
      </c>
      <c r="AK1526" s="0" t="str">
        <f aca="false">IF(C1526=1,"Cancelled","Completed")</f>
        <v>Cancelled</v>
      </c>
      <c r="AL1526" s="0" t="str">
        <f aca="false">_xlfn.IFS(D1526&lt;=7,"0-7 Days",D1526&lt;=30,"8-30 Days",D1526&lt;=90,"31-90 Days",TRUE(),"90+ Days")</f>
        <v>8-30 Days</v>
      </c>
      <c r="AM1526" s="0" t="str">
        <f aca="false">_xlfn.IFS(OR(F1526="December",F1526="January",F1526="February"),"Winter",OR(F1526="March",F1526="April",F1526="May"),"Spring",OR(F1526="June",F1526="July",F1526="August"),"Summer",TRUE(),"Autumn")</f>
        <v>Autumn</v>
      </c>
      <c r="AN1526" s="0" t="str">
        <f aca="false">IF(L1526+M1526&gt;0,"Family","Adult Only")</f>
        <v>Adult Only</v>
      </c>
      <c r="AO1526" s="0" t="str">
        <f aca="false">IF(U1526=V1526,"Same","Changed")</f>
        <v>Same</v>
      </c>
    </row>
    <row r="1527" customFormat="false" ht="15" hidden="false" customHeight="false" outlineLevel="0" collapsed="false">
      <c r="A1527" s="14" t="n">
        <v>1584</v>
      </c>
      <c r="B1527" s="14" t="s">
        <v>90</v>
      </c>
      <c r="C1527" s="14" t="n">
        <v>0</v>
      </c>
      <c r="D1527" s="14" t="n">
        <v>40</v>
      </c>
      <c r="E1527" s="14" t="n">
        <v>2016</v>
      </c>
      <c r="F1527" s="14" t="s">
        <v>91</v>
      </c>
      <c r="G1527" s="14" t="n">
        <v>30</v>
      </c>
      <c r="H1527" s="14" t="n">
        <v>23</v>
      </c>
      <c r="I1527" s="14" t="n">
        <v>0</v>
      </c>
      <c r="J1527" s="14" t="n">
        <v>1</v>
      </c>
      <c r="K1527" s="14" t="n">
        <v>2</v>
      </c>
      <c r="L1527" s="14" t="n">
        <v>0</v>
      </c>
      <c r="M1527" s="14" t="n">
        <v>0</v>
      </c>
      <c r="N1527" s="14" t="s">
        <v>107</v>
      </c>
      <c r="O1527" s="14" t="s">
        <v>155</v>
      </c>
      <c r="P1527" s="14" t="s">
        <v>93</v>
      </c>
      <c r="Q1527" s="14" t="s">
        <v>94</v>
      </c>
      <c r="R1527" s="14" t="n">
        <v>0</v>
      </c>
      <c r="S1527" s="14" t="n">
        <v>0</v>
      </c>
      <c r="T1527" s="14" t="n">
        <v>0</v>
      </c>
      <c r="U1527" s="14" t="s">
        <v>95</v>
      </c>
      <c r="V1527" s="14" t="s">
        <v>95</v>
      </c>
      <c r="W1527" s="14" t="n">
        <v>0</v>
      </c>
      <c r="X1527" s="14" t="s">
        <v>86</v>
      </c>
      <c r="Y1527" s="14" t="n">
        <v>9</v>
      </c>
      <c r="Z1527" s="14" t="n">
        <v>0</v>
      </c>
      <c r="AA1527" s="14" t="n">
        <v>0</v>
      </c>
      <c r="AB1527" s="14" t="s">
        <v>87</v>
      </c>
      <c r="AC1527" s="14" t="n">
        <v>134.1</v>
      </c>
      <c r="AD1527" s="14" t="n">
        <v>1</v>
      </c>
      <c r="AE1527" s="14" t="n">
        <v>1</v>
      </c>
      <c r="AF1527" s="14" t="s">
        <v>88</v>
      </c>
      <c r="AG1527" s="15" t="n">
        <v>42575</v>
      </c>
      <c r="AH1527" s="14" t="n">
        <f aca="false">I1527+J1527</f>
        <v>1</v>
      </c>
      <c r="AI1527" s="14" t="n">
        <f aca="false">K1527+L1527+M1527</f>
        <v>2</v>
      </c>
      <c r="AJ1527" s="14" t="n">
        <f aca="false">AC1527*AH1527</f>
        <v>134.1</v>
      </c>
      <c r="AK1527" s="14" t="str">
        <f aca="false">IF(C1527=1,"Cancelled","Completed")</f>
        <v>Completed</v>
      </c>
      <c r="AL1527" s="14" t="str">
        <f aca="false">_xlfn.IFS(D1527&lt;=7,"0-7 Days",D1527&lt;=30,"8-30 Days",D1527&lt;=90,"31-90 Days",TRUE(),"90+ Days")</f>
        <v>31-90 Days</v>
      </c>
      <c r="AM1527" s="14" t="str">
        <f aca="false">_xlfn.IFS(OR(F1527="December",F1527="January",F1527="February"),"Winter",OR(F1527="March",F1527="April",F1527="May"),"Spring",OR(F1527="June",F1527="July",F1527="August"),"Summer",TRUE(),"Autumn")</f>
        <v>Summer</v>
      </c>
      <c r="AN1527" s="14" t="str">
        <f aca="false">IF(L1527+M1527&gt;0,"Family","Adult Only")</f>
        <v>Adult Only</v>
      </c>
      <c r="AO1527" s="14" t="str">
        <f aca="false">IF(U1527=V1527,"Same","Changed")</f>
        <v>Same</v>
      </c>
    </row>
    <row r="1528" customFormat="false" ht="15" hidden="false" customHeight="false" outlineLevel="0" collapsed="false">
      <c r="A1528" s="0" t="n">
        <v>1585</v>
      </c>
      <c r="B1528" s="0" t="s">
        <v>80</v>
      </c>
      <c r="C1528" s="0" t="n">
        <v>0</v>
      </c>
      <c r="D1528" s="0" t="n">
        <v>33</v>
      </c>
      <c r="E1528" s="0" t="n">
        <v>2015</v>
      </c>
      <c r="F1528" s="0" t="s">
        <v>113</v>
      </c>
      <c r="G1528" s="0" t="n">
        <v>46</v>
      </c>
      <c r="H1528" s="0" t="n">
        <v>12</v>
      </c>
      <c r="I1528" s="0" t="n">
        <v>0</v>
      </c>
      <c r="J1528" s="0" t="n">
        <v>2</v>
      </c>
      <c r="K1528" s="0" t="n">
        <v>1</v>
      </c>
      <c r="L1528" s="0" t="n">
        <v>0</v>
      </c>
      <c r="M1528" s="0" t="n">
        <v>0</v>
      </c>
      <c r="N1528" s="0" t="s">
        <v>82</v>
      </c>
      <c r="O1528" s="0" t="s">
        <v>115</v>
      </c>
      <c r="P1528" s="0" t="s">
        <v>128</v>
      </c>
      <c r="Q1528" s="0" t="s">
        <v>128</v>
      </c>
      <c r="R1528" s="0" t="n">
        <v>0</v>
      </c>
      <c r="S1528" s="0" t="n">
        <v>0</v>
      </c>
      <c r="T1528" s="0" t="n">
        <v>0</v>
      </c>
      <c r="U1528" s="0" t="s">
        <v>95</v>
      </c>
      <c r="V1528" s="0" t="s">
        <v>156</v>
      </c>
      <c r="W1528" s="0" t="n">
        <v>4</v>
      </c>
      <c r="X1528" s="0" t="s">
        <v>86</v>
      </c>
      <c r="Y1528" s="0" t="n">
        <v>324</v>
      </c>
      <c r="Z1528" s="0" t="n">
        <v>324</v>
      </c>
      <c r="AA1528" s="0" t="n">
        <v>0</v>
      </c>
      <c r="AB1528" s="0" t="s">
        <v>101</v>
      </c>
      <c r="AC1528" s="0" t="n">
        <v>36</v>
      </c>
      <c r="AD1528" s="0" t="n">
        <v>0</v>
      </c>
      <c r="AE1528" s="0" t="n">
        <v>0</v>
      </c>
      <c r="AF1528" s="0" t="s">
        <v>88</v>
      </c>
      <c r="AG1528" s="13" t="n">
        <v>42322</v>
      </c>
      <c r="AH1528" s="25" t="n">
        <f aca="false">I1528+J1528</f>
        <v>2</v>
      </c>
      <c r="AI1528" s="25" t="n">
        <f aca="false">K1528+L1528+M1528</f>
        <v>1</v>
      </c>
      <c r="AJ1528" s="25" t="n">
        <f aca="false">AC1528*AH1528</f>
        <v>72</v>
      </c>
      <c r="AK1528" s="0" t="str">
        <f aca="false">IF(C1528=1,"Cancelled","Completed")</f>
        <v>Completed</v>
      </c>
      <c r="AL1528" s="0" t="str">
        <f aca="false">_xlfn.IFS(D1528&lt;=7,"0-7 Days",D1528&lt;=30,"8-30 Days",D1528&lt;=90,"31-90 Days",TRUE(),"90+ Days")</f>
        <v>31-90 Days</v>
      </c>
      <c r="AM1528" s="0" t="str">
        <f aca="false">_xlfn.IFS(OR(F1528="December",F1528="January",F1528="February"),"Winter",OR(F1528="March",F1528="April",F1528="May"),"Spring",OR(F1528="June",F1528="July",F1528="August"),"Summer",TRUE(),"Autumn")</f>
        <v>Autumn</v>
      </c>
      <c r="AN1528" s="0" t="str">
        <f aca="false">IF(L1528+M1528&gt;0,"Family","Adult Only")</f>
        <v>Adult Only</v>
      </c>
      <c r="AO1528" s="0" t="str">
        <f aca="false">IF(U1528=V1528,"Same","Changed")</f>
        <v>Changed</v>
      </c>
    </row>
    <row r="1529" customFormat="false" ht="15" hidden="false" customHeight="false" outlineLevel="0" collapsed="false">
      <c r="A1529" s="14" t="n">
        <v>1586</v>
      </c>
      <c r="B1529" s="14" t="s">
        <v>90</v>
      </c>
      <c r="C1529" s="14" t="n">
        <v>0</v>
      </c>
      <c r="D1529" s="14" t="n">
        <v>316</v>
      </c>
      <c r="E1529" s="14" t="n">
        <v>2017</v>
      </c>
      <c r="F1529" s="14" t="s">
        <v>91</v>
      </c>
      <c r="G1529" s="14" t="n">
        <v>28</v>
      </c>
      <c r="H1529" s="14" t="n">
        <v>11</v>
      </c>
      <c r="I1529" s="14" t="n">
        <v>0</v>
      </c>
      <c r="J1529" s="14" t="n">
        <v>5</v>
      </c>
      <c r="K1529" s="14" t="n">
        <v>2</v>
      </c>
      <c r="L1529" s="14" t="n">
        <v>0</v>
      </c>
      <c r="M1529" s="14" t="n">
        <v>0</v>
      </c>
      <c r="N1529" s="14" t="s">
        <v>82</v>
      </c>
      <c r="O1529" s="14" t="s">
        <v>122</v>
      </c>
      <c r="P1529" s="14" t="s">
        <v>93</v>
      </c>
      <c r="Q1529" s="14" t="s">
        <v>94</v>
      </c>
      <c r="R1529" s="14" t="n">
        <v>0</v>
      </c>
      <c r="S1529" s="14" t="n">
        <v>0</v>
      </c>
      <c r="T1529" s="14" t="n">
        <v>0</v>
      </c>
      <c r="U1529" s="14" t="s">
        <v>138</v>
      </c>
      <c r="V1529" s="14" t="s">
        <v>95</v>
      </c>
      <c r="W1529" s="14" t="n">
        <v>1</v>
      </c>
      <c r="X1529" s="14" t="s">
        <v>86</v>
      </c>
      <c r="Y1529" s="14" t="n">
        <v>9</v>
      </c>
      <c r="Z1529" s="14" t="n">
        <v>0</v>
      </c>
      <c r="AA1529" s="14" t="n">
        <v>0</v>
      </c>
      <c r="AB1529" s="14" t="s">
        <v>87</v>
      </c>
      <c r="AC1529" s="14" t="n">
        <v>91.85</v>
      </c>
      <c r="AD1529" s="14" t="n">
        <v>0</v>
      </c>
      <c r="AE1529" s="14" t="n">
        <v>3</v>
      </c>
      <c r="AF1529" s="14" t="s">
        <v>88</v>
      </c>
      <c r="AG1529" s="15" t="n">
        <v>42932</v>
      </c>
      <c r="AH1529" s="14" t="n">
        <f aca="false">I1529+J1529</f>
        <v>5</v>
      </c>
      <c r="AI1529" s="14" t="n">
        <f aca="false">K1529+L1529+M1529</f>
        <v>2</v>
      </c>
      <c r="AJ1529" s="14" t="n">
        <f aca="false">AC1529*AH1529</f>
        <v>459.25</v>
      </c>
      <c r="AK1529" s="14" t="str">
        <f aca="false">IF(C1529=1,"Cancelled","Completed")</f>
        <v>Completed</v>
      </c>
      <c r="AL1529" s="14" t="str">
        <f aca="false">_xlfn.IFS(D1529&lt;=7,"0-7 Days",D1529&lt;=30,"8-30 Days",D1529&lt;=90,"31-90 Days",TRUE(),"90+ Days")</f>
        <v>90+ Days</v>
      </c>
      <c r="AM1529" s="14" t="str">
        <f aca="false">_xlfn.IFS(OR(F1529="December",F1529="January",F1529="February"),"Winter",OR(F1529="March",F1529="April",F1529="May"),"Spring",OR(F1529="June",F1529="July",F1529="August"),"Summer",TRUE(),"Autumn")</f>
        <v>Summer</v>
      </c>
      <c r="AN1529" s="14" t="str">
        <f aca="false">IF(L1529+M1529&gt;0,"Family","Adult Only")</f>
        <v>Adult Only</v>
      </c>
      <c r="AO1529" s="14" t="str">
        <f aca="false">IF(U1529=V1529,"Same","Changed")</f>
        <v>Changed</v>
      </c>
    </row>
    <row r="1530" customFormat="false" ht="15" hidden="false" customHeight="false" outlineLevel="0" collapsed="false">
      <c r="A1530" s="0" t="n">
        <v>1587</v>
      </c>
      <c r="B1530" s="0" t="s">
        <v>90</v>
      </c>
      <c r="C1530" s="0" t="n">
        <v>0</v>
      </c>
      <c r="D1530" s="0" t="n">
        <v>177</v>
      </c>
      <c r="E1530" s="0" t="n">
        <v>2016</v>
      </c>
      <c r="F1530" s="0" t="s">
        <v>119</v>
      </c>
      <c r="G1530" s="0" t="n">
        <v>32</v>
      </c>
      <c r="H1530" s="0" t="n">
        <v>5</v>
      </c>
      <c r="I1530" s="0" t="n">
        <v>2</v>
      </c>
      <c r="J1530" s="0" t="n">
        <v>2</v>
      </c>
      <c r="K1530" s="0" t="n">
        <v>2</v>
      </c>
      <c r="L1530" s="0" t="n">
        <v>0</v>
      </c>
      <c r="M1530" s="0" t="n">
        <v>0</v>
      </c>
      <c r="N1530" s="0" t="s">
        <v>82</v>
      </c>
      <c r="O1530" s="0" t="s">
        <v>178</v>
      </c>
      <c r="P1530" s="0" t="s">
        <v>99</v>
      </c>
      <c r="Q1530" s="0" t="s">
        <v>94</v>
      </c>
      <c r="R1530" s="0" t="n">
        <v>0</v>
      </c>
      <c r="S1530" s="0" t="n">
        <v>0</v>
      </c>
      <c r="T1530" s="0" t="n">
        <v>0</v>
      </c>
      <c r="U1530" s="0" t="s">
        <v>95</v>
      </c>
      <c r="V1530" s="0" t="s">
        <v>95</v>
      </c>
      <c r="W1530" s="0" t="n">
        <v>0</v>
      </c>
      <c r="X1530" s="0" t="s">
        <v>86</v>
      </c>
      <c r="Y1530" s="0" t="n">
        <v>118</v>
      </c>
      <c r="Z1530" s="0" t="n">
        <v>0</v>
      </c>
      <c r="AA1530" s="0" t="n">
        <v>0</v>
      </c>
      <c r="AB1530" s="0" t="s">
        <v>101</v>
      </c>
      <c r="AC1530" s="0" t="n">
        <v>72.25</v>
      </c>
      <c r="AD1530" s="0" t="n">
        <v>0</v>
      </c>
      <c r="AE1530" s="0" t="n">
        <v>1</v>
      </c>
      <c r="AF1530" s="0" t="s">
        <v>88</v>
      </c>
      <c r="AG1530" s="13" t="n">
        <v>42591</v>
      </c>
      <c r="AH1530" s="25" t="n">
        <f aca="false">I1530+J1530</f>
        <v>4</v>
      </c>
      <c r="AI1530" s="25" t="n">
        <f aca="false">K1530+L1530+M1530</f>
        <v>2</v>
      </c>
      <c r="AJ1530" s="25" t="n">
        <f aca="false">AC1530*AH1530</f>
        <v>289</v>
      </c>
      <c r="AK1530" s="0" t="str">
        <f aca="false">IF(C1530=1,"Cancelled","Completed")</f>
        <v>Completed</v>
      </c>
      <c r="AL1530" s="0" t="str">
        <f aca="false">_xlfn.IFS(D1530&lt;=7,"0-7 Days",D1530&lt;=30,"8-30 Days",D1530&lt;=90,"31-90 Days",TRUE(),"90+ Days")</f>
        <v>90+ Days</v>
      </c>
      <c r="AM1530" s="0" t="str">
        <f aca="false">_xlfn.IFS(OR(F1530="December",F1530="January",F1530="February"),"Winter",OR(F1530="March",F1530="April",F1530="May"),"Spring",OR(F1530="June",F1530="July",F1530="August"),"Summer",TRUE(),"Autumn")</f>
        <v>Summer</v>
      </c>
      <c r="AN1530" s="0" t="str">
        <f aca="false">IF(L1530+M1530&gt;0,"Family","Adult Only")</f>
        <v>Adult Only</v>
      </c>
      <c r="AO1530" s="0" t="str">
        <f aca="false">IF(U1530=V1530,"Same","Changed")</f>
        <v>Same</v>
      </c>
    </row>
    <row r="1531" customFormat="false" ht="15" hidden="false" customHeight="false" outlineLevel="0" collapsed="false">
      <c r="A1531" s="14" t="n">
        <v>1588</v>
      </c>
      <c r="B1531" s="14" t="s">
        <v>90</v>
      </c>
      <c r="C1531" s="14" t="n">
        <v>0</v>
      </c>
      <c r="D1531" s="14" t="n">
        <v>1</v>
      </c>
      <c r="E1531" s="14" t="n">
        <v>2016</v>
      </c>
      <c r="F1531" s="14" t="s">
        <v>113</v>
      </c>
      <c r="G1531" s="14" t="n">
        <v>48</v>
      </c>
      <c r="H1531" s="14" t="n">
        <v>22</v>
      </c>
      <c r="I1531" s="14" t="n">
        <v>0</v>
      </c>
      <c r="J1531" s="14" t="n">
        <v>1</v>
      </c>
      <c r="K1531" s="14" t="n">
        <v>1</v>
      </c>
      <c r="L1531" s="14" t="n">
        <v>0</v>
      </c>
      <c r="M1531" s="14" t="n">
        <v>0</v>
      </c>
      <c r="N1531" s="14" t="s">
        <v>82</v>
      </c>
      <c r="O1531" s="14" t="s">
        <v>92</v>
      </c>
      <c r="P1531" s="14" t="s">
        <v>128</v>
      </c>
      <c r="Q1531" s="14" t="s">
        <v>128</v>
      </c>
      <c r="R1531" s="14" t="n">
        <v>1</v>
      </c>
      <c r="S1531" s="14" t="n">
        <v>0</v>
      </c>
      <c r="T1531" s="14" t="n">
        <v>1</v>
      </c>
      <c r="U1531" s="14" t="s">
        <v>95</v>
      </c>
      <c r="V1531" s="14" t="s">
        <v>95</v>
      </c>
      <c r="W1531" s="14" t="n">
        <v>0</v>
      </c>
      <c r="X1531" s="14" t="s">
        <v>86</v>
      </c>
      <c r="Y1531" s="14" t="n">
        <v>0</v>
      </c>
      <c r="Z1531" s="14" t="n">
        <v>219</v>
      </c>
      <c r="AA1531" s="14" t="n">
        <v>0</v>
      </c>
      <c r="AB1531" s="14" t="s">
        <v>87</v>
      </c>
      <c r="AC1531" s="14" t="n">
        <v>88</v>
      </c>
      <c r="AD1531" s="14" t="n">
        <v>1</v>
      </c>
      <c r="AE1531" s="14" t="n">
        <v>0</v>
      </c>
      <c r="AF1531" s="14" t="s">
        <v>88</v>
      </c>
      <c r="AG1531" s="15" t="n">
        <v>42697</v>
      </c>
      <c r="AH1531" s="14" t="n">
        <f aca="false">I1531+J1531</f>
        <v>1</v>
      </c>
      <c r="AI1531" s="14" t="n">
        <f aca="false">K1531+L1531+M1531</f>
        <v>1</v>
      </c>
      <c r="AJ1531" s="14" t="n">
        <f aca="false">AC1531*AH1531</f>
        <v>88</v>
      </c>
      <c r="AK1531" s="14" t="str">
        <f aca="false">IF(C1531=1,"Cancelled","Completed")</f>
        <v>Completed</v>
      </c>
      <c r="AL1531" s="14" t="str">
        <f aca="false">_xlfn.IFS(D1531&lt;=7,"0-7 Days",D1531&lt;=30,"8-30 Days",D1531&lt;=90,"31-90 Days",TRUE(),"90+ Days")</f>
        <v>0-7 Days</v>
      </c>
      <c r="AM1531" s="14" t="str">
        <f aca="false">_xlfn.IFS(OR(F1531="December",F1531="January",F1531="February"),"Winter",OR(F1531="March",F1531="April",F1531="May"),"Spring",OR(F1531="June",F1531="July",F1531="August"),"Summer",TRUE(),"Autumn")</f>
        <v>Autumn</v>
      </c>
      <c r="AN1531" s="14" t="str">
        <f aca="false">IF(L1531+M1531&gt;0,"Family","Adult Only")</f>
        <v>Adult Only</v>
      </c>
      <c r="AO1531" s="14" t="str">
        <f aca="false">IF(U1531=V1531,"Same","Changed")</f>
        <v>Same</v>
      </c>
    </row>
    <row r="1532" customFormat="false" ht="15" hidden="false" customHeight="false" outlineLevel="0" collapsed="false">
      <c r="A1532" s="0" t="n">
        <v>1589</v>
      </c>
      <c r="B1532" s="0" t="s">
        <v>90</v>
      </c>
      <c r="C1532" s="0" t="n">
        <v>0</v>
      </c>
      <c r="D1532" s="0" t="n">
        <v>79</v>
      </c>
      <c r="E1532" s="0" t="n">
        <v>2016</v>
      </c>
      <c r="F1532" s="0" t="s">
        <v>111</v>
      </c>
      <c r="G1532" s="0" t="n">
        <v>43</v>
      </c>
      <c r="H1532" s="0" t="n">
        <v>20</v>
      </c>
      <c r="I1532" s="0" t="n">
        <v>2</v>
      </c>
      <c r="J1532" s="0" t="n">
        <v>3</v>
      </c>
      <c r="K1532" s="0" t="n">
        <v>2</v>
      </c>
      <c r="L1532" s="0" t="n">
        <v>0</v>
      </c>
      <c r="M1532" s="0" t="n">
        <v>0</v>
      </c>
      <c r="N1532" s="0" t="s">
        <v>82</v>
      </c>
      <c r="O1532" s="0" t="s">
        <v>178</v>
      </c>
      <c r="P1532" s="0" t="s">
        <v>93</v>
      </c>
      <c r="Q1532" s="0" t="s">
        <v>94</v>
      </c>
      <c r="R1532" s="0" t="n">
        <v>0</v>
      </c>
      <c r="S1532" s="0" t="n">
        <v>0</v>
      </c>
      <c r="T1532" s="0" t="n">
        <v>0</v>
      </c>
      <c r="U1532" s="0" t="s">
        <v>109</v>
      </c>
      <c r="V1532" s="0" t="s">
        <v>109</v>
      </c>
      <c r="W1532" s="0" t="n">
        <v>0</v>
      </c>
      <c r="X1532" s="0" t="s">
        <v>86</v>
      </c>
      <c r="Y1532" s="0" t="n">
        <v>9</v>
      </c>
      <c r="Z1532" s="0" t="n">
        <v>0</v>
      </c>
      <c r="AA1532" s="0" t="n">
        <v>0</v>
      </c>
      <c r="AB1532" s="0" t="s">
        <v>87</v>
      </c>
      <c r="AC1532" s="0" t="n">
        <v>132.3</v>
      </c>
      <c r="AD1532" s="0" t="n">
        <v>0</v>
      </c>
      <c r="AE1532" s="0" t="n">
        <v>1</v>
      </c>
      <c r="AF1532" s="0" t="s">
        <v>88</v>
      </c>
      <c r="AG1532" s="13" t="n">
        <v>42668</v>
      </c>
      <c r="AH1532" s="25" t="n">
        <f aca="false">I1532+J1532</f>
        <v>5</v>
      </c>
      <c r="AI1532" s="25" t="n">
        <f aca="false">K1532+L1532+M1532</f>
        <v>2</v>
      </c>
      <c r="AJ1532" s="25" t="n">
        <f aca="false">AC1532*AH1532</f>
        <v>661.5</v>
      </c>
      <c r="AK1532" s="0" t="str">
        <f aca="false">IF(C1532=1,"Cancelled","Completed")</f>
        <v>Completed</v>
      </c>
      <c r="AL1532" s="0" t="str">
        <f aca="false">_xlfn.IFS(D1532&lt;=7,"0-7 Days",D1532&lt;=30,"8-30 Days",D1532&lt;=90,"31-90 Days",TRUE(),"90+ Days")</f>
        <v>31-90 Days</v>
      </c>
      <c r="AM1532" s="0" t="str">
        <f aca="false">_xlfn.IFS(OR(F1532="December",F1532="January",F1532="February"),"Winter",OR(F1532="March",F1532="April",F1532="May"),"Spring",OR(F1532="June",F1532="July",F1532="August"),"Summer",TRUE(),"Autumn")</f>
        <v>Autumn</v>
      </c>
      <c r="AN1532" s="0" t="str">
        <f aca="false">IF(L1532+M1532&gt;0,"Family","Adult Only")</f>
        <v>Adult Only</v>
      </c>
      <c r="AO1532" s="0" t="str">
        <f aca="false">IF(U1532=V1532,"Same","Changed")</f>
        <v>Same</v>
      </c>
    </row>
    <row r="1533" customFormat="false" ht="15" hidden="false" customHeight="false" outlineLevel="0" collapsed="false">
      <c r="A1533" s="14" t="n">
        <v>1590</v>
      </c>
      <c r="B1533" s="14" t="s">
        <v>80</v>
      </c>
      <c r="C1533" s="14" t="n">
        <v>0</v>
      </c>
      <c r="D1533" s="14" t="n">
        <v>0</v>
      </c>
      <c r="E1533" s="14" t="n">
        <v>2015</v>
      </c>
      <c r="F1533" s="14" t="s">
        <v>119</v>
      </c>
      <c r="G1533" s="14" t="n">
        <v>35</v>
      </c>
      <c r="H1533" s="14" t="n">
        <v>28</v>
      </c>
      <c r="I1533" s="14" t="n">
        <v>0</v>
      </c>
      <c r="J1533" s="14" t="n">
        <v>1</v>
      </c>
      <c r="K1533" s="14" t="n">
        <v>2</v>
      </c>
      <c r="L1533" s="14" t="n">
        <v>0</v>
      </c>
      <c r="M1533" s="14" t="n">
        <v>0</v>
      </c>
      <c r="N1533" s="14" t="s">
        <v>82</v>
      </c>
      <c r="O1533" s="14" t="s">
        <v>123</v>
      </c>
      <c r="P1533" s="14" t="s">
        <v>99</v>
      </c>
      <c r="Q1533" s="14" t="s">
        <v>94</v>
      </c>
      <c r="R1533" s="14" t="n">
        <v>0</v>
      </c>
      <c r="S1533" s="14" t="n">
        <v>0</v>
      </c>
      <c r="T1533" s="14" t="n">
        <v>0</v>
      </c>
      <c r="U1533" s="14" t="s">
        <v>95</v>
      </c>
      <c r="V1533" s="14" t="s">
        <v>109</v>
      </c>
      <c r="W1533" s="14" t="n">
        <v>0</v>
      </c>
      <c r="X1533" s="14" t="s">
        <v>86</v>
      </c>
      <c r="Y1533" s="14" t="n">
        <v>0</v>
      </c>
      <c r="Z1533" s="14" t="n">
        <v>0</v>
      </c>
      <c r="AA1533" s="14" t="n">
        <v>0</v>
      </c>
      <c r="AB1533" s="14" t="s">
        <v>87</v>
      </c>
      <c r="AC1533" s="14" t="n">
        <v>153</v>
      </c>
      <c r="AD1533" s="14" t="n">
        <v>0</v>
      </c>
      <c r="AE1533" s="14" t="n">
        <v>1</v>
      </c>
      <c r="AF1533" s="14" t="s">
        <v>88</v>
      </c>
      <c r="AG1533" s="15" t="n">
        <v>42245</v>
      </c>
      <c r="AH1533" s="14" t="n">
        <f aca="false">I1533+J1533</f>
        <v>1</v>
      </c>
      <c r="AI1533" s="14" t="n">
        <f aca="false">K1533+L1533+M1533</f>
        <v>2</v>
      </c>
      <c r="AJ1533" s="14" t="n">
        <f aca="false">AC1533*AH1533</f>
        <v>153</v>
      </c>
      <c r="AK1533" s="14" t="str">
        <f aca="false">IF(C1533=1,"Cancelled","Completed")</f>
        <v>Completed</v>
      </c>
      <c r="AL1533" s="14" t="str">
        <f aca="false">_xlfn.IFS(D1533&lt;=7,"0-7 Days",D1533&lt;=30,"8-30 Days",D1533&lt;=90,"31-90 Days",TRUE(),"90+ Days")</f>
        <v>0-7 Days</v>
      </c>
      <c r="AM1533" s="14" t="str">
        <f aca="false">_xlfn.IFS(OR(F1533="December",F1533="January",F1533="February"),"Winter",OR(F1533="March",F1533="April",F1533="May"),"Spring",OR(F1533="June",F1533="July",F1533="August"),"Summer",TRUE(),"Autumn")</f>
        <v>Summer</v>
      </c>
      <c r="AN1533" s="14" t="str">
        <f aca="false">IF(L1533+M1533&gt;0,"Family","Adult Only")</f>
        <v>Adult Only</v>
      </c>
      <c r="AO1533" s="14" t="str">
        <f aca="false">IF(U1533=V1533,"Same","Changed")</f>
        <v>Changed</v>
      </c>
    </row>
    <row r="1534" customFormat="false" ht="15" hidden="false" customHeight="false" outlineLevel="0" collapsed="false">
      <c r="A1534" s="0" t="n">
        <v>1591</v>
      </c>
      <c r="B1534" s="0" t="s">
        <v>90</v>
      </c>
      <c r="C1534" s="0" t="n">
        <v>1</v>
      </c>
      <c r="D1534" s="0" t="n">
        <v>11</v>
      </c>
      <c r="E1534" s="0" t="n">
        <v>2016</v>
      </c>
      <c r="F1534" s="0" t="s">
        <v>119</v>
      </c>
      <c r="G1534" s="0" t="n">
        <v>33</v>
      </c>
      <c r="H1534" s="0" t="n">
        <v>13</v>
      </c>
      <c r="I1534" s="0" t="n">
        <v>2</v>
      </c>
      <c r="J1534" s="0" t="n">
        <v>1</v>
      </c>
      <c r="K1534" s="0" t="n">
        <v>2</v>
      </c>
      <c r="L1534" s="0" t="n">
        <v>0</v>
      </c>
      <c r="M1534" s="0" t="n">
        <v>0</v>
      </c>
      <c r="N1534" s="0" t="s">
        <v>82</v>
      </c>
      <c r="O1534" s="0" t="s">
        <v>122</v>
      </c>
      <c r="P1534" s="0" t="s">
        <v>93</v>
      </c>
      <c r="Q1534" s="0" t="s">
        <v>94</v>
      </c>
      <c r="R1534" s="0" t="n">
        <v>0</v>
      </c>
      <c r="S1534" s="0" t="n">
        <v>0</v>
      </c>
      <c r="T1534" s="0" t="n">
        <v>0</v>
      </c>
      <c r="U1534" s="0" t="s">
        <v>95</v>
      </c>
      <c r="V1534" s="0" t="s">
        <v>95</v>
      </c>
      <c r="W1534" s="0" t="n">
        <v>0</v>
      </c>
      <c r="X1534" s="0" t="s">
        <v>86</v>
      </c>
      <c r="Y1534" s="0" t="n">
        <v>9</v>
      </c>
      <c r="Z1534" s="0" t="n">
        <v>0</v>
      </c>
      <c r="AA1534" s="0" t="n">
        <v>0</v>
      </c>
      <c r="AB1534" s="0" t="s">
        <v>87</v>
      </c>
      <c r="AC1534" s="0" t="n">
        <v>151</v>
      </c>
      <c r="AD1534" s="0" t="n">
        <v>0</v>
      </c>
      <c r="AE1534" s="0" t="n">
        <v>1</v>
      </c>
      <c r="AF1534" s="0" t="s">
        <v>96</v>
      </c>
      <c r="AG1534" s="13" t="n">
        <v>42584</v>
      </c>
      <c r="AH1534" s="25" t="n">
        <f aca="false">I1534+J1534</f>
        <v>3</v>
      </c>
      <c r="AI1534" s="25" t="n">
        <f aca="false">K1534+L1534+M1534</f>
        <v>2</v>
      </c>
      <c r="AJ1534" s="25" t="n">
        <f aca="false">AC1534*AH1534</f>
        <v>453</v>
      </c>
      <c r="AK1534" s="0" t="str">
        <f aca="false">IF(C1534=1,"Cancelled","Completed")</f>
        <v>Cancelled</v>
      </c>
      <c r="AL1534" s="0" t="str">
        <f aca="false">_xlfn.IFS(D1534&lt;=7,"0-7 Days",D1534&lt;=30,"8-30 Days",D1534&lt;=90,"31-90 Days",TRUE(),"90+ Days")</f>
        <v>8-30 Days</v>
      </c>
      <c r="AM1534" s="0" t="str">
        <f aca="false">_xlfn.IFS(OR(F1534="December",F1534="January",F1534="February"),"Winter",OR(F1534="March",F1534="April",F1534="May"),"Spring",OR(F1534="June",F1534="July",F1534="August"),"Summer",TRUE(),"Autumn")</f>
        <v>Summer</v>
      </c>
      <c r="AN1534" s="0" t="str">
        <f aca="false">IF(L1534+M1534&gt;0,"Family","Adult Only")</f>
        <v>Adult Only</v>
      </c>
      <c r="AO1534" s="0" t="str">
        <f aca="false">IF(U1534=V1534,"Same","Changed")</f>
        <v>Same</v>
      </c>
    </row>
    <row r="1535" customFormat="false" ht="15" hidden="false" customHeight="false" outlineLevel="0" collapsed="false">
      <c r="A1535" s="14" t="n">
        <v>1592</v>
      </c>
      <c r="B1535" s="14" t="s">
        <v>90</v>
      </c>
      <c r="C1535" s="14" t="n">
        <v>0</v>
      </c>
      <c r="D1535" s="14" t="n">
        <v>103</v>
      </c>
      <c r="E1535" s="14" t="n">
        <v>2016</v>
      </c>
      <c r="F1535" s="14" t="s">
        <v>119</v>
      </c>
      <c r="G1535" s="14" t="n">
        <v>33</v>
      </c>
      <c r="H1535" s="14" t="n">
        <v>7</v>
      </c>
      <c r="I1535" s="14" t="n">
        <v>2</v>
      </c>
      <c r="J1535" s="14" t="n">
        <v>1</v>
      </c>
      <c r="K1535" s="14" t="n">
        <v>2</v>
      </c>
      <c r="L1535" s="14" t="n">
        <v>0</v>
      </c>
      <c r="M1535" s="14" t="n">
        <v>0</v>
      </c>
      <c r="N1535" s="14" t="s">
        <v>82</v>
      </c>
      <c r="O1535" s="14" t="s">
        <v>83</v>
      </c>
      <c r="P1535" s="14" t="s">
        <v>93</v>
      </c>
      <c r="Q1535" s="14" t="s">
        <v>94</v>
      </c>
      <c r="R1535" s="14" t="n">
        <v>0</v>
      </c>
      <c r="S1535" s="14" t="n">
        <v>0</v>
      </c>
      <c r="T1535" s="14" t="n">
        <v>0</v>
      </c>
      <c r="U1535" s="14" t="s">
        <v>109</v>
      </c>
      <c r="V1535" s="14" t="s">
        <v>109</v>
      </c>
      <c r="W1535" s="14" t="n">
        <v>0</v>
      </c>
      <c r="X1535" s="14" t="s">
        <v>86</v>
      </c>
      <c r="Y1535" s="14" t="n">
        <v>9</v>
      </c>
      <c r="Z1535" s="14" t="n">
        <v>0</v>
      </c>
      <c r="AA1535" s="14" t="n">
        <v>0</v>
      </c>
      <c r="AB1535" s="14" t="s">
        <v>87</v>
      </c>
      <c r="AC1535" s="14" t="n">
        <v>131.4</v>
      </c>
      <c r="AD1535" s="14" t="n">
        <v>0</v>
      </c>
      <c r="AE1535" s="14" t="n">
        <v>2</v>
      </c>
      <c r="AF1535" s="14" t="s">
        <v>88</v>
      </c>
      <c r="AG1535" s="15" t="n">
        <v>42592</v>
      </c>
      <c r="AH1535" s="14" t="n">
        <f aca="false">I1535+J1535</f>
        <v>3</v>
      </c>
      <c r="AI1535" s="14" t="n">
        <f aca="false">K1535+L1535+M1535</f>
        <v>2</v>
      </c>
      <c r="AJ1535" s="14" t="n">
        <f aca="false">AC1535*AH1535</f>
        <v>394.2</v>
      </c>
      <c r="AK1535" s="14" t="str">
        <f aca="false">IF(C1535=1,"Cancelled","Completed")</f>
        <v>Completed</v>
      </c>
      <c r="AL1535" s="14" t="str">
        <f aca="false">_xlfn.IFS(D1535&lt;=7,"0-7 Days",D1535&lt;=30,"8-30 Days",D1535&lt;=90,"31-90 Days",TRUE(),"90+ Days")</f>
        <v>90+ Days</v>
      </c>
      <c r="AM1535" s="14" t="str">
        <f aca="false">_xlfn.IFS(OR(F1535="December",F1535="January",F1535="February"),"Winter",OR(F1535="March",F1535="April",F1535="May"),"Spring",OR(F1535="June",F1535="July",F1535="August"),"Summer",TRUE(),"Autumn")</f>
        <v>Summer</v>
      </c>
      <c r="AN1535" s="14" t="str">
        <f aca="false">IF(L1535+M1535&gt;0,"Family","Adult Only")</f>
        <v>Adult Only</v>
      </c>
      <c r="AO1535" s="14" t="str">
        <f aca="false">IF(U1535=V1535,"Same","Changed")</f>
        <v>Same</v>
      </c>
    </row>
    <row r="1536" customFormat="false" ht="15" hidden="false" customHeight="false" outlineLevel="0" collapsed="false">
      <c r="A1536" s="0" t="n">
        <v>1593</v>
      </c>
      <c r="B1536" s="0" t="s">
        <v>90</v>
      </c>
      <c r="C1536" s="0" t="n">
        <v>0</v>
      </c>
      <c r="D1536" s="0" t="n">
        <v>58</v>
      </c>
      <c r="E1536" s="0" t="n">
        <v>2017</v>
      </c>
      <c r="F1536" s="0" t="s">
        <v>126</v>
      </c>
      <c r="G1536" s="0" t="n">
        <v>4</v>
      </c>
      <c r="H1536" s="0" t="n">
        <v>23</v>
      </c>
      <c r="I1536" s="0" t="n">
        <v>1</v>
      </c>
      <c r="J1536" s="0" t="n">
        <v>3</v>
      </c>
      <c r="K1536" s="0" t="n">
        <v>2</v>
      </c>
      <c r="L1536" s="0" t="n">
        <v>0</v>
      </c>
      <c r="M1536" s="0" t="n">
        <v>0</v>
      </c>
      <c r="N1536" s="0" t="s">
        <v>82</v>
      </c>
      <c r="O1536" s="0" t="s">
        <v>108</v>
      </c>
      <c r="P1536" s="0" t="s">
        <v>93</v>
      </c>
      <c r="Q1536" s="0" t="s">
        <v>94</v>
      </c>
      <c r="R1536" s="0" t="n">
        <v>0</v>
      </c>
      <c r="S1536" s="0" t="n">
        <v>0</v>
      </c>
      <c r="T1536" s="0" t="n">
        <v>0</v>
      </c>
      <c r="U1536" s="0" t="s">
        <v>95</v>
      </c>
      <c r="V1536" s="0" t="s">
        <v>95</v>
      </c>
      <c r="W1536" s="0" t="n">
        <v>0</v>
      </c>
      <c r="X1536" s="0" t="s">
        <v>86</v>
      </c>
      <c r="Y1536" s="0" t="n">
        <v>9</v>
      </c>
      <c r="Z1536" s="0" t="n">
        <v>0</v>
      </c>
      <c r="AA1536" s="0" t="n">
        <v>0</v>
      </c>
      <c r="AB1536" s="0" t="s">
        <v>87</v>
      </c>
      <c r="AC1536" s="0" t="n">
        <v>88.4</v>
      </c>
      <c r="AD1536" s="0" t="n">
        <v>0</v>
      </c>
      <c r="AE1536" s="0" t="n">
        <v>1</v>
      </c>
      <c r="AF1536" s="0" t="s">
        <v>88</v>
      </c>
      <c r="AG1536" s="13" t="n">
        <v>42762</v>
      </c>
      <c r="AH1536" s="25" t="n">
        <f aca="false">I1536+J1536</f>
        <v>4</v>
      </c>
      <c r="AI1536" s="25" t="n">
        <f aca="false">K1536+L1536+M1536</f>
        <v>2</v>
      </c>
      <c r="AJ1536" s="25" t="n">
        <f aca="false">AC1536*AH1536</f>
        <v>353.6</v>
      </c>
      <c r="AK1536" s="0" t="str">
        <f aca="false">IF(C1536=1,"Cancelled","Completed")</f>
        <v>Completed</v>
      </c>
      <c r="AL1536" s="0" t="str">
        <f aca="false">_xlfn.IFS(D1536&lt;=7,"0-7 Days",D1536&lt;=30,"8-30 Days",D1536&lt;=90,"31-90 Days",TRUE(),"90+ Days")</f>
        <v>31-90 Days</v>
      </c>
      <c r="AM1536" s="0" t="str">
        <f aca="false">_xlfn.IFS(OR(F1536="December",F1536="January",F1536="February"),"Winter",OR(F1536="March",F1536="April",F1536="May"),"Spring",OR(F1536="June",F1536="July",F1536="August"),"Summer",TRUE(),"Autumn")</f>
        <v>Winter</v>
      </c>
      <c r="AN1536" s="0" t="str">
        <f aca="false">IF(L1536+M1536&gt;0,"Family","Adult Only")</f>
        <v>Adult Only</v>
      </c>
      <c r="AO1536" s="0" t="str">
        <f aca="false">IF(U1536=V1536,"Same","Changed")</f>
        <v>Same</v>
      </c>
    </row>
    <row r="1537" customFormat="false" ht="15" hidden="false" customHeight="false" outlineLevel="0" collapsed="false">
      <c r="A1537" s="14" t="n">
        <v>1594</v>
      </c>
      <c r="B1537" s="14" t="s">
        <v>80</v>
      </c>
      <c r="C1537" s="14" t="n">
        <v>0</v>
      </c>
      <c r="D1537" s="14" t="n">
        <v>13</v>
      </c>
      <c r="E1537" s="14" t="n">
        <v>2016</v>
      </c>
      <c r="F1537" s="14" t="s">
        <v>121</v>
      </c>
      <c r="G1537" s="14" t="n">
        <v>19</v>
      </c>
      <c r="H1537" s="14" t="n">
        <v>1</v>
      </c>
      <c r="I1537" s="14" t="n">
        <v>2</v>
      </c>
      <c r="J1537" s="14" t="n">
        <v>0</v>
      </c>
      <c r="K1537" s="14" t="n">
        <v>2</v>
      </c>
      <c r="L1537" s="14" t="n">
        <v>0</v>
      </c>
      <c r="M1537" s="14" t="n">
        <v>0</v>
      </c>
      <c r="N1537" s="14" t="s">
        <v>82</v>
      </c>
      <c r="O1537" s="14" t="s">
        <v>123</v>
      </c>
      <c r="P1537" s="14" t="s">
        <v>93</v>
      </c>
      <c r="Q1537" s="14" t="s">
        <v>94</v>
      </c>
      <c r="R1537" s="14" t="n">
        <v>0</v>
      </c>
      <c r="S1537" s="14" t="n">
        <v>0</v>
      </c>
      <c r="T1537" s="14" t="n">
        <v>0</v>
      </c>
      <c r="U1537" s="14" t="s">
        <v>109</v>
      </c>
      <c r="V1537" s="14" t="s">
        <v>109</v>
      </c>
      <c r="W1537" s="14" t="n">
        <v>0</v>
      </c>
      <c r="X1537" s="14" t="s">
        <v>86</v>
      </c>
      <c r="Y1537" s="14" t="n">
        <v>5</v>
      </c>
      <c r="Z1537" s="14" t="n">
        <v>0</v>
      </c>
      <c r="AA1537" s="14" t="n">
        <v>0</v>
      </c>
      <c r="AB1537" s="14" t="s">
        <v>87</v>
      </c>
      <c r="AC1537" s="14" t="n">
        <v>72</v>
      </c>
      <c r="AD1537" s="14" t="n">
        <v>0</v>
      </c>
      <c r="AE1537" s="14" t="n">
        <v>0</v>
      </c>
      <c r="AF1537" s="14" t="s">
        <v>88</v>
      </c>
      <c r="AG1537" s="15" t="n">
        <v>42493</v>
      </c>
      <c r="AH1537" s="14" t="n">
        <f aca="false">I1537+J1537</f>
        <v>2</v>
      </c>
      <c r="AI1537" s="14" t="n">
        <f aca="false">K1537+L1537+M1537</f>
        <v>2</v>
      </c>
      <c r="AJ1537" s="14" t="n">
        <f aca="false">AC1537*AH1537</f>
        <v>144</v>
      </c>
      <c r="AK1537" s="14" t="str">
        <f aca="false">IF(C1537=1,"Cancelled","Completed")</f>
        <v>Completed</v>
      </c>
      <c r="AL1537" s="14" t="str">
        <f aca="false">_xlfn.IFS(D1537&lt;=7,"0-7 Days",D1537&lt;=30,"8-30 Days",D1537&lt;=90,"31-90 Days",TRUE(),"90+ Days")</f>
        <v>8-30 Days</v>
      </c>
      <c r="AM1537" s="14" t="str">
        <f aca="false">_xlfn.IFS(OR(F1537="December",F1537="January",F1537="February"),"Winter",OR(F1537="March",F1537="April",F1537="May"),"Spring",OR(F1537="June",F1537="July",F1537="August"),"Summer",TRUE(),"Autumn")</f>
        <v>Spring</v>
      </c>
      <c r="AN1537" s="14" t="str">
        <f aca="false">IF(L1537+M1537&gt;0,"Family","Adult Only")</f>
        <v>Adult Only</v>
      </c>
      <c r="AO1537" s="14" t="str">
        <f aca="false">IF(U1537=V1537,"Same","Changed")</f>
        <v>Same</v>
      </c>
    </row>
    <row r="1538" customFormat="false" ht="15" hidden="false" customHeight="false" outlineLevel="0" collapsed="false">
      <c r="A1538" s="0" t="n">
        <v>1595</v>
      </c>
      <c r="B1538" s="0" t="s">
        <v>90</v>
      </c>
      <c r="C1538" s="0" t="n">
        <v>0</v>
      </c>
      <c r="D1538" s="0" t="n">
        <v>14</v>
      </c>
      <c r="E1538" s="0" t="n">
        <v>2015</v>
      </c>
      <c r="F1538" s="0" t="s">
        <v>119</v>
      </c>
      <c r="G1538" s="0" t="n">
        <v>34</v>
      </c>
      <c r="H1538" s="0" t="n">
        <v>21</v>
      </c>
      <c r="I1538" s="0" t="n">
        <v>4</v>
      </c>
      <c r="J1538" s="0" t="n">
        <v>11</v>
      </c>
      <c r="K1538" s="0" t="n">
        <v>2</v>
      </c>
      <c r="L1538" s="0" t="n">
        <v>0</v>
      </c>
      <c r="M1538" s="0" t="n">
        <v>0</v>
      </c>
      <c r="N1538" s="0" t="s">
        <v>82</v>
      </c>
      <c r="O1538" s="0" t="s">
        <v>92</v>
      </c>
      <c r="P1538" s="0" t="s">
        <v>93</v>
      </c>
      <c r="Q1538" s="0" t="s">
        <v>94</v>
      </c>
      <c r="R1538" s="0" t="n">
        <v>0</v>
      </c>
      <c r="S1538" s="0" t="n">
        <v>0</v>
      </c>
      <c r="T1538" s="0" t="n">
        <v>0</v>
      </c>
      <c r="U1538" s="0" t="s">
        <v>95</v>
      </c>
      <c r="V1538" s="0" t="s">
        <v>95</v>
      </c>
      <c r="W1538" s="0" t="n">
        <v>0</v>
      </c>
      <c r="X1538" s="0" t="s">
        <v>86</v>
      </c>
      <c r="Y1538" s="0" t="n">
        <v>9</v>
      </c>
      <c r="Z1538" s="0" t="n">
        <v>0</v>
      </c>
      <c r="AA1538" s="0" t="n">
        <v>0</v>
      </c>
      <c r="AB1538" s="0" t="s">
        <v>125</v>
      </c>
      <c r="AC1538" s="0" t="n">
        <v>94</v>
      </c>
      <c r="AD1538" s="0" t="n">
        <v>0</v>
      </c>
      <c r="AE1538" s="0" t="n">
        <v>3</v>
      </c>
      <c r="AF1538" s="0" t="s">
        <v>88</v>
      </c>
      <c r="AG1538" s="13" t="n">
        <v>42252</v>
      </c>
      <c r="AH1538" s="25" t="n">
        <f aca="false">I1538+J1538</f>
        <v>15</v>
      </c>
      <c r="AI1538" s="25" t="n">
        <f aca="false">K1538+L1538+M1538</f>
        <v>2</v>
      </c>
      <c r="AJ1538" s="25" t="n">
        <f aca="false">AC1538*AH1538</f>
        <v>1410</v>
      </c>
      <c r="AK1538" s="0" t="str">
        <f aca="false">IF(C1538=1,"Cancelled","Completed")</f>
        <v>Completed</v>
      </c>
      <c r="AL1538" s="0" t="str">
        <f aca="false">_xlfn.IFS(D1538&lt;=7,"0-7 Days",D1538&lt;=30,"8-30 Days",D1538&lt;=90,"31-90 Days",TRUE(),"90+ Days")</f>
        <v>8-30 Days</v>
      </c>
      <c r="AM1538" s="0" t="str">
        <f aca="false">_xlfn.IFS(OR(F1538="December",F1538="January",F1538="February"),"Winter",OR(F1538="March",F1538="April",F1538="May"),"Spring",OR(F1538="June",F1538="July",F1538="August"),"Summer",TRUE(),"Autumn")</f>
        <v>Summer</v>
      </c>
      <c r="AN1538" s="0" t="str">
        <f aca="false">IF(L1538+M1538&gt;0,"Family","Adult Only")</f>
        <v>Adult Only</v>
      </c>
      <c r="AO1538" s="0" t="str">
        <f aca="false">IF(U1538=V1538,"Same","Changed")</f>
        <v>Same</v>
      </c>
    </row>
    <row r="1539" customFormat="false" ht="15" hidden="false" customHeight="false" outlineLevel="0" collapsed="false">
      <c r="A1539" s="14" t="n">
        <v>1596</v>
      </c>
      <c r="B1539" s="14" t="s">
        <v>90</v>
      </c>
      <c r="C1539" s="14" t="n">
        <v>1</v>
      </c>
      <c r="D1539" s="14" t="n">
        <v>136</v>
      </c>
      <c r="E1539" s="14" t="n">
        <v>2015</v>
      </c>
      <c r="F1539" s="14" t="s">
        <v>91</v>
      </c>
      <c r="G1539" s="14" t="n">
        <v>29</v>
      </c>
      <c r="H1539" s="14" t="n">
        <v>17</v>
      </c>
      <c r="I1539" s="14" t="n">
        <v>1</v>
      </c>
      <c r="J1539" s="14" t="n">
        <v>2</v>
      </c>
      <c r="K1539" s="14" t="n">
        <v>2</v>
      </c>
      <c r="L1539" s="14" t="n">
        <v>0</v>
      </c>
      <c r="M1539" s="14" t="n">
        <v>0</v>
      </c>
      <c r="N1539" s="14" t="s">
        <v>82</v>
      </c>
      <c r="O1539" s="14" t="s">
        <v>92</v>
      </c>
      <c r="P1539" s="14" t="s">
        <v>116</v>
      </c>
      <c r="Q1539" s="14" t="s">
        <v>94</v>
      </c>
      <c r="R1539" s="14" t="n">
        <v>0</v>
      </c>
      <c r="S1539" s="14" t="n">
        <v>1</v>
      </c>
      <c r="T1539" s="14" t="n">
        <v>0</v>
      </c>
      <c r="U1539" s="14" t="s">
        <v>95</v>
      </c>
      <c r="V1539" s="14" t="s">
        <v>95</v>
      </c>
      <c r="W1539" s="14" t="n">
        <v>0</v>
      </c>
      <c r="X1539" s="14" t="s">
        <v>86</v>
      </c>
      <c r="Y1539" s="14" t="n">
        <v>1</v>
      </c>
      <c r="Z1539" s="14" t="n">
        <v>0</v>
      </c>
      <c r="AA1539" s="14" t="n">
        <v>0</v>
      </c>
      <c r="AB1539" s="14" t="s">
        <v>87</v>
      </c>
      <c r="AC1539" s="14" t="n">
        <v>60</v>
      </c>
      <c r="AD1539" s="14" t="n">
        <v>0</v>
      </c>
      <c r="AE1539" s="14" t="n">
        <v>0</v>
      </c>
      <c r="AF1539" s="14" t="s">
        <v>96</v>
      </c>
      <c r="AG1539" s="15" t="n">
        <v>42153</v>
      </c>
      <c r="AH1539" s="14" t="n">
        <f aca="false">I1539+J1539</f>
        <v>3</v>
      </c>
      <c r="AI1539" s="14" t="n">
        <f aca="false">K1539+L1539+M1539</f>
        <v>2</v>
      </c>
      <c r="AJ1539" s="14" t="n">
        <f aca="false">AC1539*AH1539</f>
        <v>180</v>
      </c>
      <c r="AK1539" s="14" t="str">
        <f aca="false">IF(C1539=1,"Cancelled","Completed")</f>
        <v>Cancelled</v>
      </c>
      <c r="AL1539" s="14" t="str">
        <f aca="false">_xlfn.IFS(D1539&lt;=7,"0-7 Days",D1539&lt;=30,"8-30 Days",D1539&lt;=90,"31-90 Days",TRUE(),"90+ Days")</f>
        <v>90+ Days</v>
      </c>
      <c r="AM1539" s="14" t="str">
        <f aca="false">_xlfn.IFS(OR(F1539="December",F1539="January",F1539="February"),"Winter",OR(F1539="March",F1539="April",F1539="May"),"Spring",OR(F1539="June",F1539="July",F1539="August"),"Summer",TRUE(),"Autumn")</f>
        <v>Summer</v>
      </c>
      <c r="AN1539" s="14" t="str">
        <f aca="false">IF(L1539+M1539&gt;0,"Family","Adult Only")</f>
        <v>Adult Only</v>
      </c>
      <c r="AO1539" s="14" t="str">
        <f aca="false">IF(U1539=V1539,"Same","Changed")</f>
        <v>Same</v>
      </c>
    </row>
    <row r="1540" customFormat="false" ht="15" hidden="false" customHeight="false" outlineLevel="0" collapsed="false">
      <c r="A1540" s="0" t="n">
        <v>1597</v>
      </c>
      <c r="B1540" s="0" t="s">
        <v>90</v>
      </c>
      <c r="C1540" s="0" t="n">
        <v>0</v>
      </c>
      <c r="D1540" s="0" t="n">
        <v>1</v>
      </c>
      <c r="E1540" s="0" t="n">
        <v>2016</v>
      </c>
      <c r="F1540" s="0" t="s">
        <v>81</v>
      </c>
      <c r="G1540" s="0" t="n">
        <v>51</v>
      </c>
      <c r="H1540" s="0" t="n">
        <v>13</v>
      </c>
      <c r="I1540" s="0" t="n">
        <v>0</v>
      </c>
      <c r="J1540" s="0" t="n">
        <v>3</v>
      </c>
      <c r="K1540" s="0" t="n">
        <v>1</v>
      </c>
      <c r="L1540" s="0" t="n">
        <v>0</v>
      </c>
      <c r="M1540" s="0" t="n">
        <v>0</v>
      </c>
      <c r="N1540" s="0" t="s">
        <v>107</v>
      </c>
      <c r="O1540" s="0" t="s">
        <v>191</v>
      </c>
      <c r="P1540" s="0" t="s">
        <v>93</v>
      </c>
      <c r="Q1540" s="0" t="s">
        <v>94</v>
      </c>
      <c r="R1540" s="0" t="n">
        <v>0</v>
      </c>
      <c r="S1540" s="0" t="n">
        <v>0</v>
      </c>
      <c r="T1540" s="0" t="n">
        <v>0</v>
      </c>
      <c r="U1540" s="0" t="s">
        <v>95</v>
      </c>
      <c r="V1540" s="0" t="s">
        <v>100</v>
      </c>
      <c r="W1540" s="0" t="n">
        <v>1</v>
      </c>
      <c r="X1540" s="0" t="s">
        <v>86</v>
      </c>
      <c r="Y1540" s="0" t="n">
        <v>9</v>
      </c>
      <c r="Z1540" s="0" t="n">
        <v>0</v>
      </c>
      <c r="AA1540" s="0" t="n">
        <v>0</v>
      </c>
      <c r="AB1540" s="0" t="s">
        <v>87</v>
      </c>
      <c r="AC1540" s="0" t="n">
        <v>78</v>
      </c>
      <c r="AD1540" s="0" t="n">
        <v>0</v>
      </c>
      <c r="AE1540" s="0" t="n">
        <v>1</v>
      </c>
      <c r="AF1540" s="0" t="s">
        <v>88</v>
      </c>
      <c r="AG1540" s="13" t="n">
        <v>42720</v>
      </c>
      <c r="AH1540" s="25" t="n">
        <f aca="false">I1540+J1540</f>
        <v>3</v>
      </c>
      <c r="AI1540" s="25" t="n">
        <f aca="false">K1540+L1540+M1540</f>
        <v>1</v>
      </c>
      <c r="AJ1540" s="25" t="n">
        <f aca="false">AC1540*AH1540</f>
        <v>234</v>
      </c>
      <c r="AK1540" s="0" t="str">
        <f aca="false">IF(C1540=1,"Cancelled","Completed")</f>
        <v>Completed</v>
      </c>
      <c r="AL1540" s="0" t="str">
        <f aca="false">_xlfn.IFS(D1540&lt;=7,"0-7 Days",D1540&lt;=30,"8-30 Days",D1540&lt;=90,"31-90 Days",TRUE(),"90+ Days")</f>
        <v>0-7 Days</v>
      </c>
      <c r="AM1540" s="0" t="str">
        <f aca="false">_xlfn.IFS(OR(F1540="December",F1540="January",F1540="February"),"Winter",OR(F1540="March",F1540="April",F1540="May"),"Spring",OR(F1540="June",F1540="July",F1540="August"),"Summer",TRUE(),"Autumn")</f>
        <v>Winter</v>
      </c>
      <c r="AN1540" s="0" t="str">
        <f aca="false">IF(L1540+M1540&gt;0,"Family","Adult Only")</f>
        <v>Adult Only</v>
      </c>
      <c r="AO1540" s="0" t="str">
        <f aca="false">IF(U1540=V1540,"Same","Changed")</f>
        <v>Changed</v>
      </c>
    </row>
    <row r="1541" customFormat="false" ht="15" hidden="false" customHeight="false" outlineLevel="0" collapsed="false">
      <c r="A1541" s="14" t="n">
        <v>1598</v>
      </c>
      <c r="B1541" s="14" t="s">
        <v>90</v>
      </c>
      <c r="C1541" s="14" t="n">
        <v>1</v>
      </c>
      <c r="D1541" s="14" t="n">
        <v>112</v>
      </c>
      <c r="E1541" s="14" t="n">
        <v>2016</v>
      </c>
      <c r="F1541" s="14" t="s">
        <v>135</v>
      </c>
      <c r="G1541" s="14" t="n">
        <v>23</v>
      </c>
      <c r="H1541" s="14" t="n">
        <v>2</v>
      </c>
      <c r="I1541" s="14" t="n">
        <v>0</v>
      </c>
      <c r="J1541" s="14" t="n">
        <v>3</v>
      </c>
      <c r="K1541" s="14" t="n">
        <v>2</v>
      </c>
      <c r="L1541" s="14" t="n">
        <v>0</v>
      </c>
      <c r="M1541" s="14" t="n">
        <v>0</v>
      </c>
      <c r="N1541" s="14" t="s">
        <v>82</v>
      </c>
      <c r="O1541" s="14" t="s">
        <v>92</v>
      </c>
      <c r="P1541" s="14" t="s">
        <v>99</v>
      </c>
      <c r="Q1541" s="14" t="s">
        <v>94</v>
      </c>
      <c r="R1541" s="14" t="n">
        <v>0</v>
      </c>
      <c r="S1541" s="14" t="n">
        <v>0</v>
      </c>
      <c r="T1541" s="14" t="n">
        <v>0</v>
      </c>
      <c r="U1541" s="14" t="s">
        <v>95</v>
      </c>
      <c r="V1541" s="14" t="s">
        <v>95</v>
      </c>
      <c r="W1541" s="14" t="n">
        <v>0</v>
      </c>
      <c r="X1541" s="14" t="s">
        <v>86</v>
      </c>
      <c r="Y1541" s="14" t="n">
        <v>192</v>
      </c>
      <c r="Z1541" s="14" t="n">
        <v>0</v>
      </c>
      <c r="AA1541" s="14" t="n">
        <v>0</v>
      </c>
      <c r="AB1541" s="14" t="s">
        <v>101</v>
      </c>
      <c r="AC1541" s="14" t="n">
        <v>120</v>
      </c>
      <c r="AD1541" s="14" t="n">
        <v>0</v>
      </c>
      <c r="AE1541" s="14" t="n">
        <v>0</v>
      </c>
      <c r="AF1541" s="14" t="s">
        <v>96</v>
      </c>
      <c r="AG1541" s="15" t="n">
        <v>42517</v>
      </c>
      <c r="AH1541" s="14" t="n">
        <f aca="false">I1541+J1541</f>
        <v>3</v>
      </c>
      <c r="AI1541" s="14" t="n">
        <f aca="false">K1541+L1541+M1541</f>
        <v>2</v>
      </c>
      <c r="AJ1541" s="14" t="n">
        <f aca="false">AC1541*AH1541</f>
        <v>360</v>
      </c>
      <c r="AK1541" s="14" t="str">
        <f aca="false">IF(C1541=1,"Cancelled","Completed")</f>
        <v>Cancelled</v>
      </c>
      <c r="AL1541" s="14" t="str">
        <f aca="false">_xlfn.IFS(D1541&lt;=7,"0-7 Days",D1541&lt;=30,"8-30 Days",D1541&lt;=90,"31-90 Days",TRUE(),"90+ Days")</f>
        <v>90+ Days</v>
      </c>
      <c r="AM1541" s="14" t="str">
        <f aca="false">_xlfn.IFS(OR(F1541="December",F1541="January",F1541="February"),"Winter",OR(F1541="March",F1541="April",F1541="May"),"Spring",OR(F1541="June",F1541="July",F1541="August"),"Summer",TRUE(),"Autumn")</f>
        <v>Summer</v>
      </c>
      <c r="AN1541" s="14" t="str">
        <f aca="false">IF(L1541+M1541&gt;0,"Family","Adult Only")</f>
        <v>Adult Only</v>
      </c>
      <c r="AO1541" s="14" t="str">
        <f aca="false">IF(U1541=V1541,"Same","Changed")</f>
        <v>Same</v>
      </c>
    </row>
    <row r="1542" customFormat="false" ht="15" hidden="false" customHeight="false" outlineLevel="0" collapsed="false">
      <c r="A1542" s="0" t="n">
        <v>1599</v>
      </c>
      <c r="B1542" s="0" t="s">
        <v>80</v>
      </c>
      <c r="C1542" s="0" t="n">
        <v>0</v>
      </c>
      <c r="D1542" s="0" t="n">
        <v>300</v>
      </c>
      <c r="E1542" s="0" t="n">
        <v>2017</v>
      </c>
      <c r="F1542" s="0" t="s">
        <v>91</v>
      </c>
      <c r="G1542" s="0" t="n">
        <v>31</v>
      </c>
      <c r="H1542" s="0" t="n">
        <v>30</v>
      </c>
      <c r="I1542" s="0" t="n">
        <v>2</v>
      </c>
      <c r="J1542" s="0" t="n">
        <v>5</v>
      </c>
      <c r="K1542" s="0" t="n">
        <v>2</v>
      </c>
      <c r="L1542" s="0" t="n">
        <v>0</v>
      </c>
      <c r="M1542" s="0" t="n">
        <v>0</v>
      </c>
      <c r="N1542" s="0" t="s">
        <v>82</v>
      </c>
      <c r="O1542" s="0" t="s">
        <v>92</v>
      </c>
      <c r="P1542" s="0" t="s">
        <v>93</v>
      </c>
      <c r="Q1542" s="0" t="s">
        <v>94</v>
      </c>
      <c r="R1542" s="0" t="n">
        <v>0</v>
      </c>
      <c r="S1542" s="0" t="n">
        <v>0</v>
      </c>
      <c r="T1542" s="0" t="n">
        <v>0</v>
      </c>
      <c r="U1542" s="0" t="s">
        <v>95</v>
      </c>
      <c r="V1542" s="0" t="s">
        <v>95</v>
      </c>
      <c r="W1542" s="0" t="n">
        <v>2</v>
      </c>
      <c r="X1542" s="0" t="s">
        <v>86</v>
      </c>
      <c r="Y1542" s="0" t="n">
        <v>240</v>
      </c>
      <c r="Z1542" s="0" t="n">
        <v>0</v>
      </c>
      <c r="AA1542" s="0" t="n">
        <v>0</v>
      </c>
      <c r="AB1542" s="0" t="s">
        <v>87</v>
      </c>
      <c r="AC1542" s="0" t="n">
        <v>138.38</v>
      </c>
      <c r="AD1542" s="0" t="n">
        <v>0</v>
      </c>
      <c r="AE1542" s="0" t="n">
        <v>2</v>
      </c>
      <c r="AF1542" s="0" t="s">
        <v>88</v>
      </c>
      <c r="AG1542" s="13" t="n">
        <v>42953</v>
      </c>
      <c r="AH1542" s="25" t="n">
        <f aca="false">I1542+J1542</f>
        <v>7</v>
      </c>
      <c r="AI1542" s="25" t="n">
        <f aca="false">K1542+L1542+M1542</f>
        <v>2</v>
      </c>
      <c r="AJ1542" s="25" t="n">
        <f aca="false">AC1542*AH1542</f>
        <v>968.66</v>
      </c>
      <c r="AK1542" s="0" t="str">
        <f aca="false">IF(C1542=1,"Cancelled","Completed")</f>
        <v>Completed</v>
      </c>
      <c r="AL1542" s="0" t="str">
        <f aca="false">_xlfn.IFS(D1542&lt;=7,"0-7 Days",D1542&lt;=30,"8-30 Days",D1542&lt;=90,"31-90 Days",TRUE(),"90+ Days")</f>
        <v>90+ Days</v>
      </c>
      <c r="AM1542" s="0" t="str">
        <f aca="false">_xlfn.IFS(OR(F1542="December",F1542="January",F1542="February"),"Winter",OR(F1542="March",F1542="April",F1542="May"),"Spring",OR(F1542="June",F1542="July",F1542="August"),"Summer",TRUE(),"Autumn")</f>
        <v>Summer</v>
      </c>
      <c r="AN1542" s="0" t="str">
        <f aca="false">IF(L1542+M1542&gt;0,"Family","Adult Only")</f>
        <v>Adult Only</v>
      </c>
      <c r="AO1542" s="0" t="str">
        <f aca="false">IF(U1542=V1542,"Same","Changed")</f>
        <v>Same</v>
      </c>
    </row>
    <row r="1543" customFormat="false" ht="15" hidden="false" customHeight="false" outlineLevel="0" collapsed="false">
      <c r="A1543" s="14" t="n">
        <v>1600</v>
      </c>
      <c r="B1543" s="14" t="s">
        <v>90</v>
      </c>
      <c r="C1543" s="14" t="n">
        <v>1</v>
      </c>
      <c r="D1543" s="14" t="n">
        <v>29</v>
      </c>
      <c r="E1543" s="14" t="n">
        <v>2017</v>
      </c>
      <c r="F1543" s="14" t="s">
        <v>121</v>
      </c>
      <c r="G1543" s="14" t="n">
        <v>21</v>
      </c>
      <c r="H1543" s="14" t="n">
        <v>21</v>
      </c>
      <c r="I1543" s="14" t="n">
        <v>2</v>
      </c>
      <c r="J1543" s="14" t="n">
        <v>5</v>
      </c>
      <c r="K1543" s="14" t="n">
        <v>2</v>
      </c>
      <c r="L1543" s="14" t="n">
        <v>0</v>
      </c>
      <c r="M1543" s="14" t="n">
        <v>0</v>
      </c>
      <c r="N1543" s="14" t="s">
        <v>82</v>
      </c>
      <c r="O1543" s="14" t="s">
        <v>98</v>
      </c>
      <c r="P1543" s="14" t="s">
        <v>93</v>
      </c>
      <c r="Q1543" s="14" t="s">
        <v>94</v>
      </c>
      <c r="R1543" s="14" t="n">
        <v>0</v>
      </c>
      <c r="S1543" s="14" t="n">
        <v>0</v>
      </c>
      <c r="T1543" s="14" t="n">
        <v>0</v>
      </c>
      <c r="U1543" s="14" t="s">
        <v>109</v>
      </c>
      <c r="V1543" s="14" t="s">
        <v>109</v>
      </c>
      <c r="W1543" s="14" t="n">
        <v>0</v>
      </c>
      <c r="X1543" s="14" t="s">
        <v>86</v>
      </c>
      <c r="Y1543" s="14" t="n">
        <v>9</v>
      </c>
      <c r="Z1543" s="14" t="n">
        <v>0</v>
      </c>
      <c r="AA1543" s="14" t="n">
        <v>0</v>
      </c>
      <c r="AB1543" s="14" t="s">
        <v>87</v>
      </c>
      <c r="AC1543" s="14" t="n">
        <v>190</v>
      </c>
      <c r="AD1543" s="14" t="n">
        <v>0</v>
      </c>
      <c r="AE1543" s="14" t="n">
        <v>2</v>
      </c>
      <c r="AF1543" s="14" t="s">
        <v>96</v>
      </c>
      <c r="AG1543" s="15" t="n">
        <v>42874</v>
      </c>
      <c r="AH1543" s="14" t="n">
        <f aca="false">I1543+J1543</f>
        <v>7</v>
      </c>
      <c r="AI1543" s="14" t="n">
        <f aca="false">K1543+L1543+M1543</f>
        <v>2</v>
      </c>
      <c r="AJ1543" s="14" t="n">
        <f aca="false">AC1543*AH1543</f>
        <v>1330</v>
      </c>
      <c r="AK1543" s="14" t="str">
        <f aca="false">IF(C1543=1,"Cancelled","Completed")</f>
        <v>Cancelled</v>
      </c>
      <c r="AL1543" s="14" t="str">
        <f aca="false">_xlfn.IFS(D1543&lt;=7,"0-7 Days",D1543&lt;=30,"8-30 Days",D1543&lt;=90,"31-90 Days",TRUE(),"90+ Days")</f>
        <v>8-30 Days</v>
      </c>
      <c r="AM1543" s="14" t="str">
        <f aca="false">_xlfn.IFS(OR(F1543="December",F1543="January",F1543="February"),"Winter",OR(F1543="March",F1543="April",F1543="May"),"Spring",OR(F1543="June",F1543="July",F1543="August"),"Summer",TRUE(),"Autumn")</f>
        <v>Spring</v>
      </c>
      <c r="AN1543" s="14" t="str">
        <f aca="false">IF(L1543+M1543&gt;0,"Family","Adult Only")</f>
        <v>Adult Only</v>
      </c>
      <c r="AO1543" s="14" t="str">
        <f aca="false">IF(U1543=V1543,"Same","Changed")</f>
        <v>Same</v>
      </c>
    </row>
    <row r="1544" customFormat="false" ht="15" hidden="false" customHeight="false" outlineLevel="0" collapsed="false">
      <c r="A1544" s="0" t="n">
        <v>1601</v>
      </c>
      <c r="B1544" s="0" t="s">
        <v>80</v>
      </c>
      <c r="C1544" s="0" t="n">
        <v>1</v>
      </c>
      <c r="D1544" s="0" t="n">
        <v>79</v>
      </c>
      <c r="E1544" s="0" t="n">
        <v>2015</v>
      </c>
      <c r="F1544" s="0" t="s">
        <v>91</v>
      </c>
      <c r="G1544" s="0" t="n">
        <v>27</v>
      </c>
      <c r="H1544" s="0" t="n">
        <v>3</v>
      </c>
      <c r="I1544" s="0" t="n">
        <v>6</v>
      </c>
      <c r="J1544" s="0" t="n">
        <v>15</v>
      </c>
      <c r="K1544" s="0" t="n">
        <v>2</v>
      </c>
      <c r="L1544" s="0" t="n">
        <v>1</v>
      </c>
      <c r="M1544" s="0" t="n">
        <v>0</v>
      </c>
      <c r="N1544" s="0" t="s">
        <v>82</v>
      </c>
      <c r="O1544" s="0" t="s">
        <v>92</v>
      </c>
      <c r="P1544" s="0" t="s">
        <v>99</v>
      </c>
      <c r="Q1544" s="0" t="s">
        <v>94</v>
      </c>
      <c r="R1544" s="0" t="n">
        <v>0</v>
      </c>
      <c r="S1544" s="0" t="n">
        <v>0</v>
      </c>
      <c r="T1544" s="0" t="n">
        <v>0</v>
      </c>
      <c r="U1544" s="0" t="s">
        <v>95</v>
      </c>
      <c r="V1544" s="0" t="s">
        <v>95</v>
      </c>
      <c r="W1544" s="0" t="n">
        <v>0</v>
      </c>
      <c r="X1544" s="0" t="s">
        <v>86</v>
      </c>
      <c r="Y1544" s="0" t="n">
        <v>242</v>
      </c>
      <c r="Z1544" s="0" t="n">
        <v>0</v>
      </c>
      <c r="AA1544" s="0" t="n">
        <v>0</v>
      </c>
      <c r="AB1544" s="0" t="s">
        <v>87</v>
      </c>
      <c r="AC1544" s="0" t="n">
        <v>108.73</v>
      </c>
      <c r="AD1544" s="0" t="n">
        <v>0</v>
      </c>
      <c r="AE1544" s="0" t="n">
        <v>2</v>
      </c>
      <c r="AF1544" s="0" t="s">
        <v>96</v>
      </c>
      <c r="AG1544" s="13" t="n">
        <v>42109</v>
      </c>
      <c r="AH1544" s="25" t="n">
        <f aca="false">I1544+J1544</f>
        <v>21</v>
      </c>
      <c r="AI1544" s="25" t="n">
        <f aca="false">K1544+L1544+M1544</f>
        <v>3</v>
      </c>
      <c r="AJ1544" s="25" t="n">
        <f aca="false">AC1544*AH1544</f>
        <v>2283.33</v>
      </c>
      <c r="AK1544" s="0" t="str">
        <f aca="false">IF(C1544=1,"Cancelled","Completed")</f>
        <v>Cancelled</v>
      </c>
      <c r="AL1544" s="0" t="str">
        <f aca="false">_xlfn.IFS(D1544&lt;=7,"0-7 Days",D1544&lt;=30,"8-30 Days",D1544&lt;=90,"31-90 Days",TRUE(),"90+ Days")</f>
        <v>31-90 Days</v>
      </c>
      <c r="AM1544" s="0" t="str">
        <f aca="false">_xlfn.IFS(OR(F1544="December",F1544="January",F1544="February"),"Winter",OR(F1544="March",F1544="April",F1544="May"),"Spring",OR(F1544="June",F1544="July",F1544="August"),"Summer",TRUE(),"Autumn")</f>
        <v>Summer</v>
      </c>
      <c r="AN1544" s="0" t="str">
        <f aca="false">IF(L1544+M1544&gt;0,"Family","Adult Only")</f>
        <v>Family</v>
      </c>
      <c r="AO1544" s="0" t="str">
        <f aca="false">IF(U1544=V1544,"Same","Changed")</f>
        <v>Same</v>
      </c>
    </row>
    <row r="1545" customFormat="false" ht="15" hidden="false" customHeight="false" outlineLevel="0" collapsed="false">
      <c r="A1545" s="14" t="n">
        <v>1602</v>
      </c>
      <c r="B1545" s="14" t="s">
        <v>90</v>
      </c>
      <c r="C1545" s="14" t="n">
        <v>0</v>
      </c>
      <c r="D1545" s="14" t="n">
        <v>43</v>
      </c>
      <c r="E1545" s="14" t="n">
        <v>2016</v>
      </c>
      <c r="F1545" s="14" t="s">
        <v>126</v>
      </c>
      <c r="G1545" s="14" t="n">
        <v>1</v>
      </c>
      <c r="H1545" s="14" t="n">
        <v>1</v>
      </c>
      <c r="I1545" s="14" t="n">
        <v>1</v>
      </c>
      <c r="J1545" s="14" t="n">
        <v>2</v>
      </c>
      <c r="K1545" s="14" t="n">
        <v>1</v>
      </c>
      <c r="L1545" s="14" t="n">
        <v>0</v>
      </c>
      <c r="M1545" s="14" t="n">
        <v>0</v>
      </c>
      <c r="N1545" s="14" t="s">
        <v>82</v>
      </c>
      <c r="O1545" s="14" t="s">
        <v>92</v>
      </c>
      <c r="P1545" s="14" t="s">
        <v>84</v>
      </c>
      <c r="Q1545" s="14" t="s">
        <v>84</v>
      </c>
      <c r="R1545" s="14" t="n">
        <v>0</v>
      </c>
      <c r="S1545" s="14" t="n">
        <v>0</v>
      </c>
      <c r="T1545" s="14" t="n">
        <v>0</v>
      </c>
      <c r="U1545" s="14" t="s">
        <v>95</v>
      </c>
      <c r="V1545" s="14" t="s">
        <v>95</v>
      </c>
      <c r="W1545" s="14" t="n">
        <v>0</v>
      </c>
      <c r="X1545" s="14" t="s">
        <v>86</v>
      </c>
      <c r="Y1545" s="14" t="n">
        <v>0</v>
      </c>
      <c r="Z1545" s="14" t="n">
        <v>0</v>
      </c>
      <c r="AA1545" s="14" t="n">
        <v>0</v>
      </c>
      <c r="AB1545" s="14" t="s">
        <v>87</v>
      </c>
      <c r="AC1545" s="14" t="n">
        <v>80</v>
      </c>
      <c r="AD1545" s="14" t="n">
        <v>0</v>
      </c>
      <c r="AE1545" s="14" t="n">
        <v>0</v>
      </c>
      <c r="AF1545" s="14" t="s">
        <v>88</v>
      </c>
      <c r="AG1545" s="15" t="n">
        <v>42373</v>
      </c>
      <c r="AH1545" s="14" t="n">
        <f aca="false">I1545+J1545</f>
        <v>3</v>
      </c>
      <c r="AI1545" s="14" t="n">
        <f aca="false">K1545+L1545+M1545</f>
        <v>1</v>
      </c>
      <c r="AJ1545" s="14" t="n">
        <f aca="false">AC1545*AH1545</f>
        <v>240</v>
      </c>
      <c r="AK1545" s="14" t="str">
        <f aca="false">IF(C1545=1,"Cancelled","Completed")</f>
        <v>Completed</v>
      </c>
      <c r="AL1545" s="14" t="str">
        <f aca="false">_xlfn.IFS(D1545&lt;=7,"0-7 Days",D1545&lt;=30,"8-30 Days",D1545&lt;=90,"31-90 Days",TRUE(),"90+ Days")</f>
        <v>31-90 Days</v>
      </c>
      <c r="AM1545" s="14" t="str">
        <f aca="false">_xlfn.IFS(OR(F1545="December",F1545="January",F1545="February"),"Winter",OR(F1545="March",F1545="April",F1545="May"),"Spring",OR(F1545="June",F1545="July",F1545="August"),"Summer",TRUE(),"Autumn")</f>
        <v>Winter</v>
      </c>
      <c r="AN1545" s="14" t="str">
        <f aca="false">IF(L1545+M1545&gt;0,"Family","Adult Only")</f>
        <v>Adult Only</v>
      </c>
      <c r="AO1545" s="14" t="str">
        <f aca="false">IF(U1545=V1545,"Same","Changed")</f>
        <v>Same</v>
      </c>
    </row>
    <row r="1546" customFormat="false" ht="15" hidden="false" customHeight="false" outlineLevel="0" collapsed="false">
      <c r="A1546" s="0" t="n">
        <v>1603</v>
      </c>
      <c r="B1546" s="0" t="s">
        <v>80</v>
      </c>
      <c r="C1546" s="0" t="n">
        <v>0</v>
      </c>
      <c r="D1546" s="0" t="n">
        <v>43</v>
      </c>
      <c r="E1546" s="0" t="n">
        <v>2016</v>
      </c>
      <c r="F1546" s="0" t="s">
        <v>103</v>
      </c>
      <c r="G1546" s="0" t="n">
        <v>13</v>
      </c>
      <c r="H1546" s="0" t="n">
        <v>26</v>
      </c>
      <c r="I1546" s="0" t="n">
        <v>2</v>
      </c>
      <c r="J1546" s="0" t="n">
        <v>1</v>
      </c>
      <c r="K1546" s="0" t="n">
        <v>2</v>
      </c>
      <c r="L1546" s="0" t="n">
        <v>0</v>
      </c>
      <c r="M1546" s="0" t="n">
        <v>0</v>
      </c>
      <c r="N1546" s="0" t="s">
        <v>82</v>
      </c>
      <c r="O1546" s="0" t="s">
        <v>158</v>
      </c>
      <c r="P1546" s="0" t="s">
        <v>93</v>
      </c>
      <c r="Q1546" s="0" t="s">
        <v>94</v>
      </c>
      <c r="R1546" s="0" t="n">
        <v>0</v>
      </c>
      <c r="S1546" s="0" t="n">
        <v>0</v>
      </c>
      <c r="T1546" s="0" t="n">
        <v>0</v>
      </c>
      <c r="U1546" s="0" t="s">
        <v>124</v>
      </c>
      <c r="V1546" s="0" t="s">
        <v>124</v>
      </c>
      <c r="W1546" s="0" t="n">
        <v>0</v>
      </c>
      <c r="X1546" s="0" t="s">
        <v>86</v>
      </c>
      <c r="Y1546" s="0" t="n">
        <v>240</v>
      </c>
      <c r="Z1546" s="0" t="n">
        <v>0</v>
      </c>
      <c r="AA1546" s="0" t="n">
        <v>0</v>
      </c>
      <c r="AB1546" s="0" t="s">
        <v>87</v>
      </c>
      <c r="AC1546" s="0" t="n">
        <v>79.67</v>
      </c>
      <c r="AD1546" s="0" t="n">
        <v>1</v>
      </c>
      <c r="AE1546" s="0" t="n">
        <v>2</v>
      </c>
      <c r="AF1546" s="0" t="s">
        <v>88</v>
      </c>
      <c r="AG1546" s="13" t="n">
        <v>42458</v>
      </c>
      <c r="AH1546" s="25" t="n">
        <f aca="false">I1546+J1546</f>
        <v>3</v>
      </c>
      <c r="AI1546" s="25" t="n">
        <f aca="false">K1546+L1546+M1546</f>
        <v>2</v>
      </c>
      <c r="AJ1546" s="25" t="n">
        <f aca="false">AC1546*AH1546</f>
        <v>239.01</v>
      </c>
      <c r="AK1546" s="0" t="str">
        <f aca="false">IF(C1546=1,"Cancelled","Completed")</f>
        <v>Completed</v>
      </c>
      <c r="AL1546" s="0" t="str">
        <f aca="false">_xlfn.IFS(D1546&lt;=7,"0-7 Days",D1546&lt;=30,"8-30 Days",D1546&lt;=90,"31-90 Days",TRUE(),"90+ Days")</f>
        <v>31-90 Days</v>
      </c>
      <c r="AM1546" s="0" t="str">
        <f aca="false">_xlfn.IFS(OR(F1546="December",F1546="January",F1546="February"),"Winter",OR(F1546="March",F1546="April",F1546="May"),"Spring",OR(F1546="June",F1546="July",F1546="August"),"Summer",TRUE(),"Autumn")</f>
        <v>Spring</v>
      </c>
      <c r="AN1546" s="0" t="str">
        <f aca="false">IF(L1546+M1546&gt;0,"Family","Adult Only")</f>
        <v>Adult Only</v>
      </c>
      <c r="AO1546" s="0" t="str">
        <f aca="false">IF(U1546=V1546,"Same","Changed")</f>
        <v>Same</v>
      </c>
    </row>
    <row r="1547" customFormat="false" ht="15" hidden="false" customHeight="false" outlineLevel="0" collapsed="false">
      <c r="A1547" s="14" t="n">
        <v>1604</v>
      </c>
      <c r="B1547" s="14" t="s">
        <v>80</v>
      </c>
      <c r="C1547" s="14" t="n">
        <v>0</v>
      </c>
      <c r="D1547" s="14" t="n">
        <v>160</v>
      </c>
      <c r="E1547" s="14" t="n">
        <v>2016</v>
      </c>
      <c r="F1547" s="14" t="s">
        <v>135</v>
      </c>
      <c r="G1547" s="14" t="n">
        <v>27</v>
      </c>
      <c r="H1547" s="14" t="n">
        <v>26</v>
      </c>
      <c r="I1547" s="14" t="n">
        <v>4</v>
      </c>
      <c r="J1547" s="14" t="n">
        <v>7</v>
      </c>
      <c r="K1547" s="14" t="n">
        <v>2</v>
      </c>
      <c r="L1547" s="14" t="n">
        <v>0</v>
      </c>
      <c r="M1547" s="14" t="n">
        <v>0</v>
      </c>
      <c r="N1547" s="14" t="s">
        <v>82</v>
      </c>
      <c r="O1547" s="14" t="s">
        <v>83</v>
      </c>
      <c r="P1547" s="14" t="s">
        <v>99</v>
      </c>
      <c r="Q1547" s="14" t="s">
        <v>94</v>
      </c>
      <c r="R1547" s="14" t="n">
        <v>0</v>
      </c>
      <c r="S1547" s="14" t="n">
        <v>0</v>
      </c>
      <c r="T1547" s="14" t="n">
        <v>0</v>
      </c>
      <c r="U1547" s="14" t="s">
        <v>109</v>
      </c>
      <c r="V1547" s="14" t="s">
        <v>109</v>
      </c>
      <c r="W1547" s="14" t="n">
        <v>0</v>
      </c>
      <c r="X1547" s="14" t="s">
        <v>86</v>
      </c>
      <c r="Y1547" s="14" t="n">
        <v>243</v>
      </c>
      <c r="Z1547" s="14" t="n">
        <v>0</v>
      </c>
      <c r="AA1547" s="14" t="n">
        <v>0</v>
      </c>
      <c r="AB1547" s="14" t="s">
        <v>125</v>
      </c>
      <c r="AC1547" s="14" t="n">
        <v>70</v>
      </c>
      <c r="AD1547" s="14" t="n">
        <v>0</v>
      </c>
      <c r="AE1547" s="14" t="n">
        <v>0</v>
      </c>
      <c r="AF1547" s="14" t="s">
        <v>88</v>
      </c>
      <c r="AG1547" s="15" t="n">
        <v>42558</v>
      </c>
      <c r="AH1547" s="14" t="n">
        <f aca="false">I1547+J1547</f>
        <v>11</v>
      </c>
      <c r="AI1547" s="14" t="n">
        <f aca="false">K1547+L1547+M1547</f>
        <v>2</v>
      </c>
      <c r="AJ1547" s="14" t="n">
        <f aca="false">AC1547*AH1547</f>
        <v>770</v>
      </c>
      <c r="AK1547" s="14" t="str">
        <f aca="false">IF(C1547=1,"Cancelled","Completed")</f>
        <v>Completed</v>
      </c>
      <c r="AL1547" s="14" t="str">
        <f aca="false">_xlfn.IFS(D1547&lt;=7,"0-7 Days",D1547&lt;=30,"8-30 Days",D1547&lt;=90,"31-90 Days",TRUE(),"90+ Days")</f>
        <v>90+ Days</v>
      </c>
      <c r="AM1547" s="14" t="str">
        <f aca="false">_xlfn.IFS(OR(F1547="December",F1547="January",F1547="February"),"Winter",OR(F1547="March",F1547="April",F1547="May"),"Spring",OR(F1547="June",F1547="July",F1547="August"),"Summer",TRUE(),"Autumn")</f>
        <v>Summer</v>
      </c>
      <c r="AN1547" s="14" t="str">
        <f aca="false">IF(L1547+M1547&gt;0,"Family","Adult Only")</f>
        <v>Adult Only</v>
      </c>
      <c r="AO1547" s="14" t="str">
        <f aca="false">IF(U1547=V1547,"Same","Changed")</f>
        <v>Same</v>
      </c>
    </row>
    <row r="1548" customFormat="false" ht="15" hidden="false" customHeight="false" outlineLevel="0" collapsed="false">
      <c r="A1548" s="0" t="n">
        <v>1605</v>
      </c>
      <c r="B1548" s="0" t="s">
        <v>80</v>
      </c>
      <c r="C1548" s="0" t="n">
        <v>0</v>
      </c>
      <c r="D1548" s="0" t="n">
        <v>27</v>
      </c>
      <c r="E1548" s="0" t="n">
        <v>2016</v>
      </c>
      <c r="F1548" s="0" t="s">
        <v>111</v>
      </c>
      <c r="G1548" s="0" t="n">
        <v>43</v>
      </c>
      <c r="H1548" s="0" t="n">
        <v>16</v>
      </c>
      <c r="I1548" s="0" t="n">
        <v>2</v>
      </c>
      <c r="J1548" s="0" t="n">
        <v>1</v>
      </c>
      <c r="K1548" s="0" t="n">
        <v>2</v>
      </c>
      <c r="L1548" s="0" t="n">
        <v>0</v>
      </c>
      <c r="M1548" s="0" t="n">
        <v>0</v>
      </c>
      <c r="N1548" s="0" t="s">
        <v>112</v>
      </c>
      <c r="O1548" s="0" t="s">
        <v>122</v>
      </c>
      <c r="P1548" s="0" t="s">
        <v>99</v>
      </c>
      <c r="Q1548" s="0" t="s">
        <v>94</v>
      </c>
      <c r="R1548" s="0" t="n">
        <v>0</v>
      </c>
      <c r="S1548" s="0" t="n">
        <v>0</v>
      </c>
      <c r="T1548" s="0" t="n">
        <v>0</v>
      </c>
      <c r="U1548" s="0" t="s">
        <v>95</v>
      </c>
      <c r="V1548" s="0" t="s">
        <v>109</v>
      </c>
      <c r="W1548" s="0" t="n">
        <v>1</v>
      </c>
      <c r="X1548" s="0" t="s">
        <v>86</v>
      </c>
      <c r="Y1548" s="0" t="n">
        <v>6</v>
      </c>
      <c r="Z1548" s="0" t="n">
        <v>0</v>
      </c>
      <c r="AA1548" s="0" t="n">
        <v>0</v>
      </c>
      <c r="AB1548" s="0" t="s">
        <v>87</v>
      </c>
      <c r="AC1548" s="0" t="n">
        <v>63.4</v>
      </c>
      <c r="AD1548" s="0" t="n">
        <v>0</v>
      </c>
      <c r="AE1548" s="0" t="n">
        <v>0</v>
      </c>
      <c r="AF1548" s="0" t="s">
        <v>88</v>
      </c>
      <c r="AG1548" s="13" t="n">
        <v>42662</v>
      </c>
      <c r="AH1548" s="25" t="n">
        <f aca="false">I1548+J1548</f>
        <v>3</v>
      </c>
      <c r="AI1548" s="25" t="n">
        <f aca="false">K1548+L1548+M1548</f>
        <v>2</v>
      </c>
      <c r="AJ1548" s="25" t="n">
        <f aca="false">AC1548*AH1548</f>
        <v>190.2</v>
      </c>
      <c r="AK1548" s="0" t="str">
        <f aca="false">IF(C1548=1,"Cancelled","Completed")</f>
        <v>Completed</v>
      </c>
      <c r="AL1548" s="0" t="str">
        <f aca="false">_xlfn.IFS(D1548&lt;=7,"0-7 Days",D1548&lt;=30,"8-30 Days",D1548&lt;=90,"31-90 Days",TRUE(),"90+ Days")</f>
        <v>8-30 Days</v>
      </c>
      <c r="AM1548" s="0" t="str">
        <f aca="false">_xlfn.IFS(OR(F1548="December",F1548="January",F1548="February"),"Winter",OR(F1548="March",F1548="April",F1548="May"),"Spring",OR(F1548="June",F1548="July",F1548="August"),"Summer",TRUE(),"Autumn")</f>
        <v>Autumn</v>
      </c>
      <c r="AN1548" s="0" t="str">
        <f aca="false">IF(L1548+M1548&gt;0,"Family","Adult Only")</f>
        <v>Adult Only</v>
      </c>
      <c r="AO1548" s="0" t="str">
        <f aca="false">IF(U1548=V1548,"Same","Changed")</f>
        <v>Changed</v>
      </c>
    </row>
    <row r="1549" customFormat="false" ht="15" hidden="false" customHeight="false" outlineLevel="0" collapsed="false">
      <c r="A1549" s="14" t="n">
        <v>1606</v>
      </c>
      <c r="B1549" s="14" t="s">
        <v>90</v>
      </c>
      <c r="C1549" s="14" t="n">
        <v>1</v>
      </c>
      <c r="D1549" s="14" t="n">
        <v>391</v>
      </c>
      <c r="E1549" s="14" t="n">
        <v>2016</v>
      </c>
      <c r="F1549" s="14" t="s">
        <v>119</v>
      </c>
      <c r="G1549" s="14" t="n">
        <v>32</v>
      </c>
      <c r="H1549" s="14" t="n">
        <v>4</v>
      </c>
      <c r="I1549" s="14" t="n">
        <v>0</v>
      </c>
      <c r="J1549" s="14" t="n">
        <v>2</v>
      </c>
      <c r="K1549" s="14" t="n">
        <v>2</v>
      </c>
      <c r="L1549" s="14" t="n">
        <v>0</v>
      </c>
      <c r="M1549" s="14" t="n">
        <v>0</v>
      </c>
      <c r="N1549" s="14" t="s">
        <v>82</v>
      </c>
      <c r="O1549" s="14" t="s">
        <v>92</v>
      </c>
      <c r="P1549" s="14" t="s">
        <v>116</v>
      </c>
      <c r="Q1549" s="14" t="s">
        <v>94</v>
      </c>
      <c r="R1549" s="14" t="n">
        <v>0</v>
      </c>
      <c r="S1549" s="14" t="n">
        <v>0</v>
      </c>
      <c r="T1549" s="14" t="n">
        <v>0</v>
      </c>
      <c r="U1549" s="14" t="s">
        <v>95</v>
      </c>
      <c r="V1549" s="14" t="s">
        <v>95</v>
      </c>
      <c r="W1549" s="14" t="n">
        <v>0</v>
      </c>
      <c r="X1549" s="14" t="s">
        <v>120</v>
      </c>
      <c r="Y1549" s="14" t="n">
        <v>1</v>
      </c>
      <c r="Z1549" s="14" t="n">
        <v>0</v>
      </c>
      <c r="AA1549" s="14" t="n">
        <v>0</v>
      </c>
      <c r="AB1549" s="14" t="s">
        <v>87</v>
      </c>
      <c r="AC1549" s="14" t="n">
        <v>62</v>
      </c>
      <c r="AD1549" s="14" t="n">
        <v>0</v>
      </c>
      <c r="AE1549" s="14" t="n">
        <v>0</v>
      </c>
      <c r="AF1549" s="14" t="s">
        <v>96</v>
      </c>
      <c r="AG1549" s="15" t="n">
        <v>42298</v>
      </c>
      <c r="AH1549" s="14" t="n">
        <f aca="false">I1549+J1549</f>
        <v>2</v>
      </c>
      <c r="AI1549" s="14" t="n">
        <f aca="false">K1549+L1549+M1549</f>
        <v>2</v>
      </c>
      <c r="AJ1549" s="14" t="n">
        <f aca="false">AC1549*AH1549</f>
        <v>124</v>
      </c>
      <c r="AK1549" s="14" t="str">
        <f aca="false">IF(C1549=1,"Cancelled","Completed")</f>
        <v>Cancelled</v>
      </c>
      <c r="AL1549" s="14" t="str">
        <f aca="false">_xlfn.IFS(D1549&lt;=7,"0-7 Days",D1549&lt;=30,"8-30 Days",D1549&lt;=90,"31-90 Days",TRUE(),"90+ Days")</f>
        <v>90+ Days</v>
      </c>
      <c r="AM1549" s="14" t="str">
        <f aca="false">_xlfn.IFS(OR(F1549="December",F1549="January",F1549="February"),"Winter",OR(F1549="March",F1549="April",F1549="May"),"Spring",OR(F1549="June",F1549="July",F1549="August"),"Summer",TRUE(),"Autumn")</f>
        <v>Summer</v>
      </c>
      <c r="AN1549" s="14" t="str">
        <f aca="false">IF(L1549+M1549&gt;0,"Family","Adult Only")</f>
        <v>Adult Only</v>
      </c>
      <c r="AO1549" s="14" t="str">
        <f aca="false">IF(U1549=V1549,"Same","Changed")</f>
        <v>Same</v>
      </c>
    </row>
    <row r="1550" customFormat="false" ht="15" hidden="false" customHeight="false" outlineLevel="0" collapsed="false">
      <c r="A1550" s="0" t="n">
        <v>1607</v>
      </c>
      <c r="B1550" s="0" t="s">
        <v>80</v>
      </c>
      <c r="C1550" s="0" t="n">
        <v>1</v>
      </c>
      <c r="D1550" s="0" t="n">
        <v>84</v>
      </c>
      <c r="E1550" s="0" t="n">
        <v>2017</v>
      </c>
      <c r="F1550" s="0" t="s">
        <v>119</v>
      </c>
      <c r="G1550" s="0" t="n">
        <v>33</v>
      </c>
      <c r="H1550" s="0" t="n">
        <v>17</v>
      </c>
      <c r="I1550" s="0" t="n">
        <v>2</v>
      </c>
      <c r="J1550" s="0" t="n">
        <v>5</v>
      </c>
      <c r="K1550" s="0" t="n">
        <v>2</v>
      </c>
      <c r="L1550" s="0" t="n">
        <v>0</v>
      </c>
      <c r="M1550" s="0" t="n">
        <v>0</v>
      </c>
      <c r="N1550" s="0" t="s">
        <v>82</v>
      </c>
      <c r="O1550" s="0" t="s">
        <v>115</v>
      </c>
      <c r="P1550" s="0" t="s">
        <v>93</v>
      </c>
      <c r="Q1550" s="0" t="s">
        <v>94</v>
      </c>
      <c r="R1550" s="0" t="n">
        <v>0</v>
      </c>
      <c r="S1550" s="0" t="n">
        <v>0</v>
      </c>
      <c r="T1550" s="0" t="n">
        <v>0</v>
      </c>
      <c r="U1550" s="0" t="s">
        <v>124</v>
      </c>
      <c r="V1550" s="0" t="s">
        <v>124</v>
      </c>
      <c r="W1550" s="0" t="n">
        <v>0</v>
      </c>
      <c r="X1550" s="0" t="s">
        <v>86</v>
      </c>
      <c r="Y1550" s="0" t="n">
        <v>240</v>
      </c>
      <c r="Z1550" s="0" t="n">
        <v>0</v>
      </c>
      <c r="AA1550" s="0" t="n">
        <v>0</v>
      </c>
      <c r="AB1550" s="0" t="s">
        <v>87</v>
      </c>
      <c r="AC1550" s="0" t="n">
        <v>270</v>
      </c>
      <c r="AD1550" s="0" t="n">
        <v>0</v>
      </c>
      <c r="AE1550" s="0" t="n">
        <v>2</v>
      </c>
      <c r="AF1550" s="0" t="s">
        <v>96</v>
      </c>
      <c r="AG1550" s="13" t="n">
        <v>42882</v>
      </c>
      <c r="AH1550" s="25" t="n">
        <f aca="false">I1550+J1550</f>
        <v>7</v>
      </c>
      <c r="AI1550" s="25" t="n">
        <f aca="false">K1550+L1550+M1550</f>
        <v>2</v>
      </c>
      <c r="AJ1550" s="25" t="n">
        <f aca="false">AC1550*AH1550</f>
        <v>1890</v>
      </c>
      <c r="AK1550" s="0" t="str">
        <f aca="false">IF(C1550=1,"Cancelled","Completed")</f>
        <v>Cancelled</v>
      </c>
      <c r="AL1550" s="0" t="str">
        <f aca="false">_xlfn.IFS(D1550&lt;=7,"0-7 Days",D1550&lt;=30,"8-30 Days",D1550&lt;=90,"31-90 Days",TRUE(),"90+ Days")</f>
        <v>31-90 Days</v>
      </c>
      <c r="AM1550" s="0" t="str">
        <f aca="false">_xlfn.IFS(OR(F1550="December",F1550="January",F1550="February"),"Winter",OR(F1550="March",F1550="April",F1550="May"),"Spring",OR(F1550="June",F1550="July",F1550="August"),"Summer",TRUE(),"Autumn")</f>
        <v>Summer</v>
      </c>
      <c r="AN1550" s="0" t="str">
        <f aca="false">IF(L1550+M1550&gt;0,"Family","Adult Only")</f>
        <v>Adult Only</v>
      </c>
      <c r="AO1550" s="0" t="str">
        <f aca="false">IF(U1550=V1550,"Same","Changed")</f>
        <v>Same</v>
      </c>
    </row>
    <row r="1551" customFormat="false" ht="15" hidden="false" customHeight="false" outlineLevel="0" collapsed="false">
      <c r="A1551" s="14" t="n">
        <v>1608</v>
      </c>
      <c r="B1551" s="14" t="s">
        <v>90</v>
      </c>
      <c r="C1551" s="14" t="n">
        <v>1</v>
      </c>
      <c r="D1551" s="14" t="n">
        <v>159</v>
      </c>
      <c r="E1551" s="14" t="n">
        <v>2017</v>
      </c>
      <c r="F1551" s="14" t="s">
        <v>91</v>
      </c>
      <c r="G1551" s="14" t="n">
        <v>27</v>
      </c>
      <c r="H1551" s="14" t="n">
        <v>8</v>
      </c>
      <c r="I1551" s="14" t="n">
        <v>4</v>
      </c>
      <c r="J1551" s="14" t="n">
        <v>9</v>
      </c>
      <c r="K1551" s="14" t="n">
        <v>2</v>
      </c>
      <c r="L1551" s="14" t="n">
        <v>0</v>
      </c>
      <c r="M1551" s="14" t="n">
        <v>0</v>
      </c>
      <c r="N1551" s="14" t="s">
        <v>112</v>
      </c>
      <c r="O1551" s="14" t="s">
        <v>158</v>
      </c>
      <c r="P1551" s="14" t="s">
        <v>93</v>
      </c>
      <c r="Q1551" s="14" t="s">
        <v>94</v>
      </c>
      <c r="R1551" s="14" t="n">
        <v>0</v>
      </c>
      <c r="S1551" s="14" t="n">
        <v>0</v>
      </c>
      <c r="T1551" s="14" t="n">
        <v>0</v>
      </c>
      <c r="U1551" s="14" t="s">
        <v>109</v>
      </c>
      <c r="V1551" s="14" t="s">
        <v>109</v>
      </c>
      <c r="W1551" s="14" t="n">
        <v>0</v>
      </c>
      <c r="X1551" s="14" t="s">
        <v>86</v>
      </c>
      <c r="Y1551" s="14" t="n">
        <v>9</v>
      </c>
      <c r="Z1551" s="14" t="n">
        <v>0</v>
      </c>
      <c r="AA1551" s="14" t="n">
        <v>0</v>
      </c>
      <c r="AB1551" s="14" t="s">
        <v>87</v>
      </c>
      <c r="AC1551" s="14" t="n">
        <v>152.1</v>
      </c>
      <c r="AD1551" s="14" t="n">
        <v>0</v>
      </c>
      <c r="AE1551" s="14" t="n">
        <v>0</v>
      </c>
      <c r="AF1551" s="14" t="s">
        <v>96</v>
      </c>
      <c r="AG1551" s="15" t="n">
        <v>42767</v>
      </c>
      <c r="AH1551" s="14" t="n">
        <f aca="false">I1551+J1551</f>
        <v>13</v>
      </c>
      <c r="AI1551" s="14" t="n">
        <f aca="false">K1551+L1551+M1551</f>
        <v>2</v>
      </c>
      <c r="AJ1551" s="14" t="n">
        <f aca="false">AC1551*AH1551</f>
        <v>1977.3</v>
      </c>
      <c r="AK1551" s="14" t="str">
        <f aca="false">IF(C1551=1,"Cancelled","Completed")</f>
        <v>Cancelled</v>
      </c>
      <c r="AL1551" s="14" t="str">
        <f aca="false">_xlfn.IFS(D1551&lt;=7,"0-7 Days",D1551&lt;=30,"8-30 Days",D1551&lt;=90,"31-90 Days",TRUE(),"90+ Days")</f>
        <v>90+ Days</v>
      </c>
      <c r="AM1551" s="14" t="str">
        <f aca="false">_xlfn.IFS(OR(F1551="December",F1551="January",F1551="February"),"Winter",OR(F1551="March",F1551="April",F1551="May"),"Spring",OR(F1551="June",F1551="July",F1551="August"),"Summer",TRUE(),"Autumn")</f>
        <v>Summer</v>
      </c>
      <c r="AN1551" s="14" t="str">
        <f aca="false">IF(L1551+M1551&gt;0,"Family","Adult Only")</f>
        <v>Adult Only</v>
      </c>
      <c r="AO1551" s="14" t="str">
        <f aca="false">IF(U1551=V1551,"Same","Changed")</f>
        <v>Same</v>
      </c>
    </row>
    <row r="1552" customFormat="false" ht="15" hidden="false" customHeight="false" outlineLevel="0" collapsed="false">
      <c r="A1552" s="0" t="n">
        <v>1609</v>
      </c>
      <c r="B1552" s="0" t="s">
        <v>80</v>
      </c>
      <c r="C1552" s="0" t="n">
        <v>0</v>
      </c>
      <c r="D1552" s="0" t="n">
        <v>1</v>
      </c>
      <c r="E1552" s="0" t="n">
        <v>2015</v>
      </c>
      <c r="F1552" s="0" t="s">
        <v>111</v>
      </c>
      <c r="G1552" s="0" t="n">
        <v>42</v>
      </c>
      <c r="H1552" s="0" t="n">
        <v>16</v>
      </c>
      <c r="I1552" s="0" t="n">
        <v>0</v>
      </c>
      <c r="J1552" s="0" t="n">
        <v>1</v>
      </c>
      <c r="K1552" s="0" t="n">
        <v>1</v>
      </c>
      <c r="L1552" s="0" t="n">
        <v>0</v>
      </c>
      <c r="M1552" s="0" t="n">
        <v>0</v>
      </c>
      <c r="N1552" s="0" t="s">
        <v>112</v>
      </c>
      <c r="O1552" s="0" t="s">
        <v>92</v>
      </c>
      <c r="P1552" s="0" t="s">
        <v>168</v>
      </c>
      <c r="Q1552" s="0" t="s">
        <v>84</v>
      </c>
      <c r="R1552" s="0" t="n">
        <v>0</v>
      </c>
      <c r="S1552" s="0" t="n">
        <v>0</v>
      </c>
      <c r="T1552" s="0" t="n">
        <v>0</v>
      </c>
      <c r="U1552" s="0" t="s">
        <v>124</v>
      </c>
      <c r="V1552" s="0" t="s">
        <v>109</v>
      </c>
      <c r="W1552" s="0" t="n">
        <v>0</v>
      </c>
      <c r="X1552" s="0" t="s">
        <v>86</v>
      </c>
      <c r="Y1552" s="0" t="n">
        <v>0</v>
      </c>
      <c r="Z1552" s="0" t="n">
        <v>0</v>
      </c>
      <c r="AA1552" s="0" t="n">
        <v>0</v>
      </c>
      <c r="AB1552" s="0" t="s">
        <v>87</v>
      </c>
      <c r="AC1552" s="0" t="n">
        <v>0</v>
      </c>
      <c r="AD1552" s="0" t="n">
        <v>0</v>
      </c>
      <c r="AE1552" s="0" t="n">
        <v>3</v>
      </c>
      <c r="AF1552" s="0" t="s">
        <v>88</v>
      </c>
      <c r="AG1552" s="13" t="n">
        <v>42294</v>
      </c>
      <c r="AH1552" s="25" t="n">
        <f aca="false">I1552+J1552</f>
        <v>1</v>
      </c>
      <c r="AI1552" s="25" t="n">
        <f aca="false">K1552+L1552+M1552</f>
        <v>1</v>
      </c>
      <c r="AJ1552" s="25" t="n">
        <f aca="false">AC1552*AH1552</f>
        <v>0</v>
      </c>
      <c r="AK1552" s="0" t="str">
        <f aca="false">IF(C1552=1,"Cancelled","Completed")</f>
        <v>Completed</v>
      </c>
      <c r="AL1552" s="0" t="str">
        <f aca="false">_xlfn.IFS(D1552&lt;=7,"0-7 Days",D1552&lt;=30,"8-30 Days",D1552&lt;=90,"31-90 Days",TRUE(),"90+ Days")</f>
        <v>0-7 Days</v>
      </c>
      <c r="AM1552" s="0" t="str">
        <f aca="false">_xlfn.IFS(OR(F1552="December",F1552="January",F1552="February"),"Winter",OR(F1552="March",F1552="April",F1552="May"),"Spring",OR(F1552="June",F1552="July",F1552="August"),"Summer",TRUE(),"Autumn")</f>
        <v>Autumn</v>
      </c>
      <c r="AN1552" s="0" t="str">
        <f aca="false">IF(L1552+M1552&gt;0,"Family","Adult Only")</f>
        <v>Adult Only</v>
      </c>
      <c r="AO1552" s="0" t="str">
        <f aca="false">IF(U1552=V1552,"Same","Changed")</f>
        <v>Changed</v>
      </c>
    </row>
    <row r="1553" customFormat="false" ht="15" hidden="false" customHeight="false" outlineLevel="0" collapsed="false">
      <c r="A1553" s="14" t="n">
        <v>1610</v>
      </c>
      <c r="B1553" s="14" t="s">
        <v>90</v>
      </c>
      <c r="C1553" s="14" t="n">
        <v>0</v>
      </c>
      <c r="D1553" s="14" t="n">
        <v>4</v>
      </c>
      <c r="E1553" s="14" t="n">
        <v>2016</v>
      </c>
      <c r="F1553" s="14" t="s">
        <v>111</v>
      </c>
      <c r="G1553" s="14" t="n">
        <v>44</v>
      </c>
      <c r="H1553" s="14" t="n">
        <v>28</v>
      </c>
      <c r="I1553" s="14" t="n">
        <v>1</v>
      </c>
      <c r="J1553" s="14" t="n">
        <v>2</v>
      </c>
      <c r="K1553" s="14" t="n">
        <v>2</v>
      </c>
      <c r="L1553" s="14" t="n">
        <v>2</v>
      </c>
      <c r="M1553" s="14" t="n">
        <v>0</v>
      </c>
      <c r="N1553" s="14" t="s">
        <v>82</v>
      </c>
      <c r="O1553" s="14" t="s">
        <v>92</v>
      </c>
      <c r="P1553" s="14" t="s">
        <v>93</v>
      </c>
      <c r="Q1553" s="14" t="s">
        <v>94</v>
      </c>
      <c r="R1553" s="14" t="n">
        <v>0</v>
      </c>
      <c r="S1553" s="14" t="n">
        <v>0</v>
      </c>
      <c r="T1553" s="14" t="n">
        <v>0</v>
      </c>
      <c r="U1553" s="14" t="s">
        <v>85</v>
      </c>
      <c r="V1553" s="14" t="s">
        <v>85</v>
      </c>
      <c r="W1553" s="14" t="n">
        <v>0</v>
      </c>
      <c r="X1553" s="14" t="s">
        <v>86</v>
      </c>
      <c r="Y1553" s="14" t="n">
        <v>9</v>
      </c>
      <c r="Z1553" s="14" t="n">
        <v>0</v>
      </c>
      <c r="AA1553" s="14" t="n">
        <v>0</v>
      </c>
      <c r="AB1553" s="14" t="s">
        <v>87</v>
      </c>
      <c r="AC1553" s="14" t="n">
        <v>233.33</v>
      </c>
      <c r="AD1553" s="14" t="n">
        <v>0</v>
      </c>
      <c r="AE1553" s="14" t="n">
        <v>0</v>
      </c>
      <c r="AF1553" s="14" t="s">
        <v>88</v>
      </c>
      <c r="AG1553" s="15" t="n">
        <v>42674</v>
      </c>
      <c r="AH1553" s="14" t="n">
        <f aca="false">I1553+J1553</f>
        <v>3</v>
      </c>
      <c r="AI1553" s="14" t="n">
        <f aca="false">K1553+L1553+M1553</f>
        <v>4</v>
      </c>
      <c r="AJ1553" s="14" t="n">
        <f aca="false">AC1553*AH1553</f>
        <v>699.99</v>
      </c>
      <c r="AK1553" s="14" t="str">
        <f aca="false">IF(C1553=1,"Cancelled","Completed")</f>
        <v>Completed</v>
      </c>
      <c r="AL1553" s="14" t="str">
        <f aca="false">_xlfn.IFS(D1553&lt;=7,"0-7 Days",D1553&lt;=30,"8-30 Days",D1553&lt;=90,"31-90 Days",TRUE(),"90+ Days")</f>
        <v>0-7 Days</v>
      </c>
      <c r="AM1553" s="14" t="str">
        <f aca="false">_xlfn.IFS(OR(F1553="December",F1553="January",F1553="February"),"Winter",OR(F1553="March",F1553="April",F1553="May"),"Spring",OR(F1553="June",F1553="July",F1553="August"),"Summer",TRUE(),"Autumn")</f>
        <v>Autumn</v>
      </c>
      <c r="AN1553" s="14" t="str">
        <f aca="false">IF(L1553+M1553&gt;0,"Family","Adult Only")</f>
        <v>Family</v>
      </c>
      <c r="AO1553" s="14" t="str">
        <f aca="false">IF(U1553=V1553,"Same","Changed")</f>
        <v>Same</v>
      </c>
    </row>
    <row r="1554" customFormat="false" ht="15" hidden="false" customHeight="false" outlineLevel="0" collapsed="false">
      <c r="A1554" s="0" t="n">
        <v>1611</v>
      </c>
      <c r="B1554" s="0" t="s">
        <v>90</v>
      </c>
      <c r="C1554" s="0" t="n">
        <v>0</v>
      </c>
      <c r="D1554" s="0" t="n">
        <v>157</v>
      </c>
      <c r="E1554" s="0" t="n">
        <v>2016</v>
      </c>
      <c r="F1554" s="0" t="s">
        <v>119</v>
      </c>
      <c r="G1554" s="0" t="n">
        <v>36</v>
      </c>
      <c r="H1554" s="0" t="n">
        <v>28</v>
      </c>
      <c r="I1554" s="0" t="n">
        <v>2</v>
      </c>
      <c r="J1554" s="0" t="n">
        <v>2</v>
      </c>
      <c r="K1554" s="0" t="n">
        <v>2</v>
      </c>
      <c r="L1554" s="0" t="n">
        <v>0</v>
      </c>
      <c r="M1554" s="0" t="n">
        <v>0</v>
      </c>
      <c r="N1554" s="0" t="s">
        <v>82</v>
      </c>
      <c r="O1554" s="0" t="s">
        <v>155</v>
      </c>
      <c r="P1554" s="0" t="s">
        <v>99</v>
      </c>
      <c r="Q1554" s="0" t="s">
        <v>94</v>
      </c>
      <c r="R1554" s="0" t="n">
        <v>0</v>
      </c>
      <c r="S1554" s="0" t="n">
        <v>0</v>
      </c>
      <c r="T1554" s="0" t="n">
        <v>0</v>
      </c>
      <c r="U1554" s="0" t="s">
        <v>95</v>
      </c>
      <c r="V1554" s="0" t="s">
        <v>95</v>
      </c>
      <c r="W1554" s="0" t="n">
        <v>0</v>
      </c>
      <c r="X1554" s="0" t="s">
        <v>86</v>
      </c>
      <c r="Y1554" s="0" t="n">
        <v>16</v>
      </c>
      <c r="Z1554" s="0" t="n">
        <v>0</v>
      </c>
      <c r="AA1554" s="0" t="n">
        <v>0</v>
      </c>
      <c r="AB1554" s="0" t="s">
        <v>87</v>
      </c>
      <c r="AC1554" s="0" t="n">
        <v>80.75</v>
      </c>
      <c r="AD1554" s="0" t="n">
        <v>0</v>
      </c>
      <c r="AE1554" s="0" t="n">
        <v>2</v>
      </c>
      <c r="AF1554" s="0" t="s">
        <v>88</v>
      </c>
      <c r="AG1554" s="13" t="n">
        <v>42614</v>
      </c>
      <c r="AH1554" s="25" t="n">
        <f aca="false">I1554+J1554</f>
        <v>4</v>
      </c>
      <c r="AI1554" s="25" t="n">
        <f aca="false">K1554+L1554+M1554</f>
        <v>2</v>
      </c>
      <c r="AJ1554" s="25" t="n">
        <f aca="false">AC1554*AH1554</f>
        <v>323</v>
      </c>
      <c r="AK1554" s="0" t="str">
        <f aca="false">IF(C1554=1,"Cancelled","Completed")</f>
        <v>Completed</v>
      </c>
      <c r="AL1554" s="0" t="str">
        <f aca="false">_xlfn.IFS(D1554&lt;=7,"0-7 Days",D1554&lt;=30,"8-30 Days",D1554&lt;=90,"31-90 Days",TRUE(),"90+ Days")</f>
        <v>90+ Days</v>
      </c>
      <c r="AM1554" s="0" t="str">
        <f aca="false">_xlfn.IFS(OR(F1554="December",F1554="January",F1554="February"),"Winter",OR(F1554="March",F1554="April",F1554="May"),"Spring",OR(F1554="June",F1554="July",F1554="August"),"Summer",TRUE(),"Autumn")</f>
        <v>Summer</v>
      </c>
      <c r="AN1554" s="0" t="str">
        <f aca="false">IF(L1554+M1554&gt;0,"Family","Adult Only")</f>
        <v>Adult Only</v>
      </c>
      <c r="AO1554" s="0" t="str">
        <f aca="false">IF(U1554=V1554,"Same","Changed")</f>
        <v>Same</v>
      </c>
    </row>
    <row r="1555" customFormat="false" ht="15" hidden="false" customHeight="false" outlineLevel="0" collapsed="false">
      <c r="A1555" s="14" t="n">
        <v>1612</v>
      </c>
      <c r="B1555" s="14" t="s">
        <v>80</v>
      </c>
      <c r="C1555" s="14" t="n">
        <v>0</v>
      </c>
      <c r="D1555" s="14" t="n">
        <v>57</v>
      </c>
      <c r="E1555" s="14" t="n">
        <v>2016</v>
      </c>
      <c r="F1555" s="14" t="s">
        <v>106</v>
      </c>
      <c r="G1555" s="14" t="n">
        <v>15</v>
      </c>
      <c r="H1555" s="14" t="n">
        <v>5</v>
      </c>
      <c r="I1555" s="14" t="n">
        <v>2</v>
      </c>
      <c r="J1555" s="14" t="n">
        <v>5</v>
      </c>
      <c r="K1555" s="14" t="n">
        <v>2</v>
      </c>
      <c r="L1555" s="14" t="n">
        <v>0</v>
      </c>
      <c r="M1555" s="14" t="n">
        <v>0</v>
      </c>
      <c r="N1555" s="14" t="s">
        <v>82</v>
      </c>
      <c r="O1555" s="14" t="s">
        <v>147</v>
      </c>
      <c r="P1555" s="14" t="s">
        <v>99</v>
      </c>
      <c r="Q1555" s="14" t="s">
        <v>94</v>
      </c>
      <c r="R1555" s="14" t="n">
        <v>0</v>
      </c>
      <c r="S1555" s="14" t="n">
        <v>0</v>
      </c>
      <c r="T1555" s="14" t="n">
        <v>0</v>
      </c>
      <c r="U1555" s="14" t="s">
        <v>95</v>
      </c>
      <c r="V1555" s="14" t="s">
        <v>156</v>
      </c>
      <c r="W1555" s="14" t="n">
        <v>0</v>
      </c>
      <c r="X1555" s="14" t="s">
        <v>86</v>
      </c>
      <c r="Y1555" s="14" t="n">
        <v>314</v>
      </c>
      <c r="Z1555" s="14" t="n">
        <v>0</v>
      </c>
      <c r="AA1555" s="14" t="n">
        <v>0</v>
      </c>
      <c r="AB1555" s="14" t="s">
        <v>87</v>
      </c>
      <c r="AC1555" s="14" t="n">
        <v>43.47</v>
      </c>
      <c r="AD1555" s="14" t="n">
        <v>0</v>
      </c>
      <c r="AE1555" s="14" t="n">
        <v>0</v>
      </c>
      <c r="AF1555" s="14" t="s">
        <v>88</v>
      </c>
      <c r="AG1555" s="15" t="n">
        <v>42472</v>
      </c>
      <c r="AH1555" s="14" t="n">
        <f aca="false">I1555+J1555</f>
        <v>7</v>
      </c>
      <c r="AI1555" s="14" t="n">
        <f aca="false">K1555+L1555+M1555</f>
        <v>2</v>
      </c>
      <c r="AJ1555" s="14" t="n">
        <f aca="false">AC1555*AH1555</f>
        <v>304.29</v>
      </c>
      <c r="AK1555" s="14" t="str">
        <f aca="false">IF(C1555=1,"Cancelled","Completed")</f>
        <v>Completed</v>
      </c>
      <c r="AL1555" s="14" t="str">
        <f aca="false">_xlfn.IFS(D1555&lt;=7,"0-7 Days",D1555&lt;=30,"8-30 Days",D1555&lt;=90,"31-90 Days",TRUE(),"90+ Days")</f>
        <v>31-90 Days</v>
      </c>
      <c r="AM1555" s="14" t="str">
        <f aca="false">_xlfn.IFS(OR(F1555="December",F1555="January",F1555="February"),"Winter",OR(F1555="March",F1555="April",F1555="May"),"Spring",OR(F1555="June",F1555="July",F1555="August"),"Summer",TRUE(),"Autumn")</f>
        <v>Spring</v>
      </c>
      <c r="AN1555" s="14" t="str">
        <f aca="false">IF(L1555+M1555&gt;0,"Family","Adult Only")</f>
        <v>Adult Only</v>
      </c>
      <c r="AO1555" s="14" t="str">
        <f aca="false">IF(U1555=V1555,"Same","Changed")</f>
        <v>Changed</v>
      </c>
    </row>
    <row r="1556" customFormat="false" ht="15" hidden="false" customHeight="false" outlineLevel="0" collapsed="false">
      <c r="A1556" s="0" t="n">
        <v>1613</v>
      </c>
      <c r="B1556" s="0" t="s">
        <v>90</v>
      </c>
      <c r="C1556" s="0" t="n">
        <v>0</v>
      </c>
      <c r="D1556" s="0" t="n">
        <v>0</v>
      </c>
      <c r="E1556" s="0" t="n">
        <v>2016</v>
      </c>
      <c r="F1556" s="0" t="s">
        <v>91</v>
      </c>
      <c r="G1556" s="0" t="n">
        <v>29</v>
      </c>
      <c r="H1556" s="0" t="n">
        <v>10</v>
      </c>
      <c r="I1556" s="0" t="n">
        <v>1</v>
      </c>
      <c r="J1556" s="0" t="n">
        <v>0</v>
      </c>
      <c r="K1556" s="0" t="n">
        <v>2</v>
      </c>
      <c r="L1556" s="0" t="n">
        <v>1</v>
      </c>
      <c r="M1556" s="0" t="n">
        <v>0</v>
      </c>
      <c r="N1556" s="0" t="s">
        <v>82</v>
      </c>
      <c r="O1556" s="0" t="s">
        <v>92</v>
      </c>
      <c r="P1556" s="0" t="s">
        <v>93</v>
      </c>
      <c r="Q1556" s="0" t="s">
        <v>94</v>
      </c>
      <c r="R1556" s="0" t="n">
        <v>0</v>
      </c>
      <c r="S1556" s="0" t="n">
        <v>0</v>
      </c>
      <c r="T1556" s="0" t="n">
        <v>0</v>
      </c>
      <c r="U1556" s="0" t="s">
        <v>95</v>
      </c>
      <c r="V1556" s="0" t="s">
        <v>85</v>
      </c>
      <c r="W1556" s="0" t="n">
        <v>0</v>
      </c>
      <c r="X1556" s="0" t="s">
        <v>86</v>
      </c>
      <c r="Y1556" s="0" t="n">
        <v>9</v>
      </c>
      <c r="Z1556" s="0" t="n">
        <v>0</v>
      </c>
      <c r="AA1556" s="0" t="n">
        <v>0</v>
      </c>
      <c r="AB1556" s="0" t="s">
        <v>87</v>
      </c>
      <c r="AC1556" s="0" t="n">
        <v>15</v>
      </c>
      <c r="AD1556" s="0" t="n">
        <v>0</v>
      </c>
      <c r="AE1556" s="0" t="n">
        <v>0</v>
      </c>
      <c r="AF1556" s="0" t="s">
        <v>88</v>
      </c>
      <c r="AG1556" s="13" t="n">
        <v>42562</v>
      </c>
      <c r="AH1556" s="25" t="n">
        <f aca="false">I1556+J1556</f>
        <v>1</v>
      </c>
      <c r="AI1556" s="25" t="n">
        <f aca="false">K1556+L1556+M1556</f>
        <v>3</v>
      </c>
      <c r="AJ1556" s="25" t="n">
        <f aca="false">AC1556*AH1556</f>
        <v>15</v>
      </c>
      <c r="AK1556" s="0" t="str">
        <f aca="false">IF(C1556=1,"Cancelled","Completed")</f>
        <v>Completed</v>
      </c>
      <c r="AL1556" s="0" t="str">
        <f aca="false">_xlfn.IFS(D1556&lt;=7,"0-7 Days",D1556&lt;=30,"8-30 Days",D1556&lt;=90,"31-90 Days",TRUE(),"90+ Days")</f>
        <v>0-7 Days</v>
      </c>
      <c r="AM1556" s="0" t="str">
        <f aca="false">_xlfn.IFS(OR(F1556="December",F1556="January",F1556="February"),"Winter",OR(F1556="March",F1556="April",F1556="May"),"Spring",OR(F1556="June",F1556="July",F1556="August"),"Summer",TRUE(),"Autumn")</f>
        <v>Summer</v>
      </c>
      <c r="AN1556" s="0" t="str">
        <f aca="false">IF(L1556+M1556&gt;0,"Family","Adult Only")</f>
        <v>Family</v>
      </c>
      <c r="AO1556" s="0" t="str">
        <f aca="false">IF(U1556=V1556,"Same","Changed")</f>
        <v>Changed</v>
      </c>
    </row>
    <row r="1557" customFormat="false" ht="15" hidden="false" customHeight="false" outlineLevel="0" collapsed="false">
      <c r="A1557" s="14" t="n">
        <v>1614</v>
      </c>
      <c r="B1557" s="14" t="s">
        <v>90</v>
      </c>
      <c r="C1557" s="14" t="n">
        <v>1</v>
      </c>
      <c r="D1557" s="14" t="n">
        <v>326</v>
      </c>
      <c r="E1557" s="14" t="n">
        <v>2017</v>
      </c>
      <c r="F1557" s="14" t="s">
        <v>119</v>
      </c>
      <c r="G1557" s="14" t="n">
        <v>32</v>
      </c>
      <c r="H1557" s="14" t="n">
        <v>8</v>
      </c>
      <c r="I1557" s="14" t="n">
        <v>0</v>
      </c>
      <c r="J1557" s="14" t="n">
        <v>2</v>
      </c>
      <c r="K1557" s="14" t="n">
        <v>2</v>
      </c>
      <c r="L1557" s="14" t="n">
        <v>2</v>
      </c>
      <c r="M1557" s="14" t="n">
        <v>0</v>
      </c>
      <c r="N1557" s="14" t="s">
        <v>82</v>
      </c>
      <c r="O1557" s="14" t="s">
        <v>157</v>
      </c>
      <c r="P1557" s="14" t="s">
        <v>93</v>
      </c>
      <c r="Q1557" s="14" t="s">
        <v>94</v>
      </c>
      <c r="R1557" s="14" t="n">
        <v>0</v>
      </c>
      <c r="S1557" s="14" t="n">
        <v>0</v>
      </c>
      <c r="T1557" s="14" t="n">
        <v>0</v>
      </c>
      <c r="U1557" s="14" t="s">
        <v>85</v>
      </c>
      <c r="V1557" s="14" t="s">
        <v>85</v>
      </c>
      <c r="W1557" s="14" t="n">
        <v>0</v>
      </c>
      <c r="X1557" s="14" t="s">
        <v>86</v>
      </c>
      <c r="Y1557" s="14" t="n">
        <v>9</v>
      </c>
      <c r="Z1557" s="14" t="n">
        <v>0</v>
      </c>
      <c r="AA1557" s="14" t="n">
        <v>0</v>
      </c>
      <c r="AB1557" s="14" t="s">
        <v>87</v>
      </c>
      <c r="AC1557" s="14" t="n">
        <v>199</v>
      </c>
      <c r="AD1557" s="14" t="n">
        <v>0</v>
      </c>
      <c r="AE1557" s="14" t="n">
        <v>0</v>
      </c>
      <c r="AF1557" s="14" t="s">
        <v>96</v>
      </c>
      <c r="AG1557" s="15" t="n">
        <v>42743</v>
      </c>
      <c r="AH1557" s="14" t="n">
        <f aca="false">I1557+J1557</f>
        <v>2</v>
      </c>
      <c r="AI1557" s="14" t="n">
        <f aca="false">K1557+L1557+M1557</f>
        <v>4</v>
      </c>
      <c r="AJ1557" s="14" t="n">
        <f aca="false">AC1557*AH1557</f>
        <v>398</v>
      </c>
      <c r="AK1557" s="14" t="str">
        <f aca="false">IF(C1557=1,"Cancelled","Completed")</f>
        <v>Cancelled</v>
      </c>
      <c r="AL1557" s="14" t="str">
        <f aca="false">_xlfn.IFS(D1557&lt;=7,"0-7 Days",D1557&lt;=30,"8-30 Days",D1557&lt;=90,"31-90 Days",TRUE(),"90+ Days")</f>
        <v>90+ Days</v>
      </c>
      <c r="AM1557" s="14" t="str">
        <f aca="false">_xlfn.IFS(OR(F1557="December",F1557="January",F1557="February"),"Winter",OR(F1557="March",F1557="April",F1557="May"),"Spring",OR(F1557="June",F1557="July",F1557="August"),"Summer",TRUE(),"Autumn")</f>
        <v>Summer</v>
      </c>
      <c r="AN1557" s="14" t="str">
        <f aca="false">IF(L1557+M1557&gt;0,"Family","Adult Only")</f>
        <v>Family</v>
      </c>
      <c r="AO1557" s="14" t="str">
        <f aca="false">IF(U1557=V1557,"Same","Changed")</f>
        <v>Same</v>
      </c>
    </row>
    <row r="1558" customFormat="false" ht="15" hidden="false" customHeight="false" outlineLevel="0" collapsed="false">
      <c r="A1558" s="0" t="n">
        <v>1615</v>
      </c>
      <c r="B1558" s="0" t="s">
        <v>80</v>
      </c>
      <c r="C1558" s="0" t="n">
        <v>0</v>
      </c>
      <c r="D1558" s="0" t="n">
        <v>100</v>
      </c>
      <c r="E1558" s="0" t="n">
        <v>2015</v>
      </c>
      <c r="F1558" s="0" t="s">
        <v>119</v>
      </c>
      <c r="G1558" s="0" t="n">
        <v>34</v>
      </c>
      <c r="H1558" s="0" t="n">
        <v>17</v>
      </c>
      <c r="I1558" s="0" t="n">
        <v>1</v>
      </c>
      <c r="J1558" s="0" t="n">
        <v>3</v>
      </c>
      <c r="K1558" s="0" t="n">
        <v>2</v>
      </c>
      <c r="L1558" s="0" t="n">
        <v>0</v>
      </c>
      <c r="M1558" s="0" t="n">
        <v>0</v>
      </c>
      <c r="N1558" s="0" t="s">
        <v>82</v>
      </c>
      <c r="O1558" s="0" t="s">
        <v>92</v>
      </c>
      <c r="P1558" s="0" t="s">
        <v>99</v>
      </c>
      <c r="Q1558" s="0" t="s">
        <v>94</v>
      </c>
      <c r="R1558" s="0" t="n">
        <v>0</v>
      </c>
      <c r="S1558" s="0" t="n">
        <v>0</v>
      </c>
      <c r="T1558" s="0" t="n">
        <v>0</v>
      </c>
      <c r="U1558" s="0" t="s">
        <v>95</v>
      </c>
      <c r="V1558" s="0" t="s">
        <v>95</v>
      </c>
      <c r="W1558" s="0" t="n">
        <v>0</v>
      </c>
      <c r="X1558" s="0" t="s">
        <v>86</v>
      </c>
      <c r="Y1558" s="0" t="n">
        <v>177</v>
      </c>
      <c r="Z1558" s="0" t="n">
        <v>0</v>
      </c>
      <c r="AA1558" s="0" t="n">
        <v>0</v>
      </c>
      <c r="AB1558" s="0" t="s">
        <v>87</v>
      </c>
      <c r="AC1558" s="0" t="n">
        <v>107</v>
      </c>
      <c r="AD1558" s="0" t="n">
        <v>0</v>
      </c>
      <c r="AE1558" s="0" t="n">
        <v>0</v>
      </c>
      <c r="AF1558" s="0" t="s">
        <v>88</v>
      </c>
      <c r="AG1558" s="13" t="n">
        <v>42237</v>
      </c>
      <c r="AH1558" s="25" t="n">
        <f aca="false">I1558+J1558</f>
        <v>4</v>
      </c>
      <c r="AI1558" s="25" t="n">
        <f aca="false">K1558+L1558+M1558</f>
        <v>2</v>
      </c>
      <c r="AJ1558" s="25" t="n">
        <f aca="false">AC1558*AH1558</f>
        <v>428</v>
      </c>
      <c r="AK1558" s="0" t="str">
        <f aca="false">IF(C1558=1,"Cancelled","Completed")</f>
        <v>Completed</v>
      </c>
      <c r="AL1558" s="0" t="str">
        <f aca="false">_xlfn.IFS(D1558&lt;=7,"0-7 Days",D1558&lt;=30,"8-30 Days",D1558&lt;=90,"31-90 Days",TRUE(),"90+ Days")</f>
        <v>90+ Days</v>
      </c>
      <c r="AM1558" s="0" t="str">
        <f aca="false">_xlfn.IFS(OR(F1558="December",F1558="January",F1558="February"),"Winter",OR(F1558="March",F1558="April",F1558="May"),"Spring",OR(F1558="June",F1558="July",F1558="August"),"Summer",TRUE(),"Autumn")</f>
        <v>Summer</v>
      </c>
      <c r="AN1558" s="0" t="str">
        <f aca="false">IF(L1558+M1558&gt;0,"Family","Adult Only")</f>
        <v>Adult Only</v>
      </c>
      <c r="AO1558" s="0" t="str">
        <f aca="false">IF(U1558=V1558,"Same","Changed")</f>
        <v>Same</v>
      </c>
    </row>
    <row r="1559" customFormat="false" ht="15" hidden="false" customHeight="false" outlineLevel="0" collapsed="false">
      <c r="A1559" s="14" t="n">
        <v>1616</v>
      </c>
      <c r="B1559" s="14" t="s">
        <v>90</v>
      </c>
      <c r="C1559" s="14" t="n">
        <v>0</v>
      </c>
      <c r="D1559" s="14" t="n">
        <v>82</v>
      </c>
      <c r="E1559" s="14" t="n">
        <v>2016</v>
      </c>
      <c r="F1559" s="14" t="s">
        <v>91</v>
      </c>
      <c r="G1559" s="14" t="n">
        <v>27</v>
      </c>
      <c r="H1559" s="14" t="n">
        <v>1</v>
      </c>
      <c r="I1559" s="14" t="n">
        <v>2</v>
      </c>
      <c r="J1559" s="14" t="n">
        <v>4</v>
      </c>
      <c r="K1559" s="14" t="n">
        <v>2</v>
      </c>
      <c r="L1559" s="14" t="n">
        <v>0</v>
      </c>
      <c r="M1559" s="14" t="n">
        <v>0</v>
      </c>
      <c r="N1559" s="14" t="s">
        <v>82</v>
      </c>
      <c r="O1559" s="14" t="s">
        <v>117</v>
      </c>
      <c r="P1559" s="14" t="s">
        <v>93</v>
      </c>
      <c r="Q1559" s="14" t="s">
        <v>94</v>
      </c>
      <c r="R1559" s="14" t="n">
        <v>0</v>
      </c>
      <c r="S1559" s="14" t="n">
        <v>0</v>
      </c>
      <c r="T1559" s="14" t="n">
        <v>0</v>
      </c>
      <c r="U1559" s="14" t="s">
        <v>95</v>
      </c>
      <c r="V1559" s="14" t="s">
        <v>95</v>
      </c>
      <c r="W1559" s="14" t="n">
        <v>0</v>
      </c>
      <c r="X1559" s="14" t="s">
        <v>86</v>
      </c>
      <c r="Y1559" s="14" t="n">
        <v>9</v>
      </c>
      <c r="Z1559" s="14" t="n">
        <v>0</v>
      </c>
      <c r="AA1559" s="14" t="n">
        <v>0</v>
      </c>
      <c r="AB1559" s="14" t="s">
        <v>87</v>
      </c>
      <c r="AC1559" s="14" t="n">
        <v>114.3</v>
      </c>
      <c r="AD1559" s="14" t="n">
        <v>0</v>
      </c>
      <c r="AE1559" s="14" t="n">
        <v>1</v>
      </c>
      <c r="AF1559" s="14" t="s">
        <v>88</v>
      </c>
      <c r="AG1559" s="15" t="n">
        <v>42558</v>
      </c>
      <c r="AH1559" s="14" t="n">
        <f aca="false">I1559+J1559</f>
        <v>6</v>
      </c>
      <c r="AI1559" s="14" t="n">
        <f aca="false">K1559+L1559+M1559</f>
        <v>2</v>
      </c>
      <c r="AJ1559" s="14" t="n">
        <f aca="false">AC1559*AH1559</f>
        <v>685.8</v>
      </c>
      <c r="AK1559" s="14" t="str">
        <f aca="false">IF(C1559=1,"Cancelled","Completed")</f>
        <v>Completed</v>
      </c>
      <c r="AL1559" s="14" t="str">
        <f aca="false">_xlfn.IFS(D1559&lt;=7,"0-7 Days",D1559&lt;=30,"8-30 Days",D1559&lt;=90,"31-90 Days",TRUE(),"90+ Days")</f>
        <v>31-90 Days</v>
      </c>
      <c r="AM1559" s="14" t="str">
        <f aca="false">_xlfn.IFS(OR(F1559="December",F1559="January",F1559="February"),"Winter",OR(F1559="March",F1559="April",F1559="May"),"Spring",OR(F1559="June",F1559="July",F1559="August"),"Summer",TRUE(),"Autumn")</f>
        <v>Summer</v>
      </c>
      <c r="AN1559" s="14" t="str">
        <f aca="false">IF(L1559+M1559&gt;0,"Family","Adult Only")</f>
        <v>Adult Only</v>
      </c>
      <c r="AO1559" s="14" t="str">
        <f aca="false">IF(U1559=V1559,"Same","Changed")</f>
        <v>Same</v>
      </c>
    </row>
    <row r="1560" customFormat="false" ht="15" hidden="false" customHeight="false" outlineLevel="0" collapsed="false">
      <c r="A1560" s="0" t="n">
        <v>1617</v>
      </c>
      <c r="B1560" s="0" t="s">
        <v>90</v>
      </c>
      <c r="C1560" s="0" t="n">
        <v>0</v>
      </c>
      <c r="D1560" s="0" t="n">
        <v>291</v>
      </c>
      <c r="E1560" s="0" t="n">
        <v>2016</v>
      </c>
      <c r="F1560" s="0" t="s">
        <v>114</v>
      </c>
      <c r="G1560" s="0" t="n">
        <v>39</v>
      </c>
      <c r="H1560" s="0" t="n">
        <v>21</v>
      </c>
      <c r="I1560" s="0" t="n">
        <v>0</v>
      </c>
      <c r="J1560" s="0" t="n">
        <v>1</v>
      </c>
      <c r="K1560" s="0" t="n">
        <v>1</v>
      </c>
      <c r="L1560" s="0" t="n">
        <v>0</v>
      </c>
      <c r="M1560" s="0" t="n">
        <v>0</v>
      </c>
      <c r="N1560" s="0" t="s">
        <v>112</v>
      </c>
      <c r="O1560" s="0" t="s">
        <v>158</v>
      </c>
      <c r="P1560" s="0" t="s">
        <v>99</v>
      </c>
      <c r="Q1560" s="0" t="s">
        <v>94</v>
      </c>
      <c r="R1560" s="0" t="n">
        <v>0</v>
      </c>
      <c r="S1560" s="0" t="n">
        <v>0</v>
      </c>
      <c r="T1560" s="0" t="n">
        <v>1</v>
      </c>
      <c r="U1560" s="0" t="s">
        <v>95</v>
      </c>
      <c r="V1560" s="0" t="s">
        <v>95</v>
      </c>
      <c r="W1560" s="0" t="n">
        <v>1</v>
      </c>
      <c r="X1560" s="0" t="s">
        <v>86</v>
      </c>
      <c r="Y1560" s="0" t="n">
        <v>3</v>
      </c>
      <c r="Z1560" s="0" t="n">
        <v>0</v>
      </c>
      <c r="AA1560" s="0" t="n">
        <v>44</v>
      </c>
      <c r="AB1560" s="0" t="s">
        <v>101</v>
      </c>
      <c r="AC1560" s="0" t="n">
        <v>91</v>
      </c>
      <c r="AD1560" s="0" t="n">
        <v>0</v>
      </c>
      <c r="AE1560" s="0" t="n">
        <v>0</v>
      </c>
      <c r="AF1560" s="0" t="s">
        <v>88</v>
      </c>
      <c r="AG1560" s="13" t="n">
        <v>42635</v>
      </c>
      <c r="AH1560" s="25" t="n">
        <f aca="false">I1560+J1560</f>
        <v>1</v>
      </c>
      <c r="AI1560" s="25" t="n">
        <f aca="false">K1560+L1560+M1560</f>
        <v>1</v>
      </c>
      <c r="AJ1560" s="25" t="n">
        <f aca="false">AC1560*AH1560</f>
        <v>91</v>
      </c>
      <c r="AK1560" s="0" t="str">
        <f aca="false">IF(C1560=1,"Cancelled","Completed")</f>
        <v>Completed</v>
      </c>
      <c r="AL1560" s="0" t="str">
        <f aca="false">_xlfn.IFS(D1560&lt;=7,"0-7 Days",D1560&lt;=30,"8-30 Days",D1560&lt;=90,"31-90 Days",TRUE(),"90+ Days")</f>
        <v>90+ Days</v>
      </c>
      <c r="AM1560" s="0" t="str">
        <f aca="false">_xlfn.IFS(OR(F1560="December",F1560="January",F1560="February"),"Winter",OR(F1560="March",F1560="April",F1560="May"),"Spring",OR(F1560="June",F1560="July",F1560="August"),"Summer",TRUE(),"Autumn")</f>
        <v>Autumn</v>
      </c>
      <c r="AN1560" s="0" t="str">
        <f aca="false">IF(L1560+M1560&gt;0,"Family","Adult Only")</f>
        <v>Adult Only</v>
      </c>
      <c r="AO1560" s="0" t="str">
        <f aca="false">IF(U1560=V1560,"Same","Changed")</f>
        <v>Same</v>
      </c>
    </row>
    <row r="1561" customFormat="false" ht="15" hidden="false" customHeight="false" outlineLevel="0" collapsed="false">
      <c r="A1561" s="14" t="n">
        <v>1618</v>
      </c>
      <c r="B1561" s="14" t="s">
        <v>90</v>
      </c>
      <c r="C1561" s="14" t="n">
        <v>0</v>
      </c>
      <c r="D1561" s="14" t="n">
        <v>129</v>
      </c>
      <c r="E1561" s="14" t="n">
        <v>2016</v>
      </c>
      <c r="F1561" s="14" t="s">
        <v>91</v>
      </c>
      <c r="G1561" s="14" t="n">
        <v>28</v>
      </c>
      <c r="H1561" s="14" t="n">
        <v>4</v>
      </c>
      <c r="I1561" s="14" t="n">
        <v>2</v>
      </c>
      <c r="J1561" s="14" t="n">
        <v>5</v>
      </c>
      <c r="K1561" s="14" t="n">
        <v>2</v>
      </c>
      <c r="L1561" s="14" t="n">
        <v>0</v>
      </c>
      <c r="M1561" s="14" t="n">
        <v>0</v>
      </c>
      <c r="N1561" s="14" t="s">
        <v>82</v>
      </c>
      <c r="O1561" s="14" t="s">
        <v>83</v>
      </c>
      <c r="P1561" s="14" t="s">
        <v>93</v>
      </c>
      <c r="Q1561" s="14" t="s">
        <v>94</v>
      </c>
      <c r="R1561" s="14" t="n">
        <v>0</v>
      </c>
      <c r="S1561" s="14" t="n">
        <v>0</v>
      </c>
      <c r="T1561" s="14" t="n">
        <v>0</v>
      </c>
      <c r="U1561" s="14" t="s">
        <v>95</v>
      </c>
      <c r="V1561" s="14" t="s">
        <v>95</v>
      </c>
      <c r="W1561" s="14" t="n">
        <v>0</v>
      </c>
      <c r="X1561" s="14" t="s">
        <v>86</v>
      </c>
      <c r="Y1561" s="14" t="n">
        <v>7</v>
      </c>
      <c r="Z1561" s="14" t="n">
        <v>0</v>
      </c>
      <c r="AA1561" s="14" t="n">
        <v>0</v>
      </c>
      <c r="AB1561" s="14" t="s">
        <v>87</v>
      </c>
      <c r="AC1561" s="14" t="n">
        <v>76.3</v>
      </c>
      <c r="AD1561" s="14" t="n">
        <v>0</v>
      </c>
      <c r="AE1561" s="14" t="n">
        <v>1</v>
      </c>
      <c r="AF1561" s="14" t="s">
        <v>88</v>
      </c>
      <c r="AG1561" s="15" t="n">
        <v>42562</v>
      </c>
      <c r="AH1561" s="14" t="n">
        <f aca="false">I1561+J1561</f>
        <v>7</v>
      </c>
      <c r="AI1561" s="14" t="n">
        <f aca="false">K1561+L1561+M1561</f>
        <v>2</v>
      </c>
      <c r="AJ1561" s="14" t="n">
        <f aca="false">AC1561*AH1561</f>
        <v>534.1</v>
      </c>
      <c r="AK1561" s="14" t="str">
        <f aca="false">IF(C1561=1,"Cancelled","Completed")</f>
        <v>Completed</v>
      </c>
      <c r="AL1561" s="14" t="str">
        <f aca="false">_xlfn.IFS(D1561&lt;=7,"0-7 Days",D1561&lt;=30,"8-30 Days",D1561&lt;=90,"31-90 Days",TRUE(),"90+ Days")</f>
        <v>90+ Days</v>
      </c>
      <c r="AM1561" s="14" t="str">
        <f aca="false">_xlfn.IFS(OR(F1561="December",F1561="January",F1561="February"),"Winter",OR(F1561="March",F1561="April",F1561="May"),"Spring",OR(F1561="June",F1561="July",F1561="August"),"Summer",TRUE(),"Autumn")</f>
        <v>Summer</v>
      </c>
      <c r="AN1561" s="14" t="str">
        <f aca="false">IF(L1561+M1561&gt;0,"Family","Adult Only")</f>
        <v>Adult Only</v>
      </c>
      <c r="AO1561" s="14" t="str">
        <f aca="false">IF(U1561=V1561,"Same","Changed")</f>
        <v>Same</v>
      </c>
    </row>
    <row r="1562" customFormat="false" ht="15" hidden="false" customHeight="false" outlineLevel="0" collapsed="false">
      <c r="A1562" s="0" t="n">
        <v>1619</v>
      </c>
      <c r="B1562" s="0" t="s">
        <v>90</v>
      </c>
      <c r="C1562" s="0" t="n">
        <v>0</v>
      </c>
      <c r="D1562" s="0" t="n">
        <v>2</v>
      </c>
      <c r="E1562" s="0" t="n">
        <v>2016</v>
      </c>
      <c r="F1562" s="0" t="s">
        <v>126</v>
      </c>
      <c r="G1562" s="0" t="n">
        <v>6</v>
      </c>
      <c r="H1562" s="0" t="n">
        <v>31</v>
      </c>
      <c r="I1562" s="0" t="n">
        <v>2</v>
      </c>
      <c r="J1562" s="0" t="n">
        <v>2</v>
      </c>
      <c r="K1562" s="0" t="n">
        <v>2</v>
      </c>
      <c r="L1562" s="0" t="n">
        <v>0</v>
      </c>
      <c r="M1562" s="0" t="n">
        <v>0</v>
      </c>
      <c r="N1562" s="0" t="s">
        <v>82</v>
      </c>
      <c r="O1562" s="0" t="s">
        <v>122</v>
      </c>
      <c r="P1562" s="0" t="s">
        <v>93</v>
      </c>
      <c r="Q1562" s="0" t="s">
        <v>94</v>
      </c>
      <c r="R1562" s="0" t="n">
        <v>0</v>
      </c>
      <c r="S1562" s="0" t="n">
        <v>0</v>
      </c>
      <c r="T1562" s="0" t="n">
        <v>0</v>
      </c>
      <c r="U1562" s="0" t="s">
        <v>95</v>
      </c>
      <c r="V1562" s="0" t="s">
        <v>95</v>
      </c>
      <c r="W1562" s="0" t="n">
        <v>0</v>
      </c>
      <c r="X1562" s="0" t="s">
        <v>86</v>
      </c>
      <c r="Y1562" s="0" t="n">
        <v>9</v>
      </c>
      <c r="Z1562" s="0" t="n">
        <v>0</v>
      </c>
      <c r="AA1562" s="0" t="n">
        <v>0</v>
      </c>
      <c r="AB1562" s="0" t="s">
        <v>87</v>
      </c>
      <c r="AC1562" s="0" t="n">
        <v>102</v>
      </c>
      <c r="AD1562" s="0" t="n">
        <v>0</v>
      </c>
      <c r="AE1562" s="0" t="n">
        <v>1</v>
      </c>
      <c r="AF1562" s="0" t="s">
        <v>88</v>
      </c>
      <c r="AG1562" s="13" t="n">
        <v>42404</v>
      </c>
      <c r="AH1562" s="25" t="n">
        <f aca="false">I1562+J1562</f>
        <v>4</v>
      </c>
      <c r="AI1562" s="25" t="n">
        <f aca="false">K1562+L1562+M1562</f>
        <v>2</v>
      </c>
      <c r="AJ1562" s="25" t="n">
        <f aca="false">AC1562*AH1562</f>
        <v>408</v>
      </c>
      <c r="AK1562" s="0" t="str">
        <f aca="false">IF(C1562=1,"Cancelled","Completed")</f>
        <v>Completed</v>
      </c>
      <c r="AL1562" s="0" t="str">
        <f aca="false">_xlfn.IFS(D1562&lt;=7,"0-7 Days",D1562&lt;=30,"8-30 Days",D1562&lt;=90,"31-90 Days",TRUE(),"90+ Days")</f>
        <v>0-7 Days</v>
      </c>
      <c r="AM1562" s="0" t="str">
        <f aca="false">_xlfn.IFS(OR(F1562="December",F1562="January",F1562="February"),"Winter",OR(F1562="March",F1562="April",F1562="May"),"Spring",OR(F1562="June",F1562="July",F1562="August"),"Summer",TRUE(),"Autumn")</f>
        <v>Winter</v>
      </c>
      <c r="AN1562" s="0" t="str">
        <f aca="false">IF(L1562+M1562&gt;0,"Family","Adult Only")</f>
        <v>Adult Only</v>
      </c>
      <c r="AO1562" s="0" t="str">
        <f aca="false">IF(U1562=V1562,"Same","Changed")</f>
        <v>Same</v>
      </c>
    </row>
    <row r="1563" customFormat="false" ht="15" hidden="false" customHeight="false" outlineLevel="0" collapsed="false">
      <c r="A1563" s="14" t="n">
        <v>1620</v>
      </c>
      <c r="B1563" s="14" t="s">
        <v>90</v>
      </c>
      <c r="C1563" s="14" t="n">
        <v>1</v>
      </c>
      <c r="D1563" s="14" t="n">
        <v>165</v>
      </c>
      <c r="E1563" s="14" t="n">
        <v>2017</v>
      </c>
      <c r="F1563" s="14" t="s">
        <v>121</v>
      </c>
      <c r="G1563" s="14" t="n">
        <v>18</v>
      </c>
      <c r="H1563" s="14" t="n">
        <v>3</v>
      </c>
      <c r="I1563" s="14" t="n">
        <v>0</v>
      </c>
      <c r="J1563" s="14" t="n">
        <v>3</v>
      </c>
      <c r="K1563" s="14" t="n">
        <v>2</v>
      </c>
      <c r="L1563" s="14" t="n">
        <v>0</v>
      </c>
      <c r="M1563" s="14" t="n">
        <v>0</v>
      </c>
      <c r="N1563" s="14" t="s">
        <v>82</v>
      </c>
      <c r="O1563" s="14" t="s">
        <v>158</v>
      </c>
      <c r="P1563" s="14" t="s">
        <v>93</v>
      </c>
      <c r="Q1563" s="14" t="s">
        <v>94</v>
      </c>
      <c r="R1563" s="14" t="n">
        <v>0</v>
      </c>
      <c r="S1563" s="14" t="n">
        <v>0</v>
      </c>
      <c r="T1563" s="14" t="n">
        <v>0</v>
      </c>
      <c r="U1563" s="14" t="s">
        <v>109</v>
      </c>
      <c r="V1563" s="14" t="s">
        <v>109</v>
      </c>
      <c r="W1563" s="14" t="n">
        <v>0</v>
      </c>
      <c r="X1563" s="14" t="s">
        <v>86</v>
      </c>
      <c r="Y1563" s="14" t="n">
        <v>9</v>
      </c>
      <c r="Z1563" s="14" t="n">
        <v>0</v>
      </c>
      <c r="AA1563" s="14" t="n">
        <v>0</v>
      </c>
      <c r="AB1563" s="14" t="s">
        <v>87</v>
      </c>
      <c r="AC1563" s="14" t="n">
        <v>130.5</v>
      </c>
      <c r="AD1563" s="14" t="n">
        <v>0</v>
      </c>
      <c r="AE1563" s="14" t="n">
        <v>0</v>
      </c>
      <c r="AF1563" s="14" t="s">
        <v>96</v>
      </c>
      <c r="AG1563" s="15" t="n">
        <v>42707</v>
      </c>
      <c r="AH1563" s="14" t="n">
        <f aca="false">I1563+J1563</f>
        <v>3</v>
      </c>
      <c r="AI1563" s="14" t="n">
        <f aca="false">K1563+L1563+M1563</f>
        <v>2</v>
      </c>
      <c r="AJ1563" s="14" t="n">
        <f aca="false">AC1563*AH1563</f>
        <v>391.5</v>
      </c>
      <c r="AK1563" s="14" t="str">
        <f aca="false">IF(C1563=1,"Cancelled","Completed")</f>
        <v>Cancelled</v>
      </c>
      <c r="AL1563" s="14" t="str">
        <f aca="false">_xlfn.IFS(D1563&lt;=7,"0-7 Days",D1563&lt;=30,"8-30 Days",D1563&lt;=90,"31-90 Days",TRUE(),"90+ Days")</f>
        <v>90+ Days</v>
      </c>
      <c r="AM1563" s="14" t="str">
        <f aca="false">_xlfn.IFS(OR(F1563="December",F1563="January",F1563="February"),"Winter",OR(F1563="March",F1563="April",F1563="May"),"Spring",OR(F1563="June",F1563="July",F1563="August"),"Summer",TRUE(),"Autumn")</f>
        <v>Spring</v>
      </c>
      <c r="AN1563" s="14" t="str">
        <f aca="false">IF(L1563+M1563&gt;0,"Family","Adult Only")</f>
        <v>Adult Only</v>
      </c>
      <c r="AO1563" s="14" t="str">
        <f aca="false">IF(U1563=V1563,"Same","Changed")</f>
        <v>Same</v>
      </c>
    </row>
    <row r="1564" customFormat="false" ht="15" hidden="false" customHeight="false" outlineLevel="0" collapsed="false">
      <c r="A1564" s="0" t="n">
        <v>1622</v>
      </c>
      <c r="B1564" s="0" t="s">
        <v>90</v>
      </c>
      <c r="C1564" s="0" t="n">
        <v>1</v>
      </c>
      <c r="D1564" s="0" t="n">
        <v>10</v>
      </c>
      <c r="E1564" s="0" t="n">
        <v>2017</v>
      </c>
      <c r="F1564" s="0" t="s">
        <v>118</v>
      </c>
      <c r="G1564" s="0" t="n">
        <v>9</v>
      </c>
      <c r="H1564" s="0" t="n">
        <v>26</v>
      </c>
      <c r="I1564" s="0" t="n">
        <v>2</v>
      </c>
      <c r="J1564" s="0" t="n">
        <v>2</v>
      </c>
      <c r="K1564" s="0" t="n">
        <v>2</v>
      </c>
      <c r="L1564" s="0" t="n">
        <v>0</v>
      </c>
      <c r="M1564" s="0" t="n">
        <v>0</v>
      </c>
      <c r="N1564" s="0" t="s">
        <v>107</v>
      </c>
      <c r="O1564" s="0" t="s">
        <v>122</v>
      </c>
      <c r="P1564" s="0" t="s">
        <v>93</v>
      </c>
      <c r="Q1564" s="0" t="s">
        <v>94</v>
      </c>
      <c r="R1564" s="0" t="n">
        <v>0</v>
      </c>
      <c r="S1564" s="0" t="n">
        <v>0</v>
      </c>
      <c r="T1564" s="0" t="n">
        <v>0</v>
      </c>
      <c r="U1564" s="0" t="s">
        <v>95</v>
      </c>
      <c r="V1564" s="0" t="s">
        <v>95</v>
      </c>
      <c r="W1564" s="0" t="n">
        <v>0</v>
      </c>
      <c r="X1564" s="0" t="s">
        <v>86</v>
      </c>
      <c r="Y1564" s="0" t="n">
        <v>9</v>
      </c>
      <c r="Z1564" s="0" t="n">
        <v>0</v>
      </c>
      <c r="AA1564" s="0" t="n">
        <v>0</v>
      </c>
      <c r="AB1564" s="0" t="s">
        <v>87</v>
      </c>
      <c r="AC1564" s="0" t="n">
        <v>74.8</v>
      </c>
      <c r="AD1564" s="0" t="n">
        <v>0</v>
      </c>
      <c r="AE1564" s="0" t="n">
        <v>3</v>
      </c>
      <c r="AF1564" s="0" t="s">
        <v>96</v>
      </c>
      <c r="AG1564" s="13" t="n">
        <v>42786</v>
      </c>
      <c r="AH1564" s="25" t="n">
        <f aca="false">I1564+J1564</f>
        <v>4</v>
      </c>
      <c r="AI1564" s="25" t="n">
        <f aca="false">K1564+L1564+M1564</f>
        <v>2</v>
      </c>
      <c r="AJ1564" s="25" t="n">
        <f aca="false">AC1564*AH1564</f>
        <v>299.2</v>
      </c>
      <c r="AK1564" s="0" t="str">
        <f aca="false">IF(C1564=1,"Cancelled","Completed")</f>
        <v>Cancelled</v>
      </c>
      <c r="AL1564" s="0" t="str">
        <f aca="false">_xlfn.IFS(D1564&lt;=7,"0-7 Days",D1564&lt;=30,"8-30 Days",D1564&lt;=90,"31-90 Days",TRUE(),"90+ Days")</f>
        <v>8-30 Days</v>
      </c>
      <c r="AM1564" s="0" t="str">
        <f aca="false">_xlfn.IFS(OR(F1564="December",F1564="January",F1564="February"),"Winter",OR(F1564="March",F1564="April",F1564="May"),"Spring",OR(F1564="June",F1564="July",F1564="August"),"Summer",TRUE(),"Autumn")</f>
        <v>Winter</v>
      </c>
      <c r="AN1564" s="0" t="str">
        <f aca="false">IF(L1564+M1564&gt;0,"Family","Adult Only")</f>
        <v>Adult Only</v>
      </c>
      <c r="AO1564" s="0" t="str">
        <f aca="false">IF(U1564=V1564,"Same","Changed")</f>
        <v>Same</v>
      </c>
    </row>
    <row r="1565" customFormat="false" ht="15" hidden="false" customHeight="false" outlineLevel="0" collapsed="false">
      <c r="A1565" s="14" t="n">
        <v>1623</v>
      </c>
      <c r="B1565" s="14" t="s">
        <v>90</v>
      </c>
      <c r="C1565" s="14" t="n">
        <v>1</v>
      </c>
      <c r="D1565" s="14" t="n">
        <v>314</v>
      </c>
      <c r="E1565" s="14" t="n">
        <v>2015</v>
      </c>
      <c r="F1565" s="14" t="s">
        <v>119</v>
      </c>
      <c r="G1565" s="14" t="n">
        <v>35</v>
      </c>
      <c r="H1565" s="14" t="n">
        <v>27</v>
      </c>
      <c r="I1565" s="14" t="n">
        <v>0</v>
      </c>
      <c r="J1565" s="14" t="n">
        <v>2</v>
      </c>
      <c r="K1565" s="14" t="n">
        <v>2</v>
      </c>
      <c r="L1565" s="14" t="n">
        <v>0</v>
      </c>
      <c r="M1565" s="14" t="n">
        <v>0</v>
      </c>
      <c r="N1565" s="14" t="s">
        <v>82</v>
      </c>
      <c r="O1565" s="14" t="s">
        <v>92</v>
      </c>
      <c r="P1565" s="14" t="s">
        <v>116</v>
      </c>
      <c r="Q1565" s="14" t="s">
        <v>94</v>
      </c>
      <c r="R1565" s="14" t="n">
        <v>0</v>
      </c>
      <c r="S1565" s="14" t="n">
        <v>1</v>
      </c>
      <c r="T1565" s="14" t="n">
        <v>0</v>
      </c>
      <c r="U1565" s="14" t="s">
        <v>95</v>
      </c>
      <c r="V1565" s="14" t="s">
        <v>95</v>
      </c>
      <c r="W1565" s="14" t="n">
        <v>0</v>
      </c>
      <c r="X1565" s="14" t="s">
        <v>120</v>
      </c>
      <c r="Y1565" s="14" t="n">
        <v>1</v>
      </c>
      <c r="Z1565" s="14" t="n">
        <v>0</v>
      </c>
      <c r="AA1565" s="14" t="n">
        <v>0</v>
      </c>
      <c r="AB1565" s="14" t="s">
        <v>125</v>
      </c>
      <c r="AC1565" s="14" t="n">
        <v>62</v>
      </c>
      <c r="AD1565" s="14" t="n">
        <v>0</v>
      </c>
      <c r="AE1565" s="14" t="n">
        <v>0</v>
      </c>
      <c r="AF1565" s="14" t="s">
        <v>96</v>
      </c>
      <c r="AG1565" s="15" t="n">
        <v>42005</v>
      </c>
      <c r="AH1565" s="14" t="n">
        <f aca="false">I1565+J1565</f>
        <v>2</v>
      </c>
      <c r="AI1565" s="14" t="n">
        <f aca="false">K1565+L1565+M1565</f>
        <v>2</v>
      </c>
      <c r="AJ1565" s="14" t="n">
        <f aca="false">AC1565*AH1565</f>
        <v>124</v>
      </c>
      <c r="AK1565" s="14" t="str">
        <f aca="false">IF(C1565=1,"Cancelled","Completed")</f>
        <v>Cancelled</v>
      </c>
      <c r="AL1565" s="14" t="str">
        <f aca="false">_xlfn.IFS(D1565&lt;=7,"0-7 Days",D1565&lt;=30,"8-30 Days",D1565&lt;=90,"31-90 Days",TRUE(),"90+ Days")</f>
        <v>90+ Days</v>
      </c>
      <c r="AM1565" s="14" t="str">
        <f aca="false">_xlfn.IFS(OR(F1565="December",F1565="January",F1565="February"),"Winter",OR(F1565="March",F1565="April",F1565="May"),"Spring",OR(F1565="June",F1565="July",F1565="August"),"Summer",TRUE(),"Autumn")</f>
        <v>Summer</v>
      </c>
      <c r="AN1565" s="14" t="str">
        <f aca="false">IF(L1565+M1565&gt;0,"Family","Adult Only")</f>
        <v>Adult Only</v>
      </c>
      <c r="AO1565" s="14" t="str">
        <f aca="false">IF(U1565=V1565,"Same","Changed")</f>
        <v>Same</v>
      </c>
    </row>
    <row r="1566" customFormat="false" ht="15" hidden="false" customHeight="false" outlineLevel="0" collapsed="false">
      <c r="A1566" s="0" t="n">
        <v>1624</v>
      </c>
      <c r="B1566" s="0" t="s">
        <v>80</v>
      </c>
      <c r="C1566" s="0" t="n">
        <v>0</v>
      </c>
      <c r="D1566" s="0" t="n">
        <v>3</v>
      </c>
      <c r="E1566" s="0" t="n">
        <v>2017</v>
      </c>
      <c r="F1566" s="0" t="s">
        <v>91</v>
      </c>
      <c r="G1566" s="0" t="n">
        <v>27</v>
      </c>
      <c r="H1566" s="0" t="n">
        <v>8</v>
      </c>
      <c r="I1566" s="0" t="n">
        <v>0</v>
      </c>
      <c r="J1566" s="0" t="n">
        <v>1</v>
      </c>
      <c r="K1566" s="0" t="n">
        <v>3</v>
      </c>
      <c r="L1566" s="0" t="n">
        <v>0</v>
      </c>
      <c r="M1566" s="0" t="n">
        <v>0</v>
      </c>
      <c r="N1566" s="0" t="s">
        <v>112</v>
      </c>
      <c r="O1566" s="0" t="s">
        <v>115</v>
      </c>
      <c r="P1566" s="0" t="s">
        <v>93</v>
      </c>
      <c r="Q1566" s="0" t="s">
        <v>94</v>
      </c>
      <c r="R1566" s="0" t="n">
        <v>0</v>
      </c>
      <c r="S1566" s="0" t="n">
        <v>0</v>
      </c>
      <c r="T1566" s="0" t="n">
        <v>0</v>
      </c>
      <c r="U1566" s="0" t="s">
        <v>136</v>
      </c>
      <c r="V1566" s="0" t="s">
        <v>136</v>
      </c>
      <c r="W1566" s="0" t="n">
        <v>2</v>
      </c>
      <c r="X1566" s="0" t="s">
        <v>86</v>
      </c>
      <c r="Y1566" s="0" t="n">
        <v>240</v>
      </c>
      <c r="Z1566" s="0" t="n">
        <v>0</v>
      </c>
      <c r="AA1566" s="0" t="n">
        <v>0</v>
      </c>
      <c r="AB1566" s="0" t="s">
        <v>87</v>
      </c>
      <c r="AC1566" s="0" t="n">
        <v>322</v>
      </c>
      <c r="AD1566" s="0" t="n">
        <v>1</v>
      </c>
      <c r="AE1566" s="0" t="n">
        <v>0</v>
      </c>
      <c r="AF1566" s="0" t="s">
        <v>88</v>
      </c>
      <c r="AG1566" s="13" t="n">
        <v>42925</v>
      </c>
      <c r="AH1566" s="25" t="n">
        <f aca="false">I1566+J1566</f>
        <v>1</v>
      </c>
      <c r="AI1566" s="25" t="n">
        <f aca="false">K1566+L1566+M1566</f>
        <v>3</v>
      </c>
      <c r="AJ1566" s="25" t="n">
        <f aca="false">AC1566*AH1566</f>
        <v>322</v>
      </c>
      <c r="AK1566" s="0" t="str">
        <f aca="false">IF(C1566=1,"Cancelled","Completed")</f>
        <v>Completed</v>
      </c>
      <c r="AL1566" s="0" t="str">
        <f aca="false">_xlfn.IFS(D1566&lt;=7,"0-7 Days",D1566&lt;=30,"8-30 Days",D1566&lt;=90,"31-90 Days",TRUE(),"90+ Days")</f>
        <v>0-7 Days</v>
      </c>
      <c r="AM1566" s="0" t="str">
        <f aca="false">_xlfn.IFS(OR(F1566="December",F1566="January",F1566="February"),"Winter",OR(F1566="March",F1566="April",F1566="May"),"Spring",OR(F1566="June",F1566="July",F1566="August"),"Summer",TRUE(),"Autumn")</f>
        <v>Summer</v>
      </c>
      <c r="AN1566" s="0" t="str">
        <f aca="false">IF(L1566+M1566&gt;0,"Family","Adult Only")</f>
        <v>Adult Only</v>
      </c>
      <c r="AO1566" s="0" t="str">
        <f aca="false">IF(U1566=V1566,"Same","Changed")</f>
        <v>Same</v>
      </c>
    </row>
    <row r="1567" customFormat="false" ht="15" hidden="false" customHeight="false" outlineLevel="0" collapsed="false">
      <c r="A1567" s="14" t="n">
        <v>1625</v>
      </c>
      <c r="B1567" s="14" t="s">
        <v>90</v>
      </c>
      <c r="C1567" s="14" t="n">
        <v>0</v>
      </c>
      <c r="D1567" s="14" t="n">
        <v>100</v>
      </c>
      <c r="E1567" s="14" t="n">
        <v>2016</v>
      </c>
      <c r="F1567" s="14" t="s">
        <v>106</v>
      </c>
      <c r="G1567" s="14" t="n">
        <v>17</v>
      </c>
      <c r="H1567" s="14" t="n">
        <v>18</v>
      </c>
      <c r="I1567" s="14" t="n">
        <v>1</v>
      </c>
      <c r="J1567" s="14" t="n">
        <v>1</v>
      </c>
      <c r="K1567" s="14" t="n">
        <v>1</v>
      </c>
      <c r="L1567" s="14" t="n">
        <v>0</v>
      </c>
      <c r="M1567" s="14" t="n">
        <v>0</v>
      </c>
      <c r="N1567" s="14" t="s">
        <v>82</v>
      </c>
      <c r="O1567" s="14" t="s">
        <v>130</v>
      </c>
      <c r="P1567" s="14" t="s">
        <v>93</v>
      </c>
      <c r="Q1567" s="14" t="s">
        <v>94</v>
      </c>
      <c r="R1567" s="14" t="n">
        <v>0</v>
      </c>
      <c r="S1567" s="14" t="n">
        <v>0</v>
      </c>
      <c r="T1567" s="14" t="n">
        <v>0</v>
      </c>
      <c r="U1567" s="14" t="s">
        <v>95</v>
      </c>
      <c r="V1567" s="14" t="s">
        <v>95</v>
      </c>
      <c r="W1567" s="14" t="n">
        <v>0</v>
      </c>
      <c r="X1567" s="14" t="s">
        <v>86</v>
      </c>
      <c r="Y1567" s="14" t="n">
        <v>9</v>
      </c>
      <c r="Z1567" s="14" t="n">
        <v>0</v>
      </c>
      <c r="AA1567" s="14" t="n">
        <v>0</v>
      </c>
      <c r="AB1567" s="14" t="s">
        <v>87</v>
      </c>
      <c r="AC1567" s="14" t="n">
        <v>91.9</v>
      </c>
      <c r="AD1567" s="14" t="n">
        <v>0</v>
      </c>
      <c r="AE1567" s="14" t="n">
        <v>1</v>
      </c>
      <c r="AF1567" s="14" t="s">
        <v>88</v>
      </c>
      <c r="AG1567" s="15" t="n">
        <v>42480</v>
      </c>
      <c r="AH1567" s="14" t="n">
        <f aca="false">I1567+J1567</f>
        <v>2</v>
      </c>
      <c r="AI1567" s="14" t="n">
        <f aca="false">K1567+L1567+M1567</f>
        <v>1</v>
      </c>
      <c r="AJ1567" s="14" t="n">
        <f aca="false">AC1567*AH1567</f>
        <v>183.8</v>
      </c>
      <c r="AK1567" s="14" t="str">
        <f aca="false">IF(C1567=1,"Cancelled","Completed")</f>
        <v>Completed</v>
      </c>
      <c r="AL1567" s="14" t="str">
        <f aca="false">_xlfn.IFS(D1567&lt;=7,"0-7 Days",D1567&lt;=30,"8-30 Days",D1567&lt;=90,"31-90 Days",TRUE(),"90+ Days")</f>
        <v>90+ Days</v>
      </c>
      <c r="AM1567" s="14" t="str">
        <f aca="false">_xlfn.IFS(OR(F1567="December",F1567="January",F1567="February"),"Winter",OR(F1567="March",F1567="April",F1567="May"),"Spring",OR(F1567="June",F1567="July",F1567="August"),"Summer",TRUE(),"Autumn")</f>
        <v>Spring</v>
      </c>
      <c r="AN1567" s="14" t="str">
        <f aca="false">IF(L1567+M1567&gt;0,"Family","Adult Only")</f>
        <v>Adult Only</v>
      </c>
      <c r="AO1567" s="14" t="str">
        <f aca="false">IF(U1567=V1567,"Same","Changed")</f>
        <v>Same</v>
      </c>
    </row>
    <row r="1568" customFormat="false" ht="15" hidden="false" customHeight="false" outlineLevel="0" collapsed="false">
      <c r="A1568" s="0" t="n">
        <v>1626</v>
      </c>
      <c r="B1568" s="0" t="s">
        <v>80</v>
      </c>
      <c r="C1568" s="0" t="n">
        <v>0</v>
      </c>
      <c r="D1568" s="0" t="n">
        <v>0</v>
      </c>
      <c r="E1568" s="0" t="n">
        <v>2017</v>
      </c>
      <c r="F1568" s="0" t="s">
        <v>121</v>
      </c>
      <c r="G1568" s="0" t="n">
        <v>19</v>
      </c>
      <c r="H1568" s="0" t="n">
        <v>8</v>
      </c>
      <c r="I1568" s="0" t="n">
        <v>0</v>
      </c>
      <c r="J1568" s="0" t="n">
        <v>0</v>
      </c>
      <c r="K1568" s="0" t="n">
        <v>2</v>
      </c>
      <c r="L1568" s="0" t="n">
        <v>0</v>
      </c>
      <c r="M1568" s="0" t="n">
        <v>0</v>
      </c>
      <c r="N1568" s="0" t="s">
        <v>82</v>
      </c>
      <c r="O1568" s="0" t="s">
        <v>92</v>
      </c>
      <c r="P1568" s="0" t="s">
        <v>84</v>
      </c>
      <c r="Q1568" s="0" t="s">
        <v>84</v>
      </c>
      <c r="R1568" s="0" t="n">
        <v>1</v>
      </c>
      <c r="S1568" s="0" t="n">
        <v>0</v>
      </c>
      <c r="T1568" s="0" t="n">
        <v>0</v>
      </c>
      <c r="U1568" s="0" t="s">
        <v>136</v>
      </c>
      <c r="V1568" s="0" t="s">
        <v>136</v>
      </c>
      <c r="W1568" s="0" t="n">
        <v>0</v>
      </c>
      <c r="X1568" s="0" t="s">
        <v>86</v>
      </c>
      <c r="Y1568" s="0" t="n">
        <v>0</v>
      </c>
      <c r="Z1568" s="0" t="n">
        <v>0</v>
      </c>
      <c r="AA1568" s="0" t="n">
        <v>0</v>
      </c>
      <c r="AB1568" s="0" t="s">
        <v>87</v>
      </c>
      <c r="AC1568" s="0" t="n">
        <v>0</v>
      </c>
      <c r="AD1568" s="0" t="n">
        <v>0</v>
      </c>
      <c r="AE1568" s="0" t="n">
        <v>0</v>
      </c>
      <c r="AF1568" s="0" t="s">
        <v>88</v>
      </c>
      <c r="AG1568" s="13" t="n">
        <v>42863</v>
      </c>
      <c r="AH1568" s="25" t="n">
        <f aca="false">I1568+J1568</f>
        <v>0</v>
      </c>
      <c r="AI1568" s="25" t="n">
        <f aca="false">K1568+L1568+M1568</f>
        <v>2</v>
      </c>
      <c r="AJ1568" s="25" t="n">
        <f aca="false">AC1568*AH1568</f>
        <v>0</v>
      </c>
      <c r="AK1568" s="0" t="str">
        <f aca="false">IF(C1568=1,"Cancelled","Completed")</f>
        <v>Completed</v>
      </c>
      <c r="AL1568" s="0" t="str">
        <f aca="false">_xlfn.IFS(D1568&lt;=7,"0-7 Days",D1568&lt;=30,"8-30 Days",D1568&lt;=90,"31-90 Days",TRUE(),"90+ Days")</f>
        <v>0-7 Days</v>
      </c>
      <c r="AM1568" s="0" t="str">
        <f aca="false">_xlfn.IFS(OR(F1568="December",F1568="January",F1568="February"),"Winter",OR(F1568="March",F1568="April",F1568="May"),"Spring",OR(F1568="June",F1568="July",F1568="August"),"Summer",TRUE(),"Autumn")</f>
        <v>Spring</v>
      </c>
      <c r="AN1568" s="0" t="str">
        <f aca="false">IF(L1568+M1568&gt;0,"Family","Adult Only")</f>
        <v>Adult Only</v>
      </c>
      <c r="AO1568" s="0" t="str">
        <f aca="false">IF(U1568=V1568,"Same","Changed")</f>
        <v>Same</v>
      </c>
    </row>
    <row r="1569" customFormat="false" ht="15" hidden="false" customHeight="false" outlineLevel="0" collapsed="false">
      <c r="A1569" s="14" t="n">
        <v>1627</v>
      </c>
      <c r="B1569" s="14" t="s">
        <v>90</v>
      </c>
      <c r="C1569" s="14" t="n">
        <v>1</v>
      </c>
      <c r="D1569" s="14" t="n">
        <v>5</v>
      </c>
      <c r="E1569" s="14" t="n">
        <v>2015</v>
      </c>
      <c r="F1569" s="14" t="s">
        <v>119</v>
      </c>
      <c r="G1569" s="14" t="n">
        <v>33</v>
      </c>
      <c r="H1569" s="14" t="n">
        <v>13</v>
      </c>
      <c r="I1569" s="14" t="n">
        <v>0</v>
      </c>
      <c r="J1569" s="14" t="n">
        <v>3</v>
      </c>
      <c r="K1569" s="14" t="n">
        <v>2</v>
      </c>
      <c r="L1569" s="14" t="n">
        <v>0</v>
      </c>
      <c r="M1569" s="14" t="n">
        <v>0</v>
      </c>
      <c r="N1569" s="14" t="s">
        <v>82</v>
      </c>
      <c r="O1569" s="14" t="s">
        <v>92</v>
      </c>
      <c r="P1569" s="14" t="s">
        <v>93</v>
      </c>
      <c r="Q1569" s="14" t="s">
        <v>94</v>
      </c>
      <c r="R1569" s="14" t="n">
        <v>0</v>
      </c>
      <c r="S1569" s="14" t="n">
        <v>0</v>
      </c>
      <c r="T1569" s="14" t="n">
        <v>0</v>
      </c>
      <c r="U1569" s="14" t="s">
        <v>95</v>
      </c>
      <c r="V1569" s="14" t="s">
        <v>95</v>
      </c>
      <c r="W1569" s="14" t="n">
        <v>0</v>
      </c>
      <c r="X1569" s="14" t="s">
        <v>86</v>
      </c>
      <c r="Y1569" s="14" t="n">
        <v>9</v>
      </c>
      <c r="Z1569" s="14" t="n">
        <v>0</v>
      </c>
      <c r="AA1569" s="14" t="n">
        <v>0</v>
      </c>
      <c r="AB1569" s="14" t="s">
        <v>87</v>
      </c>
      <c r="AC1569" s="14" t="n">
        <v>98</v>
      </c>
      <c r="AD1569" s="14" t="n">
        <v>0</v>
      </c>
      <c r="AE1569" s="14" t="n">
        <v>1</v>
      </c>
      <c r="AF1569" s="14" t="s">
        <v>96</v>
      </c>
      <c r="AG1569" s="15" t="n">
        <v>42224</v>
      </c>
      <c r="AH1569" s="14" t="n">
        <f aca="false">I1569+J1569</f>
        <v>3</v>
      </c>
      <c r="AI1569" s="14" t="n">
        <f aca="false">K1569+L1569+M1569</f>
        <v>2</v>
      </c>
      <c r="AJ1569" s="14" t="n">
        <f aca="false">AC1569*AH1569</f>
        <v>294</v>
      </c>
      <c r="AK1569" s="14" t="str">
        <f aca="false">IF(C1569=1,"Cancelled","Completed")</f>
        <v>Cancelled</v>
      </c>
      <c r="AL1569" s="14" t="str">
        <f aca="false">_xlfn.IFS(D1569&lt;=7,"0-7 Days",D1569&lt;=30,"8-30 Days",D1569&lt;=90,"31-90 Days",TRUE(),"90+ Days")</f>
        <v>0-7 Days</v>
      </c>
      <c r="AM1569" s="14" t="str">
        <f aca="false">_xlfn.IFS(OR(F1569="December",F1569="January",F1569="February"),"Winter",OR(F1569="March",F1569="April",F1569="May"),"Spring",OR(F1569="June",F1569="July",F1569="August"),"Summer",TRUE(),"Autumn")</f>
        <v>Summer</v>
      </c>
      <c r="AN1569" s="14" t="str">
        <f aca="false">IF(L1569+M1569&gt;0,"Family","Adult Only")</f>
        <v>Adult Only</v>
      </c>
      <c r="AO1569" s="14" t="str">
        <f aca="false">IF(U1569=V1569,"Same","Changed")</f>
        <v>Same</v>
      </c>
    </row>
    <row r="1570" customFormat="false" ht="15" hidden="false" customHeight="false" outlineLevel="0" collapsed="false">
      <c r="A1570" s="0" t="n">
        <v>1628</v>
      </c>
      <c r="B1570" s="0" t="s">
        <v>90</v>
      </c>
      <c r="C1570" s="0" t="n">
        <v>0</v>
      </c>
      <c r="D1570" s="0" t="n">
        <v>62</v>
      </c>
      <c r="E1570" s="0" t="n">
        <v>2016</v>
      </c>
      <c r="F1570" s="0" t="s">
        <v>114</v>
      </c>
      <c r="G1570" s="0" t="n">
        <v>40</v>
      </c>
      <c r="H1570" s="0" t="n">
        <v>27</v>
      </c>
      <c r="I1570" s="0" t="n">
        <v>0</v>
      </c>
      <c r="J1570" s="0" t="n">
        <v>2</v>
      </c>
      <c r="K1570" s="0" t="n">
        <v>1</v>
      </c>
      <c r="L1570" s="0" t="n">
        <v>0</v>
      </c>
      <c r="M1570" s="0" t="n">
        <v>0</v>
      </c>
      <c r="N1570" s="0" t="s">
        <v>82</v>
      </c>
      <c r="O1570" s="0" t="s">
        <v>83</v>
      </c>
      <c r="P1570" s="0" t="s">
        <v>93</v>
      </c>
      <c r="Q1570" s="0" t="s">
        <v>94</v>
      </c>
      <c r="R1570" s="0" t="n">
        <v>0</v>
      </c>
      <c r="S1570" s="0" t="n">
        <v>0</v>
      </c>
      <c r="T1570" s="0" t="n">
        <v>0</v>
      </c>
      <c r="U1570" s="0" t="s">
        <v>109</v>
      </c>
      <c r="V1570" s="0" t="s">
        <v>109</v>
      </c>
      <c r="W1570" s="0" t="n">
        <v>0</v>
      </c>
      <c r="X1570" s="0" t="s">
        <v>86</v>
      </c>
      <c r="Y1570" s="0" t="n">
        <v>7</v>
      </c>
      <c r="Z1570" s="0" t="n">
        <v>0</v>
      </c>
      <c r="AA1570" s="0" t="n">
        <v>0</v>
      </c>
      <c r="AB1570" s="0" t="s">
        <v>87</v>
      </c>
      <c r="AC1570" s="0" t="n">
        <v>115.04</v>
      </c>
      <c r="AD1570" s="0" t="n">
        <v>0</v>
      </c>
      <c r="AE1570" s="0" t="n">
        <v>1</v>
      </c>
      <c r="AF1570" s="0" t="s">
        <v>88</v>
      </c>
      <c r="AG1570" s="13" t="n">
        <v>42642</v>
      </c>
      <c r="AH1570" s="25" t="n">
        <f aca="false">I1570+J1570</f>
        <v>2</v>
      </c>
      <c r="AI1570" s="25" t="n">
        <f aca="false">K1570+L1570+M1570</f>
        <v>1</v>
      </c>
      <c r="AJ1570" s="25" t="n">
        <f aca="false">AC1570*AH1570</f>
        <v>230.08</v>
      </c>
      <c r="AK1570" s="0" t="str">
        <f aca="false">IF(C1570=1,"Cancelled","Completed")</f>
        <v>Completed</v>
      </c>
      <c r="AL1570" s="0" t="str">
        <f aca="false">_xlfn.IFS(D1570&lt;=7,"0-7 Days",D1570&lt;=30,"8-30 Days",D1570&lt;=90,"31-90 Days",TRUE(),"90+ Days")</f>
        <v>31-90 Days</v>
      </c>
      <c r="AM1570" s="0" t="str">
        <f aca="false">_xlfn.IFS(OR(F1570="December",F1570="January",F1570="February"),"Winter",OR(F1570="March",F1570="April",F1570="May"),"Spring",OR(F1570="June",F1570="July",F1570="August"),"Summer",TRUE(),"Autumn")</f>
        <v>Autumn</v>
      </c>
      <c r="AN1570" s="0" t="str">
        <f aca="false">IF(L1570+M1570&gt;0,"Family","Adult Only")</f>
        <v>Adult Only</v>
      </c>
      <c r="AO1570" s="0" t="str">
        <f aca="false">IF(U1570=V1570,"Same","Changed")</f>
        <v>Same</v>
      </c>
    </row>
    <row r="1571" customFormat="false" ht="15" hidden="false" customHeight="false" outlineLevel="0" collapsed="false">
      <c r="A1571" s="14" t="n">
        <v>1629</v>
      </c>
      <c r="B1571" s="14" t="s">
        <v>90</v>
      </c>
      <c r="C1571" s="14" t="n">
        <v>1</v>
      </c>
      <c r="D1571" s="14" t="n">
        <v>33</v>
      </c>
      <c r="E1571" s="14" t="n">
        <v>2016</v>
      </c>
      <c r="F1571" s="14" t="s">
        <v>121</v>
      </c>
      <c r="G1571" s="14" t="n">
        <v>20</v>
      </c>
      <c r="H1571" s="14" t="n">
        <v>9</v>
      </c>
      <c r="I1571" s="14" t="n">
        <v>1</v>
      </c>
      <c r="J1571" s="14" t="n">
        <v>3</v>
      </c>
      <c r="K1571" s="14" t="n">
        <v>2</v>
      </c>
      <c r="L1571" s="14" t="n">
        <v>1</v>
      </c>
      <c r="M1571" s="14" t="n">
        <v>0</v>
      </c>
      <c r="N1571" s="14" t="s">
        <v>82</v>
      </c>
      <c r="O1571" s="14" t="s">
        <v>158</v>
      </c>
      <c r="P1571" s="14" t="s">
        <v>93</v>
      </c>
      <c r="Q1571" s="14" t="s">
        <v>94</v>
      </c>
      <c r="R1571" s="14" t="n">
        <v>0</v>
      </c>
      <c r="S1571" s="14" t="n">
        <v>0</v>
      </c>
      <c r="T1571" s="14" t="n">
        <v>0</v>
      </c>
      <c r="U1571" s="14" t="s">
        <v>95</v>
      </c>
      <c r="V1571" s="14" t="s">
        <v>95</v>
      </c>
      <c r="W1571" s="14" t="n">
        <v>0</v>
      </c>
      <c r="X1571" s="14" t="s">
        <v>86</v>
      </c>
      <c r="Y1571" s="14" t="n">
        <v>9</v>
      </c>
      <c r="Z1571" s="14" t="n">
        <v>0</v>
      </c>
      <c r="AA1571" s="14" t="n">
        <v>0</v>
      </c>
      <c r="AB1571" s="14" t="s">
        <v>87</v>
      </c>
      <c r="AC1571" s="14" t="n">
        <v>143.1</v>
      </c>
      <c r="AD1571" s="14" t="n">
        <v>0</v>
      </c>
      <c r="AE1571" s="14" t="n">
        <v>0</v>
      </c>
      <c r="AF1571" s="14" t="s">
        <v>96</v>
      </c>
      <c r="AG1571" s="15" t="n">
        <v>42467</v>
      </c>
      <c r="AH1571" s="14" t="n">
        <f aca="false">I1571+J1571</f>
        <v>4</v>
      </c>
      <c r="AI1571" s="14" t="n">
        <f aca="false">K1571+L1571+M1571</f>
        <v>3</v>
      </c>
      <c r="AJ1571" s="14" t="n">
        <f aca="false">AC1571*AH1571</f>
        <v>572.4</v>
      </c>
      <c r="AK1571" s="14" t="str">
        <f aca="false">IF(C1571=1,"Cancelled","Completed")</f>
        <v>Cancelled</v>
      </c>
      <c r="AL1571" s="14" t="str">
        <f aca="false">_xlfn.IFS(D1571&lt;=7,"0-7 Days",D1571&lt;=30,"8-30 Days",D1571&lt;=90,"31-90 Days",TRUE(),"90+ Days")</f>
        <v>31-90 Days</v>
      </c>
      <c r="AM1571" s="14" t="str">
        <f aca="false">_xlfn.IFS(OR(F1571="December",F1571="January",F1571="February"),"Winter",OR(F1571="March",F1571="April",F1571="May"),"Spring",OR(F1571="June",F1571="July",F1571="August"),"Summer",TRUE(),"Autumn")</f>
        <v>Spring</v>
      </c>
      <c r="AN1571" s="14" t="str">
        <f aca="false">IF(L1571+M1571&gt;0,"Family","Adult Only")</f>
        <v>Family</v>
      </c>
      <c r="AO1571" s="14" t="str">
        <f aca="false">IF(U1571=V1571,"Same","Changed")</f>
        <v>Same</v>
      </c>
    </row>
    <row r="1572" customFormat="false" ht="15" hidden="false" customHeight="false" outlineLevel="0" collapsed="false">
      <c r="A1572" s="0" t="n">
        <v>1630</v>
      </c>
      <c r="B1572" s="0" t="s">
        <v>90</v>
      </c>
      <c r="C1572" s="0" t="n">
        <v>1</v>
      </c>
      <c r="D1572" s="0" t="n">
        <v>94</v>
      </c>
      <c r="E1572" s="0" t="n">
        <v>2017</v>
      </c>
      <c r="F1572" s="0" t="s">
        <v>135</v>
      </c>
      <c r="G1572" s="0" t="n">
        <v>23</v>
      </c>
      <c r="H1572" s="0" t="n">
        <v>8</v>
      </c>
      <c r="I1572" s="0" t="n">
        <v>0</v>
      </c>
      <c r="J1572" s="0" t="n">
        <v>3</v>
      </c>
      <c r="K1572" s="0" t="n">
        <v>3</v>
      </c>
      <c r="L1572" s="0" t="n">
        <v>0</v>
      </c>
      <c r="M1572" s="0" t="n">
        <v>0</v>
      </c>
      <c r="N1572" s="0" t="s">
        <v>82</v>
      </c>
      <c r="O1572" s="0" t="s">
        <v>115</v>
      </c>
      <c r="P1572" s="0" t="s">
        <v>93</v>
      </c>
      <c r="Q1572" s="0" t="s">
        <v>94</v>
      </c>
      <c r="R1572" s="0" t="n">
        <v>0</v>
      </c>
      <c r="S1572" s="0" t="n">
        <v>0</v>
      </c>
      <c r="T1572" s="0" t="n">
        <v>0</v>
      </c>
      <c r="U1572" s="0" t="s">
        <v>109</v>
      </c>
      <c r="V1572" s="0" t="s">
        <v>109</v>
      </c>
      <c r="W1572" s="0" t="n">
        <v>0</v>
      </c>
      <c r="X1572" s="0" t="s">
        <v>86</v>
      </c>
      <c r="Y1572" s="0" t="n">
        <v>9</v>
      </c>
      <c r="Z1572" s="0" t="n">
        <v>0</v>
      </c>
      <c r="AA1572" s="0" t="n">
        <v>0</v>
      </c>
      <c r="AB1572" s="0" t="s">
        <v>87</v>
      </c>
      <c r="AC1572" s="0" t="n">
        <v>189</v>
      </c>
      <c r="AD1572" s="0" t="n">
        <v>0</v>
      </c>
      <c r="AE1572" s="0" t="n">
        <v>0</v>
      </c>
      <c r="AF1572" s="0" t="s">
        <v>96</v>
      </c>
      <c r="AG1572" s="13" t="n">
        <v>42886</v>
      </c>
      <c r="AH1572" s="25" t="n">
        <f aca="false">I1572+J1572</f>
        <v>3</v>
      </c>
      <c r="AI1572" s="25" t="n">
        <f aca="false">K1572+L1572+M1572</f>
        <v>3</v>
      </c>
      <c r="AJ1572" s="25" t="n">
        <f aca="false">AC1572*AH1572</f>
        <v>567</v>
      </c>
      <c r="AK1572" s="0" t="str">
        <f aca="false">IF(C1572=1,"Cancelled","Completed")</f>
        <v>Cancelled</v>
      </c>
      <c r="AL1572" s="0" t="str">
        <f aca="false">_xlfn.IFS(D1572&lt;=7,"0-7 Days",D1572&lt;=30,"8-30 Days",D1572&lt;=90,"31-90 Days",TRUE(),"90+ Days")</f>
        <v>90+ Days</v>
      </c>
      <c r="AM1572" s="0" t="str">
        <f aca="false">_xlfn.IFS(OR(F1572="December",F1572="January",F1572="February"),"Winter",OR(F1572="March",F1572="April",F1572="May"),"Spring",OR(F1572="June",F1572="July",F1572="August"),"Summer",TRUE(),"Autumn")</f>
        <v>Summer</v>
      </c>
      <c r="AN1572" s="0" t="str">
        <f aca="false">IF(L1572+M1572&gt;0,"Family","Adult Only")</f>
        <v>Adult Only</v>
      </c>
      <c r="AO1572" s="0" t="str">
        <f aca="false">IF(U1572=V1572,"Same","Changed")</f>
        <v>Same</v>
      </c>
    </row>
    <row r="1573" customFormat="false" ht="15" hidden="false" customHeight="false" outlineLevel="0" collapsed="false">
      <c r="A1573" s="14" t="n">
        <v>1631</v>
      </c>
      <c r="B1573" s="14" t="s">
        <v>80</v>
      </c>
      <c r="C1573" s="14" t="n">
        <v>0</v>
      </c>
      <c r="D1573" s="14" t="n">
        <v>6</v>
      </c>
      <c r="E1573" s="14" t="n">
        <v>2016</v>
      </c>
      <c r="F1573" s="14" t="s">
        <v>103</v>
      </c>
      <c r="G1573" s="14" t="n">
        <v>11</v>
      </c>
      <c r="H1573" s="14" t="n">
        <v>8</v>
      </c>
      <c r="I1573" s="14" t="n">
        <v>0</v>
      </c>
      <c r="J1573" s="14" t="n">
        <v>2</v>
      </c>
      <c r="K1573" s="14" t="n">
        <v>1</v>
      </c>
      <c r="L1573" s="14" t="n">
        <v>0</v>
      </c>
      <c r="M1573" s="14" t="n">
        <v>0</v>
      </c>
      <c r="N1573" s="14" t="s">
        <v>82</v>
      </c>
      <c r="O1573" s="14" t="s">
        <v>92</v>
      </c>
      <c r="P1573" s="14" t="s">
        <v>84</v>
      </c>
      <c r="Q1573" s="14" t="s">
        <v>84</v>
      </c>
      <c r="R1573" s="14" t="n">
        <v>1</v>
      </c>
      <c r="S1573" s="14" t="n">
        <v>0</v>
      </c>
      <c r="T1573" s="14" t="n">
        <v>3</v>
      </c>
      <c r="U1573" s="14" t="s">
        <v>95</v>
      </c>
      <c r="V1573" s="14" t="s">
        <v>109</v>
      </c>
      <c r="W1573" s="14" t="n">
        <v>0</v>
      </c>
      <c r="X1573" s="14" t="s">
        <v>86</v>
      </c>
      <c r="Y1573" s="14" t="n">
        <v>0</v>
      </c>
      <c r="Z1573" s="14" t="n">
        <v>0</v>
      </c>
      <c r="AA1573" s="14" t="n">
        <v>0</v>
      </c>
      <c r="AB1573" s="14" t="s">
        <v>87</v>
      </c>
      <c r="AC1573" s="14" t="n">
        <v>40</v>
      </c>
      <c r="AD1573" s="14" t="n">
        <v>1</v>
      </c>
      <c r="AE1573" s="14" t="n">
        <v>0</v>
      </c>
      <c r="AF1573" s="14" t="s">
        <v>88</v>
      </c>
      <c r="AG1573" s="15" t="n">
        <v>42439</v>
      </c>
      <c r="AH1573" s="14" t="n">
        <f aca="false">I1573+J1573</f>
        <v>2</v>
      </c>
      <c r="AI1573" s="14" t="n">
        <f aca="false">K1573+L1573+M1573</f>
        <v>1</v>
      </c>
      <c r="AJ1573" s="14" t="n">
        <f aca="false">AC1573*AH1573</f>
        <v>80</v>
      </c>
      <c r="AK1573" s="14" t="str">
        <f aca="false">IF(C1573=1,"Cancelled","Completed")</f>
        <v>Completed</v>
      </c>
      <c r="AL1573" s="14" t="str">
        <f aca="false">_xlfn.IFS(D1573&lt;=7,"0-7 Days",D1573&lt;=30,"8-30 Days",D1573&lt;=90,"31-90 Days",TRUE(),"90+ Days")</f>
        <v>0-7 Days</v>
      </c>
      <c r="AM1573" s="14" t="str">
        <f aca="false">_xlfn.IFS(OR(F1573="December",F1573="January",F1573="February"),"Winter",OR(F1573="March",F1573="April",F1573="May"),"Spring",OR(F1573="June",F1573="July",F1573="August"),"Summer",TRUE(),"Autumn")</f>
        <v>Spring</v>
      </c>
      <c r="AN1573" s="14" t="str">
        <f aca="false">IF(L1573+M1573&gt;0,"Family","Adult Only")</f>
        <v>Adult Only</v>
      </c>
      <c r="AO1573" s="14" t="str">
        <f aca="false">IF(U1573=V1573,"Same","Changed")</f>
        <v>Changed</v>
      </c>
    </row>
    <row r="1574" customFormat="false" ht="15" hidden="false" customHeight="false" outlineLevel="0" collapsed="false">
      <c r="A1574" s="0" t="n">
        <v>1632</v>
      </c>
      <c r="B1574" s="0" t="s">
        <v>90</v>
      </c>
      <c r="C1574" s="0" t="n">
        <v>0</v>
      </c>
      <c r="D1574" s="0" t="n">
        <v>29</v>
      </c>
      <c r="E1574" s="0" t="n">
        <v>2016</v>
      </c>
      <c r="F1574" s="0" t="s">
        <v>81</v>
      </c>
      <c r="G1574" s="0" t="n">
        <v>49</v>
      </c>
      <c r="H1574" s="0" t="n">
        <v>1</v>
      </c>
      <c r="I1574" s="0" t="n">
        <v>2</v>
      </c>
      <c r="J1574" s="0" t="n">
        <v>3</v>
      </c>
      <c r="K1574" s="0" t="n">
        <v>2</v>
      </c>
      <c r="L1574" s="0" t="n">
        <v>0</v>
      </c>
      <c r="M1574" s="0" t="n">
        <v>0</v>
      </c>
      <c r="N1574" s="0" t="s">
        <v>82</v>
      </c>
      <c r="O1574" s="0" t="s">
        <v>147</v>
      </c>
      <c r="P1574" s="0" t="s">
        <v>93</v>
      </c>
      <c r="Q1574" s="0" t="s">
        <v>94</v>
      </c>
      <c r="R1574" s="0" t="n">
        <v>0</v>
      </c>
      <c r="S1574" s="0" t="n">
        <v>0</v>
      </c>
      <c r="T1574" s="0" t="n">
        <v>0</v>
      </c>
      <c r="U1574" s="0" t="s">
        <v>95</v>
      </c>
      <c r="V1574" s="0" t="s">
        <v>95</v>
      </c>
      <c r="W1574" s="0" t="n">
        <v>0</v>
      </c>
      <c r="X1574" s="0" t="s">
        <v>86</v>
      </c>
      <c r="Y1574" s="0" t="n">
        <v>9</v>
      </c>
      <c r="Z1574" s="0" t="n">
        <v>0</v>
      </c>
      <c r="AA1574" s="0" t="n">
        <v>0</v>
      </c>
      <c r="AB1574" s="0" t="s">
        <v>87</v>
      </c>
      <c r="AC1574" s="0" t="n">
        <v>104</v>
      </c>
      <c r="AD1574" s="0" t="n">
        <v>0</v>
      </c>
      <c r="AE1574" s="0" t="n">
        <v>1</v>
      </c>
      <c r="AF1574" s="0" t="s">
        <v>88</v>
      </c>
      <c r="AG1574" s="13" t="n">
        <v>42710</v>
      </c>
      <c r="AH1574" s="25" t="n">
        <f aca="false">I1574+J1574</f>
        <v>5</v>
      </c>
      <c r="AI1574" s="25" t="n">
        <f aca="false">K1574+L1574+M1574</f>
        <v>2</v>
      </c>
      <c r="AJ1574" s="25" t="n">
        <f aca="false">AC1574*AH1574</f>
        <v>520</v>
      </c>
      <c r="AK1574" s="0" t="str">
        <f aca="false">IF(C1574=1,"Cancelled","Completed")</f>
        <v>Completed</v>
      </c>
      <c r="AL1574" s="0" t="str">
        <f aca="false">_xlfn.IFS(D1574&lt;=7,"0-7 Days",D1574&lt;=30,"8-30 Days",D1574&lt;=90,"31-90 Days",TRUE(),"90+ Days")</f>
        <v>8-30 Days</v>
      </c>
      <c r="AM1574" s="0" t="str">
        <f aca="false">_xlfn.IFS(OR(F1574="December",F1574="January",F1574="February"),"Winter",OR(F1574="March",F1574="April",F1574="May"),"Spring",OR(F1574="June",F1574="July",F1574="August"),"Summer",TRUE(),"Autumn")</f>
        <v>Winter</v>
      </c>
      <c r="AN1574" s="0" t="str">
        <f aca="false">IF(L1574+M1574&gt;0,"Family","Adult Only")</f>
        <v>Adult Only</v>
      </c>
      <c r="AO1574" s="0" t="str">
        <f aca="false">IF(U1574=V1574,"Same","Changed")</f>
        <v>Same</v>
      </c>
    </row>
    <row r="1575" customFormat="false" ht="15" hidden="false" customHeight="false" outlineLevel="0" collapsed="false">
      <c r="A1575" s="14" t="n">
        <v>1633</v>
      </c>
      <c r="B1575" s="14" t="s">
        <v>80</v>
      </c>
      <c r="C1575" s="14" t="n">
        <v>0</v>
      </c>
      <c r="D1575" s="14" t="n">
        <v>243</v>
      </c>
      <c r="E1575" s="14" t="n">
        <v>2016</v>
      </c>
      <c r="F1575" s="14" t="s">
        <v>91</v>
      </c>
      <c r="G1575" s="14" t="n">
        <v>27</v>
      </c>
      <c r="H1575" s="14" t="n">
        <v>2</v>
      </c>
      <c r="I1575" s="14" t="n">
        <v>4</v>
      </c>
      <c r="J1575" s="14" t="n">
        <v>10</v>
      </c>
      <c r="K1575" s="14" t="n">
        <v>2</v>
      </c>
      <c r="L1575" s="14" t="n">
        <v>0</v>
      </c>
      <c r="M1575" s="14" t="n">
        <v>0</v>
      </c>
      <c r="N1575" s="14" t="s">
        <v>112</v>
      </c>
      <c r="O1575" s="14" t="s">
        <v>83</v>
      </c>
      <c r="P1575" s="14" t="s">
        <v>99</v>
      </c>
      <c r="Q1575" s="14" t="s">
        <v>94</v>
      </c>
      <c r="R1575" s="14" t="n">
        <v>0</v>
      </c>
      <c r="S1575" s="14" t="n">
        <v>0</v>
      </c>
      <c r="T1575" s="14" t="n">
        <v>0</v>
      </c>
      <c r="U1575" s="14" t="s">
        <v>95</v>
      </c>
      <c r="V1575" s="14" t="s">
        <v>95</v>
      </c>
      <c r="W1575" s="14" t="n">
        <v>1</v>
      </c>
      <c r="X1575" s="14" t="s">
        <v>86</v>
      </c>
      <c r="Y1575" s="14" t="n">
        <v>143</v>
      </c>
      <c r="Z1575" s="14" t="n">
        <v>0</v>
      </c>
      <c r="AA1575" s="14" t="n">
        <v>0</v>
      </c>
      <c r="AB1575" s="14" t="s">
        <v>87</v>
      </c>
      <c r="AC1575" s="14" t="n">
        <v>112.2</v>
      </c>
      <c r="AD1575" s="14" t="n">
        <v>0</v>
      </c>
      <c r="AE1575" s="14" t="n">
        <v>0</v>
      </c>
      <c r="AF1575" s="14" t="s">
        <v>88</v>
      </c>
      <c r="AG1575" s="15" t="n">
        <v>42567</v>
      </c>
      <c r="AH1575" s="14" t="n">
        <f aca="false">I1575+J1575</f>
        <v>14</v>
      </c>
      <c r="AI1575" s="14" t="n">
        <f aca="false">K1575+L1575+M1575</f>
        <v>2</v>
      </c>
      <c r="AJ1575" s="14" t="n">
        <f aca="false">AC1575*AH1575</f>
        <v>1570.8</v>
      </c>
      <c r="AK1575" s="14" t="str">
        <f aca="false">IF(C1575=1,"Cancelled","Completed")</f>
        <v>Completed</v>
      </c>
      <c r="AL1575" s="14" t="str">
        <f aca="false">_xlfn.IFS(D1575&lt;=7,"0-7 Days",D1575&lt;=30,"8-30 Days",D1575&lt;=90,"31-90 Days",TRUE(),"90+ Days")</f>
        <v>90+ Days</v>
      </c>
      <c r="AM1575" s="14" t="str">
        <f aca="false">_xlfn.IFS(OR(F1575="December",F1575="January",F1575="February"),"Winter",OR(F1575="March",F1575="April",F1575="May"),"Spring",OR(F1575="June",F1575="July",F1575="August"),"Summer",TRUE(),"Autumn")</f>
        <v>Summer</v>
      </c>
      <c r="AN1575" s="14" t="str">
        <f aca="false">IF(L1575+M1575&gt;0,"Family","Adult Only")</f>
        <v>Adult Only</v>
      </c>
      <c r="AO1575" s="14" t="str">
        <f aca="false">IF(U1575=V1575,"Same","Changed")</f>
        <v>Same</v>
      </c>
    </row>
    <row r="1576" customFormat="false" ht="15" hidden="false" customHeight="false" outlineLevel="0" collapsed="false">
      <c r="A1576" s="0" t="n">
        <v>1634</v>
      </c>
      <c r="B1576" s="0" t="s">
        <v>80</v>
      </c>
      <c r="C1576" s="0" t="n">
        <v>1</v>
      </c>
      <c r="D1576" s="0" t="n">
        <v>36</v>
      </c>
      <c r="E1576" s="0" t="n">
        <v>2016</v>
      </c>
      <c r="F1576" s="0" t="s">
        <v>91</v>
      </c>
      <c r="G1576" s="0" t="n">
        <v>31</v>
      </c>
      <c r="H1576" s="0" t="n">
        <v>29</v>
      </c>
      <c r="I1576" s="0" t="n">
        <v>0</v>
      </c>
      <c r="J1576" s="0" t="n">
        <v>2</v>
      </c>
      <c r="K1576" s="0" t="n">
        <v>2</v>
      </c>
      <c r="L1576" s="0" t="n">
        <v>0</v>
      </c>
      <c r="M1576" s="0" t="n">
        <v>0</v>
      </c>
      <c r="N1576" s="0" t="s">
        <v>82</v>
      </c>
      <c r="O1576" s="0" t="s">
        <v>115</v>
      </c>
      <c r="P1576" s="0" t="s">
        <v>93</v>
      </c>
      <c r="Q1576" s="0" t="s">
        <v>94</v>
      </c>
      <c r="R1576" s="0" t="n">
        <v>0</v>
      </c>
      <c r="S1576" s="0" t="n">
        <v>0</v>
      </c>
      <c r="T1576" s="0" t="n">
        <v>0</v>
      </c>
      <c r="U1576" s="0" t="s">
        <v>124</v>
      </c>
      <c r="V1576" s="0" t="s">
        <v>124</v>
      </c>
      <c r="W1576" s="0" t="n">
        <v>0</v>
      </c>
      <c r="X1576" s="0" t="s">
        <v>86</v>
      </c>
      <c r="Y1576" s="0" t="n">
        <v>240</v>
      </c>
      <c r="Z1576" s="0" t="n">
        <v>0</v>
      </c>
      <c r="AA1576" s="0" t="n">
        <v>0</v>
      </c>
      <c r="AB1576" s="0" t="s">
        <v>87</v>
      </c>
      <c r="AC1576" s="0" t="n">
        <v>209</v>
      </c>
      <c r="AD1576" s="0" t="n">
        <v>0</v>
      </c>
      <c r="AE1576" s="0" t="n">
        <v>0</v>
      </c>
      <c r="AF1576" s="0" t="s">
        <v>96</v>
      </c>
      <c r="AG1576" s="13" t="n">
        <v>42568</v>
      </c>
      <c r="AH1576" s="25" t="n">
        <f aca="false">I1576+J1576</f>
        <v>2</v>
      </c>
      <c r="AI1576" s="25" t="n">
        <f aca="false">K1576+L1576+M1576</f>
        <v>2</v>
      </c>
      <c r="AJ1576" s="25" t="n">
        <f aca="false">AC1576*AH1576</f>
        <v>418</v>
      </c>
      <c r="AK1576" s="0" t="str">
        <f aca="false">IF(C1576=1,"Cancelled","Completed")</f>
        <v>Cancelled</v>
      </c>
      <c r="AL1576" s="0" t="str">
        <f aca="false">_xlfn.IFS(D1576&lt;=7,"0-7 Days",D1576&lt;=30,"8-30 Days",D1576&lt;=90,"31-90 Days",TRUE(),"90+ Days")</f>
        <v>31-90 Days</v>
      </c>
      <c r="AM1576" s="0" t="str">
        <f aca="false">_xlfn.IFS(OR(F1576="December",F1576="January",F1576="February"),"Winter",OR(F1576="March",F1576="April",F1576="May"),"Spring",OR(F1576="June",F1576="July",F1576="August"),"Summer",TRUE(),"Autumn")</f>
        <v>Summer</v>
      </c>
      <c r="AN1576" s="0" t="str">
        <f aca="false">IF(L1576+M1576&gt;0,"Family","Adult Only")</f>
        <v>Adult Only</v>
      </c>
      <c r="AO1576" s="0" t="str">
        <f aca="false">IF(U1576=V1576,"Same","Changed")</f>
        <v>Same</v>
      </c>
    </row>
    <row r="1577" customFormat="false" ht="15" hidden="false" customHeight="false" outlineLevel="0" collapsed="false">
      <c r="A1577" s="14" t="n">
        <v>1635</v>
      </c>
      <c r="B1577" s="14" t="s">
        <v>90</v>
      </c>
      <c r="C1577" s="14" t="n">
        <v>1</v>
      </c>
      <c r="D1577" s="14" t="n">
        <v>8</v>
      </c>
      <c r="E1577" s="14" t="n">
        <v>2015</v>
      </c>
      <c r="F1577" s="14" t="s">
        <v>111</v>
      </c>
      <c r="G1577" s="14" t="n">
        <v>41</v>
      </c>
      <c r="H1577" s="14" t="n">
        <v>10</v>
      </c>
      <c r="I1577" s="14" t="n">
        <v>2</v>
      </c>
      <c r="J1577" s="14" t="n">
        <v>1</v>
      </c>
      <c r="K1577" s="14" t="n">
        <v>2</v>
      </c>
      <c r="L1577" s="14" t="n">
        <v>0</v>
      </c>
      <c r="M1577" s="14" t="n">
        <v>0</v>
      </c>
      <c r="N1577" s="14" t="s">
        <v>82</v>
      </c>
      <c r="O1577" s="14" t="s">
        <v>92</v>
      </c>
      <c r="P1577" s="14" t="s">
        <v>116</v>
      </c>
      <c r="Q1577" s="14" t="s">
        <v>94</v>
      </c>
      <c r="R1577" s="14" t="n">
        <v>0</v>
      </c>
      <c r="S1577" s="14" t="n">
        <v>1</v>
      </c>
      <c r="T1577" s="14" t="n">
        <v>0</v>
      </c>
      <c r="U1577" s="14" t="s">
        <v>95</v>
      </c>
      <c r="V1577" s="14" t="s">
        <v>109</v>
      </c>
      <c r="W1577" s="14" t="n">
        <v>0</v>
      </c>
      <c r="X1577" s="14" t="s">
        <v>120</v>
      </c>
      <c r="Y1577" s="14" t="n">
        <v>1</v>
      </c>
      <c r="Z1577" s="14" t="n">
        <v>0</v>
      </c>
      <c r="AA1577" s="14" t="n">
        <v>0</v>
      </c>
      <c r="AB1577" s="14" t="s">
        <v>87</v>
      </c>
      <c r="AC1577" s="14" t="n">
        <v>62</v>
      </c>
      <c r="AD1577" s="14" t="n">
        <v>0</v>
      </c>
      <c r="AE1577" s="14" t="n">
        <v>0</v>
      </c>
      <c r="AF1577" s="14" t="s">
        <v>96</v>
      </c>
      <c r="AG1577" s="15" t="n">
        <v>42284</v>
      </c>
      <c r="AH1577" s="14" t="n">
        <f aca="false">I1577+J1577</f>
        <v>3</v>
      </c>
      <c r="AI1577" s="14" t="n">
        <f aca="false">K1577+L1577+M1577</f>
        <v>2</v>
      </c>
      <c r="AJ1577" s="14" t="n">
        <f aca="false">AC1577*AH1577</f>
        <v>186</v>
      </c>
      <c r="AK1577" s="14" t="str">
        <f aca="false">IF(C1577=1,"Cancelled","Completed")</f>
        <v>Cancelled</v>
      </c>
      <c r="AL1577" s="14" t="str">
        <f aca="false">_xlfn.IFS(D1577&lt;=7,"0-7 Days",D1577&lt;=30,"8-30 Days",D1577&lt;=90,"31-90 Days",TRUE(),"90+ Days")</f>
        <v>8-30 Days</v>
      </c>
      <c r="AM1577" s="14" t="str">
        <f aca="false">_xlfn.IFS(OR(F1577="December",F1577="January",F1577="February"),"Winter",OR(F1577="March",F1577="April",F1577="May"),"Spring",OR(F1577="June",F1577="July",F1577="August"),"Summer",TRUE(),"Autumn")</f>
        <v>Autumn</v>
      </c>
      <c r="AN1577" s="14" t="str">
        <f aca="false">IF(L1577+M1577&gt;0,"Family","Adult Only")</f>
        <v>Adult Only</v>
      </c>
      <c r="AO1577" s="14" t="str">
        <f aca="false">IF(U1577=V1577,"Same","Changed")</f>
        <v>Changed</v>
      </c>
    </row>
    <row r="1578" customFormat="false" ht="15" hidden="false" customHeight="false" outlineLevel="0" collapsed="false">
      <c r="A1578" s="0" t="n">
        <v>1636</v>
      </c>
      <c r="B1578" s="0" t="s">
        <v>80</v>
      </c>
      <c r="C1578" s="0" t="n">
        <v>0</v>
      </c>
      <c r="D1578" s="0" t="n">
        <v>0</v>
      </c>
      <c r="E1578" s="0" t="n">
        <v>2016</v>
      </c>
      <c r="F1578" s="0" t="s">
        <v>111</v>
      </c>
      <c r="G1578" s="0" t="n">
        <v>43</v>
      </c>
      <c r="H1578" s="0" t="n">
        <v>18</v>
      </c>
      <c r="I1578" s="0" t="n">
        <v>0</v>
      </c>
      <c r="J1578" s="0" t="n">
        <v>2</v>
      </c>
      <c r="K1578" s="0" t="n">
        <v>1</v>
      </c>
      <c r="L1578" s="0" t="n">
        <v>0</v>
      </c>
      <c r="M1578" s="0" t="n">
        <v>0</v>
      </c>
      <c r="N1578" s="0" t="s">
        <v>82</v>
      </c>
      <c r="O1578" s="0" t="s">
        <v>92</v>
      </c>
      <c r="P1578" s="0" t="s">
        <v>128</v>
      </c>
      <c r="Q1578" s="0" t="s">
        <v>128</v>
      </c>
      <c r="R1578" s="0" t="n">
        <v>1</v>
      </c>
      <c r="S1578" s="0" t="n">
        <v>0</v>
      </c>
      <c r="T1578" s="0" t="n">
        <v>2</v>
      </c>
      <c r="U1578" s="0" t="s">
        <v>95</v>
      </c>
      <c r="V1578" s="0" t="s">
        <v>124</v>
      </c>
      <c r="W1578" s="0" t="n">
        <v>0</v>
      </c>
      <c r="X1578" s="0" t="s">
        <v>86</v>
      </c>
      <c r="Y1578" s="0" t="n">
        <v>0</v>
      </c>
      <c r="Z1578" s="0" t="n">
        <v>409</v>
      </c>
      <c r="AA1578" s="0" t="n">
        <v>0</v>
      </c>
      <c r="AB1578" s="0" t="s">
        <v>87</v>
      </c>
      <c r="AC1578" s="0" t="n">
        <v>50</v>
      </c>
      <c r="AD1578" s="0" t="n">
        <v>0</v>
      </c>
      <c r="AE1578" s="0" t="n">
        <v>0</v>
      </c>
      <c r="AF1578" s="0" t="s">
        <v>88</v>
      </c>
      <c r="AG1578" s="13" t="n">
        <v>42663</v>
      </c>
      <c r="AH1578" s="25" t="n">
        <f aca="false">I1578+J1578</f>
        <v>2</v>
      </c>
      <c r="AI1578" s="25" t="n">
        <f aca="false">K1578+L1578+M1578</f>
        <v>1</v>
      </c>
      <c r="AJ1578" s="25" t="n">
        <f aca="false">AC1578*AH1578</f>
        <v>100</v>
      </c>
      <c r="AK1578" s="0" t="str">
        <f aca="false">IF(C1578=1,"Cancelled","Completed")</f>
        <v>Completed</v>
      </c>
      <c r="AL1578" s="0" t="str">
        <f aca="false">_xlfn.IFS(D1578&lt;=7,"0-7 Days",D1578&lt;=30,"8-30 Days",D1578&lt;=90,"31-90 Days",TRUE(),"90+ Days")</f>
        <v>0-7 Days</v>
      </c>
      <c r="AM1578" s="0" t="str">
        <f aca="false">_xlfn.IFS(OR(F1578="December",F1578="January",F1578="February"),"Winter",OR(F1578="March",F1578="April",F1578="May"),"Spring",OR(F1578="June",F1578="July",F1578="August"),"Summer",TRUE(),"Autumn")</f>
        <v>Autumn</v>
      </c>
      <c r="AN1578" s="0" t="str">
        <f aca="false">IF(L1578+M1578&gt;0,"Family","Adult Only")</f>
        <v>Adult Only</v>
      </c>
      <c r="AO1578" s="0" t="str">
        <f aca="false">IF(U1578=V1578,"Same","Changed")</f>
        <v>Changed</v>
      </c>
    </row>
    <row r="1579" customFormat="false" ht="15" hidden="false" customHeight="false" outlineLevel="0" collapsed="false">
      <c r="A1579" s="14" t="n">
        <v>1637</v>
      </c>
      <c r="B1579" s="14" t="s">
        <v>90</v>
      </c>
      <c r="C1579" s="14" t="n">
        <v>1</v>
      </c>
      <c r="D1579" s="14" t="n">
        <v>2</v>
      </c>
      <c r="E1579" s="14" t="n">
        <v>2016</v>
      </c>
      <c r="F1579" s="14" t="s">
        <v>106</v>
      </c>
      <c r="G1579" s="14" t="n">
        <v>17</v>
      </c>
      <c r="H1579" s="14" t="n">
        <v>23</v>
      </c>
      <c r="I1579" s="14" t="n">
        <v>2</v>
      </c>
      <c r="J1579" s="14" t="n">
        <v>1</v>
      </c>
      <c r="K1579" s="14" t="n">
        <v>2</v>
      </c>
      <c r="L1579" s="14" t="n">
        <v>0</v>
      </c>
      <c r="M1579" s="14" t="n">
        <v>0</v>
      </c>
      <c r="N1579" s="14" t="s">
        <v>82</v>
      </c>
      <c r="O1579" s="14" t="s">
        <v>163</v>
      </c>
      <c r="P1579" s="14" t="s">
        <v>93</v>
      </c>
      <c r="Q1579" s="14" t="s">
        <v>94</v>
      </c>
      <c r="R1579" s="14" t="n">
        <v>0</v>
      </c>
      <c r="S1579" s="14" t="n">
        <v>0</v>
      </c>
      <c r="T1579" s="14" t="n">
        <v>0</v>
      </c>
      <c r="U1579" s="14" t="s">
        <v>109</v>
      </c>
      <c r="V1579" s="14" t="s">
        <v>109</v>
      </c>
      <c r="W1579" s="14" t="n">
        <v>0</v>
      </c>
      <c r="X1579" s="14" t="s">
        <v>86</v>
      </c>
      <c r="Y1579" s="14" t="n">
        <v>9</v>
      </c>
      <c r="Z1579" s="14" t="n">
        <v>0</v>
      </c>
      <c r="AA1579" s="14" t="n">
        <v>0</v>
      </c>
      <c r="AB1579" s="14" t="s">
        <v>87</v>
      </c>
      <c r="AC1579" s="14" t="n">
        <v>136</v>
      </c>
      <c r="AD1579" s="14" t="n">
        <v>0</v>
      </c>
      <c r="AE1579" s="14" t="n">
        <v>0</v>
      </c>
      <c r="AF1579" s="14" t="s">
        <v>96</v>
      </c>
      <c r="AG1579" s="15" t="n">
        <v>42483</v>
      </c>
      <c r="AH1579" s="14" t="n">
        <f aca="false">I1579+J1579</f>
        <v>3</v>
      </c>
      <c r="AI1579" s="14" t="n">
        <f aca="false">K1579+L1579+M1579</f>
        <v>2</v>
      </c>
      <c r="AJ1579" s="14" t="n">
        <f aca="false">AC1579*AH1579</f>
        <v>408</v>
      </c>
      <c r="AK1579" s="14" t="str">
        <f aca="false">IF(C1579=1,"Cancelled","Completed")</f>
        <v>Cancelled</v>
      </c>
      <c r="AL1579" s="14" t="str">
        <f aca="false">_xlfn.IFS(D1579&lt;=7,"0-7 Days",D1579&lt;=30,"8-30 Days",D1579&lt;=90,"31-90 Days",TRUE(),"90+ Days")</f>
        <v>0-7 Days</v>
      </c>
      <c r="AM1579" s="14" t="str">
        <f aca="false">_xlfn.IFS(OR(F1579="December",F1579="January",F1579="February"),"Winter",OR(F1579="March",F1579="April",F1579="May"),"Spring",OR(F1579="June",F1579="July",F1579="August"),"Summer",TRUE(),"Autumn")</f>
        <v>Spring</v>
      </c>
      <c r="AN1579" s="14" t="str">
        <f aca="false">IF(L1579+M1579&gt;0,"Family","Adult Only")</f>
        <v>Adult Only</v>
      </c>
      <c r="AO1579" s="14" t="str">
        <f aca="false">IF(U1579=V1579,"Same","Changed")</f>
        <v>Same</v>
      </c>
    </row>
    <row r="1580" customFormat="false" ht="15" hidden="false" customHeight="false" outlineLevel="0" collapsed="false">
      <c r="A1580" s="0" t="n">
        <v>1638</v>
      </c>
      <c r="B1580" s="0" t="s">
        <v>80</v>
      </c>
      <c r="C1580" s="0" t="n">
        <v>1</v>
      </c>
      <c r="D1580" s="0" t="n">
        <v>189</v>
      </c>
      <c r="E1580" s="0" t="n">
        <v>2016</v>
      </c>
      <c r="F1580" s="0" t="s">
        <v>106</v>
      </c>
      <c r="G1580" s="0" t="n">
        <v>18</v>
      </c>
      <c r="H1580" s="0" t="n">
        <v>26</v>
      </c>
      <c r="I1580" s="0" t="n">
        <v>0</v>
      </c>
      <c r="J1580" s="0" t="n">
        <v>2</v>
      </c>
      <c r="K1580" s="0" t="n">
        <v>2</v>
      </c>
      <c r="L1580" s="0" t="n">
        <v>0</v>
      </c>
      <c r="M1580" s="0" t="n">
        <v>0</v>
      </c>
      <c r="N1580" s="0" t="s">
        <v>82</v>
      </c>
      <c r="O1580" s="0" t="s">
        <v>92</v>
      </c>
      <c r="P1580" s="0" t="s">
        <v>116</v>
      </c>
      <c r="Q1580" s="0" t="s">
        <v>94</v>
      </c>
      <c r="R1580" s="0" t="n">
        <v>0</v>
      </c>
      <c r="S1580" s="0" t="n">
        <v>0</v>
      </c>
      <c r="T1580" s="0" t="n">
        <v>0</v>
      </c>
      <c r="U1580" s="0" t="s">
        <v>95</v>
      </c>
      <c r="V1580" s="0" t="s">
        <v>95</v>
      </c>
      <c r="W1580" s="0" t="n">
        <v>0</v>
      </c>
      <c r="X1580" s="0" t="s">
        <v>86</v>
      </c>
      <c r="Y1580" s="0" t="n">
        <v>248</v>
      </c>
      <c r="Z1580" s="0" t="n">
        <v>0</v>
      </c>
      <c r="AA1580" s="0" t="n">
        <v>0</v>
      </c>
      <c r="AB1580" s="0" t="s">
        <v>101</v>
      </c>
      <c r="AC1580" s="0" t="n">
        <v>46</v>
      </c>
      <c r="AD1580" s="0" t="n">
        <v>0</v>
      </c>
      <c r="AE1580" s="0" t="n">
        <v>0</v>
      </c>
      <c r="AF1580" s="0" t="s">
        <v>96</v>
      </c>
      <c r="AG1580" s="13" t="n">
        <v>42451</v>
      </c>
      <c r="AH1580" s="25" t="n">
        <f aca="false">I1580+J1580</f>
        <v>2</v>
      </c>
      <c r="AI1580" s="25" t="n">
        <f aca="false">K1580+L1580+M1580</f>
        <v>2</v>
      </c>
      <c r="AJ1580" s="25" t="n">
        <f aca="false">AC1580*AH1580</f>
        <v>92</v>
      </c>
      <c r="AK1580" s="0" t="str">
        <f aca="false">IF(C1580=1,"Cancelled","Completed")</f>
        <v>Cancelled</v>
      </c>
      <c r="AL1580" s="0" t="str">
        <f aca="false">_xlfn.IFS(D1580&lt;=7,"0-7 Days",D1580&lt;=30,"8-30 Days",D1580&lt;=90,"31-90 Days",TRUE(),"90+ Days")</f>
        <v>90+ Days</v>
      </c>
      <c r="AM1580" s="0" t="str">
        <f aca="false">_xlfn.IFS(OR(F1580="December",F1580="January",F1580="February"),"Winter",OR(F1580="March",F1580="April",F1580="May"),"Spring",OR(F1580="June",F1580="July",F1580="August"),"Summer",TRUE(),"Autumn")</f>
        <v>Spring</v>
      </c>
      <c r="AN1580" s="0" t="str">
        <f aca="false">IF(L1580+M1580&gt;0,"Family","Adult Only")</f>
        <v>Adult Only</v>
      </c>
      <c r="AO1580" s="0" t="str">
        <f aca="false">IF(U1580=V1580,"Same","Changed")</f>
        <v>Same</v>
      </c>
    </row>
    <row r="1581" customFormat="false" ht="15" hidden="false" customHeight="false" outlineLevel="0" collapsed="false">
      <c r="A1581" s="14" t="n">
        <v>1639</v>
      </c>
      <c r="B1581" s="14" t="s">
        <v>90</v>
      </c>
      <c r="C1581" s="14" t="n">
        <v>0</v>
      </c>
      <c r="D1581" s="14" t="n">
        <v>38</v>
      </c>
      <c r="E1581" s="14" t="n">
        <v>2016</v>
      </c>
      <c r="F1581" s="14" t="s">
        <v>91</v>
      </c>
      <c r="G1581" s="14" t="n">
        <v>30</v>
      </c>
      <c r="H1581" s="14" t="n">
        <v>19</v>
      </c>
      <c r="I1581" s="14" t="n">
        <v>0</v>
      </c>
      <c r="J1581" s="14" t="n">
        <v>2</v>
      </c>
      <c r="K1581" s="14" t="n">
        <v>3</v>
      </c>
      <c r="L1581" s="14" t="n">
        <v>0</v>
      </c>
      <c r="M1581" s="14" t="n">
        <v>0</v>
      </c>
      <c r="N1581" s="14" t="s">
        <v>82</v>
      </c>
      <c r="O1581" s="14" t="s">
        <v>134</v>
      </c>
      <c r="P1581" s="14" t="s">
        <v>93</v>
      </c>
      <c r="Q1581" s="14" t="s">
        <v>94</v>
      </c>
      <c r="R1581" s="14" t="n">
        <v>0</v>
      </c>
      <c r="S1581" s="14" t="n">
        <v>0</v>
      </c>
      <c r="T1581" s="14" t="n">
        <v>0</v>
      </c>
      <c r="U1581" s="14" t="s">
        <v>109</v>
      </c>
      <c r="V1581" s="14" t="s">
        <v>109</v>
      </c>
      <c r="W1581" s="14" t="n">
        <v>0</v>
      </c>
      <c r="X1581" s="14" t="s">
        <v>86</v>
      </c>
      <c r="Y1581" s="14" t="n">
        <v>9</v>
      </c>
      <c r="Z1581" s="14" t="n">
        <v>0</v>
      </c>
      <c r="AA1581" s="14" t="n">
        <v>0</v>
      </c>
      <c r="AB1581" s="14" t="s">
        <v>87</v>
      </c>
      <c r="AC1581" s="14" t="n">
        <v>159.3</v>
      </c>
      <c r="AD1581" s="14" t="n">
        <v>1</v>
      </c>
      <c r="AE1581" s="14" t="n">
        <v>1</v>
      </c>
      <c r="AF1581" s="14" t="s">
        <v>88</v>
      </c>
      <c r="AG1581" s="15" t="n">
        <v>42572</v>
      </c>
      <c r="AH1581" s="14" t="n">
        <f aca="false">I1581+J1581</f>
        <v>2</v>
      </c>
      <c r="AI1581" s="14" t="n">
        <f aca="false">K1581+L1581+M1581</f>
        <v>3</v>
      </c>
      <c r="AJ1581" s="14" t="n">
        <f aca="false">AC1581*AH1581</f>
        <v>318.6</v>
      </c>
      <c r="AK1581" s="14" t="str">
        <f aca="false">IF(C1581=1,"Cancelled","Completed")</f>
        <v>Completed</v>
      </c>
      <c r="AL1581" s="14" t="str">
        <f aca="false">_xlfn.IFS(D1581&lt;=7,"0-7 Days",D1581&lt;=30,"8-30 Days",D1581&lt;=90,"31-90 Days",TRUE(),"90+ Days")</f>
        <v>31-90 Days</v>
      </c>
      <c r="AM1581" s="14" t="str">
        <f aca="false">_xlfn.IFS(OR(F1581="December",F1581="January",F1581="February"),"Winter",OR(F1581="March",F1581="April",F1581="May"),"Spring",OR(F1581="June",F1581="July",F1581="August"),"Summer",TRUE(),"Autumn")</f>
        <v>Summer</v>
      </c>
      <c r="AN1581" s="14" t="str">
        <f aca="false">IF(L1581+M1581&gt;0,"Family","Adult Only")</f>
        <v>Adult Only</v>
      </c>
      <c r="AO1581" s="14" t="str">
        <f aca="false">IF(U1581=V1581,"Same","Changed")</f>
        <v>Same</v>
      </c>
    </row>
    <row r="1582" customFormat="false" ht="15" hidden="false" customHeight="false" outlineLevel="0" collapsed="false">
      <c r="A1582" s="0" t="n">
        <v>1640</v>
      </c>
      <c r="B1582" s="0" t="s">
        <v>90</v>
      </c>
      <c r="C1582" s="0" t="n">
        <v>0</v>
      </c>
      <c r="D1582" s="0" t="n">
        <v>36</v>
      </c>
      <c r="E1582" s="0" t="n">
        <v>2016</v>
      </c>
      <c r="F1582" s="0" t="s">
        <v>114</v>
      </c>
      <c r="G1582" s="0" t="n">
        <v>38</v>
      </c>
      <c r="H1582" s="0" t="n">
        <v>11</v>
      </c>
      <c r="I1582" s="0" t="n">
        <v>2</v>
      </c>
      <c r="J1582" s="0" t="n">
        <v>3</v>
      </c>
      <c r="K1582" s="0" t="n">
        <v>1</v>
      </c>
      <c r="L1582" s="0" t="n">
        <v>0</v>
      </c>
      <c r="M1582" s="0" t="n">
        <v>0</v>
      </c>
      <c r="N1582" s="0" t="s">
        <v>82</v>
      </c>
      <c r="O1582" s="0" t="s">
        <v>158</v>
      </c>
      <c r="P1582" s="0" t="s">
        <v>128</v>
      </c>
      <c r="Q1582" s="0" t="s">
        <v>128</v>
      </c>
      <c r="R1582" s="0" t="n">
        <v>0</v>
      </c>
      <c r="S1582" s="0" t="n">
        <v>0</v>
      </c>
      <c r="T1582" s="0" t="n">
        <v>0</v>
      </c>
      <c r="U1582" s="0" t="s">
        <v>109</v>
      </c>
      <c r="V1582" s="0" t="s">
        <v>109</v>
      </c>
      <c r="W1582" s="0" t="n">
        <v>0</v>
      </c>
      <c r="X1582" s="0" t="s">
        <v>86</v>
      </c>
      <c r="Y1582" s="0" t="n">
        <v>0</v>
      </c>
      <c r="Z1582" s="0" t="n">
        <v>186</v>
      </c>
      <c r="AA1582" s="0" t="n">
        <v>0</v>
      </c>
      <c r="AB1582" s="0" t="s">
        <v>87</v>
      </c>
      <c r="AC1582" s="0" t="n">
        <v>110</v>
      </c>
      <c r="AD1582" s="0" t="n">
        <v>0</v>
      </c>
      <c r="AE1582" s="0" t="n">
        <v>0</v>
      </c>
      <c r="AF1582" s="0" t="s">
        <v>88</v>
      </c>
      <c r="AG1582" s="13" t="n">
        <v>42629</v>
      </c>
      <c r="AH1582" s="25" t="n">
        <f aca="false">I1582+J1582</f>
        <v>5</v>
      </c>
      <c r="AI1582" s="25" t="n">
        <f aca="false">K1582+L1582+M1582</f>
        <v>1</v>
      </c>
      <c r="AJ1582" s="25" t="n">
        <f aca="false">AC1582*AH1582</f>
        <v>550</v>
      </c>
      <c r="AK1582" s="0" t="str">
        <f aca="false">IF(C1582=1,"Cancelled","Completed")</f>
        <v>Completed</v>
      </c>
      <c r="AL1582" s="0" t="str">
        <f aca="false">_xlfn.IFS(D1582&lt;=7,"0-7 Days",D1582&lt;=30,"8-30 Days",D1582&lt;=90,"31-90 Days",TRUE(),"90+ Days")</f>
        <v>31-90 Days</v>
      </c>
      <c r="AM1582" s="0" t="str">
        <f aca="false">_xlfn.IFS(OR(F1582="December",F1582="January",F1582="February"),"Winter",OR(F1582="March",F1582="April",F1582="May"),"Spring",OR(F1582="June",F1582="July",F1582="August"),"Summer",TRUE(),"Autumn")</f>
        <v>Autumn</v>
      </c>
      <c r="AN1582" s="0" t="str">
        <f aca="false">IF(L1582+M1582&gt;0,"Family","Adult Only")</f>
        <v>Adult Only</v>
      </c>
      <c r="AO1582" s="0" t="str">
        <f aca="false">IF(U1582=V1582,"Same","Changed")</f>
        <v>Same</v>
      </c>
    </row>
    <row r="1583" customFormat="false" ht="15" hidden="false" customHeight="false" outlineLevel="0" collapsed="false">
      <c r="A1583" s="14" t="n">
        <v>1641</v>
      </c>
      <c r="B1583" s="14" t="s">
        <v>90</v>
      </c>
      <c r="C1583" s="14" t="n">
        <v>1</v>
      </c>
      <c r="D1583" s="14" t="n">
        <v>65</v>
      </c>
      <c r="E1583" s="14" t="n">
        <v>2016</v>
      </c>
      <c r="F1583" s="14" t="s">
        <v>91</v>
      </c>
      <c r="G1583" s="14" t="n">
        <v>28</v>
      </c>
      <c r="H1583" s="14" t="n">
        <v>9</v>
      </c>
      <c r="I1583" s="14" t="n">
        <v>1</v>
      </c>
      <c r="J1583" s="14" t="n">
        <v>1</v>
      </c>
      <c r="K1583" s="14" t="n">
        <v>3</v>
      </c>
      <c r="L1583" s="14" t="n">
        <v>0</v>
      </c>
      <c r="M1583" s="14" t="n">
        <v>0</v>
      </c>
      <c r="N1583" s="14" t="s">
        <v>82</v>
      </c>
      <c r="O1583" s="14" t="s">
        <v>83</v>
      </c>
      <c r="P1583" s="14" t="s">
        <v>93</v>
      </c>
      <c r="Q1583" s="14" t="s">
        <v>94</v>
      </c>
      <c r="R1583" s="14" t="n">
        <v>0</v>
      </c>
      <c r="S1583" s="14" t="n">
        <v>0</v>
      </c>
      <c r="T1583" s="14" t="n">
        <v>0</v>
      </c>
      <c r="U1583" s="14" t="s">
        <v>109</v>
      </c>
      <c r="V1583" s="14" t="s">
        <v>109</v>
      </c>
      <c r="W1583" s="14" t="n">
        <v>0</v>
      </c>
      <c r="X1583" s="14" t="s">
        <v>86</v>
      </c>
      <c r="Y1583" s="14" t="n">
        <v>9</v>
      </c>
      <c r="Z1583" s="14" t="n">
        <v>0</v>
      </c>
      <c r="AA1583" s="14" t="n">
        <v>0</v>
      </c>
      <c r="AB1583" s="14" t="s">
        <v>87</v>
      </c>
      <c r="AC1583" s="14" t="n">
        <v>148.5</v>
      </c>
      <c r="AD1583" s="14" t="n">
        <v>0</v>
      </c>
      <c r="AE1583" s="14" t="n">
        <v>0</v>
      </c>
      <c r="AF1583" s="14" t="s">
        <v>96</v>
      </c>
      <c r="AG1583" s="15" t="n">
        <v>42495</v>
      </c>
      <c r="AH1583" s="14" t="n">
        <f aca="false">I1583+J1583</f>
        <v>2</v>
      </c>
      <c r="AI1583" s="14" t="n">
        <f aca="false">K1583+L1583+M1583</f>
        <v>3</v>
      </c>
      <c r="AJ1583" s="14" t="n">
        <f aca="false">AC1583*AH1583</f>
        <v>297</v>
      </c>
      <c r="AK1583" s="14" t="str">
        <f aca="false">IF(C1583=1,"Cancelled","Completed")</f>
        <v>Cancelled</v>
      </c>
      <c r="AL1583" s="14" t="str">
        <f aca="false">_xlfn.IFS(D1583&lt;=7,"0-7 Days",D1583&lt;=30,"8-30 Days",D1583&lt;=90,"31-90 Days",TRUE(),"90+ Days")</f>
        <v>31-90 Days</v>
      </c>
      <c r="AM1583" s="14" t="str">
        <f aca="false">_xlfn.IFS(OR(F1583="December",F1583="January",F1583="February"),"Winter",OR(F1583="March",F1583="April",F1583="May"),"Spring",OR(F1583="June",F1583="July",F1583="August"),"Summer",TRUE(),"Autumn")</f>
        <v>Summer</v>
      </c>
      <c r="AN1583" s="14" t="str">
        <f aca="false">IF(L1583+M1583&gt;0,"Family","Adult Only")</f>
        <v>Adult Only</v>
      </c>
      <c r="AO1583" s="14" t="str">
        <f aca="false">IF(U1583=V1583,"Same","Changed")</f>
        <v>Same</v>
      </c>
    </row>
    <row r="1584" customFormat="false" ht="15" hidden="false" customHeight="false" outlineLevel="0" collapsed="false">
      <c r="A1584" s="0" t="n">
        <v>1642</v>
      </c>
      <c r="B1584" s="0" t="s">
        <v>80</v>
      </c>
      <c r="C1584" s="0" t="n">
        <v>0</v>
      </c>
      <c r="D1584" s="0" t="n">
        <v>2</v>
      </c>
      <c r="E1584" s="0" t="n">
        <v>2016</v>
      </c>
      <c r="F1584" s="0" t="s">
        <v>126</v>
      </c>
      <c r="G1584" s="0" t="n">
        <v>4</v>
      </c>
      <c r="H1584" s="0" t="n">
        <v>20</v>
      </c>
      <c r="I1584" s="0" t="n">
        <v>0</v>
      </c>
      <c r="J1584" s="0" t="n">
        <v>1</v>
      </c>
      <c r="K1584" s="0" t="n">
        <v>2</v>
      </c>
      <c r="L1584" s="0" t="n">
        <v>0</v>
      </c>
      <c r="M1584" s="0" t="n">
        <v>0</v>
      </c>
      <c r="N1584" s="0" t="s">
        <v>82</v>
      </c>
      <c r="O1584" s="0" t="s">
        <v>92</v>
      </c>
      <c r="P1584" s="0" t="s">
        <v>93</v>
      </c>
      <c r="Q1584" s="0" t="s">
        <v>94</v>
      </c>
      <c r="R1584" s="0" t="n">
        <v>0</v>
      </c>
      <c r="S1584" s="0" t="n">
        <v>0</v>
      </c>
      <c r="T1584" s="0" t="n">
        <v>0</v>
      </c>
      <c r="U1584" s="0" t="s">
        <v>95</v>
      </c>
      <c r="V1584" s="0" t="s">
        <v>109</v>
      </c>
      <c r="W1584" s="0" t="n">
        <v>0</v>
      </c>
      <c r="X1584" s="0" t="s">
        <v>86</v>
      </c>
      <c r="Y1584" s="0" t="n">
        <v>240</v>
      </c>
      <c r="Z1584" s="0" t="n">
        <v>0</v>
      </c>
      <c r="AA1584" s="0" t="n">
        <v>0</v>
      </c>
      <c r="AB1584" s="0" t="s">
        <v>87</v>
      </c>
      <c r="AC1584" s="0" t="n">
        <v>48</v>
      </c>
      <c r="AD1584" s="0" t="n">
        <v>1</v>
      </c>
      <c r="AE1584" s="0" t="n">
        <v>0</v>
      </c>
      <c r="AF1584" s="0" t="s">
        <v>88</v>
      </c>
      <c r="AG1584" s="13" t="n">
        <v>42390</v>
      </c>
      <c r="AH1584" s="25" t="n">
        <f aca="false">I1584+J1584</f>
        <v>1</v>
      </c>
      <c r="AI1584" s="25" t="n">
        <f aca="false">K1584+L1584+M1584</f>
        <v>2</v>
      </c>
      <c r="AJ1584" s="25" t="n">
        <f aca="false">AC1584*AH1584</f>
        <v>48</v>
      </c>
      <c r="AK1584" s="0" t="str">
        <f aca="false">IF(C1584=1,"Cancelled","Completed")</f>
        <v>Completed</v>
      </c>
      <c r="AL1584" s="0" t="str">
        <f aca="false">_xlfn.IFS(D1584&lt;=7,"0-7 Days",D1584&lt;=30,"8-30 Days",D1584&lt;=90,"31-90 Days",TRUE(),"90+ Days")</f>
        <v>0-7 Days</v>
      </c>
      <c r="AM1584" s="0" t="str">
        <f aca="false">_xlfn.IFS(OR(F1584="December",F1584="January",F1584="February"),"Winter",OR(F1584="March",F1584="April",F1584="May"),"Spring",OR(F1584="June",F1584="July",F1584="August"),"Summer",TRUE(),"Autumn")</f>
        <v>Winter</v>
      </c>
      <c r="AN1584" s="0" t="str">
        <f aca="false">IF(L1584+M1584&gt;0,"Family","Adult Only")</f>
        <v>Adult Only</v>
      </c>
      <c r="AO1584" s="0" t="str">
        <f aca="false">IF(U1584=V1584,"Same","Changed")</f>
        <v>Changed</v>
      </c>
    </row>
    <row r="1585" customFormat="false" ht="15" hidden="false" customHeight="false" outlineLevel="0" collapsed="false">
      <c r="A1585" s="14" t="n">
        <v>1643</v>
      </c>
      <c r="B1585" s="14" t="s">
        <v>90</v>
      </c>
      <c r="C1585" s="14" t="n">
        <v>0</v>
      </c>
      <c r="D1585" s="14" t="n">
        <v>504</v>
      </c>
      <c r="E1585" s="14" t="n">
        <v>2017</v>
      </c>
      <c r="F1585" s="14" t="s">
        <v>119</v>
      </c>
      <c r="G1585" s="14" t="n">
        <v>32</v>
      </c>
      <c r="H1585" s="14" t="n">
        <v>12</v>
      </c>
      <c r="I1585" s="14" t="n">
        <v>2</v>
      </c>
      <c r="J1585" s="14" t="n">
        <v>1</v>
      </c>
      <c r="K1585" s="14" t="n">
        <v>2</v>
      </c>
      <c r="L1585" s="14" t="n">
        <v>0</v>
      </c>
      <c r="M1585" s="14" t="n">
        <v>0</v>
      </c>
      <c r="N1585" s="14" t="s">
        <v>82</v>
      </c>
      <c r="O1585" s="14" t="s">
        <v>123</v>
      </c>
      <c r="P1585" s="14" t="s">
        <v>99</v>
      </c>
      <c r="Q1585" s="14" t="s">
        <v>94</v>
      </c>
      <c r="R1585" s="14" t="n">
        <v>0</v>
      </c>
      <c r="S1585" s="14" t="n">
        <v>0</v>
      </c>
      <c r="T1585" s="14" t="n">
        <v>0</v>
      </c>
      <c r="U1585" s="14" t="s">
        <v>95</v>
      </c>
      <c r="V1585" s="14" t="s">
        <v>95</v>
      </c>
      <c r="W1585" s="14" t="n">
        <v>0</v>
      </c>
      <c r="X1585" s="14" t="s">
        <v>86</v>
      </c>
      <c r="Y1585" s="14" t="n">
        <v>229</v>
      </c>
      <c r="Z1585" s="14" t="n">
        <v>0</v>
      </c>
      <c r="AA1585" s="14" t="n">
        <v>0</v>
      </c>
      <c r="AB1585" s="14" t="s">
        <v>101</v>
      </c>
      <c r="AC1585" s="14" t="n">
        <v>112.67</v>
      </c>
      <c r="AD1585" s="14" t="n">
        <v>0</v>
      </c>
      <c r="AE1585" s="14" t="n">
        <v>1</v>
      </c>
      <c r="AF1585" s="14" t="s">
        <v>88</v>
      </c>
      <c r="AG1585" s="15" t="n">
        <v>42962</v>
      </c>
      <c r="AH1585" s="14" t="n">
        <f aca="false">I1585+J1585</f>
        <v>3</v>
      </c>
      <c r="AI1585" s="14" t="n">
        <f aca="false">K1585+L1585+M1585</f>
        <v>2</v>
      </c>
      <c r="AJ1585" s="14" t="n">
        <f aca="false">AC1585*AH1585</f>
        <v>338.01</v>
      </c>
      <c r="AK1585" s="14" t="str">
        <f aca="false">IF(C1585=1,"Cancelled","Completed")</f>
        <v>Completed</v>
      </c>
      <c r="AL1585" s="14" t="str">
        <f aca="false">_xlfn.IFS(D1585&lt;=7,"0-7 Days",D1585&lt;=30,"8-30 Days",D1585&lt;=90,"31-90 Days",TRUE(),"90+ Days")</f>
        <v>90+ Days</v>
      </c>
      <c r="AM1585" s="14" t="str">
        <f aca="false">_xlfn.IFS(OR(F1585="December",F1585="January",F1585="February"),"Winter",OR(F1585="March",F1585="April",F1585="May"),"Spring",OR(F1585="June",F1585="July",F1585="August"),"Summer",TRUE(),"Autumn")</f>
        <v>Summer</v>
      </c>
      <c r="AN1585" s="14" t="str">
        <f aca="false">IF(L1585+M1585&gt;0,"Family","Adult Only")</f>
        <v>Adult Only</v>
      </c>
      <c r="AO1585" s="14" t="str">
        <f aca="false">IF(U1585=V1585,"Same","Changed")</f>
        <v>Same</v>
      </c>
    </row>
    <row r="1586" customFormat="false" ht="15" hidden="false" customHeight="false" outlineLevel="0" collapsed="false">
      <c r="A1586" s="0" t="n">
        <v>1644</v>
      </c>
      <c r="B1586" s="0" t="s">
        <v>80</v>
      </c>
      <c r="C1586" s="0" t="n">
        <v>0</v>
      </c>
      <c r="D1586" s="0" t="n">
        <v>167</v>
      </c>
      <c r="E1586" s="0" t="n">
        <v>2017</v>
      </c>
      <c r="F1586" s="0" t="s">
        <v>91</v>
      </c>
      <c r="G1586" s="0" t="n">
        <v>29</v>
      </c>
      <c r="H1586" s="0" t="n">
        <v>22</v>
      </c>
      <c r="I1586" s="0" t="n">
        <v>2</v>
      </c>
      <c r="J1586" s="0" t="n">
        <v>6</v>
      </c>
      <c r="K1586" s="0" t="n">
        <v>2</v>
      </c>
      <c r="L1586" s="0" t="n">
        <v>0</v>
      </c>
      <c r="M1586" s="0" t="n">
        <v>0</v>
      </c>
      <c r="N1586" s="0" t="s">
        <v>112</v>
      </c>
      <c r="O1586" s="0" t="s">
        <v>92</v>
      </c>
      <c r="P1586" s="0" t="s">
        <v>93</v>
      </c>
      <c r="Q1586" s="0" t="s">
        <v>94</v>
      </c>
      <c r="R1586" s="0" t="n">
        <v>0</v>
      </c>
      <c r="S1586" s="0" t="n">
        <v>0</v>
      </c>
      <c r="T1586" s="0" t="n">
        <v>0</v>
      </c>
      <c r="U1586" s="0" t="s">
        <v>109</v>
      </c>
      <c r="V1586" s="0" t="s">
        <v>109</v>
      </c>
      <c r="W1586" s="0" t="n">
        <v>1</v>
      </c>
      <c r="X1586" s="0" t="s">
        <v>86</v>
      </c>
      <c r="Y1586" s="0" t="n">
        <v>314</v>
      </c>
      <c r="Z1586" s="0" t="n">
        <v>0</v>
      </c>
      <c r="AA1586" s="0" t="n">
        <v>0</v>
      </c>
      <c r="AB1586" s="0" t="s">
        <v>87</v>
      </c>
      <c r="AC1586" s="0" t="n">
        <v>154.8</v>
      </c>
      <c r="AD1586" s="0" t="n">
        <v>0</v>
      </c>
      <c r="AE1586" s="0" t="n">
        <v>0</v>
      </c>
      <c r="AF1586" s="0" t="s">
        <v>88</v>
      </c>
      <c r="AG1586" s="13" t="n">
        <v>42946</v>
      </c>
      <c r="AH1586" s="25" t="n">
        <f aca="false">I1586+J1586</f>
        <v>8</v>
      </c>
      <c r="AI1586" s="25" t="n">
        <f aca="false">K1586+L1586+M1586</f>
        <v>2</v>
      </c>
      <c r="AJ1586" s="25" t="n">
        <f aca="false">AC1586*AH1586</f>
        <v>1238.4</v>
      </c>
      <c r="AK1586" s="0" t="str">
        <f aca="false">IF(C1586=1,"Cancelled","Completed")</f>
        <v>Completed</v>
      </c>
      <c r="AL1586" s="0" t="str">
        <f aca="false">_xlfn.IFS(D1586&lt;=7,"0-7 Days",D1586&lt;=30,"8-30 Days",D1586&lt;=90,"31-90 Days",TRUE(),"90+ Days")</f>
        <v>90+ Days</v>
      </c>
      <c r="AM1586" s="0" t="str">
        <f aca="false">_xlfn.IFS(OR(F1586="December",F1586="January",F1586="February"),"Winter",OR(F1586="March",F1586="April",F1586="May"),"Spring",OR(F1586="June",F1586="July",F1586="August"),"Summer",TRUE(),"Autumn")</f>
        <v>Summer</v>
      </c>
      <c r="AN1586" s="0" t="str">
        <f aca="false">IF(L1586+M1586&gt;0,"Family","Adult Only")</f>
        <v>Adult Only</v>
      </c>
      <c r="AO1586" s="0" t="str">
        <f aca="false">IF(U1586=V1586,"Same","Changed")</f>
        <v>Same</v>
      </c>
    </row>
    <row r="1587" customFormat="false" ht="15" hidden="false" customHeight="false" outlineLevel="0" collapsed="false">
      <c r="A1587" s="14" t="n">
        <v>1645</v>
      </c>
      <c r="B1587" s="14" t="s">
        <v>80</v>
      </c>
      <c r="C1587" s="14" t="n">
        <v>1</v>
      </c>
      <c r="D1587" s="14" t="n">
        <v>41</v>
      </c>
      <c r="E1587" s="14" t="n">
        <v>2016</v>
      </c>
      <c r="F1587" s="14" t="s">
        <v>119</v>
      </c>
      <c r="G1587" s="14" t="n">
        <v>33</v>
      </c>
      <c r="H1587" s="14" t="n">
        <v>12</v>
      </c>
      <c r="I1587" s="14" t="n">
        <v>2</v>
      </c>
      <c r="J1587" s="14" t="n">
        <v>2</v>
      </c>
      <c r="K1587" s="14" t="n">
        <v>2</v>
      </c>
      <c r="L1587" s="14" t="n">
        <v>1</v>
      </c>
      <c r="M1587" s="14" t="n">
        <v>0</v>
      </c>
      <c r="N1587" s="14" t="s">
        <v>82</v>
      </c>
      <c r="O1587" s="14" t="s">
        <v>163</v>
      </c>
      <c r="P1587" s="14" t="s">
        <v>84</v>
      </c>
      <c r="Q1587" s="14" t="s">
        <v>84</v>
      </c>
      <c r="R1587" s="14" t="n">
        <v>0</v>
      </c>
      <c r="S1587" s="14" t="n">
        <v>0</v>
      </c>
      <c r="T1587" s="14" t="n">
        <v>0</v>
      </c>
      <c r="U1587" s="14" t="s">
        <v>85</v>
      </c>
      <c r="V1587" s="14" t="s">
        <v>85</v>
      </c>
      <c r="W1587" s="14" t="n">
        <v>0</v>
      </c>
      <c r="X1587" s="14" t="s">
        <v>86</v>
      </c>
      <c r="Y1587" s="14" t="n">
        <v>250</v>
      </c>
      <c r="Z1587" s="14" t="n">
        <v>0</v>
      </c>
      <c r="AA1587" s="14" t="n">
        <v>0</v>
      </c>
      <c r="AB1587" s="14" t="s">
        <v>87</v>
      </c>
      <c r="AC1587" s="14" t="n">
        <v>234.6</v>
      </c>
      <c r="AD1587" s="14" t="n">
        <v>0</v>
      </c>
      <c r="AE1587" s="14" t="n">
        <v>0</v>
      </c>
      <c r="AF1587" s="14" t="s">
        <v>96</v>
      </c>
      <c r="AG1587" s="15" t="n">
        <v>42590</v>
      </c>
      <c r="AH1587" s="14" t="n">
        <f aca="false">I1587+J1587</f>
        <v>4</v>
      </c>
      <c r="AI1587" s="14" t="n">
        <f aca="false">K1587+L1587+M1587</f>
        <v>3</v>
      </c>
      <c r="AJ1587" s="14" t="n">
        <f aca="false">AC1587*AH1587</f>
        <v>938.4</v>
      </c>
      <c r="AK1587" s="14" t="str">
        <f aca="false">IF(C1587=1,"Cancelled","Completed")</f>
        <v>Cancelled</v>
      </c>
      <c r="AL1587" s="14" t="str">
        <f aca="false">_xlfn.IFS(D1587&lt;=7,"0-7 Days",D1587&lt;=30,"8-30 Days",D1587&lt;=90,"31-90 Days",TRUE(),"90+ Days")</f>
        <v>31-90 Days</v>
      </c>
      <c r="AM1587" s="14" t="str">
        <f aca="false">_xlfn.IFS(OR(F1587="December",F1587="January",F1587="February"),"Winter",OR(F1587="March",F1587="April",F1587="May"),"Spring",OR(F1587="June",F1587="July",F1587="August"),"Summer",TRUE(),"Autumn")</f>
        <v>Summer</v>
      </c>
      <c r="AN1587" s="14" t="str">
        <f aca="false">IF(L1587+M1587&gt;0,"Family","Adult Only")</f>
        <v>Family</v>
      </c>
      <c r="AO1587" s="14" t="str">
        <f aca="false">IF(U1587=V1587,"Same","Changed")</f>
        <v>Same</v>
      </c>
    </row>
    <row r="1588" customFormat="false" ht="15" hidden="false" customHeight="false" outlineLevel="0" collapsed="false">
      <c r="A1588" s="0" t="n">
        <v>1646</v>
      </c>
      <c r="B1588" s="0" t="s">
        <v>90</v>
      </c>
      <c r="C1588" s="0" t="n">
        <v>0</v>
      </c>
      <c r="D1588" s="0" t="n">
        <v>118</v>
      </c>
      <c r="E1588" s="0" t="n">
        <v>2016</v>
      </c>
      <c r="F1588" s="0" t="s">
        <v>135</v>
      </c>
      <c r="G1588" s="0" t="n">
        <v>24</v>
      </c>
      <c r="H1588" s="0" t="n">
        <v>6</v>
      </c>
      <c r="I1588" s="0" t="n">
        <v>1</v>
      </c>
      <c r="J1588" s="0" t="n">
        <v>2</v>
      </c>
      <c r="K1588" s="0" t="n">
        <v>1</v>
      </c>
      <c r="L1588" s="0" t="n">
        <v>0</v>
      </c>
      <c r="M1588" s="0" t="n">
        <v>0</v>
      </c>
      <c r="N1588" s="0" t="s">
        <v>82</v>
      </c>
      <c r="O1588" s="0" t="s">
        <v>170</v>
      </c>
      <c r="P1588" s="0" t="s">
        <v>99</v>
      </c>
      <c r="Q1588" s="0" t="s">
        <v>128</v>
      </c>
      <c r="R1588" s="0" t="n">
        <v>0</v>
      </c>
      <c r="S1588" s="0" t="n">
        <v>0</v>
      </c>
      <c r="T1588" s="0" t="n">
        <v>0</v>
      </c>
      <c r="U1588" s="0" t="s">
        <v>95</v>
      </c>
      <c r="V1588" s="0" t="s">
        <v>95</v>
      </c>
      <c r="W1588" s="0" t="n">
        <v>0</v>
      </c>
      <c r="X1588" s="0" t="s">
        <v>86</v>
      </c>
      <c r="Y1588" s="0" t="n">
        <v>191</v>
      </c>
      <c r="Z1588" s="0" t="n">
        <v>0</v>
      </c>
      <c r="AA1588" s="0" t="n">
        <v>0</v>
      </c>
      <c r="AB1588" s="0" t="s">
        <v>101</v>
      </c>
      <c r="AC1588" s="0" t="n">
        <v>110</v>
      </c>
      <c r="AD1588" s="0" t="n">
        <v>0</v>
      </c>
      <c r="AE1588" s="0" t="n">
        <v>0</v>
      </c>
      <c r="AF1588" s="0" t="s">
        <v>88</v>
      </c>
      <c r="AG1588" s="13" t="n">
        <v>42530</v>
      </c>
      <c r="AH1588" s="25" t="n">
        <f aca="false">I1588+J1588</f>
        <v>3</v>
      </c>
      <c r="AI1588" s="25" t="n">
        <f aca="false">K1588+L1588+M1588</f>
        <v>1</v>
      </c>
      <c r="AJ1588" s="25" t="n">
        <f aca="false">AC1588*AH1588</f>
        <v>330</v>
      </c>
      <c r="AK1588" s="0" t="str">
        <f aca="false">IF(C1588=1,"Cancelled","Completed")</f>
        <v>Completed</v>
      </c>
      <c r="AL1588" s="0" t="str">
        <f aca="false">_xlfn.IFS(D1588&lt;=7,"0-7 Days",D1588&lt;=30,"8-30 Days",D1588&lt;=90,"31-90 Days",TRUE(),"90+ Days")</f>
        <v>90+ Days</v>
      </c>
      <c r="AM1588" s="0" t="str">
        <f aca="false">_xlfn.IFS(OR(F1588="December",F1588="January",F1588="February"),"Winter",OR(F1588="March",F1588="April",F1588="May"),"Spring",OR(F1588="June",F1588="July",F1588="August"),"Summer",TRUE(),"Autumn")</f>
        <v>Summer</v>
      </c>
      <c r="AN1588" s="0" t="str">
        <f aca="false">IF(L1588+M1588&gt;0,"Family","Adult Only")</f>
        <v>Adult Only</v>
      </c>
      <c r="AO1588" s="0" t="str">
        <f aca="false">IF(U1588=V1588,"Same","Changed")</f>
        <v>Same</v>
      </c>
    </row>
    <row r="1589" customFormat="false" ht="15" hidden="false" customHeight="false" outlineLevel="0" collapsed="false">
      <c r="A1589" s="14" t="n">
        <v>1647</v>
      </c>
      <c r="B1589" s="14" t="s">
        <v>90</v>
      </c>
      <c r="C1589" s="14" t="n">
        <v>0</v>
      </c>
      <c r="D1589" s="14" t="n">
        <v>174</v>
      </c>
      <c r="E1589" s="14" t="n">
        <v>2017</v>
      </c>
      <c r="F1589" s="14" t="s">
        <v>103</v>
      </c>
      <c r="G1589" s="14" t="n">
        <v>11</v>
      </c>
      <c r="H1589" s="14" t="n">
        <v>18</v>
      </c>
      <c r="I1589" s="14" t="n">
        <v>0</v>
      </c>
      <c r="J1589" s="14" t="n">
        <v>1</v>
      </c>
      <c r="K1589" s="14" t="n">
        <v>2</v>
      </c>
      <c r="L1589" s="14" t="n">
        <v>0</v>
      </c>
      <c r="M1589" s="14" t="n">
        <v>0</v>
      </c>
      <c r="N1589" s="14" t="s">
        <v>107</v>
      </c>
      <c r="O1589" s="14" t="s">
        <v>122</v>
      </c>
      <c r="P1589" s="14" t="s">
        <v>93</v>
      </c>
      <c r="Q1589" s="14" t="s">
        <v>94</v>
      </c>
      <c r="R1589" s="14" t="n">
        <v>0</v>
      </c>
      <c r="S1589" s="14" t="n">
        <v>0</v>
      </c>
      <c r="T1589" s="14" t="n">
        <v>0</v>
      </c>
      <c r="U1589" s="14" t="s">
        <v>95</v>
      </c>
      <c r="V1589" s="14" t="s">
        <v>95</v>
      </c>
      <c r="W1589" s="14" t="n">
        <v>0</v>
      </c>
      <c r="X1589" s="14" t="s">
        <v>86</v>
      </c>
      <c r="Y1589" s="14" t="n">
        <v>9</v>
      </c>
      <c r="Z1589" s="14" t="n">
        <v>0</v>
      </c>
      <c r="AA1589" s="14" t="n">
        <v>0</v>
      </c>
      <c r="AB1589" s="14" t="s">
        <v>87</v>
      </c>
      <c r="AC1589" s="14" t="n">
        <v>79.2</v>
      </c>
      <c r="AD1589" s="14" t="n">
        <v>0</v>
      </c>
      <c r="AE1589" s="14" t="n">
        <v>1</v>
      </c>
      <c r="AF1589" s="14" t="s">
        <v>88</v>
      </c>
      <c r="AG1589" s="15" t="n">
        <v>42813</v>
      </c>
      <c r="AH1589" s="14" t="n">
        <f aca="false">I1589+J1589</f>
        <v>1</v>
      </c>
      <c r="AI1589" s="14" t="n">
        <f aca="false">K1589+L1589+M1589</f>
        <v>2</v>
      </c>
      <c r="AJ1589" s="14" t="n">
        <f aca="false">AC1589*AH1589</f>
        <v>79.2</v>
      </c>
      <c r="AK1589" s="14" t="str">
        <f aca="false">IF(C1589=1,"Cancelled","Completed")</f>
        <v>Completed</v>
      </c>
      <c r="AL1589" s="14" t="str">
        <f aca="false">_xlfn.IFS(D1589&lt;=7,"0-7 Days",D1589&lt;=30,"8-30 Days",D1589&lt;=90,"31-90 Days",TRUE(),"90+ Days")</f>
        <v>90+ Days</v>
      </c>
      <c r="AM1589" s="14" t="str">
        <f aca="false">_xlfn.IFS(OR(F1589="December",F1589="January",F1589="February"),"Winter",OR(F1589="March",F1589="April",F1589="May"),"Spring",OR(F1589="June",F1589="July",F1589="August"),"Summer",TRUE(),"Autumn")</f>
        <v>Spring</v>
      </c>
      <c r="AN1589" s="14" t="str">
        <f aca="false">IF(L1589+M1589&gt;0,"Family","Adult Only")</f>
        <v>Adult Only</v>
      </c>
      <c r="AO1589" s="14" t="str">
        <f aca="false">IF(U1589=V1589,"Same","Changed")</f>
        <v>Same</v>
      </c>
    </row>
    <row r="1590" customFormat="false" ht="15" hidden="false" customHeight="false" outlineLevel="0" collapsed="false">
      <c r="A1590" s="0" t="n">
        <v>1648</v>
      </c>
      <c r="B1590" s="0" t="s">
        <v>90</v>
      </c>
      <c r="C1590" s="0" t="n">
        <v>0</v>
      </c>
      <c r="D1590" s="0" t="n">
        <v>3</v>
      </c>
      <c r="E1590" s="0" t="n">
        <v>2015</v>
      </c>
      <c r="F1590" s="0" t="s">
        <v>119</v>
      </c>
      <c r="G1590" s="0" t="n">
        <v>33</v>
      </c>
      <c r="H1590" s="0" t="n">
        <v>13</v>
      </c>
      <c r="I1590" s="0" t="n">
        <v>2</v>
      </c>
      <c r="J1590" s="0" t="n">
        <v>4</v>
      </c>
      <c r="K1590" s="0" t="n">
        <v>2</v>
      </c>
      <c r="L1590" s="0" t="n">
        <v>0</v>
      </c>
      <c r="M1590" s="0" t="n">
        <v>0</v>
      </c>
      <c r="N1590" s="0" t="s">
        <v>82</v>
      </c>
      <c r="O1590" s="0" t="s">
        <v>122</v>
      </c>
      <c r="P1590" s="0" t="s">
        <v>93</v>
      </c>
      <c r="Q1590" s="0" t="s">
        <v>94</v>
      </c>
      <c r="R1590" s="0" t="n">
        <v>0</v>
      </c>
      <c r="S1590" s="0" t="n">
        <v>0</v>
      </c>
      <c r="T1590" s="0" t="n">
        <v>0</v>
      </c>
      <c r="U1590" s="0" t="s">
        <v>95</v>
      </c>
      <c r="V1590" s="0" t="s">
        <v>95</v>
      </c>
      <c r="W1590" s="0" t="n">
        <v>0</v>
      </c>
      <c r="X1590" s="0" t="s">
        <v>86</v>
      </c>
      <c r="Y1590" s="0" t="n">
        <v>9</v>
      </c>
      <c r="Z1590" s="0" t="n">
        <v>0</v>
      </c>
      <c r="AA1590" s="0" t="n">
        <v>0</v>
      </c>
      <c r="AB1590" s="0" t="s">
        <v>125</v>
      </c>
      <c r="AC1590" s="0" t="n">
        <v>94</v>
      </c>
      <c r="AD1590" s="0" t="n">
        <v>0</v>
      </c>
      <c r="AE1590" s="0" t="n">
        <v>2</v>
      </c>
      <c r="AF1590" s="0" t="s">
        <v>88</v>
      </c>
      <c r="AG1590" s="13" t="n">
        <v>42235</v>
      </c>
      <c r="AH1590" s="25" t="n">
        <f aca="false">I1590+J1590</f>
        <v>6</v>
      </c>
      <c r="AI1590" s="25" t="n">
        <f aca="false">K1590+L1590+M1590</f>
        <v>2</v>
      </c>
      <c r="AJ1590" s="25" t="n">
        <f aca="false">AC1590*AH1590</f>
        <v>564</v>
      </c>
      <c r="AK1590" s="0" t="str">
        <f aca="false">IF(C1590=1,"Cancelled","Completed")</f>
        <v>Completed</v>
      </c>
      <c r="AL1590" s="0" t="str">
        <f aca="false">_xlfn.IFS(D1590&lt;=7,"0-7 Days",D1590&lt;=30,"8-30 Days",D1590&lt;=90,"31-90 Days",TRUE(),"90+ Days")</f>
        <v>0-7 Days</v>
      </c>
      <c r="AM1590" s="0" t="str">
        <f aca="false">_xlfn.IFS(OR(F1590="December",F1590="January",F1590="February"),"Winter",OR(F1590="March",F1590="April",F1590="May"),"Spring",OR(F1590="June",F1590="July",F1590="August"),"Summer",TRUE(),"Autumn")</f>
        <v>Summer</v>
      </c>
      <c r="AN1590" s="0" t="str">
        <f aca="false">IF(L1590+M1590&gt;0,"Family","Adult Only")</f>
        <v>Adult Only</v>
      </c>
      <c r="AO1590" s="0" t="str">
        <f aca="false">IF(U1590=V1590,"Same","Changed")</f>
        <v>Same</v>
      </c>
    </row>
    <row r="1591" customFormat="false" ht="15" hidden="false" customHeight="false" outlineLevel="0" collapsed="false">
      <c r="A1591" s="14" t="n">
        <v>1649</v>
      </c>
      <c r="B1591" s="14" t="s">
        <v>80</v>
      </c>
      <c r="C1591" s="14" t="n">
        <v>0</v>
      </c>
      <c r="D1591" s="14" t="n">
        <v>1</v>
      </c>
      <c r="E1591" s="14" t="n">
        <v>2015</v>
      </c>
      <c r="F1591" s="14" t="s">
        <v>114</v>
      </c>
      <c r="G1591" s="14" t="n">
        <v>37</v>
      </c>
      <c r="H1591" s="14" t="n">
        <v>11</v>
      </c>
      <c r="I1591" s="14" t="n">
        <v>0</v>
      </c>
      <c r="J1591" s="14" t="n">
        <v>1</v>
      </c>
      <c r="K1591" s="14" t="n">
        <v>2</v>
      </c>
      <c r="L1591" s="14" t="n">
        <v>0</v>
      </c>
      <c r="M1591" s="14" t="n">
        <v>0</v>
      </c>
      <c r="N1591" s="14" t="s">
        <v>82</v>
      </c>
      <c r="O1591" s="14" t="s">
        <v>92</v>
      </c>
      <c r="P1591" s="14" t="s">
        <v>84</v>
      </c>
      <c r="Q1591" s="14" t="s">
        <v>84</v>
      </c>
      <c r="R1591" s="14" t="n">
        <v>0</v>
      </c>
      <c r="S1591" s="14" t="n">
        <v>0</v>
      </c>
      <c r="T1591" s="14" t="n">
        <v>0</v>
      </c>
      <c r="U1591" s="14" t="s">
        <v>95</v>
      </c>
      <c r="V1591" s="14" t="s">
        <v>156</v>
      </c>
      <c r="W1591" s="14" t="n">
        <v>0</v>
      </c>
      <c r="X1591" s="14" t="s">
        <v>86</v>
      </c>
      <c r="Y1591" s="14" t="n">
        <v>0</v>
      </c>
      <c r="Z1591" s="14" t="n">
        <v>0</v>
      </c>
      <c r="AA1591" s="14" t="n">
        <v>0</v>
      </c>
      <c r="AB1591" s="14" t="s">
        <v>87</v>
      </c>
      <c r="AC1591" s="14" t="n">
        <v>131</v>
      </c>
      <c r="AD1591" s="14" t="n">
        <v>0</v>
      </c>
      <c r="AE1591" s="14" t="n">
        <v>0</v>
      </c>
      <c r="AF1591" s="14" t="s">
        <v>88</v>
      </c>
      <c r="AG1591" s="15" t="n">
        <v>42259</v>
      </c>
      <c r="AH1591" s="14" t="n">
        <f aca="false">I1591+J1591</f>
        <v>1</v>
      </c>
      <c r="AI1591" s="14" t="n">
        <f aca="false">K1591+L1591+M1591</f>
        <v>2</v>
      </c>
      <c r="AJ1591" s="14" t="n">
        <f aca="false">AC1591*AH1591</f>
        <v>131</v>
      </c>
      <c r="AK1591" s="14" t="str">
        <f aca="false">IF(C1591=1,"Cancelled","Completed")</f>
        <v>Completed</v>
      </c>
      <c r="AL1591" s="14" t="str">
        <f aca="false">_xlfn.IFS(D1591&lt;=7,"0-7 Days",D1591&lt;=30,"8-30 Days",D1591&lt;=90,"31-90 Days",TRUE(),"90+ Days")</f>
        <v>0-7 Days</v>
      </c>
      <c r="AM1591" s="14" t="str">
        <f aca="false">_xlfn.IFS(OR(F1591="December",F1591="January",F1591="February"),"Winter",OR(F1591="March",F1591="April",F1591="May"),"Spring",OR(F1591="June",F1591="July",F1591="August"),"Summer",TRUE(),"Autumn")</f>
        <v>Autumn</v>
      </c>
      <c r="AN1591" s="14" t="str">
        <f aca="false">IF(L1591+M1591&gt;0,"Family","Adult Only")</f>
        <v>Adult Only</v>
      </c>
      <c r="AO1591" s="14" t="str">
        <f aca="false">IF(U1591=V1591,"Same","Changed")</f>
        <v>Changed</v>
      </c>
    </row>
    <row r="1592" customFormat="false" ht="15" hidden="false" customHeight="false" outlineLevel="0" collapsed="false">
      <c r="A1592" s="0" t="n">
        <v>1650</v>
      </c>
      <c r="B1592" s="0" t="s">
        <v>90</v>
      </c>
      <c r="C1592" s="0" t="n">
        <v>1</v>
      </c>
      <c r="D1592" s="0" t="n">
        <v>137</v>
      </c>
      <c r="E1592" s="0" t="n">
        <v>2016</v>
      </c>
      <c r="F1592" s="0" t="s">
        <v>126</v>
      </c>
      <c r="G1592" s="0" t="n">
        <v>5</v>
      </c>
      <c r="H1592" s="0" t="n">
        <v>27</v>
      </c>
      <c r="I1592" s="0" t="n">
        <v>0</v>
      </c>
      <c r="J1592" s="0" t="n">
        <v>2</v>
      </c>
      <c r="K1592" s="0" t="n">
        <v>1</v>
      </c>
      <c r="L1592" s="0" t="n">
        <v>0</v>
      </c>
      <c r="M1592" s="0" t="n">
        <v>0</v>
      </c>
      <c r="N1592" s="0" t="s">
        <v>82</v>
      </c>
      <c r="O1592" s="0" t="s">
        <v>92</v>
      </c>
      <c r="P1592" s="0" t="s">
        <v>116</v>
      </c>
      <c r="Q1592" s="0" t="s">
        <v>94</v>
      </c>
      <c r="R1592" s="0" t="n">
        <v>0</v>
      </c>
      <c r="S1592" s="0" t="n">
        <v>1</v>
      </c>
      <c r="T1592" s="0" t="n">
        <v>0</v>
      </c>
      <c r="U1592" s="0" t="s">
        <v>95</v>
      </c>
      <c r="V1592" s="0" t="s">
        <v>95</v>
      </c>
      <c r="W1592" s="0" t="n">
        <v>0</v>
      </c>
      <c r="X1592" s="0" t="s">
        <v>120</v>
      </c>
      <c r="Y1592" s="0" t="n">
        <v>29</v>
      </c>
      <c r="Z1592" s="0" t="n">
        <v>0</v>
      </c>
      <c r="AA1592" s="0" t="n">
        <v>45</v>
      </c>
      <c r="AB1592" s="0" t="s">
        <v>87</v>
      </c>
      <c r="AC1592" s="0" t="n">
        <v>70</v>
      </c>
      <c r="AD1592" s="0" t="n">
        <v>0</v>
      </c>
      <c r="AE1592" s="0" t="n">
        <v>0</v>
      </c>
      <c r="AF1592" s="0" t="s">
        <v>96</v>
      </c>
      <c r="AG1592" s="13" t="n">
        <v>42304</v>
      </c>
      <c r="AH1592" s="25" t="n">
        <f aca="false">I1592+J1592</f>
        <v>2</v>
      </c>
      <c r="AI1592" s="25" t="n">
        <f aca="false">K1592+L1592+M1592</f>
        <v>1</v>
      </c>
      <c r="AJ1592" s="25" t="n">
        <f aca="false">AC1592*AH1592</f>
        <v>140</v>
      </c>
      <c r="AK1592" s="0" t="str">
        <f aca="false">IF(C1592=1,"Cancelled","Completed")</f>
        <v>Cancelled</v>
      </c>
      <c r="AL1592" s="0" t="str">
        <f aca="false">_xlfn.IFS(D1592&lt;=7,"0-7 Days",D1592&lt;=30,"8-30 Days",D1592&lt;=90,"31-90 Days",TRUE(),"90+ Days")</f>
        <v>90+ Days</v>
      </c>
      <c r="AM1592" s="0" t="str">
        <f aca="false">_xlfn.IFS(OR(F1592="December",F1592="January",F1592="February"),"Winter",OR(F1592="March",F1592="April",F1592="May"),"Spring",OR(F1592="June",F1592="July",F1592="August"),"Summer",TRUE(),"Autumn")</f>
        <v>Winter</v>
      </c>
      <c r="AN1592" s="0" t="str">
        <f aca="false">IF(L1592+M1592&gt;0,"Family","Adult Only")</f>
        <v>Adult Only</v>
      </c>
      <c r="AO1592" s="0" t="str">
        <f aca="false">IF(U1592=V1592,"Same","Changed")</f>
        <v>Same</v>
      </c>
    </row>
    <row r="1593" customFormat="false" ht="15" hidden="false" customHeight="false" outlineLevel="0" collapsed="false">
      <c r="A1593" s="14" t="n">
        <v>1651</v>
      </c>
      <c r="B1593" s="14" t="s">
        <v>90</v>
      </c>
      <c r="C1593" s="14" t="n">
        <v>0</v>
      </c>
      <c r="D1593" s="14" t="n">
        <v>68</v>
      </c>
      <c r="E1593" s="14" t="n">
        <v>2017</v>
      </c>
      <c r="F1593" s="14" t="s">
        <v>91</v>
      </c>
      <c r="G1593" s="14" t="n">
        <v>28</v>
      </c>
      <c r="H1593" s="14" t="n">
        <v>11</v>
      </c>
      <c r="I1593" s="14" t="n">
        <v>0</v>
      </c>
      <c r="J1593" s="14" t="n">
        <v>2</v>
      </c>
      <c r="K1593" s="14" t="n">
        <v>2</v>
      </c>
      <c r="L1593" s="14" t="n">
        <v>0</v>
      </c>
      <c r="M1593" s="14" t="n">
        <v>0</v>
      </c>
      <c r="N1593" s="14" t="s">
        <v>82</v>
      </c>
      <c r="O1593" s="14" t="s">
        <v>115</v>
      </c>
      <c r="P1593" s="14" t="s">
        <v>84</v>
      </c>
      <c r="Q1593" s="14" t="s">
        <v>84</v>
      </c>
      <c r="R1593" s="14" t="n">
        <v>0</v>
      </c>
      <c r="S1593" s="14" t="n">
        <v>0</v>
      </c>
      <c r="T1593" s="14" t="n">
        <v>0</v>
      </c>
      <c r="U1593" s="14" t="s">
        <v>95</v>
      </c>
      <c r="V1593" s="14" t="s">
        <v>95</v>
      </c>
      <c r="W1593" s="14" t="n">
        <v>2</v>
      </c>
      <c r="X1593" s="14" t="s">
        <v>86</v>
      </c>
      <c r="Y1593" s="14" t="n">
        <v>0</v>
      </c>
      <c r="Z1593" s="14" t="n">
        <v>0</v>
      </c>
      <c r="AA1593" s="14" t="n">
        <v>0</v>
      </c>
      <c r="AB1593" s="14" t="s">
        <v>87</v>
      </c>
      <c r="AC1593" s="14" t="n">
        <v>108</v>
      </c>
      <c r="AD1593" s="14" t="n">
        <v>0</v>
      </c>
      <c r="AE1593" s="14" t="n">
        <v>2</v>
      </c>
      <c r="AF1593" s="14" t="s">
        <v>88</v>
      </c>
      <c r="AG1593" s="15" t="n">
        <v>42929</v>
      </c>
      <c r="AH1593" s="14" t="n">
        <f aca="false">I1593+J1593</f>
        <v>2</v>
      </c>
      <c r="AI1593" s="14" t="n">
        <f aca="false">K1593+L1593+M1593</f>
        <v>2</v>
      </c>
      <c r="AJ1593" s="14" t="n">
        <f aca="false">AC1593*AH1593</f>
        <v>216</v>
      </c>
      <c r="AK1593" s="14" t="str">
        <f aca="false">IF(C1593=1,"Cancelled","Completed")</f>
        <v>Completed</v>
      </c>
      <c r="AL1593" s="14" t="str">
        <f aca="false">_xlfn.IFS(D1593&lt;=7,"0-7 Days",D1593&lt;=30,"8-30 Days",D1593&lt;=90,"31-90 Days",TRUE(),"90+ Days")</f>
        <v>31-90 Days</v>
      </c>
      <c r="AM1593" s="14" t="str">
        <f aca="false">_xlfn.IFS(OR(F1593="December",F1593="January",F1593="February"),"Winter",OR(F1593="March",F1593="April",F1593="May"),"Spring",OR(F1593="June",F1593="July",F1593="August"),"Summer",TRUE(),"Autumn")</f>
        <v>Summer</v>
      </c>
      <c r="AN1593" s="14" t="str">
        <f aca="false">IF(L1593+M1593&gt;0,"Family","Adult Only")</f>
        <v>Adult Only</v>
      </c>
      <c r="AO1593" s="14" t="str">
        <f aca="false">IF(U1593=V1593,"Same","Changed")</f>
        <v>Same</v>
      </c>
    </row>
    <row r="1594" customFormat="false" ht="15" hidden="false" customHeight="false" outlineLevel="0" collapsed="false">
      <c r="A1594" s="0" t="n">
        <v>1652</v>
      </c>
      <c r="B1594" s="0" t="s">
        <v>80</v>
      </c>
      <c r="C1594" s="0" t="n">
        <v>0</v>
      </c>
      <c r="D1594" s="0" t="n">
        <v>16</v>
      </c>
      <c r="E1594" s="0" t="n">
        <v>2016</v>
      </c>
      <c r="F1594" s="0" t="s">
        <v>103</v>
      </c>
      <c r="G1594" s="0" t="n">
        <v>14</v>
      </c>
      <c r="H1594" s="0" t="n">
        <v>30</v>
      </c>
      <c r="I1594" s="0" t="n">
        <v>0</v>
      </c>
      <c r="J1594" s="0" t="n">
        <v>1</v>
      </c>
      <c r="K1594" s="0" t="n">
        <v>2</v>
      </c>
      <c r="L1594" s="0" t="n">
        <v>0</v>
      </c>
      <c r="M1594" s="0" t="n">
        <v>0</v>
      </c>
      <c r="N1594" s="0" t="s">
        <v>82</v>
      </c>
      <c r="O1594" s="0" t="s">
        <v>92</v>
      </c>
      <c r="P1594" s="0" t="s">
        <v>93</v>
      </c>
      <c r="Q1594" s="0" t="s">
        <v>94</v>
      </c>
      <c r="R1594" s="0" t="n">
        <v>0</v>
      </c>
      <c r="S1594" s="0" t="n">
        <v>0</v>
      </c>
      <c r="T1594" s="0" t="n">
        <v>0</v>
      </c>
      <c r="U1594" s="0" t="s">
        <v>95</v>
      </c>
      <c r="V1594" s="0" t="s">
        <v>109</v>
      </c>
      <c r="W1594" s="0" t="n">
        <v>0</v>
      </c>
      <c r="X1594" s="0" t="s">
        <v>86</v>
      </c>
      <c r="Y1594" s="0" t="n">
        <v>240</v>
      </c>
      <c r="Z1594" s="0" t="n">
        <v>0</v>
      </c>
      <c r="AA1594" s="0" t="n">
        <v>0</v>
      </c>
      <c r="AB1594" s="0" t="s">
        <v>87</v>
      </c>
      <c r="AC1594" s="0" t="n">
        <v>39</v>
      </c>
      <c r="AD1594" s="0" t="n">
        <v>0</v>
      </c>
      <c r="AE1594" s="0" t="n">
        <v>1</v>
      </c>
      <c r="AF1594" s="0" t="s">
        <v>88</v>
      </c>
      <c r="AG1594" s="13" t="n">
        <v>42460</v>
      </c>
      <c r="AH1594" s="25" t="n">
        <f aca="false">I1594+J1594</f>
        <v>1</v>
      </c>
      <c r="AI1594" s="25" t="n">
        <f aca="false">K1594+L1594+M1594</f>
        <v>2</v>
      </c>
      <c r="AJ1594" s="25" t="n">
        <f aca="false">AC1594*AH1594</f>
        <v>39</v>
      </c>
      <c r="AK1594" s="0" t="str">
        <f aca="false">IF(C1594=1,"Cancelled","Completed")</f>
        <v>Completed</v>
      </c>
      <c r="AL1594" s="0" t="str">
        <f aca="false">_xlfn.IFS(D1594&lt;=7,"0-7 Days",D1594&lt;=30,"8-30 Days",D1594&lt;=90,"31-90 Days",TRUE(),"90+ Days")</f>
        <v>8-30 Days</v>
      </c>
      <c r="AM1594" s="0" t="str">
        <f aca="false">_xlfn.IFS(OR(F1594="December",F1594="January",F1594="February"),"Winter",OR(F1594="March",F1594="April",F1594="May"),"Spring",OR(F1594="June",F1594="July",F1594="August"),"Summer",TRUE(),"Autumn")</f>
        <v>Spring</v>
      </c>
      <c r="AN1594" s="0" t="str">
        <f aca="false">IF(L1594+M1594&gt;0,"Family","Adult Only")</f>
        <v>Adult Only</v>
      </c>
      <c r="AO1594" s="0" t="str">
        <f aca="false">IF(U1594=V1594,"Same","Changed")</f>
        <v>Changed</v>
      </c>
    </row>
    <row r="1595" customFormat="false" ht="15" hidden="false" customHeight="false" outlineLevel="0" collapsed="false">
      <c r="A1595" s="14" t="n">
        <v>1653</v>
      </c>
      <c r="B1595" s="14" t="s">
        <v>80</v>
      </c>
      <c r="C1595" s="14" t="n">
        <v>0</v>
      </c>
      <c r="D1595" s="14" t="n">
        <v>337</v>
      </c>
      <c r="E1595" s="14" t="n">
        <v>2016</v>
      </c>
      <c r="F1595" s="14" t="s">
        <v>111</v>
      </c>
      <c r="G1595" s="14" t="n">
        <v>42</v>
      </c>
      <c r="H1595" s="14" t="n">
        <v>9</v>
      </c>
      <c r="I1595" s="14" t="n">
        <v>2</v>
      </c>
      <c r="J1595" s="14" t="n">
        <v>5</v>
      </c>
      <c r="K1595" s="14" t="n">
        <v>2</v>
      </c>
      <c r="L1595" s="14" t="n">
        <v>0</v>
      </c>
      <c r="M1595" s="14" t="n">
        <v>0</v>
      </c>
      <c r="N1595" s="14" t="s">
        <v>112</v>
      </c>
      <c r="O1595" s="14" t="s">
        <v>83</v>
      </c>
      <c r="P1595" s="14" t="s">
        <v>116</v>
      </c>
      <c r="Q1595" s="14" t="s">
        <v>84</v>
      </c>
      <c r="R1595" s="14" t="n">
        <v>0</v>
      </c>
      <c r="S1595" s="14" t="n">
        <v>0</v>
      </c>
      <c r="T1595" s="14" t="n">
        <v>0</v>
      </c>
      <c r="U1595" s="14" t="s">
        <v>109</v>
      </c>
      <c r="V1595" s="14" t="s">
        <v>109</v>
      </c>
      <c r="W1595" s="14" t="n">
        <v>0</v>
      </c>
      <c r="X1595" s="14" t="s">
        <v>86</v>
      </c>
      <c r="Y1595" s="14" t="n">
        <v>273</v>
      </c>
      <c r="Z1595" s="14" t="n">
        <v>0</v>
      </c>
      <c r="AA1595" s="14" t="n">
        <v>101</v>
      </c>
      <c r="AB1595" s="14" t="s">
        <v>101</v>
      </c>
      <c r="AC1595" s="14" t="n">
        <v>66.28</v>
      </c>
      <c r="AD1595" s="14" t="n">
        <v>0</v>
      </c>
      <c r="AE1595" s="14" t="n">
        <v>0</v>
      </c>
      <c r="AF1595" s="14" t="s">
        <v>88</v>
      </c>
      <c r="AG1595" s="15" t="n">
        <v>42659</v>
      </c>
      <c r="AH1595" s="14" t="n">
        <f aca="false">I1595+J1595</f>
        <v>7</v>
      </c>
      <c r="AI1595" s="14" t="n">
        <f aca="false">K1595+L1595+M1595</f>
        <v>2</v>
      </c>
      <c r="AJ1595" s="14" t="n">
        <f aca="false">AC1595*AH1595</f>
        <v>463.96</v>
      </c>
      <c r="AK1595" s="14" t="str">
        <f aca="false">IF(C1595=1,"Cancelled","Completed")</f>
        <v>Completed</v>
      </c>
      <c r="AL1595" s="14" t="str">
        <f aca="false">_xlfn.IFS(D1595&lt;=7,"0-7 Days",D1595&lt;=30,"8-30 Days",D1595&lt;=90,"31-90 Days",TRUE(),"90+ Days")</f>
        <v>90+ Days</v>
      </c>
      <c r="AM1595" s="14" t="str">
        <f aca="false">_xlfn.IFS(OR(F1595="December",F1595="January",F1595="February"),"Winter",OR(F1595="March",F1595="April",F1595="May"),"Spring",OR(F1595="June",F1595="July",F1595="August"),"Summer",TRUE(),"Autumn")</f>
        <v>Autumn</v>
      </c>
      <c r="AN1595" s="14" t="str">
        <f aca="false">IF(L1595+M1595&gt;0,"Family","Adult Only")</f>
        <v>Adult Only</v>
      </c>
      <c r="AO1595" s="14" t="str">
        <f aca="false">IF(U1595=V1595,"Same","Changed")</f>
        <v>Same</v>
      </c>
    </row>
    <row r="1596" customFormat="false" ht="15" hidden="false" customHeight="false" outlineLevel="0" collapsed="false">
      <c r="A1596" s="0" t="n">
        <v>1654</v>
      </c>
      <c r="B1596" s="0" t="s">
        <v>90</v>
      </c>
      <c r="C1596" s="0" t="n">
        <v>1</v>
      </c>
      <c r="D1596" s="0" t="n">
        <v>195</v>
      </c>
      <c r="E1596" s="0" t="n">
        <v>2017</v>
      </c>
      <c r="F1596" s="0" t="s">
        <v>118</v>
      </c>
      <c r="G1596" s="0" t="n">
        <v>8</v>
      </c>
      <c r="H1596" s="0" t="n">
        <v>24</v>
      </c>
      <c r="I1596" s="0" t="n">
        <v>0</v>
      </c>
      <c r="J1596" s="0" t="n">
        <v>1</v>
      </c>
      <c r="K1596" s="0" t="n">
        <v>2</v>
      </c>
      <c r="L1596" s="0" t="n">
        <v>0</v>
      </c>
      <c r="M1596" s="0" t="n">
        <v>0</v>
      </c>
      <c r="N1596" s="0" t="s">
        <v>82</v>
      </c>
      <c r="O1596" s="0" t="s">
        <v>98</v>
      </c>
      <c r="P1596" s="0" t="s">
        <v>93</v>
      </c>
      <c r="Q1596" s="0" t="s">
        <v>94</v>
      </c>
      <c r="R1596" s="0" t="n">
        <v>0</v>
      </c>
      <c r="S1596" s="0" t="n">
        <v>0</v>
      </c>
      <c r="T1596" s="0" t="n">
        <v>0</v>
      </c>
      <c r="U1596" s="0" t="s">
        <v>95</v>
      </c>
      <c r="V1596" s="0" t="s">
        <v>95</v>
      </c>
      <c r="W1596" s="0" t="n">
        <v>0</v>
      </c>
      <c r="X1596" s="0" t="s">
        <v>86</v>
      </c>
      <c r="Y1596" s="0" t="n">
        <v>9</v>
      </c>
      <c r="Z1596" s="0" t="n">
        <v>0</v>
      </c>
      <c r="AA1596" s="0" t="n">
        <v>0</v>
      </c>
      <c r="AB1596" s="0" t="s">
        <v>87</v>
      </c>
      <c r="AC1596" s="0" t="n">
        <v>90</v>
      </c>
      <c r="AD1596" s="0" t="n">
        <v>0</v>
      </c>
      <c r="AE1596" s="0" t="n">
        <v>1</v>
      </c>
      <c r="AF1596" s="0" t="s">
        <v>96</v>
      </c>
      <c r="AG1596" s="13" t="n">
        <v>42641</v>
      </c>
      <c r="AH1596" s="25" t="n">
        <f aca="false">I1596+J1596</f>
        <v>1</v>
      </c>
      <c r="AI1596" s="25" t="n">
        <f aca="false">K1596+L1596+M1596</f>
        <v>2</v>
      </c>
      <c r="AJ1596" s="25" t="n">
        <f aca="false">AC1596*AH1596</f>
        <v>90</v>
      </c>
      <c r="AK1596" s="0" t="str">
        <f aca="false">IF(C1596=1,"Cancelled","Completed")</f>
        <v>Cancelled</v>
      </c>
      <c r="AL1596" s="0" t="str">
        <f aca="false">_xlfn.IFS(D1596&lt;=7,"0-7 Days",D1596&lt;=30,"8-30 Days",D1596&lt;=90,"31-90 Days",TRUE(),"90+ Days")</f>
        <v>90+ Days</v>
      </c>
      <c r="AM1596" s="0" t="str">
        <f aca="false">_xlfn.IFS(OR(F1596="December",F1596="January",F1596="February"),"Winter",OR(F1596="March",F1596="April",F1596="May"),"Spring",OR(F1596="June",F1596="July",F1596="August"),"Summer",TRUE(),"Autumn")</f>
        <v>Winter</v>
      </c>
      <c r="AN1596" s="0" t="str">
        <f aca="false">IF(L1596+M1596&gt;0,"Family","Adult Only")</f>
        <v>Adult Only</v>
      </c>
      <c r="AO1596" s="0" t="str">
        <f aca="false">IF(U1596=V1596,"Same","Changed")</f>
        <v>Same</v>
      </c>
    </row>
    <row r="1597" customFormat="false" ht="15" hidden="false" customHeight="false" outlineLevel="0" collapsed="false">
      <c r="A1597" s="14" t="n">
        <v>1655</v>
      </c>
      <c r="B1597" s="14" t="s">
        <v>80</v>
      </c>
      <c r="C1597" s="14" t="n">
        <v>1</v>
      </c>
      <c r="D1597" s="14" t="n">
        <v>143</v>
      </c>
      <c r="E1597" s="14" t="n">
        <v>2016</v>
      </c>
      <c r="F1597" s="14" t="s">
        <v>103</v>
      </c>
      <c r="G1597" s="14" t="n">
        <v>14</v>
      </c>
      <c r="H1597" s="14" t="n">
        <v>27</v>
      </c>
      <c r="I1597" s="14" t="n">
        <v>2</v>
      </c>
      <c r="J1597" s="14" t="n">
        <v>4</v>
      </c>
      <c r="K1597" s="14" t="n">
        <v>2</v>
      </c>
      <c r="L1597" s="14" t="n">
        <v>0</v>
      </c>
      <c r="M1597" s="14" t="n">
        <v>0</v>
      </c>
      <c r="N1597" s="14" t="s">
        <v>82</v>
      </c>
      <c r="O1597" s="14" t="s">
        <v>92</v>
      </c>
      <c r="P1597" s="14" t="s">
        <v>93</v>
      </c>
      <c r="Q1597" s="14" t="s">
        <v>94</v>
      </c>
      <c r="R1597" s="14" t="n">
        <v>0</v>
      </c>
      <c r="S1597" s="14" t="n">
        <v>0</v>
      </c>
      <c r="T1597" s="14" t="n">
        <v>0</v>
      </c>
      <c r="U1597" s="14" t="s">
        <v>95</v>
      </c>
      <c r="V1597" s="14" t="s">
        <v>95</v>
      </c>
      <c r="W1597" s="14" t="n">
        <v>0</v>
      </c>
      <c r="X1597" s="14" t="s">
        <v>86</v>
      </c>
      <c r="Y1597" s="14" t="n">
        <v>242</v>
      </c>
      <c r="Z1597" s="14" t="n">
        <v>0</v>
      </c>
      <c r="AA1597" s="14" t="n">
        <v>0</v>
      </c>
      <c r="AB1597" s="14" t="s">
        <v>87</v>
      </c>
      <c r="AC1597" s="14" t="n">
        <v>45.6</v>
      </c>
      <c r="AD1597" s="14" t="n">
        <v>0</v>
      </c>
      <c r="AE1597" s="14" t="n">
        <v>2</v>
      </c>
      <c r="AF1597" s="14" t="s">
        <v>96</v>
      </c>
      <c r="AG1597" s="15" t="n">
        <v>42405</v>
      </c>
      <c r="AH1597" s="14" t="n">
        <f aca="false">I1597+J1597</f>
        <v>6</v>
      </c>
      <c r="AI1597" s="14" t="n">
        <f aca="false">K1597+L1597+M1597</f>
        <v>2</v>
      </c>
      <c r="AJ1597" s="14" t="n">
        <f aca="false">AC1597*AH1597</f>
        <v>273.6</v>
      </c>
      <c r="AK1597" s="14" t="str">
        <f aca="false">IF(C1597=1,"Cancelled","Completed")</f>
        <v>Cancelled</v>
      </c>
      <c r="AL1597" s="14" t="str">
        <f aca="false">_xlfn.IFS(D1597&lt;=7,"0-7 Days",D1597&lt;=30,"8-30 Days",D1597&lt;=90,"31-90 Days",TRUE(),"90+ Days")</f>
        <v>90+ Days</v>
      </c>
      <c r="AM1597" s="14" t="str">
        <f aca="false">_xlfn.IFS(OR(F1597="December",F1597="January",F1597="February"),"Winter",OR(F1597="March",F1597="April",F1597="May"),"Spring",OR(F1597="June",F1597="July",F1597="August"),"Summer",TRUE(),"Autumn")</f>
        <v>Spring</v>
      </c>
      <c r="AN1597" s="14" t="str">
        <f aca="false">IF(L1597+M1597&gt;0,"Family","Adult Only")</f>
        <v>Adult Only</v>
      </c>
      <c r="AO1597" s="14" t="str">
        <f aca="false">IF(U1597=V1597,"Same","Changed")</f>
        <v>Same</v>
      </c>
    </row>
    <row r="1598" customFormat="false" ht="15" hidden="false" customHeight="false" outlineLevel="0" collapsed="false">
      <c r="A1598" s="0" t="n">
        <v>1656</v>
      </c>
      <c r="B1598" s="0" t="s">
        <v>90</v>
      </c>
      <c r="C1598" s="0" t="n">
        <v>0</v>
      </c>
      <c r="D1598" s="0" t="n">
        <v>6</v>
      </c>
      <c r="E1598" s="0" t="n">
        <v>2017</v>
      </c>
      <c r="F1598" s="0" t="s">
        <v>119</v>
      </c>
      <c r="G1598" s="0" t="n">
        <v>32</v>
      </c>
      <c r="H1598" s="0" t="n">
        <v>7</v>
      </c>
      <c r="I1598" s="0" t="n">
        <v>1</v>
      </c>
      <c r="J1598" s="0" t="n">
        <v>2</v>
      </c>
      <c r="K1598" s="0" t="n">
        <v>2</v>
      </c>
      <c r="L1598" s="0" t="n">
        <v>0</v>
      </c>
      <c r="M1598" s="0" t="n">
        <v>0</v>
      </c>
      <c r="N1598" s="0" t="s">
        <v>107</v>
      </c>
      <c r="O1598" s="0" t="s">
        <v>92</v>
      </c>
      <c r="P1598" s="0" t="s">
        <v>93</v>
      </c>
      <c r="Q1598" s="0" t="s">
        <v>94</v>
      </c>
      <c r="R1598" s="0" t="n">
        <v>0</v>
      </c>
      <c r="S1598" s="0" t="n">
        <v>0</v>
      </c>
      <c r="T1598" s="0" t="n">
        <v>0</v>
      </c>
      <c r="U1598" s="0" t="s">
        <v>95</v>
      </c>
      <c r="V1598" s="0" t="s">
        <v>95</v>
      </c>
      <c r="W1598" s="0" t="n">
        <v>0</v>
      </c>
      <c r="X1598" s="0" t="s">
        <v>86</v>
      </c>
      <c r="Y1598" s="0" t="n">
        <v>9</v>
      </c>
      <c r="Z1598" s="0" t="n">
        <v>0</v>
      </c>
      <c r="AA1598" s="0" t="n">
        <v>0</v>
      </c>
      <c r="AB1598" s="0" t="s">
        <v>87</v>
      </c>
      <c r="AC1598" s="0" t="n">
        <v>160</v>
      </c>
      <c r="AD1598" s="0" t="n">
        <v>0</v>
      </c>
      <c r="AE1598" s="0" t="n">
        <v>2</v>
      </c>
      <c r="AF1598" s="0" t="s">
        <v>88</v>
      </c>
      <c r="AG1598" s="13" t="n">
        <v>42957</v>
      </c>
      <c r="AH1598" s="25" t="n">
        <f aca="false">I1598+J1598</f>
        <v>3</v>
      </c>
      <c r="AI1598" s="25" t="n">
        <f aca="false">K1598+L1598+M1598</f>
        <v>2</v>
      </c>
      <c r="AJ1598" s="25" t="n">
        <f aca="false">AC1598*AH1598</f>
        <v>480</v>
      </c>
      <c r="AK1598" s="0" t="str">
        <f aca="false">IF(C1598=1,"Cancelled","Completed")</f>
        <v>Completed</v>
      </c>
      <c r="AL1598" s="0" t="str">
        <f aca="false">_xlfn.IFS(D1598&lt;=7,"0-7 Days",D1598&lt;=30,"8-30 Days",D1598&lt;=90,"31-90 Days",TRUE(),"90+ Days")</f>
        <v>0-7 Days</v>
      </c>
      <c r="AM1598" s="0" t="str">
        <f aca="false">_xlfn.IFS(OR(F1598="December",F1598="January",F1598="February"),"Winter",OR(F1598="March",F1598="April",F1598="May"),"Spring",OR(F1598="June",F1598="July",F1598="August"),"Summer",TRUE(),"Autumn")</f>
        <v>Summer</v>
      </c>
      <c r="AN1598" s="0" t="str">
        <f aca="false">IF(L1598+M1598&gt;0,"Family","Adult Only")</f>
        <v>Adult Only</v>
      </c>
      <c r="AO1598" s="0" t="str">
        <f aca="false">IF(U1598=V1598,"Same","Changed")</f>
        <v>Same</v>
      </c>
    </row>
    <row r="1599" customFormat="false" ht="15" hidden="false" customHeight="false" outlineLevel="0" collapsed="false">
      <c r="A1599" s="14" t="n">
        <v>1657</v>
      </c>
      <c r="B1599" s="14" t="s">
        <v>90</v>
      </c>
      <c r="C1599" s="14" t="n">
        <v>0</v>
      </c>
      <c r="D1599" s="14" t="n">
        <v>158</v>
      </c>
      <c r="E1599" s="14" t="n">
        <v>2017</v>
      </c>
      <c r="F1599" s="14" t="s">
        <v>121</v>
      </c>
      <c r="G1599" s="14" t="n">
        <v>18</v>
      </c>
      <c r="H1599" s="14" t="n">
        <v>5</v>
      </c>
      <c r="I1599" s="14" t="n">
        <v>2</v>
      </c>
      <c r="J1599" s="14" t="n">
        <v>2</v>
      </c>
      <c r="K1599" s="14" t="n">
        <v>2</v>
      </c>
      <c r="L1599" s="14" t="n">
        <v>0</v>
      </c>
      <c r="M1599" s="14" t="n">
        <v>0</v>
      </c>
      <c r="N1599" s="14" t="s">
        <v>82</v>
      </c>
      <c r="O1599" s="14" t="s">
        <v>147</v>
      </c>
      <c r="P1599" s="14" t="s">
        <v>93</v>
      </c>
      <c r="Q1599" s="14" t="s">
        <v>94</v>
      </c>
      <c r="R1599" s="14" t="n">
        <v>0</v>
      </c>
      <c r="S1599" s="14" t="n">
        <v>0</v>
      </c>
      <c r="T1599" s="14" t="n">
        <v>0</v>
      </c>
      <c r="U1599" s="14" t="s">
        <v>109</v>
      </c>
      <c r="V1599" s="14" t="s">
        <v>109</v>
      </c>
      <c r="W1599" s="14" t="n">
        <v>0</v>
      </c>
      <c r="X1599" s="14" t="s">
        <v>86</v>
      </c>
      <c r="Y1599" s="14" t="n">
        <v>9</v>
      </c>
      <c r="Z1599" s="14" t="n">
        <v>0</v>
      </c>
      <c r="AA1599" s="14" t="n">
        <v>0</v>
      </c>
      <c r="AB1599" s="14" t="s">
        <v>87</v>
      </c>
      <c r="AC1599" s="14" t="n">
        <v>144.5</v>
      </c>
      <c r="AD1599" s="14" t="n">
        <v>0</v>
      </c>
      <c r="AE1599" s="14" t="n">
        <v>3</v>
      </c>
      <c r="AF1599" s="14" t="s">
        <v>88</v>
      </c>
      <c r="AG1599" s="15" t="n">
        <v>42864</v>
      </c>
      <c r="AH1599" s="14" t="n">
        <f aca="false">I1599+J1599</f>
        <v>4</v>
      </c>
      <c r="AI1599" s="14" t="n">
        <f aca="false">K1599+L1599+M1599</f>
        <v>2</v>
      </c>
      <c r="AJ1599" s="14" t="n">
        <f aca="false">AC1599*AH1599</f>
        <v>578</v>
      </c>
      <c r="AK1599" s="14" t="str">
        <f aca="false">IF(C1599=1,"Cancelled","Completed")</f>
        <v>Completed</v>
      </c>
      <c r="AL1599" s="14" t="str">
        <f aca="false">_xlfn.IFS(D1599&lt;=7,"0-7 Days",D1599&lt;=30,"8-30 Days",D1599&lt;=90,"31-90 Days",TRUE(),"90+ Days")</f>
        <v>90+ Days</v>
      </c>
      <c r="AM1599" s="14" t="str">
        <f aca="false">_xlfn.IFS(OR(F1599="December",F1599="January",F1599="February"),"Winter",OR(F1599="March",F1599="April",F1599="May"),"Spring",OR(F1599="June",F1599="July",F1599="August"),"Summer",TRUE(),"Autumn")</f>
        <v>Spring</v>
      </c>
      <c r="AN1599" s="14" t="str">
        <f aca="false">IF(L1599+M1599&gt;0,"Family","Adult Only")</f>
        <v>Adult Only</v>
      </c>
      <c r="AO1599" s="14" t="str">
        <f aca="false">IF(U1599=V1599,"Same","Changed")</f>
        <v>Same</v>
      </c>
    </row>
    <row r="1600" customFormat="false" ht="15" hidden="false" customHeight="false" outlineLevel="0" collapsed="false">
      <c r="A1600" s="0" t="n">
        <v>1659</v>
      </c>
      <c r="B1600" s="0" t="s">
        <v>90</v>
      </c>
      <c r="C1600" s="0" t="n">
        <v>0</v>
      </c>
      <c r="D1600" s="0" t="n">
        <v>190</v>
      </c>
      <c r="E1600" s="0" t="n">
        <v>2017</v>
      </c>
      <c r="F1600" s="0" t="s">
        <v>91</v>
      </c>
      <c r="G1600" s="0" t="n">
        <v>29</v>
      </c>
      <c r="H1600" s="0" t="n">
        <v>17</v>
      </c>
      <c r="I1600" s="0" t="n">
        <v>1</v>
      </c>
      <c r="J1600" s="0" t="n">
        <v>2</v>
      </c>
      <c r="K1600" s="0" t="n">
        <v>2</v>
      </c>
      <c r="L1600" s="0" t="n">
        <v>1</v>
      </c>
      <c r="M1600" s="0" t="n">
        <v>0</v>
      </c>
      <c r="N1600" s="0" t="s">
        <v>82</v>
      </c>
      <c r="O1600" s="0" t="s">
        <v>98</v>
      </c>
      <c r="P1600" s="0" t="s">
        <v>93</v>
      </c>
      <c r="Q1600" s="0" t="s">
        <v>94</v>
      </c>
      <c r="R1600" s="0" t="n">
        <v>0</v>
      </c>
      <c r="S1600" s="0" t="n">
        <v>0</v>
      </c>
      <c r="T1600" s="0" t="n">
        <v>0</v>
      </c>
      <c r="U1600" s="0" t="s">
        <v>95</v>
      </c>
      <c r="V1600" s="0" t="s">
        <v>95</v>
      </c>
      <c r="W1600" s="0" t="n">
        <v>0</v>
      </c>
      <c r="X1600" s="0" t="s">
        <v>86</v>
      </c>
      <c r="Y1600" s="0" t="n">
        <v>9</v>
      </c>
      <c r="Z1600" s="0" t="n">
        <v>0</v>
      </c>
      <c r="AA1600" s="0" t="n">
        <v>0</v>
      </c>
      <c r="AB1600" s="0" t="s">
        <v>87</v>
      </c>
      <c r="AC1600" s="0" t="n">
        <v>125.1</v>
      </c>
      <c r="AD1600" s="0" t="n">
        <v>0</v>
      </c>
      <c r="AE1600" s="0" t="n">
        <v>2</v>
      </c>
      <c r="AF1600" s="0" t="s">
        <v>88</v>
      </c>
      <c r="AG1600" s="13" t="n">
        <v>42936</v>
      </c>
      <c r="AH1600" s="25" t="n">
        <f aca="false">I1600+J1600</f>
        <v>3</v>
      </c>
      <c r="AI1600" s="25" t="n">
        <f aca="false">K1600+L1600+M1600</f>
        <v>3</v>
      </c>
      <c r="AJ1600" s="25" t="n">
        <f aca="false">AC1600*AH1600</f>
        <v>375.3</v>
      </c>
      <c r="AK1600" s="0" t="str">
        <f aca="false">IF(C1600=1,"Cancelled","Completed")</f>
        <v>Completed</v>
      </c>
      <c r="AL1600" s="0" t="str">
        <f aca="false">_xlfn.IFS(D1600&lt;=7,"0-7 Days",D1600&lt;=30,"8-30 Days",D1600&lt;=90,"31-90 Days",TRUE(),"90+ Days")</f>
        <v>90+ Days</v>
      </c>
      <c r="AM1600" s="0" t="str">
        <f aca="false">_xlfn.IFS(OR(F1600="December",F1600="January",F1600="February"),"Winter",OR(F1600="March",F1600="April",F1600="May"),"Spring",OR(F1600="June",F1600="July",F1600="August"),"Summer",TRUE(),"Autumn")</f>
        <v>Summer</v>
      </c>
      <c r="AN1600" s="0" t="str">
        <f aca="false">IF(L1600+M1600&gt;0,"Family","Adult Only")</f>
        <v>Family</v>
      </c>
      <c r="AO1600" s="0" t="str">
        <f aca="false">IF(U1600=V1600,"Same","Changed")</f>
        <v>Same</v>
      </c>
    </row>
    <row r="1601" customFormat="false" ht="15" hidden="false" customHeight="false" outlineLevel="0" collapsed="false">
      <c r="A1601" s="14" t="n">
        <v>1662</v>
      </c>
      <c r="B1601" s="14" t="s">
        <v>80</v>
      </c>
      <c r="C1601" s="14" t="n">
        <v>0</v>
      </c>
      <c r="D1601" s="14" t="n">
        <v>2</v>
      </c>
      <c r="E1601" s="14" t="n">
        <v>2016</v>
      </c>
      <c r="F1601" s="14" t="s">
        <v>103</v>
      </c>
      <c r="G1601" s="14" t="n">
        <v>14</v>
      </c>
      <c r="H1601" s="14" t="n">
        <v>31</v>
      </c>
      <c r="I1601" s="14" t="n">
        <v>0</v>
      </c>
      <c r="J1601" s="14" t="n">
        <v>2</v>
      </c>
      <c r="K1601" s="14" t="n">
        <v>3</v>
      </c>
      <c r="L1601" s="14" t="n">
        <v>0</v>
      </c>
      <c r="M1601" s="14" t="n">
        <v>0</v>
      </c>
      <c r="N1601" s="14" t="s">
        <v>82</v>
      </c>
      <c r="O1601" s="14" t="s">
        <v>92</v>
      </c>
      <c r="P1601" s="14" t="s">
        <v>84</v>
      </c>
      <c r="Q1601" s="14" t="s">
        <v>84</v>
      </c>
      <c r="R1601" s="14" t="n">
        <v>0</v>
      </c>
      <c r="S1601" s="14" t="n">
        <v>0</v>
      </c>
      <c r="T1601" s="14" t="n">
        <v>0</v>
      </c>
      <c r="U1601" s="14" t="s">
        <v>124</v>
      </c>
      <c r="V1601" s="14" t="s">
        <v>124</v>
      </c>
      <c r="W1601" s="14" t="n">
        <v>0</v>
      </c>
      <c r="X1601" s="14" t="s">
        <v>86</v>
      </c>
      <c r="Y1601" s="14" t="n">
        <v>250</v>
      </c>
      <c r="Z1601" s="14" t="n">
        <v>0</v>
      </c>
      <c r="AA1601" s="14" t="n">
        <v>0</v>
      </c>
      <c r="AB1601" s="14" t="s">
        <v>87</v>
      </c>
      <c r="AC1601" s="14" t="n">
        <v>131</v>
      </c>
      <c r="AD1601" s="14" t="n">
        <v>1</v>
      </c>
      <c r="AE1601" s="14" t="n">
        <v>0</v>
      </c>
      <c r="AF1601" s="14" t="s">
        <v>88</v>
      </c>
      <c r="AG1601" s="15" t="n">
        <v>42462</v>
      </c>
      <c r="AH1601" s="14" t="n">
        <f aca="false">I1601+J1601</f>
        <v>2</v>
      </c>
      <c r="AI1601" s="14" t="n">
        <f aca="false">K1601+L1601+M1601</f>
        <v>3</v>
      </c>
      <c r="AJ1601" s="14" t="n">
        <f aca="false">AC1601*AH1601</f>
        <v>262</v>
      </c>
      <c r="AK1601" s="14" t="str">
        <f aca="false">IF(C1601=1,"Cancelled","Completed")</f>
        <v>Completed</v>
      </c>
      <c r="AL1601" s="14" t="str">
        <f aca="false">_xlfn.IFS(D1601&lt;=7,"0-7 Days",D1601&lt;=30,"8-30 Days",D1601&lt;=90,"31-90 Days",TRUE(),"90+ Days")</f>
        <v>0-7 Days</v>
      </c>
      <c r="AM1601" s="14" t="str">
        <f aca="false">_xlfn.IFS(OR(F1601="December",F1601="January",F1601="February"),"Winter",OR(F1601="March",F1601="April",F1601="May"),"Spring",OR(F1601="June",F1601="July",F1601="August"),"Summer",TRUE(),"Autumn")</f>
        <v>Spring</v>
      </c>
      <c r="AN1601" s="14" t="str">
        <f aca="false">IF(L1601+M1601&gt;0,"Family","Adult Only")</f>
        <v>Adult Only</v>
      </c>
      <c r="AO1601" s="14" t="str">
        <f aca="false">IF(U1601=V1601,"Same","Changed")</f>
        <v>Same</v>
      </c>
    </row>
    <row r="1602" customFormat="false" ht="15" hidden="false" customHeight="false" outlineLevel="0" collapsed="false">
      <c r="A1602" s="0" t="n">
        <v>1663</v>
      </c>
      <c r="B1602" s="0" t="s">
        <v>80</v>
      </c>
      <c r="C1602" s="0" t="n">
        <v>0</v>
      </c>
      <c r="D1602" s="0" t="n">
        <v>0</v>
      </c>
      <c r="E1602" s="0" t="n">
        <v>2017</v>
      </c>
      <c r="F1602" s="0" t="s">
        <v>106</v>
      </c>
      <c r="G1602" s="0" t="n">
        <v>16</v>
      </c>
      <c r="H1602" s="0" t="n">
        <v>20</v>
      </c>
      <c r="I1602" s="0" t="n">
        <v>0</v>
      </c>
      <c r="J1602" s="0" t="n">
        <v>2</v>
      </c>
      <c r="K1602" s="0" t="n">
        <v>2</v>
      </c>
      <c r="L1602" s="0" t="n">
        <v>0</v>
      </c>
      <c r="M1602" s="0" t="n">
        <v>0</v>
      </c>
      <c r="N1602" s="0" t="s">
        <v>112</v>
      </c>
      <c r="O1602" s="0" t="s">
        <v>83</v>
      </c>
      <c r="P1602" s="0" t="s">
        <v>93</v>
      </c>
      <c r="Q1602" s="0" t="s">
        <v>94</v>
      </c>
      <c r="R1602" s="0" t="n">
        <v>0</v>
      </c>
      <c r="S1602" s="0" t="n">
        <v>0</v>
      </c>
      <c r="T1602" s="0" t="n">
        <v>0</v>
      </c>
      <c r="U1602" s="0" t="s">
        <v>95</v>
      </c>
      <c r="V1602" s="0" t="s">
        <v>95</v>
      </c>
      <c r="W1602" s="0" t="n">
        <v>0</v>
      </c>
      <c r="X1602" s="0" t="s">
        <v>86</v>
      </c>
      <c r="Y1602" s="0" t="n">
        <v>240</v>
      </c>
      <c r="Z1602" s="0" t="n">
        <v>0</v>
      </c>
      <c r="AA1602" s="0" t="n">
        <v>0</v>
      </c>
      <c r="AB1602" s="0" t="s">
        <v>87</v>
      </c>
      <c r="AC1602" s="0" t="n">
        <v>102</v>
      </c>
      <c r="AD1602" s="0" t="n">
        <v>0</v>
      </c>
      <c r="AE1602" s="0" t="n">
        <v>0</v>
      </c>
      <c r="AF1602" s="0" t="s">
        <v>88</v>
      </c>
      <c r="AG1602" s="13" t="n">
        <v>42847</v>
      </c>
      <c r="AH1602" s="25" t="n">
        <f aca="false">I1602+J1602</f>
        <v>2</v>
      </c>
      <c r="AI1602" s="25" t="n">
        <f aca="false">K1602+L1602+M1602</f>
        <v>2</v>
      </c>
      <c r="AJ1602" s="25" t="n">
        <f aca="false">AC1602*AH1602</f>
        <v>204</v>
      </c>
      <c r="AK1602" s="0" t="str">
        <f aca="false">IF(C1602=1,"Cancelled","Completed")</f>
        <v>Completed</v>
      </c>
      <c r="AL1602" s="0" t="str">
        <f aca="false">_xlfn.IFS(D1602&lt;=7,"0-7 Days",D1602&lt;=30,"8-30 Days",D1602&lt;=90,"31-90 Days",TRUE(),"90+ Days")</f>
        <v>0-7 Days</v>
      </c>
      <c r="AM1602" s="0" t="str">
        <f aca="false">_xlfn.IFS(OR(F1602="December",F1602="January",F1602="February"),"Winter",OR(F1602="March",F1602="April",F1602="May"),"Spring",OR(F1602="June",F1602="July",F1602="August"),"Summer",TRUE(),"Autumn")</f>
        <v>Spring</v>
      </c>
      <c r="AN1602" s="0" t="str">
        <f aca="false">IF(L1602+M1602&gt;0,"Family","Adult Only")</f>
        <v>Adult Only</v>
      </c>
      <c r="AO1602" s="0" t="str">
        <f aca="false">IF(U1602=V1602,"Same","Changed")</f>
        <v>Same</v>
      </c>
    </row>
    <row r="1603" customFormat="false" ht="15" hidden="false" customHeight="false" outlineLevel="0" collapsed="false">
      <c r="A1603" s="14" t="n">
        <v>1664</v>
      </c>
      <c r="B1603" s="14" t="s">
        <v>90</v>
      </c>
      <c r="C1603" s="14" t="n">
        <v>0</v>
      </c>
      <c r="D1603" s="14" t="n">
        <v>5</v>
      </c>
      <c r="E1603" s="14" t="n">
        <v>2015</v>
      </c>
      <c r="F1603" s="14" t="s">
        <v>114</v>
      </c>
      <c r="G1603" s="14" t="n">
        <v>38</v>
      </c>
      <c r="H1603" s="14" t="n">
        <v>19</v>
      </c>
      <c r="I1603" s="14" t="n">
        <v>2</v>
      </c>
      <c r="J1603" s="14" t="n">
        <v>4</v>
      </c>
      <c r="K1603" s="14" t="n">
        <v>3</v>
      </c>
      <c r="L1603" s="14" t="n">
        <v>0</v>
      </c>
      <c r="M1603" s="14" t="n">
        <v>0</v>
      </c>
      <c r="N1603" s="14" t="s">
        <v>82</v>
      </c>
      <c r="O1603" s="14" t="s">
        <v>115</v>
      </c>
      <c r="P1603" s="14" t="s">
        <v>84</v>
      </c>
      <c r="Q1603" s="14" t="s">
        <v>84</v>
      </c>
      <c r="R1603" s="14" t="n">
        <v>0</v>
      </c>
      <c r="S1603" s="14" t="n">
        <v>0</v>
      </c>
      <c r="T1603" s="14" t="n">
        <v>0</v>
      </c>
      <c r="U1603" s="14" t="s">
        <v>85</v>
      </c>
      <c r="V1603" s="14" t="s">
        <v>136</v>
      </c>
      <c r="W1603" s="14" t="n">
        <v>0</v>
      </c>
      <c r="X1603" s="14" t="s">
        <v>86</v>
      </c>
      <c r="Y1603" s="14" t="n">
        <v>0</v>
      </c>
      <c r="Z1603" s="14" t="n">
        <v>0</v>
      </c>
      <c r="AA1603" s="14" t="n">
        <v>0</v>
      </c>
      <c r="AB1603" s="14" t="s">
        <v>87</v>
      </c>
      <c r="AC1603" s="14" t="n">
        <v>189.17</v>
      </c>
      <c r="AD1603" s="14" t="n">
        <v>0</v>
      </c>
      <c r="AE1603" s="14" t="n">
        <v>2</v>
      </c>
      <c r="AF1603" s="14" t="s">
        <v>88</v>
      </c>
      <c r="AG1603" s="15" t="n">
        <v>42272</v>
      </c>
      <c r="AH1603" s="14" t="n">
        <f aca="false">I1603+J1603</f>
        <v>6</v>
      </c>
      <c r="AI1603" s="14" t="n">
        <f aca="false">K1603+L1603+M1603</f>
        <v>3</v>
      </c>
      <c r="AJ1603" s="14" t="n">
        <f aca="false">AC1603*AH1603</f>
        <v>1135.02</v>
      </c>
      <c r="AK1603" s="14" t="str">
        <f aca="false">IF(C1603=1,"Cancelled","Completed")</f>
        <v>Completed</v>
      </c>
      <c r="AL1603" s="14" t="str">
        <f aca="false">_xlfn.IFS(D1603&lt;=7,"0-7 Days",D1603&lt;=30,"8-30 Days",D1603&lt;=90,"31-90 Days",TRUE(),"90+ Days")</f>
        <v>0-7 Days</v>
      </c>
      <c r="AM1603" s="14" t="str">
        <f aca="false">_xlfn.IFS(OR(F1603="December",F1603="January",F1603="February"),"Winter",OR(F1603="March",F1603="April",F1603="May"),"Spring",OR(F1603="June",F1603="July",F1603="August"),"Summer",TRUE(),"Autumn")</f>
        <v>Autumn</v>
      </c>
      <c r="AN1603" s="14" t="str">
        <f aca="false">IF(L1603+M1603&gt;0,"Family","Adult Only")</f>
        <v>Adult Only</v>
      </c>
      <c r="AO1603" s="14" t="str">
        <f aca="false">IF(U1603=V1603,"Same","Changed")</f>
        <v>Changed</v>
      </c>
    </row>
    <row r="1604" customFormat="false" ht="15" hidden="false" customHeight="false" outlineLevel="0" collapsed="false">
      <c r="A1604" s="0" t="n">
        <v>1665</v>
      </c>
      <c r="B1604" s="0" t="s">
        <v>90</v>
      </c>
      <c r="C1604" s="0" t="n">
        <v>0</v>
      </c>
      <c r="D1604" s="0" t="n">
        <v>0</v>
      </c>
      <c r="E1604" s="0" t="n">
        <v>2016</v>
      </c>
      <c r="F1604" s="0" t="s">
        <v>135</v>
      </c>
      <c r="G1604" s="0" t="n">
        <v>26</v>
      </c>
      <c r="H1604" s="0" t="n">
        <v>23</v>
      </c>
      <c r="I1604" s="0" t="n">
        <v>0</v>
      </c>
      <c r="J1604" s="0" t="n">
        <v>1</v>
      </c>
      <c r="K1604" s="0" t="n">
        <v>2</v>
      </c>
      <c r="L1604" s="0" t="n">
        <v>0</v>
      </c>
      <c r="M1604" s="0" t="n">
        <v>0</v>
      </c>
      <c r="N1604" s="0" t="s">
        <v>82</v>
      </c>
      <c r="O1604" s="0" t="s">
        <v>92</v>
      </c>
      <c r="P1604" s="0" t="s">
        <v>93</v>
      </c>
      <c r="Q1604" s="0" t="s">
        <v>94</v>
      </c>
      <c r="R1604" s="0" t="n">
        <v>0</v>
      </c>
      <c r="S1604" s="0" t="n">
        <v>0</v>
      </c>
      <c r="T1604" s="0" t="n">
        <v>0</v>
      </c>
      <c r="U1604" s="0" t="s">
        <v>95</v>
      </c>
      <c r="V1604" s="0" t="s">
        <v>95</v>
      </c>
      <c r="W1604" s="0" t="n">
        <v>0</v>
      </c>
      <c r="X1604" s="0" t="s">
        <v>86</v>
      </c>
      <c r="Y1604" s="0" t="n">
        <v>9</v>
      </c>
      <c r="Z1604" s="0" t="n">
        <v>0</v>
      </c>
      <c r="AA1604" s="0" t="n">
        <v>0</v>
      </c>
      <c r="AB1604" s="0" t="s">
        <v>87</v>
      </c>
      <c r="AC1604" s="0" t="n">
        <v>97</v>
      </c>
      <c r="AD1604" s="0" t="n">
        <v>0</v>
      </c>
      <c r="AE1604" s="0" t="n">
        <v>1</v>
      </c>
      <c r="AF1604" s="0" t="s">
        <v>88</v>
      </c>
      <c r="AG1604" s="13" t="n">
        <v>42545</v>
      </c>
      <c r="AH1604" s="25" t="n">
        <f aca="false">I1604+J1604</f>
        <v>1</v>
      </c>
      <c r="AI1604" s="25" t="n">
        <f aca="false">K1604+L1604+M1604</f>
        <v>2</v>
      </c>
      <c r="AJ1604" s="25" t="n">
        <f aca="false">AC1604*AH1604</f>
        <v>97</v>
      </c>
      <c r="AK1604" s="0" t="str">
        <f aca="false">IF(C1604=1,"Cancelled","Completed")</f>
        <v>Completed</v>
      </c>
      <c r="AL1604" s="0" t="str">
        <f aca="false">_xlfn.IFS(D1604&lt;=7,"0-7 Days",D1604&lt;=30,"8-30 Days",D1604&lt;=90,"31-90 Days",TRUE(),"90+ Days")</f>
        <v>0-7 Days</v>
      </c>
      <c r="AM1604" s="0" t="str">
        <f aca="false">_xlfn.IFS(OR(F1604="December",F1604="January",F1604="February"),"Winter",OR(F1604="March",F1604="April",F1604="May"),"Spring",OR(F1604="June",F1604="July",F1604="August"),"Summer",TRUE(),"Autumn")</f>
        <v>Summer</v>
      </c>
      <c r="AN1604" s="0" t="str">
        <f aca="false">IF(L1604+M1604&gt;0,"Family","Adult Only")</f>
        <v>Adult Only</v>
      </c>
      <c r="AO1604" s="0" t="str">
        <f aca="false">IF(U1604=V1604,"Same","Changed")</f>
        <v>Same</v>
      </c>
    </row>
    <row r="1605" customFormat="false" ht="15" hidden="false" customHeight="false" outlineLevel="0" collapsed="false">
      <c r="A1605" s="14" t="n">
        <v>1666</v>
      </c>
      <c r="B1605" s="14" t="s">
        <v>80</v>
      </c>
      <c r="C1605" s="14" t="n">
        <v>0</v>
      </c>
      <c r="D1605" s="14" t="n">
        <v>6</v>
      </c>
      <c r="E1605" s="14" t="n">
        <v>2016</v>
      </c>
      <c r="F1605" s="14" t="s">
        <v>114</v>
      </c>
      <c r="G1605" s="14" t="n">
        <v>38</v>
      </c>
      <c r="H1605" s="14" t="n">
        <v>12</v>
      </c>
      <c r="I1605" s="14" t="n">
        <v>1</v>
      </c>
      <c r="J1605" s="14" t="n">
        <v>2</v>
      </c>
      <c r="K1605" s="14" t="n">
        <v>1</v>
      </c>
      <c r="L1605" s="14" t="n">
        <v>0</v>
      </c>
      <c r="M1605" s="14" t="n">
        <v>0</v>
      </c>
      <c r="N1605" s="14" t="s">
        <v>82</v>
      </c>
      <c r="O1605" s="14" t="s">
        <v>92</v>
      </c>
      <c r="P1605" s="14" t="s">
        <v>128</v>
      </c>
      <c r="Q1605" s="14" t="s">
        <v>128</v>
      </c>
      <c r="R1605" s="14" t="n">
        <v>1</v>
      </c>
      <c r="S1605" s="14" t="n">
        <v>0</v>
      </c>
      <c r="T1605" s="14" t="n">
        <v>5</v>
      </c>
      <c r="U1605" s="14" t="s">
        <v>95</v>
      </c>
      <c r="V1605" s="14" t="s">
        <v>95</v>
      </c>
      <c r="W1605" s="14" t="n">
        <v>0</v>
      </c>
      <c r="X1605" s="14" t="s">
        <v>86</v>
      </c>
      <c r="Y1605" s="14" t="n">
        <v>0</v>
      </c>
      <c r="Z1605" s="14" t="n">
        <v>269</v>
      </c>
      <c r="AA1605" s="14" t="n">
        <v>0</v>
      </c>
      <c r="AB1605" s="14" t="s">
        <v>87</v>
      </c>
      <c r="AC1605" s="14" t="n">
        <v>65</v>
      </c>
      <c r="AD1605" s="14" t="n">
        <v>0</v>
      </c>
      <c r="AE1605" s="14" t="n">
        <v>0</v>
      </c>
      <c r="AF1605" s="14" t="s">
        <v>88</v>
      </c>
      <c r="AG1605" s="15" t="n">
        <v>42628</v>
      </c>
      <c r="AH1605" s="14" t="n">
        <f aca="false">I1605+J1605</f>
        <v>3</v>
      </c>
      <c r="AI1605" s="14" t="n">
        <f aca="false">K1605+L1605+M1605</f>
        <v>1</v>
      </c>
      <c r="AJ1605" s="14" t="n">
        <f aca="false">AC1605*AH1605</f>
        <v>195</v>
      </c>
      <c r="AK1605" s="14" t="str">
        <f aca="false">IF(C1605=1,"Cancelled","Completed")</f>
        <v>Completed</v>
      </c>
      <c r="AL1605" s="14" t="str">
        <f aca="false">_xlfn.IFS(D1605&lt;=7,"0-7 Days",D1605&lt;=30,"8-30 Days",D1605&lt;=90,"31-90 Days",TRUE(),"90+ Days")</f>
        <v>0-7 Days</v>
      </c>
      <c r="AM1605" s="14" t="str">
        <f aca="false">_xlfn.IFS(OR(F1605="December",F1605="January",F1605="February"),"Winter",OR(F1605="March",F1605="April",F1605="May"),"Spring",OR(F1605="June",F1605="July",F1605="August"),"Summer",TRUE(),"Autumn")</f>
        <v>Autumn</v>
      </c>
      <c r="AN1605" s="14" t="str">
        <f aca="false">IF(L1605+M1605&gt;0,"Family","Adult Only")</f>
        <v>Adult Only</v>
      </c>
      <c r="AO1605" s="14" t="str">
        <f aca="false">IF(U1605=V1605,"Same","Changed")</f>
        <v>Same</v>
      </c>
    </row>
    <row r="1606" customFormat="false" ht="15" hidden="false" customHeight="false" outlineLevel="0" collapsed="false">
      <c r="A1606" s="0" t="n">
        <v>1667</v>
      </c>
      <c r="B1606" s="0" t="s">
        <v>90</v>
      </c>
      <c r="C1606" s="0" t="n">
        <v>0</v>
      </c>
      <c r="D1606" s="0" t="n">
        <v>175</v>
      </c>
      <c r="E1606" s="0" t="n">
        <v>2017</v>
      </c>
      <c r="F1606" s="0" t="s">
        <v>103</v>
      </c>
      <c r="G1606" s="0" t="n">
        <v>11</v>
      </c>
      <c r="H1606" s="0" t="n">
        <v>17</v>
      </c>
      <c r="I1606" s="0" t="n">
        <v>1</v>
      </c>
      <c r="J1606" s="0" t="n">
        <v>2</v>
      </c>
      <c r="K1606" s="0" t="n">
        <v>2</v>
      </c>
      <c r="L1606" s="0" t="n">
        <v>0</v>
      </c>
      <c r="M1606" s="0" t="n">
        <v>0</v>
      </c>
      <c r="N1606" s="0" t="s">
        <v>107</v>
      </c>
      <c r="O1606" s="0" t="s">
        <v>155</v>
      </c>
      <c r="P1606" s="0" t="s">
        <v>93</v>
      </c>
      <c r="Q1606" s="0" t="s">
        <v>94</v>
      </c>
      <c r="R1606" s="0" t="n">
        <v>0</v>
      </c>
      <c r="S1606" s="0" t="n">
        <v>0</v>
      </c>
      <c r="T1606" s="0" t="n">
        <v>0</v>
      </c>
      <c r="U1606" s="0" t="s">
        <v>95</v>
      </c>
      <c r="V1606" s="0" t="s">
        <v>95</v>
      </c>
      <c r="W1606" s="0" t="n">
        <v>0</v>
      </c>
      <c r="X1606" s="0" t="s">
        <v>86</v>
      </c>
      <c r="Y1606" s="0" t="n">
        <v>9</v>
      </c>
      <c r="Z1606" s="0" t="n">
        <v>0</v>
      </c>
      <c r="AA1606" s="0" t="n">
        <v>0</v>
      </c>
      <c r="AB1606" s="0" t="s">
        <v>87</v>
      </c>
      <c r="AC1606" s="0" t="n">
        <v>79.2</v>
      </c>
      <c r="AD1606" s="0" t="n">
        <v>0</v>
      </c>
      <c r="AE1606" s="0" t="n">
        <v>2</v>
      </c>
      <c r="AF1606" s="0" t="s">
        <v>88</v>
      </c>
      <c r="AG1606" s="13" t="n">
        <v>42814</v>
      </c>
      <c r="AH1606" s="25" t="n">
        <f aca="false">I1606+J1606</f>
        <v>3</v>
      </c>
      <c r="AI1606" s="25" t="n">
        <f aca="false">K1606+L1606+M1606</f>
        <v>2</v>
      </c>
      <c r="AJ1606" s="25" t="n">
        <f aca="false">AC1606*AH1606</f>
        <v>237.6</v>
      </c>
      <c r="AK1606" s="0" t="str">
        <f aca="false">IF(C1606=1,"Cancelled","Completed")</f>
        <v>Completed</v>
      </c>
      <c r="AL1606" s="0" t="str">
        <f aca="false">_xlfn.IFS(D1606&lt;=7,"0-7 Days",D1606&lt;=30,"8-30 Days",D1606&lt;=90,"31-90 Days",TRUE(),"90+ Days")</f>
        <v>90+ Days</v>
      </c>
      <c r="AM1606" s="0" t="str">
        <f aca="false">_xlfn.IFS(OR(F1606="December",F1606="January",F1606="February"),"Winter",OR(F1606="March",F1606="April",F1606="May"),"Spring",OR(F1606="June",F1606="July",F1606="August"),"Summer",TRUE(),"Autumn")</f>
        <v>Spring</v>
      </c>
      <c r="AN1606" s="0" t="str">
        <f aca="false">IF(L1606+M1606&gt;0,"Family","Adult Only")</f>
        <v>Adult Only</v>
      </c>
      <c r="AO1606" s="0" t="str">
        <f aca="false">IF(U1606=V1606,"Same","Changed")</f>
        <v>Same</v>
      </c>
    </row>
    <row r="1607" customFormat="false" ht="15" hidden="false" customHeight="false" outlineLevel="0" collapsed="false">
      <c r="A1607" s="14" t="n">
        <v>1668</v>
      </c>
      <c r="B1607" s="14" t="s">
        <v>90</v>
      </c>
      <c r="C1607" s="14" t="n">
        <v>0</v>
      </c>
      <c r="D1607" s="14" t="n">
        <v>0</v>
      </c>
      <c r="E1607" s="14" t="n">
        <v>2016</v>
      </c>
      <c r="F1607" s="14" t="s">
        <v>121</v>
      </c>
      <c r="G1607" s="14" t="n">
        <v>20</v>
      </c>
      <c r="H1607" s="14" t="n">
        <v>13</v>
      </c>
      <c r="I1607" s="14" t="n">
        <v>0</v>
      </c>
      <c r="J1607" s="14" t="n">
        <v>1</v>
      </c>
      <c r="K1607" s="14" t="n">
        <v>2</v>
      </c>
      <c r="L1607" s="14" t="n">
        <v>0</v>
      </c>
      <c r="M1607" s="14" t="n">
        <v>0</v>
      </c>
      <c r="N1607" s="14" t="s">
        <v>82</v>
      </c>
      <c r="O1607" s="14" t="s">
        <v>92</v>
      </c>
      <c r="P1607" s="14" t="s">
        <v>84</v>
      </c>
      <c r="Q1607" s="14" t="s">
        <v>84</v>
      </c>
      <c r="R1607" s="14" t="n">
        <v>1</v>
      </c>
      <c r="S1607" s="14" t="n">
        <v>0</v>
      </c>
      <c r="T1607" s="14" t="n">
        <v>0</v>
      </c>
      <c r="U1607" s="14" t="s">
        <v>95</v>
      </c>
      <c r="V1607" s="14" t="s">
        <v>124</v>
      </c>
      <c r="W1607" s="14" t="n">
        <v>1</v>
      </c>
      <c r="X1607" s="14" t="s">
        <v>86</v>
      </c>
      <c r="Y1607" s="14" t="n">
        <v>0</v>
      </c>
      <c r="Z1607" s="14" t="n">
        <v>0</v>
      </c>
      <c r="AA1607" s="14" t="n">
        <v>0</v>
      </c>
      <c r="AB1607" s="14" t="s">
        <v>87</v>
      </c>
      <c r="AC1607" s="14" t="n">
        <v>139</v>
      </c>
      <c r="AD1607" s="14" t="n">
        <v>0</v>
      </c>
      <c r="AE1607" s="14" t="n">
        <v>0</v>
      </c>
      <c r="AF1607" s="14" t="s">
        <v>88</v>
      </c>
      <c r="AG1607" s="15" t="n">
        <v>42504</v>
      </c>
      <c r="AH1607" s="14" t="n">
        <f aca="false">I1607+J1607</f>
        <v>1</v>
      </c>
      <c r="AI1607" s="14" t="n">
        <f aca="false">K1607+L1607+M1607</f>
        <v>2</v>
      </c>
      <c r="AJ1607" s="14" t="n">
        <f aca="false">AC1607*AH1607</f>
        <v>139</v>
      </c>
      <c r="AK1607" s="14" t="str">
        <f aca="false">IF(C1607=1,"Cancelled","Completed")</f>
        <v>Completed</v>
      </c>
      <c r="AL1607" s="14" t="str">
        <f aca="false">_xlfn.IFS(D1607&lt;=7,"0-7 Days",D1607&lt;=30,"8-30 Days",D1607&lt;=90,"31-90 Days",TRUE(),"90+ Days")</f>
        <v>0-7 Days</v>
      </c>
      <c r="AM1607" s="14" t="str">
        <f aca="false">_xlfn.IFS(OR(F1607="December",F1607="January",F1607="February"),"Winter",OR(F1607="March",F1607="April",F1607="May"),"Spring",OR(F1607="June",F1607="July",F1607="August"),"Summer",TRUE(),"Autumn")</f>
        <v>Spring</v>
      </c>
      <c r="AN1607" s="14" t="str">
        <f aca="false">IF(L1607+M1607&gt;0,"Family","Adult Only")</f>
        <v>Adult Only</v>
      </c>
      <c r="AO1607" s="14" t="str">
        <f aca="false">IF(U1607=V1607,"Same","Changed")</f>
        <v>Changed</v>
      </c>
    </row>
    <row r="1608" customFormat="false" ht="15" hidden="false" customHeight="false" outlineLevel="0" collapsed="false">
      <c r="A1608" s="0" t="n">
        <v>1670</v>
      </c>
      <c r="B1608" s="0" t="s">
        <v>90</v>
      </c>
      <c r="C1608" s="0" t="n">
        <v>0</v>
      </c>
      <c r="D1608" s="0" t="n">
        <v>49</v>
      </c>
      <c r="E1608" s="0" t="n">
        <v>2017</v>
      </c>
      <c r="F1608" s="0" t="s">
        <v>118</v>
      </c>
      <c r="G1608" s="0" t="n">
        <v>8</v>
      </c>
      <c r="H1608" s="0" t="n">
        <v>23</v>
      </c>
      <c r="I1608" s="0" t="n">
        <v>0</v>
      </c>
      <c r="J1608" s="0" t="n">
        <v>1</v>
      </c>
      <c r="K1608" s="0" t="n">
        <v>1</v>
      </c>
      <c r="L1608" s="0" t="n">
        <v>0</v>
      </c>
      <c r="M1608" s="0" t="n">
        <v>0</v>
      </c>
      <c r="N1608" s="0" t="s">
        <v>82</v>
      </c>
      <c r="O1608" s="0" t="s">
        <v>115</v>
      </c>
      <c r="P1608" s="0" t="s">
        <v>116</v>
      </c>
      <c r="Q1608" s="0" t="s">
        <v>94</v>
      </c>
      <c r="R1608" s="0" t="n">
        <v>0</v>
      </c>
      <c r="S1608" s="0" t="n">
        <v>0</v>
      </c>
      <c r="T1608" s="0" t="n">
        <v>0</v>
      </c>
      <c r="U1608" s="0" t="s">
        <v>95</v>
      </c>
      <c r="V1608" s="0" t="s">
        <v>95</v>
      </c>
      <c r="W1608" s="0" t="n">
        <v>4</v>
      </c>
      <c r="X1608" s="0" t="s">
        <v>86</v>
      </c>
      <c r="Y1608" s="0" t="n">
        <v>0</v>
      </c>
      <c r="Z1608" s="0" t="n">
        <v>0</v>
      </c>
      <c r="AA1608" s="0" t="n">
        <v>0</v>
      </c>
      <c r="AB1608" s="0" t="s">
        <v>101</v>
      </c>
      <c r="AC1608" s="0" t="n">
        <v>65</v>
      </c>
      <c r="AD1608" s="0" t="n">
        <v>0</v>
      </c>
      <c r="AE1608" s="0" t="n">
        <v>1</v>
      </c>
      <c r="AF1608" s="0" t="s">
        <v>88</v>
      </c>
      <c r="AG1608" s="13" t="n">
        <v>42790</v>
      </c>
      <c r="AH1608" s="25" t="n">
        <f aca="false">I1608+J1608</f>
        <v>1</v>
      </c>
      <c r="AI1608" s="25" t="n">
        <f aca="false">K1608+L1608+M1608</f>
        <v>1</v>
      </c>
      <c r="AJ1608" s="25" t="n">
        <f aca="false">AC1608*AH1608</f>
        <v>65</v>
      </c>
      <c r="AK1608" s="0" t="str">
        <f aca="false">IF(C1608=1,"Cancelled","Completed")</f>
        <v>Completed</v>
      </c>
      <c r="AL1608" s="0" t="str">
        <f aca="false">_xlfn.IFS(D1608&lt;=7,"0-7 Days",D1608&lt;=30,"8-30 Days",D1608&lt;=90,"31-90 Days",TRUE(),"90+ Days")</f>
        <v>31-90 Days</v>
      </c>
      <c r="AM1608" s="0" t="str">
        <f aca="false">_xlfn.IFS(OR(F1608="December",F1608="January",F1608="February"),"Winter",OR(F1608="March",F1608="April",F1608="May"),"Spring",OR(F1608="June",F1608="July",F1608="August"),"Summer",TRUE(),"Autumn")</f>
        <v>Winter</v>
      </c>
      <c r="AN1608" s="0" t="str">
        <f aca="false">IF(L1608+M1608&gt;0,"Family","Adult Only")</f>
        <v>Adult Only</v>
      </c>
      <c r="AO1608" s="0" t="str">
        <f aca="false">IF(U1608=V1608,"Same","Changed")</f>
        <v>Same</v>
      </c>
    </row>
    <row r="1609" customFormat="false" ht="15" hidden="false" customHeight="false" outlineLevel="0" collapsed="false">
      <c r="A1609" s="14" t="n">
        <v>1671</v>
      </c>
      <c r="B1609" s="14" t="s">
        <v>90</v>
      </c>
      <c r="C1609" s="14" t="n">
        <v>1</v>
      </c>
      <c r="D1609" s="14" t="n">
        <v>118</v>
      </c>
      <c r="E1609" s="14" t="n">
        <v>2016</v>
      </c>
      <c r="F1609" s="14" t="s">
        <v>106</v>
      </c>
      <c r="G1609" s="14" t="n">
        <v>15</v>
      </c>
      <c r="H1609" s="14" t="n">
        <v>3</v>
      </c>
      <c r="I1609" s="14" t="n">
        <v>2</v>
      </c>
      <c r="J1609" s="14" t="n">
        <v>1</v>
      </c>
      <c r="K1609" s="14" t="n">
        <v>2</v>
      </c>
      <c r="L1609" s="14" t="n">
        <v>0</v>
      </c>
      <c r="M1609" s="14" t="n">
        <v>0</v>
      </c>
      <c r="N1609" s="14" t="s">
        <v>82</v>
      </c>
      <c r="O1609" s="14" t="s">
        <v>98</v>
      </c>
      <c r="P1609" s="14" t="s">
        <v>93</v>
      </c>
      <c r="Q1609" s="14" t="s">
        <v>94</v>
      </c>
      <c r="R1609" s="14" t="n">
        <v>0</v>
      </c>
      <c r="S1609" s="14" t="n">
        <v>0</v>
      </c>
      <c r="T1609" s="14" t="n">
        <v>0</v>
      </c>
      <c r="U1609" s="14" t="s">
        <v>95</v>
      </c>
      <c r="V1609" s="14" t="s">
        <v>95</v>
      </c>
      <c r="W1609" s="14" t="n">
        <v>0</v>
      </c>
      <c r="X1609" s="14" t="s">
        <v>86</v>
      </c>
      <c r="Y1609" s="14" t="n">
        <v>9</v>
      </c>
      <c r="Z1609" s="14" t="n">
        <v>0</v>
      </c>
      <c r="AA1609" s="14" t="n">
        <v>0</v>
      </c>
      <c r="AB1609" s="14" t="s">
        <v>87</v>
      </c>
      <c r="AC1609" s="14" t="n">
        <v>87.3</v>
      </c>
      <c r="AD1609" s="14" t="n">
        <v>0</v>
      </c>
      <c r="AE1609" s="14" t="n">
        <v>1</v>
      </c>
      <c r="AF1609" s="14" t="s">
        <v>96</v>
      </c>
      <c r="AG1609" s="15" t="n">
        <v>42366</v>
      </c>
      <c r="AH1609" s="14" t="n">
        <f aca="false">I1609+J1609</f>
        <v>3</v>
      </c>
      <c r="AI1609" s="14" t="n">
        <f aca="false">K1609+L1609+M1609</f>
        <v>2</v>
      </c>
      <c r="AJ1609" s="14" t="n">
        <f aca="false">AC1609*AH1609</f>
        <v>261.9</v>
      </c>
      <c r="AK1609" s="14" t="str">
        <f aca="false">IF(C1609=1,"Cancelled","Completed")</f>
        <v>Cancelled</v>
      </c>
      <c r="AL1609" s="14" t="str">
        <f aca="false">_xlfn.IFS(D1609&lt;=7,"0-7 Days",D1609&lt;=30,"8-30 Days",D1609&lt;=90,"31-90 Days",TRUE(),"90+ Days")</f>
        <v>90+ Days</v>
      </c>
      <c r="AM1609" s="14" t="str">
        <f aca="false">_xlfn.IFS(OR(F1609="December",F1609="January",F1609="February"),"Winter",OR(F1609="March",F1609="April",F1609="May"),"Spring",OR(F1609="June",F1609="July",F1609="August"),"Summer",TRUE(),"Autumn")</f>
        <v>Spring</v>
      </c>
      <c r="AN1609" s="14" t="str">
        <f aca="false">IF(L1609+M1609&gt;0,"Family","Adult Only")</f>
        <v>Adult Only</v>
      </c>
      <c r="AO1609" s="14" t="str">
        <f aca="false">IF(U1609=V1609,"Same","Changed")</f>
        <v>Same</v>
      </c>
    </row>
    <row r="1610" customFormat="false" ht="15" hidden="false" customHeight="false" outlineLevel="0" collapsed="false">
      <c r="A1610" s="0" t="n">
        <v>1672</v>
      </c>
      <c r="B1610" s="0" t="s">
        <v>90</v>
      </c>
      <c r="C1610" s="0" t="n">
        <v>0</v>
      </c>
      <c r="D1610" s="0" t="n">
        <v>61</v>
      </c>
      <c r="E1610" s="0" t="n">
        <v>2017</v>
      </c>
      <c r="F1610" s="0" t="s">
        <v>121</v>
      </c>
      <c r="G1610" s="0" t="n">
        <v>18</v>
      </c>
      <c r="H1610" s="0" t="n">
        <v>6</v>
      </c>
      <c r="I1610" s="0" t="n">
        <v>2</v>
      </c>
      <c r="J1610" s="0" t="n">
        <v>1</v>
      </c>
      <c r="K1610" s="0" t="n">
        <v>2</v>
      </c>
      <c r="L1610" s="0" t="n">
        <v>0</v>
      </c>
      <c r="M1610" s="0" t="n">
        <v>0</v>
      </c>
      <c r="N1610" s="0" t="s">
        <v>82</v>
      </c>
      <c r="O1610" s="0" t="s">
        <v>122</v>
      </c>
      <c r="P1610" s="0" t="s">
        <v>93</v>
      </c>
      <c r="Q1610" s="0" t="s">
        <v>94</v>
      </c>
      <c r="R1610" s="0" t="n">
        <v>0</v>
      </c>
      <c r="S1610" s="0" t="n">
        <v>0</v>
      </c>
      <c r="T1610" s="0" t="n">
        <v>0</v>
      </c>
      <c r="U1610" s="0" t="s">
        <v>95</v>
      </c>
      <c r="V1610" s="0" t="s">
        <v>95</v>
      </c>
      <c r="W1610" s="0" t="n">
        <v>0</v>
      </c>
      <c r="X1610" s="0" t="s">
        <v>86</v>
      </c>
      <c r="Y1610" s="0" t="n">
        <v>9</v>
      </c>
      <c r="Z1610" s="0" t="n">
        <v>0</v>
      </c>
      <c r="AA1610" s="0" t="n">
        <v>0</v>
      </c>
      <c r="AB1610" s="0" t="s">
        <v>87</v>
      </c>
      <c r="AC1610" s="0" t="n">
        <v>144</v>
      </c>
      <c r="AD1610" s="0" t="n">
        <v>0</v>
      </c>
      <c r="AE1610" s="0" t="n">
        <v>0</v>
      </c>
      <c r="AF1610" s="0" t="s">
        <v>88</v>
      </c>
      <c r="AG1610" s="13" t="n">
        <v>42864</v>
      </c>
      <c r="AH1610" s="25" t="n">
        <f aca="false">I1610+J1610</f>
        <v>3</v>
      </c>
      <c r="AI1610" s="25" t="n">
        <f aca="false">K1610+L1610+M1610</f>
        <v>2</v>
      </c>
      <c r="AJ1610" s="25" t="n">
        <f aca="false">AC1610*AH1610</f>
        <v>432</v>
      </c>
      <c r="AK1610" s="0" t="str">
        <f aca="false">IF(C1610=1,"Cancelled","Completed")</f>
        <v>Completed</v>
      </c>
      <c r="AL1610" s="0" t="str">
        <f aca="false">_xlfn.IFS(D1610&lt;=7,"0-7 Days",D1610&lt;=30,"8-30 Days",D1610&lt;=90,"31-90 Days",TRUE(),"90+ Days")</f>
        <v>31-90 Days</v>
      </c>
      <c r="AM1610" s="0" t="str">
        <f aca="false">_xlfn.IFS(OR(F1610="December",F1610="January",F1610="February"),"Winter",OR(F1610="March",F1610="April",F1610="May"),"Spring",OR(F1610="June",F1610="July",F1610="August"),"Summer",TRUE(),"Autumn")</f>
        <v>Spring</v>
      </c>
      <c r="AN1610" s="0" t="str">
        <f aca="false">IF(L1610+M1610&gt;0,"Family","Adult Only")</f>
        <v>Adult Only</v>
      </c>
      <c r="AO1610" s="0" t="str">
        <f aca="false">IF(U1610=V1610,"Same","Changed")</f>
        <v>Same</v>
      </c>
    </row>
    <row r="1611" customFormat="false" ht="15" hidden="false" customHeight="false" outlineLevel="0" collapsed="false">
      <c r="A1611" s="14" t="n">
        <v>1673</v>
      </c>
      <c r="B1611" s="14" t="s">
        <v>90</v>
      </c>
      <c r="C1611" s="14" t="n">
        <v>0</v>
      </c>
      <c r="D1611" s="14" t="n">
        <v>34</v>
      </c>
      <c r="E1611" s="14" t="n">
        <v>2017</v>
      </c>
      <c r="F1611" s="14" t="s">
        <v>126</v>
      </c>
      <c r="G1611" s="14" t="n">
        <v>3</v>
      </c>
      <c r="H1611" s="14" t="n">
        <v>18</v>
      </c>
      <c r="I1611" s="14" t="n">
        <v>0</v>
      </c>
      <c r="J1611" s="14" t="n">
        <v>1</v>
      </c>
      <c r="K1611" s="14" t="n">
        <v>1</v>
      </c>
      <c r="L1611" s="14" t="n">
        <v>0</v>
      </c>
      <c r="M1611" s="14" t="n">
        <v>0</v>
      </c>
      <c r="N1611" s="14" t="s">
        <v>82</v>
      </c>
      <c r="O1611" s="14" t="s">
        <v>98</v>
      </c>
      <c r="P1611" s="14" t="s">
        <v>116</v>
      </c>
      <c r="Q1611" s="14" t="s">
        <v>94</v>
      </c>
      <c r="R1611" s="14" t="n">
        <v>0</v>
      </c>
      <c r="S1611" s="14" t="n">
        <v>0</v>
      </c>
      <c r="T1611" s="14" t="n">
        <v>0</v>
      </c>
      <c r="U1611" s="14" t="s">
        <v>95</v>
      </c>
      <c r="V1611" s="14" t="s">
        <v>95</v>
      </c>
      <c r="W1611" s="14" t="n">
        <v>2</v>
      </c>
      <c r="X1611" s="14" t="s">
        <v>86</v>
      </c>
      <c r="Y1611" s="14" t="n">
        <v>19</v>
      </c>
      <c r="Z1611" s="14" t="n">
        <v>0</v>
      </c>
      <c r="AA1611" s="14" t="n">
        <v>0</v>
      </c>
      <c r="AB1611" s="14" t="s">
        <v>101</v>
      </c>
      <c r="AC1611" s="14" t="n">
        <v>75</v>
      </c>
      <c r="AD1611" s="14" t="n">
        <v>0</v>
      </c>
      <c r="AE1611" s="14" t="n">
        <v>0</v>
      </c>
      <c r="AF1611" s="14" t="s">
        <v>88</v>
      </c>
      <c r="AG1611" s="15" t="n">
        <v>42754</v>
      </c>
      <c r="AH1611" s="14" t="n">
        <f aca="false">I1611+J1611</f>
        <v>1</v>
      </c>
      <c r="AI1611" s="14" t="n">
        <f aca="false">K1611+L1611+M1611</f>
        <v>1</v>
      </c>
      <c r="AJ1611" s="14" t="n">
        <f aca="false">AC1611*AH1611</f>
        <v>75</v>
      </c>
      <c r="AK1611" s="14" t="str">
        <f aca="false">IF(C1611=1,"Cancelled","Completed")</f>
        <v>Completed</v>
      </c>
      <c r="AL1611" s="14" t="str">
        <f aca="false">_xlfn.IFS(D1611&lt;=7,"0-7 Days",D1611&lt;=30,"8-30 Days",D1611&lt;=90,"31-90 Days",TRUE(),"90+ Days")</f>
        <v>31-90 Days</v>
      </c>
      <c r="AM1611" s="14" t="str">
        <f aca="false">_xlfn.IFS(OR(F1611="December",F1611="January",F1611="February"),"Winter",OR(F1611="March",F1611="April",F1611="May"),"Spring",OR(F1611="June",F1611="July",F1611="August"),"Summer",TRUE(),"Autumn")</f>
        <v>Winter</v>
      </c>
      <c r="AN1611" s="14" t="str">
        <f aca="false">IF(L1611+M1611&gt;0,"Family","Adult Only")</f>
        <v>Adult Only</v>
      </c>
      <c r="AO1611" s="14" t="str">
        <f aca="false">IF(U1611=V1611,"Same","Changed")</f>
        <v>Same</v>
      </c>
    </row>
    <row r="1612" customFormat="false" ht="15" hidden="false" customHeight="false" outlineLevel="0" collapsed="false">
      <c r="A1612" s="0" t="n">
        <v>1674</v>
      </c>
      <c r="B1612" s="0" t="s">
        <v>80</v>
      </c>
      <c r="C1612" s="0" t="n">
        <v>0</v>
      </c>
      <c r="D1612" s="0" t="n">
        <v>201</v>
      </c>
      <c r="E1612" s="0" t="n">
        <v>2017</v>
      </c>
      <c r="F1612" s="0" t="s">
        <v>121</v>
      </c>
      <c r="G1612" s="0" t="n">
        <v>21</v>
      </c>
      <c r="H1612" s="0" t="n">
        <v>23</v>
      </c>
      <c r="I1612" s="0" t="n">
        <v>2</v>
      </c>
      <c r="J1612" s="0" t="n">
        <v>6</v>
      </c>
      <c r="K1612" s="0" t="n">
        <v>2</v>
      </c>
      <c r="L1612" s="0" t="n">
        <v>2</v>
      </c>
      <c r="M1612" s="0" t="n">
        <v>0</v>
      </c>
      <c r="N1612" s="0" t="s">
        <v>82</v>
      </c>
      <c r="O1612" s="0" t="s">
        <v>83</v>
      </c>
      <c r="P1612" s="0" t="s">
        <v>116</v>
      </c>
      <c r="Q1612" s="0" t="s">
        <v>94</v>
      </c>
      <c r="R1612" s="0" t="n">
        <v>0</v>
      </c>
      <c r="S1612" s="0" t="n">
        <v>0</v>
      </c>
      <c r="T1612" s="0" t="n">
        <v>0</v>
      </c>
      <c r="U1612" s="0" t="s">
        <v>156</v>
      </c>
      <c r="V1612" s="0" t="s">
        <v>156</v>
      </c>
      <c r="W1612" s="0" t="n">
        <v>2</v>
      </c>
      <c r="X1612" s="0" t="s">
        <v>86</v>
      </c>
      <c r="Y1612" s="0" t="n">
        <v>0</v>
      </c>
      <c r="Z1612" s="0" t="n">
        <v>223</v>
      </c>
      <c r="AA1612" s="0" t="n">
        <v>0</v>
      </c>
      <c r="AB1612" s="0" t="s">
        <v>101</v>
      </c>
      <c r="AC1612" s="0" t="n">
        <v>79.88</v>
      </c>
      <c r="AD1612" s="0" t="n">
        <v>0</v>
      </c>
      <c r="AE1612" s="0" t="n">
        <v>0</v>
      </c>
      <c r="AF1612" s="0" t="s">
        <v>88</v>
      </c>
      <c r="AG1612" s="13" t="n">
        <v>42886</v>
      </c>
      <c r="AH1612" s="25" t="n">
        <f aca="false">I1612+J1612</f>
        <v>8</v>
      </c>
      <c r="AI1612" s="25" t="n">
        <f aca="false">K1612+L1612+M1612</f>
        <v>4</v>
      </c>
      <c r="AJ1612" s="25" t="n">
        <f aca="false">AC1612*AH1612</f>
        <v>639.04</v>
      </c>
      <c r="AK1612" s="0" t="str">
        <f aca="false">IF(C1612=1,"Cancelled","Completed")</f>
        <v>Completed</v>
      </c>
      <c r="AL1612" s="0" t="str">
        <f aca="false">_xlfn.IFS(D1612&lt;=7,"0-7 Days",D1612&lt;=30,"8-30 Days",D1612&lt;=90,"31-90 Days",TRUE(),"90+ Days")</f>
        <v>90+ Days</v>
      </c>
      <c r="AM1612" s="0" t="str">
        <f aca="false">_xlfn.IFS(OR(F1612="December",F1612="January",F1612="February"),"Winter",OR(F1612="March",F1612="April",F1612="May"),"Spring",OR(F1612="June",F1612="July",F1612="August"),"Summer",TRUE(),"Autumn")</f>
        <v>Spring</v>
      </c>
      <c r="AN1612" s="0" t="str">
        <f aca="false">IF(L1612+M1612&gt;0,"Family","Adult Only")</f>
        <v>Family</v>
      </c>
      <c r="AO1612" s="0" t="str">
        <f aca="false">IF(U1612=V1612,"Same","Changed")</f>
        <v>Same</v>
      </c>
    </row>
    <row r="1613" customFormat="false" ht="15" hidden="false" customHeight="false" outlineLevel="0" collapsed="false">
      <c r="A1613" s="14" t="n">
        <v>1675</v>
      </c>
      <c r="B1613" s="14" t="s">
        <v>90</v>
      </c>
      <c r="C1613" s="14" t="n">
        <v>0</v>
      </c>
      <c r="D1613" s="14" t="n">
        <v>52</v>
      </c>
      <c r="E1613" s="14" t="n">
        <v>2017</v>
      </c>
      <c r="F1613" s="14" t="s">
        <v>106</v>
      </c>
      <c r="G1613" s="14" t="n">
        <v>15</v>
      </c>
      <c r="H1613" s="14" t="n">
        <v>12</v>
      </c>
      <c r="I1613" s="14" t="n">
        <v>0</v>
      </c>
      <c r="J1613" s="14" t="n">
        <v>1</v>
      </c>
      <c r="K1613" s="14" t="n">
        <v>3</v>
      </c>
      <c r="L1613" s="14" t="n">
        <v>0</v>
      </c>
      <c r="M1613" s="14" t="n">
        <v>0</v>
      </c>
      <c r="N1613" s="14" t="s">
        <v>82</v>
      </c>
      <c r="O1613" s="14" t="s">
        <v>108</v>
      </c>
      <c r="P1613" s="14" t="s">
        <v>93</v>
      </c>
      <c r="Q1613" s="14" t="s">
        <v>94</v>
      </c>
      <c r="R1613" s="14" t="n">
        <v>0</v>
      </c>
      <c r="S1613" s="14" t="n">
        <v>0</v>
      </c>
      <c r="T1613" s="14" t="n">
        <v>0</v>
      </c>
      <c r="U1613" s="14" t="s">
        <v>109</v>
      </c>
      <c r="V1613" s="14" t="s">
        <v>109</v>
      </c>
      <c r="W1613" s="14" t="n">
        <v>0</v>
      </c>
      <c r="X1613" s="14" t="s">
        <v>86</v>
      </c>
      <c r="Y1613" s="14" t="n">
        <v>9</v>
      </c>
      <c r="Z1613" s="14" t="n">
        <v>0</v>
      </c>
      <c r="AA1613" s="14" t="n">
        <v>0</v>
      </c>
      <c r="AB1613" s="14" t="s">
        <v>87</v>
      </c>
      <c r="AC1613" s="14" t="n">
        <v>171</v>
      </c>
      <c r="AD1613" s="14" t="n">
        <v>0</v>
      </c>
      <c r="AE1613" s="14" t="n">
        <v>0</v>
      </c>
      <c r="AF1613" s="14" t="s">
        <v>88</v>
      </c>
      <c r="AG1613" s="15" t="n">
        <v>42838</v>
      </c>
      <c r="AH1613" s="14" t="n">
        <f aca="false">I1613+J1613</f>
        <v>1</v>
      </c>
      <c r="AI1613" s="14" t="n">
        <f aca="false">K1613+L1613+M1613</f>
        <v>3</v>
      </c>
      <c r="AJ1613" s="14" t="n">
        <f aca="false">AC1613*AH1613</f>
        <v>171</v>
      </c>
      <c r="AK1613" s="14" t="str">
        <f aca="false">IF(C1613=1,"Cancelled","Completed")</f>
        <v>Completed</v>
      </c>
      <c r="AL1613" s="14" t="str">
        <f aca="false">_xlfn.IFS(D1613&lt;=7,"0-7 Days",D1613&lt;=30,"8-30 Days",D1613&lt;=90,"31-90 Days",TRUE(),"90+ Days")</f>
        <v>31-90 Days</v>
      </c>
      <c r="AM1613" s="14" t="str">
        <f aca="false">_xlfn.IFS(OR(F1613="December",F1613="January",F1613="February"),"Winter",OR(F1613="March",F1613="April",F1613="May"),"Spring",OR(F1613="June",F1613="July",F1613="August"),"Summer",TRUE(),"Autumn")</f>
        <v>Spring</v>
      </c>
      <c r="AN1613" s="14" t="str">
        <f aca="false">IF(L1613+M1613&gt;0,"Family","Adult Only")</f>
        <v>Adult Only</v>
      </c>
      <c r="AO1613" s="14" t="str">
        <f aca="false">IF(U1613=V1613,"Same","Changed")</f>
        <v>Same</v>
      </c>
    </row>
    <row r="1614" customFormat="false" ht="15" hidden="false" customHeight="false" outlineLevel="0" collapsed="false">
      <c r="A1614" s="0" t="n">
        <v>1676</v>
      </c>
      <c r="B1614" s="0" t="s">
        <v>80</v>
      </c>
      <c r="C1614" s="0" t="n">
        <v>0</v>
      </c>
      <c r="D1614" s="0" t="n">
        <v>320</v>
      </c>
      <c r="E1614" s="0" t="n">
        <v>2017</v>
      </c>
      <c r="F1614" s="0" t="s">
        <v>135</v>
      </c>
      <c r="G1614" s="0" t="n">
        <v>23</v>
      </c>
      <c r="H1614" s="0" t="n">
        <v>4</v>
      </c>
      <c r="I1614" s="0" t="n">
        <v>2</v>
      </c>
      <c r="J1614" s="0" t="n">
        <v>4</v>
      </c>
      <c r="K1614" s="0" t="n">
        <v>2</v>
      </c>
      <c r="L1614" s="0" t="n">
        <v>0</v>
      </c>
      <c r="M1614" s="0" t="n">
        <v>0</v>
      </c>
      <c r="N1614" s="0" t="s">
        <v>82</v>
      </c>
      <c r="O1614" s="0" t="s">
        <v>147</v>
      </c>
      <c r="P1614" s="0" t="s">
        <v>84</v>
      </c>
      <c r="Q1614" s="0" t="s">
        <v>84</v>
      </c>
      <c r="R1614" s="0" t="n">
        <v>0</v>
      </c>
      <c r="S1614" s="0" t="n">
        <v>0</v>
      </c>
      <c r="T1614" s="0" t="n">
        <v>0</v>
      </c>
      <c r="U1614" s="0" t="s">
        <v>95</v>
      </c>
      <c r="V1614" s="0" t="s">
        <v>95</v>
      </c>
      <c r="W1614" s="0" t="n">
        <v>0</v>
      </c>
      <c r="X1614" s="0" t="s">
        <v>86</v>
      </c>
      <c r="Y1614" s="0" t="n">
        <v>250</v>
      </c>
      <c r="Z1614" s="0" t="n">
        <v>0</v>
      </c>
      <c r="AA1614" s="0" t="n">
        <v>0</v>
      </c>
      <c r="AB1614" s="0" t="s">
        <v>87</v>
      </c>
      <c r="AC1614" s="0" t="n">
        <v>68.83</v>
      </c>
      <c r="AD1614" s="0" t="n">
        <v>0</v>
      </c>
      <c r="AE1614" s="0" t="n">
        <v>0</v>
      </c>
      <c r="AF1614" s="0" t="s">
        <v>88</v>
      </c>
      <c r="AG1614" s="13" t="n">
        <v>42896</v>
      </c>
      <c r="AH1614" s="25" t="n">
        <f aca="false">I1614+J1614</f>
        <v>6</v>
      </c>
      <c r="AI1614" s="25" t="n">
        <f aca="false">K1614+L1614+M1614</f>
        <v>2</v>
      </c>
      <c r="AJ1614" s="25" t="n">
        <f aca="false">AC1614*AH1614</f>
        <v>412.98</v>
      </c>
      <c r="AK1614" s="0" t="str">
        <f aca="false">IF(C1614=1,"Cancelled","Completed")</f>
        <v>Completed</v>
      </c>
      <c r="AL1614" s="0" t="str">
        <f aca="false">_xlfn.IFS(D1614&lt;=7,"0-7 Days",D1614&lt;=30,"8-30 Days",D1614&lt;=90,"31-90 Days",TRUE(),"90+ Days")</f>
        <v>90+ Days</v>
      </c>
      <c r="AM1614" s="0" t="str">
        <f aca="false">_xlfn.IFS(OR(F1614="December",F1614="January",F1614="February"),"Winter",OR(F1614="March",F1614="April",F1614="May"),"Spring",OR(F1614="June",F1614="July",F1614="August"),"Summer",TRUE(),"Autumn")</f>
        <v>Summer</v>
      </c>
      <c r="AN1614" s="0" t="str">
        <f aca="false">IF(L1614+M1614&gt;0,"Family","Adult Only")</f>
        <v>Adult Only</v>
      </c>
      <c r="AO1614" s="0" t="str">
        <f aca="false">IF(U1614=V1614,"Same","Changed")</f>
        <v>Same</v>
      </c>
    </row>
    <row r="1615" customFormat="false" ht="15" hidden="false" customHeight="false" outlineLevel="0" collapsed="false">
      <c r="A1615" s="14" t="n">
        <v>1677</v>
      </c>
      <c r="B1615" s="14" t="s">
        <v>90</v>
      </c>
      <c r="C1615" s="14" t="n">
        <v>0</v>
      </c>
      <c r="D1615" s="14" t="n">
        <v>120</v>
      </c>
      <c r="E1615" s="14" t="n">
        <v>2015</v>
      </c>
      <c r="F1615" s="14" t="s">
        <v>119</v>
      </c>
      <c r="G1615" s="14" t="n">
        <v>34</v>
      </c>
      <c r="H1615" s="14" t="n">
        <v>20</v>
      </c>
      <c r="I1615" s="14" t="n">
        <v>2</v>
      </c>
      <c r="J1615" s="14" t="n">
        <v>5</v>
      </c>
      <c r="K1615" s="14" t="n">
        <v>2</v>
      </c>
      <c r="L1615" s="14" t="n">
        <v>0</v>
      </c>
      <c r="M1615" s="14" t="n">
        <v>0</v>
      </c>
      <c r="N1615" s="14" t="s">
        <v>112</v>
      </c>
      <c r="O1615" s="14" t="s">
        <v>92</v>
      </c>
      <c r="P1615" s="14" t="s">
        <v>99</v>
      </c>
      <c r="Q1615" s="14" t="s">
        <v>94</v>
      </c>
      <c r="R1615" s="14" t="n">
        <v>0</v>
      </c>
      <c r="S1615" s="14" t="n">
        <v>0</v>
      </c>
      <c r="T1615" s="14" t="n">
        <v>0</v>
      </c>
      <c r="U1615" s="14" t="s">
        <v>95</v>
      </c>
      <c r="V1615" s="14" t="s">
        <v>95</v>
      </c>
      <c r="W1615" s="14" t="n">
        <v>0</v>
      </c>
      <c r="X1615" s="14" t="s">
        <v>86</v>
      </c>
      <c r="Y1615" s="14" t="n">
        <v>13</v>
      </c>
      <c r="Z1615" s="14" t="n">
        <v>0</v>
      </c>
      <c r="AA1615" s="14" t="n">
        <v>0</v>
      </c>
      <c r="AB1615" s="14" t="s">
        <v>101</v>
      </c>
      <c r="AC1615" s="14" t="n">
        <v>88.38</v>
      </c>
      <c r="AD1615" s="14" t="n">
        <v>0</v>
      </c>
      <c r="AE1615" s="14" t="n">
        <v>2</v>
      </c>
      <c r="AF1615" s="14" t="s">
        <v>88</v>
      </c>
      <c r="AG1615" s="15" t="n">
        <v>42243</v>
      </c>
      <c r="AH1615" s="14" t="n">
        <f aca="false">I1615+J1615</f>
        <v>7</v>
      </c>
      <c r="AI1615" s="14" t="n">
        <f aca="false">K1615+L1615+M1615</f>
        <v>2</v>
      </c>
      <c r="AJ1615" s="14" t="n">
        <f aca="false">AC1615*AH1615</f>
        <v>618.66</v>
      </c>
      <c r="AK1615" s="14" t="str">
        <f aca="false">IF(C1615=1,"Cancelled","Completed")</f>
        <v>Completed</v>
      </c>
      <c r="AL1615" s="14" t="str">
        <f aca="false">_xlfn.IFS(D1615&lt;=7,"0-7 Days",D1615&lt;=30,"8-30 Days",D1615&lt;=90,"31-90 Days",TRUE(),"90+ Days")</f>
        <v>90+ Days</v>
      </c>
      <c r="AM1615" s="14" t="str">
        <f aca="false">_xlfn.IFS(OR(F1615="December",F1615="January",F1615="February"),"Winter",OR(F1615="March",F1615="April",F1615="May"),"Spring",OR(F1615="June",F1615="July",F1615="August"),"Summer",TRUE(),"Autumn")</f>
        <v>Summer</v>
      </c>
      <c r="AN1615" s="14" t="str">
        <f aca="false">IF(L1615+M1615&gt;0,"Family","Adult Only")</f>
        <v>Adult Only</v>
      </c>
      <c r="AO1615" s="14" t="str">
        <f aca="false">IF(U1615=V1615,"Same","Changed")</f>
        <v>Same</v>
      </c>
    </row>
    <row r="1616" customFormat="false" ht="15" hidden="false" customHeight="false" outlineLevel="0" collapsed="false">
      <c r="A1616" s="0" t="n">
        <v>1678</v>
      </c>
      <c r="B1616" s="0" t="s">
        <v>90</v>
      </c>
      <c r="C1616" s="0" t="n">
        <v>1</v>
      </c>
      <c r="D1616" s="0" t="n">
        <v>447</v>
      </c>
      <c r="E1616" s="0" t="n">
        <v>2016</v>
      </c>
      <c r="F1616" s="0" t="s">
        <v>114</v>
      </c>
      <c r="G1616" s="0" t="n">
        <v>40</v>
      </c>
      <c r="H1616" s="0" t="n">
        <v>29</v>
      </c>
      <c r="I1616" s="0" t="n">
        <v>0</v>
      </c>
      <c r="J1616" s="0" t="n">
        <v>2</v>
      </c>
      <c r="K1616" s="0" t="n">
        <v>2</v>
      </c>
      <c r="L1616" s="0" t="n">
        <v>0</v>
      </c>
      <c r="M1616" s="0" t="n">
        <v>0</v>
      </c>
      <c r="N1616" s="0" t="s">
        <v>82</v>
      </c>
      <c r="O1616" s="0" t="s">
        <v>92</v>
      </c>
      <c r="P1616" s="0" t="s">
        <v>116</v>
      </c>
      <c r="Q1616" s="0" t="s">
        <v>94</v>
      </c>
      <c r="R1616" s="0" t="n">
        <v>0</v>
      </c>
      <c r="S1616" s="0" t="n">
        <v>0</v>
      </c>
      <c r="T1616" s="0" t="n">
        <v>0</v>
      </c>
      <c r="U1616" s="0" t="s">
        <v>95</v>
      </c>
      <c r="V1616" s="0" t="s">
        <v>95</v>
      </c>
      <c r="W1616" s="0" t="n">
        <v>0</v>
      </c>
      <c r="X1616" s="0" t="s">
        <v>120</v>
      </c>
      <c r="Y1616" s="0" t="n">
        <v>1</v>
      </c>
      <c r="Z1616" s="0" t="n">
        <v>0</v>
      </c>
      <c r="AA1616" s="0" t="n">
        <v>0</v>
      </c>
      <c r="AB1616" s="0" t="s">
        <v>87</v>
      </c>
      <c r="AC1616" s="0" t="n">
        <v>62</v>
      </c>
      <c r="AD1616" s="0" t="n">
        <v>0</v>
      </c>
      <c r="AE1616" s="0" t="n">
        <v>0</v>
      </c>
      <c r="AF1616" s="0" t="s">
        <v>96</v>
      </c>
      <c r="AG1616" s="13" t="n">
        <v>42298</v>
      </c>
      <c r="AH1616" s="25" t="n">
        <f aca="false">I1616+J1616</f>
        <v>2</v>
      </c>
      <c r="AI1616" s="25" t="n">
        <f aca="false">K1616+L1616+M1616</f>
        <v>2</v>
      </c>
      <c r="AJ1616" s="25" t="n">
        <f aca="false">AC1616*AH1616</f>
        <v>124</v>
      </c>
      <c r="AK1616" s="0" t="str">
        <f aca="false">IF(C1616=1,"Cancelled","Completed")</f>
        <v>Cancelled</v>
      </c>
      <c r="AL1616" s="0" t="str">
        <f aca="false">_xlfn.IFS(D1616&lt;=7,"0-7 Days",D1616&lt;=30,"8-30 Days",D1616&lt;=90,"31-90 Days",TRUE(),"90+ Days")</f>
        <v>90+ Days</v>
      </c>
      <c r="AM1616" s="0" t="str">
        <f aca="false">_xlfn.IFS(OR(F1616="December",F1616="January",F1616="February"),"Winter",OR(F1616="March",F1616="April",F1616="May"),"Spring",OR(F1616="June",F1616="July",F1616="August"),"Summer",TRUE(),"Autumn")</f>
        <v>Autumn</v>
      </c>
      <c r="AN1616" s="0" t="str">
        <f aca="false">IF(L1616+M1616&gt;0,"Family","Adult Only")</f>
        <v>Adult Only</v>
      </c>
      <c r="AO1616" s="0" t="str">
        <f aca="false">IF(U1616=V1616,"Same","Changed")</f>
        <v>Same</v>
      </c>
    </row>
    <row r="1617" customFormat="false" ht="15" hidden="false" customHeight="false" outlineLevel="0" collapsed="false">
      <c r="A1617" s="14" t="n">
        <v>1679</v>
      </c>
      <c r="B1617" s="14" t="s">
        <v>80</v>
      </c>
      <c r="C1617" s="14" t="n">
        <v>1</v>
      </c>
      <c r="D1617" s="14" t="n">
        <v>215</v>
      </c>
      <c r="E1617" s="14" t="n">
        <v>2017</v>
      </c>
      <c r="F1617" s="14" t="s">
        <v>135</v>
      </c>
      <c r="G1617" s="14" t="n">
        <v>26</v>
      </c>
      <c r="H1617" s="14" t="n">
        <v>30</v>
      </c>
      <c r="I1617" s="14" t="n">
        <v>2</v>
      </c>
      <c r="J1617" s="14" t="n">
        <v>4</v>
      </c>
      <c r="K1617" s="14" t="n">
        <v>2</v>
      </c>
      <c r="L1617" s="14" t="n">
        <v>0</v>
      </c>
      <c r="M1617" s="14" t="n">
        <v>0</v>
      </c>
      <c r="N1617" s="14" t="s">
        <v>82</v>
      </c>
      <c r="O1617" s="14" t="s">
        <v>147</v>
      </c>
      <c r="P1617" s="14" t="s">
        <v>93</v>
      </c>
      <c r="Q1617" s="14" t="s">
        <v>94</v>
      </c>
      <c r="R1617" s="14" t="n">
        <v>0</v>
      </c>
      <c r="S1617" s="14" t="n">
        <v>0</v>
      </c>
      <c r="T1617" s="14" t="n">
        <v>0</v>
      </c>
      <c r="U1617" s="14" t="s">
        <v>95</v>
      </c>
      <c r="V1617" s="14" t="s">
        <v>95</v>
      </c>
      <c r="W1617" s="14" t="n">
        <v>0</v>
      </c>
      <c r="X1617" s="14" t="s">
        <v>86</v>
      </c>
      <c r="Y1617" s="14" t="n">
        <v>240</v>
      </c>
      <c r="Z1617" s="14" t="n">
        <v>0</v>
      </c>
      <c r="AA1617" s="14" t="n">
        <v>0</v>
      </c>
      <c r="AB1617" s="14" t="s">
        <v>87</v>
      </c>
      <c r="AC1617" s="14" t="n">
        <v>110</v>
      </c>
      <c r="AD1617" s="14" t="n">
        <v>0</v>
      </c>
      <c r="AE1617" s="14" t="n">
        <v>0</v>
      </c>
      <c r="AF1617" s="14" t="s">
        <v>96</v>
      </c>
      <c r="AG1617" s="15" t="n">
        <v>42702</v>
      </c>
      <c r="AH1617" s="14" t="n">
        <f aca="false">I1617+J1617</f>
        <v>6</v>
      </c>
      <c r="AI1617" s="14" t="n">
        <f aca="false">K1617+L1617+M1617</f>
        <v>2</v>
      </c>
      <c r="AJ1617" s="14" t="n">
        <f aca="false">AC1617*AH1617</f>
        <v>660</v>
      </c>
      <c r="AK1617" s="14" t="str">
        <f aca="false">IF(C1617=1,"Cancelled","Completed")</f>
        <v>Cancelled</v>
      </c>
      <c r="AL1617" s="14" t="str">
        <f aca="false">_xlfn.IFS(D1617&lt;=7,"0-7 Days",D1617&lt;=30,"8-30 Days",D1617&lt;=90,"31-90 Days",TRUE(),"90+ Days")</f>
        <v>90+ Days</v>
      </c>
      <c r="AM1617" s="14" t="str">
        <f aca="false">_xlfn.IFS(OR(F1617="December",F1617="January",F1617="February"),"Winter",OR(F1617="March",F1617="April",F1617="May"),"Spring",OR(F1617="June",F1617="July",F1617="August"),"Summer",TRUE(),"Autumn")</f>
        <v>Summer</v>
      </c>
      <c r="AN1617" s="14" t="str">
        <f aca="false">IF(L1617+M1617&gt;0,"Family","Adult Only")</f>
        <v>Adult Only</v>
      </c>
      <c r="AO1617" s="14" t="str">
        <f aca="false">IF(U1617=V1617,"Same","Changed")</f>
        <v>Same</v>
      </c>
    </row>
    <row r="1618" customFormat="false" ht="15" hidden="false" customHeight="false" outlineLevel="0" collapsed="false">
      <c r="A1618" s="0" t="n">
        <v>1680</v>
      </c>
      <c r="B1618" s="0" t="s">
        <v>80</v>
      </c>
      <c r="C1618" s="0" t="n">
        <v>0</v>
      </c>
      <c r="D1618" s="0" t="n">
        <v>143</v>
      </c>
      <c r="E1618" s="0" t="n">
        <v>2015</v>
      </c>
      <c r="F1618" s="0" t="s">
        <v>91</v>
      </c>
      <c r="G1618" s="0" t="n">
        <v>31</v>
      </c>
      <c r="H1618" s="0" t="n">
        <v>30</v>
      </c>
      <c r="I1618" s="0" t="n">
        <v>2</v>
      </c>
      <c r="J1618" s="0" t="n">
        <v>3</v>
      </c>
      <c r="K1618" s="0" t="n">
        <v>2</v>
      </c>
      <c r="L1618" s="0" t="n">
        <v>0</v>
      </c>
      <c r="M1618" s="0" t="n">
        <v>0</v>
      </c>
      <c r="N1618" s="0" t="s">
        <v>82</v>
      </c>
      <c r="O1618" s="0" t="s">
        <v>115</v>
      </c>
      <c r="P1618" s="0" t="s">
        <v>99</v>
      </c>
      <c r="Q1618" s="0" t="s">
        <v>94</v>
      </c>
      <c r="R1618" s="0" t="n">
        <v>0</v>
      </c>
      <c r="S1618" s="0" t="n">
        <v>0</v>
      </c>
      <c r="T1618" s="0" t="n">
        <v>0</v>
      </c>
      <c r="U1618" s="0" t="s">
        <v>95</v>
      </c>
      <c r="V1618" s="0" t="s">
        <v>109</v>
      </c>
      <c r="W1618" s="0" t="n">
        <v>0</v>
      </c>
      <c r="X1618" s="0" t="s">
        <v>86</v>
      </c>
      <c r="Y1618" s="0" t="n">
        <v>6</v>
      </c>
      <c r="Z1618" s="0" t="n">
        <v>0</v>
      </c>
      <c r="AA1618" s="0" t="n">
        <v>0</v>
      </c>
      <c r="AB1618" s="0" t="s">
        <v>101</v>
      </c>
      <c r="AC1618" s="0" t="n">
        <v>90.95</v>
      </c>
      <c r="AD1618" s="0" t="n">
        <v>0</v>
      </c>
      <c r="AE1618" s="0" t="n">
        <v>1</v>
      </c>
      <c r="AF1618" s="0" t="s">
        <v>88</v>
      </c>
      <c r="AG1618" s="13" t="n">
        <v>42220</v>
      </c>
      <c r="AH1618" s="25" t="n">
        <f aca="false">I1618+J1618</f>
        <v>5</v>
      </c>
      <c r="AI1618" s="25" t="n">
        <f aca="false">K1618+L1618+M1618</f>
        <v>2</v>
      </c>
      <c r="AJ1618" s="25" t="n">
        <f aca="false">AC1618*AH1618</f>
        <v>454.75</v>
      </c>
      <c r="AK1618" s="0" t="str">
        <f aca="false">IF(C1618=1,"Cancelled","Completed")</f>
        <v>Completed</v>
      </c>
      <c r="AL1618" s="0" t="str">
        <f aca="false">_xlfn.IFS(D1618&lt;=7,"0-7 Days",D1618&lt;=30,"8-30 Days",D1618&lt;=90,"31-90 Days",TRUE(),"90+ Days")</f>
        <v>90+ Days</v>
      </c>
      <c r="AM1618" s="0" t="str">
        <f aca="false">_xlfn.IFS(OR(F1618="December",F1618="January",F1618="February"),"Winter",OR(F1618="March",F1618="April",F1618="May"),"Spring",OR(F1618="June",F1618="July",F1618="August"),"Summer",TRUE(),"Autumn")</f>
        <v>Summer</v>
      </c>
      <c r="AN1618" s="0" t="str">
        <f aca="false">IF(L1618+M1618&gt;0,"Family","Adult Only")</f>
        <v>Adult Only</v>
      </c>
      <c r="AO1618" s="0" t="str">
        <f aca="false">IF(U1618=V1618,"Same","Changed")</f>
        <v>Changed</v>
      </c>
    </row>
    <row r="1619" customFormat="false" ht="15" hidden="false" customHeight="false" outlineLevel="0" collapsed="false">
      <c r="A1619" s="14" t="n">
        <v>1681</v>
      </c>
      <c r="B1619" s="14" t="s">
        <v>90</v>
      </c>
      <c r="C1619" s="14" t="n">
        <v>0</v>
      </c>
      <c r="D1619" s="14" t="n">
        <v>1</v>
      </c>
      <c r="E1619" s="14" t="n">
        <v>2017</v>
      </c>
      <c r="F1619" s="14" t="s">
        <v>119</v>
      </c>
      <c r="G1619" s="14" t="n">
        <v>32</v>
      </c>
      <c r="H1619" s="14" t="n">
        <v>11</v>
      </c>
      <c r="I1619" s="14" t="n">
        <v>0</v>
      </c>
      <c r="J1619" s="14" t="n">
        <v>1</v>
      </c>
      <c r="K1619" s="14" t="n">
        <v>2</v>
      </c>
      <c r="L1619" s="14" t="n">
        <v>1</v>
      </c>
      <c r="M1619" s="14" t="n">
        <v>0</v>
      </c>
      <c r="N1619" s="14" t="s">
        <v>82</v>
      </c>
      <c r="O1619" s="14" t="s">
        <v>167</v>
      </c>
      <c r="P1619" s="14" t="s">
        <v>93</v>
      </c>
      <c r="Q1619" s="14" t="s">
        <v>94</v>
      </c>
      <c r="R1619" s="14" t="n">
        <v>0</v>
      </c>
      <c r="S1619" s="14" t="n">
        <v>0</v>
      </c>
      <c r="T1619" s="14" t="n">
        <v>0</v>
      </c>
      <c r="U1619" s="14" t="s">
        <v>109</v>
      </c>
      <c r="V1619" s="14" t="s">
        <v>109</v>
      </c>
      <c r="W1619" s="14" t="n">
        <v>1</v>
      </c>
      <c r="X1619" s="14" t="s">
        <v>86</v>
      </c>
      <c r="Y1619" s="14" t="n">
        <v>9</v>
      </c>
      <c r="Z1619" s="14" t="n">
        <v>0</v>
      </c>
      <c r="AA1619" s="14" t="n">
        <v>0</v>
      </c>
      <c r="AB1619" s="14" t="s">
        <v>87</v>
      </c>
      <c r="AC1619" s="14" t="n">
        <v>230</v>
      </c>
      <c r="AD1619" s="14" t="n">
        <v>0</v>
      </c>
      <c r="AE1619" s="14" t="n">
        <v>0</v>
      </c>
      <c r="AF1619" s="14" t="s">
        <v>88</v>
      </c>
      <c r="AG1619" s="15" t="n">
        <v>42959</v>
      </c>
      <c r="AH1619" s="14" t="n">
        <f aca="false">I1619+J1619</f>
        <v>1</v>
      </c>
      <c r="AI1619" s="14" t="n">
        <f aca="false">K1619+L1619+M1619</f>
        <v>3</v>
      </c>
      <c r="AJ1619" s="14" t="n">
        <f aca="false">AC1619*AH1619</f>
        <v>230</v>
      </c>
      <c r="AK1619" s="14" t="str">
        <f aca="false">IF(C1619=1,"Cancelled","Completed")</f>
        <v>Completed</v>
      </c>
      <c r="AL1619" s="14" t="str">
        <f aca="false">_xlfn.IFS(D1619&lt;=7,"0-7 Days",D1619&lt;=30,"8-30 Days",D1619&lt;=90,"31-90 Days",TRUE(),"90+ Days")</f>
        <v>0-7 Days</v>
      </c>
      <c r="AM1619" s="14" t="str">
        <f aca="false">_xlfn.IFS(OR(F1619="December",F1619="January",F1619="February"),"Winter",OR(F1619="March",F1619="April",F1619="May"),"Spring",OR(F1619="June",F1619="July",F1619="August"),"Summer",TRUE(),"Autumn")</f>
        <v>Summer</v>
      </c>
      <c r="AN1619" s="14" t="str">
        <f aca="false">IF(L1619+M1619&gt;0,"Family","Adult Only")</f>
        <v>Family</v>
      </c>
      <c r="AO1619" s="14" t="str">
        <f aca="false">IF(U1619=V1619,"Same","Changed")</f>
        <v>Same</v>
      </c>
    </row>
    <row r="1620" customFormat="false" ht="15" hidden="false" customHeight="false" outlineLevel="0" collapsed="false">
      <c r="A1620" s="0" t="n">
        <v>1682</v>
      </c>
      <c r="B1620" s="0" t="s">
        <v>90</v>
      </c>
      <c r="C1620" s="0" t="n">
        <v>1</v>
      </c>
      <c r="D1620" s="0" t="n">
        <v>92</v>
      </c>
      <c r="E1620" s="0" t="n">
        <v>2017</v>
      </c>
      <c r="F1620" s="0" t="s">
        <v>106</v>
      </c>
      <c r="G1620" s="0" t="n">
        <v>15</v>
      </c>
      <c r="H1620" s="0" t="n">
        <v>11</v>
      </c>
      <c r="I1620" s="0" t="n">
        <v>0</v>
      </c>
      <c r="J1620" s="0" t="n">
        <v>4</v>
      </c>
      <c r="K1620" s="0" t="n">
        <v>2</v>
      </c>
      <c r="L1620" s="0" t="n">
        <v>0</v>
      </c>
      <c r="M1620" s="0" t="n">
        <v>0</v>
      </c>
      <c r="N1620" s="0" t="s">
        <v>82</v>
      </c>
      <c r="O1620" s="0" t="s">
        <v>122</v>
      </c>
      <c r="P1620" s="0" t="s">
        <v>93</v>
      </c>
      <c r="Q1620" s="0" t="s">
        <v>94</v>
      </c>
      <c r="R1620" s="0" t="n">
        <v>0</v>
      </c>
      <c r="S1620" s="0" t="n">
        <v>0</v>
      </c>
      <c r="T1620" s="0" t="n">
        <v>0</v>
      </c>
      <c r="U1620" s="0" t="s">
        <v>109</v>
      </c>
      <c r="V1620" s="0" t="s">
        <v>109</v>
      </c>
      <c r="W1620" s="0" t="n">
        <v>0</v>
      </c>
      <c r="X1620" s="0" t="s">
        <v>86</v>
      </c>
      <c r="Y1620" s="0" t="n">
        <v>9</v>
      </c>
      <c r="Z1620" s="0" t="n">
        <v>0</v>
      </c>
      <c r="AA1620" s="0" t="n">
        <v>0</v>
      </c>
      <c r="AB1620" s="0" t="s">
        <v>87</v>
      </c>
      <c r="AC1620" s="0" t="n">
        <v>135</v>
      </c>
      <c r="AD1620" s="0" t="n">
        <v>0</v>
      </c>
      <c r="AE1620" s="0" t="n">
        <v>1</v>
      </c>
      <c r="AF1620" s="0" t="s">
        <v>96</v>
      </c>
      <c r="AG1620" s="13" t="n">
        <v>42797</v>
      </c>
      <c r="AH1620" s="25" t="n">
        <f aca="false">I1620+J1620</f>
        <v>4</v>
      </c>
      <c r="AI1620" s="25" t="n">
        <f aca="false">K1620+L1620+M1620</f>
        <v>2</v>
      </c>
      <c r="AJ1620" s="25" t="n">
        <f aca="false">AC1620*AH1620</f>
        <v>540</v>
      </c>
      <c r="AK1620" s="0" t="str">
        <f aca="false">IF(C1620=1,"Cancelled","Completed")</f>
        <v>Cancelled</v>
      </c>
      <c r="AL1620" s="0" t="str">
        <f aca="false">_xlfn.IFS(D1620&lt;=7,"0-7 Days",D1620&lt;=30,"8-30 Days",D1620&lt;=90,"31-90 Days",TRUE(),"90+ Days")</f>
        <v>90+ Days</v>
      </c>
      <c r="AM1620" s="0" t="str">
        <f aca="false">_xlfn.IFS(OR(F1620="December",F1620="January",F1620="February"),"Winter",OR(F1620="March",F1620="April",F1620="May"),"Spring",OR(F1620="June",F1620="July",F1620="August"),"Summer",TRUE(),"Autumn")</f>
        <v>Spring</v>
      </c>
      <c r="AN1620" s="0" t="str">
        <f aca="false">IF(L1620+M1620&gt;0,"Family","Adult Only")</f>
        <v>Adult Only</v>
      </c>
      <c r="AO1620" s="0" t="str">
        <f aca="false">IF(U1620=V1620,"Same","Changed")</f>
        <v>Same</v>
      </c>
    </row>
    <row r="1621" customFormat="false" ht="15" hidden="false" customHeight="false" outlineLevel="0" collapsed="false">
      <c r="A1621" s="14" t="n">
        <v>1683</v>
      </c>
      <c r="B1621" s="14" t="s">
        <v>90</v>
      </c>
      <c r="C1621" s="14" t="n">
        <v>1</v>
      </c>
      <c r="D1621" s="14" t="n">
        <v>6</v>
      </c>
      <c r="E1621" s="14" t="n">
        <v>2016</v>
      </c>
      <c r="F1621" s="14" t="s">
        <v>135</v>
      </c>
      <c r="G1621" s="14" t="n">
        <v>25</v>
      </c>
      <c r="H1621" s="14" t="n">
        <v>12</v>
      </c>
      <c r="I1621" s="14" t="n">
        <v>1</v>
      </c>
      <c r="J1621" s="14" t="n">
        <v>0</v>
      </c>
      <c r="K1621" s="14" t="n">
        <v>1</v>
      </c>
      <c r="L1621" s="14" t="n">
        <v>0</v>
      </c>
      <c r="M1621" s="14" t="n">
        <v>0</v>
      </c>
      <c r="N1621" s="14" t="s">
        <v>107</v>
      </c>
      <c r="O1621" s="14" t="s">
        <v>92</v>
      </c>
      <c r="P1621" s="14" t="s">
        <v>93</v>
      </c>
      <c r="Q1621" s="14" t="s">
        <v>94</v>
      </c>
      <c r="R1621" s="14" t="n">
        <v>0</v>
      </c>
      <c r="S1621" s="14" t="n">
        <v>0</v>
      </c>
      <c r="T1621" s="14" t="n">
        <v>0</v>
      </c>
      <c r="U1621" s="14" t="s">
        <v>95</v>
      </c>
      <c r="V1621" s="14" t="s">
        <v>95</v>
      </c>
      <c r="W1621" s="14" t="n">
        <v>0</v>
      </c>
      <c r="X1621" s="14" t="s">
        <v>86</v>
      </c>
      <c r="Y1621" s="14" t="n">
        <v>9</v>
      </c>
      <c r="Z1621" s="14" t="n">
        <v>0</v>
      </c>
      <c r="AA1621" s="14" t="n">
        <v>0</v>
      </c>
      <c r="AB1621" s="14" t="s">
        <v>87</v>
      </c>
      <c r="AC1621" s="14" t="n">
        <v>119</v>
      </c>
      <c r="AD1621" s="14" t="n">
        <v>0</v>
      </c>
      <c r="AE1621" s="14" t="n">
        <v>1</v>
      </c>
      <c r="AF1621" s="14" t="s">
        <v>96</v>
      </c>
      <c r="AG1621" s="15" t="n">
        <v>42530</v>
      </c>
      <c r="AH1621" s="14" t="n">
        <f aca="false">I1621+J1621</f>
        <v>1</v>
      </c>
      <c r="AI1621" s="14" t="n">
        <f aca="false">K1621+L1621+M1621</f>
        <v>1</v>
      </c>
      <c r="AJ1621" s="14" t="n">
        <f aca="false">AC1621*AH1621</f>
        <v>119</v>
      </c>
      <c r="AK1621" s="14" t="str">
        <f aca="false">IF(C1621=1,"Cancelled","Completed")</f>
        <v>Cancelled</v>
      </c>
      <c r="AL1621" s="14" t="str">
        <f aca="false">_xlfn.IFS(D1621&lt;=7,"0-7 Days",D1621&lt;=30,"8-30 Days",D1621&lt;=90,"31-90 Days",TRUE(),"90+ Days")</f>
        <v>0-7 Days</v>
      </c>
      <c r="AM1621" s="14" t="str">
        <f aca="false">_xlfn.IFS(OR(F1621="December",F1621="January",F1621="February"),"Winter",OR(F1621="March",F1621="April",F1621="May"),"Spring",OR(F1621="June",F1621="July",F1621="August"),"Summer",TRUE(),"Autumn")</f>
        <v>Summer</v>
      </c>
      <c r="AN1621" s="14" t="str">
        <f aca="false">IF(L1621+M1621&gt;0,"Family","Adult Only")</f>
        <v>Adult Only</v>
      </c>
      <c r="AO1621" s="14" t="str">
        <f aca="false">IF(U1621=V1621,"Same","Changed")</f>
        <v>Same</v>
      </c>
    </row>
    <row r="1622" customFormat="false" ht="15" hidden="false" customHeight="false" outlineLevel="0" collapsed="false">
      <c r="A1622" s="0" t="n">
        <v>1684</v>
      </c>
      <c r="B1622" s="0" t="s">
        <v>90</v>
      </c>
      <c r="C1622" s="0" t="n">
        <v>1</v>
      </c>
      <c r="D1622" s="0" t="n">
        <v>258</v>
      </c>
      <c r="E1622" s="0" t="n">
        <v>2016</v>
      </c>
      <c r="F1622" s="0" t="s">
        <v>111</v>
      </c>
      <c r="G1622" s="0" t="n">
        <v>43</v>
      </c>
      <c r="H1622" s="0" t="n">
        <v>16</v>
      </c>
      <c r="I1622" s="0" t="n">
        <v>1</v>
      </c>
      <c r="J1622" s="0" t="n">
        <v>0</v>
      </c>
      <c r="K1622" s="0" t="n">
        <v>2</v>
      </c>
      <c r="L1622" s="0" t="n">
        <v>0</v>
      </c>
      <c r="M1622" s="0" t="n">
        <v>0</v>
      </c>
      <c r="N1622" s="0" t="s">
        <v>82</v>
      </c>
      <c r="O1622" s="0" t="s">
        <v>92</v>
      </c>
      <c r="P1622" s="0" t="s">
        <v>99</v>
      </c>
      <c r="Q1622" s="0" t="s">
        <v>94</v>
      </c>
      <c r="R1622" s="0" t="n">
        <v>0</v>
      </c>
      <c r="S1622" s="0" t="n">
        <v>0</v>
      </c>
      <c r="T1622" s="0" t="n">
        <v>0</v>
      </c>
      <c r="U1622" s="0" t="s">
        <v>95</v>
      </c>
      <c r="V1622" s="0" t="s">
        <v>95</v>
      </c>
      <c r="W1622" s="0" t="n">
        <v>0</v>
      </c>
      <c r="X1622" s="0" t="s">
        <v>120</v>
      </c>
      <c r="Y1622" s="0" t="n">
        <v>31</v>
      </c>
      <c r="Z1622" s="0" t="n">
        <v>0</v>
      </c>
      <c r="AA1622" s="0" t="n">
        <v>0</v>
      </c>
      <c r="AB1622" s="0" t="s">
        <v>87</v>
      </c>
      <c r="AC1622" s="0" t="n">
        <v>110</v>
      </c>
      <c r="AD1622" s="0" t="n">
        <v>0</v>
      </c>
      <c r="AE1622" s="0" t="n">
        <v>0</v>
      </c>
      <c r="AF1622" s="0" t="s">
        <v>96</v>
      </c>
      <c r="AG1622" s="13" t="n">
        <v>42438</v>
      </c>
      <c r="AH1622" s="25" t="n">
        <f aca="false">I1622+J1622</f>
        <v>1</v>
      </c>
      <c r="AI1622" s="25" t="n">
        <f aca="false">K1622+L1622+M1622</f>
        <v>2</v>
      </c>
      <c r="AJ1622" s="25" t="n">
        <f aca="false">AC1622*AH1622</f>
        <v>110</v>
      </c>
      <c r="AK1622" s="0" t="str">
        <f aca="false">IF(C1622=1,"Cancelled","Completed")</f>
        <v>Cancelled</v>
      </c>
      <c r="AL1622" s="0" t="str">
        <f aca="false">_xlfn.IFS(D1622&lt;=7,"0-7 Days",D1622&lt;=30,"8-30 Days",D1622&lt;=90,"31-90 Days",TRUE(),"90+ Days")</f>
        <v>90+ Days</v>
      </c>
      <c r="AM1622" s="0" t="str">
        <f aca="false">_xlfn.IFS(OR(F1622="December",F1622="January",F1622="February"),"Winter",OR(F1622="March",F1622="April",F1622="May"),"Spring",OR(F1622="June",F1622="July",F1622="August"),"Summer",TRUE(),"Autumn")</f>
        <v>Autumn</v>
      </c>
      <c r="AN1622" s="0" t="str">
        <f aca="false">IF(L1622+M1622&gt;0,"Family","Adult Only")</f>
        <v>Adult Only</v>
      </c>
      <c r="AO1622" s="0" t="str">
        <f aca="false">IF(U1622=V1622,"Same","Changed")</f>
        <v>Same</v>
      </c>
    </row>
    <row r="1623" customFormat="false" ht="15" hidden="false" customHeight="false" outlineLevel="0" collapsed="false">
      <c r="A1623" s="14" t="n">
        <v>1685</v>
      </c>
      <c r="B1623" s="14" t="s">
        <v>80</v>
      </c>
      <c r="C1623" s="14" t="n">
        <v>1</v>
      </c>
      <c r="D1623" s="14" t="n">
        <v>106</v>
      </c>
      <c r="E1623" s="14" t="n">
        <v>2017</v>
      </c>
      <c r="F1623" s="14" t="s">
        <v>126</v>
      </c>
      <c r="G1623" s="14" t="n">
        <v>5</v>
      </c>
      <c r="H1623" s="14" t="n">
        <v>31</v>
      </c>
      <c r="I1623" s="14" t="n">
        <v>0</v>
      </c>
      <c r="J1623" s="14" t="n">
        <v>4</v>
      </c>
      <c r="K1623" s="14" t="n">
        <v>2</v>
      </c>
      <c r="L1623" s="14" t="n">
        <v>0</v>
      </c>
      <c r="M1623" s="14" t="n">
        <v>0</v>
      </c>
      <c r="N1623" s="14" t="s">
        <v>112</v>
      </c>
      <c r="O1623" s="14" t="s">
        <v>92</v>
      </c>
      <c r="P1623" s="14" t="s">
        <v>93</v>
      </c>
      <c r="Q1623" s="14" t="s">
        <v>94</v>
      </c>
      <c r="R1623" s="14" t="n">
        <v>0</v>
      </c>
      <c r="S1623" s="14" t="n">
        <v>0</v>
      </c>
      <c r="T1623" s="14" t="n">
        <v>0</v>
      </c>
      <c r="U1623" s="14" t="s">
        <v>95</v>
      </c>
      <c r="V1623" s="14" t="s">
        <v>95</v>
      </c>
      <c r="W1623" s="14" t="n">
        <v>1</v>
      </c>
      <c r="X1623" s="14" t="s">
        <v>86</v>
      </c>
      <c r="Y1623" s="14" t="n">
        <v>314</v>
      </c>
      <c r="Z1623" s="14" t="n">
        <v>0</v>
      </c>
      <c r="AA1623" s="14" t="n">
        <v>0</v>
      </c>
      <c r="AB1623" s="14" t="s">
        <v>87</v>
      </c>
      <c r="AC1623" s="14" t="n">
        <v>56.24</v>
      </c>
      <c r="AD1623" s="14" t="n">
        <v>0</v>
      </c>
      <c r="AE1623" s="14" t="n">
        <v>0</v>
      </c>
      <c r="AF1623" s="14" t="s">
        <v>96</v>
      </c>
      <c r="AG1623" s="15" t="n">
        <v>42689</v>
      </c>
      <c r="AH1623" s="14" t="n">
        <f aca="false">I1623+J1623</f>
        <v>4</v>
      </c>
      <c r="AI1623" s="14" t="n">
        <f aca="false">K1623+L1623+M1623</f>
        <v>2</v>
      </c>
      <c r="AJ1623" s="14" t="n">
        <f aca="false">AC1623*AH1623</f>
        <v>224.96</v>
      </c>
      <c r="AK1623" s="14" t="str">
        <f aca="false">IF(C1623=1,"Cancelled","Completed")</f>
        <v>Cancelled</v>
      </c>
      <c r="AL1623" s="14" t="str">
        <f aca="false">_xlfn.IFS(D1623&lt;=7,"0-7 Days",D1623&lt;=30,"8-30 Days",D1623&lt;=90,"31-90 Days",TRUE(),"90+ Days")</f>
        <v>90+ Days</v>
      </c>
      <c r="AM1623" s="14" t="str">
        <f aca="false">_xlfn.IFS(OR(F1623="December",F1623="January",F1623="February"),"Winter",OR(F1623="March",F1623="April",F1623="May"),"Spring",OR(F1623="June",F1623="July",F1623="August"),"Summer",TRUE(),"Autumn")</f>
        <v>Winter</v>
      </c>
      <c r="AN1623" s="14" t="str">
        <f aca="false">IF(L1623+M1623&gt;0,"Family","Adult Only")</f>
        <v>Adult Only</v>
      </c>
      <c r="AO1623" s="14" t="str">
        <f aca="false">IF(U1623=V1623,"Same","Changed")</f>
        <v>Same</v>
      </c>
    </row>
    <row r="1624" customFormat="false" ht="15" hidden="false" customHeight="false" outlineLevel="0" collapsed="false">
      <c r="A1624" s="0" t="n">
        <v>1686</v>
      </c>
      <c r="B1624" s="0" t="s">
        <v>90</v>
      </c>
      <c r="C1624" s="0" t="n">
        <v>0</v>
      </c>
      <c r="D1624" s="0" t="n">
        <v>3</v>
      </c>
      <c r="E1624" s="0" t="n">
        <v>2016</v>
      </c>
      <c r="F1624" s="0" t="s">
        <v>135</v>
      </c>
      <c r="G1624" s="0" t="n">
        <v>26</v>
      </c>
      <c r="H1624" s="0" t="n">
        <v>20</v>
      </c>
      <c r="I1624" s="0" t="n">
        <v>1</v>
      </c>
      <c r="J1624" s="0" t="n">
        <v>1</v>
      </c>
      <c r="K1624" s="0" t="n">
        <v>1</v>
      </c>
      <c r="L1624" s="0" t="n">
        <v>0</v>
      </c>
      <c r="M1624" s="0" t="n">
        <v>0</v>
      </c>
      <c r="N1624" s="0" t="s">
        <v>82</v>
      </c>
      <c r="O1624" s="0" t="s">
        <v>92</v>
      </c>
      <c r="P1624" s="0" t="s">
        <v>128</v>
      </c>
      <c r="Q1624" s="0" t="s">
        <v>128</v>
      </c>
      <c r="R1624" s="0" t="n">
        <v>1</v>
      </c>
      <c r="S1624" s="0" t="n">
        <v>0</v>
      </c>
      <c r="T1624" s="0" t="n">
        <v>21</v>
      </c>
      <c r="U1624" s="0" t="s">
        <v>95</v>
      </c>
      <c r="V1624" s="0" t="s">
        <v>95</v>
      </c>
      <c r="W1624" s="0" t="n">
        <v>0</v>
      </c>
      <c r="X1624" s="0" t="s">
        <v>86</v>
      </c>
      <c r="Y1624" s="0" t="n">
        <v>0</v>
      </c>
      <c r="Z1624" s="0" t="n">
        <v>40</v>
      </c>
      <c r="AA1624" s="0" t="n">
        <v>0</v>
      </c>
      <c r="AB1624" s="0" t="s">
        <v>87</v>
      </c>
      <c r="AC1624" s="0" t="n">
        <v>67</v>
      </c>
      <c r="AD1624" s="0" t="n">
        <v>0</v>
      </c>
      <c r="AE1624" s="0" t="n">
        <v>1</v>
      </c>
      <c r="AF1624" s="0" t="s">
        <v>88</v>
      </c>
      <c r="AG1624" s="13" t="n">
        <v>42543</v>
      </c>
      <c r="AH1624" s="25" t="n">
        <f aca="false">I1624+J1624</f>
        <v>2</v>
      </c>
      <c r="AI1624" s="25" t="n">
        <f aca="false">K1624+L1624+M1624</f>
        <v>1</v>
      </c>
      <c r="AJ1624" s="25" t="n">
        <f aca="false">AC1624*AH1624</f>
        <v>134</v>
      </c>
      <c r="AK1624" s="0" t="str">
        <f aca="false">IF(C1624=1,"Cancelled","Completed")</f>
        <v>Completed</v>
      </c>
      <c r="AL1624" s="0" t="str">
        <f aca="false">_xlfn.IFS(D1624&lt;=7,"0-7 Days",D1624&lt;=30,"8-30 Days",D1624&lt;=90,"31-90 Days",TRUE(),"90+ Days")</f>
        <v>0-7 Days</v>
      </c>
      <c r="AM1624" s="0" t="str">
        <f aca="false">_xlfn.IFS(OR(F1624="December",F1624="January",F1624="February"),"Winter",OR(F1624="March",F1624="April",F1624="May"),"Spring",OR(F1624="June",F1624="July",F1624="August"),"Summer",TRUE(),"Autumn")</f>
        <v>Summer</v>
      </c>
      <c r="AN1624" s="0" t="str">
        <f aca="false">IF(L1624+M1624&gt;0,"Family","Adult Only")</f>
        <v>Adult Only</v>
      </c>
      <c r="AO1624" s="0" t="str">
        <f aca="false">IF(U1624=V1624,"Same","Changed")</f>
        <v>Same</v>
      </c>
    </row>
    <row r="1625" customFormat="false" ht="15" hidden="false" customHeight="false" outlineLevel="0" collapsed="false">
      <c r="A1625" s="14" t="n">
        <v>1687</v>
      </c>
      <c r="B1625" s="14" t="s">
        <v>80</v>
      </c>
      <c r="C1625" s="14" t="n">
        <v>1</v>
      </c>
      <c r="D1625" s="14" t="n">
        <v>12</v>
      </c>
      <c r="E1625" s="14" t="n">
        <v>2015</v>
      </c>
      <c r="F1625" s="14" t="s">
        <v>119</v>
      </c>
      <c r="G1625" s="14" t="n">
        <v>34</v>
      </c>
      <c r="H1625" s="14" t="n">
        <v>16</v>
      </c>
      <c r="I1625" s="14" t="n">
        <v>1</v>
      </c>
      <c r="J1625" s="14" t="n">
        <v>0</v>
      </c>
      <c r="K1625" s="14" t="n">
        <v>2</v>
      </c>
      <c r="L1625" s="14" t="n">
        <v>0</v>
      </c>
      <c r="M1625" s="14" t="n">
        <v>0</v>
      </c>
      <c r="N1625" s="14" t="s">
        <v>82</v>
      </c>
      <c r="O1625" s="14" t="s">
        <v>92</v>
      </c>
      <c r="P1625" s="14" t="s">
        <v>128</v>
      </c>
      <c r="Q1625" s="14" t="s">
        <v>128</v>
      </c>
      <c r="R1625" s="14" t="n">
        <v>0</v>
      </c>
      <c r="S1625" s="14" t="n">
        <v>0</v>
      </c>
      <c r="T1625" s="14" t="n">
        <v>0</v>
      </c>
      <c r="U1625" s="14" t="s">
        <v>124</v>
      </c>
      <c r="V1625" s="14" t="s">
        <v>124</v>
      </c>
      <c r="W1625" s="14" t="n">
        <v>0</v>
      </c>
      <c r="X1625" s="14" t="s">
        <v>86</v>
      </c>
      <c r="Y1625" s="14" t="n">
        <v>110</v>
      </c>
      <c r="Z1625" s="14" t="n">
        <v>0</v>
      </c>
      <c r="AA1625" s="14" t="n">
        <v>0</v>
      </c>
      <c r="AB1625" s="14" t="s">
        <v>87</v>
      </c>
      <c r="AC1625" s="14" t="n">
        <v>184.45</v>
      </c>
      <c r="AD1625" s="14" t="n">
        <v>0</v>
      </c>
      <c r="AE1625" s="14" t="n">
        <v>0</v>
      </c>
      <c r="AF1625" s="14" t="s">
        <v>96</v>
      </c>
      <c r="AG1625" s="15" t="n">
        <v>42226</v>
      </c>
      <c r="AH1625" s="14" t="n">
        <f aca="false">I1625+J1625</f>
        <v>1</v>
      </c>
      <c r="AI1625" s="14" t="n">
        <f aca="false">K1625+L1625+M1625</f>
        <v>2</v>
      </c>
      <c r="AJ1625" s="14" t="n">
        <f aca="false">AC1625*AH1625</f>
        <v>184.45</v>
      </c>
      <c r="AK1625" s="14" t="str">
        <f aca="false">IF(C1625=1,"Cancelled","Completed")</f>
        <v>Cancelled</v>
      </c>
      <c r="AL1625" s="14" t="str">
        <f aca="false">_xlfn.IFS(D1625&lt;=7,"0-7 Days",D1625&lt;=30,"8-30 Days",D1625&lt;=90,"31-90 Days",TRUE(),"90+ Days")</f>
        <v>8-30 Days</v>
      </c>
      <c r="AM1625" s="14" t="str">
        <f aca="false">_xlfn.IFS(OR(F1625="December",F1625="January",F1625="February"),"Winter",OR(F1625="March",F1625="April",F1625="May"),"Spring",OR(F1625="June",F1625="July",F1625="August"),"Summer",TRUE(),"Autumn")</f>
        <v>Summer</v>
      </c>
      <c r="AN1625" s="14" t="str">
        <f aca="false">IF(L1625+M1625&gt;0,"Family","Adult Only")</f>
        <v>Adult Only</v>
      </c>
      <c r="AO1625" s="14" t="str">
        <f aca="false">IF(U1625=V1625,"Same","Changed")</f>
        <v>Same</v>
      </c>
    </row>
    <row r="1626" customFormat="false" ht="15" hidden="false" customHeight="false" outlineLevel="0" collapsed="false">
      <c r="A1626" s="0" t="n">
        <v>1688</v>
      </c>
      <c r="B1626" s="0" t="s">
        <v>80</v>
      </c>
      <c r="C1626" s="0" t="n">
        <v>0</v>
      </c>
      <c r="D1626" s="0" t="n">
        <v>10</v>
      </c>
      <c r="E1626" s="0" t="n">
        <v>2017</v>
      </c>
      <c r="F1626" s="0" t="s">
        <v>121</v>
      </c>
      <c r="G1626" s="0" t="n">
        <v>22</v>
      </c>
      <c r="H1626" s="0" t="n">
        <v>29</v>
      </c>
      <c r="I1626" s="0" t="n">
        <v>1</v>
      </c>
      <c r="J1626" s="0" t="n">
        <v>3</v>
      </c>
      <c r="K1626" s="0" t="n">
        <v>2</v>
      </c>
      <c r="L1626" s="0" t="n">
        <v>0</v>
      </c>
      <c r="M1626" s="0" t="n">
        <v>0</v>
      </c>
      <c r="N1626" s="0" t="s">
        <v>112</v>
      </c>
      <c r="O1626" s="0" t="s">
        <v>115</v>
      </c>
      <c r="P1626" s="0" t="s">
        <v>93</v>
      </c>
      <c r="Q1626" s="0" t="s">
        <v>94</v>
      </c>
      <c r="R1626" s="0" t="n">
        <v>0</v>
      </c>
      <c r="S1626" s="0" t="n">
        <v>0</v>
      </c>
      <c r="T1626" s="0" t="n">
        <v>0</v>
      </c>
      <c r="U1626" s="0" t="s">
        <v>109</v>
      </c>
      <c r="V1626" s="0" t="s">
        <v>109</v>
      </c>
      <c r="W1626" s="0" t="n">
        <v>0</v>
      </c>
      <c r="X1626" s="0" t="s">
        <v>86</v>
      </c>
      <c r="Y1626" s="0" t="n">
        <v>240</v>
      </c>
      <c r="Z1626" s="0" t="n">
        <v>0</v>
      </c>
      <c r="AA1626" s="0" t="n">
        <v>0</v>
      </c>
      <c r="AB1626" s="0" t="s">
        <v>87</v>
      </c>
      <c r="AC1626" s="0" t="n">
        <v>129.5</v>
      </c>
      <c r="AD1626" s="0" t="n">
        <v>0</v>
      </c>
      <c r="AE1626" s="0" t="n">
        <v>1</v>
      </c>
      <c r="AF1626" s="0" t="s">
        <v>88</v>
      </c>
      <c r="AG1626" s="13" t="n">
        <v>42888</v>
      </c>
      <c r="AH1626" s="25" t="n">
        <f aca="false">I1626+J1626</f>
        <v>4</v>
      </c>
      <c r="AI1626" s="25" t="n">
        <f aca="false">K1626+L1626+M1626</f>
        <v>2</v>
      </c>
      <c r="AJ1626" s="25" t="n">
        <f aca="false">AC1626*AH1626</f>
        <v>518</v>
      </c>
      <c r="AK1626" s="0" t="str">
        <f aca="false">IF(C1626=1,"Cancelled","Completed")</f>
        <v>Completed</v>
      </c>
      <c r="AL1626" s="0" t="str">
        <f aca="false">_xlfn.IFS(D1626&lt;=7,"0-7 Days",D1626&lt;=30,"8-30 Days",D1626&lt;=90,"31-90 Days",TRUE(),"90+ Days")</f>
        <v>8-30 Days</v>
      </c>
      <c r="AM1626" s="0" t="str">
        <f aca="false">_xlfn.IFS(OR(F1626="December",F1626="January",F1626="February"),"Winter",OR(F1626="March",F1626="April",F1626="May"),"Spring",OR(F1626="June",F1626="July",F1626="August"),"Summer",TRUE(),"Autumn")</f>
        <v>Spring</v>
      </c>
      <c r="AN1626" s="0" t="str">
        <f aca="false">IF(L1626+M1626&gt;0,"Family","Adult Only")</f>
        <v>Adult Only</v>
      </c>
      <c r="AO1626" s="0" t="str">
        <f aca="false">IF(U1626=V1626,"Same","Changed")</f>
        <v>Same</v>
      </c>
    </row>
    <row r="1627" customFormat="false" ht="15" hidden="false" customHeight="false" outlineLevel="0" collapsed="false">
      <c r="A1627" s="14" t="n">
        <v>1689</v>
      </c>
      <c r="B1627" s="14" t="s">
        <v>90</v>
      </c>
      <c r="C1627" s="14" t="n">
        <v>1</v>
      </c>
      <c r="D1627" s="14" t="n">
        <v>123</v>
      </c>
      <c r="E1627" s="14" t="n">
        <v>2016</v>
      </c>
      <c r="F1627" s="14" t="s">
        <v>114</v>
      </c>
      <c r="G1627" s="14" t="n">
        <v>39</v>
      </c>
      <c r="H1627" s="14" t="n">
        <v>20</v>
      </c>
      <c r="I1627" s="14" t="n">
        <v>1</v>
      </c>
      <c r="J1627" s="14" t="n">
        <v>5</v>
      </c>
      <c r="K1627" s="14" t="n">
        <v>2</v>
      </c>
      <c r="L1627" s="14" t="n">
        <v>0</v>
      </c>
      <c r="M1627" s="14" t="n">
        <v>0</v>
      </c>
      <c r="N1627" s="14" t="s">
        <v>82</v>
      </c>
      <c r="O1627" s="14" t="s">
        <v>83</v>
      </c>
      <c r="P1627" s="14" t="s">
        <v>93</v>
      </c>
      <c r="Q1627" s="14" t="s">
        <v>94</v>
      </c>
      <c r="R1627" s="14" t="n">
        <v>0</v>
      </c>
      <c r="S1627" s="14" t="n">
        <v>0</v>
      </c>
      <c r="T1627" s="14" t="n">
        <v>0</v>
      </c>
      <c r="U1627" s="14" t="s">
        <v>109</v>
      </c>
      <c r="V1627" s="14" t="s">
        <v>109</v>
      </c>
      <c r="W1627" s="14" t="n">
        <v>0</v>
      </c>
      <c r="X1627" s="14" t="s">
        <v>86</v>
      </c>
      <c r="Y1627" s="14" t="n">
        <v>9</v>
      </c>
      <c r="Z1627" s="14" t="n">
        <v>0</v>
      </c>
      <c r="AA1627" s="14" t="n">
        <v>0</v>
      </c>
      <c r="AB1627" s="14" t="s">
        <v>87</v>
      </c>
      <c r="AC1627" s="14" t="n">
        <v>143.1</v>
      </c>
      <c r="AD1627" s="14" t="n">
        <v>0</v>
      </c>
      <c r="AE1627" s="14" t="n">
        <v>1</v>
      </c>
      <c r="AF1627" s="14" t="s">
        <v>96</v>
      </c>
      <c r="AG1627" s="15" t="n">
        <v>42618</v>
      </c>
      <c r="AH1627" s="14" t="n">
        <f aca="false">I1627+J1627</f>
        <v>6</v>
      </c>
      <c r="AI1627" s="14" t="n">
        <f aca="false">K1627+L1627+M1627</f>
        <v>2</v>
      </c>
      <c r="AJ1627" s="14" t="n">
        <f aca="false">AC1627*AH1627</f>
        <v>858.6</v>
      </c>
      <c r="AK1627" s="14" t="str">
        <f aca="false">IF(C1627=1,"Cancelled","Completed")</f>
        <v>Cancelled</v>
      </c>
      <c r="AL1627" s="14" t="str">
        <f aca="false">_xlfn.IFS(D1627&lt;=7,"0-7 Days",D1627&lt;=30,"8-30 Days",D1627&lt;=90,"31-90 Days",TRUE(),"90+ Days")</f>
        <v>90+ Days</v>
      </c>
      <c r="AM1627" s="14" t="str">
        <f aca="false">_xlfn.IFS(OR(F1627="December",F1627="January",F1627="February"),"Winter",OR(F1627="March",F1627="April",F1627="May"),"Spring",OR(F1627="June",F1627="July",F1627="August"),"Summer",TRUE(),"Autumn")</f>
        <v>Autumn</v>
      </c>
      <c r="AN1627" s="14" t="str">
        <f aca="false">IF(L1627+M1627&gt;0,"Family","Adult Only")</f>
        <v>Adult Only</v>
      </c>
      <c r="AO1627" s="14" t="str">
        <f aca="false">IF(U1627=V1627,"Same","Changed")</f>
        <v>Same</v>
      </c>
    </row>
    <row r="1628" customFormat="false" ht="15" hidden="false" customHeight="false" outlineLevel="0" collapsed="false">
      <c r="A1628" s="0" t="n">
        <v>1690</v>
      </c>
      <c r="B1628" s="0" t="s">
        <v>90</v>
      </c>
      <c r="C1628" s="0" t="n">
        <v>0</v>
      </c>
      <c r="D1628" s="0" t="n">
        <v>118</v>
      </c>
      <c r="E1628" s="0" t="n">
        <v>2016</v>
      </c>
      <c r="F1628" s="0" t="s">
        <v>135</v>
      </c>
      <c r="G1628" s="0" t="n">
        <v>24</v>
      </c>
      <c r="H1628" s="0" t="n">
        <v>6</v>
      </c>
      <c r="I1628" s="0" t="n">
        <v>1</v>
      </c>
      <c r="J1628" s="0" t="n">
        <v>1</v>
      </c>
      <c r="K1628" s="0" t="n">
        <v>1</v>
      </c>
      <c r="L1628" s="0" t="n">
        <v>0</v>
      </c>
      <c r="M1628" s="0" t="n">
        <v>0</v>
      </c>
      <c r="N1628" s="0" t="s">
        <v>82</v>
      </c>
      <c r="O1628" s="0" t="s">
        <v>155</v>
      </c>
      <c r="P1628" s="0" t="s">
        <v>99</v>
      </c>
      <c r="Q1628" s="0" t="s">
        <v>128</v>
      </c>
      <c r="R1628" s="0" t="n">
        <v>0</v>
      </c>
      <c r="S1628" s="0" t="n">
        <v>0</v>
      </c>
      <c r="T1628" s="0" t="n">
        <v>0</v>
      </c>
      <c r="U1628" s="0" t="s">
        <v>95</v>
      </c>
      <c r="V1628" s="0" t="s">
        <v>95</v>
      </c>
      <c r="W1628" s="0" t="n">
        <v>1</v>
      </c>
      <c r="X1628" s="0" t="s">
        <v>86</v>
      </c>
      <c r="Y1628" s="0" t="n">
        <v>191</v>
      </c>
      <c r="Z1628" s="0" t="n">
        <v>0</v>
      </c>
      <c r="AA1628" s="0" t="n">
        <v>0</v>
      </c>
      <c r="AB1628" s="0" t="s">
        <v>101</v>
      </c>
      <c r="AC1628" s="0" t="n">
        <v>110</v>
      </c>
      <c r="AD1628" s="0" t="n">
        <v>0</v>
      </c>
      <c r="AE1628" s="0" t="n">
        <v>0</v>
      </c>
      <c r="AF1628" s="0" t="s">
        <v>88</v>
      </c>
      <c r="AG1628" s="13" t="n">
        <v>42529</v>
      </c>
      <c r="AH1628" s="25" t="n">
        <f aca="false">I1628+J1628</f>
        <v>2</v>
      </c>
      <c r="AI1628" s="25" t="n">
        <f aca="false">K1628+L1628+M1628</f>
        <v>1</v>
      </c>
      <c r="AJ1628" s="25" t="n">
        <f aca="false">AC1628*AH1628</f>
        <v>220</v>
      </c>
      <c r="AK1628" s="0" t="str">
        <f aca="false">IF(C1628=1,"Cancelled","Completed")</f>
        <v>Completed</v>
      </c>
      <c r="AL1628" s="0" t="str">
        <f aca="false">_xlfn.IFS(D1628&lt;=7,"0-7 Days",D1628&lt;=30,"8-30 Days",D1628&lt;=90,"31-90 Days",TRUE(),"90+ Days")</f>
        <v>90+ Days</v>
      </c>
      <c r="AM1628" s="0" t="str">
        <f aca="false">_xlfn.IFS(OR(F1628="December",F1628="January",F1628="February"),"Winter",OR(F1628="March",F1628="April",F1628="May"),"Spring",OR(F1628="June",F1628="July",F1628="August"),"Summer",TRUE(),"Autumn")</f>
        <v>Summer</v>
      </c>
      <c r="AN1628" s="0" t="str">
        <f aca="false">IF(L1628+M1628&gt;0,"Family","Adult Only")</f>
        <v>Adult Only</v>
      </c>
      <c r="AO1628" s="0" t="str">
        <f aca="false">IF(U1628=V1628,"Same","Changed")</f>
        <v>Same</v>
      </c>
    </row>
    <row r="1629" customFormat="false" ht="15" hidden="false" customHeight="false" outlineLevel="0" collapsed="false">
      <c r="A1629" s="14" t="n">
        <v>1692</v>
      </c>
      <c r="B1629" s="14" t="s">
        <v>80</v>
      </c>
      <c r="C1629" s="14" t="n">
        <v>1</v>
      </c>
      <c r="D1629" s="14" t="n">
        <v>24</v>
      </c>
      <c r="E1629" s="14" t="n">
        <v>2017</v>
      </c>
      <c r="F1629" s="14" t="s">
        <v>118</v>
      </c>
      <c r="G1629" s="14" t="n">
        <v>7</v>
      </c>
      <c r="H1629" s="14" t="n">
        <v>16</v>
      </c>
      <c r="I1629" s="14" t="n">
        <v>0</v>
      </c>
      <c r="J1629" s="14" t="n">
        <v>3</v>
      </c>
      <c r="K1629" s="14" t="n">
        <v>2</v>
      </c>
      <c r="L1629" s="14" t="n">
        <v>0</v>
      </c>
      <c r="M1629" s="14" t="n">
        <v>0</v>
      </c>
      <c r="N1629" s="14" t="s">
        <v>82</v>
      </c>
      <c r="O1629" s="14" t="s">
        <v>83</v>
      </c>
      <c r="P1629" s="14" t="s">
        <v>93</v>
      </c>
      <c r="Q1629" s="14" t="s">
        <v>94</v>
      </c>
      <c r="R1629" s="14" t="n">
        <v>0</v>
      </c>
      <c r="S1629" s="14" t="n">
        <v>0</v>
      </c>
      <c r="T1629" s="14" t="n">
        <v>0</v>
      </c>
      <c r="U1629" s="14" t="s">
        <v>124</v>
      </c>
      <c r="V1629" s="14" t="s">
        <v>124</v>
      </c>
      <c r="W1629" s="14" t="n">
        <v>0</v>
      </c>
      <c r="X1629" s="14" t="s">
        <v>86</v>
      </c>
      <c r="Y1629" s="14" t="n">
        <v>240</v>
      </c>
      <c r="Z1629" s="14" t="n">
        <v>0</v>
      </c>
      <c r="AA1629" s="14" t="n">
        <v>0</v>
      </c>
      <c r="AB1629" s="14" t="s">
        <v>87</v>
      </c>
      <c r="AC1629" s="14" t="n">
        <v>68</v>
      </c>
      <c r="AD1629" s="14" t="n">
        <v>0</v>
      </c>
      <c r="AE1629" s="14" t="n">
        <v>1</v>
      </c>
      <c r="AF1629" s="14" t="s">
        <v>96</v>
      </c>
      <c r="AG1629" s="15" t="n">
        <v>42763</v>
      </c>
      <c r="AH1629" s="14" t="n">
        <f aca="false">I1629+J1629</f>
        <v>3</v>
      </c>
      <c r="AI1629" s="14" t="n">
        <f aca="false">K1629+L1629+M1629</f>
        <v>2</v>
      </c>
      <c r="AJ1629" s="14" t="n">
        <f aca="false">AC1629*AH1629</f>
        <v>204</v>
      </c>
      <c r="AK1629" s="14" t="str">
        <f aca="false">IF(C1629=1,"Cancelled","Completed")</f>
        <v>Cancelled</v>
      </c>
      <c r="AL1629" s="14" t="str">
        <f aca="false">_xlfn.IFS(D1629&lt;=7,"0-7 Days",D1629&lt;=30,"8-30 Days",D1629&lt;=90,"31-90 Days",TRUE(),"90+ Days")</f>
        <v>8-30 Days</v>
      </c>
      <c r="AM1629" s="14" t="str">
        <f aca="false">_xlfn.IFS(OR(F1629="December",F1629="January",F1629="February"),"Winter",OR(F1629="March",F1629="April",F1629="May"),"Spring",OR(F1629="June",F1629="July",F1629="August"),"Summer",TRUE(),"Autumn")</f>
        <v>Winter</v>
      </c>
      <c r="AN1629" s="14" t="str">
        <f aca="false">IF(L1629+M1629&gt;0,"Family","Adult Only")</f>
        <v>Adult Only</v>
      </c>
      <c r="AO1629" s="14" t="str">
        <f aca="false">IF(U1629=V1629,"Same","Changed")</f>
        <v>Same</v>
      </c>
    </row>
    <row r="1630" customFormat="false" ht="15" hidden="false" customHeight="false" outlineLevel="0" collapsed="false">
      <c r="A1630" s="0" t="n">
        <v>1693</v>
      </c>
      <c r="B1630" s="0" t="s">
        <v>80</v>
      </c>
      <c r="C1630" s="0" t="n">
        <v>1</v>
      </c>
      <c r="D1630" s="0" t="n">
        <v>119</v>
      </c>
      <c r="E1630" s="0" t="n">
        <v>2016</v>
      </c>
      <c r="F1630" s="0" t="s">
        <v>91</v>
      </c>
      <c r="G1630" s="0" t="n">
        <v>30</v>
      </c>
      <c r="H1630" s="0" t="n">
        <v>19</v>
      </c>
      <c r="I1630" s="0" t="n">
        <v>2</v>
      </c>
      <c r="J1630" s="0" t="n">
        <v>5</v>
      </c>
      <c r="K1630" s="0" t="n">
        <v>2</v>
      </c>
      <c r="L1630" s="0" t="n">
        <v>0</v>
      </c>
      <c r="M1630" s="0" t="n">
        <v>0</v>
      </c>
      <c r="N1630" s="0" t="s">
        <v>112</v>
      </c>
      <c r="O1630" s="0" t="s">
        <v>115</v>
      </c>
      <c r="P1630" s="0" t="s">
        <v>93</v>
      </c>
      <c r="Q1630" s="0" t="s">
        <v>94</v>
      </c>
      <c r="R1630" s="0" t="n">
        <v>0</v>
      </c>
      <c r="S1630" s="0" t="n">
        <v>0</v>
      </c>
      <c r="T1630" s="0" t="n">
        <v>0</v>
      </c>
      <c r="U1630" s="0" t="s">
        <v>124</v>
      </c>
      <c r="V1630" s="0" t="s">
        <v>124</v>
      </c>
      <c r="W1630" s="0" t="n">
        <v>0</v>
      </c>
      <c r="X1630" s="0" t="s">
        <v>86</v>
      </c>
      <c r="Y1630" s="0" t="n">
        <v>240</v>
      </c>
      <c r="Z1630" s="0" t="n">
        <v>0</v>
      </c>
      <c r="AA1630" s="0" t="n">
        <v>0</v>
      </c>
      <c r="AB1630" s="0" t="s">
        <v>87</v>
      </c>
      <c r="AC1630" s="0" t="n">
        <v>227</v>
      </c>
      <c r="AD1630" s="0" t="n">
        <v>0</v>
      </c>
      <c r="AE1630" s="0" t="n">
        <v>1</v>
      </c>
      <c r="AF1630" s="0" t="s">
        <v>96</v>
      </c>
      <c r="AG1630" s="13" t="n">
        <v>42534</v>
      </c>
      <c r="AH1630" s="25" t="n">
        <f aca="false">I1630+J1630</f>
        <v>7</v>
      </c>
      <c r="AI1630" s="25" t="n">
        <f aca="false">K1630+L1630+M1630</f>
        <v>2</v>
      </c>
      <c r="AJ1630" s="25" t="n">
        <f aca="false">AC1630*AH1630</f>
        <v>1589</v>
      </c>
      <c r="AK1630" s="0" t="str">
        <f aca="false">IF(C1630=1,"Cancelled","Completed")</f>
        <v>Cancelled</v>
      </c>
      <c r="AL1630" s="0" t="str">
        <f aca="false">_xlfn.IFS(D1630&lt;=7,"0-7 Days",D1630&lt;=30,"8-30 Days",D1630&lt;=90,"31-90 Days",TRUE(),"90+ Days")</f>
        <v>90+ Days</v>
      </c>
      <c r="AM1630" s="0" t="str">
        <f aca="false">_xlfn.IFS(OR(F1630="December",F1630="January",F1630="February"),"Winter",OR(F1630="March",F1630="April",F1630="May"),"Spring",OR(F1630="June",F1630="July",F1630="August"),"Summer",TRUE(),"Autumn")</f>
        <v>Summer</v>
      </c>
      <c r="AN1630" s="0" t="str">
        <f aca="false">IF(L1630+M1630&gt;0,"Family","Adult Only")</f>
        <v>Adult Only</v>
      </c>
      <c r="AO1630" s="0" t="str">
        <f aca="false">IF(U1630=V1630,"Same","Changed")</f>
        <v>Same</v>
      </c>
    </row>
    <row r="1631" customFormat="false" ht="15" hidden="false" customHeight="false" outlineLevel="0" collapsed="false">
      <c r="A1631" s="14" t="n">
        <v>1694</v>
      </c>
      <c r="B1631" s="14" t="s">
        <v>90</v>
      </c>
      <c r="C1631" s="14" t="n">
        <v>0</v>
      </c>
      <c r="D1631" s="14" t="n">
        <v>47</v>
      </c>
      <c r="E1631" s="14" t="n">
        <v>2016</v>
      </c>
      <c r="F1631" s="14" t="s">
        <v>103</v>
      </c>
      <c r="G1631" s="14" t="n">
        <v>11</v>
      </c>
      <c r="H1631" s="14" t="n">
        <v>7</v>
      </c>
      <c r="I1631" s="14" t="n">
        <v>1</v>
      </c>
      <c r="J1631" s="14" t="n">
        <v>3</v>
      </c>
      <c r="K1631" s="14" t="n">
        <v>2</v>
      </c>
      <c r="L1631" s="14" t="n">
        <v>0</v>
      </c>
      <c r="M1631" s="14" t="n">
        <v>0</v>
      </c>
      <c r="N1631" s="14" t="s">
        <v>107</v>
      </c>
      <c r="O1631" s="14" t="s">
        <v>192</v>
      </c>
      <c r="P1631" s="14" t="s">
        <v>93</v>
      </c>
      <c r="Q1631" s="14" t="s">
        <v>94</v>
      </c>
      <c r="R1631" s="14" t="n">
        <v>0</v>
      </c>
      <c r="S1631" s="14" t="n">
        <v>0</v>
      </c>
      <c r="T1631" s="14" t="n">
        <v>0</v>
      </c>
      <c r="U1631" s="14" t="s">
        <v>95</v>
      </c>
      <c r="V1631" s="14" t="s">
        <v>95</v>
      </c>
      <c r="W1631" s="14" t="n">
        <v>0</v>
      </c>
      <c r="X1631" s="14" t="s">
        <v>86</v>
      </c>
      <c r="Y1631" s="14" t="n">
        <v>8</v>
      </c>
      <c r="Z1631" s="14" t="n">
        <v>0</v>
      </c>
      <c r="AA1631" s="14" t="n">
        <v>0</v>
      </c>
      <c r="AB1631" s="14" t="s">
        <v>87</v>
      </c>
      <c r="AC1631" s="14" t="n">
        <v>65.75</v>
      </c>
      <c r="AD1631" s="14" t="n">
        <v>0</v>
      </c>
      <c r="AE1631" s="14" t="n">
        <v>0</v>
      </c>
      <c r="AF1631" s="14" t="s">
        <v>88</v>
      </c>
      <c r="AG1631" s="15" t="n">
        <v>42440</v>
      </c>
      <c r="AH1631" s="14" t="n">
        <f aca="false">I1631+J1631</f>
        <v>4</v>
      </c>
      <c r="AI1631" s="14" t="n">
        <f aca="false">K1631+L1631+M1631</f>
        <v>2</v>
      </c>
      <c r="AJ1631" s="14" t="n">
        <f aca="false">AC1631*AH1631</f>
        <v>263</v>
      </c>
      <c r="AK1631" s="14" t="str">
        <f aca="false">IF(C1631=1,"Cancelled","Completed")</f>
        <v>Completed</v>
      </c>
      <c r="AL1631" s="14" t="str">
        <f aca="false">_xlfn.IFS(D1631&lt;=7,"0-7 Days",D1631&lt;=30,"8-30 Days",D1631&lt;=90,"31-90 Days",TRUE(),"90+ Days")</f>
        <v>31-90 Days</v>
      </c>
      <c r="AM1631" s="14" t="str">
        <f aca="false">_xlfn.IFS(OR(F1631="December",F1631="January",F1631="February"),"Winter",OR(F1631="March",F1631="April",F1631="May"),"Spring",OR(F1631="June",F1631="July",F1631="August"),"Summer",TRUE(),"Autumn")</f>
        <v>Spring</v>
      </c>
      <c r="AN1631" s="14" t="str">
        <f aca="false">IF(L1631+M1631&gt;0,"Family","Adult Only")</f>
        <v>Adult Only</v>
      </c>
      <c r="AO1631" s="14" t="str">
        <f aca="false">IF(U1631=V1631,"Same","Changed")</f>
        <v>Same</v>
      </c>
    </row>
    <row r="1632" customFormat="false" ht="15" hidden="false" customHeight="false" outlineLevel="0" collapsed="false">
      <c r="A1632" s="0" t="n">
        <v>1696</v>
      </c>
      <c r="B1632" s="0" t="s">
        <v>90</v>
      </c>
      <c r="C1632" s="0" t="n">
        <v>0</v>
      </c>
      <c r="D1632" s="0" t="n">
        <v>0</v>
      </c>
      <c r="E1632" s="0" t="n">
        <v>2015</v>
      </c>
      <c r="F1632" s="0" t="s">
        <v>113</v>
      </c>
      <c r="G1632" s="0" t="n">
        <v>47</v>
      </c>
      <c r="H1632" s="0" t="n">
        <v>17</v>
      </c>
      <c r="I1632" s="0" t="n">
        <v>0</v>
      </c>
      <c r="J1632" s="0" t="n">
        <v>1</v>
      </c>
      <c r="K1632" s="0" t="n">
        <v>2</v>
      </c>
      <c r="L1632" s="0" t="n">
        <v>0</v>
      </c>
      <c r="M1632" s="0" t="n">
        <v>0</v>
      </c>
      <c r="N1632" s="0" t="s">
        <v>82</v>
      </c>
      <c r="O1632" s="0" t="s">
        <v>115</v>
      </c>
      <c r="P1632" s="0" t="s">
        <v>84</v>
      </c>
      <c r="Q1632" s="0" t="s">
        <v>84</v>
      </c>
      <c r="R1632" s="0" t="n">
        <v>0</v>
      </c>
      <c r="S1632" s="0" t="n">
        <v>0</v>
      </c>
      <c r="T1632" s="0" t="n">
        <v>0</v>
      </c>
      <c r="U1632" s="0" t="s">
        <v>95</v>
      </c>
      <c r="V1632" s="0" t="s">
        <v>95</v>
      </c>
      <c r="W1632" s="0" t="n">
        <v>0</v>
      </c>
      <c r="X1632" s="0" t="s">
        <v>86</v>
      </c>
      <c r="Y1632" s="0" t="n">
        <v>0</v>
      </c>
      <c r="Z1632" s="0" t="n">
        <v>0</v>
      </c>
      <c r="AA1632" s="0" t="n">
        <v>0</v>
      </c>
      <c r="AB1632" s="0" t="s">
        <v>87</v>
      </c>
      <c r="AC1632" s="0" t="n">
        <v>89</v>
      </c>
      <c r="AD1632" s="0" t="n">
        <v>0</v>
      </c>
      <c r="AE1632" s="0" t="n">
        <v>0</v>
      </c>
      <c r="AF1632" s="0" t="s">
        <v>88</v>
      </c>
      <c r="AG1632" s="13" t="n">
        <v>42326</v>
      </c>
      <c r="AH1632" s="25" t="n">
        <f aca="false">I1632+J1632</f>
        <v>1</v>
      </c>
      <c r="AI1632" s="25" t="n">
        <f aca="false">K1632+L1632+M1632</f>
        <v>2</v>
      </c>
      <c r="AJ1632" s="25" t="n">
        <f aca="false">AC1632*AH1632</f>
        <v>89</v>
      </c>
      <c r="AK1632" s="0" t="str">
        <f aca="false">IF(C1632=1,"Cancelled","Completed")</f>
        <v>Completed</v>
      </c>
      <c r="AL1632" s="0" t="str">
        <f aca="false">_xlfn.IFS(D1632&lt;=7,"0-7 Days",D1632&lt;=30,"8-30 Days",D1632&lt;=90,"31-90 Days",TRUE(),"90+ Days")</f>
        <v>0-7 Days</v>
      </c>
      <c r="AM1632" s="0" t="str">
        <f aca="false">_xlfn.IFS(OR(F1632="December",F1632="January",F1632="February"),"Winter",OR(F1632="March",F1632="April",F1632="May"),"Spring",OR(F1632="June",F1632="July",F1632="August"),"Summer",TRUE(),"Autumn")</f>
        <v>Autumn</v>
      </c>
      <c r="AN1632" s="0" t="str">
        <f aca="false">IF(L1632+M1632&gt;0,"Family","Adult Only")</f>
        <v>Adult Only</v>
      </c>
      <c r="AO1632" s="0" t="str">
        <f aca="false">IF(U1632=V1632,"Same","Changed")</f>
        <v>Same</v>
      </c>
    </row>
    <row r="1633" customFormat="false" ht="15" hidden="false" customHeight="false" outlineLevel="0" collapsed="false">
      <c r="A1633" s="14" t="n">
        <v>1697</v>
      </c>
      <c r="B1633" s="14" t="s">
        <v>90</v>
      </c>
      <c r="C1633" s="14" t="n">
        <v>0</v>
      </c>
      <c r="D1633" s="14" t="n">
        <v>89</v>
      </c>
      <c r="E1633" s="14" t="n">
        <v>2017</v>
      </c>
      <c r="F1633" s="14" t="s">
        <v>119</v>
      </c>
      <c r="G1633" s="14" t="n">
        <v>33</v>
      </c>
      <c r="H1633" s="14" t="n">
        <v>16</v>
      </c>
      <c r="I1633" s="14" t="n">
        <v>0</v>
      </c>
      <c r="J1633" s="14" t="n">
        <v>3</v>
      </c>
      <c r="K1633" s="14" t="n">
        <v>3</v>
      </c>
      <c r="L1633" s="14" t="n">
        <v>0</v>
      </c>
      <c r="M1633" s="14" t="n">
        <v>0</v>
      </c>
      <c r="N1633" s="14" t="s">
        <v>82</v>
      </c>
      <c r="O1633" s="14" t="s">
        <v>158</v>
      </c>
      <c r="P1633" s="14" t="s">
        <v>93</v>
      </c>
      <c r="Q1633" s="14" t="s">
        <v>94</v>
      </c>
      <c r="R1633" s="14" t="n">
        <v>0</v>
      </c>
      <c r="S1633" s="14" t="n">
        <v>0</v>
      </c>
      <c r="T1633" s="14" t="n">
        <v>0</v>
      </c>
      <c r="U1633" s="14" t="s">
        <v>109</v>
      </c>
      <c r="V1633" s="14" t="s">
        <v>109</v>
      </c>
      <c r="W1633" s="14" t="n">
        <v>1</v>
      </c>
      <c r="X1633" s="14" t="s">
        <v>86</v>
      </c>
      <c r="Y1633" s="14" t="n">
        <v>9</v>
      </c>
      <c r="Z1633" s="14" t="n">
        <v>0</v>
      </c>
      <c r="AA1633" s="14" t="n">
        <v>0</v>
      </c>
      <c r="AB1633" s="14" t="s">
        <v>87</v>
      </c>
      <c r="AC1633" s="14" t="n">
        <v>200</v>
      </c>
      <c r="AD1633" s="14" t="n">
        <v>0</v>
      </c>
      <c r="AE1633" s="14" t="n">
        <v>2</v>
      </c>
      <c r="AF1633" s="14" t="s">
        <v>88</v>
      </c>
      <c r="AG1633" s="15" t="n">
        <v>42966</v>
      </c>
      <c r="AH1633" s="14" t="n">
        <f aca="false">I1633+J1633</f>
        <v>3</v>
      </c>
      <c r="AI1633" s="14" t="n">
        <f aca="false">K1633+L1633+M1633</f>
        <v>3</v>
      </c>
      <c r="AJ1633" s="14" t="n">
        <f aca="false">AC1633*AH1633</f>
        <v>600</v>
      </c>
      <c r="AK1633" s="14" t="str">
        <f aca="false">IF(C1633=1,"Cancelled","Completed")</f>
        <v>Completed</v>
      </c>
      <c r="AL1633" s="14" t="str">
        <f aca="false">_xlfn.IFS(D1633&lt;=7,"0-7 Days",D1633&lt;=30,"8-30 Days",D1633&lt;=90,"31-90 Days",TRUE(),"90+ Days")</f>
        <v>31-90 Days</v>
      </c>
      <c r="AM1633" s="14" t="str">
        <f aca="false">_xlfn.IFS(OR(F1633="December",F1633="January",F1633="February"),"Winter",OR(F1633="March",F1633="April",F1633="May"),"Spring",OR(F1633="June",F1633="July",F1633="August"),"Summer",TRUE(),"Autumn")</f>
        <v>Summer</v>
      </c>
      <c r="AN1633" s="14" t="str">
        <f aca="false">IF(L1633+M1633&gt;0,"Family","Adult Only")</f>
        <v>Adult Only</v>
      </c>
      <c r="AO1633" s="14" t="str">
        <f aca="false">IF(U1633=V1633,"Same","Changed")</f>
        <v>Same</v>
      </c>
    </row>
    <row r="1634" customFormat="false" ht="15" hidden="false" customHeight="false" outlineLevel="0" collapsed="false">
      <c r="A1634" s="0" t="n">
        <v>1698</v>
      </c>
      <c r="B1634" s="0" t="s">
        <v>90</v>
      </c>
      <c r="C1634" s="0" t="n">
        <v>0</v>
      </c>
      <c r="D1634" s="0" t="n">
        <v>5</v>
      </c>
      <c r="E1634" s="0" t="n">
        <v>2016</v>
      </c>
      <c r="F1634" s="0" t="s">
        <v>119</v>
      </c>
      <c r="G1634" s="0" t="n">
        <v>34</v>
      </c>
      <c r="H1634" s="0" t="n">
        <v>20</v>
      </c>
      <c r="I1634" s="0" t="n">
        <v>0</v>
      </c>
      <c r="J1634" s="0" t="n">
        <v>1</v>
      </c>
      <c r="K1634" s="0" t="n">
        <v>2</v>
      </c>
      <c r="L1634" s="0" t="n">
        <v>0</v>
      </c>
      <c r="M1634" s="0" t="n">
        <v>0</v>
      </c>
      <c r="N1634" s="0" t="s">
        <v>82</v>
      </c>
      <c r="O1634" s="0" t="s">
        <v>83</v>
      </c>
      <c r="P1634" s="0" t="s">
        <v>93</v>
      </c>
      <c r="Q1634" s="0" t="s">
        <v>94</v>
      </c>
      <c r="R1634" s="0" t="n">
        <v>0</v>
      </c>
      <c r="S1634" s="0" t="n">
        <v>0</v>
      </c>
      <c r="T1634" s="0" t="n">
        <v>0</v>
      </c>
      <c r="U1634" s="0" t="s">
        <v>95</v>
      </c>
      <c r="V1634" s="0" t="s">
        <v>95</v>
      </c>
      <c r="W1634" s="0" t="n">
        <v>0</v>
      </c>
      <c r="X1634" s="0" t="s">
        <v>86</v>
      </c>
      <c r="Y1634" s="0" t="n">
        <v>8</v>
      </c>
      <c r="Z1634" s="0" t="n">
        <v>0</v>
      </c>
      <c r="AA1634" s="0" t="n">
        <v>0</v>
      </c>
      <c r="AB1634" s="0" t="s">
        <v>87</v>
      </c>
      <c r="AC1634" s="0" t="n">
        <v>130</v>
      </c>
      <c r="AD1634" s="0" t="n">
        <v>0</v>
      </c>
      <c r="AE1634" s="0" t="n">
        <v>1</v>
      </c>
      <c r="AF1634" s="0" t="s">
        <v>88</v>
      </c>
      <c r="AG1634" s="13" t="n">
        <v>42603</v>
      </c>
      <c r="AH1634" s="25" t="n">
        <f aca="false">I1634+J1634</f>
        <v>1</v>
      </c>
      <c r="AI1634" s="25" t="n">
        <f aca="false">K1634+L1634+M1634</f>
        <v>2</v>
      </c>
      <c r="AJ1634" s="25" t="n">
        <f aca="false">AC1634*AH1634</f>
        <v>130</v>
      </c>
      <c r="AK1634" s="0" t="str">
        <f aca="false">IF(C1634=1,"Cancelled","Completed")</f>
        <v>Completed</v>
      </c>
      <c r="AL1634" s="0" t="str">
        <f aca="false">_xlfn.IFS(D1634&lt;=7,"0-7 Days",D1634&lt;=30,"8-30 Days",D1634&lt;=90,"31-90 Days",TRUE(),"90+ Days")</f>
        <v>0-7 Days</v>
      </c>
      <c r="AM1634" s="0" t="str">
        <f aca="false">_xlfn.IFS(OR(F1634="December",F1634="January",F1634="February"),"Winter",OR(F1634="March",F1634="April",F1634="May"),"Spring",OR(F1634="June",F1634="July",F1634="August"),"Summer",TRUE(),"Autumn")</f>
        <v>Summer</v>
      </c>
      <c r="AN1634" s="0" t="str">
        <f aca="false">IF(L1634+M1634&gt;0,"Family","Adult Only")</f>
        <v>Adult Only</v>
      </c>
      <c r="AO1634" s="0" t="str">
        <f aca="false">IF(U1634=V1634,"Same","Changed")</f>
        <v>Same</v>
      </c>
    </row>
    <row r="1635" customFormat="false" ht="15" hidden="false" customHeight="false" outlineLevel="0" collapsed="false">
      <c r="A1635" s="14" t="n">
        <v>1699</v>
      </c>
      <c r="B1635" s="14" t="s">
        <v>90</v>
      </c>
      <c r="C1635" s="14" t="n">
        <v>0</v>
      </c>
      <c r="D1635" s="14" t="n">
        <v>273</v>
      </c>
      <c r="E1635" s="14" t="n">
        <v>2015</v>
      </c>
      <c r="F1635" s="14" t="s">
        <v>91</v>
      </c>
      <c r="G1635" s="14" t="n">
        <v>29</v>
      </c>
      <c r="H1635" s="14" t="n">
        <v>17</v>
      </c>
      <c r="I1635" s="14" t="n">
        <v>0</v>
      </c>
      <c r="J1635" s="14" t="n">
        <v>2</v>
      </c>
      <c r="K1635" s="14" t="n">
        <v>2</v>
      </c>
      <c r="L1635" s="14" t="n">
        <v>0</v>
      </c>
      <c r="M1635" s="14" t="n">
        <v>0</v>
      </c>
      <c r="N1635" s="14" t="s">
        <v>112</v>
      </c>
      <c r="O1635" s="14" t="s">
        <v>92</v>
      </c>
      <c r="P1635" s="14" t="s">
        <v>99</v>
      </c>
      <c r="Q1635" s="14" t="s">
        <v>94</v>
      </c>
      <c r="R1635" s="14" t="n">
        <v>0</v>
      </c>
      <c r="S1635" s="14" t="n">
        <v>0</v>
      </c>
      <c r="T1635" s="14" t="n">
        <v>0</v>
      </c>
      <c r="U1635" s="14" t="s">
        <v>95</v>
      </c>
      <c r="V1635" s="14" t="s">
        <v>95</v>
      </c>
      <c r="W1635" s="14" t="n">
        <v>0</v>
      </c>
      <c r="X1635" s="14" t="s">
        <v>86</v>
      </c>
      <c r="Y1635" s="14" t="n">
        <v>6</v>
      </c>
      <c r="Z1635" s="14" t="n">
        <v>0</v>
      </c>
      <c r="AA1635" s="14" t="n">
        <v>0</v>
      </c>
      <c r="AB1635" s="14" t="s">
        <v>101</v>
      </c>
      <c r="AC1635" s="14" t="n">
        <v>109</v>
      </c>
      <c r="AD1635" s="14" t="n">
        <v>0</v>
      </c>
      <c r="AE1635" s="14" t="n">
        <v>0</v>
      </c>
      <c r="AF1635" s="14" t="s">
        <v>88</v>
      </c>
      <c r="AG1635" s="15" t="n">
        <v>42204</v>
      </c>
      <c r="AH1635" s="14" t="n">
        <f aca="false">I1635+J1635</f>
        <v>2</v>
      </c>
      <c r="AI1635" s="14" t="n">
        <f aca="false">K1635+L1635+M1635</f>
        <v>2</v>
      </c>
      <c r="AJ1635" s="14" t="n">
        <f aca="false">AC1635*AH1635</f>
        <v>218</v>
      </c>
      <c r="AK1635" s="14" t="str">
        <f aca="false">IF(C1635=1,"Cancelled","Completed")</f>
        <v>Completed</v>
      </c>
      <c r="AL1635" s="14" t="str">
        <f aca="false">_xlfn.IFS(D1635&lt;=7,"0-7 Days",D1635&lt;=30,"8-30 Days",D1635&lt;=90,"31-90 Days",TRUE(),"90+ Days")</f>
        <v>90+ Days</v>
      </c>
      <c r="AM1635" s="14" t="str">
        <f aca="false">_xlfn.IFS(OR(F1635="December",F1635="January",F1635="February"),"Winter",OR(F1635="March",F1635="April",F1635="May"),"Spring",OR(F1635="June",F1635="July",F1635="August"),"Summer",TRUE(),"Autumn")</f>
        <v>Summer</v>
      </c>
      <c r="AN1635" s="14" t="str">
        <f aca="false">IF(L1635+M1635&gt;0,"Family","Adult Only")</f>
        <v>Adult Only</v>
      </c>
      <c r="AO1635" s="14" t="str">
        <f aca="false">IF(U1635=V1635,"Same","Changed")</f>
        <v>Same</v>
      </c>
    </row>
    <row r="1636" customFormat="false" ht="15" hidden="false" customHeight="false" outlineLevel="0" collapsed="false">
      <c r="A1636" s="0" t="n">
        <v>1700</v>
      </c>
      <c r="B1636" s="0" t="s">
        <v>90</v>
      </c>
      <c r="C1636" s="0" t="n">
        <v>1</v>
      </c>
      <c r="D1636" s="0" t="n">
        <v>105</v>
      </c>
      <c r="E1636" s="0" t="n">
        <v>2017</v>
      </c>
      <c r="F1636" s="0" t="s">
        <v>135</v>
      </c>
      <c r="G1636" s="0" t="n">
        <v>25</v>
      </c>
      <c r="H1636" s="0" t="n">
        <v>21</v>
      </c>
      <c r="I1636" s="0" t="n">
        <v>0</v>
      </c>
      <c r="J1636" s="0" t="n">
        <v>2</v>
      </c>
      <c r="K1636" s="0" t="n">
        <v>2</v>
      </c>
      <c r="L1636" s="0" t="n">
        <v>0</v>
      </c>
      <c r="M1636" s="0" t="n">
        <v>0</v>
      </c>
      <c r="N1636" s="0" t="s">
        <v>107</v>
      </c>
      <c r="O1636" s="0" t="s">
        <v>152</v>
      </c>
      <c r="P1636" s="0" t="s">
        <v>93</v>
      </c>
      <c r="Q1636" s="0" t="s">
        <v>94</v>
      </c>
      <c r="R1636" s="0" t="n">
        <v>0</v>
      </c>
      <c r="S1636" s="0" t="n">
        <v>0</v>
      </c>
      <c r="T1636" s="0" t="n">
        <v>0</v>
      </c>
      <c r="U1636" s="0" t="s">
        <v>95</v>
      </c>
      <c r="V1636" s="0" t="s">
        <v>95</v>
      </c>
      <c r="W1636" s="0" t="n">
        <v>0</v>
      </c>
      <c r="X1636" s="0" t="s">
        <v>86</v>
      </c>
      <c r="Y1636" s="0" t="n">
        <v>9</v>
      </c>
      <c r="Z1636" s="0" t="n">
        <v>0</v>
      </c>
      <c r="AA1636" s="0" t="n">
        <v>0</v>
      </c>
      <c r="AB1636" s="0" t="s">
        <v>87</v>
      </c>
      <c r="AC1636" s="0" t="n">
        <v>126</v>
      </c>
      <c r="AD1636" s="0" t="n">
        <v>0</v>
      </c>
      <c r="AE1636" s="0" t="n">
        <v>0</v>
      </c>
      <c r="AF1636" s="0" t="s">
        <v>96</v>
      </c>
      <c r="AG1636" s="13" t="n">
        <v>42887</v>
      </c>
      <c r="AH1636" s="25" t="n">
        <f aca="false">I1636+J1636</f>
        <v>2</v>
      </c>
      <c r="AI1636" s="25" t="n">
        <f aca="false">K1636+L1636+M1636</f>
        <v>2</v>
      </c>
      <c r="AJ1636" s="25" t="n">
        <f aca="false">AC1636*AH1636</f>
        <v>252</v>
      </c>
      <c r="AK1636" s="0" t="str">
        <f aca="false">IF(C1636=1,"Cancelled","Completed")</f>
        <v>Cancelled</v>
      </c>
      <c r="AL1636" s="0" t="str">
        <f aca="false">_xlfn.IFS(D1636&lt;=7,"0-7 Days",D1636&lt;=30,"8-30 Days",D1636&lt;=90,"31-90 Days",TRUE(),"90+ Days")</f>
        <v>90+ Days</v>
      </c>
      <c r="AM1636" s="0" t="str">
        <f aca="false">_xlfn.IFS(OR(F1636="December",F1636="January",F1636="February"),"Winter",OR(F1636="March",F1636="April",F1636="May"),"Spring",OR(F1636="June",F1636="July",F1636="August"),"Summer",TRUE(),"Autumn")</f>
        <v>Summer</v>
      </c>
      <c r="AN1636" s="0" t="str">
        <f aca="false">IF(L1636+M1636&gt;0,"Family","Adult Only")</f>
        <v>Adult Only</v>
      </c>
      <c r="AO1636" s="0" t="str">
        <f aca="false">IF(U1636=V1636,"Same","Changed")</f>
        <v>Same</v>
      </c>
    </row>
    <row r="1637" customFormat="false" ht="15" hidden="false" customHeight="false" outlineLevel="0" collapsed="false">
      <c r="A1637" s="14" t="n">
        <v>1701</v>
      </c>
      <c r="B1637" s="14" t="s">
        <v>80</v>
      </c>
      <c r="C1637" s="14" t="n">
        <v>0</v>
      </c>
      <c r="D1637" s="14" t="n">
        <v>5</v>
      </c>
      <c r="E1637" s="14" t="n">
        <v>2017</v>
      </c>
      <c r="F1637" s="14" t="s">
        <v>119</v>
      </c>
      <c r="G1637" s="14" t="n">
        <v>34</v>
      </c>
      <c r="H1637" s="14" t="n">
        <v>25</v>
      </c>
      <c r="I1637" s="14" t="n">
        <v>0</v>
      </c>
      <c r="J1637" s="14" t="n">
        <v>2</v>
      </c>
      <c r="K1637" s="14" t="n">
        <v>2</v>
      </c>
      <c r="L1637" s="14" t="n">
        <v>0</v>
      </c>
      <c r="M1637" s="14" t="n">
        <v>0</v>
      </c>
      <c r="N1637" s="14" t="s">
        <v>82</v>
      </c>
      <c r="O1637" s="14" t="s">
        <v>115</v>
      </c>
      <c r="P1637" s="14" t="s">
        <v>93</v>
      </c>
      <c r="Q1637" s="14" t="s">
        <v>94</v>
      </c>
      <c r="R1637" s="14" t="n">
        <v>0</v>
      </c>
      <c r="S1637" s="14" t="n">
        <v>0</v>
      </c>
      <c r="T1637" s="14" t="n">
        <v>0</v>
      </c>
      <c r="U1637" s="14" t="s">
        <v>124</v>
      </c>
      <c r="V1637" s="14" t="s">
        <v>124</v>
      </c>
      <c r="W1637" s="14" t="n">
        <v>0</v>
      </c>
      <c r="X1637" s="14" t="s">
        <v>86</v>
      </c>
      <c r="Y1637" s="14" t="n">
        <v>240</v>
      </c>
      <c r="Z1637" s="14" t="n">
        <v>0</v>
      </c>
      <c r="AA1637" s="14" t="n">
        <v>0</v>
      </c>
      <c r="AB1637" s="14" t="s">
        <v>87</v>
      </c>
      <c r="AC1637" s="14" t="n">
        <v>274</v>
      </c>
      <c r="AD1637" s="14" t="n">
        <v>1</v>
      </c>
      <c r="AE1637" s="14" t="n">
        <v>2</v>
      </c>
      <c r="AF1637" s="14" t="s">
        <v>88</v>
      </c>
      <c r="AG1637" s="15" t="n">
        <v>42974</v>
      </c>
      <c r="AH1637" s="14" t="n">
        <f aca="false">I1637+J1637</f>
        <v>2</v>
      </c>
      <c r="AI1637" s="14" t="n">
        <f aca="false">K1637+L1637+M1637</f>
        <v>2</v>
      </c>
      <c r="AJ1637" s="14" t="n">
        <f aca="false">AC1637*AH1637</f>
        <v>548</v>
      </c>
      <c r="AK1637" s="14" t="str">
        <f aca="false">IF(C1637=1,"Cancelled","Completed")</f>
        <v>Completed</v>
      </c>
      <c r="AL1637" s="14" t="str">
        <f aca="false">_xlfn.IFS(D1637&lt;=7,"0-7 Days",D1637&lt;=30,"8-30 Days",D1637&lt;=90,"31-90 Days",TRUE(),"90+ Days")</f>
        <v>0-7 Days</v>
      </c>
      <c r="AM1637" s="14" t="str">
        <f aca="false">_xlfn.IFS(OR(F1637="December",F1637="January",F1637="February"),"Winter",OR(F1637="March",F1637="April",F1637="May"),"Spring",OR(F1637="June",F1637="July",F1637="August"),"Summer",TRUE(),"Autumn")</f>
        <v>Summer</v>
      </c>
      <c r="AN1637" s="14" t="str">
        <f aca="false">IF(L1637+M1637&gt;0,"Family","Adult Only")</f>
        <v>Adult Only</v>
      </c>
      <c r="AO1637" s="14" t="str">
        <f aca="false">IF(U1637=V1637,"Same","Changed")</f>
        <v>Same</v>
      </c>
    </row>
    <row r="1638" customFormat="false" ht="15" hidden="false" customHeight="false" outlineLevel="0" collapsed="false">
      <c r="A1638" s="0" t="n">
        <v>1702</v>
      </c>
      <c r="B1638" s="0" t="s">
        <v>80</v>
      </c>
      <c r="C1638" s="0" t="n">
        <v>1</v>
      </c>
      <c r="D1638" s="0" t="n">
        <v>95</v>
      </c>
      <c r="E1638" s="0" t="n">
        <v>2016</v>
      </c>
      <c r="F1638" s="0" t="s">
        <v>135</v>
      </c>
      <c r="G1638" s="0" t="n">
        <v>25</v>
      </c>
      <c r="H1638" s="0" t="n">
        <v>14</v>
      </c>
      <c r="I1638" s="0" t="n">
        <v>2</v>
      </c>
      <c r="J1638" s="0" t="n">
        <v>5</v>
      </c>
      <c r="K1638" s="0" t="n">
        <v>2</v>
      </c>
      <c r="L1638" s="0" t="n">
        <v>0</v>
      </c>
      <c r="M1638" s="0" t="n">
        <v>0</v>
      </c>
      <c r="N1638" s="0" t="s">
        <v>82</v>
      </c>
      <c r="O1638" s="0" t="s">
        <v>92</v>
      </c>
      <c r="P1638" s="0" t="s">
        <v>99</v>
      </c>
      <c r="Q1638" s="0" t="s">
        <v>94</v>
      </c>
      <c r="R1638" s="0" t="n">
        <v>0</v>
      </c>
      <c r="S1638" s="0" t="n">
        <v>0</v>
      </c>
      <c r="T1638" s="0" t="n">
        <v>0</v>
      </c>
      <c r="U1638" s="0" t="s">
        <v>95</v>
      </c>
      <c r="V1638" s="0" t="s">
        <v>95</v>
      </c>
      <c r="W1638" s="0" t="n">
        <v>0</v>
      </c>
      <c r="X1638" s="0" t="s">
        <v>86</v>
      </c>
      <c r="Y1638" s="0" t="n">
        <v>327</v>
      </c>
      <c r="Z1638" s="0" t="n">
        <v>0</v>
      </c>
      <c r="AA1638" s="0" t="n">
        <v>0</v>
      </c>
      <c r="AB1638" s="0" t="s">
        <v>87</v>
      </c>
      <c r="AC1638" s="0" t="n">
        <v>57.6</v>
      </c>
      <c r="AD1638" s="0" t="n">
        <v>0</v>
      </c>
      <c r="AE1638" s="0" t="n">
        <v>1</v>
      </c>
      <c r="AF1638" s="0" t="s">
        <v>96</v>
      </c>
      <c r="AG1638" s="13" t="n">
        <v>42450</v>
      </c>
      <c r="AH1638" s="25" t="n">
        <f aca="false">I1638+J1638</f>
        <v>7</v>
      </c>
      <c r="AI1638" s="25" t="n">
        <f aca="false">K1638+L1638+M1638</f>
        <v>2</v>
      </c>
      <c r="AJ1638" s="25" t="n">
        <f aca="false">AC1638*AH1638</f>
        <v>403.2</v>
      </c>
      <c r="AK1638" s="0" t="str">
        <f aca="false">IF(C1638=1,"Cancelled","Completed")</f>
        <v>Cancelled</v>
      </c>
      <c r="AL1638" s="0" t="str">
        <f aca="false">_xlfn.IFS(D1638&lt;=7,"0-7 Days",D1638&lt;=30,"8-30 Days",D1638&lt;=90,"31-90 Days",TRUE(),"90+ Days")</f>
        <v>90+ Days</v>
      </c>
      <c r="AM1638" s="0" t="str">
        <f aca="false">_xlfn.IFS(OR(F1638="December",F1638="January",F1638="February"),"Winter",OR(F1638="March",F1638="April",F1638="May"),"Spring",OR(F1638="June",F1638="July",F1638="August"),"Summer",TRUE(),"Autumn")</f>
        <v>Summer</v>
      </c>
      <c r="AN1638" s="0" t="str">
        <f aca="false">IF(L1638+M1638&gt;0,"Family","Adult Only")</f>
        <v>Adult Only</v>
      </c>
      <c r="AO1638" s="0" t="str">
        <f aca="false">IF(U1638=V1638,"Same","Changed")</f>
        <v>Same</v>
      </c>
    </row>
    <row r="1639" customFormat="false" ht="15" hidden="false" customHeight="false" outlineLevel="0" collapsed="false">
      <c r="A1639" s="14" t="n">
        <v>1703</v>
      </c>
      <c r="B1639" s="14" t="s">
        <v>90</v>
      </c>
      <c r="C1639" s="14" t="n">
        <v>0</v>
      </c>
      <c r="D1639" s="14" t="n">
        <v>2</v>
      </c>
      <c r="E1639" s="14" t="n">
        <v>2015</v>
      </c>
      <c r="F1639" s="14" t="s">
        <v>114</v>
      </c>
      <c r="G1639" s="14" t="n">
        <v>39</v>
      </c>
      <c r="H1639" s="14" t="n">
        <v>20</v>
      </c>
      <c r="I1639" s="14" t="n">
        <v>2</v>
      </c>
      <c r="J1639" s="14" t="n">
        <v>0</v>
      </c>
      <c r="K1639" s="14" t="n">
        <v>1</v>
      </c>
      <c r="L1639" s="14" t="n">
        <v>0</v>
      </c>
      <c r="M1639" s="14" t="n">
        <v>0</v>
      </c>
      <c r="N1639" s="14" t="s">
        <v>82</v>
      </c>
      <c r="O1639" s="14" t="s">
        <v>122</v>
      </c>
      <c r="P1639" s="14" t="s">
        <v>99</v>
      </c>
      <c r="Q1639" s="14" t="s">
        <v>94</v>
      </c>
      <c r="R1639" s="14" t="n">
        <v>0</v>
      </c>
      <c r="S1639" s="14" t="n">
        <v>0</v>
      </c>
      <c r="T1639" s="14" t="n">
        <v>0</v>
      </c>
      <c r="U1639" s="14" t="s">
        <v>95</v>
      </c>
      <c r="V1639" s="14" t="s">
        <v>95</v>
      </c>
      <c r="W1639" s="14" t="n">
        <v>0</v>
      </c>
      <c r="X1639" s="14" t="s">
        <v>86</v>
      </c>
      <c r="Y1639" s="14" t="n">
        <v>20</v>
      </c>
      <c r="Z1639" s="14" t="n">
        <v>0</v>
      </c>
      <c r="AA1639" s="14" t="n">
        <v>0</v>
      </c>
      <c r="AB1639" s="14" t="s">
        <v>87</v>
      </c>
      <c r="AC1639" s="14" t="n">
        <v>77</v>
      </c>
      <c r="AD1639" s="14" t="n">
        <v>0</v>
      </c>
      <c r="AE1639" s="14" t="n">
        <v>0</v>
      </c>
      <c r="AF1639" s="14" t="s">
        <v>88</v>
      </c>
      <c r="AG1639" s="15" t="n">
        <v>42269</v>
      </c>
      <c r="AH1639" s="14" t="n">
        <f aca="false">I1639+J1639</f>
        <v>2</v>
      </c>
      <c r="AI1639" s="14" t="n">
        <f aca="false">K1639+L1639+M1639</f>
        <v>1</v>
      </c>
      <c r="AJ1639" s="14" t="n">
        <f aca="false">AC1639*AH1639</f>
        <v>154</v>
      </c>
      <c r="AK1639" s="14" t="str">
        <f aca="false">IF(C1639=1,"Cancelled","Completed")</f>
        <v>Completed</v>
      </c>
      <c r="AL1639" s="14" t="str">
        <f aca="false">_xlfn.IFS(D1639&lt;=7,"0-7 Days",D1639&lt;=30,"8-30 Days",D1639&lt;=90,"31-90 Days",TRUE(),"90+ Days")</f>
        <v>0-7 Days</v>
      </c>
      <c r="AM1639" s="14" t="str">
        <f aca="false">_xlfn.IFS(OR(F1639="December",F1639="January",F1639="February"),"Winter",OR(F1639="March",F1639="April",F1639="May"),"Spring",OR(F1639="June",F1639="July",F1639="August"),"Summer",TRUE(),"Autumn")</f>
        <v>Autumn</v>
      </c>
      <c r="AN1639" s="14" t="str">
        <f aca="false">IF(L1639+M1639&gt;0,"Family","Adult Only")</f>
        <v>Adult Only</v>
      </c>
      <c r="AO1639" s="14" t="str">
        <f aca="false">IF(U1639=V1639,"Same","Changed")</f>
        <v>Same</v>
      </c>
    </row>
    <row r="1640" customFormat="false" ht="15" hidden="false" customHeight="false" outlineLevel="0" collapsed="false">
      <c r="A1640" s="0" t="n">
        <v>1704</v>
      </c>
      <c r="B1640" s="0" t="s">
        <v>90</v>
      </c>
      <c r="C1640" s="0" t="n">
        <v>0</v>
      </c>
      <c r="D1640" s="0" t="n">
        <v>89</v>
      </c>
      <c r="E1640" s="0" t="n">
        <v>2015</v>
      </c>
      <c r="F1640" s="0" t="s">
        <v>113</v>
      </c>
      <c r="G1640" s="0" t="n">
        <v>47</v>
      </c>
      <c r="H1640" s="0" t="n">
        <v>17</v>
      </c>
      <c r="I1640" s="0" t="n">
        <v>0</v>
      </c>
      <c r="J1640" s="0" t="n">
        <v>3</v>
      </c>
      <c r="K1640" s="0" t="n">
        <v>1</v>
      </c>
      <c r="L1640" s="0" t="n">
        <v>0</v>
      </c>
      <c r="M1640" s="0" t="n">
        <v>0</v>
      </c>
      <c r="N1640" s="0" t="s">
        <v>82</v>
      </c>
      <c r="O1640" s="0" t="s">
        <v>108</v>
      </c>
      <c r="P1640" s="0" t="s">
        <v>93</v>
      </c>
      <c r="Q1640" s="0" t="s">
        <v>94</v>
      </c>
      <c r="R1640" s="0" t="n">
        <v>0</v>
      </c>
      <c r="S1640" s="0" t="n">
        <v>0</v>
      </c>
      <c r="T1640" s="0" t="n">
        <v>0</v>
      </c>
      <c r="U1640" s="0" t="s">
        <v>95</v>
      </c>
      <c r="V1640" s="0" t="s">
        <v>95</v>
      </c>
      <c r="W1640" s="0" t="n">
        <v>0</v>
      </c>
      <c r="X1640" s="0" t="s">
        <v>86</v>
      </c>
      <c r="Y1640" s="0" t="n">
        <v>9</v>
      </c>
      <c r="Z1640" s="0" t="n">
        <v>0</v>
      </c>
      <c r="AA1640" s="0" t="n">
        <v>0</v>
      </c>
      <c r="AB1640" s="0" t="s">
        <v>101</v>
      </c>
      <c r="AC1640" s="0" t="n">
        <v>63.75</v>
      </c>
      <c r="AD1640" s="0" t="n">
        <v>0</v>
      </c>
      <c r="AE1640" s="0" t="n">
        <v>1</v>
      </c>
      <c r="AF1640" s="0" t="s">
        <v>88</v>
      </c>
      <c r="AG1640" s="13" t="n">
        <v>42328</v>
      </c>
      <c r="AH1640" s="25" t="n">
        <f aca="false">I1640+J1640</f>
        <v>3</v>
      </c>
      <c r="AI1640" s="25" t="n">
        <f aca="false">K1640+L1640+M1640</f>
        <v>1</v>
      </c>
      <c r="AJ1640" s="25" t="n">
        <f aca="false">AC1640*AH1640</f>
        <v>191.25</v>
      </c>
      <c r="AK1640" s="0" t="str">
        <f aca="false">IF(C1640=1,"Cancelled","Completed")</f>
        <v>Completed</v>
      </c>
      <c r="AL1640" s="0" t="str">
        <f aca="false">_xlfn.IFS(D1640&lt;=7,"0-7 Days",D1640&lt;=30,"8-30 Days",D1640&lt;=90,"31-90 Days",TRUE(),"90+ Days")</f>
        <v>31-90 Days</v>
      </c>
      <c r="AM1640" s="0" t="str">
        <f aca="false">_xlfn.IFS(OR(F1640="December",F1640="January",F1640="February"),"Winter",OR(F1640="March",F1640="April",F1640="May"),"Spring",OR(F1640="June",F1640="July",F1640="August"),"Summer",TRUE(),"Autumn")</f>
        <v>Autumn</v>
      </c>
      <c r="AN1640" s="0" t="str">
        <f aca="false">IF(L1640+M1640&gt;0,"Family","Adult Only")</f>
        <v>Adult Only</v>
      </c>
      <c r="AO1640" s="0" t="str">
        <f aca="false">IF(U1640=V1640,"Same","Changed")</f>
        <v>Same</v>
      </c>
    </row>
    <row r="1641" customFormat="false" ht="15" hidden="false" customHeight="false" outlineLevel="0" collapsed="false">
      <c r="A1641" s="14" t="n">
        <v>1705</v>
      </c>
      <c r="B1641" s="14" t="s">
        <v>80</v>
      </c>
      <c r="C1641" s="14" t="n">
        <v>1</v>
      </c>
      <c r="D1641" s="14" t="n">
        <v>112</v>
      </c>
      <c r="E1641" s="14" t="n">
        <v>2016</v>
      </c>
      <c r="F1641" s="14" t="s">
        <v>118</v>
      </c>
      <c r="G1641" s="14" t="n">
        <v>7</v>
      </c>
      <c r="H1641" s="14" t="n">
        <v>12</v>
      </c>
      <c r="I1641" s="14" t="n">
        <v>0</v>
      </c>
      <c r="J1641" s="14" t="n">
        <v>2</v>
      </c>
      <c r="K1641" s="14" t="n">
        <v>2</v>
      </c>
      <c r="L1641" s="14" t="n">
        <v>0</v>
      </c>
      <c r="M1641" s="14" t="n">
        <v>0</v>
      </c>
      <c r="N1641" s="14" t="s">
        <v>142</v>
      </c>
      <c r="O1641" s="14" t="s">
        <v>92</v>
      </c>
      <c r="P1641" s="14" t="s">
        <v>116</v>
      </c>
      <c r="Q1641" s="14" t="s">
        <v>94</v>
      </c>
      <c r="R1641" s="14" t="n">
        <v>0</v>
      </c>
      <c r="S1641" s="14" t="n">
        <v>0</v>
      </c>
      <c r="T1641" s="14" t="n">
        <v>0</v>
      </c>
      <c r="U1641" s="14" t="s">
        <v>95</v>
      </c>
      <c r="V1641" s="14" t="s">
        <v>95</v>
      </c>
      <c r="W1641" s="14" t="n">
        <v>0</v>
      </c>
      <c r="X1641" s="14" t="s">
        <v>86</v>
      </c>
      <c r="Y1641" s="14" t="n">
        <v>134</v>
      </c>
      <c r="Z1641" s="14" t="n">
        <v>0</v>
      </c>
      <c r="AA1641" s="14" t="n">
        <v>0</v>
      </c>
      <c r="AB1641" s="14" t="s">
        <v>101</v>
      </c>
      <c r="AC1641" s="14" t="n">
        <v>68</v>
      </c>
      <c r="AD1641" s="14" t="n">
        <v>0</v>
      </c>
      <c r="AE1641" s="14" t="n">
        <v>0</v>
      </c>
      <c r="AF1641" s="14" t="s">
        <v>96</v>
      </c>
      <c r="AG1641" s="15" t="n">
        <v>42405</v>
      </c>
      <c r="AH1641" s="14" t="n">
        <f aca="false">I1641+J1641</f>
        <v>2</v>
      </c>
      <c r="AI1641" s="14" t="n">
        <f aca="false">K1641+L1641+M1641</f>
        <v>2</v>
      </c>
      <c r="AJ1641" s="14" t="n">
        <f aca="false">AC1641*AH1641</f>
        <v>136</v>
      </c>
      <c r="AK1641" s="14" t="str">
        <f aca="false">IF(C1641=1,"Cancelled","Completed")</f>
        <v>Cancelled</v>
      </c>
      <c r="AL1641" s="14" t="str">
        <f aca="false">_xlfn.IFS(D1641&lt;=7,"0-7 Days",D1641&lt;=30,"8-30 Days",D1641&lt;=90,"31-90 Days",TRUE(),"90+ Days")</f>
        <v>90+ Days</v>
      </c>
      <c r="AM1641" s="14" t="str">
        <f aca="false">_xlfn.IFS(OR(F1641="December",F1641="January",F1641="February"),"Winter",OR(F1641="March",F1641="April",F1641="May"),"Spring",OR(F1641="June",F1641="July",F1641="August"),"Summer",TRUE(),"Autumn")</f>
        <v>Winter</v>
      </c>
      <c r="AN1641" s="14" t="str">
        <f aca="false">IF(L1641+M1641&gt;0,"Family","Adult Only")</f>
        <v>Adult Only</v>
      </c>
      <c r="AO1641" s="14" t="str">
        <f aca="false">IF(U1641=V1641,"Same","Changed")</f>
        <v>Same</v>
      </c>
    </row>
    <row r="1642" customFormat="false" ht="15" hidden="false" customHeight="false" outlineLevel="0" collapsed="false">
      <c r="A1642" s="0" t="n">
        <v>1706</v>
      </c>
      <c r="B1642" s="0" t="s">
        <v>80</v>
      </c>
      <c r="C1642" s="0" t="n">
        <v>1</v>
      </c>
      <c r="D1642" s="0" t="n">
        <v>74</v>
      </c>
      <c r="E1642" s="0" t="n">
        <v>2016</v>
      </c>
      <c r="F1642" s="0" t="s">
        <v>118</v>
      </c>
      <c r="G1642" s="0" t="n">
        <v>9</v>
      </c>
      <c r="H1642" s="0" t="n">
        <v>26</v>
      </c>
      <c r="I1642" s="0" t="n">
        <v>1</v>
      </c>
      <c r="J1642" s="0" t="n">
        <v>2</v>
      </c>
      <c r="K1642" s="0" t="n">
        <v>2</v>
      </c>
      <c r="L1642" s="0" t="n">
        <v>0</v>
      </c>
      <c r="M1642" s="0" t="n">
        <v>0</v>
      </c>
      <c r="N1642" s="0" t="s">
        <v>129</v>
      </c>
      <c r="O1642" s="0" t="s">
        <v>92</v>
      </c>
      <c r="P1642" s="0" t="s">
        <v>116</v>
      </c>
      <c r="Q1642" s="0" t="s">
        <v>94</v>
      </c>
      <c r="R1642" s="0" t="n">
        <v>0</v>
      </c>
      <c r="S1642" s="0" t="n">
        <v>0</v>
      </c>
      <c r="T1642" s="0" t="n">
        <v>0</v>
      </c>
      <c r="U1642" s="0" t="s">
        <v>95</v>
      </c>
      <c r="V1642" s="0" t="s">
        <v>95</v>
      </c>
      <c r="W1642" s="0" t="n">
        <v>0</v>
      </c>
      <c r="X1642" s="0" t="s">
        <v>120</v>
      </c>
      <c r="Y1642" s="0" t="n">
        <v>68</v>
      </c>
      <c r="Z1642" s="0" t="n">
        <v>0</v>
      </c>
      <c r="AA1642" s="0" t="n">
        <v>0</v>
      </c>
      <c r="AB1642" s="0" t="s">
        <v>87</v>
      </c>
      <c r="AC1642" s="0" t="n">
        <v>70</v>
      </c>
      <c r="AD1642" s="0" t="n">
        <v>0</v>
      </c>
      <c r="AE1642" s="0" t="n">
        <v>0</v>
      </c>
      <c r="AF1642" s="0" t="s">
        <v>96</v>
      </c>
      <c r="AG1642" s="13" t="n">
        <v>42390</v>
      </c>
      <c r="AH1642" s="25" t="n">
        <f aca="false">I1642+J1642</f>
        <v>3</v>
      </c>
      <c r="AI1642" s="25" t="n">
        <f aca="false">K1642+L1642+M1642</f>
        <v>2</v>
      </c>
      <c r="AJ1642" s="25" t="n">
        <f aca="false">AC1642*AH1642</f>
        <v>210</v>
      </c>
      <c r="AK1642" s="0" t="str">
        <f aca="false">IF(C1642=1,"Cancelled","Completed")</f>
        <v>Cancelled</v>
      </c>
      <c r="AL1642" s="0" t="str">
        <f aca="false">_xlfn.IFS(D1642&lt;=7,"0-7 Days",D1642&lt;=30,"8-30 Days",D1642&lt;=90,"31-90 Days",TRUE(),"90+ Days")</f>
        <v>31-90 Days</v>
      </c>
      <c r="AM1642" s="0" t="str">
        <f aca="false">_xlfn.IFS(OR(F1642="December",F1642="January",F1642="February"),"Winter",OR(F1642="March",F1642="April",F1642="May"),"Spring",OR(F1642="June",F1642="July",F1642="August"),"Summer",TRUE(),"Autumn")</f>
        <v>Winter</v>
      </c>
      <c r="AN1642" s="0" t="str">
        <f aca="false">IF(L1642+M1642&gt;0,"Family","Adult Only")</f>
        <v>Adult Only</v>
      </c>
      <c r="AO1642" s="0" t="str">
        <f aca="false">IF(U1642=V1642,"Same","Changed")</f>
        <v>Same</v>
      </c>
    </row>
    <row r="1643" customFormat="false" ht="15" hidden="false" customHeight="false" outlineLevel="0" collapsed="false">
      <c r="A1643" s="14" t="n">
        <v>1707</v>
      </c>
      <c r="B1643" s="14" t="s">
        <v>80</v>
      </c>
      <c r="C1643" s="14" t="n">
        <v>0</v>
      </c>
      <c r="D1643" s="14" t="n">
        <v>39</v>
      </c>
      <c r="E1643" s="14" t="n">
        <v>2016</v>
      </c>
      <c r="F1643" s="14" t="s">
        <v>103</v>
      </c>
      <c r="G1643" s="14" t="n">
        <v>14</v>
      </c>
      <c r="H1643" s="14" t="n">
        <v>29</v>
      </c>
      <c r="I1643" s="14" t="n">
        <v>2</v>
      </c>
      <c r="J1643" s="14" t="n">
        <v>5</v>
      </c>
      <c r="K1643" s="14" t="n">
        <v>2</v>
      </c>
      <c r="L1643" s="14" t="n">
        <v>0</v>
      </c>
      <c r="M1643" s="14" t="n">
        <v>0</v>
      </c>
      <c r="N1643" s="14" t="s">
        <v>82</v>
      </c>
      <c r="O1643" s="14" t="s">
        <v>83</v>
      </c>
      <c r="P1643" s="14" t="s">
        <v>93</v>
      </c>
      <c r="Q1643" s="14" t="s">
        <v>94</v>
      </c>
      <c r="R1643" s="14" t="n">
        <v>0</v>
      </c>
      <c r="S1643" s="14" t="n">
        <v>0</v>
      </c>
      <c r="T1643" s="14" t="n">
        <v>0</v>
      </c>
      <c r="U1643" s="14" t="s">
        <v>109</v>
      </c>
      <c r="V1643" s="14" t="s">
        <v>109</v>
      </c>
      <c r="W1643" s="14" t="n">
        <v>0</v>
      </c>
      <c r="X1643" s="14" t="s">
        <v>86</v>
      </c>
      <c r="Y1643" s="14" t="n">
        <v>241</v>
      </c>
      <c r="Z1643" s="14" t="n">
        <v>0</v>
      </c>
      <c r="AA1643" s="14" t="n">
        <v>0</v>
      </c>
      <c r="AB1643" s="14" t="s">
        <v>87</v>
      </c>
      <c r="AC1643" s="14" t="n">
        <v>44.46</v>
      </c>
      <c r="AD1643" s="14" t="n">
        <v>0</v>
      </c>
      <c r="AE1643" s="14" t="n">
        <v>1</v>
      </c>
      <c r="AF1643" s="14" t="s">
        <v>88</v>
      </c>
      <c r="AG1643" s="15" t="n">
        <v>42465</v>
      </c>
      <c r="AH1643" s="14" t="n">
        <f aca="false">I1643+J1643</f>
        <v>7</v>
      </c>
      <c r="AI1643" s="14" t="n">
        <f aca="false">K1643+L1643+M1643</f>
        <v>2</v>
      </c>
      <c r="AJ1643" s="14" t="n">
        <f aca="false">AC1643*AH1643</f>
        <v>311.22</v>
      </c>
      <c r="AK1643" s="14" t="str">
        <f aca="false">IF(C1643=1,"Cancelled","Completed")</f>
        <v>Completed</v>
      </c>
      <c r="AL1643" s="14" t="str">
        <f aca="false">_xlfn.IFS(D1643&lt;=7,"0-7 Days",D1643&lt;=30,"8-30 Days",D1643&lt;=90,"31-90 Days",TRUE(),"90+ Days")</f>
        <v>31-90 Days</v>
      </c>
      <c r="AM1643" s="14" t="str">
        <f aca="false">_xlfn.IFS(OR(F1643="December",F1643="January",F1643="February"),"Winter",OR(F1643="March",F1643="April",F1643="May"),"Spring",OR(F1643="June",F1643="July",F1643="August"),"Summer",TRUE(),"Autumn")</f>
        <v>Spring</v>
      </c>
      <c r="AN1643" s="14" t="str">
        <f aca="false">IF(L1643+M1643&gt;0,"Family","Adult Only")</f>
        <v>Adult Only</v>
      </c>
      <c r="AO1643" s="14" t="str">
        <f aca="false">IF(U1643=V1643,"Same","Changed")</f>
        <v>Same</v>
      </c>
    </row>
    <row r="1644" customFormat="false" ht="15" hidden="false" customHeight="false" outlineLevel="0" collapsed="false">
      <c r="A1644" s="0" t="n">
        <v>1708</v>
      </c>
      <c r="B1644" s="0" t="s">
        <v>90</v>
      </c>
      <c r="C1644" s="0" t="n">
        <v>1</v>
      </c>
      <c r="D1644" s="0" t="n">
        <v>93</v>
      </c>
      <c r="E1644" s="0" t="n">
        <v>2017</v>
      </c>
      <c r="F1644" s="0" t="s">
        <v>103</v>
      </c>
      <c r="G1644" s="0" t="n">
        <v>11</v>
      </c>
      <c r="H1644" s="0" t="n">
        <v>18</v>
      </c>
      <c r="I1644" s="0" t="n">
        <v>0</v>
      </c>
      <c r="J1644" s="0" t="n">
        <v>1</v>
      </c>
      <c r="K1644" s="0" t="n">
        <v>2</v>
      </c>
      <c r="L1644" s="0" t="n">
        <v>0</v>
      </c>
      <c r="M1644" s="0" t="n">
        <v>0</v>
      </c>
      <c r="N1644" s="0" t="s">
        <v>107</v>
      </c>
      <c r="O1644" s="0" t="s">
        <v>115</v>
      </c>
      <c r="P1644" s="0" t="s">
        <v>93</v>
      </c>
      <c r="Q1644" s="0" t="s">
        <v>94</v>
      </c>
      <c r="R1644" s="0" t="n">
        <v>0</v>
      </c>
      <c r="S1644" s="0" t="n">
        <v>0</v>
      </c>
      <c r="T1644" s="0" t="n">
        <v>0</v>
      </c>
      <c r="U1644" s="0" t="s">
        <v>95</v>
      </c>
      <c r="V1644" s="0" t="s">
        <v>95</v>
      </c>
      <c r="W1644" s="0" t="n">
        <v>0</v>
      </c>
      <c r="X1644" s="0" t="s">
        <v>86</v>
      </c>
      <c r="Y1644" s="0" t="n">
        <v>9</v>
      </c>
      <c r="Z1644" s="0" t="n">
        <v>0</v>
      </c>
      <c r="AA1644" s="0" t="n">
        <v>0</v>
      </c>
      <c r="AB1644" s="0" t="s">
        <v>87</v>
      </c>
      <c r="AC1644" s="0" t="n">
        <v>79.2</v>
      </c>
      <c r="AD1644" s="0" t="n">
        <v>0</v>
      </c>
      <c r="AE1644" s="0" t="n">
        <v>2</v>
      </c>
      <c r="AF1644" s="0" t="s">
        <v>96</v>
      </c>
      <c r="AG1644" s="13" t="n">
        <v>42782</v>
      </c>
      <c r="AH1644" s="25" t="n">
        <f aca="false">I1644+J1644</f>
        <v>1</v>
      </c>
      <c r="AI1644" s="25" t="n">
        <f aca="false">K1644+L1644+M1644</f>
        <v>2</v>
      </c>
      <c r="AJ1644" s="25" t="n">
        <f aca="false">AC1644*AH1644</f>
        <v>79.2</v>
      </c>
      <c r="AK1644" s="0" t="str">
        <f aca="false">IF(C1644=1,"Cancelled","Completed")</f>
        <v>Cancelled</v>
      </c>
      <c r="AL1644" s="0" t="str">
        <f aca="false">_xlfn.IFS(D1644&lt;=7,"0-7 Days",D1644&lt;=30,"8-30 Days",D1644&lt;=90,"31-90 Days",TRUE(),"90+ Days")</f>
        <v>90+ Days</v>
      </c>
      <c r="AM1644" s="0" t="str">
        <f aca="false">_xlfn.IFS(OR(F1644="December",F1644="January",F1644="February"),"Winter",OR(F1644="March",F1644="April",F1644="May"),"Spring",OR(F1644="June",F1644="July",F1644="August"),"Summer",TRUE(),"Autumn")</f>
        <v>Spring</v>
      </c>
      <c r="AN1644" s="0" t="str">
        <f aca="false">IF(L1644+M1644&gt;0,"Family","Adult Only")</f>
        <v>Adult Only</v>
      </c>
      <c r="AO1644" s="0" t="str">
        <f aca="false">IF(U1644=V1644,"Same","Changed")</f>
        <v>Same</v>
      </c>
    </row>
    <row r="1645" customFormat="false" ht="15" hidden="false" customHeight="false" outlineLevel="0" collapsed="false">
      <c r="A1645" s="14" t="n">
        <v>1709</v>
      </c>
      <c r="B1645" s="14" t="s">
        <v>90</v>
      </c>
      <c r="C1645" s="14" t="n">
        <v>0</v>
      </c>
      <c r="D1645" s="14" t="n">
        <v>32</v>
      </c>
      <c r="E1645" s="14" t="n">
        <v>2015</v>
      </c>
      <c r="F1645" s="14" t="s">
        <v>111</v>
      </c>
      <c r="G1645" s="14" t="n">
        <v>43</v>
      </c>
      <c r="H1645" s="14" t="n">
        <v>19</v>
      </c>
      <c r="I1645" s="14" t="n">
        <v>1</v>
      </c>
      <c r="J1645" s="14" t="n">
        <v>2</v>
      </c>
      <c r="K1645" s="14" t="n">
        <v>2</v>
      </c>
      <c r="L1645" s="14" t="n">
        <v>0</v>
      </c>
      <c r="M1645" s="14" t="n">
        <v>0</v>
      </c>
      <c r="N1645" s="14" t="s">
        <v>82</v>
      </c>
      <c r="O1645" s="14" t="s">
        <v>122</v>
      </c>
      <c r="P1645" s="14" t="s">
        <v>93</v>
      </c>
      <c r="Q1645" s="14" t="s">
        <v>94</v>
      </c>
      <c r="R1645" s="14" t="n">
        <v>0</v>
      </c>
      <c r="S1645" s="14" t="n">
        <v>0</v>
      </c>
      <c r="T1645" s="14" t="n">
        <v>0</v>
      </c>
      <c r="U1645" s="14" t="s">
        <v>95</v>
      </c>
      <c r="V1645" s="14" t="s">
        <v>95</v>
      </c>
      <c r="W1645" s="14" t="n">
        <v>0</v>
      </c>
      <c r="X1645" s="14" t="s">
        <v>86</v>
      </c>
      <c r="Y1645" s="14" t="n">
        <v>9</v>
      </c>
      <c r="Z1645" s="14" t="n">
        <v>0</v>
      </c>
      <c r="AA1645" s="14" t="n">
        <v>0</v>
      </c>
      <c r="AB1645" s="14" t="s">
        <v>125</v>
      </c>
      <c r="AC1645" s="14" t="n">
        <v>96.3</v>
      </c>
      <c r="AD1645" s="14" t="n">
        <v>0</v>
      </c>
      <c r="AE1645" s="14" t="n">
        <v>1</v>
      </c>
      <c r="AF1645" s="14" t="s">
        <v>88</v>
      </c>
      <c r="AG1645" s="15" t="n">
        <v>42299</v>
      </c>
      <c r="AH1645" s="14" t="n">
        <f aca="false">I1645+J1645</f>
        <v>3</v>
      </c>
      <c r="AI1645" s="14" t="n">
        <f aca="false">K1645+L1645+M1645</f>
        <v>2</v>
      </c>
      <c r="AJ1645" s="14" t="n">
        <f aca="false">AC1645*AH1645</f>
        <v>288.9</v>
      </c>
      <c r="AK1645" s="14" t="str">
        <f aca="false">IF(C1645=1,"Cancelled","Completed")</f>
        <v>Completed</v>
      </c>
      <c r="AL1645" s="14" t="str">
        <f aca="false">_xlfn.IFS(D1645&lt;=7,"0-7 Days",D1645&lt;=30,"8-30 Days",D1645&lt;=90,"31-90 Days",TRUE(),"90+ Days")</f>
        <v>31-90 Days</v>
      </c>
      <c r="AM1645" s="14" t="str">
        <f aca="false">_xlfn.IFS(OR(F1645="December",F1645="January",F1645="February"),"Winter",OR(F1645="March",F1645="April",F1645="May"),"Spring",OR(F1645="June",F1645="July",F1645="August"),"Summer",TRUE(),"Autumn")</f>
        <v>Autumn</v>
      </c>
      <c r="AN1645" s="14" t="str">
        <f aca="false">IF(L1645+M1645&gt;0,"Family","Adult Only")</f>
        <v>Adult Only</v>
      </c>
      <c r="AO1645" s="14" t="str">
        <f aca="false">IF(U1645=V1645,"Same","Changed")</f>
        <v>Same</v>
      </c>
    </row>
    <row r="1646" customFormat="false" ht="15" hidden="false" customHeight="false" outlineLevel="0" collapsed="false">
      <c r="A1646" s="0" t="n">
        <v>1711</v>
      </c>
      <c r="B1646" s="0" t="s">
        <v>80</v>
      </c>
      <c r="C1646" s="0" t="n">
        <v>1</v>
      </c>
      <c r="D1646" s="0" t="n">
        <v>65</v>
      </c>
      <c r="E1646" s="0" t="n">
        <v>2017</v>
      </c>
      <c r="F1646" s="0" t="s">
        <v>121</v>
      </c>
      <c r="G1646" s="0" t="n">
        <v>18</v>
      </c>
      <c r="H1646" s="0" t="n">
        <v>3</v>
      </c>
      <c r="I1646" s="0" t="n">
        <v>3</v>
      </c>
      <c r="J1646" s="0" t="n">
        <v>9</v>
      </c>
      <c r="K1646" s="0" t="n">
        <v>2</v>
      </c>
      <c r="L1646" s="0" t="n">
        <v>0</v>
      </c>
      <c r="M1646" s="0" t="n">
        <v>0</v>
      </c>
      <c r="N1646" s="0" t="s">
        <v>129</v>
      </c>
      <c r="O1646" s="0" t="s">
        <v>92</v>
      </c>
      <c r="P1646" s="0" t="s">
        <v>116</v>
      </c>
      <c r="Q1646" s="0" t="s">
        <v>128</v>
      </c>
      <c r="R1646" s="0" t="n">
        <v>0</v>
      </c>
      <c r="S1646" s="0" t="n">
        <v>0</v>
      </c>
      <c r="T1646" s="0" t="n">
        <v>0</v>
      </c>
      <c r="U1646" s="0" t="s">
        <v>95</v>
      </c>
      <c r="V1646" s="0" t="s">
        <v>95</v>
      </c>
      <c r="W1646" s="0" t="n">
        <v>0</v>
      </c>
      <c r="X1646" s="0" t="s">
        <v>120</v>
      </c>
      <c r="Y1646" s="0" t="n">
        <v>0</v>
      </c>
      <c r="Z1646" s="0" t="n">
        <v>0</v>
      </c>
      <c r="AA1646" s="0" t="n">
        <v>0</v>
      </c>
      <c r="AB1646" s="0" t="s">
        <v>87</v>
      </c>
      <c r="AC1646" s="0" t="n">
        <v>125</v>
      </c>
      <c r="AD1646" s="0" t="n">
        <v>0</v>
      </c>
      <c r="AE1646" s="0" t="n">
        <v>0</v>
      </c>
      <c r="AF1646" s="0" t="s">
        <v>96</v>
      </c>
      <c r="AG1646" s="13" t="n">
        <v>42815</v>
      </c>
      <c r="AH1646" s="25" t="n">
        <f aca="false">I1646+J1646</f>
        <v>12</v>
      </c>
      <c r="AI1646" s="25" t="n">
        <f aca="false">K1646+L1646+M1646</f>
        <v>2</v>
      </c>
      <c r="AJ1646" s="25" t="n">
        <f aca="false">AC1646*AH1646</f>
        <v>1500</v>
      </c>
      <c r="AK1646" s="0" t="str">
        <f aca="false">IF(C1646=1,"Cancelled","Completed")</f>
        <v>Cancelled</v>
      </c>
      <c r="AL1646" s="0" t="str">
        <f aca="false">_xlfn.IFS(D1646&lt;=7,"0-7 Days",D1646&lt;=30,"8-30 Days",D1646&lt;=90,"31-90 Days",TRUE(),"90+ Days")</f>
        <v>31-90 Days</v>
      </c>
      <c r="AM1646" s="0" t="str">
        <f aca="false">_xlfn.IFS(OR(F1646="December",F1646="January",F1646="February"),"Winter",OR(F1646="March",F1646="April",F1646="May"),"Spring",OR(F1646="June",F1646="July",F1646="August"),"Summer",TRUE(),"Autumn")</f>
        <v>Spring</v>
      </c>
      <c r="AN1646" s="0" t="str">
        <f aca="false">IF(L1646+M1646&gt;0,"Family","Adult Only")</f>
        <v>Adult Only</v>
      </c>
      <c r="AO1646" s="0" t="str">
        <f aca="false">IF(U1646=V1646,"Same","Changed")</f>
        <v>Same</v>
      </c>
    </row>
    <row r="1647" customFormat="false" ht="15" hidden="false" customHeight="false" outlineLevel="0" collapsed="false">
      <c r="A1647" s="14" t="n">
        <v>1712</v>
      </c>
      <c r="B1647" s="14" t="s">
        <v>80</v>
      </c>
      <c r="C1647" s="14" t="n">
        <v>0</v>
      </c>
      <c r="D1647" s="14" t="n">
        <v>100</v>
      </c>
      <c r="E1647" s="14" t="n">
        <v>2017</v>
      </c>
      <c r="F1647" s="14" t="s">
        <v>106</v>
      </c>
      <c r="G1647" s="14" t="n">
        <v>17</v>
      </c>
      <c r="H1647" s="14" t="n">
        <v>29</v>
      </c>
      <c r="I1647" s="14" t="n">
        <v>2</v>
      </c>
      <c r="J1647" s="14" t="n">
        <v>1</v>
      </c>
      <c r="K1647" s="14" t="n">
        <v>2</v>
      </c>
      <c r="L1647" s="14" t="n">
        <v>0</v>
      </c>
      <c r="M1647" s="14" t="n">
        <v>0</v>
      </c>
      <c r="N1647" s="14" t="s">
        <v>129</v>
      </c>
      <c r="O1647" s="14" t="s">
        <v>92</v>
      </c>
      <c r="P1647" s="14" t="s">
        <v>116</v>
      </c>
      <c r="Q1647" s="14" t="s">
        <v>94</v>
      </c>
      <c r="R1647" s="14" t="n">
        <v>0</v>
      </c>
      <c r="S1647" s="14" t="n">
        <v>0</v>
      </c>
      <c r="T1647" s="14" t="n">
        <v>0</v>
      </c>
      <c r="U1647" s="14" t="s">
        <v>95</v>
      </c>
      <c r="V1647" s="14" t="s">
        <v>95</v>
      </c>
      <c r="W1647" s="14" t="n">
        <v>0</v>
      </c>
      <c r="X1647" s="14" t="s">
        <v>86</v>
      </c>
      <c r="Y1647" s="14" t="n">
        <v>385</v>
      </c>
      <c r="Z1647" s="14" t="n">
        <v>0</v>
      </c>
      <c r="AA1647" s="14" t="n">
        <v>0</v>
      </c>
      <c r="AB1647" s="14" t="s">
        <v>101</v>
      </c>
      <c r="AC1647" s="14" t="n">
        <v>83</v>
      </c>
      <c r="AD1647" s="14" t="n">
        <v>0</v>
      </c>
      <c r="AE1647" s="14" t="n">
        <v>1</v>
      </c>
      <c r="AF1647" s="14" t="s">
        <v>88</v>
      </c>
      <c r="AG1647" s="15" t="n">
        <v>42857</v>
      </c>
      <c r="AH1647" s="14" t="n">
        <f aca="false">I1647+J1647</f>
        <v>3</v>
      </c>
      <c r="AI1647" s="14" t="n">
        <f aca="false">K1647+L1647+M1647</f>
        <v>2</v>
      </c>
      <c r="AJ1647" s="14" t="n">
        <f aca="false">AC1647*AH1647</f>
        <v>249</v>
      </c>
      <c r="AK1647" s="14" t="str">
        <f aca="false">IF(C1647=1,"Cancelled","Completed")</f>
        <v>Completed</v>
      </c>
      <c r="AL1647" s="14" t="str">
        <f aca="false">_xlfn.IFS(D1647&lt;=7,"0-7 Days",D1647&lt;=30,"8-30 Days",D1647&lt;=90,"31-90 Days",TRUE(),"90+ Days")</f>
        <v>90+ Days</v>
      </c>
      <c r="AM1647" s="14" t="str">
        <f aca="false">_xlfn.IFS(OR(F1647="December",F1647="January",F1647="February"),"Winter",OR(F1647="March",F1647="April",F1647="May"),"Spring",OR(F1647="June",F1647="July",F1647="August"),"Summer",TRUE(),"Autumn")</f>
        <v>Spring</v>
      </c>
      <c r="AN1647" s="14" t="str">
        <f aca="false">IF(L1647+M1647&gt;0,"Family","Adult Only")</f>
        <v>Adult Only</v>
      </c>
      <c r="AO1647" s="14" t="str">
        <f aca="false">IF(U1647=V1647,"Same","Changed")</f>
        <v>Same</v>
      </c>
    </row>
    <row r="1648" customFormat="false" ht="15" hidden="false" customHeight="false" outlineLevel="0" collapsed="false">
      <c r="A1648" s="0" t="n">
        <v>1713</v>
      </c>
      <c r="B1648" s="0" t="s">
        <v>90</v>
      </c>
      <c r="C1648" s="0" t="n">
        <v>1</v>
      </c>
      <c r="D1648" s="0" t="n">
        <v>422</v>
      </c>
      <c r="E1648" s="0" t="n">
        <v>2017</v>
      </c>
      <c r="F1648" s="0" t="s">
        <v>135</v>
      </c>
      <c r="G1648" s="0" t="n">
        <v>24</v>
      </c>
      <c r="H1648" s="0" t="n">
        <v>13</v>
      </c>
      <c r="I1648" s="0" t="n">
        <v>0</v>
      </c>
      <c r="J1648" s="0" t="n">
        <v>1</v>
      </c>
      <c r="K1648" s="0" t="n">
        <v>2</v>
      </c>
      <c r="L1648" s="0" t="n">
        <v>0</v>
      </c>
      <c r="M1648" s="0" t="n">
        <v>0</v>
      </c>
      <c r="N1648" s="0" t="s">
        <v>82</v>
      </c>
      <c r="O1648" s="0" t="s">
        <v>92</v>
      </c>
      <c r="P1648" s="0" t="s">
        <v>116</v>
      </c>
      <c r="Q1648" s="0" t="s">
        <v>94</v>
      </c>
      <c r="R1648" s="0" t="n">
        <v>0</v>
      </c>
      <c r="S1648" s="0" t="n">
        <v>0</v>
      </c>
      <c r="T1648" s="0" t="n">
        <v>0</v>
      </c>
      <c r="U1648" s="0" t="s">
        <v>95</v>
      </c>
      <c r="V1648" s="0" t="s">
        <v>95</v>
      </c>
      <c r="W1648" s="0" t="n">
        <v>0</v>
      </c>
      <c r="X1648" s="0" t="s">
        <v>120</v>
      </c>
      <c r="Y1648" s="0" t="n">
        <v>229</v>
      </c>
      <c r="Z1648" s="0" t="n">
        <v>0</v>
      </c>
      <c r="AA1648" s="0" t="n">
        <v>0</v>
      </c>
      <c r="AB1648" s="0" t="s">
        <v>87</v>
      </c>
      <c r="AC1648" s="0" t="n">
        <v>90</v>
      </c>
      <c r="AD1648" s="0" t="n">
        <v>0</v>
      </c>
      <c r="AE1648" s="0" t="n">
        <v>0</v>
      </c>
      <c r="AF1648" s="0" t="s">
        <v>96</v>
      </c>
      <c r="AG1648" s="13" t="n">
        <v>42860</v>
      </c>
      <c r="AH1648" s="25" t="n">
        <f aca="false">I1648+J1648</f>
        <v>1</v>
      </c>
      <c r="AI1648" s="25" t="n">
        <f aca="false">K1648+L1648+M1648</f>
        <v>2</v>
      </c>
      <c r="AJ1648" s="25" t="n">
        <f aca="false">AC1648*AH1648</f>
        <v>90</v>
      </c>
      <c r="AK1648" s="0" t="str">
        <f aca="false">IF(C1648=1,"Cancelled","Completed")</f>
        <v>Cancelled</v>
      </c>
      <c r="AL1648" s="0" t="str">
        <f aca="false">_xlfn.IFS(D1648&lt;=7,"0-7 Days",D1648&lt;=30,"8-30 Days",D1648&lt;=90,"31-90 Days",TRUE(),"90+ Days")</f>
        <v>90+ Days</v>
      </c>
      <c r="AM1648" s="0" t="str">
        <f aca="false">_xlfn.IFS(OR(F1648="December",F1648="January",F1648="February"),"Winter",OR(F1648="March",F1648="April",F1648="May"),"Spring",OR(F1648="June",F1648="July",F1648="August"),"Summer",TRUE(),"Autumn")</f>
        <v>Summer</v>
      </c>
      <c r="AN1648" s="0" t="str">
        <f aca="false">IF(L1648+M1648&gt;0,"Family","Adult Only")</f>
        <v>Adult Only</v>
      </c>
      <c r="AO1648" s="0" t="str">
        <f aca="false">IF(U1648=V1648,"Same","Changed")</f>
        <v>Same</v>
      </c>
    </row>
    <row r="1649" customFormat="false" ht="15" hidden="false" customHeight="false" outlineLevel="0" collapsed="false">
      <c r="A1649" s="14" t="n">
        <v>1714</v>
      </c>
      <c r="B1649" s="14" t="s">
        <v>80</v>
      </c>
      <c r="C1649" s="14" t="n">
        <v>1</v>
      </c>
      <c r="D1649" s="14" t="n">
        <v>221</v>
      </c>
      <c r="E1649" s="14" t="n">
        <v>2017</v>
      </c>
      <c r="F1649" s="14" t="s">
        <v>91</v>
      </c>
      <c r="G1649" s="14" t="n">
        <v>29</v>
      </c>
      <c r="H1649" s="14" t="n">
        <v>17</v>
      </c>
      <c r="I1649" s="14" t="n">
        <v>2</v>
      </c>
      <c r="J1649" s="14" t="n">
        <v>5</v>
      </c>
      <c r="K1649" s="14" t="n">
        <v>2</v>
      </c>
      <c r="L1649" s="14" t="n">
        <v>1</v>
      </c>
      <c r="M1649" s="14" t="n">
        <v>0</v>
      </c>
      <c r="N1649" s="14" t="s">
        <v>82</v>
      </c>
      <c r="O1649" s="14" t="s">
        <v>92</v>
      </c>
      <c r="P1649" s="14" t="s">
        <v>84</v>
      </c>
      <c r="Q1649" s="14" t="s">
        <v>84</v>
      </c>
      <c r="R1649" s="14" t="n">
        <v>0</v>
      </c>
      <c r="S1649" s="14" t="n">
        <v>0</v>
      </c>
      <c r="T1649" s="14" t="n">
        <v>0</v>
      </c>
      <c r="U1649" s="14" t="s">
        <v>156</v>
      </c>
      <c r="V1649" s="14" t="s">
        <v>156</v>
      </c>
      <c r="W1649" s="14" t="n">
        <v>0</v>
      </c>
      <c r="X1649" s="14" t="s">
        <v>86</v>
      </c>
      <c r="Y1649" s="14" t="n">
        <v>250</v>
      </c>
      <c r="Z1649" s="14" t="n">
        <v>0</v>
      </c>
      <c r="AA1649" s="14" t="n">
        <v>0</v>
      </c>
      <c r="AB1649" s="14" t="s">
        <v>87</v>
      </c>
      <c r="AC1649" s="14" t="n">
        <v>234.56</v>
      </c>
      <c r="AD1649" s="14" t="n">
        <v>0</v>
      </c>
      <c r="AE1649" s="14" t="n">
        <v>2</v>
      </c>
      <c r="AF1649" s="14" t="s">
        <v>96</v>
      </c>
      <c r="AG1649" s="15" t="n">
        <v>42814</v>
      </c>
      <c r="AH1649" s="14" t="n">
        <f aca="false">I1649+J1649</f>
        <v>7</v>
      </c>
      <c r="AI1649" s="14" t="n">
        <f aca="false">K1649+L1649+M1649</f>
        <v>3</v>
      </c>
      <c r="AJ1649" s="14" t="n">
        <f aca="false">AC1649*AH1649</f>
        <v>1641.92</v>
      </c>
      <c r="AK1649" s="14" t="str">
        <f aca="false">IF(C1649=1,"Cancelled","Completed")</f>
        <v>Cancelled</v>
      </c>
      <c r="AL1649" s="14" t="str">
        <f aca="false">_xlfn.IFS(D1649&lt;=7,"0-7 Days",D1649&lt;=30,"8-30 Days",D1649&lt;=90,"31-90 Days",TRUE(),"90+ Days")</f>
        <v>90+ Days</v>
      </c>
      <c r="AM1649" s="14" t="str">
        <f aca="false">_xlfn.IFS(OR(F1649="December",F1649="January",F1649="February"),"Winter",OR(F1649="March",F1649="April",F1649="May"),"Spring",OR(F1649="June",F1649="July",F1649="August"),"Summer",TRUE(),"Autumn")</f>
        <v>Summer</v>
      </c>
      <c r="AN1649" s="14" t="str">
        <f aca="false">IF(L1649+M1649&gt;0,"Family","Adult Only")</f>
        <v>Family</v>
      </c>
      <c r="AO1649" s="14" t="str">
        <f aca="false">IF(U1649=V1649,"Same","Changed")</f>
        <v>Same</v>
      </c>
    </row>
    <row r="1650" customFormat="false" ht="15" hidden="false" customHeight="false" outlineLevel="0" collapsed="false">
      <c r="A1650" s="0" t="n">
        <v>1715</v>
      </c>
      <c r="B1650" s="0" t="s">
        <v>80</v>
      </c>
      <c r="C1650" s="0" t="n">
        <v>0</v>
      </c>
      <c r="D1650" s="0" t="n">
        <v>15</v>
      </c>
      <c r="E1650" s="0" t="n">
        <v>2017</v>
      </c>
      <c r="F1650" s="0" t="s">
        <v>106</v>
      </c>
      <c r="G1650" s="0" t="n">
        <v>18</v>
      </c>
      <c r="H1650" s="0" t="n">
        <v>30</v>
      </c>
      <c r="I1650" s="0" t="n">
        <v>2</v>
      </c>
      <c r="J1650" s="0" t="n">
        <v>1</v>
      </c>
      <c r="K1650" s="0" t="n">
        <v>1</v>
      </c>
      <c r="L1650" s="0" t="n">
        <v>0</v>
      </c>
      <c r="M1650" s="0" t="n">
        <v>0</v>
      </c>
      <c r="N1650" s="0" t="s">
        <v>82</v>
      </c>
      <c r="O1650" s="0" t="s">
        <v>92</v>
      </c>
      <c r="P1650" s="0" t="s">
        <v>93</v>
      </c>
      <c r="Q1650" s="0" t="s">
        <v>94</v>
      </c>
      <c r="R1650" s="0" t="n">
        <v>0</v>
      </c>
      <c r="S1650" s="0" t="n">
        <v>0</v>
      </c>
      <c r="T1650" s="0" t="n">
        <v>0</v>
      </c>
      <c r="U1650" s="0" t="s">
        <v>95</v>
      </c>
      <c r="V1650" s="0" t="s">
        <v>95</v>
      </c>
      <c r="W1650" s="0" t="n">
        <v>0</v>
      </c>
      <c r="X1650" s="0" t="s">
        <v>86</v>
      </c>
      <c r="Y1650" s="0" t="n">
        <v>240</v>
      </c>
      <c r="Z1650" s="0" t="n">
        <v>0</v>
      </c>
      <c r="AA1650" s="0" t="n">
        <v>0</v>
      </c>
      <c r="AB1650" s="0" t="s">
        <v>87</v>
      </c>
      <c r="AC1650" s="0" t="n">
        <v>83.67</v>
      </c>
      <c r="AD1650" s="0" t="n">
        <v>0</v>
      </c>
      <c r="AE1650" s="0" t="n">
        <v>0</v>
      </c>
      <c r="AF1650" s="0" t="s">
        <v>88</v>
      </c>
      <c r="AG1650" s="13" t="n">
        <v>42858</v>
      </c>
      <c r="AH1650" s="25" t="n">
        <f aca="false">I1650+J1650</f>
        <v>3</v>
      </c>
      <c r="AI1650" s="25" t="n">
        <f aca="false">K1650+L1650+M1650</f>
        <v>1</v>
      </c>
      <c r="AJ1650" s="25" t="n">
        <f aca="false">AC1650*AH1650</f>
        <v>251.01</v>
      </c>
      <c r="AK1650" s="0" t="str">
        <f aca="false">IF(C1650=1,"Cancelled","Completed")</f>
        <v>Completed</v>
      </c>
      <c r="AL1650" s="0" t="str">
        <f aca="false">_xlfn.IFS(D1650&lt;=7,"0-7 Days",D1650&lt;=30,"8-30 Days",D1650&lt;=90,"31-90 Days",TRUE(),"90+ Days")</f>
        <v>8-30 Days</v>
      </c>
      <c r="AM1650" s="0" t="str">
        <f aca="false">_xlfn.IFS(OR(F1650="December",F1650="January",F1650="February"),"Winter",OR(F1650="March",F1650="April",F1650="May"),"Spring",OR(F1650="June",F1650="July",F1650="August"),"Summer",TRUE(),"Autumn")</f>
        <v>Spring</v>
      </c>
      <c r="AN1650" s="0" t="str">
        <f aca="false">IF(L1650+M1650&gt;0,"Family","Adult Only")</f>
        <v>Adult Only</v>
      </c>
      <c r="AO1650" s="0" t="str">
        <f aca="false">IF(U1650=V1650,"Same","Changed")</f>
        <v>Same</v>
      </c>
    </row>
    <row r="1651" customFormat="false" ht="15" hidden="false" customHeight="false" outlineLevel="0" collapsed="false">
      <c r="A1651" s="14" t="n">
        <v>1716</v>
      </c>
      <c r="B1651" s="14" t="s">
        <v>90</v>
      </c>
      <c r="C1651" s="14" t="n">
        <v>1</v>
      </c>
      <c r="D1651" s="14" t="n">
        <v>0</v>
      </c>
      <c r="E1651" s="14" t="n">
        <v>2015</v>
      </c>
      <c r="F1651" s="14" t="s">
        <v>114</v>
      </c>
      <c r="G1651" s="14" t="n">
        <v>37</v>
      </c>
      <c r="H1651" s="14" t="n">
        <v>7</v>
      </c>
      <c r="I1651" s="14" t="n">
        <v>1</v>
      </c>
      <c r="J1651" s="14" t="n">
        <v>1</v>
      </c>
      <c r="K1651" s="14" t="n">
        <v>2</v>
      </c>
      <c r="L1651" s="14" t="n">
        <v>0</v>
      </c>
      <c r="M1651" s="14" t="n">
        <v>0</v>
      </c>
      <c r="N1651" s="14" t="s">
        <v>82</v>
      </c>
      <c r="O1651" s="14" t="s">
        <v>92</v>
      </c>
      <c r="P1651" s="14" t="s">
        <v>99</v>
      </c>
      <c r="Q1651" s="14" t="s">
        <v>94</v>
      </c>
      <c r="R1651" s="14" t="n">
        <v>0</v>
      </c>
      <c r="S1651" s="14" t="n">
        <v>0</v>
      </c>
      <c r="T1651" s="14" t="n">
        <v>0</v>
      </c>
      <c r="U1651" s="14" t="s">
        <v>109</v>
      </c>
      <c r="V1651" s="14" t="s">
        <v>109</v>
      </c>
      <c r="W1651" s="14" t="n">
        <v>0</v>
      </c>
      <c r="X1651" s="14" t="s">
        <v>86</v>
      </c>
      <c r="Y1651" s="14" t="n">
        <v>13</v>
      </c>
      <c r="Z1651" s="14" t="n">
        <v>0</v>
      </c>
      <c r="AA1651" s="14" t="n">
        <v>0</v>
      </c>
      <c r="AB1651" s="14" t="s">
        <v>87</v>
      </c>
      <c r="AC1651" s="14" t="n">
        <v>118.8</v>
      </c>
      <c r="AD1651" s="14" t="n">
        <v>0</v>
      </c>
      <c r="AE1651" s="14" t="n">
        <v>0</v>
      </c>
      <c r="AF1651" s="14" t="s">
        <v>96</v>
      </c>
      <c r="AG1651" s="15" t="n">
        <v>42254</v>
      </c>
      <c r="AH1651" s="14" t="n">
        <f aca="false">I1651+J1651</f>
        <v>2</v>
      </c>
      <c r="AI1651" s="14" t="n">
        <f aca="false">K1651+L1651+M1651</f>
        <v>2</v>
      </c>
      <c r="AJ1651" s="14" t="n">
        <f aca="false">AC1651*AH1651</f>
        <v>237.6</v>
      </c>
      <c r="AK1651" s="14" t="str">
        <f aca="false">IF(C1651=1,"Cancelled","Completed")</f>
        <v>Cancelled</v>
      </c>
      <c r="AL1651" s="14" t="str">
        <f aca="false">_xlfn.IFS(D1651&lt;=7,"0-7 Days",D1651&lt;=30,"8-30 Days",D1651&lt;=90,"31-90 Days",TRUE(),"90+ Days")</f>
        <v>0-7 Days</v>
      </c>
      <c r="AM1651" s="14" t="str">
        <f aca="false">_xlfn.IFS(OR(F1651="December",F1651="January",F1651="February"),"Winter",OR(F1651="March",F1651="April",F1651="May"),"Spring",OR(F1651="June",F1651="July",F1651="August"),"Summer",TRUE(),"Autumn")</f>
        <v>Autumn</v>
      </c>
      <c r="AN1651" s="14" t="str">
        <f aca="false">IF(L1651+M1651&gt;0,"Family","Adult Only")</f>
        <v>Adult Only</v>
      </c>
      <c r="AO1651" s="14" t="str">
        <f aca="false">IF(U1651=V1651,"Same","Changed")</f>
        <v>Same</v>
      </c>
    </row>
    <row r="1652" customFormat="false" ht="15" hidden="false" customHeight="false" outlineLevel="0" collapsed="false">
      <c r="A1652" s="0" t="n">
        <v>1717</v>
      </c>
      <c r="B1652" s="0" t="s">
        <v>90</v>
      </c>
      <c r="C1652" s="0" t="n">
        <v>0</v>
      </c>
      <c r="D1652" s="0" t="n">
        <v>45</v>
      </c>
      <c r="E1652" s="0" t="n">
        <v>2015</v>
      </c>
      <c r="F1652" s="0" t="s">
        <v>111</v>
      </c>
      <c r="G1652" s="0" t="n">
        <v>43</v>
      </c>
      <c r="H1652" s="0" t="n">
        <v>22</v>
      </c>
      <c r="I1652" s="0" t="n">
        <v>1</v>
      </c>
      <c r="J1652" s="0" t="n">
        <v>3</v>
      </c>
      <c r="K1652" s="0" t="n">
        <v>2</v>
      </c>
      <c r="L1652" s="0" t="n">
        <v>0</v>
      </c>
      <c r="M1652" s="0" t="n">
        <v>0</v>
      </c>
      <c r="N1652" s="0" t="s">
        <v>82</v>
      </c>
      <c r="O1652" s="0" t="s">
        <v>83</v>
      </c>
      <c r="P1652" s="0" t="s">
        <v>93</v>
      </c>
      <c r="Q1652" s="0" t="s">
        <v>94</v>
      </c>
      <c r="R1652" s="0" t="n">
        <v>0</v>
      </c>
      <c r="S1652" s="0" t="n">
        <v>0</v>
      </c>
      <c r="T1652" s="0" t="n">
        <v>0</v>
      </c>
      <c r="U1652" s="0" t="s">
        <v>109</v>
      </c>
      <c r="V1652" s="0" t="s">
        <v>109</v>
      </c>
      <c r="W1652" s="0" t="n">
        <v>0</v>
      </c>
      <c r="X1652" s="0" t="s">
        <v>86</v>
      </c>
      <c r="Y1652" s="0" t="n">
        <v>7</v>
      </c>
      <c r="Z1652" s="0" t="n">
        <v>0</v>
      </c>
      <c r="AA1652" s="0" t="n">
        <v>0</v>
      </c>
      <c r="AB1652" s="0" t="s">
        <v>87</v>
      </c>
      <c r="AC1652" s="0" t="n">
        <v>78.54</v>
      </c>
      <c r="AD1652" s="0" t="n">
        <v>0</v>
      </c>
      <c r="AE1652" s="0" t="n">
        <v>1</v>
      </c>
      <c r="AF1652" s="0" t="s">
        <v>88</v>
      </c>
      <c r="AG1652" s="13" t="n">
        <v>42303</v>
      </c>
      <c r="AH1652" s="25" t="n">
        <f aca="false">I1652+J1652</f>
        <v>4</v>
      </c>
      <c r="AI1652" s="25" t="n">
        <f aca="false">K1652+L1652+M1652</f>
        <v>2</v>
      </c>
      <c r="AJ1652" s="25" t="n">
        <f aca="false">AC1652*AH1652</f>
        <v>314.16</v>
      </c>
      <c r="AK1652" s="0" t="str">
        <f aca="false">IF(C1652=1,"Cancelled","Completed")</f>
        <v>Completed</v>
      </c>
      <c r="AL1652" s="0" t="str">
        <f aca="false">_xlfn.IFS(D1652&lt;=7,"0-7 Days",D1652&lt;=30,"8-30 Days",D1652&lt;=90,"31-90 Days",TRUE(),"90+ Days")</f>
        <v>31-90 Days</v>
      </c>
      <c r="AM1652" s="0" t="str">
        <f aca="false">_xlfn.IFS(OR(F1652="December",F1652="January",F1652="February"),"Winter",OR(F1652="March",F1652="April",F1652="May"),"Spring",OR(F1652="June",F1652="July",F1652="August"),"Summer",TRUE(),"Autumn")</f>
        <v>Autumn</v>
      </c>
      <c r="AN1652" s="0" t="str">
        <f aca="false">IF(L1652+M1652&gt;0,"Family","Adult Only")</f>
        <v>Adult Only</v>
      </c>
      <c r="AO1652" s="0" t="str">
        <f aca="false">IF(U1652=V1652,"Same","Changed")</f>
        <v>Same</v>
      </c>
    </row>
    <row r="1653" customFormat="false" ht="15" hidden="false" customHeight="false" outlineLevel="0" collapsed="false">
      <c r="A1653" s="14" t="n">
        <v>1718</v>
      </c>
      <c r="B1653" s="14" t="s">
        <v>90</v>
      </c>
      <c r="C1653" s="14" t="n">
        <v>0</v>
      </c>
      <c r="D1653" s="14" t="n">
        <v>45</v>
      </c>
      <c r="E1653" s="14" t="n">
        <v>2016</v>
      </c>
      <c r="F1653" s="14" t="s">
        <v>81</v>
      </c>
      <c r="G1653" s="14" t="n">
        <v>52</v>
      </c>
      <c r="H1653" s="14" t="n">
        <v>18</v>
      </c>
      <c r="I1653" s="14" t="n">
        <v>2</v>
      </c>
      <c r="J1653" s="14" t="n">
        <v>0</v>
      </c>
      <c r="K1653" s="14" t="n">
        <v>2</v>
      </c>
      <c r="L1653" s="14" t="n">
        <v>0</v>
      </c>
      <c r="M1653" s="14" t="n">
        <v>0</v>
      </c>
      <c r="N1653" s="14" t="s">
        <v>107</v>
      </c>
      <c r="O1653" s="14" t="s">
        <v>108</v>
      </c>
      <c r="P1653" s="14" t="s">
        <v>93</v>
      </c>
      <c r="Q1653" s="14" t="s">
        <v>94</v>
      </c>
      <c r="R1653" s="14" t="n">
        <v>0</v>
      </c>
      <c r="S1653" s="14" t="n">
        <v>0</v>
      </c>
      <c r="T1653" s="14" t="n">
        <v>0</v>
      </c>
      <c r="U1653" s="14" t="s">
        <v>95</v>
      </c>
      <c r="V1653" s="14" t="s">
        <v>95</v>
      </c>
      <c r="W1653" s="14" t="n">
        <v>0</v>
      </c>
      <c r="X1653" s="14" t="s">
        <v>86</v>
      </c>
      <c r="Y1653" s="14" t="n">
        <v>9</v>
      </c>
      <c r="Z1653" s="14" t="n">
        <v>0</v>
      </c>
      <c r="AA1653" s="14" t="n">
        <v>0</v>
      </c>
      <c r="AB1653" s="14" t="s">
        <v>87</v>
      </c>
      <c r="AC1653" s="14" t="n">
        <v>79.2</v>
      </c>
      <c r="AD1653" s="14" t="n">
        <v>0</v>
      </c>
      <c r="AE1653" s="14" t="n">
        <v>0</v>
      </c>
      <c r="AF1653" s="14" t="s">
        <v>88</v>
      </c>
      <c r="AG1653" s="15" t="n">
        <v>42724</v>
      </c>
      <c r="AH1653" s="14" t="n">
        <f aca="false">I1653+J1653</f>
        <v>2</v>
      </c>
      <c r="AI1653" s="14" t="n">
        <f aca="false">K1653+L1653+M1653</f>
        <v>2</v>
      </c>
      <c r="AJ1653" s="14" t="n">
        <f aca="false">AC1653*AH1653</f>
        <v>158.4</v>
      </c>
      <c r="AK1653" s="14" t="str">
        <f aca="false">IF(C1653=1,"Cancelled","Completed")</f>
        <v>Completed</v>
      </c>
      <c r="AL1653" s="14" t="str">
        <f aca="false">_xlfn.IFS(D1653&lt;=7,"0-7 Days",D1653&lt;=30,"8-30 Days",D1653&lt;=90,"31-90 Days",TRUE(),"90+ Days")</f>
        <v>31-90 Days</v>
      </c>
      <c r="AM1653" s="14" t="str">
        <f aca="false">_xlfn.IFS(OR(F1653="December",F1653="January",F1653="February"),"Winter",OR(F1653="March",F1653="April",F1653="May"),"Spring",OR(F1653="June",F1653="July",F1653="August"),"Summer",TRUE(),"Autumn")</f>
        <v>Winter</v>
      </c>
      <c r="AN1653" s="14" t="str">
        <f aca="false">IF(L1653+M1653&gt;0,"Family","Adult Only")</f>
        <v>Adult Only</v>
      </c>
      <c r="AO1653" s="14" t="str">
        <f aca="false">IF(U1653=V1653,"Same","Changed")</f>
        <v>Same</v>
      </c>
    </row>
    <row r="1654" customFormat="false" ht="15" hidden="false" customHeight="false" outlineLevel="0" collapsed="false">
      <c r="A1654" s="0" t="n">
        <v>1719</v>
      </c>
      <c r="B1654" s="0" t="s">
        <v>80</v>
      </c>
      <c r="C1654" s="0" t="n">
        <v>0</v>
      </c>
      <c r="D1654" s="0" t="n">
        <v>7</v>
      </c>
      <c r="E1654" s="0" t="n">
        <v>2015</v>
      </c>
      <c r="F1654" s="0" t="s">
        <v>81</v>
      </c>
      <c r="G1654" s="0" t="n">
        <v>52</v>
      </c>
      <c r="H1654" s="0" t="n">
        <v>24</v>
      </c>
      <c r="I1654" s="0" t="n">
        <v>0</v>
      </c>
      <c r="J1654" s="0" t="n">
        <v>1</v>
      </c>
      <c r="K1654" s="0" t="n">
        <v>2</v>
      </c>
      <c r="L1654" s="0" t="n">
        <v>2</v>
      </c>
      <c r="M1654" s="0" t="n">
        <v>0</v>
      </c>
      <c r="N1654" s="0" t="s">
        <v>129</v>
      </c>
      <c r="O1654" s="0" t="s">
        <v>92</v>
      </c>
      <c r="P1654" s="0" t="s">
        <v>84</v>
      </c>
      <c r="Q1654" s="0" t="s">
        <v>84</v>
      </c>
      <c r="R1654" s="0" t="n">
        <v>0</v>
      </c>
      <c r="S1654" s="0" t="n">
        <v>0</v>
      </c>
      <c r="T1654" s="0" t="n">
        <v>0</v>
      </c>
      <c r="U1654" s="0" t="s">
        <v>156</v>
      </c>
      <c r="V1654" s="0" t="s">
        <v>156</v>
      </c>
      <c r="W1654" s="0" t="n">
        <v>1</v>
      </c>
      <c r="X1654" s="0" t="s">
        <v>86</v>
      </c>
      <c r="Y1654" s="0" t="n">
        <v>250</v>
      </c>
      <c r="Z1654" s="0" t="n">
        <v>0</v>
      </c>
      <c r="AA1654" s="0" t="n">
        <v>0</v>
      </c>
      <c r="AB1654" s="0" t="s">
        <v>87</v>
      </c>
      <c r="AC1654" s="0" t="n">
        <v>149</v>
      </c>
      <c r="AD1654" s="0" t="n">
        <v>0</v>
      </c>
      <c r="AE1654" s="0" t="n">
        <v>0</v>
      </c>
      <c r="AF1654" s="0" t="s">
        <v>88</v>
      </c>
      <c r="AG1654" s="13" t="n">
        <v>42363</v>
      </c>
      <c r="AH1654" s="25" t="n">
        <f aca="false">I1654+J1654</f>
        <v>1</v>
      </c>
      <c r="AI1654" s="25" t="n">
        <f aca="false">K1654+L1654+M1654</f>
        <v>4</v>
      </c>
      <c r="AJ1654" s="25" t="n">
        <f aca="false">AC1654*AH1654</f>
        <v>149</v>
      </c>
      <c r="AK1654" s="0" t="str">
        <f aca="false">IF(C1654=1,"Cancelled","Completed")</f>
        <v>Completed</v>
      </c>
      <c r="AL1654" s="0" t="str">
        <f aca="false">_xlfn.IFS(D1654&lt;=7,"0-7 Days",D1654&lt;=30,"8-30 Days",D1654&lt;=90,"31-90 Days",TRUE(),"90+ Days")</f>
        <v>0-7 Days</v>
      </c>
      <c r="AM1654" s="0" t="str">
        <f aca="false">_xlfn.IFS(OR(F1654="December",F1654="January",F1654="February"),"Winter",OR(F1654="March",F1654="April",F1654="May"),"Spring",OR(F1654="June",F1654="July",F1654="August"),"Summer",TRUE(),"Autumn")</f>
        <v>Winter</v>
      </c>
      <c r="AN1654" s="0" t="str">
        <f aca="false">IF(L1654+M1654&gt;0,"Family","Adult Only")</f>
        <v>Family</v>
      </c>
      <c r="AO1654" s="0" t="str">
        <f aca="false">IF(U1654=V1654,"Same","Changed")</f>
        <v>Same</v>
      </c>
    </row>
    <row r="1655" customFormat="false" ht="15" hidden="false" customHeight="false" outlineLevel="0" collapsed="false">
      <c r="A1655" s="14" t="n">
        <v>1720</v>
      </c>
      <c r="B1655" s="14" t="s">
        <v>90</v>
      </c>
      <c r="C1655" s="14" t="n">
        <v>1</v>
      </c>
      <c r="D1655" s="14" t="n">
        <v>224</v>
      </c>
      <c r="E1655" s="14" t="n">
        <v>2016</v>
      </c>
      <c r="F1655" s="14" t="s">
        <v>81</v>
      </c>
      <c r="G1655" s="14" t="n">
        <v>53</v>
      </c>
      <c r="H1655" s="14" t="n">
        <v>29</v>
      </c>
      <c r="I1655" s="14" t="n">
        <v>2</v>
      </c>
      <c r="J1655" s="14" t="n">
        <v>3</v>
      </c>
      <c r="K1655" s="14" t="n">
        <v>2</v>
      </c>
      <c r="L1655" s="14" t="n">
        <v>0</v>
      </c>
      <c r="M1655" s="14" t="n">
        <v>0</v>
      </c>
      <c r="N1655" s="14" t="s">
        <v>82</v>
      </c>
      <c r="O1655" s="14" t="s">
        <v>143</v>
      </c>
      <c r="P1655" s="14" t="s">
        <v>93</v>
      </c>
      <c r="Q1655" s="14" t="s">
        <v>94</v>
      </c>
      <c r="R1655" s="14" t="n">
        <v>0</v>
      </c>
      <c r="S1655" s="14" t="n">
        <v>0</v>
      </c>
      <c r="T1655" s="14" t="n">
        <v>0</v>
      </c>
      <c r="U1655" s="14" t="s">
        <v>95</v>
      </c>
      <c r="V1655" s="14" t="s">
        <v>95</v>
      </c>
      <c r="W1655" s="14" t="n">
        <v>0</v>
      </c>
      <c r="X1655" s="14" t="s">
        <v>86</v>
      </c>
      <c r="Y1655" s="14" t="n">
        <v>9</v>
      </c>
      <c r="Z1655" s="14" t="n">
        <v>0</v>
      </c>
      <c r="AA1655" s="14" t="n">
        <v>0</v>
      </c>
      <c r="AB1655" s="14" t="s">
        <v>87</v>
      </c>
      <c r="AC1655" s="14" t="n">
        <v>82.11</v>
      </c>
      <c r="AD1655" s="14" t="n">
        <v>0</v>
      </c>
      <c r="AE1655" s="14" t="n">
        <v>0</v>
      </c>
      <c r="AF1655" s="14" t="s">
        <v>96</v>
      </c>
      <c r="AG1655" s="15" t="n">
        <v>42595</v>
      </c>
      <c r="AH1655" s="14" t="n">
        <f aca="false">I1655+J1655</f>
        <v>5</v>
      </c>
      <c r="AI1655" s="14" t="n">
        <f aca="false">K1655+L1655+M1655</f>
        <v>2</v>
      </c>
      <c r="AJ1655" s="14" t="n">
        <f aca="false">AC1655*AH1655</f>
        <v>410.55</v>
      </c>
      <c r="AK1655" s="14" t="str">
        <f aca="false">IF(C1655=1,"Cancelled","Completed")</f>
        <v>Cancelled</v>
      </c>
      <c r="AL1655" s="14" t="str">
        <f aca="false">_xlfn.IFS(D1655&lt;=7,"0-7 Days",D1655&lt;=30,"8-30 Days",D1655&lt;=90,"31-90 Days",TRUE(),"90+ Days")</f>
        <v>90+ Days</v>
      </c>
      <c r="AM1655" s="14" t="str">
        <f aca="false">_xlfn.IFS(OR(F1655="December",F1655="January",F1655="February"),"Winter",OR(F1655="March",F1655="April",F1655="May"),"Spring",OR(F1655="June",F1655="July",F1655="August"),"Summer",TRUE(),"Autumn")</f>
        <v>Winter</v>
      </c>
      <c r="AN1655" s="14" t="str">
        <f aca="false">IF(L1655+M1655&gt;0,"Family","Adult Only")</f>
        <v>Adult Only</v>
      </c>
      <c r="AO1655" s="14" t="str">
        <f aca="false">IF(U1655=V1655,"Same","Changed")</f>
        <v>Same</v>
      </c>
    </row>
    <row r="1656" customFormat="false" ht="15" hidden="false" customHeight="false" outlineLevel="0" collapsed="false">
      <c r="A1656" s="0" t="n">
        <v>1721</v>
      </c>
      <c r="B1656" s="0" t="s">
        <v>90</v>
      </c>
      <c r="C1656" s="0" t="n">
        <v>0</v>
      </c>
      <c r="D1656" s="0" t="n">
        <v>53</v>
      </c>
      <c r="E1656" s="0" t="n">
        <v>2017</v>
      </c>
      <c r="F1656" s="0" t="s">
        <v>121</v>
      </c>
      <c r="G1656" s="0" t="n">
        <v>19</v>
      </c>
      <c r="H1656" s="0" t="n">
        <v>8</v>
      </c>
      <c r="I1656" s="0" t="n">
        <v>1</v>
      </c>
      <c r="J1656" s="0" t="n">
        <v>3</v>
      </c>
      <c r="K1656" s="0" t="n">
        <v>2</v>
      </c>
      <c r="L1656" s="0" t="n">
        <v>0</v>
      </c>
      <c r="M1656" s="0" t="n">
        <v>0</v>
      </c>
      <c r="N1656" s="0" t="s">
        <v>82</v>
      </c>
      <c r="O1656" s="0" t="s">
        <v>83</v>
      </c>
      <c r="P1656" s="0" t="s">
        <v>84</v>
      </c>
      <c r="Q1656" s="0" t="s">
        <v>84</v>
      </c>
      <c r="R1656" s="0" t="n">
        <v>0</v>
      </c>
      <c r="S1656" s="0" t="n">
        <v>0</v>
      </c>
      <c r="T1656" s="0" t="n">
        <v>0</v>
      </c>
      <c r="U1656" s="0" t="s">
        <v>109</v>
      </c>
      <c r="V1656" s="0" t="s">
        <v>109</v>
      </c>
      <c r="W1656" s="0" t="n">
        <v>0</v>
      </c>
      <c r="X1656" s="0" t="s">
        <v>86</v>
      </c>
      <c r="Y1656" s="0" t="n">
        <v>14</v>
      </c>
      <c r="Z1656" s="0" t="n">
        <v>0</v>
      </c>
      <c r="AA1656" s="0" t="n">
        <v>0</v>
      </c>
      <c r="AB1656" s="0" t="s">
        <v>87</v>
      </c>
      <c r="AC1656" s="0" t="n">
        <v>181.75</v>
      </c>
      <c r="AD1656" s="0" t="n">
        <v>0</v>
      </c>
      <c r="AE1656" s="0" t="n">
        <v>4</v>
      </c>
      <c r="AF1656" s="0" t="s">
        <v>88</v>
      </c>
      <c r="AG1656" s="13" t="n">
        <v>42867</v>
      </c>
      <c r="AH1656" s="25" t="n">
        <f aca="false">I1656+J1656</f>
        <v>4</v>
      </c>
      <c r="AI1656" s="25" t="n">
        <f aca="false">K1656+L1656+M1656</f>
        <v>2</v>
      </c>
      <c r="AJ1656" s="25" t="n">
        <f aca="false">AC1656*AH1656</f>
        <v>727</v>
      </c>
      <c r="AK1656" s="0" t="str">
        <f aca="false">IF(C1656=1,"Cancelled","Completed")</f>
        <v>Completed</v>
      </c>
      <c r="AL1656" s="0" t="str">
        <f aca="false">_xlfn.IFS(D1656&lt;=7,"0-7 Days",D1656&lt;=30,"8-30 Days",D1656&lt;=90,"31-90 Days",TRUE(),"90+ Days")</f>
        <v>31-90 Days</v>
      </c>
      <c r="AM1656" s="0" t="str">
        <f aca="false">_xlfn.IFS(OR(F1656="December",F1656="January",F1656="February"),"Winter",OR(F1656="March",F1656="April",F1656="May"),"Spring",OR(F1656="June",F1656="July",F1656="August"),"Summer",TRUE(),"Autumn")</f>
        <v>Spring</v>
      </c>
      <c r="AN1656" s="0" t="str">
        <f aca="false">IF(L1656+M1656&gt;0,"Family","Adult Only")</f>
        <v>Adult Only</v>
      </c>
      <c r="AO1656" s="0" t="str">
        <f aca="false">IF(U1656=V1656,"Same","Changed")</f>
        <v>Same</v>
      </c>
    </row>
    <row r="1657" customFormat="false" ht="15" hidden="false" customHeight="false" outlineLevel="0" collapsed="false">
      <c r="A1657" s="14" t="n">
        <v>1722</v>
      </c>
      <c r="B1657" s="14" t="s">
        <v>80</v>
      </c>
      <c r="C1657" s="14" t="n">
        <v>0</v>
      </c>
      <c r="D1657" s="14" t="n">
        <v>219</v>
      </c>
      <c r="E1657" s="14" t="n">
        <v>2016</v>
      </c>
      <c r="F1657" s="14" t="s">
        <v>135</v>
      </c>
      <c r="G1657" s="14" t="n">
        <v>27</v>
      </c>
      <c r="H1657" s="14" t="n">
        <v>26</v>
      </c>
      <c r="I1657" s="14" t="n">
        <v>2</v>
      </c>
      <c r="J1657" s="14" t="n">
        <v>4</v>
      </c>
      <c r="K1657" s="14" t="n">
        <v>2</v>
      </c>
      <c r="L1657" s="14" t="n">
        <v>2</v>
      </c>
      <c r="M1657" s="14" t="n">
        <v>0</v>
      </c>
      <c r="N1657" s="14" t="s">
        <v>82</v>
      </c>
      <c r="O1657" s="14" t="s">
        <v>117</v>
      </c>
      <c r="P1657" s="14" t="s">
        <v>93</v>
      </c>
      <c r="Q1657" s="14" t="s">
        <v>94</v>
      </c>
      <c r="R1657" s="14" t="n">
        <v>0</v>
      </c>
      <c r="S1657" s="14" t="n">
        <v>0</v>
      </c>
      <c r="T1657" s="14" t="n">
        <v>0</v>
      </c>
      <c r="U1657" s="14" t="s">
        <v>136</v>
      </c>
      <c r="V1657" s="14" t="s">
        <v>136</v>
      </c>
      <c r="W1657" s="14" t="n">
        <v>1</v>
      </c>
      <c r="X1657" s="14" t="s">
        <v>86</v>
      </c>
      <c r="Y1657" s="14" t="n">
        <v>240</v>
      </c>
      <c r="Z1657" s="14" t="n">
        <v>0</v>
      </c>
      <c r="AA1657" s="14" t="n">
        <v>0</v>
      </c>
      <c r="AB1657" s="14" t="s">
        <v>87</v>
      </c>
      <c r="AC1657" s="14" t="n">
        <v>148.17</v>
      </c>
      <c r="AD1657" s="14" t="n">
        <v>0</v>
      </c>
      <c r="AE1657" s="14" t="n">
        <v>0</v>
      </c>
      <c r="AF1657" s="14" t="s">
        <v>88</v>
      </c>
      <c r="AG1657" s="15" t="n">
        <v>42553</v>
      </c>
      <c r="AH1657" s="14" t="n">
        <f aca="false">I1657+J1657</f>
        <v>6</v>
      </c>
      <c r="AI1657" s="14" t="n">
        <f aca="false">K1657+L1657+M1657</f>
        <v>4</v>
      </c>
      <c r="AJ1657" s="14" t="n">
        <f aca="false">AC1657*AH1657</f>
        <v>889.02</v>
      </c>
      <c r="AK1657" s="14" t="str">
        <f aca="false">IF(C1657=1,"Cancelled","Completed")</f>
        <v>Completed</v>
      </c>
      <c r="AL1657" s="14" t="str">
        <f aca="false">_xlfn.IFS(D1657&lt;=7,"0-7 Days",D1657&lt;=30,"8-30 Days",D1657&lt;=90,"31-90 Days",TRUE(),"90+ Days")</f>
        <v>90+ Days</v>
      </c>
      <c r="AM1657" s="14" t="str">
        <f aca="false">_xlfn.IFS(OR(F1657="December",F1657="January",F1657="February"),"Winter",OR(F1657="March",F1657="April",F1657="May"),"Spring",OR(F1657="June",F1657="July",F1657="August"),"Summer",TRUE(),"Autumn")</f>
        <v>Summer</v>
      </c>
      <c r="AN1657" s="14" t="str">
        <f aca="false">IF(L1657+M1657&gt;0,"Family","Adult Only")</f>
        <v>Family</v>
      </c>
      <c r="AO1657" s="14" t="str">
        <f aca="false">IF(U1657=V1657,"Same","Changed")</f>
        <v>Same</v>
      </c>
    </row>
    <row r="1658" customFormat="false" ht="15" hidden="false" customHeight="false" outlineLevel="0" collapsed="false">
      <c r="A1658" s="0" t="n">
        <v>1723</v>
      </c>
      <c r="B1658" s="0" t="s">
        <v>90</v>
      </c>
      <c r="C1658" s="0" t="n">
        <v>1</v>
      </c>
      <c r="D1658" s="0" t="n">
        <v>10</v>
      </c>
      <c r="E1658" s="0" t="n">
        <v>2016</v>
      </c>
      <c r="F1658" s="0" t="s">
        <v>114</v>
      </c>
      <c r="G1658" s="0" t="n">
        <v>40</v>
      </c>
      <c r="H1658" s="0" t="n">
        <v>30</v>
      </c>
      <c r="I1658" s="0" t="n">
        <v>0</v>
      </c>
      <c r="J1658" s="0" t="n">
        <v>1</v>
      </c>
      <c r="K1658" s="0" t="n">
        <v>1</v>
      </c>
      <c r="L1658" s="0" t="n">
        <v>0</v>
      </c>
      <c r="M1658" s="0" t="n">
        <v>0</v>
      </c>
      <c r="N1658" s="0" t="s">
        <v>82</v>
      </c>
      <c r="O1658" s="0" t="s">
        <v>92</v>
      </c>
      <c r="P1658" s="0" t="s">
        <v>154</v>
      </c>
      <c r="Q1658" s="0" t="s">
        <v>128</v>
      </c>
      <c r="R1658" s="0" t="n">
        <v>0</v>
      </c>
      <c r="S1658" s="0" t="n">
        <v>0</v>
      </c>
      <c r="T1658" s="0" t="n">
        <v>0</v>
      </c>
      <c r="U1658" s="0" t="s">
        <v>109</v>
      </c>
      <c r="V1658" s="0" t="s">
        <v>109</v>
      </c>
      <c r="W1658" s="0" t="n">
        <v>0</v>
      </c>
      <c r="X1658" s="0" t="s">
        <v>86</v>
      </c>
      <c r="Y1658" s="0" t="n">
        <v>0</v>
      </c>
      <c r="Z1658" s="0" t="n">
        <v>153</v>
      </c>
      <c r="AA1658" s="0" t="n">
        <v>0</v>
      </c>
      <c r="AB1658" s="0" t="s">
        <v>87</v>
      </c>
      <c r="AC1658" s="0" t="n">
        <v>110</v>
      </c>
      <c r="AD1658" s="0" t="n">
        <v>0</v>
      </c>
      <c r="AE1658" s="0" t="n">
        <v>0</v>
      </c>
      <c r="AF1658" s="0" t="s">
        <v>96</v>
      </c>
      <c r="AG1658" s="13" t="n">
        <v>42641</v>
      </c>
      <c r="AH1658" s="25" t="n">
        <f aca="false">I1658+J1658</f>
        <v>1</v>
      </c>
      <c r="AI1658" s="25" t="n">
        <f aca="false">K1658+L1658+M1658</f>
        <v>1</v>
      </c>
      <c r="AJ1658" s="25" t="n">
        <f aca="false">AC1658*AH1658</f>
        <v>110</v>
      </c>
      <c r="AK1658" s="0" t="str">
        <f aca="false">IF(C1658=1,"Cancelled","Completed")</f>
        <v>Cancelled</v>
      </c>
      <c r="AL1658" s="0" t="str">
        <f aca="false">_xlfn.IFS(D1658&lt;=7,"0-7 Days",D1658&lt;=30,"8-30 Days",D1658&lt;=90,"31-90 Days",TRUE(),"90+ Days")</f>
        <v>8-30 Days</v>
      </c>
      <c r="AM1658" s="0" t="str">
        <f aca="false">_xlfn.IFS(OR(F1658="December",F1658="January",F1658="February"),"Winter",OR(F1658="March",F1658="April",F1658="May"),"Spring",OR(F1658="June",F1658="July",F1658="August"),"Summer",TRUE(),"Autumn")</f>
        <v>Autumn</v>
      </c>
      <c r="AN1658" s="0" t="str">
        <f aca="false">IF(L1658+M1658&gt;0,"Family","Adult Only")</f>
        <v>Adult Only</v>
      </c>
      <c r="AO1658" s="0" t="str">
        <f aca="false">IF(U1658=V1658,"Same","Changed")</f>
        <v>Same</v>
      </c>
    </row>
    <row r="1659" customFormat="false" ht="15" hidden="false" customHeight="false" outlineLevel="0" collapsed="false">
      <c r="A1659" s="14" t="n">
        <v>1724</v>
      </c>
      <c r="B1659" s="14" t="s">
        <v>90</v>
      </c>
      <c r="C1659" s="14" t="n">
        <v>1</v>
      </c>
      <c r="D1659" s="14" t="n">
        <v>5</v>
      </c>
      <c r="E1659" s="14" t="n">
        <v>2017</v>
      </c>
      <c r="F1659" s="14" t="s">
        <v>121</v>
      </c>
      <c r="G1659" s="14" t="n">
        <v>19</v>
      </c>
      <c r="H1659" s="14" t="n">
        <v>9</v>
      </c>
      <c r="I1659" s="14" t="n">
        <v>0</v>
      </c>
      <c r="J1659" s="14" t="n">
        <v>1</v>
      </c>
      <c r="K1659" s="14" t="n">
        <v>2</v>
      </c>
      <c r="L1659" s="14" t="n">
        <v>0</v>
      </c>
      <c r="M1659" s="14" t="n">
        <v>0</v>
      </c>
      <c r="N1659" s="14" t="s">
        <v>82</v>
      </c>
      <c r="O1659" s="14" t="s">
        <v>92</v>
      </c>
      <c r="P1659" s="14" t="s">
        <v>116</v>
      </c>
      <c r="Q1659" s="14" t="s">
        <v>128</v>
      </c>
      <c r="R1659" s="14" t="n">
        <v>0</v>
      </c>
      <c r="S1659" s="14" t="n">
        <v>0</v>
      </c>
      <c r="T1659" s="14" t="n">
        <v>0</v>
      </c>
      <c r="U1659" s="14" t="s">
        <v>95</v>
      </c>
      <c r="V1659" s="14" t="s">
        <v>95</v>
      </c>
      <c r="W1659" s="14" t="n">
        <v>0</v>
      </c>
      <c r="X1659" s="14" t="s">
        <v>120</v>
      </c>
      <c r="Y1659" s="14" t="n">
        <v>47</v>
      </c>
      <c r="Z1659" s="14" t="n">
        <v>0</v>
      </c>
      <c r="AA1659" s="14" t="n">
        <v>0</v>
      </c>
      <c r="AB1659" s="14" t="s">
        <v>87</v>
      </c>
      <c r="AC1659" s="14" t="n">
        <v>90</v>
      </c>
      <c r="AD1659" s="14" t="n">
        <v>0</v>
      </c>
      <c r="AE1659" s="14" t="n">
        <v>0</v>
      </c>
      <c r="AF1659" s="14" t="s">
        <v>96</v>
      </c>
      <c r="AG1659" s="15" t="n">
        <v>42860</v>
      </c>
      <c r="AH1659" s="14" t="n">
        <f aca="false">I1659+J1659</f>
        <v>1</v>
      </c>
      <c r="AI1659" s="14" t="n">
        <f aca="false">K1659+L1659+M1659</f>
        <v>2</v>
      </c>
      <c r="AJ1659" s="14" t="n">
        <f aca="false">AC1659*AH1659</f>
        <v>90</v>
      </c>
      <c r="AK1659" s="14" t="str">
        <f aca="false">IF(C1659=1,"Cancelled","Completed")</f>
        <v>Cancelled</v>
      </c>
      <c r="AL1659" s="14" t="str">
        <f aca="false">_xlfn.IFS(D1659&lt;=7,"0-7 Days",D1659&lt;=30,"8-30 Days",D1659&lt;=90,"31-90 Days",TRUE(),"90+ Days")</f>
        <v>0-7 Days</v>
      </c>
      <c r="AM1659" s="14" t="str">
        <f aca="false">_xlfn.IFS(OR(F1659="December",F1659="January",F1659="February"),"Winter",OR(F1659="March",F1659="April",F1659="May"),"Spring",OR(F1659="June",F1659="July",F1659="August"),"Summer",TRUE(),"Autumn")</f>
        <v>Spring</v>
      </c>
      <c r="AN1659" s="14" t="str">
        <f aca="false">IF(L1659+M1659&gt;0,"Family","Adult Only")</f>
        <v>Adult Only</v>
      </c>
      <c r="AO1659" s="14" t="str">
        <f aca="false">IF(U1659=V1659,"Same","Changed")</f>
        <v>Same</v>
      </c>
    </row>
    <row r="1660" customFormat="false" ht="15" hidden="false" customHeight="false" outlineLevel="0" collapsed="false">
      <c r="A1660" s="0" t="n">
        <v>1725</v>
      </c>
      <c r="B1660" s="0" t="s">
        <v>90</v>
      </c>
      <c r="C1660" s="0" t="n">
        <v>0</v>
      </c>
      <c r="D1660" s="0" t="n">
        <v>34</v>
      </c>
      <c r="E1660" s="0" t="n">
        <v>2017</v>
      </c>
      <c r="F1660" s="0" t="s">
        <v>119</v>
      </c>
      <c r="G1660" s="0" t="n">
        <v>33</v>
      </c>
      <c r="H1660" s="0" t="n">
        <v>14</v>
      </c>
      <c r="I1660" s="0" t="n">
        <v>1</v>
      </c>
      <c r="J1660" s="0" t="n">
        <v>0</v>
      </c>
      <c r="K1660" s="0" t="n">
        <v>3</v>
      </c>
      <c r="L1660" s="0" t="n">
        <v>0</v>
      </c>
      <c r="M1660" s="0" t="n">
        <v>0</v>
      </c>
      <c r="N1660" s="0" t="s">
        <v>82</v>
      </c>
      <c r="O1660" s="0" t="s">
        <v>122</v>
      </c>
      <c r="P1660" s="0" t="s">
        <v>93</v>
      </c>
      <c r="Q1660" s="0" t="s">
        <v>94</v>
      </c>
      <c r="R1660" s="0" t="n">
        <v>0</v>
      </c>
      <c r="S1660" s="0" t="n">
        <v>0</v>
      </c>
      <c r="T1660" s="0" t="n">
        <v>0</v>
      </c>
      <c r="U1660" s="0" t="s">
        <v>109</v>
      </c>
      <c r="V1660" s="0" t="s">
        <v>109</v>
      </c>
      <c r="W1660" s="0" t="n">
        <v>1</v>
      </c>
      <c r="X1660" s="0" t="s">
        <v>86</v>
      </c>
      <c r="Y1660" s="0" t="n">
        <v>9</v>
      </c>
      <c r="Z1660" s="0" t="n">
        <v>0</v>
      </c>
      <c r="AA1660" s="0" t="n">
        <v>0</v>
      </c>
      <c r="AB1660" s="0" t="s">
        <v>87</v>
      </c>
      <c r="AC1660" s="0" t="n">
        <v>219</v>
      </c>
      <c r="AD1660" s="0" t="n">
        <v>1</v>
      </c>
      <c r="AE1660" s="0" t="n">
        <v>2</v>
      </c>
      <c r="AF1660" s="0" t="s">
        <v>88</v>
      </c>
      <c r="AG1660" s="13" t="n">
        <v>42962</v>
      </c>
      <c r="AH1660" s="25" t="n">
        <f aca="false">I1660+J1660</f>
        <v>1</v>
      </c>
      <c r="AI1660" s="25" t="n">
        <f aca="false">K1660+L1660+M1660</f>
        <v>3</v>
      </c>
      <c r="AJ1660" s="25" t="n">
        <f aca="false">AC1660*AH1660</f>
        <v>219</v>
      </c>
      <c r="AK1660" s="0" t="str">
        <f aca="false">IF(C1660=1,"Cancelled","Completed")</f>
        <v>Completed</v>
      </c>
      <c r="AL1660" s="0" t="str">
        <f aca="false">_xlfn.IFS(D1660&lt;=7,"0-7 Days",D1660&lt;=30,"8-30 Days",D1660&lt;=90,"31-90 Days",TRUE(),"90+ Days")</f>
        <v>31-90 Days</v>
      </c>
      <c r="AM1660" s="0" t="str">
        <f aca="false">_xlfn.IFS(OR(F1660="December",F1660="January",F1660="February"),"Winter",OR(F1660="March",F1660="April",F1660="May"),"Spring",OR(F1660="June",F1660="July",F1660="August"),"Summer",TRUE(),"Autumn")</f>
        <v>Summer</v>
      </c>
      <c r="AN1660" s="0" t="str">
        <f aca="false">IF(L1660+M1660&gt;0,"Family","Adult Only")</f>
        <v>Adult Only</v>
      </c>
      <c r="AO1660" s="0" t="str">
        <f aca="false">IF(U1660=V1660,"Same","Changed")</f>
        <v>Same</v>
      </c>
    </row>
    <row r="1661" customFormat="false" ht="15" hidden="false" customHeight="false" outlineLevel="0" collapsed="false">
      <c r="A1661" s="14" t="n">
        <v>1726</v>
      </c>
      <c r="B1661" s="14" t="s">
        <v>80</v>
      </c>
      <c r="C1661" s="14" t="n">
        <v>0</v>
      </c>
      <c r="D1661" s="14" t="n">
        <v>25</v>
      </c>
      <c r="E1661" s="14" t="n">
        <v>2017</v>
      </c>
      <c r="F1661" s="14" t="s">
        <v>118</v>
      </c>
      <c r="G1661" s="14" t="n">
        <v>7</v>
      </c>
      <c r="H1661" s="14" t="n">
        <v>13</v>
      </c>
      <c r="I1661" s="14" t="n">
        <v>4</v>
      </c>
      <c r="J1661" s="14" t="n">
        <v>10</v>
      </c>
      <c r="K1661" s="14" t="n">
        <v>2</v>
      </c>
      <c r="L1661" s="14" t="n">
        <v>0</v>
      </c>
      <c r="M1661" s="14" t="n">
        <v>0</v>
      </c>
      <c r="N1661" s="14" t="s">
        <v>112</v>
      </c>
      <c r="O1661" s="14" t="s">
        <v>83</v>
      </c>
      <c r="P1661" s="14" t="s">
        <v>99</v>
      </c>
      <c r="Q1661" s="14" t="s">
        <v>94</v>
      </c>
      <c r="R1661" s="14" t="n">
        <v>0</v>
      </c>
      <c r="S1661" s="14" t="n">
        <v>0</v>
      </c>
      <c r="T1661" s="14" t="n">
        <v>0</v>
      </c>
      <c r="U1661" s="14" t="s">
        <v>124</v>
      </c>
      <c r="V1661" s="14" t="s">
        <v>124</v>
      </c>
      <c r="W1661" s="14" t="n">
        <v>0</v>
      </c>
      <c r="X1661" s="14" t="s">
        <v>86</v>
      </c>
      <c r="Y1661" s="14" t="n">
        <v>40</v>
      </c>
      <c r="Z1661" s="14" t="n">
        <v>0</v>
      </c>
      <c r="AA1661" s="14" t="n">
        <v>0</v>
      </c>
      <c r="AB1661" s="14" t="s">
        <v>87</v>
      </c>
      <c r="AC1661" s="14" t="n">
        <v>83.76</v>
      </c>
      <c r="AD1661" s="14" t="n">
        <v>0</v>
      </c>
      <c r="AE1661" s="14" t="n">
        <v>0</v>
      </c>
      <c r="AF1661" s="14" t="s">
        <v>88</v>
      </c>
      <c r="AG1661" s="15" t="n">
        <v>42793</v>
      </c>
      <c r="AH1661" s="14" t="n">
        <f aca="false">I1661+J1661</f>
        <v>14</v>
      </c>
      <c r="AI1661" s="14" t="n">
        <f aca="false">K1661+L1661+M1661</f>
        <v>2</v>
      </c>
      <c r="AJ1661" s="14" t="n">
        <f aca="false">AC1661*AH1661</f>
        <v>1172.64</v>
      </c>
      <c r="AK1661" s="14" t="str">
        <f aca="false">IF(C1661=1,"Cancelled","Completed")</f>
        <v>Completed</v>
      </c>
      <c r="AL1661" s="14" t="str">
        <f aca="false">_xlfn.IFS(D1661&lt;=7,"0-7 Days",D1661&lt;=30,"8-30 Days",D1661&lt;=90,"31-90 Days",TRUE(),"90+ Days")</f>
        <v>8-30 Days</v>
      </c>
      <c r="AM1661" s="14" t="str">
        <f aca="false">_xlfn.IFS(OR(F1661="December",F1661="January",F1661="February"),"Winter",OR(F1661="March",F1661="April",F1661="May"),"Spring",OR(F1661="June",F1661="July",F1661="August"),"Summer",TRUE(),"Autumn")</f>
        <v>Winter</v>
      </c>
      <c r="AN1661" s="14" t="str">
        <f aca="false">IF(L1661+M1661&gt;0,"Family","Adult Only")</f>
        <v>Adult Only</v>
      </c>
      <c r="AO1661" s="14" t="str">
        <f aca="false">IF(U1661=V1661,"Same","Changed")</f>
        <v>Same</v>
      </c>
    </row>
    <row r="1662" customFormat="false" ht="15" hidden="false" customHeight="false" outlineLevel="0" collapsed="false">
      <c r="A1662" s="0" t="n">
        <v>1727</v>
      </c>
      <c r="B1662" s="0" t="s">
        <v>90</v>
      </c>
      <c r="C1662" s="0" t="n">
        <v>0</v>
      </c>
      <c r="D1662" s="0" t="n">
        <v>22</v>
      </c>
      <c r="E1662" s="0" t="n">
        <v>2015</v>
      </c>
      <c r="F1662" s="0" t="s">
        <v>114</v>
      </c>
      <c r="G1662" s="0" t="n">
        <v>36</v>
      </c>
      <c r="H1662" s="0" t="n">
        <v>1</v>
      </c>
      <c r="I1662" s="0" t="n">
        <v>1</v>
      </c>
      <c r="J1662" s="0" t="n">
        <v>5</v>
      </c>
      <c r="K1662" s="0" t="n">
        <v>2</v>
      </c>
      <c r="L1662" s="0" t="n">
        <v>0</v>
      </c>
      <c r="M1662" s="0" t="n">
        <v>0</v>
      </c>
      <c r="N1662" s="0" t="s">
        <v>82</v>
      </c>
      <c r="O1662" s="0" t="s">
        <v>158</v>
      </c>
      <c r="P1662" s="0" t="s">
        <v>93</v>
      </c>
      <c r="Q1662" s="0" t="s">
        <v>94</v>
      </c>
      <c r="R1662" s="0" t="n">
        <v>0</v>
      </c>
      <c r="S1662" s="0" t="n">
        <v>0</v>
      </c>
      <c r="T1662" s="0" t="n">
        <v>0</v>
      </c>
      <c r="U1662" s="0" t="s">
        <v>95</v>
      </c>
      <c r="V1662" s="0" t="s">
        <v>95</v>
      </c>
      <c r="W1662" s="0" t="n">
        <v>0</v>
      </c>
      <c r="X1662" s="0" t="s">
        <v>86</v>
      </c>
      <c r="Y1662" s="0" t="n">
        <v>9</v>
      </c>
      <c r="Z1662" s="0" t="n">
        <v>0</v>
      </c>
      <c r="AA1662" s="0" t="n">
        <v>0</v>
      </c>
      <c r="AB1662" s="0" t="s">
        <v>125</v>
      </c>
      <c r="AC1662" s="0" t="n">
        <v>105</v>
      </c>
      <c r="AD1662" s="0" t="n">
        <v>0</v>
      </c>
      <c r="AE1662" s="0" t="n">
        <v>2</v>
      </c>
      <c r="AF1662" s="0" t="s">
        <v>88</v>
      </c>
      <c r="AG1662" s="13" t="n">
        <v>42254</v>
      </c>
      <c r="AH1662" s="25" t="n">
        <f aca="false">I1662+J1662</f>
        <v>6</v>
      </c>
      <c r="AI1662" s="25" t="n">
        <f aca="false">K1662+L1662+M1662</f>
        <v>2</v>
      </c>
      <c r="AJ1662" s="25" t="n">
        <f aca="false">AC1662*AH1662</f>
        <v>630</v>
      </c>
      <c r="AK1662" s="0" t="str">
        <f aca="false">IF(C1662=1,"Cancelled","Completed")</f>
        <v>Completed</v>
      </c>
      <c r="AL1662" s="0" t="str">
        <f aca="false">_xlfn.IFS(D1662&lt;=7,"0-7 Days",D1662&lt;=30,"8-30 Days",D1662&lt;=90,"31-90 Days",TRUE(),"90+ Days")</f>
        <v>8-30 Days</v>
      </c>
      <c r="AM1662" s="0" t="str">
        <f aca="false">_xlfn.IFS(OR(F1662="December",F1662="January",F1662="February"),"Winter",OR(F1662="March",F1662="April",F1662="May"),"Spring",OR(F1662="June",F1662="July",F1662="August"),"Summer",TRUE(),"Autumn")</f>
        <v>Autumn</v>
      </c>
      <c r="AN1662" s="0" t="str">
        <f aca="false">IF(L1662+M1662&gt;0,"Family","Adult Only")</f>
        <v>Adult Only</v>
      </c>
      <c r="AO1662" s="0" t="str">
        <f aca="false">IF(U1662=V1662,"Same","Changed")</f>
        <v>Same</v>
      </c>
    </row>
    <row r="1663" customFormat="false" ht="15" hidden="false" customHeight="false" outlineLevel="0" collapsed="false">
      <c r="A1663" s="14" t="n">
        <v>1728</v>
      </c>
      <c r="B1663" s="14" t="s">
        <v>80</v>
      </c>
      <c r="C1663" s="14" t="n">
        <v>1</v>
      </c>
      <c r="D1663" s="14" t="n">
        <v>40</v>
      </c>
      <c r="E1663" s="14" t="n">
        <v>2016</v>
      </c>
      <c r="F1663" s="14" t="s">
        <v>113</v>
      </c>
      <c r="G1663" s="14" t="n">
        <v>46</v>
      </c>
      <c r="H1663" s="14" t="n">
        <v>12</v>
      </c>
      <c r="I1663" s="14" t="n">
        <v>0</v>
      </c>
      <c r="J1663" s="14" t="n">
        <v>1</v>
      </c>
      <c r="K1663" s="14" t="n">
        <v>2</v>
      </c>
      <c r="L1663" s="14" t="n">
        <v>0</v>
      </c>
      <c r="M1663" s="14" t="n">
        <v>0</v>
      </c>
      <c r="N1663" s="14" t="s">
        <v>112</v>
      </c>
      <c r="O1663" s="14" t="s">
        <v>115</v>
      </c>
      <c r="P1663" s="14" t="s">
        <v>93</v>
      </c>
      <c r="Q1663" s="14" t="s">
        <v>94</v>
      </c>
      <c r="R1663" s="14" t="n">
        <v>0</v>
      </c>
      <c r="S1663" s="14" t="n">
        <v>0</v>
      </c>
      <c r="T1663" s="14" t="n">
        <v>0</v>
      </c>
      <c r="U1663" s="14" t="s">
        <v>95</v>
      </c>
      <c r="V1663" s="14" t="s">
        <v>95</v>
      </c>
      <c r="W1663" s="14" t="n">
        <v>0</v>
      </c>
      <c r="X1663" s="14" t="s">
        <v>86</v>
      </c>
      <c r="Y1663" s="14" t="n">
        <v>240</v>
      </c>
      <c r="Z1663" s="14" t="n">
        <v>0</v>
      </c>
      <c r="AA1663" s="14" t="n">
        <v>0</v>
      </c>
      <c r="AB1663" s="14" t="s">
        <v>87</v>
      </c>
      <c r="AC1663" s="14" t="n">
        <v>64.8</v>
      </c>
      <c r="AD1663" s="14" t="n">
        <v>0</v>
      </c>
      <c r="AE1663" s="14" t="n">
        <v>1</v>
      </c>
      <c r="AF1663" s="14" t="s">
        <v>96</v>
      </c>
      <c r="AG1663" s="15" t="n">
        <v>42668</v>
      </c>
      <c r="AH1663" s="14" t="n">
        <f aca="false">I1663+J1663</f>
        <v>1</v>
      </c>
      <c r="AI1663" s="14" t="n">
        <f aca="false">K1663+L1663+M1663</f>
        <v>2</v>
      </c>
      <c r="AJ1663" s="14" t="n">
        <f aca="false">AC1663*AH1663</f>
        <v>64.8</v>
      </c>
      <c r="AK1663" s="14" t="str">
        <f aca="false">IF(C1663=1,"Cancelled","Completed")</f>
        <v>Cancelled</v>
      </c>
      <c r="AL1663" s="14" t="str">
        <f aca="false">_xlfn.IFS(D1663&lt;=7,"0-7 Days",D1663&lt;=30,"8-30 Days",D1663&lt;=90,"31-90 Days",TRUE(),"90+ Days")</f>
        <v>31-90 Days</v>
      </c>
      <c r="AM1663" s="14" t="str">
        <f aca="false">_xlfn.IFS(OR(F1663="December",F1663="January",F1663="February"),"Winter",OR(F1663="March",F1663="April",F1663="May"),"Spring",OR(F1663="June",F1663="July",F1663="August"),"Summer",TRUE(),"Autumn")</f>
        <v>Autumn</v>
      </c>
      <c r="AN1663" s="14" t="str">
        <f aca="false">IF(L1663+M1663&gt;0,"Family","Adult Only")</f>
        <v>Adult Only</v>
      </c>
      <c r="AO1663" s="14" t="str">
        <f aca="false">IF(U1663=V1663,"Same","Changed")</f>
        <v>Same</v>
      </c>
    </row>
    <row r="1664" customFormat="false" ht="15" hidden="false" customHeight="false" outlineLevel="0" collapsed="false">
      <c r="A1664" s="0" t="n">
        <v>1729</v>
      </c>
      <c r="B1664" s="0" t="s">
        <v>90</v>
      </c>
      <c r="C1664" s="0" t="n">
        <v>0</v>
      </c>
      <c r="D1664" s="0" t="n">
        <v>48</v>
      </c>
      <c r="E1664" s="0" t="n">
        <v>2017</v>
      </c>
      <c r="F1664" s="0" t="s">
        <v>119</v>
      </c>
      <c r="G1664" s="0" t="n">
        <v>31</v>
      </c>
      <c r="H1664" s="0" t="n">
        <v>4</v>
      </c>
      <c r="I1664" s="0" t="n">
        <v>1</v>
      </c>
      <c r="J1664" s="0" t="n">
        <v>2</v>
      </c>
      <c r="K1664" s="0" t="n">
        <v>2</v>
      </c>
      <c r="L1664" s="0" t="n">
        <v>0</v>
      </c>
      <c r="M1664" s="0" t="n">
        <v>0</v>
      </c>
      <c r="N1664" s="0" t="s">
        <v>82</v>
      </c>
      <c r="O1664" s="0" t="s">
        <v>115</v>
      </c>
      <c r="P1664" s="0" t="s">
        <v>93</v>
      </c>
      <c r="Q1664" s="0" t="s">
        <v>94</v>
      </c>
      <c r="R1664" s="0" t="n">
        <v>0</v>
      </c>
      <c r="S1664" s="0" t="n">
        <v>0</v>
      </c>
      <c r="T1664" s="0" t="n">
        <v>0</v>
      </c>
      <c r="U1664" s="0" t="s">
        <v>95</v>
      </c>
      <c r="V1664" s="0" t="s">
        <v>95</v>
      </c>
      <c r="W1664" s="0" t="n">
        <v>0</v>
      </c>
      <c r="X1664" s="0" t="s">
        <v>86</v>
      </c>
      <c r="Y1664" s="0" t="n">
        <v>9</v>
      </c>
      <c r="Z1664" s="0" t="n">
        <v>0</v>
      </c>
      <c r="AA1664" s="0" t="n">
        <v>0</v>
      </c>
      <c r="AB1664" s="0" t="s">
        <v>87</v>
      </c>
      <c r="AC1664" s="0" t="n">
        <v>169</v>
      </c>
      <c r="AD1664" s="0" t="n">
        <v>1</v>
      </c>
      <c r="AE1664" s="0" t="n">
        <v>1</v>
      </c>
      <c r="AF1664" s="0" t="s">
        <v>88</v>
      </c>
      <c r="AG1664" s="13" t="n">
        <v>42954</v>
      </c>
      <c r="AH1664" s="25" t="n">
        <f aca="false">I1664+J1664</f>
        <v>3</v>
      </c>
      <c r="AI1664" s="25" t="n">
        <f aca="false">K1664+L1664+M1664</f>
        <v>2</v>
      </c>
      <c r="AJ1664" s="25" t="n">
        <f aca="false">AC1664*AH1664</f>
        <v>507</v>
      </c>
      <c r="AK1664" s="0" t="str">
        <f aca="false">IF(C1664=1,"Cancelled","Completed")</f>
        <v>Completed</v>
      </c>
      <c r="AL1664" s="0" t="str">
        <f aca="false">_xlfn.IFS(D1664&lt;=7,"0-7 Days",D1664&lt;=30,"8-30 Days",D1664&lt;=90,"31-90 Days",TRUE(),"90+ Days")</f>
        <v>31-90 Days</v>
      </c>
      <c r="AM1664" s="0" t="str">
        <f aca="false">_xlfn.IFS(OR(F1664="December",F1664="January",F1664="February"),"Winter",OR(F1664="March",F1664="April",F1664="May"),"Spring",OR(F1664="June",F1664="July",F1664="August"),"Summer",TRUE(),"Autumn")</f>
        <v>Summer</v>
      </c>
      <c r="AN1664" s="0" t="str">
        <f aca="false">IF(L1664+M1664&gt;0,"Family","Adult Only")</f>
        <v>Adult Only</v>
      </c>
      <c r="AO1664" s="0" t="str">
        <f aca="false">IF(U1664=V1664,"Same","Changed")</f>
        <v>Same</v>
      </c>
    </row>
    <row r="1665" customFormat="false" ht="15" hidden="false" customHeight="false" outlineLevel="0" collapsed="false">
      <c r="A1665" s="14" t="n">
        <v>1730</v>
      </c>
      <c r="B1665" s="14" t="s">
        <v>80</v>
      </c>
      <c r="C1665" s="14" t="n">
        <v>0</v>
      </c>
      <c r="D1665" s="14" t="n">
        <v>188</v>
      </c>
      <c r="E1665" s="14" t="n">
        <v>2016</v>
      </c>
      <c r="F1665" s="14" t="s">
        <v>121</v>
      </c>
      <c r="G1665" s="14" t="n">
        <v>19</v>
      </c>
      <c r="H1665" s="14" t="n">
        <v>4</v>
      </c>
      <c r="I1665" s="14" t="n">
        <v>0</v>
      </c>
      <c r="J1665" s="14" t="n">
        <v>4</v>
      </c>
      <c r="K1665" s="14" t="n">
        <v>2</v>
      </c>
      <c r="L1665" s="14" t="n">
        <v>0</v>
      </c>
      <c r="M1665" s="14" t="n">
        <v>0</v>
      </c>
      <c r="N1665" s="14" t="s">
        <v>82</v>
      </c>
      <c r="O1665" s="14" t="s">
        <v>92</v>
      </c>
      <c r="P1665" s="14" t="s">
        <v>93</v>
      </c>
      <c r="Q1665" s="14" t="s">
        <v>94</v>
      </c>
      <c r="R1665" s="14" t="n">
        <v>0</v>
      </c>
      <c r="S1665" s="14" t="n">
        <v>0</v>
      </c>
      <c r="T1665" s="14" t="n">
        <v>0</v>
      </c>
      <c r="U1665" s="14" t="s">
        <v>109</v>
      </c>
      <c r="V1665" s="14" t="s">
        <v>109</v>
      </c>
      <c r="W1665" s="14" t="n">
        <v>0</v>
      </c>
      <c r="X1665" s="14" t="s">
        <v>86</v>
      </c>
      <c r="Y1665" s="14" t="n">
        <v>240</v>
      </c>
      <c r="Z1665" s="14" t="n">
        <v>0</v>
      </c>
      <c r="AA1665" s="14" t="n">
        <v>0</v>
      </c>
      <c r="AB1665" s="14" t="s">
        <v>87</v>
      </c>
      <c r="AC1665" s="14" t="n">
        <v>71.7</v>
      </c>
      <c r="AD1665" s="14" t="n">
        <v>1</v>
      </c>
      <c r="AE1665" s="14" t="n">
        <v>0</v>
      </c>
      <c r="AF1665" s="14" t="s">
        <v>88</v>
      </c>
      <c r="AG1665" s="15" t="n">
        <v>42498</v>
      </c>
      <c r="AH1665" s="14" t="n">
        <f aca="false">I1665+J1665</f>
        <v>4</v>
      </c>
      <c r="AI1665" s="14" t="n">
        <f aca="false">K1665+L1665+M1665</f>
        <v>2</v>
      </c>
      <c r="AJ1665" s="14" t="n">
        <f aca="false">AC1665*AH1665</f>
        <v>286.8</v>
      </c>
      <c r="AK1665" s="14" t="str">
        <f aca="false">IF(C1665=1,"Cancelled","Completed")</f>
        <v>Completed</v>
      </c>
      <c r="AL1665" s="14" t="str">
        <f aca="false">_xlfn.IFS(D1665&lt;=7,"0-7 Days",D1665&lt;=30,"8-30 Days",D1665&lt;=90,"31-90 Days",TRUE(),"90+ Days")</f>
        <v>90+ Days</v>
      </c>
      <c r="AM1665" s="14" t="str">
        <f aca="false">_xlfn.IFS(OR(F1665="December",F1665="January",F1665="February"),"Winter",OR(F1665="March",F1665="April",F1665="May"),"Spring",OR(F1665="June",F1665="July",F1665="August"),"Summer",TRUE(),"Autumn")</f>
        <v>Spring</v>
      </c>
      <c r="AN1665" s="14" t="str">
        <f aca="false">IF(L1665+M1665&gt;0,"Family","Adult Only")</f>
        <v>Adult Only</v>
      </c>
      <c r="AO1665" s="14" t="str">
        <f aca="false">IF(U1665=V1665,"Same","Changed")</f>
        <v>Same</v>
      </c>
    </row>
    <row r="1666" customFormat="false" ht="15" hidden="false" customHeight="false" outlineLevel="0" collapsed="false">
      <c r="A1666" s="0" t="n">
        <v>1731</v>
      </c>
      <c r="B1666" s="0" t="s">
        <v>90</v>
      </c>
      <c r="C1666" s="0" t="n">
        <v>1</v>
      </c>
      <c r="D1666" s="0" t="n">
        <v>110</v>
      </c>
      <c r="E1666" s="0" t="n">
        <v>2017</v>
      </c>
      <c r="F1666" s="0" t="s">
        <v>121</v>
      </c>
      <c r="G1666" s="0" t="n">
        <v>19</v>
      </c>
      <c r="H1666" s="0" t="n">
        <v>7</v>
      </c>
      <c r="I1666" s="0" t="n">
        <v>2</v>
      </c>
      <c r="J1666" s="0" t="n">
        <v>2</v>
      </c>
      <c r="K1666" s="0" t="n">
        <v>1</v>
      </c>
      <c r="L1666" s="0" t="n">
        <v>0</v>
      </c>
      <c r="M1666" s="0" t="n">
        <v>0</v>
      </c>
      <c r="N1666" s="0" t="s">
        <v>82</v>
      </c>
      <c r="O1666" s="0" t="s">
        <v>117</v>
      </c>
      <c r="P1666" s="0" t="s">
        <v>93</v>
      </c>
      <c r="Q1666" s="0" t="s">
        <v>94</v>
      </c>
      <c r="R1666" s="0" t="n">
        <v>0</v>
      </c>
      <c r="S1666" s="0" t="n">
        <v>0</v>
      </c>
      <c r="T1666" s="0" t="n">
        <v>0</v>
      </c>
      <c r="U1666" s="0" t="s">
        <v>95</v>
      </c>
      <c r="V1666" s="0" t="s">
        <v>95</v>
      </c>
      <c r="W1666" s="0" t="n">
        <v>0</v>
      </c>
      <c r="X1666" s="0" t="s">
        <v>86</v>
      </c>
      <c r="Y1666" s="0" t="n">
        <v>9</v>
      </c>
      <c r="Z1666" s="0" t="n">
        <v>0</v>
      </c>
      <c r="AA1666" s="0" t="n">
        <v>0</v>
      </c>
      <c r="AB1666" s="0" t="s">
        <v>87</v>
      </c>
      <c r="AC1666" s="0" t="n">
        <v>126</v>
      </c>
      <c r="AD1666" s="0" t="n">
        <v>0</v>
      </c>
      <c r="AE1666" s="0" t="n">
        <v>0</v>
      </c>
      <c r="AF1666" s="0" t="s">
        <v>96</v>
      </c>
      <c r="AG1666" s="13" t="n">
        <v>42754</v>
      </c>
      <c r="AH1666" s="25" t="n">
        <f aca="false">I1666+J1666</f>
        <v>4</v>
      </c>
      <c r="AI1666" s="25" t="n">
        <f aca="false">K1666+L1666+M1666</f>
        <v>1</v>
      </c>
      <c r="AJ1666" s="25" t="n">
        <f aca="false">AC1666*AH1666</f>
        <v>504</v>
      </c>
      <c r="AK1666" s="0" t="str">
        <f aca="false">IF(C1666=1,"Cancelled","Completed")</f>
        <v>Cancelled</v>
      </c>
      <c r="AL1666" s="0" t="str">
        <f aca="false">_xlfn.IFS(D1666&lt;=7,"0-7 Days",D1666&lt;=30,"8-30 Days",D1666&lt;=90,"31-90 Days",TRUE(),"90+ Days")</f>
        <v>90+ Days</v>
      </c>
      <c r="AM1666" s="0" t="str">
        <f aca="false">_xlfn.IFS(OR(F1666="December",F1666="January",F1666="February"),"Winter",OR(F1666="March",F1666="April",F1666="May"),"Spring",OR(F1666="June",F1666="July",F1666="August"),"Summer",TRUE(),"Autumn")</f>
        <v>Spring</v>
      </c>
      <c r="AN1666" s="0" t="str">
        <f aca="false">IF(L1666+M1666&gt;0,"Family","Adult Only")</f>
        <v>Adult Only</v>
      </c>
      <c r="AO1666" s="0" t="str">
        <f aca="false">IF(U1666=V1666,"Same","Changed")</f>
        <v>Same</v>
      </c>
    </row>
    <row r="1667" customFormat="false" ht="15" hidden="false" customHeight="false" outlineLevel="0" collapsed="false">
      <c r="A1667" s="14" t="n">
        <v>1732</v>
      </c>
      <c r="B1667" s="14" t="s">
        <v>90</v>
      </c>
      <c r="C1667" s="14" t="n">
        <v>1</v>
      </c>
      <c r="D1667" s="14" t="n">
        <v>273</v>
      </c>
      <c r="E1667" s="14" t="n">
        <v>2016</v>
      </c>
      <c r="F1667" s="14" t="s">
        <v>121</v>
      </c>
      <c r="G1667" s="14" t="n">
        <v>20</v>
      </c>
      <c r="H1667" s="14" t="n">
        <v>13</v>
      </c>
      <c r="I1667" s="14" t="n">
        <v>1</v>
      </c>
      <c r="J1667" s="14" t="n">
        <v>2</v>
      </c>
      <c r="K1667" s="14" t="n">
        <v>2</v>
      </c>
      <c r="L1667" s="14" t="n">
        <v>0</v>
      </c>
      <c r="M1667" s="14" t="n">
        <v>0</v>
      </c>
      <c r="N1667" s="14" t="s">
        <v>82</v>
      </c>
      <c r="O1667" s="14" t="s">
        <v>92</v>
      </c>
      <c r="P1667" s="14" t="s">
        <v>99</v>
      </c>
      <c r="Q1667" s="14" t="s">
        <v>94</v>
      </c>
      <c r="R1667" s="14" t="n">
        <v>0</v>
      </c>
      <c r="S1667" s="14" t="n">
        <v>0</v>
      </c>
      <c r="T1667" s="14" t="n">
        <v>0</v>
      </c>
      <c r="U1667" s="14" t="s">
        <v>95</v>
      </c>
      <c r="V1667" s="14" t="s">
        <v>95</v>
      </c>
      <c r="W1667" s="14" t="n">
        <v>0</v>
      </c>
      <c r="X1667" s="14" t="s">
        <v>120</v>
      </c>
      <c r="Y1667" s="14" t="n">
        <v>21</v>
      </c>
      <c r="Z1667" s="14" t="n">
        <v>0</v>
      </c>
      <c r="AA1667" s="14" t="n">
        <v>0</v>
      </c>
      <c r="AB1667" s="14" t="s">
        <v>87</v>
      </c>
      <c r="AC1667" s="14" t="n">
        <v>95</v>
      </c>
      <c r="AD1667" s="14" t="n">
        <v>0</v>
      </c>
      <c r="AE1667" s="14" t="n">
        <v>0</v>
      </c>
      <c r="AF1667" s="14" t="s">
        <v>96</v>
      </c>
      <c r="AG1667" s="15" t="n">
        <v>42356</v>
      </c>
      <c r="AH1667" s="14" t="n">
        <f aca="false">I1667+J1667</f>
        <v>3</v>
      </c>
      <c r="AI1667" s="14" t="n">
        <f aca="false">K1667+L1667+M1667</f>
        <v>2</v>
      </c>
      <c r="AJ1667" s="14" t="n">
        <f aca="false">AC1667*AH1667</f>
        <v>285</v>
      </c>
      <c r="AK1667" s="14" t="str">
        <f aca="false">IF(C1667=1,"Cancelled","Completed")</f>
        <v>Cancelled</v>
      </c>
      <c r="AL1667" s="14" t="str">
        <f aca="false">_xlfn.IFS(D1667&lt;=7,"0-7 Days",D1667&lt;=30,"8-30 Days",D1667&lt;=90,"31-90 Days",TRUE(),"90+ Days")</f>
        <v>90+ Days</v>
      </c>
      <c r="AM1667" s="14" t="str">
        <f aca="false">_xlfn.IFS(OR(F1667="December",F1667="January",F1667="February"),"Winter",OR(F1667="March",F1667="April",F1667="May"),"Spring",OR(F1667="June",F1667="July",F1667="August"),"Summer",TRUE(),"Autumn")</f>
        <v>Spring</v>
      </c>
      <c r="AN1667" s="14" t="str">
        <f aca="false">IF(L1667+M1667&gt;0,"Family","Adult Only")</f>
        <v>Adult Only</v>
      </c>
      <c r="AO1667" s="14" t="str">
        <f aca="false">IF(U1667=V1667,"Same","Changed")</f>
        <v>Same</v>
      </c>
    </row>
    <row r="1668" customFormat="false" ht="15" hidden="false" customHeight="false" outlineLevel="0" collapsed="false">
      <c r="A1668" s="0" t="n">
        <v>1733</v>
      </c>
      <c r="B1668" s="0" t="s">
        <v>80</v>
      </c>
      <c r="C1668" s="0" t="n">
        <v>0</v>
      </c>
      <c r="D1668" s="0" t="n">
        <v>1</v>
      </c>
      <c r="E1668" s="0" t="n">
        <v>2017</v>
      </c>
      <c r="F1668" s="0" t="s">
        <v>126</v>
      </c>
      <c r="G1668" s="0" t="n">
        <v>2</v>
      </c>
      <c r="H1668" s="0" t="n">
        <v>13</v>
      </c>
      <c r="I1668" s="0" t="n">
        <v>0</v>
      </c>
      <c r="J1668" s="0" t="n">
        <v>1</v>
      </c>
      <c r="K1668" s="0" t="n">
        <v>2</v>
      </c>
      <c r="L1668" s="0" t="n">
        <v>0</v>
      </c>
      <c r="M1668" s="0" t="n">
        <v>0</v>
      </c>
      <c r="N1668" s="0" t="s">
        <v>82</v>
      </c>
      <c r="O1668" s="0" t="s">
        <v>130</v>
      </c>
      <c r="P1668" s="0" t="s">
        <v>84</v>
      </c>
      <c r="Q1668" s="0" t="s">
        <v>84</v>
      </c>
      <c r="R1668" s="0" t="n">
        <v>1</v>
      </c>
      <c r="S1668" s="0" t="n">
        <v>0</v>
      </c>
      <c r="T1668" s="0" t="n">
        <v>0</v>
      </c>
      <c r="U1668" s="0" t="s">
        <v>95</v>
      </c>
      <c r="V1668" s="0" t="s">
        <v>95</v>
      </c>
      <c r="W1668" s="0" t="n">
        <v>0</v>
      </c>
      <c r="X1668" s="0" t="s">
        <v>86</v>
      </c>
      <c r="Y1668" s="0" t="n">
        <v>0</v>
      </c>
      <c r="Z1668" s="0" t="n">
        <v>0</v>
      </c>
      <c r="AA1668" s="0" t="n">
        <v>0</v>
      </c>
      <c r="AB1668" s="0" t="s">
        <v>87</v>
      </c>
      <c r="AC1668" s="0" t="n">
        <v>44</v>
      </c>
      <c r="AD1668" s="0" t="n">
        <v>0</v>
      </c>
      <c r="AE1668" s="0" t="n">
        <v>1</v>
      </c>
      <c r="AF1668" s="0" t="s">
        <v>88</v>
      </c>
      <c r="AG1668" s="13" t="n">
        <v>42749</v>
      </c>
      <c r="AH1668" s="25" t="n">
        <f aca="false">I1668+J1668</f>
        <v>1</v>
      </c>
      <c r="AI1668" s="25" t="n">
        <f aca="false">K1668+L1668+M1668</f>
        <v>2</v>
      </c>
      <c r="AJ1668" s="25" t="n">
        <f aca="false">AC1668*AH1668</f>
        <v>44</v>
      </c>
      <c r="AK1668" s="0" t="str">
        <f aca="false">IF(C1668=1,"Cancelled","Completed")</f>
        <v>Completed</v>
      </c>
      <c r="AL1668" s="0" t="str">
        <f aca="false">_xlfn.IFS(D1668&lt;=7,"0-7 Days",D1668&lt;=30,"8-30 Days",D1668&lt;=90,"31-90 Days",TRUE(),"90+ Days")</f>
        <v>0-7 Days</v>
      </c>
      <c r="AM1668" s="0" t="str">
        <f aca="false">_xlfn.IFS(OR(F1668="December",F1668="January",F1668="February"),"Winter",OR(F1668="March",F1668="April",F1668="May"),"Spring",OR(F1668="June",F1668="July",F1668="August"),"Summer",TRUE(),"Autumn")</f>
        <v>Winter</v>
      </c>
      <c r="AN1668" s="0" t="str">
        <f aca="false">IF(L1668+M1668&gt;0,"Family","Adult Only")</f>
        <v>Adult Only</v>
      </c>
      <c r="AO1668" s="0" t="str">
        <f aca="false">IF(U1668=V1668,"Same","Changed")</f>
        <v>Same</v>
      </c>
    </row>
    <row r="1669" customFormat="false" ht="15" hidden="false" customHeight="false" outlineLevel="0" collapsed="false">
      <c r="A1669" s="14" t="n">
        <v>1734</v>
      </c>
      <c r="B1669" s="14" t="s">
        <v>80</v>
      </c>
      <c r="C1669" s="14" t="n">
        <v>0</v>
      </c>
      <c r="D1669" s="14" t="n">
        <v>74</v>
      </c>
      <c r="E1669" s="14" t="n">
        <v>2016</v>
      </c>
      <c r="F1669" s="14" t="s">
        <v>126</v>
      </c>
      <c r="G1669" s="14" t="n">
        <v>2</v>
      </c>
      <c r="H1669" s="14" t="n">
        <v>8</v>
      </c>
      <c r="I1669" s="14" t="n">
        <v>2</v>
      </c>
      <c r="J1669" s="14" t="n">
        <v>2</v>
      </c>
      <c r="K1669" s="14" t="n">
        <v>2</v>
      </c>
      <c r="L1669" s="14" t="n">
        <v>0</v>
      </c>
      <c r="M1669" s="14" t="n">
        <v>0</v>
      </c>
      <c r="N1669" s="14" t="s">
        <v>82</v>
      </c>
      <c r="O1669" s="14" t="s">
        <v>147</v>
      </c>
      <c r="P1669" s="14" t="s">
        <v>99</v>
      </c>
      <c r="Q1669" s="14" t="s">
        <v>94</v>
      </c>
      <c r="R1669" s="14" t="n">
        <v>0</v>
      </c>
      <c r="S1669" s="14" t="n">
        <v>0</v>
      </c>
      <c r="T1669" s="14" t="n">
        <v>0</v>
      </c>
      <c r="U1669" s="14" t="s">
        <v>109</v>
      </c>
      <c r="V1669" s="14" t="s">
        <v>109</v>
      </c>
      <c r="W1669" s="14" t="n">
        <v>0</v>
      </c>
      <c r="X1669" s="14" t="s">
        <v>86</v>
      </c>
      <c r="Y1669" s="14" t="n">
        <v>115</v>
      </c>
      <c r="Z1669" s="14" t="n">
        <v>0</v>
      </c>
      <c r="AA1669" s="14" t="n">
        <v>0</v>
      </c>
      <c r="AB1669" s="14" t="s">
        <v>87</v>
      </c>
      <c r="AC1669" s="14" t="n">
        <v>33.3</v>
      </c>
      <c r="AD1669" s="14" t="n">
        <v>0</v>
      </c>
      <c r="AE1669" s="14" t="n">
        <v>0</v>
      </c>
      <c r="AF1669" s="14" t="s">
        <v>88</v>
      </c>
      <c r="AG1669" s="15" t="n">
        <v>42381</v>
      </c>
      <c r="AH1669" s="14" t="n">
        <f aca="false">I1669+J1669</f>
        <v>4</v>
      </c>
      <c r="AI1669" s="14" t="n">
        <f aca="false">K1669+L1669+M1669</f>
        <v>2</v>
      </c>
      <c r="AJ1669" s="14" t="n">
        <f aca="false">AC1669*AH1669</f>
        <v>133.2</v>
      </c>
      <c r="AK1669" s="14" t="str">
        <f aca="false">IF(C1669=1,"Cancelled","Completed")</f>
        <v>Completed</v>
      </c>
      <c r="AL1669" s="14" t="str">
        <f aca="false">_xlfn.IFS(D1669&lt;=7,"0-7 Days",D1669&lt;=30,"8-30 Days",D1669&lt;=90,"31-90 Days",TRUE(),"90+ Days")</f>
        <v>31-90 Days</v>
      </c>
      <c r="AM1669" s="14" t="str">
        <f aca="false">_xlfn.IFS(OR(F1669="December",F1669="January",F1669="February"),"Winter",OR(F1669="March",F1669="April",F1669="May"),"Spring",OR(F1669="June",F1669="July",F1669="August"),"Summer",TRUE(),"Autumn")</f>
        <v>Winter</v>
      </c>
      <c r="AN1669" s="14" t="str">
        <f aca="false">IF(L1669+M1669&gt;0,"Family","Adult Only")</f>
        <v>Adult Only</v>
      </c>
      <c r="AO1669" s="14" t="str">
        <f aca="false">IF(U1669=V1669,"Same","Changed")</f>
        <v>Same</v>
      </c>
    </row>
    <row r="1670" customFormat="false" ht="15" hidden="false" customHeight="false" outlineLevel="0" collapsed="false">
      <c r="A1670" s="0" t="n">
        <v>1735</v>
      </c>
      <c r="B1670" s="0" t="s">
        <v>90</v>
      </c>
      <c r="C1670" s="0" t="n">
        <v>1</v>
      </c>
      <c r="D1670" s="0" t="n">
        <v>83</v>
      </c>
      <c r="E1670" s="0" t="n">
        <v>2016</v>
      </c>
      <c r="F1670" s="0" t="s">
        <v>111</v>
      </c>
      <c r="G1670" s="0" t="n">
        <v>41</v>
      </c>
      <c r="H1670" s="0" t="n">
        <v>4</v>
      </c>
      <c r="I1670" s="0" t="n">
        <v>0</v>
      </c>
      <c r="J1670" s="0" t="n">
        <v>1</v>
      </c>
      <c r="K1670" s="0" t="n">
        <v>2</v>
      </c>
      <c r="L1670" s="0" t="n">
        <v>0</v>
      </c>
      <c r="M1670" s="0" t="n">
        <v>0</v>
      </c>
      <c r="N1670" s="0" t="s">
        <v>82</v>
      </c>
      <c r="O1670" s="0" t="s">
        <v>147</v>
      </c>
      <c r="P1670" s="0" t="s">
        <v>93</v>
      </c>
      <c r="Q1670" s="0" t="s">
        <v>94</v>
      </c>
      <c r="R1670" s="0" t="n">
        <v>0</v>
      </c>
      <c r="S1670" s="0" t="n">
        <v>0</v>
      </c>
      <c r="T1670" s="0" t="n">
        <v>0</v>
      </c>
      <c r="U1670" s="0" t="s">
        <v>95</v>
      </c>
      <c r="V1670" s="0" t="s">
        <v>95</v>
      </c>
      <c r="W1670" s="0" t="n">
        <v>0</v>
      </c>
      <c r="X1670" s="0" t="s">
        <v>86</v>
      </c>
      <c r="Y1670" s="0" t="n">
        <v>9</v>
      </c>
      <c r="Z1670" s="0" t="n">
        <v>0</v>
      </c>
      <c r="AA1670" s="0" t="n">
        <v>0</v>
      </c>
      <c r="AB1670" s="0" t="s">
        <v>87</v>
      </c>
      <c r="AC1670" s="0" t="n">
        <v>118.8</v>
      </c>
      <c r="AD1670" s="0" t="n">
        <v>0</v>
      </c>
      <c r="AE1670" s="0" t="n">
        <v>1</v>
      </c>
      <c r="AF1670" s="0" t="s">
        <v>96</v>
      </c>
      <c r="AG1670" s="13" t="n">
        <v>42629</v>
      </c>
      <c r="AH1670" s="25" t="n">
        <f aca="false">I1670+J1670</f>
        <v>1</v>
      </c>
      <c r="AI1670" s="25" t="n">
        <f aca="false">K1670+L1670+M1670</f>
        <v>2</v>
      </c>
      <c r="AJ1670" s="25" t="n">
        <f aca="false">AC1670*AH1670</f>
        <v>118.8</v>
      </c>
      <c r="AK1670" s="0" t="str">
        <f aca="false">IF(C1670=1,"Cancelled","Completed")</f>
        <v>Cancelled</v>
      </c>
      <c r="AL1670" s="0" t="str">
        <f aca="false">_xlfn.IFS(D1670&lt;=7,"0-7 Days",D1670&lt;=30,"8-30 Days",D1670&lt;=90,"31-90 Days",TRUE(),"90+ Days")</f>
        <v>31-90 Days</v>
      </c>
      <c r="AM1670" s="0" t="str">
        <f aca="false">_xlfn.IFS(OR(F1670="December",F1670="January",F1670="February"),"Winter",OR(F1670="March",F1670="April",F1670="May"),"Spring",OR(F1670="June",F1670="July",F1670="August"),"Summer",TRUE(),"Autumn")</f>
        <v>Autumn</v>
      </c>
      <c r="AN1670" s="0" t="str">
        <f aca="false">IF(L1670+M1670&gt;0,"Family","Adult Only")</f>
        <v>Adult Only</v>
      </c>
      <c r="AO1670" s="0" t="str">
        <f aca="false">IF(U1670=V1670,"Same","Changed")</f>
        <v>Same</v>
      </c>
    </row>
    <row r="1671" customFormat="false" ht="15" hidden="false" customHeight="false" outlineLevel="0" collapsed="false">
      <c r="A1671" s="14" t="n">
        <v>1736</v>
      </c>
      <c r="B1671" s="14" t="s">
        <v>90</v>
      </c>
      <c r="C1671" s="14" t="n">
        <v>1</v>
      </c>
      <c r="D1671" s="14" t="n">
        <v>294</v>
      </c>
      <c r="E1671" s="14" t="n">
        <v>2015</v>
      </c>
      <c r="F1671" s="14" t="s">
        <v>119</v>
      </c>
      <c r="G1671" s="14" t="n">
        <v>32</v>
      </c>
      <c r="H1671" s="14" t="n">
        <v>7</v>
      </c>
      <c r="I1671" s="14" t="n">
        <v>0</v>
      </c>
      <c r="J1671" s="14" t="n">
        <v>2</v>
      </c>
      <c r="K1671" s="14" t="n">
        <v>2</v>
      </c>
      <c r="L1671" s="14" t="n">
        <v>0</v>
      </c>
      <c r="M1671" s="14" t="n">
        <v>0</v>
      </c>
      <c r="N1671" s="14" t="s">
        <v>82</v>
      </c>
      <c r="O1671" s="14" t="s">
        <v>92</v>
      </c>
      <c r="P1671" s="14" t="s">
        <v>116</v>
      </c>
      <c r="Q1671" s="14" t="s">
        <v>94</v>
      </c>
      <c r="R1671" s="14" t="n">
        <v>0</v>
      </c>
      <c r="S1671" s="14" t="n">
        <v>1</v>
      </c>
      <c r="T1671" s="14" t="n">
        <v>0</v>
      </c>
      <c r="U1671" s="14" t="s">
        <v>95</v>
      </c>
      <c r="V1671" s="14" t="s">
        <v>95</v>
      </c>
      <c r="W1671" s="14" t="n">
        <v>0</v>
      </c>
      <c r="X1671" s="14" t="s">
        <v>120</v>
      </c>
      <c r="Y1671" s="14" t="n">
        <v>1</v>
      </c>
      <c r="Z1671" s="14" t="n">
        <v>0</v>
      </c>
      <c r="AA1671" s="14" t="n">
        <v>0</v>
      </c>
      <c r="AB1671" s="14" t="s">
        <v>101</v>
      </c>
      <c r="AC1671" s="14" t="n">
        <v>62</v>
      </c>
      <c r="AD1671" s="14" t="n">
        <v>0</v>
      </c>
      <c r="AE1671" s="14" t="n">
        <v>0</v>
      </c>
      <c r="AF1671" s="14" t="s">
        <v>96</v>
      </c>
      <c r="AG1671" s="15" t="n">
        <v>42187</v>
      </c>
      <c r="AH1671" s="14" t="n">
        <f aca="false">I1671+J1671</f>
        <v>2</v>
      </c>
      <c r="AI1671" s="14" t="n">
        <f aca="false">K1671+L1671+M1671</f>
        <v>2</v>
      </c>
      <c r="AJ1671" s="14" t="n">
        <f aca="false">AC1671*AH1671</f>
        <v>124</v>
      </c>
      <c r="AK1671" s="14" t="str">
        <f aca="false">IF(C1671=1,"Cancelled","Completed")</f>
        <v>Cancelled</v>
      </c>
      <c r="AL1671" s="14" t="str">
        <f aca="false">_xlfn.IFS(D1671&lt;=7,"0-7 Days",D1671&lt;=30,"8-30 Days",D1671&lt;=90,"31-90 Days",TRUE(),"90+ Days")</f>
        <v>90+ Days</v>
      </c>
      <c r="AM1671" s="14" t="str">
        <f aca="false">_xlfn.IFS(OR(F1671="December",F1671="January",F1671="February"),"Winter",OR(F1671="March",F1671="April",F1671="May"),"Spring",OR(F1671="June",F1671="July",F1671="August"),"Summer",TRUE(),"Autumn")</f>
        <v>Summer</v>
      </c>
      <c r="AN1671" s="14" t="str">
        <f aca="false">IF(L1671+M1671&gt;0,"Family","Adult Only")</f>
        <v>Adult Only</v>
      </c>
      <c r="AO1671" s="14" t="str">
        <f aca="false">IF(U1671=V1671,"Same","Changed")</f>
        <v>Same</v>
      </c>
    </row>
    <row r="1672" customFormat="false" ht="15" hidden="false" customHeight="false" outlineLevel="0" collapsed="false">
      <c r="A1672" s="0" t="n">
        <v>1737</v>
      </c>
      <c r="B1672" s="0" t="s">
        <v>80</v>
      </c>
      <c r="C1672" s="0" t="n">
        <v>0</v>
      </c>
      <c r="D1672" s="0" t="n">
        <v>15</v>
      </c>
      <c r="E1672" s="0" t="n">
        <v>2015</v>
      </c>
      <c r="F1672" s="0" t="s">
        <v>81</v>
      </c>
      <c r="G1672" s="0" t="n">
        <v>51</v>
      </c>
      <c r="H1672" s="0" t="n">
        <v>19</v>
      </c>
      <c r="I1672" s="0" t="n">
        <v>0</v>
      </c>
      <c r="J1672" s="0" t="n">
        <v>1</v>
      </c>
      <c r="K1672" s="0" t="n">
        <v>2</v>
      </c>
      <c r="L1672" s="0" t="n">
        <v>1</v>
      </c>
      <c r="M1672" s="0" t="n">
        <v>0</v>
      </c>
      <c r="N1672" s="0" t="s">
        <v>82</v>
      </c>
      <c r="O1672" s="0" t="s">
        <v>115</v>
      </c>
      <c r="P1672" s="0" t="s">
        <v>84</v>
      </c>
      <c r="Q1672" s="0" t="s">
        <v>84</v>
      </c>
      <c r="R1672" s="0" t="n">
        <v>0</v>
      </c>
      <c r="S1672" s="0" t="n">
        <v>0</v>
      </c>
      <c r="T1672" s="0" t="n">
        <v>0</v>
      </c>
      <c r="U1672" s="0" t="s">
        <v>109</v>
      </c>
      <c r="V1672" s="0" t="s">
        <v>109</v>
      </c>
      <c r="W1672" s="0" t="n">
        <v>2</v>
      </c>
      <c r="X1672" s="0" t="s">
        <v>86</v>
      </c>
      <c r="Y1672" s="0" t="n">
        <v>0</v>
      </c>
      <c r="Z1672" s="0" t="n">
        <v>0</v>
      </c>
      <c r="AA1672" s="0" t="n">
        <v>0</v>
      </c>
      <c r="AB1672" s="0" t="s">
        <v>87</v>
      </c>
      <c r="AC1672" s="0" t="n">
        <v>61</v>
      </c>
      <c r="AD1672" s="0" t="n">
        <v>0</v>
      </c>
      <c r="AE1672" s="0" t="n">
        <v>1</v>
      </c>
      <c r="AF1672" s="0" t="s">
        <v>88</v>
      </c>
      <c r="AG1672" s="13" t="n">
        <v>42358</v>
      </c>
      <c r="AH1672" s="25" t="n">
        <f aca="false">I1672+J1672</f>
        <v>1</v>
      </c>
      <c r="AI1672" s="25" t="n">
        <f aca="false">K1672+L1672+M1672</f>
        <v>3</v>
      </c>
      <c r="AJ1672" s="25" t="n">
        <f aca="false">AC1672*AH1672</f>
        <v>61</v>
      </c>
      <c r="AK1672" s="0" t="str">
        <f aca="false">IF(C1672=1,"Cancelled","Completed")</f>
        <v>Completed</v>
      </c>
      <c r="AL1672" s="0" t="str">
        <f aca="false">_xlfn.IFS(D1672&lt;=7,"0-7 Days",D1672&lt;=30,"8-30 Days",D1672&lt;=90,"31-90 Days",TRUE(),"90+ Days")</f>
        <v>8-30 Days</v>
      </c>
      <c r="AM1672" s="0" t="str">
        <f aca="false">_xlfn.IFS(OR(F1672="December",F1672="January",F1672="February"),"Winter",OR(F1672="March",F1672="April",F1672="May"),"Spring",OR(F1672="June",F1672="July",F1672="August"),"Summer",TRUE(),"Autumn")</f>
        <v>Winter</v>
      </c>
      <c r="AN1672" s="0" t="str">
        <f aca="false">IF(L1672+M1672&gt;0,"Family","Adult Only")</f>
        <v>Family</v>
      </c>
      <c r="AO1672" s="0" t="str">
        <f aca="false">IF(U1672=V1672,"Same","Changed")</f>
        <v>Same</v>
      </c>
    </row>
    <row r="1673" customFormat="false" ht="15" hidden="false" customHeight="false" outlineLevel="0" collapsed="false">
      <c r="A1673" s="14" t="n">
        <v>1738</v>
      </c>
      <c r="B1673" s="14" t="s">
        <v>90</v>
      </c>
      <c r="C1673" s="14" t="n">
        <v>1</v>
      </c>
      <c r="D1673" s="14" t="n">
        <v>126</v>
      </c>
      <c r="E1673" s="14" t="n">
        <v>2017</v>
      </c>
      <c r="F1673" s="14" t="s">
        <v>135</v>
      </c>
      <c r="G1673" s="14" t="n">
        <v>25</v>
      </c>
      <c r="H1673" s="14" t="n">
        <v>20</v>
      </c>
      <c r="I1673" s="14" t="n">
        <v>0</v>
      </c>
      <c r="J1673" s="14" t="n">
        <v>3</v>
      </c>
      <c r="K1673" s="14" t="n">
        <v>3</v>
      </c>
      <c r="L1673" s="14" t="n">
        <v>0</v>
      </c>
      <c r="M1673" s="14" t="n">
        <v>0</v>
      </c>
      <c r="N1673" s="14" t="s">
        <v>112</v>
      </c>
      <c r="O1673" s="14" t="s">
        <v>122</v>
      </c>
      <c r="P1673" s="14" t="s">
        <v>93</v>
      </c>
      <c r="Q1673" s="14" t="s">
        <v>94</v>
      </c>
      <c r="R1673" s="14" t="n">
        <v>0</v>
      </c>
      <c r="S1673" s="14" t="n">
        <v>0</v>
      </c>
      <c r="T1673" s="14" t="n">
        <v>0</v>
      </c>
      <c r="U1673" s="14" t="s">
        <v>124</v>
      </c>
      <c r="V1673" s="14" t="s">
        <v>124</v>
      </c>
      <c r="W1673" s="14" t="n">
        <v>3</v>
      </c>
      <c r="X1673" s="14" t="s">
        <v>86</v>
      </c>
      <c r="Y1673" s="14" t="n">
        <v>9</v>
      </c>
      <c r="Z1673" s="14" t="n">
        <v>0</v>
      </c>
      <c r="AA1673" s="14" t="n">
        <v>0</v>
      </c>
      <c r="AB1673" s="14" t="s">
        <v>87</v>
      </c>
      <c r="AC1673" s="14" t="n">
        <v>240.3</v>
      </c>
      <c r="AD1673" s="14" t="n">
        <v>0</v>
      </c>
      <c r="AE1673" s="14" t="n">
        <v>0</v>
      </c>
      <c r="AF1673" s="14" t="s">
        <v>96</v>
      </c>
      <c r="AG1673" s="15" t="n">
        <v>42863</v>
      </c>
      <c r="AH1673" s="14" t="n">
        <f aca="false">I1673+J1673</f>
        <v>3</v>
      </c>
      <c r="AI1673" s="14" t="n">
        <f aca="false">K1673+L1673+M1673</f>
        <v>3</v>
      </c>
      <c r="AJ1673" s="14" t="n">
        <f aca="false">AC1673*AH1673</f>
        <v>720.9</v>
      </c>
      <c r="AK1673" s="14" t="str">
        <f aca="false">IF(C1673=1,"Cancelled","Completed")</f>
        <v>Cancelled</v>
      </c>
      <c r="AL1673" s="14" t="str">
        <f aca="false">_xlfn.IFS(D1673&lt;=7,"0-7 Days",D1673&lt;=30,"8-30 Days",D1673&lt;=90,"31-90 Days",TRUE(),"90+ Days")</f>
        <v>90+ Days</v>
      </c>
      <c r="AM1673" s="14" t="str">
        <f aca="false">_xlfn.IFS(OR(F1673="December",F1673="January",F1673="February"),"Winter",OR(F1673="March",F1673="April",F1673="May"),"Spring",OR(F1673="June",F1673="July",F1673="August"),"Summer",TRUE(),"Autumn")</f>
        <v>Summer</v>
      </c>
      <c r="AN1673" s="14" t="str">
        <f aca="false">IF(L1673+M1673&gt;0,"Family","Adult Only")</f>
        <v>Adult Only</v>
      </c>
      <c r="AO1673" s="14" t="str">
        <f aca="false">IF(U1673=V1673,"Same","Changed")</f>
        <v>Same</v>
      </c>
    </row>
    <row r="1674" customFormat="false" ht="15" hidden="false" customHeight="false" outlineLevel="0" collapsed="false">
      <c r="A1674" s="0" t="n">
        <v>1739</v>
      </c>
      <c r="B1674" s="0" t="s">
        <v>90</v>
      </c>
      <c r="C1674" s="0" t="n">
        <v>1</v>
      </c>
      <c r="D1674" s="0" t="n">
        <v>89</v>
      </c>
      <c r="E1674" s="0" t="n">
        <v>2017</v>
      </c>
      <c r="F1674" s="0" t="s">
        <v>106</v>
      </c>
      <c r="G1674" s="0" t="n">
        <v>15</v>
      </c>
      <c r="H1674" s="0" t="n">
        <v>10</v>
      </c>
      <c r="I1674" s="0" t="n">
        <v>1</v>
      </c>
      <c r="J1674" s="0" t="n">
        <v>3</v>
      </c>
      <c r="K1674" s="0" t="n">
        <v>3</v>
      </c>
      <c r="L1674" s="0" t="n">
        <v>0</v>
      </c>
      <c r="M1674" s="0" t="n">
        <v>0</v>
      </c>
      <c r="N1674" s="0" t="s">
        <v>82</v>
      </c>
      <c r="O1674" s="0" t="s">
        <v>134</v>
      </c>
      <c r="P1674" s="0" t="s">
        <v>93</v>
      </c>
      <c r="Q1674" s="0" t="s">
        <v>94</v>
      </c>
      <c r="R1674" s="0" t="n">
        <v>0</v>
      </c>
      <c r="S1674" s="0" t="n">
        <v>0</v>
      </c>
      <c r="T1674" s="0" t="n">
        <v>0</v>
      </c>
      <c r="U1674" s="0" t="s">
        <v>109</v>
      </c>
      <c r="V1674" s="0" t="s">
        <v>109</v>
      </c>
      <c r="W1674" s="0" t="n">
        <v>0</v>
      </c>
      <c r="X1674" s="0" t="s">
        <v>86</v>
      </c>
      <c r="Y1674" s="0" t="n">
        <v>9</v>
      </c>
      <c r="Z1674" s="0" t="n">
        <v>0</v>
      </c>
      <c r="AA1674" s="0" t="n">
        <v>0</v>
      </c>
      <c r="AB1674" s="0" t="s">
        <v>87</v>
      </c>
      <c r="AC1674" s="0" t="n">
        <v>159.38</v>
      </c>
      <c r="AD1674" s="0" t="n">
        <v>0</v>
      </c>
      <c r="AE1674" s="0" t="n">
        <v>0</v>
      </c>
      <c r="AF1674" s="0" t="s">
        <v>141</v>
      </c>
      <c r="AG1674" s="13" t="n">
        <v>42835</v>
      </c>
      <c r="AH1674" s="25" t="n">
        <f aca="false">I1674+J1674</f>
        <v>4</v>
      </c>
      <c r="AI1674" s="25" t="n">
        <f aca="false">K1674+L1674+M1674</f>
        <v>3</v>
      </c>
      <c r="AJ1674" s="25" t="n">
        <f aca="false">AC1674*AH1674</f>
        <v>637.52</v>
      </c>
      <c r="AK1674" s="0" t="str">
        <f aca="false">IF(C1674=1,"Cancelled","Completed")</f>
        <v>Cancelled</v>
      </c>
      <c r="AL1674" s="0" t="str">
        <f aca="false">_xlfn.IFS(D1674&lt;=7,"0-7 Days",D1674&lt;=30,"8-30 Days",D1674&lt;=90,"31-90 Days",TRUE(),"90+ Days")</f>
        <v>31-90 Days</v>
      </c>
      <c r="AM1674" s="0" t="str">
        <f aca="false">_xlfn.IFS(OR(F1674="December",F1674="January",F1674="February"),"Winter",OR(F1674="March",F1674="April",F1674="May"),"Spring",OR(F1674="June",F1674="July",F1674="August"),"Summer",TRUE(),"Autumn")</f>
        <v>Spring</v>
      </c>
      <c r="AN1674" s="0" t="str">
        <f aca="false">IF(L1674+M1674&gt;0,"Family","Adult Only")</f>
        <v>Adult Only</v>
      </c>
      <c r="AO1674" s="0" t="str">
        <f aca="false">IF(U1674=V1674,"Same","Changed")</f>
        <v>Same</v>
      </c>
    </row>
    <row r="1675" customFormat="false" ht="15" hidden="false" customHeight="false" outlineLevel="0" collapsed="false">
      <c r="A1675" s="14" t="n">
        <v>1740</v>
      </c>
      <c r="B1675" s="14" t="s">
        <v>80</v>
      </c>
      <c r="C1675" s="14" t="n">
        <v>1</v>
      </c>
      <c r="D1675" s="14" t="n">
        <v>211</v>
      </c>
      <c r="E1675" s="14" t="n">
        <v>2017</v>
      </c>
      <c r="F1675" s="14" t="s">
        <v>119</v>
      </c>
      <c r="G1675" s="14" t="n">
        <v>33</v>
      </c>
      <c r="H1675" s="14" t="n">
        <v>19</v>
      </c>
      <c r="I1675" s="14" t="n">
        <v>2</v>
      </c>
      <c r="J1675" s="14" t="n">
        <v>5</v>
      </c>
      <c r="K1675" s="14" t="n">
        <v>2</v>
      </c>
      <c r="L1675" s="14" t="n">
        <v>0</v>
      </c>
      <c r="M1675" s="14" t="n">
        <v>0</v>
      </c>
      <c r="N1675" s="14" t="s">
        <v>112</v>
      </c>
      <c r="O1675" s="14" t="s">
        <v>92</v>
      </c>
      <c r="P1675" s="14" t="s">
        <v>93</v>
      </c>
      <c r="Q1675" s="14" t="s">
        <v>94</v>
      </c>
      <c r="R1675" s="14" t="n">
        <v>0</v>
      </c>
      <c r="S1675" s="14" t="n">
        <v>0</v>
      </c>
      <c r="T1675" s="14" t="n">
        <v>0</v>
      </c>
      <c r="U1675" s="14" t="s">
        <v>95</v>
      </c>
      <c r="V1675" s="14" t="s">
        <v>95</v>
      </c>
      <c r="W1675" s="14" t="n">
        <v>0</v>
      </c>
      <c r="X1675" s="14" t="s">
        <v>86</v>
      </c>
      <c r="Y1675" s="14" t="n">
        <v>175</v>
      </c>
      <c r="Z1675" s="14" t="n">
        <v>0</v>
      </c>
      <c r="AA1675" s="14" t="n">
        <v>0</v>
      </c>
      <c r="AB1675" s="14" t="s">
        <v>87</v>
      </c>
      <c r="AC1675" s="14" t="n">
        <v>133.74</v>
      </c>
      <c r="AD1675" s="14" t="n">
        <v>0</v>
      </c>
      <c r="AE1675" s="14" t="n">
        <v>0</v>
      </c>
      <c r="AF1675" s="14" t="s">
        <v>96</v>
      </c>
      <c r="AG1675" s="15" t="n">
        <v>42762</v>
      </c>
      <c r="AH1675" s="14" t="n">
        <f aca="false">I1675+J1675</f>
        <v>7</v>
      </c>
      <c r="AI1675" s="14" t="n">
        <f aca="false">K1675+L1675+M1675</f>
        <v>2</v>
      </c>
      <c r="AJ1675" s="14" t="n">
        <f aca="false">AC1675*AH1675</f>
        <v>936.18</v>
      </c>
      <c r="AK1675" s="14" t="str">
        <f aca="false">IF(C1675=1,"Cancelled","Completed")</f>
        <v>Cancelled</v>
      </c>
      <c r="AL1675" s="14" t="str">
        <f aca="false">_xlfn.IFS(D1675&lt;=7,"0-7 Days",D1675&lt;=30,"8-30 Days",D1675&lt;=90,"31-90 Days",TRUE(),"90+ Days")</f>
        <v>90+ Days</v>
      </c>
      <c r="AM1675" s="14" t="str">
        <f aca="false">_xlfn.IFS(OR(F1675="December",F1675="January",F1675="February"),"Winter",OR(F1675="March",F1675="April",F1675="May"),"Spring",OR(F1675="June",F1675="July",F1675="August"),"Summer",TRUE(),"Autumn")</f>
        <v>Summer</v>
      </c>
      <c r="AN1675" s="14" t="str">
        <f aca="false">IF(L1675+M1675&gt;0,"Family","Adult Only")</f>
        <v>Adult Only</v>
      </c>
      <c r="AO1675" s="14" t="str">
        <f aca="false">IF(U1675=V1675,"Same","Changed")</f>
        <v>Same</v>
      </c>
    </row>
    <row r="1676" customFormat="false" ht="15" hidden="false" customHeight="false" outlineLevel="0" collapsed="false">
      <c r="A1676" s="0" t="n">
        <v>1741</v>
      </c>
      <c r="B1676" s="0" t="s">
        <v>80</v>
      </c>
      <c r="C1676" s="0" t="n">
        <v>1</v>
      </c>
      <c r="D1676" s="0" t="n">
        <v>165</v>
      </c>
      <c r="E1676" s="0" t="n">
        <v>2016</v>
      </c>
      <c r="F1676" s="0" t="s">
        <v>119</v>
      </c>
      <c r="G1676" s="0" t="n">
        <v>35</v>
      </c>
      <c r="H1676" s="0" t="n">
        <v>21</v>
      </c>
      <c r="I1676" s="0" t="n">
        <v>2</v>
      </c>
      <c r="J1676" s="0" t="n">
        <v>0</v>
      </c>
      <c r="K1676" s="0" t="n">
        <v>2</v>
      </c>
      <c r="L1676" s="0" t="n">
        <v>0</v>
      </c>
      <c r="M1676" s="0" t="n">
        <v>0</v>
      </c>
      <c r="N1676" s="0" t="s">
        <v>82</v>
      </c>
      <c r="O1676" s="0" t="s">
        <v>143</v>
      </c>
      <c r="P1676" s="0" t="s">
        <v>93</v>
      </c>
      <c r="Q1676" s="0" t="s">
        <v>94</v>
      </c>
      <c r="R1676" s="0" t="n">
        <v>0</v>
      </c>
      <c r="S1676" s="0" t="n">
        <v>0</v>
      </c>
      <c r="T1676" s="0" t="n">
        <v>0</v>
      </c>
      <c r="U1676" s="0" t="s">
        <v>95</v>
      </c>
      <c r="V1676" s="0" t="s">
        <v>95</v>
      </c>
      <c r="W1676" s="0" t="n">
        <v>0</v>
      </c>
      <c r="X1676" s="0" t="s">
        <v>86</v>
      </c>
      <c r="Y1676" s="0" t="n">
        <v>240</v>
      </c>
      <c r="Z1676" s="0" t="n">
        <v>0</v>
      </c>
      <c r="AA1676" s="0" t="n">
        <v>0</v>
      </c>
      <c r="AB1676" s="0" t="s">
        <v>87</v>
      </c>
      <c r="AC1676" s="0" t="n">
        <v>170</v>
      </c>
      <c r="AD1676" s="0" t="n">
        <v>0</v>
      </c>
      <c r="AE1676" s="0" t="n">
        <v>0</v>
      </c>
      <c r="AF1676" s="0" t="s">
        <v>96</v>
      </c>
      <c r="AG1676" s="13" t="n">
        <v>42445</v>
      </c>
      <c r="AH1676" s="25" t="n">
        <f aca="false">I1676+J1676</f>
        <v>2</v>
      </c>
      <c r="AI1676" s="25" t="n">
        <f aca="false">K1676+L1676+M1676</f>
        <v>2</v>
      </c>
      <c r="AJ1676" s="25" t="n">
        <f aca="false">AC1676*AH1676</f>
        <v>340</v>
      </c>
      <c r="AK1676" s="0" t="str">
        <f aca="false">IF(C1676=1,"Cancelled","Completed")</f>
        <v>Cancelled</v>
      </c>
      <c r="AL1676" s="0" t="str">
        <f aca="false">_xlfn.IFS(D1676&lt;=7,"0-7 Days",D1676&lt;=30,"8-30 Days",D1676&lt;=90,"31-90 Days",TRUE(),"90+ Days")</f>
        <v>90+ Days</v>
      </c>
      <c r="AM1676" s="0" t="str">
        <f aca="false">_xlfn.IFS(OR(F1676="December",F1676="January",F1676="February"),"Winter",OR(F1676="March",F1676="April",F1676="May"),"Spring",OR(F1676="June",F1676="July",F1676="August"),"Summer",TRUE(),"Autumn")</f>
        <v>Summer</v>
      </c>
      <c r="AN1676" s="0" t="str">
        <f aca="false">IF(L1676+M1676&gt;0,"Family","Adult Only")</f>
        <v>Adult Only</v>
      </c>
      <c r="AO1676" s="0" t="str">
        <f aca="false">IF(U1676=V1676,"Same","Changed")</f>
        <v>Same</v>
      </c>
    </row>
    <row r="1677" customFormat="false" ht="15" hidden="false" customHeight="false" outlineLevel="0" collapsed="false">
      <c r="A1677" s="14" t="n">
        <v>1742</v>
      </c>
      <c r="B1677" s="14" t="s">
        <v>90</v>
      </c>
      <c r="C1677" s="14" t="n">
        <v>0</v>
      </c>
      <c r="D1677" s="14" t="n">
        <v>84</v>
      </c>
      <c r="E1677" s="14" t="n">
        <v>2015</v>
      </c>
      <c r="F1677" s="14" t="s">
        <v>113</v>
      </c>
      <c r="G1677" s="14" t="n">
        <v>48</v>
      </c>
      <c r="H1677" s="14" t="n">
        <v>27</v>
      </c>
      <c r="I1677" s="14" t="n">
        <v>1</v>
      </c>
      <c r="J1677" s="14" t="n">
        <v>2</v>
      </c>
      <c r="K1677" s="14" t="n">
        <v>2</v>
      </c>
      <c r="L1677" s="14" t="n">
        <v>0</v>
      </c>
      <c r="M1677" s="14" t="n">
        <v>0</v>
      </c>
      <c r="N1677" s="14" t="s">
        <v>82</v>
      </c>
      <c r="O1677" s="14" t="s">
        <v>92</v>
      </c>
      <c r="P1677" s="14" t="s">
        <v>116</v>
      </c>
      <c r="Q1677" s="14" t="s">
        <v>94</v>
      </c>
      <c r="R1677" s="14" t="n">
        <v>0</v>
      </c>
      <c r="S1677" s="14" t="n">
        <v>0</v>
      </c>
      <c r="T1677" s="14" t="n">
        <v>0</v>
      </c>
      <c r="U1677" s="14" t="s">
        <v>95</v>
      </c>
      <c r="V1677" s="14" t="s">
        <v>95</v>
      </c>
      <c r="W1677" s="14" t="n">
        <v>0</v>
      </c>
      <c r="X1677" s="14" t="s">
        <v>86</v>
      </c>
      <c r="Y1677" s="14" t="n">
        <v>1</v>
      </c>
      <c r="Z1677" s="14" t="n">
        <v>0</v>
      </c>
      <c r="AA1677" s="14" t="n">
        <v>0</v>
      </c>
      <c r="AB1677" s="14" t="s">
        <v>101</v>
      </c>
      <c r="AC1677" s="14" t="n">
        <v>64</v>
      </c>
      <c r="AD1677" s="14" t="n">
        <v>0</v>
      </c>
      <c r="AE1677" s="14" t="n">
        <v>0</v>
      </c>
      <c r="AF1677" s="14" t="s">
        <v>88</v>
      </c>
      <c r="AG1677" s="15" t="n">
        <v>42338</v>
      </c>
      <c r="AH1677" s="14" t="n">
        <f aca="false">I1677+J1677</f>
        <v>3</v>
      </c>
      <c r="AI1677" s="14" t="n">
        <f aca="false">K1677+L1677+M1677</f>
        <v>2</v>
      </c>
      <c r="AJ1677" s="14" t="n">
        <f aca="false">AC1677*AH1677</f>
        <v>192</v>
      </c>
      <c r="AK1677" s="14" t="str">
        <f aca="false">IF(C1677=1,"Cancelled","Completed")</f>
        <v>Completed</v>
      </c>
      <c r="AL1677" s="14" t="str">
        <f aca="false">_xlfn.IFS(D1677&lt;=7,"0-7 Days",D1677&lt;=30,"8-30 Days",D1677&lt;=90,"31-90 Days",TRUE(),"90+ Days")</f>
        <v>31-90 Days</v>
      </c>
      <c r="AM1677" s="14" t="str">
        <f aca="false">_xlfn.IFS(OR(F1677="December",F1677="January",F1677="February"),"Winter",OR(F1677="March",F1677="April",F1677="May"),"Spring",OR(F1677="June",F1677="July",F1677="August"),"Summer",TRUE(),"Autumn")</f>
        <v>Autumn</v>
      </c>
      <c r="AN1677" s="14" t="str">
        <f aca="false">IF(L1677+M1677&gt;0,"Family","Adult Only")</f>
        <v>Adult Only</v>
      </c>
      <c r="AO1677" s="14" t="str">
        <f aca="false">IF(U1677=V1677,"Same","Changed")</f>
        <v>Same</v>
      </c>
    </row>
    <row r="1678" customFormat="false" ht="15" hidden="false" customHeight="false" outlineLevel="0" collapsed="false">
      <c r="A1678" s="0" t="n">
        <v>1743</v>
      </c>
      <c r="B1678" s="0" t="s">
        <v>80</v>
      </c>
      <c r="C1678" s="0" t="n">
        <v>0</v>
      </c>
      <c r="D1678" s="0" t="n">
        <v>9</v>
      </c>
      <c r="E1678" s="0" t="n">
        <v>2016</v>
      </c>
      <c r="F1678" s="0" t="s">
        <v>118</v>
      </c>
      <c r="G1678" s="0" t="n">
        <v>9</v>
      </c>
      <c r="H1678" s="0" t="n">
        <v>27</v>
      </c>
      <c r="I1678" s="0" t="n">
        <v>1</v>
      </c>
      <c r="J1678" s="0" t="n">
        <v>1</v>
      </c>
      <c r="K1678" s="0" t="n">
        <v>1</v>
      </c>
      <c r="L1678" s="0" t="n">
        <v>0</v>
      </c>
      <c r="M1678" s="0" t="n">
        <v>0</v>
      </c>
      <c r="N1678" s="0" t="s">
        <v>82</v>
      </c>
      <c r="O1678" s="0" t="s">
        <v>92</v>
      </c>
      <c r="P1678" s="0" t="s">
        <v>93</v>
      </c>
      <c r="Q1678" s="0" t="s">
        <v>94</v>
      </c>
      <c r="R1678" s="0" t="n">
        <v>0</v>
      </c>
      <c r="S1678" s="0" t="n">
        <v>0</v>
      </c>
      <c r="T1678" s="0" t="n">
        <v>0</v>
      </c>
      <c r="U1678" s="0" t="s">
        <v>124</v>
      </c>
      <c r="V1678" s="0" t="s">
        <v>85</v>
      </c>
      <c r="W1678" s="0" t="n">
        <v>0</v>
      </c>
      <c r="X1678" s="0" t="s">
        <v>86</v>
      </c>
      <c r="Y1678" s="0" t="n">
        <v>240</v>
      </c>
      <c r="Z1678" s="0" t="n">
        <v>0</v>
      </c>
      <c r="AA1678" s="0" t="n">
        <v>0</v>
      </c>
      <c r="AB1678" s="0" t="s">
        <v>87</v>
      </c>
      <c r="AC1678" s="0" t="n">
        <v>68</v>
      </c>
      <c r="AD1678" s="0" t="n">
        <v>0</v>
      </c>
      <c r="AE1678" s="0" t="n">
        <v>1</v>
      </c>
      <c r="AF1678" s="0" t="s">
        <v>88</v>
      </c>
      <c r="AG1678" s="13" t="n">
        <v>42429</v>
      </c>
      <c r="AH1678" s="25" t="n">
        <f aca="false">I1678+J1678</f>
        <v>2</v>
      </c>
      <c r="AI1678" s="25" t="n">
        <f aca="false">K1678+L1678+M1678</f>
        <v>1</v>
      </c>
      <c r="AJ1678" s="25" t="n">
        <f aca="false">AC1678*AH1678</f>
        <v>136</v>
      </c>
      <c r="AK1678" s="0" t="str">
        <f aca="false">IF(C1678=1,"Cancelled","Completed")</f>
        <v>Completed</v>
      </c>
      <c r="AL1678" s="0" t="str">
        <f aca="false">_xlfn.IFS(D1678&lt;=7,"0-7 Days",D1678&lt;=30,"8-30 Days",D1678&lt;=90,"31-90 Days",TRUE(),"90+ Days")</f>
        <v>8-30 Days</v>
      </c>
      <c r="AM1678" s="0" t="str">
        <f aca="false">_xlfn.IFS(OR(F1678="December",F1678="January",F1678="February"),"Winter",OR(F1678="March",F1678="April",F1678="May"),"Spring",OR(F1678="June",F1678="July",F1678="August"),"Summer",TRUE(),"Autumn")</f>
        <v>Winter</v>
      </c>
      <c r="AN1678" s="0" t="str">
        <f aca="false">IF(L1678+M1678&gt;0,"Family","Adult Only")</f>
        <v>Adult Only</v>
      </c>
      <c r="AO1678" s="0" t="str">
        <f aca="false">IF(U1678=V1678,"Same","Changed")</f>
        <v>Changed</v>
      </c>
    </row>
    <row r="1679" customFormat="false" ht="15" hidden="false" customHeight="false" outlineLevel="0" collapsed="false">
      <c r="A1679" s="14" t="n">
        <v>1744</v>
      </c>
      <c r="B1679" s="14" t="s">
        <v>90</v>
      </c>
      <c r="C1679" s="14" t="n">
        <v>0</v>
      </c>
      <c r="D1679" s="14" t="n">
        <v>60</v>
      </c>
      <c r="E1679" s="14" t="n">
        <v>2016</v>
      </c>
      <c r="F1679" s="14" t="s">
        <v>135</v>
      </c>
      <c r="G1679" s="14" t="n">
        <v>26</v>
      </c>
      <c r="H1679" s="14" t="n">
        <v>21</v>
      </c>
      <c r="I1679" s="14" t="n">
        <v>0</v>
      </c>
      <c r="J1679" s="14" t="n">
        <v>3</v>
      </c>
      <c r="K1679" s="14" t="n">
        <v>2</v>
      </c>
      <c r="L1679" s="14" t="n">
        <v>0</v>
      </c>
      <c r="M1679" s="14" t="n">
        <v>0</v>
      </c>
      <c r="N1679" s="14" t="s">
        <v>82</v>
      </c>
      <c r="O1679" s="14" t="s">
        <v>122</v>
      </c>
      <c r="P1679" s="14" t="s">
        <v>93</v>
      </c>
      <c r="Q1679" s="14" t="s">
        <v>94</v>
      </c>
      <c r="R1679" s="14" t="n">
        <v>0</v>
      </c>
      <c r="S1679" s="14" t="n">
        <v>0</v>
      </c>
      <c r="T1679" s="14" t="n">
        <v>0</v>
      </c>
      <c r="U1679" s="14" t="s">
        <v>95</v>
      </c>
      <c r="V1679" s="14" t="s">
        <v>95</v>
      </c>
      <c r="W1679" s="14" t="n">
        <v>0</v>
      </c>
      <c r="X1679" s="14" t="s">
        <v>86</v>
      </c>
      <c r="Y1679" s="14" t="n">
        <v>9</v>
      </c>
      <c r="Z1679" s="14" t="n">
        <v>0</v>
      </c>
      <c r="AA1679" s="14" t="n">
        <v>0</v>
      </c>
      <c r="AB1679" s="14" t="s">
        <v>87</v>
      </c>
      <c r="AC1679" s="14" t="n">
        <v>99.9</v>
      </c>
      <c r="AD1679" s="14" t="n">
        <v>0</v>
      </c>
      <c r="AE1679" s="14" t="n">
        <v>1</v>
      </c>
      <c r="AF1679" s="14" t="s">
        <v>88</v>
      </c>
      <c r="AG1679" s="15" t="n">
        <v>42545</v>
      </c>
      <c r="AH1679" s="14" t="n">
        <f aca="false">I1679+J1679</f>
        <v>3</v>
      </c>
      <c r="AI1679" s="14" t="n">
        <f aca="false">K1679+L1679+M1679</f>
        <v>2</v>
      </c>
      <c r="AJ1679" s="14" t="n">
        <f aca="false">AC1679*AH1679</f>
        <v>299.7</v>
      </c>
      <c r="AK1679" s="14" t="str">
        <f aca="false">IF(C1679=1,"Cancelled","Completed")</f>
        <v>Completed</v>
      </c>
      <c r="AL1679" s="14" t="str">
        <f aca="false">_xlfn.IFS(D1679&lt;=7,"0-7 Days",D1679&lt;=30,"8-30 Days",D1679&lt;=90,"31-90 Days",TRUE(),"90+ Days")</f>
        <v>31-90 Days</v>
      </c>
      <c r="AM1679" s="14" t="str">
        <f aca="false">_xlfn.IFS(OR(F1679="December",F1679="January",F1679="February"),"Winter",OR(F1679="March",F1679="April",F1679="May"),"Spring",OR(F1679="June",F1679="July",F1679="August"),"Summer",TRUE(),"Autumn")</f>
        <v>Summer</v>
      </c>
      <c r="AN1679" s="14" t="str">
        <f aca="false">IF(L1679+M1679&gt;0,"Family","Adult Only")</f>
        <v>Adult Only</v>
      </c>
      <c r="AO1679" s="14" t="str">
        <f aca="false">IF(U1679=V1679,"Same","Changed")</f>
        <v>Same</v>
      </c>
    </row>
    <row r="1680" customFormat="false" ht="15" hidden="false" customHeight="false" outlineLevel="0" collapsed="false">
      <c r="A1680" s="0" t="n">
        <v>1745</v>
      </c>
      <c r="B1680" s="0" t="s">
        <v>90</v>
      </c>
      <c r="C1680" s="0" t="n">
        <v>0</v>
      </c>
      <c r="D1680" s="0" t="n">
        <v>9</v>
      </c>
      <c r="E1680" s="0" t="n">
        <v>2017</v>
      </c>
      <c r="F1680" s="0" t="s">
        <v>126</v>
      </c>
      <c r="G1680" s="0" t="n">
        <v>1</v>
      </c>
      <c r="H1680" s="0" t="n">
        <v>2</v>
      </c>
      <c r="I1680" s="0" t="n">
        <v>1</v>
      </c>
      <c r="J1680" s="0" t="n">
        <v>3</v>
      </c>
      <c r="K1680" s="0" t="n">
        <v>2</v>
      </c>
      <c r="L1680" s="0" t="n">
        <v>1</v>
      </c>
      <c r="M1680" s="0" t="n">
        <v>0</v>
      </c>
      <c r="N1680" s="0" t="s">
        <v>82</v>
      </c>
      <c r="O1680" s="0" t="s">
        <v>158</v>
      </c>
      <c r="P1680" s="0" t="s">
        <v>93</v>
      </c>
      <c r="Q1680" s="0" t="s">
        <v>94</v>
      </c>
      <c r="R1680" s="0" t="n">
        <v>0</v>
      </c>
      <c r="S1680" s="0" t="n">
        <v>0</v>
      </c>
      <c r="T1680" s="0" t="n">
        <v>0</v>
      </c>
      <c r="U1680" s="0" t="s">
        <v>95</v>
      </c>
      <c r="V1680" s="0" t="s">
        <v>95</v>
      </c>
      <c r="W1680" s="0" t="n">
        <v>0</v>
      </c>
      <c r="X1680" s="0" t="s">
        <v>86</v>
      </c>
      <c r="Y1680" s="0" t="n">
        <v>9</v>
      </c>
      <c r="Z1680" s="0" t="n">
        <v>0</v>
      </c>
      <c r="AA1680" s="0" t="n">
        <v>0</v>
      </c>
      <c r="AB1680" s="0" t="s">
        <v>87</v>
      </c>
      <c r="AC1680" s="0" t="n">
        <v>116.15</v>
      </c>
      <c r="AD1680" s="0" t="n">
        <v>0</v>
      </c>
      <c r="AE1680" s="0" t="n">
        <v>0</v>
      </c>
      <c r="AF1680" s="0" t="s">
        <v>88</v>
      </c>
      <c r="AG1680" s="13" t="n">
        <v>42741</v>
      </c>
      <c r="AH1680" s="25" t="n">
        <f aca="false">I1680+J1680</f>
        <v>4</v>
      </c>
      <c r="AI1680" s="25" t="n">
        <f aca="false">K1680+L1680+M1680</f>
        <v>3</v>
      </c>
      <c r="AJ1680" s="25" t="n">
        <f aca="false">AC1680*AH1680</f>
        <v>464.6</v>
      </c>
      <c r="AK1680" s="0" t="str">
        <f aca="false">IF(C1680=1,"Cancelled","Completed")</f>
        <v>Completed</v>
      </c>
      <c r="AL1680" s="0" t="str">
        <f aca="false">_xlfn.IFS(D1680&lt;=7,"0-7 Days",D1680&lt;=30,"8-30 Days",D1680&lt;=90,"31-90 Days",TRUE(),"90+ Days")</f>
        <v>8-30 Days</v>
      </c>
      <c r="AM1680" s="0" t="str">
        <f aca="false">_xlfn.IFS(OR(F1680="December",F1680="January",F1680="February"),"Winter",OR(F1680="March",F1680="April",F1680="May"),"Spring",OR(F1680="June",F1680="July",F1680="August"),"Summer",TRUE(),"Autumn")</f>
        <v>Winter</v>
      </c>
      <c r="AN1680" s="0" t="str">
        <f aca="false">IF(L1680+M1680&gt;0,"Family","Adult Only")</f>
        <v>Family</v>
      </c>
      <c r="AO1680" s="0" t="str">
        <f aca="false">IF(U1680=V1680,"Same","Changed")</f>
        <v>Same</v>
      </c>
    </row>
    <row r="1681" customFormat="false" ht="15" hidden="false" customHeight="false" outlineLevel="0" collapsed="false">
      <c r="A1681" s="14" t="n">
        <v>1746</v>
      </c>
      <c r="B1681" s="14" t="s">
        <v>90</v>
      </c>
      <c r="C1681" s="14" t="n">
        <v>0</v>
      </c>
      <c r="D1681" s="14" t="n">
        <v>129</v>
      </c>
      <c r="E1681" s="14" t="n">
        <v>2017</v>
      </c>
      <c r="F1681" s="14" t="s">
        <v>135</v>
      </c>
      <c r="G1681" s="14" t="n">
        <v>26</v>
      </c>
      <c r="H1681" s="14" t="n">
        <v>28</v>
      </c>
      <c r="I1681" s="14" t="n">
        <v>0</v>
      </c>
      <c r="J1681" s="14" t="n">
        <v>3</v>
      </c>
      <c r="K1681" s="14" t="n">
        <v>2</v>
      </c>
      <c r="L1681" s="14" t="n">
        <v>0</v>
      </c>
      <c r="M1681" s="14" t="n">
        <v>0</v>
      </c>
      <c r="N1681" s="14" t="s">
        <v>82</v>
      </c>
      <c r="O1681" s="14" t="s">
        <v>150</v>
      </c>
      <c r="P1681" s="14" t="s">
        <v>84</v>
      </c>
      <c r="Q1681" s="14" t="s">
        <v>84</v>
      </c>
      <c r="R1681" s="14" t="n">
        <v>0</v>
      </c>
      <c r="S1681" s="14" t="n">
        <v>0</v>
      </c>
      <c r="T1681" s="14" t="n">
        <v>0</v>
      </c>
      <c r="U1681" s="14" t="s">
        <v>95</v>
      </c>
      <c r="V1681" s="14" t="s">
        <v>95</v>
      </c>
      <c r="W1681" s="14" t="n">
        <v>0</v>
      </c>
      <c r="X1681" s="14" t="s">
        <v>86</v>
      </c>
      <c r="Y1681" s="14" t="n">
        <v>14</v>
      </c>
      <c r="Z1681" s="14" t="n">
        <v>0</v>
      </c>
      <c r="AA1681" s="14" t="n">
        <v>0</v>
      </c>
      <c r="AB1681" s="14" t="s">
        <v>87</v>
      </c>
      <c r="AC1681" s="14" t="n">
        <v>99</v>
      </c>
      <c r="AD1681" s="14" t="n">
        <v>0</v>
      </c>
      <c r="AE1681" s="14" t="n">
        <v>1</v>
      </c>
      <c r="AF1681" s="14" t="s">
        <v>88</v>
      </c>
      <c r="AG1681" s="15" t="n">
        <v>42917</v>
      </c>
      <c r="AH1681" s="14" t="n">
        <f aca="false">I1681+J1681</f>
        <v>3</v>
      </c>
      <c r="AI1681" s="14" t="n">
        <f aca="false">K1681+L1681+M1681</f>
        <v>2</v>
      </c>
      <c r="AJ1681" s="14" t="n">
        <f aca="false">AC1681*AH1681</f>
        <v>297</v>
      </c>
      <c r="AK1681" s="14" t="str">
        <f aca="false">IF(C1681=1,"Cancelled","Completed")</f>
        <v>Completed</v>
      </c>
      <c r="AL1681" s="14" t="str">
        <f aca="false">_xlfn.IFS(D1681&lt;=7,"0-7 Days",D1681&lt;=30,"8-30 Days",D1681&lt;=90,"31-90 Days",TRUE(),"90+ Days")</f>
        <v>90+ Days</v>
      </c>
      <c r="AM1681" s="14" t="str">
        <f aca="false">_xlfn.IFS(OR(F1681="December",F1681="January",F1681="February"),"Winter",OR(F1681="March",F1681="April",F1681="May"),"Spring",OR(F1681="June",F1681="July",F1681="August"),"Summer",TRUE(),"Autumn")</f>
        <v>Summer</v>
      </c>
      <c r="AN1681" s="14" t="str">
        <f aca="false">IF(L1681+M1681&gt;0,"Family","Adult Only")</f>
        <v>Adult Only</v>
      </c>
      <c r="AO1681" s="14" t="str">
        <f aca="false">IF(U1681=V1681,"Same","Changed")</f>
        <v>Same</v>
      </c>
    </row>
    <row r="1682" customFormat="false" ht="15" hidden="false" customHeight="false" outlineLevel="0" collapsed="false">
      <c r="A1682" s="0" t="n">
        <v>1747</v>
      </c>
      <c r="B1682" s="0" t="s">
        <v>80</v>
      </c>
      <c r="C1682" s="0" t="n">
        <v>1</v>
      </c>
      <c r="D1682" s="0" t="n">
        <v>13</v>
      </c>
      <c r="E1682" s="0" t="n">
        <v>2017</v>
      </c>
      <c r="F1682" s="0" t="s">
        <v>119</v>
      </c>
      <c r="G1682" s="0" t="n">
        <v>35</v>
      </c>
      <c r="H1682" s="0" t="n">
        <v>31</v>
      </c>
      <c r="I1682" s="0" t="n">
        <v>1</v>
      </c>
      <c r="J1682" s="0" t="n">
        <v>3</v>
      </c>
      <c r="K1682" s="0" t="n">
        <v>2</v>
      </c>
      <c r="L1682" s="0" t="n">
        <v>2</v>
      </c>
      <c r="M1682" s="0" t="n">
        <v>0</v>
      </c>
      <c r="N1682" s="0" t="s">
        <v>82</v>
      </c>
      <c r="O1682" s="0" t="s">
        <v>158</v>
      </c>
      <c r="P1682" s="0" t="s">
        <v>93</v>
      </c>
      <c r="Q1682" s="0" t="s">
        <v>94</v>
      </c>
      <c r="R1682" s="0" t="n">
        <v>0</v>
      </c>
      <c r="S1682" s="0" t="n">
        <v>0</v>
      </c>
      <c r="T1682" s="0" t="n">
        <v>0</v>
      </c>
      <c r="U1682" s="0" t="s">
        <v>156</v>
      </c>
      <c r="V1682" s="0" t="s">
        <v>156</v>
      </c>
      <c r="W1682" s="0" t="n">
        <v>0</v>
      </c>
      <c r="X1682" s="0" t="s">
        <v>86</v>
      </c>
      <c r="Y1682" s="0" t="n">
        <v>240</v>
      </c>
      <c r="Z1682" s="0" t="n">
        <v>0</v>
      </c>
      <c r="AA1682" s="0" t="n">
        <v>0</v>
      </c>
      <c r="AB1682" s="0" t="s">
        <v>87</v>
      </c>
      <c r="AC1682" s="0" t="n">
        <v>222.5</v>
      </c>
      <c r="AD1682" s="0" t="n">
        <v>0</v>
      </c>
      <c r="AE1682" s="0" t="n">
        <v>1</v>
      </c>
      <c r="AF1682" s="0" t="s">
        <v>96</v>
      </c>
      <c r="AG1682" s="13" t="n">
        <v>42966</v>
      </c>
      <c r="AH1682" s="25" t="n">
        <f aca="false">I1682+J1682</f>
        <v>4</v>
      </c>
      <c r="AI1682" s="25" t="n">
        <f aca="false">K1682+L1682+M1682</f>
        <v>4</v>
      </c>
      <c r="AJ1682" s="25" t="n">
        <f aca="false">AC1682*AH1682</f>
        <v>890</v>
      </c>
      <c r="AK1682" s="0" t="str">
        <f aca="false">IF(C1682=1,"Cancelled","Completed")</f>
        <v>Cancelled</v>
      </c>
      <c r="AL1682" s="0" t="str">
        <f aca="false">_xlfn.IFS(D1682&lt;=7,"0-7 Days",D1682&lt;=30,"8-30 Days",D1682&lt;=90,"31-90 Days",TRUE(),"90+ Days")</f>
        <v>8-30 Days</v>
      </c>
      <c r="AM1682" s="0" t="str">
        <f aca="false">_xlfn.IFS(OR(F1682="December",F1682="January",F1682="February"),"Winter",OR(F1682="March",F1682="April",F1682="May"),"Spring",OR(F1682="June",F1682="July",F1682="August"),"Summer",TRUE(),"Autumn")</f>
        <v>Summer</v>
      </c>
      <c r="AN1682" s="0" t="str">
        <f aca="false">IF(L1682+M1682&gt;0,"Family","Adult Only")</f>
        <v>Family</v>
      </c>
      <c r="AO1682" s="0" t="str">
        <f aca="false">IF(U1682=V1682,"Same","Changed")</f>
        <v>Same</v>
      </c>
    </row>
    <row r="1683" customFormat="false" ht="15" hidden="false" customHeight="false" outlineLevel="0" collapsed="false">
      <c r="A1683" s="14" t="n">
        <v>1749</v>
      </c>
      <c r="B1683" s="14" t="s">
        <v>80</v>
      </c>
      <c r="C1683" s="14" t="n">
        <v>0</v>
      </c>
      <c r="D1683" s="14" t="n">
        <v>74</v>
      </c>
      <c r="E1683" s="14" t="n">
        <v>2017</v>
      </c>
      <c r="F1683" s="14" t="s">
        <v>126</v>
      </c>
      <c r="G1683" s="14" t="n">
        <v>4</v>
      </c>
      <c r="H1683" s="14" t="n">
        <v>24</v>
      </c>
      <c r="I1683" s="14" t="n">
        <v>1</v>
      </c>
      <c r="J1683" s="14" t="n">
        <v>5</v>
      </c>
      <c r="K1683" s="14" t="n">
        <v>2</v>
      </c>
      <c r="L1683" s="14" t="n">
        <v>0</v>
      </c>
      <c r="M1683" s="14" t="n">
        <v>0</v>
      </c>
      <c r="N1683" s="14" t="s">
        <v>112</v>
      </c>
      <c r="O1683" s="14" t="s">
        <v>122</v>
      </c>
      <c r="P1683" s="14" t="s">
        <v>93</v>
      </c>
      <c r="Q1683" s="14" t="s">
        <v>94</v>
      </c>
      <c r="R1683" s="14" t="n">
        <v>0</v>
      </c>
      <c r="S1683" s="14" t="n">
        <v>0</v>
      </c>
      <c r="T1683" s="14" t="n">
        <v>0</v>
      </c>
      <c r="U1683" s="14" t="s">
        <v>124</v>
      </c>
      <c r="V1683" s="14" t="s">
        <v>124</v>
      </c>
      <c r="W1683" s="14" t="n">
        <v>0</v>
      </c>
      <c r="X1683" s="14" t="s">
        <v>86</v>
      </c>
      <c r="Y1683" s="14" t="n">
        <v>240</v>
      </c>
      <c r="Z1683" s="14" t="n">
        <v>0</v>
      </c>
      <c r="AA1683" s="14" t="n">
        <v>0</v>
      </c>
      <c r="AB1683" s="14" t="s">
        <v>87</v>
      </c>
      <c r="AC1683" s="14" t="n">
        <v>99</v>
      </c>
      <c r="AD1683" s="14" t="n">
        <v>1</v>
      </c>
      <c r="AE1683" s="14" t="n">
        <v>2</v>
      </c>
      <c r="AF1683" s="14" t="s">
        <v>88</v>
      </c>
      <c r="AG1683" s="15" t="n">
        <v>42765</v>
      </c>
      <c r="AH1683" s="14" t="n">
        <f aca="false">I1683+J1683</f>
        <v>6</v>
      </c>
      <c r="AI1683" s="14" t="n">
        <f aca="false">K1683+L1683+M1683</f>
        <v>2</v>
      </c>
      <c r="AJ1683" s="14" t="n">
        <f aca="false">AC1683*AH1683</f>
        <v>594</v>
      </c>
      <c r="AK1683" s="14" t="str">
        <f aca="false">IF(C1683=1,"Cancelled","Completed")</f>
        <v>Completed</v>
      </c>
      <c r="AL1683" s="14" t="str">
        <f aca="false">_xlfn.IFS(D1683&lt;=7,"0-7 Days",D1683&lt;=30,"8-30 Days",D1683&lt;=90,"31-90 Days",TRUE(),"90+ Days")</f>
        <v>31-90 Days</v>
      </c>
      <c r="AM1683" s="14" t="str">
        <f aca="false">_xlfn.IFS(OR(F1683="December",F1683="January",F1683="February"),"Winter",OR(F1683="March",F1683="April",F1683="May"),"Spring",OR(F1683="June",F1683="July",F1683="August"),"Summer",TRUE(),"Autumn")</f>
        <v>Winter</v>
      </c>
      <c r="AN1683" s="14" t="str">
        <f aca="false">IF(L1683+M1683&gt;0,"Family","Adult Only")</f>
        <v>Adult Only</v>
      </c>
      <c r="AO1683" s="14" t="str">
        <f aca="false">IF(U1683=V1683,"Same","Changed")</f>
        <v>Same</v>
      </c>
    </row>
    <row r="1684" customFormat="false" ht="15" hidden="false" customHeight="false" outlineLevel="0" collapsed="false">
      <c r="A1684" s="0" t="n">
        <v>1750</v>
      </c>
      <c r="B1684" s="0" t="s">
        <v>90</v>
      </c>
      <c r="C1684" s="0" t="n">
        <v>1</v>
      </c>
      <c r="D1684" s="0" t="n">
        <v>350</v>
      </c>
      <c r="E1684" s="0" t="n">
        <v>2017</v>
      </c>
      <c r="F1684" s="0" t="s">
        <v>91</v>
      </c>
      <c r="G1684" s="0" t="n">
        <v>29</v>
      </c>
      <c r="H1684" s="0" t="n">
        <v>17</v>
      </c>
      <c r="I1684" s="0" t="n">
        <v>2</v>
      </c>
      <c r="J1684" s="0" t="n">
        <v>5</v>
      </c>
      <c r="K1684" s="0" t="n">
        <v>2</v>
      </c>
      <c r="L1684" s="0" t="n">
        <v>0</v>
      </c>
      <c r="M1684" s="0" t="n">
        <v>0</v>
      </c>
      <c r="N1684" s="0" t="s">
        <v>82</v>
      </c>
      <c r="O1684" s="0" t="s">
        <v>122</v>
      </c>
      <c r="P1684" s="0" t="s">
        <v>93</v>
      </c>
      <c r="Q1684" s="0" t="s">
        <v>94</v>
      </c>
      <c r="R1684" s="0" t="n">
        <v>0</v>
      </c>
      <c r="S1684" s="0" t="n">
        <v>0</v>
      </c>
      <c r="T1684" s="0" t="n">
        <v>0</v>
      </c>
      <c r="U1684" s="0" t="s">
        <v>109</v>
      </c>
      <c r="V1684" s="0" t="s">
        <v>109</v>
      </c>
      <c r="W1684" s="0" t="n">
        <v>0</v>
      </c>
      <c r="X1684" s="0" t="s">
        <v>86</v>
      </c>
      <c r="Y1684" s="0" t="n">
        <v>9</v>
      </c>
      <c r="Z1684" s="0" t="n">
        <v>0</v>
      </c>
      <c r="AA1684" s="0" t="n">
        <v>0</v>
      </c>
      <c r="AB1684" s="0" t="s">
        <v>87</v>
      </c>
      <c r="AC1684" s="0" t="n">
        <v>113.4</v>
      </c>
      <c r="AD1684" s="0" t="n">
        <v>0</v>
      </c>
      <c r="AE1684" s="0" t="n">
        <v>1</v>
      </c>
      <c r="AF1684" s="0" t="s">
        <v>96</v>
      </c>
      <c r="AG1684" s="13" t="n">
        <v>42695</v>
      </c>
      <c r="AH1684" s="25" t="n">
        <f aca="false">I1684+J1684</f>
        <v>7</v>
      </c>
      <c r="AI1684" s="25" t="n">
        <f aca="false">K1684+L1684+M1684</f>
        <v>2</v>
      </c>
      <c r="AJ1684" s="25" t="n">
        <f aca="false">AC1684*AH1684</f>
        <v>793.8</v>
      </c>
      <c r="AK1684" s="0" t="str">
        <f aca="false">IF(C1684=1,"Cancelled","Completed")</f>
        <v>Cancelled</v>
      </c>
      <c r="AL1684" s="0" t="str">
        <f aca="false">_xlfn.IFS(D1684&lt;=7,"0-7 Days",D1684&lt;=30,"8-30 Days",D1684&lt;=90,"31-90 Days",TRUE(),"90+ Days")</f>
        <v>90+ Days</v>
      </c>
      <c r="AM1684" s="0" t="str">
        <f aca="false">_xlfn.IFS(OR(F1684="December",F1684="January",F1684="February"),"Winter",OR(F1684="March",F1684="April",F1684="May"),"Spring",OR(F1684="June",F1684="July",F1684="August"),"Summer",TRUE(),"Autumn")</f>
        <v>Summer</v>
      </c>
      <c r="AN1684" s="0" t="str">
        <f aca="false">IF(L1684+M1684&gt;0,"Family","Adult Only")</f>
        <v>Adult Only</v>
      </c>
      <c r="AO1684" s="0" t="str">
        <f aca="false">IF(U1684=V1684,"Same","Changed")</f>
        <v>Same</v>
      </c>
    </row>
    <row r="1685" customFormat="false" ht="15" hidden="false" customHeight="false" outlineLevel="0" collapsed="false">
      <c r="A1685" s="14" t="n">
        <v>1751</v>
      </c>
      <c r="B1685" s="14" t="s">
        <v>90</v>
      </c>
      <c r="C1685" s="14" t="n">
        <v>1</v>
      </c>
      <c r="D1685" s="14" t="n">
        <v>204</v>
      </c>
      <c r="E1685" s="14" t="n">
        <v>2017</v>
      </c>
      <c r="F1685" s="14" t="s">
        <v>91</v>
      </c>
      <c r="G1685" s="14" t="n">
        <v>30</v>
      </c>
      <c r="H1685" s="14" t="n">
        <v>27</v>
      </c>
      <c r="I1685" s="14" t="n">
        <v>0</v>
      </c>
      <c r="J1685" s="14" t="n">
        <v>1</v>
      </c>
      <c r="K1685" s="14" t="n">
        <v>2</v>
      </c>
      <c r="L1685" s="14" t="n">
        <v>0</v>
      </c>
      <c r="M1685" s="14" t="n">
        <v>0</v>
      </c>
      <c r="N1685" s="14" t="s">
        <v>82</v>
      </c>
      <c r="O1685" s="14" t="s">
        <v>158</v>
      </c>
      <c r="P1685" s="14" t="s">
        <v>93</v>
      </c>
      <c r="Q1685" s="14" t="s">
        <v>94</v>
      </c>
      <c r="R1685" s="14" t="n">
        <v>0</v>
      </c>
      <c r="S1685" s="14" t="n">
        <v>0</v>
      </c>
      <c r="T1685" s="14" t="n">
        <v>0</v>
      </c>
      <c r="U1685" s="14" t="s">
        <v>109</v>
      </c>
      <c r="V1685" s="14" t="s">
        <v>109</v>
      </c>
      <c r="W1685" s="14" t="n">
        <v>2</v>
      </c>
      <c r="X1685" s="14" t="s">
        <v>86</v>
      </c>
      <c r="Y1685" s="14" t="n">
        <v>9</v>
      </c>
      <c r="Z1685" s="14" t="n">
        <v>0</v>
      </c>
      <c r="AA1685" s="14" t="n">
        <v>0</v>
      </c>
      <c r="AB1685" s="14" t="s">
        <v>87</v>
      </c>
      <c r="AC1685" s="14" t="n">
        <v>180</v>
      </c>
      <c r="AD1685" s="14" t="n">
        <v>0</v>
      </c>
      <c r="AE1685" s="14" t="n">
        <v>0</v>
      </c>
      <c r="AF1685" s="14" t="s">
        <v>96</v>
      </c>
      <c r="AG1685" s="15" t="n">
        <v>42800</v>
      </c>
      <c r="AH1685" s="14" t="n">
        <f aca="false">I1685+J1685</f>
        <v>1</v>
      </c>
      <c r="AI1685" s="14" t="n">
        <f aca="false">K1685+L1685+M1685</f>
        <v>2</v>
      </c>
      <c r="AJ1685" s="14" t="n">
        <f aca="false">AC1685*AH1685</f>
        <v>180</v>
      </c>
      <c r="AK1685" s="14" t="str">
        <f aca="false">IF(C1685=1,"Cancelled","Completed")</f>
        <v>Cancelled</v>
      </c>
      <c r="AL1685" s="14" t="str">
        <f aca="false">_xlfn.IFS(D1685&lt;=7,"0-7 Days",D1685&lt;=30,"8-30 Days",D1685&lt;=90,"31-90 Days",TRUE(),"90+ Days")</f>
        <v>90+ Days</v>
      </c>
      <c r="AM1685" s="14" t="str">
        <f aca="false">_xlfn.IFS(OR(F1685="December",F1685="January",F1685="February"),"Winter",OR(F1685="March",F1685="April",F1685="May"),"Spring",OR(F1685="June",F1685="July",F1685="August"),"Summer",TRUE(),"Autumn")</f>
        <v>Summer</v>
      </c>
      <c r="AN1685" s="14" t="str">
        <f aca="false">IF(L1685+M1685&gt;0,"Family","Adult Only")</f>
        <v>Adult Only</v>
      </c>
      <c r="AO1685" s="14" t="str">
        <f aca="false">IF(U1685=V1685,"Same","Changed")</f>
        <v>Same</v>
      </c>
    </row>
    <row r="1686" customFormat="false" ht="15" hidden="false" customHeight="false" outlineLevel="0" collapsed="false">
      <c r="A1686" s="0" t="n">
        <v>1752</v>
      </c>
      <c r="B1686" s="0" t="s">
        <v>80</v>
      </c>
      <c r="C1686" s="0" t="n">
        <v>1</v>
      </c>
      <c r="D1686" s="0" t="n">
        <v>183</v>
      </c>
      <c r="E1686" s="0" t="n">
        <v>2016</v>
      </c>
      <c r="F1686" s="0" t="s">
        <v>106</v>
      </c>
      <c r="G1686" s="0" t="n">
        <v>16</v>
      </c>
      <c r="H1686" s="0" t="n">
        <v>16</v>
      </c>
      <c r="I1686" s="0" t="n">
        <v>1</v>
      </c>
      <c r="J1686" s="0" t="n">
        <v>1</v>
      </c>
      <c r="K1686" s="0" t="n">
        <v>2</v>
      </c>
      <c r="L1686" s="0" t="n">
        <v>0</v>
      </c>
      <c r="M1686" s="0" t="n">
        <v>0</v>
      </c>
      <c r="N1686" s="0" t="s">
        <v>112</v>
      </c>
      <c r="O1686" s="0" t="s">
        <v>92</v>
      </c>
      <c r="P1686" s="0" t="s">
        <v>116</v>
      </c>
      <c r="Q1686" s="0" t="s">
        <v>94</v>
      </c>
      <c r="R1686" s="0" t="n">
        <v>0</v>
      </c>
      <c r="S1686" s="0" t="n">
        <v>0</v>
      </c>
      <c r="T1686" s="0" t="n">
        <v>0</v>
      </c>
      <c r="U1686" s="0" t="s">
        <v>95</v>
      </c>
      <c r="V1686" s="0" t="s">
        <v>95</v>
      </c>
      <c r="W1686" s="0" t="n">
        <v>0</v>
      </c>
      <c r="X1686" s="0" t="s">
        <v>120</v>
      </c>
      <c r="Y1686" s="0" t="n">
        <v>298</v>
      </c>
      <c r="Z1686" s="0" t="n">
        <v>0</v>
      </c>
      <c r="AA1686" s="0" t="n">
        <v>0</v>
      </c>
      <c r="AB1686" s="0" t="s">
        <v>101</v>
      </c>
      <c r="AC1686" s="0" t="n">
        <v>85</v>
      </c>
      <c r="AD1686" s="0" t="n">
        <v>0</v>
      </c>
      <c r="AE1686" s="0" t="n">
        <v>0</v>
      </c>
      <c r="AF1686" s="0" t="s">
        <v>96</v>
      </c>
      <c r="AG1686" s="13" t="n">
        <v>42445</v>
      </c>
      <c r="AH1686" s="25" t="n">
        <f aca="false">I1686+J1686</f>
        <v>2</v>
      </c>
      <c r="AI1686" s="25" t="n">
        <f aca="false">K1686+L1686+M1686</f>
        <v>2</v>
      </c>
      <c r="AJ1686" s="25" t="n">
        <f aca="false">AC1686*AH1686</f>
        <v>170</v>
      </c>
      <c r="AK1686" s="0" t="str">
        <f aca="false">IF(C1686=1,"Cancelled","Completed")</f>
        <v>Cancelled</v>
      </c>
      <c r="AL1686" s="0" t="str">
        <f aca="false">_xlfn.IFS(D1686&lt;=7,"0-7 Days",D1686&lt;=30,"8-30 Days",D1686&lt;=90,"31-90 Days",TRUE(),"90+ Days")</f>
        <v>90+ Days</v>
      </c>
      <c r="AM1686" s="0" t="str">
        <f aca="false">_xlfn.IFS(OR(F1686="December",F1686="January",F1686="February"),"Winter",OR(F1686="March",F1686="April",F1686="May"),"Spring",OR(F1686="June",F1686="July",F1686="August"),"Summer",TRUE(),"Autumn")</f>
        <v>Spring</v>
      </c>
      <c r="AN1686" s="0" t="str">
        <f aca="false">IF(L1686+M1686&gt;0,"Family","Adult Only")</f>
        <v>Adult Only</v>
      </c>
      <c r="AO1686" s="0" t="str">
        <f aca="false">IF(U1686=V1686,"Same","Changed")</f>
        <v>Same</v>
      </c>
    </row>
    <row r="1687" customFormat="false" ht="15" hidden="false" customHeight="false" outlineLevel="0" collapsed="false">
      <c r="A1687" s="14" t="n">
        <v>1753</v>
      </c>
      <c r="B1687" s="14" t="s">
        <v>80</v>
      </c>
      <c r="C1687" s="14" t="n">
        <v>0</v>
      </c>
      <c r="D1687" s="14" t="n">
        <v>2</v>
      </c>
      <c r="E1687" s="14" t="n">
        <v>2016</v>
      </c>
      <c r="F1687" s="14" t="s">
        <v>119</v>
      </c>
      <c r="G1687" s="14" t="n">
        <v>35</v>
      </c>
      <c r="H1687" s="14" t="n">
        <v>26</v>
      </c>
      <c r="I1687" s="14" t="n">
        <v>2</v>
      </c>
      <c r="J1687" s="14" t="n">
        <v>2</v>
      </c>
      <c r="K1687" s="14" t="n">
        <v>2</v>
      </c>
      <c r="L1687" s="14" t="n">
        <v>1</v>
      </c>
      <c r="M1687" s="14" t="n">
        <v>0</v>
      </c>
      <c r="N1687" s="14" t="s">
        <v>82</v>
      </c>
      <c r="O1687" s="14" t="s">
        <v>83</v>
      </c>
      <c r="P1687" s="14" t="s">
        <v>93</v>
      </c>
      <c r="Q1687" s="14" t="s">
        <v>94</v>
      </c>
      <c r="R1687" s="14" t="n">
        <v>0</v>
      </c>
      <c r="S1687" s="14" t="n">
        <v>0</v>
      </c>
      <c r="T1687" s="14" t="n">
        <v>0</v>
      </c>
      <c r="U1687" s="14" t="s">
        <v>95</v>
      </c>
      <c r="V1687" s="14" t="s">
        <v>95</v>
      </c>
      <c r="W1687" s="14" t="n">
        <v>1</v>
      </c>
      <c r="X1687" s="14" t="s">
        <v>86</v>
      </c>
      <c r="Y1687" s="14" t="n">
        <v>240</v>
      </c>
      <c r="Z1687" s="14" t="n">
        <v>0</v>
      </c>
      <c r="AA1687" s="14" t="n">
        <v>0</v>
      </c>
      <c r="AB1687" s="14" t="s">
        <v>101</v>
      </c>
      <c r="AC1687" s="14" t="n">
        <v>199</v>
      </c>
      <c r="AD1687" s="14" t="n">
        <v>0</v>
      </c>
      <c r="AE1687" s="14" t="n">
        <v>3</v>
      </c>
      <c r="AF1687" s="14" t="s">
        <v>88</v>
      </c>
      <c r="AG1687" s="15" t="n">
        <v>42612</v>
      </c>
      <c r="AH1687" s="14" t="n">
        <f aca="false">I1687+J1687</f>
        <v>4</v>
      </c>
      <c r="AI1687" s="14" t="n">
        <f aca="false">K1687+L1687+M1687</f>
        <v>3</v>
      </c>
      <c r="AJ1687" s="14" t="n">
        <f aca="false">AC1687*AH1687</f>
        <v>796</v>
      </c>
      <c r="AK1687" s="14" t="str">
        <f aca="false">IF(C1687=1,"Cancelled","Completed")</f>
        <v>Completed</v>
      </c>
      <c r="AL1687" s="14" t="str">
        <f aca="false">_xlfn.IFS(D1687&lt;=7,"0-7 Days",D1687&lt;=30,"8-30 Days",D1687&lt;=90,"31-90 Days",TRUE(),"90+ Days")</f>
        <v>0-7 Days</v>
      </c>
      <c r="AM1687" s="14" t="str">
        <f aca="false">_xlfn.IFS(OR(F1687="December",F1687="January",F1687="February"),"Winter",OR(F1687="March",F1687="April",F1687="May"),"Spring",OR(F1687="June",F1687="July",F1687="August"),"Summer",TRUE(),"Autumn")</f>
        <v>Summer</v>
      </c>
      <c r="AN1687" s="14" t="str">
        <f aca="false">IF(L1687+M1687&gt;0,"Family","Adult Only")</f>
        <v>Family</v>
      </c>
      <c r="AO1687" s="14" t="str">
        <f aca="false">IF(U1687=V1687,"Same","Changed")</f>
        <v>Same</v>
      </c>
    </row>
    <row r="1688" customFormat="false" ht="15" hidden="false" customHeight="false" outlineLevel="0" collapsed="false">
      <c r="A1688" s="0" t="n">
        <v>1754</v>
      </c>
      <c r="B1688" s="0" t="s">
        <v>80</v>
      </c>
      <c r="C1688" s="0" t="n">
        <v>0</v>
      </c>
      <c r="D1688" s="0" t="n">
        <v>42</v>
      </c>
      <c r="E1688" s="0" t="n">
        <v>2016</v>
      </c>
      <c r="F1688" s="0" t="s">
        <v>106</v>
      </c>
      <c r="G1688" s="0" t="n">
        <v>15</v>
      </c>
      <c r="H1688" s="0" t="n">
        <v>5</v>
      </c>
      <c r="I1688" s="0" t="n">
        <v>2</v>
      </c>
      <c r="J1688" s="0" t="n">
        <v>7</v>
      </c>
      <c r="K1688" s="0" t="n">
        <v>2</v>
      </c>
      <c r="L1688" s="0" t="n">
        <v>0</v>
      </c>
      <c r="M1688" s="0" t="n">
        <v>0</v>
      </c>
      <c r="N1688" s="0" t="s">
        <v>112</v>
      </c>
      <c r="O1688" s="0" t="s">
        <v>108</v>
      </c>
      <c r="P1688" s="0" t="s">
        <v>99</v>
      </c>
      <c r="Q1688" s="0" t="s">
        <v>94</v>
      </c>
      <c r="R1688" s="0" t="n">
        <v>0</v>
      </c>
      <c r="S1688" s="0" t="n">
        <v>0</v>
      </c>
      <c r="T1688" s="0" t="n">
        <v>0</v>
      </c>
      <c r="U1688" s="0" t="s">
        <v>95</v>
      </c>
      <c r="V1688" s="0" t="s">
        <v>156</v>
      </c>
      <c r="W1688" s="0" t="n">
        <v>0</v>
      </c>
      <c r="X1688" s="0" t="s">
        <v>86</v>
      </c>
      <c r="Y1688" s="0" t="n">
        <v>75</v>
      </c>
      <c r="Z1688" s="0" t="n">
        <v>0</v>
      </c>
      <c r="AA1688" s="0" t="n">
        <v>0</v>
      </c>
      <c r="AB1688" s="0" t="s">
        <v>87</v>
      </c>
      <c r="AC1688" s="0" t="n">
        <v>64.78</v>
      </c>
      <c r="AD1688" s="0" t="n">
        <v>0</v>
      </c>
      <c r="AE1688" s="0" t="n">
        <v>0</v>
      </c>
      <c r="AF1688" s="0" t="s">
        <v>88</v>
      </c>
      <c r="AG1688" s="13" t="n">
        <v>42474</v>
      </c>
      <c r="AH1688" s="25" t="n">
        <f aca="false">I1688+J1688</f>
        <v>9</v>
      </c>
      <c r="AI1688" s="25" t="n">
        <f aca="false">K1688+L1688+M1688</f>
        <v>2</v>
      </c>
      <c r="AJ1688" s="25" t="n">
        <f aca="false">AC1688*AH1688</f>
        <v>583.02</v>
      </c>
      <c r="AK1688" s="0" t="str">
        <f aca="false">IF(C1688=1,"Cancelled","Completed")</f>
        <v>Completed</v>
      </c>
      <c r="AL1688" s="0" t="str">
        <f aca="false">_xlfn.IFS(D1688&lt;=7,"0-7 Days",D1688&lt;=30,"8-30 Days",D1688&lt;=90,"31-90 Days",TRUE(),"90+ Days")</f>
        <v>31-90 Days</v>
      </c>
      <c r="AM1688" s="0" t="str">
        <f aca="false">_xlfn.IFS(OR(F1688="December",F1688="January",F1688="February"),"Winter",OR(F1688="March",F1688="April",F1688="May"),"Spring",OR(F1688="June",F1688="July",F1688="August"),"Summer",TRUE(),"Autumn")</f>
        <v>Spring</v>
      </c>
      <c r="AN1688" s="0" t="str">
        <f aca="false">IF(L1688+M1688&gt;0,"Family","Adult Only")</f>
        <v>Adult Only</v>
      </c>
      <c r="AO1688" s="0" t="str">
        <f aca="false">IF(U1688=V1688,"Same","Changed")</f>
        <v>Changed</v>
      </c>
    </row>
    <row r="1689" customFormat="false" ht="15" hidden="false" customHeight="false" outlineLevel="0" collapsed="false">
      <c r="A1689" s="14" t="n">
        <v>1755</v>
      </c>
      <c r="B1689" s="14" t="s">
        <v>90</v>
      </c>
      <c r="C1689" s="14" t="n">
        <v>0</v>
      </c>
      <c r="D1689" s="14" t="n">
        <v>115</v>
      </c>
      <c r="E1689" s="14" t="n">
        <v>2016</v>
      </c>
      <c r="F1689" s="14" t="s">
        <v>103</v>
      </c>
      <c r="G1689" s="14" t="n">
        <v>12</v>
      </c>
      <c r="H1689" s="14" t="n">
        <v>18</v>
      </c>
      <c r="I1689" s="14" t="n">
        <v>0</v>
      </c>
      <c r="J1689" s="14" t="n">
        <v>2</v>
      </c>
      <c r="K1689" s="14" t="n">
        <v>2</v>
      </c>
      <c r="L1689" s="14" t="n">
        <v>0</v>
      </c>
      <c r="M1689" s="14" t="n">
        <v>0</v>
      </c>
      <c r="N1689" s="14" t="s">
        <v>112</v>
      </c>
      <c r="O1689" s="14" t="s">
        <v>92</v>
      </c>
      <c r="P1689" s="14" t="s">
        <v>116</v>
      </c>
      <c r="Q1689" s="14" t="s">
        <v>94</v>
      </c>
      <c r="R1689" s="14" t="n">
        <v>0</v>
      </c>
      <c r="S1689" s="14" t="n">
        <v>0</v>
      </c>
      <c r="T1689" s="14" t="n">
        <v>0</v>
      </c>
      <c r="U1689" s="14" t="s">
        <v>95</v>
      </c>
      <c r="V1689" s="14" t="s">
        <v>95</v>
      </c>
      <c r="W1689" s="14" t="n">
        <v>0</v>
      </c>
      <c r="X1689" s="14" t="s">
        <v>86</v>
      </c>
      <c r="Y1689" s="14" t="n">
        <v>1</v>
      </c>
      <c r="Z1689" s="14" t="n">
        <v>0</v>
      </c>
      <c r="AA1689" s="14" t="n">
        <v>0</v>
      </c>
      <c r="AB1689" s="14" t="s">
        <v>101</v>
      </c>
      <c r="AC1689" s="14" t="n">
        <v>90</v>
      </c>
      <c r="AD1689" s="14" t="n">
        <v>0</v>
      </c>
      <c r="AE1689" s="14" t="n">
        <v>0</v>
      </c>
      <c r="AF1689" s="14" t="s">
        <v>88</v>
      </c>
      <c r="AG1689" s="15" t="n">
        <v>42449</v>
      </c>
      <c r="AH1689" s="14" t="n">
        <f aca="false">I1689+J1689</f>
        <v>2</v>
      </c>
      <c r="AI1689" s="14" t="n">
        <f aca="false">K1689+L1689+M1689</f>
        <v>2</v>
      </c>
      <c r="AJ1689" s="14" t="n">
        <f aca="false">AC1689*AH1689</f>
        <v>180</v>
      </c>
      <c r="AK1689" s="14" t="str">
        <f aca="false">IF(C1689=1,"Cancelled","Completed")</f>
        <v>Completed</v>
      </c>
      <c r="AL1689" s="14" t="str">
        <f aca="false">_xlfn.IFS(D1689&lt;=7,"0-7 Days",D1689&lt;=30,"8-30 Days",D1689&lt;=90,"31-90 Days",TRUE(),"90+ Days")</f>
        <v>90+ Days</v>
      </c>
      <c r="AM1689" s="14" t="str">
        <f aca="false">_xlfn.IFS(OR(F1689="December",F1689="January",F1689="February"),"Winter",OR(F1689="March",F1689="April",F1689="May"),"Spring",OR(F1689="June",F1689="July",F1689="August"),"Summer",TRUE(),"Autumn")</f>
        <v>Spring</v>
      </c>
      <c r="AN1689" s="14" t="str">
        <f aca="false">IF(L1689+M1689&gt;0,"Family","Adult Only")</f>
        <v>Adult Only</v>
      </c>
      <c r="AO1689" s="14" t="str">
        <f aca="false">IF(U1689=V1689,"Same","Changed")</f>
        <v>Same</v>
      </c>
    </row>
    <row r="1690" customFormat="false" ht="15" hidden="false" customHeight="false" outlineLevel="0" collapsed="false">
      <c r="A1690" s="0" t="n">
        <v>1756</v>
      </c>
      <c r="B1690" s="0" t="s">
        <v>80</v>
      </c>
      <c r="C1690" s="0" t="n">
        <v>0</v>
      </c>
      <c r="D1690" s="0" t="n">
        <v>276</v>
      </c>
      <c r="E1690" s="0" t="n">
        <v>2017</v>
      </c>
      <c r="F1690" s="0" t="s">
        <v>106</v>
      </c>
      <c r="G1690" s="0" t="n">
        <v>16</v>
      </c>
      <c r="H1690" s="0" t="n">
        <v>22</v>
      </c>
      <c r="I1690" s="0" t="n">
        <v>2</v>
      </c>
      <c r="J1690" s="0" t="n">
        <v>5</v>
      </c>
      <c r="K1690" s="0" t="n">
        <v>1</v>
      </c>
      <c r="L1690" s="0" t="n">
        <v>0</v>
      </c>
      <c r="M1690" s="0" t="n">
        <v>0</v>
      </c>
      <c r="N1690" s="0" t="s">
        <v>129</v>
      </c>
      <c r="O1690" s="0" t="s">
        <v>104</v>
      </c>
      <c r="P1690" s="0" t="s">
        <v>116</v>
      </c>
      <c r="Q1690" s="0" t="s">
        <v>94</v>
      </c>
      <c r="R1690" s="0" t="n">
        <v>0</v>
      </c>
      <c r="S1690" s="0" t="n">
        <v>0</v>
      </c>
      <c r="T1690" s="0" t="n">
        <v>0</v>
      </c>
      <c r="U1690" s="0" t="s">
        <v>95</v>
      </c>
      <c r="V1690" s="0" t="s">
        <v>109</v>
      </c>
      <c r="W1690" s="0" t="n">
        <v>0</v>
      </c>
      <c r="X1690" s="0" t="s">
        <v>86</v>
      </c>
      <c r="Y1690" s="0" t="n">
        <v>527</v>
      </c>
      <c r="Z1690" s="0" t="n">
        <v>0</v>
      </c>
      <c r="AA1690" s="0" t="n">
        <v>0</v>
      </c>
      <c r="AB1690" s="0" t="s">
        <v>101</v>
      </c>
      <c r="AC1690" s="0" t="n">
        <v>72</v>
      </c>
      <c r="AD1690" s="0" t="n">
        <v>0</v>
      </c>
      <c r="AE1690" s="0" t="n">
        <v>0</v>
      </c>
      <c r="AF1690" s="0" t="s">
        <v>88</v>
      </c>
      <c r="AG1690" s="13" t="n">
        <v>42854</v>
      </c>
      <c r="AH1690" s="25" t="n">
        <f aca="false">I1690+J1690</f>
        <v>7</v>
      </c>
      <c r="AI1690" s="25" t="n">
        <f aca="false">K1690+L1690+M1690</f>
        <v>1</v>
      </c>
      <c r="AJ1690" s="25" t="n">
        <f aca="false">AC1690*AH1690</f>
        <v>504</v>
      </c>
      <c r="AK1690" s="0" t="str">
        <f aca="false">IF(C1690=1,"Cancelled","Completed")</f>
        <v>Completed</v>
      </c>
      <c r="AL1690" s="0" t="str">
        <f aca="false">_xlfn.IFS(D1690&lt;=7,"0-7 Days",D1690&lt;=30,"8-30 Days",D1690&lt;=90,"31-90 Days",TRUE(),"90+ Days")</f>
        <v>90+ Days</v>
      </c>
      <c r="AM1690" s="0" t="str">
        <f aca="false">_xlfn.IFS(OR(F1690="December",F1690="January",F1690="February"),"Winter",OR(F1690="March",F1690="April",F1690="May"),"Spring",OR(F1690="June",F1690="July",F1690="August"),"Summer",TRUE(),"Autumn")</f>
        <v>Spring</v>
      </c>
      <c r="AN1690" s="0" t="str">
        <f aca="false">IF(L1690+M1690&gt;0,"Family","Adult Only")</f>
        <v>Adult Only</v>
      </c>
      <c r="AO1690" s="0" t="str">
        <f aca="false">IF(U1690=V1690,"Same","Changed")</f>
        <v>Changed</v>
      </c>
    </row>
    <row r="1691" customFormat="false" ht="15" hidden="false" customHeight="false" outlineLevel="0" collapsed="false">
      <c r="A1691" s="14" t="n">
        <v>1757</v>
      </c>
      <c r="B1691" s="14" t="s">
        <v>90</v>
      </c>
      <c r="C1691" s="14" t="n">
        <v>1</v>
      </c>
      <c r="D1691" s="14" t="n">
        <v>164</v>
      </c>
      <c r="E1691" s="14" t="n">
        <v>2017</v>
      </c>
      <c r="F1691" s="14" t="s">
        <v>121</v>
      </c>
      <c r="G1691" s="14" t="n">
        <v>20</v>
      </c>
      <c r="H1691" s="14" t="n">
        <v>15</v>
      </c>
      <c r="I1691" s="14" t="n">
        <v>1</v>
      </c>
      <c r="J1691" s="14" t="n">
        <v>2</v>
      </c>
      <c r="K1691" s="14" t="n">
        <v>1</v>
      </c>
      <c r="L1691" s="14" t="n">
        <v>0</v>
      </c>
      <c r="M1691" s="14" t="n">
        <v>0</v>
      </c>
      <c r="N1691" s="14" t="s">
        <v>82</v>
      </c>
      <c r="O1691" s="14" t="s">
        <v>92</v>
      </c>
      <c r="P1691" s="14" t="s">
        <v>116</v>
      </c>
      <c r="Q1691" s="14" t="s">
        <v>94</v>
      </c>
      <c r="R1691" s="14" t="n">
        <v>0</v>
      </c>
      <c r="S1691" s="14" t="n">
        <v>0</v>
      </c>
      <c r="T1691" s="14" t="n">
        <v>0</v>
      </c>
      <c r="U1691" s="14" t="s">
        <v>95</v>
      </c>
      <c r="V1691" s="14" t="s">
        <v>95</v>
      </c>
      <c r="W1691" s="14" t="n">
        <v>0</v>
      </c>
      <c r="X1691" s="14" t="s">
        <v>120</v>
      </c>
      <c r="Y1691" s="14" t="n">
        <v>0</v>
      </c>
      <c r="Z1691" s="14" t="n">
        <v>0</v>
      </c>
      <c r="AA1691" s="14" t="n">
        <v>0</v>
      </c>
      <c r="AB1691" s="14" t="s">
        <v>87</v>
      </c>
      <c r="AC1691" s="14" t="n">
        <v>160</v>
      </c>
      <c r="AD1691" s="14" t="n">
        <v>0</v>
      </c>
      <c r="AE1691" s="14" t="n">
        <v>0</v>
      </c>
      <c r="AF1691" s="14" t="s">
        <v>96</v>
      </c>
      <c r="AG1691" s="15" t="n">
        <v>42766</v>
      </c>
      <c r="AH1691" s="14" t="n">
        <f aca="false">I1691+J1691</f>
        <v>3</v>
      </c>
      <c r="AI1691" s="14" t="n">
        <f aca="false">K1691+L1691+M1691</f>
        <v>1</v>
      </c>
      <c r="AJ1691" s="14" t="n">
        <f aca="false">AC1691*AH1691</f>
        <v>480</v>
      </c>
      <c r="AK1691" s="14" t="str">
        <f aca="false">IF(C1691=1,"Cancelled","Completed")</f>
        <v>Cancelled</v>
      </c>
      <c r="AL1691" s="14" t="str">
        <f aca="false">_xlfn.IFS(D1691&lt;=7,"0-7 Days",D1691&lt;=30,"8-30 Days",D1691&lt;=90,"31-90 Days",TRUE(),"90+ Days")</f>
        <v>90+ Days</v>
      </c>
      <c r="AM1691" s="14" t="str">
        <f aca="false">_xlfn.IFS(OR(F1691="December",F1691="January",F1691="February"),"Winter",OR(F1691="March",F1691="April",F1691="May"),"Spring",OR(F1691="June",F1691="July",F1691="August"),"Summer",TRUE(),"Autumn")</f>
        <v>Spring</v>
      </c>
      <c r="AN1691" s="14" t="str">
        <f aca="false">IF(L1691+M1691&gt;0,"Family","Adult Only")</f>
        <v>Adult Only</v>
      </c>
      <c r="AO1691" s="14" t="str">
        <f aca="false">IF(U1691=V1691,"Same","Changed")</f>
        <v>Same</v>
      </c>
    </row>
    <row r="1692" customFormat="false" ht="15" hidden="false" customHeight="false" outlineLevel="0" collapsed="false">
      <c r="A1692" s="0" t="n">
        <v>1758</v>
      </c>
      <c r="B1692" s="0" t="s">
        <v>80</v>
      </c>
      <c r="C1692" s="0" t="n">
        <v>0</v>
      </c>
      <c r="D1692" s="0" t="n">
        <v>224</v>
      </c>
      <c r="E1692" s="0" t="n">
        <v>2016</v>
      </c>
      <c r="F1692" s="0" t="s">
        <v>121</v>
      </c>
      <c r="G1692" s="0" t="n">
        <v>22</v>
      </c>
      <c r="H1692" s="0" t="n">
        <v>25</v>
      </c>
      <c r="I1692" s="0" t="n">
        <v>1</v>
      </c>
      <c r="J1692" s="0" t="n">
        <v>4</v>
      </c>
      <c r="K1692" s="0" t="n">
        <v>1</v>
      </c>
      <c r="L1692" s="0" t="n">
        <v>0</v>
      </c>
      <c r="M1692" s="0" t="n">
        <v>0</v>
      </c>
      <c r="N1692" s="0" t="s">
        <v>82</v>
      </c>
      <c r="O1692" s="0" t="s">
        <v>83</v>
      </c>
      <c r="P1692" s="0" t="s">
        <v>116</v>
      </c>
      <c r="Q1692" s="0" t="s">
        <v>84</v>
      </c>
      <c r="R1692" s="0" t="n">
        <v>0</v>
      </c>
      <c r="S1692" s="0" t="n">
        <v>0</v>
      </c>
      <c r="T1692" s="0" t="n">
        <v>0</v>
      </c>
      <c r="U1692" s="0" t="s">
        <v>95</v>
      </c>
      <c r="V1692" s="0" t="s">
        <v>95</v>
      </c>
      <c r="W1692" s="0" t="n">
        <v>5</v>
      </c>
      <c r="X1692" s="0" t="s">
        <v>86</v>
      </c>
      <c r="Y1692" s="0" t="n">
        <v>0</v>
      </c>
      <c r="Z1692" s="0" t="n">
        <v>223</v>
      </c>
      <c r="AA1692" s="0" t="n">
        <v>0</v>
      </c>
      <c r="AB1692" s="0" t="s">
        <v>101</v>
      </c>
      <c r="AC1692" s="0" t="n">
        <v>40</v>
      </c>
      <c r="AD1692" s="0" t="n">
        <v>0</v>
      </c>
      <c r="AE1692" s="0" t="n">
        <v>0</v>
      </c>
      <c r="AF1692" s="0" t="s">
        <v>88</v>
      </c>
      <c r="AG1692" s="13" t="n">
        <v>42520</v>
      </c>
      <c r="AH1692" s="25" t="n">
        <f aca="false">I1692+J1692</f>
        <v>5</v>
      </c>
      <c r="AI1692" s="25" t="n">
        <f aca="false">K1692+L1692+M1692</f>
        <v>1</v>
      </c>
      <c r="AJ1692" s="25" t="n">
        <f aca="false">AC1692*AH1692</f>
        <v>200</v>
      </c>
      <c r="AK1692" s="0" t="str">
        <f aca="false">IF(C1692=1,"Cancelled","Completed")</f>
        <v>Completed</v>
      </c>
      <c r="AL1692" s="0" t="str">
        <f aca="false">_xlfn.IFS(D1692&lt;=7,"0-7 Days",D1692&lt;=30,"8-30 Days",D1692&lt;=90,"31-90 Days",TRUE(),"90+ Days")</f>
        <v>90+ Days</v>
      </c>
      <c r="AM1692" s="0" t="str">
        <f aca="false">_xlfn.IFS(OR(F1692="December",F1692="January",F1692="February"),"Winter",OR(F1692="March",F1692="April",F1692="May"),"Spring",OR(F1692="June",F1692="July",F1692="August"),"Summer",TRUE(),"Autumn")</f>
        <v>Spring</v>
      </c>
      <c r="AN1692" s="0" t="str">
        <f aca="false">IF(L1692+M1692&gt;0,"Family","Adult Only")</f>
        <v>Adult Only</v>
      </c>
      <c r="AO1692" s="0" t="str">
        <f aca="false">IF(U1692=V1692,"Same","Changed")</f>
        <v>Same</v>
      </c>
    </row>
    <row r="1693" customFormat="false" ht="15" hidden="false" customHeight="false" outlineLevel="0" collapsed="false">
      <c r="A1693" s="14" t="n">
        <v>1760</v>
      </c>
      <c r="B1693" s="14" t="s">
        <v>80</v>
      </c>
      <c r="C1693" s="14" t="n">
        <v>0</v>
      </c>
      <c r="D1693" s="14" t="n">
        <v>4</v>
      </c>
      <c r="E1693" s="14" t="n">
        <v>2017</v>
      </c>
      <c r="F1693" s="14" t="s">
        <v>121</v>
      </c>
      <c r="G1693" s="14" t="n">
        <v>18</v>
      </c>
      <c r="H1693" s="14" t="n">
        <v>2</v>
      </c>
      <c r="I1693" s="14" t="n">
        <v>0</v>
      </c>
      <c r="J1693" s="14" t="n">
        <v>2</v>
      </c>
      <c r="K1693" s="14" t="n">
        <v>1</v>
      </c>
      <c r="L1693" s="14" t="n">
        <v>0</v>
      </c>
      <c r="M1693" s="14" t="n">
        <v>0</v>
      </c>
      <c r="N1693" s="14" t="s">
        <v>82</v>
      </c>
      <c r="O1693" s="14" t="s">
        <v>92</v>
      </c>
      <c r="P1693" s="14" t="s">
        <v>84</v>
      </c>
      <c r="Q1693" s="14" t="s">
        <v>84</v>
      </c>
      <c r="R1693" s="14" t="n">
        <v>0</v>
      </c>
      <c r="S1693" s="14" t="n">
        <v>0</v>
      </c>
      <c r="T1693" s="14" t="n">
        <v>0</v>
      </c>
      <c r="U1693" s="14" t="s">
        <v>95</v>
      </c>
      <c r="V1693" s="14" t="s">
        <v>95</v>
      </c>
      <c r="W1693" s="14" t="n">
        <v>1</v>
      </c>
      <c r="X1693" s="14" t="s">
        <v>86</v>
      </c>
      <c r="Y1693" s="14" t="n">
        <v>0</v>
      </c>
      <c r="Z1693" s="14" t="n">
        <v>0</v>
      </c>
      <c r="AA1693" s="14" t="n">
        <v>0</v>
      </c>
      <c r="AB1693" s="14" t="s">
        <v>87</v>
      </c>
      <c r="AC1693" s="14" t="n">
        <v>58.9</v>
      </c>
      <c r="AD1693" s="14" t="n">
        <v>0</v>
      </c>
      <c r="AE1693" s="14" t="n">
        <v>0</v>
      </c>
      <c r="AF1693" s="14" t="s">
        <v>88</v>
      </c>
      <c r="AG1693" s="15" t="n">
        <v>42859</v>
      </c>
      <c r="AH1693" s="14" t="n">
        <f aca="false">I1693+J1693</f>
        <v>2</v>
      </c>
      <c r="AI1693" s="14" t="n">
        <f aca="false">K1693+L1693+M1693</f>
        <v>1</v>
      </c>
      <c r="AJ1693" s="14" t="n">
        <f aca="false">AC1693*AH1693</f>
        <v>117.8</v>
      </c>
      <c r="AK1693" s="14" t="str">
        <f aca="false">IF(C1693=1,"Cancelled","Completed")</f>
        <v>Completed</v>
      </c>
      <c r="AL1693" s="14" t="str">
        <f aca="false">_xlfn.IFS(D1693&lt;=7,"0-7 Days",D1693&lt;=30,"8-30 Days",D1693&lt;=90,"31-90 Days",TRUE(),"90+ Days")</f>
        <v>0-7 Days</v>
      </c>
      <c r="AM1693" s="14" t="str">
        <f aca="false">_xlfn.IFS(OR(F1693="December",F1693="January",F1693="February"),"Winter",OR(F1693="March",F1693="April",F1693="May"),"Spring",OR(F1693="June",F1693="July",F1693="August"),"Summer",TRUE(),"Autumn")</f>
        <v>Spring</v>
      </c>
      <c r="AN1693" s="14" t="str">
        <f aca="false">IF(L1693+M1693&gt;0,"Family","Adult Only")</f>
        <v>Adult Only</v>
      </c>
      <c r="AO1693" s="14" t="str">
        <f aca="false">IF(U1693=V1693,"Same","Changed")</f>
        <v>Same</v>
      </c>
    </row>
    <row r="1694" customFormat="false" ht="15" hidden="false" customHeight="false" outlineLevel="0" collapsed="false">
      <c r="A1694" s="0" t="n">
        <v>1761</v>
      </c>
      <c r="B1694" s="0" t="s">
        <v>80</v>
      </c>
      <c r="C1694" s="0" t="n">
        <v>0</v>
      </c>
      <c r="D1694" s="0" t="n">
        <v>152</v>
      </c>
      <c r="E1694" s="0" t="n">
        <v>2017</v>
      </c>
      <c r="F1694" s="0" t="s">
        <v>106</v>
      </c>
      <c r="G1694" s="0" t="n">
        <v>14</v>
      </c>
      <c r="H1694" s="0" t="n">
        <v>5</v>
      </c>
      <c r="I1694" s="0" t="n">
        <v>0</v>
      </c>
      <c r="J1694" s="0" t="n">
        <v>4</v>
      </c>
      <c r="K1694" s="0" t="n">
        <v>1</v>
      </c>
      <c r="L1694" s="0" t="n">
        <v>0</v>
      </c>
      <c r="M1694" s="0" t="n">
        <v>0</v>
      </c>
      <c r="N1694" s="0" t="s">
        <v>82</v>
      </c>
      <c r="O1694" s="0" t="s">
        <v>83</v>
      </c>
      <c r="P1694" s="0" t="s">
        <v>116</v>
      </c>
      <c r="Q1694" s="0" t="s">
        <v>94</v>
      </c>
      <c r="R1694" s="0" t="n">
        <v>0</v>
      </c>
      <c r="S1694" s="0" t="n">
        <v>0</v>
      </c>
      <c r="T1694" s="0" t="n">
        <v>0</v>
      </c>
      <c r="U1694" s="0" t="s">
        <v>95</v>
      </c>
      <c r="V1694" s="0" t="s">
        <v>124</v>
      </c>
      <c r="W1694" s="0" t="n">
        <v>2</v>
      </c>
      <c r="X1694" s="0" t="s">
        <v>86</v>
      </c>
      <c r="Y1694" s="0" t="n">
        <v>0</v>
      </c>
      <c r="Z1694" s="0" t="n">
        <v>223</v>
      </c>
      <c r="AA1694" s="0" t="n">
        <v>0</v>
      </c>
      <c r="AB1694" s="0" t="s">
        <v>101</v>
      </c>
      <c r="AC1694" s="0" t="n">
        <v>42</v>
      </c>
      <c r="AD1694" s="0" t="n">
        <v>0</v>
      </c>
      <c r="AE1694" s="0" t="n">
        <v>0</v>
      </c>
      <c r="AF1694" s="0" t="s">
        <v>88</v>
      </c>
      <c r="AG1694" s="13" t="n">
        <v>42834</v>
      </c>
      <c r="AH1694" s="25" t="n">
        <f aca="false">I1694+J1694</f>
        <v>4</v>
      </c>
      <c r="AI1694" s="25" t="n">
        <f aca="false">K1694+L1694+M1694</f>
        <v>1</v>
      </c>
      <c r="AJ1694" s="25" t="n">
        <f aca="false">AC1694*AH1694</f>
        <v>168</v>
      </c>
      <c r="AK1694" s="0" t="str">
        <f aca="false">IF(C1694=1,"Cancelled","Completed")</f>
        <v>Completed</v>
      </c>
      <c r="AL1694" s="0" t="str">
        <f aca="false">_xlfn.IFS(D1694&lt;=7,"0-7 Days",D1694&lt;=30,"8-30 Days",D1694&lt;=90,"31-90 Days",TRUE(),"90+ Days")</f>
        <v>90+ Days</v>
      </c>
      <c r="AM1694" s="0" t="str">
        <f aca="false">_xlfn.IFS(OR(F1694="December",F1694="January",F1694="February"),"Winter",OR(F1694="March",F1694="April",F1694="May"),"Spring",OR(F1694="June",F1694="July",F1694="August"),"Summer",TRUE(),"Autumn")</f>
        <v>Spring</v>
      </c>
      <c r="AN1694" s="0" t="str">
        <f aca="false">IF(L1694+M1694&gt;0,"Family","Adult Only")</f>
        <v>Adult Only</v>
      </c>
      <c r="AO1694" s="0" t="str">
        <f aca="false">IF(U1694=V1694,"Same","Changed")</f>
        <v>Changed</v>
      </c>
    </row>
    <row r="1695" customFormat="false" ht="15" hidden="false" customHeight="false" outlineLevel="0" collapsed="false">
      <c r="A1695" s="14" t="n">
        <v>1762</v>
      </c>
      <c r="B1695" s="14" t="s">
        <v>90</v>
      </c>
      <c r="C1695" s="14" t="n">
        <v>1</v>
      </c>
      <c r="D1695" s="14" t="n">
        <v>177</v>
      </c>
      <c r="E1695" s="14" t="n">
        <v>2017</v>
      </c>
      <c r="F1695" s="14" t="s">
        <v>103</v>
      </c>
      <c r="G1695" s="14" t="n">
        <v>9</v>
      </c>
      <c r="H1695" s="14" t="n">
        <v>2</v>
      </c>
      <c r="I1695" s="14" t="n">
        <v>2</v>
      </c>
      <c r="J1695" s="14" t="n">
        <v>3</v>
      </c>
      <c r="K1695" s="14" t="n">
        <v>2</v>
      </c>
      <c r="L1695" s="14" t="n">
        <v>1</v>
      </c>
      <c r="M1695" s="14" t="n">
        <v>0</v>
      </c>
      <c r="N1695" s="14" t="s">
        <v>82</v>
      </c>
      <c r="O1695" s="14" t="s">
        <v>157</v>
      </c>
      <c r="P1695" s="14" t="s">
        <v>93</v>
      </c>
      <c r="Q1695" s="14" t="s">
        <v>94</v>
      </c>
      <c r="R1695" s="14" t="n">
        <v>0</v>
      </c>
      <c r="S1695" s="14" t="n">
        <v>0</v>
      </c>
      <c r="T1695" s="14" t="n">
        <v>0</v>
      </c>
      <c r="U1695" s="14" t="s">
        <v>95</v>
      </c>
      <c r="V1695" s="14" t="s">
        <v>95</v>
      </c>
      <c r="W1695" s="14" t="n">
        <v>0</v>
      </c>
      <c r="X1695" s="14" t="s">
        <v>86</v>
      </c>
      <c r="Y1695" s="14" t="n">
        <v>9</v>
      </c>
      <c r="Z1695" s="14" t="n">
        <v>0</v>
      </c>
      <c r="AA1695" s="14" t="n">
        <v>0</v>
      </c>
      <c r="AB1695" s="14" t="s">
        <v>87</v>
      </c>
      <c r="AC1695" s="14" t="n">
        <v>103.7</v>
      </c>
      <c r="AD1695" s="14" t="n">
        <v>0</v>
      </c>
      <c r="AE1695" s="14" t="n">
        <v>1</v>
      </c>
      <c r="AF1695" s="14" t="s">
        <v>96</v>
      </c>
      <c r="AG1695" s="15" t="n">
        <v>42629</v>
      </c>
      <c r="AH1695" s="14" t="n">
        <f aca="false">I1695+J1695</f>
        <v>5</v>
      </c>
      <c r="AI1695" s="14" t="n">
        <f aca="false">K1695+L1695+M1695</f>
        <v>3</v>
      </c>
      <c r="AJ1695" s="14" t="n">
        <f aca="false">AC1695*AH1695</f>
        <v>518.5</v>
      </c>
      <c r="AK1695" s="14" t="str">
        <f aca="false">IF(C1695=1,"Cancelled","Completed")</f>
        <v>Cancelled</v>
      </c>
      <c r="AL1695" s="14" t="str">
        <f aca="false">_xlfn.IFS(D1695&lt;=7,"0-7 Days",D1695&lt;=30,"8-30 Days",D1695&lt;=90,"31-90 Days",TRUE(),"90+ Days")</f>
        <v>90+ Days</v>
      </c>
      <c r="AM1695" s="14" t="str">
        <f aca="false">_xlfn.IFS(OR(F1695="December",F1695="January",F1695="February"),"Winter",OR(F1695="March",F1695="April",F1695="May"),"Spring",OR(F1695="June",F1695="July",F1695="August"),"Summer",TRUE(),"Autumn")</f>
        <v>Spring</v>
      </c>
      <c r="AN1695" s="14" t="str">
        <f aca="false">IF(L1695+M1695&gt;0,"Family","Adult Only")</f>
        <v>Family</v>
      </c>
      <c r="AO1695" s="14" t="str">
        <f aca="false">IF(U1695=V1695,"Same","Changed")</f>
        <v>Same</v>
      </c>
    </row>
    <row r="1696" customFormat="false" ht="15" hidden="false" customHeight="false" outlineLevel="0" collapsed="false">
      <c r="A1696" s="0" t="n">
        <v>1763</v>
      </c>
      <c r="B1696" s="0" t="s">
        <v>90</v>
      </c>
      <c r="C1696" s="0" t="n">
        <v>0</v>
      </c>
      <c r="D1696" s="0" t="n">
        <v>72</v>
      </c>
      <c r="E1696" s="0" t="n">
        <v>2015</v>
      </c>
      <c r="F1696" s="0" t="s">
        <v>111</v>
      </c>
      <c r="G1696" s="0" t="n">
        <v>44</v>
      </c>
      <c r="H1696" s="0" t="n">
        <v>28</v>
      </c>
      <c r="I1696" s="0" t="n">
        <v>0</v>
      </c>
      <c r="J1696" s="0" t="n">
        <v>3</v>
      </c>
      <c r="K1696" s="0" t="n">
        <v>2</v>
      </c>
      <c r="L1696" s="0" t="n">
        <v>0</v>
      </c>
      <c r="M1696" s="0" t="n">
        <v>0</v>
      </c>
      <c r="N1696" s="0" t="s">
        <v>82</v>
      </c>
      <c r="O1696" s="0" t="s">
        <v>92</v>
      </c>
      <c r="P1696" s="0" t="s">
        <v>116</v>
      </c>
      <c r="Q1696" s="0" t="s">
        <v>94</v>
      </c>
      <c r="R1696" s="0" t="n">
        <v>0</v>
      </c>
      <c r="S1696" s="0" t="n">
        <v>0</v>
      </c>
      <c r="T1696" s="0" t="n">
        <v>0</v>
      </c>
      <c r="U1696" s="0" t="s">
        <v>95</v>
      </c>
      <c r="V1696" s="0" t="s">
        <v>95</v>
      </c>
      <c r="W1696" s="0" t="n">
        <v>0</v>
      </c>
      <c r="X1696" s="0" t="s">
        <v>86</v>
      </c>
      <c r="Y1696" s="0" t="n">
        <v>37</v>
      </c>
      <c r="Z1696" s="0" t="n">
        <v>0</v>
      </c>
      <c r="AA1696" s="0" t="n">
        <v>58</v>
      </c>
      <c r="AB1696" s="0" t="s">
        <v>101</v>
      </c>
      <c r="AC1696" s="0" t="n">
        <v>85.67</v>
      </c>
      <c r="AD1696" s="0" t="n">
        <v>0</v>
      </c>
      <c r="AE1696" s="0" t="n">
        <v>0</v>
      </c>
      <c r="AF1696" s="0" t="s">
        <v>88</v>
      </c>
      <c r="AG1696" s="13" t="n">
        <v>42308</v>
      </c>
      <c r="AH1696" s="25" t="n">
        <f aca="false">I1696+J1696</f>
        <v>3</v>
      </c>
      <c r="AI1696" s="25" t="n">
        <f aca="false">K1696+L1696+M1696</f>
        <v>2</v>
      </c>
      <c r="AJ1696" s="25" t="n">
        <f aca="false">AC1696*AH1696</f>
        <v>257.01</v>
      </c>
      <c r="AK1696" s="0" t="str">
        <f aca="false">IF(C1696=1,"Cancelled","Completed")</f>
        <v>Completed</v>
      </c>
      <c r="AL1696" s="0" t="str">
        <f aca="false">_xlfn.IFS(D1696&lt;=7,"0-7 Days",D1696&lt;=30,"8-30 Days",D1696&lt;=90,"31-90 Days",TRUE(),"90+ Days")</f>
        <v>31-90 Days</v>
      </c>
      <c r="AM1696" s="0" t="str">
        <f aca="false">_xlfn.IFS(OR(F1696="December",F1696="January",F1696="February"),"Winter",OR(F1696="March",F1696="April",F1696="May"),"Spring",OR(F1696="June",F1696="July",F1696="August"),"Summer",TRUE(),"Autumn")</f>
        <v>Autumn</v>
      </c>
      <c r="AN1696" s="0" t="str">
        <f aca="false">IF(L1696+M1696&gt;0,"Family","Adult Only")</f>
        <v>Adult Only</v>
      </c>
      <c r="AO1696" s="0" t="str">
        <f aca="false">IF(U1696=V1696,"Same","Changed")</f>
        <v>Same</v>
      </c>
    </row>
    <row r="1697" customFormat="false" ht="15" hidden="false" customHeight="false" outlineLevel="0" collapsed="false">
      <c r="A1697" s="14" t="n">
        <v>1764</v>
      </c>
      <c r="B1697" s="14" t="s">
        <v>80</v>
      </c>
      <c r="C1697" s="14" t="n">
        <v>0</v>
      </c>
      <c r="D1697" s="14" t="n">
        <v>203</v>
      </c>
      <c r="E1697" s="14" t="n">
        <v>2017</v>
      </c>
      <c r="F1697" s="14" t="s">
        <v>121</v>
      </c>
      <c r="G1697" s="14" t="n">
        <v>21</v>
      </c>
      <c r="H1697" s="14" t="n">
        <v>25</v>
      </c>
      <c r="I1697" s="14" t="n">
        <v>0</v>
      </c>
      <c r="J1697" s="14" t="n">
        <v>3</v>
      </c>
      <c r="K1697" s="14" t="n">
        <v>2</v>
      </c>
      <c r="L1697" s="14" t="n">
        <v>0</v>
      </c>
      <c r="M1697" s="14" t="n">
        <v>0</v>
      </c>
      <c r="N1697" s="14" t="s">
        <v>82</v>
      </c>
      <c r="O1697" s="14" t="s">
        <v>83</v>
      </c>
      <c r="P1697" s="14" t="s">
        <v>116</v>
      </c>
      <c r="Q1697" s="14" t="s">
        <v>94</v>
      </c>
      <c r="R1697" s="14" t="n">
        <v>0</v>
      </c>
      <c r="S1697" s="14" t="n">
        <v>0</v>
      </c>
      <c r="T1697" s="14" t="n">
        <v>0</v>
      </c>
      <c r="U1697" s="14" t="s">
        <v>95</v>
      </c>
      <c r="V1697" s="14" t="s">
        <v>95</v>
      </c>
      <c r="W1697" s="14" t="n">
        <v>0</v>
      </c>
      <c r="X1697" s="14" t="s">
        <v>86</v>
      </c>
      <c r="Y1697" s="14" t="n">
        <v>0</v>
      </c>
      <c r="Z1697" s="14" t="n">
        <v>223</v>
      </c>
      <c r="AA1697" s="14" t="n">
        <v>0</v>
      </c>
      <c r="AB1697" s="14" t="s">
        <v>101</v>
      </c>
      <c r="AC1697" s="14" t="n">
        <v>48</v>
      </c>
      <c r="AD1697" s="14" t="n">
        <v>0</v>
      </c>
      <c r="AE1697" s="14" t="n">
        <v>0</v>
      </c>
      <c r="AF1697" s="14" t="s">
        <v>88</v>
      </c>
      <c r="AG1697" s="15" t="n">
        <v>42883</v>
      </c>
      <c r="AH1697" s="14" t="n">
        <f aca="false">I1697+J1697</f>
        <v>3</v>
      </c>
      <c r="AI1697" s="14" t="n">
        <f aca="false">K1697+L1697+M1697</f>
        <v>2</v>
      </c>
      <c r="AJ1697" s="14" t="n">
        <f aca="false">AC1697*AH1697</f>
        <v>144</v>
      </c>
      <c r="AK1697" s="14" t="str">
        <f aca="false">IF(C1697=1,"Cancelled","Completed")</f>
        <v>Completed</v>
      </c>
      <c r="AL1697" s="14" t="str">
        <f aca="false">_xlfn.IFS(D1697&lt;=7,"0-7 Days",D1697&lt;=30,"8-30 Days",D1697&lt;=90,"31-90 Days",TRUE(),"90+ Days")</f>
        <v>90+ Days</v>
      </c>
      <c r="AM1697" s="14" t="str">
        <f aca="false">_xlfn.IFS(OR(F1697="December",F1697="January",F1697="February"),"Winter",OR(F1697="March",F1697="April",F1697="May"),"Spring",OR(F1697="June",F1697="July",F1697="August"),"Summer",TRUE(),"Autumn")</f>
        <v>Spring</v>
      </c>
      <c r="AN1697" s="14" t="str">
        <f aca="false">IF(L1697+M1697&gt;0,"Family","Adult Only")</f>
        <v>Adult Only</v>
      </c>
      <c r="AO1697" s="14" t="str">
        <f aca="false">IF(U1697=V1697,"Same","Changed")</f>
        <v>Same</v>
      </c>
    </row>
    <row r="1698" customFormat="false" ht="15" hidden="false" customHeight="false" outlineLevel="0" collapsed="false">
      <c r="A1698" s="0" t="n">
        <v>1765</v>
      </c>
      <c r="B1698" s="0" t="s">
        <v>80</v>
      </c>
      <c r="C1698" s="0" t="n">
        <v>1</v>
      </c>
      <c r="D1698" s="0" t="n">
        <v>35</v>
      </c>
      <c r="E1698" s="0" t="n">
        <v>2017</v>
      </c>
      <c r="F1698" s="0" t="s">
        <v>118</v>
      </c>
      <c r="G1698" s="0" t="n">
        <v>6</v>
      </c>
      <c r="H1698" s="0" t="n">
        <v>6</v>
      </c>
      <c r="I1698" s="0" t="n">
        <v>1</v>
      </c>
      <c r="J1698" s="0" t="n">
        <v>3</v>
      </c>
      <c r="K1698" s="0" t="n">
        <v>2</v>
      </c>
      <c r="L1698" s="0" t="n">
        <v>0</v>
      </c>
      <c r="M1698" s="0" t="n">
        <v>0</v>
      </c>
      <c r="N1698" s="0" t="s">
        <v>82</v>
      </c>
      <c r="O1698" s="0" t="s">
        <v>147</v>
      </c>
      <c r="P1698" s="0" t="s">
        <v>93</v>
      </c>
      <c r="Q1698" s="0" t="s">
        <v>94</v>
      </c>
      <c r="R1698" s="0" t="n">
        <v>0</v>
      </c>
      <c r="S1698" s="0" t="n">
        <v>0</v>
      </c>
      <c r="T1698" s="0" t="n">
        <v>0</v>
      </c>
      <c r="U1698" s="0" t="s">
        <v>95</v>
      </c>
      <c r="V1698" s="0" t="s">
        <v>95</v>
      </c>
      <c r="W1698" s="0" t="n">
        <v>1</v>
      </c>
      <c r="X1698" s="0" t="s">
        <v>86</v>
      </c>
      <c r="Y1698" s="0" t="n">
        <v>240</v>
      </c>
      <c r="Z1698" s="0" t="n">
        <v>0</v>
      </c>
      <c r="AA1698" s="0" t="n">
        <v>0</v>
      </c>
      <c r="AB1698" s="0" t="s">
        <v>87</v>
      </c>
      <c r="AC1698" s="0" t="n">
        <v>48</v>
      </c>
      <c r="AD1698" s="0" t="n">
        <v>0</v>
      </c>
      <c r="AE1698" s="0" t="n">
        <v>0</v>
      </c>
      <c r="AF1698" s="0" t="s">
        <v>96</v>
      </c>
      <c r="AG1698" s="13" t="n">
        <v>42737</v>
      </c>
      <c r="AH1698" s="25" t="n">
        <f aca="false">I1698+J1698</f>
        <v>4</v>
      </c>
      <c r="AI1698" s="25" t="n">
        <f aca="false">K1698+L1698+M1698</f>
        <v>2</v>
      </c>
      <c r="AJ1698" s="25" t="n">
        <f aca="false">AC1698*AH1698</f>
        <v>192</v>
      </c>
      <c r="AK1698" s="0" t="str">
        <f aca="false">IF(C1698=1,"Cancelled","Completed")</f>
        <v>Cancelled</v>
      </c>
      <c r="AL1698" s="0" t="str">
        <f aca="false">_xlfn.IFS(D1698&lt;=7,"0-7 Days",D1698&lt;=30,"8-30 Days",D1698&lt;=90,"31-90 Days",TRUE(),"90+ Days")</f>
        <v>31-90 Days</v>
      </c>
      <c r="AM1698" s="0" t="str">
        <f aca="false">_xlfn.IFS(OR(F1698="December",F1698="January",F1698="February"),"Winter",OR(F1698="March",F1698="April",F1698="May"),"Spring",OR(F1698="June",F1698="July",F1698="August"),"Summer",TRUE(),"Autumn")</f>
        <v>Winter</v>
      </c>
      <c r="AN1698" s="0" t="str">
        <f aca="false">IF(L1698+M1698&gt;0,"Family","Adult Only")</f>
        <v>Adult Only</v>
      </c>
      <c r="AO1698" s="0" t="str">
        <f aca="false">IF(U1698=V1698,"Same","Changed")</f>
        <v>Same</v>
      </c>
    </row>
    <row r="1699" customFormat="false" ht="15" hidden="false" customHeight="false" outlineLevel="0" collapsed="false">
      <c r="A1699" s="14" t="n">
        <v>1766</v>
      </c>
      <c r="B1699" s="14" t="s">
        <v>80</v>
      </c>
      <c r="C1699" s="14" t="n">
        <v>0</v>
      </c>
      <c r="D1699" s="14" t="n">
        <v>3</v>
      </c>
      <c r="E1699" s="14" t="n">
        <v>2016</v>
      </c>
      <c r="F1699" s="14" t="s">
        <v>106</v>
      </c>
      <c r="G1699" s="14" t="n">
        <v>16</v>
      </c>
      <c r="H1699" s="14" t="n">
        <v>16</v>
      </c>
      <c r="I1699" s="14" t="n">
        <v>0</v>
      </c>
      <c r="J1699" s="14" t="n">
        <v>1</v>
      </c>
      <c r="K1699" s="14" t="n">
        <v>2</v>
      </c>
      <c r="L1699" s="14" t="n">
        <v>0</v>
      </c>
      <c r="M1699" s="14" t="n">
        <v>0</v>
      </c>
      <c r="N1699" s="14" t="s">
        <v>82</v>
      </c>
      <c r="O1699" s="14" t="s">
        <v>115</v>
      </c>
      <c r="P1699" s="14" t="s">
        <v>93</v>
      </c>
      <c r="Q1699" s="14" t="s">
        <v>94</v>
      </c>
      <c r="R1699" s="14" t="n">
        <v>0</v>
      </c>
      <c r="S1699" s="14" t="n">
        <v>0</v>
      </c>
      <c r="T1699" s="14" t="n">
        <v>0</v>
      </c>
      <c r="U1699" s="14" t="s">
        <v>124</v>
      </c>
      <c r="V1699" s="14" t="s">
        <v>124</v>
      </c>
      <c r="W1699" s="14" t="n">
        <v>0</v>
      </c>
      <c r="X1699" s="14" t="s">
        <v>86</v>
      </c>
      <c r="Y1699" s="14" t="n">
        <v>240</v>
      </c>
      <c r="Z1699" s="14" t="n">
        <v>0</v>
      </c>
      <c r="AA1699" s="14" t="n">
        <v>0</v>
      </c>
      <c r="AB1699" s="14" t="s">
        <v>87</v>
      </c>
      <c r="AC1699" s="14" t="n">
        <v>95</v>
      </c>
      <c r="AD1699" s="14" t="n">
        <v>0</v>
      </c>
      <c r="AE1699" s="14" t="n">
        <v>1</v>
      </c>
      <c r="AF1699" s="14" t="s">
        <v>88</v>
      </c>
      <c r="AG1699" s="15" t="n">
        <v>42477</v>
      </c>
      <c r="AH1699" s="14" t="n">
        <f aca="false">I1699+J1699</f>
        <v>1</v>
      </c>
      <c r="AI1699" s="14" t="n">
        <f aca="false">K1699+L1699+M1699</f>
        <v>2</v>
      </c>
      <c r="AJ1699" s="14" t="n">
        <f aca="false">AC1699*AH1699</f>
        <v>95</v>
      </c>
      <c r="AK1699" s="14" t="str">
        <f aca="false">IF(C1699=1,"Cancelled","Completed")</f>
        <v>Completed</v>
      </c>
      <c r="AL1699" s="14" t="str">
        <f aca="false">_xlfn.IFS(D1699&lt;=7,"0-7 Days",D1699&lt;=30,"8-30 Days",D1699&lt;=90,"31-90 Days",TRUE(),"90+ Days")</f>
        <v>0-7 Days</v>
      </c>
      <c r="AM1699" s="14" t="str">
        <f aca="false">_xlfn.IFS(OR(F1699="December",F1699="January",F1699="February"),"Winter",OR(F1699="March",F1699="April",F1699="May"),"Spring",OR(F1699="June",F1699="July",F1699="August"),"Summer",TRUE(),"Autumn")</f>
        <v>Spring</v>
      </c>
      <c r="AN1699" s="14" t="str">
        <f aca="false">IF(L1699+M1699&gt;0,"Family","Adult Only")</f>
        <v>Adult Only</v>
      </c>
      <c r="AO1699" s="14" t="str">
        <f aca="false">IF(U1699=V1699,"Same","Changed")</f>
        <v>Same</v>
      </c>
    </row>
    <row r="1700" customFormat="false" ht="15" hidden="false" customHeight="false" outlineLevel="0" collapsed="false">
      <c r="A1700" s="0" t="n">
        <v>1767</v>
      </c>
      <c r="B1700" s="0" t="s">
        <v>90</v>
      </c>
      <c r="C1700" s="0" t="n">
        <v>1</v>
      </c>
      <c r="D1700" s="0" t="n">
        <v>100</v>
      </c>
      <c r="E1700" s="0" t="n">
        <v>2015</v>
      </c>
      <c r="F1700" s="0" t="s">
        <v>111</v>
      </c>
      <c r="G1700" s="0" t="n">
        <v>42</v>
      </c>
      <c r="H1700" s="0" t="n">
        <v>16</v>
      </c>
      <c r="I1700" s="0" t="n">
        <v>0</v>
      </c>
      <c r="J1700" s="0" t="n">
        <v>1</v>
      </c>
      <c r="K1700" s="0" t="n">
        <v>2</v>
      </c>
      <c r="L1700" s="0" t="n">
        <v>0</v>
      </c>
      <c r="M1700" s="0" t="n">
        <v>0</v>
      </c>
      <c r="N1700" s="0" t="s">
        <v>112</v>
      </c>
      <c r="O1700" s="0" t="s">
        <v>92</v>
      </c>
      <c r="P1700" s="0" t="s">
        <v>99</v>
      </c>
      <c r="Q1700" s="0" t="s">
        <v>94</v>
      </c>
      <c r="R1700" s="0" t="n">
        <v>0</v>
      </c>
      <c r="S1700" s="0" t="n">
        <v>0</v>
      </c>
      <c r="T1700" s="0" t="n">
        <v>0</v>
      </c>
      <c r="U1700" s="0" t="s">
        <v>95</v>
      </c>
      <c r="V1700" s="0" t="s">
        <v>95</v>
      </c>
      <c r="W1700" s="0" t="n">
        <v>0</v>
      </c>
      <c r="X1700" s="0" t="s">
        <v>120</v>
      </c>
      <c r="Y1700" s="0" t="n">
        <v>6</v>
      </c>
      <c r="Z1700" s="0" t="n">
        <v>0</v>
      </c>
      <c r="AA1700" s="0" t="n">
        <v>0</v>
      </c>
      <c r="AB1700" s="0" t="s">
        <v>87</v>
      </c>
      <c r="AC1700" s="0" t="n">
        <v>108</v>
      </c>
      <c r="AD1700" s="0" t="n">
        <v>0</v>
      </c>
      <c r="AE1700" s="0" t="n">
        <v>0</v>
      </c>
      <c r="AF1700" s="0" t="s">
        <v>96</v>
      </c>
      <c r="AG1700" s="13" t="n">
        <v>42275</v>
      </c>
      <c r="AH1700" s="25" t="n">
        <f aca="false">I1700+J1700</f>
        <v>1</v>
      </c>
      <c r="AI1700" s="25" t="n">
        <f aca="false">K1700+L1700+M1700</f>
        <v>2</v>
      </c>
      <c r="AJ1700" s="25" t="n">
        <f aca="false">AC1700*AH1700</f>
        <v>108</v>
      </c>
      <c r="AK1700" s="0" t="str">
        <f aca="false">IF(C1700=1,"Cancelled","Completed")</f>
        <v>Cancelled</v>
      </c>
      <c r="AL1700" s="0" t="str">
        <f aca="false">_xlfn.IFS(D1700&lt;=7,"0-7 Days",D1700&lt;=30,"8-30 Days",D1700&lt;=90,"31-90 Days",TRUE(),"90+ Days")</f>
        <v>90+ Days</v>
      </c>
      <c r="AM1700" s="0" t="str">
        <f aca="false">_xlfn.IFS(OR(F1700="December",F1700="January",F1700="February"),"Winter",OR(F1700="March",F1700="April",F1700="May"),"Spring",OR(F1700="June",F1700="July",F1700="August"),"Summer",TRUE(),"Autumn")</f>
        <v>Autumn</v>
      </c>
      <c r="AN1700" s="0" t="str">
        <f aca="false">IF(L1700+M1700&gt;0,"Family","Adult Only")</f>
        <v>Adult Only</v>
      </c>
      <c r="AO1700" s="0" t="str">
        <f aca="false">IF(U1700=V1700,"Same","Changed")</f>
        <v>Same</v>
      </c>
    </row>
    <row r="1701" customFormat="false" ht="15" hidden="false" customHeight="false" outlineLevel="0" collapsed="false">
      <c r="A1701" s="14" t="n">
        <v>1768</v>
      </c>
      <c r="B1701" s="14" t="s">
        <v>90</v>
      </c>
      <c r="C1701" s="14" t="n">
        <v>1</v>
      </c>
      <c r="D1701" s="14" t="n">
        <v>272</v>
      </c>
      <c r="E1701" s="14" t="n">
        <v>2016</v>
      </c>
      <c r="F1701" s="14" t="s">
        <v>119</v>
      </c>
      <c r="G1701" s="14" t="n">
        <v>32</v>
      </c>
      <c r="H1701" s="14" t="n">
        <v>5</v>
      </c>
      <c r="I1701" s="14" t="n">
        <v>0</v>
      </c>
      <c r="J1701" s="14" t="n">
        <v>1</v>
      </c>
      <c r="K1701" s="14" t="n">
        <v>2</v>
      </c>
      <c r="L1701" s="14" t="n">
        <v>0</v>
      </c>
      <c r="M1701" s="14" t="n">
        <v>0</v>
      </c>
      <c r="N1701" s="14" t="s">
        <v>82</v>
      </c>
      <c r="O1701" s="14" t="s">
        <v>92</v>
      </c>
      <c r="P1701" s="14" t="s">
        <v>116</v>
      </c>
      <c r="Q1701" s="14" t="s">
        <v>94</v>
      </c>
      <c r="R1701" s="14" t="n">
        <v>0</v>
      </c>
      <c r="S1701" s="14" t="n">
        <v>1</v>
      </c>
      <c r="T1701" s="14" t="n">
        <v>0</v>
      </c>
      <c r="U1701" s="14" t="s">
        <v>95</v>
      </c>
      <c r="V1701" s="14" t="s">
        <v>95</v>
      </c>
      <c r="W1701" s="14" t="n">
        <v>0</v>
      </c>
      <c r="X1701" s="14" t="s">
        <v>120</v>
      </c>
      <c r="Y1701" s="14" t="n">
        <v>1</v>
      </c>
      <c r="Z1701" s="14" t="n">
        <v>0</v>
      </c>
      <c r="AA1701" s="14" t="n">
        <v>41</v>
      </c>
      <c r="AB1701" s="14" t="s">
        <v>87</v>
      </c>
      <c r="AC1701" s="14" t="n">
        <v>65</v>
      </c>
      <c r="AD1701" s="14" t="n">
        <v>0</v>
      </c>
      <c r="AE1701" s="14" t="n">
        <v>0</v>
      </c>
      <c r="AF1701" s="14" t="s">
        <v>96</v>
      </c>
      <c r="AG1701" s="15" t="n">
        <v>42356</v>
      </c>
      <c r="AH1701" s="14" t="n">
        <f aca="false">I1701+J1701</f>
        <v>1</v>
      </c>
      <c r="AI1701" s="14" t="n">
        <f aca="false">K1701+L1701+M1701</f>
        <v>2</v>
      </c>
      <c r="AJ1701" s="14" t="n">
        <f aca="false">AC1701*AH1701</f>
        <v>65</v>
      </c>
      <c r="AK1701" s="14" t="str">
        <f aca="false">IF(C1701=1,"Cancelled","Completed")</f>
        <v>Cancelled</v>
      </c>
      <c r="AL1701" s="14" t="str">
        <f aca="false">_xlfn.IFS(D1701&lt;=7,"0-7 Days",D1701&lt;=30,"8-30 Days",D1701&lt;=90,"31-90 Days",TRUE(),"90+ Days")</f>
        <v>90+ Days</v>
      </c>
      <c r="AM1701" s="14" t="str">
        <f aca="false">_xlfn.IFS(OR(F1701="December",F1701="January",F1701="February"),"Winter",OR(F1701="March",F1701="April",F1701="May"),"Spring",OR(F1701="June",F1701="July",F1701="August"),"Summer",TRUE(),"Autumn")</f>
        <v>Summer</v>
      </c>
      <c r="AN1701" s="14" t="str">
        <f aca="false">IF(L1701+M1701&gt;0,"Family","Adult Only")</f>
        <v>Adult Only</v>
      </c>
      <c r="AO1701" s="14" t="str">
        <f aca="false">IF(U1701=V1701,"Same","Changed")</f>
        <v>Same</v>
      </c>
    </row>
    <row r="1702" customFormat="false" ht="15" hidden="false" customHeight="false" outlineLevel="0" collapsed="false">
      <c r="A1702" s="0" t="n">
        <v>1769</v>
      </c>
      <c r="B1702" s="0" t="s">
        <v>90</v>
      </c>
      <c r="C1702" s="0" t="n">
        <v>1</v>
      </c>
      <c r="D1702" s="0" t="n">
        <v>99</v>
      </c>
      <c r="E1702" s="0" t="n">
        <v>2017</v>
      </c>
      <c r="F1702" s="0" t="s">
        <v>135</v>
      </c>
      <c r="G1702" s="0" t="n">
        <v>26</v>
      </c>
      <c r="H1702" s="0" t="n">
        <v>26</v>
      </c>
      <c r="I1702" s="0" t="n">
        <v>1</v>
      </c>
      <c r="J1702" s="0" t="n">
        <v>3</v>
      </c>
      <c r="K1702" s="0" t="n">
        <v>2</v>
      </c>
      <c r="L1702" s="0" t="n">
        <v>0</v>
      </c>
      <c r="M1702" s="0" t="n">
        <v>0</v>
      </c>
      <c r="N1702" s="0" t="s">
        <v>82</v>
      </c>
      <c r="O1702" s="0" t="s">
        <v>108</v>
      </c>
      <c r="P1702" s="0" t="s">
        <v>93</v>
      </c>
      <c r="Q1702" s="0" t="s">
        <v>94</v>
      </c>
      <c r="R1702" s="0" t="n">
        <v>0</v>
      </c>
      <c r="S1702" s="0" t="n">
        <v>0</v>
      </c>
      <c r="T1702" s="0" t="n">
        <v>0</v>
      </c>
      <c r="U1702" s="0" t="s">
        <v>95</v>
      </c>
      <c r="V1702" s="0" t="s">
        <v>95</v>
      </c>
      <c r="W1702" s="0" t="n">
        <v>0</v>
      </c>
      <c r="X1702" s="0" t="s">
        <v>86</v>
      </c>
      <c r="Y1702" s="0" t="n">
        <v>9</v>
      </c>
      <c r="Z1702" s="0" t="n">
        <v>0</v>
      </c>
      <c r="AA1702" s="0" t="n">
        <v>0</v>
      </c>
      <c r="AB1702" s="0" t="s">
        <v>87</v>
      </c>
      <c r="AC1702" s="0" t="n">
        <v>126</v>
      </c>
      <c r="AD1702" s="0" t="n">
        <v>0</v>
      </c>
      <c r="AE1702" s="0" t="n">
        <v>0</v>
      </c>
      <c r="AF1702" s="0" t="s">
        <v>96</v>
      </c>
      <c r="AG1702" s="13" t="n">
        <v>42831</v>
      </c>
      <c r="AH1702" s="25" t="n">
        <f aca="false">I1702+J1702</f>
        <v>4</v>
      </c>
      <c r="AI1702" s="25" t="n">
        <f aca="false">K1702+L1702+M1702</f>
        <v>2</v>
      </c>
      <c r="AJ1702" s="25" t="n">
        <f aca="false">AC1702*AH1702</f>
        <v>504</v>
      </c>
      <c r="AK1702" s="0" t="str">
        <f aca="false">IF(C1702=1,"Cancelled","Completed")</f>
        <v>Cancelled</v>
      </c>
      <c r="AL1702" s="0" t="str">
        <f aca="false">_xlfn.IFS(D1702&lt;=7,"0-7 Days",D1702&lt;=30,"8-30 Days",D1702&lt;=90,"31-90 Days",TRUE(),"90+ Days")</f>
        <v>90+ Days</v>
      </c>
      <c r="AM1702" s="0" t="str">
        <f aca="false">_xlfn.IFS(OR(F1702="December",F1702="January",F1702="February"),"Winter",OR(F1702="March",F1702="April",F1702="May"),"Spring",OR(F1702="June",F1702="July",F1702="August"),"Summer",TRUE(),"Autumn")</f>
        <v>Summer</v>
      </c>
      <c r="AN1702" s="0" t="str">
        <f aca="false">IF(L1702+M1702&gt;0,"Family","Adult Only")</f>
        <v>Adult Only</v>
      </c>
      <c r="AO1702" s="0" t="str">
        <f aca="false">IF(U1702=V1702,"Same","Changed")</f>
        <v>Same</v>
      </c>
    </row>
    <row r="1703" customFormat="false" ht="15" hidden="false" customHeight="false" outlineLevel="0" collapsed="false">
      <c r="A1703" s="14" t="n">
        <v>1770</v>
      </c>
      <c r="B1703" s="14" t="s">
        <v>90</v>
      </c>
      <c r="C1703" s="14" t="n">
        <v>1</v>
      </c>
      <c r="D1703" s="14" t="n">
        <v>339</v>
      </c>
      <c r="E1703" s="14" t="n">
        <v>2015</v>
      </c>
      <c r="F1703" s="14" t="s">
        <v>114</v>
      </c>
      <c r="G1703" s="14" t="n">
        <v>39</v>
      </c>
      <c r="H1703" s="14" t="n">
        <v>21</v>
      </c>
      <c r="I1703" s="14" t="n">
        <v>1</v>
      </c>
      <c r="J1703" s="14" t="n">
        <v>1</v>
      </c>
      <c r="K1703" s="14" t="n">
        <v>2</v>
      </c>
      <c r="L1703" s="14" t="n">
        <v>0</v>
      </c>
      <c r="M1703" s="14" t="n">
        <v>0</v>
      </c>
      <c r="N1703" s="14" t="s">
        <v>82</v>
      </c>
      <c r="O1703" s="14" t="s">
        <v>92</v>
      </c>
      <c r="P1703" s="14" t="s">
        <v>116</v>
      </c>
      <c r="Q1703" s="14" t="s">
        <v>94</v>
      </c>
      <c r="R1703" s="14" t="n">
        <v>0</v>
      </c>
      <c r="S1703" s="14" t="n">
        <v>1</v>
      </c>
      <c r="T1703" s="14" t="n">
        <v>0</v>
      </c>
      <c r="U1703" s="14" t="s">
        <v>95</v>
      </c>
      <c r="V1703" s="14" t="s">
        <v>95</v>
      </c>
      <c r="W1703" s="14" t="n">
        <v>0</v>
      </c>
      <c r="X1703" s="14" t="s">
        <v>120</v>
      </c>
      <c r="Y1703" s="14" t="n">
        <v>1</v>
      </c>
      <c r="Z1703" s="14" t="n">
        <v>0</v>
      </c>
      <c r="AA1703" s="14" t="n">
        <v>0</v>
      </c>
      <c r="AB1703" s="14" t="s">
        <v>125</v>
      </c>
      <c r="AC1703" s="14" t="n">
        <v>62</v>
      </c>
      <c r="AD1703" s="14" t="n">
        <v>0</v>
      </c>
      <c r="AE1703" s="14" t="n">
        <v>0</v>
      </c>
      <c r="AF1703" s="14" t="s">
        <v>96</v>
      </c>
      <c r="AG1703" s="15" t="n">
        <v>42005</v>
      </c>
      <c r="AH1703" s="14" t="n">
        <f aca="false">I1703+J1703</f>
        <v>2</v>
      </c>
      <c r="AI1703" s="14" t="n">
        <f aca="false">K1703+L1703+M1703</f>
        <v>2</v>
      </c>
      <c r="AJ1703" s="14" t="n">
        <f aca="false">AC1703*AH1703</f>
        <v>124</v>
      </c>
      <c r="AK1703" s="14" t="str">
        <f aca="false">IF(C1703=1,"Cancelled","Completed")</f>
        <v>Cancelled</v>
      </c>
      <c r="AL1703" s="14" t="str">
        <f aca="false">_xlfn.IFS(D1703&lt;=7,"0-7 Days",D1703&lt;=30,"8-30 Days",D1703&lt;=90,"31-90 Days",TRUE(),"90+ Days")</f>
        <v>90+ Days</v>
      </c>
      <c r="AM1703" s="14" t="str">
        <f aca="false">_xlfn.IFS(OR(F1703="December",F1703="January",F1703="February"),"Winter",OR(F1703="March",F1703="April",F1703="May"),"Spring",OR(F1703="June",F1703="July",F1703="August"),"Summer",TRUE(),"Autumn")</f>
        <v>Autumn</v>
      </c>
      <c r="AN1703" s="14" t="str">
        <f aca="false">IF(L1703+M1703&gt;0,"Family","Adult Only")</f>
        <v>Adult Only</v>
      </c>
      <c r="AO1703" s="14" t="str">
        <f aca="false">IF(U1703=V1703,"Same","Changed")</f>
        <v>Same</v>
      </c>
    </row>
    <row r="1704" customFormat="false" ht="15" hidden="false" customHeight="false" outlineLevel="0" collapsed="false">
      <c r="A1704" s="0" t="n">
        <v>1772</v>
      </c>
      <c r="B1704" s="0" t="s">
        <v>90</v>
      </c>
      <c r="C1704" s="0" t="n">
        <v>1</v>
      </c>
      <c r="D1704" s="0" t="n">
        <v>119</v>
      </c>
      <c r="E1704" s="0" t="n">
        <v>2016</v>
      </c>
      <c r="F1704" s="0" t="s">
        <v>118</v>
      </c>
      <c r="G1704" s="0" t="n">
        <v>7</v>
      </c>
      <c r="H1704" s="0" t="n">
        <v>10</v>
      </c>
      <c r="I1704" s="0" t="n">
        <v>0</v>
      </c>
      <c r="J1704" s="0" t="n">
        <v>3</v>
      </c>
      <c r="K1704" s="0" t="n">
        <v>2</v>
      </c>
      <c r="L1704" s="0" t="n">
        <v>0</v>
      </c>
      <c r="M1704" s="0" t="n">
        <v>0</v>
      </c>
      <c r="N1704" s="0" t="s">
        <v>82</v>
      </c>
      <c r="O1704" s="0" t="s">
        <v>92</v>
      </c>
      <c r="P1704" s="0" t="s">
        <v>93</v>
      </c>
      <c r="Q1704" s="0" t="s">
        <v>94</v>
      </c>
      <c r="R1704" s="0" t="n">
        <v>0</v>
      </c>
      <c r="S1704" s="0" t="n">
        <v>0</v>
      </c>
      <c r="T1704" s="0" t="n">
        <v>0</v>
      </c>
      <c r="U1704" s="0" t="s">
        <v>138</v>
      </c>
      <c r="V1704" s="0" t="s">
        <v>138</v>
      </c>
      <c r="W1704" s="0" t="n">
        <v>0</v>
      </c>
      <c r="X1704" s="0" t="s">
        <v>86</v>
      </c>
      <c r="Y1704" s="0" t="n">
        <v>8</v>
      </c>
      <c r="Z1704" s="0" t="n">
        <v>0</v>
      </c>
      <c r="AA1704" s="0" t="n">
        <v>0</v>
      </c>
      <c r="AB1704" s="0" t="s">
        <v>87</v>
      </c>
      <c r="AC1704" s="0" t="n">
        <v>81</v>
      </c>
      <c r="AD1704" s="0" t="n">
        <v>0</v>
      </c>
      <c r="AE1704" s="0" t="n">
        <v>1</v>
      </c>
      <c r="AF1704" s="0" t="s">
        <v>96</v>
      </c>
      <c r="AG1704" s="13" t="n">
        <v>42404</v>
      </c>
      <c r="AH1704" s="25" t="n">
        <f aca="false">I1704+J1704</f>
        <v>3</v>
      </c>
      <c r="AI1704" s="25" t="n">
        <f aca="false">K1704+L1704+M1704</f>
        <v>2</v>
      </c>
      <c r="AJ1704" s="25" t="n">
        <f aca="false">AC1704*AH1704</f>
        <v>243</v>
      </c>
      <c r="AK1704" s="0" t="str">
        <f aca="false">IF(C1704=1,"Cancelled","Completed")</f>
        <v>Cancelled</v>
      </c>
      <c r="AL1704" s="0" t="str">
        <f aca="false">_xlfn.IFS(D1704&lt;=7,"0-7 Days",D1704&lt;=30,"8-30 Days",D1704&lt;=90,"31-90 Days",TRUE(),"90+ Days")</f>
        <v>90+ Days</v>
      </c>
      <c r="AM1704" s="0" t="str">
        <f aca="false">_xlfn.IFS(OR(F1704="December",F1704="January",F1704="February"),"Winter",OR(F1704="March",F1704="April",F1704="May"),"Spring",OR(F1704="June",F1704="July",F1704="August"),"Summer",TRUE(),"Autumn")</f>
        <v>Winter</v>
      </c>
      <c r="AN1704" s="0" t="str">
        <f aca="false">IF(L1704+M1704&gt;0,"Family","Adult Only")</f>
        <v>Adult Only</v>
      </c>
      <c r="AO1704" s="0" t="str">
        <f aca="false">IF(U1704=V1704,"Same","Changed")</f>
        <v>Same</v>
      </c>
    </row>
    <row r="1705" customFormat="false" ht="15" hidden="false" customHeight="false" outlineLevel="0" collapsed="false">
      <c r="A1705" s="14" t="n">
        <v>1773</v>
      </c>
      <c r="B1705" s="14" t="s">
        <v>90</v>
      </c>
      <c r="C1705" s="14" t="n">
        <v>0</v>
      </c>
      <c r="D1705" s="14" t="n">
        <v>211</v>
      </c>
      <c r="E1705" s="14" t="n">
        <v>2017</v>
      </c>
      <c r="F1705" s="14" t="s">
        <v>91</v>
      </c>
      <c r="G1705" s="14" t="n">
        <v>29</v>
      </c>
      <c r="H1705" s="14" t="n">
        <v>19</v>
      </c>
      <c r="I1705" s="14" t="n">
        <v>0</v>
      </c>
      <c r="J1705" s="14" t="n">
        <v>4</v>
      </c>
      <c r="K1705" s="14" t="n">
        <v>2</v>
      </c>
      <c r="L1705" s="14" t="n">
        <v>1</v>
      </c>
      <c r="M1705" s="14" t="n">
        <v>0</v>
      </c>
      <c r="N1705" s="14" t="s">
        <v>82</v>
      </c>
      <c r="O1705" s="14" t="s">
        <v>151</v>
      </c>
      <c r="P1705" s="14" t="s">
        <v>93</v>
      </c>
      <c r="Q1705" s="14" t="s">
        <v>94</v>
      </c>
      <c r="R1705" s="14" t="n">
        <v>0</v>
      </c>
      <c r="S1705" s="14" t="n">
        <v>0</v>
      </c>
      <c r="T1705" s="14" t="n">
        <v>0</v>
      </c>
      <c r="U1705" s="14" t="s">
        <v>85</v>
      </c>
      <c r="V1705" s="14" t="s">
        <v>85</v>
      </c>
      <c r="W1705" s="14" t="n">
        <v>1</v>
      </c>
      <c r="X1705" s="14" t="s">
        <v>86</v>
      </c>
      <c r="Y1705" s="14" t="n">
        <v>9</v>
      </c>
      <c r="Z1705" s="14" t="n">
        <v>0</v>
      </c>
      <c r="AA1705" s="14" t="n">
        <v>0</v>
      </c>
      <c r="AB1705" s="14" t="s">
        <v>87</v>
      </c>
      <c r="AC1705" s="14" t="n">
        <v>184.95</v>
      </c>
      <c r="AD1705" s="14" t="n">
        <v>0</v>
      </c>
      <c r="AE1705" s="14" t="n">
        <v>2</v>
      </c>
      <c r="AF1705" s="14" t="s">
        <v>88</v>
      </c>
      <c r="AG1705" s="15" t="n">
        <v>42939</v>
      </c>
      <c r="AH1705" s="14" t="n">
        <f aca="false">I1705+J1705</f>
        <v>4</v>
      </c>
      <c r="AI1705" s="14" t="n">
        <f aca="false">K1705+L1705+M1705</f>
        <v>3</v>
      </c>
      <c r="AJ1705" s="14" t="n">
        <f aca="false">AC1705*AH1705</f>
        <v>739.8</v>
      </c>
      <c r="AK1705" s="14" t="str">
        <f aca="false">IF(C1705=1,"Cancelled","Completed")</f>
        <v>Completed</v>
      </c>
      <c r="AL1705" s="14" t="str">
        <f aca="false">_xlfn.IFS(D1705&lt;=7,"0-7 Days",D1705&lt;=30,"8-30 Days",D1705&lt;=90,"31-90 Days",TRUE(),"90+ Days")</f>
        <v>90+ Days</v>
      </c>
      <c r="AM1705" s="14" t="str">
        <f aca="false">_xlfn.IFS(OR(F1705="December",F1705="January",F1705="February"),"Winter",OR(F1705="March",F1705="April",F1705="May"),"Spring",OR(F1705="June",F1705="July",F1705="August"),"Summer",TRUE(),"Autumn")</f>
        <v>Summer</v>
      </c>
      <c r="AN1705" s="14" t="str">
        <f aca="false">IF(L1705+M1705&gt;0,"Family","Adult Only")</f>
        <v>Family</v>
      </c>
      <c r="AO1705" s="14" t="str">
        <f aca="false">IF(U1705=V1705,"Same","Changed")</f>
        <v>Same</v>
      </c>
    </row>
    <row r="1706" customFormat="false" ht="15" hidden="false" customHeight="false" outlineLevel="0" collapsed="false">
      <c r="A1706" s="0" t="n">
        <v>1774</v>
      </c>
      <c r="B1706" s="0" t="s">
        <v>90</v>
      </c>
      <c r="C1706" s="0" t="n">
        <v>0</v>
      </c>
      <c r="D1706" s="0" t="n">
        <v>0</v>
      </c>
      <c r="E1706" s="0" t="n">
        <v>2015</v>
      </c>
      <c r="F1706" s="0" t="s">
        <v>119</v>
      </c>
      <c r="G1706" s="0" t="n">
        <v>34</v>
      </c>
      <c r="H1706" s="0" t="n">
        <v>18</v>
      </c>
      <c r="I1706" s="0" t="n">
        <v>0</v>
      </c>
      <c r="J1706" s="0" t="n">
        <v>1</v>
      </c>
      <c r="K1706" s="0" t="n">
        <v>2</v>
      </c>
      <c r="L1706" s="0" t="n">
        <v>0</v>
      </c>
      <c r="M1706" s="0" t="n">
        <v>0</v>
      </c>
      <c r="N1706" s="0" t="s">
        <v>82</v>
      </c>
      <c r="O1706" s="0" t="s">
        <v>92</v>
      </c>
      <c r="P1706" s="0" t="s">
        <v>84</v>
      </c>
      <c r="Q1706" s="0" t="s">
        <v>84</v>
      </c>
      <c r="R1706" s="0" t="n">
        <v>0</v>
      </c>
      <c r="S1706" s="0" t="n">
        <v>0</v>
      </c>
      <c r="T1706" s="0" t="n">
        <v>0</v>
      </c>
      <c r="U1706" s="0" t="s">
        <v>95</v>
      </c>
      <c r="V1706" s="0" t="s">
        <v>95</v>
      </c>
      <c r="W1706" s="0" t="n">
        <v>0</v>
      </c>
      <c r="X1706" s="0" t="s">
        <v>86</v>
      </c>
      <c r="Y1706" s="0" t="n">
        <v>0</v>
      </c>
      <c r="Z1706" s="0" t="n">
        <v>0</v>
      </c>
      <c r="AA1706" s="0" t="n">
        <v>0</v>
      </c>
      <c r="AB1706" s="0" t="s">
        <v>87</v>
      </c>
      <c r="AC1706" s="0" t="n">
        <v>75</v>
      </c>
      <c r="AD1706" s="0" t="n">
        <v>0</v>
      </c>
      <c r="AE1706" s="0" t="n">
        <v>0</v>
      </c>
      <c r="AF1706" s="0" t="s">
        <v>88</v>
      </c>
      <c r="AG1706" s="13" t="n">
        <v>42235</v>
      </c>
      <c r="AH1706" s="25" t="n">
        <f aca="false">I1706+J1706</f>
        <v>1</v>
      </c>
      <c r="AI1706" s="25" t="n">
        <f aca="false">K1706+L1706+M1706</f>
        <v>2</v>
      </c>
      <c r="AJ1706" s="25" t="n">
        <f aca="false">AC1706*AH1706</f>
        <v>75</v>
      </c>
      <c r="AK1706" s="0" t="str">
        <f aca="false">IF(C1706=1,"Cancelled","Completed")</f>
        <v>Completed</v>
      </c>
      <c r="AL1706" s="0" t="str">
        <f aca="false">_xlfn.IFS(D1706&lt;=7,"0-7 Days",D1706&lt;=30,"8-30 Days",D1706&lt;=90,"31-90 Days",TRUE(),"90+ Days")</f>
        <v>0-7 Days</v>
      </c>
      <c r="AM1706" s="0" t="str">
        <f aca="false">_xlfn.IFS(OR(F1706="December",F1706="January",F1706="February"),"Winter",OR(F1706="March",F1706="April",F1706="May"),"Spring",OR(F1706="June",F1706="July",F1706="August"),"Summer",TRUE(),"Autumn")</f>
        <v>Summer</v>
      </c>
      <c r="AN1706" s="0" t="str">
        <f aca="false">IF(L1706+M1706&gt;0,"Family","Adult Only")</f>
        <v>Adult Only</v>
      </c>
      <c r="AO1706" s="0" t="str">
        <f aca="false">IF(U1706=V1706,"Same","Changed")</f>
        <v>Same</v>
      </c>
    </row>
    <row r="1707" customFormat="false" ht="15" hidden="false" customHeight="false" outlineLevel="0" collapsed="false">
      <c r="A1707" s="14" t="n">
        <v>1775</v>
      </c>
      <c r="B1707" s="14" t="s">
        <v>90</v>
      </c>
      <c r="C1707" s="14" t="n">
        <v>1</v>
      </c>
      <c r="D1707" s="14" t="n">
        <v>365</v>
      </c>
      <c r="E1707" s="14" t="n">
        <v>2017</v>
      </c>
      <c r="F1707" s="14" t="s">
        <v>121</v>
      </c>
      <c r="G1707" s="14" t="n">
        <v>20</v>
      </c>
      <c r="H1707" s="14" t="n">
        <v>15</v>
      </c>
      <c r="I1707" s="14" t="n">
        <v>1</v>
      </c>
      <c r="J1707" s="14" t="n">
        <v>0</v>
      </c>
      <c r="K1707" s="14" t="n">
        <v>2</v>
      </c>
      <c r="L1707" s="14" t="n">
        <v>0</v>
      </c>
      <c r="M1707" s="14" t="n">
        <v>0</v>
      </c>
      <c r="N1707" s="14" t="s">
        <v>82</v>
      </c>
      <c r="O1707" s="14" t="s">
        <v>193</v>
      </c>
      <c r="P1707" s="14" t="s">
        <v>93</v>
      </c>
      <c r="Q1707" s="14" t="s">
        <v>94</v>
      </c>
      <c r="R1707" s="14" t="n">
        <v>0</v>
      </c>
      <c r="S1707" s="14" t="n">
        <v>0</v>
      </c>
      <c r="T1707" s="14" t="n">
        <v>0</v>
      </c>
      <c r="U1707" s="14" t="s">
        <v>109</v>
      </c>
      <c r="V1707" s="14" t="s">
        <v>109</v>
      </c>
      <c r="W1707" s="14" t="n">
        <v>0</v>
      </c>
      <c r="X1707" s="14" t="s">
        <v>86</v>
      </c>
      <c r="Y1707" s="14" t="n">
        <v>9</v>
      </c>
      <c r="Z1707" s="14" t="n">
        <v>0</v>
      </c>
      <c r="AA1707" s="14" t="n">
        <v>0</v>
      </c>
      <c r="AB1707" s="14" t="s">
        <v>87</v>
      </c>
      <c r="AC1707" s="14" t="n">
        <v>122.4</v>
      </c>
      <c r="AD1707" s="14" t="n">
        <v>0</v>
      </c>
      <c r="AE1707" s="14" t="n">
        <v>2</v>
      </c>
      <c r="AF1707" s="14" t="s">
        <v>96</v>
      </c>
      <c r="AG1707" s="15" t="n">
        <v>42821</v>
      </c>
      <c r="AH1707" s="14" t="n">
        <f aca="false">I1707+J1707</f>
        <v>1</v>
      </c>
      <c r="AI1707" s="14" t="n">
        <f aca="false">K1707+L1707+M1707</f>
        <v>2</v>
      </c>
      <c r="AJ1707" s="14" t="n">
        <f aca="false">AC1707*AH1707</f>
        <v>122.4</v>
      </c>
      <c r="AK1707" s="14" t="str">
        <f aca="false">IF(C1707=1,"Cancelled","Completed")</f>
        <v>Cancelled</v>
      </c>
      <c r="AL1707" s="14" t="str">
        <f aca="false">_xlfn.IFS(D1707&lt;=7,"0-7 Days",D1707&lt;=30,"8-30 Days",D1707&lt;=90,"31-90 Days",TRUE(),"90+ Days")</f>
        <v>90+ Days</v>
      </c>
      <c r="AM1707" s="14" t="str">
        <f aca="false">_xlfn.IFS(OR(F1707="December",F1707="January",F1707="February"),"Winter",OR(F1707="March",F1707="April",F1707="May"),"Spring",OR(F1707="June",F1707="July",F1707="August"),"Summer",TRUE(),"Autumn")</f>
        <v>Spring</v>
      </c>
      <c r="AN1707" s="14" t="str">
        <f aca="false">IF(L1707+M1707&gt;0,"Family","Adult Only")</f>
        <v>Adult Only</v>
      </c>
      <c r="AO1707" s="14" t="str">
        <f aca="false">IF(U1707=V1707,"Same","Changed")</f>
        <v>Same</v>
      </c>
    </row>
    <row r="1708" customFormat="false" ht="15" hidden="false" customHeight="false" outlineLevel="0" collapsed="false">
      <c r="A1708" s="0" t="n">
        <v>1776</v>
      </c>
      <c r="B1708" s="0" t="s">
        <v>90</v>
      </c>
      <c r="C1708" s="0" t="n">
        <v>0</v>
      </c>
      <c r="D1708" s="0" t="n">
        <v>14</v>
      </c>
      <c r="E1708" s="0" t="n">
        <v>2016</v>
      </c>
      <c r="F1708" s="0" t="s">
        <v>103</v>
      </c>
      <c r="G1708" s="0" t="n">
        <v>13</v>
      </c>
      <c r="H1708" s="0" t="n">
        <v>24</v>
      </c>
      <c r="I1708" s="0" t="n">
        <v>0</v>
      </c>
      <c r="J1708" s="0" t="n">
        <v>3</v>
      </c>
      <c r="K1708" s="0" t="n">
        <v>3</v>
      </c>
      <c r="L1708" s="0" t="n">
        <v>0</v>
      </c>
      <c r="M1708" s="0" t="n">
        <v>0</v>
      </c>
      <c r="N1708" s="0" t="s">
        <v>82</v>
      </c>
      <c r="O1708" s="0" t="s">
        <v>122</v>
      </c>
      <c r="P1708" s="0" t="s">
        <v>93</v>
      </c>
      <c r="Q1708" s="0" t="s">
        <v>94</v>
      </c>
      <c r="R1708" s="0" t="n">
        <v>0</v>
      </c>
      <c r="S1708" s="0" t="n">
        <v>0</v>
      </c>
      <c r="T1708" s="0" t="n">
        <v>0</v>
      </c>
      <c r="U1708" s="0" t="s">
        <v>109</v>
      </c>
      <c r="V1708" s="0" t="s">
        <v>109</v>
      </c>
      <c r="W1708" s="0" t="n">
        <v>0</v>
      </c>
      <c r="X1708" s="0" t="s">
        <v>86</v>
      </c>
      <c r="Y1708" s="0" t="n">
        <v>9</v>
      </c>
      <c r="Z1708" s="0" t="n">
        <v>0</v>
      </c>
      <c r="AA1708" s="0" t="n">
        <v>0</v>
      </c>
      <c r="AB1708" s="0" t="s">
        <v>87</v>
      </c>
      <c r="AC1708" s="0" t="n">
        <v>192.67</v>
      </c>
      <c r="AD1708" s="0" t="n">
        <v>1</v>
      </c>
      <c r="AE1708" s="0" t="n">
        <v>2</v>
      </c>
      <c r="AF1708" s="0" t="s">
        <v>88</v>
      </c>
      <c r="AG1708" s="13" t="n">
        <v>42456</v>
      </c>
      <c r="AH1708" s="25" t="n">
        <f aca="false">I1708+J1708</f>
        <v>3</v>
      </c>
      <c r="AI1708" s="25" t="n">
        <f aca="false">K1708+L1708+M1708</f>
        <v>3</v>
      </c>
      <c r="AJ1708" s="25" t="n">
        <f aca="false">AC1708*AH1708</f>
        <v>578.01</v>
      </c>
      <c r="AK1708" s="0" t="str">
        <f aca="false">IF(C1708=1,"Cancelled","Completed")</f>
        <v>Completed</v>
      </c>
      <c r="AL1708" s="0" t="str">
        <f aca="false">_xlfn.IFS(D1708&lt;=7,"0-7 Days",D1708&lt;=30,"8-30 Days",D1708&lt;=90,"31-90 Days",TRUE(),"90+ Days")</f>
        <v>8-30 Days</v>
      </c>
      <c r="AM1708" s="0" t="str">
        <f aca="false">_xlfn.IFS(OR(F1708="December",F1708="January",F1708="February"),"Winter",OR(F1708="March",F1708="April",F1708="May"),"Spring",OR(F1708="June",F1708="July",F1708="August"),"Summer",TRUE(),"Autumn")</f>
        <v>Spring</v>
      </c>
      <c r="AN1708" s="0" t="str">
        <f aca="false">IF(L1708+M1708&gt;0,"Family","Adult Only")</f>
        <v>Adult Only</v>
      </c>
      <c r="AO1708" s="0" t="str">
        <f aca="false">IF(U1708=V1708,"Same","Changed")</f>
        <v>Same</v>
      </c>
    </row>
    <row r="1709" customFormat="false" ht="15" hidden="false" customHeight="false" outlineLevel="0" collapsed="false">
      <c r="A1709" s="14" t="n">
        <v>1777</v>
      </c>
      <c r="B1709" s="14" t="s">
        <v>90</v>
      </c>
      <c r="C1709" s="14" t="n">
        <v>0</v>
      </c>
      <c r="D1709" s="14" t="n">
        <v>55</v>
      </c>
      <c r="E1709" s="14" t="n">
        <v>2016</v>
      </c>
      <c r="F1709" s="14" t="s">
        <v>114</v>
      </c>
      <c r="G1709" s="14" t="n">
        <v>36</v>
      </c>
      <c r="H1709" s="14" t="n">
        <v>3</v>
      </c>
      <c r="I1709" s="14" t="n">
        <v>1</v>
      </c>
      <c r="J1709" s="14" t="n">
        <v>1</v>
      </c>
      <c r="K1709" s="14" t="n">
        <v>2</v>
      </c>
      <c r="L1709" s="14" t="n">
        <v>0</v>
      </c>
      <c r="M1709" s="14" t="n">
        <v>0</v>
      </c>
      <c r="N1709" s="14" t="s">
        <v>82</v>
      </c>
      <c r="O1709" s="14" t="s">
        <v>83</v>
      </c>
      <c r="P1709" s="14" t="s">
        <v>93</v>
      </c>
      <c r="Q1709" s="14" t="s">
        <v>94</v>
      </c>
      <c r="R1709" s="14" t="n">
        <v>0</v>
      </c>
      <c r="S1709" s="14" t="n">
        <v>0</v>
      </c>
      <c r="T1709" s="14" t="n">
        <v>0</v>
      </c>
      <c r="U1709" s="14" t="s">
        <v>109</v>
      </c>
      <c r="V1709" s="14" t="s">
        <v>109</v>
      </c>
      <c r="W1709" s="14" t="n">
        <v>0</v>
      </c>
      <c r="X1709" s="14" t="s">
        <v>86</v>
      </c>
      <c r="Y1709" s="14" t="n">
        <v>9</v>
      </c>
      <c r="Z1709" s="14" t="n">
        <v>0</v>
      </c>
      <c r="AA1709" s="14" t="n">
        <v>0</v>
      </c>
      <c r="AB1709" s="14" t="s">
        <v>87</v>
      </c>
      <c r="AC1709" s="14" t="n">
        <v>123.3</v>
      </c>
      <c r="AD1709" s="14" t="n">
        <v>0</v>
      </c>
      <c r="AE1709" s="14" t="n">
        <v>2</v>
      </c>
      <c r="AF1709" s="14" t="s">
        <v>88</v>
      </c>
      <c r="AG1709" s="15" t="n">
        <v>42618</v>
      </c>
      <c r="AH1709" s="14" t="n">
        <f aca="false">I1709+J1709</f>
        <v>2</v>
      </c>
      <c r="AI1709" s="14" t="n">
        <f aca="false">K1709+L1709+M1709</f>
        <v>2</v>
      </c>
      <c r="AJ1709" s="14" t="n">
        <f aca="false">AC1709*AH1709</f>
        <v>246.6</v>
      </c>
      <c r="AK1709" s="14" t="str">
        <f aca="false">IF(C1709=1,"Cancelled","Completed")</f>
        <v>Completed</v>
      </c>
      <c r="AL1709" s="14" t="str">
        <f aca="false">_xlfn.IFS(D1709&lt;=7,"0-7 Days",D1709&lt;=30,"8-30 Days",D1709&lt;=90,"31-90 Days",TRUE(),"90+ Days")</f>
        <v>31-90 Days</v>
      </c>
      <c r="AM1709" s="14" t="str">
        <f aca="false">_xlfn.IFS(OR(F1709="December",F1709="January",F1709="February"),"Winter",OR(F1709="March",F1709="April",F1709="May"),"Spring",OR(F1709="June",F1709="July",F1709="August"),"Summer",TRUE(),"Autumn")</f>
        <v>Autumn</v>
      </c>
      <c r="AN1709" s="14" t="str">
        <f aca="false">IF(L1709+M1709&gt;0,"Family","Adult Only")</f>
        <v>Adult Only</v>
      </c>
      <c r="AO1709" s="14" t="str">
        <f aca="false">IF(U1709=V1709,"Same","Changed")</f>
        <v>Same</v>
      </c>
    </row>
    <row r="1710" customFormat="false" ht="15" hidden="false" customHeight="false" outlineLevel="0" collapsed="false">
      <c r="A1710" s="0" t="n">
        <v>1778</v>
      </c>
      <c r="B1710" s="0" t="s">
        <v>80</v>
      </c>
      <c r="C1710" s="0" t="n">
        <v>1</v>
      </c>
      <c r="D1710" s="0" t="n">
        <v>101</v>
      </c>
      <c r="E1710" s="0" t="n">
        <v>2017</v>
      </c>
      <c r="F1710" s="0" t="s">
        <v>119</v>
      </c>
      <c r="G1710" s="0" t="n">
        <v>31</v>
      </c>
      <c r="H1710" s="0" t="n">
        <v>3</v>
      </c>
      <c r="I1710" s="0" t="n">
        <v>0</v>
      </c>
      <c r="J1710" s="0" t="n">
        <v>2</v>
      </c>
      <c r="K1710" s="0" t="n">
        <v>2</v>
      </c>
      <c r="L1710" s="0" t="n">
        <v>0</v>
      </c>
      <c r="M1710" s="0" t="n">
        <v>0</v>
      </c>
      <c r="N1710" s="0" t="s">
        <v>82</v>
      </c>
      <c r="O1710" s="0" t="s">
        <v>92</v>
      </c>
      <c r="P1710" s="0" t="s">
        <v>84</v>
      </c>
      <c r="Q1710" s="0" t="s">
        <v>84</v>
      </c>
      <c r="R1710" s="0" t="n">
        <v>0</v>
      </c>
      <c r="S1710" s="0" t="n">
        <v>0</v>
      </c>
      <c r="T1710" s="0" t="n">
        <v>0</v>
      </c>
      <c r="U1710" s="0" t="s">
        <v>95</v>
      </c>
      <c r="V1710" s="0" t="s">
        <v>95</v>
      </c>
      <c r="W1710" s="0" t="n">
        <v>0</v>
      </c>
      <c r="X1710" s="0" t="s">
        <v>86</v>
      </c>
      <c r="Y1710" s="0" t="n">
        <v>250</v>
      </c>
      <c r="Z1710" s="0" t="n">
        <v>0</v>
      </c>
      <c r="AA1710" s="0" t="n">
        <v>0</v>
      </c>
      <c r="AB1710" s="0" t="s">
        <v>87</v>
      </c>
      <c r="AC1710" s="0" t="n">
        <v>213.75</v>
      </c>
      <c r="AD1710" s="0" t="n">
        <v>0</v>
      </c>
      <c r="AE1710" s="0" t="n">
        <v>0</v>
      </c>
      <c r="AF1710" s="0" t="s">
        <v>96</v>
      </c>
      <c r="AG1710" s="13" t="n">
        <v>42914</v>
      </c>
      <c r="AH1710" s="25" t="n">
        <f aca="false">I1710+J1710</f>
        <v>2</v>
      </c>
      <c r="AI1710" s="25" t="n">
        <f aca="false">K1710+L1710+M1710</f>
        <v>2</v>
      </c>
      <c r="AJ1710" s="25" t="n">
        <f aca="false">AC1710*AH1710</f>
        <v>427.5</v>
      </c>
      <c r="AK1710" s="0" t="str">
        <f aca="false">IF(C1710=1,"Cancelled","Completed")</f>
        <v>Cancelled</v>
      </c>
      <c r="AL1710" s="0" t="str">
        <f aca="false">_xlfn.IFS(D1710&lt;=7,"0-7 Days",D1710&lt;=30,"8-30 Days",D1710&lt;=90,"31-90 Days",TRUE(),"90+ Days")</f>
        <v>90+ Days</v>
      </c>
      <c r="AM1710" s="0" t="str">
        <f aca="false">_xlfn.IFS(OR(F1710="December",F1710="January",F1710="February"),"Winter",OR(F1710="March",F1710="April",F1710="May"),"Spring",OR(F1710="June",F1710="July",F1710="August"),"Summer",TRUE(),"Autumn")</f>
        <v>Summer</v>
      </c>
      <c r="AN1710" s="0" t="str">
        <f aca="false">IF(L1710+M1710&gt;0,"Family","Adult Only")</f>
        <v>Adult Only</v>
      </c>
      <c r="AO1710" s="0" t="str">
        <f aca="false">IF(U1710=V1710,"Same","Changed")</f>
        <v>Same</v>
      </c>
    </row>
    <row r="1711" customFormat="false" ht="15" hidden="false" customHeight="false" outlineLevel="0" collapsed="false">
      <c r="A1711" s="14" t="n">
        <v>1779</v>
      </c>
      <c r="B1711" s="14" t="s">
        <v>90</v>
      </c>
      <c r="C1711" s="14" t="n">
        <v>1</v>
      </c>
      <c r="D1711" s="14" t="n">
        <v>45</v>
      </c>
      <c r="E1711" s="14" t="n">
        <v>2016</v>
      </c>
      <c r="F1711" s="14" t="s">
        <v>103</v>
      </c>
      <c r="G1711" s="14" t="n">
        <v>11</v>
      </c>
      <c r="H1711" s="14" t="n">
        <v>12</v>
      </c>
      <c r="I1711" s="14" t="n">
        <v>1</v>
      </c>
      <c r="J1711" s="14" t="n">
        <v>1</v>
      </c>
      <c r="K1711" s="14" t="n">
        <v>2</v>
      </c>
      <c r="L1711" s="14" t="n">
        <v>0</v>
      </c>
      <c r="M1711" s="14" t="n">
        <v>0</v>
      </c>
      <c r="N1711" s="14" t="s">
        <v>107</v>
      </c>
      <c r="O1711" s="14" t="s">
        <v>98</v>
      </c>
      <c r="P1711" s="14" t="s">
        <v>93</v>
      </c>
      <c r="Q1711" s="14" t="s">
        <v>94</v>
      </c>
      <c r="R1711" s="14" t="n">
        <v>0</v>
      </c>
      <c r="S1711" s="14" t="n">
        <v>0</v>
      </c>
      <c r="T1711" s="14" t="n">
        <v>0</v>
      </c>
      <c r="U1711" s="14" t="s">
        <v>95</v>
      </c>
      <c r="V1711" s="14" t="s">
        <v>95</v>
      </c>
      <c r="W1711" s="14" t="n">
        <v>0</v>
      </c>
      <c r="X1711" s="14" t="s">
        <v>86</v>
      </c>
      <c r="Y1711" s="14" t="n">
        <v>9</v>
      </c>
      <c r="Z1711" s="14" t="n">
        <v>0</v>
      </c>
      <c r="AA1711" s="14" t="n">
        <v>0</v>
      </c>
      <c r="AB1711" s="14" t="s">
        <v>87</v>
      </c>
      <c r="AC1711" s="14" t="n">
        <v>71.1</v>
      </c>
      <c r="AD1711" s="14" t="n">
        <v>0</v>
      </c>
      <c r="AE1711" s="14" t="n">
        <v>0</v>
      </c>
      <c r="AF1711" s="14" t="s">
        <v>96</v>
      </c>
      <c r="AG1711" s="15" t="n">
        <v>42403</v>
      </c>
      <c r="AH1711" s="14" t="n">
        <f aca="false">I1711+J1711</f>
        <v>2</v>
      </c>
      <c r="AI1711" s="14" t="n">
        <f aca="false">K1711+L1711+M1711</f>
        <v>2</v>
      </c>
      <c r="AJ1711" s="14" t="n">
        <f aca="false">AC1711*AH1711</f>
        <v>142.2</v>
      </c>
      <c r="AK1711" s="14" t="str">
        <f aca="false">IF(C1711=1,"Cancelled","Completed")</f>
        <v>Cancelled</v>
      </c>
      <c r="AL1711" s="14" t="str">
        <f aca="false">_xlfn.IFS(D1711&lt;=7,"0-7 Days",D1711&lt;=30,"8-30 Days",D1711&lt;=90,"31-90 Days",TRUE(),"90+ Days")</f>
        <v>31-90 Days</v>
      </c>
      <c r="AM1711" s="14" t="str">
        <f aca="false">_xlfn.IFS(OR(F1711="December",F1711="January",F1711="February"),"Winter",OR(F1711="March",F1711="April",F1711="May"),"Spring",OR(F1711="June",F1711="July",F1711="August"),"Summer",TRUE(),"Autumn")</f>
        <v>Spring</v>
      </c>
      <c r="AN1711" s="14" t="str">
        <f aca="false">IF(L1711+M1711&gt;0,"Family","Adult Only")</f>
        <v>Adult Only</v>
      </c>
      <c r="AO1711" s="14" t="str">
        <f aca="false">IF(U1711=V1711,"Same","Changed")</f>
        <v>Same</v>
      </c>
    </row>
    <row r="1712" customFormat="false" ht="15" hidden="false" customHeight="false" outlineLevel="0" collapsed="false">
      <c r="A1712" s="0" t="n">
        <v>1780</v>
      </c>
      <c r="B1712" s="0" t="s">
        <v>80</v>
      </c>
      <c r="C1712" s="0" t="n">
        <v>0</v>
      </c>
      <c r="D1712" s="0" t="n">
        <v>177</v>
      </c>
      <c r="E1712" s="0" t="n">
        <v>2017</v>
      </c>
      <c r="F1712" s="0" t="s">
        <v>119</v>
      </c>
      <c r="G1712" s="0" t="n">
        <v>33</v>
      </c>
      <c r="H1712" s="0" t="n">
        <v>19</v>
      </c>
      <c r="I1712" s="0" t="n">
        <v>2</v>
      </c>
      <c r="J1712" s="0" t="n">
        <v>4</v>
      </c>
      <c r="K1712" s="0" t="n">
        <v>2</v>
      </c>
      <c r="L1712" s="0" t="n">
        <v>0</v>
      </c>
      <c r="M1712" s="0" t="n">
        <v>0</v>
      </c>
      <c r="N1712" s="0" t="s">
        <v>82</v>
      </c>
      <c r="O1712" s="0" t="s">
        <v>92</v>
      </c>
      <c r="P1712" s="0" t="s">
        <v>84</v>
      </c>
      <c r="Q1712" s="0" t="s">
        <v>84</v>
      </c>
      <c r="R1712" s="0" t="n">
        <v>0</v>
      </c>
      <c r="S1712" s="0" t="n">
        <v>0</v>
      </c>
      <c r="T1712" s="0" t="n">
        <v>0</v>
      </c>
      <c r="U1712" s="0" t="s">
        <v>85</v>
      </c>
      <c r="V1712" s="0" t="s">
        <v>85</v>
      </c>
      <c r="W1712" s="0" t="n">
        <v>0</v>
      </c>
      <c r="X1712" s="0" t="s">
        <v>86</v>
      </c>
      <c r="Y1712" s="0" t="n">
        <v>250</v>
      </c>
      <c r="Z1712" s="0" t="n">
        <v>0</v>
      </c>
      <c r="AA1712" s="0" t="n">
        <v>0</v>
      </c>
      <c r="AB1712" s="0" t="s">
        <v>87</v>
      </c>
      <c r="AC1712" s="0" t="n">
        <v>239</v>
      </c>
      <c r="AD1712" s="0" t="n">
        <v>0</v>
      </c>
      <c r="AE1712" s="0" t="n">
        <v>1</v>
      </c>
      <c r="AF1712" s="0" t="s">
        <v>88</v>
      </c>
      <c r="AG1712" s="13" t="n">
        <v>42972</v>
      </c>
      <c r="AH1712" s="25" t="n">
        <f aca="false">I1712+J1712</f>
        <v>6</v>
      </c>
      <c r="AI1712" s="25" t="n">
        <f aca="false">K1712+L1712+M1712</f>
        <v>2</v>
      </c>
      <c r="AJ1712" s="25" t="n">
        <f aca="false">AC1712*AH1712</f>
        <v>1434</v>
      </c>
      <c r="AK1712" s="0" t="str">
        <f aca="false">IF(C1712=1,"Cancelled","Completed")</f>
        <v>Completed</v>
      </c>
      <c r="AL1712" s="0" t="str">
        <f aca="false">_xlfn.IFS(D1712&lt;=7,"0-7 Days",D1712&lt;=30,"8-30 Days",D1712&lt;=90,"31-90 Days",TRUE(),"90+ Days")</f>
        <v>90+ Days</v>
      </c>
      <c r="AM1712" s="0" t="str">
        <f aca="false">_xlfn.IFS(OR(F1712="December",F1712="January",F1712="February"),"Winter",OR(F1712="March",F1712="April",F1712="May"),"Spring",OR(F1712="June",F1712="July",F1712="August"),"Summer",TRUE(),"Autumn")</f>
        <v>Summer</v>
      </c>
      <c r="AN1712" s="0" t="str">
        <f aca="false">IF(L1712+M1712&gt;0,"Family","Adult Only")</f>
        <v>Adult Only</v>
      </c>
      <c r="AO1712" s="0" t="str">
        <f aca="false">IF(U1712=V1712,"Same","Changed")</f>
        <v>Same</v>
      </c>
    </row>
    <row r="1713" customFormat="false" ht="15" hidden="false" customHeight="false" outlineLevel="0" collapsed="false">
      <c r="A1713" s="14" t="n">
        <v>1781</v>
      </c>
      <c r="B1713" s="14" t="s">
        <v>90</v>
      </c>
      <c r="C1713" s="14" t="n">
        <v>0</v>
      </c>
      <c r="D1713" s="14" t="n">
        <v>17</v>
      </c>
      <c r="E1713" s="14" t="n">
        <v>2016</v>
      </c>
      <c r="F1713" s="14" t="s">
        <v>81</v>
      </c>
      <c r="G1713" s="14" t="n">
        <v>50</v>
      </c>
      <c r="H1713" s="14" t="n">
        <v>8</v>
      </c>
      <c r="I1713" s="14" t="n">
        <v>0</v>
      </c>
      <c r="J1713" s="14" t="n">
        <v>3</v>
      </c>
      <c r="K1713" s="14" t="n">
        <v>2</v>
      </c>
      <c r="L1713" s="14" t="n">
        <v>0</v>
      </c>
      <c r="M1713" s="14" t="n">
        <v>0</v>
      </c>
      <c r="N1713" s="14" t="s">
        <v>107</v>
      </c>
      <c r="O1713" s="14" t="s">
        <v>83</v>
      </c>
      <c r="P1713" s="14" t="s">
        <v>93</v>
      </c>
      <c r="Q1713" s="14" t="s">
        <v>94</v>
      </c>
      <c r="R1713" s="14" t="n">
        <v>0</v>
      </c>
      <c r="S1713" s="14" t="n">
        <v>0</v>
      </c>
      <c r="T1713" s="14" t="n">
        <v>0</v>
      </c>
      <c r="U1713" s="14" t="s">
        <v>95</v>
      </c>
      <c r="V1713" s="14" t="s">
        <v>95</v>
      </c>
      <c r="W1713" s="14" t="n">
        <v>0</v>
      </c>
      <c r="X1713" s="14" t="s">
        <v>86</v>
      </c>
      <c r="Y1713" s="14" t="n">
        <v>9</v>
      </c>
      <c r="Z1713" s="14" t="n">
        <v>0</v>
      </c>
      <c r="AA1713" s="14" t="n">
        <v>0</v>
      </c>
      <c r="AB1713" s="14" t="s">
        <v>87</v>
      </c>
      <c r="AC1713" s="14" t="n">
        <v>92.67</v>
      </c>
      <c r="AD1713" s="14" t="n">
        <v>0</v>
      </c>
      <c r="AE1713" s="14" t="n">
        <v>0</v>
      </c>
      <c r="AF1713" s="14" t="s">
        <v>88</v>
      </c>
      <c r="AG1713" s="15" t="n">
        <v>42715</v>
      </c>
      <c r="AH1713" s="14" t="n">
        <f aca="false">I1713+J1713</f>
        <v>3</v>
      </c>
      <c r="AI1713" s="14" t="n">
        <f aca="false">K1713+L1713+M1713</f>
        <v>2</v>
      </c>
      <c r="AJ1713" s="14" t="n">
        <f aca="false">AC1713*AH1713</f>
        <v>278.01</v>
      </c>
      <c r="AK1713" s="14" t="str">
        <f aca="false">IF(C1713=1,"Cancelled","Completed")</f>
        <v>Completed</v>
      </c>
      <c r="AL1713" s="14" t="str">
        <f aca="false">_xlfn.IFS(D1713&lt;=7,"0-7 Days",D1713&lt;=30,"8-30 Days",D1713&lt;=90,"31-90 Days",TRUE(),"90+ Days")</f>
        <v>8-30 Days</v>
      </c>
      <c r="AM1713" s="14" t="str">
        <f aca="false">_xlfn.IFS(OR(F1713="December",F1713="January",F1713="February"),"Winter",OR(F1713="March",F1713="April",F1713="May"),"Spring",OR(F1713="June",F1713="July",F1713="August"),"Summer",TRUE(),"Autumn")</f>
        <v>Winter</v>
      </c>
      <c r="AN1713" s="14" t="str">
        <f aca="false">IF(L1713+M1713&gt;0,"Family","Adult Only")</f>
        <v>Adult Only</v>
      </c>
      <c r="AO1713" s="14" t="str">
        <f aca="false">IF(U1713=V1713,"Same","Changed")</f>
        <v>Same</v>
      </c>
    </row>
    <row r="1714" customFormat="false" ht="15" hidden="false" customHeight="false" outlineLevel="0" collapsed="false">
      <c r="A1714" s="0" t="n">
        <v>1782</v>
      </c>
      <c r="B1714" s="0" t="s">
        <v>90</v>
      </c>
      <c r="C1714" s="0" t="n">
        <v>1</v>
      </c>
      <c r="D1714" s="0" t="n">
        <v>341</v>
      </c>
      <c r="E1714" s="0" t="n">
        <v>2015</v>
      </c>
      <c r="F1714" s="0" t="s">
        <v>114</v>
      </c>
      <c r="G1714" s="0" t="n">
        <v>39</v>
      </c>
      <c r="H1714" s="0" t="n">
        <v>23</v>
      </c>
      <c r="I1714" s="0" t="n">
        <v>0</v>
      </c>
      <c r="J1714" s="0" t="n">
        <v>2</v>
      </c>
      <c r="K1714" s="0" t="n">
        <v>2</v>
      </c>
      <c r="L1714" s="0" t="n">
        <v>0</v>
      </c>
      <c r="M1714" s="0" t="n">
        <v>0</v>
      </c>
      <c r="N1714" s="0" t="s">
        <v>82</v>
      </c>
      <c r="O1714" s="0" t="s">
        <v>92</v>
      </c>
      <c r="P1714" s="0" t="s">
        <v>116</v>
      </c>
      <c r="Q1714" s="0" t="s">
        <v>94</v>
      </c>
      <c r="R1714" s="0" t="n">
        <v>0</v>
      </c>
      <c r="S1714" s="0" t="n">
        <v>1</v>
      </c>
      <c r="T1714" s="0" t="n">
        <v>0</v>
      </c>
      <c r="U1714" s="0" t="s">
        <v>95</v>
      </c>
      <c r="V1714" s="0" t="s">
        <v>95</v>
      </c>
      <c r="W1714" s="0" t="n">
        <v>0</v>
      </c>
      <c r="X1714" s="0" t="s">
        <v>120</v>
      </c>
      <c r="Y1714" s="0" t="n">
        <v>1</v>
      </c>
      <c r="Z1714" s="0" t="n">
        <v>0</v>
      </c>
      <c r="AA1714" s="0" t="n">
        <v>0</v>
      </c>
      <c r="AB1714" s="0" t="s">
        <v>101</v>
      </c>
      <c r="AC1714" s="0" t="n">
        <v>62</v>
      </c>
      <c r="AD1714" s="0" t="n">
        <v>0</v>
      </c>
      <c r="AE1714" s="0" t="n">
        <v>0</v>
      </c>
      <c r="AF1714" s="0" t="s">
        <v>96</v>
      </c>
      <c r="AG1714" s="13" t="n">
        <v>42187</v>
      </c>
      <c r="AH1714" s="25" t="n">
        <f aca="false">I1714+J1714</f>
        <v>2</v>
      </c>
      <c r="AI1714" s="25" t="n">
        <f aca="false">K1714+L1714+M1714</f>
        <v>2</v>
      </c>
      <c r="AJ1714" s="25" t="n">
        <f aca="false">AC1714*AH1714</f>
        <v>124</v>
      </c>
      <c r="AK1714" s="0" t="str">
        <f aca="false">IF(C1714=1,"Cancelled","Completed")</f>
        <v>Cancelled</v>
      </c>
      <c r="AL1714" s="0" t="str">
        <f aca="false">_xlfn.IFS(D1714&lt;=7,"0-7 Days",D1714&lt;=30,"8-30 Days",D1714&lt;=90,"31-90 Days",TRUE(),"90+ Days")</f>
        <v>90+ Days</v>
      </c>
      <c r="AM1714" s="0" t="str">
        <f aca="false">_xlfn.IFS(OR(F1714="December",F1714="January",F1714="February"),"Winter",OR(F1714="March",F1714="April",F1714="May"),"Spring",OR(F1714="June",F1714="July",F1714="August"),"Summer",TRUE(),"Autumn")</f>
        <v>Autumn</v>
      </c>
      <c r="AN1714" s="0" t="str">
        <f aca="false">IF(L1714+M1714&gt;0,"Family","Adult Only")</f>
        <v>Adult Only</v>
      </c>
      <c r="AO1714" s="0" t="str">
        <f aca="false">IF(U1714=V1714,"Same","Changed")</f>
        <v>Same</v>
      </c>
    </row>
    <row r="1715" customFormat="false" ht="15" hidden="false" customHeight="false" outlineLevel="0" collapsed="false">
      <c r="A1715" s="14" t="n">
        <v>1783</v>
      </c>
      <c r="B1715" s="14" t="s">
        <v>80</v>
      </c>
      <c r="C1715" s="14" t="n">
        <v>1</v>
      </c>
      <c r="D1715" s="14" t="n">
        <v>65</v>
      </c>
      <c r="E1715" s="14" t="n">
        <v>2016</v>
      </c>
      <c r="F1715" s="14" t="s">
        <v>103</v>
      </c>
      <c r="G1715" s="14" t="n">
        <v>11</v>
      </c>
      <c r="H1715" s="14" t="n">
        <v>12</v>
      </c>
      <c r="I1715" s="14" t="n">
        <v>2</v>
      </c>
      <c r="J1715" s="14" t="n">
        <v>3</v>
      </c>
      <c r="K1715" s="14" t="n">
        <v>1</v>
      </c>
      <c r="L1715" s="14" t="n">
        <v>0</v>
      </c>
      <c r="M1715" s="14" t="n">
        <v>0</v>
      </c>
      <c r="N1715" s="14" t="s">
        <v>112</v>
      </c>
      <c r="O1715" s="14" t="s">
        <v>92</v>
      </c>
      <c r="P1715" s="14" t="s">
        <v>99</v>
      </c>
      <c r="Q1715" s="14" t="s">
        <v>94</v>
      </c>
      <c r="R1715" s="14" t="n">
        <v>0</v>
      </c>
      <c r="S1715" s="14" t="n">
        <v>0</v>
      </c>
      <c r="T1715" s="14" t="n">
        <v>0</v>
      </c>
      <c r="U1715" s="14" t="s">
        <v>95</v>
      </c>
      <c r="V1715" s="14" t="s">
        <v>95</v>
      </c>
      <c r="W1715" s="14" t="n">
        <v>1</v>
      </c>
      <c r="X1715" s="14" t="s">
        <v>86</v>
      </c>
      <c r="Y1715" s="14" t="n">
        <v>177</v>
      </c>
      <c r="Z1715" s="14" t="n">
        <v>0</v>
      </c>
      <c r="AA1715" s="14" t="n">
        <v>0</v>
      </c>
      <c r="AB1715" s="14" t="s">
        <v>125</v>
      </c>
      <c r="AC1715" s="14" t="n">
        <v>34.2</v>
      </c>
      <c r="AD1715" s="14" t="n">
        <v>0</v>
      </c>
      <c r="AE1715" s="14" t="n">
        <v>0</v>
      </c>
      <c r="AF1715" s="14" t="s">
        <v>96</v>
      </c>
      <c r="AG1715" s="15" t="n">
        <v>42398</v>
      </c>
      <c r="AH1715" s="14" t="n">
        <f aca="false">I1715+J1715</f>
        <v>5</v>
      </c>
      <c r="AI1715" s="14" t="n">
        <f aca="false">K1715+L1715+M1715</f>
        <v>1</v>
      </c>
      <c r="AJ1715" s="14" t="n">
        <f aca="false">AC1715*AH1715</f>
        <v>171</v>
      </c>
      <c r="AK1715" s="14" t="str">
        <f aca="false">IF(C1715=1,"Cancelled","Completed")</f>
        <v>Cancelled</v>
      </c>
      <c r="AL1715" s="14" t="str">
        <f aca="false">_xlfn.IFS(D1715&lt;=7,"0-7 Days",D1715&lt;=30,"8-30 Days",D1715&lt;=90,"31-90 Days",TRUE(),"90+ Days")</f>
        <v>31-90 Days</v>
      </c>
      <c r="AM1715" s="14" t="str">
        <f aca="false">_xlfn.IFS(OR(F1715="December",F1715="January",F1715="February"),"Winter",OR(F1715="March",F1715="April",F1715="May"),"Spring",OR(F1715="June",F1715="July",F1715="August"),"Summer",TRUE(),"Autumn")</f>
        <v>Spring</v>
      </c>
      <c r="AN1715" s="14" t="str">
        <f aca="false">IF(L1715+M1715&gt;0,"Family","Adult Only")</f>
        <v>Adult Only</v>
      </c>
      <c r="AO1715" s="14" t="str">
        <f aca="false">IF(U1715=V1715,"Same","Changed")</f>
        <v>Same</v>
      </c>
    </row>
    <row r="1716" customFormat="false" ht="15" hidden="false" customHeight="false" outlineLevel="0" collapsed="false">
      <c r="A1716" s="0" t="n">
        <v>1784</v>
      </c>
      <c r="B1716" s="0" t="s">
        <v>90</v>
      </c>
      <c r="C1716" s="0" t="n">
        <v>1</v>
      </c>
      <c r="D1716" s="0" t="n">
        <v>349</v>
      </c>
      <c r="E1716" s="0" t="n">
        <v>2015</v>
      </c>
      <c r="F1716" s="0" t="s">
        <v>111</v>
      </c>
      <c r="G1716" s="0" t="n">
        <v>40</v>
      </c>
      <c r="H1716" s="0" t="n">
        <v>1</v>
      </c>
      <c r="I1716" s="0" t="n">
        <v>0</v>
      </c>
      <c r="J1716" s="0" t="n">
        <v>2</v>
      </c>
      <c r="K1716" s="0" t="n">
        <v>2</v>
      </c>
      <c r="L1716" s="0" t="n">
        <v>0</v>
      </c>
      <c r="M1716" s="0" t="n">
        <v>0</v>
      </c>
      <c r="N1716" s="0" t="s">
        <v>82</v>
      </c>
      <c r="O1716" s="0" t="s">
        <v>92</v>
      </c>
      <c r="P1716" s="0" t="s">
        <v>116</v>
      </c>
      <c r="Q1716" s="0" t="s">
        <v>94</v>
      </c>
      <c r="R1716" s="0" t="n">
        <v>0</v>
      </c>
      <c r="S1716" s="0" t="n">
        <v>1</v>
      </c>
      <c r="T1716" s="0" t="n">
        <v>0</v>
      </c>
      <c r="U1716" s="0" t="s">
        <v>95</v>
      </c>
      <c r="V1716" s="0" t="s">
        <v>95</v>
      </c>
      <c r="W1716" s="0" t="n">
        <v>0</v>
      </c>
      <c r="X1716" s="0" t="s">
        <v>120</v>
      </c>
      <c r="Y1716" s="0" t="n">
        <v>1</v>
      </c>
      <c r="Z1716" s="0" t="n">
        <v>0</v>
      </c>
      <c r="AA1716" s="0" t="n">
        <v>0</v>
      </c>
      <c r="AB1716" s="0" t="s">
        <v>125</v>
      </c>
      <c r="AC1716" s="0" t="n">
        <v>62</v>
      </c>
      <c r="AD1716" s="0" t="n">
        <v>0</v>
      </c>
      <c r="AE1716" s="0" t="n">
        <v>0</v>
      </c>
      <c r="AF1716" s="0" t="s">
        <v>96</v>
      </c>
      <c r="AG1716" s="13" t="n">
        <v>42005</v>
      </c>
      <c r="AH1716" s="25" t="n">
        <f aca="false">I1716+J1716</f>
        <v>2</v>
      </c>
      <c r="AI1716" s="25" t="n">
        <f aca="false">K1716+L1716+M1716</f>
        <v>2</v>
      </c>
      <c r="AJ1716" s="25" t="n">
        <f aca="false">AC1716*AH1716</f>
        <v>124</v>
      </c>
      <c r="AK1716" s="0" t="str">
        <f aca="false">IF(C1716=1,"Cancelled","Completed")</f>
        <v>Cancelled</v>
      </c>
      <c r="AL1716" s="0" t="str">
        <f aca="false">_xlfn.IFS(D1716&lt;=7,"0-7 Days",D1716&lt;=30,"8-30 Days",D1716&lt;=90,"31-90 Days",TRUE(),"90+ Days")</f>
        <v>90+ Days</v>
      </c>
      <c r="AM1716" s="0" t="str">
        <f aca="false">_xlfn.IFS(OR(F1716="December",F1716="January",F1716="February"),"Winter",OR(F1716="March",F1716="April",F1716="May"),"Spring",OR(F1716="June",F1716="July",F1716="August"),"Summer",TRUE(),"Autumn")</f>
        <v>Autumn</v>
      </c>
      <c r="AN1716" s="0" t="str">
        <f aca="false">IF(L1716+M1716&gt;0,"Family","Adult Only")</f>
        <v>Adult Only</v>
      </c>
      <c r="AO1716" s="0" t="str">
        <f aca="false">IF(U1716=V1716,"Same","Changed")</f>
        <v>Same</v>
      </c>
    </row>
    <row r="1717" customFormat="false" ht="15" hidden="false" customHeight="false" outlineLevel="0" collapsed="false">
      <c r="A1717" s="14" t="n">
        <v>1785</v>
      </c>
      <c r="B1717" s="14" t="s">
        <v>80</v>
      </c>
      <c r="C1717" s="14" t="n">
        <v>0</v>
      </c>
      <c r="D1717" s="14" t="n">
        <v>202</v>
      </c>
      <c r="E1717" s="14" t="n">
        <v>2017</v>
      </c>
      <c r="F1717" s="14" t="s">
        <v>121</v>
      </c>
      <c r="G1717" s="14" t="n">
        <v>21</v>
      </c>
      <c r="H1717" s="14" t="n">
        <v>24</v>
      </c>
      <c r="I1717" s="14" t="n">
        <v>1</v>
      </c>
      <c r="J1717" s="14" t="n">
        <v>4</v>
      </c>
      <c r="K1717" s="14" t="n">
        <v>1</v>
      </c>
      <c r="L1717" s="14" t="n">
        <v>0</v>
      </c>
      <c r="M1717" s="14" t="n">
        <v>0</v>
      </c>
      <c r="N1717" s="14" t="s">
        <v>82</v>
      </c>
      <c r="O1717" s="14" t="s">
        <v>83</v>
      </c>
      <c r="P1717" s="14" t="s">
        <v>116</v>
      </c>
      <c r="Q1717" s="14" t="s">
        <v>94</v>
      </c>
      <c r="R1717" s="14" t="n">
        <v>0</v>
      </c>
      <c r="S1717" s="14" t="n">
        <v>0</v>
      </c>
      <c r="T1717" s="14" t="n">
        <v>0</v>
      </c>
      <c r="U1717" s="14" t="s">
        <v>95</v>
      </c>
      <c r="V1717" s="14" t="s">
        <v>156</v>
      </c>
      <c r="W1717" s="14" t="n">
        <v>2</v>
      </c>
      <c r="X1717" s="14" t="s">
        <v>86</v>
      </c>
      <c r="Y1717" s="14" t="n">
        <v>0</v>
      </c>
      <c r="Z1717" s="14" t="n">
        <v>223</v>
      </c>
      <c r="AA1717" s="14" t="n">
        <v>0</v>
      </c>
      <c r="AB1717" s="14" t="s">
        <v>101</v>
      </c>
      <c r="AC1717" s="14" t="n">
        <v>65.2</v>
      </c>
      <c r="AD1717" s="14" t="n">
        <v>1</v>
      </c>
      <c r="AE1717" s="14" t="n">
        <v>0</v>
      </c>
      <c r="AF1717" s="14" t="s">
        <v>88</v>
      </c>
      <c r="AG1717" s="15" t="n">
        <v>42884</v>
      </c>
      <c r="AH1717" s="14" t="n">
        <f aca="false">I1717+J1717</f>
        <v>5</v>
      </c>
      <c r="AI1717" s="14" t="n">
        <f aca="false">K1717+L1717+M1717</f>
        <v>1</v>
      </c>
      <c r="AJ1717" s="14" t="n">
        <f aca="false">AC1717*AH1717</f>
        <v>326</v>
      </c>
      <c r="AK1717" s="14" t="str">
        <f aca="false">IF(C1717=1,"Cancelled","Completed")</f>
        <v>Completed</v>
      </c>
      <c r="AL1717" s="14" t="str">
        <f aca="false">_xlfn.IFS(D1717&lt;=7,"0-7 Days",D1717&lt;=30,"8-30 Days",D1717&lt;=90,"31-90 Days",TRUE(),"90+ Days")</f>
        <v>90+ Days</v>
      </c>
      <c r="AM1717" s="14" t="str">
        <f aca="false">_xlfn.IFS(OR(F1717="December",F1717="January",F1717="February"),"Winter",OR(F1717="March",F1717="April",F1717="May"),"Spring",OR(F1717="June",F1717="July",F1717="August"),"Summer",TRUE(),"Autumn")</f>
        <v>Spring</v>
      </c>
      <c r="AN1717" s="14" t="str">
        <f aca="false">IF(L1717+M1717&gt;0,"Family","Adult Only")</f>
        <v>Adult Only</v>
      </c>
      <c r="AO1717" s="14" t="str">
        <f aca="false">IF(U1717=V1717,"Same","Changed")</f>
        <v>Changed</v>
      </c>
    </row>
    <row r="1718" customFormat="false" ht="15" hidden="false" customHeight="false" outlineLevel="0" collapsed="false">
      <c r="A1718" s="0" t="n">
        <v>1786</v>
      </c>
      <c r="B1718" s="0" t="s">
        <v>80</v>
      </c>
      <c r="C1718" s="0" t="n">
        <v>1</v>
      </c>
      <c r="D1718" s="0" t="n">
        <v>54</v>
      </c>
      <c r="E1718" s="0" t="n">
        <v>2016</v>
      </c>
      <c r="F1718" s="0" t="s">
        <v>106</v>
      </c>
      <c r="G1718" s="0" t="n">
        <v>17</v>
      </c>
      <c r="H1718" s="0" t="n">
        <v>17</v>
      </c>
      <c r="I1718" s="0" t="n">
        <v>2</v>
      </c>
      <c r="J1718" s="0" t="n">
        <v>3</v>
      </c>
      <c r="K1718" s="0" t="n">
        <v>2</v>
      </c>
      <c r="L1718" s="0" t="n">
        <v>0</v>
      </c>
      <c r="M1718" s="0" t="n">
        <v>0</v>
      </c>
      <c r="N1718" s="0" t="s">
        <v>82</v>
      </c>
      <c r="O1718" s="0" t="s">
        <v>92</v>
      </c>
      <c r="P1718" s="0" t="s">
        <v>99</v>
      </c>
      <c r="Q1718" s="0" t="s">
        <v>94</v>
      </c>
      <c r="R1718" s="0" t="n">
        <v>0</v>
      </c>
      <c r="S1718" s="0" t="n">
        <v>0</v>
      </c>
      <c r="T1718" s="0" t="n">
        <v>0</v>
      </c>
      <c r="U1718" s="0" t="s">
        <v>95</v>
      </c>
      <c r="V1718" s="0" t="s">
        <v>156</v>
      </c>
      <c r="W1718" s="0" t="n">
        <v>1</v>
      </c>
      <c r="X1718" s="0" t="s">
        <v>86</v>
      </c>
      <c r="Y1718" s="0" t="n">
        <v>8</v>
      </c>
      <c r="Z1718" s="0" t="n">
        <v>0</v>
      </c>
      <c r="AA1718" s="0" t="n">
        <v>0</v>
      </c>
      <c r="AB1718" s="0" t="s">
        <v>87</v>
      </c>
      <c r="AC1718" s="0" t="n">
        <v>42.3</v>
      </c>
      <c r="AD1718" s="0" t="n">
        <v>0</v>
      </c>
      <c r="AE1718" s="0" t="n">
        <v>0</v>
      </c>
      <c r="AF1718" s="0" t="s">
        <v>96</v>
      </c>
      <c r="AG1718" s="13" t="n">
        <v>42445</v>
      </c>
      <c r="AH1718" s="25" t="n">
        <f aca="false">I1718+J1718</f>
        <v>5</v>
      </c>
      <c r="AI1718" s="25" t="n">
        <f aca="false">K1718+L1718+M1718</f>
        <v>2</v>
      </c>
      <c r="AJ1718" s="25" t="n">
        <f aca="false">AC1718*AH1718</f>
        <v>211.5</v>
      </c>
      <c r="AK1718" s="0" t="str">
        <f aca="false">IF(C1718=1,"Cancelled","Completed")</f>
        <v>Cancelled</v>
      </c>
      <c r="AL1718" s="0" t="str">
        <f aca="false">_xlfn.IFS(D1718&lt;=7,"0-7 Days",D1718&lt;=30,"8-30 Days",D1718&lt;=90,"31-90 Days",TRUE(),"90+ Days")</f>
        <v>31-90 Days</v>
      </c>
      <c r="AM1718" s="0" t="str">
        <f aca="false">_xlfn.IFS(OR(F1718="December",F1718="January",F1718="February"),"Winter",OR(F1718="March",F1718="April",F1718="May"),"Spring",OR(F1718="June",F1718="July",F1718="August"),"Summer",TRUE(),"Autumn")</f>
        <v>Spring</v>
      </c>
      <c r="AN1718" s="0" t="str">
        <f aca="false">IF(L1718+M1718&gt;0,"Family","Adult Only")</f>
        <v>Adult Only</v>
      </c>
      <c r="AO1718" s="0" t="str">
        <f aca="false">IF(U1718=V1718,"Same","Changed")</f>
        <v>Changed</v>
      </c>
    </row>
    <row r="1719" customFormat="false" ht="15" hidden="false" customHeight="false" outlineLevel="0" collapsed="false">
      <c r="A1719" s="14" t="n">
        <v>1787</v>
      </c>
      <c r="B1719" s="14" t="s">
        <v>80</v>
      </c>
      <c r="C1719" s="14" t="n">
        <v>1</v>
      </c>
      <c r="D1719" s="14" t="n">
        <v>63</v>
      </c>
      <c r="E1719" s="14" t="n">
        <v>2016</v>
      </c>
      <c r="F1719" s="14" t="s">
        <v>111</v>
      </c>
      <c r="G1719" s="14" t="n">
        <v>43</v>
      </c>
      <c r="H1719" s="14" t="n">
        <v>18</v>
      </c>
      <c r="I1719" s="14" t="n">
        <v>0</v>
      </c>
      <c r="J1719" s="14" t="n">
        <v>4</v>
      </c>
      <c r="K1719" s="14" t="n">
        <v>2</v>
      </c>
      <c r="L1719" s="14" t="n">
        <v>0</v>
      </c>
      <c r="M1719" s="14" t="n">
        <v>0</v>
      </c>
      <c r="N1719" s="14" t="s">
        <v>82</v>
      </c>
      <c r="O1719" s="14" t="s">
        <v>108</v>
      </c>
      <c r="P1719" s="14" t="s">
        <v>93</v>
      </c>
      <c r="Q1719" s="14" t="s">
        <v>94</v>
      </c>
      <c r="R1719" s="14" t="n">
        <v>0</v>
      </c>
      <c r="S1719" s="14" t="n">
        <v>0</v>
      </c>
      <c r="T1719" s="14" t="n">
        <v>0</v>
      </c>
      <c r="U1719" s="14" t="s">
        <v>109</v>
      </c>
      <c r="V1719" s="14" t="s">
        <v>109</v>
      </c>
      <c r="W1719" s="14" t="n">
        <v>0</v>
      </c>
      <c r="X1719" s="14" t="s">
        <v>86</v>
      </c>
      <c r="Y1719" s="14" t="n">
        <v>240</v>
      </c>
      <c r="Z1719" s="14" t="n">
        <v>0</v>
      </c>
      <c r="AA1719" s="14" t="n">
        <v>0</v>
      </c>
      <c r="AB1719" s="14" t="s">
        <v>87</v>
      </c>
      <c r="AC1719" s="14" t="n">
        <v>74</v>
      </c>
      <c r="AD1719" s="14" t="n">
        <v>0</v>
      </c>
      <c r="AE1719" s="14" t="n">
        <v>2</v>
      </c>
      <c r="AF1719" s="14" t="s">
        <v>96</v>
      </c>
      <c r="AG1719" s="15" t="n">
        <v>42648</v>
      </c>
      <c r="AH1719" s="14" t="n">
        <f aca="false">I1719+J1719</f>
        <v>4</v>
      </c>
      <c r="AI1719" s="14" t="n">
        <f aca="false">K1719+L1719+M1719</f>
        <v>2</v>
      </c>
      <c r="AJ1719" s="14" t="n">
        <f aca="false">AC1719*AH1719</f>
        <v>296</v>
      </c>
      <c r="AK1719" s="14" t="str">
        <f aca="false">IF(C1719=1,"Cancelled","Completed")</f>
        <v>Cancelled</v>
      </c>
      <c r="AL1719" s="14" t="str">
        <f aca="false">_xlfn.IFS(D1719&lt;=7,"0-7 Days",D1719&lt;=30,"8-30 Days",D1719&lt;=90,"31-90 Days",TRUE(),"90+ Days")</f>
        <v>31-90 Days</v>
      </c>
      <c r="AM1719" s="14" t="str">
        <f aca="false">_xlfn.IFS(OR(F1719="December",F1719="January",F1719="February"),"Winter",OR(F1719="March",F1719="April",F1719="May"),"Spring",OR(F1719="June",F1719="July",F1719="August"),"Summer",TRUE(),"Autumn")</f>
        <v>Autumn</v>
      </c>
      <c r="AN1719" s="14" t="str">
        <f aca="false">IF(L1719+M1719&gt;0,"Family","Adult Only")</f>
        <v>Adult Only</v>
      </c>
      <c r="AO1719" s="14" t="str">
        <f aca="false">IF(U1719=V1719,"Same","Changed")</f>
        <v>Same</v>
      </c>
    </row>
    <row r="1720" customFormat="false" ht="15" hidden="false" customHeight="false" outlineLevel="0" collapsed="false">
      <c r="A1720" s="0" t="n">
        <v>1790</v>
      </c>
      <c r="B1720" s="0" t="s">
        <v>90</v>
      </c>
      <c r="C1720" s="0" t="n">
        <v>0</v>
      </c>
      <c r="D1720" s="0" t="n">
        <v>13</v>
      </c>
      <c r="E1720" s="0" t="n">
        <v>2016</v>
      </c>
      <c r="F1720" s="0" t="s">
        <v>81</v>
      </c>
      <c r="G1720" s="0" t="n">
        <v>50</v>
      </c>
      <c r="H1720" s="0" t="n">
        <v>5</v>
      </c>
      <c r="I1720" s="0" t="n">
        <v>1</v>
      </c>
      <c r="J1720" s="0" t="n">
        <v>0</v>
      </c>
      <c r="K1720" s="0" t="n">
        <v>1</v>
      </c>
      <c r="L1720" s="0" t="n">
        <v>0</v>
      </c>
      <c r="M1720" s="0" t="n">
        <v>0</v>
      </c>
      <c r="N1720" s="0" t="s">
        <v>82</v>
      </c>
      <c r="O1720" s="0" t="s">
        <v>130</v>
      </c>
      <c r="P1720" s="0" t="s">
        <v>93</v>
      </c>
      <c r="Q1720" s="0" t="s">
        <v>94</v>
      </c>
      <c r="R1720" s="0" t="n">
        <v>0</v>
      </c>
      <c r="S1720" s="0" t="n">
        <v>0</v>
      </c>
      <c r="T1720" s="0" t="n">
        <v>0</v>
      </c>
      <c r="U1720" s="0" t="s">
        <v>95</v>
      </c>
      <c r="V1720" s="0" t="s">
        <v>95</v>
      </c>
      <c r="W1720" s="0" t="n">
        <v>0</v>
      </c>
      <c r="X1720" s="0" t="s">
        <v>86</v>
      </c>
      <c r="Y1720" s="0" t="n">
        <v>9</v>
      </c>
      <c r="Z1720" s="0" t="n">
        <v>0</v>
      </c>
      <c r="AA1720" s="0" t="n">
        <v>0</v>
      </c>
      <c r="AB1720" s="0" t="s">
        <v>87</v>
      </c>
      <c r="AC1720" s="0" t="n">
        <v>96</v>
      </c>
      <c r="AD1720" s="0" t="n">
        <v>0</v>
      </c>
      <c r="AE1720" s="0" t="n">
        <v>0</v>
      </c>
      <c r="AF1720" s="0" t="s">
        <v>88</v>
      </c>
      <c r="AG1720" s="13" t="n">
        <v>42710</v>
      </c>
      <c r="AH1720" s="25" t="n">
        <f aca="false">I1720+J1720</f>
        <v>1</v>
      </c>
      <c r="AI1720" s="25" t="n">
        <f aca="false">K1720+L1720+M1720</f>
        <v>1</v>
      </c>
      <c r="AJ1720" s="25" t="n">
        <f aca="false">AC1720*AH1720</f>
        <v>96</v>
      </c>
      <c r="AK1720" s="0" t="str">
        <f aca="false">IF(C1720=1,"Cancelled","Completed")</f>
        <v>Completed</v>
      </c>
      <c r="AL1720" s="0" t="str">
        <f aca="false">_xlfn.IFS(D1720&lt;=7,"0-7 Days",D1720&lt;=30,"8-30 Days",D1720&lt;=90,"31-90 Days",TRUE(),"90+ Days")</f>
        <v>8-30 Days</v>
      </c>
      <c r="AM1720" s="0" t="str">
        <f aca="false">_xlfn.IFS(OR(F1720="December",F1720="January",F1720="February"),"Winter",OR(F1720="March",F1720="April",F1720="May"),"Spring",OR(F1720="June",F1720="July",F1720="August"),"Summer",TRUE(),"Autumn")</f>
        <v>Winter</v>
      </c>
      <c r="AN1720" s="0" t="str">
        <f aca="false">IF(L1720+M1720&gt;0,"Family","Adult Only")</f>
        <v>Adult Only</v>
      </c>
      <c r="AO1720" s="0" t="str">
        <f aca="false">IF(U1720=V1720,"Same","Changed")</f>
        <v>Same</v>
      </c>
    </row>
    <row r="1721" customFormat="false" ht="15" hidden="false" customHeight="false" outlineLevel="0" collapsed="false">
      <c r="A1721" s="14" t="n">
        <v>1791</v>
      </c>
      <c r="B1721" s="14" t="s">
        <v>80</v>
      </c>
      <c r="C1721" s="14" t="n">
        <v>0</v>
      </c>
      <c r="D1721" s="14" t="n">
        <v>95</v>
      </c>
      <c r="E1721" s="14" t="n">
        <v>2017</v>
      </c>
      <c r="F1721" s="14" t="s">
        <v>121</v>
      </c>
      <c r="G1721" s="14" t="n">
        <v>20</v>
      </c>
      <c r="H1721" s="14" t="n">
        <v>17</v>
      </c>
      <c r="I1721" s="14" t="n">
        <v>2</v>
      </c>
      <c r="J1721" s="14" t="n">
        <v>5</v>
      </c>
      <c r="K1721" s="14" t="n">
        <v>2</v>
      </c>
      <c r="L1721" s="14" t="n">
        <v>0</v>
      </c>
      <c r="M1721" s="14" t="n">
        <v>0</v>
      </c>
      <c r="N1721" s="14" t="s">
        <v>82</v>
      </c>
      <c r="O1721" s="14" t="s">
        <v>83</v>
      </c>
      <c r="P1721" s="14" t="s">
        <v>99</v>
      </c>
      <c r="Q1721" s="14" t="s">
        <v>94</v>
      </c>
      <c r="R1721" s="14" t="n">
        <v>0</v>
      </c>
      <c r="S1721" s="14" t="n">
        <v>0</v>
      </c>
      <c r="T1721" s="14" t="n">
        <v>0</v>
      </c>
      <c r="U1721" s="14" t="s">
        <v>95</v>
      </c>
      <c r="V1721" s="14" t="s">
        <v>95</v>
      </c>
      <c r="W1721" s="14" t="n">
        <v>0</v>
      </c>
      <c r="X1721" s="14" t="s">
        <v>86</v>
      </c>
      <c r="Y1721" s="14" t="n">
        <v>95</v>
      </c>
      <c r="Z1721" s="14" t="n">
        <v>0</v>
      </c>
      <c r="AA1721" s="14" t="n">
        <v>0</v>
      </c>
      <c r="AB1721" s="14" t="s">
        <v>87</v>
      </c>
      <c r="AC1721" s="14" t="n">
        <v>48</v>
      </c>
      <c r="AD1721" s="14" t="n">
        <v>0</v>
      </c>
      <c r="AE1721" s="14" t="n">
        <v>0</v>
      </c>
      <c r="AF1721" s="14" t="s">
        <v>88</v>
      </c>
      <c r="AG1721" s="15" t="n">
        <v>42879</v>
      </c>
      <c r="AH1721" s="14" t="n">
        <f aca="false">I1721+J1721</f>
        <v>7</v>
      </c>
      <c r="AI1721" s="14" t="n">
        <f aca="false">K1721+L1721+M1721</f>
        <v>2</v>
      </c>
      <c r="AJ1721" s="14" t="n">
        <f aca="false">AC1721*AH1721</f>
        <v>336</v>
      </c>
      <c r="AK1721" s="14" t="str">
        <f aca="false">IF(C1721=1,"Cancelled","Completed")</f>
        <v>Completed</v>
      </c>
      <c r="AL1721" s="14" t="str">
        <f aca="false">_xlfn.IFS(D1721&lt;=7,"0-7 Days",D1721&lt;=30,"8-30 Days",D1721&lt;=90,"31-90 Days",TRUE(),"90+ Days")</f>
        <v>90+ Days</v>
      </c>
      <c r="AM1721" s="14" t="str">
        <f aca="false">_xlfn.IFS(OR(F1721="December",F1721="January",F1721="February"),"Winter",OR(F1721="March",F1721="April",F1721="May"),"Spring",OR(F1721="June",F1721="July",F1721="August"),"Summer",TRUE(),"Autumn")</f>
        <v>Spring</v>
      </c>
      <c r="AN1721" s="14" t="str">
        <f aca="false">IF(L1721+M1721&gt;0,"Family","Adult Only")</f>
        <v>Adult Only</v>
      </c>
      <c r="AO1721" s="14" t="str">
        <f aca="false">IF(U1721=V1721,"Same","Changed")</f>
        <v>Same</v>
      </c>
    </row>
    <row r="1722" customFormat="false" ht="15" hidden="false" customHeight="false" outlineLevel="0" collapsed="false">
      <c r="A1722" s="0" t="n">
        <v>1792</v>
      </c>
      <c r="B1722" s="0" t="s">
        <v>90</v>
      </c>
      <c r="C1722" s="0" t="n">
        <v>1</v>
      </c>
      <c r="D1722" s="0" t="n">
        <v>34</v>
      </c>
      <c r="E1722" s="0" t="n">
        <v>2015</v>
      </c>
      <c r="F1722" s="0" t="s">
        <v>81</v>
      </c>
      <c r="G1722" s="0" t="n">
        <v>50</v>
      </c>
      <c r="H1722" s="0" t="n">
        <v>8</v>
      </c>
      <c r="I1722" s="0" t="n">
        <v>0</v>
      </c>
      <c r="J1722" s="0" t="n">
        <v>2</v>
      </c>
      <c r="K1722" s="0" t="n">
        <v>1</v>
      </c>
      <c r="L1722" s="0" t="n">
        <v>0</v>
      </c>
      <c r="M1722" s="0" t="n">
        <v>0</v>
      </c>
      <c r="N1722" s="0" t="s">
        <v>82</v>
      </c>
      <c r="O1722" s="0" t="s">
        <v>92</v>
      </c>
      <c r="P1722" s="0" t="s">
        <v>99</v>
      </c>
      <c r="Q1722" s="0" t="s">
        <v>94</v>
      </c>
      <c r="R1722" s="0" t="n">
        <v>0</v>
      </c>
      <c r="S1722" s="0" t="n">
        <v>1</v>
      </c>
      <c r="T1722" s="0" t="n">
        <v>0</v>
      </c>
      <c r="U1722" s="0" t="s">
        <v>95</v>
      </c>
      <c r="V1722" s="0" t="s">
        <v>95</v>
      </c>
      <c r="W1722" s="0" t="n">
        <v>0</v>
      </c>
      <c r="X1722" s="0" t="s">
        <v>120</v>
      </c>
      <c r="Y1722" s="0" t="n">
        <v>19</v>
      </c>
      <c r="Z1722" s="0" t="n">
        <v>0</v>
      </c>
      <c r="AA1722" s="0" t="n">
        <v>0</v>
      </c>
      <c r="AB1722" s="0" t="s">
        <v>87</v>
      </c>
      <c r="AC1722" s="0" t="n">
        <v>90</v>
      </c>
      <c r="AD1722" s="0" t="n">
        <v>0</v>
      </c>
      <c r="AE1722" s="0" t="n">
        <v>0</v>
      </c>
      <c r="AF1722" s="0" t="s">
        <v>96</v>
      </c>
      <c r="AG1722" s="13" t="n">
        <v>42314</v>
      </c>
      <c r="AH1722" s="25" t="n">
        <f aca="false">I1722+J1722</f>
        <v>2</v>
      </c>
      <c r="AI1722" s="25" t="n">
        <f aca="false">K1722+L1722+M1722</f>
        <v>1</v>
      </c>
      <c r="AJ1722" s="25" t="n">
        <f aca="false">AC1722*AH1722</f>
        <v>180</v>
      </c>
      <c r="AK1722" s="0" t="str">
        <f aca="false">IF(C1722=1,"Cancelled","Completed")</f>
        <v>Cancelled</v>
      </c>
      <c r="AL1722" s="0" t="str">
        <f aca="false">_xlfn.IFS(D1722&lt;=7,"0-7 Days",D1722&lt;=30,"8-30 Days",D1722&lt;=90,"31-90 Days",TRUE(),"90+ Days")</f>
        <v>31-90 Days</v>
      </c>
      <c r="AM1722" s="0" t="str">
        <f aca="false">_xlfn.IFS(OR(F1722="December",F1722="January",F1722="February"),"Winter",OR(F1722="March",F1722="April",F1722="May"),"Spring",OR(F1722="June",F1722="July",F1722="August"),"Summer",TRUE(),"Autumn")</f>
        <v>Winter</v>
      </c>
      <c r="AN1722" s="0" t="str">
        <f aca="false">IF(L1722+M1722&gt;0,"Family","Adult Only")</f>
        <v>Adult Only</v>
      </c>
      <c r="AO1722" s="0" t="str">
        <f aca="false">IF(U1722=V1722,"Same","Changed")</f>
        <v>Same</v>
      </c>
    </row>
    <row r="1723" customFormat="false" ht="15" hidden="false" customHeight="false" outlineLevel="0" collapsed="false">
      <c r="A1723" s="14" t="n">
        <v>1793</v>
      </c>
      <c r="B1723" s="14" t="s">
        <v>80</v>
      </c>
      <c r="C1723" s="14" t="n">
        <v>0</v>
      </c>
      <c r="D1723" s="14" t="n">
        <v>3</v>
      </c>
      <c r="E1723" s="14" t="n">
        <v>2016</v>
      </c>
      <c r="F1723" s="14" t="s">
        <v>113</v>
      </c>
      <c r="G1723" s="14" t="n">
        <v>46</v>
      </c>
      <c r="H1723" s="14" t="n">
        <v>7</v>
      </c>
      <c r="I1723" s="14" t="n">
        <v>1</v>
      </c>
      <c r="J1723" s="14" t="n">
        <v>0</v>
      </c>
      <c r="K1723" s="14" t="n">
        <v>1</v>
      </c>
      <c r="L1723" s="14" t="n">
        <v>0</v>
      </c>
      <c r="M1723" s="14" t="n">
        <v>0</v>
      </c>
      <c r="N1723" s="14" t="s">
        <v>82</v>
      </c>
      <c r="O1723" s="14" t="s">
        <v>92</v>
      </c>
      <c r="P1723" s="14" t="s">
        <v>93</v>
      </c>
      <c r="Q1723" s="14" t="s">
        <v>94</v>
      </c>
      <c r="R1723" s="14" t="n">
        <v>0</v>
      </c>
      <c r="S1723" s="14" t="n">
        <v>0</v>
      </c>
      <c r="T1723" s="14" t="n">
        <v>0</v>
      </c>
      <c r="U1723" s="14" t="s">
        <v>95</v>
      </c>
      <c r="V1723" s="14" t="s">
        <v>95</v>
      </c>
      <c r="W1723" s="14" t="n">
        <v>0</v>
      </c>
      <c r="X1723" s="14" t="s">
        <v>86</v>
      </c>
      <c r="Y1723" s="14" t="n">
        <v>240</v>
      </c>
      <c r="Z1723" s="14" t="n">
        <v>0</v>
      </c>
      <c r="AA1723" s="14" t="n">
        <v>0</v>
      </c>
      <c r="AB1723" s="14" t="s">
        <v>87</v>
      </c>
      <c r="AC1723" s="14" t="n">
        <v>70</v>
      </c>
      <c r="AD1723" s="14" t="n">
        <v>0</v>
      </c>
      <c r="AE1723" s="14" t="n">
        <v>2</v>
      </c>
      <c r="AF1723" s="14" t="s">
        <v>88</v>
      </c>
      <c r="AG1723" s="15" t="n">
        <v>42682</v>
      </c>
      <c r="AH1723" s="14" t="n">
        <f aca="false">I1723+J1723</f>
        <v>1</v>
      </c>
      <c r="AI1723" s="14" t="n">
        <f aca="false">K1723+L1723+M1723</f>
        <v>1</v>
      </c>
      <c r="AJ1723" s="14" t="n">
        <f aca="false">AC1723*AH1723</f>
        <v>70</v>
      </c>
      <c r="AK1723" s="14" t="str">
        <f aca="false">IF(C1723=1,"Cancelled","Completed")</f>
        <v>Completed</v>
      </c>
      <c r="AL1723" s="14" t="str">
        <f aca="false">_xlfn.IFS(D1723&lt;=7,"0-7 Days",D1723&lt;=30,"8-30 Days",D1723&lt;=90,"31-90 Days",TRUE(),"90+ Days")</f>
        <v>0-7 Days</v>
      </c>
      <c r="AM1723" s="14" t="str">
        <f aca="false">_xlfn.IFS(OR(F1723="December",F1723="January",F1723="February"),"Winter",OR(F1723="March",F1723="April",F1723="May"),"Spring",OR(F1723="June",F1723="July",F1723="August"),"Summer",TRUE(),"Autumn")</f>
        <v>Autumn</v>
      </c>
      <c r="AN1723" s="14" t="str">
        <f aca="false">IF(L1723+M1723&gt;0,"Family","Adult Only")</f>
        <v>Adult Only</v>
      </c>
      <c r="AO1723" s="14" t="str">
        <f aca="false">IF(U1723=V1723,"Same","Changed")</f>
        <v>Same</v>
      </c>
    </row>
    <row r="1724" customFormat="false" ht="15" hidden="false" customHeight="false" outlineLevel="0" collapsed="false">
      <c r="A1724" s="0" t="n">
        <v>1794</v>
      </c>
      <c r="B1724" s="0" t="s">
        <v>80</v>
      </c>
      <c r="C1724" s="0" t="n">
        <v>0</v>
      </c>
      <c r="D1724" s="0" t="n">
        <v>112</v>
      </c>
      <c r="E1724" s="0" t="n">
        <v>2016</v>
      </c>
      <c r="F1724" s="0" t="s">
        <v>119</v>
      </c>
      <c r="G1724" s="0" t="n">
        <v>34</v>
      </c>
      <c r="H1724" s="0" t="n">
        <v>18</v>
      </c>
      <c r="I1724" s="0" t="n">
        <v>2</v>
      </c>
      <c r="J1724" s="0" t="n">
        <v>3</v>
      </c>
      <c r="K1724" s="0" t="n">
        <v>3</v>
      </c>
      <c r="L1724" s="0" t="n">
        <v>0</v>
      </c>
      <c r="M1724" s="0" t="n">
        <v>0</v>
      </c>
      <c r="N1724" s="0" t="s">
        <v>82</v>
      </c>
      <c r="O1724" s="0" t="s">
        <v>92</v>
      </c>
      <c r="P1724" s="0" t="s">
        <v>93</v>
      </c>
      <c r="Q1724" s="0" t="s">
        <v>94</v>
      </c>
      <c r="R1724" s="0" t="n">
        <v>0</v>
      </c>
      <c r="S1724" s="0" t="n">
        <v>0</v>
      </c>
      <c r="T1724" s="0" t="n">
        <v>0</v>
      </c>
      <c r="U1724" s="0" t="s">
        <v>95</v>
      </c>
      <c r="V1724" s="0" t="s">
        <v>95</v>
      </c>
      <c r="W1724" s="0" t="n">
        <v>0</v>
      </c>
      <c r="X1724" s="0" t="s">
        <v>86</v>
      </c>
      <c r="Y1724" s="0" t="n">
        <v>127</v>
      </c>
      <c r="Z1724" s="0" t="n">
        <v>0</v>
      </c>
      <c r="AA1724" s="0" t="n">
        <v>0</v>
      </c>
      <c r="AB1724" s="0" t="s">
        <v>87</v>
      </c>
      <c r="AC1724" s="0" t="n">
        <v>171.2</v>
      </c>
      <c r="AD1724" s="0" t="n">
        <v>0</v>
      </c>
      <c r="AE1724" s="0" t="n">
        <v>1</v>
      </c>
      <c r="AF1724" s="0" t="s">
        <v>88</v>
      </c>
      <c r="AG1724" s="13" t="n">
        <v>42605</v>
      </c>
      <c r="AH1724" s="25" t="n">
        <f aca="false">I1724+J1724</f>
        <v>5</v>
      </c>
      <c r="AI1724" s="25" t="n">
        <f aca="false">K1724+L1724+M1724</f>
        <v>3</v>
      </c>
      <c r="AJ1724" s="25" t="n">
        <f aca="false">AC1724*AH1724</f>
        <v>856</v>
      </c>
      <c r="AK1724" s="0" t="str">
        <f aca="false">IF(C1724=1,"Cancelled","Completed")</f>
        <v>Completed</v>
      </c>
      <c r="AL1724" s="0" t="str">
        <f aca="false">_xlfn.IFS(D1724&lt;=7,"0-7 Days",D1724&lt;=30,"8-30 Days",D1724&lt;=90,"31-90 Days",TRUE(),"90+ Days")</f>
        <v>90+ Days</v>
      </c>
      <c r="AM1724" s="0" t="str">
        <f aca="false">_xlfn.IFS(OR(F1724="December",F1724="January",F1724="February"),"Winter",OR(F1724="March",F1724="April",F1724="May"),"Spring",OR(F1724="June",F1724="July",F1724="August"),"Summer",TRUE(),"Autumn")</f>
        <v>Summer</v>
      </c>
      <c r="AN1724" s="0" t="str">
        <f aca="false">IF(L1724+M1724&gt;0,"Family","Adult Only")</f>
        <v>Adult Only</v>
      </c>
      <c r="AO1724" s="0" t="str">
        <f aca="false">IF(U1724=V1724,"Same","Changed")</f>
        <v>Same</v>
      </c>
    </row>
    <row r="1725" customFormat="false" ht="15" hidden="false" customHeight="false" outlineLevel="0" collapsed="false">
      <c r="A1725" s="14" t="n">
        <v>1795</v>
      </c>
      <c r="B1725" s="14" t="s">
        <v>80</v>
      </c>
      <c r="C1725" s="14" t="n">
        <v>0</v>
      </c>
      <c r="D1725" s="14" t="n">
        <v>3</v>
      </c>
      <c r="E1725" s="14" t="n">
        <v>2016</v>
      </c>
      <c r="F1725" s="14" t="s">
        <v>106</v>
      </c>
      <c r="G1725" s="14" t="n">
        <v>17</v>
      </c>
      <c r="H1725" s="14" t="n">
        <v>17</v>
      </c>
      <c r="I1725" s="14" t="n">
        <v>2</v>
      </c>
      <c r="J1725" s="14" t="n">
        <v>0</v>
      </c>
      <c r="K1725" s="14" t="n">
        <v>1</v>
      </c>
      <c r="L1725" s="14" t="n">
        <v>0</v>
      </c>
      <c r="M1725" s="14" t="n">
        <v>0</v>
      </c>
      <c r="N1725" s="14" t="s">
        <v>82</v>
      </c>
      <c r="O1725" s="14" t="s">
        <v>83</v>
      </c>
      <c r="P1725" s="14" t="s">
        <v>168</v>
      </c>
      <c r="Q1725" s="14" t="s">
        <v>84</v>
      </c>
      <c r="R1725" s="14" t="n">
        <v>0</v>
      </c>
      <c r="S1725" s="14" t="n">
        <v>0</v>
      </c>
      <c r="T1725" s="14" t="n">
        <v>0</v>
      </c>
      <c r="U1725" s="14" t="s">
        <v>85</v>
      </c>
      <c r="V1725" s="14" t="s">
        <v>85</v>
      </c>
      <c r="W1725" s="14" t="n">
        <v>1</v>
      </c>
      <c r="X1725" s="14" t="s">
        <v>86</v>
      </c>
      <c r="Y1725" s="14" t="n">
        <v>0</v>
      </c>
      <c r="Z1725" s="14" t="n">
        <v>0</v>
      </c>
      <c r="AA1725" s="14" t="n">
        <v>0</v>
      </c>
      <c r="AB1725" s="14" t="s">
        <v>87</v>
      </c>
      <c r="AC1725" s="14" t="n">
        <v>0</v>
      </c>
      <c r="AD1725" s="14" t="n">
        <v>0</v>
      </c>
      <c r="AE1725" s="14" t="n">
        <v>0</v>
      </c>
      <c r="AF1725" s="14" t="s">
        <v>88</v>
      </c>
      <c r="AG1725" s="15" t="n">
        <v>42479</v>
      </c>
      <c r="AH1725" s="14" t="n">
        <f aca="false">I1725+J1725</f>
        <v>2</v>
      </c>
      <c r="AI1725" s="14" t="n">
        <f aca="false">K1725+L1725+M1725</f>
        <v>1</v>
      </c>
      <c r="AJ1725" s="14" t="n">
        <f aca="false">AC1725*AH1725</f>
        <v>0</v>
      </c>
      <c r="AK1725" s="14" t="str">
        <f aca="false">IF(C1725=1,"Cancelled","Completed")</f>
        <v>Completed</v>
      </c>
      <c r="AL1725" s="14" t="str">
        <f aca="false">_xlfn.IFS(D1725&lt;=7,"0-7 Days",D1725&lt;=30,"8-30 Days",D1725&lt;=90,"31-90 Days",TRUE(),"90+ Days")</f>
        <v>0-7 Days</v>
      </c>
      <c r="AM1725" s="14" t="str">
        <f aca="false">_xlfn.IFS(OR(F1725="December",F1725="January",F1725="February"),"Winter",OR(F1725="March",F1725="April",F1725="May"),"Spring",OR(F1725="June",F1725="July",F1725="August"),"Summer",TRUE(),"Autumn")</f>
        <v>Spring</v>
      </c>
      <c r="AN1725" s="14" t="str">
        <f aca="false">IF(L1725+M1725&gt;0,"Family","Adult Only")</f>
        <v>Adult Only</v>
      </c>
      <c r="AO1725" s="14" t="str">
        <f aca="false">IF(U1725=V1725,"Same","Changed")</f>
        <v>Same</v>
      </c>
    </row>
    <row r="1726" customFormat="false" ht="15" hidden="false" customHeight="false" outlineLevel="0" collapsed="false">
      <c r="A1726" s="0" t="n">
        <v>1796</v>
      </c>
      <c r="B1726" s="0" t="s">
        <v>90</v>
      </c>
      <c r="C1726" s="0" t="n">
        <v>0</v>
      </c>
      <c r="D1726" s="0" t="n">
        <v>143</v>
      </c>
      <c r="E1726" s="0" t="n">
        <v>2017</v>
      </c>
      <c r="F1726" s="0" t="s">
        <v>119</v>
      </c>
      <c r="G1726" s="0" t="n">
        <v>32</v>
      </c>
      <c r="H1726" s="0" t="n">
        <v>8</v>
      </c>
      <c r="I1726" s="0" t="n">
        <v>0</v>
      </c>
      <c r="J1726" s="0" t="n">
        <v>4</v>
      </c>
      <c r="K1726" s="0" t="n">
        <v>2</v>
      </c>
      <c r="L1726" s="0" t="n">
        <v>1</v>
      </c>
      <c r="M1726" s="0" t="n">
        <v>0</v>
      </c>
      <c r="N1726" s="0" t="s">
        <v>82</v>
      </c>
      <c r="O1726" s="0" t="s">
        <v>194</v>
      </c>
      <c r="P1726" s="0" t="s">
        <v>93</v>
      </c>
      <c r="Q1726" s="0" t="s">
        <v>94</v>
      </c>
      <c r="R1726" s="0" t="n">
        <v>0</v>
      </c>
      <c r="S1726" s="0" t="n">
        <v>0</v>
      </c>
      <c r="T1726" s="0" t="n">
        <v>0</v>
      </c>
      <c r="U1726" s="0" t="s">
        <v>95</v>
      </c>
      <c r="V1726" s="0" t="s">
        <v>95</v>
      </c>
      <c r="W1726" s="0" t="n">
        <v>0</v>
      </c>
      <c r="X1726" s="0" t="s">
        <v>86</v>
      </c>
      <c r="Y1726" s="0" t="n">
        <v>9</v>
      </c>
      <c r="Z1726" s="0" t="n">
        <v>0</v>
      </c>
      <c r="AA1726" s="0" t="n">
        <v>0</v>
      </c>
      <c r="AB1726" s="0" t="s">
        <v>87</v>
      </c>
      <c r="AC1726" s="0" t="n">
        <v>155.25</v>
      </c>
      <c r="AD1726" s="0" t="n">
        <v>0</v>
      </c>
      <c r="AE1726" s="0" t="n">
        <v>1</v>
      </c>
      <c r="AF1726" s="0" t="s">
        <v>88</v>
      </c>
      <c r="AG1726" s="13" t="n">
        <v>42959</v>
      </c>
      <c r="AH1726" s="25" t="n">
        <f aca="false">I1726+J1726</f>
        <v>4</v>
      </c>
      <c r="AI1726" s="25" t="n">
        <f aca="false">K1726+L1726+M1726</f>
        <v>3</v>
      </c>
      <c r="AJ1726" s="25" t="n">
        <f aca="false">AC1726*AH1726</f>
        <v>621</v>
      </c>
      <c r="AK1726" s="0" t="str">
        <f aca="false">IF(C1726=1,"Cancelled","Completed")</f>
        <v>Completed</v>
      </c>
      <c r="AL1726" s="0" t="str">
        <f aca="false">_xlfn.IFS(D1726&lt;=7,"0-7 Days",D1726&lt;=30,"8-30 Days",D1726&lt;=90,"31-90 Days",TRUE(),"90+ Days")</f>
        <v>90+ Days</v>
      </c>
      <c r="AM1726" s="0" t="str">
        <f aca="false">_xlfn.IFS(OR(F1726="December",F1726="January",F1726="February"),"Winter",OR(F1726="March",F1726="April",F1726="May"),"Spring",OR(F1726="June",F1726="July",F1726="August"),"Summer",TRUE(),"Autumn")</f>
        <v>Summer</v>
      </c>
      <c r="AN1726" s="0" t="str">
        <f aca="false">IF(L1726+M1726&gt;0,"Family","Adult Only")</f>
        <v>Family</v>
      </c>
      <c r="AO1726" s="0" t="str">
        <f aca="false">IF(U1726=V1726,"Same","Changed")</f>
        <v>Same</v>
      </c>
    </row>
    <row r="1727" customFormat="false" ht="15" hidden="false" customHeight="false" outlineLevel="0" collapsed="false">
      <c r="A1727" s="14" t="n">
        <v>1797</v>
      </c>
      <c r="B1727" s="14" t="s">
        <v>90</v>
      </c>
      <c r="C1727" s="14" t="n">
        <v>0</v>
      </c>
      <c r="D1727" s="14" t="n">
        <v>83</v>
      </c>
      <c r="E1727" s="14" t="n">
        <v>2016</v>
      </c>
      <c r="F1727" s="14" t="s">
        <v>81</v>
      </c>
      <c r="G1727" s="14" t="n">
        <v>52</v>
      </c>
      <c r="H1727" s="14" t="n">
        <v>18</v>
      </c>
      <c r="I1727" s="14" t="n">
        <v>2</v>
      </c>
      <c r="J1727" s="14" t="n">
        <v>0</v>
      </c>
      <c r="K1727" s="14" t="n">
        <v>2</v>
      </c>
      <c r="L1727" s="14" t="n">
        <v>0</v>
      </c>
      <c r="M1727" s="14" t="n">
        <v>0</v>
      </c>
      <c r="N1727" s="14" t="s">
        <v>82</v>
      </c>
      <c r="O1727" s="14" t="s">
        <v>122</v>
      </c>
      <c r="P1727" s="14" t="s">
        <v>99</v>
      </c>
      <c r="Q1727" s="14" t="s">
        <v>94</v>
      </c>
      <c r="R1727" s="14" t="n">
        <v>0</v>
      </c>
      <c r="S1727" s="14" t="n">
        <v>0</v>
      </c>
      <c r="T1727" s="14" t="n">
        <v>0</v>
      </c>
      <c r="U1727" s="14" t="s">
        <v>95</v>
      </c>
      <c r="V1727" s="14" t="s">
        <v>109</v>
      </c>
      <c r="W1727" s="14" t="n">
        <v>0</v>
      </c>
      <c r="X1727" s="14" t="s">
        <v>86</v>
      </c>
      <c r="Y1727" s="14" t="n">
        <v>28</v>
      </c>
      <c r="Z1727" s="14" t="n">
        <v>0</v>
      </c>
      <c r="AA1727" s="14" t="n">
        <v>0</v>
      </c>
      <c r="AB1727" s="14" t="s">
        <v>87</v>
      </c>
      <c r="AC1727" s="14" t="n">
        <v>75</v>
      </c>
      <c r="AD1727" s="14" t="n">
        <v>0</v>
      </c>
      <c r="AE1727" s="14" t="n">
        <v>0</v>
      </c>
      <c r="AF1727" s="14" t="s">
        <v>88</v>
      </c>
      <c r="AG1727" s="15" t="n">
        <v>42724</v>
      </c>
      <c r="AH1727" s="14" t="n">
        <f aca="false">I1727+J1727</f>
        <v>2</v>
      </c>
      <c r="AI1727" s="14" t="n">
        <f aca="false">K1727+L1727+M1727</f>
        <v>2</v>
      </c>
      <c r="AJ1727" s="14" t="n">
        <f aca="false">AC1727*AH1727</f>
        <v>150</v>
      </c>
      <c r="AK1727" s="14" t="str">
        <f aca="false">IF(C1727=1,"Cancelled","Completed")</f>
        <v>Completed</v>
      </c>
      <c r="AL1727" s="14" t="str">
        <f aca="false">_xlfn.IFS(D1727&lt;=7,"0-7 Days",D1727&lt;=30,"8-30 Days",D1727&lt;=90,"31-90 Days",TRUE(),"90+ Days")</f>
        <v>31-90 Days</v>
      </c>
      <c r="AM1727" s="14" t="str">
        <f aca="false">_xlfn.IFS(OR(F1727="December",F1727="January",F1727="February"),"Winter",OR(F1727="March",F1727="April",F1727="May"),"Spring",OR(F1727="June",F1727="July",F1727="August"),"Summer",TRUE(),"Autumn")</f>
        <v>Winter</v>
      </c>
      <c r="AN1727" s="14" t="str">
        <f aca="false">IF(L1727+M1727&gt;0,"Family","Adult Only")</f>
        <v>Adult Only</v>
      </c>
      <c r="AO1727" s="14" t="str">
        <f aca="false">IF(U1727=V1727,"Same","Changed")</f>
        <v>Changed</v>
      </c>
    </row>
    <row r="1728" customFormat="false" ht="15" hidden="false" customHeight="false" outlineLevel="0" collapsed="false">
      <c r="A1728" s="0" t="n">
        <v>1798</v>
      </c>
      <c r="B1728" s="0" t="s">
        <v>80</v>
      </c>
      <c r="C1728" s="0" t="n">
        <v>1</v>
      </c>
      <c r="D1728" s="0" t="n">
        <v>28</v>
      </c>
      <c r="E1728" s="0" t="n">
        <v>2017</v>
      </c>
      <c r="F1728" s="0" t="s">
        <v>118</v>
      </c>
      <c r="G1728" s="0" t="n">
        <v>8</v>
      </c>
      <c r="H1728" s="0" t="n">
        <v>20</v>
      </c>
      <c r="I1728" s="0" t="n">
        <v>1</v>
      </c>
      <c r="J1728" s="0" t="n">
        <v>2</v>
      </c>
      <c r="K1728" s="0" t="n">
        <v>2</v>
      </c>
      <c r="L1728" s="0" t="n">
        <v>0</v>
      </c>
      <c r="M1728" s="0" t="n">
        <v>0</v>
      </c>
      <c r="N1728" s="0" t="s">
        <v>112</v>
      </c>
      <c r="O1728" s="0" t="s">
        <v>92</v>
      </c>
      <c r="P1728" s="0" t="s">
        <v>84</v>
      </c>
      <c r="Q1728" s="0" t="s">
        <v>84</v>
      </c>
      <c r="R1728" s="0" t="n">
        <v>0</v>
      </c>
      <c r="S1728" s="0" t="n">
        <v>0</v>
      </c>
      <c r="T1728" s="0" t="n">
        <v>0</v>
      </c>
      <c r="U1728" s="0" t="s">
        <v>95</v>
      </c>
      <c r="V1728" s="0" t="s">
        <v>95</v>
      </c>
      <c r="W1728" s="0" t="n">
        <v>2</v>
      </c>
      <c r="X1728" s="0" t="s">
        <v>86</v>
      </c>
      <c r="Y1728" s="0" t="n">
        <v>250</v>
      </c>
      <c r="Z1728" s="0" t="n">
        <v>0</v>
      </c>
      <c r="AA1728" s="0" t="n">
        <v>0</v>
      </c>
      <c r="AB1728" s="0" t="s">
        <v>87</v>
      </c>
      <c r="AC1728" s="0" t="n">
        <v>84</v>
      </c>
      <c r="AD1728" s="0" t="n">
        <v>0</v>
      </c>
      <c r="AE1728" s="0" t="n">
        <v>1</v>
      </c>
      <c r="AF1728" s="0" t="s">
        <v>96</v>
      </c>
      <c r="AG1728" s="13" t="n">
        <v>42769</v>
      </c>
      <c r="AH1728" s="25" t="n">
        <f aca="false">I1728+J1728</f>
        <v>3</v>
      </c>
      <c r="AI1728" s="25" t="n">
        <f aca="false">K1728+L1728+M1728</f>
        <v>2</v>
      </c>
      <c r="AJ1728" s="25" t="n">
        <f aca="false">AC1728*AH1728</f>
        <v>252</v>
      </c>
      <c r="AK1728" s="0" t="str">
        <f aca="false">IF(C1728=1,"Cancelled","Completed")</f>
        <v>Cancelled</v>
      </c>
      <c r="AL1728" s="0" t="str">
        <f aca="false">_xlfn.IFS(D1728&lt;=7,"0-7 Days",D1728&lt;=30,"8-30 Days",D1728&lt;=90,"31-90 Days",TRUE(),"90+ Days")</f>
        <v>8-30 Days</v>
      </c>
      <c r="AM1728" s="0" t="str">
        <f aca="false">_xlfn.IFS(OR(F1728="December",F1728="January",F1728="February"),"Winter",OR(F1728="March",F1728="April",F1728="May"),"Spring",OR(F1728="June",F1728="July",F1728="August"),"Summer",TRUE(),"Autumn")</f>
        <v>Winter</v>
      </c>
      <c r="AN1728" s="0" t="str">
        <f aca="false">IF(L1728+M1728&gt;0,"Family","Adult Only")</f>
        <v>Adult Only</v>
      </c>
      <c r="AO1728" s="0" t="str">
        <f aca="false">IF(U1728=V1728,"Same","Changed")</f>
        <v>Same</v>
      </c>
    </row>
    <row r="1729" customFormat="false" ht="15" hidden="false" customHeight="false" outlineLevel="0" collapsed="false">
      <c r="A1729" s="14" t="n">
        <v>1799</v>
      </c>
      <c r="B1729" s="14" t="s">
        <v>80</v>
      </c>
      <c r="C1729" s="14" t="n">
        <v>1</v>
      </c>
      <c r="D1729" s="14" t="n">
        <v>267</v>
      </c>
      <c r="E1729" s="14" t="n">
        <v>2015</v>
      </c>
      <c r="F1729" s="14" t="s">
        <v>114</v>
      </c>
      <c r="G1729" s="14" t="n">
        <v>39</v>
      </c>
      <c r="H1729" s="14" t="n">
        <v>26</v>
      </c>
      <c r="I1729" s="14" t="n">
        <v>2</v>
      </c>
      <c r="J1729" s="14" t="n">
        <v>5</v>
      </c>
      <c r="K1729" s="14" t="n">
        <v>2</v>
      </c>
      <c r="L1729" s="14" t="n">
        <v>0</v>
      </c>
      <c r="M1729" s="14" t="n">
        <v>0</v>
      </c>
      <c r="N1729" s="14" t="s">
        <v>82</v>
      </c>
      <c r="O1729" s="14" t="s">
        <v>92</v>
      </c>
      <c r="P1729" s="14" t="s">
        <v>99</v>
      </c>
      <c r="Q1729" s="14" t="s">
        <v>94</v>
      </c>
      <c r="R1729" s="14" t="n">
        <v>0</v>
      </c>
      <c r="S1729" s="14" t="n">
        <v>1</v>
      </c>
      <c r="T1729" s="14" t="n">
        <v>0</v>
      </c>
      <c r="U1729" s="14" t="s">
        <v>95</v>
      </c>
      <c r="V1729" s="14" t="s">
        <v>95</v>
      </c>
      <c r="W1729" s="14" t="n">
        <v>0</v>
      </c>
      <c r="X1729" s="14" t="s">
        <v>120</v>
      </c>
      <c r="Y1729" s="14" t="n">
        <v>96</v>
      </c>
      <c r="Z1729" s="14" t="n">
        <v>0</v>
      </c>
      <c r="AA1729" s="14" t="n">
        <v>0</v>
      </c>
      <c r="AB1729" s="14" t="s">
        <v>87</v>
      </c>
      <c r="AC1729" s="14" t="n">
        <v>54.99</v>
      </c>
      <c r="AD1729" s="14" t="n">
        <v>0</v>
      </c>
      <c r="AE1729" s="14" t="n">
        <v>0</v>
      </c>
      <c r="AF1729" s="14" t="s">
        <v>96</v>
      </c>
      <c r="AG1729" s="15" t="n">
        <v>42172</v>
      </c>
      <c r="AH1729" s="14" t="n">
        <f aca="false">I1729+J1729</f>
        <v>7</v>
      </c>
      <c r="AI1729" s="14" t="n">
        <f aca="false">K1729+L1729+M1729</f>
        <v>2</v>
      </c>
      <c r="AJ1729" s="14" t="n">
        <f aca="false">AC1729*AH1729</f>
        <v>384.93</v>
      </c>
      <c r="AK1729" s="14" t="str">
        <f aca="false">IF(C1729=1,"Cancelled","Completed")</f>
        <v>Cancelled</v>
      </c>
      <c r="AL1729" s="14" t="str">
        <f aca="false">_xlfn.IFS(D1729&lt;=7,"0-7 Days",D1729&lt;=30,"8-30 Days",D1729&lt;=90,"31-90 Days",TRUE(),"90+ Days")</f>
        <v>90+ Days</v>
      </c>
      <c r="AM1729" s="14" t="str">
        <f aca="false">_xlfn.IFS(OR(F1729="December",F1729="January",F1729="February"),"Winter",OR(F1729="March",F1729="April",F1729="May"),"Spring",OR(F1729="June",F1729="July",F1729="August"),"Summer",TRUE(),"Autumn")</f>
        <v>Autumn</v>
      </c>
      <c r="AN1729" s="14" t="str">
        <f aca="false">IF(L1729+M1729&gt;0,"Family","Adult Only")</f>
        <v>Adult Only</v>
      </c>
      <c r="AO1729" s="14" t="str">
        <f aca="false">IF(U1729=V1729,"Same","Changed")</f>
        <v>Same</v>
      </c>
    </row>
    <row r="1730" customFormat="false" ht="15" hidden="false" customHeight="false" outlineLevel="0" collapsed="false">
      <c r="A1730" s="0" t="n">
        <v>1800</v>
      </c>
      <c r="B1730" s="0" t="s">
        <v>90</v>
      </c>
      <c r="C1730" s="0" t="n">
        <v>0</v>
      </c>
      <c r="D1730" s="0" t="n">
        <v>80</v>
      </c>
      <c r="E1730" s="0" t="n">
        <v>2016</v>
      </c>
      <c r="F1730" s="0" t="s">
        <v>113</v>
      </c>
      <c r="G1730" s="0" t="n">
        <v>48</v>
      </c>
      <c r="H1730" s="0" t="n">
        <v>24</v>
      </c>
      <c r="I1730" s="0" t="n">
        <v>0</v>
      </c>
      <c r="J1730" s="0" t="n">
        <v>3</v>
      </c>
      <c r="K1730" s="0" t="n">
        <v>2</v>
      </c>
      <c r="L1730" s="0" t="n">
        <v>0</v>
      </c>
      <c r="M1730" s="0" t="n">
        <v>0</v>
      </c>
      <c r="N1730" s="0" t="s">
        <v>82</v>
      </c>
      <c r="O1730" s="0" t="s">
        <v>83</v>
      </c>
      <c r="P1730" s="0" t="s">
        <v>99</v>
      </c>
      <c r="Q1730" s="0" t="s">
        <v>94</v>
      </c>
      <c r="R1730" s="0" t="n">
        <v>0</v>
      </c>
      <c r="S1730" s="0" t="n">
        <v>0</v>
      </c>
      <c r="T1730" s="0" t="n">
        <v>0</v>
      </c>
      <c r="U1730" s="0" t="s">
        <v>95</v>
      </c>
      <c r="V1730" s="0" t="s">
        <v>95</v>
      </c>
      <c r="W1730" s="0" t="n">
        <v>0</v>
      </c>
      <c r="X1730" s="0" t="s">
        <v>86</v>
      </c>
      <c r="Y1730" s="0" t="n">
        <v>168</v>
      </c>
      <c r="Z1730" s="0" t="n">
        <v>0</v>
      </c>
      <c r="AA1730" s="0" t="n">
        <v>0</v>
      </c>
      <c r="AB1730" s="0" t="s">
        <v>87</v>
      </c>
      <c r="AC1730" s="0" t="n">
        <v>68</v>
      </c>
      <c r="AD1730" s="0" t="n">
        <v>0</v>
      </c>
      <c r="AE1730" s="0" t="n">
        <v>1</v>
      </c>
      <c r="AF1730" s="0" t="s">
        <v>88</v>
      </c>
      <c r="AG1730" s="13" t="n">
        <v>42701</v>
      </c>
      <c r="AH1730" s="25" t="n">
        <f aca="false">I1730+J1730</f>
        <v>3</v>
      </c>
      <c r="AI1730" s="25" t="n">
        <f aca="false">K1730+L1730+M1730</f>
        <v>2</v>
      </c>
      <c r="AJ1730" s="25" t="n">
        <f aca="false">AC1730*AH1730</f>
        <v>204</v>
      </c>
      <c r="AK1730" s="0" t="str">
        <f aca="false">IF(C1730=1,"Cancelled","Completed")</f>
        <v>Completed</v>
      </c>
      <c r="AL1730" s="0" t="str">
        <f aca="false">_xlfn.IFS(D1730&lt;=7,"0-7 Days",D1730&lt;=30,"8-30 Days",D1730&lt;=90,"31-90 Days",TRUE(),"90+ Days")</f>
        <v>31-90 Days</v>
      </c>
      <c r="AM1730" s="0" t="str">
        <f aca="false">_xlfn.IFS(OR(F1730="December",F1730="January",F1730="February"),"Winter",OR(F1730="March",F1730="April",F1730="May"),"Spring",OR(F1730="June",F1730="July",F1730="August"),"Summer",TRUE(),"Autumn")</f>
        <v>Autumn</v>
      </c>
      <c r="AN1730" s="0" t="str">
        <f aca="false">IF(L1730+M1730&gt;0,"Family","Adult Only")</f>
        <v>Adult Only</v>
      </c>
      <c r="AO1730" s="0" t="str">
        <f aca="false">IF(U1730=V1730,"Same","Changed")</f>
        <v>Same</v>
      </c>
    </row>
    <row r="1731" customFormat="false" ht="15" hidden="false" customHeight="false" outlineLevel="0" collapsed="false">
      <c r="A1731" s="14" t="n">
        <v>1801</v>
      </c>
      <c r="B1731" s="14" t="s">
        <v>90</v>
      </c>
      <c r="C1731" s="14" t="n">
        <v>1</v>
      </c>
      <c r="D1731" s="14" t="n">
        <v>63</v>
      </c>
      <c r="E1731" s="14" t="n">
        <v>2015</v>
      </c>
      <c r="F1731" s="14" t="s">
        <v>114</v>
      </c>
      <c r="G1731" s="14" t="n">
        <v>36</v>
      </c>
      <c r="H1731" s="14" t="n">
        <v>4</v>
      </c>
      <c r="I1731" s="14" t="n">
        <v>0</v>
      </c>
      <c r="J1731" s="14" t="n">
        <v>2</v>
      </c>
      <c r="K1731" s="14" t="n">
        <v>2</v>
      </c>
      <c r="L1731" s="14" t="n">
        <v>0</v>
      </c>
      <c r="M1731" s="14" t="n">
        <v>0</v>
      </c>
      <c r="N1731" s="14" t="s">
        <v>112</v>
      </c>
      <c r="O1731" s="14" t="s">
        <v>92</v>
      </c>
      <c r="P1731" s="14" t="s">
        <v>99</v>
      </c>
      <c r="Q1731" s="14" t="s">
        <v>94</v>
      </c>
      <c r="R1731" s="14" t="n">
        <v>0</v>
      </c>
      <c r="S1731" s="14" t="n">
        <v>0</v>
      </c>
      <c r="T1731" s="14" t="n">
        <v>0</v>
      </c>
      <c r="U1731" s="14" t="s">
        <v>95</v>
      </c>
      <c r="V1731" s="14" t="s">
        <v>95</v>
      </c>
      <c r="W1731" s="14" t="n">
        <v>0</v>
      </c>
      <c r="X1731" s="14" t="s">
        <v>86</v>
      </c>
      <c r="Y1731" s="14" t="n">
        <v>21</v>
      </c>
      <c r="Z1731" s="14" t="n">
        <v>0</v>
      </c>
      <c r="AA1731" s="14" t="n">
        <v>0</v>
      </c>
      <c r="AB1731" s="14" t="s">
        <v>101</v>
      </c>
      <c r="AC1731" s="14" t="n">
        <v>116</v>
      </c>
      <c r="AD1731" s="14" t="n">
        <v>0</v>
      </c>
      <c r="AE1731" s="14" t="n">
        <v>0</v>
      </c>
      <c r="AF1731" s="14" t="s">
        <v>96</v>
      </c>
      <c r="AG1731" s="15" t="n">
        <v>42236</v>
      </c>
      <c r="AH1731" s="14" t="n">
        <f aca="false">I1731+J1731</f>
        <v>2</v>
      </c>
      <c r="AI1731" s="14" t="n">
        <f aca="false">K1731+L1731+M1731</f>
        <v>2</v>
      </c>
      <c r="AJ1731" s="14" t="n">
        <f aca="false">AC1731*AH1731</f>
        <v>232</v>
      </c>
      <c r="AK1731" s="14" t="str">
        <f aca="false">IF(C1731=1,"Cancelled","Completed")</f>
        <v>Cancelled</v>
      </c>
      <c r="AL1731" s="14" t="str">
        <f aca="false">_xlfn.IFS(D1731&lt;=7,"0-7 Days",D1731&lt;=30,"8-30 Days",D1731&lt;=90,"31-90 Days",TRUE(),"90+ Days")</f>
        <v>31-90 Days</v>
      </c>
      <c r="AM1731" s="14" t="str">
        <f aca="false">_xlfn.IFS(OR(F1731="December",F1731="January",F1731="February"),"Winter",OR(F1731="March",F1731="April",F1731="May"),"Spring",OR(F1731="June",F1731="July",F1731="August"),"Summer",TRUE(),"Autumn")</f>
        <v>Autumn</v>
      </c>
      <c r="AN1731" s="14" t="str">
        <f aca="false">IF(L1731+M1731&gt;0,"Family","Adult Only")</f>
        <v>Adult Only</v>
      </c>
      <c r="AO1731" s="14" t="str">
        <f aca="false">IF(U1731=V1731,"Same","Changed")</f>
        <v>Same</v>
      </c>
    </row>
    <row r="1732" customFormat="false" ht="15" hidden="false" customHeight="false" outlineLevel="0" collapsed="false">
      <c r="A1732" s="0" t="n">
        <v>1802</v>
      </c>
      <c r="B1732" s="0" t="s">
        <v>90</v>
      </c>
      <c r="C1732" s="0" t="n">
        <v>0</v>
      </c>
      <c r="D1732" s="0" t="n">
        <v>29</v>
      </c>
      <c r="E1732" s="0" t="n">
        <v>2016</v>
      </c>
      <c r="F1732" s="0" t="s">
        <v>119</v>
      </c>
      <c r="G1732" s="0" t="n">
        <v>33</v>
      </c>
      <c r="H1732" s="0" t="n">
        <v>8</v>
      </c>
      <c r="I1732" s="0" t="n">
        <v>1</v>
      </c>
      <c r="J1732" s="0" t="n">
        <v>0</v>
      </c>
      <c r="K1732" s="0" t="n">
        <v>2</v>
      </c>
      <c r="L1732" s="0" t="n">
        <v>0</v>
      </c>
      <c r="M1732" s="0" t="n">
        <v>0</v>
      </c>
      <c r="N1732" s="0" t="s">
        <v>107</v>
      </c>
      <c r="O1732" s="0" t="s">
        <v>122</v>
      </c>
      <c r="P1732" s="0" t="s">
        <v>93</v>
      </c>
      <c r="Q1732" s="0" t="s">
        <v>94</v>
      </c>
      <c r="R1732" s="0" t="n">
        <v>0</v>
      </c>
      <c r="S1732" s="0" t="n">
        <v>0</v>
      </c>
      <c r="T1732" s="0" t="n">
        <v>0</v>
      </c>
      <c r="U1732" s="0" t="s">
        <v>95</v>
      </c>
      <c r="V1732" s="0" t="s">
        <v>95</v>
      </c>
      <c r="W1732" s="0" t="n">
        <v>0</v>
      </c>
      <c r="X1732" s="0" t="s">
        <v>86</v>
      </c>
      <c r="Y1732" s="0" t="n">
        <v>9</v>
      </c>
      <c r="Z1732" s="0" t="n">
        <v>0</v>
      </c>
      <c r="AA1732" s="0" t="n">
        <v>0</v>
      </c>
      <c r="AB1732" s="0" t="s">
        <v>87</v>
      </c>
      <c r="AC1732" s="0" t="n">
        <v>139</v>
      </c>
      <c r="AD1732" s="0" t="n">
        <v>0</v>
      </c>
      <c r="AE1732" s="0" t="n">
        <v>1</v>
      </c>
      <c r="AF1732" s="0" t="s">
        <v>88</v>
      </c>
      <c r="AG1732" s="13" t="n">
        <v>42591</v>
      </c>
      <c r="AH1732" s="25" t="n">
        <f aca="false">I1732+J1732</f>
        <v>1</v>
      </c>
      <c r="AI1732" s="25" t="n">
        <f aca="false">K1732+L1732+M1732</f>
        <v>2</v>
      </c>
      <c r="AJ1732" s="25" t="n">
        <f aca="false">AC1732*AH1732</f>
        <v>139</v>
      </c>
      <c r="AK1732" s="0" t="str">
        <f aca="false">IF(C1732=1,"Cancelled","Completed")</f>
        <v>Completed</v>
      </c>
      <c r="AL1732" s="0" t="str">
        <f aca="false">_xlfn.IFS(D1732&lt;=7,"0-7 Days",D1732&lt;=30,"8-30 Days",D1732&lt;=90,"31-90 Days",TRUE(),"90+ Days")</f>
        <v>8-30 Days</v>
      </c>
      <c r="AM1732" s="0" t="str">
        <f aca="false">_xlfn.IFS(OR(F1732="December",F1732="January",F1732="February"),"Winter",OR(F1732="March",F1732="April",F1732="May"),"Spring",OR(F1732="June",F1732="July",F1732="August"),"Summer",TRUE(),"Autumn")</f>
        <v>Summer</v>
      </c>
      <c r="AN1732" s="0" t="str">
        <f aca="false">IF(L1732+M1732&gt;0,"Family","Adult Only")</f>
        <v>Adult Only</v>
      </c>
      <c r="AO1732" s="0" t="str">
        <f aca="false">IF(U1732=V1732,"Same","Changed")</f>
        <v>Same</v>
      </c>
    </row>
    <row r="1733" customFormat="false" ht="15" hidden="false" customHeight="false" outlineLevel="0" collapsed="false">
      <c r="A1733" s="14" t="n">
        <v>1803</v>
      </c>
      <c r="B1733" s="14" t="s">
        <v>90</v>
      </c>
      <c r="C1733" s="14" t="n">
        <v>0</v>
      </c>
      <c r="D1733" s="14" t="n">
        <v>0</v>
      </c>
      <c r="E1733" s="14" t="n">
        <v>2017</v>
      </c>
      <c r="F1733" s="14" t="s">
        <v>135</v>
      </c>
      <c r="G1733" s="14" t="n">
        <v>26</v>
      </c>
      <c r="H1733" s="14" t="n">
        <v>28</v>
      </c>
      <c r="I1733" s="14" t="n">
        <v>0</v>
      </c>
      <c r="J1733" s="14" t="n">
        <v>2</v>
      </c>
      <c r="K1733" s="14" t="n">
        <v>1</v>
      </c>
      <c r="L1733" s="14" t="n">
        <v>1</v>
      </c>
      <c r="M1733" s="14" t="n">
        <v>0</v>
      </c>
      <c r="N1733" s="14" t="s">
        <v>82</v>
      </c>
      <c r="O1733" s="14" t="s">
        <v>92</v>
      </c>
      <c r="P1733" s="14" t="s">
        <v>84</v>
      </c>
      <c r="Q1733" s="14" t="s">
        <v>84</v>
      </c>
      <c r="R1733" s="14" t="n">
        <v>0</v>
      </c>
      <c r="S1733" s="14" t="n">
        <v>0</v>
      </c>
      <c r="T1733" s="14" t="n">
        <v>0</v>
      </c>
      <c r="U1733" s="14" t="s">
        <v>95</v>
      </c>
      <c r="V1733" s="14" t="s">
        <v>95</v>
      </c>
      <c r="W1733" s="14" t="n">
        <v>1</v>
      </c>
      <c r="X1733" s="14" t="s">
        <v>86</v>
      </c>
      <c r="Y1733" s="14" t="n">
        <v>0</v>
      </c>
      <c r="Z1733" s="14" t="n">
        <v>0</v>
      </c>
      <c r="AA1733" s="14" t="n">
        <v>0</v>
      </c>
      <c r="AB1733" s="14" t="s">
        <v>87</v>
      </c>
      <c r="AC1733" s="14" t="n">
        <v>124</v>
      </c>
      <c r="AD1733" s="14" t="n">
        <v>0</v>
      </c>
      <c r="AE1733" s="14" t="n">
        <v>0</v>
      </c>
      <c r="AF1733" s="14" t="s">
        <v>88</v>
      </c>
      <c r="AG1733" s="15" t="n">
        <v>42916</v>
      </c>
      <c r="AH1733" s="14" t="n">
        <f aca="false">I1733+J1733</f>
        <v>2</v>
      </c>
      <c r="AI1733" s="14" t="n">
        <f aca="false">K1733+L1733+M1733</f>
        <v>2</v>
      </c>
      <c r="AJ1733" s="14" t="n">
        <f aca="false">AC1733*AH1733</f>
        <v>248</v>
      </c>
      <c r="AK1733" s="14" t="str">
        <f aca="false">IF(C1733=1,"Cancelled","Completed")</f>
        <v>Completed</v>
      </c>
      <c r="AL1733" s="14" t="str">
        <f aca="false">_xlfn.IFS(D1733&lt;=7,"0-7 Days",D1733&lt;=30,"8-30 Days",D1733&lt;=90,"31-90 Days",TRUE(),"90+ Days")</f>
        <v>0-7 Days</v>
      </c>
      <c r="AM1733" s="14" t="str">
        <f aca="false">_xlfn.IFS(OR(F1733="December",F1733="January",F1733="February"),"Winter",OR(F1733="March",F1733="April",F1733="May"),"Spring",OR(F1733="June",F1733="July",F1733="August"),"Summer",TRUE(),"Autumn")</f>
        <v>Summer</v>
      </c>
      <c r="AN1733" s="14" t="str">
        <f aca="false">IF(L1733+M1733&gt;0,"Family","Adult Only")</f>
        <v>Family</v>
      </c>
      <c r="AO1733" s="14" t="str">
        <f aca="false">IF(U1733=V1733,"Same","Changed")</f>
        <v>Same</v>
      </c>
    </row>
    <row r="1734" customFormat="false" ht="15" hidden="false" customHeight="false" outlineLevel="0" collapsed="false">
      <c r="A1734" s="0" t="n">
        <v>1804</v>
      </c>
      <c r="B1734" s="0" t="s">
        <v>90</v>
      </c>
      <c r="C1734" s="0" t="n">
        <v>0</v>
      </c>
      <c r="D1734" s="0" t="n">
        <v>83</v>
      </c>
      <c r="E1734" s="0" t="n">
        <v>2015</v>
      </c>
      <c r="F1734" s="0" t="s">
        <v>114</v>
      </c>
      <c r="G1734" s="0" t="n">
        <v>39</v>
      </c>
      <c r="H1734" s="0" t="n">
        <v>23</v>
      </c>
      <c r="I1734" s="0" t="n">
        <v>0</v>
      </c>
      <c r="J1734" s="0" t="n">
        <v>2</v>
      </c>
      <c r="K1734" s="0" t="n">
        <v>2</v>
      </c>
      <c r="L1734" s="0" t="n">
        <v>0</v>
      </c>
      <c r="M1734" s="0" t="n">
        <v>0</v>
      </c>
      <c r="N1734" s="0" t="s">
        <v>82</v>
      </c>
      <c r="O1734" s="0" t="s">
        <v>115</v>
      </c>
      <c r="P1734" s="0" t="s">
        <v>116</v>
      </c>
      <c r="Q1734" s="0" t="s">
        <v>94</v>
      </c>
      <c r="R1734" s="0" t="n">
        <v>0</v>
      </c>
      <c r="S1734" s="0" t="n">
        <v>0</v>
      </c>
      <c r="T1734" s="0" t="n">
        <v>0</v>
      </c>
      <c r="U1734" s="0" t="s">
        <v>95</v>
      </c>
      <c r="V1734" s="0" t="s">
        <v>109</v>
      </c>
      <c r="W1734" s="0" t="n">
        <v>0</v>
      </c>
      <c r="X1734" s="0" t="s">
        <v>86</v>
      </c>
      <c r="Y1734" s="0" t="n">
        <v>1</v>
      </c>
      <c r="Z1734" s="0" t="n">
        <v>0</v>
      </c>
      <c r="AA1734" s="0" t="n">
        <v>0</v>
      </c>
      <c r="AB1734" s="0" t="s">
        <v>101</v>
      </c>
      <c r="AC1734" s="0" t="n">
        <v>62</v>
      </c>
      <c r="AD1734" s="0" t="n">
        <v>0</v>
      </c>
      <c r="AE1734" s="0" t="n">
        <v>0</v>
      </c>
      <c r="AF1734" s="0" t="s">
        <v>88</v>
      </c>
      <c r="AG1734" s="13" t="n">
        <v>42272</v>
      </c>
      <c r="AH1734" s="25" t="n">
        <f aca="false">I1734+J1734</f>
        <v>2</v>
      </c>
      <c r="AI1734" s="25" t="n">
        <f aca="false">K1734+L1734+M1734</f>
        <v>2</v>
      </c>
      <c r="AJ1734" s="25" t="n">
        <f aca="false">AC1734*AH1734</f>
        <v>124</v>
      </c>
      <c r="AK1734" s="0" t="str">
        <f aca="false">IF(C1734=1,"Cancelled","Completed")</f>
        <v>Completed</v>
      </c>
      <c r="AL1734" s="0" t="str">
        <f aca="false">_xlfn.IFS(D1734&lt;=7,"0-7 Days",D1734&lt;=30,"8-30 Days",D1734&lt;=90,"31-90 Days",TRUE(),"90+ Days")</f>
        <v>31-90 Days</v>
      </c>
      <c r="AM1734" s="0" t="str">
        <f aca="false">_xlfn.IFS(OR(F1734="December",F1734="January",F1734="February"),"Winter",OR(F1734="March",F1734="April",F1734="May"),"Spring",OR(F1734="June",F1734="July",F1734="August"),"Summer",TRUE(),"Autumn")</f>
        <v>Autumn</v>
      </c>
      <c r="AN1734" s="0" t="str">
        <f aca="false">IF(L1734+M1734&gt;0,"Family","Adult Only")</f>
        <v>Adult Only</v>
      </c>
      <c r="AO1734" s="0" t="str">
        <f aca="false">IF(U1734=V1734,"Same","Changed")</f>
        <v>Changed</v>
      </c>
    </row>
    <row r="1735" customFormat="false" ht="15" hidden="false" customHeight="false" outlineLevel="0" collapsed="false">
      <c r="A1735" s="14" t="n">
        <v>1805</v>
      </c>
      <c r="B1735" s="14" t="s">
        <v>80</v>
      </c>
      <c r="C1735" s="14" t="n">
        <v>0</v>
      </c>
      <c r="D1735" s="14" t="n">
        <v>273</v>
      </c>
      <c r="E1735" s="14" t="n">
        <v>2015</v>
      </c>
      <c r="F1735" s="14" t="s">
        <v>111</v>
      </c>
      <c r="G1735" s="14" t="n">
        <v>41</v>
      </c>
      <c r="H1735" s="14" t="n">
        <v>4</v>
      </c>
      <c r="I1735" s="14" t="n">
        <v>2</v>
      </c>
      <c r="J1735" s="14" t="n">
        <v>2</v>
      </c>
      <c r="K1735" s="14" t="n">
        <v>2</v>
      </c>
      <c r="L1735" s="14" t="n">
        <v>0</v>
      </c>
      <c r="M1735" s="14" t="n">
        <v>0</v>
      </c>
      <c r="N1735" s="14" t="s">
        <v>82</v>
      </c>
      <c r="O1735" s="14" t="s">
        <v>83</v>
      </c>
      <c r="P1735" s="14" t="s">
        <v>99</v>
      </c>
      <c r="Q1735" s="14" t="s">
        <v>94</v>
      </c>
      <c r="R1735" s="14" t="n">
        <v>0</v>
      </c>
      <c r="S1735" s="14" t="n">
        <v>0</v>
      </c>
      <c r="T1735" s="14" t="n">
        <v>0</v>
      </c>
      <c r="U1735" s="14" t="s">
        <v>109</v>
      </c>
      <c r="V1735" s="14" t="s">
        <v>109</v>
      </c>
      <c r="W1735" s="14" t="n">
        <v>0</v>
      </c>
      <c r="X1735" s="14" t="s">
        <v>86</v>
      </c>
      <c r="Y1735" s="14" t="n">
        <v>314</v>
      </c>
      <c r="Z1735" s="14" t="n">
        <v>0</v>
      </c>
      <c r="AA1735" s="14" t="n">
        <v>0</v>
      </c>
      <c r="AB1735" s="14" t="s">
        <v>125</v>
      </c>
      <c r="AC1735" s="14" t="n">
        <v>48.6</v>
      </c>
      <c r="AD1735" s="14" t="n">
        <v>0</v>
      </c>
      <c r="AE1735" s="14" t="n">
        <v>0</v>
      </c>
      <c r="AF1735" s="14" t="s">
        <v>88</v>
      </c>
      <c r="AG1735" s="15" t="n">
        <v>42285</v>
      </c>
      <c r="AH1735" s="14" t="n">
        <f aca="false">I1735+J1735</f>
        <v>4</v>
      </c>
      <c r="AI1735" s="14" t="n">
        <f aca="false">K1735+L1735+M1735</f>
        <v>2</v>
      </c>
      <c r="AJ1735" s="14" t="n">
        <f aca="false">AC1735*AH1735</f>
        <v>194.4</v>
      </c>
      <c r="AK1735" s="14" t="str">
        <f aca="false">IF(C1735=1,"Cancelled","Completed")</f>
        <v>Completed</v>
      </c>
      <c r="AL1735" s="14" t="str">
        <f aca="false">_xlfn.IFS(D1735&lt;=7,"0-7 Days",D1735&lt;=30,"8-30 Days",D1735&lt;=90,"31-90 Days",TRUE(),"90+ Days")</f>
        <v>90+ Days</v>
      </c>
      <c r="AM1735" s="14" t="str">
        <f aca="false">_xlfn.IFS(OR(F1735="December",F1735="January",F1735="February"),"Winter",OR(F1735="March",F1735="April",F1735="May"),"Spring",OR(F1735="June",F1735="July",F1735="August"),"Summer",TRUE(),"Autumn")</f>
        <v>Autumn</v>
      </c>
      <c r="AN1735" s="14" t="str">
        <f aca="false">IF(L1735+M1735&gt;0,"Family","Adult Only")</f>
        <v>Adult Only</v>
      </c>
      <c r="AO1735" s="14" t="str">
        <f aca="false">IF(U1735=V1735,"Same","Changed")</f>
        <v>Same</v>
      </c>
    </row>
    <row r="1736" customFormat="false" ht="15" hidden="false" customHeight="false" outlineLevel="0" collapsed="false">
      <c r="A1736" s="0" t="n">
        <v>1806</v>
      </c>
      <c r="B1736" s="0" t="s">
        <v>80</v>
      </c>
      <c r="C1736" s="0" t="n">
        <v>0</v>
      </c>
      <c r="D1736" s="0" t="n">
        <v>2</v>
      </c>
      <c r="E1736" s="0" t="n">
        <v>2017</v>
      </c>
      <c r="F1736" s="0" t="s">
        <v>103</v>
      </c>
      <c r="G1736" s="0" t="n">
        <v>9</v>
      </c>
      <c r="H1736" s="0" t="n">
        <v>1</v>
      </c>
      <c r="I1736" s="0" t="n">
        <v>0</v>
      </c>
      <c r="J1736" s="0" t="n">
        <v>1</v>
      </c>
      <c r="K1736" s="0" t="n">
        <v>1</v>
      </c>
      <c r="L1736" s="0" t="n">
        <v>0</v>
      </c>
      <c r="M1736" s="0" t="n">
        <v>0</v>
      </c>
      <c r="N1736" s="0" t="s">
        <v>82</v>
      </c>
      <c r="O1736" s="0" t="s">
        <v>92</v>
      </c>
      <c r="P1736" s="0" t="s">
        <v>84</v>
      </c>
      <c r="Q1736" s="0" t="s">
        <v>84</v>
      </c>
      <c r="R1736" s="0" t="n">
        <v>1</v>
      </c>
      <c r="S1736" s="0" t="n">
        <v>0</v>
      </c>
      <c r="T1736" s="0" t="n">
        <v>5</v>
      </c>
      <c r="U1736" s="0" t="s">
        <v>95</v>
      </c>
      <c r="V1736" s="0" t="s">
        <v>109</v>
      </c>
      <c r="W1736" s="0" t="n">
        <v>0</v>
      </c>
      <c r="X1736" s="0" t="s">
        <v>86</v>
      </c>
      <c r="Y1736" s="0" t="n">
        <v>0</v>
      </c>
      <c r="Z1736" s="0" t="n">
        <v>0</v>
      </c>
      <c r="AA1736" s="0" t="n">
        <v>0</v>
      </c>
      <c r="AB1736" s="0" t="s">
        <v>87</v>
      </c>
      <c r="AC1736" s="0" t="n">
        <v>34.2</v>
      </c>
      <c r="AD1736" s="0" t="n">
        <v>0</v>
      </c>
      <c r="AE1736" s="0" t="n">
        <v>2</v>
      </c>
      <c r="AF1736" s="0" t="s">
        <v>88</v>
      </c>
      <c r="AG1736" s="13" t="n">
        <v>42796</v>
      </c>
      <c r="AH1736" s="25" t="n">
        <f aca="false">I1736+J1736</f>
        <v>1</v>
      </c>
      <c r="AI1736" s="25" t="n">
        <f aca="false">K1736+L1736+M1736</f>
        <v>1</v>
      </c>
      <c r="AJ1736" s="25" t="n">
        <f aca="false">AC1736*AH1736</f>
        <v>34.2</v>
      </c>
      <c r="AK1736" s="0" t="str">
        <f aca="false">IF(C1736=1,"Cancelled","Completed")</f>
        <v>Completed</v>
      </c>
      <c r="AL1736" s="0" t="str">
        <f aca="false">_xlfn.IFS(D1736&lt;=7,"0-7 Days",D1736&lt;=30,"8-30 Days",D1736&lt;=90,"31-90 Days",TRUE(),"90+ Days")</f>
        <v>0-7 Days</v>
      </c>
      <c r="AM1736" s="0" t="str">
        <f aca="false">_xlfn.IFS(OR(F1736="December",F1736="January",F1736="February"),"Winter",OR(F1736="March",F1736="April",F1736="May"),"Spring",OR(F1736="June",F1736="July",F1736="August"),"Summer",TRUE(),"Autumn")</f>
        <v>Spring</v>
      </c>
      <c r="AN1736" s="0" t="str">
        <f aca="false">IF(L1736+M1736&gt;0,"Family","Adult Only")</f>
        <v>Adult Only</v>
      </c>
      <c r="AO1736" s="0" t="str">
        <f aca="false">IF(U1736=V1736,"Same","Changed")</f>
        <v>Changed</v>
      </c>
    </row>
    <row r="1737" customFormat="false" ht="15" hidden="false" customHeight="false" outlineLevel="0" collapsed="false">
      <c r="A1737" s="14" t="n">
        <v>1807</v>
      </c>
      <c r="B1737" s="14" t="s">
        <v>90</v>
      </c>
      <c r="C1737" s="14" t="n">
        <v>0</v>
      </c>
      <c r="D1737" s="14" t="n">
        <v>31</v>
      </c>
      <c r="E1737" s="14" t="n">
        <v>2016</v>
      </c>
      <c r="F1737" s="14" t="s">
        <v>114</v>
      </c>
      <c r="G1737" s="14" t="n">
        <v>38</v>
      </c>
      <c r="H1737" s="14" t="n">
        <v>16</v>
      </c>
      <c r="I1737" s="14" t="n">
        <v>1</v>
      </c>
      <c r="J1737" s="14" t="n">
        <v>2</v>
      </c>
      <c r="K1737" s="14" t="n">
        <v>2</v>
      </c>
      <c r="L1737" s="14" t="n">
        <v>0</v>
      </c>
      <c r="M1737" s="14" t="n">
        <v>0</v>
      </c>
      <c r="N1737" s="14" t="s">
        <v>82</v>
      </c>
      <c r="O1737" s="14" t="s">
        <v>108</v>
      </c>
      <c r="P1737" s="14" t="s">
        <v>99</v>
      </c>
      <c r="Q1737" s="14" t="s">
        <v>94</v>
      </c>
      <c r="R1737" s="14" t="n">
        <v>0</v>
      </c>
      <c r="S1737" s="14" t="n">
        <v>0</v>
      </c>
      <c r="T1737" s="14" t="n">
        <v>0</v>
      </c>
      <c r="U1737" s="14" t="s">
        <v>95</v>
      </c>
      <c r="V1737" s="14" t="s">
        <v>95</v>
      </c>
      <c r="W1737" s="14" t="n">
        <v>0</v>
      </c>
      <c r="X1737" s="14" t="s">
        <v>86</v>
      </c>
      <c r="Y1737" s="14" t="n">
        <v>6</v>
      </c>
      <c r="Z1737" s="14" t="n">
        <v>0</v>
      </c>
      <c r="AA1737" s="14" t="n">
        <v>0</v>
      </c>
      <c r="AB1737" s="14" t="s">
        <v>101</v>
      </c>
      <c r="AC1737" s="14" t="n">
        <v>75</v>
      </c>
      <c r="AD1737" s="14" t="n">
        <v>0</v>
      </c>
      <c r="AE1737" s="14" t="n">
        <v>0</v>
      </c>
      <c r="AF1737" s="14" t="s">
        <v>88</v>
      </c>
      <c r="AG1737" s="15" t="n">
        <v>42632</v>
      </c>
      <c r="AH1737" s="14" t="n">
        <f aca="false">I1737+J1737</f>
        <v>3</v>
      </c>
      <c r="AI1737" s="14" t="n">
        <f aca="false">K1737+L1737+M1737</f>
        <v>2</v>
      </c>
      <c r="AJ1737" s="14" t="n">
        <f aca="false">AC1737*AH1737</f>
        <v>225</v>
      </c>
      <c r="AK1737" s="14" t="str">
        <f aca="false">IF(C1737=1,"Cancelled","Completed")</f>
        <v>Completed</v>
      </c>
      <c r="AL1737" s="14" t="str">
        <f aca="false">_xlfn.IFS(D1737&lt;=7,"0-7 Days",D1737&lt;=30,"8-30 Days",D1737&lt;=90,"31-90 Days",TRUE(),"90+ Days")</f>
        <v>31-90 Days</v>
      </c>
      <c r="AM1737" s="14" t="str">
        <f aca="false">_xlfn.IFS(OR(F1737="December",F1737="January",F1737="February"),"Winter",OR(F1737="March",F1737="April",F1737="May"),"Spring",OR(F1737="June",F1737="July",F1737="August"),"Summer",TRUE(),"Autumn")</f>
        <v>Autumn</v>
      </c>
      <c r="AN1737" s="14" t="str">
        <f aca="false">IF(L1737+M1737&gt;0,"Family","Adult Only")</f>
        <v>Adult Only</v>
      </c>
      <c r="AO1737" s="14" t="str">
        <f aca="false">IF(U1737=V1737,"Same","Changed")</f>
        <v>Same</v>
      </c>
    </row>
    <row r="1738" customFormat="false" ht="15" hidden="false" customHeight="false" outlineLevel="0" collapsed="false">
      <c r="A1738" s="0" t="n">
        <v>1808</v>
      </c>
      <c r="B1738" s="0" t="s">
        <v>90</v>
      </c>
      <c r="C1738" s="0" t="n">
        <v>1</v>
      </c>
      <c r="D1738" s="0" t="n">
        <v>0</v>
      </c>
      <c r="E1738" s="0" t="n">
        <v>2016</v>
      </c>
      <c r="F1738" s="0" t="s">
        <v>118</v>
      </c>
      <c r="G1738" s="0" t="n">
        <v>9</v>
      </c>
      <c r="H1738" s="0" t="n">
        <v>27</v>
      </c>
      <c r="I1738" s="0" t="n">
        <v>0</v>
      </c>
      <c r="J1738" s="0" t="n">
        <v>1</v>
      </c>
      <c r="K1738" s="0" t="n">
        <v>1</v>
      </c>
      <c r="L1738" s="0" t="n">
        <v>0</v>
      </c>
      <c r="M1738" s="0" t="n">
        <v>0</v>
      </c>
      <c r="N1738" s="0" t="s">
        <v>82</v>
      </c>
      <c r="O1738" s="0" t="s">
        <v>92</v>
      </c>
      <c r="P1738" s="0" t="s">
        <v>99</v>
      </c>
      <c r="Q1738" s="0" t="s">
        <v>94</v>
      </c>
      <c r="R1738" s="0" t="n">
        <v>0</v>
      </c>
      <c r="S1738" s="0" t="n">
        <v>0</v>
      </c>
      <c r="T1738" s="0" t="n">
        <v>0</v>
      </c>
      <c r="U1738" s="0" t="s">
        <v>95</v>
      </c>
      <c r="V1738" s="0" t="s">
        <v>95</v>
      </c>
      <c r="W1738" s="0" t="n">
        <v>0</v>
      </c>
      <c r="X1738" s="0" t="s">
        <v>86</v>
      </c>
      <c r="Y1738" s="0" t="n">
        <v>134</v>
      </c>
      <c r="Z1738" s="0" t="n">
        <v>0</v>
      </c>
      <c r="AA1738" s="0" t="n">
        <v>0</v>
      </c>
      <c r="AB1738" s="0" t="s">
        <v>101</v>
      </c>
      <c r="AC1738" s="0" t="n">
        <v>60</v>
      </c>
      <c r="AD1738" s="0" t="n">
        <v>0</v>
      </c>
      <c r="AE1738" s="0" t="n">
        <v>0</v>
      </c>
      <c r="AF1738" s="0" t="s">
        <v>96</v>
      </c>
      <c r="AG1738" s="13" t="n">
        <v>42427</v>
      </c>
      <c r="AH1738" s="25" t="n">
        <f aca="false">I1738+J1738</f>
        <v>1</v>
      </c>
      <c r="AI1738" s="25" t="n">
        <f aca="false">K1738+L1738+M1738</f>
        <v>1</v>
      </c>
      <c r="AJ1738" s="25" t="n">
        <f aca="false">AC1738*AH1738</f>
        <v>60</v>
      </c>
      <c r="AK1738" s="0" t="str">
        <f aca="false">IF(C1738=1,"Cancelled","Completed")</f>
        <v>Cancelled</v>
      </c>
      <c r="AL1738" s="0" t="str">
        <f aca="false">_xlfn.IFS(D1738&lt;=7,"0-7 Days",D1738&lt;=30,"8-30 Days",D1738&lt;=90,"31-90 Days",TRUE(),"90+ Days")</f>
        <v>0-7 Days</v>
      </c>
      <c r="AM1738" s="0" t="str">
        <f aca="false">_xlfn.IFS(OR(F1738="December",F1738="January",F1738="February"),"Winter",OR(F1738="March",F1738="April",F1738="May"),"Spring",OR(F1738="June",F1738="July",F1738="August"),"Summer",TRUE(),"Autumn")</f>
        <v>Winter</v>
      </c>
      <c r="AN1738" s="0" t="str">
        <f aca="false">IF(L1738+M1738&gt;0,"Family","Adult Only")</f>
        <v>Adult Only</v>
      </c>
      <c r="AO1738" s="0" t="str">
        <f aca="false">IF(U1738=V1738,"Same","Changed")</f>
        <v>Same</v>
      </c>
    </row>
    <row r="1739" customFormat="false" ht="15" hidden="false" customHeight="false" outlineLevel="0" collapsed="false">
      <c r="A1739" s="14" t="n">
        <v>1809</v>
      </c>
      <c r="B1739" s="14" t="s">
        <v>90</v>
      </c>
      <c r="C1739" s="14" t="n">
        <v>0</v>
      </c>
      <c r="D1739" s="14" t="n">
        <v>2</v>
      </c>
      <c r="E1739" s="14" t="n">
        <v>2016</v>
      </c>
      <c r="F1739" s="14" t="s">
        <v>135</v>
      </c>
      <c r="G1739" s="14" t="n">
        <v>27</v>
      </c>
      <c r="H1739" s="14" t="n">
        <v>30</v>
      </c>
      <c r="I1739" s="14" t="n">
        <v>0</v>
      </c>
      <c r="J1739" s="14" t="n">
        <v>1</v>
      </c>
      <c r="K1739" s="14" t="n">
        <v>1</v>
      </c>
      <c r="L1739" s="14" t="n">
        <v>0</v>
      </c>
      <c r="M1739" s="14" t="n">
        <v>0</v>
      </c>
      <c r="N1739" s="14" t="s">
        <v>107</v>
      </c>
      <c r="O1739" s="14" t="s">
        <v>92</v>
      </c>
      <c r="P1739" s="14" t="s">
        <v>93</v>
      </c>
      <c r="Q1739" s="14" t="s">
        <v>94</v>
      </c>
      <c r="R1739" s="14" t="n">
        <v>0</v>
      </c>
      <c r="S1739" s="14" t="n">
        <v>0</v>
      </c>
      <c r="T1739" s="14" t="n">
        <v>0</v>
      </c>
      <c r="U1739" s="14" t="s">
        <v>95</v>
      </c>
      <c r="V1739" s="14" t="s">
        <v>95</v>
      </c>
      <c r="W1739" s="14" t="n">
        <v>0</v>
      </c>
      <c r="X1739" s="14" t="s">
        <v>86</v>
      </c>
      <c r="Y1739" s="14" t="n">
        <v>9</v>
      </c>
      <c r="Z1739" s="14" t="n">
        <v>0</v>
      </c>
      <c r="AA1739" s="14" t="n">
        <v>0</v>
      </c>
      <c r="AB1739" s="14" t="s">
        <v>87</v>
      </c>
      <c r="AC1739" s="14" t="n">
        <v>127</v>
      </c>
      <c r="AD1739" s="14" t="n">
        <v>0</v>
      </c>
      <c r="AE1739" s="14" t="n">
        <v>0</v>
      </c>
      <c r="AF1739" s="14" t="s">
        <v>88</v>
      </c>
      <c r="AG1739" s="15" t="n">
        <v>42552</v>
      </c>
      <c r="AH1739" s="14" t="n">
        <f aca="false">I1739+J1739</f>
        <v>1</v>
      </c>
      <c r="AI1739" s="14" t="n">
        <f aca="false">K1739+L1739+M1739</f>
        <v>1</v>
      </c>
      <c r="AJ1739" s="14" t="n">
        <f aca="false">AC1739*AH1739</f>
        <v>127</v>
      </c>
      <c r="AK1739" s="14" t="str">
        <f aca="false">IF(C1739=1,"Cancelled","Completed")</f>
        <v>Completed</v>
      </c>
      <c r="AL1739" s="14" t="str">
        <f aca="false">_xlfn.IFS(D1739&lt;=7,"0-7 Days",D1739&lt;=30,"8-30 Days",D1739&lt;=90,"31-90 Days",TRUE(),"90+ Days")</f>
        <v>0-7 Days</v>
      </c>
      <c r="AM1739" s="14" t="str">
        <f aca="false">_xlfn.IFS(OR(F1739="December",F1739="January",F1739="February"),"Winter",OR(F1739="March",F1739="April",F1739="May"),"Spring",OR(F1739="June",F1739="July",F1739="August"),"Summer",TRUE(),"Autumn")</f>
        <v>Summer</v>
      </c>
      <c r="AN1739" s="14" t="str">
        <f aca="false">IF(L1739+M1739&gt;0,"Family","Adult Only")</f>
        <v>Adult Only</v>
      </c>
      <c r="AO1739" s="14" t="str">
        <f aca="false">IF(U1739=V1739,"Same","Changed")</f>
        <v>Same</v>
      </c>
    </row>
    <row r="1740" customFormat="false" ht="15" hidden="false" customHeight="false" outlineLevel="0" collapsed="false">
      <c r="A1740" s="0" t="n">
        <v>1810</v>
      </c>
      <c r="B1740" s="0" t="s">
        <v>90</v>
      </c>
      <c r="C1740" s="0" t="n">
        <v>0</v>
      </c>
      <c r="D1740" s="0" t="n">
        <v>48</v>
      </c>
      <c r="E1740" s="0" t="n">
        <v>2016</v>
      </c>
      <c r="F1740" s="0" t="s">
        <v>121</v>
      </c>
      <c r="G1740" s="0" t="n">
        <v>22</v>
      </c>
      <c r="H1740" s="0" t="n">
        <v>22</v>
      </c>
      <c r="I1740" s="0" t="n">
        <v>2</v>
      </c>
      <c r="J1740" s="0" t="n">
        <v>1</v>
      </c>
      <c r="K1740" s="0" t="n">
        <v>2</v>
      </c>
      <c r="L1740" s="0" t="n">
        <v>0</v>
      </c>
      <c r="M1740" s="0" t="n">
        <v>0</v>
      </c>
      <c r="N1740" s="0" t="s">
        <v>82</v>
      </c>
      <c r="O1740" s="0" t="s">
        <v>83</v>
      </c>
      <c r="P1740" s="0" t="s">
        <v>93</v>
      </c>
      <c r="Q1740" s="0" t="s">
        <v>94</v>
      </c>
      <c r="R1740" s="0" t="n">
        <v>0</v>
      </c>
      <c r="S1740" s="0" t="n">
        <v>0</v>
      </c>
      <c r="T1740" s="0" t="n">
        <v>0</v>
      </c>
      <c r="U1740" s="0" t="s">
        <v>95</v>
      </c>
      <c r="V1740" s="0" t="s">
        <v>95</v>
      </c>
      <c r="W1740" s="0" t="n">
        <v>0</v>
      </c>
      <c r="X1740" s="0" t="s">
        <v>86</v>
      </c>
      <c r="Y1740" s="0" t="n">
        <v>7</v>
      </c>
      <c r="Z1740" s="0" t="n">
        <v>0</v>
      </c>
      <c r="AA1740" s="0" t="n">
        <v>0</v>
      </c>
      <c r="AB1740" s="0" t="s">
        <v>87</v>
      </c>
      <c r="AC1740" s="0" t="n">
        <v>92.83</v>
      </c>
      <c r="AD1740" s="0" t="n">
        <v>0</v>
      </c>
      <c r="AE1740" s="0" t="n">
        <v>2</v>
      </c>
      <c r="AF1740" s="0" t="s">
        <v>88</v>
      </c>
      <c r="AG1740" s="13" t="n">
        <v>42515</v>
      </c>
      <c r="AH1740" s="25" t="n">
        <f aca="false">I1740+J1740</f>
        <v>3</v>
      </c>
      <c r="AI1740" s="25" t="n">
        <f aca="false">K1740+L1740+M1740</f>
        <v>2</v>
      </c>
      <c r="AJ1740" s="25" t="n">
        <f aca="false">AC1740*AH1740</f>
        <v>278.49</v>
      </c>
      <c r="AK1740" s="0" t="str">
        <f aca="false">IF(C1740=1,"Cancelled","Completed")</f>
        <v>Completed</v>
      </c>
      <c r="AL1740" s="0" t="str">
        <f aca="false">_xlfn.IFS(D1740&lt;=7,"0-7 Days",D1740&lt;=30,"8-30 Days",D1740&lt;=90,"31-90 Days",TRUE(),"90+ Days")</f>
        <v>31-90 Days</v>
      </c>
      <c r="AM1740" s="0" t="str">
        <f aca="false">_xlfn.IFS(OR(F1740="December",F1740="January",F1740="February"),"Winter",OR(F1740="March",F1740="April",F1740="May"),"Spring",OR(F1740="June",F1740="July",F1740="August"),"Summer",TRUE(),"Autumn")</f>
        <v>Spring</v>
      </c>
      <c r="AN1740" s="0" t="str">
        <f aca="false">IF(L1740+M1740&gt;0,"Family","Adult Only")</f>
        <v>Adult Only</v>
      </c>
      <c r="AO1740" s="0" t="str">
        <f aca="false">IF(U1740=V1740,"Same","Changed")</f>
        <v>Same</v>
      </c>
    </row>
    <row r="1741" customFormat="false" ht="15" hidden="false" customHeight="false" outlineLevel="0" collapsed="false">
      <c r="A1741" s="14" t="n">
        <v>1811</v>
      </c>
      <c r="B1741" s="14" t="s">
        <v>80</v>
      </c>
      <c r="C1741" s="14" t="n">
        <v>0</v>
      </c>
      <c r="D1741" s="14" t="n">
        <v>239</v>
      </c>
      <c r="E1741" s="14" t="n">
        <v>2017</v>
      </c>
      <c r="F1741" s="14" t="s">
        <v>121</v>
      </c>
      <c r="G1741" s="14" t="n">
        <v>18</v>
      </c>
      <c r="H1741" s="14" t="n">
        <v>1</v>
      </c>
      <c r="I1741" s="14" t="n">
        <v>2</v>
      </c>
      <c r="J1741" s="14" t="n">
        <v>5</v>
      </c>
      <c r="K1741" s="14" t="n">
        <v>2</v>
      </c>
      <c r="L1741" s="14" t="n">
        <v>0</v>
      </c>
      <c r="M1741" s="14" t="n">
        <v>0</v>
      </c>
      <c r="N1741" s="14" t="s">
        <v>82</v>
      </c>
      <c r="O1741" s="14" t="s">
        <v>147</v>
      </c>
      <c r="P1741" s="14" t="s">
        <v>93</v>
      </c>
      <c r="Q1741" s="14" t="s">
        <v>94</v>
      </c>
      <c r="R1741" s="14" t="n">
        <v>0</v>
      </c>
      <c r="S1741" s="14" t="n">
        <v>0</v>
      </c>
      <c r="T1741" s="14" t="n">
        <v>0</v>
      </c>
      <c r="U1741" s="14" t="s">
        <v>95</v>
      </c>
      <c r="V1741" s="14" t="s">
        <v>95</v>
      </c>
      <c r="W1741" s="14" t="n">
        <v>2</v>
      </c>
      <c r="X1741" s="14" t="s">
        <v>86</v>
      </c>
      <c r="Y1741" s="14" t="n">
        <v>240</v>
      </c>
      <c r="Z1741" s="14" t="n">
        <v>0</v>
      </c>
      <c r="AA1741" s="14" t="n">
        <v>0</v>
      </c>
      <c r="AB1741" s="14" t="s">
        <v>87</v>
      </c>
      <c r="AC1741" s="14" t="n">
        <v>64</v>
      </c>
      <c r="AD1741" s="14" t="n">
        <v>0</v>
      </c>
      <c r="AE1741" s="14" t="n">
        <v>2</v>
      </c>
      <c r="AF1741" s="14" t="s">
        <v>88</v>
      </c>
      <c r="AG1741" s="15" t="n">
        <v>42863</v>
      </c>
      <c r="AH1741" s="14" t="n">
        <f aca="false">I1741+J1741</f>
        <v>7</v>
      </c>
      <c r="AI1741" s="14" t="n">
        <f aca="false">K1741+L1741+M1741</f>
        <v>2</v>
      </c>
      <c r="AJ1741" s="14" t="n">
        <f aca="false">AC1741*AH1741</f>
        <v>448</v>
      </c>
      <c r="AK1741" s="14" t="str">
        <f aca="false">IF(C1741=1,"Cancelled","Completed")</f>
        <v>Completed</v>
      </c>
      <c r="AL1741" s="14" t="str">
        <f aca="false">_xlfn.IFS(D1741&lt;=7,"0-7 Days",D1741&lt;=30,"8-30 Days",D1741&lt;=90,"31-90 Days",TRUE(),"90+ Days")</f>
        <v>90+ Days</v>
      </c>
      <c r="AM1741" s="14" t="str">
        <f aca="false">_xlfn.IFS(OR(F1741="December",F1741="January",F1741="February"),"Winter",OR(F1741="March",F1741="April",F1741="May"),"Spring",OR(F1741="June",F1741="July",F1741="August"),"Summer",TRUE(),"Autumn")</f>
        <v>Spring</v>
      </c>
      <c r="AN1741" s="14" t="str">
        <f aca="false">IF(L1741+M1741&gt;0,"Family","Adult Only")</f>
        <v>Adult Only</v>
      </c>
      <c r="AO1741" s="14" t="str">
        <f aca="false">IF(U1741=V1741,"Same","Changed")</f>
        <v>Same</v>
      </c>
    </row>
    <row r="1742" customFormat="false" ht="15" hidden="false" customHeight="false" outlineLevel="0" collapsed="false">
      <c r="A1742" s="0" t="n">
        <v>1812</v>
      </c>
      <c r="B1742" s="0" t="s">
        <v>90</v>
      </c>
      <c r="C1742" s="0" t="n">
        <v>0</v>
      </c>
      <c r="D1742" s="0" t="n">
        <v>33</v>
      </c>
      <c r="E1742" s="0" t="n">
        <v>2016</v>
      </c>
      <c r="F1742" s="0" t="s">
        <v>135</v>
      </c>
      <c r="G1742" s="0" t="n">
        <v>27</v>
      </c>
      <c r="H1742" s="0" t="n">
        <v>27</v>
      </c>
      <c r="I1742" s="0" t="n">
        <v>1</v>
      </c>
      <c r="J1742" s="0" t="n">
        <v>1</v>
      </c>
      <c r="K1742" s="0" t="n">
        <v>3</v>
      </c>
      <c r="L1742" s="0" t="n">
        <v>0</v>
      </c>
      <c r="M1742" s="0" t="n">
        <v>0</v>
      </c>
      <c r="N1742" s="0" t="s">
        <v>82</v>
      </c>
      <c r="O1742" s="0" t="s">
        <v>115</v>
      </c>
      <c r="P1742" s="0" t="s">
        <v>93</v>
      </c>
      <c r="Q1742" s="0" t="s">
        <v>94</v>
      </c>
      <c r="R1742" s="0" t="n">
        <v>0</v>
      </c>
      <c r="S1742" s="0" t="n">
        <v>0</v>
      </c>
      <c r="T1742" s="0" t="n">
        <v>0</v>
      </c>
      <c r="U1742" s="0" t="s">
        <v>109</v>
      </c>
      <c r="V1742" s="0" t="s">
        <v>109</v>
      </c>
      <c r="W1742" s="0" t="n">
        <v>0</v>
      </c>
      <c r="X1742" s="0" t="s">
        <v>86</v>
      </c>
      <c r="Y1742" s="0" t="n">
        <v>9</v>
      </c>
      <c r="Z1742" s="0" t="n">
        <v>0</v>
      </c>
      <c r="AA1742" s="0" t="n">
        <v>0</v>
      </c>
      <c r="AB1742" s="0" t="s">
        <v>87</v>
      </c>
      <c r="AC1742" s="0" t="n">
        <v>141.3</v>
      </c>
      <c r="AD1742" s="0" t="n">
        <v>0</v>
      </c>
      <c r="AE1742" s="0" t="n">
        <v>2</v>
      </c>
      <c r="AF1742" s="0" t="s">
        <v>88</v>
      </c>
      <c r="AG1742" s="13" t="n">
        <v>42550</v>
      </c>
      <c r="AH1742" s="25" t="n">
        <f aca="false">I1742+J1742</f>
        <v>2</v>
      </c>
      <c r="AI1742" s="25" t="n">
        <f aca="false">K1742+L1742+M1742</f>
        <v>3</v>
      </c>
      <c r="AJ1742" s="25" t="n">
        <f aca="false">AC1742*AH1742</f>
        <v>282.6</v>
      </c>
      <c r="AK1742" s="0" t="str">
        <f aca="false">IF(C1742=1,"Cancelled","Completed")</f>
        <v>Completed</v>
      </c>
      <c r="AL1742" s="0" t="str">
        <f aca="false">_xlfn.IFS(D1742&lt;=7,"0-7 Days",D1742&lt;=30,"8-30 Days",D1742&lt;=90,"31-90 Days",TRUE(),"90+ Days")</f>
        <v>31-90 Days</v>
      </c>
      <c r="AM1742" s="0" t="str">
        <f aca="false">_xlfn.IFS(OR(F1742="December",F1742="January",F1742="February"),"Winter",OR(F1742="March",F1742="April",F1742="May"),"Spring",OR(F1742="June",F1742="July",F1742="August"),"Summer",TRUE(),"Autumn")</f>
        <v>Summer</v>
      </c>
      <c r="AN1742" s="0" t="str">
        <f aca="false">IF(L1742+M1742&gt;0,"Family","Adult Only")</f>
        <v>Adult Only</v>
      </c>
      <c r="AO1742" s="0" t="str">
        <f aca="false">IF(U1742=V1742,"Same","Changed")</f>
        <v>Same</v>
      </c>
    </row>
    <row r="1743" customFormat="false" ht="15" hidden="false" customHeight="false" outlineLevel="0" collapsed="false">
      <c r="A1743" s="14" t="n">
        <v>1813</v>
      </c>
      <c r="B1743" s="14" t="s">
        <v>90</v>
      </c>
      <c r="C1743" s="14" t="n">
        <v>1</v>
      </c>
      <c r="D1743" s="14" t="n">
        <v>294</v>
      </c>
      <c r="E1743" s="14" t="n">
        <v>2017</v>
      </c>
      <c r="F1743" s="14" t="s">
        <v>126</v>
      </c>
      <c r="G1743" s="14" t="n">
        <v>3</v>
      </c>
      <c r="H1743" s="14" t="n">
        <v>21</v>
      </c>
      <c r="I1743" s="14" t="n">
        <v>2</v>
      </c>
      <c r="J1743" s="14" t="n">
        <v>2</v>
      </c>
      <c r="K1743" s="14" t="n">
        <v>2</v>
      </c>
      <c r="L1743" s="14" t="n">
        <v>0</v>
      </c>
      <c r="M1743" s="14" t="n">
        <v>0</v>
      </c>
      <c r="N1743" s="14" t="s">
        <v>82</v>
      </c>
      <c r="O1743" s="14" t="s">
        <v>98</v>
      </c>
      <c r="P1743" s="14" t="s">
        <v>93</v>
      </c>
      <c r="Q1743" s="14" t="s">
        <v>94</v>
      </c>
      <c r="R1743" s="14" t="n">
        <v>0</v>
      </c>
      <c r="S1743" s="14" t="n">
        <v>0</v>
      </c>
      <c r="T1743" s="14" t="n">
        <v>0</v>
      </c>
      <c r="U1743" s="14" t="s">
        <v>95</v>
      </c>
      <c r="V1743" s="14" t="s">
        <v>95</v>
      </c>
      <c r="W1743" s="14" t="n">
        <v>0</v>
      </c>
      <c r="X1743" s="14" t="s">
        <v>86</v>
      </c>
      <c r="Y1743" s="14" t="n">
        <v>9</v>
      </c>
      <c r="Z1743" s="14" t="n">
        <v>0</v>
      </c>
      <c r="AA1743" s="14" t="n">
        <v>0</v>
      </c>
      <c r="AB1743" s="14" t="s">
        <v>87</v>
      </c>
      <c r="AC1743" s="14" t="n">
        <v>77.35</v>
      </c>
      <c r="AD1743" s="14" t="n">
        <v>0</v>
      </c>
      <c r="AE1743" s="14" t="n">
        <v>0</v>
      </c>
      <c r="AF1743" s="14" t="s">
        <v>96</v>
      </c>
      <c r="AG1743" s="15" t="n">
        <v>42505</v>
      </c>
      <c r="AH1743" s="14" t="n">
        <f aca="false">I1743+J1743</f>
        <v>4</v>
      </c>
      <c r="AI1743" s="14" t="n">
        <f aca="false">K1743+L1743+M1743</f>
        <v>2</v>
      </c>
      <c r="AJ1743" s="14" t="n">
        <f aca="false">AC1743*AH1743</f>
        <v>309.4</v>
      </c>
      <c r="AK1743" s="14" t="str">
        <f aca="false">IF(C1743=1,"Cancelled","Completed")</f>
        <v>Cancelled</v>
      </c>
      <c r="AL1743" s="14" t="str">
        <f aca="false">_xlfn.IFS(D1743&lt;=7,"0-7 Days",D1743&lt;=30,"8-30 Days",D1743&lt;=90,"31-90 Days",TRUE(),"90+ Days")</f>
        <v>90+ Days</v>
      </c>
      <c r="AM1743" s="14" t="str">
        <f aca="false">_xlfn.IFS(OR(F1743="December",F1743="January",F1743="February"),"Winter",OR(F1743="March",F1743="April",F1743="May"),"Spring",OR(F1743="June",F1743="July",F1743="August"),"Summer",TRUE(),"Autumn")</f>
        <v>Winter</v>
      </c>
      <c r="AN1743" s="14" t="str">
        <f aca="false">IF(L1743+M1743&gt;0,"Family","Adult Only")</f>
        <v>Adult Only</v>
      </c>
      <c r="AO1743" s="14" t="str">
        <f aca="false">IF(U1743=V1743,"Same","Changed")</f>
        <v>Same</v>
      </c>
    </row>
    <row r="1744" customFormat="false" ht="15" hidden="false" customHeight="false" outlineLevel="0" collapsed="false">
      <c r="A1744" s="0" t="n">
        <v>1814</v>
      </c>
      <c r="B1744" s="0" t="s">
        <v>90</v>
      </c>
      <c r="C1744" s="0" t="n">
        <v>0</v>
      </c>
      <c r="D1744" s="0" t="n">
        <v>44</v>
      </c>
      <c r="E1744" s="0" t="n">
        <v>2016</v>
      </c>
      <c r="F1744" s="0" t="s">
        <v>118</v>
      </c>
      <c r="G1744" s="0" t="n">
        <v>8</v>
      </c>
      <c r="H1744" s="0" t="n">
        <v>18</v>
      </c>
      <c r="I1744" s="0" t="n">
        <v>1</v>
      </c>
      <c r="J1744" s="0" t="n">
        <v>3</v>
      </c>
      <c r="K1744" s="0" t="n">
        <v>2</v>
      </c>
      <c r="L1744" s="0" t="n">
        <v>0</v>
      </c>
      <c r="M1744" s="0" t="n">
        <v>0</v>
      </c>
      <c r="N1744" s="0" t="s">
        <v>112</v>
      </c>
      <c r="O1744" s="0" t="s">
        <v>108</v>
      </c>
      <c r="P1744" s="0" t="s">
        <v>99</v>
      </c>
      <c r="Q1744" s="0" t="s">
        <v>94</v>
      </c>
      <c r="R1744" s="0" t="n">
        <v>0</v>
      </c>
      <c r="S1744" s="0" t="n">
        <v>0</v>
      </c>
      <c r="T1744" s="0" t="n">
        <v>0</v>
      </c>
      <c r="U1744" s="0" t="s">
        <v>95</v>
      </c>
      <c r="V1744" s="0" t="s">
        <v>95</v>
      </c>
      <c r="W1744" s="0" t="n">
        <v>1</v>
      </c>
      <c r="X1744" s="0" t="s">
        <v>86</v>
      </c>
      <c r="Y1744" s="0" t="n">
        <v>16</v>
      </c>
      <c r="Z1744" s="0" t="n">
        <v>0</v>
      </c>
      <c r="AA1744" s="0" t="n">
        <v>0</v>
      </c>
      <c r="AB1744" s="0" t="s">
        <v>87</v>
      </c>
      <c r="AC1744" s="0" t="n">
        <v>91.58</v>
      </c>
      <c r="AD1744" s="0" t="n">
        <v>0</v>
      </c>
      <c r="AE1744" s="0" t="n">
        <v>0</v>
      </c>
      <c r="AF1744" s="0" t="s">
        <v>88</v>
      </c>
      <c r="AG1744" s="13" t="n">
        <v>42422</v>
      </c>
      <c r="AH1744" s="25" t="n">
        <f aca="false">I1744+J1744</f>
        <v>4</v>
      </c>
      <c r="AI1744" s="25" t="n">
        <f aca="false">K1744+L1744+M1744</f>
        <v>2</v>
      </c>
      <c r="AJ1744" s="25" t="n">
        <f aca="false">AC1744*AH1744</f>
        <v>366.32</v>
      </c>
      <c r="AK1744" s="0" t="str">
        <f aca="false">IF(C1744=1,"Cancelled","Completed")</f>
        <v>Completed</v>
      </c>
      <c r="AL1744" s="0" t="str">
        <f aca="false">_xlfn.IFS(D1744&lt;=7,"0-7 Days",D1744&lt;=30,"8-30 Days",D1744&lt;=90,"31-90 Days",TRUE(),"90+ Days")</f>
        <v>31-90 Days</v>
      </c>
      <c r="AM1744" s="0" t="str">
        <f aca="false">_xlfn.IFS(OR(F1744="December",F1744="January",F1744="February"),"Winter",OR(F1744="March",F1744="April",F1744="May"),"Spring",OR(F1744="June",F1744="July",F1744="August"),"Summer",TRUE(),"Autumn")</f>
        <v>Winter</v>
      </c>
      <c r="AN1744" s="0" t="str">
        <f aca="false">IF(L1744+M1744&gt;0,"Family","Adult Only")</f>
        <v>Adult Only</v>
      </c>
      <c r="AO1744" s="0" t="str">
        <f aca="false">IF(U1744=V1744,"Same","Changed")</f>
        <v>Same</v>
      </c>
    </row>
    <row r="1745" customFormat="false" ht="15" hidden="false" customHeight="false" outlineLevel="0" collapsed="false">
      <c r="A1745" s="14" t="n">
        <v>1815</v>
      </c>
      <c r="B1745" s="14" t="s">
        <v>80</v>
      </c>
      <c r="C1745" s="14" t="n">
        <v>1</v>
      </c>
      <c r="D1745" s="14" t="n">
        <v>131</v>
      </c>
      <c r="E1745" s="14" t="n">
        <v>2016</v>
      </c>
      <c r="F1745" s="14" t="s">
        <v>111</v>
      </c>
      <c r="G1745" s="14" t="n">
        <v>42</v>
      </c>
      <c r="H1745" s="14" t="n">
        <v>9</v>
      </c>
      <c r="I1745" s="14" t="n">
        <v>2</v>
      </c>
      <c r="J1745" s="14" t="n">
        <v>1</v>
      </c>
      <c r="K1745" s="14" t="n">
        <v>2</v>
      </c>
      <c r="L1745" s="14" t="n">
        <v>0</v>
      </c>
      <c r="M1745" s="14" t="n">
        <v>0</v>
      </c>
      <c r="N1745" s="14" t="s">
        <v>82</v>
      </c>
      <c r="O1745" s="14" t="s">
        <v>92</v>
      </c>
      <c r="P1745" s="14" t="s">
        <v>116</v>
      </c>
      <c r="Q1745" s="14" t="s">
        <v>128</v>
      </c>
      <c r="R1745" s="14" t="n">
        <v>0</v>
      </c>
      <c r="S1745" s="14" t="n">
        <v>0</v>
      </c>
      <c r="T1745" s="14" t="n">
        <v>0</v>
      </c>
      <c r="U1745" s="14" t="s">
        <v>95</v>
      </c>
      <c r="V1745" s="14" t="s">
        <v>95</v>
      </c>
      <c r="W1745" s="14" t="n">
        <v>1</v>
      </c>
      <c r="X1745" s="14" t="s">
        <v>86</v>
      </c>
      <c r="Y1745" s="14" t="n">
        <v>0</v>
      </c>
      <c r="Z1745" s="14" t="n">
        <v>0</v>
      </c>
      <c r="AA1745" s="14" t="n">
        <v>0</v>
      </c>
      <c r="AB1745" s="14" t="s">
        <v>101</v>
      </c>
      <c r="AC1745" s="14" t="n">
        <v>55</v>
      </c>
      <c r="AD1745" s="14" t="n">
        <v>0</v>
      </c>
      <c r="AE1745" s="14" t="n">
        <v>0</v>
      </c>
      <c r="AF1745" s="14" t="s">
        <v>96</v>
      </c>
      <c r="AG1745" s="15" t="n">
        <v>42636</v>
      </c>
      <c r="AH1745" s="14" t="n">
        <f aca="false">I1745+J1745</f>
        <v>3</v>
      </c>
      <c r="AI1745" s="14" t="n">
        <f aca="false">K1745+L1745+M1745</f>
        <v>2</v>
      </c>
      <c r="AJ1745" s="14" t="n">
        <f aca="false">AC1745*AH1745</f>
        <v>165</v>
      </c>
      <c r="AK1745" s="14" t="str">
        <f aca="false">IF(C1745=1,"Cancelled","Completed")</f>
        <v>Cancelled</v>
      </c>
      <c r="AL1745" s="14" t="str">
        <f aca="false">_xlfn.IFS(D1745&lt;=7,"0-7 Days",D1745&lt;=30,"8-30 Days",D1745&lt;=90,"31-90 Days",TRUE(),"90+ Days")</f>
        <v>90+ Days</v>
      </c>
      <c r="AM1745" s="14" t="str">
        <f aca="false">_xlfn.IFS(OR(F1745="December",F1745="January",F1745="February"),"Winter",OR(F1745="March",F1745="April",F1745="May"),"Spring",OR(F1745="June",F1745="July",F1745="August"),"Summer",TRUE(),"Autumn")</f>
        <v>Autumn</v>
      </c>
      <c r="AN1745" s="14" t="str">
        <f aca="false">IF(L1745+M1745&gt;0,"Family","Adult Only")</f>
        <v>Adult Only</v>
      </c>
      <c r="AO1745" s="14" t="str">
        <f aca="false">IF(U1745=V1745,"Same","Changed")</f>
        <v>Same</v>
      </c>
    </row>
    <row r="1746" customFormat="false" ht="15" hidden="false" customHeight="false" outlineLevel="0" collapsed="false">
      <c r="A1746" s="0" t="n">
        <v>1816</v>
      </c>
      <c r="B1746" s="0" t="s">
        <v>90</v>
      </c>
      <c r="C1746" s="0" t="n">
        <v>0</v>
      </c>
      <c r="D1746" s="0" t="n">
        <v>20</v>
      </c>
      <c r="E1746" s="0" t="n">
        <v>2015</v>
      </c>
      <c r="F1746" s="0" t="s">
        <v>111</v>
      </c>
      <c r="G1746" s="0" t="n">
        <v>43</v>
      </c>
      <c r="H1746" s="0" t="n">
        <v>18</v>
      </c>
      <c r="I1746" s="0" t="n">
        <v>2</v>
      </c>
      <c r="J1746" s="0" t="n">
        <v>1</v>
      </c>
      <c r="K1746" s="0" t="n">
        <v>3</v>
      </c>
      <c r="L1746" s="0" t="n">
        <v>0</v>
      </c>
      <c r="M1746" s="0" t="n">
        <v>0</v>
      </c>
      <c r="N1746" s="0" t="s">
        <v>82</v>
      </c>
      <c r="O1746" s="0" t="s">
        <v>83</v>
      </c>
      <c r="P1746" s="0" t="s">
        <v>99</v>
      </c>
      <c r="Q1746" s="0" t="s">
        <v>94</v>
      </c>
      <c r="R1746" s="0" t="n">
        <v>0</v>
      </c>
      <c r="S1746" s="0" t="n">
        <v>0</v>
      </c>
      <c r="T1746" s="0" t="n">
        <v>0</v>
      </c>
      <c r="U1746" s="0" t="s">
        <v>109</v>
      </c>
      <c r="V1746" s="0" t="s">
        <v>109</v>
      </c>
      <c r="W1746" s="0" t="n">
        <v>0</v>
      </c>
      <c r="X1746" s="0" t="s">
        <v>86</v>
      </c>
      <c r="Y1746" s="0" t="n">
        <v>28</v>
      </c>
      <c r="Z1746" s="0" t="n">
        <v>0</v>
      </c>
      <c r="AA1746" s="0" t="n">
        <v>0</v>
      </c>
      <c r="AB1746" s="0" t="s">
        <v>174</v>
      </c>
      <c r="AC1746" s="0" t="n">
        <v>105</v>
      </c>
      <c r="AD1746" s="0" t="n">
        <v>0</v>
      </c>
      <c r="AE1746" s="0" t="n">
        <v>1</v>
      </c>
      <c r="AF1746" s="0" t="s">
        <v>88</v>
      </c>
      <c r="AG1746" s="13" t="n">
        <v>42298</v>
      </c>
      <c r="AH1746" s="25" t="n">
        <f aca="false">I1746+J1746</f>
        <v>3</v>
      </c>
      <c r="AI1746" s="25" t="n">
        <f aca="false">K1746+L1746+M1746</f>
        <v>3</v>
      </c>
      <c r="AJ1746" s="25" t="n">
        <f aca="false">AC1746*AH1746</f>
        <v>315</v>
      </c>
      <c r="AK1746" s="0" t="str">
        <f aca="false">IF(C1746=1,"Cancelled","Completed")</f>
        <v>Completed</v>
      </c>
      <c r="AL1746" s="0" t="str">
        <f aca="false">_xlfn.IFS(D1746&lt;=7,"0-7 Days",D1746&lt;=30,"8-30 Days",D1746&lt;=90,"31-90 Days",TRUE(),"90+ Days")</f>
        <v>8-30 Days</v>
      </c>
      <c r="AM1746" s="0" t="str">
        <f aca="false">_xlfn.IFS(OR(F1746="December",F1746="January",F1746="February"),"Winter",OR(F1746="March",F1746="April",F1746="May"),"Spring",OR(F1746="June",F1746="July",F1746="August"),"Summer",TRUE(),"Autumn")</f>
        <v>Autumn</v>
      </c>
      <c r="AN1746" s="0" t="str">
        <f aca="false">IF(L1746+M1746&gt;0,"Family","Adult Only")</f>
        <v>Adult Only</v>
      </c>
      <c r="AO1746" s="0" t="str">
        <f aca="false">IF(U1746=V1746,"Same","Changed")</f>
        <v>Same</v>
      </c>
    </row>
    <row r="1747" customFormat="false" ht="15" hidden="false" customHeight="false" outlineLevel="0" collapsed="false">
      <c r="A1747" s="14" t="n">
        <v>1817</v>
      </c>
      <c r="B1747" s="14" t="s">
        <v>80</v>
      </c>
      <c r="C1747" s="14" t="n">
        <v>0</v>
      </c>
      <c r="D1747" s="14" t="n">
        <v>108</v>
      </c>
      <c r="E1747" s="14" t="n">
        <v>2017</v>
      </c>
      <c r="F1747" s="14" t="s">
        <v>91</v>
      </c>
      <c r="G1747" s="14" t="n">
        <v>28</v>
      </c>
      <c r="H1747" s="14" t="n">
        <v>15</v>
      </c>
      <c r="I1747" s="14" t="n">
        <v>2</v>
      </c>
      <c r="J1747" s="14" t="n">
        <v>5</v>
      </c>
      <c r="K1747" s="14" t="n">
        <v>2</v>
      </c>
      <c r="L1747" s="14" t="n">
        <v>0</v>
      </c>
      <c r="M1747" s="14" t="n">
        <v>0</v>
      </c>
      <c r="N1747" s="14" t="s">
        <v>82</v>
      </c>
      <c r="O1747" s="14" t="s">
        <v>92</v>
      </c>
      <c r="P1747" s="14" t="s">
        <v>84</v>
      </c>
      <c r="Q1747" s="14" t="s">
        <v>84</v>
      </c>
      <c r="R1747" s="14" t="n">
        <v>0</v>
      </c>
      <c r="S1747" s="14" t="n">
        <v>0</v>
      </c>
      <c r="T1747" s="14" t="n">
        <v>0</v>
      </c>
      <c r="U1747" s="14" t="s">
        <v>109</v>
      </c>
      <c r="V1747" s="14" t="s">
        <v>109</v>
      </c>
      <c r="W1747" s="14" t="n">
        <v>0</v>
      </c>
      <c r="X1747" s="14" t="s">
        <v>86</v>
      </c>
      <c r="Y1747" s="14" t="n">
        <v>0</v>
      </c>
      <c r="Z1747" s="14" t="n">
        <v>0</v>
      </c>
      <c r="AA1747" s="14" t="n">
        <v>0</v>
      </c>
      <c r="AB1747" s="14" t="s">
        <v>87</v>
      </c>
      <c r="AC1747" s="14" t="n">
        <v>204</v>
      </c>
      <c r="AD1747" s="14" t="n">
        <v>1</v>
      </c>
      <c r="AE1747" s="14" t="n">
        <v>2</v>
      </c>
      <c r="AF1747" s="14" t="s">
        <v>88</v>
      </c>
      <c r="AG1747" s="15" t="n">
        <v>42938</v>
      </c>
      <c r="AH1747" s="14" t="n">
        <f aca="false">I1747+J1747</f>
        <v>7</v>
      </c>
      <c r="AI1747" s="14" t="n">
        <f aca="false">K1747+L1747+M1747</f>
        <v>2</v>
      </c>
      <c r="AJ1747" s="14" t="n">
        <f aca="false">AC1747*AH1747</f>
        <v>1428</v>
      </c>
      <c r="AK1747" s="14" t="str">
        <f aca="false">IF(C1747=1,"Cancelled","Completed")</f>
        <v>Completed</v>
      </c>
      <c r="AL1747" s="14" t="str">
        <f aca="false">_xlfn.IFS(D1747&lt;=7,"0-7 Days",D1747&lt;=30,"8-30 Days",D1747&lt;=90,"31-90 Days",TRUE(),"90+ Days")</f>
        <v>90+ Days</v>
      </c>
      <c r="AM1747" s="14" t="str">
        <f aca="false">_xlfn.IFS(OR(F1747="December",F1747="January",F1747="February"),"Winter",OR(F1747="March",F1747="April",F1747="May"),"Spring",OR(F1747="June",F1747="July",F1747="August"),"Summer",TRUE(),"Autumn")</f>
        <v>Summer</v>
      </c>
      <c r="AN1747" s="14" t="str">
        <f aca="false">IF(L1747+M1747&gt;0,"Family","Adult Only")</f>
        <v>Adult Only</v>
      </c>
      <c r="AO1747" s="14" t="str">
        <f aca="false">IF(U1747=V1747,"Same","Changed")</f>
        <v>Same</v>
      </c>
    </row>
    <row r="1748" customFormat="false" ht="15" hidden="false" customHeight="false" outlineLevel="0" collapsed="false">
      <c r="A1748" s="0" t="n">
        <v>1818</v>
      </c>
      <c r="B1748" s="0" t="s">
        <v>80</v>
      </c>
      <c r="C1748" s="0" t="n">
        <v>0</v>
      </c>
      <c r="D1748" s="0" t="n">
        <v>31</v>
      </c>
      <c r="E1748" s="0" t="n">
        <v>2015</v>
      </c>
      <c r="F1748" s="0" t="s">
        <v>113</v>
      </c>
      <c r="G1748" s="0" t="n">
        <v>46</v>
      </c>
      <c r="H1748" s="0" t="n">
        <v>10</v>
      </c>
      <c r="I1748" s="0" t="n">
        <v>0</v>
      </c>
      <c r="J1748" s="0" t="n">
        <v>4</v>
      </c>
      <c r="K1748" s="0" t="n">
        <v>3</v>
      </c>
      <c r="L1748" s="0" t="n">
        <v>0</v>
      </c>
      <c r="M1748" s="0" t="n">
        <v>0</v>
      </c>
      <c r="N1748" s="0" t="s">
        <v>82</v>
      </c>
      <c r="O1748" s="0" t="s">
        <v>115</v>
      </c>
      <c r="P1748" s="0" t="s">
        <v>128</v>
      </c>
      <c r="Q1748" s="0" t="s">
        <v>128</v>
      </c>
      <c r="R1748" s="0" t="n">
        <v>0</v>
      </c>
      <c r="S1748" s="0" t="n">
        <v>0</v>
      </c>
      <c r="T1748" s="0" t="n">
        <v>0</v>
      </c>
      <c r="U1748" s="0" t="s">
        <v>95</v>
      </c>
      <c r="V1748" s="0" t="s">
        <v>156</v>
      </c>
      <c r="W1748" s="0" t="n">
        <v>2</v>
      </c>
      <c r="X1748" s="0" t="s">
        <v>86</v>
      </c>
      <c r="Y1748" s="0" t="n">
        <v>0</v>
      </c>
      <c r="Z1748" s="0" t="n">
        <v>281</v>
      </c>
      <c r="AA1748" s="0" t="n">
        <v>0</v>
      </c>
      <c r="AB1748" s="0" t="s">
        <v>101</v>
      </c>
      <c r="AC1748" s="0" t="n">
        <v>54</v>
      </c>
      <c r="AD1748" s="0" t="n">
        <v>0</v>
      </c>
      <c r="AE1748" s="0" t="n">
        <v>0</v>
      </c>
      <c r="AF1748" s="0" t="s">
        <v>88</v>
      </c>
      <c r="AG1748" s="13" t="n">
        <v>42322</v>
      </c>
      <c r="AH1748" s="25" t="n">
        <f aca="false">I1748+J1748</f>
        <v>4</v>
      </c>
      <c r="AI1748" s="25" t="n">
        <f aca="false">K1748+L1748+M1748</f>
        <v>3</v>
      </c>
      <c r="AJ1748" s="25" t="n">
        <f aca="false">AC1748*AH1748</f>
        <v>216</v>
      </c>
      <c r="AK1748" s="0" t="str">
        <f aca="false">IF(C1748=1,"Cancelled","Completed")</f>
        <v>Completed</v>
      </c>
      <c r="AL1748" s="0" t="str">
        <f aca="false">_xlfn.IFS(D1748&lt;=7,"0-7 Days",D1748&lt;=30,"8-30 Days",D1748&lt;=90,"31-90 Days",TRUE(),"90+ Days")</f>
        <v>31-90 Days</v>
      </c>
      <c r="AM1748" s="0" t="str">
        <f aca="false">_xlfn.IFS(OR(F1748="December",F1748="January",F1748="February"),"Winter",OR(F1748="March",F1748="April",F1748="May"),"Spring",OR(F1748="June",F1748="July",F1748="August"),"Summer",TRUE(),"Autumn")</f>
        <v>Autumn</v>
      </c>
      <c r="AN1748" s="0" t="str">
        <f aca="false">IF(L1748+M1748&gt;0,"Family","Adult Only")</f>
        <v>Adult Only</v>
      </c>
      <c r="AO1748" s="0" t="str">
        <f aca="false">IF(U1748=V1748,"Same","Changed")</f>
        <v>Changed</v>
      </c>
    </row>
    <row r="1749" customFormat="false" ht="15" hidden="false" customHeight="false" outlineLevel="0" collapsed="false">
      <c r="A1749" s="14" t="n">
        <v>1821</v>
      </c>
      <c r="B1749" s="14" t="s">
        <v>80</v>
      </c>
      <c r="C1749" s="14" t="n">
        <v>0</v>
      </c>
      <c r="D1749" s="14" t="n">
        <v>5</v>
      </c>
      <c r="E1749" s="14" t="n">
        <v>2017</v>
      </c>
      <c r="F1749" s="14" t="s">
        <v>121</v>
      </c>
      <c r="G1749" s="14" t="n">
        <v>21</v>
      </c>
      <c r="H1749" s="14" t="n">
        <v>22</v>
      </c>
      <c r="I1749" s="14" t="n">
        <v>1</v>
      </c>
      <c r="J1749" s="14" t="n">
        <v>0</v>
      </c>
      <c r="K1749" s="14" t="n">
        <v>1</v>
      </c>
      <c r="L1749" s="14" t="n">
        <v>0</v>
      </c>
      <c r="M1749" s="14" t="n">
        <v>0</v>
      </c>
      <c r="N1749" s="14" t="s">
        <v>82</v>
      </c>
      <c r="O1749" s="14" t="s">
        <v>92</v>
      </c>
      <c r="P1749" s="14" t="s">
        <v>99</v>
      </c>
      <c r="Q1749" s="14" t="s">
        <v>94</v>
      </c>
      <c r="R1749" s="14" t="n">
        <v>0</v>
      </c>
      <c r="S1749" s="14" t="n">
        <v>0</v>
      </c>
      <c r="T1749" s="14" t="n">
        <v>0</v>
      </c>
      <c r="U1749" s="14" t="s">
        <v>95</v>
      </c>
      <c r="V1749" s="14" t="s">
        <v>156</v>
      </c>
      <c r="W1749" s="14" t="n">
        <v>0</v>
      </c>
      <c r="X1749" s="14" t="s">
        <v>86</v>
      </c>
      <c r="Y1749" s="14" t="n">
        <v>96</v>
      </c>
      <c r="Z1749" s="14" t="n">
        <v>0</v>
      </c>
      <c r="AA1749" s="14" t="n">
        <v>0</v>
      </c>
      <c r="AB1749" s="14" t="s">
        <v>87</v>
      </c>
      <c r="AC1749" s="14" t="n">
        <v>67</v>
      </c>
      <c r="AD1749" s="14" t="n">
        <v>1</v>
      </c>
      <c r="AE1749" s="14" t="n">
        <v>0</v>
      </c>
      <c r="AF1749" s="14" t="s">
        <v>88</v>
      </c>
      <c r="AG1749" s="15" t="n">
        <v>42878</v>
      </c>
      <c r="AH1749" s="14" t="n">
        <f aca="false">I1749+J1749</f>
        <v>1</v>
      </c>
      <c r="AI1749" s="14" t="n">
        <f aca="false">K1749+L1749+M1749</f>
        <v>1</v>
      </c>
      <c r="AJ1749" s="14" t="n">
        <f aca="false">AC1749*AH1749</f>
        <v>67</v>
      </c>
      <c r="AK1749" s="14" t="str">
        <f aca="false">IF(C1749=1,"Cancelled","Completed")</f>
        <v>Completed</v>
      </c>
      <c r="AL1749" s="14" t="str">
        <f aca="false">_xlfn.IFS(D1749&lt;=7,"0-7 Days",D1749&lt;=30,"8-30 Days",D1749&lt;=90,"31-90 Days",TRUE(),"90+ Days")</f>
        <v>0-7 Days</v>
      </c>
      <c r="AM1749" s="14" t="str">
        <f aca="false">_xlfn.IFS(OR(F1749="December",F1749="January",F1749="February"),"Winter",OR(F1749="March",F1749="April",F1749="May"),"Spring",OR(F1749="June",F1749="July",F1749="August"),"Summer",TRUE(),"Autumn")</f>
        <v>Spring</v>
      </c>
      <c r="AN1749" s="14" t="str">
        <f aca="false">IF(L1749+M1749&gt;0,"Family","Adult Only")</f>
        <v>Adult Only</v>
      </c>
      <c r="AO1749" s="14" t="str">
        <f aca="false">IF(U1749=V1749,"Same","Changed")</f>
        <v>Changed</v>
      </c>
    </row>
    <row r="1750" customFormat="false" ht="15" hidden="false" customHeight="false" outlineLevel="0" collapsed="false">
      <c r="A1750" s="0" t="n">
        <v>1822</v>
      </c>
      <c r="B1750" s="0" t="s">
        <v>80</v>
      </c>
      <c r="C1750" s="0" t="n">
        <v>0</v>
      </c>
      <c r="D1750" s="0" t="n">
        <v>7</v>
      </c>
      <c r="E1750" s="0" t="n">
        <v>2017</v>
      </c>
      <c r="F1750" s="0" t="s">
        <v>106</v>
      </c>
      <c r="G1750" s="0" t="n">
        <v>13</v>
      </c>
      <c r="H1750" s="0" t="n">
        <v>1</v>
      </c>
      <c r="I1750" s="0" t="n">
        <v>0</v>
      </c>
      <c r="J1750" s="0" t="n">
        <v>1</v>
      </c>
      <c r="K1750" s="0" t="n">
        <v>3</v>
      </c>
      <c r="L1750" s="0" t="n">
        <v>0</v>
      </c>
      <c r="M1750" s="0" t="n">
        <v>0</v>
      </c>
      <c r="N1750" s="0" t="s">
        <v>82</v>
      </c>
      <c r="O1750" s="0" t="s">
        <v>115</v>
      </c>
      <c r="P1750" s="0" t="s">
        <v>84</v>
      </c>
      <c r="Q1750" s="0" t="s">
        <v>84</v>
      </c>
      <c r="R1750" s="0" t="n">
        <v>0</v>
      </c>
      <c r="S1750" s="0" t="n">
        <v>0</v>
      </c>
      <c r="T1750" s="0" t="n">
        <v>0</v>
      </c>
      <c r="U1750" s="0" t="s">
        <v>95</v>
      </c>
      <c r="V1750" s="0" t="s">
        <v>109</v>
      </c>
      <c r="W1750" s="0" t="n">
        <v>0</v>
      </c>
      <c r="X1750" s="0" t="s">
        <v>86</v>
      </c>
      <c r="Y1750" s="0" t="n">
        <v>250</v>
      </c>
      <c r="Z1750" s="0" t="n">
        <v>0</v>
      </c>
      <c r="AA1750" s="0" t="n">
        <v>0</v>
      </c>
      <c r="AB1750" s="0" t="s">
        <v>87</v>
      </c>
      <c r="AC1750" s="0" t="n">
        <v>116</v>
      </c>
      <c r="AD1750" s="0" t="n">
        <v>0</v>
      </c>
      <c r="AE1750" s="0" t="n">
        <v>0</v>
      </c>
      <c r="AF1750" s="0" t="s">
        <v>88</v>
      </c>
      <c r="AG1750" s="13" t="n">
        <v>42827</v>
      </c>
      <c r="AH1750" s="25" t="n">
        <f aca="false">I1750+J1750</f>
        <v>1</v>
      </c>
      <c r="AI1750" s="25" t="n">
        <f aca="false">K1750+L1750+M1750</f>
        <v>3</v>
      </c>
      <c r="AJ1750" s="25" t="n">
        <f aca="false">AC1750*AH1750</f>
        <v>116</v>
      </c>
      <c r="AK1750" s="0" t="str">
        <f aca="false">IF(C1750=1,"Cancelled","Completed")</f>
        <v>Completed</v>
      </c>
      <c r="AL1750" s="0" t="str">
        <f aca="false">_xlfn.IFS(D1750&lt;=7,"0-7 Days",D1750&lt;=30,"8-30 Days",D1750&lt;=90,"31-90 Days",TRUE(),"90+ Days")</f>
        <v>0-7 Days</v>
      </c>
      <c r="AM1750" s="0" t="str">
        <f aca="false">_xlfn.IFS(OR(F1750="December",F1750="January",F1750="February"),"Winter",OR(F1750="March",F1750="April",F1750="May"),"Spring",OR(F1750="June",F1750="July",F1750="August"),"Summer",TRUE(),"Autumn")</f>
        <v>Spring</v>
      </c>
      <c r="AN1750" s="0" t="str">
        <f aca="false">IF(L1750+M1750&gt;0,"Family","Adult Only")</f>
        <v>Adult Only</v>
      </c>
      <c r="AO1750" s="0" t="str">
        <f aca="false">IF(U1750=V1750,"Same","Changed")</f>
        <v>Changed</v>
      </c>
    </row>
    <row r="1751" customFormat="false" ht="15" hidden="false" customHeight="false" outlineLevel="0" collapsed="false">
      <c r="A1751" s="14" t="n">
        <v>1823</v>
      </c>
      <c r="B1751" s="14" t="s">
        <v>90</v>
      </c>
      <c r="C1751" s="14" t="n">
        <v>1</v>
      </c>
      <c r="D1751" s="14" t="n">
        <v>306</v>
      </c>
      <c r="E1751" s="14" t="n">
        <v>2017</v>
      </c>
      <c r="F1751" s="14" t="s">
        <v>91</v>
      </c>
      <c r="G1751" s="14" t="n">
        <v>29</v>
      </c>
      <c r="H1751" s="14" t="n">
        <v>22</v>
      </c>
      <c r="I1751" s="14" t="n">
        <v>2</v>
      </c>
      <c r="J1751" s="14" t="n">
        <v>5</v>
      </c>
      <c r="K1751" s="14" t="n">
        <v>2</v>
      </c>
      <c r="L1751" s="14" t="n">
        <v>0</v>
      </c>
      <c r="M1751" s="14" t="n">
        <v>0</v>
      </c>
      <c r="N1751" s="14" t="s">
        <v>107</v>
      </c>
      <c r="O1751" s="14" t="s">
        <v>122</v>
      </c>
      <c r="P1751" s="14" t="s">
        <v>93</v>
      </c>
      <c r="Q1751" s="14" t="s">
        <v>94</v>
      </c>
      <c r="R1751" s="14" t="n">
        <v>0</v>
      </c>
      <c r="S1751" s="14" t="n">
        <v>0</v>
      </c>
      <c r="T1751" s="14" t="n">
        <v>0</v>
      </c>
      <c r="U1751" s="14" t="s">
        <v>95</v>
      </c>
      <c r="V1751" s="14" t="s">
        <v>95</v>
      </c>
      <c r="W1751" s="14" t="n">
        <v>0</v>
      </c>
      <c r="X1751" s="14" t="s">
        <v>86</v>
      </c>
      <c r="Y1751" s="14" t="n">
        <v>9</v>
      </c>
      <c r="Z1751" s="14" t="n">
        <v>0</v>
      </c>
      <c r="AA1751" s="14" t="n">
        <v>0</v>
      </c>
      <c r="AB1751" s="14" t="s">
        <v>87</v>
      </c>
      <c r="AC1751" s="14" t="n">
        <v>89.1</v>
      </c>
      <c r="AD1751" s="14" t="n">
        <v>0</v>
      </c>
      <c r="AE1751" s="14" t="n">
        <v>2</v>
      </c>
      <c r="AF1751" s="14" t="s">
        <v>96</v>
      </c>
      <c r="AG1751" s="15" t="n">
        <v>42864</v>
      </c>
      <c r="AH1751" s="14" t="n">
        <f aca="false">I1751+J1751</f>
        <v>7</v>
      </c>
      <c r="AI1751" s="14" t="n">
        <f aca="false">K1751+L1751+M1751</f>
        <v>2</v>
      </c>
      <c r="AJ1751" s="14" t="n">
        <f aca="false">AC1751*AH1751</f>
        <v>623.7</v>
      </c>
      <c r="AK1751" s="14" t="str">
        <f aca="false">IF(C1751=1,"Cancelled","Completed")</f>
        <v>Cancelled</v>
      </c>
      <c r="AL1751" s="14" t="str">
        <f aca="false">_xlfn.IFS(D1751&lt;=7,"0-7 Days",D1751&lt;=30,"8-30 Days",D1751&lt;=90,"31-90 Days",TRUE(),"90+ Days")</f>
        <v>90+ Days</v>
      </c>
      <c r="AM1751" s="14" t="str">
        <f aca="false">_xlfn.IFS(OR(F1751="December",F1751="January",F1751="February"),"Winter",OR(F1751="March",F1751="April",F1751="May"),"Spring",OR(F1751="June",F1751="July",F1751="August"),"Summer",TRUE(),"Autumn")</f>
        <v>Summer</v>
      </c>
      <c r="AN1751" s="14" t="str">
        <f aca="false">IF(L1751+M1751&gt;0,"Family","Adult Only")</f>
        <v>Adult Only</v>
      </c>
      <c r="AO1751" s="14" t="str">
        <f aca="false">IF(U1751=V1751,"Same","Changed")</f>
        <v>Same</v>
      </c>
    </row>
    <row r="1752" customFormat="false" ht="15" hidden="false" customHeight="false" outlineLevel="0" collapsed="false">
      <c r="A1752" s="0" t="n">
        <v>1824</v>
      </c>
      <c r="B1752" s="0" t="s">
        <v>80</v>
      </c>
      <c r="C1752" s="0" t="n">
        <v>0</v>
      </c>
      <c r="D1752" s="0" t="n">
        <v>63</v>
      </c>
      <c r="E1752" s="0" t="n">
        <v>2016</v>
      </c>
      <c r="F1752" s="0" t="s">
        <v>106</v>
      </c>
      <c r="G1752" s="0" t="n">
        <v>18</v>
      </c>
      <c r="H1752" s="0" t="n">
        <v>25</v>
      </c>
      <c r="I1752" s="0" t="n">
        <v>1</v>
      </c>
      <c r="J1752" s="0" t="n">
        <v>2</v>
      </c>
      <c r="K1752" s="0" t="n">
        <v>2</v>
      </c>
      <c r="L1752" s="0" t="n">
        <v>0</v>
      </c>
      <c r="M1752" s="0" t="n">
        <v>0</v>
      </c>
      <c r="N1752" s="0" t="s">
        <v>82</v>
      </c>
      <c r="O1752" s="0" t="s">
        <v>147</v>
      </c>
      <c r="P1752" s="0" t="s">
        <v>93</v>
      </c>
      <c r="Q1752" s="0" t="s">
        <v>94</v>
      </c>
      <c r="R1752" s="0" t="n">
        <v>0</v>
      </c>
      <c r="S1752" s="0" t="n">
        <v>0</v>
      </c>
      <c r="T1752" s="0" t="n">
        <v>0</v>
      </c>
      <c r="U1752" s="0" t="s">
        <v>109</v>
      </c>
      <c r="V1752" s="0" t="s">
        <v>109</v>
      </c>
      <c r="W1752" s="0" t="n">
        <v>0</v>
      </c>
      <c r="X1752" s="0" t="s">
        <v>86</v>
      </c>
      <c r="Y1752" s="0" t="n">
        <v>240</v>
      </c>
      <c r="Z1752" s="0" t="n">
        <v>0</v>
      </c>
      <c r="AA1752" s="0" t="n">
        <v>0</v>
      </c>
      <c r="AB1752" s="0" t="s">
        <v>87</v>
      </c>
      <c r="AC1752" s="0" t="n">
        <v>79</v>
      </c>
      <c r="AD1752" s="0" t="n">
        <v>1</v>
      </c>
      <c r="AE1752" s="0" t="n">
        <v>1</v>
      </c>
      <c r="AF1752" s="0" t="s">
        <v>88</v>
      </c>
      <c r="AG1752" s="13" t="n">
        <v>42488</v>
      </c>
      <c r="AH1752" s="25" t="n">
        <f aca="false">I1752+J1752</f>
        <v>3</v>
      </c>
      <c r="AI1752" s="25" t="n">
        <f aca="false">K1752+L1752+M1752</f>
        <v>2</v>
      </c>
      <c r="AJ1752" s="25" t="n">
        <f aca="false">AC1752*AH1752</f>
        <v>237</v>
      </c>
      <c r="AK1752" s="0" t="str">
        <f aca="false">IF(C1752=1,"Cancelled","Completed")</f>
        <v>Completed</v>
      </c>
      <c r="AL1752" s="0" t="str">
        <f aca="false">_xlfn.IFS(D1752&lt;=7,"0-7 Days",D1752&lt;=30,"8-30 Days",D1752&lt;=90,"31-90 Days",TRUE(),"90+ Days")</f>
        <v>31-90 Days</v>
      </c>
      <c r="AM1752" s="0" t="str">
        <f aca="false">_xlfn.IFS(OR(F1752="December",F1752="January",F1752="February"),"Winter",OR(F1752="March",F1752="April",F1752="May"),"Spring",OR(F1752="June",F1752="July",F1752="August"),"Summer",TRUE(),"Autumn")</f>
        <v>Spring</v>
      </c>
      <c r="AN1752" s="0" t="str">
        <f aca="false">IF(L1752+M1752&gt;0,"Family","Adult Only")</f>
        <v>Adult Only</v>
      </c>
      <c r="AO1752" s="0" t="str">
        <f aca="false">IF(U1752=V1752,"Same","Changed")</f>
        <v>Same</v>
      </c>
    </row>
    <row r="1753" customFormat="false" ht="15" hidden="false" customHeight="false" outlineLevel="0" collapsed="false">
      <c r="A1753" s="14" t="n">
        <v>1825</v>
      </c>
      <c r="B1753" s="14" t="s">
        <v>90</v>
      </c>
      <c r="C1753" s="14" t="n">
        <v>1</v>
      </c>
      <c r="D1753" s="14" t="n">
        <v>43</v>
      </c>
      <c r="E1753" s="14" t="n">
        <v>2016</v>
      </c>
      <c r="F1753" s="14" t="s">
        <v>126</v>
      </c>
      <c r="G1753" s="14" t="n">
        <v>3</v>
      </c>
      <c r="H1753" s="14" t="n">
        <v>14</v>
      </c>
      <c r="I1753" s="14" t="n">
        <v>0</v>
      </c>
      <c r="J1753" s="14" t="n">
        <v>3</v>
      </c>
      <c r="K1753" s="14" t="n">
        <v>2</v>
      </c>
      <c r="L1753" s="14" t="n">
        <v>2</v>
      </c>
      <c r="M1753" s="14" t="n">
        <v>0</v>
      </c>
      <c r="N1753" s="14" t="s">
        <v>82</v>
      </c>
      <c r="O1753" s="14" t="s">
        <v>115</v>
      </c>
      <c r="P1753" s="14" t="s">
        <v>93</v>
      </c>
      <c r="Q1753" s="14" t="s">
        <v>94</v>
      </c>
      <c r="R1753" s="14" t="n">
        <v>0</v>
      </c>
      <c r="S1753" s="14" t="n">
        <v>0</v>
      </c>
      <c r="T1753" s="14" t="n">
        <v>0</v>
      </c>
      <c r="U1753" s="14" t="s">
        <v>138</v>
      </c>
      <c r="V1753" s="14" t="s">
        <v>138</v>
      </c>
      <c r="W1753" s="14" t="n">
        <v>0</v>
      </c>
      <c r="X1753" s="14" t="s">
        <v>86</v>
      </c>
      <c r="Y1753" s="14" t="n">
        <v>9</v>
      </c>
      <c r="Z1753" s="14" t="n">
        <v>0</v>
      </c>
      <c r="AA1753" s="14" t="n">
        <v>0</v>
      </c>
      <c r="AB1753" s="14" t="s">
        <v>101</v>
      </c>
      <c r="AC1753" s="14" t="n">
        <v>86.75</v>
      </c>
      <c r="AD1753" s="14" t="n">
        <v>0</v>
      </c>
      <c r="AE1753" s="14" t="n">
        <v>0</v>
      </c>
      <c r="AF1753" s="14" t="s">
        <v>96</v>
      </c>
      <c r="AG1753" s="15" t="n">
        <v>42349</v>
      </c>
      <c r="AH1753" s="14" t="n">
        <f aca="false">I1753+J1753</f>
        <v>3</v>
      </c>
      <c r="AI1753" s="14" t="n">
        <f aca="false">K1753+L1753+M1753</f>
        <v>4</v>
      </c>
      <c r="AJ1753" s="14" t="n">
        <f aca="false">AC1753*AH1753</f>
        <v>260.25</v>
      </c>
      <c r="AK1753" s="14" t="str">
        <f aca="false">IF(C1753=1,"Cancelled","Completed")</f>
        <v>Cancelled</v>
      </c>
      <c r="AL1753" s="14" t="str">
        <f aca="false">_xlfn.IFS(D1753&lt;=7,"0-7 Days",D1753&lt;=30,"8-30 Days",D1753&lt;=90,"31-90 Days",TRUE(),"90+ Days")</f>
        <v>31-90 Days</v>
      </c>
      <c r="AM1753" s="14" t="str">
        <f aca="false">_xlfn.IFS(OR(F1753="December",F1753="January",F1753="February"),"Winter",OR(F1753="March",F1753="April",F1753="May"),"Spring",OR(F1753="June",F1753="July",F1753="August"),"Summer",TRUE(),"Autumn")</f>
        <v>Winter</v>
      </c>
      <c r="AN1753" s="14" t="str">
        <f aca="false">IF(L1753+M1753&gt;0,"Family","Adult Only")</f>
        <v>Family</v>
      </c>
      <c r="AO1753" s="14" t="str">
        <f aca="false">IF(U1753=V1753,"Same","Changed")</f>
        <v>Same</v>
      </c>
    </row>
    <row r="1754" customFormat="false" ht="15" hidden="false" customHeight="false" outlineLevel="0" collapsed="false">
      <c r="A1754" s="0" t="n">
        <v>1826</v>
      </c>
      <c r="B1754" s="0" t="s">
        <v>80</v>
      </c>
      <c r="C1754" s="0" t="n">
        <v>0</v>
      </c>
      <c r="D1754" s="0" t="n">
        <v>0</v>
      </c>
      <c r="E1754" s="0" t="n">
        <v>2016</v>
      </c>
      <c r="F1754" s="0" t="s">
        <v>135</v>
      </c>
      <c r="G1754" s="0" t="n">
        <v>25</v>
      </c>
      <c r="H1754" s="0" t="n">
        <v>16</v>
      </c>
      <c r="I1754" s="0" t="n">
        <v>0</v>
      </c>
      <c r="J1754" s="0" t="n">
        <v>1</v>
      </c>
      <c r="K1754" s="0" t="n">
        <v>2</v>
      </c>
      <c r="L1754" s="0" t="n">
        <v>0</v>
      </c>
      <c r="M1754" s="0" t="n">
        <v>0</v>
      </c>
      <c r="N1754" s="0" t="s">
        <v>82</v>
      </c>
      <c r="O1754" s="0" t="s">
        <v>130</v>
      </c>
      <c r="P1754" s="0" t="s">
        <v>84</v>
      </c>
      <c r="Q1754" s="0" t="s">
        <v>84</v>
      </c>
      <c r="R1754" s="0" t="n">
        <v>0</v>
      </c>
      <c r="S1754" s="0" t="n">
        <v>0</v>
      </c>
      <c r="T1754" s="0" t="n">
        <v>0</v>
      </c>
      <c r="U1754" s="0" t="s">
        <v>85</v>
      </c>
      <c r="V1754" s="0" t="s">
        <v>85</v>
      </c>
      <c r="W1754" s="0" t="n">
        <v>0</v>
      </c>
      <c r="X1754" s="0" t="s">
        <v>86</v>
      </c>
      <c r="Y1754" s="0" t="n">
        <v>0</v>
      </c>
      <c r="Z1754" s="0" t="n">
        <v>0</v>
      </c>
      <c r="AA1754" s="0" t="n">
        <v>0</v>
      </c>
      <c r="AB1754" s="0" t="s">
        <v>87</v>
      </c>
      <c r="AC1754" s="0" t="n">
        <v>139</v>
      </c>
      <c r="AD1754" s="0" t="n">
        <v>0</v>
      </c>
      <c r="AE1754" s="0" t="n">
        <v>0</v>
      </c>
      <c r="AF1754" s="0" t="s">
        <v>88</v>
      </c>
      <c r="AG1754" s="13" t="n">
        <v>42538</v>
      </c>
      <c r="AH1754" s="25" t="n">
        <f aca="false">I1754+J1754</f>
        <v>1</v>
      </c>
      <c r="AI1754" s="25" t="n">
        <f aca="false">K1754+L1754+M1754</f>
        <v>2</v>
      </c>
      <c r="AJ1754" s="25" t="n">
        <f aca="false">AC1754*AH1754</f>
        <v>139</v>
      </c>
      <c r="AK1754" s="0" t="str">
        <f aca="false">IF(C1754=1,"Cancelled","Completed")</f>
        <v>Completed</v>
      </c>
      <c r="AL1754" s="0" t="str">
        <f aca="false">_xlfn.IFS(D1754&lt;=7,"0-7 Days",D1754&lt;=30,"8-30 Days",D1754&lt;=90,"31-90 Days",TRUE(),"90+ Days")</f>
        <v>0-7 Days</v>
      </c>
      <c r="AM1754" s="0" t="str">
        <f aca="false">_xlfn.IFS(OR(F1754="December",F1754="January",F1754="February"),"Winter",OR(F1754="March",F1754="April",F1754="May"),"Spring",OR(F1754="June",F1754="July",F1754="August"),"Summer",TRUE(),"Autumn")</f>
        <v>Summer</v>
      </c>
      <c r="AN1754" s="0" t="str">
        <f aca="false">IF(L1754+M1754&gt;0,"Family","Adult Only")</f>
        <v>Adult Only</v>
      </c>
      <c r="AO1754" s="0" t="str">
        <f aca="false">IF(U1754=V1754,"Same","Changed")</f>
        <v>Same</v>
      </c>
    </row>
    <row r="1755" customFormat="false" ht="15" hidden="false" customHeight="false" outlineLevel="0" collapsed="false">
      <c r="A1755" s="14" t="n">
        <v>1827</v>
      </c>
      <c r="B1755" s="14" t="s">
        <v>80</v>
      </c>
      <c r="C1755" s="14" t="n">
        <v>1</v>
      </c>
      <c r="D1755" s="14" t="n">
        <v>279</v>
      </c>
      <c r="E1755" s="14" t="n">
        <v>2015</v>
      </c>
      <c r="F1755" s="14" t="s">
        <v>111</v>
      </c>
      <c r="G1755" s="14" t="n">
        <v>41</v>
      </c>
      <c r="H1755" s="14" t="n">
        <v>8</v>
      </c>
      <c r="I1755" s="14" t="n">
        <v>2</v>
      </c>
      <c r="J1755" s="14" t="n">
        <v>5</v>
      </c>
      <c r="K1755" s="14" t="n">
        <v>2</v>
      </c>
      <c r="L1755" s="14" t="n">
        <v>0</v>
      </c>
      <c r="M1755" s="14" t="n">
        <v>0</v>
      </c>
      <c r="N1755" s="14" t="s">
        <v>112</v>
      </c>
      <c r="O1755" s="14" t="s">
        <v>147</v>
      </c>
      <c r="P1755" s="14" t="s">
        <v>116</v>
      </c>
      <c r="Q1755" s="14" t="s">
        <v>94</v>
      </c>
      <c r="R1755" s="14" t="n">
        <v>0</v>
      </c>
      <c r="S1755" s="14" t="n">
        <v>1</v>
      </c>
      <c r="T1755" s="14" t="n">
        <v>0</v>
      </c>
      <c r="U1755" s="14" t="s">
        <v>95</v>
      </c>
      <c r="V1755" s="14" t="s">
        <v>95</v>
      </c>
      <c r="W1755" s="14" t="n">
        <v>0</v>
      </c>
      <c r="X1755" s="14" t="s">
        <v>86</v>
      </c>
      <c r="Y1755" s="14" t="n">
        <v>142</v>
      </c>
      <c r="Z1755" s="14" t="n">
        <v>0</v>
      </c>
      <c r="AA1755" s="14" t="n">
        <v>0</v>
      </c>
      <c r="AB1755" s="14" t="s">
        <v>101</v>
      </c>
      <c r="AC1755" s="14" t="n">
        <v>63.4</v>
      </c>
      <c r="AD1755" s="14" t="n">
        <v>0</v>
      </c>
      <c r="AE1755" s="14" t="n">
        <v>0</v>
      </c>
      <c r="AF1755" s="14" t="s">
        <v>96</v>
      </c>
      <c r="AG1755" s="15" t="n">
        <v>42192</v>
      </c>
      <c r="AH1755" s="14" t="n">
        <f aca="false">I1755+J1755</f>
        <v>7</v>
      </c>
      <c r="AI1755" s="14" t="n">
        <f aca="false">K1755+L1755+M1755</f>
        <v>2</v>
      </c>
      <c r="AJ1755" s="14" t="n">
        <f aca="false">AC1755*AH1755</f>
        <v>443.8</v>
      </c>
      <c r="AK1755" s="14" t="str">
        <f aca="false">IF(C1755=1,"Cancelled","Completed")</f>
        <v>Cancelled</v>
      </c>
      <c r="AL1755" s="14" t="str">
        <f aca="false">_xlfn.IFS(D1755&lt;=7,"0-7 Days",D1755&lt;=30,"8-30 Days",D1755&lt;=90,"31-90 Days",TRUE(),"90+ Days")</f>
        <v>90+ Days</v>
      </c>
      <c r="AM1755" s="14" t="str">
        <f aca="false">_xlfn.IFS(OR(F1755="December",F1755="January",F1755="February"),"Winter",OR(F1755="March",F1755="April",F1755="May"),"Spring",OR(F1755="June",F1755="July",F1755="August"),"Summer",TRUE(),"Autumn")</f>
        <v>Autumn</v>
      </c>
      <c r="AN1755" s="14" t="str">
        <f aca="false">IF(L1755+M1755&gt;0,"Family","Adult Only")</f>
        <v>Adult Only</v>
      </c>
      <c r="AO1755" s="14" t="str">
        <f aca="false">IF(U1755=V1755,"Same","Changed")</f>
        <v>Same</v>
      </c>
    </row>
    <row r="1756" customFormat="false" ht="15" hidden="false" customHeight="false" outlineLevel="0" collapsed="false">
      <c r="A1756" s="0" t="n">
        <v>1828</v>
      </c>
      <c r="B1756" s="0" t="s">
        <v>90</v>
      </c>
      <c r="C1756" s="0" t="n">
        <v>0</v>
      </c>
      <c r="D1756" s="0" t="n">
        <v>16</v>
      </c>
      <c r="E1756" s="0" t="n">
        <v>2017</v>
      </c>
      <c r="F1756" s="0" t="s">
        <v>118</v>
      </c>
      <c r="G1756" s="0" t="n">
        <v>6</v>
      </c>
      <c r="H1756" s="0" t="n">
        <v>5</v>
      </c>
      <c r="I1756" s="0" t="n">
        <v>2</v>
      </c>
      <c r="J1756" s="0" t="n">
        <v>1</v>
      </c>
      <c r="K1756" s="0" t="n">
        <v>3</v>
      </c>
      <c r="L1756" s="0" t="n">
        <v>0</v>
      </c>
      <c r="M1756" s="0" t="n">
        <v>0</v>
      </c>
      <c r="N1756" s="0" t="s">
        <v>112</v>
      </c>
      <c r="O1756" s="0" t="s">
        <v>122</v>
      </c>
      <c r="P1756" s="0" t="s">
        <v>99</v>
      </c>
      <c r="Q1756" s="0" t="s">
        <v>94</v>
      </c>
      <c r="R1756" s="0" t="n">
        <v>0</v>
      </c>
      <c r="S1756" s="0" t="n">
        <v>0</v>
      </c>
      <c r="T1756" s="0" t="n">
        <v>0</v>
      </c>
      <c r="U1756" s="0" t="s">
        <v>95</v>
      </c>
      <c r="V1756" s="0" t="s">
        <v>95</v>
      </c>
      <c r="W1756" s="0" t="n">
        <v>0</v>
      </c>
      <c r="X1756" s="0" t="s">
        <v>86</v>
      </c>
      <c r="Y1756" s="0" t="n">
        <v>28</v>
      </c>
      <c r="Z1756" s="0" t="n">
        <v>0</v>
      </c>
      <c r="AA1756" s="0" t="n">
        <v>0</v>
      </c>
      <c r="AB1756" s="0" t="s">
        <v>87</v>
      </c>
      <c r="AC1756" s="0" t="n">
        <v>150</v>
      </c>
      <c r="AD1756" s="0" t="n">
        <v>0</v>
      </c>
      <c r="AE1756" s="0" t="n">
        <v>0</v>
      </c>
      <c r="AF1756" s="0" t="s">
        <v>88</v>
      </c>
      <c r="AG1756" s="13" t="n">
        <v>42774</v>
      </c>
      <c r="AH1756" s="25" t="n">
        <f aca="false">I1756+J1756</f>
        <v>3</v>
      </c>
      <c r="AI1756" s="25" t="n">
        <f aca="false">K1756+L1756+M1756</f>
        <v>3</v>
      </c>
      <c r="AJ1756" s="25" t="n">
        <f aca="false">AC1756*AH1756</f>
        <v>450</v>
      </c>
      <c r="AK1756" s="0" t="str">
        <f aca="false">IF(C1756=1,"Cancelled","Completed")</f>
        <v>Completed</v>
      </c>
      <c r="AL1756" s="0" t="str">
        <f aca="false">_xlfn.IFS(D1756&lt;=7,"0-7 Days",D1756&lt;=30,"8-30 Days",D1756&lt;=90,"31-90 Days",TRUE(),"90+ Days")</f>
        <v>8-30 Days</v>
      </c>
      <c r="AM1756" s="0" t="str">
        <f aca="false">_xlfn.IFS(OR(F1756="December",F1756="January",F1756="February"),"Winter",OR(F1756="March",F1756="April",F1756="May"),"Spring",OR(F1756="June",F1756="July",F1756="August"),"Summer",TRUE(),"Autumn")</f>
        <v>Winter</v>
      </c>
      <c r="AN1756" s="0" t="str">
        <f aca="false">IF(L1756+M1756&gt;0,"Family","Adult Only")</f>
        <v>Adult Only</v>
      </c>
      <c r="AO1756" s="0" t="str">
        <f aca="false">IF(U1756=V1756,"Same","Changed")</f>
        <v>Same</v>
      </c>
    </row>
    <row r="1757" customFormat="false" ht="15" hidden="false" customHeight="false" outlineLevel="0" collapsed="false">
      <c r="A1757" s="14" t="n">
        <v>1830</v>
      </c>
      <c r="B1757" s="14" t="s">
        <v>90</v>
      </c>
      <c r="C1757" s="14" t="n">
        <v>0</v>
      </c>
      <c r="D1757" s="14" t="n">
        <v>26</v>
      </c>
      <c r="E1757" s="14" t="n">
        <v>2017</v>
      </c>
      <c r="F1757" s="14" t="s">
        <v>121</v>
      </c>
      <c r="G1757" s="14" t="n">
        <v>19</v>
      </c>
      <c r="H1757" s="14" t="n">
        <v>8</v>
      </c>
      <c r="I1757" s="14" t="n">
        <v>1</v>
      </c>
      <c r="J1757" s="14" t="n">
        <v>0</v>
      </c>
      <c r="K1757" s="14" t="n">
        <v>1</v>
      </c>
      <c r="L1757" s="14" t="n">
        <v>0</v>
      </c>
      <c r="M1757" s="14" t="n">
        <v>0</v>
      </c>
      <c r="N1757" s="14" t="s">
        <v>82</v>
      </c>
      <c r="O1757" s="14" t="s">
        <v>130</v>
      </c>
      <c r="P1757" s="14" t="s">
        <v>84</v>
      </c>
      <c r="Q1757" s="14" t="s">
        <v>84</v>
      </c>
      <c r="R1757" s="14" t="n">
        <v>0</v>
      </c>
      <c r="S1757" s="14" t="n">
        <v>0</v>
      </c>
      <c r="T1757" s="14" t="n">
        <v>0</v>
      </c>
      <c r="U1757" s="14" t="s">
        <v>95</v>
      </c>
      <c r="V1757" s="14" t="s">
        <v>95</v>
      </c>
      <c r="W1757" s="14" t="n">
        <v>1</v>
      </c>
      <c r="X1757" s="14" t="s">
        <v>86</v>
      </c>
      <c r="Y1757" s="14" t="n">
        <v>14</v>
      </c>
      <c r="Z1757" s="14" t="n">
        <v>0</v>
      </c>
      <c r="AA1757" s="14" t="n">
        <v>0</v>
      </c>
      <c r="AB1757" s="14" t="s">
        <v>87</v>
      </c>
      <c r="AC1757" s="14" t="n">
        <v>164</v>
      </c>
      <c r="AD1757" s="14" t="n">
        <v>0</v>
      </c>
      <c r="AE1757" s="14" t="n">
        <v>0</v>
      </c>
      <c r="AF1757" s="14" t="s">
        <v>88</v>
      </c>
      <c r="AG1757" s="15" t="n">
        <v>42864</v>
      </c>
      <c r="AH1757" s="14" t="n">
        <f aca="false">I1757+J1757</f>
        <v>1</v>
      </c>
      <c r="AI1757" s="14" t="n">
        <f aca="false">K1757+L1757+M1757</f>
        <v>1</v>
      </c>
      <c r="AJ1757" s="14" t="n">
        <f aca="false">AC1757*AH1757</f>
        <v>164</v>
      </c>
      <c r="AK1757" s="14" t="str">
        <f aca="false">IF(C1757=1,"Cancelled","Completed")</f>
        <v>Completed</v>
      </c>
      <c r="AL1757" s="14" t="str">
        <f aca="false">_xlfn.IFS(D1757&lt;=7,"0-7 Days",D1757&lt;=30,"8-30 Days",D1757&lt;=90,"31-90 Days",TRUE(),"90+ Days")</f>
        <v>8-30 Days</v>
      </c>
      <c r="AM1757" s="14" t="str">
        <f aca="false">_xlfn.IFS(OR(F1757="December",F1757="January",F1757="February"),"Winter",OR(F1757="March",F1757="April",F1757="May"),"Spring",OR(F1757="June",F1757="July",F1757="August"),"Summer",TRUE(),"Autumn")</f>
        <v>Spring</v>
      </c>
      <c r="AN1757" s="14" t="str">
        <f aca="false">IF(L1757+M1757&gt;0,"Family","Adult Only")</f>
        <v>Adult Only</v>
      </c>
      <c r="AO1757" s="14" t="str">
        <f aca="false">IF(U1757=V1757,"Same","Changed")</f>
        <v>Same</v>
      </c>
    </row>
    <row r="1758" customFormat="false" ht="15" hidden="false" customHeight="false" outlineLevel="0" collapsed="false">
      <c r="A1758" s="0" t="n">
        <v>1832</v>
      </c>
      <c r="B1758" s="0" t="s">
        <v>90</v>
      </c>
      <c r="C1758" s="0" t="n">
        <v>0</v>
      </c>
      <c r="D1758" s="0" t="n">
        <v>26</v>
      </c>
      <c r="E1758" s="0" t="n">
        <v>2017</v>
      </c>
      <c r="F1758" s="0" t="s">
        <v>106</v>
      </c>
      <c r="G1758" s="0" t="n">
        <v>17</v>
      </c>
      <c r="H1758" s="0" t="n">
        <v>27</v>
      </c>
      <c r="I1758" s="0" t="n">
        <v>0</v>
      </c>
      <c r="J1758" s="0" t="n">
        <v>3</v>
      </c>
      <c r="K1758" s="0" t="n">
        <v>2</v>
      </c>
      <c r="L1758" s="0" t="n">
        <v>0</v>
      </c>
      <c r="M1758" s="0" t="n">
        <v>0</v>
      </c>
      <c r="N1758" s="0" t="s">
        <v>107</v>
      </c>
      <c r="O1758" s="0" t="s">
        <v>147</v>
      </c>
      <c r="P1758" s="0" t="s">
        <v>93</v>
      </c>
      <c r="Q1758" s="0" t="s">
        <v>94</v>
      </c>
      <c r="R1758" s="0" t="n">
        <v>0</v>
      </c>
      <c r="S1758" s="0" t="n">
        <v>0</v>
      </c>
      <c r="T1758" s="0" t="n">
        <v>0</v>
      </c>
      <c r="U1758" s="0" t="s">
        <v>95</v>
      </c>
      <c r="V1758" s="0" t="s">
        <v>95</v>
      </c>
      <c r="W1758" s="0" t="n">
        <v>0</v>
      </c>
      <c r="X1758" s="0" t="s">
        <v>86</v>
      </c>
      <c r="Y1758" s="0" t="n">
        <v>9</v>
      </c>
      <c r="Z1758" s="0" t="n">
        <v>0</v>
      </c>
      <c r="AA1758" s="0" t="n">
        <v>0</v>
      </c>
      <c r="AB1758" s="0" t="s">
        <v>87</v>
      </c>
      <c r="AC1758" s="0" t="n">
        <v>115</v>
      </c>
      <c r="AD1758" s="0" t="n">
        <v>0</v>
      </c>
      <c r="AE1758" s="0" t="n">
        <v>2</v>
      </c>
      <c r="AF1758" s="0" t="s">
        <v>88</v>
      </c>
      <c r="AG1758" s="13" t="n">
        <v>42855</v>
      </c>
      <c r="AH1758" s="25" t="n">
        <f aca="false">I1758+J1758</f>
        <v>3</v>
      </c>
      <c r="AI1758" s="25" t="n">
        <f aca="false">K1758+L1758+M1758</f>
        <v>2</v>
      </c>
      <c r="AJ1758" s="25" t="n">
        <f aca="false">AC1758*AH1758</f>
        <v>345</v>
      </c>
      <c r="AK1758" s="0" t="str">
        <f aca="false">IF(C1758=1,"Cancelled","Completed")</f>
        <v>Completed</v>
      </c>
      <c r="AL1758" s="0" t="str">
        <f aca="false">_xlfn.IFS(D1758&lt;=7,"0-7 Days",D1758&lt;=30,"8-30 Days",D1758&lt;=90,"31-90 Days",TRUE(),"90+ Days")</f>
        <v>8-30 Days</v>
      </c>
      <c r="AM1758" s="0" t="str">
        <f aca="false">_xlfn.IFS(OR(F1758="December",F1758="January",F1758="February"),"Winter",OR(F1758="March",F1758="April",F1758="May"),"Spring",OR(F1758="June",F1758="July",F1758="August"),"Summer",TRUE(),"Autumn")</f>
        <v>Spring</v>
      </c>
      <c r="AN1758" s="0" t="str">
        <f aca="false">IF(L1758+M1758&gt;0,"Family","Adult Only")</f>
        <v>Adult Only</v>
      </c>
      <c r="AO1758" s="0" t="str">
        <f aca="false">IF(U1758=V1758,"Same","Changed")</f>
        <v>Same</v>
      </c>
    </row>
    <row r="1759" customFormat="false" ht="15" hidden="false" customHeight="false" outlineLevel="0" collapsed="false">
      <c r="A1759" s="14" t="n">
        <v>1833</v>
      </c>
      <c r="B1759" s="14" t="s">
        <v>80</v>
      </c>
      <c r="C1759" s="14" t="n">
        <v>0</v>
      </c>
      <c r="D1759" s="14" t="n">
        <v>36</v>
      </c>
      <c r="E1759" s="14" t="n">
        <v>2016</v>
      </c>
      <c r="F1759" s="14" t="s">
        <v>111</v>
      </c>
      <c r="G1759" s="14" t="n">
        <v>43</v>
      </c>
      <c r="H1759" s="14" t="n">
        <v>20</v>
      </c>
      <c r="I1759" s="14" t="n">
        <v>1</v>
      </c>
      <c r="J1759" s="14" t="n">
        <v>3</v>
      </c>
      <c r="K1759" s="14" t="n">
        <v>2</v>
      </c>
      <c r="L1759" s="14" t="n">
        <v>0</v>
      </c>
      <c r="M1759" s="14" t="n">
        <v>0</v>
      </c>
      <c r="N1759" s="14" t="s">
        <v>82</v>
      </c>
      <c r="O1759" s="14" t="s">
        <v>83</v>
      </c>
      <c r="P1759" s="14" t="s">
        <v>116</v>
      </c>
      <c r="Q1759" s="14" t="s">
        <v>128</v>
      </c>
      <c r="R1759" s="14" t="n">
        <v>0</v>
      </c>
      <c r="S1759" s="14" t="n">
        <v>0</v>
      </c>
      <c r="T1759" s="14" t="n">
        <v>0</v>
      </c>
      <c r="U1759" s="14" t="s">
        <v>95</v>
      </c>
      <c r="V1759" s="14" t="s">
        <v>95</v>
      </c>
      <c r="W1759" s="14" t="n">
        <v>3</v>
      </c>
      <c r="X1759" s="14" t="s">
        <v>86</v>
      </c>
      <c r="Y1759" s="14" t="n">
        <v>0</v>
      </c>
      <c r="Z1759" s="14" t="n">
        <v>0</v>
      </c>
      <c r="AA1759" s="14" t="n">
        <v>0</v>
      </c>
      <c r="AB1759" s="14" t="s">
        <v>101</v>
      </c>
      <c r="AC1759" s="14" t="n">
        <v>49</v>
      </c>
      <c r="AD1759" s="14" t="n">
        <v>0</v>
      </c>
      <c r="AE1759" s="14" t="n">
        <v>0</v>
      </c>
      <c r="AF1759" s="14" t="s">
        <v>88</v>
      </c>
      <c r="AG1759" s="15" t="n">
        <v>42667</v>
      </c>
      <c r="AH1759" s="14" t="n">
        <f aca="false">I1759+J1759</f>
        <v>4</v>
      </c>
      <c r="AI1759" s="14" t="n">
        <f aca="false">K1759+L1759+M1759</f>
        <v>2</v>
      </c>
      <c r="AJ1759" s="14" t="n">
        <f aca="false">AC1759*AH1759</f>
        <v>196</v>
      </c>
      <c r="AK1759" s="14" t="str">
        <f aca="false">IF(C1759=1,"Cancelled","Completed")</f>
        <v>Completed</v>
      </c>
      <c r="AL1759" s="14" t="str">
        <f aca="false">_xlfn.IFS(D1759&lt;=7,"0-7 Days",D1759&lt;=30,"8-30 Days",D1759&lt;=90,"31-90 Days",TRUE(),"90+ Days")</f>
        <v>31-90 Days</v>
      </c>
      <c r="AM1759" s="14" t="str">
        <f aca="false">_xlfn.IFS(OR(F1759="December",F1759="January",F1759="February"),"Winter",OR(F1759="March",F1759="April",F1759="May"),"Spring",OR(F1759="June",F1759="July",F1759="August"),"Summer",TRUE(),"Autumn")</f>
        <v>Autumn</v>
      </c>
      <c r="AN1759" s="14" t="str">
        <f aca="false">IF(L1759+M1759&gt;0,"Family","Adult Only")</f>
        <v>Adult Only</v>
      </c>
      <c r="AO1759" s="14" t="str">
        <f aca="false">IF(U1759=V1759,"Same","Changed")</f>
        <v>Same</v>
      </c>
    </row>
    <row r="1760" customFormat="false" ht="15" hidden="false" customHeight="false" outlineLevel="0" collapsed="false">
      <c r="A1760" s="0" t="n">
        <v>1834</v>
      </c>
      <c r="B1760" s="0" t="s">
        <v>90</v>
      </c>
      <c r="C1760" s="0" t="n">
        <v>0</v>
      </c>
      <c r="D1760" s="0" t="n">
        <v>219</v>
      </c>
      <c r="E1760" s="0" t="n">
        <v>2015</v>
      </c>
      <c r="F1760" s="0" t="s">
        <v>114</v>
      </c>
      <c r="G1760" s="0" t="n">
        <v>36</v>
      </c>
      <c r="H1760" s="0" t="n">
        <v>4</v>
      </c>
      <c r="I1760" s="0" t="n">
        <v>0</v>
      </c>
      <c r="J1760" s="0" t="n">
        <v>1</v>
      </c>
      <c r="K1760" s="0" t="n">
        <v>2</v>
      </c>
      <c r="L1760" s="0" t="n">
        <v>0</v>
      </c>
      <c r="M1760" s="0" t="n">
        <v>0</v>
      </c>
      <c r="N1760" s="0" t="s">
        <v>112</v>
      </c>
      <c r="O1760" s="0" t="s">
        <v>92</v>
      </c>
      <c r="P1760" s="0" t="s">
        <v>99</v>
      </c>
      <c r="Q1760" s="0" t="s">
        <v>94</v>
      </c>
      <c r="R1760" s="0" t="n">
        <v>0</v>
      </c>
      <c r="S1760" s="0" t="n">
        <v>0</v>
      </c>
      <c r="T1760" s="0" t="n">
        <v>0</v>
      </c>
      <c r="U1760" s="0" t="s">
        <v>95</v>
      </c>
      <c r="V1760" s="0" t="s">
        <v>95</v>
      </c>
      <c r="W1760" s="0" t="n">
        <v>0</v>
      </c>
      <c r="X1760" s="0" t="s">
        <v>86</v>
      </c>
      <c r="Y1760" s="0" t="n">
        <v>6</v>
      </c>
      <c r="Z1760" s="0" t="n">
        <v>0</v>
      </c>
      <c r="AA1760" s="0" t="n">
        <v>0</v>
      </c>
      <c r="AB1760" s="0" t="s">
        <v>101</v>
      </c>
      <c r="AC1760" s="0" t="n">
        <v>108</v>
      </c>
      <c r="AD1760" s="0" t="n">
        <v>0</v>
      </c>
      <c r="AE1760" s="0" t="n">
        <v>0</v>
      </c>
      <c r="AF1760" s="0" t="s">
        <v>88</v>
      </c>
      <c r="AG1760" s="13" t="n">
        <v>42252</v>
      </c>
      <c r="AH1760" s="25" t="n">
        <f aca="false">I1760+J1760</f>
        <v>1</v>
      </c>
      <c r="AI1760" s="25" t="n">
        <f aca="false">K1760+L1760+M1760</f>
        <v>2</v>
      </c>
      <c r="AJ1760" s="25" t="n">
        <f aca="false">AC1760*AH1760</f>
        <v>108</v>
      </c>
      <c r="AK1760" s="0" t="str">
        <f aca="false">IF(C1760=1,"Cancelled","Completed")</f>
        <v>Completed</v>
      </c>
      <c r="AL1760" s="0" t="str">
        <f aca="false">_xlfn.IFS(D1760&lt;=7,"0-7 Days",D1760&lt;=30,"8-30 Days",D1760&lt;=90,"31-90 Days",TRUE(),"90+ Days")</f>
        <v>90+ Days</v>
      </c>
      <c r="AM1760" s="0" t="str">
        <f aca="false">_xlfn.IFS(OR(F1760="December",F1760="January",F1760="February"),"Winter",OR(F1760="March",F1760="April",F1760="May"),"Spring",OR(F1760="June",F1760="July",F1760="August"),"Summer",TRUE(),"Autumn")</f>
        <v>Autumn</v>
      </c>
      <c r="AN1760" s="0" t="str">
        <f aca="false">IF(L1760+M1760&gt;0,"Family","Adult Only")</f>
        <v>Adult Only</v>
      </c>
      <c r="AO1760" s="0" t="str">
        <f aca="false">IF(U1760=V1760,"Same","Changed")</f>
        <v>Same</v>
      </c>
    </row>
    <row r="1761" customFormat="false" ht="15" hidden="false" customHeight="false" outlineLevel="0" collapsed="false">
      <c r="A1761" s="14" t="n">
        <v>1836</v>
      </c>
      <c r="B1761" s="14" t="s">
        <v>90</v>
      </c>
      <c r="C1761" s="14" t="n">
        <v>1</v>
      </c>
      <c r="D1761" s="14" t="n">
        <v>79</v>
      </c>
      <c r="E1761" s="14" t="n">
        <v>2016</v>
      </c>
      <c r="F1761" s="14" t="s">
        <v>81</v>
      </c>
      <c r="G1761" s="14" t="n">
        <v>53</v>
      </c>
      <c r="H1761" s="14" t="n">
        <v>26</v>
      </c>
      <c r="I1761" s="14" t="n">
        <v>1</v>
      </c>
      <c r="J1761" s="14" t="n">
        <v>3</v>
      </c>
      <c r="K1761" s="14" t="n">
        <v>2</v>
      </c>
      <c r="L1761" s="14" t="n">
        <v>0</v>
      </c>
      <c r="M1761" s="14" t="n">
        <v>0</v>
      </c>
      <c r="N1761" s="14" t="s">
        <v>112</v>
      </c>
      <c r="O1761" s="14" t="s">
        <v>158</v>
      </c>
      <c r="P1761" s="14" t="s">
        <v>93</v>
      </c>
      <c r="Q1761" s="14" t="s">
        <v>94</v>
      </c>
      <c r="R1761" s="14" t="n">
        <v>0</v>
      </c>
      <c r="S1761" s="14" t="n">
        <v>0</v>
      </c>
      <c r="T1761" s="14" t="n">
        <v>0</v>
      </c>
      <c r="U1761" s="14" t="s">
        <v>109</v>
      </c>
      <c r="V1761" s="14" t="s">
        <v>109</v>
      </c>
      <c r="W1761" s="14" t="n">
        <v>0</v>
      </c>
      <c r="X1761" s="14" t="s">
        <v>86</v>
      </c>
      <c r="Y1761" s="14" t="n">
        <v>9</v>
      </c>
      <c r="Z1761" s="14" t="n">
        <v>0</v>
      </c>
      <c r="AA1761" s="14" t="n">
        <v>0</v>
      </c>
      <c r="AB1761" s="14" t="s">
        <v>87</v>
      </c>
      <c r="AC1761" s="14" t="n">
        <v>137.91</v>
      </c>
      <c r="AD1761" s="14" t="n">
        <v>0</v>
      </c>
      <c r="AE1761" s="14" t="n">
        <v>0</v>
      </c>
      <c r="AF1761" s="14" t="s">
        <v>96</v>
      </c>
      <c r="AG1761" s="15" t="n">
        <v>42655</v>
      </c>
      <c r="AH1761" s="14" t="n">
        <f aca="false">I1761+J1761</f>
        <v>4</v>
      </c>
      <c r="AI1761" s="14" t="n">
        <f aca="false">K1761+L1761+M1761</f>
        <v>2</v>
      </c>
      <c r="AJ1761" s="14" t="n">
        <f aca="false">AC1761*AH1761</f>
        <v>551.64</v>
      </c>
      <c r="AK1761" s="14" t="str">
        <f aca="false">IF(C1761=1,"Cancelled","Completed")</f>
        <v>Cancelled</v>
      </c>
      <c r="AL1761" s="14" t="str">
        <f aca="false">_xlfn.IFS(D1761&lt;=7,"0-7 Days",D1761&lt;=30,"8-30 Days",D1761&lt;=90,"31-90 Days",TRUE(),"90+ Days")</f>
        <v>31-90 Days</v>
      </c>
      <c r="AM1761" s="14" t="str">
        <f aca="false">_xlfn.IFS(OR(F1761="December",F1761="January",F1761="February"),"Winter",OR(F1761="March",F1761="April",F1761="May"),"Spring",OR(F1761="June",F1761="July",F1761="August"),"Summer",TRUE(),"Autumn")</f>
        <v>Winter</v>
      </c>
      <c r="AN1761" s="14" t="str">
        <f aca="false">IF(L1761+M1761&gt;0,"Family","Adult Only")</f>
        <v>Adult Only</v>
      </c>
      <c r="AO1761" s="14" t="str">
        <f aca="false">IF(U1761=V1761,"Same","Changed")</f>
        <v>Same</v>
      </c>
    </row>
    <row r="1762" customFormat="false" ht="15" hidden="false" customHeight="false" outlineLevel="0" collapsed="false">
      <c r="A1762" s="0" t="n">
        <v>1837</v>
      </c>
      <c r="B1762" s="0" t="s">
        <v>90</v>
      </c>
      <c r="C1762" s="0" t="n">
        <v>0</v>
      </c>
      <c r="D1762" s="0" t="n">
        <v>0</v>
      </c>
      <c r="E1762" s="0" t="n">
        <v>2016</v>
      </c>
      <c r="F1762" s="0" t="s">
        <v>114</v>
      </c>
      <c r="G1762" s="0" t="n">
        <v>40</v>
      </c>
      <c r="H1762" s="0" t="n">
        <v>30</v>
      </c>
      <c r="I1762" s="0" t="n">
        <v>0</v>
      </c>
      <c r="J1762" s="0" t="n">
        <v>0</v>
      </c>
      <c r="K1762" s="0" t="n">
        <v>1</v>
      </c>
      <c r="L1762" s="0" t="n">
        <v>0</v>
      </c>
      <c r="M1762" s="0" t="n">
        <v>0</v>
      </c>
      <c r="N1762" s="0" t="s">
        <v>107</v>
      </c>
      <c r="O1762" s="0" t="s">
        <v>92</v>
      </c>
      <c r="P1762" s="0" t="s">
        <v>93</v>
      </c>
      <c r="Q1762" s="0" t="s">
        <v>94</v>
      </c>
      <c r="R1762" s="0" t="n">
        <v>1</v>
      </c>
      <c r="S1762" s="0" t="n">
        <v>0</v>
      </c>
      <c r="T1762" s="0" t="n">
        <v>0</v>
      </c>
      <c r="U1762" s="0" t="s">
        <v>95</v>
      </c>
      <c r="V1762" s="0" t="s">
        <v>136</v>
      </c>
      <c r="W1762" s="0" t="n">
        <v>0</v>
      </c>
      <c r="X1762" s="0" t="s">
        <v>86</v>
      </c>
      <c r="Y1762" s="0" t="n">
        <v>89</v>
      </c>
      <c r="Z1762" s="0" t="n">
        <v>0</v>
      </c>
      <c r="AA1762" s="0" t="n">
        <v>0</v>
      </c>
      <c r="AB1762" s="0" t="s">
        <v>87</v>
      </c>
      <c r="AC1762" s="0" t="n">
        <v>0</v>
      </c>
      <c r="AD1762" s="0" t="n">
        <v>0</v>
      </c>
      <c r="AE1762" s="0" t="n">
        <v>0</v>
      </c>
      <c r="AF1762" s="0" t="s">
        <v>88</v>
      </c>
      <c r="AG1762" s="13" t="n">
        <v>42643</v>
      </c>
      <c r="AH1762" s="25" t="n">
        <f aca="false">I1762+J1762</f>
        <v>0</v>
      </c>
      <c r="AI1762" s="25" t="n">
        <f aca="false">K1762+L1762+M1762</f>
        <v>1</v>
      </c>
      <c r="AJ1762" s="25" t="n">
        <f aca="false">AC1762*AH1762</f>
        <v>0</v>
      </c>
      <c r="AK1762" s="0" t="str">
        <f aca="false">IF(C1762=1,"Cancelled","Completed")</f>
        <v>Completed</v>
      </c>
      <c r="AL1762" s="0" t="str">
        <f aca="false">_xlfn.IFS(D1762&lt;=7,"0-7 Days",D1762&lt;=30,"8-30 Days",D1762&lt;=90,"31-90 Days",TRUE(),"90+ Days")</f>
        <v>0-7 Days</v>
      </c>
      <c r="AM1762" s="0" t="str">
        <f aca="false">_xlfn.IFS(OR(F1762="December",F1762="January",F1762="February"),"Winter",OR(F1762="March",F1762="April",F1762="May"),"Spring",OR(F1762="June",F1762="July",F1762="August"),"Summer",TRUE(),"Autumn")</f>
        <v>Autumn</v>
      </c>
      <c r="AN1762" s="0" t="str">
        <f aca="false">IF(L1762+M1762&gt;0,"Family","Adult Only")</f>
        <v>Adult Only</v>
      </c>
      <c r="AO1762" s="0" t="str">
        <f aca="false">IF(U1762=V1762,"Same","Changed")</f>
        <v>Changed</v>
      </c>
    </row>
    <row r="1763" customFormat="false" ht="15" hidden="false" customHeight="false" outlineLevel="0" collapsed="false">
      <c r="A1763" s="14" t="n">
        <v>1839</v>
      </c>
      <c r="B1763" s="14" t="s">
        <v>90</v>
      </c>
      <c r="C1763" s="14" t="n">
        <v>0</v>
      </c>
      <c r="D1763" s="14" t="n">
        <v>129</v>
      </c>
      <c r="E1763" s="14" t="n">
        <v>2017</v>
      </c>
      <c r="F1763" s="14" t="s">
        <v>126</v>
      </c>
      <c r="G1763" s="14" t="n">
        <v>1</v>
      </c>
      <c r="H1763" s="14" t="n">
        <v>5</v>
      </c>
      <c r="I1763" s="14" t="n">
        <v>0</v>
      </c>
      <c r="J1763" s="14" t="n">
        <v>1</v>
      </c>
      <c r="K1763" s="14" t="n">
        <v>3</v>
      </c>
      <c r="L1763" s="14" t="n">
        <v>0</v>
      </c>
      <c r="M1763" s="14" t="n">
        <v>0</v>
      </c>
      <c r="N1763" s="14" t="s">
        <v>82</v>
      </c>
      <c r="O1763" s="14" t="s">
        <v>127</v>
      </c>
      <c r="P1763" s="14" t="s">
        <v>93</v>
      </c>
      <c r="Q1763" s="14" t="s">
        <v>94</v>
      </c>
      <c r="R1763" s="14" t="n">
        <v>0</v>
      </c>
      <c r="S1763" s="14" t="n">
        <v>0</v>
      </c>
      <c r="T1763" s="14" t="n">
        <v>0</v>
      </c>
      <c r="U1763" s="14" t="s">
        <v>109</v>
      </c>
      <c r="V1763" s="14" t="s">
        <v>109</v>
      </c>
      <c r="W1763" s="14" t="n">
        <v>0</v>
      </c>
      <c r="X1763" s="14" t="s">
        <v>86</v>
      </c>
      <c r="Y1763" s="14" t="n">
        <v>9</v>
      </c>
      <c r="Z1763" s="14" t="n">
        <v>0</v>
      </c>
      <c r="AA1763" s="14" t="n">
        <v>0</v>
      </c>
      <c r="AB1763" s="14" t="s">
        <v>87</v>
      </c>
      <c r="AC1763" s="14" t="n">
        <v>135</v>
      </c>
      <c r="AD1763" s="14" t="n">
        <v>1</v>
      </c>
      <c r="AE1763" s="14" t="n">
        <v>3</v>
      </c>
      <c r="AF1763" s="14" t="s">
        <v>88</v>
      </c>
      <c r="AG1763" s="15" t="n">
        <v>42741</v>
      </c>
      <c r="AH1763" s="14" t="n">
        <f aca="false">I1763+J1763</f>
        <v>1</v>
      </c>
      <c r="AI1763" s="14" t="n">
        <f aca="false">K1763+L1763+M1763</f>
        <v>3</v>
      </c>
      <c r="AJ1763" s="14" t="n">
        <f aca="false">AC1763*AH1763</f>
        <v>135</v>
      </c>
      <c r="AK1763" s="14" t="str">
        <f aca="false">IF(C1763=1,"Cancelled","Completed")</f>
        <v>Completed</v>
      </c>
      <c r="AL1763" s="14" t="str">
        <f aca="false">_xlfn.IFS(D1763&lt;=7,"0-7 Days",D1763&lt;=30,"8-30 Days",D1763&lt;=90,"31-90 Days",TRUE(),"90+ Days")</f>
        <v>90+ Days</v>
      </c>
      <c r="AM1763" s="14" t="str">
        <f aca="false">_xlfn.IFS(OR(F1763="December",F1763="January",F1763="February"),"Winter",OR(F1763="March",F1763="April",F1763="May"),"Spring",OR(F1763="June",F1763="July",F1763="August"),"Summer",TRUE(),"Autumn")</f>
        <v>Winter</v>
      </c>
      <c r="AN1763" s="14" t="str">
        <f aca="false">IF(L1763+M1763&gt;0,"Family","Adult Only")</f>
        <v>Adult Only</v>
      </c>
      <c r="AO1763" s="14" t="str">
        <f aca="false">IF(U1763=V1763,"Same","Changed")</f>
        <v>Same</v>
      </c>
    </row>
    <row r="1764" customFormat="false" ht="15" hidden="false" customHeight="false" outlineLevel="0" collapsed="false">
      <c r="A1764" s="0" t="n">
        <v>1840</v>
      </c>
      <c r="B1764" s="0" t="s">
        <v>80</v>
      </c>
      <c r="C1764" s="0" t="n">
        <v>0</v>
      </c>
      <c r="D1764" s="0" t="n">
        <v>1</v>
      </c>
      <c r="E1764" s="0" t="n">
        <v>2015</v>
      </c>
      <c r="F1764" s="0" t="s">
        <v>91</v>
      </c>
      <c r="G1764" s="0" t="n">
        <v>30</v>
      </c>
      <c r="H1764" s="0" t="n">
        <v>24</v>
      </c>
      <c r="I1764" s="0" t="n">
        <v>1</v>
      </c>
      <c r="J1764" s="0" t="n">
        <v>2</v>
      </c>
      <c r="K1764" s="0" t="n">
        <v>3</v>
      </c>
      <c r="L1764" s="0" t="n">
        <v>0</v>
      </c>
      <c r="M1764" s="0" t="n">
        <v>0</v>
      </c>
      <c r="N1764" s="0" t="s">
        <v>82</v>
      </c>
      <c r="O1764" s="0" t="s">
        <v>163</v>
      </c>
      <c r="P1764" s="0" t="s">
        <v>93</v>
      </c>
      <c r="Q1764" s="0" t="s">
        <v>94</v>
      </c>
      <c r="R1764" s="0" t="n">
        <v>0</v>
      </c>
      <c r="S1764" s="0" t="n">
        <v>0</v>
      </c>
      <c r="T1764" s="0" t="n">
        <v>0</v>
      </c>
      <c r="U1764" s="0" t="s">
        <v>144</v>
      </c>
      <c r="V1764" s="0" t="s">
        <v>144</v>
      </c>
      <c r="W1764" s="0" t="n">
        <v>2</v>
      </c>
      <c r="X1764" s="0" t="s">
        <v>86</v>
      </c>
      <c r="Y1764" s="0" t="n">
        <v>240</v>
      </c>
      <c r="Z1764" s="0" t="n">
        <v>0</v>
      </c>
      <c r="AA1764" s="0" t="n">
        <v>0</v>
      </c>
      <c r="AB1764" s="0" t="s">
        <v>87</v>
      </c>
      <c r="AC1764" s="0" t="n">
        <v>222.67</v>
      </c>
      <c r="AD1764" s="0" t="n">
        <v>0</v>
      </c>
      <c r="AE1764" s="0" t="n">
        <v>0</v>
      </c>
      <c r="AF1764" s="0" t="s">
        <v>88</v>
      </c>
      <c r="AG1764" s="13" t="n">
        <v>42212</v>
      </c>
      <c r="AH1764" s="25" t="n">
        <f aca="false">I1764+J1764</f>
        <v>3</v>
      </c>
      <c r="AI1764" s="25" t="n">
        <f aca="false">K1764+L1764+M1764</f>
        <v>3</v>
      </c>
      <c r="AJ1764" s="25" t="n">
        <f aca="false">AC1764*AH1764</f>
        <v>668.01</v>
      </c>
      <c r="AK1764" s="0" t="str">
        <f aca="false">IF(C1764=1,"Cancelled","Completed")</f>
        <v>Completed</v>
      </c>
      <c r="AL1764" s="0" t="str">
        <f aca="false">_xlfn.IFS(D1764&lt;=7,"0-7 Days",D1764&lt;=30,"8-30 Days",D1764&lt;=90,"31-90 Days",TRUE(),"90+ Days")</f>
        <v>0-7 Days</v>
      </c>
      <c r="AM1764" s="0" t="str">
        <f aca="false">_xlfn.IFS(OR(F1764="December",F1764="January",F1764="February"),"Winter",OR(F1764="March",F1764="April",F1764="May"),"Spring",OR(F1764="June",F1764="July",F1764="August"),"Summer",TRUE(),"Autumn")</f>
        <v>Summer</v>
      </c>
      <c r="AN1764" s="0" t="str">
        <f aca="false">IF(L1764+M1764&gt;0,"Family","Adult Only")</f>
        <v>Adult Only</v>
      </c>
      <c r="AO1764" s="0" t="str">
        <f aca="false">IF(U1764=V1764,"Same","Changed")</f>
        <v>Same</v>
      </c>
    </row>
    <row r="1765" customFormat="false" ht="15" hidden="false" customHeight="false" outlineLevel="0" collapsed="false">
      <c r="A1765" s="14" t="n">
        <v>1841</v>
      </c>
      <c r="B1765" s="14" t="s">
        <v>90</v>
      </c>
      <c r="C1765" s="14" t="n">
        <v>1</v>
      </c>
      <c r="D1765" s="14" t="n">
        <v>205</v>
      </c>
      <c r="E1765" s="14" t="n">
        <v>2016</v>
      </c>
      <c r="F1765" s="14" t="s">
        <v>121</v>
      </c>
      <c r="G1765" s="14" t="n">
        <v>23</v>
      </c>
      <c r="H1765" s="14" t="n">
        <v>29</v>
      </c>
      <c r="I1765" s="14" t="n">
        <v>2</v>
      </c>
      <c r="J1765" s="14" t="n">
        <v>1</v>
      </c>
      <c r="K1765" s="14" t="n">
        <v>2</v>
      </c>
      <c r="L1765" s="14" t="n">
        <v>0</v>
      </c>
      <c r="M1765" s="14" t="n">
        <v>0</v>
      </c>
      <c r="N1765" s="14" t="s">
        <v>82</v>
      </c>
      <c r="O1765" s="14" t="s">
        <v>92</v>
      </c>
      <c r="P1765" s="14" t="s">
        <v>99</v>
      </c>
      <c r="Q1765" s="14" t="s">
        <v>94</v>
      </c>
      <c r="R1765" s="14" t="n">
        <v>0</v>
      </c>
      <c r="S1765" s="14" t="n">
        <v>0</v>
      </c>
      <c r="T1765" s="14" t="n">
        <v>0</v>
      </c>
      <c r="U1765" s="14" t="s">
        <v>95</v>
      </c>
      <c r="V1765" s="14" t="s">
        <v>95</v>
      </c>
      <c r="W1765" s="14" t="n">
        <v>0</v>
      </c>
      <c r="X1765" s="14" t="s">
        <v>120</v>
      </c>
      <c r="Y1765" s="14" t="n">
        <v>26</v>
      </c>
      <c r="Z1765" s="14" t="n">
        <v>0</v>
      </c>
      <c r="AA1765" s="14" t="n">
        <v>0</v>
      </c>
      <c r="AB1765" s="14" t="s">
        <v>87</v>
      </c>
      <c r="AC1765" s="14" t="n">
        <v>90</v>
      </c>
      <c r="AD1765" s="14" t="n">
        <v>0</v>
      </c>
      <c r="AE1765" s="14" t="n">
        <v>0</v>
      </c>
      <c r="AF1765" s="14" t="s">
        <v>96</v>
      </c>
      <c r="AG1765" s="15" t="n">
        <v>42388</v>
      </c>
      <c r="AH1765" s="14" t="n">
        <f aca="false">I1765+J1765</f>
        <v>3</v>
      </c>
      <c r="AI1765" s="14" t="n">
        <f aca="false">K1765+L1765+M1765</f>
        <v>2</v>
      </c>
      <c r="AJ1765" s="14" t="n">
        <f aca="false">AC1765*AH1765</f>
        <v>270</v>
      </c>
      <c r="AK1765" s="14" t="str">
        <f aca="false">IF(C1765=1,"Cancelled","Completed")</f>
        <v>Cancelled</v>
      </c>
      <c r="AL1765" s="14" t="str">
        <f aca="false">_xlfn.IFS(D1765&lt;=7,"0-7 Days",D1765&lt;=30,"8-30 Days",D1765&lt;=90,"31-90 Days",TRUE(),"90+ Days")</f>
        <v>90+ Days</v>
      </c>
      <c r="AM1765" s="14" t="str">
        <f aca="false">_xlfn.IFS(OR(F1765="December",F1765="January",F1765="February"),"Winter",OR(F1765="March",F1765="April",F1765="May"),"Spring",OR(F1765="June",F1765="July",F1765="August"),"Summer",TRUE(),"Autumn")</f>
        <v>Spring</v>
      </c>
      <c r="AN1765" s="14" t="str">
        <f aca="false">IF(L1765+M1765&gt;0,"Family","Adult Only")</f>
        <v>Adult Only</v>
      </c>
      <c r="AO1765" s="14" t="str">
        <f aca="false">IF(U1765=V1765,"Same","Changed")</f>
        <v>Same</v>
      </c>
    </row>
    <row r="1766" customFormat="false" ht="15" hidden="false" customHeight="false" outlineLevel="0" collapsed="false">
      <c r="A1766" s="0" t="n">
        <v>1842</v>
      </c>
      <c r="B1766" s="0" t="s">
        <v>90</v>
      </c>
      <c r="C1766" s="0" t="n">
        <v>0</v>
      </c>
      <c r="D1766" s="0" t="n">
        <v>47</v>
      </c>
      <c r="E1766" s="0" t="n">
        <v>2016</v>
      </c>
      <c r="F1766" s="0" t="s">
        <v>119</v>
      </c>
      <c r="G1766" s="0" t="n">
        <v>36</v>
      </c>
      <c r="H1766" s="0" t="n">
        <v>31</v>
      </c>
      <c r="I1766" s="0" t="n">
        <v>2</v>
      </c>
      <c r="J1766" s="0" t="n">
        <v>5</v>
      </c>
      <c r="K1766" s="0" t="n">
        <v>2</v>
      </c>
      <c r="L1766" s="0" t="n">
        <v>0</v>
      </c>
      <c r="M1766" s="0" t="n">
        <v>0</v>
      </c>
      <c r="N1766" s="0" t="s">
        <v>82</v>
      </c>
      <c r="O1766" s="0" t="s">
        <v>150</v>
      </c>
      <c r="P1766" s="0" t="s">
        <v>93</v>
      </c>
      <c r="Q1766" s="0" t="s">
        <v>94</v>
      </c>
      <c r="R1766" s="0" t="n">
        <v>0</v>
      </c>
      <c r="S1766" s="0" t="n">
        <v>0</v>
      </c>
      <c r="T1766" s="0" t="n">
        <v>0</v>
      </c>
      <c r="U1766" s="0" t="s">
        <v>109</v>
      </c>
      <c r="V1766" s="0" t="s">
        <v>109</v>
      </c>
      <c r="W1766" s="0" t="n">
        <v>0</v>
      </c>
      <c r="X1766" s="0" t="s">
        <v>86</v>
      </c>
      <c r="Y1766" s="0" t="n">
        <v>9</v>
      </c>
      <c r="Z1766" s="0" t="n">
        <v>0</v>
      </c>
      <c r="AA1766" s="0" t="n">
        <v>0</v>
      </c>
      <c r="AB1766" s="0" t="s">
        <v>87</v>
      </c>
      <c r="AC1766" s="0" t="n">
        <v>140.53</v>
      </c>
      <c r="AD1766" s="0" t="n">
        <v>0</v>
      </c>
      <c r="AE1766" s="0" t="n">
        <v>2</v>
      </c>
      <c r="AF1766" s="0" t="s">
        <v>88</v>
      </c>
      <c r="AG1766" s="13" t="n">
        <v>42620</v>
      </c>
      <c r="AH1766" s="25" t="n">
        <f aca="false">I1766+J1766</f>
        <v>7</v>
      </c>
      <c r="AI1766" s="25" t="n">
        <f aca="false">K1766+L1766+M1766</f>
        <v>2</v>
      </c>
      <c r="AJ1766" s="25" t="n">
        <f aca="false">AC1766*AH1766</f>
        <v>983.71</v>
      </c>
      <c r="AK1766" s="0" t="str">
        <f aca="false">IF(C1766=1,"Cancelled","Completed")</f>
        <v>Completed</v>
      </c>
      <c r="AL1766" s="0" t="str">
        <f aca="false">_xlfn.IFS(D1766&lt;=7,"0-7 Days",D1766&lt;=30,"8-30 Days",D1766&lt;=90,"31-90 Days",TRUE(),"90+ Days")</f>
        <v>31-90 Days</v>
      </c>
      <c r="AM1766" s="0" t="str">
        <f aca="false">_xlfn.IFS(OR(F1766="December",F1766="January",F1766="February"),"Winter",OR(F1766="March",F1766="April",F1766="May"),"Spring",OR(F1766="June",F1766="July",F1766="August"),"Summer",TRUE(),"Autumn")</f>
        <v>Summer</v>
      </c>
      <c r="AN1766" s="0" t="str">
        <f aca="false">IF(L1766+M1766&gt;0,"Family","Adult Only")</f>
        <v>Adult Only</v>
      </c>
      <c r="AO1766" s="0" t="str">
        <f aca="false">IF(U1766=V1766,"Same","Changed")</f>
        <v>Same</v>
      </c>
    </row>
    <row r="1767" customFormat="false" ht="15" hidden="false" customHeight="false" outlineLevel="0" collapsed="false">
      <c r="A1767" s="14" t="n">
        <v>1843</v>
      </c>
      <c r="B1767" s="14" t="s">
        <v>80</v>
      </c>
      <c r="C1767" s="14" t="n">
        <v>0</v>
      </c>
      <c r="D1767" s="14" t="n">
        <v>4</v>
      </c>
      <c r="E1767" s="14" t="n">
        <v>2016</v>
      </c>
      <c r="F1767" s="14" t="s">
        <v>118</v>
      </c>
      <c r="G1767" s="14" t="n">
        <v>9</v>
      </c>
      <c r="H1767" s="14" t="n">
        <v>26</v>
      </c>
      <c r="I1767" s="14" t="n">
        <v>1</v>
      </c>
      <c r="J1767" s="14" t="n">
        <v>2</v>
      </c>
      <c r="K1767" s="14" t="n">
        <v>2</v>
      </c>
      <c r="L1767" s="14" t="n">
        <v>1</v>
      </c>
      <c r="M1767" s="14" t="n">
        <v>0</v>
      </c>
      <c r="N1767" s="14" t="s">
        <v>112</v>
      </c>
      <c r="O1767" s="14" t="s">
        <v>115</v>
      </c>
      <c r="P1767" s="14" t="s">
        <v>99</v>
      </c>
      <c r="Q1767" s="14" t="s">
        <v>94</v>
      </c>
      <c r="R1767" s="14" t="n">
        <v>0</v>
      </c>
      <c r="S1767" s="14" t="n">
        <v>0</v>
      </c>
      <c r="T1767" s="14" t="n">
        <v>0</v>
      </c>
      <c r="U1767" s="14" t="s">
        <v>109</v>
      </c>
      <c r="V1767" s="14" t="s">
        <v>124</v>
      </c>
      <c r="W1767" s="14" t="n">
        <v>0</v>
      </c>
      <c r="X1767" s="14" t="s">
        <v>86</v>
      </c>
      <c r="Y1767" s="14" t="n">
        <v>196</v>
      </c>
      <c r="Z1767" s="14" t="n">
        <v>0</v>
      </c>
      <c r="AA1767" s="14" t="n">
        <v>0</v>
      </c>
      <c r="AB1767" s="14" t="s">
        <v>87</v>
      </c>
      <c r="AC1767" s="14" t="n">
        <v>73</v>
      </c>
      <c r="AD1767" s="14" t="n">
        <v>0</v>
      </c>
      <c r="AE1767" s="14" t="n">
        <v>1</v>
      </c>
      <c r="AF1767" s="14" t="s">
        <v>88</v>
      </c>
      <c r="AG1767" s="15" t="n">
        <v>42429</v>
      </c>
      <c r="AH1767" s="14" t="n">
        <f aca="false">I1767+J1767</f>
        <v>3</v>
      </c>
      <c r="AI1767" s="14" t="n">
        <f aca="false">K1767+L1767+M1767</f>
        <v>3</v>
      </c>
      <c r="AJ1767" s="14" t="n">
        <f aca="false">AC1767*AH1767</f>
        <v>219</v>
      </c>
      <c r="AK1767" s="14" t="str">
        <f aca="false">IF(C1767=1,"Cancelled","Completed")</f>
        <v>Completed</v>
      </c>
      <c r="AL1767" s="14" t="str">
        <f aca="false">_xlfn.IFS(D1767&lt;=7,"0-7 Days",D1767&lt;=30,"8-30 Days",D1767&lt;=90,"31-90 Days",TRUE(),"90+ Days")</f>
        <v>0-7 Days</v>
      </c>
      <c r="AM1767" s="14" t="str">
        <f aca="false">_xlfn.IFS(OR(F1767="December",F1767="January",F1767="February"),"Winter",OR(F1767="March",F1767="April",F1767="May"),"Spring",OR(F1767="June",F1767="July",F1767="August"),"Summer",TRUE(),"Autumn")</f>
        <v>Winter</v>
      </c>
      <c r="AN1767" s="14" t="str">
        <f aca="false">IF(L1767+M1767&gt;0,"Family","Adult Only")</f>
        <v>Family</v>
      </c>
      <c r="AO1767" s="14" t="str">
        <f aca="false">IF(U1767=V1767,"Same","Changed")</f>
        <v>Changed</v>
      </c>
    </row>
    <row r="1768" customFormat="false" ht="15" hidden="false" customHeight="false" outlineLevel="0" collapsed="false">
      <c r="A1768" s="0" t="n">
        <v>1844</v>
      </c>
      <c r="B1768" s="0" t="s">
        <v>90</v>
      </c>
      <c r="C1768" s="0" t="n">
        <v>0</v>
      </c>
      <c r="D1768" s="0" t="n">
        <v>34</v>
      </c>
      <c r="E1768" s="0" t="n">
        <v>2017</v>
      </c>
      <c r="F1768" s="0" t="s">
        <v>103</v>
      </c>
      <c r="G1768" s="0" t="n">
        <v>10</v>
      </c>
      <c r="H1768" s="0" t="n">
        <v>10</v>
      </c>
      <c r="I1768" s="0" t="n">
        <v>1</v>
      </c>
      <c r="J1768" s="0" t="n">
        <v>2</v>
      </c>
      <c r="K1768" s="0" t="n">
        <v>2</v>
      </c>
      <c r="L1768" s="0" t="n">
        <v>0</v>
      </c>
      <c r="M1768" s="0" t="n">
        <v>0</v>
      </c>
      <c r="N1768" s="0" t="s">
        <v>82</v>
      </c>
      <c r="O1768" s="0" t="s">
        <v>83</v>
      </c>
      <c r="P1768" s="0" t="s">
        <v>93</v>
      </c>
      <c r="Q1768" s="0" t="s">
        <v>94</v>
      </c>
      <c r="R1768" s="0" t="n">
        <v>0</v>
      </c>
      <c r="S1768" s="0" t="n">
        <v>0</v>
      </c>
      <c r="T1768" s="0" t="n">
        <v>0</v>
      </c>
      <c r="U1768" s="0" t="s">
        <v>109</v>
      </c>
      <c r="V1768" s="0" t="s">
        <v>109</v>
      </c>
      <c r="W1768" s="0" t="n">
        <v>0</v>
      </c>
      <c r="X1768" s="0" t="s">
        <v>86</v>
      </c>
      <c r="Y1768" s="0" t="n">
        <v>7</v>
      </c>
      <c r="Z1768" s="0" t="n">
        <v>0</v>
      </c>
      <c r="AA1768" s="0" t="n">
        <v>0</v>
      </c>
      <c r="AB1768" s="0" t="s">
        <v>87</v>
      </c>
      <c r="AC1768" s="0" t="n">
        <v>95.99</v>
      </c>
      <c r="AD1768" s="0" t="n">
        <v>0</v>
      </c>
      <c r="AE1768" s="0" t="n">
        <v>1</v>
      </c>
      <c r="AF1768" s="0" t="s">
        <v>88</v>
      </c>
      <c r="AG1768" s="13" t="n">
        <v>42807</v>
      </c>
      <c r="AH1768" s="25" t="n">
        <f aca="false">I1768+J1768</f>
        <v>3</v>
      </c>
      <c r="AI1768" s="25" t="n">
        <f aca="false">K1768+L1768+M1768</f>
        <v>2</v>
      </c>
      <c r="AJ1768" s="25" t="n">
        <f aca="false">AC1768*AH1768</f>
        <v>287.97</v>
      </c>
      <c r="AK1768" s="0" t="str">
        <f aca="false">IF(C1768=1,"Cancelled","Completed")</f>
        <v>Completed</v>
      </c>
      <c r="AL1768" s="0" t="str">
        <f aca="false">_xlfn.IFS(D1768&lt;=7,"0-7 Days",D1768&lt;=30,"8-30 Days",D1768&lt;=90,"31-90 Days",TRUE(),"90+ Days")</f>
        <v>31-90 Days</v>
      </c>
      <c r="AM1768" s="0" t="str">
        <f aca="false">_xlfn.IFS(OR(F1768="December",F1768="January",F1768="February"),"Winter",OR(F1768="March",F1768="April",F1768="May"),"Spring",OR(F1768="June",F1768="July",F1768="August"),"Summer",TRUE(),"Autumn")</f>
        <v>Spring</v>
      </c>
      <c r="AN1768" s="0" t="str">
        <f aca="false">IF(L1768+M1768&gt;0,"Family","Adult Only")</f>
        <v>Adult Only</v>
      </c>
      <c r="AO1768" s="0" t="str">
        <f aca="false">IF(U1768=V1768,"Same","Changed")</f>
        <v>Same</v>
      </c>
    </row>
    <row r="1769" customFormat="false" ht="15" hidden="false" customHeight="false" outlineLevel="0" collapsed="false">
      <c r="A1769" s="14" t="n">
        <v>1845</v>
      </c>
      <c r="B1769" s="14" t="s">
        <v>80</v>
      </c>
      <c r="C1769" s="14" t="n">
        <v>0</v>
      </c>
      <c r="D1769" s="14" t="n">
        <v>139</v>
      </c>
      <c r="E1769" s="14" t="n">
        <v>2015</v>
      </c>
      <c r="F1769" s="14" t="s">
        <v>91</v>
      </c>
      <c r="G1769" s="14" t="n">
        <v>28</v>
      </c>
      <c r="H1769" s="14" t="n">
        <v>8</v>
      </c>
      <c r="I1769" s="14" t="n">
        <v>2</v>
      </c>
      <c r="J1769" s="14" t="n">
        <v>6</v>
      </c>
      <c r="K1769" s="14" t="n">
        <v>2</v>
      </c>
      <c r="L1769" s="14" t="n">
        <v>1</v>
      </c>
      <c r="M1769" s="14" t="n">
        <v>0</v>
      </c>
      <c r="N1769" s="14" t="s">
        <v>112</v>
      </c>
      <c r="O1769" s="14" t="s">
        <v>92</v>
      </c>
      <c r="P1769" s="14" t="s">
        <v>84</v>
      </c>
      <c r="Q1769" s="14" t="s">
        <v>84</v>
      </c>
      <c r="R1769" s="14" t="n">
        <v>0</v>
      </c>
      <c r="S1769" s="14" t="n">
        <v>0</v>
      </c>
      <c r="T1769" s="14" t="n">
        <v>0</v>
      </c>
      <c r="U1769" s="14" t="s">
        <v>95</v>
      </c>
      <c r="V1769" s="14" t="s">
        <v>95</v>
      </c>
      <c r="W1769" s="14" t="n">
        <v>2</v>
      </c>
      <c r="X1769" s="14" t="s">
        <v>86</v>
      </c>
      <c r="Y1769" s="14" t="n">
        <v>250</v>
      </c>
      <c r="Z1769" s="14" t="n">
        <v>0</v>
      </c>
      <c r="AA1769" s="14" t="n">
        <v>0</v>
      </c>
      <c r="AB1769" s="14" t="s">
        <v>87</v>
      </c>
      <c r="AC1769" s="14" t="n">
        <v>107.2</v>
      </c>
      <c r="AD1769" s="14" t="n">
        <v>0</v>
      </c>
      <c r="AE1769" s="14" t="n">
        <v>1</v>
      </c>
      <c r="AF1769" s="14" t="s">
        <v>88</v>
      </c>
      <c r="AG1769" s="15" t="n">
        <v>42201</v>
      </c>
      <c r="AH1769" s="14" t="n">
        <f aca="false">I1769+J1769</f>
        <v>8</v>
      </c>
      <c r="AI1769" s="14" t="n">
        <f aca="false">K1769+L1769+M1769</f>
        <v>3</v>
      </c>
      <c r="AJ1769" s="14" t="n">
        <f aca="false">AC1769*AH1769</f>
        <v>857.6</v>
      </c>
      <c r="AK1769" s="14" t="str">
        <f aca="false">IF(C1769=1,"Cancelled","Completed")</f>
        <v>Completed</v>
      </c>
      <c r="AL1769" s="14" t="str">
        <f aca="false">_xlfn.IFS(D1769&lt;=7,"0-7 Days",D1769&lt;=30,"8-30 Days",D1769&lt;=90,"31-90 Days",TRUE(),"90+ Days")</f>
        <v>90+ Days</v>
      </c>
      <c r="AM1769" s="14" t="str">
        <f aca="false">_xlfn.IFS(OR(F1769="December",F1769="January",F1769="February"),"Winter",OR(F1769="March",F1769="April",F1769="May"),"Spring",OR(F1769="June",F1769="July",F1769="August"),"Summer",TRUE(),"Autumn")</f>
        <v>Summer</v>
      </c>
      <c r="AN1769" s="14" t="str">
        <f aca="false">IF(L1769+M1769&gt;0,"Family","Adult Only")</f>
        <v>Family</v>
      </c>
      <c r="AO1769" s="14" t="str">
        <f aca="false">IF(U1769=V1769,"Same","Changed")</f>
        <v>Same</v>
      </c>
    </row>
    <row r="1770" customFormat="false" ht="15" hidden="false" customHeight="false" outlineLevel="0" collapsed="false">
      <c r="A1770" s="0" t="n">
        <v>1846</v>
      </c>
      <c r="B1770" s="0" t="s">
        <v>80</v>
      </c>
      <c r="C1770" s="0" t="n">
        <v>0</v>
      </c>
      <c r="D1770" s="0" t="n">
        <v>2</v>
      </c>
      <c r="E1770" s="0" t="n">
        <v>2017</v>
      </c>
      <c r="F1770" s="0" t="s">
        <v>126</v>
      </c>
      <c r="G1770" s="0" t="n">
        <v>4</v>
      </c>
      <c r="H1770" s="0" t="n">
        <v>25</v>
      </c>
      <c r="I1770" s="0" t="n">
        <v>0</v>
      </c>
      <c r="J1770" s="0" t="n">
        <v>1</v>
      </c>
      <c r="K1770" s="0" t="n">
        <v>1</v>
      </c>
      <c r="L1770" s="0" t="n">
        <v>0</v>
      </c>
      <c r="M1770" s="0" t="n">
        <v>0</v>
      </c>
      <c r="N1770" s="0" t="s">
        <v>82</v>
      </c>
      <c r="O1770" s="0" t="s">
        <v>232</v>
      </c>
      <c r="P1770" s="0" t="s">
        <v>84</v>
      </c>
      <c r="Q1770" s="0" t="s">
        <v>84</v>
      </c>
      <c r="R1770" s="0" t="n">
        <v>0</v>
      </c>
      <c r="S1770" s="0" t="n">
        <v>0</v>
      </c>
      <c r="T1770" s="0" t="n">
        <v>2</v>
      </c>
      <c r="U1770" s="0" t="s">
        <v>95</v>
      </c>
      <c r="V1770" s="0" t="s">
        <v>95</v>
      </c>
      <c r="W1770" s="0" t="n">
        <v>0</v>
      </c>
      <c r="X1770" s="0" t="s">
        <v>86</v>
      </c>
      <c r="Y1770" s="0" t="n">
        <v>0</v>
      </c>
      <c r="Z1770" s="0" t="n">
        <v>224</v>
      </c>
      <c r="AA1770" s="0" t="n">
        <v>0</v>
      </c>
      <c r="AB1770" s="0" t="s">
        <v>87</v>
      </c>
      <c r="AC1770" s="0" t="n">
        <v>35</v>
      </c>
      <c r="AD1770" s="0" t="n">
        <v>0</v>
      </c>
      <c r="AE1770" s="0" t="n">
        <v>1</v>
      </c>
      <c r="AF1770" s="0" t="s">
        <v>88</v>
      </c>
      <c r="AG1770" s="13" t="n">
        <v>42761</v>
      </c>
      <c r="AH1770" s="25" t="n">
        <f aca="false">I1770+J1770</f>
        <v>1</v>
      </c>
      <c r="AI1770" s="25" t="n">
        <f aca="false">K1770+L1770+M1770</f>
        <v>1</v>
      </c>
      <c r="AJ1770" s="25" t="n">
        <f aca="false">AC1770*AH1770</f>
        <v>35</v>
      </c>
      <c r="AK1770" s="0" t="str">
        <f aca="false">IF(C1770=1,"Cancelled","Completed")</f>
        <v>Completed</v>
      </c>
      <c r="AL1770" s="0" t="str">
        <f aca="false">_xlfn.IFS(D1770&lt;=7,"0-7 Days",D1770&lt;=30,"8-30 Days",D1770&lt;=90,"31-90 Days",TRUE(),"90+ Days")</f>
        <v>0-7 Days</v>
      </c>
      <c r="AM1770" s="0" t="str">
        <f aca="false">_xlfn.IFS(OR(F1770="December",F1770="January",F1770="February"),"Winter",OR(F1770="March",F1770="April",F1770="May"),"Spring",OR(F1770="June",F1770="July",F1770="August"),"Summer",TRUE(),"Autumn")</f>
        <v>Winter</v>
      </c>
      <c r="AN1770" s="0" t="str">
        <f aca="false">IF(L1770+M1770&gt;0,"Family","Adult Only")</f>
        <v>Adult Only</v>
      </c>
      <c r="AO1770" s="0" t="str">
        <f aca="false">IF(U1770=V1770,"Same","Changed")</f>
        <v>Same</v>
      </c>
    </row>
    <row r="1771" customFormat="false" ht="15" hidden="false" customHeight="false" outlineLevel="0" collapsed="false">
      <c r="A1771" s="14" t="n">
        <v>1848</v>
      </c>
      <c r="B1771" s="14" t="s">
        <v>80</v>
      </c>
      <c r="C1771" s="14" t="n">
        <v>0</v>
      </c>
      <c r="D1771" s="14" t="n">
        <v>9</v>
      </c>
      <c r="E1771" s="14" t="n">
        <v>2017</v>
      </c>
      <c r="F1771" s="14" t="s">
        <v>118</v>
      </c>
      <c r="G1771" s="14" t="n">
        <v>5</v>
      </c>
      <c r="H1771" s="14" t="n">
        <v>4</v>
      </c>
      <c r="I1771" s="14" t="n">
        <v>2</v>
      </c>
      <c r="J1771" s="14" t="n">
        <v>5</v>
      </c>
      <c r="K1771" s="14" t="n">
        <v>2</v>
      </c>
      <c r="L1771" s="14" t="n">
        <v>0</v>
      </c>
      <c r="M1771" s="14" t="n">
        <v>0</v>
      </c>
      <c r="N1771" s="14" t="s">
        <v>82</v>
      </c>
      <c r="O1771" s="14" t="s">
        <v>83</v>
      </c>
      <c r="P1771" s="14" t="s">
        <v>99</v>
      </c>
      <c r="Q1771" s="14" t="s">
        <v>94</v>
      </c>
      <c r="R1771" s="14" t="n">
        <v>0</v>
      </c>
      <c r="S1771" s="14" t="n">
        <v>0</v>
      </c>
      <c r="T1771" s="14" t="n">
        <v>0</v>
      </c>
      <c r="U1771" s="14" t="s">
        <v>109</v>
      </c>
      <c r="V1771" s="14" t="s">
        <v>109</v>
      </c>
      <c r="W1771" s="14" t="n">
        <v>0</v>
      </c>
      <c r="X1771" s="14" t="s">
        <v>86</v>
      </c>
      <c r="Y1771" s="14" t="n">
        <v>177</v>
      </c>
      <c r="Z1771" s="14" t="n">
        <v>0</v>
      </c>
      <c r="AA1771" s="14" t="n">
        <v>0</v>
      </c>
      <c r="AB1771" s="14" t="s">
        <v>87</v>
      </c>
      <c r="AC1771" s="14" t="n">
        <v>49</v>
      </c>
      <c r="AD1771" s="14" t="n">
        <v>1</v>
      </c>
      <c r="AE1771" s="14" t="n">
        <v>0</v>
      </c>
      <c r="AF1771" s="14" t="s">
        <v>88</v>
      </c>
      <c r="AG1771" s="15" t="n">
        <v>42777</v>
      </c>
      <c r="AH1771" s="14" t="n">
        <f aca="false">I1771+J1771</f>
        <v>7</v>
      </c>
      <c r="AI1771" s="14" t="n">
        <f aca="false">K1771+L1771+M1771</f>
        <v>2</v>
      </c>
      <c r="AJ1771" s="14" t="n">
        <f aca="false">AC1771*AH1771</f>
        <v>343</v>
      </c>
      <c r="AK1771" s="14" t="str">
        <f aca="false">IF(C1771=1,"Cancelled","Completed")</f>
        <v>Completed</v>
      </c>
      <c r="AL1771" s="14" t="str">
        <f aca="false">_xlfn.IFS(D1771&lt;=7,"0-7 Days",D1771&lt;=30,"8-30 Days",D1771&lt;=90,"31-90 Days",TRUE(),"90+ Days")</f>
        <v>8-30 Days</v>
      </c>
      <c r="AM1771" s="14" t="str">
        <f aca="false">_xlfn.IFS(OR(F1771="December",F1771="January",F1771="February"),"Winter",OR(F1771="March",F1771="April",F1771="May"),"Spring",OR(F1771="June",F1771="July",F1771="August"),"Summer",TRUE(),"Autumn")</f>
        <v>Winter</v>
      </c>
      <c r="AN1771" s="14" t="str">
        <f aca="false">IF(L1771+M1771&gt;0,"Family","Adult Only")</f>
        <v>Adult Only</v>
      </c>
      <c r="AO1771" s="14" t="str">
        <f aca="false">IF(U1771=V1771,"Same","Changed")</f>
        <v>Same</v>
      </c>
    </row>
    <row r="1772" customFormat="false" ht="15" hidden="false" customHeight="false" outlineLevel="0" collapsed="false">
      <c r="A1772" s="0" t="n">
        <v>1852</v>
      </c>
      <c r="B1772" s="0" t="s">
        <v>80</v>
      </c>
      <c r="C1772" s="0" t="n">
        <v>1</v>
      </c>
      <c r="D1772" s="0" t="n">
        <v>83</v>
      </c>
      <c r="E1772" s="0" t="n">
        <v>2017</v>
      </c>
      <c r="F1772" s="0" t="s">
        <v>121</v>
      </c>
      <c r="G1772" s="0" t="n">
        <v>18</v>
      </c>
      <c r="H1772" s="0" t="n">
        <v>3</v>
      </c>
      <c r="I1772" s="0" t="n">
        <v>0</v>
      </c>
      <c r="J1772" s="0" t="n">
        <v>4</v>
      </c>
      <c r="K1772" s="0" t="n">
        <v>2</v>
      </c>
      <c r="L1772" s="0" t="n">
        <v>0</v>
      </c>
      <c r="M1772" s="0" t="n">
        <v>0</v>
      </c>
      <c r="N1772" s="0" t="s">
        <v>112</v>
      </c>
      <c r="O1772" s="0" t="s">
        <v>108</v>
      </c>
      <c r="P1772" s="0" t="s">
        <v>93</v>
      </c>
      <c r="Q1772" s="0" t="s">
        <v>94</v>
      </c>
      <c r="R1772" s="0" t="n">
        <v>0</v>
      </c>
      <c r="S1772" s="0" t="n">
        <v>0</v>
      </c>
      <c r="T1772" s="0" t="n">
        <v>0</v>
      </c>
      <c r="U1772" s="0" t="s">
        <v>124</v>
      </c>
      <c r="V1772" s="0" t="s">
        <v>124</v>
      </c>
      <c r="W1772" s="0" t="n">
        <v>0</v>
      </c>
      <c r="X1772" s="0" t="s">
        <v>86</v>
      </c>
      <c r="Y1772" s="0" t="n">
        <v>240</v>
      </c>
      <c r="Z1772" s="0" t="n">
        <v>0</v>
      </c>
      <c r="AA1772" s="0" t="n">
        <v>0</v>
      </c>
      <c r="AB1772" s="0" t="s">
        <v>87</v>
      </c>
      <c r="AC1772" s="0" t="n">
        <v>147</v>
      </c>
      <c r="AD1772" s="0" t="n">
        <v>0</v>
      </c>
      <c r="AE1772" s="0" t="n">
        <v>0</v>
      </c>
      <c r="AF1772" s="0" t="s">
        <v>96</v>
      </c>
      <c r="AG1772" s="13" t="n">
        <v>42775</v>
      </c>
      <c r="AH1772" s="25" t="n">
        <f aca="false">I1772+J1772</f>
        <v>4</v>
      </c>
      <c r="AI1772" s="25" t="n">
        <f aca="false">K1772+L1772+M1772</f>
        <v>2</v>
      </c>
      <c r="AJ1772" s="25" t="n">
        <f aca="false">AC1772*AH1772</f>
        <v>588</v>
      </c>
      <c r="AK1772" s="0" t="str">
        <f aca="false">IF(C1772=1,"Cancelled","Completed")</f>
        <v>Cancelled</v>
      </c>
      <c r="AL1772" s="0" t="str">
        <f aca="false">_xlfn.IFS(D1772&lt;=7,"0-7 Days",D1772&lt;=30,"8-30 Days",D1772&lt;=90,"31-90 Days",TRUE(),"90+ Days")</f>
        <v>31-90 Days</v>
      </c>
      <c r="AM1772" s="0" t="str">
        <f aca="false">_xlfn.IFS(OR(F1772="December",F1772="January",F1772="February"),"Winter",OR(F1772="March",F1772="April",F1772="May"),"Spring",OR(F1772="June",F1772="July",F1772="August"),"Summer",TRUE(),"Autumn")</f>
        <v>Spring</v>
      </c>
      <c r="AN1772" s="0" t="str">
        <f aca="false">IF(L1772+M1772&gt;0,"Family","Adult Only")</f>
        <v>Adult Only</v>
      </c>
      <c r="AO1772" s="0" t="str">
        <f aca="false">IF(U1772=V1772,"Same","Changed")</f>
        <v>Same</v>
      </c>
    </row>
    <row r="1773" customFormat="false" ht="15" hidden="false" customHeight="false" outlineLevel="0" collapsed="false">
      <c r="A1773" s="14" t="n">
        <v>1853</v>
      </c>
      <c r="B1773" s="14" t="s">
        <v>80</v>
      </c>
      <c r="C1773" s="14" t="n">
        <v>0</v>
      </c>
      <c r="D1773" s="14" t="n">
        <v>128</v>
      </c>
      <c r="E1773" s="14" t="n">
        <v>2015</v>
      </c>
      <c r="F1773" s="14" t="s">
        <v>111</v>
      </c>
      <c r="G1773" s="14" t="n">
        <v>41</v>
      </c>
      <c r="H1773" s="14" t="n">
        <v>8</v>
      </c>
      <c r="I1773" s="14" t="n">
        <v>4</v>
      </c>
      <c r="J1773" s="14" t="n">
        <v>8</v>
      </c>
      <c r="K1773" s="14" t="n">
        <v>2</v>
      </c>
      <c r="L1773" s="14" t="n">
        <v>0</v>
      </c>
      <c r="M1773" s="14" t="n">
        <v>0</v>
      </c>
      <c r="N1773" s="14" t="s">
        <v>82</v>
      </c>
      <c r="O1773" s="14" t="s">
        <v>83</v>
      </c>
      <c r="P1773" s="14" t="s">
        <v>99</v>
      </c>
      <c r="Q1773" s="14" t="s">
        <v>94</v>
      </c>
      <c r="R1773" s="14" t="n">
        <v>0</v>
      </c>
      <c r="S1773" s="14" t="n">
        <v>0</v>
      </c>
      <c r="T1773" s="14" t="n">
        <v>0</v>
      </c>
      <c r="U1773" s="14" t="s">
        <v>124</v>
      </c>
      <c r="V1773" s="14" t="s">
        <v>124</v>
      </c>
      <c r="W1773" s="14" t="n">
        <v>2</v>
      </c>
      <c r="X1773" s="14" t="s">
        <v>86</v>
      </c>
      <c r="Y1773" s="14" t="n">
        <v>314</v>
      </c>
      <c r="Z1773" s="14" t="n">
        <v>0</v>
      </c>
      <c r="AA1773" s="14" t="n">
        <v>0</v>
      </c>
      <c r="AB1773" s="14" t="s">
        <v>87</v>
      </c>
      <c r="AC1773" s="14" t="n">
        <v>62.47</v>
      </c>
      <c r="AD1773" s="14" t="n">
        <v>0</v>
      </c>
      <c r="AE1773" s="14" t="n">
        <v>0</v>
      </c>
      <c r="AF1773" s="14" t="s">
        <v>88</v>
      </c>
      <c r="AG1773" s="15" t="n">
        <v>42297</v>
      </c>
      <c r="AH1773" s="14" t="n">
        <f aca="false">I1773+J1773</f>
        <v>12</v>
      </c>
      <c r="AI1773" s="14" t="n">
        <f aca="false">K1773+L1773+M1773</f>
        <v>2</v>
      </c>
      <c r="AJ1773" s="14" t="n">
        <f aca="false">AC1773*AH1773</f>
        <v>749.64</v>
      </c>
      <c r="AK1773" s="14" t="str">
        <f aca="false">IF(C1773=1,"Cancelled","Completed")</f>
        <v>Completed</v>
      </c>
      <c r="AL1773" s="14" t="str">
        <f aca="false">_xlfn.IFS(D1773&lt;=7,"0-7 Days",D1773&lt;=30,"8-30 Days",D1773&lt;=90,"31-90 Days",TRUE(),"90+ Days")</f>
        <v>90+ Days</v>
      </c>
      <c r="AM1773" s="14" t="str">
        <f aca="false">_xlfn.IFS(OR(F1773="December",F1773="January",F1773="February"),"Winter",OR(F1773="March",F1773="April",F1773="May"),"Spring",OR(F1773="June",F1773="July",F1773="August"),"Summer",TRUE(),"Autumn")</f>
        <v>Autumn</v>
      </c>
      <c r="AN1773" s="14" t="str">
        <f aca="false">IF(L1773+M1773&gt;0,"Family","Adult Only")</f>
        <v>Adult Only</v>
      </c>
      <c r="AO1773" s="14" t="str">
        <f aca="false">IF(U1773=V1773,"Same","Changed")</f>
        <v>Same</v>
      </c>
    </row>
    <row r="1774" customFormat="false" ht="15" hidden="false" customHeight="false" outlineLevel="0" collapsed="false">
      <c r="A1774" s="0" t="n">
        <v>1854</v>
      </c>
      <c r="B1774" s="0" t="s">
        <v>90</v>
      </c>
      <c r="C1774" s="0" t="n">
        <v>1</v>
      </c>
      <c r="D1774" s="0" t="n">
        <v>207</v>
      </c>
      <c r="E1774" s="0" t="n">
        <v>2016</v>
      </c>
      <c r="F1774" s="0" t="s">
        <v>91</v>
      </c>
      <c r="G1774" s="0" t="n">
        <v>29</v>
      </c>
      <c r="H1774" s="0" t="n">
        <v>11</v>
      </c>
      <c r="I1774" s="0" t="n">
        <v>1</v>
      </c>
      <c r="J1774" s="0" t="n">
        <v>5</v>
      </c>
      <c r="K1774" s="0" t="n">
        <v>2</v>
      </c>
      <c r="L1774" s="0" t="n">
        <v>0</v>
      </c>
      <c r="M1774" s="0" t="n">
        <v>0</v>
      </c>
      <c r="N1774" s="0" t="s">
        <v>82</v>
      </c>
      <c r="O1774" s="0" t="s">
        <v>122</v>
      </c>
      <c r="P1774" s="0" t="s">
        <v>84</v>
      </c>
      <c r="Q1774" s="0" t="s">
        <v>84</v>
      </c>
      <c r="R1774" s="0" t="n">
        <v>0</v>
      </c>
      <c r="S1774" s="0" t="n">
        <v>0</v>
      </c>
      <c r="T1774" s="0" t="n">
        <v>0</v>
      </c>
      <c r="U1774" s="0" t="s">
        <v>95</v>
      </c>
      <c r="V1774" s="0" t="s">
        <v>95</v>
      </c>
      <c r="W1774" s="0" t="n">
        <v>2</v>
      </c>
      <c r="X1774" s="0" t="s">
        <v>86</v>
      </c>
      <c r="Y1774" s="0" t="n">
        <v>14</v>
      </c>
      <c r="Z1774" s="0" t="n">
        <v>0</v>
      </c>
      <c r="AA1774" s="0" t="n">
        <v>0</v>
      </c>
      <c r="AB1774" s="0" t="s">
        <v>87</v>
      </c>
      <c r="AC1774" s="0" t="n">
        <v>80.75</v>
      </c>
      <c r="AD1774" s="0" t="n">
        <v>0</v>
      </c>
      <c r="AE1774" s="0" t="n">
        <v>0</v>
      </c>
      <c r="AF1774" s="0" t="s">
        <v>96</v>
      </c>
      <c r="AG1774" s="13" t="n">
        <v>42429</v>
      </c>
      <c r="AH1774" s="25" t="n">
        <f aca="false">I1774+J1774</f>
        <v>6</v>
      </c>
      <c r="AI1774" s="25" t="n">
        <f aca="false">K1774+L1774+M1774</f>
        <v>2</v>
      </c>
      <c r="AJ1774" s="25" t="n">
        <f aca="false">AC1774*AH1774</f>
        <v>484.5</v>
      </c>
      <c r="AK1774" s="0" t="str">
        <f aca="false">IF(C1774=1,"Cancelled","Completed")</f>
        <v>Cancelled</v>
      </c>
      <c r="AL1774" s="0" t="str">
        <f aca="false">_xlfn.IFS(D1774&lt;=7,"0-7 Days",D1774&lt;=30,"8-30 Days",D1774&lt;=90,"31-90 Days",TRUE(),"90+ Days")</f>
        <v>90+ Days</v>
      </c>
      <c r="AM1774" s="0" t="str">
        <f aca="false">_xlfn.IFS(OR(F1774="December",F1774="January",F1774="February"),"Winter",OR(F1774="March",F1774="April",F1774="May"),"Spring",OR(F1774="June",F1774="July",F1774="August"),"Summer",TRUE(),"Autumn")</f>
        <v>Summer</v>
      </c>
      <c r="AN1774" s="0" t="str">
        <f aca="false">IF(L1774+M1774&gt;0,"Family","Adult Only")</f>
        <v>Adult Only</v>
      </c>
      <c r="AO1774" s="0" t="str">
        <f aca="false">IF(U1774=V1774,"Same","Changed")</f>
        <v>Same</v>
      </c>
    </row>
    <row r="1775" customFormat="false" ht="15" hidden="false" customHeight="false" outlineLevel="0" collapsed="false">
      <c r="A1775" s="14" t="n">
        <v>1855</v>
      </c>
      <c r="B1775" s="14" t="s">
        <v>90</v>
      </c>
      <c r="C1775" s="14" t="n">
        <v>1</v>
      </c>
      <c r="D1775" s="14" t="n">
        <v>4</v>
      </c>
      <c r="E1775" s="14" t="n">
        <v>2016</v>
      </c>
      <c r="F1775" s="14" t="s">
        <v>114</v>
      </c>
      <c r="G1775" s="14" t="n">
        <v>40</v>
      </c>
      <c r="H1775" s="14" t="n">
        <v>26</v>
      </c>
      <c r="I1775" s="14" t="n">
        <v>1</v>
      </c>
      <c r="J1775" s="14" t="n">
        <v>0</v>
      </c>
      <c r="K1775" s="14" t="n">
        <v>1</v>
      </c>
      <c r="L1775" s="14" t="n">
        <v>0</v>
      </c>
      <c r="M1775" s="14" t="n">
        <v>0</v>
      </c>
      <c r="N1775" s="14" t="s">
        <v>82</v>
      </c>
      <c r="O1775" s="14" t="s">
        <v>92</v>
      </c>
      <c r="P1775" s="14" t="s">
        <v>99</v>
      </c>
      <c r="Q1775" s="14" t="s">
        <v>94</v>
      </c>
      <c r="R1775" s="14" t="n">
        <v>0</v>
      </c>
      <c r="S1775" s="14" t="n">
        <v>0</v>
      </c>
      <c r="T1775" s="14" t="n">
        <v>0</v>
      </c>
      <c r="U1775" s="14" t="s">
        <v>95</v>
      </c>
      <c r="V1775" s="14" t="s">
        <v>95</v>
      </c>
      <c r="W1775" s="14" t="n">
        <v>0</v>
      </c>
      <c r="X1775" s="14" t="s">
        <v>86</v>
      </c>
      <c r="Y1775" s="14" t="n">
        <v>147</v>
      </c>
      <c r="Z1775" s="14" t="n">
        <v>0</v>
      </c>
      <c r="AA1775" s="14" t="n">
        <v>0</v>
      </c>
      <c r="AB1775" s="14" t="s">
        <v>101</v>
      </c>
      <c r="AC1775" s="14" t="n">
        <v>98.1</v>
      </c>
      <c r="AD1775" s="14" t="n">
        <v>0</v>
      </c>
      <c r="AE1775" s="14" t="n">
        <v>0</v>
      </c>
      <c r="AF1775" s="14" t="s">
        <v>96</v>
      </c>
      <c r="AG1775" s="15" t="n">
        <v>42636</v>
      </c>
      <c r="AH1775" s="14" t="n">
        <f aca="false">I1775+J1775</f>
        <v>1</v>
      </c>
      <c r="AI1775" s="14" t="n">
        <f aca="false">K1775+L1775+M1775</f>
        <v>1</v>
      </c>
      <c r="AJ1775" s="14" t="n">
        <f aca="false">AC1775*AH1775</f>
        <v>98.1</v>
      </c>
      <c r="AK1775" s="14" t="str">
        <f aca="false">IF(C1775=1,"Cancelled","Completed")</f>
        <v>Cancelled</v>
      </c>
      <c r="AL1775" s="14" t="str">
        <f aca="false">_xlfn.IFS(D1775&lt;=7,"0-7 Days",D1775&lt;=30,"8-30 Days",D1775&lt;=90,"31-90 Days",TRUE(),"90+ Days")</f>
        <v>0-7 Days</v>
      </c>
      <c r="AM1775" s="14" t="str">
        <f aca="false">_xlfn.IFS(OR(F1775="December",F1775="January",F1775="February"),"Winter",OR(F1775="March",F1775="April",F1775="May"),"Spring",OR(F1775="June",F1775="July",F1775="August"),"Summer",TRUE(),"Autumn")</f>
        <v>Autumn</v>
      </c>
      <c r="AN1775" s="14" t="str">
        <f aca="false">IF(L1775+M1775&gt;0,"Family","Adult Only")</f>
        <v>Adult Only</v>
      </c>
      <c r="AO1775" s="14" t="str">
        <f aca="false">IF(U1775=V1775,"Same","Changed")</f>
        <v>Same</v>
      </c>
    </row>
    <row r="1776" customFormat="false" ht="15" hidden="false" customHeight="false" outlineLevel="0" collapsed="false">
      <c r="A1776" s="0" t="n">
        <v>1856</v>
      </c>
      <c r="B1776" s="0" t="s">
        <v>90</v>
      </c>
      <c r="C1776" s="0" t="n">
        <v>1</v>
      </c>
      <c r="D1776" s="0" t="n">
        <v>6</v>
      </c>
      <c r="E1776" s="0" t="n">
        <v>2017</v>
      </c>
      <c r="F1776" s="0" t="s">
        <v>121</v>
      </c>
      <c r="G1776" s="0" t="n">
        <v>18</v>
      </c>
      <c r="H1776" s="0" t="n">
        <v>4</v>
      </c>
      <c r="I1776" s="0" t="n">
        <v>0</v>
      </c>
      <c r="J1776" s="0" t="n">
        <v>2</v>
      </c>
      <c r="K1776" s="0" t="n">
        <v>2</v>
      </c>
      <c r="L1776" s="0" t="n">
        <v>0</v>
      </c>
      <c r="M1776" s="0" t="n">
        <v>0</v>
      </c>
      <c r="N1776" s="0" t="s">
        <v>82</v>
      </c>
      <c r="O1776" s="0" t="s">
        <v>130</v>
      </c>
      <c r="P1776" s="0" t="s">
        <v>93</v>
      </c>
      <c r="Q1776" s="0" t="s">
        <v>94</v>
      </c>
      <c r="R1776" s="0" t="n">
        <v>0</v>
      </c>
      <c r="S1776" s="0" t="n">
        <v>0</v>
      </c>
      <c r="T1776" s="0" t="n">
        <v>0</v>
      </c>
      <c r="U1776" s="0" t="s">
        <v>109</v>
      </c>
      <c r="V1776" s="0" t="s">
        <v>109</v>
      </c>
      <c r="W1776" s="0" t="n">
        <v>0</v>
      </c>
      <c r="X1776" s="0" t="s">
        <v>86</v>
      </c>
      <c r="Y1776" s="0" t="n">
        <v>9</v>
      </c>
      <c r="Z1776" s="0" t="n">
        <v>0</v>
      </c>
      <c r="AA1776" s="0" t="n">
        <v>0</v>
      </c>
      <c r="AB1776" s="0" t="s">
        <v>87</v>
      </c>
      <c r="AC1776" s="0" t="n">
        <v>180</v>
      </c>
      <c r="AD1776" s="0" t="n">
        <v>0</v>
      </c>
      <c r="AE1776" s="0" t="n">
        <v>0</v>
      </c>
      <c r="AF1776" s="0" t="s">
        <v>96</v>
      </c>
      <c r="AG1776" s="13" t="n">
        <v>42857</v>
      </c>
      <c r="AH1776" s="25" t="n">
        <f aca="false">I1776+J1776</f>
        <v>2</v>
      </c>
      <c r="AI1776" s="25" t="n">
        <f aca="false">K1776+L1776+M1776</f>
        <v>2</v>
      </c>
      <c r="AJ1776" s="25" t="n">
        <f aca="false">AC1776*AH1776</f>
        <v>360</v>
      </c>
      <c r="AK1776" s="0" t="str">
        <f aca="false">IF(C1776=1,"Cancelled","Completed")</f>
        <v>Cancelled</v>
      </c>
      <c r="AL1776" s="0" t="str">
        <f aca="false">_xlfn.IFS(D1776&lt;=7,"0-7 Days",D1776&lt;=30,"8-30 Days",D1776&lt;=90,"31-90 Days",TRUE(),"90+ Days")</f>
        <v>0-7 Days</v>
      </c>
      <c r="AM1776" s="0" t="str">
        <f aca="false">_xlfn.IFS(OR(F1776="December",F1776="January",F1776="February"),"Winter",OR(F1776="March",F1776="April",F1776="May"),"Spring",OR(F1776="June",F1776="July",F1776="August"),"Summer",TRUE(),"Autumn")</f>
        <v>Spring</v>
      </c>
      <c r="AN1776" s="0" t="str">
        <f aca="false">IF(L1776+M1776&gt;0,"Family","Adult Only")</f>
        <v>Adult Only</v>
      </c>
      <c r="AO1776" s="0" t="str">
        <f aca="false">IF(U1776=V1776,"Same","Changed")</f>
        <v>Same</v>
      </c>
    </row>
    <row r="1777" customFormat="false" ht="15" hidden="false" customHeight="false" outlineLevel="0" collapsed="false">
      <c r="A1777" s="14" t="n">
        <v>1858</v>
      </c>
      <c r="B1777" s="14" t="s">
        <v>90</v>
      </c>
      <c r="C1777" s="14" t="n">
        <v>1</v>
      </c>
      <c r="D1777" s="14" t="n">
        <v>97</v>
      </c>
      <c r="E1777" s="14" t="n">
        <v>2017</v>
      </c>
      <c r="F1777" s="14" t="s">
        <v>106</v>
      </c>
      <c r="G1777" s="14" t="n">
        <v>14</v>
      </c>
      <c r="H1777" s="14" t="n">
        <v>3</v>
      </c>
      <c r="I1777" s="14" t="n">
        <v>1</v>
      </c>
      <c r="J1777" s="14" t="n">
        <v>3</v>
      </c>
      <c r="K1777" s="14" t="n">
        <v>2</v>
      </c>
      <c r="L1777" s="14" t="n">
        <v>0</v>
      </c>
      <c r="M1777" s="14" t="n">
        <v>0</v>
      </c>
      <c r="N1777" s="14" t="s">
        <v>82</v>
      </c>
      <c r="O1777" s="14" t="s">
        <v>147</v>
      </c>
      <c r="P1777" s="14" t="s">
        <v>84</v>
      </c>
      <c r="Q1777" s="14" t="s">
        <v>84</v>
      </c>
      <c r="R1777" s="14" t="n">
        <v>0</v>
      </c>
      <c r="S1777" s="14" t="n">
        <v>0</v>
      </c>
      <c r="T1777" s="14" t="n">
        <v>0</v>
      </c>
      <c r="U1777" s="14" t="s">
        <v>95</v>
      </c>
      <c r="V1777" s="14" t="s">
        <v>95</v>
      </c>
      <c r="W1777" s="14" t="n">
        <v>0</v>
      </c>
      <c r="X1777" s="14" t="s">
        <v>86</v>
      </c>
      <c r="Y1777" s="14" t="n">
        <v>14</v>
      </c>
      <c r="Z1777" s="14" t="n">
        <v>0</v>
      </c>
      <c r="AA1777" s="14" t="n">
        <v>0</v>
      </c>
      <c r="AB1777" s="14" t="s">
        <v>87</v>
      </c>
      <c r="AC1777" s="14" t="n">
        <v>96.25</v>
      </c>
      <c r="AD1777" s="14" t="n">
        <v>0</v>
      </c>
      <c r="AE1777" s="14" t="n">
        <v>2</v>
      </c>
      <c r="AF1777" s="14" t="s">
        <v>96</v>
      </c>
      <c r="AG1777" s="15" t="n">
        <v>42790</v>
      </c>
      <c r="AH1777" s="14" t="n">
        <f aca="false">I1777+J1777</f>
        <v>4</v>
      </c>
      <c r="AI1777" s="14" t="n">
        <f aca="false">K1777+L1777+M1777</f>
        <v>2</v>
      </c>
      <c r="AJ1777" s="14" t="n">
        <f aca="false">AC1777*AH1777</f>
        <v>385</v>
      </c>
      <c r="AK1777" s="14" t="str">
        <f aca="false">IF(C1777=1,"Cancelled","Completed")</f>
        <v>Cancelled</v>
      </c>
      <c r="AL1777" s="14" t="str">
        <f aca="false">_xlfn.IFS(D1777&lt;=7,"0-7 Days",D1777&lt;=30,"8-30 Days",D1777&lt;=90,"31-90 Days",TRUE(),"90+ Days")</f>
        <v>90+ Days</v>
      </c>
      <c r="AM1777" s="14" t="str">
        <f aca="false">_xlfn.IFS(OR(F1777="December",F1777="January",F1777="February"),"Winter",OR(F1777="March",F1777="April",F1777="May"),"Spring",OR(F1777="June",F1777="July",F1777="August"),"Summer",TRUE(),"Autumn")</f>
        <v>Spring</v>
      </c>
      <c r="AN1777" s="14" t="str">
        <f aca="false">IF(L1777+M1777&gt;0,"Family","Adult Only")</f>
        <v>Adult Only</v>
      </c>
      <c r="AO1777" s="14" t="str">
        <f aca="false">IF(U1777=V1777,"Same","Changed")</f>
        <v>Same</v>
      </c>
    </row>
    <row r="1778" customFormat="false" ht="15" hidden="false" customHeight="false" outlineLevel="0" collapsed="false">
      <c r="A1778" s="0" t="n">
        <v>1859</v>
      </c>
      <c r="B1778" s="0" t="s">
        <v>80</v>
      </c>
      <c r="C1778" s="0" t="n">
        <v>0</v>
      </c>
      <c r="D1778" s="0" t="n">
        <v>1</v>
      </c>
      <c r="E1778" s="0" t="n">
        <v>2017</v>
      </c>
      <c r="F1778" s="0" t="s">
        <v>126</v>
      </c>
      <c r="G1778" s="0" t="n">
        <v>3</v>
      </c>
      <c r="H1778" s="0" t="n">
        <v>21</v>
      </c>
      <c r="I1778" s="0" t="n">
        <v>0</v>
      </c>
      <c r="J1778" s="0" t="n">
        <v>1</v>
      </c>
      <c r="K1778" s="0" t="n">
        <v>2</v>
      </c>
      <c r="L1778" s="0" t="n">
        <v>0</v>
      </c>
      <c r="M1778" s="0" t="n">
        <v>0</v>
      </c>
      <c r="N1778" s="0" t="s">
        <v>82</v>
      </c>
      <c r="O1778" s="0" t="s">
        <v>92</v>
      </c>
      <c r="P1778" s="0" t="s">
        <v>84</v>
      </c>
      <c r="Q1778" s="0" t="s">
        <v>84</v>
      </c>
      <c r="R1778" s="0" t="n">
        <v>0</v>
      </c>
      <c r="S1778" s="0" t="n">
        <v>0</v>
      </c>
      <c r="T1778" s="0" t="n">
        <v>0</v>
      </c>
      <c r="U1778" s="0" t="s">
        <v>85</v>
      </c>
      <c r="V1778" s="0" t="s">
        <v>85</v>
      </c>
      <c r="W1778" s="0" t="n">
        <v>0</v>
      </c>
      <c r="X1778" s="0" t="s">
        <v>86</v>
      </c>
      <c r="Y1778" s="0" t="n">
        <v>250</v>
      </c>
      <c r="Z1778" s="0" t="n">
        <v>0</v>
      </c>
      <c r="AA1778" s="0" t="n">
        <v>0</v>
      </c>
      <c r="AB1778" s="0" t="s">
        <v>87</v>
      </c>
      <c r="AC1778" s="0" t="n">
        <v>77</v>
      </c>
      <c r="AD1778" s="0" t="n">
        <v>1</v>
      </c>
      <c r="AE1778" s="0" t="n">
        <v>0</v>
      </c>
      <c r="AF1778" s="0" t="s">
        <v>88</v>
      </c>
      <c r="AG1778" s="13" t="n">
        <v>42757</v>
      </c>
      <c r="AH1778" s="25" t="n">
        <f aca="false">I1778+J1778</f>
        <v>1</v>
      </c>
      <c r="AI1778" s="25" t="n">
        <f aca="false">K1778+L1778+M1778</f>
        <v>2</v>
      </c>
      <c r="AJ1778" s="25" t="n">
        <f aca="false">AC1778*AH1778</f>
        <v>77</v>
      </c>
      <c r="AK1778" s="0" t="str">
        <f aca="false">IF(C1778=1,"Cancelled","Completed")</f>
        <v>Completed</v>
      </c>
      <c r="AL1778" s="0" t="str">
        <f aca="false">_xlfn.IFS(D1778&lt;=7,"0-7 Days",D1778&lt;=30,"8-30 Days",D1778&lt;=90,"31-90 Days",TRUE(),"90+ Days")</f>
        <v>0-7 Days</v>
      </c>
      <c r="AM1778" s="0" t="str">
        <f aca="false">_xlfn.IFS(OR(F1778="December",F1778="January",F1778="February"),"Winter",OR(F1778="March",F1778="April",F1778="May"),"Spring",OR(F1778="June",F1778="July",F1778="August"),"Summer",TRUE(),"Autumn")</f>
        <v>Winter</v>
      </c>
      <c r="AN1778" s="0" t="str">
        <f aca="false">IF(L1778+M1778&gt;0,"Family","Adult Only")</f>
        <v>Adult Only</v>
      </c>
      <c r="AO1778" s="0" t="str">
        <f aca="false">IF(U1778=V1778,"Same","Changed")</f>
        <v>Same</v>
      </c>
    </row>
    <row r="1779" customFormat="false" ht="15" hidden="false" customHeight="false" outlineLevel="0" collapsed="false">
      <c r="A1779" s="14" t="n">
        <v>1860</v>
      </c>
      <c r="B1779" s="14" t="s">
        <v>80</v>
      </c>
      <c r="C1779" s="14" t="n">
        <v>1</v>
      </c>
      <c r="D1779" s="14" t="n">
        <v>105</v>
      </c>
      <c r="E1779" s="14" t="n">
        <v>2016</v>
      </c>
      <c r="F1779" s="14" t="s">
        <v>119</v>
      </c>
      <c r="G1779" s="14" t="n">
        <v>32</v>
      </c>
      <c r="H1779" s="14" t="n">
        <v>5</v>
      </c>
      <c r="I1779" s="14" t="n">
        <v>1</v>
      </c>
      <c r="J1779" s="14" t="n">
        <v>2</v>
      </c>
      <c r="K1779" s="14" t="n">
        <v>2</v>
      </c>
      <c r="L1779" s="14" t="n">
        <v>0</v>
      </c>
      <c r="M1779" s="14" t="n">
        <v>0</v>
      </c>
      <c r="N1779" s="14" t="s">
        <v>82</v>
      </c>
      <c r="O1779" s="14" t="s">
        <v>108</v>
      </c>
      <c r="P1779" s="14" t="s">
        <v>93</v>
      </c>
      <c r="Q1779" s="14" t="s">
        <v>94</v>
      </c>
      <c r="R1779" s="14" t="n">
        <v>0</v>
      </c>
      <c r="S1779" s="14" t="n">
        <v>0</v>
      </c>
      <c r="T1779" s="14" t="n">
        <v>0</v>
      </c>
      <c r="U1779" s="14" t="s">
        <v>95</v>
      </c>
      <c r="V1779" s="14" t="s">
        <v>95</v>
      </c>
      <c r="W1779" s="14" t="n">
        <v>1</v>
      </c>
      <c r="X1779" s="14" t="s">
        <v>86</v>
      </c>
      <c r="Y1779" s="14" t="n">
        <v>240</v>
      </c>
      <c r="Z1779" s="14" t="n">
        <v>0</v>
      </c>
      <c r="AA1779" s="14" t="n">
        <v>0</v>
      </c>
      <c r="AB1779" s="14" t="s">
        <v>87</v>
      </c>
      <c r="AC1779" s="14" t="n">
        <v>189</v>
      </c>
      <c r="AD1779" s="14" t="n">
        <v>0</v>
      </c>
      <c r="AE1779" s="14" t="n">
        <v>0</v>
      </c>
      <c r="AF1779" s="14" t="s">
        <v>96</v>
      </c>
      <c r="AG1779" s="15" t="n">
        <v>42562</v>
      </c>
      <c r="AH1779" s="14" t="n">
        <f aca="false">I1779+J1779</f>
        <v>3</v>
      </c>
      <c r="AI1779" s="14" t="n">
        <f aca="false">K1779+L1779+M1779</f>
        <v>2</v>
      </c>
      <c r="AJ1779" s="14" t="n">
        <f aca="false">AC1779*AH1779</f>
        <v>567</v>
      </c>
      <c r="AK1779" s="14" t="str">
        <f aca="false">IF(C1779=1,"Cancelled","Completed")</f>
        <v>Cancelled</v>
      </c>
      <c r="AL1779" s="14" t="str">
        <f aca="false">_xlfn.IFS(D1779&lt;=7,"0-7 Days",D1779&lt;=30,"8-30 Days",D1779&lt;=90,"31-90 Days",TRUE(),"90+ Days")</f>
        <v>90+ Days</v>
      </c>
      <c r="AM1779" s="14" t="str">
        <f aca="false">_xlfn.IFS(OR(F1779="December",F1779="January",F1779="February"),"Winter",OR(F1779="March",F1779="April",F1779="May"),"Spring",OR(F1779="June",F1779="July",F1779="August"),"Summer",TRUE(),"Autumn")</f>
        <v>Summer</v>
      </c>
      <c r="AN1779" s="14" t="str">
        <f aca="false">IF(L1779+M1779&gt;0,"Family","Adult Only")</f>
        <v>Adult Only</v>
      </c>
      <c r="AO1779" s="14" t="str">
        <f aca="false">IF(U1779=V1779,"Same","Changed")</f>
        <v>Same</v>
      </c>
    </row>
    <row r="1780" customFormat="false" ht="15" hidden="false" customHeight="false" outlineLevel="0" collapsed="false">
      <c r="A1780" s="0" t="n">
        <v>1862</v>
      </c>
      <c r="B1780" s="0" t="s">
        <v>90</v>
      </c>
      <c r="C1780" s="0" t="n">
        <v>1</v>
      </c>
      <c r="D1780" s="0" t="n">
        <v>30</v>
      </c>
      <c r="E1780" s="0" t="n">
        <v>2017</v>
      </c>
      <c r="F1780" s="0" t="s">
        <v>106</v>
      </c>
      <c r="G1780" s="0" t="n">
        <v>15</v>
      </c>
      <c r="H1780" s="0" t="n">
        <v>14</v>
      </c>
      <c r="I1780" s="0" t="n">
        <v>2</v>
      </c>
      <c r="J1780" s="0" t="n">
        <v>3</v>
      </c>
      <c r="K1780" s="0" t="n">
        <v>3</v>
      </c>
      <c r="L1780" s="0" t="n">
        <v>0</v>
      </c>
      <c r="M1780" s="0" t="n">
        <v>0</v>
      </c>
      <c r="N1780" s="0" t="s">
        <v>82</v>
      </c>
      <c r="O1780" s="0" t="s">
        <v>130</v>
      </c>
      <c r="P1780" s="0" t="s">
        <v>93</v>
      </c>
      <c r="Q1780" s="0" t="s">
        <v>94</v>
      </c>
      <c r="R1780" s="0" t="n">
        <v>0</v>
      </c>
      <c r="S1780" s="0" t="n">
        <v>0</v>
      </c>
      <c r="T1780" s="0" t="n">
        <v>0</v>
      </c>
      <c r="U1780" s="0" t="s">
        <v>124</v>
      </c>
      <c r="V1780" s="0" t="s">
        <v>124</v>
      </c>
      <c r="W1780" s="0" t="n">
        <v>0</v>
      </c>
      <c r="X1780" s="0" t="s">
        <v>86</v>
      </c>
      <c r="Y1780" s="0" t="n">
        <v>9</v>
      </c>
      <c r="Z1780" s="0" t="n">
        <v>0</v>
      </c>
      <c r="AA1780" s="0" t="n">
        <v>0</v>
      </c>
      <c r="AB1780" s="0" t="s">
        <v>87</v>
      </c>
      <c r="AC1780" s="0" t="n">
        <v>214</v>
      </c>
      <c r="AD1780" s="0" t="n">
        <v>0</v>
      </c>
      <c r="AE1780" s="0" t="n">
        <v>1</v>
      </c>
      <c r="AF1780" s="0" t="s">
        <v>96</v>
      </c>
      <c r="AG1780" s="13" t="n">
        <v>42809</v>
      </c>
      <c r="AH1780" s="25" t="n">
        <f aca="false">I1780+J1780</f>
        <v>5</v>
      </c>
      <c r="AI1780" s="25" t="n">
        <f aca="false">K1780+L1780+M1780</f>
        <v>3</v>
      </c>
      <c r="AJ1780" s="25" t="n">
        <f aca="false">AC1780*AH1780</f>
        <v>1070</v>
      </c>
      <c r="AK1780" s="0" t="str">
        <f aca="false">IF(C1780=1,"Cancelled","Completed")</f>
        <v>Cancelled</v>
      </c>
      <c r="AL1780" s="0" t="str">
        <f aca="false">_xlfn.IFS(D1780&lt;=7,"0-7 Days",D1780&lt;=30,"8-30 Days",D1780&lt;=90,"31-90 Days",TRUE(),"90+ Days")</f>
        <v>8-30 Days</v>
      </c>
      <c r="AM1780" s="0" t="str">
        <f aca="false">_xlfn.IFS(OR(F1780="December",F1780="January",F1780="February"),"Winter",OR(F1780="March",F1780="April",F1780="May"),"Spring",OR(F1780="June",F1780="July",F1780="August"),"Summer",TRUE(),"Autumn")</f>
        <v>Spring</v>
      </c>
      <c r="AN1780" s="0" t="str">
        <f aca="false">IF(L1780+M1780&gt;0,"Family","Adult Only")</f>
        <v>Adult Only</v>
      </c>
      <c r="AO1780" s="0" t="str">
        <f aca="false">IF(U1780=V1780,"Same","Changed")</f>
        <v>Same</v>
      </c>
    </row>
    <row r="1781" customFormat="false" ht="15" hidden="false" customHeight="false" outlineLevel="0" collapsed="false">
      <c r="A1781" s="14" t="n">
        <v>1863</v>
      </c>
      <c r="B1781" s="14" t="s">
        <v>80</v>
      </c>
      <c r="C1781" s="14" t="n">
        <v>0</v>
      </c>
      <c r="D1781" s="14" t="n">
        <v>60</v>
      </c>
      <c r="E1781" s="14" t="n">
        <v>2017</v>
      </c>
      <c r="F1781" s="14" t="s">
        <v>118</v>
      </c>
      <c r="G1781" s="14" t="n">
        <v>8</v>
      </c>
      <c r="H1781" s="14" t="n">
        <v>21</v>
      </c>
      <c r="I1781" s="14" t="n">
        <v>0</v>
      </c>
      <c r="J1781" s="14" t="n">
        <v>4</v>
      </c>
      <c r="K1781" s="14" t="n">
        <v>2</v>
      </c>
      <c r="L1781" s="14" t="n">
        <v>0</v>
      </c>
      <c r="M1781" s="14" t="n">
        <v>0</v>
      </c>
      <c r="N1781" s="14" t="s">
        <v>82</v>
      </c>
      <c r="O1781" s="14" t="s">
        <v>83</v>
      </c>
      <c r="P1781" s="14" t="s">
        <v>93</v>
      </c>
      <c r="Q1781" s="14" t="s">
        <v>94</v>
      </c>
      <c r="R1781" s="14" t="n">
        <v>0</v>
      </c>
      <c r="S1781" s="14" t="n">
        <v>0</v>
      </c>
      <c r="T1781" s="14" t="n">
        <v>0</v>
      </c>
      <c r="U1781" s="14" t="s">
        <v>95</v>
      </c>
      <c r="V1781" s="14" t="s">
        <v>95</v>
      </c>
      <c r="W1781" s="14" t="n">
        <v>0</v>
      </c>
      <c r="X1781" s="14" t="s">
        <v>86</v>
      </c>
      <c r="Y1781" s="14" t="n">
        <v>240</v>
      </c>
      <c r="Z1781" s="14" t="n">
        <v>0</v>
      </c>
      <c r="AA1781" s="14" t="n">
        <v>0</v>
      </c>
      <c r="AB1781" s="14" t="s">
        <v>101</v>
      </c>
      <c r="AC1781" s="14" t="n">
        <v>48</v>
      </c>
      <c r="AD1781" s="14" t="n">
        <v>0</v>
      </c>
      <c r="AE1781" s="14" t="n">
        <v>0</v>
      </c>
      <c r="AF1781" s="14" t="s">
        <v>88</v>
      </c>
      <c r="AG1781" s="15" t="n">
        <v>42791</v>
      </c>
      <c r="AH1781" s="14" t="n">
        <f aca="false">I1781+J1781</f>
        <v>4</v>
      </c>
      <c r="AI1781" s="14" t="n">
        <f aca="false">K1781+L1781+M1781</f>
        <v>2</v>
      </c>
      <c r="AJ1781" s="14" t="n">
        <f aca="false">AC1781*AH1781</f>
        <v>192</v>
      </c>
      <c r="AK1781" s="14" t="str">
        <f aca="false">IF(C1781=1,"Cancelled","Completed")</f>
        <v>Completed</v>
      </c>
      <c r="AL1781" s="14" t="str">
        <f aca="false">_xlfn.IFS(D1781&lt;=7,"0-7 Days",D1781&lt;=30,"8-30 Days",D1781&lt;=90,"31-90 Days",TRUE(),"90+ Days")</f>
        <v>31-90 Days</v>
      </c>
      <c r="AM1781" s="14" t="str">
        <f aca="false">_xlfn.IFS(OR(F1781="December",F1781="January",F1781="February"),"Winter",OR(F1781="March",F1781="April",F1781="May"),"Spring",OR(F1781="June",F1781="July",F1781="August"),"Summer",TRUE(),"Autumn")</f>
        <v>Winter</v>
      </c>
      <c r="AN1781" s="14" t="str">
        <f aca="false">IF(L1781+M1781&gt;0,"Family","Adult Only")</f>
        <v>Adult Only</v>
      </c>
      <c r="AO1781" s="14" t="str">
        <f aca="false">IF(U1781=V1781,"Same","Changed")</f>
        <v>Same</v>
      </c>
    </row>
    <row r="1782" customFormat="false" ht="15" hidden="false" customHeight="false" outlineLevel="0" collapsed="false">
      <c r="A1782" s="0" t="n">
        <v>1864</v>
      </c>
      <c r="B1782" s="0" t="s">
        <v>90</v>
      </c>
      <c r="C1782" s="0" t="n">
        <v>0</v>
      </c>
      <c r="D1782" s="0" t="n">
        <v>8</v>
      </c>
      <c r="E1782" s="0" t="n">
        <v>2016</v>
      </c>
      <c r="F1782" s="0" t="s">
        <v>103</v>
      </c>
      <c r="G1782" s="0" t="n">
        <v>10</v>
      </c>
      <c r="H1782" s="0" t="n">
        <v>2</v>
      </c>
      <c r="I1782" s="0" t="n">
        <v>0</v>
      </c>
      <c r="J1782" s="0" t="n">
        <v>1</v>
      </c>
      <c r="K1782" s="0" t="n">
        <v>1</v>
      </c>
      <c r="L1782" s="0" t="n">
        <v>0</v>
      </c>
      <c r="M1782" s="0" t="n">
        <v>0</v>
      </c>
      <c r="N1782" s="0" t="s">
        <v>82</v>
      </c>
      <c r="O1782" s="0" t="s">
        <v>92</v>
      </c>
      <c r="P1782" s="0" t="s">
        <v>93</v>
      </c>
      <c r="Q1782" s="0" t="s">
        <v>94</v>
      </c>
      <c r="R1782" s="0" t="n">
        <v>0</v>
      </c>
      <c r="S1782" s="0" t="n">
        <v>0</v>
      </c>
      <c r="T1782" s="0" t="n">
        <v>0</v>
      </c>
      <c r="U1782" s="0" t="s">
        <v>95</v>
      </c>
      <c r="V1782" s="0" t="s">
        <v>95</v>
      </c>
      <c r="W1782" s="0" t="n">
        <v>0</v>
      </c>
      <c r="X1782" s="0" t="s">
        <v>86</v>
      </c>
      <c r="Y1782" s="0" t="n">
        <v>9</v>
      </c>
      <c r="Z1782" s="0" t="n">
        <v>0</v>
      </c>
      <c r="AA1782" s="0" t="n">
        <v>0</v>
      </c>
      <c r="AB1782" s="0" t="s">
        <v>101</v>
      </c>
      <c r="AC1782" s="0" t="n">
        <v>86</v>
      </c>
      <c r="AD1782" s="0" t="n">
        <v>0</v>
      </c>
      <c r="AE1782" s="0" t="n">
        <v>0</v>
      </c>
      <c r="AF1782" s="0" t="s">
        <v>88</v>
      </c>
      <c r="AG1782" s="13" t="n">
        <v>42432</v>
      </c>
      <c r="AH1782" s="25" t="n">
        <f aca="false">I1782+J1782</f>
        <v>1</v>
      </c>
      <c r="AI1782" s="25" t="n">
        <f aca="false">K1782+L1782+M1782</f>
        <v>1</v>
      </c>
      <c r="AJ1782" s="25" t="n">
        <f aca="false">AC1782*AH1782</f>
        <v>86</v>
      </c>
      <c r="AK1782" s="0" t="str">
        <f aca="false">IF(C1782=1,"Cancelled","Completed")</f>
        <v>Completed</v>
      </c>
      <c r="AL1782" s="0" t="str">
        <f aca="false">_xlfn.IFS(D1782&lt;=7,"0-7 Days",D1782&lt;=30,"8-30 Days",D1782&lt;=90,"31-90 Days",TRUE(),"90+ Days")</f>
        <v>8-30 Days</v>
      </c>
      <c r="AM1782" s="0" t="str">
        <f aca="false">_xlfn.IFS(OR(F1782="December",F1782="January",F1782="February"),"Winter",OR(F1782="March",F1782="April",F1782="May"),"Spring",OR(F1782="June",F1782="July",F1782="August"),"Summer",TRUE(),"Autumn")</f>
        <v>Spring</v>
      </c>
      <c r="AN1782" s="0" t="str">
        <f aca="false">IF(L1782+M1782&gt;0,"Family","Adult Only")</f>
        <v>Adult Only</v>
      </c>
      <c r="AO1782" s="0" t="str">
        <f aca="false">IF(U1782=V1782,"Same","Changed")</f>
        <v>Same</v>
      </c>
    </row>
    <row r="1783" customFormat="false" ht="15" hidden="false" customHeight="false" outlineLevel="0" collapsed="false">
      <c r="A1783" s="14" t="n">
        <v>1865</v>
      </c>
      <c r="B1783" s="14" t="s">
        <v>90</v>
      </c>
      <c r="C1783" s="14" t="n">
        <v>0</v>
      </c>
      <c r="D1783" s="14" t="n">
        <v>84</v>
      </c>
      <c r="E1783" s="14" t="n">
        <v>2016</v>
      </c>
      <c r="F1783" s="14" t="s">
        <v>106</v>
      </c>
      <c r="G1783" s="14" t="n">
        <v>16</v>
      </c>
      <c r="H1783" s="14" t="n">
        <v>10</v>
      </c>
      <c r="I1783" s="14" t="n">
        <v>2</v>
      </c>
      <c r="J1783" s="14" t="n">
        <v>2</v>
      </c>
      <c r="K1783" s="14" t="n">
        <v>2</v>
      </c>
      <c r="L1783" s="14" t="n">
        <v>0</v>
      </c>
      <c r="M1783" s="14" t="n">
        <v>0</v>
      </c>
      <c r="N1783" s="14" t="s">
        <v>107</v>
      </c>
      <c r="O1783" s="14" t="s">
        <v>83</v>
      </c>
      <c r="P1783" s="14" t="s">
        <v>93</v>
      </c>
      <c r="Q1783" s="14" t="s">
        <v>94</v>
      </c>
      <c r="R1783" s="14" t="n">
        <v>0</v>
      </c>
      <c r="S1783" s="14" t="n">
        <v>0</v>
      </c>
      <c r="T1783" s="14" t="n">
        <v>0</v>
      </c>
      <c r="U1783" s="14" t="s">
        <v>95</v>
      </c>
      <c r="V1783" s="14" t="s">
        <v>95</v>
      </c>
      <c r="W1783" s="14" t="n">
        <v>0</v>
      </c>
      <c r="X1783" s="14" t="s">
        <v>86</v>
      </c>
      <c r="Y1783" s="14" t="n">
        <v>11</v>
      </c>
      <c r="Z1783" s="14" t="n">
        <v>0</v>
      </c>
      <c r="AA1783" s="14" t="n">
        <v>0</v>
      </c>
      <c r="AB1783" s="14" t="s">
        <v>87</v>
      </c>
      <c r="AC1783" s="14" t="n">
        <v>58.14</v>
      </c>
      <c r="AD1783" s="14" t="n">
        <v>0</v>
      </c>
      <c r="AE1783" s="14" t="n">
        <v>0</v>
      </c>
      <c r="AF1783" s="14" t="s">
        <v>88</v>
      </c>
      <c r="AG1783" s="15" t="n">
        <v>42474</v>
      </c>
      <c r="AH1783" s="14" t="n">
        <f aca="false">I1783+J1783</f>
        <v>4</v>
      </c>
      <c r="AI1783" s="14" t="n">
        <f aca="false">K1783+L1783+M1783</f>
        <v>2</v>
      </c>
      <c r="AJ1783" s="14" t="n">
        <f aca="false">AC1783*AH1783</f>
        <v>232.56</v>
      </c>
      <c r="AK1783" s="14" t="str">
        <f aca="false">IF(C1783=1,"Cancelled","Completed")</f>
        <v>Completed</v>
      </c>
      <c r="AL1783" s="14" t="str">
        <f aca="false">_xlfn.IFS(D1783&lt;=7,"0-7 Days",D1783&lt;=30,"8-30 Days",D1783&lt;=90,"31-90 Days",TRUE(),"90+ Days")</f>
        <v>31-90 Days</v>
      </c>
      <c r="AM1783" s="14" t="str">
        <f aca="false">_xlfn.IFS(OR(F1783="December",F1783="January",F1783="February"),"Winter",OR(F1783="March",F1783="April",F1783="May"),"Spring",OR(F1783="June",F1783="July",F1783="August"),"Summer",TRUE(),"Autumn")</f>
        <v>Spring</v>
      </c>
      <c r="AN1783" s="14" t="str">
        <f aca="false">IF(L1783+M1783&gt;0,"Family","Adult Only")</f>
        <v>Adult Only</v>
      </c>
      <c r="AO1783" s="14" t="str">
        <f aca="false">IF(U1783=V1783,"Same","Changed")</f>
        <v>Same</v>
      </c>
    </row>
    <row r="1784" customFormat="false" ht="15" hidden="false" customHeight="false" outlineLevel="0" collapsed="false">
      <c r="A1784" s="0" t="n">
        <v>1866</v>
      </c>
      <c r="B1784" s="0" t="s">
        <v>90</v>
      </c>
      <c r="C1784" s="0" t="n">
        <v>1</v>
      </c>
      <c r="D1784" s="0" t="n">
        <v>314</v>
      </c>
      <c r="E1784" s="0" t="n">
        <v>2017</v>
      </c>
      <c r="F1784" s="0" t="s">
        <v>91</v>
      </c>
      <c r="G1784" s="0" t="n">
        <v>30</v>
      </c>
      <c r="H1784" s="0" t="n">
        <v>26</v>
      </c>
      <c r="I1784" s="0" t="n">
        <v>0</v>
      </c>
      <c r="J1784" s="0" t="n">
        <v>4</v>
      </c>
      <c r="K1784" s="0" t="n">
        <v>2</v>
      </c>
      <c r="L1784" s="0" t="n">
        <v>0</v>
      </c>
      <c r="M1784" s="0" t="n">
        <v>0</v>
      </c>
      <c r="N1784" s="0" t="s">
        <v>82</v>
      </c>
      <c r="O1784" s="0" t="s">
        <v>92</v>
      </c>
      <c r="P1784" s="0" t="s">
        <v>116</v>
      </c>
      <c r="Q1784" s="0" t="s">
        <v>94</v>
      </c>
      <c r="R1784" s="0" t="n">
        <v>0</v>
      </c>
      <c r="S1784" s="0" t="n">
        <v>0</v>
      </c>
      <c r="T1784" s="0" t="n">
        <v>0</v>
      </c>
      <c r="U1784" s="0" t="s">
        <v>95</v>
      </c>
      <c r="V1784" s="0" t="s">
        <v>95</v>
      </c>
      <c r="W1784" s="0" t="n">
        <v>0</v>
      </c>
      <c r="X1784" s="0" t="s">
        <v>120</v>
      </c>
      <c r="Y1784" s="0" t="n">
        <v>0</v>
      </c>
      <c r="Z1784" s="0" t="n">
        <v>0</v>
      </c>
      <c r="AA1784" s="0" t="n">
        <v>71</v>
      </c>
      <c r="AB1784" s="0" t="s">
        <v>87</v>
      </c>
      <c r="AC1784" s="0" t="n">
        <v>110</v>
      </c>
      <c r="AD1784" s="0" t="n">
        <v>0</v>
      </c>
      <c r="AE1784" s="0" t="n">
        <v>0</v>
      </c>
      <c r="AF1784" s="0" t="s">
        <v>96</v>
      </c>
      <c r="AG1784" s="13" t="n">
        <v>42699</v>
      </c>
      <c r="AH1784" s="25" t="n">
        <f aca="false">I1784+J1784</f>
        <v>4</v>
      </c>
      <c r="AI1784" s="25" t="n">
        <f aca="false">K1784+L1784+M1784</f>
        <v>2</v>
      </c>
      <c r="AJ1784" s="25" t="n">
        <f aca="false">AC1784*AH1784</f>
        <v>440</v>
      </c>
      <c r="AK1784" s="0" t="str">
        <f aca="false">IF(C1784=1,"Cancelled","Completed")</f>
        <v>Cancelled</v>
      </c>
      <c r="AL1784" s="0" t="str">
        <f aca="false">_xlfn.IFS(D1784&lt;=7,"0-7 Days",D1784&lt;=30,"8-30 Days",D1784&lt;=90,"31-90 Days",TRUE(),"90+ Days")</f>
        <v>90+ Days</v>
      </c>
      <c r="AM1784" s="0" t="str">
        <f aca="false">_xlfn.IFS(OR(F1784="December",F1784="January",F1784="February"),"Winter",OR(F1784="March",F1784="April",F1784="May"),"Spring",OR(F1784="June",F1784="July",F1784="August"),"Summer",TRUE(),"Autumn")</f>
        <v>Summer</v>
      </c>
      <c r="AN1784" s="0" t="str">
        <f aca="false">IF(L1784+M1784&gt;0,"Family","Adult Only")</f>
        <v>Adult Only</v>
      </c>
      <c r="AO1784" s="0" t="str">
        <f aca="false">IF(U1784=V1784,"Same","Changed")</f>
        <v>Same</v>
      </c>
    </row>
    <row r="1785" customFormat="false" ht="15" hidden="false" customHeight="false" outlineLevel="0" collapsed="false">
      <c r="A1785" s="14" t="n">
        <v>1867</v>
      </c>
      <c r="B1785" s="14" t="s">
        <v>80</v>
      </c>
      <c r="C1785" s="14" t="n">
        <v>0</v>
      </c>
      <c r="D1785" s="14" t="n">
        <v>0</v>
      </c>
      <c r="E1785" s="14" t="n">
        <v>2016</v>
      </c>
      <c r="F1785" s="14" t="s">
        <v>118</v>
      </c>
      <c r="G1785" s="14" t="n">
        <v>8</v>
      </c>
      <c r="H1785" s="14" t="n">
        <v>20</v>
      </c>
      <c r="I1785" s="14" t="n">
        <v>0</v>
      </c>
      <c r="J1785" s="14" t="n">
        <v>1</v>
      </c>
      <c r="K1785" s="14" t="n">
        <v>2</v>
      </c>
      <c r="L1785" s="14" t="n">
        <v>0</v>
      </c>
      <c r="M1785" s="14" t="n">
        <v>0</v>
      </c>
      <c r="N1785" s="14" t="s">
        <v>82</v>
      </c>
      <c r="O1785" s="14" t="s">
        <v>92</v>
      </c>
      <c r="P1785" s="14" t="s">
        <v>84</v>
      </c>
      <c r="Q1785" s="14" t="s">
        <v>84</v>
      </c>
      <c r="R1785" s="14" t="n">
        <v>0</v>
      </c>
      <c r="S1785" s="14" t="n">
        <v>0</v>
      </c>
      <c r="T1785" s="14" t="n">
        <v>0</v>
      </c>
      <c r="U1785" s="14" t="s">
        <v>95</v>
      </c>
      <c r="V1785" s="14" t="s">
        <v>109</v>
      </c>
      <c r="W1785" s="14" t="n">
        <v>0</v>
      </c>
      <c r="X1785" s="14" t="s">
        <v>86</v>
      </c>
      <c r="Y1785" s="14" t="n">
        <v>0</v>
      </c>
      <c r="Z1785" s="14" t="n">
        <v>0</v>
      </c>
      <c r="AA1785" s="14" t="n">
        <v>0</v>
      </c>
      <c r="AB1785" s="14" t="s">
        <v>87</v>
      </c>
      <c r="AC1785" s="14" t="n">
        <v>45</v>
      </c>
      <c r="AD1785" s="14" t="n">
        <v>0</v>
      </c>
      <c r="AE1785" s="14" t="n">
        <v>0</v>
      </c>
      <c r="AF1785" s="14" t="s">
        <v>88</v>
      </c>
      <c r="AG1785" s="15" t="n">
        <v>42421</v>
      </c>
      <c r="AH1785" s="14" t="n">
        <f aca="false">I1785+J1785</f>
        <v>1</v>
      </c>
      <c r="AI1785" s="14" t="n">
        <f aca="false">K1785+L1785+M1785</f>
        <v>2</v>
      </c>
      <c r="AJ1785" s="14" t="n">
        <f aca="false">AC1785*AH1785</f>
        <v>45</v>
      </c>
      <c r="AK1785" s="14" t="str">
        <f aca="false">IF(C1785=1,"Cancelled","Completed")</f>
        <v>Completed</v>
      </c>
      <c r="AL1785" s="14" t="str">
        <f aca="false">_xlfn.IFS(D1785&lt;=7,"0-7 Days",D1785&lt;=30,"8-30 Days",D1785&lt;=90,"31-90 Days",TRUE(),"90+ Days")</f>
        <v>0-7 Days</v>
      </c>
      <c r="AM1785" s="14" t="str">
        <f aca="false">_xlfn.IFS(OR(F1785="December",F1785="January",F1785="February"),"Winter",OR(F1785="March",F1785="April",F1785="May"),"Spring",OR(F1785="June",F1785="July",F1785="August"),"Summer",TRUE(),"Autumn")</f>
        <v>Winter</v>
      </c>
      <c r="AN1785" s="14" t="str">
        <f aca="false">IF(L1785+M1785&gt;0,"Family","Adult Only")</f>
        <v>Adult Only</v>
      </c>
      <c r="AO1785" s="14" t="str">
        <f aca="false">IF(U1785=V1785,"Same","Changed")</f>
        <v>Changed</v>
      </c>
    </row>
    <row r="1786" customFormat="false" ht="15" hidden="false" customHeight="false" outlineLevel="0" collapsed="false">
      <c r="A1786" s="0" t="n">
        <v>1869</v>
      </c>
      <c r="B1786" s="0" t="s">
        <v>90</v>
      </c>
      <c r="C1786" s="0" t="n">
        <v>0</v>
      </c>
      <c r="D1786" s="0" t="n">
        <v>122</v>
      </c>
      <c r="E1786" s="0" t="n">
        <v>2016</v>
      </c>
      <c r="F1786" s="0" t="s">
        <v>91</v>
      </c>
      <c r="G1786" s="0" t="n">
        <v>28</v>
      </c>
      <c r="H1786" s="0" t="n">
        <v>9</v>
      </c>
      <c r="I1786" s="0" t="n">
        <v>2</v>
      </c>
      <c r="J1786" s="0" t="n">
        <v>2</v>
      </c>
      <c r="K1786" s="0" t="n">
        <v>2</v>
      </c>
      <c r="L1786" s="0" t="n">
        <v>0</v>
      </c>
      <c r="M1786" s="0" t="n">
        <v>0</v>
      </c>
      <c r="N1786" s="0" t="s">
        <v>82</v>
      </c>
      <c r="O1786" s="0" t="s">
        <v>92</v>
      </c>
      <c r="P1786" s="0" t="s">
        <v>93</v>
      </c>
      <c r="Q1786" s="0" t="s">
        <v>94</v>
      </c>
      <c r="R1786" s="0" t="n">
        <v>0</v>
      </c>
      <c r="S1786" s="0" t="n">
        <v>0</v>
      </c>
      <c r="T1786" s="0" t="n">
        <v>0</v>
      </c>
      <c r="U1786" s="0" t="s">
        <v>95</v>
      </c>
      <c r="V1786" s="0" t="s">
        <v>95</v>
      </c>
      <c r="W1786" s="0" t="n">
        <v>0</v>
      </c>
      <c r="X1786" s="0" t="s">
        <v>86</v>
      </c>
      <c r="Y1786" s="0" t="n">
        <v>9</v>
      </c>
      <c r="Z1786" s="0" t="n">
        <v>0</v>
      </c>
      <c r="AA1786" s="0" t="n">
        <v>0</v>
      </c>
      <c r="AB1786" s="0" t="s">
        <v>101</v>
      </c>
      <c r="AC1786" s="0" t="n">
        <v>105.83</v>
      </c>
      <c r="AD1786" s="0" t="n">
        <v>0</v>
      </c>
      <c r="AE1786" s="0" t="n">
        <v>2</v>
      </c>
      <c r="AF1786" s="0" t="s">
        <v>88</v>
      </c>
      <c r="AG1786" s="13" t="n">
        <v>42564</v>
      </c>
      <c r="AH1786" s="25" t="n">
        <f aca="false">I1786+J1786</f>
        <v>4</v>
      </c>
      <c r="AI1786" s="25" t="n">
        <f aca="false">K1786+L1786+M1786</f>
        <v>2</v>
      </c>
      <c r="AJ1786" s="25" t="n">
        <f aca="false">AC1786*AH1786</f>
        <v>423.32</v>
      </c>
      <c r="AK1786" s="0" t="str">
        <f aca="false">IF(C1786=1,"Cancelled","Completed")</f>
        <v>Completed</v>
      </c>
      <c r="AL1786" s="0" t="str">
        <f aca="false">_xlfn.IFS(D1786&lt;=7,"0-7 Days",D1786&lt;=30,"8-30 Days",D1786&lt;=90,"31-90 Days",TRUE(),"90+ Days")</f>
        <v>90+ Days</v>
      </c>
      <c r="AM1786" s="0" t="str">
        <f aca="false">_xlfn.IFS(OR(F1786="December",F1786="January",F1786="February"),"Winter",OR(F1786="March",F1786="April",F1786="May"),"Spring",OR(F1786="June",F1786="July",F1786="August"),"Summer",TRUE(),"Autumn")</f>
        <v>Summer</v>
      </c>
      <c r="AN1786" s="0" t="str">
        <f aca="false">IF(L1786+M1786&gt;0,"Family","Adult Only")</f>
        <v>Adult Only</v>
      </c>
      <c r="AO1786" s="0" t="str">
        <f aca="false">IF(U1786=V1786,"Same","Changed")</f>
        <v>Same</v>
      </c>
    </row>
    <row r="1787" customFormat="false" ht="15" hidden="false" customHeight="false" outlineLevel="0" collapsed="false">
      <c r="A1787" s="14" t="n">
        <v>1870</v>
      </c>
      <c r="B1787" s="14" t="s">
        <v>80</v>
      </c>
      <c r="C1787" s="14" t="n">
        <v>0</v>
      </c>
      <c r="D1787" s="14" t="n">
        <v>157</v>
      </c>
      <c r="E1787" s="14" t="n">
        <v>2016</v>
      </c>
      <c r="F1787" s="14" t="s">
        <v>135</v>
      </c>
      <c r="G1787" s="14" t="n">
        <v>26</v>
      </c>
      <c r="H1787" s="14" t="n">
        <v>23</v>
      </c>
      <c r="I1787" s="14" t="n">
        <v>2</v>
      </c>
      <c r="J1787" s="14" t="n">
        <v>5</v>
      </c>
      <c r="K1787" s="14" t="n">
        <v>2</v>
      </c>
      <c r="L1787" s="14" t="n">
        <v>0</v>
      </c>
      <c r="M1787" s="14" t="n">
        <v>0</v>
      </c>
      <c r="N1787" s="14" t="s">
        <v>82</v>
      </c>
      <c r="O1787" s="14" t="s">
        <v>83</v>
      </c>
      <c r="P1787" s="14" t="s">
        <v>99</v>
      </c>
      <c r="Q1787" s="14" t="s">
        <v>94</v>
      </c>
      <c r="R1787" s="14" t="n">
        <v>0</v>
      </c>
      <c r="S1787" s="14" t="n">
        <v>0</v>
      </c>
      <c r="T1787" s="14" t="n">
        <v>0</v>
      </c>
      <c r="U1787" s="14" t="s">
        <v>95</v>
      </c>
      <c r="V1787" s="14" t="s">
        <v>95</v>
      </c>
      <c r="W1787" s="14" t="n">
        <v>1</v>
      </c>
      <c r="X1787" s="14" t="s">
        <v>86</v>
      </c>
      <c r="Y1787" s="14" t="n">
        <v>243</v>
      </c>
      <c r="Z1787" s="14" t="n">
        <v>0</v>
      </c>
      <c r="AA1787" s="14" t="n">
        <v>0</v>
      </c>
      <c r="AB1787" s="14" t="s">
        <v>125</v>
      </c>
      <c r="AC1787" s="14" t="n">
        <v>53.85</v>
      </c>
      <c r="AD1787" s="14" t="n">
        <v>0</v>
      </c>
      <c r="AE1787" s="14" t="n">
        <v>1</v>
      </c>
      <c r="AF1787" s="14" t="s">
        <v>88</v>
      </c>
      <c r="AG1787" s="15" t="n">
        <v>42551</v>
      </c>
      <c r="AH1787" s="14" t="n">
        <f aca="false">I1787+J1787</f>
        <v>7</v>
      </c>
      <c r="AI1787" s="14" t="n">
        <f aca="false">K1787+L1787+M1787</f>
        <v>2</v>
      </c>
      <c r="AJ1787" s="14" t="n">
        <f aca="false">AC1787*AH1787</f>
        <v>376.95</v>
      </c>
      <c r="AK1787" s="14" t="str">
        <f aca="false">IF(C1787=1,"Cancelled","Completed")</f>
        <v>Completed</v>
      </c>
      <c r="AL1787" s="14" t="str">
        <f aca="false">_xlfn.IFS(D1787&lt;=7,"0-7 Days",D1787&lt;=30,"8-30 Days",D1787&lt;=90,"31-90 Days",TRUE(),"90+ Days")</f>
        <v>90+ Days</v>
      </c>
      <c r="AM1787" s="14" t="str">
        <f aca="false">_xlfn.IFS(OR(F1787="December",F1787="January",F1787="February"),"Winter",OR(F1787="March",F1787="April",F1787="May"),"Spring",OR(F1787="June",F1787="July",F1787="August"),"Summer",TRUE(),"Autumn")</f>
        <v>Summer</v>
      </c>
      <c r="AN1787" s="14" t="str">
        <f aca="false">IF(L1787+M1787&gt;0,"Family","Adult Only")</f>
        <v>Adult Only</v>
      </c>
      <c r="AO1787" s="14" t="str">
        <f aca="false">IF(U1787=V1787,"Same","Changed")</f>
        <v>Same</v>
      </c>
    </row>
    <row r="1788" customFormat="false" ht="15" hidden="false" customHeight="false" outlineLevel="0" collapsed="false">
      <c r="A1788" s="0" t="n">
        <v>1871</v>
      </c>
      <c r="B1788" s="0" t="s">
        <v>90</v>
      </c>
      <c r="C1788" s="0" t="n">
        <v>1</v>
      </c>
      <c r="D1788" s="0" t="n">
        <v>26</v>
      </c>
      <c r="E1788" s="0" t="n">
        <v>2017</v>
      </c>
      <c r="F1788" s="0" t="s">
        <v>126</v>
      </c>
      <c r="G1788" s="0" t="n">
        <v>1</v>
      </c>
      <c r="H1788" s="0" t="n">
        <v>1</v>
      </c>
      <c r="I1788" s="0" t="n">
        <v>2</v>
      </c>
      <c r="J1788" s="0" t="n">
        <v>2</v>
      </c>
      <c r="K1788" s="0" t="n">
        <v>2</v>
      </c>
      <c r="L1788" s="0" t="n">
        <v>0</v>
      </c>
      <c r="M1788" s="0" t="n">
        <v>0</v>
      </c>
      <c r="N1788" s="0" t="s">
        <v>82</v>
      </c>
      <c r="O1788" s="0" t="s">
        <v>115</v>
      </c>
      <c r="P1788" s="0" t="s">
        <v>93</v>
      </c>
      <c r="Q1788" s="0" t="s">
        <v>94</v>
      </c>
      <c r="R1788" s="0" t="n">
        <v>0</v>
      </c>
      <c r="S1788" s="0" t="n">
        <v>0</v>
      </c>
      <c r="T1788" s="0" t="n">
        <v>0</v>
      </c>
      <c r="U1788" s="0" t="s">
        <v>109</v>
      </c>
      <c r="V1788" s="0" t="s">
        <v>109</v>
      </c>
      <c r="W1788" s="0" t="n">
        <v>0</v>
      </c>
      <c r="X1788" s="0" t="s">
        <v>86</v>
      </c>
      <c r="Y1788" s="0" t="n">
        <v>9</v>
      </c>
      <c r="Z1788" s="0" t="n">
        <v>0</v>
      </c>
      <c r="AA1788" s="0" t="n">
        <v>0</v>
      </c>
      <c r="AB1788" s="0" t="s">
        <v>87</v>
      </c>
      <c r="AC1788" s="0" t="n">
        <v>103.7</v>
      </c>
      <c r="AD1788" s="0" t="n">
        <v>0</v>
      </c>
      <c r="AE1788" s="0" t="n">
        <v>0</v>
      </c>
      <c r="AF1788" s="0" t="s">
        <v>96</v>
      </c>
      <c r="AG1788" s="13" t="n">
        <v>42721</v>
      </c>
      <c r="AH1788" s="25" t="n">
        <f aca="false">I1788+J1788</f>
        <v>4</v>
      </c>
      <c r="AI1788" s="25" t="n">
        <f aca="false">K1788+L1788+M1788</f>
        <v>2</v>
      </c>
      <c r="AJ1788" s="25" t="n">
        <f aca="false">AC1788*AH1788</f>
        <v>414.8</v>
      </c>
      <c r="AK1788" s="0" t="str">
        <f aca="false">IF(C1788=1,"Cancelled","Completed")</f>
        <v>Cancelled</v>
      </c>
      <c r="AL1788" s="0" t="str">
        <f aca="false">_xlfn.IFS(D1788&lt;=7,"0-7 Days",D1788&lt;=30,"8-30 Days",D1788&lt;=90,"31-90 Days",TRUE(),"90+ Days")</f>
        <v>8-30 Days</v>
      </c>
      <c r="AM1788" s="0" t="str">
        <f aca="false">_xlfn.IFS(OR(F1788="December",F1788="January",F1788="February"),"Winter",OR(F1788="March",F1788="April",F1788="May"),"Spring",OR(F1788="June",F1788="July",F1788="August"),"Summer",TRUE(),"Autumn")</f>
        <v>Winter</v>
      </c>
      <c r="AN1788" s="0" t="str">
        <f aca="false">IF(L1788+M1788&gt;0,"Family","Adult Only")</f>
        <v>Adult Only</v>
      </c>
      <c r="AO1788" s="0" t="str">
        <f aca="false">IF(U1788=V1788,"Same","Changed")</f>
        <v>Same</v>
      </c>
    </row>
    <row r="1789" customFormat="false" ht="15" hidden="false" customHeight="false" outlineLevel="0" collapsed="false">
      <c r="A1789" s="14" t="n">
        <v>1872</v>
      </c>
      <c r="B1789" s="14" t="s">
        <v>90</v>
      </c>
      <c r="C1789" s="14" t="n">
        <v>0</v>
      </c>
      <c r="D1789" s="14" t="n">
        <v>40</v>
      </c>
      <c r="E1789" s="14" t="n">
        <v>2015</v>
      </c>
      <c r="F1789" s="14" t="s">
        <v>111</v>
      </c>
      <c r="G1789" s="14" t="n">
        <v>41</v>
      </c>
      <c r="H1789" s="14" t="n">
        <v>5</v>
      </c>
      <c r="I1789" s="14" t="n">
        <v>1</v>
      </c>
      <c r="J1789" s="14" t="n">
        <v>3</v>
      </c>
      <c r="K1789" s="14" t="n">
        <v>2</v>
      </c>
      <c r="L1789" s="14" t="n">
        <v>0</v>
      </c>
      <c r="M1789" s="14" t="n">
        <v>0</v>
      </c>
      <c r="N1789" s="14" t="s">
        <v>82</v>
      </c>
      <c r="O1789" s="14" t="s">
        <v>167</v>
      </c>
      <c r="P1789" s="14" t="s">
        <v>93</v>
      </c>
      <c r="Q1789" s="14" t="s">
        <v>94</v>
      </c>
      <c r="R1789" s="14" t="n">
        <v>0</v>
      </c>
      <c r="S1789" s="14" t="n">
        <v>0</v>
      </c>
      <c r="T1789" s="14" t="n">
        <v>0</v>
      </c>
      <c r="U1789" s="14" t="s">
        <v>95</v>
      </c>
      <c r="V1789" s="14" t="s">
        <v>95</v>
      </c>
      <c r="W1789" s="14" t="n">
        <v>0</v>
      </c>
      <c r="X1789" s="14" t="s">
        <v>86</v>
      </c>
      <c r="Y1789" s="14" t="n">
        <v>9</v>
      </c>
      <c r="Z1789" s="14" t="n">
        <v>0</v>
      </c>
      <c r="AA1789" s="14" t="n">
        <v>0</v>
      </c>
      <c r="AB1789" s="14" t="s">
        <v>125</v>
      </c>
      <c r="AC1789" s="14" t="n">
        <v>94.5</v>
      </c>
      <c r="AD1789" s="14" t="n">
        <v>0</v>
      </c>
      <c r="AE1789" s="14" t="n">
        <v>1</v>
      </c>
      <c r="AF1789" s="14" t="s">
        <v>88</v>
      </c>
      <c r="AG1789" s="15" t="n">
        <v>42286</v>
      </c>
      <c r="AH1789" s="14" t="n">
        <f aca="false">I1789+J1789</f>
        <v>4</v>
      </c>
      <c r="AI1789" s="14" t="n">
        <f aca="false">K1789+L1789+M1789</f>
        <v>2</v>
      </c>
      <c r="AJ1789" s="14" t="n">
        <f aca="false">AC1789*AH1789</f>
        <v>378</v>
      </c>
      <c r="AK1789" s="14" t="str">
        <f aca="false">IF(C1789=1,"Cancelled","Completed")</f>
        <v>Completed</v>
      </c>
      <c r="AL1789" s="14" t="str">
        <f aca="false">_xlfn.IFS(D1789&lt;=7,"0-7 Days",D1789&lt;=30,"8-30 Days",D1789&lt;=90,"31-90 Days",TRUE(),"90+ Days")</f>
        <v>31-90 Days</v>
      </c>
      <c r="AM1789" s="14" t="str">
        <f aca="false">_xlfn.IFS(OR(F1789="December",F1789="January",F1789="February"),"Winter",OR(F1789="March",F1789="April",F1789="May"),"Spring",OR(F1789="June",F1789="July",F1789="August"),"Summer",TRUE(),"Autumn")</f>
        <v>Autumn</v>
      </c>
      <c r="AN1789" s="14" t="str">
        <f aca="false">IF(L1789+M1789&gt;0,"Family","Adult Only")</f>
        <v>Adult Only</v>
      </c>
      <c r="AO1789" s="14" t="str">
        <f aca="false">IF(U1789=V1789,"Same","Changed")</f>
        <v>Same</v>
      </c>
    </row>
    <row r="1790" customFormat="false" ht="15" hidden="false" customHeight="false" outlineLevel="0" collapsed="false">
      <c r="A1790" s="0" t="n">
        <v>1873</v>
      </c>
      <c r="B1790" s="0" t="s">
        <v>80</v>
      </c>
      <c r="C1790" s="0" t="n">
        <v>0</v>
      </c>
      <c r="D1790" s="0" t="n">
        <v>12</v>
      </c>
      <c r="E1790" s="0" t="n">
        <v>2017</v>
      </c>
      <c r="F1790" s="0" t="s">
        <v>91</v>
      </c>
      <c r="G1790" s="0" t="n">
        <v>28</v>
      </c>
      <c r="H1790" s="0" t="n">
        <v>11</v>
      </c>
      <c r="I1790" s="0" t="n">
        <v>0</v>
      </c>
      <c r="J1790" s="0" t="n">
        <v>1</v>
      </c>
      <c r="K1790" s="0" t="n">
        <v>1</v>
      </c>
      <c r="L1790" s="0" t="n">
        <v>0</v>
      </c>
      <c r="M1790" s="0" t="n">
        <v>0</v>
      </c>
      <c r="N1790" s="0" t="s">
        <v>82</v>
      </c>
      <c r="O1790" s="0" t="s">
        <v>92</v>
      </c>
      <c r="P1790" s="0" t="s">
        <v>128</v>
      </c>
      <c r="Q1790" s="0" t="s">
        <v>128</v>
      </c>
      <c r="R1790" s="0" t="n">
        <v>0</v>
      </c>
      <c r="S1790" s="0" t="n">
        <v>0</v>
      </c>
      <c r="T1790" s="0" t="n">
        <v>0</v>
      </c>
      <c r="U1790" s="0" t="s">
        <v>95</v>
      </c>
      <c r="V1790" s="0" t="s">
        <v>95</v>
      </c>
      <c r="W1790" s="0" t="n">
        <v>0</v>
      </c>
      <c r="X1790" s="0" t="s">
        <v>86</v>
      </c>
      <c r="Y1790" s="0" t="n">
        <v>0</v>
      </c>
      <c r="Z1790" s="0" t="n">
        <v>337</v>
      </c>
      <c r="AA1790" s="0" t="n">
        <v>0</v>
      </c>
      <c r="AB1790" s="0" t="s">
        <v>101</v>
      </c>
      <c r="AC1790" s="0" t="n">
        <v>135</v>
      </c>
      <c r="AD1790" s="0" t="n">
        <v>0</v>
      </c>
      <c r="AE1790" s="0" t="n">
        <v>0</v>
      </c>
      <c r="AF1790" s="0" t="s">
        <v>88</v>
      </c>
      <c r="AG1790" s="13" t="n">
        <v>42928</v>
      </c>
      <c r="AH1790" s="25" t="n">
        <f aca="false">I1790+J1790</f>
        <v>1</v>
      </c>
      <c r="AI1790" s="25" t="n">
        <f aca="false">K1790+L1790+M1790</f>
        <v>1</v>
      </c>
      <c r="AJ1790" s="25" t="n">
        <f aca="false">AC1790*AH1790</f>
        <v>135</v>
      </c>
      <c r="AK1790" s="0" t="str">
        <f aca="false">IF(C1790=1,"Cancelled","Completed")</f>
        <v>Completed</v>
      </c>
      <c r="AL1790" s="0" t="str">
        <f aca="false">_xlfn.IFS(D1790&lt;=7,"0-7 Days",D1790&lt;=30,"8-30 Days",D1790&lt;=90,"31-90 Days",TRUE(),"90+ Days")</f>
        <v>8-30 Days</v>
      </c>
      <c r="AM1790" s="0" t="str">
        <f aca="false">_xlfn.IFS(OR(F1790="December",F1790="January",F1790="February"),"Winter",OR(F1790="March",F1790="April",F1790="May"),"Spring",OR(F1790="June",F1790="July",F1790="August"),"Summer",TRUE(),"Autumn")</f>
        <v>Summer</v>
      </c>
      <c r="AN1790" s="0" t="str">
        <f aca="false">IF(L1790+M1790&gt;0,"Family","Adult Only")</f>
        <v>Adult Only</v>
      </c>
      <c r="AO1790" s="0" t="str">
        <f aca="false">IF(U1790=V1790,"Same","Changed")</f>
        <v>Same</v>
      </c>
    </row>
    <row r="1791" customFormat="false" ht="15" hidden="false" customHeight="false" outlineLevel="0" collapsed="false">
      <c r="A1791" s="14" t="n">
        <v>1874</v>
      </c>
      <c r="B1791" s="14" t="s">
        <v>90</v>
      </c>
      <c r="C1791" s="14" t="n">
        <v>1</v>
      </c>
      <c r="D1791" s="14" t="n">
        <v>93</v>
      </c>
      <c r="E1791" s="14" t="n">
        <v>2017</v>
      </c>
      <c r="F1791" s="14" t="s">
        <v>106</v>
      </c>
      <c r="G1791" s="14" t="n">
        <v>14</v>
      </c>
      <c r="H1791" s="14" t="n">
        <v>6</v>
      </c>
      <c r="I1791" s="14" t="n">
        <v>0</v>
      </c>
      <c r="J1791" s="14" t="n">
        <v>3</v>
      </c>
      <c r="K1791" s="14" t="n">
        <v>2</v>
      </c>
      <c r="L1791" s="14" t="n">
        <v>0</v>
      </c>
      <c r="M1791" s="14" t="n">
        <v>0</v>
      </c>
      <c r="N1791" s="14" t="s">
        <v>82</v>
      </c>
      <c r="O1791" s="14" t="s">
        <v>92</v>
      </c>
      <c r="P1791" s="14" t="s">
        <v>99</v>
      </c>
      <c r="Q1791" s="14" t="s">
        <v>94</v>
      </c>
      <c r="R1791" s="14" t="n">
        <v>0</v>
      </c>
      <c r="S1791" s="14" t="n">
        <v>0</v>
      </c>
      <c r="T1791" s="14" t="n">
        <v>0</v>
      </c>
      <c r="U1791" s="14" t="s">
        <v>95</v>
      </c>
      <c r="V1791" s="14" t="s">
        <v>95</v>
      </c>
      <c r="W1791" s="14" t="n">
        <v>0</v>
      </c>
      <c r="X1791" s="14" t="s">
        <v>120</v>
      </c>
      <c r="Y1791" s="14" t="n">
        <v>170</v>
      </c>
      <c r="Z1791" s="14" t="n">
        <v>0</v>
      </c>
      <c r="AA1791" s="14" t="n">
        <v>0</v>
      </c>
      <c r="AB1791" s="14" t="s">
        <v>87</v>
      </c>
      <c r="AC1791" s="14" t="n">
        <v>95</v>
      </c>
      <c r="AD1791" s="14" t="n">
        <v>0</v>
      </c>
      <c r="AE1791" s="14" t="n">
        <v>0</v>
      </c>
      <c r="AF1791" s="14" t="s">
        <v>96</v>
      </c>
      <c r="AG1791" s="15" t="n">
        <v>42738</v>
      </c>
      <c r="AH1791" s="14" t="n">
        <f aca="false">I1791+J1791</f>
        <v>3</v>
      </c>
      <c r="AI1791" s="14" t="n">
        <f aca="false">K1791+L1791+M1791</f>
        <v>2</v>
      </c>
      <c r="AJ1791" s="14" t="n">
        <f aca="false">AC1791*AH1791</f>
        <v>285</v>
      </c>
      <c r="AK1791" s="14" t="str">
        <f aca="false">IF(C1791=1,"Cancelled","Completed")</f>
        <v>Cancelled</v>
      </c>
      <c r="AL1791" s="14" t="str">
        <f aca="false">_xlfn.IFS(D1791&lt;=7,"0-7 Days",D1791&lt;=30,"8-30 Days",D1791&lt;=90,"31-90 Days",TRUE(),"90+ Days")</f>
        <v>90+ Days</v>
      </c>
      <c r="AM1791" s="14" t="str">
        <f aca="false">_xlfn.IFS(OR(F1791="December",F1791="January",F1791="February"),"Winter",OR(F1791="March",F1791="April",F1791="May"),"Spring",OR(F1791="June",F1791="July",F1791="August"),"Summer",TRUE(),"Autumn")</f>
        <v>Spring</v>
      </c>
      <c r="AN1791" s="14" t="str">
        <f aca="false">IF(L1791+M1791&gt;0,"Family","Adult Only")</f>
        <v>Adult Only</v>
      </c>
      <c r="AO1791" s="14" t="str">
        <f aca="false">IF(U1791=V1791,"Same","Changed")</f>
        <v>Same</v>
      </c>
    </row>
    <row r="1792" customFormat="false" ht="15" hidden="false" customHeight="false" outlineLevel="0" collapsed="false">
      <c r="A1792" s="0" t="n">
        <v>1875</v>
      </c>
      <c r="B1792" s="0" t="s">
        <v>90</v>
      </c>
      <c r="C1792" s="0" t="n">
        <v>0</v>
      </c>
      <c r="D1792" s="0" t="n">
        <v>90</v>
      </c>
      <c r="E1792" s="0" t="n">
        <v>2017</v>
      </c>
      <c r="F1792" s="0" t="s">
        <v>106</v>
      </c>
      <c r="G1792" s="0" t="n">
        <v>16</v>
      </c>
      <c r="H1792" s="0" t="n">
        <v>17</v>
      </c>
      <c r="I1792" s="0" t="n">
        <v>1</v>
      </c>
      <c r="J1792" s="0" t="n">
        <v>2</v>
      </c>
      <c r="K1792" s="0" t="n">
        <v>2</v>
      </c>
      <c r="L1792" s="0" t="n">
        <v>0</v>
      </c>
      <c r="M1792" s="0" t="n">
        <v>0</v>
      </c>
      <c r="N1792" s="0" t="s">
        <v>82</v>
      </c>
      <c r="O1792" s="0" t="s">
        <v>122</v>
      </c>
      <c r="P1792" s="0" t="s">
        <v>99</v>
      </c>
      <c r="Q1792" s="0" t="s">
        <v>94</v>
      </c>
      <c r="R1792" s="0" t="n">
        <v>0</v>
      </c>
      <c r="S1792" s="0" t="n">
        <v>0</v>
      </c>
      <c r="T1792" s="0" t="n">
        <v>0</v>
      </c>
      <c r="U1792" s="0" t="s">
        <v>95</v>
      </c>
      <c r="V1792" s="0" t="s">
        <v>95</v>
      </c>
      <c r="W1792" s="0" t="n">
        <v>0</v>
      </c>
      <c r="X1792" s="0" t="s">
        <v>86</v>
      </c>
      <c r="Y1792" s="0" t="n">
        <v>28</v>
      </c>
      <c r="Z1792" s="0" t="n">
        <v>0</v>
      </c>
      <c r="AA1792" s="0" t="n">
        <v>0</v>
      </c>
      <c r="AB1792" s="0" t="s">
        <v>87</v>
      </c>
      <c r="AC1792" s="0" t="n">
        <v>85</v>
      </c>
      <c r="AD1792" s="0" t="n">
        <v>0</v>
      </c>
      <c r="AE1792" s="0" t="n">
        <v>0</v>
      </c>
      <c r="AF1792" s="0" t="s">
        <v>88</v>
      </c>
      <c r="AG1792" s="13" t="n">
        <v>42845</v>
      </c>
      <c r="AH1792" s="25" t="n">
        <f aca="false">I1792+J1792</f>
        <v>3</v>
      </c>
      <c r="AI1792" s="25" t="n">
        <f aca="false">K1792+L1792+M1792</f>
        <v>2</v>
      </c>
      <c r="AJ1792" s="25" t="n">
        <f aca="false">AC1792*AH1792</f>
        <v>255</v>
      </c>
      <c r="AK1792" s="0" t="str">
        <f aca="false">IF(C1792=1,"Cancelled","Completed")</f>
        <v>Completed</v>
      </c>
      <c r="AL1792" s="0" t="str">
        <f aca="false">_xlfn.IFS(D1792&lt;=7,"0-7 Days",D1792&lt;=30,"8-30 Days",D1792&lt;=90,"31-90 Days",TRUE(),"90+ Days")</f>
        <v>31-90 Days</v>
      </c>
      <c r="AM1792" s="0" t="str">
        <f aca="false">_xlfn.IFS(OR(F1792="December",F1792="January",F1792="February"),"Winter",OR(F1792="March",F1792="April",F1792="May"),"Spring",OR(F1792="June",F1792="July",F1792="August"),"Summer",TRUE(),"Autumn")</f>
        <v>Spring</v>
      </c>
      <c r="AN1792" s="0" t="str">
        <f aca="false">IF(L1792+M1792&gt;0,"Family","Adult Only")</f>
        <v>Adult Only</v>
      </c>
      <c r="AO1792" s="0" t="str">
        <f aca="false">IF(U1792=V1792,"Same","Changed")</f>
        <v>Same</v>
      </c>
    </row>
    <row r="1793" customFormat="false" ht="15" hidden="false" customHeight="false" outlineLevel="0" collapsed="false">
      <c r="A1793" s="14" t="n">
        <v>1876</v>
      </c>
      <c r="B1793" s="14" t="s">
        <v>80</v>
      </c>
      <c r="C1793" s="14" t="n">
        <v>1</v>
      </c>
      <c r="D1793" s="14" t="n">
        <v>2</v>
      </c>
      <c r="E1793" s="14" t="n">
        <v>2016</v>
      </c>
      <c r="F1793" s="14" t="s">
        <v>118</v>
      </c>
      <c r="G1793" s="14" t="n">
        <v>8</v>
      </c>
      <c r="H1793" s="14" t="n">
        <v>19</v>
      </c>
      <c r="I1793" s="14" t="n">
        <v>0</v>
      </c>
      <c r="J1793" s="14" t="n">
        <v>2</v>
      </c>
      <c r="K1793" s="14" t="n">
        <v>2</v>
      </c>
      <c r="L1793" s="14" t="n">
        <v>0</v>
      </c>
      <c r="M1793" s="14" t="n">
        <v>0</v>
      </c>
      <c r="N1793" s="14" t="s">
        <v>112</v>
      </c>
      <c r="O1793" s="14" t="s">
        <v>92</v>
      </c>
      <c r="P1793" s="14" t="s">
        <v>93</v>
      </c>
      <c r="Q1793" s="14" t="s">
        <v>94</v>
      </c>
      <c r="R1793" s="14" t="n">
        <v>0</v>
      </c>
      <c r="S1793" s="14" t="n">
        <v>0</v>
      </c>
      <c r="T1793" s="14" t="n">
        <v>0</v>
      </c>
      <c r="U1793" s="14" t="s">
        <v>95</v>
      </c>
      <c r="V1793" s="14" t="s">
        <v>109</v>
      </c>
      <c r="W1793" s="14" t="n">
        <v>0</v>
      </c>
      <c r="X1793" s="14" t="s">
        <v>86</v>
      </c>
      <c r="Y1793" s="14" t="n">
        <v>240</v>
      </c>
      <c r="Z1793" s="14" t="n">
        <v>0</v>
      </c>
      <c r="AA1793" s="14" t="n">
        <v>0</v>
      </c>
      <c r="AB1793" s="14" t="s">
        <v>87</v>
      </c>
      <c r="AC1793" s="14" t="n">
        <v>80</v>
      </c>
      <c r="AD1793" s="14" t="n">
        <v>0</v>
      </c>
      <c r="AE1793" s="14" t="n">
        <v>0</v>
      </c>
      <c r="AF1793" s="14" t="s">
        <v>96</v>
      </c>
      <c r="AG1793" s="15" t="n">
        <v>42418</v>
      </c>
      <c r="AH1793" s="14" t="n">
        <f aca="false">I1793+J1793</f>
        <v>2</v>
      </c>
      <c r="AI1793" s="14" t="n">
        <f aca="false">K1793+L1793+M1793</f>
        <v>2</v>
      </c>
      <c r="AJ1793" s="14" t="n">
        <f aca="false">AC1793*AH1793</f>
        <v>160</v>
      </c>
      <c r="AK1793" s="14" t="str">
        <f aca="false">IF(C1793=1,"Cancelled","Completed")</f>
        <v>Cancelled</v>
      </c>
      <c r="AL1793" s="14" t="str">
        <f aca="false">_xlfn.IFS(D1793&lt;=7,"0-7 Days",D1793&lt;=30,"8-30 Days",D1793&lt;=90,"31-90 Days",TRUE(),"90+ Days")</f>
        <v>0-7 Days</v>
      </c>
      <c r="AM1793" s="14" t="str">
        <f aca="false">_xlfn.IFS(OR(F1793="December",F1793="January",F1793="February"),"Winter",OR(F1793="March",F1793="April",F1793="May"),"Spring",OR(F1793="June",F1793="July",F1793="August"),"Summer",TRUE(),"Autumn")</f>
        <v>Winter</v>
      </c>
      <c r="AN1793" s="14" t="str">
        <f aca="false">IF(L1793+M1793&gt;0,"Family","Adult Only")</f>
        <v>Adult Only</v>
      </c>
      <c r="AO1793" s="14" t="str">
        <f aca="false">IF(U1793=V1793,"Same","Changed")</f>
        <v>Changed</v>
      </c>
    </row>
    <row r="1794" customFormat="false" ht="15" hidden="false" customHeight="false" outlineLevel="0" collapsed="false">
      <c r="A1794" s="0" t="n">
        <v>1877</v>
      </c>
      <c r="B1794" s="0" t="s">
        <v>80</v>
      </c>
      <c r="C1794" s="0" t="n">
        <v>1</v>
      </c>
      <c r="D1794" s="0" t="n">
        <v>23</v>
      </c>
      <c r="E1794" s="0" t="n">
        <v>2016</v>
      </c>
      <c r="F1794" s="0" t="s">
        <v>114</v>
      </c>
      <c r="G1794" s="0" t="n">
        <v>40</v>
      </c>
      <c r="H1794" s="0" t="n">
        <v>28</v>
      </c>
      <c r="I1794" s="0" t="n">
        <v>0</v>
      </c>
      <c r="J1794" s="0" t="n">
        <v>1</v>
      </c>
      <c r="K1794" s="0" t="n">
        <v>1</v>
      </c>
      <c r="L1794" s="0" t="n">
        <v>0</v>
      </c>
      <c r="M1794" s="0" t="n">
        <v>0</v>
      </c>
      <c r="N1794" s="0" t="s">
        <v>82</v>
      </c>
      <c r="O1794" s="0" t="s">
        <v>92</v>
      </c>
      <c r="P1794" s="0" t="s">
        <v>128</v>
      </c>
      <c r="Q1794" s="0" t="s">
        <v>128</v>
      </c>
      <c r="R1794" s="0" t="n">
        <v>1</v>
      </c>
      <c r="S1794" s="0" t="n">
        <v>3</v>
      </c>
      <c r="T1794" s="0" t="n">
        <v>2</v>
      </c>
      <c r="U1794" s="0" t="s">
        <v>95</v>
      </c>
      <c r="V1794" s="0" t="s">
        <v>95</v>
      </c>
      <c r="W1794" s="0" t="n">
        <v>0</v>
      </c>
      <c r="X1794" s="0" t="s">
        <v>86</v>
      </c>
      <c r="Y1794" s="0" t="n">
        <v>0</v>
      </c>
      <c r="Z1794" s="0" t="n">
        <v>331</v>
      </c>
      <c r="AA1794" s="0" t="n">
        <v>0</v>
      </c>
      <c r="AB1794" s="0" t="s">
        <v>87</v>
      </c>
      <c r="AC1794" s="0" t="n">
        <v>89.1</v>
      </c>
      <c r="AD1794" s="0" t="n">
        <v>0</v>
      </c>
      <c r="AE1794" s="0" t="n">
        <v>0</v>
      </c>
      <c r="AF1794" s="0" t="s">
        <v>96</v>
      </c>
      <c r="AG1794" s="13" t="n">
        <v>42619</v>
      </c>
      <c r="AH1794" s="25" t="n">
        <f aca="false">I1794+J1794</f>
        <v>1</v>
      </c>
      <c r="AI1794" s="25" t="n">
        <f aca="false">K1794+L1794+M1794</f>
        <v>1</v>
      </c>
      <c r="AJ1794" s="25" t="n">
        <f aca="false">AC1794*AH1794</f>
        <v>89.1</v>
      </c>
      <c r="AK1794" s="0" t="str">
        <f aca="false">IF(C1794=1,"Cancelled","Completed")</f>
        <v>Cancelled</v>
      </c>
      <c r="AL1794" s="0" t="str">
        <f aca="false">_xlfn.IFS(D1794&lt;=7,"0-7 Days",D1794&lt;=30,"8-30 Days",D1794&lt;=90,"31-90 Days",TRUE(),"90+ Days")</f>
        <v>8-30 Days</v>
      </c>
      <c r="AM1794" s="0" t="str">
        <f aca="false">_xlfn.IFS(OR(F1794="December",F1794="January",F1794="February"),"Winter",OR(F1794="March",F1794="April",F1794="May"),"Spring",OR(F1794="June",F1794="July",F1794="August"),"Summer",TRUE(),"Autumn")</f>
        <v>Autumn</v>
      </c>
      <c r="AN1794" s="0" t="str">
        <f aca="false">IF(L1794+M1794&gt;0,"Family","Adult Only")</f>
        <v>Adult Only</v>
      </c>
      <c r="AO1794" s="0" t="str">
        <f aca="false">IF(U1794=V1794,"Same","Changed")</f>
        <v>Same</v>
      </c>
    </row>
    <row r="1795" customFormat="false" ht="15" hidden="false" customHeight="false" outlineLevel="0" collapsed="false">
      <c r="A1795" s="14" t="n">
        <v>1878</v>
      </c>
      <c r="B1795" s="14" t="s">
        <v>90</v>
      </c>
      <c r="C1795" s="14" t="n">
        <v>0</v>
      </c>
      <c r="D1795" s="14" t="n">
        <v>219</v>
      </c>
      <c r="E1795" s="14" t="n">
        <v>2015</v>
      </c>
      <c r="F1795" s="14" t="s">
        <v>114</v>
      </c>
      <c r="G1795" s="14" t="n">
        <v>36</v>
      </c>
      <c r="H1795" s="14" t="n">
        <v>4</v>
      </c>
      <c r="I1795" s="14" t="n">
        <v>0</v>
      </c>
      <c r="J1795" s="14" t="n">
        <v>1</v>
      </c>
      <c r="K1795" s="14" t="n">
        <v>1</v>
      </c>
      <c r="L1795" s="14" t="n">
        <v>0</v>
      </c>
      <c r="M1795" s="14" t="n">
        <v>0</v>
      </c>
      <c r="N1795" s="14" t="s">
        <v>112</v>
      </c>
      <c r="O1795" s="14" t="s">
        <v>92</v>
      </c>
      <c r="P1795" s="14" t="s">
        <v>99</v>
      </c>
      <c r="Q1795" s="14" t="s">
        <v>94</v>
      </c>
      <c r="R1795" s="14" t="n">
        <v>0</v>
      </c>
      <c r="S1795" s="14" t="n">
        <v>0</v>
      </c>
      <c r="T1795" s="14" t="n">
        <v>0</v>
      </c>
      <c r="U1795" s="14" t="s">
        <v>95</v>
      </c>
      <c r="V1795" s="14" t="s">
        <v>109</v>
      </c>
      <c r="W1795" s="14" t="n">
        <v>1</v>
      </c>
      <c r="X1795" s="14" t="s">
        <v>86</v>
      </c>
      <c r="Y1795" s="14" t="n">
        <v>6</v>
      </c>
      <c r="Z1795" s="14" t="n">
        <v>0</v>
      </c>
      <c r="AA1795" s="14" t="n">
        <v>0</v>
      </c>
      <c r="AB1795" s="14" t="s">
        <v>101</v>
      </c>
      <c r="AC1795" s="14" t="n">
        <v>84</v>
      </c>
      <c r="AD1795" s="14" t="n">
        <v>0</v>
      </c>
      <c r="AE1795" s="14" t="n">
        <v>0</v>
      </c>
      <c r="AF1795" s="14" t="s">
        <v>88</v>
      </c>
      <c r="AG1795" s="15" t="n">
        <v>42252</v>
      </c>
      <c r="AH1795" s="14" t="n">
        <f aca="false">I1795+J1795</f>
        <v>1</v>
      </c>
      <c r="AI1795" s="14" t="n">
        <f aca="false">K1795+L1795+M1795</f>
        <v>1</v>
      </c>
      <c r="AJ1795" s="14" t="n">
        <f aca="false">AC1795*AH1795</f>
        <v>84</v>
      </c>
      <c r="AK1795" s="14" t="str">
        <f aca="false">IF(C1795=1,"Cancelled","Completed")</f>
        <v>Completed</v>
      </c>
      <c r="AL1795" s="14" t="str">
        <f aca="false">_xlfn.IFS(D1795&lt;=7,"0-7 Days",D1795&lt;=30,"8-30 Days",D1795&lt;=90,"31-90 Days",TRUE(),"90+ Days")</f>
        <v>90+ Days</v>
      </c>
      <c r="AM1795" s="14" t="str">
        <f aca="false">_xlfn.IFS(OR(F1795="December",F1795="January",F1795="February"),"Winter",OR(F1795="March",F1795="April",F1795="May"),"Spring",OR(F1795="June",F1795="July",F1795="August"),"Summer",TRUE(),"Autumn")</f>
        <v>Autumn</v>
      </c>
      <c r="AN1795" s="14" t="str">
        <f aca="false">IF(L1795+M1795&gt;0,"Family","Adult Only")</f>
        <v>Adult Only</v>
      </c>
      <c r="AO1795" s="14" t="str">
        <f aca="false">IF(U1795=V1795,"Same","Changed")</f>
        <v>Changed</v>
      </c>
    </row>
    <row r="1796" customFormat="false" ht="15" hidden="false" customHeight="false" outlineLevel="0" collapsed="false">
      <c r="A1796" s="0" t="n">
        <v>1879</v>
      </c>
      <c r="B1796" s="0" t="s">
        <v>80</v>
      </c>
      <c r="C1796" s="0" t="n">
        <v>0</v>
      </c>
      <c r="D1796" s="0" t="n">
        <v>26</v>
      </c>
      <c r="E1796" s="0" t="n">
        <v>2017</v>
      </c>
      <c r="F1796" s="0" t="s">
        <v>91</v>
      </c>
      <c r="G1796" s="0" t="n">
        <v>30</v>
      </c>
      <c r="H1796" s="0" t="n">
        <v>24</v>
      </c>
      <c r="I1796" s="0" t="n">
        <v>1</v>
      </c>
      <c r="J1796" s="0" t="n">
        <v>3</v>
      </c>
      <c r="K1796" s="0" t="n">
        <v>3</v>
      </c>
      <c r="L1796" s="0" t="n">
        <v>1</v>
      </c>
      <c r="M1796" s="0" t="n">
        <v>0</v>
      </c>
      <c r="N1796" s="0" t="s">
        <v>82</v>
      </c>
      <c r="O1796" s="0" t="s">
        <v>132</v>
      </c>
      <c r="P1796" s="0" t="s">
        <v>93</v>
      </c>
      <c r="Q1796" s="0" t="s">
        <v>94</v>
      </c>
      <c r="R1796" s="0" t="n">
        <v>0</v>
      </c>
      <c r="S1796" s="0" t="n">
        <v>0</v>
      </c>
      <c r="T1796" s="0" t="n">
        <v>0</v>
      </c>
      <c r="U1796" s="0" t="s">
        <v>144</v>
      </c>
      <c r="V1796" s="0" t="s">
        <v>144</v>
      </c>
      <c r="W1796" s="0" t="n">
        <v>0</v>
      </c>
      <c r="X1796" s="0" t="s">
        <v>86</v>
      </c>
      <c r="Y1796" s="0" t="n">
        <v>240</v>
      </c>
      <c r="Z1796" s="0" t="n">
        <v>0</v>
      </c>
      <c r="AA1796" s="0" t="n">
        <v>0</v>
      </c>
      <c r="AB1796" s="0" t="s">
        <v>87</v>
      </c>
      <c r="AC1796" s="0" t="n">
        <v>315</v>
      </c>
      <c r="AD1796" s="0" t="n">
        <v>0</v>
      </c>
      <c r="AE1796" s="0" t="n">
        <v>0</v>
      </c>
      <c r="AF1796" s="0" t="s">
        <v>88</v>
      </c>
      <c r="AG1796" s="13" t="n">
        <v>42944</v>
      </c>
      <c r="AH1796" s="25" t="n">
        <f aca="false">I1796+J1796</f>
        <v>4</v>
      </c>
      <c r="AI1796" s="25" t="n">
        <f aca="false">K1796+L1796+M1796</f>
        <v>4</v>
      </c>
      <c r="AJ1796" s="25" t="n">
        <f aca="false">AC1796*AH1796</f>
        <v>1260</v>
      </c>
      <c r="AK1796" s="0" t="str">
        <f aca="false">IF(C1796=1,"Cancelled","Completed")</f>
        <v>Completed</v>
      </c>
      <c r="AL1796" s="0" t="str">
        <f aca="false">_xlfn.IFS(D1796&lt;=7,"0-7 Days",D1796&lt;=30,"8-30 Days",D1796&lt;=90,"31-90 Days",TRUE(),"90+ Days")</f>
        <v>8-30 Days</v>
      </c>
      <c r="AM1796" s="0" t="str">
        <f aca="false">_xlfn.IFS(OR(F1796="December",F1796="January",F1796="February"),"Winter",OR(F1796="March",F1796="April",F1796="May"),"Spring",OR(F1796="June",F1796="July",F1796="August"),"Summer",TRUE(),"Autumn")</f>
        <v>Summer</v>
      </c>
      <c r="AN1796" s="0" t="str">
        <f aca="false">IF(L1796+M1796&gt;0,"Family","Adult Only")</f>
        <v>Family</v>
      </c>
      <c r="AO1796" s="0" t="str">
        <f aca="false">IF(U1796=V1796,"Same","Changed")</f>
        <v>Same</v>
      </c>
    </row>
    <row r="1797" customFormat="false" ht="15" hidden="false" customHeight="false" outlineLevel="0" collapsed="false">
      <c r="A1797" s="14" t="n">
        <v>1880</v>
      </c>
      <c r="B1797" s="14" t="s">
        <v>90</v>
      </c>
      <c r="C1797" s="14" t="n">
        <v>0</v>
      </c>
      <c r="D1797" s="14" t="n">
        <v>4</v>
      </c>
      <c r="E1797" s="14" t="n">
        <v>2016</v>
      </c>
      <c r="F1797" s="14" t="s">
        <v>121</v>
      </c>
      <c r="G1797" s="14" t="n">
        <v>23</v>
      </c>
      <c r="H1797" s="14" t="n">
        <v>29</v>
      </c>
      <c r="I1797" s="14" t="n">
        <v>2</v>
      </c>
      <c r="J1797" s="14" t="n">
        <v>1</v>
      </c>
      <c r="K1797" s="14" t="n">
        <v>2</v>
      </c>
      <c r="L1797" s="14" t="n">
        <v>0</v>
      </c>
      <c r="M1797" s="14" t="n">
        <v>0</v>
      </c>
      <c r="N1797" s="14" t="s">
        <v>82</v>
      </c>
      <c r="O1797" s="14" t="s">
        <v>117</v>
      </c>
      <c r="P1797" s="14" t="s">
        <v>93</v>
      </c>
      <c r="Q1797" s="14" t="s">
        <v>94</v>
      </c>
      <c r="R1797" s="14" t="n">
        <v>0</v>
      </c>
      <c r="S1797" s="14" t="n">
        <v>0</v>
      </c>
      <c r="T1797" s="14" t="n">
        <v>0</v>
      </c>
      <c r="U1797" s="14" t="s">
        <v>109</v>
      </c>
      <c r="V1797" s="14" t="s">
        <v>109</v>
      </c>
      <c r="W1797" s="14" t="n">
        <v>0</v>
      </c>
      <c r="X1797" s="14" t="s">
        <v>86</v>
      </c>
      <c r="Y1797" s="14" t="n">
        <v>9</v>
      </c>
      <c r="Z1797" s="14" t="n">
        <v>0</v>
      </c>
      <c r="AA1797" s="14" t="n">
        <v>0</v>
      </c>
      <c r="AB1797" s="14" t="s">
        <v>87</v>
      </c>
      <c r="AC1797" s="14" t="n">
        <v>136</v>
      </c>
      <c r="AD1797" s="14" t="n">
        <v>0</v>
      </c>
      <c r="AE1797" s="14" t="n">
        <v>1</v>
      </c>
      <c r="AF1797" s="14" t="s">
        <v>88</v>
      </c>
      <c r="AG1797" s="15" t="n">
        <v>42522</v>
      </c>
      <c r="AH1797" s="14" t="n">
        <f aca="false">I1797+J1797</f>
        <v>3</v>
      </c>
      <c r="AI1797" s="14" t="n">
        <f aca="false">K1797+L1797+M1797</f>
        <v>2</v>
      </c>
      <c r="AJ1797" s="14" t="n">
        <f aca="false">AC1797*AH1797</f>
        <v>408</v>
      </c>
      <c r="AK1797" s="14" t="str">
        <f aca="false">IF(C1797=1,"Cancelled","Completed")</f>
        <v>Completed</v>
      </c>
      <c r="AL1797" s="14" t="str">
        <f aca="false">_xlfn.IFS(D1797&lt;=7,"0-7 Days",D1797&lt;=30,"8-30 Days",D1797&lt;=90,"31-90 Days",TRUE(),"90+ Days")</f>
        <v>0-7 Days</v>
      </c>
      <c r="AM1797" s="14" t="str">
        <f aca="false">_xlfn.IFS(OR(F1797="December",F1797="January",F1797="February"),"Winter",OR(F1797="March",F1797="April",F1797="May"),"Spring",OR(F1797="June",F1797="July",F1797="August"),"Summer",TRUE(),"Autumn")</f>
        <v>Spring</v>
      </c>
      <c r="AN1797" s="14" t="str">
        <f aca="false">IF(L1797+M1797&gt;0,"Family","Adult Only")</f>
        <v>Adult Only</v>
      </c>
      <c r="AO1797" s="14" t="str">
        <f aca="false">IF(U1797=V1797,"Same","Changed")</f>
        <v>Same</v>
      </c>
    </row>
    <row r="1798" customFormat="false" ht="15" hidden="false" customHeight="false" outlineLevel="0" collapsed="false">
      <c r="A1798" s="0" t="n">
        <v>1881</v>
      </c>
      <c r="B1798" s="0" t="s">
        <v>80</v>
      </c>
      <c r="C1798" s="0" t="n">
        <v>0</v>
      </c>
      <c r="D1798" s="0" t="n">
        <v>286</v>
      </c>
      <c r="E1798" s="0" t="n">
        <v>2017</v>
      </c>
      <c r="F1798" s="0" t="s">
        <v>121</v>
      </c>
      <c r="G1798" s="0" t="n">
        <v>20</v>
      </c>
      <c r="H1798" s="0" t="n">
        <v>18</v>
      </c>
      <c r="I1798" s="0" t="n">
        <v>1</v>
      </c>
      <c r="J1798" s="0" t="n">
        <v>3</v>
      </c>
      <c r="K1798" s="0" t="n">
        <v>2</v>
      </c>
      <c r="L1798" s="0" t="n">
        <v>0</v>
      </c>
      <c r="M1798" s="0" t="n">
        <v>0</v>
      </c>
      <c r="N1798" s="0" t="s">
        <v>112</v>
      </c>
      <c r="O1798" s="0" t="s">
        <v>83</v>
      </c>
      <c r="P1798" s="0" t="s">
        <v>99</v>
      </c>
      <c r="Q1798" s="0" t="s">
        <v>94</v>
      </c>
      <c r="R1798" s="0" t="n">
        <v>0</v>
      </c>
      <c r="S1798" s="0" t="n">
        <v>0</v>
      </c>
      <c r="T1798" s="0" t="n">
        <v>0</v>
      </c>
      <c r="U1798" s="0" t="s">
        <v>95</v>
      </c>
      <c r="V1798" s="0" t="s">
        <v>124</v>
      </c>
      <c r="W1798" s="0" t="n">
        <v>2</v>
      </c>
      <c r="X1798" s="0" t="s">
        <v>86</v>
      </c>
      <c r="Y1798" s="0" t="n">
        <v>243</v>
      </c>
      <c r="Z1798" s="0" t="n">
        <v>0</v>
      </c>
      <c r="AA1798" s="0" t="n">
        <v>0</v>
      </c>
      <c r="AB1798" s="0" t="s">
        <v>125</v>
      </c>
      <c r="AC1798" s="0" t="n">
        <v>78.95</v>
      </c>
      <c r="AD1798" s="0" t="n">
        <v>0</v>
      </c>
      <c r="AE1798" s="0" t="n">
        <v>1</v>
      </c>
      <c r="AF1798" s="0" t="s">
        <v>88</v>
      </c>
      <c r="AG1798" s="13" t="n">
        <v>42877</v>
      </c>
      <c r="AH1798" s="25" t="n">
        <f aca="false">I1798+J1798</f>
        <v>4</v>
      </c>
      <c r="AI1798" s="25" t="n">
        <f aca="false">K1798+L1798+M1798</f>
        <v>2</v>
      </c>
      <c r="AJ1798" s="25" t="n">
        <f aca="false">AC1798*AH1798</f>
        <v>315.8</v>
      </c>
      <c r="AK1798" s="0" t="str">
        <f aca="false">IF(C1798=1,"Cancelled","Completed")</f>
        <v>Completed</v>
      </c>
      <c r="AL1798" s="0" t="str">
        <f aca="false">_xlfn.IFS(D1798&lt;=7,"0-7 Days",D1798&lt;=30,"8-30 Days",D1798&lt;=90,"31-90 Days",TRUE(),"90+ Days")</f>
        <v>90+ Days</v>
      </c>
      <c r="AM1798" s="0" t="str">
        <f aca="false">_xlfn.IFS(OR(F1798="December",F1798="January",F1798="February"),"Winter",OR(F1798="March",F1798="April",F1798="May"),"Spring",OR(F1798="June",F1798="July",F1798="August"),"Summer",TRUE(),"Autumn")</f>
        <v>Spring</v>
      </c>
      <c r="AN1798" s="0" t="str">
        <f aca="false">IF(L1798+M1798&gt;0,"Family","Adult Only")</f>
        <v>Adult Only</v>
      </c>
      <c r="AO1798" s="0" t="str">
        <f aca="false">IF(U1798=V1798,"Same","Changed")</f>
        <v>Changed</v>
      </c>
    </row>
    <row r="1799" customFormat="false" ht="15" hidden="false" customHeight="false" outlineLevel="0" collapsed="false">
      <c r="A1799" s="14" t="n">
        <v>1882</v>
      </c>
      <c r="B1799" s="14" t="s">
        <v>90</v>
      </c>
      <c r="C1799" s="14" t="n">
        <v>1</v>
      </c>
      <c r="D1799" s="14" t="n">
        <v>351</v>
      </c>
      <c r="E1799" s="14" t="n">
        <v>2016</v>
      </c>
      <c r="F1799" s="14" t="s">
        <v>135</v>
      </c>
      <c r="G1799" s="14" t="n">
        <v>26</v>
      </c>
      <c r="H1799" s="14" t="n">
        <v>23</v>
      </c>
      <c r="I1799" s="14" t="n">
        <v>0</v>
      </c>
      <c r="J1799" s="14" t="n">
        <v>1</v>
      </c>
      <c r="K1799" s="14" t="n">
        <v>1</v>
      </c>
      <c r="L1799" s="14" t="n">
        <v>0</v>
      </c>
      <c r="M1799" s="14" t="n">
        <v>0</v>
      </c>
      <c r="N1799" s="14" t="s">
        <v>82</v>
      </c>
      <c r="O1799" s="14" t="s">
        <v>92</v>
      </c>
      <c r="P1799" s="14" t="s">
        <v>116</v>
      </c>
      <c r="Q1799" s="14" t="s">
        <v>94</v>
      </c>
      <c r="R1799" s="14" t="n">
        <v>0</v>
      </c>
      <c r="S1799" s="14" t="n">
        <v>0</v>
      </c>
      <c r="T1799" s="14" t="n">
        <v>0</v>
      </c>
      <c r="U1799" s="14" t="s">
        <v>95</v>
      </c>
      <c r="V1799" s="14" t="s">
        <v>95</v>
      </c>
      <c r="W1799" s="14" t="n">
        <v>0</v>
      </c>
      <c r="X1799" s="14" t="s">
        <v>120</v>
      </c>
      <c r="Y1799" s="14" t="n">
        <v>1</v>
      </c>
      <c r="Z1799" s="14" t="n">
        <v>0</v>
      </c>
      <c r="AA1799" s="14" t="n">
        <v>0</v>
      </c>
      <c r="AB1799" s="14" t="s">
        <v>87</v>
      </c>
      <c r="AC1799" s="14" t="n">
        <v>59</v>
      </c>
      <c r="AD1799" s="14" t="n">
        <v>0</v>
      </c>
      <c r="AE1799" s="14" t="n">
        <v>0</v>
      </c>
      <c r="AF1799" s="14" t="s">
        <v>96</v>
      </c>
      <c r="AG1799" s="15" t="n">
        <v>42298</v>
      </c>
      <c r="AH1799" s="14" t="n">
        <f aca="false">I1799+J1799</f>
        <v>1</v>
      </c>
      <c r="AI1799" s="14" t="n">
        <f aca="false">K1799+L1799+M1799</f>
        <v>1</v>
      </c>
      <c r="AJ1799" s="14" t="n">
        <f aca="false">AC1799*AH1799</f>
        <v>59</v>
      </c>
      <c r="AK1799" s="14" t="str">
        <f aca="false">IF(C1799=1,"Cancelled","Completed")</f>
        <v>Cancelled</v>
      </c>
      <c r="AL1799" s="14" t="str">
        <f aca="false">_xlfn.IFS(D1799&lt;=7,"0-7 Days",D1799&lt;=30,"8-30 Days",D1799&lt;=90,"31-90 Days",TRUE(),"90+ Days")</f>
        <v>90+ Days</v>
      </c>
      <c r="AM1799" s="14" t="str">
        <f aca="false">_xlfn.IFS(OR(F1799="December",F1799="January",F1799="February"),"Winter",OR(F1799="March",F1799="April",F1799="May"),"Spring",OR(F1799="June",F1799="July",F1799="August"),"Summer",TRUE(),"Autumn")</f>
        <v>Summer</v>
      </c>
      <c r="AN1799" s="14" t="str">
        <f aca="false">IF(L1799+M1799&gt;0,"Family","Adult Only")</f>
        <v>Adult Only</v>
      </c>
      <c r="AO1799" s="14" t="str">
        <f aca="false">IF(U1799=V1799,"Same","Changed")</f>
        <v>Same</v>
      </c>
    </row>
    <row r="1800" customFormat="false" ht="15" hidden="false" customHeight="false" outlineLevel="0" collapsed="false">
      <c r="A1800" s="0" t="n">
        <v>1883</v>
      </c>
      <c r="B1800" s="0" t="s">
        <v>90</v>
      </c>
      <c r="C1800" s="0" t="n">
        <v>1</v>
      </c>
      <c r="D1800" s="0" t="n">
        <v>18</v>
      </c>
      <c r="E1800" s="0" t="n">
        <v>2016</v>
      </c>
      <c r="F1800" s="0" t="s">
        <v>121</v>
      </c>
      <c r="G1800" s="0" t="n">
        <v>23</v>
      </c>
      <c r="H1800" s="0" t="n">
        <v>29</v>
      </c>
      <c r="I1800" s="0" t="n">
        <v>2</v>
      </c>
      <c r="J1800" s="0" t="n">
        <v>2</v>
      </c>
      <c r="K1800" s="0" t="n">
        <v>2</v>
      </c>
      <c r="L1800" s="0" t="n">
        <v>0</v>
      </c>
      <c r="M1800" s="0" t="n">
        <v>0</v>
      </c>
      <c r="N1800" s="0" t="s">
        <v>82</v>
      </c>
      <c r="O1800" s="0" t="s">
        <v>122</v>
      </c>
      <c r="P1800" s="0" t="s">
        <v>93</v>
      </c>
      <c r="Q1800" s="0" t="s">
        <v>94</v>
      </c>
      <c r="R1800" s="0" t="n">
        <v>0</v>
      </c>
      <c r="S1800" s="0" t="n">
        <v>0</v>
      </c>
      <c r="T1800" s="0" t="n">
        <v>0</v>
      </c>
      <c r="U1800" s="0" t="s">
        <v>95</v>
      </c>
      <c r="V1800" s="0" t="s">
        <v>95</v>
      </c>
      <c r="W1800" s="0" t="n">
        <v>0</v>
      </c>
      <c r="X1800" s="0" t="s">
        <v>86</v>
      </c>
      <c r="Y1800" s="0" t="n">
        <v>9</v>
      </c>
      <c r="Z1800" s="0" t="n">
        <v>0</v>
      </c>
      <c r="AA1800" s="0" t="n">
        <v>0</v>
      </c>
      <c r="AB1800" s="0" t="s">
        <v>87</v>
      </c>
      <c r="AC1800" s="0" t="n">
        <v>98.6</v>
      </c>
      <c r="AD1800" s="0" t="n">
        <v>0</v>
      </c>
      <c r="AE1800" s="0" t="n">
        <v>0</v>
      </c>
      <c r="AF1800" s="0" t="s">
        <v>96</v>
      </c>
      <c r="AG1800" s="13" t="n">
        <v>42513</v>
      </c>
      <c r="AH1800" s="25" t="n">
        <f aca="false">I1800+J1800</f>
        <v>4</v>
      </c>
      <c r="AI1800" s="25" t="n">
        <f aca="false">K1800+L1800+M1800</f>
        <v>2</v>
      </c>
      <c r="AJ1800" s="25" t="n">
        <f aca="false">AC1800*AH1800</f>
        <v>394.4</v>
      </c>
      <c r="AK1800" s="0" t="str">
        <f aca="false">IF(C1800=1,"Cancelled","Completed")</f>
        <v>Cancelled</v>
      </c>
      <c r="AL1800" s="0" t="str">
        <f aca="false">_xlfn.IFS(D1800&lt;=7,"0-7 Days",D1800&lt;=30,"8-30 Days",D1800&lt;=90,"31-90 Days",TRUE(),"90+ Days")</f>
        <v>8-30 Days</v>
      </c>
      <c r="AM1800" s="0" t="str">
        <f aca="false">_xlfn.IFS(OR(F1800="December",F1800="January",F1800="February"),"Winter",OR(F1800="March",F1800="April",F1800="May"),"Spring",OR(F1800="June",F1800="July",F1800="August"),"Summer",TRUE(),"Autumn")</f>
        <v>Spring</v>
      </c>
      <c r="AN1800" s="0" t="str">
        <f aca="false">IF(L1800+M1800&gt;0,"Family","Adult Only")</f>
        <v>Adult Only</v>
      </c>
      <c r="AO1800" s="0" t="str">
        <f aca="false">IF(U1800=V1800,"Same","Changed")</f>
        <v>Same</v>
      </c>
    </row>
    <row r="1801" customFormat="false" ht="15" hidden="false" customHeight="false" outlineLevel="0" collapsed="false">
      <c r="A1801" s="14" t="n">
        <v>1884</v>
      </c>
      <c r="B1801" s="14" t="s">
        <v>80</v>
      </c>
      <c r="C1801" s="14" t="n">
        <v>0</v>
      </c>
      <c r="D1801" s="14" t="n">
        <v>1</v>
      </c>
      <c r="E1801" s="14" t="n">
        <v>2016</v>
      </c>
      <c r="F1801" s="14" t="s">
        <v>119</v>
      </c>
      <c r="G1801" s="14" t="n">
        <v>35</v>
      </c>
      <c r="H1801" s="14" t="n">
        <v>21</v>
      </c>
      <c r="I1801" s="14" t="n">
        <v>1</v>
      </c>
      <c r="J1801" s="14" t="n">
        <v>0</v>
      </c>
      <c r="K1801" s="14" t="n">
        <v>2</v>
      </c>
      <c r="L1801" s="14" t="n">
        <v>0</v>
      </c>
      <c r="M1801" s="14" t="n">
        <v>0</v>
      </c>
      <c r="N1801" s="14" t="s">
        <v>82</v>
      </c>
      <c r="O1801" s="14" t="s">
        <v>92</v>
      </c>
      <c r="P1801" s="14" t="s">
        <v>84</v>
      </c>
      <c r="Q1801" s="14" t="s">
        <v>84</v>
      </c>
      <c r="R1801" s="14" t="n">
        <v>0</v>
      </c>
      <c r="S1801" s="14" t="n">
        <v>0</v>
      </c>
      <c r="T1801" s="14" t="n">
        <v>0</v>
      </c>
      <c r="U1801" s="14" t="s">
        <v>95</v>
      </c>
      <c r="V1801" s="14" t="s">
        <v>95</v>
      </c>
      <c r="W1801" s="14" t="n">
        <v>1</v>
      </c>
      <c r="X1801" s="14" t="s">
        <v>86</v>
      </c>
      <c r="Y1801" s="14" t="n">
        <v>250</v>
      </c>
      <c r="Z1801" s="14" t="n">
        <v>0</v>
      </c>
      <c r="AA1801" s="14" t="n">
        <v>0</v>
      </c>
      <c r="AB1801" s="14" t="s">
        <v>87</v>
      </c>
      <c r="AC1801" s="14" t="n">
        <v>200</v>
      </c>
      <c r="AD1801" s="14" t="n">
        <v>0</v>
      </c>
      <c r="AE1801" s="14" t="n">
        <v>1</v>
      </c>
      <c r="AF1801" s="14" t="s">
        <v>88</v>
      </c>
      <c r="AG1801" s="15" t="n">
        <v>42604</v>
      </c>
      <c r="AH1801" s="14" t="n">
        <f aca="false">I1801+J1801</f>
        <v>1</v>
      </c>
      <c r="AI1801" s="14" t="n">
        <f aca="false">K1801+L1801+M1801</f>
        <v>2</v>
      </c>
      <c r="AJ1801" s="14" t="n">
        <f aca="false">AC1801*AH1801</f>
        <v>200</v>
      </c>
      <c r="AK1801" s="14" t="str">
        <f aca="false">IF(C1801=1,"Cancelled","Completed")</f>
        <v>Completed</v>
      </c>
      <c r="AL1801" s="14" t="str">
        <f aca="false">_xlfn.IFS(D1801&lt;=7,"0-7 Days",D1801&lt;=30,"8-30 Days",D1801&lt;=90,"31-90 Days",TRUE(),"90+ Days")</f>
        <v>0-7 Days</v>
      </c>
      <c r="AM1801" s="14" t="str">
        <f aca="false">_xlfn.IFS(OR(F1801="December",F1801="January",F1801="February"),"Winter",OR(F1801="March",F1801="April",F1801="May"),"Spring",OR(F1801="June",F1801="July",F1801="August"),"Summer",TRUE(),"Autumn")</f>
        <v>Summer</v>
      </c>
      <c r="AN1801" s="14" t="str">
        <f aca="false">IF(L1801+M1801&gt;0,"Family","Adult Only")</f>
        <v>Adult Only</v>
      </c>
      <c r="AO1801" s="14" t="str">
        <f aca="false">IF(U1801=V1801,"Same","Changed")</f>
        <v>Same</v>
      </c>
    </row>
    <row r="1802" customFormat="false" ht="15" hidden="false" customHeight="false" outlineLevel="0" collapsed="false">
      <c r="A1802" s="0" t="n">
        <v>1885</v>
      </c>
      <c r="B1802" s="0" t="s">
        <v>80</v>
      </c>
      <c r="C1802" s="0" t="n">
        <v>0</v>
      </c>
      <c r="D1802" s="0" t="n">
        <v>1</v>
      </c>
      <c r="E1802" s="0" t="n">
        <v>2017</v>
      </c>
      <c r="F1802" s="0" t="s">
        <v>126</v>
      </c>
      <c r="G1802" s="0" t="n">
        <v>3</v>
      </c>
      <c r="H1802" s="0" t="n">
        <v>21</v>
      </c>
      <c r="I1802" s="0" t="n">
        <v>0</v>
      </c>
      <c r="J1802" s="0" t="n">
        <v>1</v>
      </c>
      <c r="K1802" s="0" t="n">
        <v>2</v>
      </c>
      <c r="L1802" s="0" t="n">
        <v>0</v>
      </c>
      <c r="M1802" s="0" t="n">
        <v>0</v>
      </c>
      <c r="N1802" s="0" t="s">
        <v>82</v>
      </c>
      <c r="O1802" s="0" t="s">
        <v>232</v>
      </c>
      <c r="P1802" s="0" t="s">
        <v>93</v>
      </c>
      <c r="Q1802" s="0" t="s">
        <v>94</v>
      </c>
      <c r="R1802" s="0" t="n">
        <v>0</v>
      </c>
      <c r="S1802" s="0" t="n">
        <v>0</v>
      </c>
      <c r="T1802" s="0" t="n">
        <v>0</v>
      </c>
      <c r="U1802" s="0" t="s">
        <v>95</v>
      </c>
      <c r="V1802" s="0" t="s">
        <v>109</v>
      </c>
      <c r="W1802" s="0" t="n">
        <v>0</v>
      </c>
      <c r="X1802" s="0" t="s">
        <v>86</v>
      </c>
      <c r="Y1802" s="0" t="n">
        <v>240</v>
      </c>
      <c r="Z1802" s="0" t="n">
        <v>0</v>
      </c>
      <c r="AA1802" s="0" t="n">
        <v>0</v>
      </c>
      <c r="AB1802" s="0" t="s">
        <v>87</v>
      </c>
      <c r="AC1802" s="0" t="n">
        <v>48</v>
      </c>
      <c r="AD1802" s="0" t="n">
        <v>0</v>
      </c>
      <c r="AE1802" s="0" t="n">
        <v>1</v>
      </c>
      <c r="AF1802" s="0" t="s">
        <v>88</v>
      </c>
      <c r="AG1802" s="13" t="n">
        <v>42757</v>
      </c>
      <c r="AH1802" s="25" t="n">
        <f aca="false">I1802+J1802</f>
        <v>1</v>
      </c>
      <c r="AI1802" s="25" t="n">
        <f aca="false">K1802+L1802+M1802</f>
        <v>2</v>
      </c>
      <c r="AJ1802" s="25" t="n">
        <f aca="false">AC1802*AH1802</f>
        <v>48</v>
      </c>
      <c r="AK1802" s="0" t="str">
        <f aca="false">IF(C1802=1,"Cancelled","Completed")</f>
        <v>Completed</v>
      </c>
      <c r="AL1802" s="0" t="str">
        <f aca="false">_xlfn.IFS(D1802&lt;=7,"0-7 Days",D1802&lt;=30,"8-30 Days",D1802&lt;=90,"31-90 Days",TRUE(),"90+ Days")</f>
        <v>0-7 Days</v>
      </c>
      <c r="AM1802" s="0" t="str">
        <f aca="false">_xlfn.IFS(OR(F1802="December",F1802="January",F1802="February"),"Winter",OR(F1802="March",F1802="April",F1802="May"),"Spring",OR(F1802="June",F1802="July",F1802="August"),"Summer",TRUE(),"Autumn")</f>
        <v>Winter</v>
      </c>
      <c r="AN1802" s="0" t="str">
        <f aca="false">IF(L1802+M1802&gt;0,"Family","Adult Only")</f>
        <v>Adult Only</v>
      </c>
      <c r="AO1802" s="0" t="str">
        <f aca="false">IF(U1802=V1802,"Same","Changed")</f>
        <v>Changed</v>
      </c>
    </row>
    <row r="1803" customFormat="false" ht="15" hidden="false" customHeight="false" outlineLevel="0" collapsed="false">
      <c r="A1803" s="14" t="n">
        <v>1886</v>
      </c>
      <c r="B1803" s="14" t="s">
        <v>90</v>
      </c>
      <c r="C1803" s="14" t="n">
        <v>0</v>
      </c>
      <c r="D1803" s="14" t="n">
        <v>67</v>
      </c>
      <c r="E1803" s="14" t="n">
        <v>2017</v>
      </c>
      <c r="F1803" s="14" t="s">
        <v>103</v>
      </c>
      <c r="G1803" s="14" t="n">
        <v>10</v>
      </c>
      <c r="H1803" s="14" t="n">
        <v>10</v>
      </c>
      <c r="I1803" s="14" t="n">
        <v>1</v>
      </c>
      <c r="J1803" s="14" t="n">
        <v>2</v>
      </c>
      <c r="K1803" s="14" t="n">
        <v>2</v>
      </c>
      <c r="L1803" s="14" t="n">
        <v>0</v>
      </c>
      <c r="M1803" s="14" t="n">
        <v>0</v>
      </c>
      <c r="N1803" s="14" t="s">
        <v>82</v>
      </c>
      <c r="O1803" s="14" t="s">
        <v>83</v>
      </c>
      <c r="P1803" s="14" t="s">
        <v>93</v>
      </c>
      <c r="Q1803" s="14" t="s">
        <v>94</v>
      </c>
      <c r="R1803" s="14" t="n">
        <v>0</v>
      </c>
      <c r="S1803" s="14" t="n">
        <v>0</v>
      </c>
      <c r="T1803" s="14" t="n">
        <v>0</v>
      </c>
      <c r="U1803" s="14" t="s">
        <v>95</v>
      </c>
      <c r="V1803" s="14" t="s">
        <v>95</v>
      </c>
      <c r="W1803" s="14" t="n">
        <v>0</v>
      </c>
      <c r="X1803" s="14" t="s">
        <v>86</v>
      </c>
      <c r="Y1803" s="14" t="n">
        <v>9</v>
      </c>
      <c r="Z1803" s="14" t="n">
        <v>0</v>
      </c>
      <c r="AA1803" s="14" t="n">
        <v>0</v>
      </c>
      <c r="AB1803" s="14" t="s">
        <v>87</v>
      </c>
      <c r="AC1803" s="14" t="n">
        <v>106.2</v>
      </c>
      <c r="AD1803" s="14" t="n">
        <v>1</v>
      </c>
      <c r="AE1803" s="14" t="n">
        <v>1</v>
      </c>
      <c r="AF1803" s="14" t="s">
        <v>88</v>
      </c>
      <c r="AG1803" s="15" t="n">
        <v>42807</v>
      </c>
      <c r="AH1803" s="14" t="n">
        <f aca="false">I1803+J1803</f>
        <v>3</v>
      </c>
      <c r="AI1803" s="14" t="n">
        <f aca="false">K1803+L1803+M1803</f>
        <v>2</v>
      </c>
      <c r="AJ1803" s="14" t="n">
        <f aca="false">AC1803*AH1803</f>
        <v>318.6</v>
      </c>
      <c r="AK1803" s="14" t="str">
        <f aca="false">IF(C1803=1,"Cancelled","Completed")</f>
        <v>Completed</v>
      </c>
      <c r="AL1803" s="14" t="str">
        <f aca="false">_xlfn.IFS(D1803&lt;=7,"0-7 Days",D1803&lt;=30,"8-30 Days",D1803&lt;=90,"31-90 Days",TRUE(),"90+ Days")</f>
        <v>31-90 Days</v>
      </c>
      <c r="AM1803" s="14" t="str">
        <f aca="false">_xlfn.IFS(OR(F1803="December",F1803="January",F1803="February"),"Winter",OR(F1803="March",F1803="April",F1803="May"),"Spring",OR(F1803="June",F1803="July",F1803="August"),"Summer",TRUE(),"Autumn")</f>
        <v>Spring</v>
      </c>
      <c r="AN1803" s="14" t="str">
        <f aca="false">IF(L1803+M1803&gt;0,"Family","Adult Only")</f>
        <v>Adult Only</v>
      </c>
      <c r="AO1803" s="14" t="str">
        <f aca="false">IF(U1803=V1803,"Same","Changed")</f>
        <v>Same</v>
      </c>
    </row>
    <row r="1804" customFormat="false" ht="15" hidden="false" customHeight="false" outlineLevel="0" collapsed="false">
      <c r="A1804" s="0" t="n">
        <v>1887</v>
      </c>
      <c r="B1804" s="0" t="s">
        <v>80</v>
      </c>
      <c r="C1804" s="0" t="n">
        <v>0</v>
      </c>
      <c r="D1804" s="0" t="n">
        <v>55</v>
      </c>
      <c r="E1804" s="0" t="n">
        <v>2017</v>
      </c>
      <c r="F1804" s="0" t="s">
        <v>126</v>
      </c>
      <c r="G1804" s="0" t="n">
        <v>2</v>
      </c>
      <c r="H1804" s="0" t="n">
        <v>11</v>
      </c>
      <c r="I1804" s="0" t="n">
        <v>0</v>
      </c>
      <c r="J1804" s="0" t="n">
        <v>3</v>
      </c>
      <c r="K1804" s="0" t="n">
        <v>2</v>
      </c>
      <c r="L1804" s="0" t="n">
        <v>0</v>
      </c>
      <c r="M1804" s="0" t="n">
        <v>0</v>
      </c>
      <c r="N1804" s="0" t="s">
        <v>82</v>
      </c>
      <c r="O1804" s="0" t="s">
        <v>83</v>
      </c>
      <c r="P1804" s="0" t="s">
        <v>93</v>
      </c>
      <c r="Q1804" s="0" t="s">
        <v>94</v>
      </c>
      <c r="R1804" s="0" t="n">
        <v>0</v>
      </c>
      <c r="S1804" s="0" t="n">
        <v>0</v>
      </c>
      <c r="T1804" s="0" t="n">
        <v>0</v>
      </c>
      <c r="U1804" s="0" t="s">
        <v>124</v>
      </c>
      <c r="V1804" s="0" t="s">
        <v>124</v>
      </c>
      <c r="W1804" s="0" t="n">
        <v>0</v>
      </c>
      <c r="X1804" s="0" t="s">
        <v>86</v>
      </c>
      <c r="Y1804" s="0" t="n">
        <v>241</v>
      </c>
      <c r="Z1804" s="0" t="n">
        <v>0</v>
      </c>
      <c r="AA1804" s="0" t="n">
        <v>0</v>
      </c>
      <c r="AB1804" s="0" t="s">
        <v>87</v>
      </c>
      <c r="AC1804" s="0" t="n">
        <v>44.41</v>
      </c>
      <c r="AD1804" s="0" t="n">
        <v>0</v>
      </c>
      <c r="AE1804" s="0" t="n">
        <v>1</v>
      </c>
      <c r="AF1804" s="0" t="s">
        <v>88</v>
      </c>
      <c r="AG1804" s="13" t="n">
        <v>42749</v>
      </c>
      <c r="AH1804" s="25" t="n">
        <f aca="false">I1804+J1804</f>
        <v>3</v>
      </c>
      <c r="AI1804" s="25" t="n">
        <f aca="false">K1804+L1804+M1804</f>
        <v>2</v>
      </c>
      <c r="AJ1804" s="25" t="n">
        <f aca="false">AC1804*AH1804</f>
        <v>133.23</v>
      </c>
      <c r="AK1804" s="0" t="str">
        <f aca="false">IF(C1804=1,"Cancelled","Completed")</f>
        <v>Completed</v>
      </c>
      <c r="AL1804" s="0" t="str">
        <f aca="false">_xlfn.IFS(D1804&lt;=7,"0-7 Days",D1804&lt;=30,"8-30 Days",D1804&lt;=90,"31-90 Days",TRUE(),"90+ Days")</f>
        <v>31-90 Days</v>
      </c>
      <c r="AM1804" s="0" t="str">
        <f aca="false">_xlfn.IFS(OR(F1804="December",F1804="January",F1804="February"),"Winter",OR(F1804="March",F1804="April",F1804="May"),"Spring",OR(F1804="June",F1804="July",F1804="August"),"Summer",TRUE(),"Autumn")</f>
        <v>Winter</v>
      </c>
      <c r="AN1804" s="0" t="str">
        <f aca="false">IF(L1804+M1804&gt;0,"Family","Adult Only")</f>
        <v>Adult Only</v>
      </c>
      <c r="AO1804" s="0" t="str">
        <f aca="false">IF(U1804=V1804,"Same","Changed")</f>
        <v>Same</v>
      </c>
    </row>
    <row r="1805" customFormat="false" ht="15" hidden="false" customHeight="false" outlineLevel="0" collapsed="false">
      <c r="A1805" s="14" t="n">
        <v>1888</v>
      </c>
      <c r="B1805" s="14" t="s">
        <v>80</v>
      </c>
      <c r="C1805" s="14" t="n">
        <v>1</v>
      </c>
      <c r="D1805" s="14" t="n">
        <v>32</v>
      </c>
      <c r="E1805" s="14" t="n">
        <v>2016</v>
      </c>
      <c r="F1805" s="14" t="s">
        <v>119</v>
      </c>
      <c r="G1805" s="14" t="n">
        <v>34</v>
      </c>
      <c r="H1805" s="14" t="n">
        <v>20</v>
      </c>
      <c r="I1805" s="14" t="n">
        <v>2</v>
      </c>
      <c r="J1805" s="14" t="n">
        <v>4</v>
      </c>
      <c r="K1805" s="14" t="n">
        <v>2</v>
      </c>
      <c r="L1805" s="14" t="n">
        <v>0</v>
      </c>
      <c r="M1805" s="14" t="n">
        <v>0</v>
      </c>
      <c r="N1805" s="14" t="s">
        <v>82</v>
      </c>
      <c r="O1805" s="14" t="s">
        <v>147</v>
      </c>
      <c r="P1805" s="14" t="s">
        <v>93</v>
      </c>
      <c r="Q1805" s="14" t="s">
        <v>94</v>
      </c>
      <c r="R1805" s="14" t="n">
        <v>0</v>
      </c>
      <c r="S1805" s="14" t="n">
        <v>0</v>
      </c>
      <c r="T1805" s="14" t="n">
        <v>0</v>
      </c>
      <c r="U1805" s="14" t="s">
        <v>109</v>
      </c>
      <c r="V1805" s="14" t="s">
        <v>109</v>
      </c>
      <c r="W1805" s="14" t="n">
        <v>0</v>
      </c>
      <c r="X1805" s="14" t="s">
        <v>86</v>
      </c>
      <c r="Y1805" s="14" t="n">
        <v>240</v>
      </c>
      <c r="Z1805" s="14" t="n">
        <v>0</v>
      </c>
      <c r="AA1805" s="14" t="n">
        <v>0</v>
      </c>
      <c r="AB1805" s="14" t="s">
        <v>87</v>
      </c>
      <c r="AC1805" s="14" t="n">
        <v>235.67</v>
      </c>
      <c r="AD1805" s="14" t="n">
        <v>0</v>
      </c>
      <c r="AE1805" s="14" t="n">
        <v>0</v>
      </c>
      <c r="AF1805" s="14" t="s">
        <v>96</v>
      </c>
      <c r="AG1805" s="15" t="n">
        <v>42570</v>
      </c>
      <c r="AH1805" s="14" t="n">
        <f aca="false">I1805+J1805</f>
        <v>6</v>
      </c>
      <c r="AI1805" s="14" t="n">
        <f aca="false">K1805+L1805+M1805</f>
        <v>2</v>
      </c>
      <c r="AJ1805" s="14" t="n">
        <f aca="false">AC1805*AH1805</f>
        <v>1414.02</v>
      </c>
      <c r="AK1805" s="14" t="str">
        <f aca="false">IF(C1805=1,"Cancelled","Completed")</f>
        <v>Cancelled</v>
      </c>
      <c r="AL1805" s="14" t="str">
        <f aca="false">_xlfn.IFS(D1805&lt;=7,"0-7 Days",D1805&lt;=30,"8-30 Days",D1805&lt;=90,"31-90 Days",TRUE(),"90+ Days")</f>
        <v>31-90 Days</v>
      </c>
      <c r="AM1805" s="14" t="str">
        <f aca="false">_xlfn.IFS(OR(F1805="December",F1805="January",F1805="February"),"Winter",OR(F1805="March",F1805="April",F1805="May"),"Spring",OR(F1805="June",F1805="July",F1805="August"),"Summer",TRUE(),"Autumn")</f>
        <v>Summer</v>
      </c>
      <c r="AN1805" s="14" t="str">
        <f aca="false">IF(L1805+M1805&gt;0,"Family","Adult Only")</f>
        <v>Adult Only</v>
      </c>
      <c r="AO1805" s="14" t="str">
        <f aca="false">IF(U1805=V1805,"Same","Changed")</f>
        <v>Same</v>
      </c>
    </row>
    <row r="1806" customFormat="false" ht="15" hidden="false" customHeight="false" outlineLevel="0" collapsed="false">
      <c r="A1806" s="0" t="n">
        <v>1889</v>
      </c>
      <c r="B1806" s="0" t="s">
        <v>90</v>
      </c>
      <c r="C1806" s="0" t="n">
        <v>0</v>
      </c>
      <c r="D1806" s="0" t="n">
        <v>204</v>
      </c>
      <c r="E1806" s="0" t="n">
        <v>2015</v>
      </c>
      <c r="F1806" s="0" t="s">
        <v>111</v>
      </c>
      <c r="G1806" s="0" t="n">
        <v>41</v>
      </c>
      <c r="H1806" s="0" t="n">
        <v>9</v>
      </c>
      <c r="I1806" s="0" t="n">
        <v>2</v>
      </c>
      <c r="J1806" s="0" t="n">
        <v>2</v>
      </c>
      <c r="K1806" s="0" t="n">
        <v>2</v>
      </c>
      <c r="L1806" s="0" t="n">
        <v>0</v>
      </c>
      <c r="M1806" s="0" t="n">
        <v>0</v>
      </c>
      <c r="N1806" s="0" t="s">
        <v>82</v>
      </c>
      <c r="O1806" s="0" t="s">
        <v>92</v>
      </c>
      <c r="P1806" s="0" t="s">
        <v>99</v>
      </c>
      <c r="Q1806" s="0" t="s">
        <v>94</v>
      </c>
      <c r="R1806" s="0" t="n">
        <v>0</v>
      </c>
      <c r="S1806" s="0" t="n">
        <v>0</v>
      </c>
      <c r="T1806" s="0" t="n">
        <v>0</v>
      </c>
      <c r="U1806" s="0" t="s">
        <v>95</v>
      </c>
      <c r="V1806" s="0" t="s">
        <v>95</v>
      </c>
      <c r="W1806" s="0" t="n">
        <v>0</v>
      </c>
      <c r="X1806" s="0" t="s">
        <v>86</v>
      </c>
      <c r="Y1806" s="0" t="n">
        <v>12</v>
      </c>
      <c r="Z1806" s="0" t="n">
        <v>0</v>
      </c>
      <c r="AA1806" s="0" t="n">
        <v>0</v>
      </c>
      <c r="AB1806" s="0" t="s">
        <v>101</v>
      </c>
      <c r="AC1806" s="0" t="n">
        <v>72.75</v>
      </c>
      <c r="AD1806" s="0" t="n">
        <v>0</v>
      </c>
      <c r="AE1806" s="0" t="n">
        <v>0</v>
      </c>
      <c r="AF1806" s="0" t="s">
        <v>88</v>
      </c>
      <c r="AG1806" s="13" t="n">
        <v>42290</v>
      </c>
      <c r="AH1806" s="25" t="n">
        <f aca="false">I1806+J1806</f>
        <v>4</v>
      </c>
      <c r="AI1806" s="25" t="n">
        <f aca="false">K1806+L1806+M1806</f>
        <v>2</v>
      </c>
      <c r="AJ1806" s="25" t="n">
        <f aca="false">AC1806*AH1806</f>
        <v>291</v>
      </c>
      <c r="AK1806" s="0" t="str">
        <f aca="false">IF(C1806=1,"Cancelled","Completed")</f>
        <v>Completed</v>
      </c>
      <c r="AL1806" s="0" t="str">
        <f aca="false">_xlfn.IFS(D1806&lt;=7,"0-7 Days",D1806&lt;=30,"8-30 Days",D1806&lt;=90,"31-90 Days",TRUE(),"90+ Days")</f>
        <v>90+ Days</v>
      </c>
      <c r="AM1806" s="0" t="str">
        <f aca="false">_xlfn.IFS(OR(F1806="December",F1806="January",F1806="February"),"Winter",OR(F1806="March",F1806="April",F1806="May"),"Spring",OR(F1806="June",F1806="July",F1806="August"),"Summer",TRUE(),"Autumn")</f>
        <v>Autumn</v>
      </c>
      <c r="AN1806" s="0" t="str">
        <f aca="false">IF(L1806+M1806&gt;0,"Family","Adult Only")</f>
        <v>Adult Only</v>
      </c>
      <c r="AO1806" s="0" t="str">
        <f aca="false">IF(U1806=V1806,"Same","Changed")</f>
        <v>Same</v>
      </c>
    </row>
    <row r="1807" customFormat="false" ht="15" hidden="false" customHeight="false" outlineLevel="0" collapsed="false">
      <c r="A1807" s="14" t="n">
        <v>1890</v>
      </c>
      <c r="B1807" s="14" t="s">
        <v>90</v>
      </c>
      <c r="C1807" s="14" t="n">
        <v>0</v>
      </c>
      <c r="D1807" s="14" t="n">
        <v>1</v>
      </c>
      <c r="E1807" s="14" t="n">
        <v>2016</v>
      </c>
      <c r="F1807" s="14" t="s">
        <v>121</v>
      </c>
      <c r="G1807" s="14" t="n">
        <v>23</v>
      </c>
      <c r="H1807" s="14" t="n">
        <v>30</v>
      </c>
      <c r="I1807" s="14" t="n">
        <v>1</v>
      </c>
      <c r="J1807" s="14" t="n">
        <v>3</v>
      </c>
      <c r="K1807" s="14" t="n">
        <v>2</v>
      </c>
      <c r="L1807" s="14" t="n">
        <v>0</v>
      </c>
      <c r="M1807" s="14" t="n">
        <v>0</v>
      </c>
      <c r="N1807" s="14" t="s">
        <v>82</v>
      </c>
      <c r="O1807" s="14" t="s">
        <v>122</v>
      </c>
      <c r="P1807" s="14" t="s">
        <v>93</v>
      </c>
      <c r="Q1807" s="14" t="s">
        <v>94</v>
      </c>
      <c r="R1807" s="14" t="n">
        <v>0</v>
      </c>
      <c r="S1807" s="14" t="n">
        <v>0</v>
      </c>
      <c r="T1807" s="14" t="n">
        <v>0</v>
      </c>
      <c r="U1807" s="14" t="s">
        <v>95</v>
      </c>
      <c r="V1807" s="14" t="s">
        <v>95</v>
      </c>
      <c r="W1807" s="14" t="n">
        <v>0</v>
      </c>
      <c r="X1807" s="14" t="s">
        <v>86</v>
      </c>
      <c r="Y1807" s="14" t="n">
        <v>9</v>
      </c>
      <c r="Z1807" s="14" t="n">
        <v>0</v>
      </c>
      <c r="AA1807" s="14" t="n">
        <v>0</v>
      </c>
      <c r="AB1807" s="14" t="s">
        <v>87</v>
      </c>
      <c r="AC1807" s="14" t="n">
        <v>111.35</v>
      </c>
      <c r="AD1807" s="14" t="n">
        <v>0</v>
      </c>
      <c r="AE1807" s="14" t="n">
        <v>1</v>
      </c>
      <c r="AF1807" s="14" t="s">
        <v>88</v>
      </c>
      <c r="AG1807" s="15" t="n">
        <v>42524</v>
      </c>
      <c r="AH1807" s="14" t="n">
        <f aca="false">I1807+J1807</f>
        <v>4</v>
      </c>
      <c r="AI1807" s="14" t="n">
        <f aca="false">K1807+L1807+M1807</f>
        <v>2</v>
      </c>
      <c r="AJ1807" s="14" t="n">
        <f aca="false">AC1807*AH1807</f>
        <v>445.4</v>
      </c>
      <c r="AK1807" s="14" t="str">
        <f aca="false">IF(C1807=1,"Cancelled","Completed")</f>
        <v>Completed</v>
      </c>
      <c r="AL1807" s="14" t="str">
        <f aca="false">_xlfn.IFS(D1807&lt;=7,"0-7 Days",D1807&lt;=30,"8-30 Days",D1807&lt;=90,"31-90 Days",TRUE(),"90+ Days")</f>
        <v>0-7 Days</v>
      </c>
      <c r="AM1807" s="14" t="str">
        <f aca="false">_xlfn.IFS(OR(F1807="December",F1807="January",F1807="February"),"Winter",OR(F1807="March",F1807="April",F1807="May"),"Spring",OR(F1807="June",F1807="July",F1807="August"),"Summer",TRUE(),"Autumn")</f>
        <v>Spring</v>
      </c>
      <c r="AN1807" s="14" t="str">
        <f aca="false">IF(L1807+M1807&gt;0,"Family","Adult Only")</f>
        <v>Adult Only</v>
      </c>
      <c r="AO1807" s="14" t="str">
        <f aca="false">IF(U1807=V1807,"Same","Changed")</f>
        <v>Same</v>
      </c>
    </row>
    <row r="1808" customFormat="false" ht="15" hidden="false" customHeight="false" outlineLevel="0" collapsed="false">
      <c r="A1808" s="0" t="n">
        <v>1891</v>
      </c>
      <c r="B1808" s="0" t="s">
        <v>80</v>
      </c>
      <c r="C1808" s="0" t="n">
        <v>0</v>
      </c>
      <c r="D1808" s="0" t="n">
        <v>0</v>
      </c>
      <c r="E1808" s="0" t="n">
        <v>2016</v>
      </c>
      <c r="F1808" s="0" t="s">
        <v>118</v>
      </c>
      <c r="G1808" s="0" t="n">
        <v>8</v>
      </c>
      <c r="H1808" s="0" t="n">
        <v>20</v>
      </c>
      <c r="I1808" s="0" t="n">
        <v>0</v>
      </c>
      <c r="J1808" s="0" t="n">
        <v>1</v>
      </c>
      <c r="K1808" s="0" t="n">
        <v>2</v>
      </c>
      <c r="L1808" s="0" t="n">
        <v>0</v>
      </c>
      <c r="M1808" s="0" t="n">
        <v>0</v>
      </c>
      <c r="N1808" s="0" t="s">
        <v>82</v>
      </c>
      <c r="O1808" s="0" t="s">
        <v>115</v>
      </c>
      <c r="P1808" s="0" t="s">
        <v>93</v>
      </c>
      <c r="Q1808" s="0" t="s">
        <v>94</v>
      </c>
      <c r="R1808" s="0" t="n">
        <v>0</v>
      </c>
      <c r="S1808" s="0" t="n">
        <v>0</v>
      </c>
      <c r="T1808" s="0" t="n">
        <v>0</v>
      </c>
      <c r="U1808" s="0" t="s">
        <v>95</v>
      </c>
      <c r="V1808" s="0" t="s">
        <v>109</v>
      </c>
      <c r="W1808" s="0" t="n">
        <v>0</v>
      </c>
      <c r="X1808" s="0" t="s">
        <v>86</v>
      </c>
      <c r="Y1808" s="0" t="n">
        <v>240</v>
      </c>
      <c r="Z1808" s="0" t="n">
        <v>0</v>
      </c>
      <c r="AA1808" s="0" t="n">
        <v>0</v>
      </c>
      <c r="AB1808" s="0" t="s">
        <v>87</v>
      </c>
      <c r="AC1808" s="0" t="n">
        <v>48</v>
      </c>
      <c r="AD1808" s="0" t="n">
        <v>0</v>
      </c>
      <c r="AE1808" s="0" t="n">
        <v>0</v>
      </c>
      <c r="AF1808" s="0" t="s">
        <v>88</v>
      </c>
      <c r="AG1808" s="13" t="n">
        <v>42421</v>
      </c>
      <c r="AH1808" s="25" t="n">
        <f aca="false">I1808+J1808</f>
        <v>1</v>
      </c>
      <c r="AI1808" s="25" t="n">
        <f aca="false">K1808+L1808+M1808</f>
        <v>2</v>
      </c>
      <c r="AJ1808" s="25" t="n">
        <f aca="false">AC1808*AH1808</f>
        <v>48</v>
      </c>
      <c r="AK1808" s="0" t="str">
        <f aca="false">IF(C1808=1,"Cancelled","Completed")</f>
        <v>Completed</v>
      </c>
      <c r="AL1808" s="0" t="str">
        <f aca="false">_xlfn.IFS(D1808&lt;=7,"0-7 Days",D1808&lt;=30,"8-30 Days",D1808&lt;=90,"31-90 Days",TRUE(),"90+ Days")</f>
        <v>0-7 Days</v>
      </c>
      <c r="AM1808" s="0" t="str">
        <f aca="false">_xlfn.IFS(OR(F1808="December",F1808="January",F1808="February"),"Winter",OR(F1808="March",F1808="April",F1808="May"),"Spring",OR(F1808="June",F1808="July",F1808="August"),"Summer",TRUE(),"Autumn")</f>
        <v>Winter</v>
      </c>
      <c r="AN1808" s="0" t="str">
        <f aca="false">IF(L1808+M1808&gt;0,"Family","Adult Only")</f>
        <v>Adult Only</v>
      </c>
      <c r="AO1808" s="0" t="str">
        <f aca="false">IF(U1808=V1808,"Same","Changed")</f>
        <v>Changed</v>
      </c>
    </row>
    <row r="1809" customFormat="false" ht="15" hidden="false" customHeight="false" outlineLevel="0" collapsed="false">
      <c r="A1809" s="14" t="n">
        <v>1892</v>
      </c>
      <c r="B1809" s="14" t="s">
        <v>90</v>
      </c>
      <c r="C1809" s="14" t="n">
        <v>0</v>
      </c>
      <c r="D1809" s="14" t="n">
        <v>335</v>
      </c>
      <c r="E1809" s="14" t="n">
        <v>2016</v>
      </c>
      <c r="F1809" s="14" t="s">
        <v>111</v>
      </c>
      <c r="G1809" s="14" t="n">
        <v>42</v>
      </c>
      <c r="H1809" s="14" t="n">
        <v>13</v>
      </c>
      <c r="I1809" s="14" t="n">
        <v>0</v>
      </c>
      <c r="J1809" s="14" t="n">
        <v>3</v>
      </c>
      <c r="K1809" s="14" t="n">
        <v>1</v>
      </c>
      <c r="L1809" s="14" t="n">
        <v>0</v>
      </c>
      <c r="M1809" s="14" t="n">
        <v>0</v>
      </c>
      <c r="N1809" s="14" t="s">
        <v>82</v>
      </c>
      <c r="O1809" s="14" t="s">
        <v>122</v>
      </c>
      <c r="P1809" s="14" t="s">
        <v>99</v>
      </c>
      <c r="Q1809" s="14" t="s">
        <v>94</v>
      </c>
      <c r="R1809" s="14" t="n">
        <v>0</v>
      </c>
      <c r="S1809" s="14" t="n">
        <v>0</v>
      </c>
      <c r="T1809" s="14" t="n">
        <v>0</v>
      </c>
      <c r="U1809" s="14" t="s">
        <v>95</v>
      </c>
      <c r="V1809" s="14" t="s">
        <v>95</v>
      </c>
      <c r="W1809" s="14" t="n">
        <v>0</v>
      </c>
      <c r="X1809" s="14" t="s">
        <v>86</v>
      </c>
      <c r="Y1809" s="14" t="n">
        <v>56</v>
      </c>
      <c r="Z1809" s="14" t="n">
        <v>0</v>
      </c>
      <c r="AA1809" s="14" t="n">
        <v>0</v>
      </c>
      <c r="AB1809" s="14" t="s">
        <v>101</v>
      </c>
      <c r="AC1809" s="14" t="n">
        <v>80</v>
      </c>
      <c r="AD1809" s="14" t="n">
        <v>0</v>
      </c>
      <c r="AE1809" s="14" t="n">
        <v>0</v>
      </c>
      <c r="AF1809" s="14" t="s">
        <v>88</v>
      </c>
      <c r="AG1809" s="15" t="n">
        <v>42659</v>
      </c>
      <c r="AH1809" s="14" t="n">
        <f aca="false">I1809+J1809</f>
        <v>3</v>
      </c>
      <c r="AI1809" s="14" t="n">
        <f aca="false">K1809+L1809+M1809</f>
        <v>1</v>
      </c>
      <c r="AJ1809" s="14" t="n">
        <f aca="false">AC1809*AH1809</f>
        <v>240</v>
      </c>
      <c r="AK1809" s="14" t="str">
        <f aca="false">IF(C1809=1,"Cancelled","Completed")</f>
        <v>Completed</v>
      </c>
      <c r="AL1809" s="14" t="str">
        <f aca="false">_xlfn.IFS(D1809&lt;=7,"0-7 Days",D1809&lt;=30,"8-30 Days",D1809&lt;=90,"31-90 Days",TRUE(),"90+ Days")</f>
        <v>90+ Days</v>
      </c>
      <c r="AM1809" s="14" t="str">
        <f aca="false">_xlfn.IFS(OR(F1809="December",F1809="January",F1809="February"),"Winter",OR(F1809="March",F1809="April",F1809="May"),"Spring",OR(F1809="June",F1809="July",F1809="August"),"Summer",TRUE(),"Autumn")</f>
        <v>Autumn</v>
      </c>
      <c r="AN1809" s="14" t="str">
        <f aca="false">IF(L1809+M1809&gt;0,"Family","Adult Only")</f>
        <v>Adult Only</v>
      </c>
      <c r="AO1809" s="14" t="str">
        <f aca="false">IF(U1809=V1809,"Same","Changed")</f>
        <v>Same</v>
      </c>
    </row>
    <row r="1810" customFormat="false" ht="15" hidden="false" customHeight="false" outlineLevel="0" collapsed="false">
      <c r="A1810" s="0" t="n">
        <v>1893</v>
      </c>
      <c r="B1810" s="0" t="s">
        <v>90</v>
      </c>
      <c r="C1810" s="0" t="n">
        <v>0</v>
      </c>
      <c r="D1810" s="0" t="n">
        <v>45</v>
      </c>
      <c r="E1810" s="0" t="n">
        <v>2016</v>
      </c>
      <c r="F1810" s="0" t="s">
        <v>135</v>
      </c>
      <c r="G1810" s="0" t="n">
        <v>25</v>
      </c>
      <c r="H1810" s="0" t="n">
        <v>17</v>
      </c>
      <c r="I1810" s="0" t="n">
        <v>2</v>
      </c>
      <c r="J1810" s="0" t="n">
        <v>4</v>
      </c>
      <c r="K1810" s="0" t="n">
        <v>2</v>
      </c>
      <c r="L1810" s="0" t="n">
        <v>0</v>
      </c>
      <c r="M1810" s="0" t="n">
        <v>0</v>
      </c>
      <c r="N1810" s="0" t="s">
        <v>82</v>
      </c>
      <c r="O1810" s="0" t="s">
        <v>115</v>
      </c>
      <c r="P1810" s="0" t="s">
        <v>93</v>
      </c>
      <c r="Q1810" s="0" t="s">
        <v>94</v>
      </c>
      <c r="R1810" s="0" t="n">
        <v>0</v>
      </c>
      <c r="S1810" s="0" t="n">
        <v>0</v>
      </c>
      <c r="T1810" s="0" t="n">
        <v>0</v>
      </c>
      <c r="U1810" s="0" t="s">
        <v>109</v>
      </c>
      <c r="V1810" s="0" t="s">
        <v>109</v>
      </c>
      <c r="W1810" s="0" t="n">
        <v>0</v>
      </c>
      <c r="X1810" s="0" t="s">
        <v>86</v>
      </c>
      <c r="Y1810" s="0" t="n">
        <v>9</v>
      </c>
      <c r="Z1810" s="0" t="n">
        <v>0</v>
      </c>
      <c r="AA1810" s="0" t="n">
        <v>0</v>
      </c>
      <c r="AB1810" s="0" t="s">
        <v>87</v>
      </c>
      <c r="AC1810" s="0" t="n">
        <v>135.9</v>
      </c>
      <c r="AD1810" s="0" t="n">
        <v>1</v>
      </c>
      <c r="AE1810" s="0" t="n">
        <v>1</v>
      </c>
      <c r="AF1810" s="0" t="s">
        <v>88</v>
      </c>
      <c r="AG1810" s="13" t="n">
        <v>42544</v>
      </c>
      <c r="AH1810" s="25" t="n">
        <f aca="false">I1810+J1810</f>
        <v>6</v>
      </c>
      <c r="AI1810" s="25" t="n">
        <f aca="false">K1810+L1810+M1810</f>
        <v>2</v>
      </c>
      <c r="AJ1810" s="25" t="n">
        <f aca="false">AC1810*AH1810</f>
        <v>815.4</v>
      </c>
      <c r="AK1810" s="0" t="str">
        <f aca="false">IF(C1810=1,"Cancelled","Completed")</f>
        <v>Completed</v>
      </c>
      <c r="AL1810" s="0" t="str">
        <f aca="false">_xlfn.IFS(D1810&lt;=7,"0-7 Days",D1810&lt;=30,"8-30 Days",D1810&lt;=90,"31-90 Days",TRUE(),"90+ Days")</f>
        <v>31-90 Days</v>
      </c>
      <c r="AM1810" s="0" t="str">
        <f aca="false">_xlfn.IFS(OR(F1810="December",F1810="January",F1810="February"),"Winter",OR(F1810="March",F1810="April",F1810="May"),"Spring",OR(F1810="June",F1810="July",F1810="August"),"Summer",TRUE(),"Autumn")</f>
        <v>Summer</v>
      </c>
      <c r="AN1810" s="0" t="str">
        <f aca="false">IF(L1810+M1810&gt;0,"Family","Adult Only")</f>
        <v>Adult Only</v>
      </c>
      <c r="AO1810" s="0" t="str">
        <f aca="false">IF(U1810=V1810,"Same","Changed")</f>
        <v>Same</v>
      </c>
    </row>
    <row r="1811" customFormat="false" ht="15" hidden="false" customHeight="false" outlineLevel="0" collapsed="false">
      <c r="A1811" s="14" t="n">
        <v>1894</v>
      </c>
      <c r="B1811" s="14" t="s">
        <v>80</v>
      </c>
      <c r="C1811" s="14" t="n">
        <v>0</v>
      </c>
      <c r="D1811" s="14" t="n">
        <v>8</v>
      </c>
      <c r="E1811" s="14" t="n">
        <v>2016</v>
      </c>
      <c r="F1811" s="14" t="s">
        <v>114</v>
      </c>
      <c r="G1811" s="14" t="n">
        <v>40</v>
      </c>
      <c r="H1811" s="14" t="n">
        <v>30</v>
      </c>
      <c r="I1811" s="14" t="n">
        <v>0</v>
      </c>
      <c r="J1811" s="14" t="n">
        <v>1</v>
      </c>
      <c r="K1811" s="14" t="n">
        <v>1</v>
      </c>
      <c r="L1811" s="14" t="n">
        <v>0</v>
      </c>
      <c r="M1811" s="14" t="n">
        <v>0</v>
      </c>
      <c r="N1811" s="14" t="s">
        <v>82</v>
      </c>
      <c r="O1811" s="14" t="s">
        <v>92</v>
      </c>
      <c r="P1811" s="14" t="s">
        <v>128</v>
      </c>
      <c r="Q1811" s="14" t="s">
        <v>128</v>
      </c>
      <c r="R1811" s="14" t="n">
        <v>0</v>
      </c>
      <c r="S1811" s="14" t="n">
        <v>0</v>
      </c>
      <c r="T1811" s="14" t="n">
        <v>0</v>
      </c>
      <c r="U1811" s="14" t="s">
        <v>95</v>
      </c>
      <c r="V1811" s="14" t="s">
        <v>156</v>
      </c>
      <c r="W1811" s="14" t="n">
        <v>1</v>
      </c>
      <c r="X1811" s="14" t="s">
        <v>86</v>
      </c>
      <c r="Y1811" s="14" t="n">
        <v>0</v>
      </c>
      <c r="Z1811" s="14" t="n">
        <v>448</v>
      </c>
      <c r="AA1811" s="14" t="n">
        <v>0</v>
      </c>
      <c r="AB1811" s="14" t="s">
        <v>101</v>
      </c>
      <c r="AC1811" s="14" t="n">
        <v>99</v>
      </c>
      <c r="AD1811" s="14" t="n">
        <v>0</v>
      </c>
      <c r="AE1811" s="14" t="n">
        <v>0</v>
      </c>
      <c r="AF1811" s="14" t="s">
        <v>88</v>
      </c>
      <c r="AG1811" s="15" t="n">
        <v>42644</v>
      </c>
      <c r="AH1811" s="14" t="n">
        <f aca="false">I1811+J1811</f>
        <v>1</v>
      </c>
      <c r="AI1811" s="14" t="n">
        <f aca="false">K1811+L1811+M1811</f>
        <v>1</v>
      </c>
      <c r="AJ1811" s="14" t="n">
        <f aca="false">AC1811*AH1811</f>
        <v>99</v>
      </c>
      <c r="AK1811" s="14" t="str">
        <f aca="false">IF(C1811=1,"Cancelled","Completed")</f>
        <v>Completed</v>
      </c>
      <c r="AL1811" s="14" t="str">
        <f aca="false">_xlfn.IFS(D1811&lt;=7,"0-7 Days",D1811&lt;=30,"8-30 Days",D1811&lt;=90,"31-90 Days",TRUE(),"90+ Days")</f>
        <v>8-30 Days</v>
      </c>
      <c r="AM1811" s="14" t="str">
        <f aca="false">_xlfn.IFS(OR(F1811="December",F1811="January",F1811="February"),"Winter",OR(F1811="March",F1811="April",F1811="May"),"Spring",OR(F1811="June",F1811="July",F1811="August"),"Summer",TRUE(),"Autumn")</f>
        <v>Autumn</v>
      </c>
      <c r="AN1811" s="14" t="str">
        <f aca="false">IF(L1811+M1811&gt;0,"Family","Adult Only")</f>
        <v>Adult Only</v>
      </c>
      <c r="AO1811" s="14" t="str">
        <f aca="false">IF(U1811=V1811,"Same","Changed")</f>
        <v>Changed</v>
      </c>
    </row>
    <row r="1812" customFormat="false" ht="15" hidden="false" customHeight="false" outlineLevel="0" collapsed="false">
      <c r="A1812" s="0" t="n">
        <v>1895</v>
      </c>
      <c r="B1812" s="0" t="s">
        <v>90</v>
      </c>
      <c r="C1812" s="0" t="n">
        <v>0</v>
      </c>
      <c r="D1812" s="0" t="n">
        <v>157</v>
      </c>
      <c r="E1812" s="0" t="n">
        <v>2016</v>
      </c>
      <c r="F1812" s="0" t="s">
        <v>91</v>
      </c>
      <c r="G1812" s="0" t="n">
        <v>29</v>
      </c>
      <c r="H1812" s="0" t="n">
        <v>14</v>
      </c>
      <c r="I1812" s="0" t="n">
        <v>0</v>
      </c>
      <c r="J1812" s="0" t="n">
        <v>2</v>
      </c>
      <c r="K1812" s="0" t="n">
        <v>2</v>
      </c>
      <c r="L1812" s="0" t="n">
        <v>1</v>
      </c>
      <c r="M1812" s="0" t="n">
        <v>0</v>
      </c>
      <c r="N1812" s="0" t="s">
        <v>82</v>
      </c>
      <c r="O1812" s="0" t="s">
        <v>117</v>
      </c>
      <c r="P1812" s="0" t="s">
        <v>93</v>
      </c>
      <c r="Q1812" s="0" t="s">
        <v>94</v>
      </c>
      <c r="R1812" s="0" t="n">
        <v>0</v>
      </c>
      <c r="S1812" s="0" t="n">
        <v>0</v>
      </c>
      <c r="T1812" s="0" t="n">
        <v>0</v>
      </c>
      <c r="U1812" s="0" t="s">
        <v>95</v>
      </c>
      <c r="V1812" s="0" t="s">
        <v>109</v>
      </c>
      <c r="W1812" s="0" t="n">
        <v>0</v>
      </c>
      <c r="X1812" s="0" t="s">
        <v>86</v>
      </c>
      <c r="Y1812" s="0" t="n">
        <v>9</v>
      </c>
      <c r="Z1812" s="0" t="n">
        <v>0</v>
      </c>
      <c r="AA1812" s="0" t="n">
        <v>0</v>
      </c>
      <c r="AB1812" s="0" t="s">
        <v>101</v>
      </c>
      <c r="AC1812" s="0" t="n">
        <v>121.5</v>
      </c>
      <c r="AD1812" s="0" t="n">
        <v>0</v>
      </c>
      <c r="AE1812" s="0" t="n">
        <v>2</v>
      </c>
      <c r="AF1812" s="0" t="s">
        <v>88</v>
      </c>
      <c r="AG1812" s="13" t="n">
        <v>42567</v>
      </c>
      <c r="AH1812" s="25" t="n">
        <f aca="false">I1812+J1812</f>
        <v>2</v>
      </c>
      <c r="AI1812" s="25" t="n">
        <f aca="false">K1812+L1812+M1812</f>
        <v>3</v>
      </c>
      <c r="AJ1812" s="25" t="n">
        <f aca="false">AC1812*AH1812</f>
        <v>243</v>
      </c>
      <c r="AK1812" s="0" t="str">
        <f aca="false">IF(C1812=1,"Cancelled","Completed")</f>
        <v>Completed</v>
      </c>
      <c r="AL1812" s="0" t="str">
        <f aca="false">_xlfn.IFS(D1812&lt;=7,"0-7 Days",D1812&lt;=30,"8-30 Days",D1812&lt;=90,"31-90 Days",TRUE(),"90+ Days")</f>
        <v>90+ Days</v>
      </c>
      <c r="AM1812" s="0" t="str">
        <f aca="false">_xlfn.IFS(OR(F1812="December",F1812="January",F1812="February"),"Winter",OR(F1812="March",F1812="April",F1812="May"),"Spring",OR(F1812="June",F1812="July",F1812="August"),"Summer",TRUE(),"Autumn")</f>
        <v>Summer</v>
      </c>
      <c r="AN1812" s="0" t="str">
        <f aca="false">IF(L1812+M1812&gt;0,"Family","Adult Only")</f>
        <v>Family</v>
      </c>
      <c r="AO1812" s="0" t="str">
        <f aca="false">IF(U1812=V1812,"Same","Changed")</f>
        <v>Changed</v>
      </c>
    </row>
    <row r="1813" customFormat="false" ht="15" hidden="false" customHeight="false" outlineLevel="0" collapsed="false">
      <c r="A1813" s="14" t="n">
        <v>1896</v>
      </c>
      <c r="B1813" s="14" t="s">
        <v>90</v>
      </c>
      <c r="C1813" s="14" t="n">
        <v>0</v>
      </c>
      <c r="D1813" s="14" t="n">
        <v>15</v>
      </c>
      <c r="E1813" s="14" t="n">
        <v>2017</v>
      </c>
      <c r="F1813" s="14" t="s">
        <v>91</v>
      </c>
      <c r="G1813" s="14" t="n">
        <v>28</v>
      </c>
      <c r="H1813" s="14" t="n">
        <v>15</v>
      </c>
      <c r="I1813" s="14" t="n">
        <v>1</v>
      </c>
      <c r="J1813" s="14" t="n">
        <v>1</v>
      </c>
      <c r="K1813" s="14" t="n">
        <v>2</v>
      </c>
      <c r="L1813" s="14" t="n">
        <v>0</v>
      </c>
      <c r="M1813" s="14" t="n">
        <v>0</v>
      </c>
      <c r="N1813" s="14" t="s">
        <v>82</v>
      </c>
      <c r="O1813" s="14" t="s">
        <v>140</v>
      </c>
      <c r="P1813" s="14" t="s">
        <v>93</v>
      </c>
      <c r="Q1813" s="14" t="s">
        <v>94</v>
      </c>
      <c r="R1813" s="14" t="n">
        <v>0</v>
      </c>
      <c r="S1813" s="14" t="n">
        <v>0</v>
      </c>
      <c r="T1813" s="14" t="n">
        <v>0</v>
      </c>
      <c r="U1813" s="14" t="s">
        <v>109</v>
      </c>
      <c r="V1813" s="14" t="s">
        <v>109</v>
      </c>
      <c r="W1813" s="14" t="n">
        <v>0</v>
      </c>
      <c r="X1813" s="14" t="s">
        <v>86</v>
      </c>
      <c r="Y1813" s="14" t="n">
        <v>9</v>
      </c>
      <c r="Z1813" s="14" t="n">
        <v>0</v>
      </c>
      <c r="AA1813" s="14" t="n">
        <v>0</v>
      </c>
      <c r="AB1813" s="14" t="s">
        <v>87</v>
      </c>
      <c r="AC1813" s="14" t="n">
        <v>149</v>
      </c>
      <c r="AD1813" s="14" t="n">
        <v>0</v>
      </c>
      <c r="AE1813" s="14" t="n">
        <v>2</v>
      </c>
      <c r="AF1813" s="14" t="s">
        <v>88</v>
      </c>
      <c r="AG1813" s="15" t="n">
        <v>42933</v>
      </c>
      <c r="AH1813" s="14" t="n">
        <f aca="false">I1813+J1813</f>
        <v>2</v>
      </c>
      <c r="AI1813" s="14" t="n">
        <f aca="false">K1813+L1813+M1813</f>
        <v>2</v>
      </c>
      <c r="AJ1813" s="14" t="n">
        <f aca="false">AC1813*AH1813</f>
        <v>298</v>
      </c>
      <c r="AK1813" s="14" t="str">
        <f aca="false">IF(C1813=1,"Cancelled","Completed")</f>
        <v>Completed</v>
      </c>
      <c r="AL1813" s="14" t="str">
        <f aca="false">_xlfn.IFS(D1813&lt;=7,"0-7 Days",D1813&lt;=30,"8-30 Days",D1813&lt;=90,"31-90 Days",TRUE(),"90+ Days")</f>
        <v>8-30 Days</v>
      </c>
      <c r="AM1813" s="14" t="str">
        <f aca="false">_xlfn.IFS(OR(F1813="December",F1813="January",F1813="February"),"Winter",OR(F1813="March",F1813="April",F1813="May"),"Spring",OR(F1813="June",F1813="July",F1813="August"),"Summer",TRUE(),"Autumn")</f>
        <v>Summer</v>
      </c>
      <c r="AN1813" s="14" t="str">
        <f aca="false">IF(L1813+M1813&gt;0,"Family","Adult Only")</f>
        <v>Adult Only</v>
      </c>
      <c r="AO1813" s="14" t="str">
        <f aca="false">IF(U1813=V1813,"Same","Changed")</f>
        <v>Same</v>
      </c>
    </row>
    <row r="1814" customFormat="false" ht="15" hidden="false" customHeight="false" outlineLevel="0" collapsed="false">
      <c r="A1814" s="0" t="n">
        <v>1897</v>
      </c>
      <c r="B1814" s="0" t="s">
        <v>80</v>
      </c>
      <c r="C1814" s="0" t="n">
        <v>1</v>
      </c>
      <c r="D1814" s="0" t="n">
        <v>31</v>
      </c>
      <c r="E1814" s="0" t="n">
        <v>2017</v>
      </c>
      <c r="F1814" s="0" t="s">
        <v>91</v>
      </c>
      <c r="G1814" s="0" t="n">
        <v>28</v>
      </c>
      <c r="H1814" s="0" t="n">
        <v>14</v>
      </c>
      <c r="I1814" s="0" t="n">
        <v>0</v>
      </c>
      <c r="J1814" s="0" t="n">
        <v>2</v>
      </c>
      <c r="K1814" s="0" t="n">
        <v>2</v>
      </c>
      <c r="L1814" s="0" t="n">
        <v>0</v>
      </c>
      <c r="M1814" s="0" t="n">
        <v>0</v>
      </c>
      <c r="N1814" s="0" t="s">
        <v>82</v>
      </c>
      <c r="O1814" s="0" t="s">
        <v>122</v>
      </c>
      <c r="P1814" s="0" t="s">
        <v>93</v>
      </c>
      <c r="Q1814" s="0" t="s">
        <v>94</v>
      </c>
      <c r="R1814" s="0" t="n">
        <v>0</v>
      </c>
      <c r="S1814" s="0" t="n">
        <v>0</v>
      </c>
      <c r="T1814" s="0" t="n">
        <v>0</v>
      </c>
      <c r="U1814" s="0" t="s">
        <v>124</v>
      </c>
      <c r="V1814" s="0" t="s">
        <v>124</v>
      </c>
      <c r="W1814" s="0" t="n">
        <v>0</v>
      </c>
      <c r="X1814" s="0" t="s">
        <v>86</v>
      </c>
      <c r="Y1814" s="0" t="n">
        <v>240</v>
      </c>
      <c r="Z1814" s="0" t="n">
        <v>0</v>
      </c>
      <c r="AA1814" s="0" t="n">
        <v>0</v>
      </c>
      <c r="AB1814" s="0" t="s">
        <v>87</v>
      </c>
      <c r="AC1814" s="0" t="n">
        <v>215</v>
      </c>
      <c r="AD1814" s="0" t="n">
        <v>0</v>
      </c>
      <c r="AE1814" s="0" t="n">
        <v>1</v>
      </c>
      <c r="AF1814" s="0" t="s">
        <v>96</v>
      </c>
      <c r="AG1814" s="13" t="n">
        <v>42918</v>
      </c>
      <c r="AH1814" s="25" t="n">
        <f aca="false">I1814+J1814</f>
        <v>2</v>
      </c>
      <c r="AI1814" s="25" t="n">
        <f aca="false">K1814+L1814+M1814</f>
        <v>2</v>
      </c>
      <c r="AJ1814" s="25" t="n">
        <f aca="false">AC1814*AH1814</f>
        <v>430</v>
      </c>
      <c r="AK1814" s="0" t="str">
        <f aca="false">IF(C1814=1,"Cancelled","Completed")</f>
        <v>Cancelled</v>
      </c>
      <c r="AL1814" s="0" t="str">
        <f aca="false">_xlfn.IFS(D1814&lt;=7,"0-7 Days",D1814&lt;=30,"8-30 Days",D1814&lt;=90,"31-90 Days",TRUE(),"90+ Days")</f>
        <v>31-90 Days</v>
      </c>
      <c r="AM1814" s="0" t="str">
        <f aca="false">_xlfn.IFS(OR(F1814="December",F1814="January",F1814="February"),"Winter",OR(F1814="March",F1814="April",F1814="May"),"Spring",OR(F1814="June",F1814="July",F1814="August"),"Summer",TRUE(),"Autumn")</f>
        <v>Summer</v>
      </c>
      <c r="AN1814" s="0" t="str">
        <f aca="false">IF(L1814+M1814&gt;0,"Family","Adult Only")</f>
        <v>Adult Only</v>
      </c>
      <c r="AO1814" s="0" t="str">
        <f aca="false">IF(U1814=V1814,"Same","Changed")</f>
        <v>Same</v>
      </c>
    </row>
    <row r="1815" customFormat="false" ht="15" hidden="false" customHeight="false" outlineLevel="0" collapsed="false">
      <c r="A1815" s="14" t="n">
        <v>1898</v>
      </c>
      <c r="B1815" s="14" t="s">
        <v>80</v>
      </c>
      <c r="C1815" s="14" t="n">
        <v>1</v>
      </c>
      <c r="D1815" s="14" t="n">
        <v>229</v>
      </c>
      <c r="E1815" s="14" t="n">
        <v>2016</v>
      </c>
      <c r="F1815" s="14" t="s">
        <v>135</v>
      </c>
      <c r="G1815" s="14" t="n">
        <v>24</v>
      </c>
      <c r="H1815" s="14" t="n">
        <v>9</v>
      </c>
      <c r="I1815" s="14" t="n">
        <v>1</v>
      </c>
      <c r="J1815" s="14" t="n">
        <v>3</v>
      </c>
      <c r="K1815" s="14" t="n">
        <v>1</v>
      </c>
      <c r="L1815" s="14" t="n">
        <v>0</v>
      </c>
      <c r="M1815" s="14" t="n">
        <v>0</v>
      </c>
      <c r="N1815" s="14" t="s">
        <v>82</v>
      </c>
      <c r="O1815" s="14" t="s">
        <v>92</v>
      </c>
      <c r="P1815" s="14" t="s">
        <v>93</v>
      </c>
      <c r="Q1815" s="14" t="s">
        <v>94</v>
      </c>
      <c r="R1815" s="14" t="n">
        <v>0</v>
      </c>
      <c r="S1815" s="14" t="n">
        <v>0</v>
      </c>
      <c r="T1815" s="14" t="n">
        <v>0</v>
      </c>
      <c r="U1815" s="14" t="s">
        <v>95</v>
      </c>
      <c r="V1815" s="14" t="s">
        <v>95</v>
      </c>
      <c r="W1815" s="14" t="n">
        <v>0</v>
      </c>
      <c r="X1815" s="14" t="s">
        <v>86</v>
      </c>
      <c r="Y1815" s="14" t="n">
        <v>240</v>
      </c>
      <c r="Z1815" s="14" t="n">
        <v>0</v>
      </c>
      <c r="AA1815" s="14" t="n">
        <v>0</v>
      </c>
      <c r="AB1815" s="14" t="s">
        <v>87</v>
      </c>
      <c r="AC1815" s="14" t="n">
        <v>63.9</v>
      </c>
      <c r="AD1815" s="14" t="n">
        <v>0</v>
      </c>
      <c r="AE1815" s="14" t="n">
        <v>1</v>
      </c>
      <c r="AF1815" s="14" t="s">
        <v>96</v>
      </c>
      <c r="AG1815" s="15" t="n">
        <v>42357</v>
      </c>
      <c r="AH1815" s="14" t="n">
        <f aca="false">I1815+J1815</f>
        <v>4</v>
      </c>
      <c r="AI1815" s="14" t="n">
        <f aca="false">K1815+L1815+M1815</f>
        <v>1</v>
      </c>
      <c r="AJ1815" s="14" t="n">
        <f aca="false">AC1815*AH1815</f>
        <v>255.6</v>
      </c>
      <c r="AK1815" s="14" t="str">
        <f aca="false">IF(C1815=1,"Cancelled","Completed")</f>
        <v>Cancelled</v>
      </c>
      <c r="AL1815" s="14" t="str">
        <f aca="false">_xlfn.IFS(D1815&lt;=7,"0-7 Days",D1815&lt;=30,"8-30 Days",D1815&lt;=90,"31-90 Days",TRUE(),"90+ Days")</f>
        <v>90+ Days</v>
      </c>
      <c r="AM1815" s="14" t="str">
        <f aca="false">_xlfn.IFS(OR(F1815="December",F1815="January",F1815="February"),"Winter",OR(F1815="March",F1815="April",F1815="May"),"Spring",OR(F1815="June",F1815="July",F1815="August"),"Summer",TRUE(),"Autumn")</f>
        <v>Summer</v>
      </c>
      <c r="AN1815" s="14" t="str">
        <f aca="false">IF(L1815+M1815&gt;0,"Family","Adult Only")</f>
        <v>Adult Only</v>
      </c>
      <c r="AO1815" s="14" t="str">
        <f aca="false">IF(U1815=V1815,"Same","Changed")</f>
        <v>Same</v>
      </c>
    </row>
    <row r="1816" customFormat="false" ht="15" hidden="false" customHeight="false" outlineLevel="0" collapsed="false">
      <c r="A1816" s="0" t="n">
        <v>1899</v>
      </c>
      <c r="B1816" s="0" t="s">
        <v>90</v>
      </c>
      <c r="C1816" s="0" t="n">
        <v>0</v>
      </c>
      <c r="D1816" s="0" t="n">
        <v>0</v>
      </c>
      <c r="E1816" s="0" t="n">
        <v>2017</v>
      </c>
      <c r="F1816" s="0" t="s">
        <v>126</v>
      </c>
      <c r="G1816" s="0" t="n">
        <v>2</v>
      </c>
      <c r="H1816" s="0" t="n">
        <v>8</v>
      </c>
      <c r="I1816" s="0" t="n">
        <v>1</v>
      </c>
      <c r="J1816" s="0" t="n">
        <v>0</v>
      </c>
      <c r="K1816" s="0" t="n">
        <v>2</v>
      </c>
      <c r="L1816" s="0" t="n">
        <v>0</v>
      </c>
      <c r="M1816" s="0" t="n">
        <v>0</v>
      </c>
      <c r="N1816" s="0" t="s">
        <v>107</v>
      </c>
      <c r="O1816" s="0" t="s">
        <v>92</v>
      </c>
      <c r="P1816" s="0" t="s">
        <v>93</v>
      </c>
      <c r="Q1816" s="0" t="s">
        <v>94</v>
      </c>
      <c r="R1816" s="0" t="n">
        <v>0</v>
      </c>
      <c r="S1816" s="0" t="n">
        <v>0</v>
      </c>
      <c r="T1816" s="0" t="n">
        <v>0</v>
      </c>
      <c r="U1816" s="0" t="s">
        <v>109</v>
      </c>
      <c r="V1816" s="0" t="s">
        <v>109</v>
      </c>
      <c r="W1816" s="0" t="n">
        <v>0</v>
      </c>
      <c r="X1816" s="0" t="s">
        <v>86</v>
      </c>
      <c r="Y1816" s="0" t="n">
        <v>152</v>
      </c>
      <c r="Z1816" s="0" t="n">
        <v>0</v>
      </c>
      <c r="AA1816" s="0" t="n">
        <v>0</v>
      </c>
      <c r="AB1816" s="0" t="s">
        <v>87</v>
      </c>
      <c r="AC1816" s="0" t="n">
        <v>59.04</v>
      </c>
      <c r="AD1816" s="0" t="n">
        <v>0</v>
      </c>
      <c r="AE1816" s="0" t="n">
        <v>0</v>
      </c>
      <c r="AF1816" s="0" t="s">
        <v>88</v>
      </c>
      <c r="AG1816" s="13" t="n">
        <v>42744</v>
      </c>
      <c r="AH1816" s="25" t="n">
        <f aca="false">I1816+J1816</f>
        <v>1</v>
      </c>
      <c r="AI1816" s="25" t="n">
        <f aca="false">K1816+L1816+M1816</f>
        <v>2</v>
      </c>
      <c r="AJ1816" s="25" t="n">
        <f aca="false">AC1816*AH1816</f>
        <v>59.04</v>
      </c>
      <c r="AK1816" s="0" t="str">
        <f aca="false">IF(C1816=1,"Cancelled","Completed")</f>
        <v>Completed</v>
      </c>
      <c r="AL1816" s="0" t="str">
        <f aca="false">_xlfn.IFS(D1816&lt;=7,"0-7 Days",D1816&lt;=30,"8-30 Days",D1816&lt;=90,"31-90 Days",TRUE(),"90+ Days")</f>
        <v>0-7 Days</v>
      </c>
      <c r="AM1816" s="0" t="str">
        <f aca="false">_xlfn.IFS(OR(F1816="December",F1816="January",F1816="February"),"Winter",OR(F1816="March",F1816="April",F1816="May"),"Spring",OR(F1816="June",F1816="July",F1816="August"),"Summer",TRUE(),"Autumn")</f>
        <v>Winter</v>
      </c>
      <c r="AN1816" s="0" t="str">
        <f aca="false">IF(L1816+M1816&gt;0,"Family","Adult Only")</f>
        <v>Adult Only</v>
      </c>
      <c r="AO1816" s="0" t="str">
        <f aca="false">IF(U1816=V1816,"Same","Changed")</f>
        <v>Same</v>
      </c>
    </row>
    <row r="1817" customFormat="false" ht="15" hidden="false" customHeight="false" outlineLevel="0" collapsed="false">
      <c r="A1817" s="14" t="n">
        <v>1900</v>
      </c>
      <c r="B1817" s="14" t="s">
        <v>90</v>
      </c>
      <c r="C1817" s="14" t="n">
        <v>0</v>
      </c>
      <c r="D1817" s="14" t="n">
        <v>104</v>
      </c>
      <c r="E1817" s="14" t="n">
        <v>2017</v>
      </c>
      <c r="F1817" s="14" t="s">
        <v>119</v>
      </c>
      <c r="G1817" s="14" t="n">
        <v>33</v>
      </c>
      <c r="H1817" s="14" t="n">
        <v>18</v>
      </c>
      <c r="I1817" s="14" t="n">
        <v>0</v>
      </c>
      <c r="J1817" s="14" t="n">
        <v>2</v>
      </c>
      <c r="K1817" s="14" t="n">
        <v>2</v>
      </c>
      <c r="L1817" s="14" t="n">
        <v>2</v>
      </c>
      <c r="M1817" s="14" t="n">
        <v>0</v>
      </c>
      <c r="N1817" s="14" t="s">
        <v>82</v>
      </c>
      <c r="O1817" s="14" t="s">
        <v>83</v>
      </c>
      <c r="P1817" s="14" t="s">
        <v>99</v>
      </c>
      <c r="Q1817" s="14" t="s">
        <v>94</v>
      </c>
      <c r="R1817" s="14" t="n">
        <v>0</v>
      </c>
      <c r="S1817" s="14" t="n">
        <v>0</v>
      </c>
      <c r="T1817" s="14" t="n">
        <v>0</v>
      </c>
      <c r="U1817" s="14" t="s">
        <v>124</v>
      </c>
      <c r="V1817" s="14" t="s">
        <v>124</v>
      </c>
      <c r="W1817" s="14" t="n">
        <v>0</v>
      </c>
      <c r="X1817" s="14" t="s">
        <v>86</v>
      </c>
      <c r="Y1817" s="14" t="n">
        <v>168</v>
      </c>
      <c r="Z1817" s="14" t="n">
        <v>0</v>
      </c>
      <c r="AA1817" s="14" t="n">
        <v>0</v>
      </c>
      <c r="AB1817" s="14" t="s">
        <v>87</v>
      </c>
      <c r="AC1817" s="14" t="n">
        <v>139.5</v>
      </c>
      <c r="AD1817" s="14" t="n">
        <v>1</v>
      </c>
      <c r="AE1817" s="14" t="n">
        <v>0</v>
      </c>
      <c r="AF1817" s="14" t="s">
        <v>88</v>
      </c>
      <c r="AG1817" s="15" t="n">
        <v>42967</v>
      </c>
      <c r="AH1817" s="14" t="n">
        <f aca="false">I1817+J1817</f>
        <v>2</v>
      </c>
      <c r="AI1817" s="14" t="n">
        <f aca="false">K1817+L1817+M1817</f>
        <v>4</v>
      </c>
      <c r="AJ1817" s="14" t="n">
        <f aca="false">AC1817*AH1817</f>
        <v>279</v>
      </c>
      <c r="AK1817" s="14" t="str">
        <f aca="false">IF(C1817=1,"Cancelled","Completed")</f>
        <v>Completed</v>
      </c>
      <c r="AL1817" s="14" t="str">
        <f aca="false">_xlfn.IFS(D1817&lt;=7,"0-7 Days",D1817&lt;=30,"8-30 Days",D1817&lt;=90,"31-90 Days",TRUE(),"90+ Days")</f>
        <v>90+ Days</v>
      </c>
      <c r="AM1817" s="14" t="str">
        <f aca="false">_xlfn.IFS(OR(F1817="December",F1817="January",F1817="February"),"Winter",OR(F1817="March",F1817="April",F1817="May"),"Spring",OR(F1817="June",F1817="July",F1817="August"),"Summer",TRUE(),"Autumn")</f>
        <v>Summer</v>
      </c>
      <c r="AN1817" s="14" t="str">
        <f aca="false">IF(L1817+M1817&gt;0,"Family","Adult Only")</f>
        <v>Family</v>
      </c>
      <c r="AO1817" s="14" t="str">
        <f aca="false">IF(U1817=V1817,"Same","Changed")</f>
        <v>Same</v>
      </c>
    </row>
    <row r="1818" customFormat="false" ht="15" hidden="false" customHeight="false" outlineLevel="0" collapsed="false">
      <c r="A1818" s="0" t="n">
        <v>1901</v>
      </c>
      <c r="B1818" s="0" t="s">
        <v>80</v>
      </c>
      <c r="C1818" s="0" t="n">
        <v>1</v>
      </c>
      <c r="D1818" s="0" t="n">
        <v>217</v>
      </c>
      <c r="E1818" s="0" t="n">
        <v>2015</v>
      </c>
      <c r="F1818" s="0" t="s">
        <v>114</v>
      </c>
      <c r="G1818" s="0" t="n">
        <v>39</v>
      </c>
      <c r="H1818" s="0" t="n">
        <v>24</v>
      </c>
      <c r="I1818" s="0" t="n">
        <v>1</v>
      </c>
      <c r="J1818" s="0" t="n">
        <v>3</v>
      </c>
      <c r="K1818" s="0" t="n">
        <v>2</v>
      </c>
      <c r="L1818" s="0" t="n">
        <v>2</v>
      </c>
      <c r="M1818" s="0" t="n">
        <v>0</v>
      </c>
      <c r="N1818" s="0" t="s">
        <v>82</v>
      </c>
      <c r="O1818" s="0" t="s">
        <v>92</v>
      </c>
      <c r="P1818" s="0" t="s">
        <v>99</v>
      </c>
      <c r="Q1818" s="0" t="s">
        <v>94</v>
      </c>
      <c r="R1818" s="0" t="n">
        <v>0</v>
      </c>
      <c r="S1818" s="0" t="n">
        <v>1</v>
      </c>
      <c r="T1818" s="0" t="n">
        <v>0</v>
      </c>
      <c r="U1818" s="0" t="s">
        <v>156</v>
      </c>
      <c r="V1818" s="0" t="s">
        <v>156</v>
      </c>
      <c r="W1818" s="0" t="n">
        <v>3</v>
      </c>
      <c r="X1818" s="0" t="s">
        <v>86</v>
      </c>
      <c r="Y1818" s="0" t="n">
        <v>142</v>
      </c>
      <c r="Z1818" s="0" t="n">
        <v>0</v>
      </c>
      <c r="AA1818" s="0" t="n">
        <v>0</v>
      </c>
      <c r="AB1818" s="0" t="s">
        <v>125</v>
      </c>
      <c r="AC1818" s="0" t="n">
        <v>108.33</v>
      </c>
      <c r="AD1818" s="0" t="n">
        <v>0</v>
      </c>
      <c r="AE1818" s="0" t="n">
        <v>2</v>
      </c>
      <c r="AF1818" s="0" t="s">
        <v>96</v>
      </c>
      <c r="AG1818" s="13" t="n">
        <v>42062</v>
      </c>
      <c r="AH1818" s="25" t="n">
        <f aca="false">I1818+J1818</f>
        <v>4</v>
      </c>
      <c r="AI1818" s="25" t="n">
        <f aca="false">K1818+L1818+M1818</f>
        <v>4</v>
      </c>
      <c r="AJ1818" s="25" t="n">
        <f aca="false">AC1818*AH1818</f>
        <v>433.32</v>
      </c>
      <c r="AK1818" s="0" t="str">
        <f aca="false">IF(C1818=1,"Cancelled","Completed")</f>
        <v>Cancelled</v>
      </c>
      <c r="AL1818" s="0" t="str">
        <f aca="false">_xlfn.IFS(D1818&lt;=7,"0-7 Days",D1818&lt;=30,"8-30 Days",D1818&lt;=90,"31-90 Days",TRUE(),"90+ Days")</f>
        <v>90+ Days</v>
      </c>
      <c r="AM1818" s="0" t="str">
        <f aca="false">_xlfn.IFS(OR(F1818="December",F1818="January",F1818="February"),"Winter",OR(F1818="March",F1818="April",F1818="May"),"Spring",OR(F1818="June",F1818="July",F1818="August"),"Summer",TRUE(),"Autumn")</f>
        <v>Autumn</v>
      </c>
      <c r="AN1818" s="0" t="str">
        <f aca="false">IF(L1818+M1818&gt;0,"Family","Adult Only")</f>
        <v>Family</v>
      </c>
      <c r="AO1818" s="0" t="str">
        <f aca="false">IF(U1818=V1818,"Same","Changed")</f>
        <v>Same</v>
      </c>
    </row>
    <row r="1819" customFormat="false" ht="15" hidden="false" customHeight="false" outlineLevel="0" collapsed="false">
      <c r="A1819" s="14" t="n">
        <v>1902</v>
      </c>
      <c r="B1819" s="14" t="s">
        <v>90</v>
      </c>
      <c r="C1819" s="14" t="n">
        <v>0</v>
      </c>
      <c r="D1819" s="14" t="n">
        <v>7</v>
      </c>
      <c r="E1819" s="14" t="n">
        <v>2016</v>
      </c>
      <c r="F1819" s="14" t="s">
        <v>103</v>
      </c>
      <c r="G1819" s="14" t="n">
        <v>13</v>
      </c>
      <c r="H1819" s="14" t="n">
        <v>24</v>
      </c>
      <c r="I1819" s="14" t="n">
        <v>0</v>
      </c>
      <c r="J1819" s="14" t="n">
        <v>3</v>
      </c>
      <c r="K1819" s="14" t="n">
        <v>2</v>
      </c>
      <c r="L1819" s="14" t="n">
        <v>1</v>
      </c>
      <c r="M1819" s="14" t="n">
        <v>0</v>
      </c>
      <c r="N1819" s="14" t="s">
        <v>82</v>
      </c>
      <c r="O1819" s="14" t="s">
        <v>92</v>
      </c>
      <c r="P1819" s="14" t="s">
        <v>93</v>
      </c>
      <c r="Q1819" s="14" t="s">
        <v>94</v>
      </c>
      <c r="R1819" s="14" t="n">
        <v>0</v>
      </c>
      <c r="S1819" s="14" t="n">
        <v>0</v>
      </c>
      <c r="T1819" s="14" t="n">
        <v>0</v>
      </c>
      <c r="U1819" s="14" t="s">
        <v>95</v>
      </c>
      <c r="V1819" s="14" t="s">
        <v>156</v>
      </c>
      <c r="W1819" s="14" t="n">
        <v>0</v>
      </c>
      <c r="X1819" s="14" t="s">
        <v>86</v>
      </c>
      <c r="Y1819" s="14" t="n">
        <v>9</v>
      </c>
      <c r="Z1819" s="14" t="n">
        <v>0</v>
      </c>
      <c r="AA1819" s="14" t="n">
        <v>0</v>
      </c>
      <c r="AB1819" s="14" t="s">
        <v>87</v>
      </c>
      <c r="AC1819" s="14" t="n">
        <v>174.67</v>
      </c>
      <c r="AD1819" s="14" t="n">
        <v>0</v>
      </c>
      <c r="AE1819" s="14" t="n">
        <v>2</v>
      </c>
      <c r="AF1819" s="14" t="s">
        <v>88</v>
      </c>
      <c r="AG1819" s="15" t="n">
        <v>42456</v>
      </c>
      <c r="AH1819" s="14" t="n">
        <f aca="false">I1819+J1819</f>
        <v>3</v>
      </c>
      <c r="AI1819" s="14" t="n">
        <f aca="false">K1819+L1819+M1819</f>
        <v>3</v>
      </c>
      <c r="AJ1819" s="14" t="n">
        <f aca="false">AC1819*AH1819</f>
        <v>524.01</v>
      </c>
      <c r="AK1819" s="14" t="str">
        <f aca="false">IF(C1819=1,"Cancelled","Completed")</f>
        <v>Completed</v>
      </c>
      <c r="AL1819" s="14" t="str">
        <f aca="false">_xlfn.IFS(D1819&lt;=7,"0-7 Days",D1819&lt;=30,"8-30 Days",D1819&lt;=90,"31-90 Days",TRUE(),"90+ Days")</f>
        <v>0-7 Days</v>
      </c>
      <c r="AM1819" s="14" t="str">
        <f aca="false">_xlfn.IFS(OR(F1819="December",F1819="January",F1819="February"),"Winter",OR(F1819="March",F1819="April",F1819="May"),"Spring",OR(F1819="June",F1819="July",F1819="August"),"Summer",TRUE(),"Autumn")</f>
        <v>Spring</v>
      </c>
      <c r="AN1819" s="14" t="str">
        <f aca="false">IF(L1819+M1819&gt;0,"Family","Adult Only")</f>
        <v>Family</v>
      </c>
      <c r="AO1819" s="14" t="str">
        <f aca="false">IF(U1819=V1819,"Same","Changed")</f>
        <v>Changed</v>
      </c>
    </row>
    <row r="1820" customFormat="false" ht="15" hidden="false" customHeight="false" outlineLevel="0" collapsed="false">
      <c r="A1820" s="0" t="n">
        <v>1903</v>
      </c>
      <c r="B1820" s="0" t="s">
        <v>90</v>
      </c>
      <c r="C1820" s="0" t="n">
        <v>0</v>
      </c>
      <c r="D1820" s="0" t="n">
        <v>1</v>
      </c>
      <c r="E1820" s="0" t="n">
        <v>2015</v>
      </c>
      <c r="F1820" s="0" t="s">
        <v>119</v>
      </c>
      <c r="G1820" s="0" t="n">
        <v>33</v>
      </c>
      <c r="H1820" s="0" t="n">
        <v>10</v>
      </c>
      <c r="I1820" s="0" t="n">
        <v>1</v>
      </c>
      <c r="J1820" s="0" t="n">
        <v>0</v>
      </c>
      <c r="K1820" s="0" t="n">
        <v>2</v>
      </c>
      <c r="L1820" s="0" t="n">
        <v>0</v>
      </c>
      <c r="M1820" s="0" t="n">
        <v>0</v>
      </c>
      <c r="N1820" s="0" t="s">
        <v>82</v>
      </c>
      <c r="O1820" s="0" t="s">
        <v>122</v>
      </c>
      <c r="P1820" s="0" t="s">
        <v>93</v>
      </c>
      <c r="Q1820" s="0" t="s">
        <v>94</v>
      </c>
      <c r="R1820" s="0" t="n">
        <v>0</v>
      </c>
      <c r="S1820" s="0" t="n">
        <v>0</v>
      </c>
      <c r="T1820" s="0" t="n">
        <v>0</v>
      </c>
      <c r="U1820" s="0" t="s">
        <v>95</v>
      </c>
      <c r="V1820" s="0" t="s">
        <v>95</v>
      </c>
      <c r="W1820" s="0" t="n">
        <v>1</v>
      </c>
      <c r="X1820" s="0" t="s">
        <v>86</v>
      </c>
      <c r="Y1820" s="0" t="n">
        <v>9</v>
      </c>
      <c r="Z1820" s="0" t="n">
        <v>0</v>
      </c>
      <c r="AA1820" s="0" t="n">
        <v>0</v>
      </c>
      <c r="AB1820" s="0" t="s">
        <v>125</v>
      </c>
      <c r="AC1820" s="0" t="n">
        <v>105</v>
      </c>
      <c r="AD1820" s="0" t="n">
        <v>0</v>
      </c>
      <c r="AE1820" s="0" t="n">
        <v>0</v>
      </c>
      <c r="AF1820" s="0" t="s">
        <v>88</v>
      </c>
      <c r="AG1820" s="13" t="n">
        <v>42227</v>
      </c>
      <c r="AH1820" s="25" t="n">
        <f aca="false">I1820+J1820</f>
        <v>1</v>
      </c>
      <c r="AI1820" s="25" t="n">
        <f aca="false">K1820+L1820+M1820</f>
        <v>2</v>
      </c>
      <c r="AJ1820" s="25" t="n">
        <f aca="false">AC1820*AH1820</f>
        <v>105</v>
      </c>
      <c r="AK1820" s="0" t="str">
        <f aca="false">IF(C1820=1,"Cancelled","Completed")</f>
        <v>Completed</v>
      </c>
      <c r="AL1820" s="0" t="str">
        <f aca="false">_xlfn.IFS(D1820&lt;=7,"0-7 Days",D1820&lt;=30,"8-30 Days",D1820&lt;=90,"31-90 Days",TRUE(),"90+ Days")</f>
        <v>0-7 Days</v>
      </c>
      <c r="AM1820" s="0" t="str">
        <f aca="false">_xlfn.IFS(OR(F1820="December",F1820="January",F1820="February"),"Winter",OR(F1820="March",F1820="April",F1820="May"),"Spring",OR(F1820="June",F1820="July",F1820="August"),"Summer",TRUE(),"Autumn")</f>
        <v>Summer</v>
      </c>
      <c r="AN1820" s="0" t="str">
        <f aca="false">IF(L1820+M1820&gt;0,"Family","Adult Only")</f>
        <v>Adult Only</v>
      </c>
      <c r="AO1820" s="0" t="str">
        <f aca="false">IF(U1820=V1820,"Same","Changed")</f>
        <v>Same</v>
      </c>
    </row>
    <row r="1821" customFormat="false" ht="15" hidden="false" customHeight="false" outlineLevel="0" collapsed="false">
      <c r="A1821" s="14" t="n">
        <v>1904</v>
      </c>
      <c r="B1821" s="14" t="s">
        <v>80</v>
      </c>
      <c r="C1821" s="14" t="n">
        <v>0</v>
      </c>
      <c r="D1821" s="14" t="n">
        <v>307</v>
      </c>
      <c r="E1821" s="14" t="n">
        <v>2017</v>
      </c>
      <c r="F1821" s="14" t="s">
        <v>119</v>
      </c>
      <c r="G1821" s="14" t="n">
        <v>33</v>
      </c>
      <c r="H1821" s="14" t="n">
        <v>14</v>
      </c>
      <c r="I1821" s="14" t="n">
        <v>1</v>
      </c>
      <c r="J1821" s="14" t="n">
        <v>1</v>
      </c>
      <c r="K1821" s="14" t="n">
        <v>1</v>
      </c>
      <c r="L1821" s="14" t="n">
        <v>0</v>
      </c>
      <c r="M1821" s="14" t="n">
        <v>0</v>
      </c>
      <c r="N1821" s="14" t="s">
        <v>82</v>
      </c>
      <c r="O1821" s="14" t="s">
        <v>158</v>
      </c>
      <c r="P1821" s="14" t="s">
        <v>93</v>
      </c>
      <c r="Q1821" s="14" t="s">
        <v>94</v>
      </c>
      <c r="R1821" s="14" t="n">
        <v>0</v>
      </c>
      <c r="S1821" s="14" t="n">
        <v>0</v>
      </c>
      <c r="T1821" s="14" t="n">
        <v>0</v>
      </c>
      <c r="U1821" s="14" t="s">
        <v>95</v>
      </c>
      <c r="V1821" s="14" t="s">
        <v>95</v>
      </c>
      <c r="W1821" s="14" t="n">
        <v>0</v>
      </c>
      <c r="X1821" s="14" t="s">
        <v>86</v>
      </c>
      <c r="Y1821" s="14" t="n">
        <v>240</v>
      </c>
      <c r="Z1821" s="14" t="n">
        <v>0</v>
      </c>
      <c r="AA1821" s="14" t="n">
        <v>0</v>
      </c>
      <c r="AB1821" s="14" t="s">
        <v>87</v>
      </c>
      <c r="AC1821" s="14" t="n">
        <v>138.38</v>
      </c>
      <c r="AD1821" s="14" t="n">
        <v>0</v>
      </c>
      <c r="AE1821" s="14" t="n">
        <v>1</v>
      </c>
      <c r="AF1821" s="14" t="s">
        <v>88</v>
      </c>
      <c r="AG1821" s="15" t="n">
        <v>42963</v>
      </c>
      <c r="AH1821" s="14" t="n">
        <f aca="false">I1821+J1821</f>
        <v>2</v>
      </c>
      <c r="AI1821" s="14" t="n">
        <f aca="false">K1821+L1821+M1821</f>
        <v>1</v>
      </c>
      <c r="AJ1821" s="14" t="n">
        <f aca="false">AC1821*AH1821</f>
        <v>276.76</v>
      </c>
      <c r="AK1821" s="14" t="str">
        <f aca="false">IF(C1821=1,"Cancelled","Completed")</f>
        <v>Completed</v>
      </c>
      <c r="AL1821" s="14" t="str">
        <f aca="false">_xlfn.IFS(D1821&lt;=7,"0-7 Days",D1821&lt;=30,"8-30 Days",D1821&lt;=90,"31-90 Days",TRUE(),"90+ Days")</f>
        <v>90+ Days</v>
      </c>
      <c r="AM1821" s="14" t="str">
        <f aca="false">_xlfn.IFS(OR(F1821="December",F1821="January",F1821="February"),"Winter",OR(F1821="March",F1821="April",F1821="May"),"Spring",OR(F1821="June",F1821="July",F1821="August"),"Summer",TRUE(),"Autumn")</f>
        <v>Summer</v>
      </c>
      <c r="AN1821" s="14" t="str">
        <f aca="false">IF(L1821+M1821&gt;0,"Family","Adult Only")</f>
        <v>Adult Only</v>
      </c>
      <c r="AO1821" s="14" t="str">
        <f aca="false">IF(U1821=V1821,"Same","Changed")</f>
        <v>Same</v>
      </c>
    </row>
    <row r="1822" customFormat="false" ht="15" hidden="false" customHeight="false" outlineLevel="0" collapsed="false">
      <c r="A1822" s="0" t="n">
        <v>1905</v>
      </c>
      <c r="B1822" s="0" t="s">
        <v>90</v>
      </c>
      <c r="C1822" s="0" t="n">
        <v>1</v>
      </c>
      <c r="D1822" s="0" t="n">
        <v>85</v>
      </c>
      <c r="E1822" s="0" t="n">
        <v>2016</v>
      </c>
      <c r="F1822" s="0" t="s">
        <v>135</v>
      </c>
      <c r="G1822" s="0" t="n">
        <v>23</v>
      </c>
      <c r="H1822" s="0" t="n">
        <v>2</v>
      </c>
      <c r="I1822" s="0" t="n">
        <v>0</v>
      </c>
      <c r="J1822" s="0" t="n">
        <v>1</v>
      </c>
      <c r="K1822" s="0" t="n">
        <v>2</v>
      </c>
      <c r="L1822" s="0" t="n">
        <v>0</v>
      </c>
      <c r="M1822" s="0" t="n">
        <v>0</v>
      </c>
      <c r="N1822" s="0" t="s">
        <v>82</v>
      </c>
      <c r="O1822" s="0" t="s">
        <v>98</v>
      </c>
      <c r="P1822" s="0" t="s">
        <v>93</v>
      </c>
      <c r="Q1822" s="0" t="s">
        <v>94</v>
      </c>
      <c r="R1822" s="0" t="n">
        <v>0</v>
      </c>
      <c r="S1822" s="0" t="n">
        <v>0</v>
      </c>
      <c r="T1822" s="0" t="n">
        <v>0</v>
      </c>
      <c r="U1822" s="0" t="s">
        <v>109</v>
      </c>
      <c r="V1822" s="0" t="s">
        <v>109</v>
      </c>
      <c r="W1822" s="0" t="n">
        <v>0</v>
      </c>
      <c r="X1822" s="0" t="s">
        <v>86</v>
      </c>
      <c r="Y1822" s="0" t="n">
        <v>9</v>
      </c>
      <c r="Z1822" s="0" t="n">
        <v>0</v>
      </c>
      <c r="AA1822" s="0" t="n">
        <v>0</v>
      </c>
      <c r="AB1822" s="0" t="s">
        <v>87</v>
      </c>
      <c r="AC1822" s="0" t="n">
        <v>140.4</v>
      </c>
      <c r="AD1822" s="0" t="n">
        <v>0</v>
      </c>
      <c r="AE1822" s="0" t="n">
        <v>0</v>
      </c>
      <c r="AF1822" s="0" t="s">
        <v>96</v>
      </c>
      <c r="AG1822" s="13" t="n">
        <v>42450</v>
      </c>
      <c r="AH1822" s="25" t="n">
        <f aca="false">I1822+J1822</f>
        <v>1</v>
      </c>
      <c r="AI1822" s="25" t="n">
        <f aca="false">K1822+L1822+M1822</f>
        <v>2</v>
      </c>
      <c r="AJ1822" s="25" t="n">
        <f aca="false">AC1822*AH1822</f>
        <v>140.4</v>
      </c>
      <c r="AK1822" s="0" t="str">
        <f aca="false">IF(C1822=1,"Cancelled","Completed")</f>
        <v>Cancelled</v>
      </c>
      <c r="AL1822" s="0" t="str">
        <f aca="false">_xlfn.IFS(D1822&lt;=7,"0-7 Days",D1822&lt;=30,"8-30 Days",D1822&lt;=90,"31-90 Days",TRUE(),"90+ Days")</f>
        <v>31-90 Days</v>
      </c>
      <c r="AM1822" s="0" t="str">
        <f aca="false">_xlfn.IFS(OR(F1822="December",F1822="January",F1822="February"),"Winter",OR(F1822="March",F1822="April",F1822="May"),"Spring",OR(F1822="June",F1822="July",F1822="August"),"Summer",TRUE(),"Autumn")</f>
        <v>Summer</v>
      </c>
      <c r="AN1822" s="0" t="str">
        <f aca="false">IF(L1822+M1822&gt;0,"Family","Adult Only")</f>
        <v>Adult Only</v>
      </c>
      <c r="AO1822" s="0" t="str">
        <f aca="false">IF(U1822=V1822,"Same","Changed")</f>
        <v>Same</v>
      </c>
    </row>
    <row r="1823" customFormat="false" ht="15" hidden="false" customHeight="false" outlineLevel="0" collapsed="false">
      <c r="A1823" s="14" t="n">
        <v>1906</v>
      </c>
      <c r="B1823" s="14" t="s">
        <v>80</v>
      </c>
      <c r="C1823" s="14" t="n">
        <v>1</v>
      </c>
      <c r="D1823" s="14" t="n">
        <v>140</v>
      </c>
      <c r="E1823" s="14" t="n">
        <v>2017</v>
      </c>
      <c r="F1823" s="14" t="s">
        <v>119</v>
      </c>
      <c r="G1823" s="14" t="n">
        <v>35</v>
      </c>
      <c r="H1823" s="14" t="n">
        <v>27</v>
      </c>
      <c r="I1823" s="14" t="n">
        <v>2</v>
      </c>
      <c r="J1823" s="14" t="n">
        <v>1</v>
      </c>
      <c r="K1823" s="14" t="n">
        <v>2</v>
      </c>
      <c r="L1823" s="14" t="n">
        <v>0</v>
      </c>
      <c r="M1823" s="14" t="n">
        <v>0</v>
      </c>
      <c r="N1823" s="14" t="s">
        <v>82</v>
      </c>
      <c r="O1823" s="14" t="s">
        <v>117</v>
      </c>
      <c r="P1823" s="14" t="s">
        <v>93</v>
      </c>
      <c r="Q1823" s="14" t="s">
        <v>94</v>
      </c>
      <c r="R1823" s="14" t="n">
        <v>0</v>
      </c>
      <c r="S1823" s="14" t="n">
        <v>0</v>
      </c>
      <c r="T1823" s="14" t="n">
        <v>0</v>
      </c>
      <c r="U1823" s="14" t="s">
        <v>124</v>
      </c>
      <c r="V1823" s="14" t="s">
        <v>124</v>
      </c>
      <c r="W1823" s="14" t="n">
        <v>0</v>
      </c>
      <c r="X1823" s="14" t="s">
        <v>86</v>
      </c>
      <c r="Y1823" s="14" t="n">
        <v>240</v>
      </c>
      <c r="Z1823" s="14" t="n">
        <v>0</v>
      </c>
      <c r="AA1823" s="14" t="n">
        <v>0</v>
      </c>
      <c r="AB1823" s="14" t="s">
        <v>87</v>
      </c>
      <c r="AC1823" s="14" t="n">
        <v>229</v>
      </c>
      <c r="AD1823" s="14" t="n">
        <v>0</v>
      </c>
      <c r="AE1823" s="14" t="n">
        <v>1</v>
      </c>
      <c r="AF1823" s="14" t="s">
        <v>96</v>
      </c>
      <c r="AG1823" s="15" t="n">
        <v>42946</v>
      </c>
      <c r="AH1823" s="14" t="n">
        <f aca="false">I1823+J1823</f>
        <v>3</v>
      </c>
      <c r="AI1823" s="14" t="n">
        <f aca="false">K1823+L1823+M1823</f>
        <v>2</v>
      </c>
      <c r="AJ1823" s="14" t="n">
        <f aca="false">AC1823*AH1823</f>
        <v>687</v>
      </c>
      <c r="AK1823" s="14" t="str">
        <f aca="false">IF(C1823=1,"Cancelled","Completed")</f>
        <v>Cancelled</v>
      </c>
      <c r="AL1823" s="14" t="str">
        <f aca="false">_xlfn.IFS(D1823&lt;=7,"0-7 Days",D1823&lt;=30,"8-30 Days",D1823&lt;=90,"31-90 Days",TRUE(),"90+ Days")</f>
        <v>90+ Days</v>
      </c>
      <c r="AM1823" s="14" t="str">
        <f aca="false">_xlfn.IFS(OR(F1823="December",F1823="January",F1823="February"),"Winter",OR(F1823="March",F1823="April",F1823="May"),"Spring",OR(F1823="June",F1823="July",F1823="August"),"Summer",TRUE(),"Autumn")</f>
        <v>Summer</v>
      </c>
      <c r="AN1823" s="14" t="str">
        <f aca="false">IF(L1823+M1823&gt;0,"Family","Adult Only")</f>
        <v>Adult Only</v>
      </c>
      <c r="AO1823" s="14" t="str">
        <f aca="false">IF(U1823=V1823,"Same","Changed")</f>
        <v>Same</v>
      </c>
    </row>
    <row r="1824" customFormat="false" ht="15" hidden="false" customHeight="false" outlineLevel="0" collapsed="false">
      <c r="A1824" s="0" t="n">
        <v>1907</v>
      </c>
      <c r="B1824" s="0" t="s">
        <v>90</v>
      </c>
      <c r="C1824" s="0" t="n">
        <v>1</v>
      </c>
      <c r="D1824" s="0" t="n">
        <v>538</v>
      </c>
      <c r="E1824" s="0" t="n">
        <v>2016</v>
      </c>
      <c r="F1824" s="0" t="s">
        <v>81</v>
      </c>
      <c r="G1824" s="0" t="n">
        <v>53</v>
      </c>
      <c r="H1824" s="0" t="n">
        <v>29</v>
      </c>
      <c r="I1824" s="0" t="n">
        <v>0</v>
      </c>
      <c r="J1824" s="0" t="n">
        <v>1</v>
      </c>
      <c r="K1824" s="0" t="n">
        <v>1</v>
      </c>
      <c r="L1824" s="0" t="n">
        <v>0</v>
      </c>
      <c r="M1824" s="0" t="n">
        <v>0</v>
      </c>
      <c r="N1824" s="0" t="s">
        <v>82</v>
      </c>
      <c r="O1824" s="0" t="s">
        <v>92</v>
      </c>
      <c r="P1824" s="0" t="s">
        <v>116</v>
      </c>
      <c r="Q1824" s="0" t="s">
        <v>94</v>
      </c>
      <c r="R1824" s="0" t="n">
        <v>0</v>
      </c>
      <c r="S1824" s="0" t="n">
        <v>0</v>
      </c>
      <c r="T1824" s="0" t="n">
        <v>0</v>
      </c>
      <c r="U1824" s="0" t="s">
        <v>95</v>
      </c>
      <c r="V1824" s="0" t="s">
        <v>95</v>
      </c>
      <c r="W1824" s="0" t="n">
        <v>0</v>
      </c>
      <c r="X1824" s="0" t="s">
        <v>120</v>
      </c>
      <c r="Y1824" s="0" t="n">
        <v>1</v>
      </c>
      <c r="Z1824" s="0" t="n">
        <v>0</v>
      </c>
      <c r="AA1824" s="0" t="n">
        <v>0</v>
      </c>
      <c r="AB1824" s="0" t="s">
        <v>87</v>
      </c>
      <c r="AC1824" s="0" t="n">
        <v>51.4</v>
      </c>
      <c r="AD1824" s="0" t="n">
        <v>0</v>
      </c>
      <c r="AE1824" s="0" t="n">
        <v>0</v>
      </c>
      <c r="AF1824" s="0" t="s">
        <v>96</v>
      </c>
      <c r="AG1824" s="13" t="n">
        <v>42298</v>
      </c>
      <c r="AH1824" s="25" t="n">
        <f aca="false">I1824+J1824</f>
        <v>1</v>
      </c>
      <c r="AI1824" s="25" t="n">
        <f aca="false">K1824+L1824+M1824</f>
        <v>1</v>
      </c>
      <c r="AJ1824" s="25" t="n">
        <f aca="false">AC1824*AH1824</f>
        <v>51.4</v>
      </c>
      <c r="AK1824" s="0" t="str">
        <f aca="false">IF(C1824=1,"Cancelled","Completed")</f>
        <v>Cancelled</v>
      </c>
      <c r="AL1824" s="0" t="str">
        <f aca="false">_xlfn.IFS(D1824&lt;=7,"0-7 Days",D1824&lt;=30,"8-30 Days",D1824&lt;=90,"31-90 Days",TRUE(),"90+ Days")</f>
        <v>90+ Days</v>
      </c>
      <c r="AM1824" s="0" t="str">
        <f aca="false">_xlfn.IFS(OR(F1824="December",F1824="January",F1824="February"),"Winter",OR(F1824="March",F1824="April",F1824="May"),"Spring",OR(F1824="June",F1824="July",F1824="August"),"Summer",TRUE(),"Autumn")</f>
        <v>Winter</v>
      </c>
      <c r="AN1824" s="0" t="str">
        <f aca="false">IF(L1824+M1824&gt;0,"Family","Adult Only")</f>
        <v>Adult Only</v>
      </c>
      <c r="AO1824" s="0" t="str">
        <f aca="false">IF(U1824=V1824,"Same","Changed")</f>
        <v>Same</v>
      </c>
    </row>
    <row r="1825" customFormat="false" ht="15" hidden="false" customHeight="false" outlineLevel="0" collapsed="false">
      <c r="A1825" s="14" t="n">
        <v>1908</v>
      </c>
      <c r="B1825" s="14" t="s">
        <v>80</v>
      </c>
      <c r="C1825" s="14" t="n">
        <v>0</v>
      </c>
      <c r="D1825" s="14" t="n">
        <v>92</v>
      </c>
      <c r="E1825" s="14" t="n">
        <v>2016</v>
      </c>
      <c r="F1825" s="14" t="s">
        <v>135</v>
      </c>
      <c r="G1825" s="14" t="n">
        <v>25</v>
      </c>
      <c r="H1825" s="14" t="n">
        <v>17</v>
      </c>
      <c r="I1825" s="14" t="n">
        <v>2</v>
      </c>
      <c r="J1825" s="14" t="n">
        <v>3</v>
      </c>
      <c r="K1825" s="14" t="n">
        <v>2</v>
      </c>
      <c r="L1825" s="14" t="n">
        <v>0</v>
      </c>
      <c r="M1825" s="14" t="n">
        <v>0</v>
      </c>
      <c r="N1825" s="14" t="s">
        <v>82</v>
      </c>
      <c r="O1825" s="14" t="s">
        <v>83</v>
      </c>
      <c r="P1825" s="14" t="s">
        <v>93</v>
      </c>
      <c r="Q1825" s="14" t="s">
        <v>94</v>
      </c>
      <c r="R1825" s="14" t="n">
        <v>0</v>
      </c>
      <c r="S1825" s="14" t="n">
        <v>0</v>
      </c>
      <c r="T1825" s="14" t="n">
        <v>0</v>
      </c>
      <c r="U1825" s="14" t="s">
        <v>95</v>
      </c>
      <c r="V1825" s="14" t="s">
        <v>95</v>
      </c>
      <c r="W1825" s="14" t="n">
        <v>0</v>
      </c>
      <c r="X1825" s="14" t="s">
        <v>86</v>
      </c>
      <c r="Y1825" s="14" t="n">
        <v>240</v>
      </c>
      <c r="Z1825" s="14" t="n">
        <v>0</v>
      </c>
      <c r="AA1825" s="14" t="n">
        <v>0</v>
      </c>
      <c r="AB1825" s="14" t="s">
        <v>87</v>
      </c>
      <c r="AC1825" s="14" t="n">
        <v>118</v>
      </c>
      <c r="AD1825" s="14" t="n">
        <v>0</v>
      </c>
      <c r="AE1825" s="14" t="n">
        <v>1</v>
      </c>
      <c r="AF1825" s="14" t="s">
        <v>88</v>
      </c>
      <c r="AG1825" s="15" t="n">
        <v>42543</v>
      </c>
      <c r="AH1825" s="14" t="n">
        <f aca="false">I1825+J1825</f>
        <v>5</v>
      </c>
      <c r="AI1825" s="14" t="n">
        <f aca="false">K1825+L1825+M1825</f>
        <v>2</v>
      </c>
      <c r="AJ1825" s="14" t="n">
        <f aca="false">AC1825*AH1825</f>
        <v>590</v>
      </c>
      <c r="AK1825" s="14" t="str">
        <f aca="false">IF(C1825=1,"Cancelled","Completed")</f>
        <v>Completed</v>
      </c>
      <c r="AL1825" s="14" t="str">
        <f aca="false">_xlfn.IFS(D1825&lt;=7,"0-7 Days",D1825&lt;=30,"8-30 Days",D1825&lt;=90,"31-90 Days",TRUE(),"90+ Days")</f>
        <v>90+ Days</v>
      </c>
      <c r="AM1825" s="14" t="str">
        <f aca="false">_xlfn.IFS(OR(F1825="December",F1825="January",F1825="February"),"Winter",OR(F1825="March",F1825="April",F1825="May"),"Spring",OR(F1825="June",F1825="July",F1825="August"),"Summer",TRUE(),"Autumn")</f>
        <v>Summer</v>
      </c>
      <c r="AN1825" s="14" t="str">
        <f aca="false">IF(L1825+M1825&gt;0,"Family","Adult Only")</f>
        <v>Adult Only</v>
      </c>
      <c r="AO1825" s="14" t="str">
        <f aca="false">IF(U1825=V1825,"Same","Changed")</f>
        <v>Same</v>
      </c>
    </row>
    <row r="1826" customFormat="false" ht="15" hidden="false" customHeight="false" outlineLevel="0" collapsed="false">
      <c r="A1826" s="0" t="n">
        <v>1909</v>
      </c>
      <c r="B1826" s="0" t="s">
        <v>90</v>
      </c>
      <c r="C1826" s="0" t="n">
        <v>0</v>
      </c>
      <c r="D1826" s="0" t="n">
        <v>177</v>
      </c>
      <c r="E1826" s="0" t="n">
        <v>2016</v>
      </c>
      <c r="F1826" s="0" t="s">
        <v>119</v>
      </c>
      <c r="G1826" s="0" t="n">
        <v>34</v>
      </c>
      <c r="H1826" s="0" t="n">
        <v>16</v>
      </c>
      <c r="I1826" s="0" t="n">
        <v>0</v>
      </c>
      <c r="J1826" s="0" t="n">
        <v>2</v>
      </c>
      <c r="K1826" s="0" t="n">
        <v>2</v>
      </c>
      <c r="L1826" s="0" t="n">
        <v>0</v>
      </c>
      <c r="M1826" s="0" t="n">
        <v>0</v>
      </c>
      <c r="N1826" s="0" t="s">
        <v>107</v>
      </c>
      <c r="O1826" s="0" t="s">
        <v>122</v>
      </c>
      <c r="P1826" s="0" t="s">
        <v>93</v>
      </c>
      <c r="Q1826" s="0" t="s">
        <v>94</v>
      </c>
      <c r="R1826" s="0" t="n">
        <v>0</v>
      </c>
      <c r="S1826" s="0" t="n">
        <v>0</v>
      </c>
      <c r="T1826" s="0" t="n">
        <v>0</v>
      </c>
      <c r="U1826" s="0" t="s">
        <v>95</v>
      </c>
      <c r="V1826" s="0" t="s">
        <v>95</v>
      </c>
      <c r="W1826" s="0" t="n">
        <v>0</v>
      </c>
      <c r="X1826" s="0" t="s">
        <v>86</v>
      </c>
      <c r="Y1826" s="0" t="n">
        <v>9</v>
      </c>
      <c r="Z1826" s="0" t="n">
        <v>0</v>
      </c>
      <c r="AA1826" s="0" t="n">
        <v>0</v>
      </c>
      <c r="AB1826" s="0" t="s">
        <v>87</v>
      </c>
      <c r="AC1826" s="0" t="n">
        <v>94.5</v>
      </c>
      <c r="AD1826" s="0" t="n">
        <v>0</v>
      </c>
      <c r="AE1826" s="0" t="n">
        <v>1</v>
      </c>
      <c r="AF1826" s="0" t="s">
        <v>88</v>
      </c>
      <c r="AG1826" s="13" t="n">
        <v>42600</v>
      </c>
      <c r="AH1826" s="25" t="n">
        <f aca="false">I1826+J1826</f>
        <v>2</v>
      </c>
      <c r="AI1826" s="25" t="n">
        <f aca="false">K1826+L1826+M1826</f>
        <v>2</v>
      </c>
      <c r="AJ1826" s="25" t="n">
        <f aca="false">AC1826*AH1826</f>
        <v>189</v>
      </c>
      <c r="AK1826" s="0" t="str">
        <f aca="false">IF(C1826=1,"Cancelled","Completed")</f>
        <v>Completed</v>
      </c>
      <c r="AL1826" s="0" t="str">
        <f aca="false">_xlfn.IFS(D1826&lt;=7,"0-7 Days",D1826&lt;=30,"8-30 Days",D1826&lt;=90,"31-90 Days",TRUE(),"90+ Days")</f>
        <v>90+ Days</v>
      </c>
      <c r="AM1826" s="0" t="str">
        <f aca="false">_xlfn.IFS(OR(F1826="December",F1826="January",F1826="February"),"Winter",OR(F1826="March",F1826="April",F1826="May"),"Spring",OR(F1826="June",F1826="July",F1826="August"),"Summer",TRUE(),"Autumn")</f>
        <v>Summer</v>
      </c>
      <c r="AN1826" s="0" t="str">
        <f aca="false">IF(L1826+M1826&gt;0,"Family","Adult Only")</f>
        <v>Adult Only</v>
      </c>
      <c r="AO1826" s="0" t="str">
        <f aca="false">IF(U1826=V1826,"Same","Changed")</f>
        <v>Same</v>
      </c>
    </row>
    <row r="1827" customFormat="false" ht="15" hidden="false" customHeight="false" outlineLevel="0" collapsed="false">
      <c r="A1827" s="14" t="n">
        <v>1910</v>
      </c>
      <c r="B1827" s="14" t="s">
        <v>80</v>
      </c>
      <c r="C1827" s="14" t="n">
        <v>0</v>
      </c>
      <c r="D1827" s="14" t="n">
        <v>90</v>
      </c>
      <c r="E1827" s="14" t="n">
        <v>2015</v>
      </c>
      <c r="F1827" s="14" t="s">
        <v>114</v>
      </c>
      <c r="G1827" s="14" t="n">
        <v>37</v>
      </c>
      <c r="H1827" s="14" t="n">
        <v>6</v>
      </c>
      <c r="I1827" s="14" t="n">
        <v>4</v>
      </c>
      <c r="J1827" s="14" t="n">
        <v>7</v>
      </c>
      <c r="K1827" s="14" t="n">
        <v>2</v>
      </c>
      <c r="L1827" s="14" t="n">
        <v>2</v>
      </c>
      <c r="M1827" s="14" t="n">
        <v>0</v>
      </c>
      <c r="N1827" s="14" t="s">
        <v>82</v>
      </c>
      <c r="O1827" s="14" t="s">
        <v>147</v>
      </c>
      <c r="P1827" s="14" t="s">
        <v>93</v>
      </c>
      <c r="Q1827" s="14" t="s">
        <v>94</v>
      </c>
      <c r="R1827" s="14" t="n">
        <v>0</v>
      </c>
      <c r="S1827" s="14" t="n">
        <v>0</v>
      </c>
      <c r="T1827" s="14" t="n">
        <v>0</v>
      </c>
      <c r="U1827" s="14" t="s">
        <v>136</v>
      </c>
      <c r="V1827" s="14" t="s">
        <v>136</v>
      </c>
      <c r="W1827" s="14" t="n">
        <v>0</v>
      </c>
      <c r="X1827" s="14" t="s">
        <v>86</v>
      </c>
      <c r="Y1827" s="14" t="n">
        <v>240</v>
      </c>
      <c r="Z1827" s="14" t="n">
        <v>0</v>
      </c>
      <c r="AA1827" s="14" t="n">
        <v>0</v>
      </c>
      <c r="AB1827" s="14" t="s">
        <v>87</v>
      </c>
      <c r="AC1827" s="14" t="n">
        <v>139.18</v>
      </c>
      <c r="AD1827" s="14" t="n">
        <v>0</v>
      </c>
      <c r="AE1827" s="14" t="n">
        <v>0</v>
      </c>
      <c r="AF1827" s="14" t="s">
        <v>88</v>
      </c>
      <c r="AG1827" s="15" t="n">
        <v>42264</v>
      </c>
      <c r="AH1827" s="14" t="n">
        <f aca="false">I1827+J1827</f>
        <v>11</v>
      </c>
      <c r="AI1827" s="14" t="n">
        <f aca="false">K1827+L1827+M1827</f>
        <v>4</v>
      </c>
      <c r="AJ1827" s="14" t="n">
        <f aca="false">AC1827*AH1827</f>
        <v>1530.98</v>
      </c>
      <c r="AK1827" s="14" t="str">
        <f aca="false">IF(C1827=1,"Cancelled","Completed")</f>
        <v>Completed</v>
      </c>
      <c r="AL1827" s="14" t="str">
        <f aca="false">_xlfn.IFS(D1827&lt;=7,"0-7 Days",D1827&lt;=30,"8-30 Days",D1827&lt;=90,"31-90 Days",TRUE(),"90+ Days")</f>
        <v>31-90 Days</v>
      </c>
      <c r="AM1827" s="14" t="str">
        <f aca="false">_xlfn.IFS(OR(F1827="December",F1827="January",F1827="February"),"Winter",OR(F1827="March",F1827="April",F1827="May"),"Spring",OR(F1827="June",F1827="July",F1827="August"),"Summer",TRUE(),"Autumn")</f>
        <v>Autumn</v>
      </c>
      <c r="AN1827" s="14" t="str">
        <f aca="false">IF(L1827+M1827&gt;0,"Family","Adult Only")</f>
        <v>Family</v>
      </c>
      <c r="AO1827" s="14" t="str">
        <f aca="false">IF(U1827=V1827,"Same","Changed")</f>
        <v>Same</v>
      </c>
    </row>
    <row r="1828" customFormat="false" ht="15" hidden="false" customHeight="false" outlineLevel="0" collapsed="false">
      <c r="A1828" s="0" t="n">
        <v>1911</v>
      </c>
      <c r="B1828" s="0" t="s">
        <v>80</v>
      </c>
      <c r="C1828" s="0" t="n">
        <v>1</v>
      </c>
      <c r="D1828" s="0" t="n">
        <v>277</v>
      </c>
      <c r="E1828" s="0" t="n">
        <v>2016</v>
      </c>
      <c r="F1828" s="0" t="s">
        <v>135</v>
      </c>
      <c r="G1828" s="0" t="n">
        <v>25</v>
      </c>
      <c r="H1828" s="0" t="n">
        <v>12</v>
      </c>
      <c r="I1828" s="0" t="n">
        <v>2</v>
      </c>
      <c r="J1828" s="0" t="n">
        <v>2</v>
      </c>
      <c r="K1828" s="0" t="n">
        <v>2</v>
      </c>
      <c r="L1828" s="0" t="n">
        <v>0</v>
      </c>
      <c r="M1828" s="0" t="n">
        <v>0</v>
      </c>
      <c r="N1828" s="0" t="s">
        <v>129</v>
      </c>
      <c r="O1828" s="0" t="s">
        <v>92</v>
      </c>
      <c r="P1828" s="0" t="s">
        <v>116</v>
      </c>
      <c r="Q1828" s="0" t="s">
        <v>94</v>
      </c>
      <c r="R1828" s="0" t="n">
        <v>0</v>
      </c>
      <c r="S1828" s="0" t="n">
        <v>0</v>
      </c>
      <c r="T1828" s="0" t="n">
        <v>0</v>
      </c>
      <c r="U1828" s="0" t="s">
        <v>95</v>
      </c>
      <c r="V1828" s="0" t="s">
        <v>95</v>
      </c>
      <c r="W1828" s="0" t="n">
        <v>0</v>
      </c>
      <c r="X1828" s="0" t="s">
        <v>120</v>
      </c>
      <c r="Y1828" s="0" t="n">
        <v>0</v>
      </c>
      <c r="Z1828" s="0" t="n">
        <v>0</v>
      </c>
      <c r="AA1828" s="0" t="n">
        <v>0</v>
      </c>
      <c r="AB1828" s="0" t="s">
        <v>87</v>
      </c>
      <c r="AC1828" s="0" t="n">
        <v>110</v>
      </c>
      <c r="AD1828" s="0" t="n">
        <v>0</v>
      </c>
      <c r="AE1828" s="0" t="n">
        <v>0</v>
      </c>
      <c r="AF1828" s="0" t="s">
        <v>96</v>
      </c>
      <c r="AG1828" s="13" t="n">
        <v>42458</v>
      </c>
      <c r="AH1828" s="25" t="n">
        <f aca="false">I1828+J1828</f>
        <v>4</v>
      </c>
      <c r="AI1828" s="25" t="n">
        <f aca="false">K1828+L1828+M1828</f>
        <v>2</v>
      </c>
      <c r="AJ1828" s="25" t="n">
        <f aca="false">AC1828*AH1828</f>
        <v>440</v>
      </c>
      <c r="AK1828" s="0" t="str">
        <f aca="false">IF(C1828=1,"Cancelled","Completed")</f>
        <v>Cancelled</v>
      </c>
      <c r="AL1828" s="0" t="str">
        <f aca="false">_xlfn.IFS(D1828&lt;=7,"0-7 Days",D1828&lt;=30,"8-30 Days",D1828&lt;=90,"31-90 Days",TRUE(),"90+ Days")</f>
        <v>90+ Days</v>
      </c>
      <c r="AM1828" s="0" t="str">
        <f aca="false">_xlfn.IFS(OR(F1828="December",F1828="January",F1828="February"),"Winter",OR(F1828="March",F1828="April",F1828="May"),"Spring",OR(F1828="June",F1828="July",F1828="August"),"Summer",TRUE(),"Autumn")</f>
        <v>Summer</v>
      </c>
      <c r="AN1828" s="0" t="str">
        <f aca="false">IF(L1828+M1828&gt;0,"Family","Adult Only")</f>
        <v>Adult Only</v>
      </c>
      <c r="AO1828" s="0" t="str">
        <f aca="false">IF(U1828=V1828,"Same","Changed")</f>
        <v>Same</v>
      </c>
    </row>
    <row r="1829" customFormat="false" ht="15" hidden="false" customHeight="false" outlineLevel="0" collapsed="false">
      <c r="A1829" s="14" t="n">
        <v>1912</v>
      </c>
      <c r="B1829" s="14" t="s">
        <v>90</v>
      </c>
      <c r="C1829" s="14" t="n">
        <v>1</v>
      </c>
      <c r="D1829" s="14" t="n">
        <v>34</v>
      </c>
      <c r="E1829" s="14" t="n">
        <v>2015</v>
      </c>
      <c r="F1829" s="14" t="s">
        <v>81</v>
      </c>
      <c r="G1829" s="14" t="n">
        <v>50</v>
      </c>
      <c r="H1829" s="14" t="n">
        <v>8</v>
      </c>
      <c r="I1829" s="14" t="n">
        <v>0</v>
      </c>
      <c r="J1829" s="14" t="n">
        <v>2</v>
      </c>
      <c r="K1829" s="14" t="n">
        <v>1</v>
      </c>
      <c r="L1829" s="14" t="n">
        <v>0</v>
      </c>
      <c r="M1829" s="14" t="n">
        <v>0</v>
      </c>
      <c r="N1829" s="14" t="s">
        <v>82</v>
      </c>
      <c r="O1829" s="14" t="s">
        <v>92</v>
      </c>
      <c r="P1829" s="14" t="s">
        <v>99</v>
      </c>
      <c r="Q1829" s="14" t="s">
        <v>94</v>
      </c>
      <c r="R1829" s="14" t="n">
        <v>0</v>
      </c>
      <c r="S1829" s="14" t="n">
        <v>1</v>
      </c>
      <c r="T1829" s="14" t="n">
        <v>0</v>
      </c>
      <c r="U1829" s="14" t="s">
        <v>95</v>
      </c>
      <c r="V1829" s="14" t="s">
        <v>95</v>
      </c>
      <c r="W1829" s="14" t="n">
        <v>0</v>
      </c>
      <c r="X1829" s="14" t="s">
        <v>120</v>
      </c>
      <c r="Y1829" s="14" t="n">
        <v>19</v>
      </c>
      <c r="Z1829" s="14" t="n">
        <v>0</v>
      </c>
      <c r="AA1829" s="14" t="n">
        <v>0</v>
      </c>
      <c r="AB1829" s="14" t="s">
        <v>87</v>
      </c>
      <c r="AC1829" s="14" t="n">
        <v>90</v>
      </c>
      <c r="AD1829" s="14" t="n">
        <v>0</v>
      </c>
      <c r="AE1829" s="14" t="n">
        <v>0</v>
      </c>
      <c r="AF1829" s="14" t="s">
        <v>96</v>
      </c>
      <c r="AG1829" s="15" t="n">
        <v>42325</v>
      </c>
      <c r="AH1829" s="14" t="n">
        <f aca="false">I1829+J1829</f>
        <v>2</v>
      </c>
      <c r="AI1829" s="14" t="n">
        <f aca="false">K1829+L1829+M1829</f>
        <v>1</v>
      </c>
      <c r="AJ1829" s="14" t="n">
        <f aca="false">AC1829*AH1829</f>
        <v>180</v>
      </c>
      <c r="AK1829" s="14" t="str">
        <f aca="false">IF(C1829=1,"Cancelled","Completed")</f>
        <v>Cancelled</v>
      </c>
      <c r="AL1829" s="14" t="str">
        <f aca="false">_xlfn.IFS(D1829&lt;=7,"0-7 Days",D1829&lt;=30,"8-30 Days",D1829&lt;=90,"31-90 Days",TRUE(),"90+ Days")</f>
        <v>31-90 Days</v>
      </c>
      <c r="AM1829" s="14" t="str">
        <f aca="false">_xlfn.IFS(OR(F1829="December",F1829="January",F1829="February"),"Winter",OR(F1829="March",F1829="April",F1829="May"),"Spring",OR(F1829="June",F1829="July",F1829="August"),"Summer",TRUE(),"Autumn")</f>
        <v>Winter</v>
      </c>
      <c r="AN1829" s="14" t="str">
        <f aca="false">IF(L1829+M1829&gt;0,"Family","Adult Only")</f>
        <v>Adult Only</v>
      </c>
      <c r="AO1829" s="14" t="str">
        <f aca="false">IF(U1829=V1829,"Same","Changed")</f>
        <v>Same</v>
      </c>
    </row>
    <row r="1830" customFormat="false" ht="15" hidden="false" customHeight="false" outlineLevel="0" collapsed="false">
      <c r="A1830" s="0" t="n">
        <v>1913</v>
      </c>
      <c r="B1830" s="0" t="s">
        <v>80</v>
      </c>
      <c r="C1830" s="0" t="n">
        <v>1</v>
      </c>
      <c r="D1830" s="0" t="n">
        <v>88</v>
      </c>
      <c r="E1830" s="0" t="n">
        <v>2016</v>
      </c>
      <c r="F1830" s="0" t="s">
        <v>119</v>
      </c>
      <c r="G1830" s="0" t="n">
        <v>36</v>
      </c>
      <c r="H1830" s="0" t="n">
        <v>30</v>
      </c>
      <c r="I1830" s="0" t="n">
        <v>2</v>
      </c>
      <c r="J1830" s="0" t="n">
        <v>5</v>
      </c>
      <c r="K1830" s="0" t="n">
        <v>2</v>
      </c>
      <c r="L1830" s="0" t="n">
        <v>2</v>
      </c>
      <c r="M1830" s="0" t="n">
        <v>0</v>
      </c>
      <c r="N1830" s="0" t="s">
        <v>82</v>
      </c>
      <c r="O1830" s="0" t="s">
        <v>92</v>
      </c>
      <c r="P1830" s="0" t="s">
        <v>93</v>
      </c>
      <c r="Q1830" s="0" t="s">
        <v>94</v>
      </c>
      <c r="R1830" s="0" t="n">
        <v>0</v>
      </c>
      <c r="S1830" s="0" t="n">
        <v>0</v>
      </c>
      <c r="T1830" s="0" t="n">
        <v>0</v>
      </c>
      <c r="U1830" s="0" t="s">
        <v>136</v>
      </c>
      <c r="V1830" s="0" t="s">
        <v>136</v>
      </c>
      <c r="W1830" s="0" t="n">
        <v>0</v>
      </c>
      <c r="X1830" s="0" t="s">
        <v>86</v>
      </c>
      <c r="Y1830" s="0" t="n">
        <v>240</v>
      </c>
      <c r="Z1830" s="0" t="n">
        <v>0</v>
      </c>
      <c r="AA1830" s="0" t="n">
        <v>0</v>
      </c>
      <c r="AB1830" s="0" t="s">
        <v>87</v>
      </c>
      <c r="AC1830" s="0" t="n">
        <v>223.29</v>
      </c>
      <c r="AD1830" s="0" t="n">
        <v>0</v>
      </c>
      <c r="AE1830" s="0" t="n">
        <v>0</v>
      </c>
      <c r="AF1830" s="0" t="s">
        <v>96</v>
      </c>
      <c r="AG1830" s="13" t="n">
        <v>42536</v>
      </c>
      <c r="AH1830" s="25" t="n">
        <f aca="false">I1830+J1830</f>
        <v>7</v>
      </c>
      <c r="AI1830" s="25" t="n">
        <f aca="false">K1830+L1830+M1830</f>
        <v>4</v>
      </c>
      <c r="AJ1830" s="25" t="n">
        <f aca="false">AC1830*AH1830</f>
        <v>1563.03</v>
      </c>
      <c r="AK1830" s="0" t="str">
        <f aca="false">IF(C1830=1,"Cancelled","Completed")</f>
        <v>Cancelled</v>
      </c>
      <c r="AL1830" s="0" t="str">
        <f aca="false">_xlfn.IFS(D1830&lt;=7,"0-7 Days",D1830&lt;=30,"8-30 Days",D1830&lt;=90,"31-90 Days",TRUE(),"90+ Days")</f>
        <v>31-90 Days</v>
      </c>
      <c r="AM1830" s="0" t="str">
        <f aca="false">_xlfn.IFS(OR(F1830="December",F1830="January",F1830="February"),"Winter",OR(F1830="March",F1830="April",F1830="May"),"Spring",OR(F1830="June",F1830="July",F1830="August"),"Summer",TRUE(),"Autumn")</f>
        <v>Summer</v>
      </c>
      <c r="AN1830" s="0" t="str">
        <f aca="false">IF(L1830+M1830&gt;0,"Family","Adult Only")</f>
        <v>Family</v>
      </c>
      <c r="AO1830" s="0" t="str">
        <f aca="false">IF(U1830=V1830,"Same","Changed")</f>
        <v>Same</v>
      </c>
    </row>
    <row r="1831" customFormat="false" ht="15" hidden="false" customHeight="false" outlineLevel="0" collapsed="false">
      <c r="A1831" s="14" t="n">
        <v>1914</v>
      </c>
      <c r="B1831" s="14" t="s">
        <v>90</v>
      </c>
      <c r="C1831" s="14" t="n">
        <v>0</v>
      </c>
      <c r="D1831" s="14" t="n">
        <v>2</v>
      </c>
      <c r="E1831" s="14" t="n">
        <v>2017</v>
      </c>
      <c r="F1831" s="14" t="s">
        <v>119</v>
      </c>
      <c r="G1831" s="14" t="n">
        <v>31</v>
      </c>
      <c r="H1831" s="14" t="n">
        <v>3</v>
      </c>
      <c r="I1831" s="14" t="n">
        <v>0</v>
      </c>
      <c r="J1831" s="14" t="n">
        <v>2</v>
      </c>
      <c r="K1831" s="14" t="n">
        <v>2</v>
      </c>
      <c r="L1831" s="14" t="n">
        <v>0</v>
      </c>
      <c r="M1831" s="14" t="n">
        <v>0</v>
      </c>
      <c r="N1831" s="14" t="s">
        <v>82</v>
      </c>
      <c r="O1831" s="14" t="s">
        <v>147</v>
      </c>
      <c r="P1831" s="14" t="s">
        <v>93</v>
      </c>
      <c r="Q1831" s="14" t="s">
        <v>94</v>
      </c>
      <c r="R1831" s="14" t="n">
        <v>0</v>
      </c>
      <c r="S1831" s="14" t="n">
        <v>0</v>
      </c>
      <c r="T1831" s="14" t="n">
        <v>0</v>
      </c>
      <c r="U1831" s="14" t="s">
        <v>109</v>
      </c>
      <c r="V1831" s="14" t="s">
        <v>109</v>
      </c>
      <c r="W1831" s="14" t="n">
        <v>0</v>
      </c>
      <c r="X1831" s="14" t="s">
        <v>86</v>
      </c>
      <c r="Y1831" s="14" t="n">
        <v>7</v>
      </c>
      <c r="Z1831" s="14" t="n">
        <v>0</v>
      </c>
      <c r="AA1831" s="14" t="n">
        <v>0</v>
      </c>
      <c r="AB1831" s="14" t="s">
        <v>87</v>
      </c>
      <c r="AC1831" s="14" t="n">
        <v>140</v>
      </c>
      <c r="AD1831" s="14" t="n">
        <v>0</v>
      </c>
      <c r="AE1831" s="14" t="n">
        <v>1</v>
      </c>
      <c r="AF1831" s="14" t="s">
        <v>88</v>
      </c>
      <c r="AG1831" s="15" t="n">
        <v>42952</v>
      </c>
      <c r="AH1831" s="14" t="n">
        <f aca="false">I1831+J1831</f>
        <v>2</v>
      </c>
      <c r="AI1831" s="14" t="n">
        <f aca="false">K1831+L1831+M1831</f>
        <v>2</v>
      </c>
      <c r="AJ1831" s="14" t="n">
        <f aca="false">AC1831*AH1831</f>
        <v>280</v>
      </c>
      <c r="AK1831" s="14" t="str">
        <f aca="false">IF(C1831=1,"Cancelled","Completed")</f>
        <v>Completed</v>
      </c>
      <c r="AL1831" s="14" t="str">
        <f aca="false">_xlfn.IFS(D1831&lt;=7,"0-7 Days",D1831&lt;=30,"8-30 Days",D1831&lt;=90,"31-90 Days",TRUE(),"90+ Days")</f>
        <v>0-7 Days</v>
      </c>
      <c r="AM1831" s="14" t="str">
        <f aca="false">_xlfn.IFS(OR(F1831="December",F1831="January",F1831="February"),"Winter",OR(F1831="March",F1831="April",F1831="May"),"Spring",OR(F1831="June",F1831="July",F1831="August"),"Summer",TRUE(),"Autumn")</f>
        <v>Summer</v>
      </c>
      <c r="AN1831" s="14" t="str">
        <f aca="false">IF(L1831+M1831&gt;0,"Family","Adult Only")</f>
        <v>Adult Only</v>
      </c>
      <c r="AO1831" s="14" t="str">
        <f aca="false">IF(U1831=V1831,"Same","Changed")</f>
        <v>Same</v>
      </c>
    </row>
    <row r="1832" customFormat="false" ht="15" hidden="false" customHeight="false" outlineLevel="0" collapsed="false">
      <c r="A1832" s="0" t="n">
        <v>1915</v>
      </c>
      <c r="B1832" s="0" t="s">
        <v>90</v>
      </c>
      <c r="C1832" s="0" t="n">
        <v>1</v>
      </c>
      <c r="D1832" s="0" t="n">
        <v>125</v>
      </c>
      <c r="E1832" s="0" t="n">
        <v>2017</v>
      </c>
      <c r="F1832" s="0" t="s">
        <v>119</v>
      </c>
      <c r="G1832" s="0" t="n">
        <v>32</v>
      </c>
      <c r="H1832" s="0" t="n">
        <v>10</v>
      </c>
      <c r="I1832" s="0" t="n">
        <v>0</v>
      </c>
      <c r="J1832" s="0" t="n">
        <v>3</v>
      </c>
      <c r="K1832" s="0" t="n">
        <v>2</v>
      </c>
      <c r="L1832" s="0" t="n">
        <v>0</v>
      </c>
      <c r="M1832" s="0" t="n">
        <v>0</v>
      </c>
      <c r="N1832" s="0" t="s">
        <v>82</v>
      </c>
      <c r="O1832" s="0" t="s">
        <v>92</v>
      </c>
      <c r="P1832" s="0" t="s">
        <v>93</v>
      </c>
      <c r="Q1832" s="0" t="s">
        <v>94</v>
      </c>
      <c r="R1832" s="0" t="n">
        <v>0</v>
      </c>
      <c r="S1832" s="0" t="n">
        <v>0</v>
      </c>
      <c r="T1832" s="0" t="n">
        <v>0</v>
      </c>
      <c r="U1832" s="0" t="s">
        <v>109</v>
      </c>
      <c r="V1832" s="0" t="s">
        <v>109</v>
      </c>
      <c r="W1832" s="0" t="n">
        <v>0</v>
      </c>
      <c r="X1832" s="0" t="s">
        <v>86</v>
      </c>
      <c r="Y1832" s="0" t="n">
        <v>83</v>
      </c>
      <c r="Z1832" s="0" t="n">
        <v>0</v>
      </c>
      <c r="AA1832" s="0" t="n">
        <v>0</v>
      </c>
      <c r="AB1832" s="0" t="s">
        <v>87</v>
      </c>
      <c r="AC1832" s="0" t="n">
        <v>114.39</v>
      </c>
      <c r="AD1832" s="0" t="n">
        <v>0</v>
      </c>
      <c r="AE1832" s="0" t="n">
        <v>0</v>
      </c>
      <c r="AF1832" s="0" t="s">
        <v>96</v>
      </c>
      <c r="AG1832" s="13" t="n">
        <v>42950</v>
      </c>
      <c r="AH1832" s="25" t="n">
        <f aca="false">I1832+J1832</f>
        <v>3</v>
      </c>
      <c r="AI1832" s="25" t="n">
        <f aca="false">K1832+L1832+M1832</f>
        <v>2</v>
      </c>
      <c r="AJ1832" s="25" t="n">
        <f aca="false">AC1832*AH1832</f>
        <v>343.17</v>
      </c>
      <c r="AK1832" s="0" t="str">
        <f aca="false">IF(C1832=1,"Cancelled","Completed")</f>
        <v>Cancelled</v>
      </c>
      <c r="AL1832" s="0" t="str">
        <f aca="false">_xlfn.IFS(D1832&lt;=7,"0-7 Days",D1832&lt;=30,"8-30 Days",D1832&lt;=90,"31-90 Days",TRUE(),"90+ Days")</f>
        <v>90+ Days</v>
      </c>
      <c r="AM1832" s="0" t="str">
        <f aca="false">_xlfn.IFS(OR(F1832="December",F1832="January",F1832="February"),"Winter",OR(F1832="March",F1832="April",F1832="May"),"Spring",OR(F1832="June",F1832="July",F1832="August"),"Summer",TRUE(),"Autumn")</f>
        <v>Summer</v>
      </c>
      <c r="AN1832" s="0" t="str">
        <f aca="false">IF(L1832+M1832&gt;0,"Family","Adult Only")</f>
        <v>Adult Only</v>
      </c>
      <c r="AO1832" s="0" t="str">
        <f aca="false">IF(U1832=V1832,"Same","Changed")</f>
        <v>Same</v>
      </c>
    </row>
    <row r="1833" customFormat="false" ht="15" hidden="false" customHeight="false" outlineLevel="0" collapsed="false">
      <c r="A1833" s="14" t="n">
        <v>1916</v>
      </c>
      <c r="B1833" s="14" t="s">
        <v>80</v>
      </c>
      <c r="C1833" s="14" t="n">
        <v>1</v>
      </c>
      <c r="D1833" s="14" t="n">
        <v>214</v>
      </c>
      <c r="E1833" s="14" t="n">
        <v>2015</v>
      </c>
      <c r="F1833" s="14" t="s">
        <v>111</v>
      </c>
      <c r="G1833" s="14" t="n">
        <v>40</v>
      </c>
      <c r="H1833" s="14" t="n">
        <v>3</v>
      </c>
      <c r="I1833" s="14" t="n">
        <v>1</v>
      </c>
      <c r="J1833" s="14" t="n">
        <v>1</v>
      </c>
      <c r="K1833" s="14" t="n">
        <v>2</v>
      </c>
      <c r="L1833" s="14" t="n">
        <v>0</v>
      </c>
      <c r="M1833" s="14" t="n">
        <v>0</v>
      </c>
      <c r="N1833" s="14" t="s">
        <v>112</v>
      </c>
      <c r="O1833" s="14" t="s">
        <v>92</v>
      </c>
      <c r="P1833" s="14" t="s">
        <v>99</v>
      </c>
      <c r="Q1833" s="14" t="s">
        <v>94</v>
      </c>
      <c r="R1833" s="14" t="n">
        <v>0</v>
      </c>
      <c r="S1833" s="14" t="n">
        <v>1</v>
      </c>
      <c r="T1833" s="14" t="n">
        <v>0</v>
      </c>
      <c r="U1833" s="14" t="s">
        <v>95</v>
      </c>
      <c r="V1833" s="14" t="s">
        <v>95</v>
      </c>
      <c r="W1833" s="14" t="n">
        <v>0</v>
      </c>
      <c r="X1833" s="14" t="s">
        <v>86</v>
      </c>
      <c r="Y1833" s="14" t="n">
        <v>208</v>
      </c>
      <c r="Z1833" s="14" t="n">
        <v>0</v>
      </c>
      <c r="AA1833" s="14" t="n">
        <v>0</v>
      </c>
      <c r="AB1833" s="14" t="s">
        <v>87</v>
      </c>
      <c r="AC1833" s="14" t="n">
        <v>34</v>
      </c>
      <c r="AD1833" s="14" t="n">
        <v>0</v>
      </c>
      <c r="AE1833" s="14" t="n">
        <v>0</v>
      </c>
      <c r="AF1833" s="14" t="s">
        <v>96</v>
      </c>
      <c r="AG1833" s="15" t="n">
        <v>42164</v>
      </c>
      <c r="AH1833" s="14" t="n">
        <f aca="false">I1833+J1833</f>
        <v>2</v>
      </c>
      <c r="AI1833" s="14" t="n">
        <f aca="false">K1833+L1833+M1833</f>
        <v>2</v>
      </c>
      <c r="AJ1833" s="14" t="n">
        <f aca="false">AC1833*AH1833</f>
        <v>68</v>
      </c>
      <c r="AK1833" s="14" t="str">
        <f aca="false">IF(C1833=1,"Cancelled","Completed")</f>
        <v>Cancelled</v>
      </c>
      <c r="AL1833" s="14" t="str">
        <f aca="false">_xlfn.IFS(D1833&lt;=7,"0-7 Days",D1833&lt;=30,"8-30 Days",D1833&lt;=90,"31-90 Days",TRUE(),"90+ Days")</f>
        <v>90+ Days</v>
      </c>
      <c r="AM1833" s="14" t="str">
        <f aca="false">_xlfn.IFS(OR(F1833="December",F1833="January",F1833="February"),"Winter",OR(F1833="March",F1833="April",F1833="May"),"Spring",OR(F1833="June",F1833="July",F1833="August"),"Summer",TRUE(),"Autumn")</f>
        <v>Autumn</v>
      </c>
      <c r="AN1833" s="14" t="str">
        <f aca="false">IF(L1833+M1833&gt;0,"Family","Adult Only")</f>
        <v>Adult Only</v>
      </c>
      <c r="AO1833" s="14" t="str">
        <f aca="false">IF(U1833=V1833,"Same","Changed")</f>
        <v>Same</v>
      </c>
    </row>
    <row r="1834" customFormat="false" ht="15" hidden="false" customHeight="false" outlineLevel="0" collapsed="false">
      <c r="A1834" s="0" t="n">
        <v>1917</v>
      </c>
      <c r="B1834" s="0" t="s">
        <v>90</v>
      </c>
      <c r="C1834" s="0" t="n">
        <v>0</v>
      </c>
      <c r="D1834" s="0" t="n">
        <v>457</v>
      </c>
      <c r="E1834" s="0" t="n">
        <v>2017</v>
      </c>
      <c r="F1834" s="0" t="s">
        <v>119</v>
      </c>
      <c r="G1834" s="0" t="n">
        <v>34</v>
      </c>
      <c r="H1834" s="0" t="n">
        <v>25</v>
      </c>
      <c r="I1834" s="0" t="n">
        <v>0</v>
      </c>
      <c r="J1834" s="0" t="n">
        <v>2</v>
      </c>
      <c r="K1834" s="0" t="n">
        <v>2</v>
      </c>
      <c r="L1834" s="0" t="n">
        <v>0</v>
      </c>
      <c r="M1834" s="0" t="n">
        <v>0</v>
      </c>
      <c r="N1834" s="0" t="s">
        <v>112</v>
      </c>
      <c r="O1834" s="0" t="s">
        <v>108</v>
      </c>
      <c r="P1834" s="0" t="s">
        <v>99</v>
      </c>
      <c r="Q1834" s="0" t="s">
        <v>94</v>
      </c>
      <c r="R1834" s="0" t="n">
        <v>0</v>
      </c>
      <c r="S1834" s="0" t="n">
        <v>0</v>
      </c>
      <c r="T1834" s="0" t="n">
        <v>0</v>
      </c>
      <c r="U1834" s="0" t="s">
        <v>95</v>
      </c>
      <c r="V1834" s="0" t="s">
        <v>95</v>
      </c>
      <c r="W1834" s="0" t="n">
        <v>1</v>
      </c>
      <c r="X1834" s="0" t="s">
        <v>86</v>
      </c>
      <c r="Y1834" s="0" t="n">
        <v>6</v>
      </c>
      <c r="Z1834" s="0" t="n">
        <v>0</v>
      </c>
      <c r="AA1834" s="0" t="n">
        <v>0</v>
      </c>
      <c r="AB1834" s="0" t="s">
        <v>101</v>
      </c>
      <c r="AC1834" s="0" t="n">
        <v>122.4</v>
      </c>
      <c r="AD1834" s="0" t="n">
        <v>0</v>
      </c>
      <c r="AE1834" s="0" t="n">
        <v>1</v>
      </c>
      <c r="AF1834" s="0" t="s">
        <v>88</v>
      </c>
      <c r="AG1834" s="13" t="n">
        <v>42974</v>
      </c>
      <c r="AH1834" s="25" t="n">
        <f aca="false">I1834+J1834</f>
        <v>2</v>
      </c>
      <c r="AI1834" s="25" t="n">
        <f aca="false">K1834+L1834+M1834</f>
        <v>2</v>
      </c>
      <c r="AJ1834" s="25" t="n">
        <f aca="false">AC1834*AH1834</f>
        <v>244.8</v>
      </c>
      <c r="AK1834" s="0" t="str">
        <f aca="false">IF(C1834=1,"Cancelled","Completed")</f>
        <v>Completed</v>
      </c>
      <c r="AL1834" s="0" t="str">
        <f aca="false">_xlfn.IFS(D1834&lt;=7,"0-7 Days",D1834&lt;=30,"8-30 Days",D1834&lt;=90,"31-90 Days",TRUE(),"90+ Days")</f>
        <v>90+ Days</v>
      </c>
      <c r="AM1834" s="0" t="str">
        <f aca="false">_xlfn.IFS(OR(F1834="December",F1834="January",F1834="February"),"Winter",OR(F1834="March",F1834="April",F1834="May"),"Spring",OR(F1834="June",F1834="July",F1834="August"),"Summer",TRUE(),"Autumn")</f>
        <v>Summer</v>
      </c>
      <c r="AN1834" s="0" t="str">
        <f aca="false">IF(L1834+M1834&gt;0,"Family","Adult Only")</f>
        <v>Adult Only</v>
      </c>
      <c r="AO1834" s="0" t="str">
        <f aca="false">IF(U1834=V1834,"Same","Changed")</f>
        <v>Same</v>
      </c>
    </row>
    <row r="1835" customFormat="false" ht="15" hidden="false" customHeight="false" outlineLevel="0" collapsed="false">
      <c r="A1835" s="14" t="n">
        <v>1918</v>
      </c>
      <c r="B1835" s="14" t="s">
        <v>90</v>
      </c>
      <c r="C1835" s="14" t="n">
        <v>1</v>
      </c>
      <c r="D1835" s="14" t="n">
        <v>170</v>
      </c>
      <c r="E1835" s="14" t="n">
        <v>2017</v>
      </c>
      <c r="F1835" s="14" t="s">
        <v>119</v>
      </c>
      <c r="G1835" s="14" t="n">
        <v>32</v>
      </c>
      <c r="H1835" s="14" t="n">
        <v>11</v>
      </c>
      <c r="I1835" s="14" t="n">
        <v>2</v>
      </c>
      <c r="J1835" s="14" t="n">
        <v>2</v>
      </c>
      <c r="K1835" s="14" t="n">
        <v>3</v>
      </c>
      <c r="L1835" s="14" t="n">
        <v>0</v>
      </c>
      <c r="M1835" s="14" t="n">
        <v>0</v>
      </c>
      <c r="N1835" s="14" t="s">
        <v>82</v>
      </c>
      <c r="O1835" s="14" t="s">
        <v>122</v>
      </c>
      <c r="P1835" s="14" t="s">
        <v>93</v>
      </c>
      <c r="Q1835" s="14" t="s">
        <v>94</v>
      </c>
      <c r="R1835" s="14" t="n">
        <v>0</v>
      </c>
      <c r="S1835" s="14" t="n">
        <v>0</v>
      </c>
      <c r="T1835" s="14" t="n">
        <v>0</v>
      </c>
      <c r="U1835" s="14" t="s">
        <v>109</v>
      </c>
      <c r="V1835" s="14" t="s">
        <v>109</v>
      </c>
      <c r="W1835" s="14" t="n">
        <v>0</v>
      </c>
      <c r="X1835" s="14" t="s">
        <v>86</v>
      </c>
      <c r="Y1835" s="14" t="n">
        <v>9</v>
      </c>
      <c r="Z1835" s="14" t="n">
        <v>0</v>
      </c>
      <c r="AA1835" s="14" t="n">
        <v>0</v>
      </c>
      <c r="AB1835" s="14" t="s">
        <v>87</v>
      </c>
      <c r="AC1835" s="14" t="n">
        <v>139.5</v>
      </c>
      <c r="AD1835" s="14" t="n">
        <v>0</v>
      </c>
      <c r="AE1835" s="14" t="n">
        <v>0</v>
      </c>
      <c r="AF1835" s="14" t="s">
        <v>96</v>
      </c>
      <c r="AG1835" s="15" t="n">
        <v>42788</v>
      </c>
      <c r="AH1835" s="14" t="n">
        <f aca="false">I1835+J1835</f>
        <v>4</v>
      </c>
      <c r="AI1835" s="14" t="n">
        <f aca="false">K1835+L1835+M1835</f>
        <v>3</v>
      </c>
      <c r="AJ1835" s="14" t="n">
        <f aca="false">AC1835*AH1835</f>
        <v>558</v>
      </c>
      <c r="AK1835" s="14" t="str">
        <f aca="false">IF(C1835=1,"Cancelled","Completed")</f>
        <v>Cancelled</v>
      </c>
      <c r="AL1835" s="14" t="str">
        <f aca="false">_xlfn.IFS(D1835&lt;=7,"0-7 Days",D1835&lt;=30,"8-30 Days",D1835&lt;=90,"31-90 Days",TRUE(),"90+ Days")</f>
        <v>90+ Days</v>
      </c>
      <c r="AM1835" s="14" t="str">
        <f aca="false">_xlfn.IFS(OR(F1835="December",F1835="January",F1835="February"),"Winter",OR(F1835="March",F1835="April",F1835="May"),"Spring",OR(F1835="June",F1835="July",F1835="August"),"Summer",TRUE(),"Autumn")</f>
        <v>Summer</v>
      </c>
      <c r="AN1835" s="14" t="str">
        <f aca="false">IF(L1835+M1835&gt;0,"Family","Adult Only")</f>
        <v>Adult Only</v>
      </c>
      <c r="AO1835" s="14" t="str">
        <f aca="false">IF(U1835=V1835,"Same","Changed")</f>
        <v>Same</v>
      </c>
    </row>
    <row r="1836" customFormat="false" ht="15" hidden="false" customHeight="false" outlineLevel="0" collapsed="false">
      <c r="A1836" s="0" t="n">
        <v>1919</v>
      </c>
      <c r="B1836" s="0" t="s">
        <v>90</v>
      </c>
      <c r="C1836" s="0" t="n">
        <v>1</v>
      </c>
      <c r="D1836" s="0" t="n">
        <v>69</v>
      </c>
      <c r="E1836" s="0" t="n">
        <v>2016</v>
      </c>
      <c r="F1836" s="0" t="s">
        <v>114</v>
      </c>
      <c r="G1836" s="0" t="n">
        <v>38</v>
      </c>
      <c r="H1836" s="0" t="n">
        <v>11</v>
      </c>
      <c r="I1836" s="0" t="n">
        <v>2</v>
      </c>
      <c r="J1836" s="0" t="n">
        <v>0</v>
      </c>
      <c r="K1836" s="0" t="n">
        <v>2</v>
      </c>
      <c r="L1836" s="0" t="n">
        <v>0</v>
      </c>
      <c r="M1836" s="0" t="n">
        <v>0</v>
      </c>
      <c r="N1836" s="0" t="s">
        <v>82</v>
      </c>
      <c r="O1836" s="0" t="s">
        <v>122</v>
      </c>
      <c r="P1836" s="0" t="s">
        <v>93</v>
      </c>
      <c r="Q1836" s="0" t="s">
        <v>94</v>
      </c>
      <c r="R1836" s="0" t="n">
        <v>0</v>
      </c>
      <c r="S1836" s="0" t="n">
        <v>0</v>
      </c>
      <c r="T1836" s="0" t="n">
        <v>0</v>
      </c>
      <c r="U1836" s="0" t="s">
        <v>95</v>
      </c>
      <c r="V1836" s="0" t="s">
        <v>95</v>
      </c>
      <c r="W1836" s="0" t="n">
        <v>0</v>
      </c>
      <c r="X1836" s="0" t="s">
        <v>86</v>
      </c>
      <c r="Y1836" s="0" t="n">
        <v>9</v>
      </c>
      <c r="Z1836" s="0" t="n">
        <v>0</v>
      </c>
      <c r="AA1836" s="0" t="n">
        <v>0</v>
      </c>
      <c r="AB1836" s="0" t="s">
        <v>87</v>
      </c>
      <c r="AC1836" s="0" t="n">
        <v>135.9</v>
      </c>
      <c r="AD1836" s="0" t="n">
        <v>0</v>
      </c>
      <c r="AE1836" s="0" t="n">
        <v>0</v>
      </c>
      <c r="AF1836" s="0" t="s">
        <v>96</v>
      </c>
      <c r="AG1836" s="13" t="n">
        <v>42555</v>
      </c>
      <c r="AH1836" s="25" t="n">
        <f aca="false">I1836+J1836</f>
        <v>2</v>
      </c>
      <c r="AI1836" s="25" t="n">
        <f aca="false">K1836+L1836+M1836</f>
        <v>2</v>
      </c>
      <c r="AJ1836" s="25" t="n">
        <f aca="false">AC1836*AH1836</f>
        <v>271.8</v>
      </c>
      <c r="AK1836" s="0" t="str">
        <f aca="false">IF(C1836=1,"Cancelled","Completed")</f>
        <v>Cancelled</v>
      </c>
      <c r="AL1836" s="0" t="str">
        <f aca="false">_xlfn.IFS(D1836&lt;=7,"0-7 Days",D1836&lt;=30,"8-30 Days",D1836&lt;=90,"31-90 Days",TRUE(),"90+ Days")</f>
        <v>31-90 Days</v>
      </c>
      <c r="AM1836" s="0" t="str">
        <f aca="false">_xlfn.IFS(OR(F1836="December",F1836="January",F1836="February"),"Winter",OR(F1836="March",F1836="April",F1836="May"),"Spring",OR(F1836="June",F1836="July",F1836="August"),"Summer",TRUE(),"Autumn")</f>
        <v>Autumn</v>
      </c>
      <c r="AN1836" s="0" t="str">
        <f aca="false">IF(L1836+M1836&gt;0,"Family","Adult Only")</f>
        <v>Adult Only</v>
      </c>
      <c r="AO1836" s="0" t="str">
        <f aca="false">IF(U1836=V1836,"Same","Changed")</f>
        <v>Same</v>
      </c>
    </row>
    <row r="1837" customFormat="false" ht="15" hidden="false" customHeight="false" outlineLevel="0" collapsed="false">
      <c r="A1837" s="14" t="n">
        <v>1920</v>
      </c>
      <c r="B1837" s="14" t="s">
        <v>90</v>
      </c>
      <c r="C1837" s="14" t="n">
        <v>1</v>
      </c>
      <c r="D1837" s="14" t="n">
        <v>19</v>
      </c>
      <c r="E1837" s="14" t="n">
        <v>2017</v>
      </c>
      <c r="F1837" s="14" t="s">
        <v>91</v>
      </c>
      <c r="G1837" s="14" t="n">
        <v>30</v>
      </c>
      <c r="H1837" s="14" t="n">
        <v>25</v>
      </c>
      <c r="I1837" s="14" t="n">
        <v>0</v>
      </c>
      <c r="J1837" s="14" t="n">
        <v>2</v>
      </c>
      <c r="K1837" s="14" t="n">
        <v>2</v>
      </c>
      <c r="L1837" s="14" t="n">
        <v>0</v>
      </c>
      <c r="M1837" s="14" t="n">
        <v>0</v>
      </c>
      <c r="N1837" s="14" t="s">
        <v>107</v>
      </c>
      <c r="O1837" s="14" t="s">
        <v>104</v>
      </c>
      <c r="P1837" s="14" t="s">
        <v>84</v>
      </c>
      <c r="Q1837" s="14" t="s">
        <v>84</v>
      </c>
      <c r="R1837" s="14" t="n">
        <v>0</v>
      </c>
      <c r="S1837" s="14" t="n">
        <v>0</v>
      </c>
      <c r="T1837" s="14" t="n">
        <v>0</v>
      </c>
      <c r="U1837" s="14" t="s">
        <v>95</v>
      </c>
      <c r="V1837" s="14" t="s">
        <v>95</v>
      </c>
      <c r="W1837" s="14" t="n">
        <v>0</v>
      </c>
      <c r="X1837" s="14" t="s">
        <v>86</v>
      </c>
      <c r="Y1837" s="14" t="n">
        <v>0</v>
      </c>
      <c r="Z1837" s="14" t="n">
        <v>0</v>
      </c>
      <c r="AA1837" s="14" t="n">
        <v>0</v>
      </c>
      <c r="AB1837" s="14" t="s">
        <v>87</v>
      </c>
      <c r="AC1837" s="14" t="n">
        <v>130</v>
      </c>
      <c r="AD1837" s="14" t="n">
        <v>0</v>
      </c>
      <c r="AE1837" s="14" t="n">
        <v>1</v>
      </c>
      <c r="AF1837" s="14" t="s">
        <v>96</v>
      </c>
      <c r="AG1837" s="15" t="n">
        <v>42928</v>
      </c>
      <c r="AH1837" s="14" t="n">
        <f aca="false">I1837+J1837</f>
        <v>2</v>
      </c>
      <c r="AI1837" s="14" t="n">
        <f aca="false">K1837+L1837+M1837</f>
        <v>2</v>
      </c>
      <c r="AJ1837" s="14" t="n">
        <f aca="false">AC1837*AH1837</f>
        <v>260</v>
      </c>
      <c r="AK1837" s="14" t="str">
        <f aca="false">IF(C1837=1,"Cancelled","Completed")</f>
        <v>Cancelled</v>
      </c>
      <c r="AL1837" s="14" t="str">
        <f aca="false">_xlfn.IFS(D1837&lt;=7,"0-7 Days",D1837&lt;=30,"8-30 Days",D1837&lt;=90,"31-90 Days",TRUE(),"90+ Days")</f>
        <v>8-30 Days</v>
      </c>
      <c r="AM1837" s="14" t="str">
        <f aca="false">_xlfn.IFS(OR(F1837="December",F1837="January",F1837="February"),"Winter",OR(F1837="March",F1837="April",F1837="May"),"Spring",OR(F1837="June",F1837="July",F1837="August"),"Summer",TRUE(),"Autumn")</f>
        <v>Summer</v>
      </c>
      <c r="AN1837" s="14" t="str">
        <f aca="false">IF(L1837+M1837&gt;0,"Family","Adult Only")</f>
        <v>Adult Only</v>
      </c>
      <c r="AO1837" s="14" t="str">
        <f aca="false">IF(U1837=V1837,"Same","Changed")</f>
        <v>Same</v>
      </c>
    </row>
    <row r="1838" customFormat="false" ht="15" hidden="false" customHeight="false" outlineLevel="0" collapsed="false">
      <c r="A1838" s="0" t="n">
        <v>1921</v>
      </c>
      <c r="B1838" s="0" t="s">
        <v>90</v>
      </c>
      <c r="C1838" s="0" t="n">
        <v>0</v>
      </c>
      <c r="D1838" s="0" t="n">
        <v>98</v>
      </c>
      <c r="E1838" s="0" t="n">
        <v>2015</v>
      </c>
      <c r="F1838" s="0" t="s">
        <v>113</v>
      </c>
      <c r="G1838" s="0" t="n">
        <v>48</v>
      </c>
      <c r="H1838" s="0" t="n">
        <v>23</v>
      </c>
      <c r="I1838" s="0" t="n">
        <v>1</v>
      </c>
      <c r="J1838" s="0" t="n">
        <v>2</v>
      </c>
      <c r="K1838" s="0" t="n">
        <v>1</v>
      </c>
      <c r="L1838" s="0" t="n">
        <v>0</v>
      </c>
      <c r="M1838" s="0" t="n">
        <v>0</v>
      </c>
      <c r="N1838" s="0" t="s">
        <v>82</v>
      </c>
      <c r="O1838" s="0" t="s">
        <v>122</v>
      </c>
      <c r="P1838" s="0" t="s">
        <v>116</v>
      </c>
      <c r="Q1838" s="0" t="s">
        <v>94</v>
      </c>
      <c r="R1838" s="0" t="n">
        <v>0</v>
      </c>
      <c r="S1838" s="0" t="n">
        <v>0</v>
      </c>
      <c r="T1838" s="0" t="n">
        <v>0</v>
      </c>
      <c r="U1838" s="0" t="s">
        <v>95</v>
      </c>
      <c r="V1838" s="0" t="s">
        <v>109</v>
      </c>
      <c r="W1838" s="0" t="n">
        <v>0</v>
      </c>
      <c r="X1838" s="0" t="s">
        <v>86</v>
      </c>
      <c r="Y1838" s="0" t="n">
        <v>37</v>
      </c>
      <c r="Z1838" s="0" t="n">
        <v>0</v>
      </c>
      <c r="AA1838" s="0" t="n">
        <v>0</v>
      </c>
      <c r="AB1838" s="0" t="s">
        <v>101</v>
      </c>
      <c r="AC1838" s="0" t="n">
        <v>70</v>
      </c>
      <c r="AD1838" s="0" t="n">
        <v>0</v>
      </c>
      <c r="AE1838" s="0" t="n">
        <v>0</v>
      </c>
      <c r="AF1838" s="0" t="s">
        <v>88</v>
      </c>
      <c r="AG1838" s="13" t="n">
        <v>42334</v>
      </c>
      <c r="AH1838" s="25" t="n">
        <f aca="false">I1838+J1838</f>
        <v>3</v>
      </c>
      <c r="AI1838" s="25" t="n">
        <f aca="false">K1838+L1838+M1838</f>
        <v>1</v>
      </c>
      <c r="AJ1838" s="25" t="n">
        <f aca="false">AC1838*AH1838</f>
        <v>210</v>
      </c>
      <c r="AK1838" s="0" t="str">
        <f aca="false">IF(C1838=1,"Cancelled","Completed")</f>
        <v>Completed</v>
      </c>
      <c r="AL1838" s="0" t="str">
        <f aca="false">_xlfn.IFS(D1838&lt;=7,"0-7 Days",D1838&lt;=30,"8-30 Days",D1838&lt;=90,"31-90 Days",TRUE(),"90+ Days")</f>
        <v>90+ Days</v>
      </c>
      <c r="AM1838" s="0" t="str">
        <f aca="false">_xlfn.IFS(OR(F1838="December",F1838="January",F1838="February"),"Winter",OR(F1838="March",F1838="April",F1838="May"),"Spring",OR(F1838="June",F1838="July",F1838="August"),"Summer",TRUE(),"Autumn")</f>
        <v>Autumn</v>
      </c>
      <c r="AN1838" s="0" t="str">
        <f aca="false">IF(L1838+M1838&gt;0,"Family","Adult Only")</f>
        <v>Adult Only</v>
      </c>
      <c r="AO1838" s="0" t="str">
        <f aca="false">IF(U1838=V1838,"Same","Changed")</f>
        <v>Changed</v>
      </c>
    </row>
    <row r="1839" customFormat="false" ht="15" hidden="false" customHeight="false" outlineLevel="0" collapsed="false">
      <c r="A1839" s="14" t="n">
        <v>1922</v>
      </c>
      <c r="B1839" s="14" t="s">
        <v>90</v>
      </c>
      <c r="C1839" s="14" t="n">
        <v>0</v>
      </c>
      <c r="D1839" s="14" t="n">
        <v>192</v>
      </c>
      <c r="E1839" s="14" t="n">
        <v>2016</v>
      </c>
      <c r="F1839" s="14" t="s">
        <v>111</v>
      </c>
      <c r="G1839" s="14" t="n">
        <v>43</v>
      </c>
      <c r="H1839" s="14" t="n">
        <v>21</v>
      </c>
      <c r="I1839" s="14" t="n">
        <v>0</v>
      </c>
      <c r="J1839" s="14" t="n">
        <v>2</v>
      </c>
      <c r="K1839" s="14" t="n">
        <v>2</v>
      </c>
      <c r="L1839" s="14" t="n">
        <v>0</v>
      </c>
      <c r="M1839" s="14" t="n">
        <v>0</v>
      </c>
      <c r="N1839" s="14" t="s">
        <v>82</v>
      </c>
      <c r="O1839" s="14" t="s">
        <v>122</v>
      </c>
      <c r="P1839" s="14" t="s">
        <v>116</v>
      </c>
      <c r="Q1839" s="14" t="s">
        <v>94</v>
      </c>
      <c r="R1839" s="14" t="n">
        <v>0</v>
      </c>
      <c r="S1839" s="14" t="n">
        <v>0</v>
      </c>
      <c r="T1839" s="14" t="n">
        <v>0</v>
      </c>
      <c r="U1839" s="14" t="s">
        <v>95</v>
      </c>
      <c r="V1839" s="14" t="s">
        <v>95</v>
      </c>
      <c r="W1839" s="14" t="n">
        <v>0</v>
      </c>
      <c r="X1839" s="14" t="s">
        <v>86</v>
      </c>
      <c r="Y1839" s="14" t="n">
        <v>29</v>
      </c>
      <c r="Z1839" s="14" t="n">
        <v>0</v>
      </c>
      <c r="AA1839" s="14" t="n">
        <v>0</v>
      </c>
      <c r="AB1839" s="14" t="s">
        <v>101</v>
      </c>
      <c r="AC1839" s="14" t="n">
        <v>95</v>
      </c>
      <c r="AD1839" s="14" t="n">
        <v>0</v>
      </c>
      <c r="AE1839" s="14" t="n">
        <v>0</v>
      </c>
      <c r="AF1839" s="14" t="s">
        <v>88</v>
      </c>
      <c r="AG1839" s="15" t="n">
        <v>42666</v>
      </c>
      <c r="AH1839" s="14" t="n">
        <f aca="false">I1839+J1839</f>
        <v>2</v>
      </c>
      <c r="AI1839" s="14" t="n">
        <f aca="false">K1839+L1839+M1839</f>
        <v>2</v>
      </c>
      <c r="AJ1839" s="14" t="n">
        <f aca="false">AC1839*AH1839</f>
        <v>190</v>
      </c>
      <c r="AK1839" s="14" t="str">
        <f aca="false">IF(C1839=1,"Cancelled","Completed")</f>
        <v>Completed</v>
      </c>
      <c r="AL1839" s="14" t="str">
        <f aca="false">_xlfn.IFS(D1839&lt;=7,"0-7 Days",D1839&lt;=30,"8-30 Days",D1839&lt;=90,"31-90 Days",TRUE(),"90+ Days")</f>
        <v>90+ Days</v>
      </c>
      <c r="AM1839" s="14" t="str">
        <f aca="false">_xlfn.IFS(OR(F1839="December",F1839="January",F1839="February"),"Winter",OR(F1839="March",F1839="April",F1839="May"),"Spring",OR(F1839="June",F1839="July",F1839="August"),"Summer",TRUE(),"Autumn")</f>
        <v>Autumn</v>
      </c>
      <c r="AN1839" s="14" t="str">
        <f aca="false">IF(L1839+M1839&gt;0,"Family","Adult Only")</f>
        <v>Adult Only</v>
      </c>
      <c r="AO1839" s="14" t="str">
        <f aca="false">IF(U1839=V1839,"Same","Changed")</f>
        <v>Same</v>
      </c>
    </row>
    <row r="1840" customFormat="false" ht="15" hidden="false" customHeight="false" outlineLevel="0" collapsed="false">
      <c r="A1840" s="0" t="n">
        <v>1923</v>
      </c>
      <c r="B1840" s="0" t="s">
        <v>90</v>
      </c>
      <c r="C1840" s="0" t="n">
        <v>0</v>
      </c>
      <c r="D1840" s="0" t="n">
        <v>278</v>
      </c>
      <c r="E1840" s="0" t="n">
        <v>2017</v>
      </c>
      <c r="F1840" s="0" t="s">
        <v>126</v>
      </c>
      <c r="G1840" s="0" t="n">
        <v>3</v>
      </c>
      <c r="H1840" s="0" t="n">
        <v>16</v>
      </c>
      <c r="I1840" s="0" t="n">
        <v>1</v>
      </c>
      <c r="J1840" s="0" t="n">
        <v>0</v>
      </c>
      <c r="K1840" s="0" t="n">
        <v>3</v>
      </c>
      <c r="L1840" s="0" t="n">
        <v>0</v>
      </c>
      <c r="M1840" s="0" t="n">
        <v>0</v>
      </c>
      <c r="N1840" s="0" t="s">
        <v>82</v>
      </c>
      <c r="O1840" s="0" t="s">
        <v>143</v>
      </c>
      <c r="P1840" s="0" t="s">
        <v>84</v>
      </c>
      <c r="Q1840" s="0" t="s">
        <v>84</v>
      </c>
      <c r="R1840" s="0" t="n">
        <v>0</v>
      </c>
      <c r="S1840" s="0" t="n">
        <v>0</v>
      </c>
      <c r="T1840" s="0" t="n">
        <v>0</v>
      </c>
      <c r="U1840" s="0" t="s">
        <v>109</v>
      </c>
      <c r="V1840" s="0" t="s">
        <v>124</v>
      </c>
      <c r="W1840" s="0" t="n">
        <v>0</v>
      </c>
      <c r="X1840" s="0" t="s">
        <v>86</v>
      </c>
      <c r="Y1840" s="0" t="n">
        <v>14</v>
      </c>
      <c r="Z1840" s="0" t="n">
        <v>0</v>
      </c>
      <c r="AA1840" s="0" t="n">
        <v>0</v>
      </c>
      <c r="AB1840" s="0" t="s">
        <v>87</v>
      </c>
      <c r="AC1840" s="0" t="n">
        <v>116.7</v>
      </c>
      <c r="AD1840" s="0" t="n">
        <v>0</v>
      </c>
      <c r="AE1840" s="0" t="n">
        <v>1</v>
      </c>
      <c r="AF1840" s="0" t="s">
        <v>88</v>
      </c>
      <c r="AG1840" s="13" t="n">
        <v>42752</v>
      </c>
      <c r="AH1840" s="25" t="n">
        <f aca="false">I1840+J1840</f>
        <v>1</v>
      </c>
      <c r="AI1840" s="25" t="n">
        <f aca="false">K1840+L1840+M1840</f>
        <v>3</v>
      </c>
      <c r="AJ1840" s="25" t="n">
        <f aca="false">AC1840*AH1840</f>
        <v>116.7</v>
      </c>
      <c r="AK1840" s="0" t="str">
        <f aca="false">IF(C1840=1,"Cancelled","Completed")</f>
        <v>Completed</v>
      </c>
      <c r="AL1840" s="0" t="str">
        <f aca="false">_xlfn.IFS(D1840&lt;=7,"0-7 Days",D1840&lt;=30,"8-30 Days",D1840&lt;=90,"31-90 Days",TRUE(),"90+ Days")</f>
        <v>90+ Days</v>
      </c>
      <c r="AM1840" s="0" t="str">
        <f aca="false">_xlfn.IFS(OR(F1840="December",F1840="January",F1840="February"),"Winter",OR(F1840="March",F1840="April",F1840="May"),"Spring",OR(F1840="June",F1840="July",F1840="August"),"Summer",TRUE(),"Autumn")</f>
        <v>Winter</v>
      </c>
      <c r="AN1840" s="0" t="str">
        <f aca="false">IF(L1840+M1840&gt;0,"Family","Adult Only")</f>
        <v>Adult Only</v>
      </c>
      <c r="AO1840" s="0" t="str">
        <f aca="false">IF(U1840=V1840,"Same","Changed")</f>
        <v>Changed</v>
      </c>
    </row>
    <row r="1841" customFormat="false" ht="15" hidden="false" customHeight="false" outlineLevel="0" collapsed="false">
      <c r="A1841" s="14" t="n">
        <v>1924</v>
      </c>
      <c r="B1841" s="14" t="s">
        <v>90</v>
      </c>
      <c r="C1841" s="14" t="n">
        <v>0</v>
      </c>
      <c r="D1841" s="14" t="n">
        <v>4</v>
      </c>
      <c r="E1841" s="14" t="n">
        <v>2016</v>
      </c>
      <c r="F1841" s="14" t="s">
        <v>113</v>
      </c>
      <c r="G1841" s="14" t="n">
        <v>47</v>
      </c>
      <c r="H1841" s="14" t="n">
        <v>19</v>
      </c>
      <c r="I1841" s="14" t="n">
        <v>2</v>
      </c>
      <c r="J1841" s="14" t="n">
        <v>1</v>
      </c>
      <c r="K1841" s="14" t="n">
        <v>2</v>
      </c>
      <c r="L1841" s="14" t="n">
        <v>1</v>
      </c>
      <c r="M1841" s="14" t="n">
        <v>0</v>
      </c>
      <c r="N1841" s="14" t="s">
        <v>82</v>
      </c>
      <c r="O1841" s="14" t="s">
        <v>92</v>
      </c>
      <c r="P1841" s="14" t="s">
        <v>93</v>
      </c>
      <c r="Q1841" s="14" t="s">
        <v>94</v>
      </c>
      <c r="R1841" s="14" t="n">
        <v>0</v>
      </c>
      <c r="S1841" s="14" t="n">
        <v>0</v>
      </c>
      <c r="T1841" s="14" t="n">
        <v>0</v>
      </c>
      <c r="U1841" s="14" t="s">
        <v>95</v>
      </c>
      <c r="V1841" s="14" t="s">
        <v>95</v>
      </c>
      <c r="W1841" s="14" t="n">
        <v>0</v>
      </c>
      <c r="X1841" s="14" t="s">
        <v>86</v>
      </c>
      <c r="Y1841" s="14" t="n">
        <v>9</v>
      </c>
      <c r="Z1841" s="14" t="n">
        <v>0</v>
      </c>
      <c r="AA1841" s="14" t="n">
        <v>0</v>
      </c>
      <c r="AB1841" s="14" t="s">
        <v>87</v>
      </c>
      <c r="AC1841" s="14" t="n">
        <v>128.67</v>
      </c>
      <c r="AD1841" s="14" t="n">
        <v>0</v>
      </c>
      <c r="AE1841" s="14" t="n">
        <v>3</v>
      </c>
      <c r="AF1841" s="14" t="s">
        <v>88</v>
      </c>
      <c r="AG1841" s="15" t="n">
        <v>42696</v>
      </c>
      <c r="AH1841" s="14" t="n">
        <f aca="false">I1841+J1841</f>
        <v>3</v>
      </c>
      <c r="AI1841" s="14" t="n">
        <f aca="false">K1841+L1841+M1841</f>
        <v>3</v>
      </c>
      <c r="AJ1841" s="14" t="n">
        <f aca="false">AC1841*AH1841</f>
        <v>386.01</v>
      </c>
      <c r="AK1841" s="14" t="str">
        <f aca="false">IF(C1841=1,"Cancelled","Completed")</f>
        <v>Completed</v>
      </c>
      <c r="AL1841" s="14" t="str">
        <f aca="false">_xlfn.IFS(D1841&lt;=7,"0-7 Days",D1841&lt;=30,"8-30 Days",D1841&lt;=90,"31-90 Days",TRUE(),"90+ Days")</f>
        <v>0-7 Days</v>
      </c>
      <c r="AM1841" s="14" t="str">
        <f aca="false">_xlfn.IFS(OR(F1841="December",F1841="January",F1841="February"),"Winter",OR(F1841="March",F1841="April",F1841="May"),"Spring",OR(F1841="June",F1841="July",F1841="August"),"Summer",TRUE(),"Autumn")</f>
        <v>Autumn</v>
      </c>
      <c r="AN1841" s="14" t="str">
        <f aca="false">IF(L1841+M1841&gt;0,"Family","Adult Only")</f>
        <v>Family</v>
      </c>
      <c r="AO1841" s="14" t="str">
        <f aca="false">IF(U1841=V1841,"Same","Changed")</f>
        <v>Same</v>
      </c>
    </row>
    <row r="1842" customFormat="false" ht="15" hidden="false" customHeight="false" outlineLevel="0" collapsed="false">
      <c r="A1842" s="0" t="n">
        <v>1925</v>
      </c>
      <c r="B1842" s="0" t="s">
        <v>90</v>
      </c>
      <c r="C1842" s="0" t="n">
        <v>0</v>
      </c>
      <c r="D1842" s="0" t="n">
        <v>10</v>
      </c>
      <c r="E1842" s="0" t="n">
        <v>2015</v>
      </c>
      <c r="F1842" s="0" t="s">
        <v>111</v>
      </c>
      <c r="G1842" s="0" t="n">
        <v>43</v>
      </c>
      <c r="H1842" s="0" t="n">
        <v>22</v>
      </c>
      <c r="I1842" s="0" t="n">
        <v>1</v>
      </c>
      <c r="J1842" s="0" t="n">
        <v>3</v>
      </c>
      <c r="K1842" s="0" t="n">
        <v>2</v>
      </c>
      <c r="L1842" s="0" t="n">
        <v>0</v>
      </c>
      <c r="M1842" s="0" t="n">
        <v>0</v>
      </c>
      <c r="N1842" s="0" t="s">
        <v>82</v>
      </c>
      <c r="O1842" s="0" t="s">
        <v>108</v>
      </c>
      <c r="P1842" s="0" t="s">
        <v>99</v>
      </c>
      <c r="Q1842" s="0" t="s">
        <v>94</v>
      </c>
      <c r="R1842" s="0" t="n">
        <v>0</v>
      </c>
      <c r="S1842" s="0" t="n">
        <v>0</v>
      </c>
      <c r="T1842" s="0" t="n">
        <v>0</v>
      </c>
      <c r="U1842" s="0" t="s">
        <v>109</v>
      </c>
      <c r="V1842" s="0" t="s">
        <v>109</v>
      </c>
      <c r="W1842" s="0" t="n">
        <v>0</v>
      </c>
      <c r="X1842" s="0" t="s">
        <v>86</v>
      </c>
      <c r="Y1842" s="0" t="n">
        <v>27</v>
      </c>
      <c r="Z1842" s="0" t="n">
        <v>0</v>
      </c>
      <c r="AA1842" s="0" t="n">
        <v>0</v>
      </c>
      <c r="AB1842" s="0" t="s">
        <v>87</v>
      </c>
      <c r="AC1842" s="0" t="n">
        <v>63.75</v>
      </c>
      <c r="AD1842" s="0" t="n">
        <v>0</v>
      </c>
      <c r="AE1842" s="0" t="n">
        <v>0</v>
      </c>
      <c r="AF1842" s="0" t="s">
        <v>88</v>
      </c>
      <c r="AG1842" s="13" t="n">
        <v>42303</v>
      </c>
      <c r="AH1842" s="25" t="n">
        <f aca="false">I1842+J1842</f>
        <v>4</v>
      </c>
      <c r="AI1842" s="25" t="n">
        <f aca="false">K1842+L1842+M1842</f>
        <v>2</v>
      </c>
      <c r="AJ1842" s="25" t="n">
        <f aca="false">AC1842*AH1842</f>
        <v>255</v>
      </c>
      <c r="AK1842" s="0" t="str">
        <f aca="false">IF(C1842=1,"Cancelled","Completed")</f>
        <v>Completed</v>
      </c>
      <c r="AL1842" s="0" t="str">
        <f aca="false">_xlfn.IFS(D1842&lt;=7,"0-7 Days",D1842&lt;=30,"8-30 Days",D1842&lt;=90,"31-90 Days",TRUE(),"90+ Days")</f>
        <v>8-30 Days</v>
      </c>
      <c r="AM1842" s="0" t="str">
        <f aca="false">_xlfn.IFS(OR(F1842="December",F1842="January",F1842="February"),"Winter",OR(F1842="March",F1842="April",F1842="May"),"Spring",OR(F1842="June",F1842="July",F1842="August"),"Summer",TRUE(),"Autumn")</f>
        <v>Autumn</v>
      </c>
      <c r="AN1842" s="0" t="str">
        <f aca="false">IF(L1842+M1842&gt;0,"Family","Adult Only")</f>
        <v>Adult Only</v>
      </c>
      <c r="AO1842" s="0" t="str">
        <f aca="false">IF(U1842=V1842,"Same","Changed")</f>
        <v>Same</v>
      </c>
    </row>
    <row r="1843" customFormat="false" ht="15" hidden="false" customHeight="false" outlineLevel="0" collapsed="false">
      <c r="A1843" s="14" t="n">
        <v>1926</v>
      </c>
      <c r="B1843" s="14" t="s">
        <v>90</v>
      </c>
      <c r="C1843" s="14" t="n">
        <v>1</v>
      </c>
      <c r="D1843" s="14" t="n">
        <v>23</v>
      </c>
      <c r="E1843" s="14" t="n">
        <v>2016</v>
      </c>
      <c r="F1843" s="14" t="s">
        <v>113</v>
      </c>
      <c r="G1843" s="14" t="n">
        <v>47</v>
      </c>
      <c r="H1843" s="14" t="n">
        <v>17</v>
      </c>
      <c r="I1843" s="14" t="n">
        <v>0</v>
      </c>
      <c r="J1843" s="14" t="n">
        <v>2</v>
      </c>
      <c r="K1843" s="14" t="n">
        <v>2</v>
      </c>
      <c r="L1843" s="14" t="n">
        <v>0</v>
      </c>
      <c r="M1843" s="14" t="n">
        <v>0</v>
      </c>
      <c r="N1843" s="14" t="s">
        <v>107</v>
      </c>
      <c r="O1843" s="14" t="s">
        <v>98</v>
      </c>
      <c r="P1843" s="14" t="s">
        <v>93</v>
      </c>
      <c r="Q1843" s="14" t="s">
        <v>94</v>
      </c>
      <c r="R1843" s="14" t="n">
        <v>0</v>
      </c>
      <c r="S1843" s="14" t="n">
        <v>0</v>
      </c>
      <c r="T1843" s="14" t="n">
        <v>0</v>
      </c>
      <c r="U1843" s="14" t="s">
        <v>95</v>
      </c>
      <c r="V1843" s="14" t="s">
        <v>95</v>
      </c>
      <c r="W1843" s="14" t="n">
        <v>0</v>
      </c>
      <c r="X1843" s="14" t="s">
        <v>86</v>
      </c>
      <c r="Y1843" s="14" t="n">
        <v>9</v>
      </c>
      <c r="Z1843" s="14" t="n">
        <v>0</v>
      </c>
      <c r="AA1843" s="14" t="n">
        <v>0</v>
      </c>
      <c r="AB1843" s="14" t="s">
        <v>87</v>
      </c>
      <c r="AC1843" s="14" t="n">
        <v>88</v>
      </c>
      <c r="AD1843" s="14" t="n">
        <v>0</v>
      </c>
      <c r="AE1843" s="14" t="n">
        <v>2</v>
      </c>
      <c r="AF1843" s="14" t="s">
        <v>96</v>
      </c>
      <c r="AG1843" s="15" t="n">
        <v>42677</v>
      </c>
      <c r="AH1843" s="14" t="n">
        <f aca="false">I1843+J1843</f>
        <v>2</v>
      </c>
      <c r="AI1843" s="14" t="n">
        <f aca="false">K1843+L1843+M1843</f>
        <v>2</v>
      </c>
      <c r="AJ1843" s="14" t="n">
        <f aca="false">AC1843*AH1843</f>
        <v>176</v>
      </c>
      <c r="AK1843" s="14" t="str">
        <f aca="false">IF(C1843=1,"Cancelled","Completed")</f>
        <v>Cancelled</v>
      </c>
      <c r="AL1843" s="14" t="str">
        <f aca="false">_xlfn.IFS(D1843&lt;=7,"0-7 Days",D1843&lt;=30,"8-30 Days",D1843&lt;=90,"31-90 Days",TRUE(),"90+ Days")</f>
        <v>8-30 Days</v>
      </c>
      <c r="AM1843" s="14" t="str">
        <f aca="false">_xlfn.IFS(OR(F1843="December",F1843="January",F1843="February"),"Winter",OR(F1843="March",F1843="April",F1843="May"),"Spring",OR(F1843="June",F1843="July",F1843="August"),"Summer",TRUE(),"Autumn")</f>
        <v>Autumn</v>
      </c>
      <c r="AN1843" s="14" t="str">
        <f aca="false">IF(L1843+M1843&gt;0,"Family","Adult Only")</f>
        <v>Adult Only</v>
      </c>
      <c r="AO1843" s="14" t="str">
        <f aca="false">IF(U1843=V1843,"Same","Changed")</f>
        <v>Same</v>
      </c>
    </row>
    <row r="1844" customFormat="false" ht="15" hidden="false" customHeight="false" outlineLevel="0" collapsed="false">
      <c r="A1844" s="0" t="n">
        <v>1927</v>
      </c>
      <c r="B1844" s="0" t="s">
        <v>90</v>
      </c>
      <c r="C1844" s="0" t="n">
        <v>1</v>
      </c>
      <c r="D1844" s="0" t="n">
        <v>249</v>
      </c>
      <c r="E1844" s="0" t="n">
        <v>2016</v>
      </c>
      <c r="F1844" s="0" t="s">
        <v>111</v>
      </c>
      <c r="G1844" s="0" t="n">
        <v>43</v>
      </c>
      <c r="H1844" s="0" t="n">
        <v>22</v>
      </c>
      <c r="I1844" s="0" t="n">
        <v>2</v>
      </c>
      <c r="J1844" s="0" t="n">
        <v>2</v>
      </c>
      <c r="K1844" s="0" t="n">
        <v>1</v>
      </c>
      <c r="L1844" s="0" t="n">
        <v>0</v>
      </c>
      <c r="M1844" s="0" t="n">
        <v>0</v>
      </c>
      <c r="N1844" s="0" t="s">
        <v>82</v>
      </c>
      <c r="O1844" s="0" t="s">
        <v>92</v>
      </c>
      <c r="P1844" s="0" t="s">
        <v>93</v>
      </c>
      <c r="Q1844" s="0" t="s">
        <v>94</v>
      </c>
      <c r="R1844" s="0" t="n">
        <v>0</v>
      </c>
      <c r="S1844" s="0" t="n">
        <v>0</v>
      </c>
      <c r="T1844" s="0" t="n">
        <v>0</v>
      </c>
      <c r="U1844" s="0" t="s">
        <v>95</v>
      </c>
      <c r="V1844" s="0" t="s">
        <v>95</v>
      </c>
      <c r="W1844" s="0" t="n">
        <v>0</v>
      </c>
      <c r="X1844" s="0" t="s">
        <v>120</v>
      </c>
      <c r="Y1844" s="0" t="n">
        <v>10</v>
      </c>
      <c r="Z1844" s="0" t="n">
        <v>0</v>
      </c>
      <c r="AA1844" s="0" t="n">
        <v>20</v>
      </c>
      <c r="AB1844" s="0" t="s">
        <v>87</v>
      </c>
      <c r="AC1844" s="0" t="n">
        <v>80.75</v>
      </c>
      <c r="AD1844" s="0" t="n">
        <v>0</v>
      </c>
      <c r="AE1844" s="0" t="n">
        <v>0</v>
      </c>
      <c r="AF1844" s="0" t="s">
        <v>96</v>
      </c>
      <c r="AG1844" s="13" t="n">
        <v>42436</v>
      </c>
      <c r="AH1844" s="25" t="n">
        <f aca="false">I1844+J1844</f>
        <v>4</v>
      </c>
      <c r="AI1844" s="25" t="n">
        <f aca="false">K1844+L1844+M1844</f>
        <v>1</v>
      </c>
      <c r="AJ1844" s="25" t="n">
        <f aca="false">AC1844*AH1844</f>
        <v>323</v>
      </c>
      <c r="AK1844" s="0" t="str">
        <f aca="false">IF(C1844=1,"Cancelled","Completed")</f>
        <v>Cancelled</v>
      </c>
      <c r="AL1844" s="0" t="str">
        <f aca="false">_xlfn.IFS(D1844&lt;=7,"0-7 Days",D1844&lt;=30,"8-30 Days",D1844&lt;=90,"31-90 Days",TRUE(),"90+ Days")</f>
        <v>90+ Days</v>
      </c>
      <c r="AM1844" s="0" t="str">
        <f aca="false">_xlfn.IFS(OR(F1844="December",F1844="January",F1844="February"),"Winter",OR(F1844="March",F1844="April",F1844="May"),"Spring",OR(F1844="June",F1844="July",F1844="August"),"Summer",TRUE(),"Autumn")</f>
        <v>Autumn</v>
      </c>
      <c r="AN1844" s="0" t="str">
        <f aca="false">IF(L1844+M1844&gt;0,"Family","Adult Only")</f>
        <v>Adult Only</v>
      </c>
      <c r="AO1844" s="0" t="str">
        <f aca="false">IF(U1844=V1844,"Same","Changed")</f>
        <v>Same</v>
      </c>
    </row>
    <row r="1845" customFormat="false" ht="15" hidden="false" customHeight="false" outlineLevel="0" collapsed="false">
      <c r="A1845" s="14" t="n">
        <v>1928</v>
      </c>
      <c r="B1845" s="14" t="s">
        <v>90</v>
      </c>
      <c r="C1845" s="14" t="n">
        <v>1</v>
      </c>
      <c r="D1845" s="14" t="n">
        <v>333</v>
      </c>
      <c r="E1845" s="14" t="n">
        <v>2016</v>
      </c>
      <c r="F1845" s="14" t="s">
        <v>114</v>
      </c>
      <c r="G1845" s="14" t="n">
        <v>39</v>
      </c>
      <c r="H1845" s="14" t="n">
        <v>20</v>
      </c>
      <c r="I1845" s="14" t="n">
        <v>0</v>
      </c>
      <c r="J1845" s="14" t="n">
        <v>2</v>
      </c>
      <c r="K1845" s="14" t="n">
        <v>2</v>
      </c>
      <c r="L1845" s="14" t="n">
        <v>0</v>
      </c>
      <c r="M1845" s="14" t="n">
        <v>0</v>
      </c>
      <c r="N1845" s="14" t="s">
        <v>82</v>
      </c>
      <c r="O1845" s="14" t="s">
        <v>92</v>
      </c>
      <c r="P1845" s="14" t="s">
        <v>99</v>
      </c>
      <c r="Q1845" s="14" t="s">
        <v>94</v>
      </c>
      <c r="R1845" s="14" t="n">
        <v>0</v>
      </c>
      <c r="S1845" s="14" t="n">
        <v>1</v>
      </c>
      <c r="T1845" s="14" t="n">
        <v>0</v>
      </c>
      <c r="U1845" s="14" t="s">
        <v>95</v>
      </c>
      <c r="V1845" s="14" t="s">
        <v>95</v>
      </c>
      <c r="W1845" s="14" t="n">
        <v>0</v>
      </c>
      <c r="X1845" s="14" t="s">
        <v>120</v>
      </c>
      <c r="Y1845" s="14" t="n">
        <v>58</v>
      </c>
      <c r="Z1845" s="14" t="n">
        <v>0</v>
      </c>
      <c r="AA1845" s="14" t="n">
        <v>19</v>
      </c>
      <c r="AB1845" s="14" t="s">
        <v>87</v>
      </c>
      <c r="AC1845" s="14" t="n">
        <v>90</v>
      </c>
      <c r="AD1845" s="14" t="n">
        <v>0</v>
      </c>
      <c r="AE1845" s="14" t="n">
        <v>0</v>
      </c>
      <c r="AF1845" s="14" t="s">
        <v>96</v>
      </c>
      <c r="AG1845" s="15" t="n">
        <v>42319</v>
      </c>
      <c r="AH1845" s="14" t="n">
        <f aca="false">I1845+J1845</f>
        <v>2</v>
      </c>
      <c r="AI1845" s="14" t="n">
        <f aca="false">K1845+L1845+M1845</f>
        <v>2</v>
      </c>
      <c r="AJ1845" s="14" t="n">
        <f aca="false">AC1845*AH1845</f>
        <v>180</v>
      </c>
      <c r="AK1845" s="14" t="str">
        <f aca="false">IF(C1845=1,"Cancelled","Completed")</f>
        <v>Cancelled</v>
      </c>
      <c r="AL1845" s="14" t="str">
        <f aca="false">_xlfn.IFS(D1845&lt;=7,"0-7 Days",D1845&lt;=30,"8-30 Days",D1845&lt;=90,"31-90 Days",TRUE(),"90+ Days")</f>
        <v>90+ Days</v>
      </c>
      <c r="AM1845" s="14" t="str">
        <f aca="false">_xlfn.IFS(OR(F1845="December",F1845="January",F1845="February"),"Winter",OR(F1845="March",F1845="April",F1845="May"),"Spring",OR(F1845="June",F1845="July",F1845="August"),"Summer",TRUE(),"Autumn")</f>
        <v>Autumn</v>
      </c>
      <c r="AN1845" s="14" t="str">
        <f aca="false">IF(L1845+M1845&gt;0,"Family","Adult Only")</f>
        <v>Adult Only</v>
      </c>
      <c r="AO1845" s="14" t="str">
        <f aca="false">IF(U1845=V1845,"Same","Changed")</f>
        <v>Same</v>
      </c>
    </row>
    <row r="1846" customFormat="false" ht="15" hidden="false" customHeight="false" outlineLevel="0" collapsed="false">
      <c r="A1846" s="0" t="n">
        <v>1929</v>
      </c>
      <c r="B1846" s="0" t="s">
        <v>90</v>
      </c>
      <c r="C1846" s="0" t="n">
        <v>0</v>
      </c>
      <c r="D1846" s="0" t="n">
        <v>32</v>
      </c>
      <c r="E1846" s="0" t="n">
        <v>2015</v>
      </c>
      <c r="F1846" s="0" t="s">
        <v>113</v>
      </c>
      <c r="G1846" s="0" t="n">
        <v>47</v>
      </c>
      <c r="H1846" s="0" t="n">
        <v>20</v>
      </c>
      <c r="I1846" s="0" t="n">
        <v>0</v>
      </c>
      <c r="J1846" s="0" t="n">
        <v>2</v>
      </c>
      <c r="K1846" s="0" t="n">
        <v>1</v>
      </c>
      <c r="L1846" s="0" t="n">
        <v>0</v>
      </c>
      <c r="M1846" s="0" t="n">
        <v>0</v>
      </c>
      <c r="N1846" s="0" t="s">
        <v>82</v>
      </c>
      <c r="O1846" s="0" t="s">
        <v>122</v>
      </c>
      <c r="P1846" s="0" t="s">
        <v>99</v>
      </c>
      <c r="Q1846" s="0" t="s">
        <v>94</v>
      </c>
      <c r="R1846" s="0" t="n">
        <v>0</v>
      </c>
      <c r="S1846" s="0" t="n">
        <v>0</v>
      </c>
      <c r="T1846" s="0" t="n">
        <v>0</v>
      </c>
      <c r="U1846" s="0" t="s">
        <v>95</v>
      </c>
      <c r="V1846" s="0" t="s">
        <v>109</v>
      </c>
      <c r="W1846" s="0" t="n">
        <v>0</v>
      </c>
      <c r="X1846" s="0" t="s">
        <v>86</v>
      </c>
      <c r="Y1846" s="0" t="n">
        <v>119</v>
      </c>
      <c r="Z1846" s="0" t="n">
        <v>0</v>
      </c>
      <c r="AA1846" s="0" t="n">
        <v>0</v>
      </c>
      <c r="AB1846" s="0" t="s">
        <v>101</v>
      </c>
      <c r="AC1846" s="0" t="n">
        <v>73</v>
      </c>
      <c r="AD1846" s="0" t="n">
        <v>0</v>
      </c>
      <c r="AE1846" s="0" t="n">
        <v>0</v>
      </c>
      <c r="AF1846" s="0" t="s">
        <v>88</v>
      </c>
      <c r="AG1846" s="13" t="n">
        <v>42330</v>
      </c>
      <c r="AH1846" s="25" t="n">
        <f aca="false">I1846+J1846</f>
        <v>2</v>
      </c>
      <c r="AI1846" s="25" t="n">
        <f aca="false">K1846+L1846+M1846</f>
        <v>1</v>
      </c>
      <c r="AJ1846" s="25" t="n">
        <f aca="false">AC1846*AH1846</f>
        <v>146</v>
      </c>
      <c r="AK1846" s="0" t="str">
        <f aca="false">IF(C1846=1,"Cancelled","Completed")</f>
        <v>Completed</v>
      </c>
      <c r="AL1846" s="0" t="str">
        <f aca="false">_xlfn.IFS(D1846&lt;=7,"0-7 Days",D1846&lt;=30,"8-30 Days",D1846&lt;=90,"31-90 Days",TRUE(),"90+ Days")</f>
        <v>31-90 Days</v>
      </c>
      <c r="AM1846" s="0" t="str">
        <f aca="false">_xlfn.IFS(OR(F1846="December",F1846="January",F1846="February"),"Winter",OR(F1846="March",F1846="April",F1846="May"),"Spring",OR(F1846="June",F1846="July",F1846="August"),"Summer",TRUE(),"Autumn")</f>
        <v>Autumn</v>
      </c>
      <c r="AN1846" s="0" t="str">
        <f aca="false">IF(L1846+M1846&gt;0,"Family","Adult Only")</f>
        <v>Adult Only</v>
      </c>
      <c r="AO1846" s="0" t="str">
        <f aca="false">IF(U1846=V1846,"Same","Changed")</f>
        <v>Changed</v>
      </c>
    </row>
    <row r="1847" customFormat="false" ht="15" hidden="false" customHeight="false" outlineLevel="0" collapsed="false">
      <c r="A1847" s="14" t="n">
        <v>1930</v>
      </c>
      <c r="B1847" s="14" t="s">
        <v>90</v>
      </c>
      <c r="C1847" s="14" t="n">
        <v>1</v>
      </c>
      <c r="D1847" s="14" t="n">
        <v>193</v>
      </c>
      <c r="E1847" s="14" t="n">
        <v>2016</v>
      </c>
      <c r="F1847" s="14" t="s">
        <v>135</v>
      </c>
      <c r="G1847" s="14" t="n">
        <v>26</v>
      </c>
      <c r="H1847" s="14" t="n">
        <v>20</v>
      </c>
      <c r="I1847" s="14" t="n">
        <v>1</v>
      </c>
      <c r="J1847" s="14" t="n">
        <v>2</v>
      </c>
      <c r="K1847" s="14" t="n">
        <v>2</v>
      </c>
      <c r="L1847" s="14" t="n">
        <v>0</v>
      </c>
      <c r="M1847" s="14" t="n">
        <v>0</v>
      </c>
      <c r="N1847" s="14" t="s">
        <v>82</v>
      </c>
      <c r="O1847" s="14" t="s">
        <v>92</v>
      </c>
      <c r="P1847" s="14" t="s">
        <v>99</v>
      </c>
      <c r="Q1847" s="14" t="s">
        <v>94</v>
      </c>
      <c r="R1847" s="14" t="n">
        <v>0</v>
      </c>
      <c r="S1847" s="14" t="n">
        <v>0</v>
      </c>
      <c r="T1847" s="14" t="n">
        <v>0</v>
      </c>
      <c r="U1847" s="14" t="s">
        <v>95</v>
      </c>
      <c r="V1847" s="14" t="s">
        <v>95</v>
      </c>
      <c r="W1847" s="14" t="n">
        <v>0</v>
      </c>
      <c r="X1847" s="14" t="s">
        <v>120</v>
      </c>
      <c r="Y1847" s="14" t="n">
        <v>162</v>
      </c>
      <c r="Z1847" s="14" t="n">
        <v>0</v>
      </c>
      <c r="AA1847" s="14" t="n">
        <v>39</v>
      </c>
      <c r="AB1847" s="14" t="s">
        <v>87</v>
      </c>
      <c r="AC1847" s="14" t="n">
        <v>120</v>
      </c>
      <c r="AD1847" s="14" t="n">
        <v>0</v>
      </c>
      <c r="AE1847" s="14" t="n">
        <v>0</v>
      </c>
      <c r="AF1847" s="14" t="s">
        <v>96</v>
      </c>
      <c r="AG1847" s="15" t="n">
        <v>42387</v>
      </c>
      <c r="AH1847" s="14" t="n">
        <f aca="false">I1847+J1847</f>
        <v>3</v>
      </c>
      <c r="AI1847" s="14" t="n">
        <f aca="false">K1847+L1847+M1847</f>
        <v>2</v>
      </c>
      <c r="AJ1847" s="14" t="n">
        <f aca="false">AC1847*AH1847</f>
        <v>360</v>
      </c>
      <c r="AK1847" s="14" t="str">
        <f aca="false">IF(C1847=1,"Cancelled","Completed")</f>
        <v>Cancelled</v>
      </c>
      <c r="AL1847" s="14" t="str">
        <f aca="false">_xlfn.IFS(D1847&lt;=7,"0-7 Days",D1847&lt;=30,"8-30 Days",D1847&lt;=90,"31-90 Days",TRUE(),"90+ Days")</f>
        <v>90+ Days</v>
      </c>
      <c r="AM1847" s="14" t="str">
        <f aca="false">_xlfn.IFS(OR(F1847="December",F1847="January",F1847="February"),"Winter",OR(F1847="March",F1847="April",F1847="May"),"Spring",OR(F1847="June",F1847="July",F1847="August"),"Summer",TRUE(),"Autumn")</f>
        <v>Summer</v>
      </c>
      <c r="AN1847" s="14" t="str">
        <f aca="false">IF(L1847+M1847&gt;0,"Family","Adult Only")</f>
        <v>Adult Only</v>
      </c>
      <c r="AO1847" s="14" t="str">
        <f aca="false">IF(U1847=V1847,"Same","Changed")</f>
        <v>Same</v>
      </c>
    </row>
    <row r="1848" customFormat="false" ht="15" hidden="false" customHeight="false" outlineLevel="0" collapsed="false">
      <c r="A1848" s="0" t="n">
        <v>1931</v>
      </c>
      <c r="B1848" s="0" t="s">
        <v>90</v>
      </c>
      <c r="C1848" s="0" t="n">
        <v>0</v>
      </c>
      <c r="D1848" s="0" t="n">
        <v>28</v>
      </c>
      <c r="E1848" s="0" t="n">
        <v>2017</v>
      </c>
      <c r="F1848" s="0" t="s">
        <v>121</v>
      </c>
      <c r="G1848" s="0" t="n">
        <v>20</v>
      </c>
      <c r="H1848" s="0" t="n">
        <v>16</v>
      </c>
      <c r="I1848" s="0" t="n">
        <v>0</v>
      </c>
      <c r="J1848" s="0" t="n">
        <v>3</v>
      </c>
      <c r="K1848" s="0" t="n">
        <v>2</v>
      </c>
      <c r="L1848" s="0" t="n">
        <v>0</v>
      </c>
      <c r="M1848" s="0" t="n">
        <v>0</v>
      </c>
      <c r="N1848" s="0" t="s">
        <v>82</v>
      </c>
      <c r="O1848" s="0" t="s">
        <v>147</v>
      </c>
      <c r="P1848" s="0" t="s">
        <v>93</v>
      </c>
      <c r="Q1848" s="0" t="s">
        <v>94</v>
      </c>
      <c r="R1848" s="0" t="n">
        <v>0</v>
      </c>
      <c r="S1848" s="0" t="n">
        <v>0</v>
      </c>
      <c r="T1848" s="0" t="n">
        <v>0</v>
      </c>
      <c r="U1848" s="0" t="s">
        <v>109</v>
      </c>
      <c r="V1848" s="0" t="s">
        <v>109</v>
      </c>
      <c r="W1848" s="0" t="n">
        <v>0</v>
      </c>
      <c r="X1848" s="0" t="s">
        <v>86</v>
      </c>
      <c r="Y1848" s="0" t="n">
        <v>7</v>
      </c>
      <c r="Z1848" s="0" t="n">
        <v>0</v>
      </c>
      <c r="AA1848" s="0" t="n">
        <v>0</v>
      </c>
      <c r="AB1848" s="0" t="s">
        <v>87</v>
      </c>
      <c r="AC1848" s="0" t="n">
        <v>141.33</v>
      </c>
      <c r="AD1848" s="0" t="n">
        <v>0</v>
      </c>
      <c r="AE1848" s="0" t="n">
        <v>2</v>
      </c>
      <c r="AF1848" s="0" t="s">
        <v>88</v>
      </c>
      <c r="AG1848" s="13" t="n">
        <v>42874</v>
      </c>
      <c r="AH1848" s="25" t="n">
        <f aca="false">I1848+J1848</f>
        <v>3</v>
      </c>
      <c r="AI1848" s="25" t="n">
        <f aca="false">K1848+L1848+M1848</f>
        <v>2</v>
      </c>
      <c r="AJ1848" s="25" t="n">
        <f aca="false">AC1848*AH1848</f>
        <v>423.99</v>
      </c>
      <c r="AK1848" s="0" t="str">
        <f aca="false">IF(C1848=1,"Cancelled","Completed")</f>
        <v>Completed</v>
      </c>
      <c r="AL1848" s="0" t="str">
        <f aca="false">_xlfn.IFS(D1848&lt;=7,"0-7 Days",D1848&lt;=30,"8-30 Days",D1848&lt;=90,"31-90 Days",TRUE(),"90+ Days")</f>
        <v>8-30 Days</v>
      </c>
      <c r="AM1848" s="0" t="str">
        <f aca="false">_xlfn.IFS(OR(F1848="December",F1848="January",F1848="February"),"Winter",OR(F1848="March",F1848="April",F1848="May"),"Spring",OR(F1848="June",F1848="July",F1848="August"),"Summer",TRUE(),"Autumn")</f>
        <v>Spring</v>
      </c>
      <c r="AN1848" s="0" t="str">
        <f aca="false">IF(L1848+M1848&gt;0,"Family","Adult Only")</f>
        <v>Adult Only</v>
      </c>
      <c r="AO1848" s="0" t="str">
        <f aca="false">IF(U1848=V1848,"Same","Changed")</f>
        <v>Same</v>
      </c>
    </row>
    <row r="1849" customFormat="false" ht="15" hidden="false" customHeight="false" outlineLevel="0" collapsed="false">
      <c r="A1849" s="14" t="n">
        <v>1932</v>
      </c>
      <c r="B1849" s="14" t="s">
        <v>90</v>
      </c>
      <c r="C1849" s="14" t="n">
        <v>0</v>
      </c>
      <c r="D1849" s="14" t="n">
        <v>7</v>
      </c>
      <c r="E1849" s="14" t="n">
        <v>2015</v>
      </c>
      <c r="F1849" s="14" t="s">
        <v>119</v>
      </c>
      <c r="G1849" s="14" t="n">
        <v>36</v>
      </c>
      <c r="H1849" s="14" t="n">
        <v>31</v>
      </c>
      <c r="I1849" s="14" t="n">
        <v>1</v>
      </c>
      <c r="J1849" s="14" t="n">
        <v>2</v>
      </c>
      <c r="K1849" s="14" t="n">
        <v>1</v>
      </c>
      <c r="L1849" s="14" t="n">
        <v>0</v>
      </c>
      <c r="M1849" s="14" t="n">
        <v>0</v>
      </c>
      <c r="N1849" s="14" t="s">
        <v>112</v>
      </c>
      <c r="O1849" s="14" t="s">
        <v>152</v>
      </c>
      <c r="P1849" s="14" t="s">
        <v>116</v>
      </c>
      <c r="Q1849" s="14" t="s">
        <v>94</v>
      </c>
      <c r="R1849" s="14" t="n">
        <v>0</v>
      </c>
      <c r="S1849" s="14" t="n">
        <v>0</v>
      </c>
      <c r="T1849" s="14" t="n">
        <v>0</v>
      </c>
      <c r="U1849" s="14" t="s">
        <v>95</v>
      </c>
      <c r="V1849" s="14" t="s">
        <v>95</v>
      </c>
      <c r="W1849" s="14" t="n">
        <v>0</v>
      </c>
      <c r="X1849" s="14" t="s">
        <v>86</v>
      </c>
      <c r="Y1849" s="14" t="n">
        <v>1</v>
      </c>
      <c r="Z1849" s="14" t="n">
        <v>0</v>
      </c>
      <c r="AA1849" s="14" t="n">
        <v>0</v>
      </c>
      <c r="AB1849" s="14" t="s">
        <v>101</v>
      </c>
      <c r="AC1849" s="14" t="n">
        <v>60</v>
      </c>
      <c r="AD1849" s="14" t="n">
        <v>0</v>
      </c>
      <c r="AE1849" s="14" t="n">
        <v>0</v>
      </c>
      <c r="AF1849" s="14" t="s">
        <v>88</v>
      </c>
      <c r="AG1849" s="15" t="n">
        <v>42250</v>
      </c>
      <c r="AH1849" s="14" t="n">
        <f aca="false">I1849+J1849</f>
        <v>3</v>
      </c>
      <c r="AI1849" s="14" t="n">
        <f aca="false">K1849+L1849+M1849</f>
        <v>1</v>
      </c>
      <c r="AJ1849" s="14" t="n">
        <f aca="false">AC1849*AH1849</f>
        <v>180</v>
      </c>
      <c r="AK1849" s="14" t="str">
        <f aca="false">IF(C1849=1,"Cancelled","Completed")</f>
        <v>Completed</v>
      </c>
      <c r="AL1849" s="14" t="str">
        <f aca="false">_xlfn.IFS(D1849&lt;=7,"0-7 Days",D1849&lt;=30,"8-30 Days",D1849&lt;=90,"31-90 Days",TRUE(),"90+ Days")</f>
        <v>0-7 Days</v>
      </c>
      <c r="AM1849" s="14" t="str">
        <f aca="false">_xlfn.IFS(OR(F1849="December",F1849="January",F1849="February"),"Winter",OR(F1849="March",F1849="April",F1849="May"),"Spring",OR(F1849="June",F1849="July",F1849="August"),"Summer",TRUE(),"Autumn")</f>
        <v>Summer</v>
      </c>
      <c r="AN1849" s="14" t="str">
        <f aca="false">IF(L1849+M1849&gt;0,"Family","Adult Only")</f>
        <v>Adult Only</v>
      </c>
      <c r="AO1849" s="14" t="str">
        <f aca="false">IF(U1849=V1849,"Same","Changed")</f>
        <v>Same</v>
      </c>
    </row>
    <row r="1850" customFormat="false" ht="15" hidden="false" customHeight="false" outlineLevel="0" collapsed="false">
      <c r="A1850" s="0" t="n">
        <v>1933</v>
      </c>
      <c r="B1850" s="0" t="s">
        <v>80</v>
      </c>
      <c r="C1850" s="0" t="n">
        <v>0</v>
      </c>
      <c r="D1850" s="0" t="n">
        <v>21</v>
      </c>
      <c r="E1850" s="0" t="n">
        <v>2016</v>
      </c>
      <c r="F1850" s="0" t="s">
        <v>103</v>
      </c>
      <c r="G1850" s="0" t="n">
        <v>11</v>
      </c>
      <c r="H1850" s="0" t="n">
        <v>12</v>
      </c>
      <c r="I1850" s="0" t="n">
        <v>0</v>
      </c>
      <c r="J1850" s="0" t="n">
        <v>1</v>
      </c>
      <c r="K1850" s="0" t="n">
        <v>2</v>
      </c>
      <c r="L1850" s="0" t="n">
        <v>0</v>
      </c>
      <c r="M1850" s="0" t="n">
        <v>0</v>
      </c>
      <c r="N1850" s="0" t="s">
        <v>82</v>
      </c>
      <c r="O1850" s="0" t="s">
        <v>92</v>
      </c>
      <c r="P1850" s="0" t="s">
        <v>84</v>
      </c>
      <c r="Q1850" s="0" t="s">
        <v>84</v>
      </c>
      <c r="R1850" s="0" t="n">
        <v>0</v>
      </c>
      <c r="S1850" s="0" t="n">
        <v>0</v>
      </c>
      <c r="T1850" s="0" t="n">
        <v>0</v>
      </c>
      <c r="U1850" s="0" t="s">
        <v>95</v>
      </c>
      <c r="V1850" s="0" t="s">
        <v>95</v>
      </c>
      <c r="W1850" s="0" t="n">
        <v>0</v>
      </c>
      <c r="X1850" s="0" t="s">
        <v>86</v>
      </c>
      <c r="Y1850" s="0" t="n">
        <v>0</v>
      </c>
      <c r="Z1850" s="0" t="n">
        <v>0</v>
      </c>
      <c r="AA1850" s="0" t="n">
        <v>0</v>
      </c>
      <c r="AB1850" s="0" t="s">
        <v>87</v>
      </c>
      <c r="AC1850" s="0" t="n">
        <v>56</v>
      </c>
      <c r="AD1850" s="0" t="n">
        <v>0</v>
      </c>
      <c r="AE1850" s="0" t="n">
        <v>1</v>
      </c>
      <c r="AF1850" s="0" t="s">
        <v>88</v>
      </c>
      <c r="AG1850" s="13" t="n">
        <v>42442</v>
      </c>
      <c r="AH1850" s="25" t="n">
        <f aca="false">I1850+J1850</f>
        <v>1</v>
      </c>
      <c r="AI1850" s="25" t="n">
        <f aca="false">K1850+L1850+M1850</f>
        <v>2</v>
      </c>
      <c r="AJ1850" s="25" t="n">
        <f aca="false">AC1850*AH1850</f>
        <v>56</v>
      </c>
      <c r="AK1850" s="0" t="str">
        <f aca="false">IF(C1850=1,"Cancelled","Completed")</f>
        <v>Completed</v>
      </c>
      <c r="AL1850" s="0" t="str">
        <f aca="false">_xlfn.IFS(D1850&lt;=7,"0-7 Days",D1850&lt;=30,"8-30 Days",D1850&lt;=90,"31-90 Days",TRUE(),"90+ Days")</f>
        <v>8-30 Days</v>
      </c>
      <c r="AM1850" s="0" t="str">
        <f aca="false">_xlfn.IFS(OR(F1850="December",F1850="January",F1850="February"),"Winter",OR(F1850="March",F1850="April",F1850="May"),"Spring",OR(F1850="June",F1850="July",F1850="August"),"Summer",TRUE(),"Autumn")</f>
        <v>Spring</v>
      </c>
      <c r="AN1850" s="0" t="str">
        <f aca="false">IF(L1850+M1850&gt;0,"Family","Adult Only")</f>
        <v>Adult Only</v>
      </c>
      <c r="AO1850" s="0" t="str">
        <f aca="false">IF(U1850=V1850,"Same","Changed")</f>
        <v>Same</v>
      </c>
    </row>
    <row r="1851" customFormat="false" ht="15" hidden="false" customHeight="false" outlineLevel="0" collapsed="false">
      <c r="A1851" s="14" t="n">
        <v>1934</v>
      </c>
      <c r="B1851" s="14" t="s">
        <v>90</v>
      </c>
      <c r="C1851" s="14" t="n">
        <v>0</v>
      </c>
      <c r="D1851" s="14" t="n">
        <v>178</v>
      </c>
      <c r="E1851" s="14" t="n">
        <v>2017</v>
      </c>
      <c r="F1851" s="14" t="s">
        <v>119</v>
      </c>
      <c r="G1851" s="14" t="n">
        <v>34</v>
      </c>
      <c r="H1851" s="14" t="n">
        <v>22</v>
      </c>
      <c r="I1851" s="14" t="n">
        <v>0</v>
      </c>
      <c r="J1851" s="14" t="n">
        <v>4</v>
      </c>
      <c r="K1851" s="14" t="n">
        <v>3</v>
      </c>
      <c r="L1851" s="14" t="n">
        <v>0</v>
      </c>
      <c r="M1851" s="14" t="n">
        <v>0</v>
      </c>
      <c r="N1851" s="14" t="s">
        <v>82</v>
      </c>
      <c r="O1851" s="14" t="s">
        <v>167</v>
      </c>
      <c r="P1851" s="14" t="s">
        <v>93</v>
      </c>
      <c r="Q1851" s="14" t="s">
        <v>94</v>
      </c>
      <c r="R1851" s="14" t="n">
        <v>0</v>
      </c>
      <c r="S1851" s="14" t="n">
        <v>0</v>
      </c>
      <c r="T1851" s="14" t="n">
        <v>0</v>
      </c>
      <c r="U1851" s="14" t="s">
        <v>109</v>
      </c>
      <c r="V1851" s="14" t="s">
        <v>109</v>
      </c>
      <c r="W1851" s="14" t="n">
        <v>0</v>
      </c>
      <c r="X1851" s="14" t="s">
        <v>86</v>
      </c>
      <c r="Y1851" s="14" t="n">
        <v>9</v>
      </c>
      <c r="Z1851" s="14" t="n">
        <v>0</v>
      </c>
      <c r="AA1851" s="14" t="n">
        <v>0</v>
      </c>
      <c r="AB1851" s="14" t="s">
        <v>87</v>
      </c>
      <c r="AC1851" s="14" t="n">
        <v>162</v>
      </c>
      <c r="AD1851" s="14" t="n">
        <v>0</v>
      </c>
      <c r="AE1851" s="14" t="n">
        <v>2</v>
      </c>
      <c r="AF1851" s="14" t="s">
        <v>88</v>
      </c>
      <c r="AG1851" s="15" t="n">
        <v>42973</v>
      </c>
      <c r="AH1851" s="14" t="n">
        <f aca="false">I1851+J1851</f>
        <v>4</v>
      </c>
      <c r="AI1851" s="14" t="n">
        <f aca="false">K1851+L1851+M1851</f>
        <v>3</v>
      </c>
      <c r="AJ1851" s="14" t="n">
        <f aca="false">AC1851*AH1851</f>
        <v>648</v>
      </c>
      <c r="AK1851" s="14" t="str">
        <f aca="false">IF(C1851=1,"Cancelled","Completed")</f>
        <v>Completed</v>
      </c>
      <c r="AL1851" s="14" t="str">
        <f aca="false">_xlfn.IFS(D1851&lt;=7,"0-7 Days",D1851&lt;=30,"8-30 Days",D1851&lt;=90,"31-90 Days",TRUE(),"90+ Days")</f>
        <v>90+ Days</v>
      </c>
      <c r="AM1851" s="14" t="str">
        <f aca="false">_xlfn.IFS(OR(F1851="December",F1851="January",F1851="February"),"Winter",OR(F1851="March",F1851="April",F1851="May"),"Spring",OR(F1851="June",F1851="July",F1851="August"),"Summer",TRUE(),"Autumn")</f>
        <v>Summer</v>
      </c>
      <c r="AN1851" s="14" t="str">
        <f aca="false">IF(L1851+M1851&gt;0,"Family","Adult Only")</f>
        <v>Adult Only</v>
      </c>
      <c r="AO1851" s="14" t="str">
        <f aca="false">IF(U1851=V1851,"Same","Changed")</f>
        <v>Same</v>
      </c>
    </row>
    <row r="1852" customFormat="false" ht="15" hidden="false" customHeight="false" outlineLevel="0" collapsed="false">
      <c r="A1852" s="0" t="n">
        <v>1935</v>
      </c>
      <c r="B1852" s="0" t="s">
        <v>80</v>
      </c>
      <c r="C1852" s="0" t="n">
        <v>1</v>
      </c>
      <c r="D1852" s="0" t="n">
        <v>129</v>
      </c>
      <c r="E1852" s="0" t="n">
        <v>2015</v>
      </c>
      <c r="F1852" s="0" t="s">
        <v>113</v>
      </c>
      <c r="G1852" s="0" t="n">
        <v>47</v>
      </c>
      <c r="H1852" s="0" t="n">
        <v>20</v>
      </c>
      <c r="I1852" s="0" t="n">
        <v>1</v>
      </c>
      <c r="J1852" s="0" t="n">
        <v>2</v>
      </c>
      <c r="K1852" s="0" t="n">
        <v>1</v>
      </c>
      <c r="L1852" s="0" t="n">
        <v>0</v>
      </c>
      <c r="M1852" s="0" t="n">
        <v>0</v>
      </c>
      <c r="N1852" s="0" t="s">
        <v>112</v>
      </c>
      <c r="O1852" s="0" t="s">
        <v>92</v>
      </c>
      <c r="P1852" s="0" t="s">
        <v>99</v>
      </c>
      <c r="Q1852" s="0" t="s">
        <v>94</v>
      </c>
      <c r="R1852" s="0" t="n">
        <v>0</v>
      </c>
      <c r="S1852" s="0" t="n">
        <v>0</v>
      </c>
      <c r="T1852" s="0" t="n">
        <v>0</v>
      </c>
      <c r="U1852" s="0" t="s">
        <v>95</v>
      </c>
      <c r="V1852" s="0" t="s">
        <v>95</v>
      </c>
      <c r="W1852" s="0" t="n">
        <v>1</v>
      </c>
      <c r="X1852" s="0" t="s">
        <v>86</v>
      </c>
      <c r="Y1852" s="0" t="n">
        <v>177</v>
      </c>
      <c r="Z1852" s="0" t="n">
        <v>0</v>
      </c>
      <c r="AA1852" s="0" t="n">
        <v>0</v>
      </c>
      <c r="AB1852" s="0" t="s">
        <v>87</v>
      </c>
      <c r="AC1852" s="0" t="n">
        <v>22.5</v>
      </c>
      <c r="AD1852" s="0" t="n">
        <v>0</v>
      </c>
      <c r="AE1852" s="0" t="n">
        <v>0</v>
      </c>
      <c r="AF1852" s="0" t="s">
        <v>96</v>
      </c>
      <c r="AG1852" s="13" t="n">
        <v>42264</v>
      </c>
      <c r="AH1852" s="25" t="n">
        <f aca="false">I1852+J1852</f>
        <v>3</v>
      </c>
      <c r="AI1852" s="25" t="n">
        <f aca="false">K1852+L1852+M1852</f>
        <v>1</v>
      </c>
      <c r="AJ1852" s="25" t="n">
        <f aca="false">AC1852*AH1852</f>
        <v>67.5</v>
      </c>
      <c r="AK1852" s="0" t="str">
        <f aca="false">IF(C1852=1,"Cancelled","Completed")</f>
        <v>Cancelled</v>
      </c>
      <c r="AL1852" s="0" t="str">
        <f aca="false">_xlfn.IFS(D1852&lt;=7,"0-7 Days",D1852&lt;=30,"8-30 Days",D1852&lt;=90,"31-90 Days",TRUE(),"90+ Days")</f>
        <v>90+ Days</v>
      </c>
      <c r="AM1852" s="0" t="str">
        <f aca="false">_xlfn.IFS(OR(F1852="December",F1852="January",F1852="February"),"Winter",OR(F1852="March",F1852="April",F1852="May"),"Spring",OR(F1852="June",F1852="July",F1852="August"),"Summer",TRUE(),"Autumn")</f>
        <v>Autumn</v>
      </c>
      <c r="AN1852" s="0" t="str">
        <f aca="false">IF(L1852+M1852&gt;0,"Family","Adult Only")</f>
        <v>Adult Only</v>
      </c>
      <c r="AO1852" s="0" t="str">
        <f aca="false">IF(U1852=V1852,"Same","Changed")</f>
        <v>Same</v>
      </c>
    </row>
    <row r="1853" customFormat="false" ht="15" hidden="false" customHeight="false" outlineLevel="0" collapsed="false">
      <c r="A1853" s="14" t="n">
        <v>1936</v>
      </c>
      <c r="B1853" s="14" t="s">
        <v>80</v>
      </c>
      <c r="C1853" s="14" t="n">
        <v>0</v>
      </c>
      <c r="D1853" s="14" t="n">
        <v>73</v>
      </c>
      <c r="E1853" s="14" t="n">
        <v>2015</v>
      </c>
      <c r="F1853" s="14" t="s">
        <v>91</v>
      </c>
      <c r="G1853" s="14" t="n">
        <v>31</v>
      </c>
      <c r="H1853" s="14" t="n">
        <v>26</v>
      </c>
      <c r="I1853" s="14" t="n">
        <v>2</v>
      </c>
      <c r="J1853" s="14" t="n">
        <v>3</v>
      </c>
      <c r="K1853" s="14" t="n">
        <v>3</v>
      </c>
      <c r="L1853" s="14" t="n">
        <v>0</v>
      </c>
      <c r="M1853" s="14" t="n">
        <v>0</v>
      </c>
      <c r="N1853" s="14" t="s">
        <v>112</v>
      </c>
      <c r="O1853" s="14" t="s">
        <v>92</v>
      </c>
      <c r="P1853" s="14" t="s">
        <v>84</v>
      </c>
      <c r="Q1853" s="14" t="s">
        <v>84</v>
      </c>
      <c r="R1853" s="14" t="n">
        <v>0</v>
      </c>
      <c r="S1853" s="14" t="n">
        <v>0</v>
      </c>
      <c r="T1853" s="14" t="n">
        <v>0</v>
      </c>
      <c r="U1853" s="14" t="s">
        <v>124</v>
      </c>
      <c r="V1853" s="14" t="s">
        <v>124</v>
      </c>
      <c r="W1853" s="14" t="n">
        <v>0</v>
      </c>
      <c r="X1853" s="14" t="s">
        <v>86</v>
      </c>
      <c r="Y1853" s="14" t="n">
        <v>250</v>
      </c>
      <c r="Z1853" s="14" t="n">
        <v>0</v>
      </c>
      <c r="AA1853" s="14" t="n">
        <v>0</v>
      </c>
      <c r="AB1853" s="14" t="s">
        <v>87</v>
      </c>
      <c r="AC1853" s="14" t="n">
        <v>209</v>
      </c>
      <c r="AD1853" s="14" t="n">
        <v>0</v>
      </c>
      <c r="AE1853" s="14" t="n">
        <v>1</v>
      </c>
      <c r="AF1853" s="14" t="s">
        <v>88</v>
      </c>
      <c r="AG1853" s="15" t="n">
        <v>42216</v>
      </c>
      <c r="AH1853" s="14" t="n">
        <f aca="false">I1853+J1853</f>
        <v>5</v>
      </c>
      <c r="AI1853" s="14" t="n">
        <f aca="false">K1853+L1853+M1853</f>
        <v>3</v>
      </c>
      <c r="AJ1853" s="14" t="n">
        <f aca="false">AC1853*AH1853</f>
        <v>1045</v>
      </c>
      <c r="AK1853" s="14" t="str">
        <f aca="false">IF(C1853=1,"Cancelled","Completed")</f>
        <v>Completed</v>
      </c>
      <c r="AL1853" s="14" t="str">
        <f aca="false">_xlfn.IFS(D1853&lt;=7,"0-7 Days",D1853&lt;=30,"8-30 Days",D1853&lt;=90,"31-90 Days",TRUE(),"90+ Days")</f>
        <v>31-90 Days</v>
      </c>
      <c r="AM1853" s="14" t="str">
        <f aca="false">_xlfn.IFS(OR(F1853="December",F1853="January",F1853="February"),"Winter",OR(F1853="March",F1853="April",F1853="May"),"Spring",OR(F1853="June",F1853="July",F1853="August"),"Summer",TRUE(),"Autumn")</f>
        <v>Summer</v>
      </c>
      <c r="AN1853" s="14" t="str">
        <f aca="false">IF(L1853+M1853&gt;0,"Family","Adult Only")</f>
        <v>Adult Only</v>
      </c>
      <c r="AO1853" s="14" t="str">
        <f aca="false">IF(U1853=V1853,"Same","Changed")</f>
        <v>Same</v>
      </c>
    </row>
    <row r="1854" customFormat="false" ht="15" hidden="false" customHeight="false" outlineLevel="0" collapsed="false">
      <c r="A1854" s="0" t="n">
        <v>1937</v>
      </c>
      <c r="B1854" s="0" t="s">
        <v>90</v>
      </c>
      <c r="C1854" s="0" t="n">
        <v>0</v>
      </c>
      <c r="D1854" s="0" t="n">
        <v>0</v>
      </c>
      <c r="E1854" s="0" t="n">
        <v>2015</v>
      </c>
      <c r="F1854" s="0" t="s">
        <v>119</v>
      </c>
      <c r="G1854" s="0" t="n">
        <v>32</v>
      </c>
      <c r="H1854" s="0" t="n">
        <v>6</v>
      </c>
      <c r="I1854" s="0" t="n">
        <v>0</v>
      </c>
      <c r="J1854" s="0" t="n">
        <v>1</v>
      </c>
      <c r="K1854" s="0" t="n">
        <v>2</v>
      </c>
      <c r="L1854" s="0" t="n">
        <v>0</v>
      </c>
      <c r="M1854" s="0" t="n">
        <v>0</v>
      </c>
      <c r="N1854" s="0" t="s">
        <v>82</v>
      </c>
      <c r="O1854" s="0" t="s">
        <v>92</v>
      </c>
      <c r="P1854" s="0" t="s">
        <v>93</v>
      </c>
      <c r="Q1854" s="0" t="s">
        <v>94</v>
      </c>
      <c r="R1854" s="0" t="n">
        <v>0</v>
      </c>
      <c r="S1854" s="0" t="n">
        <v>0</v>
      </c>
      <c r="T1854" s="0" t="n">
        <v>0</v>
      </c>
      <c r="U1854" s="0" t="s">
        <v>95</v>
      </c>
      <c r="V1854" s="0" t="s">
        <v>138</v>
      </c>
      <c r="W1854" s="0" t="n">
        <v>1</v>
      </c>
      <c r="X1854" s="0" t="s">
        <v>86</v>
      </c>
      <c r="Y1854" s="0" t="n">
        <v>0</v>
      </c>
      <c r="Z1854" s="0" t="n">
        <v>9</v>
      </c>
      <c r="AA1854" s="0" t="n">
        <v>0</v>
      </c>
      <c r="AB1854" s="0" t="s">
        <v>87</v>
      </c>
      <c r="AC1854" s="0" t="n">
        <v>81</v>
      </c>
      <c r="AD1854" s="0" t="n">
        <v>0</v>
      </c>
      <c r="AE1854" s="0" t="n">
        <v>0</v>
      </c>
      <c r="AF1854" s="0" t="s">
        <v>88</v>
      </c>
      <c r="AG1854" s="13" t="n">
        <v>42223</v>
      </c>
      <c r="AH1854" s="25" t="n">
        <f aca="false">I1854+J1854</f>
        <v>1</v>
      </c>
      <c r="AI1854" s="25" t="n">
        <f aca="false">K1854+L1854+M1854</f>
        <v>2</v>
      </c>
      <c r="AJ1854" s="25" t="n">
        <f aca="false">AC1854*AH1854</f>
        <v>81</v>
      </c>
      <c r="AK1854" s="0" t="str">
        <f aca="false">IF(C1854=1,"Cancelled","Completed")</f>
        <v>Completed</v>
      </c>
      <c r="AL1854" s="0" t="str">
        <f aca="false">_xlfn.IFS(D1854&lt;=7,"0-7 Days",D1854&lt;=30,"8-30 Days",D1854&lt;=90,"31-90 Days",TRUE(),"90+ Days")</f>
        <v>0-7 Days</v>
      </c>
      <c r="AM1854" s="0" t="str">
        <f aca="false">_xlfn.IFS(OR(F1854="December",F1854="January",F1854="February"),"Winter",OR(F1854="March",F1854="April",F1854="May"),"Spring",OR(F1854="June",F1854="July",F1854="August"),"Summer",TRUE(),"Autumn")</f>
        <v>Summer</v>
      </c>
      <c r="AN1854" s="0" t="str">
        <f aca="false">IF(L1854+M1854&gt;0,"Family","Adult Only")</f>
        <v>Adult Only</v>
      </c>
      <c r="AO1854" s="0" t="str">
        <f aca="false">IF(U1854=V1854,"Same","Changed")</f>
        <v>Changed</v>
      </c>
    </row>
    <row r="1855" customFormat="false" ht="15" hidden="false" customHeight="false" outlineLevel="0" collapsed="false">
      <c r="A1855" s="14" t="n">
        <v>1938</v>
      </c>
      <c r="B1855" s="14" t="s">
        <v>80</v>
      </c>
      <c r="C1855" s="14" t="n">
        <v>0</v>
      </c>
      <c r="D1855" s="14" t="n">
        <v>34</v>
      </c>
      <c r="E1855" s="14" t="n">
        <v>2017</v>
      </c>
      <c r="F1855" s="14" t="s">
        <v>119</v>
      </c>
      <c r="G1855" s="14" t="n">
        <v>34</v>
      </c>
      <c r="H1855" s="14" t="n">
        <v>24</v>
      </c>
      <c r="I1855" s="14" t="n">
        <v>2</v>
      </c>
      <c r="J1855" s="14" t="n">
        <v>5</v>
      </c>
      <c r="K1855" s="14" t="n">
        <v>2</v>
      </c>
      <c r="L1855" s="14" t="n">
        <v>0</v>
      </c>
      <c r="M1855" s="14" t="n">
        <v>0</v>
      </c>
      <c r="N1855" s="14" t="s">
        <v>82</v>
      </c>
      <c r="O1855" s="14" t="s">
        <v>92</v>
      </c>
      <c r="P1855" s="14" t="s">
        <v>84</v>
      </c>
      <c r="Q1855" s="14" t="s">
        <v>84</v>
      </c>
      <c r="R1855" s="14" t="n">
        <v>0</v>
      </c>
      <c r="S1855" s="14" t="n">
        <v>0</v>
      </c>
      <c r="T1855" s="14" t="n">
        <v>0</v>
      </c>
      <c r="U1855" s="14" t="s">
        <v>85</v>
      </c>
      <c r="V1855" s="14" t="s">
        <v>85</v>
      </c>
      <c r="W1855" s="14" t="n">
        <v>0</v>
      </c>
      <c r="X1855" s="14" t="s">
        <v>86</v>
      </c>
      <c r="Y1855" s="14" t="n">
        <v>0</v>
      </c>
      <c r="Z1855" s="14" t="n">
        <v>0</v>
      </c>
      <c r="AA1855" s="14" t="n">
        <v>0</v>
      </c>
      <c r="AB1855" s="14" t="s">
        <v>87</v>
      </c>
      <c r="AC1855" s="14" t="n">
        <v>256</v>
      </c>
      <c r="AD1855" s="14" t="n">
        <v>0</v>
      </c>
      <c r="AE1855" s="14" t="n">
        <v>3</v>
      </c>
      <c r="AF1855" s="14" t="s">
        <v>88</v>
      </c>
      <c r="AG1855" s="15" t="n">
        <v>42978</v>
      </c>
      <c r="AH1855" s="14" t="n">
        <f aca="false">I1855+J1855</f>
        <v>7</v>
      </c>
      <c r="AI1855" s="14" t="n">
        <f aca="false">K1855+L1855+M1855</f>
        <v>2</v>
      </c>
      <c r="AJ1855" s="14" t="n">
        <f aca="false">AC1855*AH1855</f>
        <v>1792</v>
      </c>
      <c r="AK1855" s="14" t="str">
        <f aca="false">IF(C1855=1,"Cancelled","Completed")</f>
        <v>Completed</v>
      </c>
      <c r="AL1855" s="14" t="str">
        <f aca="false">_xlfn.IFS(D1855&lt;=7,"0-7 Days",D1855&lt;=30,"8-30 Days",D1855&lt;=90,"31-90 Days",TRUE(),"90+ Days")</f>
        <v>31-90 Days</v>
      </c>
      <c r="AM1855" s="14" t="str">
        <f aca="false">_xlfn.IFS(OR(F1855="December",F1855="January",F1855="February"),"Winter",OR(F1855="March",F1855="April",F1855="May"),"Spring",OR(F1855="June",F1855="July",F1855="August"),"Summer",TRUE(),"Autumn")</f>
        <v>Summer</v>
      </c>
      <c r="AN1855" s="14" t="str">
        <f aca="false">IF(L1855+M1855&gt;0,"Family","Adult Only")</f>
        <v>Adult Only</v>
      </c>
      <c r="AO1855" s="14" t="str">
        <f aca="false">IF(U1855=V1855,"Same","Changed")</f>
        <v>Same</v>
      </c>
    </row>
    <row r="1856" customFormat="false" ht="15" hidden="false" customHeight="false" outlineLevel="0" collapsed="false">
      <c r="A1856" s="0" t="n">
        <v>1939</v>
      </c>
      <c r="B1856" s="0" t="s">
        <v>90</v>
      </c>
      <c r="C1856" s="0" t="n">
        <v>1</v>
      </c>
      <c r="D1856" s="0" t="n">
        <v>112</v>
      </c>
      <c r="E1856" s="0" t="n">
        <v>2016</v>
      </c>
      <c r="F1856" s="0" t="s">
        <v>135</v>
      </c>
      <c r="G1856" s="0" t="n">
        <v>23</v>
      </c>
      <c r="H1856" s="0" t="n">
        <v>2</v>
      </c>
      <c r="I1856" s="0" t="n">
        <v>0</v>
      </c>
      <c r="J1856" s="0" t="n">
        <v>3</v>
      </c>
      <c r="K1856" s="0" t="n">
        <v>2</v>
      </c>
      <c r="L1856" s="0" t="n">
        <v>0</v>
      </c>
      <c r="M1856" s="0" t="n">
        <v>0</v>
      </c>
      <c r="N1856" s="0" t="s">
        <v>82</v>
      </c>
      <c r="O1856" s="0" t="s">
        <v>92</v>
      </c>
      <c r="P1856" s="0" t="s">
        <v>99</v>
      </c>
      <c r="Q1856" s="0" t="s">
        <v>94</v>
      </c>
      <c r="R1856" s="0" t="n">
        <v>0</v>
      </c>
      <c r="S1856" s="0" t="n">
        <v>0</v>
      </c>
      <c r="T1856" s="0" t="n">
        <v>0</v>
      </c>
      <c r="U1856" s="0" t="s">
        <v>95</v>
      </c>
      <c r="V1856" s="0" t="s">
        <v>95</v>
      </c>
      <c r="W1856" s="0" t="n">
        <v>0</v>
      </c>
      <c r="X1856" s="0" t="s">
        <v>86</v>
      </c>
      <c r="Y1856" s="0" t="n">
        <v>192</v>
      </c>
      <c r="Z1856" s="0" t="n">
        <v>0</v>
      </c>
      <c r="AA1856" s="0" t="n">
        <v>0</v>
      </c>
      <c r="AB1856" s="0" t="s">
        <v>101</v>
      </c>
      <c r="AC1856" s="0" t="n">
        <v>120</v>
      </c>
      <c r="AD1856" s="0" t="n">
        <v>0</v>
      </c>
      <c r="AE1856" s="0" t="n">
        <v>1</v>
      </c>
      <c r="AF1856" s="0" t="s">
        <v>141</v>
      </c>
      <c r="AG1856" s="13" t="n">
        <v>42523</v>
      </c>
      <c r="AH1856" s="25" t="n">
        <f aca="false">I1856+J1856</f>
        <v>3</v>
      </c>
      <c r="AI1856" s="25" t="n">
        <f aca="false">K1856+L1856+M1856</f>
        <v>2</v>
      </c>
      <c r="AJ1856" s="25" t="n">
        <f aca="false">AC1856*AH1856</f>
        <v>360</v>
      </c>
      <c r="AK1856" s="0" t="str">
        <f aca="false">IF(C1856=1,"Cancelled","Completed")</f>
        <v>Cancelled</v>
      </c>
      <c r="AL1856" s="0" t="str">
        <f aca="false">_xlfn.IFS(D1856&lt;=7,"0-7 Days",D1856&lt;=30,"8-30 Days",D1856&lt;=90,"31-90 Days",TRUE(),"90+ Days")</f>
        <v>90+ Days</v>
      </c>
      <c r="AM1856" s="0" t="str">
        <f aca="false">_xlfn.IFS(OR(F1856="December",F1856="January",F1856="February"),"Winter",OR(F1856="March",F1856="April",F1856="May"),"Spring",OR(F1856="June",F1856="July",F1856="August"),"Summer",TRUE(),"Autumn")</f>
        <v>Summer</v>
      </c>
      <c r="AN1856" s="0" t="str">
        <f aca="false">IF(L1856+M1856&gt;0,"Family","Adult Only")</f>
        <v>Adult Only</v>
      </c>
      <c r="AO1856" s="0" t="str">
        <f aca="false">IF(U1856=V1856,"Same","Changed")</f>
        <v>Same</v>
      </c>
    </row>
    <row r="1857" customFormat="false" ht="15" hidden="false" customHeight="false" outlineLevel="0" collapsed="false">
      <c r="A1857" s="14" t="n">
        <v>1940</v>
      </c>
      <c r="B1857" s="14" t="s">
        <v>80</v>
      </c>
      <c r="C1857" s="14" t="n">
        <v>0</v>
      </c>
      <c r="D1857" s="14" t="n">
        <v>9</v>
      </c>
      <c r="E1857" s="14" t="n">
        <v>2016</v>
      </c>
      <c r="F1857" s="14" t="s">
        <v>114</v>
      </c>
      <c r="G1857" s="14" t="n">
        <v>39</v>
      </c>
      <c r="H1857" s="14" t="n">
        <v>18</v>
      </c>
      <c r="I1857" s="14" t="n">
        <v>1</v>
      </c>
      <c r="J1857" s="14" t="n">
        <v>0</v>
      </c>
      <c r="K1857" s="14" t="n">
        <v>2</v>
      </c>
      <c r="L1857" s="14" t="n">
        <v>0</v>
      </c>
      <c r="M1857" s="14" t="n">
        <v>0</v>
      </c>
      <c r="N1857" s="14" t="s">
        <v>82</v>
      </c>
      <c r="O1857" s="14" t="s">
        <v>83</v>
      </c>
      <c r="P1857" s="14" t="s">
        <v>116</v>
      </c>
      <c r="Q1857" s="14" t="s">
        <v>128</v>
      </c>
      <c r="R1857" s="14" t="n">
        <v>0</v>
      </c>
      <c r="S1857" s="14" t="n">
        <v>0</v>
      </c>
      <c r="T1857" s="14" t="n">
        <v>0</v>
      </c>
      <c r="U1857" s="14" t="s">
        <v>124</v>
      </c>
      <c r="V1857" s="14" t="s">
        <v>156</v>
      </c>
      <c r="W1857" s="14" t="n">
        <v>0</v>
      </c>
      <c r="X1857" s="14" t="s">
        <v>86</v>
      </c>
      <c r="Y1857" s="14" t="n">
        <v>223</v>
      </c>
      <c r="Z1857" s="14" t="n">
        <v>0</v>
      </c>
      <c r="AA1857" s="14" t="n">
        <v>0</v>
      </c>
      <c r="AB1857" s="14" t="s">
        <v>101</v>
      </c>
      <c r="AC1857" s="14" t="n">
        <v>90</v>
      </c>
      <c r="AD1857" s="14" t="n">
        <v>0</v>
      </c>
      <c r="AE1857" s="14" t="n">
        <v>0</v>
      </c>
      <c r="AF1857" s="14" t="s">
        <v>88</v>
      </c>
      <c r="AG1857" s="15" t="n">
        <v>42632</v>
      </c>
      <c r="AH1857" s="14" t="n">
        <f aca="false">I1857+J1857</f>
        <v>1</v>
      </c>
      <c r="AI1857" s="14" t="n">
        <f aca="false">K1857+L1857+M1857</f>
        <v>2</v>
      </c>
      <c r="AJ1857" s="14" t="n">
        <f aca="false">AC1857*AH1857</f>
        <v>90</v>
      </c>
      <c r="AK1857" s="14" t="str">
        <f aca="false">IF(C1857=1,"Cancelled","Completed")</f>
        <v>Completed</v>
      </c>
      <c r="AL1857" s="14" t="str">
        <f aca="false">_xlfn.IFS(D1857&lt;=7,"0-7 Days",D1857&lt;=30,"8-30 Days",D1857&lt;=90,"31-90 Days",TRUE(),"90+ Days")</f>
        <v>8-30 Days</v>
      </c>
      <c r="AM1857" s="14" t="str">
        <f aca="false">_xlfn.IFS(OR(F1857="December",F1857="January",F1857="February"),"Winter",OR(F1857="March",F1857="April",F1857="May"),"Spring",OR(F1857="June",F1857="July",F1857="August"),"Summer",TRUE(),"Autumn")</f>
        <v>Autumn</v>
      </c>
      <c r="AN1857" s="14" t="str">
        <f aca="false">IF(L1857+M1857&gt;0,"Family","Adult Only")</f>
        <v>Adult Only</v>
      </c>
      <c r="AO1857" s="14" t="str">
        <f aca="false">IF(U1857=V1857,"Same","Changed")</f>
        <v>Changed</v>
      </c>
    </row>
    <row r="1858" customFormat="false" ht="15" hidden="false" customHeight="false" outlineLevel="0" collapsed="false">
      <c r="A1858" s="0" t="n">
        <v>1942</v>
      </c>
      <c r="B1858" s="0" t="s">
        <v>80</v>
      </c>
      <c r="C1858" s="0" t="n">
        <v>1</v>
      </c>
      <c r="D1858" s="0" t="n">
        <v>328</v>
      </c>
      <c r="E1858" s="0" t="n">
        <v>2015</v>
      </c>
      <c r="F1858" s="0" t="s">
        <v>111</v>
      </c>
      <c r="G1858" s="0" t="n">
        <v>41</v>
      </c>
      <c r="H1858" s="0" t="n">
        <v>6</v>
      </c>
      <c r="I1858" s="0" t="n">
        <v>2</v>
      </c>
      <c r="J1858" s="0" t="n">
        <v>5</v>
      </c>
      <c r="K1858" s="0" t="n">
        <v>5</v>
      </c>
      <c r="L1858" s="0" t="n">
        <v>0</v>
      </c>
      <c r="M1858" s="0" t="n">
        <v>0</v>
      </c>
      <c r="N1858" s="0" t="s">
        <v>82</v>
      </c>
      <c r="O1858" s="0" t="s">
        <v>92</v>
      </c>
      <c r="P1858" s="0" t="s">
        <v>84</v>
      </c>
      <c r="Q1858" s="0" t="s">
        <v>84</v>
      </c>
      <c r="R1858" s="0" t="n">
        <v>0</v>
      </c>
      <c r="S1858" s="0" t="n">
        <v>0</v>
      </c>
      <c r="T1858" s="0" t="n">
        <v>0</v>
      </c>
      <c r="U1858" s="0" t="s">
        <v>95</v>
      </c>
      <c r="V1858" s="0" t="s">
        <v>95</v>
      </c>
      <c r="W1858" s="0" t="n">
        <v>0</v>
      </c>
      <c r="X1858" s="0" t="s">
        <v>86</v>
      </c>
      <c r="Y1858" s="0" t="n">
        <v>0</v>
      </c>
      <c r="Z1858" s="0" t="n">
        <v>0</v>
      </c>
      <c r="AA1858" s="0" t="n">
        <v>0</v>
      </c>
      <c r="AB1858" s="0" t="s">
        <v>174</v>
      </c>
      <c r="AC1858" s="0" t="n">
        <v>0</v>
      </c>
      <c r="AD1858" s="0" t="n">
        <v>0</v>
      </c>
      <c r="AE1858" s="0" t="n">
        <v>0</v>
      </c>
      <c r="AF1858" s="0" t="s">
        <v>96</v>
      </c>
      <c r="AG1858" s="13" t="n">
        <v>42006</v>
      </c>
      <c r="AH1858" s="25" t="n">
        <f aca="false">I1858+J1858</f>
        <v>7</v>
      </c>
      <c r="AI1858" s="25" t="n">
        <f aca="false">K1858+L1858+M1858</f>
        <v>5</v>
      </c>
      <c r="AJ1858" s="25" t="n">
        <f aca="false">AC1858*AH1858</f>
        <v>0</v>
      </c>
      <c r="AK1858" s="0" t="str">
        <f aca="false">IF(C1858=1,"Cancelled","Completed")</f>
        <v>Cancelled</v>
      </c>
      <c r="AL1858" s="0" t="str">
        <f aca="false">_xlfn.IFS(D1858&lt;=7,"0-7 Days",D1858&lt;=30,"8-30 Days",D1858&lt;=90,"31-90 Days",TRUE(),"90+ Days")</f>
        <v>90+ Days</v>
      </c>
      <c r="AM1858" s="0" t="str">
        <f aca="false">_xlfn.IFS(OR(F1858="December",F1858="January",F1858="February"),"Winter",OR(F1858="March",F1858="April",F1858="May"),"Spring",OR(F1858="June",F1858="July",F1858="August"),"Summer",TRUE(),"Autumn")</f>
        <v>Autumn</v>
      </c>
      <c r="AN1858" s="0" t="str">
        <f aca="false">IF(L1858+M1858&gt;0,"Family","Adult Only")</f>
        <v>Adult Only</v>
      </c>
      <c r="AO1858" s="0" t="str">
        <f aca="false">IF(U1858=V1858,"Same","Changed")</f>
        <v>Same</v>
      </c>
    </row>
    <row r="1859" customFormat="false" ht="15" hidden="false" customHeight="false" outlineLevel="0" collapsed="false">
      <c r="A1859" s="14" t="n">
        <v>1943</v>
      </c>
      <c r="B1859" s="14" t="s">
        <v>80</v>
      </c>
      <c r="C1859" s="14" t="n">
        <v>1</v>
      </c>
      <c r="D1859" s="14" t="n">
        <v>157</v>
      </c>
      <c r="E1859" s="14" t="n">
        <v>2016</v>
      </c>
      <c r="F1859" s="14" t="s">
        <v>111</v>
      </c>
      <c r="G1859" s="14" t="n">
        <v>41</v>
      </c>
      <c r="H1859" s="14" t="n">
        <v>5</v>
      </c>
      <c r="I1859" s="14" t="n">
        <v>0</v>
      </c>
      <c r="J1859" s="14" t="n">
        <v>3</v>
      </c>
      <c r="K1859" s="14" t="n">
        <v>2</v>
      </c>
      <c r="L1859" s="14" t="n">
        <v>0</v>
      </c>
      <c r="M1859" s="14" t="n">
        <v>0</v>
      </c>
      <c r="N1859" s="14" t="s">
        <v>112</v>
      </c>
      <c r="O1859" s="14" t="s">
        <v>92</v>
      </c>
      <c r="P1859" s="14" t="s">
        <v>93</v>
      </c>
      <c r="Q1859" s="14" t="s">
        <v>94</v>
      </c>
      <c r="R1859" s="14" t="n">
        <v>0</v>
      </c>
      <c r="S1859" s="14" t="n">
        <v>0</v>
      </c>
      <c r="T1859" s="14" t="n">
        <v>0</v>
      </c>
      <c r="U1859" s="14" t="s">
        <v>95</v>
      </c>
      <c r="V1859" s="14" t="s">
        <v>95</v>
      </c>
      <c r="W1859" s="14" t="n">
        <v>0</v>
      </c>
      <c r="X1859" s="14" t="s">
        <v>86</v>
      </c>
      <c r="Y1859" s="14" t="n">
        <v>240</v>
      </c>
      <c r="Z1859" s="14" t="n">
        <v>0</v>
      </c>
      <c r="AA1859" s="14" t="n">
        <v>0</v>
      </c>
      <c r="AB1859" s="14" t="s">
        <v>87</v>
      </c>
      <c r="AC1859" s="14" t="n">
        <v>101</v>
      </c>
      <c r="AD1859" s="14" t="n">
        <v>0</v>
      </c>
      <c r="AE1859" s="14" t="n">
        <v>1</v>
      </c>
      <c r="AF1859" s="14" t="s">
        <v>96</v>
      </c>
      <c r="AG1859" s="15" t="n">
        <v>42615</v>
      </c>
      <c r="AH1859" s="14" t="n">
        <f aca="false">I1859+J1859</f>
        <v>3</v>
      </c>
      <c r="AI1859" s="14" t="n">
        <f aca="false">K1859+L1859+M1859</f>
        <v>2</v>
      </c>
      <c r="AJ1859" s="14" t="n">
        <f aca="false">AC1859*AH1859</f>
        <v>303</v>
      </c>
      <c r="AK1859" s="14" t="str">
        <f aca="false">IF(C1859=1,"Cancelled","Completed")</f>
        <v>Cancelled</v>
      </c>
      <c r="AL1859" s="14" t="str">
        <f aca="false">_xlfn.IFS(D1859&lt;=7,"0-7 Days",D1859&lt;=30,"8-30 Days",D1859&lt;=90,"31-90 Days",TRUE(),"90+ Days")</f>
        <v>90+ Days</v>
      </c>
      <c r="AM1859" s="14" t="str">
        <f aca="false">_xlfn.IFS(OR(F1859="December",F1859="January",F1859="February"),"Winter",OR(F1859="March",F1859="April",F1859="May"),"Spring",OR(F1859="June",F1859="July",F1859="August"),"Summer",TRUE(),"Autumn")</f>
        <v>Autumn</v>
      </c>
      <c r="AN1859" s="14" t="str">
        <f aca="false">IF(L1859+M1859&gt;0,"Family","Adult Only")</f>
        <v>Adult Only</v>
      </c>
      <c r="AO1859" s="14" t="str">
        <f aca="false">IF(U1859=V1859,"Same","Changed")</f>
        <v>Same</v>
      </c>
    </row>
    <row r="1860" customFormat="false" ht="15" hidden="false" customHeight="false" outlineLevel="0" collapsed="false">
      <c r="A1860" s="0" t="n">
        <v>1944</v>
      </c>
      <c r="B1860" s="0" t="s">
        <v>80</v>
      </c>
      <c r="C1860" s="0" t="n">
        <v>0</v>
      </c>
      <c r="D1860" s="0" t="n">
        <v>3</v>
      </c>
      <c r="E1860" s="0" t="n">
        <v>2017</v>
      </c>
      <c r="F1860" s="0" t="s">
        <v>118</v>
      </c>
      <c r="G1860" s="0" t="n">
        <v>7</v>
      </c>
      <c r="H1860" s="0" t="n">
        <v>18</v>
      </c>
      <c r="I1860" s="0" t="n">
        <v>1</v>
      </c>
      <c r="J1860" s="0" t="n">
        <v>1</v>
      </c>
      <c r="K1860" s="0" t="n">
        <v>2</v>
      </c>
      <c r="L1860" s="0" t="n">
        <v>0</v>
      </c>
      <c r="M1860" s="0" t="n">
        <v>0</v>
      </c>
      <c r="N1860" s="0" t="s">
        <v>82</v>
      </c>
      <c r="O1860" s="0" t="s">
        <v>147</v>
      </c>
      <c r="P1860" s="0" t="s">
        <v>84</v>
      </c>
      <c r="Q1860" s="0" t="s">
        <v>84</v>
      </c>
      <c r="R1860" s="0" t="n">
        <v>0</v>
      </c>
      <c r="S1860" s="0" t="n">
        <v>0</v>
      </c>
      <c r="T1860" s="0" t="n">
        <v>0</v>
      </c>
      <c r="U1860" s="0" t="s">
        <v>109</v>
      </c>
      <c r="V1860" s="0" t="s">
        <v>109</v>
      </c>
      <c r="W1860" s="0" t="n">
        <v>0</v>
      </c>
      <c r="X1860" s="0" t="s">
        <v>86</v>
      </c>
      <c r="Y1860" s="0" t="n">
        <v>250</v>
      </c>
      <c r="Z1860" s="0" t="n">
        <v>0</v>
      </c>
      <c r="AA1860" s="0" t="n">
        <v>0</v>
      </c>
      <c r="AB1860" s="0" t="s">
        <v>87</v>
      </c>
      <c r="AC1860" s="0" t="n">
        <v>61.2</v>
      </c>
      <c r="AD1860" s="0" t="n">
        <v>0</v>
      </c>
      <c r="AE1860" s="0" t="n">
        <v>0</v>
      </c>
      <c r="AF1860" s="0" t="s">
        <v>88</v>
      </c>
      <c r="AG1860" s="13" t="n">
        <v>42786</v>
      </c>
      <c r="AH1860" s="25" t="n">
        <f aca="false">I1860+J1860</f>
        <v>2</v>
      </c>
      <c r="AI1860" s="25" t="n">
        <f aca="false">K1860+L1860+M1860</f>
        <v>2</v>
      </c>
      <c r="AJ1860" s="25" t="n">
        <f aca="false">AC1860*AH1860</f>
        <v>122.4</v>
      </c>
      <c r="AK1860" s="0" t="str">
        <f aca="false">IF(C1860=1,"Cancelled","Completed")</f>
        <v>Completed</v>
      </c>
      <c r="AL1860" s="0" t="str">
        <f aca="false">_xlfn.IFS(D1860&lt;=7,"0-7 Days",D1860&lt;=30,"8-30 Days",D1860&lt;=90,"31-90 Days",TRUE(),"90+ Days")</f>
        <v>0-7 Days</v>
      </c>
      <c r="AM1860" s="0" t="str">
        <f aca="false">_xlfn.IFS(OR(F1860="December",F1860="January",F1860="February"),"Winter",OR(F1860="March",F1860="April",F1860="May"),"Spring",OR(F1860="June",F1860="July",F1860="August"),"Summer",TRUE(),"Autumn")</f>
        <v>Winter</v>
      </c>
      <c r="AN1860" s="0" t="str">
        <f aca="false">IF(L1860+M1860&gt;0,"Family","Adult Only")</f>
        <v>Adult Only</v>
      </c>
      <c r="AO1860" s="0" t="str">
        <f aca="false">IF(U1860=V1860,"Same","Changed")</f>
        <v>Same</v>
      </c>
    </row>
    <row r="1861" customFormat="false" ht="15" hidden="false" customHeight="false" outlineLevel="0" collapsed="false">
      <c r="A1861" s="14" t="n">
        <v>1945</v>
      </c>
      <c r="B1861" s="14" t="s">
        <v>90</v>
      </c>
      <c r="C1861" s="14" t="n">
        <v>1</v>
      </c>
      <c r="D1861" s="14" t="n">
        <v>131</v>
      </c>
      <c r="E1861" s="14" t="n">
        <v>2015</v>
      </c>
      <c r="F1861" s="14" t="s">
        <v>119</v>
      </c>
      <c r="G1861" s="14" t="n">
        <v>33</v>
      </c>
      <c r="H1861" s="14" t="n">
        <v>15</v>
      </c>
      <c r="I1861" s="14" t="n">
        <v>2</v>
      </c>
      <c r="J1861" s="14" t="n">
        <v>1</v>
      </c>
      <c r="K1861" s="14" t="n">
        <v>2</v>
      </c>
      <c r="L1861" s="14" t="n">
        <v>0</v>
      </c>
      <c r="M1861" s="14" t="n">
        <v>0</v>
      </c>
      <c r="N1861" s="14" t="s">
        <v>112</v>
      </c>
      <c r="O1861" s="14" t="s">
        <v>158</v>
      </c>
      <c r="P1861" s="14" t="s">
        <v>99</v>
      </c>
      <c r="Q1861" s="14" t="s">
        <v>94</v>
      </c>
      <c r="R1861" s="14" t="n">
        <v>0</v>
      </c>
      <c r="S1861" s="14" t="n">
        <v>0</v>
      </c>
      <c r="T1861" s="14" t="n">
        <v>0</v>
      </c>
      <c r="U1861" s="14" t="s">
        <v>95</v>
      </c>
      <c r="V1861" s="14" t="s">
        <v>95</v>
      </c>
      <c r="W1861" s="14" t="n">
        <v>0</v>
      </c>
      <c r="X1861" s="14" t="s">
        <v>86</v>
      </c>
      <c r="Y1861" s="14" t="n">
        <v>17</v>
      </c>
      <c r="Z1861" s="14" t="n">
        <v>0</v>
      </c>
      <c r="AA1861" s="14" t="n">
        <v>0</v>
      </c>
      <c r="AB1861" s="14" t="s">
        <v>101</v>
      </c>
      <c r="AC1861" s="14" t="n">
        <v>94.5</v>
      </c>
      <c r="AD1861" s="14" t="n">
        <v>0</v>
      </c>
      <c r="AE1861" s="14" t="n">
        <v>0</v>
      </c>
      <c r="AF1861" s="14" t="s">
        <v>96</v>
      </c>
      <c r="AG1861" s="15" t="n">
        <v>42217</v>
      </c>
      <c r="AH1861" s="14" t="n">
        <f aca="false">I1861+J1861</f>
        <v>3</v>
      </c>
      <c r="AI1861" s="14" t="n">
        <f aca="false">K1861+L1861+M1861</f>
        <v>2</v>
      </c>
      <c r="AJ1861" s="14" t="n">
        <f aca="false">AC1861*AH1861</f>
        <v>283.5</v>
      </c>
      <c r="AK1861" s="14" t="str">
        <f aca="false">IF(C1861=1,"Cancelled","Completed")</f>
        <v>Cancelled</v>
      </c>
      <c r="AL1861" s="14" t="str">
        <f aca="false">_xlfn.IFS(D1861&lt;=7,"0-7 Days",D1861&lt;=30,"8-30 Days",D1861&lt;=90,"31-90 Days",TRUE(),"90+ Days")</f>
        <v>90+ Days</v>
      </c>
      <c r="AM1861" s="14" t="str">
        <f aca="false">_xlfn.IFS(OR(F1861="December",F1861="January",F1861="February"),"Winter",OR(F1861="March",F1861="April",F1861="May"),"Spring",OR(F1861="June",F1861="July",F1861="August"),"Summer",TRUE(),"Autumn")</f>
        <v>Summer</v>
      </c>
      <c r="AN1861" s="14" t="str">
        <f aca="false">IF(L1861+M1861&gt;0,"Family","Adult Only")</f>
        <v>Adult Only</v>
      </c>
      <c r="AO1861" s="14" t="str">
        <f aca="false">IF(U1861=V1861,"Same","Changed")</f>
        <v>Same</v>
      </c>
    </row>
    <row r="1862" customFormat="false" ht="15" hidden="false" customHeight="false" outlineLevel="0" collapsed="false">
      <c r="A1862" s="0" t="n">
        <v>1946</v>
      </c>
      <c r="B1862" s="0" t="s">
        <v>90</v>
      </c>
      <c r="C1862" s="0" t="n">
        <v>0</v>
      </c>
      <c r="D1862" s="0" t="n">
        <v>0</v>
      </c>
      <c r="E1862" s="0" t="n">
        <v>2016</v>
      </c>
      <c r="F1862" s="0" t="s">
        <v>126</v>
      </c>
      <c r="G1862" s="0" t="n">
        <v>2</v>
      </c>
      <c r="H1862" s="0" t="n">
        <v>5</v>
      </c>
      <c r="I1862" s="0" t="n">
        <v>0</v>
      </c>
      <c r="J1862" s="0" t="n">
        <v>3</v>
      </c>
      <c r="K1862" s="0" t="n">
        <v>1</v>
      </c>
      <c r="L1862" s="0" t="n">
        <v>0</v>
      </c>
      <c r="M1862" s="0" t="n">
        <v>0</v>
      </c>
      <c r="N1862" s="0" t="s">
        <v>82</v>
      </c>
      <c r="O1862" s="0" t="s">
        <v>92</v>
      </c>
      <c r="P1862" s="0" t="s">
        <v>168</v>
      </c>
      <c r="Q1862" s="0" t="s">
        <v>128</v>
      </c>
      <c r="R1862" s="0" t="n">
        <v>1</v>
      </c>
      <c r="S1862" s="0" t="n">
        <v>0</v>
      </c>
      <c r="T1862" s="0" t="n">
        <v>12</v>
      </c>
      <c r="U1862" s="0" t="s">
        <v>109</v>
      </c>
      <c r="V1862" s="0" t="s">
        <v>109</v>
      </c>
      <c r="W1862" s="0" t="n">
        <v>0</v>
      </c>
      <c r="X1862" s="0" t="s">
        <v>86</v>
      </c>
      <c r="Y1862" s="0" t="n">
        <v>0</v>
      </c>
      <c r="Z1862" s="0" t="n">
        <v>45</v>
      </c>
      <c r="AA1862" s="0" t="n">
        <v>0</v>
      </c>
      <c r="AB1862" s="0" t="s">
        <v>87</v>
      </c>
      <c r="AC1862" s="0" t="n">
        <v>0</v>
      </c>
      <c r="AD1862" s="0" t="n">
        <v>1</v>
      </c>
      <c r="AE1862" s="0" t="n">
        <v>2</v>
      </c>
      <c r="AF1862" s="0" t="s">
        <v>88</v>
      </c>
      <c r="AG1862" s="13" t="n">
        <v>42377</v>
      </c>
      <c r="AH1862" s="25" t="n">
        <f aca="false">I1862+J1862</f>
        <v>3</v>
      </c>
      <c r="AI1862" s="25" t="n">
        <f aca="false">K1862+L1862+M1862</f>
        <v>1</v>
      </c>
      <c r="AJ1862" s="25" t="n">
        <f aca="false">AC1862*AH1862</f>
        <v>0</v>
      </c>
      <c r="AK1862" s="0" t="str">
        <f aca="false">IF(C1862=1,"Cancelled","Completed")</f>
        <v>Completed</v>
      </c>
      <c r="AL1862" s="0" t="str">
        <f aca="false">_xlfn.IFS(D1862&lt;=7,"0-7 Days",D1862&lt;=30,"8-30 Days",D1862&lt;=90,"31-90 Days",TRUE(),"90+ Days")</f>
        <v>0-7 Days</v>
      </c>
      <c r="AM1862" s="0" t="str">
        <f aca="false">_xlfn.IFS(OR(F1862="December",F1862="January",F1862="February"),"Winter",OR(F1862="March",F1862="April",F1862="May"),"Spring",OR(F1862="June",F1862="July",F1862="August"),"Summer",TRUE(),"Autumn")</f>
        <v>Winter</v>
      </c>
      <c r="AN1862" s="0" t="str">
        <f aca="false">IF(L1862+M1862&gt;0,"Family","Adult Only")</f>
        <v>Adult Only</v>
      </c>
      <c r="AO1862" s="0" t="str">
        <f aca="false">IF(U1862=V1862,"Same","Changed")</f>
        <v>Same</v>
      </c>
    </row>
    <row r="1863" customFormat="false" ht="15" hidden="false" customHeight="false" outlineLevel="0" collapsed="false">
      <c r="A1863" s="14" t="n">
        <v>1947</v>
      </c>
      <c r="B1863" s="14" t="s">
        <v>80</v>
      </c>
      <c r="C1863" s="14" t="n">
        <v>0</v>
      </c>
      <c r="D1863" s="14" t="n">
        <v>197</v>
      </c>
      <c r="E1863" s="14" t="n">
        <v>2016</v>
      </c>
      <c r="F1863" s="14" t="s">
        <v>106</v>
      </c>
      <c r="G1863" s="14" t="n">
        <v>18</v>
      </c>
      <c r="H1863" s="14" t="n">
        <v>30</v>
      </c>
      <c r="I1863" s="14" t="n">
        <v>1</v>
      </c>
      <c r="J1863" s="14" t="n">
        <v>1</v>
      </c>
      <c r="K1863" s="14" t="n">
        <v>2</v>
      </c>
      <c r="L1863" s="14" t="n">
        <v>0</v>
      </c>
      <c r="M1863" s="14" t="n">
        <v>0</v>
      </c>
      <c r="N1863" s="14" t="s">
        <v>112</v>
      </c>
      <c r="O1863" s="14" t="s">
        <v>108</v>
      </c>
      <c r="P1863" s="14" t="s">
        <v>116</v>
      </c>
      <c r="Q1863" s="14" t="s">
        <v>94</v>
      </c>
      <c r="R1863" s="14" t="n">
        <v>0</v>
      </c>
      <c r="S1863" s="14" t="n">
        <v>0</v>
      </c>
      <c r="T1863" s="14" t="n">
        <v>0</v>
      </c>
      <c r="U1863" s="14" t="s">
        <v>95</v>
      </c>
      <c r="V1863" s="14" t="s">
        <v>109</v>
      </c>
      <c r="W1863" s="14" t="n">
        <v>0</v>
      </c>
      <c r="X1863" s="14" t="s">
        <v>86</v>
      </c>
      <c r="Y1863" s="14" t="n">
        <v>298</v>
      </c>
      <c r="Z1863" s="14" t="n">
        <v>0</v>
      </c>
      <c r="AA1863" s="14" t="n">
        <v>0</v>
      </c>
      <c r="AB1863" s="14" t="s">
        <v>101</v>
      </c>
      <c r="AC1863" s="14" t="n">
        <v>85</v>
      </c>
      <c r="AD1863" s="14" t="n">
        <v>0</v>
      </c>
      <c r="AE1863" s="14" t="n">
        <v>0</v>
      </c>
      <c r="AF1863" s="14" t="s">
        <v>88</v>
      </c>
      <c r="AG1863" s="15" t="n">
        <v>42492</v>
      </c>
      <c r="AH1863" s="14" t="n">
        <f aca="false">I1863+J1863</f>
        <v>2</v>
      </c>
      <c r="AI1863" s="14" t="n">
        <f aca="false">K1863+L1863+M1863</f>
        <v>2</v>
      </c>
      <c r="AJ1863" s="14" t="n">
        <f aca="false">AC1863*AH1863</f>
        <v>170</v>
      </c>
      <c r="AK1863" s="14" t="str">
        <f aca="false">IF(C1863=1,"Cancelled","Completed")</f>
        <v>Completed</v>
      </c>
      <c r="AL1863" s="14" t="str">
        <f aca="false">_xlfn.IFS(D1863&lt;=7,"0-7 Days",D1863&lt;=30,"8-30 Days",D1863&lt;=90,"31-90 Days",TRUE(),"90+ Days")</f>
        <v>90+ Days</v>
      </c>
      <c r="AM1863" s="14" t="str">
        <f aca="false">_xlfn.IFS(OR(F1863="December",F1863="January",F1863="February"),"Winter",OR(F1863="March",F1863="April",F1863="May"),"Spring",OR(F1863="June",F1863="July",F1863="August"),"Summer",TRUE(),"Autumn")</f>
        <v>Spring</v>
      </c>
      <c r="AN1863" s="14" t="str">
        <f aca="false">IF(L1863+M1863&gt;0,"Family","Adult Only")</f>
        <v>Adult Only</v>
      </c>
      <c r="AO1863" s="14" t="str">
        <f aca="false">IF(U1863=V1863,"Same","Changed")</f>
        <v>Changed</v>
      </c>
    </row>
    <row r="1864" customFormat="false" ht="15" hidden="false" customHeight="false" outlineLevel="0" collapsed="false">
      <c r="A1864" s="0" t="n">
        <v>1948</v>
      </c>
      <c r="B1864" s="0" t="s">
        <v>80</v>
      </c>
      <c r="C1864" s="0" t="n">
        <v>0</v>
      </c>
      <c r="D1864" s="0" t="n">
        <v>31</v>
      </c>
      <c r="E1864" s="0" t="n">
        <v>2016</v>
      </c>
      <c r="F1864" s="0" t="s">
        <v>81</v>
      </c>
      <c r="G1864" s="0" t="n">
        <v>53</v>
      </c>
      <c r="H1864" s="0" t="n">
        <v>26</v>
      </c>
      <c r="I1864" s="0" t="n">
        <v>1</v>
      </c>
      <c r="J1864" s="0" t="n">
        <v>3</v>
      </c>
      <c r="K1864" s="0" t="n">
        <v>2</v>
      </c>
      <c r="L1864" s="0" t="n">
        <v>2</v>
      </c>
      <c r="M1864" s="0" t="n">
        <v>0</v>
      </c>
      <c r="N1864" s="0" t="s">
        <v>82</v>
      </c>
      <c r="O1864" s="0" t="s">
        <v>115</v>
      </c>
      <c r="P1864" s="0" t="s">
        <v>84</v>
      </c>
      <c r="Q1864" s="0" t="s">
        <v>84</v>
      </c>
      <c r="R1864" s="0" t="n">
        <v>0</v>
      </c>
      <c r="S1864" s="0" t="n">
        <v>0</v>
      </c>
      <c r="T1864" s="0" t="n">
        <v>0</v>
      </c>
      <c r="U1864" s="0" t="s">
        <v>156</v>
      </c>
      <c r="V1864" s="0" t="s">
        <v>156</v>
      </c>
      <c r="W1864" s="0" t="n">
        <v>0</v>
      </c>
      <c r="X1864" s="0" t="s">
        <v>86</v>
      </c>
      <c r="Y1864" s="0" t="n">
        <v>250</v>
      </c>
      <c r="Z1864" s="0" t="n">
        <v>0</v>
      </c>
      <c r="AA1864" s="0" t="n">
        <v>0</v>
      </c>
      <c r="AB1864" s="0" t="s">
        <v>87</v>
      </c>
      <c r="AC1864" s="0" t="n">
        <v>66</v>
      </c>
      <c r="AD1864" s="0" t="n">
        <v>0</v>
      </c>
      <c r="AE1864" s="0" t="n">
        <v>0</v>
      </c>
      <c r="AF1864" s="0" t="s">
        <v>88</v>
      </c>
      <c r="AG1864" s="13" t="n">
        <v>42734</v>
      </c>
      <c r="AH1864" s="25" t="n">
        <f aca="false">I1864+J1864</f>
        <v>4</v>
      </c>
      <c r="AI1864" s="25" t="n">
        <f aca="false">K1864+L1864+M1864</f>
        <v>4</v>
      </c>
      <c r="AJ1864" s="25" t="n">
        <f aca="false">AC1864*AH1864</f>
        <v>264</v>
      </c>
      <c r="AK1864" s="0" t="str">
        <f aca="false">IF(C1864=1,"Cancelled","Completed")</f>
        <v>Completed</v>
      </c>
      <c r="AL1864" s="0" t="str">
        <f aca="false">_xlfn.IFS(D1864&lt;=7,"0-7 Days",D1864&lt;=30,"8-30 Days",D1864&lt;=90,"31-90 Days",TRUE(),"90+ Days")</f>
        <v>31-90 Days</v>
      </c>
      <c r="AM1864" s="0" t="str">
        <f aca="false">_xlfn.IFS(OR(F1864="December",F1864="January",F1864="February"),"Winter",OR(F1864="March",F1864="April",F1864="May"),"Spring",OR(F1864="June",F1864="July",F1864="August"),"Summer",TRUE(),"Autumn")</f>
        <v>Winter</v>
      </c>
      <c r="AN1864" s="0" t="str">
        <f aca="false">IF(L1864+M1864&gt;0,"Family","Adult Only")</f>
        <v>Family</v>
      </c>
      <c r="AO1864" s="0" t="str">
        <f aca="false">IF(U1864=V1864,"Same","Changed")</f>
        <v>Same</v>
      </c>
    </row>
    <row r="1865" customFormat="false" ht="15" hidden="false" customHeight="false" outlineLevel="0" collapsed="false">
      <c r="A1865" s="14" t="n">
        <v>1949</v>
      </c>
      <c r="B1865" s="14" t="s">
        <v>80</v>
      </c>
      <c r="C1865" s="14" t="n">
        <v>0</v>
      </c>
      <c r="D1865" s="14" t="n">
        <v>18</v>
      </c>
      <c r="E1865" s="14" t="n">
        <v>2017</v>
      </c>
      <c r="F1865" s="14" t="s">
        <v>106</v>
      </c>
      <c r="G1865" s="14" t="n">
        <v>15</v>
      </c>
      <c r="H1865" s="14" t="n">
        <v>12</v>
      </c>
      <c r="I1865" s="14" t="n">
        <v>1</v>
      </c>
      <c r="J1865" s="14" t="n">
        <v>4</v>
      </c>
      <c r="K1865" s="14" t="n">
        <v>2</v>
      </c>
      <c r="L1865" s="14" t="n">
        <v>0</v>
      </c>
      <c r="M1865" s="14" t="n">
        <v>0</v>
      </c>
      <c r="N1865" s="14" t="s">
        <v>82</v>
      </c>
      <c r="O1865" s="14" t="s">
        <v>83</v>
      </c>
      <c r="P1865" s="14" t="s">
        <v>84</v>
      </c>
      <c r="Q1865" s="14" t="s">
        <v>84</v>
      </c>
      <c r="R1865" s="14" t="n">
        <v>0</v>
      </c>
      <c r="S1865" s="14" t="n">
        <v>0</v>
      </c>
      <c r="T1865" s="14" t="n">
        <v>0</v>
      </c>
      <c r="U1865" s="14" t="s">
        <v>95</v>
      </c>
      <c r="V1865" s="14" t="s">
        <v>95</v>
      </c>
      <c r="W1865" s="14" t="n">
        <v>2</v>
      </c>
      <c r="X1865" s="14" t="s">
        <v>86</v>
      </c>
      <c r="Y1865" s="14" t="n">
        <v>250</v>
      </c>
      <c r="Z1865" s="14" t="n">
        <v>0</v>
      </c>
      <c r="AA1865" s="14" t="n">
        <v>0</v>
      </c>
      <c r="AB1865" s="14" t="s">
        <v>87</v>
      </c>
      <c r="AC1865" s="14" t="n">
        <v>111.8</v>
      </c>
      <c r="AD1865" s="14" t="n">
        <v>0</v>
      </c>
      <c r="AE1865" s="14" t="n">
        <v>0</v>
      </c>
      <c r="AF1865" s="14" t="s">
        <v>88</v>
      </c>
      <c r="AG1865" s="15" t="n">
        <v>42842</v>
      </c>
      <c r="AH1865" s="14" t="n">
        <f aca="false">I1865+J1865</f>
        <v>5</v>
      </c>
      <c r="AI1865" s="14" t="n">
        <f aca="false">K1865+L1865+M1865</f>
        <v>2</v>
      </c>
      <c r="AJ1865" s="14" t="n">
        <f aca="false">AC1865*AH1865</f>
        <v>559</v>
      </c>
      <c r="AK1865" s="14" t="str">
        <f aca="false">IF(C1865=1,"Cancelled","Completed")</f>
        <v>Completed</v>
      </c>
      <c r="AL1865" s="14" t="str">
        <f aca="false">_xlfn.IFS(D1865&lt;=7,"0-7 Days",D1865&lt;=30,"8-30 Days",D1865&lt;=90,"31-90 Days",TRUE(),"90+ Days")</f>
        <v>8-30 Days</v>
      </c>
      <c r="AM1865" s="14" t="str">
        <f aca="false">_xlfn.IFS(OR(F1865="December",F1865="January",F1865="February"),"Winter",OR(F1865="March",F1865="April",F1865="May"),"Spring",OR(F1865="June",F1865="July",F1865="August"),"Summer",TRUE(),"Autumn")</f>
        <v>Spring</v>
      </c>
      <c r="AN1865" s="14" t="str">
        <f aca="false">IF(L1865+M1865&gt;0,"Family","Adult Only")</f>
        <v>Adult Only</v>
      </c>
      <c r="AO1865" s="14" t="str">
        <f aca="false">IF(U1865=V1865,"Same","Changed")</f>
        <v>Same</v>
      </c>
    </row>
    <row r="1866" customFormat="false" ht="15" hidden="false" customHeight="false" outlineLevel="0" collapsed="false">
      <c r="A1866" s="0" t="n">
        <v>1951</v>
      </c>
      <c r="B1866" s="0" t="s">
        <v>90</v>
      </c>
      <c r="C1866" s="0" t="n">
        <v>1</v>
      </c>
      <c r="D1866" s="0" t="n">
        <v>9</v>
      </c>
      <c r="E1866" s="0" t="n">
        <v>2015</v>
      </c>
      <c r="F1866" s="0" t="s">
        <v>114</v>
      </c>
      <c r="G1866" s="0" t="n">
        <v>37</v>
      </c>
      <c r="H1866" s="0" t="n">
        <v>7</v>
      </c>
      <c r="I1866" s="0" t="n">
        <v>1</v>
      </c>
      <c r="J1866" s="0" t="n">
        <v>4</v>
      </c>
      <c r="K1866" s="0" t="n">
        <v>2</v>
      </c>
      <c r="L1866" s="0" t="n">
        <v>0</v>
      </c>
      <c r="M1866" s="0" t="n">
        <v>0</v>
      </c>
      <c r="N1866" s="0" t="s">
        <v>112</v>
      </c>
      <c r="O1866" s="0" t="s">
        <v>92</v>
      </c>
      <c r="P1866" s="0" t="s">
        <v>99</v>
      </c>
      <c r="Q1866" s="0" t="s">
        <v>94</v>
      </c>
      <c r="R1866" s="0" t="n">
        <v>0</v>
      </c>
      <c r="S1866" s="0" t="n">
        <v>0</v>
      </c>
      <c r="T1866" s="0" t="n">
        <v>0</v>
      </c>
      <c r="U1866" s="0" t="s">
        <v>95</v>
      </c>
      <c r="V1866" s="0" t="s">
        <v>95</v>
      </c>
      <c r="W1866" s="0" t="n">
        <v>0</v>
      </c>
      <c r="X1866" s="0" t="s">
        <v>86</v>
      </c>
      <c r="Y1866" s="0" t="n">
        <v>13</v>
      </c>
      <c r="Z1866" s="0" t="n">
        <v>0</v>
      </c>
      <c r="AA1866" s="0" t="n">
        <v>0</v>
      </c>
      <c r="AB1866" s="0" t="s">
        <v>87</v>
      </c>
      <c r="AC1866" s="0" t="n">
        <v>116.04</v>
      </c>
      <c r="AD1866" s="0" t="n">
        <v>0</v>
      </c>
      <c r="AE1866" s="0" t="n">
        <v>0</v>
      </c>
      <c r="AF1866" s="0" t="s">
        <v>96</v>
      </c>
      <c r="AG1866" s="13" t="n">
        <v>42252</v>
      </c>
      <c r="AH1866" s="25" t="n">
        <f aca="false">I1866+J1866</f>
        <v>5</v>
      </c>
      <c r="AI1866" s="25" t="n">
        <f aca="false">K1866+L1866+M1866</f>
        <v>2</v>
      </c>
      <c r="AJ1866" s="25" t="n">
        <f aca="false">AC1866*AH1866</f>
        <v>580.2</v>
      </c>
      <c r="AK1866" s="0" t="str">
        <f aca="false">IF(C1866=1,"Cancelled","Completed")</f>
        <v>Cancelled</v>
      </c>
      <c r="AL1866" s="0" t="str">
        <f aca="false">_xlfn.IFS(D1866&lt;=7,"0-7 Days",D1866&lt;=30,"8-30 Days",D1866&lt;=90,"31-90 Days",TRUE(),"90+ Days")</f>
        <v>8-30 Days</v>
      </c>
      <c r="AM1866" s="0" t="str">
        <f aca="false">_xlfn.IFS(OR(F1866="December",F1866="January",F1866="February"),"Winter",OR(F1866="March",F1866="April",F1866="May"),"Spring",OR(F1866="June",F1866="July",F1866="August"),"Summer",TRUE(),"Autumn")</f>
        <v>Autumn</v>
      </c>
      <c r="AN1866" s="0" t="str">
        <f aca="false">IF(L1866+M1866&gt;0,"Family","Adult Only")</f>
        <v>Adult Only</v>
      </c>
      <c r="AO1866" s="0" t="str">
        <f aca="false">IF(U1866=V1866,"Same","Changed")</f>
        <v>Same</v>
      </c>
    </row>
    <row r="1867" customFormat="false" ht="15" hidden="false" customHeight="false" outlineLevel="0" collapsed="false">
      <c r="A1867" s="14" t="n">
        <v>1952</v>
      </c>
      <c r="B1867" s="14" t="s">
        <v>90</v>
      </c>
      <c r="C1867" s="14" t="n">
        <v>0</v>
      </c>
      <c r="D1867" s="14" t="n">
        <v>0</v>
      </c>
      <c r="E1867" s="14" t="n">
        <v>2016</v>
      </c>
      <c r="F1867" s="14" t="s">
        <v>135</v>
      </c>
      <c r="G1867" s="14" t="n">
        <v>26</v>
      </c>
      <c r="H1867" s="14" t="n">
        <v>22</v>
      </c>
      <c r="I1867" s="14" t="n">
        <v>0</v>
      </c>
      <c r="J1867" s="14" t="n">
        <v>0</v>
      </c>
      <c r="K1867" s="14" t="n">
        <v>2</v>
      </c>
      <c r="L1867" s="14" t="n">
        <v>0</v>
      </c>
      <c r="M1867" s="14" t="n">
        <v>0</v>
      </c>
      <c r="N1867" s="14" t="s">
        <v>82</v>
      </c>
      <c r="O1867" s="14" t="s">
        <v>92</v>
      </c>
      <c r="P1867" s="14" t="s">
        <v>168</v>
      </c>
      <c r="Q1867" s="14" t="s">
        <v>84</v>
      </c>
      <c r="R1867" s="14" t="n">
        <v>0</v>
      </c>
      <c r="S1867" s="14" t="n">
        <v>0</v>
      </c>
      <c r="T1867" s="14" t="n">
        <v>0</v>
      </c>
      <c r="U1867" s="14" t="s">
        <v>95</v>
      </c>
      <c r="V1867" s="14" t="s">
        <v>85</v>
      </c>
      <c r="W1867" s="14" t="n">
        <v>0</v>
      </c>
      <c r="X1867" s="14" t="s">
        <v>86</v>
      </c>
      <c r="Y1867" s="14" t="n">
        <v>0</v>
      </c>
      <c r="Z1867" s="14" t="n">
        <v>45</v>
      </c>
      <c r="AA1867" s="14" t="n">
        <v>0</v>
      </c>
      <c r="AB1867" s="14" t="s">
        <v>87</v>
      </c>
      <c r="AC1867" s="14" t="n">
        <v>0</v>
      </c>
      <c r="AD1867" s="14" t="n">
        <v>0</v>
      </c>
      <c r="AE1867" s="14" t="n">
        <v>1</v>
      </c>
      <c r="AF1867" s="14" t="s">
        <v>88</v>
      </c>
      <c r="AG1867" s="15" t="n">
        <v>42543</v>
      </c>
      <c r="AH1867" s="14" t="n">
        <f aca="false">I1867+J1867</f>
        <v>0</v>
      </c>
      <c r="AI1867" s="14" t="n">
        <f aca="false">K1867+L1867+M1867</f>
        <v>2</v>
      </c>
      <c r="AJ1867" s="14" t="n">
        <f aca="false">AC1867*AH1867</f>
        <v>0</v>
      </c>
      <c r="AK1867" s="14" t="str">
        <f aca="false">IF(C1867=1,"Cancelled","Completed")</f>
        <v>Completed</v>
      </c>
      <c r="AL1867" s="14" t="str">
        <f aca="false">_xlfn.IFS(D1867&lt;=7,"0-7 Days",D1867&lt;=30,"8-30 Days",D1867&lt;=90,"31-90 Days",TRUE(),"90+ Days")</f>
        <v>0-7 Days</v>
      </c>
      <c r="AM1867" s="14" t="str">
        <f aca="false">_xlfn.IFS(OR(F1867="December",F1867="January",F1867="February"),"Winter",OR(F1867="March",F1867="April",F1867="May"),"Spring",OR(F1867="June",F1867="July",F1867="August"),"Summer",TRUE(),"Autumn")</f>
        <v>Summer</v>
      </c>
      <c r="AN1867" s="14" t="str">
        <f aca="false">IF(L1867+M1867&gt;0,"Family","Adult Only")</f>
        <v>Adult Only</v>
      </c>
      <c r="AO1867" s="14" t="str">
        <f aca="false">IF(U1867=V1867,"Same","Changed")</f>
        <v>Changed</v>
      </c>
    </row>
    <row r="1868" customFormat="false" ht="15" hidden="false" customHeight="false" outlineLevel="0" collapsed="false">
      <c r="A1868" s="0" t="n">
        <v>1953</v>
      </c>
      <c r="B1868" s="0" t="s">
        <v>90</v>
      </c>
      <c r="C1868" s="0" t="n">
        <v>0</v>
      </c>
      <c r="D1868" s="0" t="n">
        <v>0</v>
      </c>
      <c r="E1868" s="0" t="n">
        <v>2016</v>
      </c>
      <c r="F1868" s="0" t="s">
        <v>126</v>
      </c>
      <c r="G1868" s="0" t="n">
        <v>2</v>
      </c>
      <c r="H1868" s="0" t="n">
        <v>4</v>
      </c>
      <c r="I1868" s="0" t="n">
        <v>1</v>
      </c>
      <c r="J1868" s="0" t="n">
        <v>0</v>
      </c>
      <c r="K1868" s="0" t="n">
        <v>1</v>
      </c>
      <c r="L1868" s="0" t="n">
        <v>0</v>
      </c>
      <c r="M1868" s="0" t="n">
        <v>0</v>
      </c>
      <c r="N1868" s="0" t="s">
        <v>82</v>
      </c>
      <c r="O1868" s="0" t="s">
        <v>92</v>
      </c>
      <c r="P1868" s="0" t="s">
        <v>128</v>
      </c>
      <c r="Q1868" s="0" t="s">
        <v>128</v>
      </c>
      <c r="R1868" s="0" t="n">
        <v>0</v>
      </c>
      <c r="S1868" s="0" t="n">
        <v>0</v>
      </c>
      <c r="T1868" s="0" t="n">
        <v>0</v>
      </c>
      <c r="U1868" s="0" t="s">
        <v>95</v>
      </c>
      <c r="V1868" s="0" t="s">
        <v>95</v>
      </c>
      <c r="W1868" s="0" t="n">
        <v>0</v>
      </c>
      <c r="X1868" s="0" t="s">
        <v>86</v>
      </c>
      <c r="Y1868" s="0" t="n">
        <v>0</v>
      </c>
      <c r="Z1868" s="0" t="n">
        <v>40</v>
      </c>
      <c r="AA1868" s="0" t="n">
        <v>0</v>
      </c>
      <c r="AB1868" s="0" t="s">
        <v>87</v>
      </c>
      <c r="AC1868" s="0" t="n">
        <v>65</v>
      </c>
      <c r="AD1868" s="0" t="n">
        <v>0</v>
      </c>
      <c r="AE1868" s="0" t="n">
        <v>0</v>
      </c>
      <c r="AF1868" s="0" t="s">
        <v>88</v>
      </c>
      <c r="AG1868" s="13" t="n">
        <v>42374</v>
      </c>
      <c r="AH1868" s="25" t="n">
        <f aca="false">I1868+J1868</f>
        <v>1</v>
      </c>
      <c r="AI1868" s="25" t="n">
        <f aca="false">K1868+L1868+M1868</f>
        <v>1</v>
      </c>
      <c r="AJ1868" s="25" t="n">
        <f aca="false">AC1868*AH1868</f>
        <v>65</v>
      </c>
      <c r="AK1868" s="0" t="str">
        <f aca="false">IF(C1868=1,"Cancelled","Completed")</f>
        <v>Completed</v>
      </c>
      <c r="AL1868" s="0" t="str">
        <f aca="false">_xlfn.IFS(D1868&lt;=7,"0-7 Days",D1868&lt;=30,"8-30 Days",D1868&lt;=90,"31-90 Days",TRUE(),"90+ Days")</f>
        <v>0-7 Days</v>
      </c>
      <c r="AM1868" s="0" t="str">
        <f aca="false">_xlfn.IFS(OR(F1868="December",F1868="January",F1868="February"),"Winter",OR(F1868="March",F1868="April",F1868="May"),"Spring",OR(F1868="June",F1868="July",F1868="August"),"Summer",TRUE(),"Autumn")</f>
        <v>Winter</v>
      </c>
      <c r="AN1868" s="0" t="str">
        <f aca="false">IF(L1868+M1868&gt;0,"Family","Adult Only")</f>
        <v>Adult Only</v>
      </c>
      <c r="AO1868" s="0" t="str">
        <f aca="false">IF(U1868=V1868,"Same","Changed")</f>
        <v>Same</v>
      </c>
    </row>
    <row r="1869" customFormat="false" ht="15" hidden="false" customHeight="false" outlineLevel="0" collapsed="false">
      <c r="A1869" s="14" t="n">
        <v>1954</v>
      </c>
      <c r="B1869" s="14" t="s">
        <v>90</v>
      </c>
      <c r="C1869" s="14" t="n">
        <v>0</v>
      </c>
      <c r="D1869" s="14" t="n">
        <v>4</v>
      </c>
      <c r="E1869" s="14" t="n">
        <v>2016</v>
      </c>
      <c r="F1869" s="14" t="s">
        <v>114</v>
      </c>
      <c r="G1869" s="14" t="n">
        <v>38</v>
      </c>
      <c r="H1869" s="14" t="n">
        <v>15</v>
      </c>
      <c r="I1869" s="14" t="n">
        <v>0</v>
      </c>
      <c r="J1869" s="14" t="n">
        <v>1</v>
      </c>
      <c r="K1869" s="14" t="n">
        <v>1</v>
      </c>
      <c r="L1869" s="14" t="n">
        <v>0</v>
      </c>
      <c r="M1869" s="14" t="n">
        <v>0</v>
      </c>
      <c r="N1869" s="14" t="s">
        <v>82</v>
      </c>
      <c r="O1869" s="14" t="s">
        <v>92</v>
      </c>
      <c r="P1869" s="14" t="s">
        <v>93</v>
      </c>
      <c r="Q1869" s="14" t="s">
        <v>94</v>
      </c>
      <c r="R1869" s="14" t="n">
        <v>0</v>
      </c>
      <c r="S1869" s="14" t="n">
        <v>0</v>
      </c>
      <c r="T1869" s="14" t="n">
        <v>0</v>
      </c>
      <c r="U1869" s="14" t="s">
        <v>95</v>
      </c>
      <c r="V1869" s="14" t="s">
        <v>95</v>
      </c>
      <c r="W1869" s="14" t="n">
        <v>0</v>
      </c>
      <c r="X1869" s="14" t="s">
        <v>86</v>
      </c>
      <c r="Y1869" s="14" t="n">
        <v>9</v>
      </c>
      <c r="Z1869" s="14" t="n">
        <v>0</v>
      </c>
      <c r="AA1869" s="14" t="n">
        <v>0</v>
      </c>
      <c r="AB1869" s="14" t="s">
        <v>87</v>
      </c>
      <c r="AC1869" s="14" t="n">
        <v>159</v>
      </c>
      <c r="AD1869" s="14" t="n">
        <v>0</v>
      </c>
      <c r="AE1869" s="14" t="n">
        <v>2</v>
      </c>
      <c r="AF1869" s="14" t="s">
        <v>88</v>
      </c>
      <c r="AG1869" s="15" t="n">
        <v>42629</v>
      </c>
      <c r="AH1869" s="14" t="n">
        <f aca="false">I1869+J1869</f>
        <v>1</v>
      </c>
      <c r="AI1869" s="14" t="n">
        <f aca="false">K1869+L1869+M1869</f>
        <v>1</v>
      </c>
      <c r="AJ1869" s="14" t="n">
        <f aca="false">AC1869*AH1869</f>
        <v>159</v>
      </c>
      <c r="AK1869" s="14" t="str">
        <f aca="false">IF(C1869=1,"Cancelled","Completed")</f>
        <v>Completed</v>
      </c>
      <c r="AL1869" s="14" t="str">
        <f aca="false">_xlfn.IFS(D1869&lt;=7,"0-7 Days",D1869&lt;=30,"8-30 Days",D1869&lt;=90,"31-90 Days",TRUE(),"90+ Days")</f>
        <v>0-7 Days</v>
      </c>
      <c r="AM1869" s="14" t="str">
        <f aca="false">_xlfn.IFS(OR(F1869="December",F1869="January",F1869="February"),"Winter",OR(F1869="March",F1869="April",F1869="May"),"Spring",OR(F1869="June",F1869="July",F1869="August"),"Summer",TRUE(),"Autumn")</f>
        <v>Autumn</v>
      </c>
      <c r="AN1869" s="14" t="str">
        <f aca="false">IF(L1869+M1869&gt;0,"Family","Adult Only")</f>
        <v>Adult Only</v>
      </c>
      <c r="AO1869" s="14" t="str">
        <f aca="false">IF(U1869=V1869,"Same","Changed")</f>
        <v>Same</v>
      </c>
    </row>
    <row r="1870" customFormat="false" ht="15" hidden="false" customHeight="false" outlineLevel="0" collapsed="false">
      <c r="A1870" s="0" t="n">
        <v>1956</v>
      </c>
      <c r="B1870" s="0" t="s">
        <v>90</v>
      </c>
      <c r="C1870" s="0" t="n">
        <v>0</v>
      </c>
      <c r="D1870" s="0" t="n">
        <v>183</v>
      </c>
      <c r="E1870" s="0" t="n">
        <v>2016</v>
      </c>
      <c r="F1870" s="0" t="s">
        <v>114</v>
      </c>
      <c r="G1870" s="0" t="n">
        <v>37</v>
      </c>
      <c r="H1870" s="0" t="n">
        <v>8</v>
      </c>
      <c r="I1870" s="0" t="n">
        <v>0</v>
      </c>
      <c r="J1870" s="0" t="n">
        <v>3</v>
      </c>
      <c r="K1870" s="0" t="n">
        <v>2</v>
      </c>
      <c r="L1870" s="0" t="n">
        <v>0</v>
      </c>
      <c r="M1870" s="0" t="n">
        <v>0</v>
      </c>
      <c r="N1870" s="0" t="s">
        <v>82</v>
      </c>
      <c r="O1870" s="0" t="s">
        <v>92</v>
      </c>
      <c r="P1870" s="0" t="s">
        <v>99</v>
      </c>
      <c r="Q1870" s="0" t="s">
        <v>94</v>
      </c>
      <c r="R1870" s="0" t="n">
        <v>0</v>
      </c>
      <c r="S1870" s="0" t="n">
        <v>0</v>
      </c>
      <c r="T1870" s="0" t="n">
        <v>0</v>
      </c>
      <c r="U1870" s="0" t="s">
        <v>95</v>
      </c>
      <c r="V1870" s="0" t="s">
        <v>95</v>
      </c>
      <c r="W1870" s="0" t="n">
        <v>0</v>
      </c>
      <c r="X1870" s="0" t="s">
        <v>86</v>
      </c>
      <c r="Y1870" s="0" t="n">
        <v>44</v>
      </c>
      <c r="Z1870" s="0" t="n">
        <v>0</v>
      </c>
      <c r="AA1870" s="0" t="n">
        <v>0</v>
      </c>
      <c r="AB1870" s="0" t="s">
        <v>101</v>
      </c>
      <c r="AC1870" s="0" t="n">
        <v>110</v>
      </c>
      <c r="AD1870" s="0" t="n">
        <v>0</v>
      </c>
      <c r="AE1870" s="0" t="n">
        <v>1</v>
      </c>
      <c r="AF1870" s="0" t="s">
        <v>88</v>
      </c>
      <c r="AG1870" s="13" t="n">
        <v>42624</v>
      </c>
      <c r="AH1870" s="25" t="n">
        <f aca="false">I1870+J1870</f>
        <v>3</v>
      </c>
      <c r="AI1870" s="25" t="n">
        <f aca="false">K1870+L1870+M1870</f>
        <v>2</v>
      </c>
      <c r="AJ1870" s="25" t="n">
        <f aca="false">AC1870*AH1870</f>
        <v>330</v>
      </c>
      <c r="AK1870" s="0" t="str">
        <f aca="false">IF(C1870=1,"Cancelled","Completed")</f>
        <v>Completed</v>
      </c>
      <c r="AL1870" s="0" t="str">
        <f aca="false">_xlfn.IFS(D1870&lt;=7,"0-7 Days",D1870&lt;=30,"8-30 Days",D1870&lt;=90,"31-90 Days",TRUE(),"90+ Days")</f>
        <v>90+ Days</v>
      </c>
      <c r="AM1870" s="0" t="str">
        <f aca="false">_xlfn.IFS(OR(F1870="December",F1870="January",F1870="February"),"Winter",OR(F1870="March",F1870="April",F1870="May"),"Spring",OR(F1870="June",F1870="July",F1870="August"),"Summer",TRUE(),"Autumn")</f>
        <v>Autumn</v>
      </c>
      <c r="AN1870" s="0" t="str">
        <f aca="false">IF(L1870+M1870&gt;0,"Family","Adult Only")</f>
        <v>Adult Only</v>
      </c>
      <c r="AO1870" s="0" t="str">
        <f aca="false">IF(U1870=V1870,"Same","Changed")</f>
        <v>Same</v>
      </c>
    </row>
    <row r="1871" customFormat="false" ht="15" hidden="false" customHeight="false" outlineLevel="0" collapsed="false">
      <c r="A1871" s="14" t="n">
        <v>1957</v>
      </c>
      <c r="B1871" s="14" t="s">
        <v>80</v>
      </c>
      <c r="C1871" s="14" t="n">
        <v>1</v>
      </c>
      <c r="D1871" s="14" t="n">
        <v>98</v>
      </c>
      <c r="E1871" s="14" t="n">
        <v>2015</v>
      </c>
      <c r="F1871" s="14" t="s">
        <v>114</v>
      </c>
      <c r="G1871" s="14" t="n">
        <v>40</v>
      </c>
      <c r="H1871" s="14" t="n">
        <v>28</v>
      </c>
      <c r="I1871" s="14" t="n">
        <v>1</v>
      </c>
      <c r="J1871" s="14" t="n">
        <v>3</v>
      </c>
      <c r="K1871" s="14" t="n">
        <v>2</v>
      </c>
      <c r="L1871" s="14" t="n">
        <v>0</v>
      </c>
      <c r="M1871" s="14" t="n">
        <v>0</v>
      </c>
      <c r="N1871" s="14" t="s">
        <v>112</v>
      </c>
      <c r="O1871" s="14" t="s">
        <v>92</v>
      </c>
      <c r="P1871" s="14" t="s">
        <v>93</v>
      </c>
      <c r="Q1871" s="14" t="s">
        <v>94</v>
      </c>
      <c r="R1871" s="14" t="n">
        <v>0</v>
      </c>
      <c r="S1871" s="14" t="n">
        <v>0</v>
      </c>
      <c r="T1871" s="14" t="n">
        <v>0</v>
      </c>
      <c r="U1871" s="14" t="s">
        <v>95</v>
      </c>
      <c r="V1871" s="14" t="s">
        <v>95</v>
      </c>
      <c r="W1871" s="14" t="n">
        <v>0</v>
      </c>
      <c r="X1871" s="14" t="s">
        <v>86</v>
      </c>
      <c r="Y1871" s="14" t="n">
        <v>240</v>
      </c>
      <c r="Z1871" s="14" t="n">
        <v>0</v>
      </c>
      <c r="AA1871" s="14" t="n">
        <v>0</v>
      </c>
      <c r="AB1871" s="14" t="s">
        <v>87</v>
      </c>
      <c r="AC1871" s="14" t="n">
        <v>99.5</v>
      </c>
      <c r="AD1871" s="14" t="n">
        <v>0</v>
      </c>
      <c r="AE1871" s="14" t="n">
        <v>0</v>
      </c>
      <c r="AF1871" s="14" t="s">
        <v>96</v>
      </c>
      <c r="AG1871" s="15" t="n">
        <v>42191</v>
      </c>
      <c r="AH1871" s="14" t="n">
        <f aca="false">I1871+J1871</f>
        <v>4</v>
      </c>
      <c r="AI1871" s="14" t="n">
        <f aca="false">K1871+L1871+M1871</f>
        <v>2</v>
      </c>
      <c r="AJ1871" s="14" t="n">
        <f aca="false">AC1871*AH1871</f>
        <v>398</v>
      </c>
      <c r="AK1871" s="14" t="str">
        <f aca="false">IF(C1871=1,"Cancelled","Completed")</f>
        <v>Cancelled</v>
      </c>
      <c r="AL1871" s="14" t="str">
        <f aca="false">_xlfn.IFS(D1871&lt;=7,"0-7 Days",D1871&lt;=30,"8-30 Days",D1871&lt;=90,"31-90 Days",TRUE(),"90+ Days")</f>
        <v>90+ Days</v>
      </c>
      <c r="AM1871" s="14" t="str">
        <f aca="false">_xlfn.IFS(OR(F1871="December",F1871="January",F1871="February"),"Winter",OR(F1871="March",F1871="April",F1871="May"),"Spring",OR(F1871="June",F1871="July",F1871="August"),"Summer",TRUE(),"Autumn")</f>
        <v>Autumn</v>
      </c>
      <c r="AN1871" s="14" t="str">
        <f aca="false">IF(L1871+M1871&gt;0,"Family","Adult Only")</f>
        <v>Adult Only</v>
      </c>
      <c r="AO1871" s="14" t="str">
        <f aca="false">IF(U1871=V1871,"Same","Changed")</f>
        <v>Same</v>
      </c>
    </row>
    <row r="1872" customFormat="false" ht="15" hidden="false" customHeight="false" outlineLevel="0" collapsed="false">
      <c r="A1872" s="0" t="n">
        <v>1958</v>
      </c>
      <c r="B1872" s="0" t="s">
        <v>90</v>
      </c>
      <c r="C1872" s="0" t="n">
        <v>1</v>
      </c>
      <c r="D1872" s="0" t="n">
        <v>27</v>
      </c>
      <c r="E1872" s="0" t="n">
        <v>2016</v>
      </c>
      <c r="F1872" s="0" t="s">
        <v>106</v>
      </c>
      <c r="G1872" s="0" t="n">
        <v>18</v>
      </c>
      <c r="H1872" s="0" t="n">
        <v>29</v>
      </c>
      <c r="I1872" s="0" t="n">
        <v>1</v>
      </c>
      <c r="J1872" s="0" t="n">
        <v>2</v>
      </c>
      <c r="K1872" s="0" t="n">
        <v>3</v>
      </c>
      <c r="L1872" s="0" t="n">
        <v>0</v>
      </c>
      <c r="M1872" s="0" t="n">
        <v>0</v>
      </c>
      <c r="N1872" s="0" t="s">
        <v>82</v>
      </c>
      <c r="O1872" s="0" t="s">
        <v>158</v>
      </c>
      <c r="P1872" s="0" t="s">
        <v>93</v>
      </c>
      <c r="Q1872" s="0" t="s">
        <v>94</v>
      </c>
      <c r="R1872" s="0" t="n">
        <v>0</v>
      </c>
      <c r="S1872" s="0" t="n">
        <v>0</v>
      </c>
      <c r="T1872" s="0" t="n">
        <v>0</v>
      </c>
      <c r="U1872" s="0" t="s">
        <v>109</v>
      </c>
      <c r="V1872" s="0" t="s">
        <v>109</v>
      </c>
      <c r="W1872" s="0" t="n">
        <v>0</v>
      </c>
      <c r="X1872" s="0" t="s">
        <v>86</v>
      </c>
      <c r="Y1872" s="0" t="n">
        <v>9</v>
      </c>
      <c r="Z1872" s="0" t="n">
        <v>0</v>
      </c>
      <c r="AA1872" s="0" t="n">
        <v>0</v>
      </c>
      <c r="AB1872" s="0" t="s">
        <v>87</v>
      </c>
      <c r="AC1872" s="0" t="n">
        <v>177</v>
      </c>
      <c r="AD1872" s="0" t="n">
        <v>0</v>
      </c>
      <c r="AE1872" s="0" t="n">
        <v>0</v>
      </c>
      <c r="AF1872" s="0" t="s">
        <v>96</v>
      </c>
      <c r="AG1872" s="13" t="n">
        <v>42464</v>
      </c>
      <c r="AH1872" s="25" t="n">
        <f aca="false">I1872+J1872</f>
        <v>3</v>
      </c>
      <c r="AI1872" s="25" t="n">
        <f aca="false">K1872+L1872+M1872</f>
        <v>3</v>
      </c>
      <c r="AJ1872" s="25" t="n">
        <f aca="false">AC1872*AH1872</f>
        <v>531</v>
      </c>
      <c r="AK1872" s="0" t="str">
        <f aca="false">IF(C1872=1,"Cancelled","Completed")</f>
        <v>Cancelled</v>
      </c>
      <c r="AL1872" s="0" t="str">
        <f aca="false">_xlfn.IFS(D1872&lt;=7,"0-7 Days",D1872&lt;=30,"8-30 Days",D1872&lt;=90,"31-90 Days",TRUE(),"90+ Days")</f>
        <v>8-30 Days</v>
      </c>
      <c r="AM1872" s="0" t="str">
        <f aca="false">_xlfn.IFS(OR(F1872="December",F1872="January",F1872="February"),"Winter",OR(F1872="March",F1872="April",F1872="May"),"Spring",OR(F1872="June",F1872="July",F1872="August"),"Summer",TRUE(),"Autumn")</f>
        <v>Spring</v>
      </c>
      <c r="AN1872" s="0" t="str">
        <f aca="false">IF(L1872+M1872&gt;0,"Family","Adult Only")</f>
        <v>Adult Only</v>
      </c>
      <c r="AO1872" s="0" t="str">
        <f aca="false">IF(U1872=V1872,"Same","Changed")</f>
        <v>Same</v>
      </c>
    </row>
    <row r="1873" customFormat="false" ht="15" hidden="false" customHeight="false" outlineLevel="0" collapsed="false">
      <c r="A1873" s="14" t="n">
        <v>1959</v>
      </c>
      <c r="B1873" s="14" t="s">
        <v>80</v>
      </c>
      <c r="C1873" s="14" t="n">
        <v>1</v>
      </c>
      <c r="D1873" s="14" t="n">
        <v>160</v>
      </c>
      <c r="E1873" s="14" t="n">
        <v>2016</v>
      </c>
      <c r="F1873" s="14" t="s">
        <v>111</v>
      </c>
      <c r="G1873" s="14" t="n">
        <v>41</v>
      </c>
      <c r="H1873" s="14" t="n">
        <v>3</v>
      </c>
      <c r="I1873" s="14" t="n">
        <v>1</v>
      </c>
      <c r="J1873" s="14" t="n">
        <v>4</v>
      </c>
      <c r="K1873" s="14" t="n">
        <v>2</v>
      </c>
      <c r="L1873" s="14" t="n">
        <v>0</v>
      </c>
      <c r="M1873" s="14" t="n">
        <v>0</v>
      </c>
      <c r="N1873" s="14" t="s">
        <v>82</v>
      </c>
      <c r="O1873" s="14" t="s">
        <v>147</v>
      </c>
      <c r="P1873" s="14" t="s">
        <v>93</v>
      </c>
      <c r="Q1873" s="14" t="s">
        <v>94</v>
      </c>
      <c r="R1873" s="14" t="n">
        <v>0</v>
      </c>
      <c r="S1873" s="14" t="n">
        <v>0</v>
      </c>
      <c r="T1873" s="14" t="n">
        <v>0</v>
      </c>
      <c r="U1873" s="14" t="s">
        <v>95</v>
      </c>
      <c r="V1873" s="14" t="s">
        <v>95</v>
      </c>
      <c r="W1873" s="14" t="n">
        <v>0</v>
      </c>
      <c r="X1873" s="14" t="s">
        <v>86</v>
      </c>
      <c r="Y1873" s="14" t="n">
        <v>240</v>
      </c>
      <c r="Z1873" s="14" t="n">
        <v>0</v>
      </c>
      <c r="AA1873" s="14" t="n">
        <v>0</v>
      </c>
      <c r="AB1873" s="14" t="s">
        <v>87</v>
      </c>
      <c r="AC1873" s="14" t="n">
        <v>69</v>
      </c>
      <c r="AD1873" s="14" t="n">
        <v>0</v>
      </c>
      <c r="AE1873" s="14" t="n">
        <v>0</v>
      </c>
      <c r="AF1873" s="14" t="s">
        <v>96</v>
      </c>
      <c r="AG1873" s="15" t="n">
        <v>42570</v>
      </c>
      <c r="AH1873" s="14" t="n">
        <f aca="false">I1873+J1873</f>
        <v>5</v>
      </c>
      <c r="AI1873" s="14" t="n">
        <f aca="false">K1873+L1873+M1873</f>
        <v>2</v>
      </c>
      <c r="AJ1873" s="14" t="n">
        <f aca="false">AC1873*AH1873</f>
        <v>345</v>
      </c>
      <c r="AK1873" s="14" t="str">
        <f aca="false">IF(C1873=1,"Cancelled","Completed")</f>
        <v>Cancelled</v>
      </c>
      <c r="AL1873" s="14" t="str">
        <f aca="false">_xlfn.IFS(D1873&lt;=7,"0-7 Days",D1873&lt;=30,"8-30 Days",D1873&lt;=90,"31-90 Days",TRUE(),"90+ Days")</f>
        <v>90+ Days</v>
      </c>
      <c r="AM1873" s="14" t="str">
        <f aca="false">_xlfn.IFS(OR(F1873="December",F1873="January",F1873="February"),"Winter",OR(F1873="March",F1873="April",F1873="May"),"Spring",OR(F1873="June",F1873="July",F1873="August"),"Summer",TRUE(),"Autumn")</f>
        <v>Autumn</v>
      </c>
      <c r="AN1873" s="14" t="str">
        <f aca="false">IF(L1873+M1873&gt;0,"Family","Adult Only")</f>
        <v>Adult Only</v>
      </c>
      <c r="AO1873" s="14" t="str">
        <f aca="false">IF(U1873=V1873,"Same","Changed")</f>
        <v>Same</v>
      </c>
    </row>
    <row r="1874" customFormat="false" ht="15" hidden="false" customHeight="false" outlineLevel="0" collapsed="false">
      <c r="A1874" s="0" t="n">
        <v>1960</v>
      </c>
      <c r="B1874" s="0" t="s">
        <v>90</v>
      </c>
      <c r="C1874" s="0" t="n">
        <v>1</v>
      </c>
      <c r="D1874" s="0" t="n">
        <v>93</v>
      </c>
      <c r="E1874" s="0" t="n">
        <v>2016</v>
      </c>
      <c r="F1874" s="0" t="s">
        <v>111</v>
      </c>
      <c r="G1874" s="0" t="n">
        <v>42</v>
      </c>
      <c r="H1874" s="0" t="n">
        <v>15</v>
      </c>
      <c r="I1874" s="0" t="n">
        <v>2</v>
      </c>
      <c r="J1874" s="0" t="n">
        <v>1</v>
      </c>
      <c r="K1874" s="0" t="n">
        <v>1</v>
      </c>
      <c r="L1874" s="0" t="n">
        <v>0</v>
      </c>
      <c r="M1874" s="0" t="n">
        <v>0</v>
      </c>
      <c r="N1874" s="0" t="s">
        <v>82</v>
      </c>
      <c r="O1874" s="0" t="s">
        <v>92</v>
      </c>
      <c r="P1874" s="0" t="s">
        <v>99</v>
      </c>
      <c r="Q1874" s="0" t="s">
        <v>94</v>
      </c>
      <c r="R1874" s="0" t="n">
        <v>0</v>
      </c>
      <c r="S1874" s="0" t="n">
        <v>0</v>
      </c>
      <c r="T1874" s="0" t="n">
        <v>0</v>
      </c>
      <c r="U1874" s="0" t="s">
        <v>95</v>
      </c>
      <c r="V1874" s="0" t="s">
        <v>95</v>
      </c>
      <c r="W1874" s="0" t="n">
        <v>0</v>
      </c>
      <c r="X1874" s="0" t="s">
        <v>120</v>
      </c>
      <c r="Y1874" s="0" t="n">
        <v>34</v>
      </c>
      <c r="Z1874" s="0" t="n">
        <v>0</v>
      </c>
      <c r="AA1874" s="0" t="n">
        <v>0</v>
      </c>
      <c r="AB1874" s="0" t="s">
        <v>87</v>
      </c>
      <c r="AC1874" s="0" t="n">
        <v>115</v>
      </c>
      <c r="AD1874" s="0" t="n">
        <v>0</v>
      </c>
      <c r="AE1874" s="0" t="n">
        <v>0</v>
      </c>
      <c r="AF1874" s="0" t="s">
        <v>96</v>
      </c>
      <c r="AG1874" s="13" t="n">
        <v>42593</v>
      </c>
      <c r="AH1874" s="25" t="n">
        <f aca="false">I1874+J1874</f>
        <v>3</v>
      </c>
      <c r="AI1874" s="25" t="n">
        <f aca="false">K1874+L1874+M1874</f>
        <v>1</v>
      </c>
      <c r="AJ1874" s="25" t="n">
        <f aca="false">AC1874*AH1874</f>
        <v>345</v>
      </c>
      <c r="AK1874" s="0" t="str">
        <f aca="false">IF(C1874=1,"Cancelled","Completed")</f>
        <v>Cancelled</v>
      </c>
      <c r="AL1874" s="0" t="str">
        <f aca="false">_xlfn.IFS(D1874&lt;=7,"0-7 Days",D1874&lt;=30,"8-30 Days",D1874&lt;=90,"31-90 Days",TRUE(),"90+ Days")</f>
        <v>90+ Days</v>
      </c>
      <c r="AM1874" s="0" t="str">
        <f aca="false">_xlfn.IFS(OR(F1874="December",F1874="January",F1874="February"),"Winter",OR(F1874="March",F1874="April",F1874="May"),"Spring",OR(F1874="June",F1874="July",F1874="August"),"Summer",TRUE(),"Autumn")</f>
        <v>Autumn</v>
      </c>
      <c r="AN1874" s="0" t="str">
        <f aca="false">IF(L1874+M1874&gt;0,"Family","Adult Only")</f>
        <v>Adult Only</v>
      </c>
      <c r="AO1874" s="0" t="str">
        <f aca="false">IF(U1874=V1874,"Same","Changed")</f>
        <v>Same</v>
      </c>
    </row>
    <row r="1875" customFormat="false" ht="15" hidden="false" customHeight="false" outlineLevel="0" collapsed="false">
      <c r="A1875" s="14" t="n">
        <v>1961</v>
      </c>
      <c r="B1875" s="14" t="s">
        <v>80</v>
      </c>
      <c r="C1875" s="14" t="n">
        <v>1</v>
      </c>
      <c r="D1875" s="14" t="n">
        <v>299</v>
      </c>
      <c r="E1875" s="14" t="n">
        <v>2017</v>
      </c>
      <c r="F1875" s="14" t="s">
        <v>121</v>
      </c>
      <c r="G1875" s="14" t="n">
        <v>20</v>
      </c>
      <c r="H1875" s="14" t="n">
        <v>19</v>
      </c>
      <c r="I1875" s="14" t="n">
        <v>2</v>
      </c>
      <c r="J1875" s="14" t="n">
        <v>5</v>
      </c>
      <c r="K1875" s="14" t="n">
        <v>2</v>
      </c>
      <c r="L1875" s="14" t="n">
        <v>0</v>
      </c>
      <c r="M1875" s="14" t="n">
        <v>0</v>
      </c>
      <c r="N1875" s="14" t="s">
        <v>82</v>
      </c>
      <c r="O1875" s="14" t="s">
        <v>147</v>
      </c>
      <c r="P1875" s="14" t="s">
        <v>93</v>
      </c>
      <c r="Q1875" s="14" t="s">
        <v>94</v>
      </c>
      <c r="R1875" s="14" t="n">
        <v>0</v>
      </c>
      <c r="S1875" s="14" t="n">
        <v>0</v>
      </c>
      <c r="T1875" s="14" t="n">
        <v>0</v>
      </c>
      <c r="U1875" s="14" t="s">
        <v>109</v>
      </c>
      <c r="V1875" s="14" t="s">
        <v>109</v>
      </c>
      <c r="W1875" s="14" t="n">
        <v>0</v>
      </c>
      <c r="X1875" s="14" t="s">
        <v>86</v>
      </c>
      <c r="Y1875" s="14" t="n">
        <v>240</v>
      </c>
      <c r="Z1875" s="14" t="n">
        <v>0</v>
      </c>
      <c r="AA1875" s="14" t="n">
        <v>0</v>
      </c>
      <c r="AB1875" s="14" t="s">
        <v>87</v>
      </c>
      <c r="AC1875" s="14" t="n">
        <v>67.5</v>
      </c>
      <c r="AD1875" s="14" t="n">
        <v>0</v>
      </c>
      <c r="AE1875" s="14" t="n">
        <v>0</v>
      </c>
      <c r="AF1875" s="14" t="s">
        <v>96</v>
      </c>
      <c r="AG1875" s="15" t="n">
        <v>42763</v>
      </c>
      <c r="AH1875" s="14" t="n">
        <f aca="false">I1875+J1875</f>
        <v>7</v>
      </c>
      <c r="AI1875" s="14" t="n">
        <f aca="false">K1875+L1875+M1875</f>
        <v>2</v>
      </c>
      <c r="AJ1875" s="14" t="n">
        <f aca="false">AC1875*AH1875</f>
        <v>472.5</v>
      </c>
      <c r="AK1875" s="14" t="str">
        <f aca="false">IF(C1875=1,"Cancelled","Completed")</f>
        <v>Cancelled</v>
      </c>
      <c r="AL1875" s="14" t="str">
        <f aca="false">_xlfn.IFS(D1875&lt;=7,"0-7 Days",D1875&lt;=30,"8-30 Days",D1875&lt;=90,"31-90 Days",TRUE(),"90+ Days")</f>
        <v>90+ Days</v>
      </c>
      <c r="AM1875" s="14" t="str">
        <f aca="false">_xlfn.IFS(OR(F1875="December",F1875="January",F1875="February"),"Winter",OR(F1875="March",F1875="April",F1875="May"),"Spring",OR(F1875="June",F1875="July",F1875="August"),"Summer",TRUE(),"Autumn")</f>
        <v>Spring</v>
      </c>
      <c r="AN1875" s="14" t="str">
        <f aca="false">IF(L1875+M1875&gt;0,"Family","Adult Only")</f>
        <v>Adult Only</v>
      </c>
      <c r="AO1875" s="14" t="str">
        <f aca="false">IF(U1875=V1875,"Same","Changed")</f>
        <v>Same</v>
      </c>
    </row>
    <row r="1876" customFormat="false" ht="15" hidden="false" customHeight="false" outlineLevel="0" collapsed="false">
      <c r="A1876" s="0" t="n">
        <v>1962</v>
      </c>
      <c r="B1876" s="0" t="s">
        <v>90</v>
      </c>
      <c r="C1876" s="0" t="n">
        <v>1</v>
      </c>
      <c r="D1876" s="0" t="n">
        <v>88</v>
      </c>
      <c r="E1876" s="0" t="n">
        <v>2017</v>
      </c>
      <c r="F1876" s="0" t="s">
        <v>106</v>
      </c>
      <c r="G1876" s="0" t="n">
        <v>17</v>
      </c>
      <c r="H1876" s="0" t="n">
        <v>24</v>
      </c>
      <c r="I1876" s="0" t="n">
        <v>1</v>
      </c>
      <c r="J1876" s="0" t="n">
        <v>5</v>
      </c>
      <c r="K1876" s="0" t="n">
        <v>2</v>
      </c>
      <c r="L1876" s="0" t="n">
        <v>0</v>
      </c>
      <c r="M1876" s="0" t="n">
        <v>0</v>
      </c>
      <c r="N1876" s="0" t="s">
        <v>82</v>
      </c>
      <c r="O1876" s="0" t="s">
        <v>158</v>
      </c>
      <c r="P1876" s="0" t="s">
        <v>93</v>
      </c>
      <c r="Q1876" s="0" t="s">
        <v>94</v>
      </c>
      <c r="R1876" s="0" t="n">
        <v>0</v>
      </c>
      <c r="S1876" s="0" t="n">
        <v>0</v>
      </c>
      <c r="T1876" s="0" t="n">
        <v>0</v>
      </c>
      <c r="U1876" s="0" t="s">
        <v>95</v>
      </c>
      <c r="V1876" s="0" t="s">
        <v>95</v>
      </c>
      <c r="W1876" s="0" t="n">
        <v>0</v>
      </c>
      <c r="X1876" s="0" t="s">
        <v>86</v>
      </c>
      <c r="Y1876" s="0" t="n">
        <v>9</v>
      </c>
      <c r="Z1876" s="0" t="n">
        <v>0</v>
      </c>
      <c r="AA1876" s="0" t="n">
        <v>0</v>
      </c>
      <c r="AB1876" s="0" t="s">
        <v>87</v>
      </c>
      <c r="AC1876" s="0" t="n">
        <v>121.5</v>
      </c>
      <c r="AD1876" s="0" t="n">
        <v>0</v>
      </c>
      <c r="AE1876" s="0" t="n">
        <v>1</v>
      </c>
      <c r="AF1876" s="0" t="s">
        <v>96</v>
      </c>
      <c r="AG1876" s="13" t="n">
        <v>42762</v>
      </c>
      <c r="AH1876" s="25" t="n">
        <f aca="false">I1876+J1876</f>
        <v>6</v>
      </c>
      <c r="AI1876" s="25" t="n">
        <f aca="false">K1876+L1876+M1876</f>
        <v>2</v>
      </c>
      <c r="AJ1876" s="25" t="n">
        <f aca="false">AC1876*AH1876</f>
        <v>729</v>
      </c>
      <c r="AK1876" s="0" t="str">
        <f aca="false">IF(C1876=1,"Cancelled","Completed")</f>
        <v>Cancelled</v>
      </c>
      <c r="AL1876" s="0" t="str">
        <f aca="false">_xlfn.IFS(D1876&lt;=7,"0-7 Days",D1876&lt;=30,"8-30 Days",D1876&lt;=90,"31-90 Days",TRUE(),"90+ Days")</f>
        <v>31-90 Days</v>
      </c>
      <c r="AM1876" s="0" t="str">
        <f aca="false">_xlfn.IFS(OR(F1876="December",F1876="January",F1876="February"),"Winter",OR(F1876="March",F1876="April",F1876="May"),"Spring",OR(F1876="June",F1876="July",F1876="August"),"Summer",TRUE(),"Autumn")</f>
        <v>Spring</v>
      </c>
      <c r="AN1876" s="0" t="str">
        <f aca="false">IF(L1876+M1876&gt;0,"Family","Adult Only")</f>
        <v>Adult Only</v>
      </c>
      <c r="AO1876" s="0" t="str">
        <f aca="false">IF(U1876=V1876,"Same","Changed")</f>
        <v>Same</v>
      </c>
    </row>
    <row r="1877" customFormat="false" ht="15" hidden="false" customHeight="false" outlineLevel="0" collapsed="false">
      <c r="A1877" s="14" t="n">
        <v>1964</v>
      </c>
      <c r="B1877" s="14" t="s">
        <v>90</v>
      </c>
      <c r="C1877" s="14" t="n">
        <v>1</v>
      </c>
      <c r="D1877" s="14" t="n">
        <v>112</v>
      </c>
      <c r="E1877" s="14" t="n">
        <v>2016</v>
      </c>
      <c r="F1877" s="14" t="s">
        <v>81</v>
      </c>
      <c r="G1877" s="14" t="n">
        <v>50</v>
      </c>
      <c r="H1877" s="14" t="n">
        <v>5</v>
      </c>
      <c r="I1877" s="14" t="n">
        <v>1</v>
      </c>
      <c r="J1877" s="14" t="n">
        <v>3</v>
      </c>
      <c r="K1877" s="14" t="n">
        <v>2</v>
      </c>
      <c r="L1877" s="14" t="n">
        <v>0</v>
      </c>
      <c r="M1877" s="14" t="n">
        <v>0</v>
      </c>
      <c r="N1877" s="14" t="s">
        <v>112</v>
      </c>
      <c r="O1877" s="14" t="s">
        <v>115</v>
      </c>
      <c r="P1877" s="14" t="s">
        <v>93</v>
      </c>
      <c r="Q1877" s="14" t="s">
        <v>94</v>
      </c>
      <c r="R1877" s="14" t="n">
        <v>0</v>
      </c>
      <c r="S1877" s="14" t="n">
        <v>0</v>
      </c>
      <c r="T1877" s="14" t="n">
        <v>0</v>
      </c>
      <c r="U1877" s="14" t="s">
        <v>95</v>
      </c>
      <c r="V1877" s="14" t="s">
        <v>95</v>
      </c>
      <c r="W1877" s="14" t="n">
        <v>0</v>
      </c>
      <c r="X1877" s="14" t="s">
        <v>86</v>
      </c>
      <c r="Y1877" s="14" t="n">
        <v>9</v>
      </c>
      <c r="Z1877" s="14" t="n">
        <v>0</v>
      </c>
      <c r="AA1877" s="14" t="n">
        <v>0</v>
      </c>
      <c r="AB1877" s="14" t="s">
        <v>87</v>
      </c>
      <c r="AC1877" s="14" t="n">
        <v>126.3</v>
      </c>
      <c r="AD1877" s="14" t="n">
        <v>0</v>
      </c>
      <c r="AE1877" s="14" t="n">
        <v>2</v>
      </c>
      <c r="AF1877" s="14" t="s">
        <v>96</v>
      </c>
      <c r="AG1877" s="15" t="n">
        <v>42697</v>
      </c>
      <c r="AH1877" s="14" t="n">
        <f aca="false">I1877+J1877</f>
        <v>4</v>
      </c>
      <c r="AI1877" s="14" t="n">
        <f aca="false">K1877+L1877+M1877</f>
        <v>2</v>
      </c>
      <c r="AJ1877" s="14" t="n">
        <f aca="false">AC1877*AH1877</f>
        <v>505.2</v>
      </c>
      <c r="AK1877" s="14" t="str">
        <f aca="false">IF(C1877=1,"Cancelled","Completed")</f>
        <v>Cancelled</v>
      </c>
      <c r="AL1877" s="14" t="str">
        <f aca="false">_xlfn.IFS(D1877&lt;=7,"0-7 Days",D1877&lt;=30,"8-30 Days",D1877&lt;=90,"31-90 Days",TRUE(),"90+ Days")</f>
        <v>90+ Days</v>
      </c>
      <c r="AM1877" s="14" t="str">
        <f aca="false">_xlfn.IFS(OR(F1877="December",F1877="January",F1877="February"),"Winter",OR(F1877="March",F1877="April",F1877="May"),"Spring",OR(F1877="June",F1877="July",F1877="August"),"Summer",TRUE(),"Autumn")</f>
        <v>Winter</v>
      </c>
      <c r="AN1877" s="14" t="str">
        <f aca="false">IF(L1877+M1877&gt;0,"Family","Adult Only")</f>
        <v>Adult Only</v>
      </c>
      <c r="AO1877" s="14" t="str">
        <f aca="false">IF(U1877=V1877,"Same","Changed")</f>
        <v>Same</v>
      </c>
    </row>
    <row r="1878" customFormat="false" ht="15" hidden="false" customHeight="false" outlineLevel="0" collapsed="false">
      <c r="A1878" s="0" t="n">
        <v>1965</v>
      </c>
      <c r="B1878" s="0" t="s">
        <v>90</v>
      </c>
      <c r="C1878" s="0" t="n">
        <v>1</v>
      </c>
      <c r="D1878" s="0" t="n">
        <v>200</v>
      </c>
      <c r="E1878" s="0" t="n">
        <v>2016</v>
      </c>
      <c r="F1878" s="0" t="s">
        <v>111</v>
      </c>
      <c r="G1878" s="0" t="n">
        <v>44</v>
      </c>
      <c r="H1878" s="0" t="n">
        <v>24</v>
      </c>
      <c r="I1878" s="0" t="n">
        <v>1</v>
      </c>
      <c r="J1878" s="0" t="n">
        <v>3</v>
      </c>
      <c r="K1878" s="0" t="n">
        <v>2</v>
      </c>
      <c r="L1878" s="0" t="n">
        <v>0</v>
      </c>
      <c r="M1878" s="0" t="n">
        <v>0</v>
      </c>
      <c r="N1878" s="0" t="s">
        <v>82</v>
      </c>
      <c r="O1878" s="0" t="s">
        <v>130</v>
      </c>
      <c r="P1878" s="0" t="s">
        <v>84</v>
      </c>
      <c r="Q1878" s="0" t="s">
        <v>84</v>
      </c>
      <c r="R1878" s="0" t="n">
        <v>0</v>
      </c>
      <c r="S1878" s="0" t="n">
        <v>0</v>
      </c>
      <c r="T1878" s="0" t="n">
        <v>0</v>
      </c>
      <c r="U1878" s="0" t="s">
        <v>109</v>
      </c>
      <c r="V1878" s="0" t="s">
        <v>109</v>
      </c>
      <c r="W1878" s="0" t="n">
        <v>0</v>
      </c>
      <c r="X1878" s="0" t="s">
        <v>86</v>
      </c>
      <c r="Y1878" s="0" t="n">
        <v>14</v>
      </c>
      <c r="Z1878" s="0" t="n">
        <v>0</v>
      </c>
      <c r="AA1878" s="0" t="n">
        <v>0</v>
      </c>
      <c r="AB1878" s="0" t="s">
        <v>87</v>
      </c>
      <c r="AC1878" s="0" t="n">
        <v>100.3</v>
      </c>
      <c r="AD1878" s="0" t="n">
        <v>0</v>
      </c>
      <c r="AE1878" s="0" t="n">
        <v>0</v>
      </c>
      <c r="AF1878" s="0" t="s">
        <v>96</v>
      </c>
      <c r="AG1878" s="13" t="n">
        <v>42626</v>
      </c>
      <c r="AH1878" s="25" t="n">
        <f aca="false">I1878+J1878</f>
        <v>4</v>
      </c>
      <c r="AI1878" s="25" t="n">
        <f aca="false">K1878+L1878+M1878</f>
        <v>2</v>
      </c>
      <c r="AJ1878" s="25" t="n">
        <f aca="false">AC1878*AH1878</f>
        <v>401.2</v>
      </c>
      <c r="AK1878" s="0" t="str">
        <f aca="false">IF(C1878=1,"Cancelled","Completed")</f>
        <v>Cancelled</v>
      </c>
      <c r="AL1878" s="0" t="str">
        <f aca="false">_xlfn.IFS(D1878&lt;=7,"0-7 Days",D1878&lt;=30,"8-30 Days",D1878&lt;=90,"31-90 Days",TRUE(),"90+ Days")</f>
        <v>90+ Days</v>
      </c>
      <c r="AM1878" s="0" t="str">
        <f aca="false">_xlfn.IFS(OR(F1878="December",F1878="January",F1878="February"),"Winter",OR(F1878="March",F1878="April",F1878="May"),"Spring",OR(F1878="June",F1878="July",F1878="August"),"Summer",TRUE(),"Autumn")</f>
        <v>Autumn</v>
      </c>
      <c r="AN1878" s="0" t="str">
        <f aca="false">IF(L1878+M1878&gt;0,"Family","Adult Only")</f>
        <v>Adult Only</v>
      </c>
      <c r="AO1878" s="0" t="str">
        <f aca="false">IF(U1878=V1878,"Same","Changed")</f>
        <v>Same</v>
      </c>
    </row>
    <row r="1879" customFormat="false" ht="15" hidden="false" customHeight="false" outlineLevel="0" collapsed="false">
      <c r="A1879" s="14" t="n">
        <v>1966</v>
      </c>
      <c r="B1879" s="14" t="s">
        <v>80</v>
      </c>
      <c r="C1879" s="14" t="n">
        <v>1</v>
      </c>
      <c r="D1879" s="14" t="n">
        <v>167</v>
      </c>
      <c r="E1879" s="14" t="n">
        <v>2017</v>
      </c>
      <c r="F1879" s="14" t="s">
        <v>135</v>
      </c>
      <c r="G1879" s="14" t="n">
        <v>24</v>
      </c>
      <c r="H1879" s="14" t="n">
        <v>11</v>
      </c>
      <c r="I1879" s="14" t="n">
        <v>2</v>
      </c>
      <c r="J1879" s="14" t="n">
        <v>3</v>
      </c>
      <c r="K1879" s="14" t="n">
        <v>1</v>
      </c>
      <c r="L1879" s="14" t="n">
        <v>0</v>
      </c>
      <c r="M1879" s="14" t="n">
        <v>0</v>
      </c>
      <c r="N1879" s="14" t="s">
        <v>82</v>
      </c>
      <c r="O1879" s="14" t="s">
        <v>163</v>
      </c>
      <c r="P1879" s="14" t="s">
        <v>93</v>
      </c>
      <c r="Q1879" s="14" t="s">
        <v>94</v>
      </c>
      <c r="R1879" s="14" t="n">
        <v>0</v>
      </c>
      <c r="S1879" s="14" t="n">
        <v>0</v>
      </c>
      <c r="T1879" s="14" t="n">
        <v>0</v>
      </c>
      <c r="U1879" s="14" t="s">
        <v>95</v>
      </c>
      <c r="V1879" s="14" t="s">
        <v>95</v>
      </c>
      <c r="W1879" s="14" t="n">
        <v>0</v>
      </c>
      <c r="X1879" s="14" t="s">
        <v>86</v>
      </c>
      <c r="Y1879" s="14" t="n">
        <v>240</v>
      </c>
      <c r="Z1879" s="14" t="n">
        <v>0</v>
      </c>
      <c r="AA1879" s="14" t="n">
        <v>0</v>
      </c>
      <c r="AB1879" s="14" t="s">
        <v>87</v>
      </c>
      <c r="AC1879" s="14" t="n">
        <v>101</v>
      </c>
      <c r="AD1879" s="14" t="n">
        <v>0</v>
      </c>
      <c r="AE1879" s="14" t="n">
        <v>2</v>
      </c>
      <c r="AF1879" s="14" t="s">
        <v>96</v>
      </c>
      <c r="AG1879" s="15" t="n">
        <v>42773</v>
      </c>
      <c r="AH1879" s="14" t="n">
        <f aca="false">I1879+J1879</f>
        <v>5</v>
      </c>
      <c r="AI1879" s="14" t="n">
        <f aca="false">K1879+L1879+M1879</f>
        <v>1</v>
      </c>
      <c r="AJ1879" s="14" t="n">
        <f aca="false">AC1879*AH1879</f>
        <v>505</v>
      </c>
      <c r="AK1879" s="14" t="str">
        <f aca="false">IF(C1879=1,"Cancelled","Completed")</f>
        <v>Cancelled</v>
      </c>
      <c r="AL1879" s="14" t="str">
        <f aca="false">_xlfn.IFS(D1879&lt;=7,"0-7 Days",D1879&lt;=30,"8-30 Days",D1879&lt;=90,"31-90 Days",TRUE(),"90+ Days")</f>
        <v>90+ Days</v>
      </c>
      <c r="AM1879" s="14" t="str">
        <f aca="false">_xlfn.IFS(OR(F1879="December",F1879="January",F1879="February"),"Winter",OR(F1879="March",F1879="April",F1879="May"),"Spring",OR(F1879="June",F1879="July",F1879="August"),"Summer",TRUE(),"Autumn")</f>
        <v>Summer</v>
      </c>
      <c r="AN1879" s="14" t="str">
        <f aca="false">IF(L1879+M1879&gt;0,"Family","Adult Only")</f>
        <v>Adult Only</v>
      </c>
      <c r="AO1879" s="14" t="str">
        <f aca="false">IF(U1879=V1879,"Same","Changed")</f>
        <v>Same</v>
      </c>
    </row>
    <row r="1880" customFormat="false" ht="15" hidden="false" customHeight="false" outlineLevel="0" collapsed="false">
      <c r="A1880" s="0" t="n">
        <v>1968</v>
      </c>
      <c r="B1880" s="0" t="s">
        <v>90</v>
      </c>
      <c r="C1880" s="0" t="n">
        <v>0</v>
      </c>
      <c r="D1880" s="0" t="n">
        <v>30</v>
      </c>
      <c r="E1880" s="0" t="n">
        <v>2017</v>
      </c>
      <c r="F1880" s="0" t="s">
        <v>126</v>
      </c>
      <c r="G1880" s="0" t="n">
        <v>1</v>
      </c>
      <c r="H1880" s="0" t="n">
        <v>3</v>
      </c>
      <c r="I1880" s="0" t="n">
        <v>0</v>
      </c>
      <c r="J1880" s="0" t="n">
        <v>4</v>
      </c>
      <c r="K1880" s="0" t="n">
        <v>2</v>
      </c>
      <c r="L1880" s="0" t="n">
        <v>0</v>
      </c>
      <c r="M1880" s="0" t="n">
        <v>0</v>
      </c>
      <c r="N1880" s="0" t="s">
        <v>107</v>
      </c>
      <c r="O1880" s="0" t="s">
        <v>122</v>
      </c>
      <c r="P1880" s="0" t="s">
        <v>93</v>
      </c>
      <c r="Q1880" s="0" t="s">
        <v>94</v>
      </c>
      <c r="R1880" s="0" t="n">
        <v>0</v>
      </c>
      <c r="S1880" s="0" t="n">
        <v>0</v>
      </c>
      <c r="T1880" s="0" t="n">
        <v>0</v>
      </c>
      <c r="U1880" s="0" t="s">
        <v>95</v>
      </c>
      <c r="V1880" s="0" t="s">
        <v>95</v>
      </c>
      <c r="W1880" s="0" t="n">
        <v>0</v>
      </c>
      <c r="X1880" s="0" t="s">
        <v>86</v>
      </c>
      <c r="Y1880" s="0" t="n">
        <v>9</v>
      </c>
      <c r="Z1880" s="0" t="n">
        <v>0</v>
      </c>
      <c r="AA1880" s="0" t="n">
        <v>0</v>
      </c>
      <c r="AB1880" s="0" t="s">
        <v>87</v>
      </c>
      <c r="AC1880" s="0" t="n">
        <v>74.8</v>
      </c>
      <c r="AD1880" s="0" t="n">
        <v>0</v>
      </c>
      <c r="AE1880" s="0" t="n">
        <v>1</v>
      </c>
      <c r="AF1880" s="0" t="s">
        <v>88</v>
      </c>
      <c r="AG1880" s="13" t="n">
        <v>42742</v>
      </c>
      <c r="AH1880" s="25" t="n">
        <f aca="false">I1880+J1880</f>
        <v>4</v>
      </c>
      <c r="AI1880" s="25" t="n">
        <f aca="false">K1880+L1880+M1880</f>
        <v>2</v>
      </c>
      <c r="AJ1880" s="25" t="n">
        <f aca="false">AC1880*AH1880</f>
        <v>299.2</v>
      </c>
      <c r="AK1880" s="0" t="str">
        <f aca="false">IF(C1880=1,"Cancelled","Completed")</f>
        <v>Completed</v>
      </c>
      <c r="AL1880" s="0" t="str">
        <f aca="false">_xlfn.IFS(D1880&lt;=7,"0-7 Days",D1880&lt;=30,"8-30 Days",D1880&lt;=90,"31-90 Days",TRUE(),"90+ Days")</f>
        <v>8-30 Days</v>
      </c>
      <c r="AM1880" s="0" t="str">
        <f aca="false">_xlfn.IFS(OR(F1880="December",F1880="January",F1880="February"),"Winter",OR(F1880="March",F1880="April",F1880="May"),"Spring",OR(F1880="June",F1880="July",F1880="August"),"Summer",TRUE(),"Autumn")</f>
        <v>Winter</v>
      </c>
      <c r="AN1880" s="0" t="str">
        <f aca="false">IF(L1880+M1880&gt;0,"Family","Adult Only")</f>
        <v>Adult Only</v>
      </c>
      <c r="AO1880" s="0" t="str">
        <f aca="false">IF(U1880=V1880,"Same","Changed")</f>
        <v>Same</v>
      </c>
    </row>
    <row r="1881" customFormat="false" ht="15" hidden="false" customHeight="false" outlineLevel="0" collapsed="false">
      <c r="A1881" s="14" t="n">
        <v>1970</v>
      </c>
      <c r="B1881" s="14" t="s">
        <v>90</v>
      </c>
      <c r="C1881" s="14" t="n">
        <v>1</v>
      </c>
      <c r="D1881" s="14" t="n">
        <v>7</v>
      </c>
      <c r="E1881" s="14" t="n">
        <v>2017</v>
      </c>
      <c r="F1881" s="14" t="s">
        <v>106</v>
      </c>
      <c r="G1881" s="14" t="n">
        <v>17</v>
      </c>
      <c r="H1881" s="14" t="n">
        <v>29</v>
      </c>
      <c r="I1881" s="14" t="n">
        <v>2</v>
      </c>
      <c r="J1881" s="14" t="n">
        <v>2</v>
      </c>
      <c r="K1881" s="14" t="n">
        <v>2</v>
      </c>
      <c r="L1881" s="14" t="n">
        <v>0</v>
      </c>
      <c r="M1881" s="14" t="n">
        <v>0</v>
      </c>
      <c r="N1881" s="14" t="s">
        <v>107</v>
      </c>
      <c r="O1881" s="14" t="s">
        <v>155</v>
      </c>
      <c r="P1881" s="14" t="s">
        <v>93</v>
      </c>
      <c r="Q1881" s="14" t="s">
        <v>94</v>
      </c>
      <c r="R1881" s="14" t="n">
        <v>0</v>
      </c>
      <c r="S1881" s="14" t="n">
        <v>0</v>
      </c>
      <c r="T1881" s="14" t="n">
        <v>0</v>
      </c>
      <c r="U1881" s="14" t="s">
        <v>95</v>
      </c>
      <c r="V1881" s="14" t="s">
        <v>95</v>
      </c>
      <c r="W1881" s="14" t="n">
        <v>0</v>
      </c>
      <c r="X1881" s="14" t="s">
        <v>86</v>
      </c>
      <c r="Y1881" s="14" t="n">
        <v>9</v>
      </c>
      <c r="Z1881" s="14" t="n">
        <v>0</v>
      </c>
      <c r="AA1881" s="14" t="n">
        <v>0</v>
      </c>
      <c r="AB1881" s="14" t="s">
        <v>87</v>
      </c>
      <c r="AC1881" s="14" t="n">
        <v>160</v>
      </c>
      <c r="AD1881" s="14" t="n">
        <v>0</v>
      </c>
      <c r="AE1881" s="14" t="n">
        <v>1</v>
      </c>
      <c r="AF1881" s="14" t="s">
        <v>96</v>
      </c>
      <c r="AG1881" s="15" t="n">
        <v>42847</v>
      </c>
      <c r="AH1881" s="14" t="n">
        <f aca="false">I1881+J1881</f>
        <v>4</v>
      </c>
      <c r="AI1881" s="14" t="n">
        <f aca="false">K1881+L1881+M1881</f>
        <v>2</v>
      </c>
      <c r="AJ1881" s="14" t="n">
        <f aca="false">AC1881*AH1881</f>
        <v>640</v>
      </c>
      <c r="AK1881" s="14" t="str">
        <f aca="false">IF(C1881=1,"Cancelled","Completed")</f>
        <v>Cancelled</v>
      </c>
      <c r="AL1881" s="14" t="str">
        <f aca="false">_xlfn.IFS(D1881&lt;=7,"0-7 Days",D1881&lt;=30,"8-30 Days",D1881&lt;=90,"31-90 Days",TRUE(),"90+ Days")</f>
        <v>0-7 Days</v>
      </c>
      <c r="AM1881" s="14" t="str">
        <f aca="false">_xlfn.IFS(OR(F1881="December",F1881="January",F1881="February"),"Winter",OR(F1881="March",F1881="April",F1881="May"),"Spring",OR(F1881="June",F1881="July",F1881="August"),"Summer",TRUE(),"Autumn")</f>
        <v>Spring</v>
      </c>
      <c r="AN1881" s="14" t="str">
        <f aca="false">IF(L1881+M1881&gt;0,"Family","Adult Only")</f>
        <v>Adult Only</v>
      </c>
      <c r="AO1881" s="14" t="str">
        <f aca="false">IF(U1881=V1881,"Same","Changed")</f>
        <v>Same</v>
      </c>
    </row>
    <row r="1882" customFormat="false" ht="15" hidden="false" customHeight="false" outlineLevel="0" collapsed="false">
      <c r="A1882" s="0" t="n">
        <v>1971</v>
      </c>
      <c r="B1882" s="0" t="s">
        <v>80</v>
      </c>
      <c r="C1882" s="0" t="n">
        <v>1</v>
      </c>
      <c r="D1882" s="0" t="n">
        <v>26</v>
      </c>
      <c r="E1882" s="0" t="n">
        <v>2015</v>
      </c>
      <c r="F1882" s="0" t="s">
        <v>113</v>
      </c>
      <c r="G1882" s="0" t="n">
        <v>45</v>
      </c>
      <c r="H1882" s="0" t="n">
        <v>3</v>
      </c>
      <c r="I1882" s="0" t="n">
        <v>0</v>
      </c>
      <c r="J1882" s="0" t="n">
        <v>4</v>
      </c>
      <c r="K1882" s="0" t="n">
        <v>1</v>
      </c>
      <c r="L1882" s="0" t="n">
        <v>0</v>
      </c>
      <c r="M1882" s="0" t="n">
        <v>0</v>
      </c>
      <c r="N1882" s="0" t="s">
        <v>82</v>
      </c>
      <c r="O1882" s="0" t="s">
        <v>92</v>
      </c>
      <c r="P1882" s="0" t="s">
        <v>99</v>
      </c>
      <c r="Q1882" s="0" t="s">
        <v>94</v>
      </c>
      <c r="R1882" s="0" t="n">
        <v>0</v>
      </c>
      <c r="S1882" s="0" t="n">
        <v>0</v>
      </c>
      <c r="T1882" s="0" t="n">
        <v>0</v>
      </c>
      <c r="U1882" s="0" t="s">
        <v>95</v>
      </c>
      <c r="V1882" s="0" t="s">
        <v>95</v>
      </c>
      <c r="W1882" s="0" t="n">
        <v>0</v>
      </c>
      <c r="X1882" s="0" t="s">
        <v>86</v>
      </c>
      <c r="Y1882" s="0" t="n">
        <v>177</v>
      </c>
      <c r="Z1882" s="0" t="n">
        <v>0</v>
      </c>
      <c r="AA1882" s="0" t="n">
        <v>0</v>
      </c>
      <c r="AB1882" s="0" t="s">
        <v>101</v>
      </c>
      <c r="AC1882" s="0" t="n">
        <v>22.5</v>
      </c>
      <c r="AD1882" s="0" t="n">
        <v>0</v>
      </c>
      <c r="AE1882" s="0" t="n">
        <v>0</v>
      </c>
      <c r="AF1882" s="0" t="s">
        <v>96</v>
      </c>
      <c r="AG1882" s="13" t="n">
        <v>42285</v>
      </c>
      <c r="AH1882" s="25" t="n">
        <f aca="false">I1882+J1882</f>
        <v>4</v>
      </c>
      <c r="AI1882" s="25" t="n">
        <f aca="false">K1882+L1882+M1882</f>
        <v>1</v>
      </c>
      <c r="AJ1882" s="25" t="n">
        <f aca="false">AC1882*AH1882</f>
        <v>90</v>
      </c>
      <c r="AK1882" s="0" t="str">
        <f aca="false">IF(C1882=1,"Cancelled","Completed")</f>
        <v>Cancelled</v>
      </c>
      <c r="AL1882" s="0" t="str">
        <f aca="false">_xlfn.IFS(D1882&lt;=7,"0-7 Days",D1882&lt;=30,"8-30 Days",D1882&lt;=90,"31-90 Days",TRUE(),"90+ Days")</f>
        <v>8-30 Days</v>
      </c>
      <c r="AM1882" s="0" t="str">
        <f aca="false">_xlfn.IFS(OR(F1882="December",F1882="January",F1882="February"),"Winter",OR(F1882="March",F1882="April",F1882="May"),"Spring",OR(F1882="June",F1882="July",F1882="August"),"Summer",TRUE(),"Autumn")</f>
        <v>Autumn</v>
      </c>
      <c r="AN1882" s="0" t="str">
        <f aca="false">IF(L1882+M1882&gt;0,"Family","Adult Only")</f>
        <v>Adult Only</v>
      </c>
      <c r="AO1882" s="0" t="str">
        <f aca="false">IF(U1882=V1882,"Same","Changed")</f>
        <v>Same</v>
      </c>
    </row>
    <row r="1883" customFormat="false" ht="15" hidden="false" customHeight="false" outlineLevel="0" collapsed="false">
      <c r="A1883" s="14" t="n">
        <v>1972</v>
      </c>
      <c r="B1883" s="14" t="s">
        <v>90</v>
      </c>
      <c r="C1883" s="14" t="n">
        <v>1</v>
      </c>
      <c r="D1883" s="14" t="n">
        <v>330</v>
      </c>
      <c r="E1883" s="14" t="n">
        <v>2017</v>
      </c>
      <c r="F1883" s="14" t="s">
        <v>119</v>
      </c>
      <c r="G1883" s="14" t="n">
        <v>35</v>
      </c>
      <c r="H1883" s="14" t="n">
        <v>27</v>
      </c>
      <c r="I1883" s="14" t="n">
        <v>2</v>
      </c>
      <c r="J1883" s="14" t="n">
        <v>1</v>
      </c>
      <c r="K1883" s="14" t="n">
        <v>2</v>
      </c>
      <c r="L1883" s="14" t="n">
        <v>2</v>
      </c>
      <c r="M1883" s="14" t="n">
        <v>0</v>
      </c>
      <c r="N1883" s="14" t="s">
        <v>82</v>
      </c>
      <c r="O1883" s="14" t="s">
        <v>152</v>
      </c>
      <c r="P1883" s="14" t="s">
        <v>93</v>
      </c>
      <c r="Q1883" s="14" t="s">
        <v>94</v>
      </c>
      <c r="R1883" s="14" t="n">
        <v>0</v>
      </c>
      <c r="S1883" s="14" t="n">
        <v>0</v>
      </c>
      <c r="T1883" s="14" t="n">
        <v>0</v>
      </c>
      <c r="U1883" s="14" t="s">
        <v>85</v>
      </c>
      <c r="V1883" s="14" t="s">
        <v>85</v>
      </c>
      <c r="W1883" s="14" t="n">
        <v>0</v>
      </c>
      <c r="X1883" s="14" t="s">
        <v>86</v>
      </c>
      <c r="Y1883" s="14" t="n">
        <v>9</v>
      </c>
      <c r="Z1883" s="14" t="n">
        <v>0</v>
      </c>
      <c r="AA1883" s="14" t="n">
        <v>0</v>
      </c>
      <c r="AB1883" s="14" t="s">
        <v>87</v>
      </c>
      <c r="AC1883" s="14" t="n">
        <v>199</v>
      </c>
      <c r="AD1883" s="14" t="n">
        <v>0</v>
      </c>
      <c r="AE1883" s="14" t="n">
        <v>1</v>
      </c>
      <c r="AF1883" s="14" t="s">
        <v>96</v>
      </c>
      <c r="AG1883" s="15" t="n">
        <v>42940</v>
      </c>
      <c r="AH1883" s="14" t="n">
        <f aca="false">I1883+J1883</f>
        <v>3</v>
      </c>
      <c r="AI1883" s="14" t="n">
        <f aca="false">K1883+L1883+M1883</f>
        <v>4</v>
      </c>
      <c r="AJ1883" s="14" t="n">
        <f aca="false">AC1883*AH1883</f>
        <v>597</v>
      </c>
      <c r="AK1883" s="14" t="str">
        <f aca="false">IF(C1883=1,"Cancelled","Completed")</f>
        <v>Cancelled</v>
      </c>
      <c r="AL1883" s="14" t="str">
        <f aca="false">_xlfn.IFS(D1883&lt;=7,"0-7 Days",D1883&lt;=30,"8-30 Days",D1883&lt;=90,"31-90 Days",TRUE(),"90+ Days")</f>
        <v>90+ Days</v>
      </c>
      <c r="AM1883" s="14" t="str">
        <f aca="false">_xlfn.IFS(OR(F1883="December",F1883="January",F1883="February"),"Winter",OR(F1883="March",F1883="April",F1883="May"),"Spring",OR(F1883="June",F1883="July",F1883="August"),"Summer",TRUE(),"Autumn")</f>
        <v>Summer</v>
      </c>
      <c r="AN1883" s="14" t="str">
        <f aca="false">IF(L1883+M1883&gt;0,"Family","Adult Only")</f>
        <v>Family</v>
      </c>
      <c r="AO1883" s="14" t="str">
        <f aca="false">IF(U1883=V1883,"Same","Changed")</f>
        <v>Same</v>
      </c>
    </row>
    <row r="1884" customFormat="false" ht="15" hidden="false" customHeight="false" outlineLevel="0" collapsed="false">
      <c r="A1884" s="0" t="n">
        <v>1973</v>
      </c>
      <c r="B1884" s="0" t="s">
        <v>80</v>
      </c>
      <c r="C1884" s="0" t="n">
        <v>0</v>
      </c>
      <c r="D1884" s="0" t="n">
        <v>173</v>
      </c>
      <c r="E1884" s="0" t="n">
        <v>2016</v>
      </c>
      <c r="F1884" s="0" t="s">
        <v>119</v>
      </c>
      <c r="G1884" s="0" t="n">
        <v>34</v>
      </c>
      <c r="H1884" s="0" t="n">
        <v>15</v>
      </c>
      <c r="I1884" s="0" t="n">
        <v>1</v>
      </c>
      <c r="J1884" s="0" t="n">
        <v>3</v>
      </c>
      <c r="K1884" s="0" t="n">
        <v>3</v>
      </c>
      <c r="L1884" s="0" t="n">
        <v>0</v>
      </c>
      <c r="M1884" s="0" t="n">
        <v>0</v>
      </c>
      <c r="N1884" s="0" t="s">
        <v>82</v>
      </c>
      <c r="O1884" s="0" t="s">
        <v>92</v>
      </c>
      <c r="P1884" s="0" t="s">
        <v>99</v>
      </c>
      <c r="Q1884" s="0" t="s">
        <v>94</v>
      </c>
      <c r="R1884" s="0" t="n">
        <v>0</v>
      </c>
      <c r="S1884" s="0" t="n">
        <v>0</v>
      </c>
      <c r="T1884" s="0" t="n">
        <v>0</v>
      </c>
      <c r="U1884" s="0" t="s">
        <v>109</v>
      </c>
      <c r="V1884" s="0" t="s">
        <v>109</v>
      </c>
      <c r="W1884" s="0" t="n">
        <v>0</v>
      </c>
      <c r="X1884" s="0" t="s">
        <v>86</v>
      </c>
      <c r="Y1884" s="0" t="n">
        <v>196</v>
      </c>
      <c r="Z1884" s="0" t="n">
        <v>0</v>
      </c>
      <c r="AA1884" s="0" t="n">
        <v>0</v>
      </c>
      <c r="AB1884" s="0" t="s">
        <v>87</v>
      </c>
      <c r="AC1884" s="0" t="n">
        <v>143</v>
      </c>
      <c r="AD1884" s="0" t="n">
        <v>0</v>
      </c>
      <c r="AE1884" s="0" t="n">
        <v>0</v>
      </c>
      <c r="AF1884" s="0" t="s">
        <v>88</v>
      </c>
      <c r="AG1884" s="13" t="n">
        <v>42601</v>
      </c>
      <c r="AH1884" s="25" t="n">
        <f aca="false">I1884+J1884</f>
        <v>4</v>
      </c>
      <c r="AI1884" s="25" t="n">
        <f aca="false">K1884+L1884+M1884</f>
        <v>3</v>
      </c>
      <c r="AJ1884" s="25" t="n">
        <f aca="false">AC1884*AH1884</f>
        <v>572</v>
      </c>
      <c r="AK1884" s="0" t="str">
        <f aca="false">IF(C1884=1,"Cancelled","Completed")</f>
        <v>Completed</v>
      </c>
      <c r="AL1884" s="0" t="str">
        <f aca="false">_xlfn.IFS(D1884&lt;=7,"0-7 Days",D1884&lt;=30,"8-30 Days",D1884&lt;=90,"31-90 Days",TRUE(),"90+ Days")</f>
        <v>90+ Days</v>
      </c>
      <c r="AM1884" s="0" t="str">
        <f aca="false">_xlfn.IFS(OR(F1884="December",F1884="January",F1884="February"),"Winter",OR(F1884="March",F1884="April",F1884="May"),"Spring",OR(F1884="June",F1884="July",F1884="August"),"Summer",TRUE(),"Autumn")</f>
        <v>Summer</v>
      </c>
      <c r="AN1884" s="0" t="str">
        <f aca="false">IF(L1884+M1884&gt;0,"Family","Adult Only")</f>
        <v>Adult Only</v>
      </c>
      <c r="AO1884" s="0" t="str">
        <f aca="false">IF(U1884=V1884,"Same","Changed")</f>
        <v>Same</v>
      </c>
    </row>
    <row r="1885" customFormat="false" ht="15" hidden="false" customHeight="false" outlineLevel="0" collapsed="false">
      <c r="A1885" s="14" t="n">
        <v>1975</v>
      </c>
      <c r="B1885" s="14" t="s">
        <v>90</v>
      </c>
      <c r="C1885" s="14" t="n">
        <v>1</v>
      </c>
      <c r="D1885" s="14" t="n">
        <v>142</v>
      </c>
      <c r="E1885" s="14" t="n">
        <v>2017</v>
      </c>
      <c r="F1885" s="14" t="s">
        <v>126</v>
      </c>
      <c r="G1885" s="14" t="n">
        <v>2</v>
      </c>
      <c r="H1885" s="14" t="n">
        <v>8</v>
      </c>
      <c r="I1885" s="14" t="n">
        <v>2</v>
      </c>
      <c r="J1885" s="14" t="n">
        <v>2</v>
      </c>
      <c r="K1885" s="14" t="n">
        <v>2</v>
      </c>
      <c r="L1885" s="14" t="n">
        <v>0</v>
      </c>
      <c r="M1885" s="14" t="n">
        <v>0</v>
      </c>
      <c r="N1885" s="14" t="s">
        <v>82</v>
      </c>
      <c r="O1885" s="14" t="s">
        <v>108</v>
      </c>
      <c r="P1885" s="14" t="s">
        <v>93</v>
      </c>
      <c r="Q1885" s="14" t="s">
        <v>94</v>
      </c>
      <c r="R1885" s="14" t="n">
        <v>0</v>
      </c>
      <c r="S1885" s="14" t="n">
        <v>0</v>
      </c>
      <c r="T1885" s="14" t="n">
        <v>0</v>
      </c>
      <c r="U1885" s="14" t="s">
        <v>95</v>
      </c>
      <c r="V1885" s="14" t="s">
        <v>95</v>
      </c>
      <c r="W1885" s="14" t="n">
        <v>0</v>
      </c>
      <c r="X1885" s="14" t="s">
        <v>86</v>
      </c>
      <c r="Y1885" s="14" t="n">
        <v>9</v>
      </c>
      <c r="Z1885" s="14" t="n">
        <v>0</v>
      </c>
      <c r="AA1885" s="14" t="n">
        <v>0</v>
      </c>
      <c r="AB1885" s="14" t="s">
        <v>87</v>
      </c>
      <c r="AC1885" s="14" t="n">
        <v>88.4</v>
      </c>
      <c r="AD1885" s="14" t="n">
        <v>0</v>
      </c>
      <c r="AE1885" s="14" t="n">
        <v>2</v>
      </c>
      <c r="AF1885" s="14" t="s">
        <v>96</v>
      </c>
      <c r="AG1885" s="15" t="n">
        <v>42725</v>
      </c>
      <c r="AH1885" s="14" t="n">
        <f aca="false">I1885+J1885</f>
        <v>4</v>
      </c>
      <c r="AI1885" s="14" t="n">
        <f aca="false">K1885+L1885+M1885</f>
        <v>2</v>
      </c>
      <c r="AJ1885" s="14" t="n">
        <f aca="false">AC1885*AH1885</f>
        <v>353.6</v>
      </c>
      <c r="AK1885" s="14" t="str">
        <f aca="false">IF(C1885=1,"Cancelled","Completed")</f>
        <v>Cancelled</v>
      </c>
      <c r="AL1885" s="14" t="str">
        <f aca="false">_xlfn.IFS(D1885&lt;=7,"0-7 Days",D1885&lt;=30,"8-30 Days",D1885&lt;=90,"31-90 Days",TRUE(),"90+ Days")</f>
        <v>90+ Days</v>
      </c>
      <c r="AM1885" s="14" t="str">
        <f aca="false">_xlfn.IFS(OR(F1885="December",F1885="January",F1885="February"),"Winter",OR(F1885="March",F1885="April",F1885="May"),"Spring",OR(F1885="June",F1885="July",F1885="August"),"Summer",TRUE(),"Autumn")</f>
        <v>Winter</v>
      </c>
      <c r="AN1885" s="14" t="str">
        <f aca="false">IF(L1885+M1885&gt;0,"Family","Adult Only")</f>
        <v>Adult Only</v>
      </c>
      <c r="AO1885" s="14" t="str">
        <f aca="false">IF(U1885=V1885,"Same","Changed")</f>
        <v>Same</v>
      </c>
    </row>
    <row r="1886" customFormat="false" ht="15" hidden="false" customHeight="false" outlineLevel="0" collapsed="false">
      <c r="A1886" s="0" t="n">
        <v>1976</v>
      </c>
      <c r="B1886" s="0" t="s">
        <v>80</v>
      </c>
      <c r="C1886" s="0" t="n">
        <v>1</v>
      </c>
      <c r="D1886" s="0" t="n">
        <v>69</v>
      </c>
      <c r="E1886" s="0" t="n">
        <v>2016</v>
      </c>
      <c r="F1886" s="0" t="s">
        <v>121</v>
      </c>
      <c r="G1886" s="0" t="n">
        <v>22</v>
      </c>
      <c r="H1886" s="0" t="n">
        <v>25</v>
      </c>
      <c r="I1886" s="0" t="n">
        <v>0</v>
      </c>
      <c r="J1886" s="0" t="n">
        <v>1</v>
      </c>
      <c r="K1886" s="0" t="n">
        <v>2</v>
      </c>
      <c r="L1886" s="0" t="n">
        <v>0</v>
      </c>
      <c r="M1886" s="0" t="n">
        <v>0</v>
      </c>
      <c r="N1886" s="0" t="s">
        <v>82</v>
      </c>
      <c r="O1886" s="0" t="s">
        <v>92</v>
      </c>
      <c r="P1886" s="0" t="s">
        <v>93</v>
      </c>
      <c r="Q1886" s="0" t="s">
        <v>94</v>
      </c>
      <c r="R1886" s="0" t="n">
        <v>0</v>
      </c>
      <c r="S1886" s="0" t="n">
        <v>0</v>
      </c>
      <c r="T1886" s="0" t="n">
        <v>0</v>
      </c>
      <c r="U1886" s="0" t="s">
        <v>85</v>
      </c>
      <c r="V1886" s="0" t="s">
        <v>85</v>
      </c>
      <c r="W1886" s="0" t="n">
        <v>0</v>
      </c>
      <c r="X1886" s="0" t="s">
        <v>86</v>
      </c>
      <c r="Y1886" s="0" t="n">
        <v>241</v>
      </c>
      <c r="Z1886" s="0" t="n">
        <v>0</v>
      </c>
      <c r="AA1886" s="0" t="n">
        <v>0</v>
      </c>
      <c r="AB1886" s="0" t="s">
        <v>87</v>
      </c>
      <c r="AC1886" s="0" t="n">
        <v>80.85</v>
      </c>
      <c r="AD1886" s="0" t="n">
        <v>0</v>
      </c>
      <c r="AE1886" s="0" t="n">
        <v>0</v>
      </c>
      <c r="AF1886" s="0" t="s">
        <v>96</v>
      </c>
      <c r="AG1886" s="13" t="n">
        <v>42447</v>
      </c>
      <c r="AH1886" s="25" t="n">
        <f aca="false">I1886+J1886</f>
        <v>1</v>
      </c>
      <c r="AI1886" s="25" t="n">
        <f aca="false">K1886+L1886+M1886</f>
        <v>2</v>
      </c>
      <c r="AJ1886" s="25" t="n">
        <f aca="false">AC1886*AH1886</f>
        <v>80.85</v>
      </c>
      <c r="AK1886" s="0" t="str">
        <f aca="false">IF(C1886=1,"Cancelled","Completed")</f>
        <v>Cancelled</v>
      </c>
      <c r="AL1886" s="0" t="str">
        <f aca="false">_xlfn.IFS(D1886&lt;=7,"0-7 Days",D1886&lt;=30,"8-30 Days",D1886&lt;=90,"31-90 Days",TRUE(),"90+ Days")</f>
        <v>31-90 Days</v>
      </c>
      <c r="AM1886" s="0" t="str">
        <f aca="false">_xlfn.IFS(OR(F1886="December",F1886="January",F1886="February"),"Winter",OR(F1886="March",F1886="April",F1886="May"),"Spring",OR(F1886="June",F1886="July",F1886="August"),"Summer",TRUE(),"Autumn")</f>
        <v>Spring</v>
      </c>
      <c r="AN1886" s="0" t="str">
        <f aca="false">IF(L1886+M1886&gt;0,"Family","Adult Only")</f>
        <v>Adult Only</v>
      </c>
      <c r="AO1886" s="0" t="str">
        <f aca="false">IF(U1886=V1886,"Same","Changed")</f>
        <v>Same</v>
      </c>
    </row>
    <row r="1887" customFormat="false" ht="15" hidden="false" customHeight="false" outlineLevel="0" collapsed="false">
      <c r="A1887" s="14" t="n">
        <v>1977</v>
      </c>
      <c r="B1887" s="14" t="s">
        <v>90</v>
      </c>
      <c r="C1887" s="14" t="n">
        <v>1</v>
      </c>
      <c r="D1887" s="14" t="n">
        <v>104</v>
      </c>
      <c r="E1887" s="14" t="n">
        <v>2017</v>
      </c>
      <c r="F1887" s="14" t="s">
        <v>121</v>
      </c>
      <c r="G1887" s="14" t="n">
        <v>20</v>
      </c>
      <c r="H1887" s="14" t="n">
        <v>15</v>
      </c>
      <c r="I1887" s="14" t="n">
        <v>1</v>
      </c>
      <c r="J1887" s="14" t="n">
        <v>2</v>
      </c>
      <c r="K1887" s="14" t="n">
        <v>2</v>
      </c>
      <c r="L1887" s="14" t="n">
        <v>0</v>
      </c>
      <c r="M1887" s="14" t="n">
        <v>0</v>
      </c>
      <c r="N1887" s="14" t="s">
        <v>82</v>
      </c>
      <c r="O1887" s="14" t="s">
        <v>92</v>
      </c>
      <c r="P1887" s="14" t="s">
        <v>116</v>
      </c>
      <c r="Q1887" s="14" t="s">
        <v>94</v>
      </c>
      <c r="R1887" s="14" t="n">
        <v>0</v>
      </c>
      <c r="S1887" s="14" t="n">
        <v>0</v>
      </c>
      <c r="T1887" s="14" t="n">
        <v>0</v>
      </c>
      <c r="U1887" s="14" t="s">
        <v>95</v>
      </c>
      <c r="V1887" s="14" t="s">
        <v>95</v>
      </c>
      <c r="W1887" s="14" t="n">
        <v>0</v>
      </c>
      <c r="X1887" s="14" t="s">
        <v>120</v>
      </c>
      <c r="Y1887" s="14" t="n">
        <v>0</v>
      </c>
      <c r="Z1887" s="14" t="n">
        <v>0</v>
      </c>
      <c r="AA1887" s="14" t="n">
        <v>0</v>
      </c>
      <c r="AB1887" s="14" t="s">
        <v>87</v>
      </c>
      <c r="AC1887" s="14" t="n">
        <v>170</v>
      </c>
      <c r="AD1887" s="14" t="n">
        <v>0</v>
      </c>
      <c r="AE1887" s="14" t="n">
        <v>0</v>
      </c>
      <c r="AF1887" s="14" t="s">
        <v>96</v>
      </c>
      <c r="AG1887" s="15" t="n">
        <v>42766</v>
      </c>
      <c r="AH1887" s="14" t="n">
        <f aca="false">I1887+J1887</f>
        <v>3</v>
      </c>
      <c r="AI1887" s="14" t="n">
        <f aca="false">K1887+L1887+M1887</f>
        <v>2</v>
      </c>
      <c r="AJ1887" s="14" t="n">
        <f aca="false">AC1887*AH1887</f>
        <v>510</v>
      </c>
      <c r="AK1887" s="14" t="str">
        <f aca="false">IF(C1887=1,"Cancelled","Completed")</f>
        <v>Cancelled</v>
      </c>
      <c r="AL1887" s="14" t="str">
        <f aca="false">_xlfn.IFS(D1887&lt;=7,"0-7 Days",D1887&lt;=30,"8-30 Days",D1887&lt;=90,"31-90 Days",TRUE(),"90+ Days")</f>
        <v>90+ Days</v>
      </c>
      <c r="AM1887" s="14" t="str">
        <f aca="false">_xlfn.IFS(OR(F1887="December",F1887="January",F1887="February"),"Winter",OR(F1887="March",F1887="April",F1887="May"),"Spring",OR(F1887="June",F1887="July",F1887="August"),"Summer",TRUE(),"Autumn")</f>
        <v>Spring</v>
      </c>
      <c r="AN1887" s="14" t="str">
        <f aca="false">IF(L1887+M1887&gt;0,"Family","Adult Only")</f>
        <v>Adult Only</v>
      </c>
      <c r="AO1887" s="14" t="str">
        <f aca="false">IF(U1887=V1887,"Same","Changed")</f>
        <v>Same</v>
      </c>
    </row>
    <row r="1888" customFormat="false" ht="15" hidden="false" customHeight="false" outlineLevel="0" collapsed="false">
      <c r="A1888" s="0" t="n">
        <v>1978</v>
      </c>
      <c r="B1888" s="0" t="s">
        <v>90</v>
      </c>
      <c r="C1888" s="0" t="n">
        <v>0</v>
      </c>
      <c r="D1888" s="0" t="n">
        <v>0</v>
      </c>
      <c r="E1888" s="0" t="n">
        <v>2016</v>
      </c>
      <c r="F1888" s="0" t="s">
        <v>135</v>
      </c>
      <c r="G1888" s="0" t="n">
        <v>26</v>
      </c>
      <c r="H1888" s="0" t="n">
        <v>20</v>
      </c>
      <c r="I1888" s="0" t="n">
        <v>1</v>
      </c>
      <c r="J1888" s="0" t="n">
        <v>0</v>
      </c>
      <c r="K1888" s="0" t="n">
        <v>1</v>
      </c>
      <c r="L1888" s="0" t="n">
        <v>0</v>
      </c>
      <c r="M1888" s="0" t="n">
        <v>0</v>
      </c>
      <c r="N1888" s="0" t="s">
        <v>82</v>
      </c>
      <c r="O1888" s="0" t="s">
        <v>115</v>
      </c>
      <c r="P1888" s="0" t="s">
        <v>128</v>
      </c>
      <c r="Q1888" s="0" t="s">
        <v>128</v>
      </c>
      <c r="R1888" s="0" t="n">
        <v>0</v>
      </c>
      <c r="S1888" s="0" t="n">
        <v>0</v>
      </c>
      <c r="T1888" s="0" t="n">
        <v>0</v>
      </c>
      <c r="U1888" s="0" t="s">
        <v>95</v>
      </c>
      <c r="V1888" s="0" t="s">
        <v>95</v>
      </c>
      <c r="W1888" s="0" t="n">
        <v>0</v>
      </c>
      <c r="X1888" s="0" t="s">
        <v>86</v>
      </c>
      <c r="Y1888" s="0" t="n">
        <v>0</v>
      </c>
      <c r="Z1888" s="0" t="n">
        <v>62</v>
      </c>
      <c r="AA1888" s="0" t="n">
        <v>0</v>
      </c>
      <c r="AB1888" s="0" t="s">
        <v>87</v>
      </c>
      <c r="AC1888" s="0" t="n">
        <v>95</v>
      </c>
      <c r="AD1888" s="0" t="n">
        <v>0</v>
      </c>
      <c r="AE1888" s="0" t="n">
        <v>0</v>
      </c>
      <c r="AF1888" s="0" t="s">
        <v>88</v>
      </c>
      <c r="AG1888" s="13" t="n">
        <v>42542</v>
      </c>
      <c r="AH1888" s="25" t="n">
        <f aca="false">I1888+J1888</f>
        <v>1</v>
      </c>
      <c r="AI1888" s="25" t="n">
        <f aca="false">K1888+L1888+M1888</f>
        <v>1</v>
      </c>
      <c r="AJ1888" s="25" t="n">
        <f aca="false">AC1888*AH1888</f>
        <v>95</v>
      </c>
      <c r="AK1888" s="0" t="str">
        <f aca="false">IF(C1888=1,"Cancelled","Completed")</f>
        <v>Completed</v>
      </c>
      <c r="AL1888" s="0" t="str">
        <f aca="false">_xlfn.IFS(D1888&lt;=7,"0-7 Days",D1888&lt;=30,"8-30 Days",D1888&lt;=90,"31-90 Days",TRUE(),"90+ Days")</f>
        <v>0-7 Days</v>
      </c>
      <c r="AM1888" s="0" t="str">
        <f aca="false">_xlfn.IFS(OR(F1888="December",F1888="January",F1888="February"),"Winter",OR(F1888="March",F1888="April",F1888="May"),"Spring",OR(F1888="June",F1888="July",F1888="August"),"Summer",TRUE(),"Autumn")</f>
        <v>Summer</v>
      </c>
      <c r="AN1888" s="0" t="str">
        <f aca="false">IF(L1888+M1888&gt;0,"Family","Adult Only")</f>
        <v>Adult Only</v>
      </c>
      <c r="AO1888" s="0" t="str">
        <f aca="false">IF(U1888=V1888,"Same","Changed")</f>
        <v>Same</v>
      </c>
    </row>
    <row r="1889" customFormat="false" ht="15" hidden="false" customHeight="false" outlineLevel="0" collapsed="false">
      <c r="A1889" s="14" t="n">
        <v>1979</v>
      </c>
      <c r="B1889" s="14" t="s">
        <v>90</v>
      </c>
      <c r="C1889" s="14" t="n">
        <v>1</v>
      </c>
      <c r="D1889" s="14" t="n">
        <v>28</v>
      </c>
      <c r="E1889" s="14" t="n">
        <v>2016</v>
      </c>
      <c r="F1889" s="14" t="s">
        <v>135</v>
      </c>
      <c r="G1889" s="14" t="n">
        <v>26</v>
      </c>
      <c r="H1889" s="14" t="n">
        <v>21</v>
      </c>
      <c r="I1889" s="14" t="n">
        <v>0</v>
      </c>
      <c r="J1889" s="14" t="n">
        <v>1</v>
      </c>
      <c r="K1889" s="14" t="n">
        <v>2</v>
      </c>
      <c r="L1889" s="14" t="n">
        <v>0</v>
      </c>
      <c r="M1889" s="14" t="n">
        <v>0</v>
      </c>
      <c r="N1889" s="14" t="s">
        <v>82</v>
      </c>
      <c r="O1889" s="14" t="s">
        <v>123</v>
      </c>
      <c r="P1889" s="14" t="s">
        <v>93</v>
      </c>
      <c r="Q1889" s="14" t="s">
        <v>94</v>
      </c>
      <c r="R1889" s="14" t="n">
        <v>0</v>
      </c>
      <c r="S1889" s="14" t="n">
        <v>0</v>
      </c>
      <c r="T1889" s="14" t="n">
        <v>0</v>
      </c>
      <c r="U1889" s="14" t="s">
        <v>109</v>
      </c>
      <c r="V1889" s="14" t="s">
        <v>109</v>
      </c>
      <c r="W1889" s="14" t="n">
        <v>0</v>
      </c>
      <c r="X1889" s="14" t="s">
        <v>86</v>
      </c>
      <c r="Y1889" s="14" t="n">
        <v>9</v>
      </c>
      <c r="Z1889" s="14" t="n">
        <v>0</v>
      </c>
      <c r="AA1889" s="14" t="n">
        <v>0</v>
      </c>
      <c r="AB1889" s="14" t="s">
        <v>87</v>
      </c>
      <c r="AC1889" s="14" t="n">
        <v>126</v>
      </c>
      <c r="AD1889" s="14" t="n">
        <v>0</v>
      </c>
      <c r="AE1889" s="14" t="n">
        <v>1</v>
      </c>
      <c r="AF1889" s="14" t="s">
        <v>141</v>
      </c>
      <c r="AG1889" s="15" t="n">
        <v>42542</v>
      </c>
      <c r="AH1889" s="14" t="n">
        <f aca="false">I1889+J1889</f>
        <v>1</v>
      </c>
      <c r="AI1889" s="14" t="n">
        <f aca="false">K1889+L1889+M1889</f>
        <v>2</v>
      </c>
      <c r="AJ1889" s="14" t="n">
        <f aca="false">AC1889*AH1889</f>
        <v>126</v>
      </c>
      <c r="AK1889" s="14" t="str">
        <f aca="false">IF(C1889=1,"Cancelled","Completed")</f>
        <v>Cancelled</v>
      </c>
      <c r="AL1889" s="14" t="str">
        <f aca="false">_xlfn.IFS(D1889&lt;=7,"0-7 Days",D1889&lt;=30,"8-30 Days",D1889&lt;=90,"31-90 Days",TRUE(),"90+ Days")</f>
        <v>8-30 Days</v>
      </c>
      <c r="AM1889" s="14" t="str">
        <f aca="false">_xlfn.IFS(OR(F1889="December",F1889="January",F1889="February"),"Winter",OR(F1889="March",F1889="April",F1889="May"),"Spring",OR(F1889="June",F1889="July",F1889="August"),"Summer",TRUE(),"Autumn")</f>
        <v>Summer</v>
      </c>
      <c r="AN1889" s="14" t="str">
        <f aca="false">IF(L1889+M1889&gt;0,"Family","Adult Only")</f>
        <v>Adult Only</v>
      </c>
      <c r="AO1889" s="14" t="str">
        <f aca="false">IF(U1889=V1889,"Same","Changed")</f>
        <v>Same</v>
      </c>
    </row>
    <row r="1890" customFormat="false" ht="15" hidden="false" customHeight="false" outlineLevel="0" collapsed="false">
      <c r="A1890" s="0" t="n">
        <v>1980</v>
      </c>
      <c r="B1890" s="0" t="s">
        <v>90</v>
      </c>
      <c r="C1890" s="0" t="n">
        <v>1</v>
      </c>
      <c r="D1890" s="0" t="n">
        <v>150</v>
      </c>
      <c r="E1890" s="0" t="n">
        <v>2017</v>
      </c>
      <c r="F1890" s="0" t="s">
        <v>135</v>
      </c>
      <c r="G1890" s="0" t="n">
        <v>24</v>
      </c>
      <c r="H1890" s="0" t="n">
        <v>17</v>
      </c>
      <c r="I1890" s="0" t="n">
        <v>2</v>
      </c>
      <c r="J1890" s="0" t="n">
        <v>3</v>
      </c>
      <c r="K1890" s="0" t="n">
        <v>1</v>
      </c>
      <c r="L1890" s="0" t="n">
        <v>0</v>
      </c>
      <c r="M1890" s="0" t="n">
        <v>0</v>
      </c>
      <c r="N1890" s="0" t="s">
        <v>82</v>
      </c>
      <c r="O1890" s="0" t="s">
        <v>92</v>
      </c>
      <c r="P1890" s="0" t="s">
        <v>99</v>
      </c>
      <c r="Q1890" s="0" t="s">
        <v>94</v>
      </c>
      <c r="R1890" s="0" t="n">
        <v>0</v>
      </c>
      <c r="S1890" s="0" t="n">
        <v>0</v>
      </c>
      <c r="T1890" s="0" t="n">
        <v>0</v>
      </c>
      <c r="U1890" s="0" t="s">
        <v>95</v>
      </c>
      <c r="V1890" s="0" t="s">
        <v>95</v>
      </c>
      <c r="W1890" s="0" t="n">
        <v>0</v>
      </c>
      <c r="X1890" s="0" t="s">
        <v>120</v>
      </c>
      <c r="Y1890" s="0" t="n">
        <v>0</v>
      </c>
      <c r="Z1890" s="0" t="n">
        <v>0</v>
      </c>
      <c r="AA1890" s="0" t="n">
        <v>0</v>
      </c>
      <c r="AB1890" s="0" t="s">
        <v>87</v>
      </c>
      <c r="AC1890" s="0" t="n">
        <v>120</v>
      </c>
      <c r="AD1890" s="0" t="n">
        <v>0</v>
      </c>
      <c r="AE1890" s="0" t="n">
        <v>0</v>
      </c>
      <c r="AF1890" s="0" t="s">
        <v>96</v>
      </c>
      <c r="AG1890" s="13" t="n">
        <v>42753</v>
      </c>
      <c r="AH1890" s="25" t="n">
        <f aca="false">I1890+J1890</f>
        <v>5</v>
      </c>
      <c r="AI1890" s="25" t="n">
        <f aca="false">K1890+L1890+M1890</f>
        <v>1</v>
      </c>
      <c r="AJ1890" s="25" t="n">
        <f aca="false">AC1890*AH1890</f>
        <v>600</v>
      </c>
      <c r="AK1890" s="0" t="str">
        <f aca="false">IF(C1890=1,"Cancelled","Completed")</f>
        <v>Cancelled</v>
      </c>
      <c r="AL1890" s="0" t="str">
        <f aca="false">_xlfn.IFS(D1890&lt;=7,"0-7 Days",D1890&lt;=30,"8-30 Days",D1890&lt;=90,"31-90 Days",TRUE(),"90+ Days")</f>
        <v>90+ Days</v>
      </c>
      <c r="AM1890" s="0" t="str">
        <f aca="false">_xlfn.IFS(OR(F1890="December",F1890="January",F1890="February"),"Winter",OR(F1890="March",F1890="April",F1890="May"),"Spring",OR(F1890="June",F1890="July",F1890="August"),"Summer",TRUE(),"Autumn")</f>
        <v>Summer</v>
      </c>
      <c r="AN1890" s="0" t="str">
        <f aca="false">IF(L1890+M1890&gt;0,"Family","Adult Only")</f>
        <v>Adult Only</v>
      </c>
      <c r="AO1890" s="0" t="str">
        <f aca="false">IF(U1890=V1890,"Same","Changed")</f>
        <v>Same</v>
      </c>
    </row>
    <row r="1891" customFormat="false" ht="15" hidden="false" customHeight="false" outlineLevel="0" collapsed="false">
      <c r="A1891" s="14" t="n">
        <v>1982</v>
      </c>
      <c r="B1891" s="14" t="s">
        <v>90</v>
      </c>
      <c r="C1891" s="14" t="n">
        <v>0</v>
      </c>
      <c r="D1891" s="14" t="n">
        <v>64</v>
      </c>
      <c r="E1891" s="14" t="n">
        <v>2016</v>
      </c>
      <c r="F1891" s="14" t="s">
        <v>81</v>
      </c>
      <c r="G1891" s="14" t="n">
        <v>53</v>
      </c>
      <c r="H1891" s="14" t="n">
        <v>25</v>
      </c>
      <c r="I1891" s="14" t="n">
        <v>2</v>
      </c>
      <c r="J1891" s="14" t="n">
        <v>2</v>
      </c>
      <c r="K1891" s="14" t="n">
        <v>2</v>
      </c>
      <c r="L1891" s="14" t="n">
        <v>0</v>
      </c>
      <c r="M1891" s="14" t="n">
        <v>0</v>
      </c>
      <c r="N1891" s="14" t="s">
        <v>82</v>
      </c>
      <c r="O1891" s="14" t="s">
        <v>98</v>
      </c>
      <c r="P1891" s="14" t="s">
        <v>93</v>
      </c>
      <c r="Q1891" s="14" t="s">
        <v>94</v>
      </c>
      <c r="R1891" s="14" t="n">
        <v>0</v>
      </c>
      <c r="S1891" s="14" t="n">
        <v>0</v>
      </c>
      <c r="T1891" s="14" t="n">
        <v>0</v>
      </c>
      <c r="U1891" s="14" t="s">
        <v>109</v>
      </c>
      <c r="V1891" s="14" t="s">
        <v>109</v>
      </c>
      <c r="W1891" s="14" t="n">
        <v>1</v>
      </c>
      <c r="X1891" s="14" t="s">
        <v>86</v>
      </c>
      <c r="Y1891" s="14" t="n">
        <v>7</v>
      </c>
      <c r="Z1891" s="14" t="n">
        <v>0</v>
      </c>
      <c r="AA1891" s="14" t="n">
        <v>0</v>
      </c>
      <c r="AB1891" s="14" t="s">
        <v>87</v>
      </c>
      <c r="AC1891" s="14" t="n">
        <v>74.61</v>
      </c>
      <c r="AD1891" s="14" t="n">
        <v>0</v>
      </c>
      <c r="AE1891" s="14" t="n">
        <v>2</v>
      </c>
      <c r="AF1891" s="14" t="s">
        <v>88</v>
      </c>
      <c r="AG1891" s="15" t="n">
        <v>42733</v>
      </c>
      <c r="AH1891" s="14" t="n">
        <f aca="false">I1891+J1891</f>
        <v>4</v>
      </c>
      <c r="AI1891" s="14" t="n">
        <f aca="false">K1891+L1891+M1891</f>
        <v>2</v>
      </c>
      <c r="AJ1891" s="14" t="n">
        <f aca="false">AC1891*AH1891</f>
        <v>298.44</v>
      </c>
      <c r="AK1891" s="14" t="str">
        <f aca="false">IF(C1891=1,"Cancelled","Completed")</f>
        <v>Completed</v>
      </c>
      <c r="AL1891" s="14" t="str">
        <f aca="false">_xlfn.IFS(D1891&lt;=7,"0-7 Days",D1891&lt;=30,"8-30 Days",D1891&lt;=90,"31-90 Days",TRUE(),"90+ Days")</f>
        <v>31-90 Days</v>
      </c>
      <c r="AM1891" s="14" t="str">
        <f aca="false">_xlfn.IFS(OR(F1891="December",F1891="January",F1891="February"),"Winter",OR(F1891="March",F1891="April",F1891="May"),"Spring",OR(F1891="June",F1891="July",F1891="August"),"Summer",TRUE(),"Autumn")</f>
        <v>Winter</v>
      </c>
      <c r="AN1891" s="14" t="str">
        <f aca="false">IF(L1891+M1891&gt;0,"Family","Adult Only")</f>
        <v>Adult Only</v>
      </c>
      <c r="AO1891" s="14" t="str">
        <f aca="false">IF(U1891=V1891,"Same","Changed")</f>
        <v>Same</v>
      </c>
    </row>
    <row r="1892" customFormat="false" ht="15" hidden="false" customHeight="false" outlineLevel="0" collapsed="false">
      <c r="A1892" s="0" t="n">
        <v>1983</v>
      </c>
      <c r="B1892" s="0" t="s">
        <v>90</v>
      </c>
      <c r="C1892" s="0" t="n">
        <v>1</v>
      </c>
      <c r="D1892" s="0" t="n">
        <v>11</v>
      </c>
      <c r="E1892" s="0" t="n">
        <v>2016</v>
      </c>
      <c r="F1892" s="0" t="s">
        <v>118</v>
      </c>
      <c r="G1892" s="0" t="n">
        <v>7</v>
      </c>
      <c r="H1892" s="0" t="n">
        <v>13</v>
      </c>
      <c r="I1892" s="0" t="n">
        <v>1</v>
      </c>
      <c r="J1892" s="0" t="n">
        <v>1</v>
      </c>
      <c r="K1892" s="0" t="n">
        <v>2</v>
      </c>
      <c r="L1892" s="0" t="n">
        <v>1</v>
      </c>
      <c r="M1892" s="0" t="n">
        <v>0</v>
      </c>
      <c r="N1892" s="0" t="s">
        <v>82</v>
      </c>
      <c r="O1892" s="0" t="s">
        <v>92</v>
      </c>
      <c r="P1892" s="0" t="s">
        <v>93</v>
      </c>
      <c r="Q1892" s="0" t="s">
        <v>94</v>
      </c>
      <c r="R1892" s="0" t="n">
        <v>0</v>
      </c>
      <c r="S1892" s="0" t="n">
        <v>0</v>
      </c>
      <c r="T1892" s="0" t="n">
        <v>0</v>
      </c>
      <c r="U1892" s="0" t="s">
        <v>95</v>
      </c>
      <c r="V1892" s="0" t="s">
        <v>95</v>
      </c>
      <c r="W1892" s="0" t="n">
        <v>0</v>
      </c>
      <c r="X1892" s="0" t="s">
        <v>86</v>
      </c>
      <c r="Y1892" s="0" t="n">
        <v>7</v>
      </c>
      <c r="Z1892" s="0" t="n">
        <v>0</v>
      </c>
      <c r="AA1892" s="0" t="n">
        <v>0</v>
      </c>
      <c r="AB1892" s="0" t="s">
        <v>87</v>
      </c>
      <c r="AC1892" s="0" t="n">
        <v>83.55</v>
      </c>
      <c r="AD1892" s="0" t="n">
        <v>0</v>
      </c>
      <c r="AE1892" s="0" t="n">
        <v>0</v>
      </c>
      <c r="AF1892" s="0" t="s">
        <v>96</v>
      </c>
      <c r="AG1892" s="13" t="n">
        <v>42403</v>
      </c>
      <c r="AH1892" s="25" t="n">
        <f aca="false">I1892+J1892</f>
        <v>2</v>
      </c>
      <c r="AI1892" s="25" t="n">
        <f aca="false">K1892+L1892+M1892</f>
        <v>3</v>
      </c>
      <c r="AJ1892" s="25" t="n">
        <f aca="false">AC1892*AH1892</f>
        <v>167.1</v>
      </c>
      <c r="AK1892" s="0" t="str">
        <f aca="false">IF(C1892=1,"Cancelled","Completed")</f>
        <v>Cancelled</v>
      </c>
      <c r="AL1892" s="0" t="str">
        <f aca="false">_xlfn.IFS(D1892&lt;=7,"0-7 Days",D1892&lt;=30,"8-30 Days",D1892&lt;=90,"31-90 Days",TRUE(),"90+ Days")</f>
        <v>8-30 Days</v>
      </c>
      <c r="AM1892" s="0" t="str">
        <f aca="false">_xlfn.IFS(OR(F1892="December",F1892="January",F1892="February"),"Winter",OR(F1892="March",F1892="April",F1892="May"),"Spring",OR(F1892="June",F1892="July",F1892="August"),"Summer",TRUE(),"Autumn")</f>
        <v>Winter</v>
      </c>
      <c r="AN1892" s="0" t="str">
        <f aca="false">IF(L1892+M1892&gt;0,"Family","Adult Only")</f>
        <v>Family</v>
      </c>
      <c r="AO1892" s="0" t="str">
        <f aca="false">IF(U1892=V1892,"Same","Changed")</f>
        <v>Same</v>
      </c>
    </row>
    <row r="1893" customFormat="false" ht="15" hidden="false" customHeight="false" outlineLevel="0" collapsed="false">
      <c r="A1893" s="14" t="n">
        <v>1985</v>
      </c>
      <c r="B1893" s="14" t="s">
        <v>80</v>
      </c>
      <c r="C1893" s="14" t="n">
        <v>0</v>
      </c>
      <c r="D1893" s="14" t="n">
        <v>68</v>
      </c>
      <c r="E1893" s="14" t="n">
        <v>2015</v>
      </c>
      <c r="F1893" s="14" t="s">
        <v>119</v>
      </c>
      <c r="G1893" s="14" t="n">
        <v>34</v>
      </c>
      <c r="H1893" s="14" t="n">
        <v>19</v>
      </c>
      <c r="I1893" s="14" t="n">
        <v>2</v>
      </c>
      <c r="J1893" s="14" t="n">
        <v>7</v>
      </c>
      <c r="K1893" s="14" t="n">
        <v>1</v>
      </c>
      <c r="L1893" s="14" t="n">
        <v>0</v>
      </c>
      <c r="M1893" s="14" t="n">
        <v>0</v>
      </c>
      <c r="N1893" s="14" t="s">
        <v>82</v>
      </c>
      <c r="O1893" s="14" t="s">
        <v>92</v>
      </c>
      <c r="P1893" s="14" t="s">
        <v>99</v>
      </c>
      <c r="Q1893" s="14" t="s">
        <v>94</v>
      </c>
      <c r="R1893" s="14" t="n">
        <v>0</v>
      </c>
      <c r="S1893" s="14" t="n">
        <v>0</v>
      </c>
      <c r="T1893" s="14" t="n">
        <v>0</v>
      </c>
      <c r="U1893" s="14" t="s">
        <v>95</v>
      </c>
      <c r="V1893" s="14" t="s">
        <v>95</v>
      </c>
      <c r="W1893" s="14" t="n">
        <v>0</v>
      </c>
      <c r="X1893" s="14" t="s">
        <v>86</v>
      </c>
      <c r="Y1893" s="14" t="n">
        <v>149</v>
      </c>
      <c r="Z1893" s="14" t="n">
        <v>0</v>
      </c>
      <c r="AA1893" s="14" t="n">
        <v>0</v>
      </c>
      <c r="AB1893" s="14" t="s">
        <v>87</v>
      </c>
      <c r="AC1893" s="14" t="n">
        <v>107</v>
      </c>
      <c r="AD1893" s="14" t="n">
        <v>0</v>
      </c>
      <c r="AE1893" s="14" t="n">
        <v>0</v>
      </c>
      <c r="AF1893" s="14" t="s">
        <v>88</v>
      </c>
      <c r="AG1893" s="15" t="n">
        <v>42244</v>
      </c>
      <c r="AH1893" s="14" t="n">
        <f aca="false">I1893+J1893</f>
        <v>9</v>
      </c>
      <c r="AI1893" s="14" t="n">
        <f aca="false">K1893+L1893+M1893</f>
        <v>1</v>
      </c>
      <c r="AJ1893" s="14" t="n">
        <f aca="false">AC1893*AH1893</f>
        <v>963</v>
      </c>
      <c r="AK1893" s="14" t="str">
        <f aca="false">IF(C1893=1,"Cancelled","Completed")</f>
        <v>Completed</v>
      </c>
      <c r="AL1893" s="14" t="str">
        <f aca="false">_xlfn.IFS(D1893&lt;=7,"0-7 Days",D1893&lt;=30,"8-30 Days",D1893&lt;=90,"31-90 Days",TRUE(),"90+ Days")</f>
        <v>31-90 Days</v>
      </c>
      <c r="AM1893" s="14" t="str">
        <f aca="false">_xlfn.IFS(OR(F1893="December",F1893="January",F1893="February"),"Winter",OR(F1893="March",F1893="April",F1893="May"),"Spring",OR(F1893="June",F1893="July",F1893="August"),"Summer",TRUE(),"Autumn")</f>
        <v>Summer</v>
      </c>
      <c r="AN1893" s="14" t="str">
        <f aca="false">IF(L1893+M1893&gt;0,"Family","Adult Only")</f>
        <v>Adult Only</v>
      </c>
      <c r="AO1893" s="14" t="str">
        <f aca="false">IF(U1893=V1893,"Same","Changed")</f>
        <v>Same</v>
      </c>
    </row>
    <row r="1894" customFormat="false" ht="15" hidden="false" customHeight="false" outlineLevel="0" collapsed="false">
      <c r="A1894" s="0" t="n">
        <v>1986</v>
      </c>
      <c r="B1894" s="0" t="s">
        <v>90</v>
      </c>
      <c r="C1894" s="0" t="n">
        <v>0</v>
      </c>
      <c r="D1894" s="0" t="n">
        <v>122</v>
      </c>
      <c r="E1894" s="0" t="n">
        <v>2016</v>
      </c>
      <c r="F1894" s="0" t="s">
        <v>121</v>
      </c>
      <c r="G1894" s="0" t="n">
        <v>23</v>
      </c>
      <c r="H1894" s="0" t="n">
        <v>30</v>
      </c>
      <c r="I1894" s="0" t="n">
        <v>1</v>
      </c>
      <c r="J1894" s="0" t="n">
        <v>5</v>
      </c>
      <c r="K1894" s="0" t="n">
        <v>2</v>
      </c>
      <c r="L1894" s="0" t="n">
        <v>1</v>
      </c>
      <c r="M1894" s="0" t="n">
        <v>0</v>
      </c>
      <c r="N1894" s="0" t="s">
        <v>82</v>
      </c>
      <c r="O1894" s="0" t="s">
        <v>98</v>
      </c>
      <c r="P1894" s="0" t="s">
        <v>93</v>
      </c>
      <c r="Q1894" s="0" t="s">
        <v>94</v>
      </c>
      <c r="R1894" s="0" t="n">
        <v>0</v>
      </c>
      <c r="S1894" s="0" t="n">
        <v>0</v>
      </c>
      <c r="T1894" s="0" t="n">
        <v>0</v>
      </c>
      <c r="U1894" s="0" t="s">
        <v>85</v>
      </c>
      <c r="V1894" s="0" t="s">
        <v>85</v>
      </c>
      <c r="W1894" s="0" t="n">
        <v>0</v>
      </c>
      <c r="X1894" s="0" t="s">
        <v>86</v>
      </c>
      <c r="Y1894" s="0" t="n">
        <v>9</v>
      </c>
      <c r="Z1894" s="0" t="n">
        <v>0</v>
      </c>
      <c r="AA1894" s="0" t="n">
        <v>0</v>
      </c>
      <c r="AB1894" s="0" t="s">
        <v>87</v>
      </c>
      <c r="AC1894" s="0" t="n">
        <v>187.85</v>
      </c>
      <c r="AD1894" s="0" t="n">
        <v>0</v>
      </c>
      <c r="AE1894" s="0" t="n">
        <v>3</v>
      </c>
      <c r="AF1894" s="0" t="s">
        <v>88</v>
      </c>
      <c r="AG1894" s="13" t="n">
        <v>42526</v>
      </c>
      <c r="AH1894" s="25" t="n">
        <f aca="false">I1894+J1894</f>
        <v>6</v>
      </c>
      <c r="AI1894" s="25" t="n">
        <f aca="false">K1894+L1894+M1894</f>
        <v>3</v>
      </c>
      <c r="AJ1894" s="25" t="n">
        <f aca="false">AC1894*AH1894</f>
        <v>1127.1</v>
      </c>
      <c r="AK1894" s="0" t="str">
        <f aca="false">IF(C1894=1,"Cancelled","Completed")</f>
        <v>Completed</v>
      </c>
      <c r="AL1894" s="0" t="str">
        <f aca="false">_xlfn.IFS(D1894&lt;=7,"0-7 Days",D1894&lt;=30,"8-30 Days",D1894&lt;=90,"31-90 Days",TRUE(),"90+ Days")</f>
        <v>90+ Days</v>
      </c>
      <c r="AM1894" s="0" t="str">
        <f aca="false">_xlfn.IFS(OR(F1894="December",F1894="January",F1894="February"),"Winter",OR(F1894="March",F1894="April",F1894="May"),"Spring",OR(F1894="June",F1894="July",F1894="August"),"Summer",TRUE(),"Autumn")</f>
        <v>Spring</v>
      </c>
      <c r="AN1894" s="0" t="str">
        <f aca="false">IF(L1894+M1894&gt;0,"Family","Adult Only")</f>
        <v>Family</v>
      </c>
      <c r="AO1894" s="0" t="str">
        <f aca="false">IF(U1894=V1894,"Same","Changed")</f>
        <v>Same</v>
      </c>
    </row>
    <row r="1895" customFormat="false" ht="15" hidden="false" customHeight="false" outlineLevel="0" collapsed="false">
      <c r="A1895" s="14" t="n">
        <v>1987</v>
      </c>
      <c r="B1895" s="14" t="s">
        <v>80</v>
      </c>
      <c r="C1895" s="14" t="n">
        <v>0</v>
      </c>
      <c r="D1895" s="14" t="n">
        <v>5</v>
      </c>
      <c r="E1895" s="14" t="n">
        <v>2016</v>
      </c>
      <c r="F1895" s="14" t="s">
        <v>121</v>
      </c>
      <c r="G1895" s="14" t="n">
        <v>23</v>
      </c>
      <c r="H1895" s="14" t="n">
        <v>30</v>
      </c>
      <c r="I1895" s="14" t="n">
        <v>1</v>
      </c>
      <c r="J1895" s="14" t="n">
        <v>1</v>
      </c>
      <c r="K1895" s="14" t="n">
        <v>1</v>
      </c>
      <c r="L1895" s="14" t="n">
        <v>0</v>
      </c>
      <c r="M1895" s="14" t="n">
        <v>0</v>
      </c>
      <c r="N1895" s="14" t="s">
        <v>82</v>
      </c>
      <c r="O1895" s="14" t="s">
        <v>232</v>
      </c>
      <c r="P1895" s="14" t="s">
        <v>128</v>
      </c>
      <c r="Q1895" s="14" t="s">
        <v>128</v>
      </c>
      <c r="R1895" s="14" t="n">
        <v>0</v>
      </c>
      <c r="S1895" s="14" t="n">
        <v>0</v>
      </c>
      <c r="T1895" s="14" t="n">
        <v>3</v>
      </c>
      <c r="U1895" s="14" t="s">
        <v>95</v>
      </c>
      <c r="V1895" s="14" t="s">
        <v>95</v>
      </c>
      <c r="W1895" s="14" t="n">
        <v>0</v>
      </c>
      <c r="X1895" s="14" t="s">
        <v>86</v>
      </c>
      <c r="Y1895" s="14" t="n">
        <v>0</v>
      </c>
      <c r="Z1895" s="14" t="n">
        <v>0</v>
      </c>
      <c r="AA1895" s="14" t="n">
        <v>0</v>
      </c>
      <c r="AB1895" s="14" t="s">
        <v>101</v>
      </c>
      <c r="AC1895" s="14" t="n">
        <v>54</v>
      </c>
      <c r="AD1895" s="14" t="n">
        <v>0</v>
      </c>
      <c r="AE1895" s="14" t="n">
        <v>0</v>
      </c>
      <c r="AF1895" s="14" t="s">
        <v>88</v>
      </c>
      <c r="AG1895" s="15" t="n">
        <v>42522</v>
      </c>
      <c r="AH1895" s="14" t="n">
        <f aca="false">I1895+J1895</f>
        <v>2</v>
      </c>
      <c r="AI1895" s="14" t="n">
        <f aca="false">K1895+L1895+M1895</f>
        <v>1</v>
      </c>
      <c r="AJ1895" s="14" t="n">
        <f aca="false">AC1895*AH1895</f>
        <v>108</v>
      </c>
      <c r="AK1895" s="14" t="str">
        <f aca="false">IF(C1895=1,"Cancelled","Completed")</f>
        <v>Completed</v>
      </c>
      <c r="AL1895" s="14" t="str">
        <f aca="false">_xlfn.IFS(D1895&lt;=7,"0-7 Days",D1895&lt;=30,"8-30 Days",D1895&lt;=90,"31-90 Days",TRUE(),"90+ Days")</f>
        <v>0-7 Days</v>
      </c>
      <c r="AM1895" s="14" t="str">
        <f aca="false">_xlfn.IFS(OR(F1895="December",F1895="January",F1895="February"),"Winter",OR(F1895="March",F1895="April",F1895="May"),"Spring",OR(F1895="June",F1895="July",F1895="August"),"Summer",TRUE(),"Autumn")</f>
        <v>Spring</v>
      </c>
      <c r="AN1895" s="14" t="str">
        <f aca="false">IF(L1895+M1895&gt;0,"Family","Adult Only")</f>
        <v>Adult Only</v>
      </c>
      <c r="AO1895" s="14" t="str">
        <f aca="false">IF(U1895=V1895,"Same","Changed")</f>
        <v>Same</v>
      </c>
    </row>
    <row r="1896" customFormat="false" ht="15" hidden="false" customHeight="false" outlineLevel="0" collapsed="false">
      <c r="A1896" s="0" t="n">
        <v>1988</v>
      </c>
      <c r="B1896" s="0" t="s">
        <v>80</v>
      </c>
      <c r="C1896" s="0" t="n">
        <v>0</v>
      </c>
      <c r="D1896" s="0" t="n">
        <v>14</v>
      </c>
      <c r="E1896" s="0" t="n">
        <v>2016</v>
      </c>
      <c r="F1896" s="0" t="s">
        <v>126</v>
      </c>
      <c r="G1896" s="0" t="n">
        <v>2</v>
      </c>
      <c r="H1896" s="0" t="n">
        <v>3</v>
      </c>
      <c r="I1896" s="0" t="n">
        <v>2</v>
      </c>
      <c r="J1896" s="0" t="n">
        <v>0</v>
      </c>
      <c r="K1896" s="0" t="n">
        <v>2</v>
      </c>
      <c r="L1896" s="0" t="n">
        <v>0</v>
      </c>
      <c r="M1896" s="0" t="n">
        <v>0</v>
      </c>
      <c r="N1896" s="0" t="s">
        <v>82</v>
      </c>
      <c r="O1896" s="0" t="s">
        <v>92</v>
      </c>
      <c r="P1896" s="0" t="s">
        <v>84</v>
      </c>
      <c r="Q1896" s="0" t="s">
        <v>84</v>
      </c>
      <c r="R1896" s="0" t="n">
        <v>0</v>
      </c>
      <c r="S1896" s="0" t="n">
        <v>0</v>
      </c>
      <c r="T1896" s="0" t="n">
        <v>0</v>
      </c>
      <c r="U1896" s="0" t="s">
        <v>95</v>
      </c>
      <c r="V1896" s="0" t="s">
        <v>109</v>
      </c>
      <c r="W1896" s="0" t="n">
        <v>0</v>
      </c>
      <c r="X1896" s="0" t="s">
        <v>86</v>
      </c>
      <c r="Y1896" s="0" t="n">
        <v>250</v>
      </c>
      <c r="Z1896" s="0" t="n">
        <v>0</v>
      </c>
      <c r="AA1896" s="0" t="n">
        <v>0</v>
      </c>
      <c r="AB1896" s="0" t="s">
        <v>87</v>
      </c>
      <c r="AC1896" s="0" t="n">
        <v>43</v>
      </c>
      <c r="AD1896" s="0" t="n">
        <v>0</v>
      </c>
      <c r="AE1896" s="0" t="n">
        <v>1</v>
      </c>
      <c r="AF1896" s="0" t="s">
        <v>88</v>
      </c>
      <c r="AG1896" s="13" t="n">
        <v>42374</v>
      </c>
      <c r="AH1896" s="25" t="n">
        <f aca="false">I1896+J1896</f>
        <v>2</v>
      </c>
      <c r="AI1896" s="25" t="n">
        <f aca="false">K1896+L1896+M1896</f>
        <v>2</v>
      </c>
      <c r="AJ1896" s="25" t="n">
        <f aca="false">AC1896*AH1896</f>
        <v>86</v>
      </c>
      <c r="AK1896" s="0" t="str">
        <f aca="false">IF(C1896=1,"Cancelled","Completed")</f>
        <v>Completed</v>
      </c>
      <c r="AL1896" s="0" t="str">
        <f aca="false">_xlfn.IFS(D1896&lt;=7,"0-7 Days",D1896&lt;=30,"8-30 Days",D1896&lt;=90,"31-90 Days",TRUE(),"90+ Days")</f>
        <v>8-30 Days</v>
      </c>
      <c r="AM1896" s="0" t="str">
        <f aca="false">_xlfn.IFS(OR(F1896="December",F1896="January",F1896="February"),"Winter",OR(F1896="March",F1896="April",F1896="May"),"Spring",OR(F1896="June",F1896="July",F1896="August"),"Summer",TRUE(),"Autumn")</f>
        <v>Winter</v>
      </c>
      <c r="AN1896" s="0" t="str">
        <f aca="false">IF(L1896+M1896&gt;0,"Family","Adult Only")</f>
        <v>Adult Only</v>
      </c>
      <c r="AO1896" s="0" t="str">
        <f aca="false">IF(U1896=V1896,"Same","Changed")</f>
        <v>Changed</v>
      </c>
    </row>
    <row r="1897" customFormat="false" ht="15" hidden="false" customHeight="false" outlineLevel="0" collapsed="false">
      <c r="A1897" s="14" t="n">
        <v>1989</v>
      </c>
      <c r="B1897" s="14" t="s">
        <v>90</v>
      </c>
      <c r="C1897" s="14" t="n">
        <v>1</v>
      </c>
      <c r="D1897" s="14" t="n">
        <v>66</v>
      </c>
      <c r="E1897" s="14" t="n">
        <v>2017</v>
      </c>
      <c r="F1897" s="14" t="s">
        <v>106</v>
      </c>
      <c r="G1897" s="14" t="n">
        <v>15</v>
      </c>
      <c r="H1897" s="14" t="n">
        <v>9</v>
      </c>
      <c r="I1897" s="14" t="n">
        <v>2</v>
      </c>
      <c r="J1897" s="14" t="n">
        <v>0</v>
      </c>
      <c r="K1897" s="14" t="n">
        <v>2</v>
      </c>
      <c r="L1897" s="14" t="n">
        <v>0</v>
      </c>
      <c r="M1897" s="14" t="n">
        <v>0</v>
      </c>
      <c r="N1897" s="14" t="s">
        <v>82</v>
      </c>
      <c r="O1897" s="14" t="s">
        <v>92</v>
      </c>
      <c r="P1897" s="14" t="s">
        <v>116</v>
      </c>
      <c r="Q1897" s="14" t="s">
        <v>94</v>
      </c>
      <c r="R1897" s="14" t="n">
        <v>0</v>
      </c>
      <c r="S1897" s="14" t="n">
        <v>0</v>
      </c>
      <c r="T1897" s="14" t="n">
        <v>0</v>
      </c>
      <c r="U1897" s="14" t="s">
        <v>95</v>
      </c>
      <c r="V1897" s="14" t="s">
        <v>95</v>
      </c>
      <c r="W1897" s="14" t="n">
        <v>0</v>
      </c>
      <c r="X1897" s="14" t="s">
        <v>120</v>
      </c>
      <c r="Y1897" s="14" t="n">
        <v>0</v>
      </c>
      <c r="Z1897" s="14" t="n">
        <v>0</v>
      </c>
      <c r="AA1897" s="14" t="n">
        <v>0</v>
      </c>
      <c r="AB1897" s="14" t="s">
        <v>87</v>
      </c>
      <c r="AC1897" s="14" t="n">
        <v>100</v>
      </c>
      <c r="AD1897" s="14" t="n">
        <v>0</v>
      </c>
      <c r="AE1897" s="14" t="n">
        <v>0</v>
      </c>
      <c r="AF1897" s="14" t="s">
        <v>96</v>
      </c>
      <c r="AG1897" s="15" t="n">
        <v>42768</v>
      </c>
      <c r="AH1897" s="14" t="n">
        <f aca="false">I1897+J1897</f>
        <v>2</v>
      </c>
      <c r="AI1897" s="14" t="n">
        <f aca="false">K1897+L1897+M1897</f>
        <v>2</v>
      </c>
      <c r="AJ1897" s="14" t="n">
        <f aca="false">AC1897*AH1897</f>
        <v>200</v>
      </c>
      <c r="AK1897" s="14" t="str">
        <f aca="false">IF(C1897=1,"Cancelled","Completed")</f>
        <v>Cancelled</v>
      </c>
      <c r="AL1897" s="14" t="str">
        <f aca="false">_xlfn.IFS(D1897&lt;=7,"0-7 Days",D1897&lt;=30,"8-30 Days",D1897&lt;=90,"31-90 Days",TRUE(),"90+ Days")</f>
        <v>31-90 Days</v>
      </c>
      <c r="AM1897" s="14" t="str">
        <f aca="false">_xlfn.IFS(OR(F1897="December",F1897="January",F1897="February"),"Winter",OR(F1897="March",F1897="April",F1897="May"),"Spring",OR(F1897="June",F1897="July",F1897="August"),"Summer",TRUE(),"Autumn")</f>
        <v>Spring</v>
      </c>
      <c r="AN1897" s="14" t="str">
        <f aca="false">IF(L1897+M1897&gt;0,"Family","Adult Only")</f>
        <v>Adult Only</v>
      </c>
      <c r="AO1897" s="14" t="str">
        <f aca="false">IF(U1897=V1897,"Same","Changed")</f>
        <v>Same</v>
      </c>
    </row>
    <row r="1898" customFormat="false" ht="15" hidden="false" customHeight="false" outlineLevel="0" collapsed="false">
      <c r="A1898" s="0" t="n">
        <v>1990</v>
      </c>
      <c r="B1898" s="0" t="s">
        <v>80</v>
      </c>
      <c r="C1898" s="0" t="n">
        <v>0</v>
      </c>
      <c r="D1898" s="0" t="n">
        <v>2</v>
      </c>
      <c r="E1898" s="0" t="n">
        <v>2016</v>
      </c>
      <c r="F1898" s="0" t="s">
        <v>118</v>
      </c>
      <c r="G1898" s="0" t="n">
        <v>6</v>
      </c>
      <c r="H1898" s="0" t="n">
        <v>5</v>
      </c>
      <c r="I1898" s="0" t="n">
        <v>0</v>
      </c>
      <c r="J1898" s="0" t="n">
        <v>1</v>
      </c>
      <c r="K1898" s="0" t="n">
        <v>2</v>
      </c>
      <c r="L1898" s="0" t="n">
        <v>0</v>
      </c>
      <c r="M1898" s="0" t="n">
        <v>0</v>
      </c>
      <c r="N1898" s="0" t="s">
        <v>82</v>
      </c>
      <c r="O1898" s="0" t="s">
        <v>140</v>
      </c>
      <c r="P1898" s="0" t="s">
        <v>93</v>
      </c>
      <c r="Q1898" s="0" t="s">
        <v>94</v>
      </c>
      <c r="R1898" s="0" t="n">
        <v>0</v>
      </c>
      <c r="S1898" s="0" t="n">
        <v>0</v>
      </c>
      <c r="T1898" s="0" t="n">
        <v>0</v>
      </c>
      <c r="U1898" s="0" t="s">
        <v>95</v>
      </c>
      <c r="V1898" s="0" t="s">
        <v>95</v>
      </c>
      <c r="W1898" s="0" t="n">
        <v>0</v>
      </c>
      <c r="X1898" s="0" t="s">
        <v>86</v>
      </c>
      <c r="Y1898" s="0" t="n">
        <v>240</v>
      </c>
      <c r="Z1898" s="0" t="n">
        <v>0</v>
      </c>
      <c r="AA1898" s="0" t="n">
        <v>0</v>
      </c>
      <c r="AB1898" s="0" t="s">
        <v>87</v>
      </c>
      <c r="AC1898" s="0" t="n">
        <v>58</v>
      </c>
      <c r="AD1898" s="0" t="n">
        <v>0</v>
      </c>
      <c r="AE1898" s="0" t="n">
        <v>0</v>
      </c>
      <c r="AF1898" s="0" t="s">
        <v>88</v>
      </c>
      <c r="AG1898" s="13" t="n">
        <v>42406</v>
      </c>
      <c r="AH1898" s="25" t="n">
        <f aca="false">I1898+J1898</f>
        <v>1</v>
      </c>
      <c r="AI1898" s="25" t="n">
        <f aca="false">K1898+L1898+M1898</f>
        <v>2</v>
      </c>
      <c r="AJ1898" s="25" t="n">
        <f aca="false">AC1898*AH1898</f>
        <v>58</v>
      </c>
      <c r="AK1898" s="0" t="str">
        <f aca="false">IF(C1898=1,"Cancelled","Completed")</f>
        <v>Completed</v>
      </c>
      <c r="AL1898" s="0" t="str">
        <f aca="false">_xlfn.IFS(D1898&lt;=7,"0-7 Days",D1898&lt;=30,"8-30 Days",D1898&lt;=90,"31-90 Days",TRUE(),"90+ Days")</f>
        <v>0-7 Days</v>
      </c>
      <c r="AM1898" s="0" t="str">
        <f aca="false">_xlfn.IFS(OR(F1898="December",F1898="January",F1898="February"),"Winter",OR(F1898="March",F1898="April",F1898="May"),"Spring",OR(F1898="June",F1898="July",F1898="August"),"Summer",TRUE(),"Autumn")</f>
        <v>Winter</v>
      </c>
      <c r="AN1898" s="0" t="str">
        <f aca="false">IF(L1898+M1898&gt;0,"Family","Adult Only")</f>
        <v>Adult Only</v>
      </c>
      <c r="AO1898" s="0" t="str">
        <f aca="false">IF(U1898=V1898,"Same","Changed")</f>
        <v>Same</v>
      </c>
    </row>
    <row r="1899" customFormat="false" ht="15" hidden="false" customHeight="false" outlineLevel="0" collapsed="false">
      <c r="A1899" s="14" t="n">
        <v>1991</v>
      </c>
      <c r="B1899" s="14" t="s">
        <v>90</v>
      </c>
      <c r="C1899" s="14" t="n">
        <v>1</v>
      </c>
      <c r="D1899" s="14" t="n">
        <v>182</v>
      </c>
      <c r="E1899" s="14" t="n">
        <v>2017</v>
      </c>
      <c r="F1899" s="14" t="s">
        <v>91</v>
      </c>
      <c r="G1899" s="14" t="n">
        <v>28</v>
      </c>
      <c r="H1899" s="14" t="n">
        <v>14</v>
      </c>
      <c r="I1899" s="14" t="n">
        <v>2</v>
      </c>
      <c r="J1899" s="14" t="n">
        <v>3</v>
      </c>
      <c r="K1899" s="14" t="n">
        <v>2</v>
      </c>
      <c r="L1899" s="14" t="n">
        <v>0</v>
      </c>
      <c r="M1899" s="14" t="n">
        <v>0</v>
      </c>
      <c r="N1899" s="14" t="s">
        <v>82</v>
      </c>
      <c r="O1899" s="14" t="s">
        <v>83</v>
      </c>
      <c r="P1899" s="14" t="s">
        <v>93</v>
      </c>
      <c r="Q1899" s="14" t="s">
        <v>94</v>
      </c>
      <c r="R1899" s="14" t="n">
        <v>0</v>
      </c>
      <c r="S1899" s="14" t="n">
        <v>0</v>
      </c>
      <c r="T1899" s="14" t="n">
        <v>0</v>
      </c>
      <c r="U1899" s="14" t="s">
        <v>109</v>
      </c>
      <c r="V1899" s="14" t="s">
        <v>109</v>
      </c>
      <c r="W1899" s="14" t="n">
        <v>0</v>
      </c>
      <c r="X1899" s="14" t="s">
        <v>86</v>
      </c>
      <c r="Y1899" s="14" t="n">
        <v>9</v>
      </c>
      <c r="Z1899" s="14" t="n">
        <v>0</v>
      </c>
      <c r="AA1899" s="14" t="n">
        <v>0</v>
      </c>
      <c r="AB1899" s="14" t="s">
        <v>87</v>
      </c>
      <c r="AC1899" s="14" t="n">
        <v>117.9</v>
      </c>
      <c r="AD1899" s="14" t="n">
        <v>0</v>
      </c>
      <c r="AE1899" s="14" t="n">
        <v>0</v>
      </c>
      <c r="AF1899" s="14" t="s">
        <v>96</v>
      </c>
      <c r="AG1899" s="15" t="n">
        <v>42788</v>
      </c>
      <c r="AH1899" s="14" t="n">
        <f aca="false">I1899+J1899</f>
        <v>5</v>
      </c>
      <c r="AI1899" s="14" t="n">
        <f aca="false">K1899+L1899+M1899</f>
        <v>2</v>
      </c>
      <c r="AJ1899" s="14" t="n">
        <f aca="false">AC1899*AH1899</f>
        <v>589.5</v>
      </c>
      <c r="AK1899" s="14" t="str">
        <f aca="false">IF(C1899=1,"Cancelled","Completed")</f>
        <v>Cancelled</v>
      </c>
      <c r="AL1899" s="14" t="str">
        <f aca="false">_xlfn.IFS(D1899&lt;=7,"0-7 Days",D1899&lt;=30,"8-30 Days",D1899&lt;=90,"31-90 Days",TRUE(),"90+ Days")</f>
        <v>90+ Days</v>
      </c>
      <c r="AM1899" s="14" t="str">
        <f aca="false">_xlfn.IFS(OR(F1899="December",F1899="January",F1899="February"),"Winter",OR(F1899="March",F1899="April",F1899="May"),"Spring",OR(F1899="June",F1899="July",F1899="August"),"Summer",TRUE(),"Autumn")</f>
        <v>Summer</v>
      </c>
      <c r="AN1899" s="14" t="str">
        <f aca="false">IF(L1899+M1899&gt;0,"Family","Adult Only")</f>
        <v>Adult Only</v>
      </c>
      <c r="AO1899" s="14" t="str">
        <f aca="false">IF(U1899=V1899,"Same","Changed")</f>
        <v>Same</v>
      </c>
    </row>
    <row r="1900" customFormat="false" ht="15" hidden="false" customHeight="false" outlineLevel="0" collapsed="false">
      <c r="A1900" s="0" t="n">
        <v>1994</v>
      </c>
      <c r="B1900" s="0" t="s">
        <v>80</v>
      </c>
      <c r="C1900" s="0" t="n">
        <v>0</v>
      </c>
      <c r="D1900" s="0" t="n">
        <v>2</v>
      </c>
      <c r="E1900" s="0" t="n">
        <v>2016</v>
      </c>
      <c r="F1900" s="0" t="s">
        <v>106</v>
      </c>
      <c r="G1900" s="0" t="n">
        <v>16</v>
      </c>
      <c r="H1900" s="0" t="n">
        <v>13</v>
      </c>
      <c r="I1900" s="0" t="n">
        <v>0</v>
      </c>
      <c r="J1900" s="0" t="n">
        <v>1</v>
      </c>
      <c r="K1900" s="0" t="n">
        <v>1</v>
      </c>
      <c r="L1900" s="0" t="n">
        <v>0</v>
      </c>
      <c r="M1900" s="0" t="n">
        <v>0</v>
      </c>
      <c r="N1900" s="0" t="s">
        <v>82</v>
      </c>
      <c r="O1900" s="0" t="s">
        <v>92</v>
      </c>
      <c r="P1900" s="0" t="s">
        <v>128</v>
      </c>
      <c r="Q1900" s="0" t="s">
        <v>128</v>
      </c>
      <c r="R1900" s="0" t="n">
        <v>1</v>
      </c>
      <c r="S1900" s="0" t="n">
        <v>0</v>
      </c>
      <c r="T1900" s="0" t="n">
        <v>5</v>
      </c>
      <c r="U1900" s="0" t="s">
        <v>95</v>
      </c>
      <c r="V1900" s="0" t="s">
        <v>95</v>
      </c>
      <c r="W1900" s="0" t="n">
        <v>0</v>
      </c>
      <c r="X1900" s="0" t="s">
        <v>86</v>
      </c>
      <c r="Y1900" s="0" t="n">
        <v>0</v>
      </c>
      <c r="Z1900" s="0" t="n">
        <v>379</v>
      </c>
      <c r="AA1900" s="0" t="n">
        <v>0</v>
      </c>
      <c r="AB1900" s="0" t="s">
        <v>87</v>
      </c>
      <c r="AC1900" s="0" t="n">
        <v>59.4</v>
      </c>
      <c r="AD1900" s="0" t="n">
        <v>0</v>
      </c>
      <c r="AE1900" s="0" t="n">
        <v>0</v>
      </c>
      <c r="AF1900" s="0" t="s">
        <v>88</v>
      </c>
      <c r="AG1900" s="13" t="n">
        <v>42474</v>
      </c>
      <c r="AH1900" s="25" t="n">
        <f aca="false">I1900+J1900</f>
        <v>1</v>
      </c>
      <c r="AI1900" s="25" t="n">
        <f aca="false">K1900+L1900+M1900</f>
        <v>1</v>
      </c>
      <c r="AJ1900" s="25" t="n">
        <f aca="false">AC1900*AH1900</f>
        <v>59.4</v>
      </c>
      <c r="AK1900" s="0" t="str">
        <f aca="false">IF(C1900=1,"Cancelled","Completed")</f>
        <v>Completed</v>
      </c>
      <c r="AL1900" s="0" t="str">
        <f aca="false">_xlfn.IFS(D1900&lt;=7,"0-7 Days",D1900&lt;=30,"8-30 Days",D1900&lt;=90,"31-90 Days",TRUE(),"90+ Days")</f>
        <v>0-7 Days</v>
      </c>
      <c r="AM1900" s="0" t="str">
        <f aca="false">_xlfn.IFS(OR(F1900="December",F1900="January",F1900="February"),"Winter",OR(F1900="March",F1900="April",F1900="May"),"Spring",OR(F1900="June",F1900="July",F1900="August"),"Summer",TRUE(),"Autumn")</f>
        <v>Spring</v>
      </c>
      <c r="AN1900" s="0" t="str">
        <f aca="false">IF(L1900+M1900&gt;0,"Family","Adult Only")</f>
        <v>Adult Only</v>
      </c>
      <c r="AO1900" s="0" t="str">
        <f aca="false">IF(U1900=V1900,"Same","Changed")</f>
        <v>Same</v>
      </c>
    </row>
    <row r="1901" customFormat="false" ht="15" hidden="false" customHeight="false" outlineLevel="0" collapsed="false">
      <c r="A1901" s="14" t="n">
        <v>1995</v>
      </c>
      <c r="B1901" s="14" t="s">
        <v>80</v>
      </c>
      <c r="C1901" s="14" t="n">
        <v>0</v>
      </c>
      <c r="D1901" s="14" t="n">
        <v>36</v>
      </c>
      <c r="E1901" s="14" t="n">
        <v>2017</v>
      </c>
      <c r="F1901" s="14" t="s">
        <v>121</v>
      </c>
      <c r="G1901" s="14" t="n">
        <v>22</v>
      </c>
      <c r="H1901" s="14" t="n">
        <v>28</v>
      </c>
      <c r="I1901" s="14" t="n">
        <v>2</v>
      </c>
      <c r="J1901" s="14" t="n">
        <v>1</v>
      </c>
      <c r="K1901" s="14" t="n">
        <v>2</v>
      </c>
      <c r="L1901" s="14" t="n">
        <v>0</v>
      </c>
      <c r="M1901" s="14" t="n">
        <v>0</v>
      </c>
      <c r="N1901" s="14" t="s">
        <v>82</v>
      </c>
      <c r="O1901" s="14" t="s">
        <v>161</v>
      </c>
      <c r="P1901" s="14" t="s">
        <v>84</v>
      </c>
      <c r="Q1901" s="14" t="s">
        <v>84</v>
      </c>
      <c r="R1901" s="14" t="n">
        <v>0</v>
      </c>
      <c r="S1901" s="14" t="n">
        <v>0</v>
      </c>
      <c r="T1901" s="14" t="n">
        <v>0</v>
      </c>
      <c r="U1901" s="14" t="s">
        <v>85</v>
      </c>
      <c r="V1901" s="14" t="s">
        <v>85</v>
      </c>
      <c r="W1901" s="14" t="n">
        <v>0</v>
      </c>
      <c r="X1901" s="14" t="s">
        <v>86</v>
      </c>
      <c r="Y1901" s="14" t="n">
        <v>250</v>
      </c>
      <c r="Z1901" s="14" t="n">
        <v>0</v>
      </c>
      <c r="AA1901" s="14" t="n">
        <v>0</v>
      </c>
      <c r="AB1901" s="14" t="s">
        <v>87</v>
      </c>
      <c r="AC1901" s="14" t="n">
        <v>142</v>
      </c>
      <c r="AD1901" s="14" t="n">
        <v>1</v>
      </c>
      <c r="AE1901" s="14" t="n">
        <v>2</v>
      </c>
      <c r="AF1901" s="14" t="s">
        <v>88</v>
      </c>
      <c r="AG1901" s="15" t="n">
        <v>42886</v>
      </c>
      <c r="AH1901" s="14" t="n">
        <f aca="false">I1901+J1901</f>
        <v>3</v>
      </c>
      <c r="AI1901" s="14" t="n">
        <f aca="false">K1901+L1901+M1901</f>
        <v>2</v>
      </c>
      <c r="AJ1901" s="14" t="n">
        <f aca="false">AC1901*AH1901</f>
        <v>426</v>
      </c>
      <c r="AK1901" s="14" t="str">
        <f aca="false">IF(C1901=1,"Cancelled","Completed")</f>
        <v>Completed</v>
      </c>
      <c r="AL1901" s="14" t="str">
        <f aca="false">_xlfn.IFS(D1901&lt;=7,"0-7 Days",D1901&lt;=30,"8-30 Days",D1901&lt;=90,"31-90 Days",TRUE(),"90+ Days")</f>
        <v>31-90 Days</v>
      </c>
      <c r="AM1901" s="14" t="str">
        <f aca="false">_xlfn.IFS(OR(F1901="December",F1901="January",F1901="February"),"Winter",OR(F1901="March",F1901="April",F1901="May"),"Spring",OR(F1901="June",F1901="July",F1901="August"),"Summer",TRUE(),"Autumn")</f>
        <v>Spring</v>
      </c>
      <c r="AN1901" s="14" t="str">
        <f aca="false">IF(L1901+M1901&gt;0,"Family","Adult Only")</f>
        <v>Adult Only</v>
      </c>
      <c r="AO1901" s="14" t="str">
        <f aca="false">IF(U1901=V1901,"Same","Changed")</f>
        <v>Same</v>
      </c>
    </row>
    <row r="1902" customFormat="false" ht="15" hidden="false" customHeight="false" outlineLevel="0" collapsed="false">
      <c r="A1902" s="0" t="n">
        <v>1997</v>
      </c>
      <c r="B1902" s="0" t="s">
        <v>90</v>
      </c>
      <c r="C1902" s="0" t="n">
        <v>0</v>
      </c>
      <c r="D1902" s="0" t="n">
        <v>130</v>
      </c>
      <c r="E1902" s="0" t="n">
        <v>2016</v>
      </c>
      <c r="F1902" s="0" t="s">
        <v>103</v>
      </c>
      <c r="G1902" s="0" t="n">
        <v>13</v>
      </c>
      <c r="H1902" s="0" t="n">
        <v>25</v>
      </c>
      <c r="I1902" s="0" t="n">
        <v>0</v>
      </c>
      <c r="J1902" s="0" t="n">
        <v>1</v>
      </c>
      <c r="K1902" s="0" t="n">
        <v>0</v>
      </c>
      <c r="L1902" s="0" t="n">
        <v>2</v>
      </c>
      <c r="M1902" s="0" t="n">
        <v>0</v>
      </c>
      <c r="N1902" s="0" t="s">
        <v>82</v>
      </c>
      <c r="O1902" s="0" t="s">
        <v>158</v>
      </c>
      <c r="P1902" s="0" t="s">
        <v>168</v>
      </c>
      <c r="Q1902" s="0" t="s">
        <v>84</v>
      </c>
      <c r="R1902" s="0" t="n">
        <v>0</v>
      </c>
      <c r="S1902" s="0" t="n">
        <v>0</v>
      </c>
      <c r="T1902" s="0" t="n">
        <v>0</v>
      </c>
      <c r="U1902" s="0" t="s">
        <v>95</v>
      </c>
      <c r="V1902" s="0" t="s">
        <v>109</v>
      </c>
      <c r="W1902" s="0" t="n">
        <v>1</v>
      </c>
      <c r="X1902" s="0" t="s">
        <v>86</v>
      </c>
      <c r="Y1902" s="0" t="n">
        <v>0</v>
      </c>
      <c r="Z1902" s="0" t="n">
        <v>0</v>
      </c>
      <c r="AA1902" s="0" t="n">
        <v>0</v>
      </c>
      <c r="AB1902" s="0" t="s">
        <v>125</v>
      </c>
      <c r="AC1902" s="0" t="n">
        <v>6</v>
      </c>
      <c r="AD1902" s="0" t="n">
        <v>0</v>
      </c>
      <c r="AE1902" s="0" t="n">
        <v>2</v>
      </c>
      <c r="AF1902" s="0" t="s">
        <v>88</v>
      </c>
      <c r="AG1902" s="13" t="n">
        <v>42455</v>
      </c>
      <c r="AH1902" s="25" t="n">
        <f aca="false">I1902+J1902</f>
        <v>1</v>
      </c>
      <c r="AI1902" s="25" t="n">
        <f aca="false">K1902+L1902+M1902</f>
        <v>2</v>
      </c>
      <c r="AJ1902" s="25" t="n">
        <f aca="false">AC1902*AH1902</f>
        <v>6</v>
      </c>
      <c r="AK1902" s="0" t="str">
        <f aca="false">IF(C1902=1,"Cancelled","Completed")</f>
        <v>Completed</v>
      </c>
      <c r="AL1902" s="0" t="str">
        <f aca="false">_xlfn.IFS(D1902&lt;=7,"0-7 Days",D1902&lt;=30,"8-30 Days",D1902&lt;=90,"31-90 Days",TRUE(),"90+ Days")</f>
        <v>90+ Days</v>
      </c>
      <c r="AM1902" s="0" t="str">
        <f aca="false">_xlfn.IFS(OR(F1902="December",F1902="January",F1902="February"),"Winter",OR(F1902="March",F1902="April",F1902="May"),"Spring",OR(F1902="June",F1902="July",F1902="August"),"Summer",TRUE(),"Autumn")</f>
        <v>Spring</v>
      </c>
      <c r="AN1902" s="0" t="str">
        <f aca="false">IF(L1902+M1902&gt;0,"Family","Adult Only")</f>
        <v>Family</v>
      </c>
      <c r="AO1902" s="0" t="str">
        <f aca="false">IF(U1902=V1902,"Same","Changed")</f>
        <v>Changed</v>
      </c>
    </row>
    <row r="1903" customFormat="false" ht="15" hidden="false" customHeight="false" outlineLevel="0" collapsed="false">
      <c r="A1903" s="14" t="n">
        <v>1998</v>
      </c>
      <c r="B1903" s="14" t="s">
        <v>80</v>
      </c>
      <c r="C1903" s="14" t="n">
        <v>0</v>
      </c>
      <c r="D1903" s="14" t="n">
        <v>3</v>
      </c>
      <c r="E1903" s="14" t="n">
        <v>2016</v>
      </c>
      <c r="F1903" s="14" t="s">
        <v>118</v>
      </c>
      <c r="G1903" s="14" t="n">
        <v>9</v>
      </c>
      <c r="H1903" s="14" t="n">
        <v>26</v>
      </c>
      <c r="I1903" s="14" t="n">
        <v>2</v>
      </c>
      <c r="J1903" s="14" t="n">
        <v>2</v>
      </c>
      <c r="K1903" s="14" t="n">
        <v>2</v>
      </c>
      <c r="L1903" s="14" t="n">
        <v>0</v>
      </c>
      <c r="M1903" s="14" t="n">
        <v>0</v>
      </c>
      <c r="N1903" s="14" t="s">
        <v>112</v>
      </c>
      <c r="O1903" s="14" t="s">
        <v>115</v>
      </c>
      <c r="P1903" s="14" t="s">
        <v>99</v>
      </c>
      <c r="Q1903" s="14" t="s">
        <v>94</v>
      </c>
      <c r="R1903" s="14" t="n">
        <v>0</v>
      </c>
      <c r="S1903" s="14" t="n">
        <v>0</v>
      </c>
      <c r="T1903" s="14" t="n">
        <v>0</v>
      </c>
      <c r="U1903" s="14" t="s">
        <v>124</v>
      </c>
      <c r="V1903" s="14" t="s">
        <v>124</v>
      </c>
      <c r="W1903" s="14" t="n">
        <v>0</v>
      </c>
      <c r="X1903" s="14" t="s">
        <v>86</v>
      </c>
      <c r="Y1903" s="14" t="n">
        <v>156</v>
      </c>
      <c r="Z1903" s="14" t="n">
        <v>0</v>
      </c>
      <c r="AA1903" s="14" t="n">
        <v>0</v>
      </c>
      <c r="AB1903" s="14" t="s">
        <v>87</v>
      </c>
      <c r="AC1903" s="14" t="n">
        <v>68.75</v>
      </c>
      <c r="AD1903" s="14" t="n">
        <v>0</v>
      </c>
      <c r="AE1903" s="14" t="n">
        <v>0</v>
      </c>
      <c r="AF1903" s="14" t="s">
        <v>88</v>
      </c>
      <c r="AG1903" s="15" t="n">
        <v>42430</v>
      </c>
      <c r="AH1903" s="14" t="n">
        <f aca="false">I1903+J1903</f>
        <v>4</v>
      </c>
      <c r="AI1903" s="14" t="n">
        <f aca="false">K1903+L1903+M1903</f>
        <v>2</v>
      </c>
      <c r="AJ1903" s="14" t="n">
        <f aca="false">AC1903*AH1903</f>
        <v>275</v>
      </c>
      <c r="AK1903" s="14" t="str">
        <f aca="false">IF(C1903=1,"Cancelled","Completed")</f>
        <v>Completed</v>
      </c>
      <c r="AL1903" s="14" t="str">
        <f aca="false">_xlfn.IFS(D1903&lt;=7,"0-7 Days",D1903&lt;=30,"8-30 Days",D1903&lt;=90,"31-90 Days",TRUE(),"90+ Days")</f>
        <v>0-7 Days</v>
      </c>
      <c r="AM1903" s="14" t="str">
        <f aca="false">_xlfn.IFS(OR(F1903="December",F1903="January",F1903="February"),"Winter",OR(F1903="March",F1903="April",F1903="May"),"Spring",OR(F1903="June",F1903="July",F1903="August"),"Summer",TRUE(),"Autumn")</f>
        <v>Winter</v>
      </c>
      <c r="AN1903" s="14" t="str">
        <f aca="false">IF(L1903+M1903&gt;0,"Family","Adult Only")</f>
        <v>Adult Only</v>
      </c>
      <c r="AO1903" s="14" t="str">
        <f aca="false">IF(U1903=V1903,"Same","Changed")</f>
        <v>Same</v>
      </c>
    </row>
    <row r="1904" customFormat="false" ht="15" hidden="false" customHeight="false" outlineLevel="0" collapsed="false">
      <c r="A1904" s="0" t="n">
        <v>1999</v>
      </c>
      <c r="B1904" s="0" t="s">
        <v>90</v>
      </c>
      <c r="C1904" s="0" t="n">
        <v>0</v>
      </c>
      <c r="D1904" s="0" t="n">
        <v>14</v>
      </c>
      <c r="E1904" s="0" t="n">
        <v>2015</v>
      </c>
      <c r="F1904" s="0" t="s">
        <v>114</v>
      </c>
      <c r="G1904" s="0" t="n">
        <v>38</v>
      </c>
      <c r="H1904" s="0" t="n">
        <v>15</v>
      </c>
      <c r="I1904" s="0" t="n">
        <v>0</v>
      </c>
      <c r="J1904" s="0" t="n">
        <v>3</v>
      </c>
      <c r="K1904" s="0" t="n">
        <v>1</v>
      </c>
      <c r="L1904" s="0" t="n">
        <v>0</v>
      </c>
      <c r="M1904" s="0" t="n">
        <v>0</v>
      </c>
      <c r="N1904" s="0" t="s">
        <v>82</v>
      </c>
      <c r="O1904" s="0" t="s">
        <v>195</v>
      </c>
      <c r="P1904" s="0" t="s">
        <v>93</v>
      </c>
      <c r="Q1904" s="0" t="s">
        <v>94</v>
      </c>
      <c r="R1904" s="0" t="n">
        <v>0</v>
      </c>
      <c r="S1904" s="0" t="n">
        <v>0</v>
      </c>
      <c r="T1904" s="0" t="n">
        <v>0</v>
      </c>
      <c r="U1904" s="0" t="s">
        <v>95</v>
      </c>
      <c r="V1904" s="0" t="s">
        <v>95</v>
      </c>
      <c r="W1904" s="0" t="n">
        <v>0</v>
      </c>
      <c r="X1904" s="0" t="s">
        <v>86</v>
      </c>
      <c r="Y1904" s="0" t="n">
        <v>9</v>
      </c>
      <c r="Z1904" s="0" t="n">
        <v>0</v>
      </c>
      <c r="AA1904" s="0" t="n">
        <v>0</v>
      </c>
      <c r="AB1904" s="0" t="s">
        <v>125</v>
      </c>
      <c r="AC1904" s="0" t="n">
        <v>114</v>
      </c>
      <c r="AD1904" s="0" t="n">
        <v>0</v>
      </c>
      <c r="AE1904" s="0" t="n">
        <v>1</v>
      </c>
      <c r="AF1904" s="0" t="s">
        <v>88</v>
      </c>
      <c r="AG1904" s="13" t="n">
        <v>42265</v>
      </c>
      <c r="AH1904" s="25" t="n">
        <f aca="false">I1904+J1904</f>
        <v>3</v>
      </c>
      <c r="AI1904" s="25" t="n">
        <f aca="false">K1904+L1904+M1904</f>
        <v>1</v>
      </c>
      <c r="AJ1904" s="25" t="n">
        <f aca="false">AC1904*AH1904</f>
        <v>342</v>
      </c>
      <c r="AK1904" s="0" t="str">
        <f aca="false">IF(C1904=1,"Cancelled","Completed")</f>
        <v>Completed</v>
      </c>
      <c r="AL1904" s="0" t="str">
        <f aca="false">_xlfn.IFS(D1904&lt;=7,"0-7 Days",D1904&lt;=30,"8-30 Days",D1904&lt;=90,"31-90 Days",TRUE(),"90+ Days")</f>
        <v>8-30 Days</v>
      </c>
      <c r="AM1904" s="0" t="str">
        <f aca="false">_xlfn.IFS(OR(F1904="December",F1904="January",F1904="February"),"Winter",OR(F1904="March",F1904="April",F1904="May"),"Spring",OR(F1904="June",F1904="July",F1904="August"),"Summer",TRUE(),"Autumn")</f>
        <v>Autumn</v>
      </c>
      <c r="AN1904" s="0" t="str">
        <f aca="false">IF(L1904+M1904&gt;0,"Family","Adult Only")</f>
        <v>Adult Only</v>
      </c>
      <c r="AO1904" s="0" t="str">
        <f aca="false">IF(U1904=V1904,"Same","Changed")</f>
        <v>Same</v>
      </c>
    </row>
    <row r="1905" customFormat="false" ht="15" hidden="false" customHeight="false" outlineLevel="0" collapsed="false">
      <c r="A1905" s="14" t="n">
        <v>2000</v>
      </c>
      <c r="B1905" s="14" t="s">
        <v>80</v>
      </c>
      <c r="C1905" s="14" t="n">
        <v>1</v>
      </c>
      <c r="D1905" s="14" t="n">
        <v>135</v>
      </c>
      <c r="E1905" s="14" t="n">
        <v>2016</v>
      </c>
      <c r="F1905" s="14" t="s">
        <v>111</v>
      </c>
      <c r="G1905" s="14" t="n">
        <v>43</v>
      </c>
      <c r="H1905" s="14" t="n">
        <v>22</v>
      </c>
      <c r="I1905" s="14" t="n">
        <v>2</v>
      </c>
      <c r="J1905" s="14" t="n">
        <v>2</v>
      </c>
      <c r="K1905" s="14" t="n">
        <v>2</v>
      </c>
      <c r="L1905" s="14" t="n">
        <v>0</v>
      </c>
      <c r="M1905" s="14" t="n">
        <v>0</v>
      </c>
      <c r="N1905" s="14" t="s">
        <v>82</v>
      </c>
      <c r="O1905" s="14" t="s">
        <v>104</v>
      </c>
      <c r="P1905" s="14" t="s">
        <v>93</v>
      </c>
      <c r="Q1905" s="14" t="s">
        <v>94</v>
      </c>
      <c r="R1905" s="14" t="n">
        <v>0</v>
      </c>
      <c r="S1905" s="14" t="n">
        <v>0</v>
      </c>
      <c r="T1905" s="14" t="n">
        <v>0</v>
      </c>
      <c r="U1905" s="14" t="s">
        <v>109</v>
      </c>
      <c r="V1905" s="14" t="s">
        <v>109</v>
      </c>
      <c r="W1905" s="14" t="n">
        <v>0</v>
      </c>
      <c r="X1905" s="14" t="s">
        <v>86</v>
      </c>
      <c r="Y1905" s="14" t="n">
        <v>240</v>
      </c>
      <c r="Z1905" s="14" t="n">
        <v>0</v>
      </c>
      <c r="AA1905" s="14" t="n">
        <v>0</v>
      </c>
      <c r="AB1905" s="14" t="s">
        <v>87</v>
      </c>
      <c r="AC1905" s="14" t="n">
        <v>68</v>
      </c>
      <c r="AD1905" s="14" t="n">
        <v>0</v>
      </c>
      <c r="AE1905" s="14" t="n">
        <v>0</v>
      </c>
      <c r="AF1905" s="14" t="s">
        <v>96</v>
      </c>
      <c r="AG1905" s="15" t="n">
        <v>42541</v>
      </c>
      <c r="AH1905" s="14" t="n">
        <f aca="false">I1905+J1905</f>
        <v>4</v>
      </c>
      <c r="AI1905" s="14" t="n">
        <f aca="false">K1905+L1905+M1905</f>
        <v>2</v>
      </c>
      <c r="AJ1905" s="14" t="n">
        <f aca="false">AC1905*AH1905</f>
        <v>272</v>
      </c>
      <c r="AK1905" s="14" t="str">
        <f aca="false">IF(C1905=1,"Cancelled","Completed")</f>
        <v>Cancelled</v>
      </c>
      <c r="AL1905" s="14" t="str">
        <f aca="false">_xlfn.IFS(D1905&lt;=7,"0-7 Days",D1905&lt;=30,"8-30 Days",D1905&lt;=90,"31-90 Days",TRUE(),"90+ Days")</f>
        <v>90+ Days</v>
      </c>
      <c r="AM1905" s="14" t="str">
        <f aca="false">_xlfn.IFS(OR(F1905="December",F1905="January",F1905="February"),"Winter",OR(F1905="March",F1905="April",F1905="May"),"Spring",OR(F1905="June",F1905="July",F1905="August"),"Summer",TRUE(),"Autumn")</f>
        <v>Autumn</v>
      </c>
      <c r="AN1905" s="14" t="str">
        <f aca="false">IF(L1905+M1905&gt;0,"Family","Adult Only")</f>
        <v>Adult Only</v>
      </c>
      <c r="AO1905" s="14" t="str">
        <f aca="false">IF(U1905=V1905,"Same","Changed")</f>
        <v>Same</v>
      </c>
    </row>
    <row r="1906" customFormat="false" ht="15" hidden="false" customHeight="false" outlineLevel="0" collapsed="false">
      <c r="A1906" s="0" t="n">
        <v>2001</v>
      </c>
      <c r="B1906" s="0" t="s">
        <v>90</v>
      </c>
      <c r="C1906" s="0" t="n">
        <v>0</v>
      </c>
      <c r="D1906" s="0" t="n">
        <v>61</v>
      </c>
      <c r="E1906" s="0" t="n">
        <v>2016</v>
      </c>
      <c r="F1906" s="0" t="s">
        <v>113</v>
      </c>
      <c r="G1906" s="0" t="n">
        <v>48</v>
      </c>
      <c r="H1906" s="0" t="n">
        <v>23</v>
      </c>
      <c r="I1906" s="0" t="n">
        <v>0</v>
      </c>
      <c r="J1906" s="0" t="n">
        <v>3</v>
      </c>
      <c r="K1906" s="0" t="n">
        <v>2</v>
      </c>
      <c r="L1906" s="0" t="n">
        <v>0</v>
      </c>
      <c r="M1906" s="0" t="n">
        <v>0</v>
      </c>
      <c r="N1906" s="0" t="s">
        <v>82</v>
      </c>
      <c r="O1906" s="0" t="s">
        <v>122</v>
      </c>
      <c r="P1906" s="0" t="s">
        <v>99</v>
      </c>
      <c r="Q1906" s="0" t="s">
        <v>94</v>
      </c>
      <c r="R1906" s="0" t="n">
        <v>0</v>
      </c>
      <c r="S1906" s="0" t="n">
        <v>0</v>
      </c>
      <c r="T1906" s="0" t="n">
        <v>0</v>
      </c>
      <c r="U1906" s="0" t="s">
        <v>95</v>
      </c>
      <c r="V1906" s="0" t="s">
        <v>109</v>
      </c>
      <c r="W1906" s="0" t="n">
        <v>0</v>
      </c>
      <c r="X1906" s="0" t="s">
        <v>86</v>
      </c>
      <c r="Y1906" s="0" t="n">
        <v>28</v>
      </c>
      <c r="Z1906" s="0" t="n">
        <v>0</v>
      </c>
      <c r="AA1906" s="0" t="n">
        <v>0</v>
      </c>
      <c r="AB1906" s="0" t="s">
        <v>87</v>
      </c>
      <c r="AC1906" s="0" t="n">
        <v>75</v>
      </c>
      <c r="AD1906" s="0" t="n">
        <v>0</v>
      </c>
      <c r="AE1906" s="0" t="n">
        <v>1</v>
      </c>
      <c r="AF1906" s="0" t="s">
        <v>88</v>
      </c>
      <c r="AG1906" s="13" t="n">
        <v>42700</v>
      </c>
      <c r="AH1906" s="25" t="n">
        <f aca="false">I1906+J1906</f>
        <v>3</v>
      </c>
      <c r="AI1906" s="25" t="n">
        <f aca="false">K1906+L1906+M1906</f>
        <v>2</v>
      </c>
      <c r="AJ1906" s="25" t="n">
        <f aca="false">AC1906*AH1906</f>
        <v>225</v>
      </c>
      <c r="AK1906" s="0" t="str">
        <f aca="false">IF(C1906=1,"Cancelled","Completed")</f>
        <v>Completed</v>
      </c>
      <c r="AL1906" s="0" t="str">
        <f aca="false">_xlfn.IFS(D1906&lt;=7,"0-7 Days",D1906&lt;=30,"8-30 Days",D1906&lt;=90,"31-90 Days",TRUE(),"90+ Days")</f>
        <v>31-90 Days</v>
      </c>
      <c r="AM1906" s="0" t="str">
        <f aca="false">_xlfn.IFS(OR(F1906="December",F1906="January",F1906="February"),"Winter",OR(F1906="March",F1906="April",F1906="May"),"Spring",OR(F1906="June",F1906="July",F1906="August"),"Summer",TRUE(),"Autumn")</f>
        <v>Autumn</v>
      </c>
      <c r="AN1906" s="0" t="str">
        <f aca="false">IF(L1906+M1906&gt;0,"Family","Adult Only")</f>
        <v>Adult Only</v>
      </c>
      <c r="AO1906" s="0" t="str">
        <f aca="false">IF(U1906=V1906,"Same","Changed")</f>
        <v>Changed</v>
      </c>
    </row>
    <row r="1907" customFormat="false" ht="15" hidden="false" customHeight="false" outlineLevel="0" collapsed="false">
      <c r="A1907" s="14" t="n">
        <v>2002</v>
      </c>
      <c r="B1907" s="14" t="s">
        <v>90</v>
      </c>
      <c r="C1907" s="14" t="n">
        <v>1</v>
      </c>
      <c r="D1907" s="14" t="n">
        <v>298</v>
      </c>
      <c r="E1907" s="14" t="n">
        <v>2016</v>
      </c>
      <c r="F1907" s="14" t="s">
        <v>121</v>
      </c>
      <c r="G1907" s="14" t="n">
        <v>20</v>
      </c>
      <c r="H1907" s="14" t="n">
        <v>10</v>
      </c>
      <c r="I1907" s="14" t="n">
        <v>0</v>
      </c>
      <c r="J1907" s="14" t="n">
        <v>2</v>
      </c>
      <c r="K1907" s="14" t="n">
        <v>2</v>
      </c>
      <c r="L1907" s="14" t="n">
        <v>0</v>
      </c>
      <c r="M1907" s="14" t="n">
        <v>0</v>
      </c>
      <c r="N1907" s="14" t="s">
        <v>82</v>
      </c>
      <c r="O1907" s="14" t="s">
        <v>92</v>
      </c>
      <c r="P1907" s="14" t="s">
        <v>99</v>
      </c>
      <c r="Q1907" s="14" t="s">
        <v>94</v>
      </c>
      <c r="R1907" s="14" t="n">
        <v>0</v>
      </c>
      <c r="S1907" s="14" t="n">
        <v>0</v>
      </c>
      <c r="T1907" s="14" t="n">
        <v>0</v>
      </c>
      <c r="U1907" s="14" t="s">
        <v>95</v>
      </c>
      <c r="V1907" s="14" t="s">
        <v>95</v>
      </c>
      <c r="W1907" s="14" t="n">
        <v>0</v>
      </c>
      <c r="X1907" s="14" t="s">
        <v>86</v>
      </c>
      <c r="Y1907" s="14" t="n">
        <v>12</v>
      </c>
      <c r="Z1907" s="14" t="n">
        <v>0</v>
      </c>
      <c r="AA1907" s="14" t="n">
        <v>207</v>
      </c>
      <c r="AB1907" s="14" t="s">
        <v>101</v>
      </c>
      <c r="AC1907" s="14" t="n">
        <v>75</v>
      </c>
      <c r="AD1907" s="14" t="n">
        <v>0</v>
      </c>
      <c r="AE1907" s="14" t="n">
        <v>0</v>
      </c>
      <c r="AF1907" s="14" t="s">
        <v>96</v>
      </c>
      <c r="AG1907" s="15" t="n">
        <v>42494</v>
      </c>
      <c r="AH1907" s="14" t="n">
        <f aca="false">I1907+J1907</f>
        <v>2</v>
      </c>
      <c r="AI1907" s="14" t="n">
        <f aca="false">K1907+L1907+M1907</f>
        <v>2</v>
      </c>
      <c r="AJ1907" s="14" t="n">
        <f aca="false">AC1907*AH1907</f>
        <v>150</v>
      </c>
      <c r="AK1907" s="14" t="str">
        <f aca="false">IF(C1907=1,"Cancelled","Completed")</f>
        <v>Cancelled</v>
      </c>
      <c r="AL1907" s="14" t="str">
        <f aca="false">_xlfn.IFS(D1907&lt;=7,"0-7 Days",D1907&lt;=30,"8-30 Days",D1907&lt;=90,"31-90 Days",TRUE(),"90+ Days")</f>
        <v>90+ Days</v>
      </c>
      <c r="AM1907" s="14" t="str">
        <f aca="false">_xlfn.IFS(OR(F1907="December",F1907="January",F1907="February"),"Winter",OR(F1907="March",F1907="April",F1907="May"),"Spring",OR(F1907="June",F1907="July",F1907="August"),"Summer",TRUE(),"Autumn")</f>
        <v>Spring</v>
      </c>
      <c r="AN1907" s="14" t="str">
        <f aca="false">IF(L1907+M1907&gt;0,"Family","Adult Only")</f>
        <v>Adult Only</v>
      </c>
      <c r="AO1907" s="14" t="str">
        <f aca="false">IF(U1907=V1907,"Same","Changed")</f>
        <v>Same</v>
      </c>
    </row>
    <row r="1908" customFormat="false" ht="15" hidden="false" customHeight="false" outlineLevel="0" collapsed="false">
      <c r="A1908" s="0" t="n">
        <v>2003</v>
      </c>
      <c r="B1908" s="0" t="s">
        <v>90</v>
      </c>
      <c r="C1908" s="0" t="n">
        <v>0</v>
      </c>
      <c r="D1908" s="0" t="n">
        <v>6</v>
      </c>
      <c r="E1908" s="0" t="n">
        <v>2017</v>
      </c>
      <c r="F1908" s="0" t="s">
        <v>118</v>
      </c>
      <c r="G1908" s="0" t="n">
        <v>5</v>
      </c>
      <c r="H1908" s="0" t="n">
        <v>4</v>
      </c>
      <c r="I1908" s="0" t="n">
        <v>0</v>
      </c>
      <c r="J1908" s="0" t="n">
        <v>1</v>
      </c>
      <c r="K1908" s="0" t="n">
        <v>2</v>
      </c>
      <c r="L1908" s="0" t="n">
        <v>0</v>
      </c>
      <c r="M1908" s="0" t="n">
        <v>0</v>
      </c>
      <c r="N1908" s="0" t="s">
        <v>107</v>
      </c>
      <c r="O1908" s="0" t="s">
        <v>92</v>
      </c>
      <c r="P1908" s="0" t="s">
        <v>84</v>
      </c>
      <c r="Q1908" s="0" t="s">
        <v>84</v>
      </c>
      <c r="R1908" s="0" t="n">
        <v>1</v>
      </c>
      <c r="S1908" s="0" t="n">
        <v>0</v>
      </c>
      <c r="T1908" s="0" t="n">
        <v>2</v>
      </c>
      <c r="U1908" s="0" t="s">
        <v>95</v>
      </c>
      <c r="V1908" s="0" t="s">
        <v>95</v>
      </c>
      <c r="W1908" s="0" t="n">
        <v>1</v>
      </c>
      <c r="X1908" s="0" t="s">
        <v>86</v>
      </c>
      <c r="Y1908" s="0" t="n">
        <v>14</v>
      </c>
      <c r="Z1908" s="0" t="n">
        <v>0</v>
      </c>
      <c r="AA1908" s="0" t="n">
        <v>0</v>
      </c>
      <c r="AB1908" s="0" t="s">
        <v>87</v>
      </c>
      <c r="AC1908" s="0" t="n">
        <v>97</v>
      </c>
      <c r="AD1908" s="0" t="n">
        <v>0</v>
      </c>
      <c r="AE1908" s="0" t="n">
        <v>1</v>
      </c>
      <c r="AF1908" s="0" t="s">
        <v>88</v>
      </c>
      <c r="AG1908" s="13" t="n">
        <v>42771</v>
      </c>
      <c r="AH1908" s="25" t="n">
        <f aca="false">I1908+J1908</f>
        <v>1</v>
      </c>
      <c r="AI1908" s="25" t="n">
        <f aca="false">K1908+L1908+M1908</f>
        <v>2</v>
      </c>
      <c r="AJ1908" s="25" t="n">
        <f aca="false">AC1908*AH1908</f>
        <v>97</v>
      </c>
      <c r="AK1908" s="0" t="str">
        <f aca="false">IF(C1908=1,"Cancelled","Completed")</f>
        <v>Completed</v>
      </c>
      <c r="AL1908" s="0" t="str">
        <f aca="false">_xlfn.IFS(D1908&lt;=7,"0-7 Days",D1908&lt;=30,"8-30 Days",D1908&lt;=90,"31-90 Days",TRUE(),"90+ Days")</f>
        <v>0-7 Days</v>
      </c>
      <c r="AM1908" s="0" t="str">
        <f aca="false">_xlfn.IFS(OR(F1908="December",F1908="January",F1908="February"),"Winter",OR(F1908="March",F1908="April",F1908="May"),"Spring",OR(F1908="June",F1908="July",F1908="August"),"Summer",TRUE(),"Autumn")</f>
        <v>Winter</v>
      </c>
      <c r="AN1908" s="0" t="str">
        <f aca="false">IF(L1908+M1908&gt;0,"Family","Adult Only")</f>
        <v>Adult Only</v>
      </c>
      <c r="AO1908" s="0" t="str">
        <f aca="false">IF(U1908=V1908,"Same","Changed")</f>
        <v>Same</v>
      </c>
    </row>
    <row r="1909" customFormat="false" ht="15" hidden="false" customHeight="false" outlineLevel="0" collapsed="false">
      <c r="A1909" s="14" t="n">
        <v>2004</v>
      </c>
      <c r="B1909" s="14" t="s">
        <v>80</v>
      </c>
      <c r="C1909" s="14" t="n">
        <v>0</v>
      </c>
      <c r="D1909" s="14" t="n">
        <v>193</v>
      </c>
      <c r="E1909" s="14" t="n">
        <v>2015</v>
      </c>
      <c r="F1909" s="14" t="s">
        <v>111</v>
      </c>
      <c r="G1909" s="14" t="n">
        <v>42</v>
      </c>
      <c r="H1909" s="14" t="n">
        <v>13</v>
      </c>
      <c r="I1909" s="14" t="n">
        <v>0</v>
      </c>
      <c r="J1909" s="14" t="n">
        <v>1</v>
      </c>
      <c r="K1909" s="14" t="n">
        <v>2</v>
      </c>
      <c r="L1909" s="14" t="n">
        <v>0</v>
      </c>
      <c r="M1909" s="14" t="n">
        <v>0</v>
      </c>
      <c r="N1909" s="14" t="s">
        <v>82</v>
      </c>
      <c r="O1909" s="14" t="s">
        <v>108</v>
      </c>
      <c r="P1909" s="14" t="s">
        <v>99</v>
      </c>
      <c r="Q1909" s="14" t="s">
        <v>94</v>
      </c>
      <c r="R1909" s="14" t="n">
        <v>0</v>
      </c>
      <c r="S1909" s="14" t="n">
        <v>0</v>
      </c>
      <c r="T1909" s="14" t="n">
        <v>0</v>
      </c>
      <c r="U1909" s="14" t="s">
        <v>95</v>
      </c>
      <c r="V1909" s="14" t="s">
        <v>95</v>
      </c>
      <c r="W1909" s="14" t="n">
        <v>0</v>
      </c>
      <c r="X1909" s="14" t="s">
        <v>86</v>
      </c>
      <c r="Y1909" s="14" t="n">
        <v>251</v>
      </c>
      <c r="Z1909" s="14" t="n">
        <v>0</v>
      </c>
      <c r="AA1909" s="14" t="n">
        <v>0</v>
      </c>
      <c r="AB1909" s="14" t="s">
        <v>87</v>
      </c>
      <c r="AC1909" s="14" t="n">
        <v>46</v>
      </c>
      <c r="AD1909" s="14" t="n">
        <v>0</v>
      </c>
      <c r="AE1909" s="14" t="n">
        <v>0</v>
      </c>
      <c r="AF1909" s="14" t="s">
        <v>88</v>
      </c>
      <c r="AG1909" s="15" t="n">
        <v>42291</v>
      </c>
      <c r="AH1909" s="14" t="n">
        <f aca="false">I1909+J1909</f>
        <v>1</v>
      </c>
      <c r="AI1909" s="14" t="n">
        <f aca="false">K1909+L1909+M1909</f>
        <v>2</v>
      </c>
      <c r="AJ1909" s="14" t="n">
        <f aca="false">AC1909*AH1909</f>
        <v>46</v>
      </c>
      <c r="AK1909" s="14" t="str">
        <f aca="false">IF(C1909=1,"Cancelled","Completed")</f>
        <v>Completed</v>
      </c>
      <c r="AL1909" s="14" t="str">
        <f aca="false">_xlfn.IFS(D1909&lt;=7,"0-7 Days",D1909&lt;=30,"8-30 Days",D1909&lt;=90,"31-90 Days",TRUE(),"90+ Days")</f>
        <v>90+ Days</v>
      </c>
      <c r="AM1909" s="14" t="str">
        <f aca="false">_xlfn.IFS(OR(F1909="December",F1909="January",F1909="February"),"Winter",OR(F1909="March",F1909="April",F1909="May"),"Spring",OR(F1909="June",F1909="July",F1909="August"),"Summer",TRUE(),"Autumn")</f>
        <v>Autumn</v>
      </c>
      <c r="AN1909" s="14" t="str">
        <f aca="false">IF(L1909+M1909&gt;0,"Family","Adult Only")</f>
        <v>Adult Only</v>
      </c>
      <c r="AO1909" s="14" t="str">
        <f aca="false">IF(U1909=V1909,"Same","Changed")</f>
        <v>Same</v>
      </c>
    </row>
    <row r="1910" customFormat="false" ht="15" hidden="false" customHeight="false" outlineLevel="0" collapsed="false">
      <c r="A1910" s="0" t="n">
        <v>2005</v>
      </c>
      <c r="B1910" s="0" t="s">
        <v>80</v>
      </c>
      <c r="C1910" s="0" t="n">
        <v>1</v>
      </c>
      <c r="D1910" s="0" t="n">
        <v>323</v>
      </c>
      <c r="E1910" s="0" t="n">
        <v>2017</v>
      </c>
      <c r="F1910" s="0" t="s">
        <v>135</v>
      </c>
      <c r="G1910" s="0" t="n">
        <v>22</v>
      </c>
      <c r="H1910" s="0" t="n">
        <v>3</v>
      </c>
      <c r="I1910" s="0" t="n">
        <v>2</v>
      </c>
      <c r="J1910" s="0" t="n">
        <v>5</v>
      </c>
      <c r="K1910" s="0" t="n">
        <v>2</v>
      </c>
      <c r="L1910" s="0" t="n">
        <v>0</v>
      </c>
      <c r="M1910" s="0" t="n">
        <v>0</v>
      </c>
      <c r="N1910" s="0" t="s">
        <v>82</v>
      </c>
      <c r="O1910" s="0" t="s">
        <v>92</v>
      </c>
      <c r="P1910" s="0" t="s">
        <v>116</v>
      </c>
      <c r="Q1910" s="0" t="s">
        <v>94</v>
      </c>
      <c r="R1910" s="0" t="n">
        <v>0</v>
      </c>
      <c r="S1910" s="0" t="n">
        <v>0</v>
      </c>
      <c r="T1910" s="0" t="n">
        <v>0</v>
      </c>
      <c r="U1910" s="0" t="s">
        <v>95</v>
      </c>
      <c r="V1910" s="0" t="s">
        <v>95</v>
      </c>
      <c r="W1910" s="0" t="n">
        <v>0</v>
      </c>
      <c r="X1910" s="0" t="s">
        <v>120</v>
      </c>
      <c r="Y1910" s="0" t="n">
        <v>0</v>
      </c>
      <c r="Z1910" s="0" t="n">
        <v>0</v>
      </c>
      <c r="AA1910" s="0" t="n">
        <v>0</v>
      </c>
      <c r="AB1910" s="0" t="s">
        <v>87</v>
      </c>
      <c r="AC1910" s="0" t="n">
        <v>72</v>
      </c>
      <c r="AD1910" s="0" t="n">
        <v>0</v>
      </c>
      <c r="AE1910" s="0" t="n">
        <v>0</v>
      </c>
      <c r="AF1910" s="0" t="s">
        <v>96</v>
      </c>
      <c r="AG1910" s="13" t="n">
        <v>42572</v>
      </c>
      <c r="AH1910" s="25" t="n">
        <f aca="false">I1910+J1910</f>
        <v>7</v>
      </c>
      <c r="AI1910" s="25" t="n">
        <f aca="false">K1910+L1910+M1910</f>
        <v>2</v>
      </c>
      <c r="AJ1910" s="25" t="n">
        <f aca="false">AC1910*AH1910</f>
        <v>504</v>
      </c>
      <c r="AK1910" s="0" t="str">
        <f aca="false">IF(C1910=1,"Cancelled","Completed")</f>
        <v>Cancelled</v>
      </c>
      <c r="AL1910" s="0" t="str">
        <f aca="false">_xlfn.IFS(D1910&lt;=7,"0-7 Days",D1910&lt;=30,"8-30 Days",D1910&lt;=90,"31-90 Days",TRUE(),"90+ Days")</f>
        <v>90+ Days</v>
      </c>
      <c r="AM1910" s="0" t="str">
        <f aca="false">_xlfn.IFS(OR(F1910="December",F1910="January",F1910="February"),"Winter",OR(F1910="March",F1910="April",F1910="May"),"Spring",OR(F1910="June",F1910="July",F1910="August"),"Summer",TRUE(),"Autumn")</f>
        <v>Summer</v>
      </c>
      <c r="AN1910" s="0" t="str">
        <f aca="false">IF(L1910+M1910&gt;0,"Family","Adult Only")</f>
        <v>Adult Only</v>
      </c>
      <c r="AO1910" s="0" t="str">
        <f aca="false">IF(U1910=V1910,"Same","Changed")</f>
        <v>Same</v>
      </c>
    </row>
    <row r="1911" customFormat="false" ht="15" hidden="false" customHeight="false" outlineLevel="0" collapsed="false">
      <c r="A1911" s="14" t="n">
        <v>2006</v>
      </c>
      <c r="B1911" s="14" t="s">
        <v>90</v>
      </c>
      <c r="C1911" s="14" t="n">
        <v>1</v>
      </c>
      <c r="D1911" s="14" t="n">
        <v>21</v>
      </c>
      <c r="E1911" s="14" t="n">
        <v>2015</v>
      </c>
      <c r="F1911" s="14" t="s">
        <v>114</v>
      </c>
      <c r="G1911" s="14" t="n">
        <v>37</v>
      </c>
      <c r="H1911" s="14" t="n">
        <v>10</v>
      </c>
      <c r="I1911" s="14" t="n">
        <v>1</v>
      </c>
      <c r="J1911" s="14" t="n">
        <v>3</v>
      </c>
      <c r="K1911" s="14" t="n">
        <v>1</v>
      </c>
      <c r="L1911" s="14" t="n">
        <v>0</v>
      </c>
      <c r="M1911" s="14" t="n">
        <v>0</v>
      </c>
      <c r="N1911" s="14" t="s">
        <v>82</v>
      </c>
      <c r="O1911" s="14" t="s">
        <v>92</v>
      </c>
      <c r="P1911" s="14" t="s">
        <v>99</v>
      </c>
      <c r="Q1911" s="14" t="s">
        <v>94</v>
      </c>
      <c r="R1911" s="14" t="n">
        <v>0</v>
      </c>
      <c r="S1911" s="14" t="n">
        <v>0</v>
      </c>
      <c r="T1911" s="14" t="n">
        <v>0</v>
      </c>
      <c r="U1911" s="14" t="s">
        <v>95</v>
      </c>
      <c r="V1911" s="14" t="s">
        <v>95</v>
      </c>
      <c r="W1911" s="14" t="n">
        <v>0</v>
      </c>
      <c r="X1911" s="14" t="s">
        <v>86</v>
      </c>
      <c r="Y1911" s="14" t="n">
        <v>6</v>
      </c>
      <c r="Z1911" s="14" t="n">
        <v>0</v>
      </c>
      <c r="AA1911" s="14" t="n">
        <v>0</v>
      </c>
      <c r="AB1911" s="14" t="s">
        <v>87</v>
      </c>
      <c r="AC1911" s="14" t="n">
        <v>58.65</v>
      </c>
      <c r="AD1911" s="14" t="n">
        <v>0</v>
      </c>
      <c r="AE1911" s="14" t="n">
        <v>1</v>
      </c>
      <c r="AF1911" s="14" t="s">
        <v>96</v>
      </c>
      <c r="AG1911" s="15" t="n">
        <v>42254</v>
      </c>
      <c r="AH1911" s="14" t="n">
        <f aca="false">I1911+J1911</f>
        <v>4</v>
      </c>
      <c r="AI1911" s="14" t="n">
        <f aca="false">K1911+L1911+M1911</f>
        <v>1</v>
      </c>
      <c r="AJ1911" s="14" t="n">
        <f aca="false">AC1911*AH1911</f>
        <v>234.6</v>
      </c>
      <c r="AK1911" s="14" t="str">
        <f aca="false">IF(C1911=1,"Cancelled","Completed")</f>
        <v>Cancelled</v>
      </c>
      <c r="AL1911" s="14" t="str">
        <f aca="false">_xlfn.IFS(D1911&lt;=7,"0-7 Days",D1911&lt;=30,"8-30 Days",D1911&lt;=90,"31-90 Days",TRUE(),"90+ Days")</f>
        <v>8-30 Days</v>
      </c>
      <c r="AM1911" s="14" t="str">
        <f aca="false">_xlfn.IFS(OR(F1911="December",F1911="January",F1911="February"),"Winter",OR(F1911="March",F1911="April",F1911="May"),"Spring",OR(F1911="June",F1911="July",F1911="August"),"Summer",TRUE(),"Autumn")</f>
        <v>Autumn</v>
      </c>
      <c r="AN1911" s="14" t="str">
        <f aca="false">IF(L1911+M1911&gt;0,"Family","Adult Only")</f>
        <v>Adult Only</v>
      </c>
      <c r="AO1911" s="14" t="str">
        <f aca="false">IF(U1911=V1911,"Same","Changed")</f>
        <v>Same</v>
      </c>
    </row>
    <row r="1912" customFormat="false" ht="15" hidden="false" customHeight="false" outlineLevel="0" collapsed="false">
      <c r="A1912" s="0" t="n">
        <v>2007</v>
      </c>
      <c r="B1912" s="0" t="s">
        <v>90</v>
      </c>
      <c r="C1912" s="0" t="n">
        <v>1</v>
      </c>
      <c r="D1912" s="0" t="n">
        <v>229</v>
      </c>
      <c r="E1912" s="0" t="n">
        <v>2016</v>
      </c>
      <c r="F1912" s="0" t="s">
        <v>114</v>
      </c>
      <c r="G1912" s="0" t="n">
        <v>36</v>
      </c>
      <c r="H1912" s="0" t="n">
        <v>3</v>
      </c>
      <c r="I1912" s="0" t="n">
        <v>0</v>
      </c>
      <c r="J1912" s="0" t="n">
        <v>1</v>
      </c>
      <c r="K1912" s="0" t="n">
        <v>2</v>
      </c>
      <c r="L1912" s="0" t="n">
        <v>0</v>
      </c>
      <c r="M1912" s="0" t="n">
        <v>0</v>
      </c>
      <c r="N1912" s="0" t="s">
        <v>107</v>
      </c>
      <c r="O1912" s="0" t="s">
        <v>108</v>
      </c>
      <c r="P1912" s="0" t="s">
        <v>93</v>
      </c>
      <c r="Q1912" s="0" t="s">
        <v>94</v>
      </c>
      <c r="R1912" s="0" t="n">
        <v>0</v>
      </c>
      <c r="S1912" s="0" t="n">
        <v>0</v>
      </c>
      <c r="T1912" s="0" t="n">
        <v>0</v>
      </c>
      <c r="U1912" s="0" t="s">
        <v>95</v>
      </c>
      <c r="V1912" s="0" t="s">
        <v>95</v>
      </c>
      <c r="W1912" s="0" t="n">
        <v>0</v>
      </c>
      <c r="X1912" s="0" t="s">
        <v>86</v>
      </c>
      <c r="Y1912" s="0" t="n">
        <v>9</v>
      </c>
      <c r="Z1912" s="0" t="n">
        <v>0</v>
      </c>
      <c r="AA1912" s="0" t="n">
        <v>0</v>
      </c>
      <c r="AB1912" s="0" t="s">
        <v>87</v>
      </c>
      <c r="AC1912" s="0" t="n">
        <v>85.5</v>
      </c>
      <c r="AD1912" s="0" t="n">
        <v>0</v>
      </c>
      <c r="AE1912" s="0" t="n">
        <v>0</v>
      </c>
      <c r="AF1912" s="0" t="s">
        <v>96</v>
      </c>
      <c r="AG1912" s="13" t="n">
        <v>42387</v>
      </c>
      <c r="AH1912" s="25" t="n">
        <f aca="false">I1912+J1912</f>
        <v>1</v>
      </c>
      <c r="AI1912" s="25" t="n">
        <f aca="false">K1912+L1912+M1912</f>
        <v>2</v>
      </c>
      <c r="AJ1912" s="25" t="n">
        <f aca="false">AC1912*AH1912</f>
        <v>85.5</v>
      </c>
      <c r="AK1912" s="0" t="str">
        <f aca="false">IF(C1912=1,"Cancelled","Completed")</f>
        <v>Cancelled</v>
      </c>
      <c r="AL1912" s="0" t="str">
        <f aca="false">_xlfn.IFS(D1912&lt;=7,"0-7 Days",D1912&lt;=30,"8-30 Days",D1912&lt;=90,"31-90 Days",TRUE(),"90+ Days")</f>
        <v>90+ Days</v>
      </c>
      <c r="AM1912" s="0" t="str">
        <f aca="false">_xlfn.IFS(OR(F1912="December",F1912="January",F1912="February"),"Winter",OR(F1912="March",F1912="April",F1912="May"),"Spring",OR(F1912="June",F1912="July",F1912="August"),"Summer",TRUE(),"Autumn")</f>
        <v>Autumn</v>
      </c>
      <c r="AN1912" s="0" t="str">
        <f aca="false">IF(L1912+M1912&gt;0,"Family","Adult Only")</f>
        <v>Adult Only</v>
      </c>
      <c r="AO1912" s="0" t="str">
        <f aca="false">IF(U1912=V1912,"Same","Changed")</f>
        <v>Same</v>
      </c>
    </row>
    <row r="1913" customFormat="false" ht="15" hidden="false" customHeight="false" outlineLevel="0" collapsed="false">
      <c r="A1913" s="14" t="n">
        <v>2008</v>
      </c>
      <c r="B1913" s="14" t="s">
        <v>90</v>
      </c>
      <c r="C1913" s="14" t="n">
        <v>0</v>
      </c>
      <c r="D1913" s="14" t="n">
        <v>16</v>
      </c>
      <c r="E1913" s="14" t="n">
        <v>2015</v>
      </c>
      <c r="F1913" s="14" t="s">
        <v>111</v>
      </c>
      <c r="G1913" s="14" t="n">
        <v>41</v>
      </c>
      <c r="H1913" s="14" t="n">
        <v>8</v>
      </c>
      <c r="I1913" s="14" t="n">
        <v>0</v>
      </c>
      <c r="J1913" s="14" t="n">
        <v>0</v>
      </c>
      <c r="K1913" s="14" t="n">
        <v>2</v>
      </c>
      <c r="L1913" s="14" t="n">
        <v>0</v>
      </c>
      <c r="M1913" s="14" t="n">
        <v>0</v>
      </c>
      <c r="N1913" s="14" t="s">
        <v>82</v>
      </c>
      <c r="O1913" s="14" t="s">
        <v>92</v>
      </c>
      <c r="P1913" s="14" t="s">
        <v>93</v>
      </c>
      <c r="Q1913" s="14" t="s">
        <v>94</v>
      </c>
      <c r="R1913" s="14" t="n">
        <v>0</v>
      </c>
      <c r="S1913" s="14" t="n">
        <v>0</v>
      </c>
      <c r="T1913" s="14" t="n">
        <v>0</v>
      </c>
      <c r="U1913" s="14" t="s">
        <v>95</v>
      </c>
      <c r="V1913" s="14" t="s">
        <v>100</v>
      </c>
      <c r="W1913" s="14" t="n">
        <v>0</v>
      </c>
      <c r="X1913" s="14" t="s">
        <v>86</v>
      </c>
      <c r="Y1913" s="14" t="n">
        <v>7</v>
      </c>
      <c r="Z1913" s="14" t="n">
        <v>0</v>
      </c>
      <c r="AA1913" s="14" t="n">
        <v>0</v>
      </c>
      <c r="AB1913" s="14" t="s">
        <v>87</v>
      </c>
      <c r="AC1913" s="14" t="n">
        <v>0</v>
      </c>
      <c r="AD1913" s="14" t="n">
        <v>0</v>
      </c>
      <c r="AE1913" s="14" t="n">
        <v>1</v>
      </c>
      <c r="AF1913" s="14" t="s">
        <v>88</v>
      </c>
      <c r="AG1913" s="15" t="n">
        <v>42285</v>
      </c>
      <c r="AH1913" s="14" t="n">
        <f aca="false">I1913+J1913</f>
        <v>0</v>
      </c>
      <c r="AI1913" s="14" t="n">
        <f aca="false">K1913+L1913+M1913</f>
        <v>2</v>
      </c>
      <c r="AJ1913" s="14" t="n">
        <f aca="false">AC1913*AH1913</f>
        <v>0</v>
      </c>
      <c r="AK1913" s="14" t="str">
        <f aca="false">IF(C1913=1,"Cancelled","Completed")</f>
        <v>Completed</v>
      </c>
      <c r="AL1913" s="14" t="str">
        <f aca="false">_xlfn.IFS(D1913&lt;=7,"0-7 Days",D1913&lt;=30,"8-30 Days",D1913&lt;=90,"31-90 Days",TRUE(),"90+ Days")</f>
        <v>8-30 Days</v>
      </c>
      <c r="AM1913" s="14" t="str">
        <f aca="false">_xlfn.IFS(OR(F1913="December",F1913="January",F1913="February"),"Winter",OR(F1913="March",F1913="April",F1913="May"),"Spring",OR(F1913="June",F1913="July",F1913="August"),"Summer",TRUE(),"Autumn")</f>
        <v>Autumn</v>
      </c>
      <c r="AN1913" s="14" t="str">
        <f aca="false">IF(L1913+M1913&gt;0,"Family","Adult Only")</f>
        <v>Adult Only</v>
      </c>
      <c r="AO1913" s="14" t="str">
        <f aca="false">IF(U1913=V1913,"Same","Changed")</f>
        <v>Changed</v>
      </c>
    </row>
    <row r="1914" customFormat="false" ht="15" hidden="false" customHeight="false" outlineLevel="0" collapsed="false">
      <c r="A1914" s="0" t="n">
        <v>2009</v>
      </c>
      <c r="B1914" s="0" t="s">
        <v>90</v>
      </c>
      <c r="C1914" s="0" t="n">
        <v>0</v>
      </c>
      <c r="D1914" s="0" t="n">
        <v>0</v>
      </c>
      <c r="E1914" s="0" t="n">
        <v>2016</v>
      </c>
      <c r="F1914" s="0" t="s">
        <v>81</v>
      </c>
      <c r="G1914" s="0" t="n">
        <v>50</v>
      </c>
      <c r="H1914" s="0" t="n">
        <v>5</v>
      </c>
      <c r="I1914" s="0" t="n">
        <v>1</v>
      </c>
      <c r="J1914" s="0" t="n">
        <v>0</v>
      </c>
      <c r="K1914" s="0" t="n">
        <v>2</v>
      </c>
      <c r="L1914" s="0" t="n">
        <v>0</v>
      </c>
      <c r="M1914" s="0" t="n">
        <v>0</v>
      </c>
      <c r="N1914" s="0" t="s">
        <v>107</v>
      </c>
      <c r="O1914" s="0" t="s">
        <v>83</v>
      </c>
      <c r="P1914" s="0" t="s">
        <v>84</v>
      </c>
      <c r="Q1914" s="0" t="s">
        <v>84</v>
      </c>
      <c r="R1914" s="0" t="n">
        <v>0</v>
      </c>
      <c r="S1914" s="0" t="n">
        <v>0</v>
      </c>
      <c r="T1914" s="0" t="n">
        <v>0</v>
      </c>
      <c r="U1914" s="0" t="s">
        <v>95</v>
      </c>
      <c r="V1914" s="0" t="s">
        <v>95</v>
      </c>
      <c r="W1914" s="0" t="n">
        <v>0</v>
      </c>
      <c r="X1914" s="0" t="s">
        <v>86</v>
      </c>
      <c r="Y1914" s="0" t="n">
        <v>0</v>
      </c>
      <c r="Z1914" s="0" t="n">
        <v>0</v>
      </c>
      <c r="AA1914" s="0" t="n">
        <v>0</v>
      </c>
      <c r="AB1914" s="0" t="s">
        <v>87</v>
      </c>
      <c r="AC1914" s="0" t="n">
        <v>97</v>
      </c>
      <c r="AD1914" s="0" t="n">
        <v>0</v>
      </c>
      <c r="AE1914" s="0" t="n">
        <v>0</v>
      </c>
      <c r="AF1914" s="0" t="s">
        <v>88</v>
      </c>
      <c r="AG1914" s="13" t="n">
        <v>42710</v>
      </c>
      <c r="AH1914" s="25" t="n">
        <f aca="false">I1914+J1914</f>
        <v>1</v>
      </c>
      <c r="AI1914" s="25" t="n">
        <f aca="false">K1914+L1914+M1914</f>
        <v>2</v>
      </c>
      <c r="AJ1914" s="25" t="n">
        <f aca="false">AC1914*AH1914</f>
        <v>97</v>
      </c>
      <c r="AK1914" s="0" t="str">
        <f aca="false">IF(C1914=1,"Cancelled","Completed")</f>
        <v>Completed</v>
      </c>
      <c r="AL1914" s="0" t="str">
        <f aca="false">_xlfn.IFS(D1914&lt;=7,"0-7 Days",D1914&lt;=30,"8-30 Days",D1914&lt;=90,"31-90 Days",TRUE(),"90+ Days")</f>
        <v>0-7 Days</v>
      </c>
      <c r="AM1914" s="0" t="str">
        <f aca="false">_xlfn.IFS(OR(F1914="December",F1914="January",F1914="February"),"Winter",OR(F1914="March",F1914="April",F1914="May"),"Spring",OR(F1914="June",F1914="July",F1914="August"),"Summer",TRUE(),"Autumn")</f>
        <v>Winter</v>
      </c>
      <c r="AN1914" s="0" t="str">
        <f aca="false">IF(L1914+M1914&gt;0,"Family","Adult Only")</f>
        <v>Adult Only</v>
      </c>
      <c r="AO1914" s="0" t="str">
        <f aca="false">IF(U1914=V1914,"Same","Changed")</f>
        <v>Same</v>
      </c>
    </row>
    <row r="1915" customFormat="false" ht="15" hidden="false" customHeight="false" outlineLevel="0" collapsed="false">
      <c r="A1915" s="14" t="n">
        <v>2010</v>
      </c>
      <c r="B1915" s="14" t="s">
        <v>90</v>
      </c>
      <c r="C1915" s="14" t="n">
        <v>1</v>
      </c>
      <c r="D1915" s="14" t="n">
        <v>58</v>
      </c>
      <c r="E1915" s="14" t="n">
        <v>2016</v>
      </c>
      <c r="F1915" s="14" t="s">
        <v>113</v>
      </c>
      <c r="G1915" s="14" t="n">
        <v>45</v>
      </c>
      <c r="H1915" s="14" t="n">
        <v>3</v>
      </c>
      <c r="I1915" s="14" t="n">
        <v>0</v>
      </c>
      <c r="J1915" s="14" t="n">
        <v>3</v>
      </c>
      <c r="K1915" s="14" t="n">
        <v>2</v>
      </c>
      <c r="L1915" s="14" t="n">
        <v>0</v>
      </c>
      <c r="M1915" s="14" t="n">
        <v>0</v>
      </c>
      <c r="N1915" s="14" t="s">
        <v>107</v>
      </c>
      <c r="O1915" s="14" t="s">
        <v>175</v>
      </c>
      <c r="P1915" s="14" t="s">
        <v>93</v>
      </c>
      <c r="Q1915" s="14" t="s">
        <v>94</v>
      </c>
      <c r="R1915" s="14" t="n">
        <v>0</v>
      </c>
      <c r="S1915" s="14" t="n">
        <v>0</v>
      </c>
      <c r="T1915" s="14" t="n">
        <v>0</v>
      </c>
      <c r="U1915" s="14" t="s">
        <v>95</v>
      </c>
      <c r="V1915" s="14" t="s">
        <v>95</v>
      </c>
      <c r="W1915" s="14" t="n">
        <v>0</v>
      </c>
      <c r="X1915" s="14" t="s">
        <v>86</v>
      </c>
      <c r="Y1915" s="14" t="n">
        <v>9</v>
      </c>
      <c r="Z1915" s="14" t="n">
        <v>0</v>
      </c>
      <c r="AA1915" s="14" t="n">
        <v>0</v>
      </c>
      <c r="AB1915" s="14" t="s">
        <v>87</v>
      </c>
      <c r="AC1915" s="14" t="n">
        <v>79.2</v>
      </c>
      <c r="AD1915" s="14" t="n">
        <v>0</v>
      </c>
      <c r="AE1915" s="14" t="n">
        <v>0</v>
      </c>
      <c r="AF1915" s="14" t="s">
        <v>96</v>
      </c>
      <c r="AG1915" s="15" t="n">
        <v>42669</v>
      </c>
      <c r="AH1915" s="14" t="n">
        <f aca="false">I1915+J1915</f>
        <v>3</v>
      </c>
      <c r="AI1915" s="14" t="n">
        <f aca="false">K1915+L1915+M1915</f>
        <v>2</v>
      </c>
      <c r="AJ1915" s="14" t="n">
        <f aca="false">AC1915*AH1915</f>
        <v>237.6</v>
      </c>
      <c r="AK1915" s="14" t="str">
        <f aca="false">IF(C1915=1,"Cancelled","Completed")</f>
        <v>Cancelled</v>
      </c>
      <c r="AL1915" s="14" t="str">
        <f aca="false">_xlfn.IFS(D1915&lt;=7,"0-7 Days",D1915&lt;=30,"8-30 Days",D1915&lt;=90,"31-90 Days",TRUE(),"90+ Days")</f>
        <v>31-90 Days</v>
      </c>
      <c r="AM1915" s="14" t="str">
        <f aca="false">_xlfn.IFS(OR(F1915="December",F1915="January",F1915="February"),"Winter",OR(F1915="March",F1915="April",F1915="May"),"Spring",OR(F1915="June",F1915="July",F1915="August"),"Summer",TRUE(),"Autumn")</f>
        <v>Autumn</v>
      </c>
      <c r="AN1915" s="14" t="str">
        <f aca="false">IF(L1915+M1915&gt;0,"Family","Adult Only")</f>
        <v>Adult Only</v>
      </c>
      <c r="AO1915" s="14" t="str">
        <f aca="false">IF(U1915=V1915,"Same","Changed")</f>
        <v>Same</v>
      </c>
    </row>
    <row r="1916" customFormat="false" ht="15" hidden="false" customHeight="false" outlineLevel="0" collapsed="false">
      <c r="A1916" s="0" t="n">
        <v>2011</v>
      </c>
      <c r="B1916" s="0" t="s">
        <v>90</v>
      </c>
      <c r="C1916" s="0" t="n">
        <v>0</v>
      </c>
      <c r="D1916" s="0" t="n">
        <v>0</v>
      </c>
      <c r="E1916" s="0" t="n">
        <v>2016</v>
      </c>
      <c r="F1916" s="0" t="s">
        <v>135</v>
      </c>
      <c r="G1916" s="0" t="n">
        <v>23</v>
      </c>
      <c r="H1916" s="0" t="n">
        <v>1</v>
      </c>
      <c r="I1916" s="0" t="n">
        <v>0</v>
      </c>
      <c r="J1916" s="0" t="n">
        <v>1</v>
      </c>
      <c r="K1916" s="0" t="n">
        <v>2</v>
      </c>
      <c r="L1916" s="0" t="n">
        <v>0</v>
      </c>
      <c r="M1916" s="0" t="n">
        <v>0</v>
      </c>
      <c r="N1916" s="0" t="s">
        <v>107</v>
      </c>
      <c r="O1916" s="0" t="s">
        <v>83</v>
      </c>
      <c r="P1916" s="0" t="s">
        <v>93</v>
      </c>
      <c r="Q1916" s="0" t="s">
        <v>94</v>
      </c>
      <c r="R1916" s="0" t="n">
        <v>0</v>
      </c>
      <c r="S1916" s="0" t="n">
        <v>0</v>
      </c>
      <c r="T1916" s="0" t="n">
        <v>0</v>
      </c>
      <c r="U1916" s="0" t="s">
        <v>95</v>
      </c>
      <c r="V1916" s="0" t="s">
        <v>95</v>
      </c>
      <c r="W1916" s="0" t="n">
        <v>0</v>
      </c>
      <c r="X1916" s="0" t="s">
        <v>86</v>
      </c>
      <c r="Y1916" s="0" t="n">
        <v>9</v>
      </c>
      <c r="Z1916" s="0" t="n">
        <v>0</v>
      </c>
      <c r="AA1916" s="0" t="n">
        <v>0</v>
      </c>
      <c r="AB1916" s="0" t="s">
        <v>87</v>
      </c>
      <c r="AC1916" s="0" t="n">
        <v>119</v>
      </c>
      <c r="AD1916" s="0" t="n">
        <v>0</v>
      </c>
      <c r="AE1916" s="0" t="n">
        <v>0</v>
      </c>
      <c r="AF1916" s="0" t="s">
        <v>88</v>
      </c>
      <c r="AG1916" s="13" t="n">
        <v>42523</v>
      </c>
      <c r="AH1916" s="25" t="n">
        <f aca="false">I1916+J1916</f>
        <v>1</v>
      </c>
      <c r="AI1916" s="25" t="n">
        <f aca="false">K1916+L1916+M1916</f>
        <v>2</v>
      </c>
      <c r="AJ1916" s="25" t="n">
        <f aca="false">AC1916*AH1916</f>
        <v>119</v>
      </c>
      <c r="AK1916" s="0" t="str">
        <f aca="false">IF(C1916=1,"Cancelled","Completed")</f>
        <v>Completed</v>
      </c>
      <c r="AL1916" s="0" t="str">
        <f aca="false">_xlfn.IFS(D1916&lt;=7,"0-7 Days",D1916&lt;=30,"8-30 Days",D1916&lt;=90,"31-90 Days",TRUE(),"90+ Days")</f>
        <v>0-7 Days</v>
      </c>
      <c r="AM1916" s="0" t="str">
        <f aca="false">_xlfn.IFS(OR(F1916="December",F1916="January",F1916="February"),"Winter",OR(F1916="March",F1916="April",F1916="May"),"Spring",OR(F1916="June",F1916="July",F1916="August"),"Summer",TRUE(),"Autumn")</f>
        <v>Summer</v>
      </c>
      <c r="AN1916" s="0" t="str">
        <f aca="false">IF(L1916+M1916&gt;0,"Family","Adult Only")</f>
        <v>Adult Only</v>
      </c>
      <c r="AO1916" s="0" t="str">
        <f aca="false">IF(U1916=V1916,"Same","Changed")</f>
        <v>Same</v>
      </c>
    </row>
    <row r="1917" customFormat="false" ht="15" hidden="false" customHeight="false" outlineLevel="0" collapsed="false">
      <c r="A1917" s="14" t="n">
        <v>2012</v>
      </c>
      <c r="B1917" s="14" t="s">
        <v>90</v>
      </c>
      <c r="C1917" s="14" t="n">
        <v>0</v>
      </c>
      <c r="D1917" s="14" t="n">
        <v>73</v>
      </c>
      <c r="E1917" s="14" t="n">
        <v>2017</v>
      </c>
      <c r="F1917" s="14" t="s">
        <v>118</v>
      </c>
      <c r="G1917" s="14" t="n">
        <v>7</v>
      </c>
      <c r="H1917" s="14" t="n">
        <v>18</v>
      </c>
      <c r="I1917" s="14" t="n">
        <v>2</v>
      </c>
      <c r="J1917" s="14" t="n">
        <v>3</v>
      </c>
      <c r="K1917" s="14" t="n">
        <v>2</v>
      </c>
      <c r="L1917" s="14" t="n">
        <v>0</v>
      </c>
      <c r="M1917" s="14" t="n">
        <v>0</v>
      </c>
      <c r="N1917" s="14" t="s">
        <v>82</v>
      </c>
      <c r="O1917" s="14" t="s">
        <v>122</v>
      </c>
      <c r="P1917" s="14" t="s">
        <v>93</v>
      </c>
      <c r="Q1917" s="14" t="s">
        <v>94</v>
      </c>
      <c r="R1917" s="14" t="n">
        <v>0</v>
      </c>
      <c r="S1917" s="14" t="n">
        <v>0</v>
      </c>
      <c r="T1917" s="14" t="n">
        <v>0</v>
      </c>
      <c r="U1917" s="14" t="s">
        <v>95</v>
      </c>
      <c r="V1917" s="14" t="s">
        <v>95</v>
      </c>
      <c r="W1917" s="14" t="n">
        <v>0</v>
      </c>
      <c r="X1917" s="14" t="s">
        <v>86</v>
      </c>
      <c r="Y1917" s="14" t="n">
        <v>9</v>
      </c>
      <c r="Z1917" s="14" t="n">
        <v>0</v>
      </c>
      <c r="AA1917" s="14" t="n">
        <v>0</v>
      </c>
      <c r="AB1917" s="14" t="s">
        <v>87</v>
      </c>
      <c r="AC1917" s="14" t="n">
        <v>88.4</v>
      </c>
      <c r="AD1917" s="14" t="n">
        <v>0</v>
      </c>
      <c r="AE1917" s="14" t="n">
        <v>1</v>
      </c>
      <c r="AF1917" s="14" t="s">
        <v>88</v>
      </c>
      <c r="AG1917" s="15" t="n">
        <v>42789</v>
      </c>
      <c r="AH1917" s="14" t="n">
        <f aca="false">I1917+J1917</f>
        <v>5</v>
      </c>
      <c r="AI1917" s="14" t="n">
        <f aca="false">K1917+L1917+M1917</f>
        <v>2</v>
      </c>
      <c r="AJ1917" s="14" t="n">
        <f aca="false">AC1917*AH1917</f>
        <v>442</v>
      </c>
      <c r="AK1917" s="14" t="str">
        <f aca="false">IF(C1917=1,"Cancelled","Completed")</f>
        <v>Completed</v>
      </c>
      <c r="AL1917" s="14" t="str">
        <f aca="false">_xlfn.IFS(D1917&lt;=7,"0-7 Days",D1917&lt;=30,"8-30 Days",D1917&lt;=90,"31-90 Days",TRUE(),"90+ Days")</f>
        <v>31-90 Days</v>
      </c>
      <c r="AM1917" s="14" t="str">
        <f aca="false">_xlfn.IFS(OR(F1917="December",F1917="January",F1917="February"),"Winter",OR(F1917="March",F1917="April",F1917="May"),"Spring",OR(F1917="June",F1917="July",F1917="August"),"Summer",TRUE(),"Autumn")</f>
        <v>Winter</v>
      </c>
      <c r="AN1917" s="14" t="str">
        <f aca="false">IF(L1917+M1917&gt;0,"Family","Adult Only")</f>
        <v>Adult Only</v>
      </c>
      <c r="AO1917" s="14" t="str">
        <f aca="false">IF(U1917=V1917,"Same","Changed")</f>
        <v>Same</v>
      </c>
    </row>
    <row r="1918" customFormat="false" ht="15" hidden="false" customHeight="false" outlineLevel="0" collapsed="false">
      <c r="A1918" s="0" t="n">
        <v>2013</v>
      </c>
      <c r="B1918" s="0" t="s">
        <v>90</v>
      </c>
      <c r="C1918" s="0" t="n">
        <v>0</v>
      </c>
      <c r="D1918" s="0" t="n">
        <v>178</v>
      </c>
      <c r="E1918" s="0" t="n">
        <v>2016</v>
      </c>
      <c r="F1918" s="0" t="s">
        <v>119</v>
      </c>
      <c r="G1918" s="0" t="n">
        <v>32</v>
      </c>
      <c r="H1918" s="0" t="n">
        <v>1</v>
      </c>
      <c r="I1918" s="0" t="n">
        <v>1</v>
      </c>
      <c r="J1918" s="0" t="n">
        <v>4</v>
      </c>
      <c r="K1918" s="0" t="n">
        <v>3</v>
      </c>
      <c r="L1918" s="0" t="n">
        <v>0</v>
      </c>
      <c r="M1918" s="0" t="n">
        <v>0</v>
      </c>
      <c r="N1918" s="0" t="s">
        <v>82</v>
      </c>
      <c r="O1918" s="0" t="s">
        <v>122</v>
      </c>
      <c r="P1918" s="0" t="s">
        <v>93</v>
      </c>
      <c r="Q1918" s="0" t="s">
        <v>94</v>
      </c>
      <c r="R1918" s="0" t="n">
        <v>0</v>
      </c>
      <c r="S1918" s="0" t="n">
        <v>0</v>
      </c>
      <c r="T1918" s="0" t="n">
        <v>0</v>
      </c>
      <c r="U1918" s="0" t="s">
        <v>109</v>
      </c>
      <c r="V1918" s="0" t="s">
        <v>109</v>
      </c>
      <c r="W1918" s="0" t="n">
        <v>0</v>
      </c>
      <c r="X1918" s="0" t="s">
        <v>86</v>
      </c>
      <c r="Y1918" s="0" t="n">
        <v>9</v>
      </c>
      <c r="Z1918" s="0" t="n">
        <v>0</v>
      </c>
      <c r="AA1918" s="0" t="n">
        <v>0</v>
      </c>
      <c r="AB1918" s="0" t="s">
        <v>87</v>
      </c>
      <c r="AC1918" s="0" t="n">
        <v>137.25</v>
      </c>
      <c r="AD1918" s="0" t="n">
        <v>1</v>
      </c>
      <c r="AE1918" s="0" t="n">
        <v>1</v>
      </c>
      <c r="AF1918" s="0" t="s">
        <v>88</v>
      </c>
      <c r="AG1918" s="13" t="n">
        <v>42588</v>
      </c>
      <c r="AH1918" s="25" t="n">
        <f aca="false">I1918+J1918</f>
        <v>5</v>
      </c>
      <c r="AI1918" s="25" t="n">
        <f aca="false">K1918+L1918+M1918</f>
        <v>3</v>
      </c>
      <c r="AJ1918" s="25" t="n">
        <f aca="false">AC1918*AH1918</f>
        <v>686.25</v>
      </c>
      <c r="AK1918" s="0" t="str">
        <f aca="false">IF(C1918=1,"Cancelled","Completed")</f>
        <v>Completed</v>
      </c>
      <c r="AL1918" s="0" t="str">
        <f aca="false">_xlfn.IFS(D1918&lt;=7,"0-7 Days",D1918&lt;=30,"8-30 Days",D1918&lt;=90,"31-90 Days",TRUE(),"90+ Days")</f>
        <v>90+ Days</v>
      </c>
      <c r="AM1918" s="0" t="str">
        <f aca="false">_xlfn.IFS(OR(F1918="December",F1918="January",F1918="February"),"Winter",OR(F1918="March",F1918="April",F1918="May"),"Spring",OR(F1918="June",F1918="July",F1918="August"),"Summer",TRUE(),"Autumn")</f>
        <v>Summer</v>
      </c>
      <c r="AN1918" s="0" t="str">
        <f aca="false">IF(L1918+M1918&gt;0,"Family","Adult Only")</f>
        <v>Adult Only</v>
      </c>
      <c r="AO1918" s="0" t="str">
        <f aca="false">IF(U1918=V1918,"Same","Changed")</f>
        <v>Same</v>
      </c>
    </row>
    <row r="1919" customFormat="false" ht="15" hidden="false" customHeight="false" outlineLevel="0" collapsed="false">
      <c r="A1919" s="14" t="n">
        <v>2014</v>
      </c>
      <c r="B1919" s="14" t="s">
        <v>90</v>
      </c>
      <c r="C1919" s="14" t="n">
        <v>0</v>
      </c>
      <c r="D1919" s="14" t="n">
        <v>59</v>
      </c>
      <c r="E1919" s="14" t="n">
        <v>2017</v>
      </c>
      <c r="F1919" s="14" t="s">
        <v>103</v>
      </c>
      <c r="G1919" s="14" t="n">
        <v>12</v>
      </c>
      <c r="H1919" s="14" t="n">
        <v>20</v>
      </c>
      <c r="I1919" s="14" t="n">
        <v>1</v>
      </c>
      <c r="J1919" s="14" t="n">
        <v>1</v>
      </c>
      <c r="K1919" s="14" t="n">
        <v>2</v>
      </c>
      <c r="L1919" s="14" t="n">
        <v>0</v>
      </c>
      <c r="M1919" s="14" t="n">
        <v>0</v>
      </c>
      <c r="N1919" s="14" t="s">
        <v>82</v>
      </c>
      <c r="O1919" s="14" t="s">
        <v>123</v>
      </c>
      <c r="P1919" s="14" t="s">
        <v>93</v>
      </c>
      <c r="Q1919" s="14" t="s">
        <v>94</v>
      </c>
      <c r="R1919" s="14" t="n">
        <v>0</v>
      </c>
      <c r="S1919" s="14" t="n">
        <v>0</v>
      </c>
      <c r="T1919" s="14" t="n">
        <v>0</v>
      </c>
      <c r="U1919" s="14" t="s">
        <v>109</v>
      </c>
      <c r="V1919" s="14" t="s">
        <v>109</v>
      </c>
      <c r="W1919" s="14" t="n">
        <v>0</v>
      </c>
      <c r="X1919" s="14" t="s">
        <v>86</v>
      </c>
      <c r="Y1919" s="14" t="n">
        <v>9</v>
      </c>
      <c r="Z1919" s="14" t="n">
        <v>0</v>
      </c>
      <c r="AA1919" s="14" t="n">
        <v>0</v>
      </c>
      <c r="AB1919" s="14" t="s">
        <v>87</v>
      </c>
      <c r="AC1919" s="14" t="n">
        <v>106.2</v>
      </c>
      <c r="AD1919" s="14" t="n">
        <v>0</v>
      </c>
      <c r="AE1919" s="14" t="n">
        <v>2</v>
      </c>
      <c r="AF1919" s="14" t="s">
        <v>88</v>
      </c>
      <c r="AG1919" s="15" t="n">
        <v>42816</v>
      </c>
      <c r="AH1919" s="14" t="n">
        <f aca="false">I1919+J1919</f>
        <v>2</v>
      </c>
      <c r="AI1919" s="14" t="n">
        <f aca="false">K1919+L1919+M1919</f>
        <v>2</v>
      </c>
      <c r="AJ1919" s="14" t="n">
        <f aca="false">AC1919*AH1919</f>
        <v>212.4</v>
      </c>
      <c r="AK1919" s="14" t="str">
        <f aca="false">IF(C1919=1,"Cancelled","Completed")</f>
        <v>Completed</v>
      </c>
      <c r="AL1919" s="14" t="str">
        <f aca="false">_xlfn.IFS(D1919&lt;=7,"0-7 Days",D1919&lt;=30,"8-30 Days",D1919&lt;=90,"31-90 Days",TRUE(),"90+ Days")</f>
        <v>31-90 Days</v>
      </c>
      <c r="AM1919" s="14" t="str">
        <f aca="false">_xlfn.IFS(OR(F1919="December",F1919="January",F1919="February"),"Winter",OR(F1919="March",F1919="April",F1919="May"),"Spring",OR(F1919="June",F1919="July",F1919="August"),"Summer",TRUE(),"Autumn")</f>
        <v>Spring</v>
      </c>
      <c r="AN1919" s="14" t="str">
        <f aca="false">IF(L1919+M1919&gt;0,"Family","Adult Only")</f>
        <v>Adult Only</v>
      </c>
      <c r="AO1919" s="14" t="str">
        <f aca="false">IF(U1919=V1919,"Same","Changed")</f>
        <v>Same</v>
      </c>
    </row>
    <row r="1920" customFormat="false" ht="15" hidden="false" customHeight="false" outlineLevel="0" collapsed="false">
      <c r="A1920" s="0" t="n">
        <v>2015</v>
      </c>
      <c r="B1920" s="0" t="s">
        <v>90</v>
      </c>
      <c r="C1920" s="0" t="n">
        <v>0</v>
      </c>
      <c r="D1920" s="0" t="n">
        <v>208</v>
      </c>
      <c r="E1920" s="0" t="n">
        <v>2017</v>
      </c>
      <c r="F1920" s="0" t="s">
        <v>121</v>
      </c>
      <c r="G1920" s="0" t="n">
        <v>21</v>
      </c>
      <c r="H1920" s="0" t="n">
        <v>24</v>
      </c>
      <c r="I1920" s="0" t="n">
        <v>0</v>
      </c>
      <c r="J1920" s="0" t="n">
        <v>2</v>
      </c>
      <c r="K1920" s="0" t="n">
        <v>2</v>
      </c>
      <c r="L1920" s="0" t="n">
        <v>0</v>
      </c>
      <c r="M1920" s="0" t="n">
        <v>0</v>
      </c>
      <c r="N1920" s="0" t="s">
        <v>112</v>
      </c>
      <c r="O1920" s="0" t="s">
        <v>108</v>
      </c>
      <c r="P1920" s="0" t="s">
        <v>116</v>
      </c>
      <c r="Q1920" s="0" t="s">
        <v>94</v>
      </c>
      <c r="R1920" s="0" t="n">
        <v>0</v>
      </c>
      <c r="S1920" s="0" t="n">
        <v>0</v>
      </c>
      <c r="T1920" s="0" t="n">
        <v>0</v>
      </c>
      <c r="U1920" s="0" t="s">
        <v>95</v>
      </c>
      <c r="V1920" s="0" t="s">
        <v>95</v>
      </c>
      <c r="W1920" s="0" t="n">
        <v>0</v>
      </c>
      <c r="X1920" s="0" t="s">
        <v>86</v>
      </c>
      <c r="Y1920" s="0" t="n">
        <v>6</v>
      </c>
      <c r="Z1920" s="0" t="n">
        <v>0</v>
      </c>
      <c r="AA1920" s="0" t="n">
        <v>0</v>
      </c>
      <c r="AB1920" s="0" t="s">
        <v>101</v>
      </c>
      <c r="AC1920" s="0" t="n">
        <v>114.4</v>
      </c>
      <c r="AD1920" s="0" t="n">
        <v>0</v>
      </c>
      <c r="AE1920" s="0" t="n">
        <v>0</v>
      </c>
      <c r="AF1920" s="0" t="s">
        <v>88</v>
      </c>
      <c r="AG1920" s="13" t="n">
        <v>42881</v>
      </c>
      <c r="AH1920" s="25" t="n">
        <f aca="false">I1920+J1920</f>
        <v>2</v>
      </c>
      <c r="AI1920" s="25" t="n">
        <f aca="false">K1920+L1920+M1920</f>
        <v>2</v>
      </c>
      <c r="AJ1920" s="25" t="n">
        <f aca="false">AC1920*AH1920</f>
        <v>228.8</v>
      </c>
      <c r="AK1920" s="0" t="str">
        <f aca="false">IF(C1920=1,"Cancelled","Completed")</f>
        <v>Completed</v>
      </c>
      <c r="AL1920" s="0" t="str">
        <f aca="false">_xlfn.IFS(D1920&lt;=7,"0-7 Days",D1920&lt;=30,"8-30 Days",D1920&lt;=90,"31-90 Days",TRUE(),"90+ Days")</f>
        <v>90+ Days</v>
      </c>
      <c r="AM1920" s="0" t="str">
        <f aca="false">_xlfn.IFS(OR(F1920="December",F1920="January",F1920="February"),"Winter",OR(F1920="March",F1920="April",F1920="May"),"Spring",OR(F1920="June",F1920="July",F1920="August"),"Summer",TRUE(),"Autumn")</f>
        <v>Spring</v>
      </c>
      <c r="AN1920" s="0" t="str">
        <f aca="false">IF(L1920+M1920&gt;0,"Family","Adult Only")</f>
        <v>Adult Only</v>
      </c>
      <c r="AO1920" s="0" t="str">
        <f aca="false">IF(U1920=V1920,"Same","Changed")</f>
        <v>Same</v>
      </c>
    </row>
    <row r="1921" customFormat="false" ht="15" hidden="false" customHeight="false" outlineLevel="0" collapsed="false">
      <c r="A1921" s="14" t="n">
        <v>2016</v>
      </c>
      <c r="B1921" s="14" t="s">
        <v>90</v>
      </c>
      <c r="C1921" s="14" t="n">
        <v>1</v>
      </c>
      <c r="D1921" s="14" t="n">
        <v>141</v>
      </c>
      <c r="E1921" s="14" t="n">
        <v>2017</v>
      </c>
      <c r="F1921" s="14" t="s">
        <v>106</v>
      </c>
      <c r="G1921" s="14" t="n">
        <v>15</v>
      </c>
      <c r="H1921" s="14" t="n">
        <v>11</v>
      </c>
      <c r="I1921" s="14" t="n">
        <v>0</v>
      </c>
      <c r="J1921" s="14" t="n">
        <v>1</v>
      </c>
      <c r="K1921" s="14" t="n">
        <v>2</v>
      </c>
      <c r="L1921" s="14" t="n">
        <v>0</v>
      </c>
      <c r="M1921" s="14" t="n">
        <v>0</v>
      </c>
      <c r="N1921" s="14" t="s">
        <v>82</v>
      </c>
      <c r="O1921" s="14" t="s">
        <v>98</v>
      </c>
      <c r="P1921" s="14" t="s">
        <v>93</v>
      </c>
      <c r="Q1921" s="14" t="s">
        <v>94</v>
      </c>
      <c r="R1921" s="14" t="n">
        <v>0</v>
      </c>
      <c r="S1921" s="14" t="n">
        <v>0</v>
      </c>
      <c r="T1921" s="14" t="n">
        <v>0</v>
      </c>
      <c r="U1921" s="14" t="s">
        <v>109</v>
      </c>
      <c r="V1921" s="14" t="s">
        <v>109</v>
      </c>
      <c r="W1921" s="14" t="n">
        <v>0</v>
      </c>
      <c r="X1921" s="14" t="s">
        <v>86</v>
      </c>
      <c r="Y1921" s="14" t="n">
        <v>9</v>
      </c>
      <c r="Z1921" s="14" t="n">
        <v>0</v>
      </c>
      <c r="AA1921" s="14" t="n">
        <v>0</v>
      </c>
      <c r="AB1921" s="14" t="s">
        <v>87</v>
      </c>
      <c r="AC1921" s="14" t="n">
        <v>130.5</v>
      </c>
      <c r="AD1921" s="14" t="n">
        <v>0</v>
      </c>
      <c r="AE1921" s="14" t="n">
        <v>0</v>
      </c>
      <c r="AF1921" s="14" t="s">
        <v>96</v>
      </c>
      <c r="AG1921" s="15" t="n">
        <v>42695</v>
      </c>
      <c r="AH1921" s="14" t="n">
        <f aca="false">I1921+J1921</f>
        <v>1</v>
      </c>
      <c r="AI1921" s="14" t="n">
        <f aca="false">K1921+L1921+M1921</f>
        <v>2</v>
      </c>
      <c r="AJ1921" s="14" t="n">
        <f aca="false">AC1921*AH1921</f>
        <v>130.5</v>
      </c>
      <c r="AK1921" s="14" t="str">
        <f aca="false">IF(C1921=1,"Cancelled","Completed")</f>
        <v>Cancelled</v>
      </c>
      <c r="AL1921" s="14" t="str">
        <f aca="false">_xlfn.IFS(D1921&lt;=7,"0-7 Days",D1921&lt;=30,"8-30 Days",D1921&lt;=90,"31-90 Days",TRUE(),"90+ Days")</f>
        <v>90+ Days</v>
      </c>
      <c r="AM1921" s="14" t="str">
        <f aca="false">_xlfn.IFS(OR(F1921="December",F1921="January",F1921="February"),"Winter",OR(F1921="March",F1921="April",F1921="May"),"Spring",OR(F1921="June",F1921="July",F1921="August"),"Summer",TRUE(),"Autumn")</f>
        <v>Spring</v>
      </c>
      <c r="AN1921" s="14" t="str">
        <f aca="false">IF(L1921+M1921&gt;0,"Family","Adult Only")</f>
        <v>Adult Only</v>
      </c>
      <c r="AO1921" s="14" t="str">
        <f aca="false">IF(U1921=V1921,"Same","Changed")</f>
        <v>Same</v>
      </c>
    </row>
    <row r="1922" customFormat="false" ht="15" hidden="false" customHeight="false" outlineLevel="0" collapsed="false">
      <c r="A1922" s="0" t="n">
        <v>2017</v>
      </c>
      <c r="B1922" s="0" t="s">
        <v>90</v>
      </c>
      <c r="C1922" s="0" t="n">
        <v>0</v>
      </c>
      <c r="D1922" s="0" t="n">
        <v>35</v>
      </c>
      <c r="E1922" s="0" t="n">
        <v>2016</v>
      </c>
      <c r="F1922" s="0" t="s">
        <v>81</v>
      </c>
      <c r="G1922" s="0" t="n">
        <v>49</v>
      </c>
      <c r="H1922" s="0" t="n">
        <v>2</v>
      </c>
      <c r="I1922" s="0" t="n">
        <v>2</v>
      </c>
      <c r="J1922" s="0" t="n">
        <v>2</v>
      </c>
      <c r="K1922" s="0" t="n">
        <v>2</v>
      </c>
      <c r="L1922" s="0" t="n">
        <v>0</v>
      </c>
      <c r="M1922" s="0" t="n">
        <v>0</v>
      </c>
      <c r="N1922" s="0" t="s">
        <v>82</v>
      </c>
      <c r="O1922" s="0" t="s">
        <v>115</v>
      </c>
      <c r="P1922" s="0" t="s">
        <v>93</v>
      </c>
      <c r="Q1922" s="0" t="s">
        <v>94</v>
      </c>
      <c r="R1922" s="0" t="n">
        <v>0</v>
      </c>
      <c r="S1922" s="0" t="n">
        <v>0</v>
      </c>
      <c r="T1922" s="0" t="n">
        <v>0</v>
      </c>
      <c r="U1922" s="0" t="s">
        <v>95</v>
      </c>
      <c r="V1922" s="0" t="s">
        <v>95</v>
      </c>
      <c r="W1922" s="0" t="n">
        <v>0</v>
      </c>
      <c r="X1922" s="0" t="s">
        <v>86</v>
      </c>
      <c r="Y1922" s="0" t="n">
        <v>9</v>
      </c>
      <c r="Z1922" s="0" t="n">
        <v>0</v>
      </c>
      <c r="AA1922" s="0" t="n">
        <v>0</v>
      </c>
      <c r="AB1922" s="0" t="s">
        <v>87</v>
      </c>
      <c r="AC1922" s="0" t="n">
        <v>97.4</v>
      </c>
      <c r="AD1922" s="0" t="n">
        <v>0</v>
      </c>
      <c r="AE1922" s="0" t="n">
        <v>1</v>
      </c>
      <c r="AF1922" s="0" t="s">
        <v>88</v>
      </c>
      <c r="AG1922" s="13" t="n">
        <v>42710</v>
      </c>
      <c r="AH1922" s="25" t="n">
        <f aca="false">I1922+J1922</f>
        <v>4</v>
      </c>
      <c r="AI1922" s="25" t="n">
        <f aca="false">K1922+L1922+M1922</f>
        <v>2</v>
      </c>
      <c r="AJ1922" s="25" t="n">
        <f aca="false">AC1922*AH1922</f>
        <v>389.6</v>
      </c>
      <c r="AK1922" s="0" t="str">
        <f aca="false">IF(C1922=1,"Cancelled","Completed")</f>
        <v>Completed</v>
      </c>
      <c r="AL1922" s="0" t="str">
        <f aca="false">_xlfn.IFS(D1922&lt;=7,"0-7 Days",D1922&lt;=30,"8-30 Days",D1922&lt;=90,"31-90 Days",TRUE(),"90+ Days")</f>
        <v>31-90 Days</v>
      </c>
      <c r="AM1922" s="0" t="str">
        <f aca="false">_xlfn.IFS(OR(F1922="December",F1922="January",F1922="February"),"Winter",OR(F1922="March",F1922="April",F1922="May"),"Spring",OR(F1922="June",F1922="July",F1922="August"),"Summer",TRUE(),"Autumn")</f>
        <v>Winter</v>
      </c>
      <c r="AN1922" s="0" t="str">
        <f aca="false">IF(L1922+M1922&gt;0,"Family","Adult Only")</f>
        <v>Adult Only</v>
      </c>
      <c r="AO1922" s="0" t="str">
        <f aca="false">IF(U1922=V1922,"Same","Changed")</f>
        <v>Same</v>
      </c>
    </row>
    <row r="1923" customFormat="false" ht="15" hidden="false" customHeight="false" outlineLevel="0" collapsed="false">
      <c r="A1923" s="14" t="n">
        <v>2018</v>
      </c>
      <c r="B1923" s="14" t="s">
        <v>90</v>
      </c>
      <c r="C1923" s="14" t="n">
        <v>0</v>
      </c>
      <c r="D1923" s="14" t="n">
        <v>31</v>
      </c>
      <c r="E1923" s="14" t="n">
        <v>2017</v>
      </c>
      <c r="F1923" s="14" t="s">
        <v>103</v>
      </c>
      <c r="G1923" s="14" t="n">
        <v>12</v>
      </c>
      <c r="H1923" s="14" t="n">
        <v>20</v>
      </c>
      <c r="I1923" s="14" t="n">
        <v>1</v>
      </c>
      <c r="J1923" s="14" t="n">
        <v>3</v>
      </c>
      <c r="K1923" s="14" t="n">
        <v>2</v>
      </c>
      <c r="L1923" s="14" t="n">
        <v>0</v>
      </c>
      <c r="M1923" s="14" t="n">
        <v>0</v>
      </c>
      <c r="N1923" s="14" t="s">
        <v>107</v>
      </c>
      <c r="O1923" s="14" t="s">
        <v>122</v>
      </c>
      <c r="P1923" s="14" t="s">
        <v>93</v>
      </c>
      <c r="Q1923" s="14" t="s">
        <v>94</v>
      </c>
      <c r="R1923" s="14" t="n">
        <v>0</v>
      </c>
      <c r="S1923" s="14" t="n">
        <v>0</v>
      </c>
      <c r="T1923" s="14" t="n">
        <v>0</v>
      </c>
      <c r="U1923" s="14" t="s">
        <v>95</v>
      </c>
      <c r="V1923" s="14" t="s">
        <v>95</v>
      </c>
      <c r="W1923" s="14" t="n">
        <v>0</v>
      </c>
      <c r="X1923" s="14" t="s">
        <v>86</v>
      </c>
      <c r="Y1923" s="14" t="n">
        <v>9</v>
      </c>
      <c r="Z1923" s="14" t="n">
        <v>0</v>
      </c>
      <c r="AA1923" s="14" t="n">
        <v>0</v>
      </c>
      <c r="AB1923" s="14" t="s">
        <v>87</v>
      </c>
      <c r="AC1923" s="14" t="n">
        <v>74.8</v>
      </c>
      <c r="AD1923" s="14" t="n">
        <v>0</v>
      </c>
      <c r="AE1923" s="14" t="n">
        <v>1</v>
      </c>
      <c r="AF1923" s="14" t="s">
        <v>88</v>
      </c>
      <c r="AG1923" s="15" t="n">
        <v>42818</v>
      </c>
      <c r="AH1923" s="14" t="n">
        <f aca="false">I1923+J1923</f>
        <v>4</v>
      </c>
      <c r="AI1923" s="14" t="n">
        <f aca="false">K1923+L1923+M1923</f>
        <v>2</v>
      </c>
      <c r="AJ1923" s="14" t="n">
        <f aca="false">AC1923*AH1923</f>
        <v>299.2</v>
      </c>
      <c r="AK1923" s="14" t="str">
        <f aca="false">IF(C1923=1,"Cancelled","Completed")</f>
        <v>Completed</v>
      </c>
      <c r="AL1923" s="14" t="str">
        <f aca="false">_xlfn.IFS(D1923&lt;=7,"0-7 Days",D1923&lt;=30,"8-30 Days",D1923&lt;=90,"31-90 Days",TRUE(),"90+ Days")</f>
        <v>31-90 Days</v>
      </c>
      <c r="AM1923" s="14" t="str">
        <f aca="false">_xlfn.IFS(OR(F1923="December",F1923="January",F1923="February"),"Winter",OR(F1923="March",F1923="April",F1923="May"),"Spring",OR(F1923="June",F1923="July",F1923="August"),"Summer",TRUE(),"Autumn")</f>
        <v>Spring</v>
      </c>
      <c r="AN1923" s="14" t="str">
        <f aca="false">IF(L1923+M1923&gt;0,"Family","Adult Only")</f>
        <v>Adult Only</v>
      </c>
      <c r="AO1923" s="14" t="str">
        <f aca="false">IF(U1923=V1923,"Same","Changed")</f>
        <v>Same</v>
      </c>
    </row>
    <row r="1924" customFormat="false" ht="15" hidden="false" customHeight="false" outlineLevel="0" collapsed="false">
      <c r="A1924" s="0" t="n">
        <v>2019</v>
      </c>
      <c r="B1924" s="0" t="s">
        <v>80</v>
      </c>
      <c r="C1924" s="0" t="n">
        <v>1</v>
      </c>
      <c r="D1924" s="0" t="n">
        <v>35</v>
      </c>
      <c r="E1924" s="0" t="n">
        <v>2017</v>
      </c>
      <c r="F1924" s="0" t="s">
        <v>119</v>
      </c>
      <c r="G1924" s="0" t="n">
        <v>35</v>
      </c>
      <c r="H1924" s="0" t="n">
        <v>28</v>
      </c>
      <c r="I1924" s="0" t="n">
        <v>1</v>
      </c>
      <c r="J1924" s="0" t="n">
        <v>3</v>
      </c>
      <c r="K1924" s="0" t="n">
        <v>2</v>
      </c>
      <c r="L1924" s="0" t="n">
        <v>0</v>
      </c>
      <c r="M1924" s="0" t="n">
        <v>0</v>
      </c>
      <c r="N1924" s="0" t="s">
        <v>82</v>
      </c>
      <c r="O1924" s="0" t="s">
        <v>115</v>
      </c>
      <c r="P1924" s="0" t="s">
        <v>93</v>
      </c>
      <c r="Q1924" s="0" t="s">
        <v>94</v>
      </c>
      <c r="R1924" s="0" t="n">
        <v>0</v>
      </c>
      <c r="S1924" s="0" t="n">
        <v>0</v>
      </c>
      <c r="T1924" s="0" t="n">
        <v>0</v>
      </c>
      <c r="U1924" s="0" t="s">
        <v>124</v>
      </c>
      <c r="V1924" s="0" t="s">
        <v>124</v>
      </c>
      <c r="W1924" s="0" t="n">
        <v>0</v>
      </c>
      <c r="X1924" s="0" t="s">
        <v>86</v>
      </c>
      <c r="Y1924" s="0" t="n">
        <v>240</v>
      </c>
      <c r="Z1924" s="0" t="n">
        <v>0</v>
      </c>
      <c r="AA1924" s="0" t="n">
        <v>0</v>
      </c>
      <c r="AB1924" s="0" t="s">
        <v>87</v>
      </c>
      <c r="AC1924" s="0" t="n">
        <v>230</v>
      </c>
      <c r="AD1924" s="0" t="n">
        <v>0</v>
      </c>
      <c r="AE1924" s="0" t="n">
        <v>1</v>
      </c>
      <c r="AF1924" s="0" t="s">
        <v>96</v>
      </c>
      <c r="AG1924" s="13" t="n">
        <v>42944</v>
      </c>
      <c r="AH1924" s="25" t="n">
        <f aca="false">I1924+J1924</f>
        <v>4</v>
      </c>
      <c r="AI1924" s="25" t="n">
        <f aca="false">K1924+L1924+M1924</f>
        <v>2</v>
      </c>
      <c r="AJ1924" s="25" t="n">
        <f aca="false">AC1924*AH1924</f>
        <v>920</v>
      </c>
      <c r="AK1924" s="0" t="str">
        <f aca="false">IF(C1924=1,"Cancelled","Completed")</f>
        <v>Cancelled</v>
      </c>
      <c r="AL1924" s="0" t="str">
        <f aca="false">_xlfn.IFS(D1924&lt;=7,"0-7 Days",D1924&lt;=30,"8-30 Days",D1924&lt;=90,"31-90 Days",TRUE(),"90+ Days")</f>
        <v>31-90 Days</v>
      </c>
      <c r="AM1924" s="0" t="str">
        <f aca="false">_xlfn.IFS(OR(F1924="December",F1924="January",F1924="February"),"Winter",OR(F1924="March",F1924="April",F1924="May"),"Spring",OR(F1924="June",F1924="July",F1924="August"),"Summer",TRUE(),"Autumn")</f>
        <v>Summer</v>
      </c>
      <c r="AN1924" s="0" t="str">
        <f aca="false">IF(L1924+M1924&gt;0,"Family","Adult Only")</f>
        <v>Adult Only</v>
      </c>
      <c r="AO1924" s="0" t="str">
        <f aca="false">IF(U1924=V1924,"Same","Changed")</f>
        <v>Same</v>
      </c>
    </row>
    <row r="1925" customFormat="false" ht="15" hidden="false" customHeight="false" outlineLevel="0" collapsed="false">
      <c r="A1925" s="14" t="n">
        <v>2020</v>
      </c>
      <c r="B1925" s="14" t="s">
        <v>90</v>
      </c>
      <c r="C1925" s="14" t="n">
        <v>0</v>
      </c>
      <c r="D1925" s="14" t="n">
        <v>320</v>
      </c>
      <c r="E1925" s="14" t="n">
        <v>2016</v>
      </c>
      <c r="F1925" s="14" t="s">
        <v>119</v>
      </c>
      <c r="G1925" s="14" t="n">
        <v>34</v>
      </c>
      <c r="H1925" s="14" t="n">
        <v>18</v>
      </c>
      <c r="I1925" s="14" t="n">
        <v>0</v>
      </c>
      <c r="J1925" s="14" t="n">
        <v>2</v>
      </c>
      <c r="K1925" s="14" t="n">
        <v>2</v>
      </c>
      <c r="L1925" s="14" t="n">
        <v>0</v>
      </c>
      <c r="M1925" s="14" t="n">
        <v>0</v>
      </c>
      <c r="N1925" s="14" t="s">
        <v>112</v>
      </c>
      <c r="O1925" s="14" t="s">
        <v>123</v>
      </c>
      <c r="P1925" s="14" t="s">
        <v>99</v>
      </c>
      <c r="Q1925" s="14" t="s">
        <v>94</v>
      </c>
      <c r="R1925" s="14" t="n">
        <v>0</v>
      </c>
      <c r="S1925" s="14" t="n">
        <v>0</v>
      </c>
      <c r="T1925" s="14" t="n">
        <v>0</v>
      </c>
      <c r="U1925" s="14" t="s">
        <v>95</v>
      </c>
      <c r="V1925" s="14" t="s">
        <v>95</v>
      </c>
      <c r="W1925" s="14" t="n">
        <v>0</v>
      </c>
      <c r="X1925" s="14" t="s">
        <v>86</v>
      </c>
      <c r="Y1925" s="14" t="n">
        <v>6</v>
      </c>
      <c r="Z1925" s="14" t="n">
        <v>0</v>
      </c>
      <c r="AA1925" s="14" t="n">
        <v>0</v>
      </c>
      <c r="AB1925" s="14" t="s">
        <v>101</v>
      </c>
      <c r="AC1925" s="14" t="n">
        <v>115</v>
      </c>
      <c r="AD1925" s="14" t="n">
        <v>0</v>
      </c>
      <c r="AE1925" s="14" t="n">
        <v>1</v>
      </c>
      <c r="AF1925" s="14" t="s">
        <v>88</v>
      </c>
      <c r="AG1925" s="15" t="n">
        <v>42602</v>
      </c>
      <c r="AH1925" s="14" t="n">
        <f aca="false">I1925+J1925</f>
        <v>2</v>
      </c>
      <c r="AI1925" s="14" t="n">
        <f aca="false">K1925+L1925+M1925</f>
        <v>2</v>
      </c>
      <c r="AJ1925" s="14" t="n">
        <f aca="false">AC1925*AH1925</f>
        <v>230</v>
      </c>
      <c r="AK1925" s="14" t="str">
        <f aca="false">IF(C1925=1,"Cancelled","Completed")</f>
        <v>Completed</v>
      </c>
      <c r="AL1925" s="14" t="str">
        <f aca="false">_xlfn.IFS(D1925&lt;=7,"0-7 Days",D1925&lt;=30,"8-30 Days",D1925&lt;=90,"31-90 Days",TRUE(),"90+ Days")</f>
        <v>90+ Days</v>
      </c>
      <c r="AM1925" s="14" t="str">
        <f aca="false">_xlfn.IFS(OR(F1925="December",F1925="January",F1925="February"),"Winter",OR(F1925="March",F1925="April",F1925="May"),"Spring",OR(F1925="June",F1925="July",F1925="August"),"Summer",TRUE(),"Autumn")</f>
        <v>Summer</v>
      </c>
      <c r="AN1925" s="14" t="str">
        <f aca="false">IF(L1925+M1925&gt;0,"Family","Adult Only")</f>
        <v>Adult Only</v>
      </c>
      <c r="AO1925" s="14" t="str">
        <f aca="false">IF(U1925=V1925,"Same","Changed")</f>
        <v>Same</v>
      </c>
    </row>
    <row r="1926" customFormat="false" ht="15" hidden="false" customHeight="false" outlineLevel="0" collapsed="false">
      <c r="A1926" s="0" t="n">
        <v>2021</v>
      </c>
      <c r="B1926" s="0" t="s">
        <v>90</v>
      </c>
      <c r="C1926" s="0" t="n">
        <v>1</v>
      </c>
      <c r="D1926" s="0" t="n">
        <v>85</v>
      </c>
      <c r="E1926" s="0" t="n">
        <v>2016</v>
      </c>
      <c r="F1926" s="0" t="s">
        <v>106</v>
      </c>
      <c r="G1926" s="0" t="n">
        <v>15</v>
      </c>
      <c r="H1926" s="0" t="n">
        <v>7</v>
      </c>
      <c r="I1926" s="0" t="n">
        <v>0</v>
      </c>
      <c r="J1926" s="0" t="n">
        <v>3</v>
      </c>
      <c r="K1926" s="0" t="n">
        <v>2</v>
      </c>
      <c r="L1926" s="0" t="n">
        <v>0</v>
      </c>
      <c r="M1926" s="0" t="n">
        <v>0</v>
      </c>
      <c r="N1926" s="0" t="s">
        <v>82</v>
      </c>
      <c r="O1926" s="0" t="s">
        <v>158</v>
      </c>
      <c r="P1926" s="0" t="s">
        <v>93</v>
      </c>
      <c r="Q1926" s="0" t="s">
        <v>94</v>
      </c>
      <c r="R1926" s="0" t="n">
        <v>0</v>
      </c>
      <c r="S1926" s="0" t="n">
        <v>0</v>
      </c>
      <c r="T1926" s="0" t="n">
        <v>0</v>
      </c>
      <c r="U1926" s="0" t="s">
        <v>109</v>
      </c>
      <c r="V1926" s="0" t="s">
        <v>109</v>
      </c>
      <c r="W1926" s="0" t="n">
        <v>1</v>
      </c>
      <c r="X1926" s="0" t="s">
        <v>86</v>
      </c>
      <c r="Y1926" s="0" t="n">
        <v>9</v>
      </c>
      <c r="Z1926" s="0" t="n">
        <v>0</v>
      </c>
      <c r="AA1926" s="0" t="n">
        <v>0</v>
      </c>
      <c r="AB1926" s="0" t="s">
        <v>87</v>
      </c>
      <c r="AC1926" s="0" t="n">
        <v>99.3</v>
      </c>
      <c r="AD1926" s="0" t="n">
        <v>0</v>
      </c>
      <c r="AE1926" s="0" t="n">
        <v>0</v>
      </c>
      <c r="AF1926" s="0" t="s">
        <v>96</v>
      </c>
      <c r="AG1926" s="13" t="n">
        <v>42437</v>
      </c>
      <c r="AH1926" s="25" t="n">
        <f aca="false">I1926+J1926</f>
        <v>3</v>
      </c>
      <c r="AI1926" s="25" t="n">
        <f aca="false">K1926+L1926+M1926</f>
        <v>2</v>
      </c>
      <c r="AJ1926" s="25" t="n">
        <f aca="false">AC1926*AH1926</f>
        <v>297.9</v>
      </c>
      <c r="AK1926" s="0" t="str">
        <f aca="false">IF(C1926=1,"Cancelled","Completed")</f>
        <v>Cancelled</v>
      </c>
      <c r="AL1926" s="0" t="str">
        <f aca="false">_xlfn.IFS(D1926&lt;=7,"0-7 Days",D1926&lt;=30,"8-30 Days",D1926&lt;=90,"31-90 Days",TRUE(),"90+ Days")</f>
        <v>31-90 Days</v>
      </c>
      <c r="AM1926" s="0" t="str">
        <f aca="false">_xlfn.IFS(OR(F1926="December",F1926="January",F1926="February"),"Winter",OR(F1926="March",F1926="April",F1926="May"),"Spring",OR(F1926="June",F1926="July",F1926="August"),"Summer",TRUE(),"Autumn")</f>
        <v>Spring</v>
      </c>
      <c r="AN1926" s="0" t="str">
        <f aca="false">IF(L1926+M1926&gt;0,"Family","Adult Only")</f>
        <v>Adult Only</v>
      </c>
      <c r="AO1926" s="0" t="str">
        <f aca="false">IF(U1926=V1926,"Same","Changed")</f>
        <v>Same</v>
      </c>
    </row>
    <row r="1927" customFormat="false" ht="15" hidden="false" customHeight="false" outlineLevel="0" collapsed="false">
      <c r="A1927" s="14" t="n">
        <v>2022</v>
      </c>
      <c r="B1927" s="14" t="s">
        <v>80</v>
      </c>
      <c r="C1927" s="14" t="n">
        <v>0</v>
      </c>
      <c r="D1927" s="14" t="n">
        <v>61</v>
      </c>
      <c r="E1927" s="14" t="n">
        <v>2017</v>
      </c>
      <c r="F1927" s="14" t="s">
        <v>119</v>
      </c>
      <c r="G1927" s="14" t="n">
        <v>35</v>
      </c>
      <c r="H1927" s="14" t="n">
        <v>28</v>
      </c>
      <c r="I1927" s="14" t="n">
        <v>2</v>
      </c>
      <c r="J1927" s="14" t="n">
        <v>5</v>
      </c>
      <c r="K1927" s="14" t="n">
        <v>2</v>
      </c>
      <c r="L1927" s="14" t="n">
        <v>0</v>
      </c>
      <c r="M1927" s="14" t="n">
        <v>0</v>
      </c>
      <c r="N1927" s="14" t="s">
        <v>82</v>
      </c>
      <c r="O1927" s="14" t="s">
        <v>83</v>
      </c>
      <c r="P1927" s="14" t="s">
        <v>99</v>
      </c>
      <c r="Q1927" s="14" t="s">
        <v>94</v>
      </c>
      <c r="R1927" s="14" t="n">
        <v>0</v>
      </c>
      <c r="S1927" s="14" t="n">
        <v>0</v>
      </c>
      <c r="T1927" s="14" t="n">
        <v>0</v>
      </c>
      <c r="U1927" s="14" t="s">
        <v>109</v>
      </c>
      <c r="V1927" s="14" t="s">
        <v>109</v>
      </c>
      <c r="W1927" s="14" t="n">
        <v>0</v>
      </c>
      <c r="X1927" s="14" t="s">
        <v>86</v>
      </c>
      <c r="Y1927" s="14" t="n">
        <v>243</v>
      </c>
      <c r="Z1927" s="14" t="n">
        <v>0</v>
      </c>
      <c r="AA1927" s="14" t="n">
        <v>0</v>
      </c>
      <c r="AB1927" s="14" t="s">
        <v>87</v>
      </c>
      <c r="AC1927" s="14" t="n">
        <v>137</v>
      </c>
      <c r="AD1927" s="14" t="n">
        <v>0</v>
      </c>
      <c r="AE1927" s="14" t="n">
        <v>2</v>
      </c>
      <c r="AF1927" s="14" t="s">
        <v>88</v>
      </c>
      <c r="AG1927" s="15" t="n">
        <v>42982</v>
      </c>
      <c r="AH1927" s="14" t="n">
        <f aca="false">I1927+J1927</f>
        <v>7</v>
      </c>
      <c r="AI1927" s="14" t="n">
        <f aca="false">K1927+L1927+M1927</f>
        <v>2</v>
      </c>
      <c r="AJ1927" s="14" t="n">
        <f aca="false">AC1927*AH1927</f>
        <v>959</v>
      </c>
      <c r="AK1927" s="14" t="str">
        <f aca="false">IF(C1927=1,"Cancelled","Completed")</f>
        <v>Completed</v>
      </c>
      <c r="AL1927" s="14" t="str">
        <f aca="false">_xlfn.IFS(D1927&lt;=7,"0-7 Days",D1927&lt;=30,"8-30 Days",D1927&lt;=90,"31-90 Days",TRUE(),"90+ Days")</f>
        <v>31-90 Days</v>
      </c>
      <c r="AM1927" s="14" t="str">
        <f aca="false">_xlfn.IFS(OR(F1927="December",F1927="January",F1927="February"),"Winter",OR(F1927="March",F1927="April",F1927="May"),"Spring",OR(F1927="June",F1927="July",F1927="August"),"Summer",TRUE(),"Autumn")</f>
        <v>Summer</v>
      </c>
      <c r="AN1927" s="14" t="str">
        <f aca="false">IF(L1927+M1927&gt;0,"Family","Adult Only")</f>
        <v>Adult Only</v>
      </c>
      <c r="AO1927" s="14" t="str">
        <f aca="false">IF(U1927=V1927,"Same","Changed")</f>
        <v>Same</v>
      </c>
    </row>
    <row r="1928" customFormat="false" ht="15" hidden="false" customHeight="false" outlineLevel="0" collapsed="false">
      <c r="A1928" s="0" t="n">
        <v>2023</v>
      </c>
      <c r="B1928" s="0" t="s">
        <v>80</v>
      </c>
      <c r="C1928" s="0" t="n">
        <v>0</v>
      </c>
      <c r="D1928" s="0" t="n">
        <v>314</v>
      </c>
      <c r="E1928" s="0" t="n">
        <v>2016</v>
      </c>
      <c r="F1928" s="0" t="s">
        <v>135</v>
      </c>
      <c r="G1928" s="0" t="n">
        <v>27</v>
      </c>
      <c r="H1928" s="0" t="n">
        <v>28</v>
      </c>
      <c r="I1928" s="0" t="n">
        <v>2</v>
      </c>
      <c r="J1928" s="0" t="n">
        <v>8</v>
      </c>
      <c r="K1928" s="0" t="n">
        <v>2</v>
      </c>
      <c r="L1928" s="0" t="n">
        <v>0</v>
      </c>
      <c r="M1928" s="0" t="n">
        <v>0</v>
      </c>
      <c r="N1928" s="0" t="s">
        <v>82</v>
      </c>
      <c r="O1928" s="0" t="s">
        <v>83</v>
      </c>
      <c r="P1928" s="0" t="s">
        <v>99</v>
      </c>
      <c r="Q1928" s="0" t="s">
        <v>94</v>
      </c>
      <c r="R1928" s="0" t="n">
        <v>0</v>
      </c>
      <c r="S1928" s="0" t="n">
        <v>0</v>
      </c>
      <c r="T1928" s="0" t="n">
        <v>0</v>
      </c>
      <c r="U1928" s="0" t="s">
        <v>95</v>
      </c>
      <c r="V1928" s="0" t="s">
        <v>138</v>
      </c>
      <c r="W1928" s="0" t="n">
        <v>0</v>
      </c>
      <c r="X1928" s="0" t="s">
        <v>86</v>
      </c>
      <c r="Y1928" s="0" t="n">
        <v>40</v>
      </c>
      <c r="Z1928" s="0" t="n">
        <v>0</v>
      </c>
      <c r="AA1928" s="0" t="n">
        <v>0</v>
      </c>
      <c r="AB1928" s="0" t="s">
        <v>125</v>
      </c>
      <c r="AC1928" s="0" t="n">
        <v>59.8</v>
      </c>
      <c r="AD1928" s="0" t="n">
        <v>0</v>
      </c>
      <c r="AE1928" s="0" t="n">
        <v>0</v>
      </c>
      <c r="AF1928" s="0" t="s">
        <v>88</v>
      </c>
      <c r="AG1928" s="13" t="n">
        <v>42559</v>
      </c>
      <c r="AH1928" s="25" t="n">
        <f aca="false">I1928+J1928</f>
        <v>10</v>
      </c>
      <c r="AI1928" s="25" t="n">
        <f aca="false">K1928+L1928+M1928</f>
        <v>2</v>
      </c>
      <c r="AJ1928" s="25" t="n">
        <f aca="false">AC1928*AH1928</f>
        <v>598</v>
      </c>
      <c r="AK1928" s="0" t="str">
        <f aca="false">IF(C1928=1,"Cancelled","Completed")</f>
        <v>Completed</v>
      </c>
      <c r="AL1928" s="0" t="str">
        <f aca="false">_xlfn.IFS(D1928&lt;=7,"0-7 Days",D1928&lt;=30,"8-30 Days",D1928&lt;=90,"31-90 Days",TRUE(),"90+ Days")</f>
        <v>90+ Days</v>
      </c>
      <c r="AM1928" s="0" t="str">
        <f aca="false">_xlfn.IFS(OR(F1928="December",F1928="January",F1928="February"),"Winter",OR(F1928="March",F1928="April",F1928="May"),"Spring",OR(F1928="June",F1928="July",F1928="August"),"Summer",TRUE(),"Autumn")</f>
        <v>Summer</v>
      </c>
      <c r="AN1928" s="0" t="str">
        <f aca="false">IF(L1928+M1928&gt;0,"Family","Adult Only")</f>
        <v>Adult Only</v>
      </c>
      <c r="AO1928" s="0" t="str">
        <f aca="false">IF(U1928=V1928,"Same","Changed")</f>
        <v>Changed</v>
      </c>
    </row>
    <row r="1929" customFormat="false" ht="15" hidden="false" customHeight="false" outlineLevel="0" collapsed="false">
      <c r="A1929" s="14" t="n">
        <v>2024</v>
      </c>
      <c r="B1929" s="14" t="s">
        <v>90</v>
      </c>
      <c r="C1929" s="14" t="n">
        <v>0</v>
      </c>
      <c r="D1929" s="14" t="n">
        <v>69</v>
      </c>
      <c r="E1929" s="14" t="n">
        <v>2015</v>
      </c>
      <c r="F1929" s="14" t="s">
        <v>114</v>
      </c>
      <c r="G1929" s="14" t="n">
        <v>37</v>
      </c>
      <c r="H1929" s="14" t="n">
        <v>9</v>
      </c>
      <c r="I1929" s="14" t="n">
        <v>0</v>
      </c>
      <c r="J1929" s="14" t="n">
        <v>2</v>
      </c>
      <c r="K1929" s="14" t="n">
        <v>2</v>
      </c>
      <c r="L1929" s="14" t="n">
        <v>0</v>
      </c>
      <c r="M1929" s="14" t="n">
        <v>0</v>
      </c>
      <c r="N1929" s="14" t="s">
        <v>82</v>
      </c>
      <c r="O1929" s="14" t="s">
        <v>92</v>
      </c>
      <c r="P1929" s="14" t="s">
        <v>116</v>
      </c>
      <c r="Q1929" s="14" t="s">
        <v>94</v>
      </c>
      <c r="R1929" s="14" t="n">
        <v>0</v>
      </c>
      <c r="S1929" s="14" t="n">
        <v>0</v>
      </c>
      <c r="T1929" s="14" t="n">
        <v>0</v>
      </c>
      <c r="U1929" s="14" t="s">
        <v>95</v>
      </c>
      <c r="V1929" s="14" t="s">
        <v>95</v>
      </c>
      <c r="W1929" s="14" t="n">
        <v>0</v>
      </c>
      <c r="X1929" s="14" t="s">
        <v>86</v>
      </c>
      <c r="Y1929" s="14" t="n">
        <v>1</v>
      </c>
      <c r="Z1929" s="14" t="n">
        <v>0</v>
      </c>
      <c r="AA1929" s="14" t="n">
        <v>0</v>
      </c>
      <c r="AB1929" s="14" t="s">
        <v>101</v>
      </c>
      <c r="AC1929" s="14" t="n">
        <v>62</v>
      </c>
      <c r="AD1929" s="14" t="n">
        <v>0</v>
      </c>
      <c r="AE1929" s="14" t="n">
        <v>0</v>
      </c>
      <c r="AF1929" s="14" t="s">
        <v>88</v>
      </c>
      <c r="AG1929" s="15" t="n">
        <v>42258</v>
      </c>
      <c r="AH1929" s="14" t="n">
        <f aca="false">I1929+J1929</f>
        <v>2</v>
      </c>
      <c r="AI1929" s="14" t="n">
        <f aca="false">K1929+L1929+M1929</f>
        <v>2</v>
      </c>
      <c r="AJ1929" s="14" t="n">
        <f aca="false">AC1929*AH1929</f>
        <v>124</v>
      </c>
      <c r="AK1929" s="14" t="str">
        <f aca="false">IF(C1929=1,"Cancelled","Completed")</f>
        <v>Completed</v>
      </c>
      <c r="AL1929" s="14" t="str">
        <f aca="false">_xlfn.IFS(D1929&lt;=7,"0-7 Days",D1929&lt;=30,"8-30 Days",D1929&lt;=90,"31-90 Days",TRUE(),"90+ Days")</f>
        <v>31-90 Days</v>
      </c>
      <c r="AM1929" s="14" t="str">
        <f aca="false">_xlfn.IFS(OR(F1929="December",F1929="January",F1929="February"),"Winter",OR(F1929="March",F1929="April",F1929="May"),"Spring",OR(F1929="June",F1929="July",F1929="August"),"Summer",TRUE(),"Autumn")</f>
        <v>Autumn</v>
      </c>
      <c r="AN1929" s="14" t="str">
        <f aca="false">IF(L1929+M1929&gt;0,"Family","Adult Only")</f>
        <v>Adult Only</v>
      </c>
      <c r="AO1929" s="14" t="str">
        <f aca="false">IF(U1929=V1929,"Same","Changed")</f>
        <v>Same</v>
      </c>
    </row>
    <row r="1930" customFormat="false" ht="15" hidden="false" customHeight="false" outlineLevel="0" collapsed="false">
      <c r="A1930" s="0" t="n">
        <v>2026</v>
      </c>
      <c r="B1930" s="0" t="s">
        <v>80</v>
      </c>
      <c r="C1930" s="0" t="n">
        <v>0</v>
      </c>
      <c r="D1930" s="0" t="n">
        <v>28</v>
      </c>
      <c r="E1930" s="0" t="n">
        <v>2017</v>
      </c>
      <c r="F1930" s="0" t="s">
        <v>106</v>
      </c>
      <c r="G1930" s="0" t="n">
        <v>15</v>
      </c>
      <c r="H1930" s="0" t="n">
        <v>9</v>
      </c>
      <c r="I1930" s="0" t="n">
        <v>2</v>
      </c>
      <c r="J1930" s="0" t="n">
        <v>3</v>
      </c>
      <c r="K1930" s="0" t="n">
        <v>2</v>
      </c>
      <c r="L1930" s="0" t="n">
        <v>2</v>
      </c>
      <c r="M1930" s="0" t="n">
        <v>0</v>
      </c>
      <c r="N1930" s="0" t="s">
        <v>82</v>
      </c>
      <c r="O1930" s="0" t="s">
        <v>163</v>
      </c>
      <c r="P1930" s="0" t="s">
        <v>93</v>
      </c>
      <c r="Q1930" s="0" t="s">
        <v>94</v>
      </c>
      <c r="R1930" s="0" t="n">
        <v>0</v>
      </c>
      <c r="S1930" s="0" t="n">
        <v>0</v>
      </c>
      <c r="T1930" s="0" t="n">
        <v>0</v>
      </c>
      <c r="U1930" s="0" t="s">
        <v>156</v>
      </c>
      <c r="V1930" s="0" t="s">
        <v>85</v>
      </c>
      <c r="W1930" s="0" t="n">
        <v>0</v>
      </c>
      <c r="X1930" s="0" t="s">
        <v>86</v>
      </c>
      <c r="Y1930" s="0" t="n">
        <v>240</v>
      </c>
      <c r="Z1930" s="0" t="n">
        <v>0</v>
      </c>
      <c r="AA1930" s="0" t="n">
        <v>0</v>
      </c>
      <c r="AB1930" s="0" t="s">
        <v>87</v>
      </c>
      <c r="AC1930" s="0" t="n">
        <v>158</v>
      </c>
      <c r="AD1930" s="0" t="n">
        <v>1</v>
      </c>
      <c r="AE1930" s="0" t="n">
        <v>0</v>
      </c>
      <c r="AF1930" s="0" t="s">
        <v>88</v>
      </c>
      <c r="AG1930" s="13" t="n">
        <v>42839</v>
      </c>
      <c r="AH1930" s="25" t="n">
        <f aca="false">I1930+J1930</f>
        <v>5</v>
      </c>
      <c r="AI1930" s="25" t="n">
        <f aca="false">K1930+L1930+M1930</f>
        <v>4</v>
      </c>
      <c r="AJ1930" s="25" t="n">
        <f aca="false">AC1930*AH1930</f>
        <v>790</v>
      </c>
      <c r="AK1930" s="0" t="str">
        <f aca="false">IF(C1930=1,"Cancelled","Completed")</f>
        <v>Completed</v>
      </c>
      <c r="AL1930" s="0" t="str">
        <f aca="false">_xlfn.IFS(D1930&lt;=7,"0-7 Days",D1930&lt;=30,"8-30 Days",D1930&lt;=90,"31-90 Days",TRUE(),"90+ Days")</f>
        <v>8-30 Days</v>
      </c>
      <c r="AM1930" s="0" t="str">
        <f aca="false">_xlfn.IFS(OR(F1930="December",F1930="January",F1930="February"),"Winter",OR(F1930="March",F1930="April",F1930="May"),"Spring",OR(F1930="June",F1930="July",F1930="August"),"Summer",TRUE(),"Autumn")</f>
        <v>Spring</v>
      </c>
      <c r="AN1930" s="0" t="str">
        <f aca="false">IF(L1930+M1930&gt;0,"Family","Adult Only")</f>
        <v>Family</v>
      </c>
      <c r="AO1930" s="0" t="str">
        <f aca="false">IF(U1930=V1930,"Same","Changed")</f>
        <v>Changed</v>
      </c>
    </row>
    <row r="1931" customFormat="false" ht="15" hidden="false" customHeight="false" outlineLevel="0" collapsed="false">
      <c r="A1931" s="14" t="n">
        <v>2027</v>
      </c>
      <c r="B1931" s="14" t="s">
        <v>80</v>
      </c>
      <c r="C1931" s="14" t="n">
        <v>0</v>
      </c>
      <c r="D1931" s="14" t="n">
        <v>0</v>
      </c>
      <c r="E1931" s="14" t="n">
        <v>2016</v>
      </c>
      <c r="F1931" s="14" t="s">
        <v>103</v>
      </c>
      <c r="G1931" s="14" t="n">
        <v>10</v>
      </c>
      <c r="H1931" s="14" t="n">
        <v>3</v>
      </c>
      <c r="I1931" s="14" t="n">
        <v>0</v>
      </c>
      <c r="J1931" s="14" t="n">
        <v>3</v>
      </c>
      <c r="K1931" s="14" t="n">
        <v>2</v>
      </c>
      <c r="L1931" s="14" t="n">
        <v>0</v>
      </c>
      <c r="M1931" s="14" t="n">
        <v>0</v>
      </c>
      <c r="N1931" s="14" t="s">
        <v>82</v>
      </c>
      <c r="O1931" s="14" t="s">
        <v>92</v>
      </c>
      <c r="P1931" s="14" t="s">
        <v>93</v>
      </c>
      <c r="Q1931" s="14" t="s">
        <v>94</v>
      </c>
      <c r="R1931" s="14" t="n">
        <v>0</v>
      </c>
      <c r="S1931" s="14" t="n">
        <v>0</v>
      </c>
      <c r="T1931" s="14" t="n">
        <v>0</v>
      </c>
      <c r="U1931" s="14" t="s">
        <v>109</v>
      </c>
      <c r="V1931" s="14" t="s">
        <v>109</v>
      </c>
      <c r="W1931" s="14" t="n">
        <v>0</v>
      </c>
      <c r="X1931" s="14" t="s">
        <v>86</v>
      </c>
      <c r="Y1931" s="14" t="n">
        <v>240</v>
      </c>
      <c r="Z1931" s="14" t="n">
        <v>0</v>
      </c>
      <c r="AA1931" s="14" t="n">
        <v>0</v>
      </c>
      <c r="AB1931" s="14" t="s">
        <v>87</v>
      </c>
      <c r="AC1931" s="14" t="n">
        <v>58</v>
      </c>
      <c r="AD1931" s="14" t="n">
        <v>0</v>
      </c>
      <c r="AE1931" s="14" t="n">
        <v>2</v>
      </c>
      <c r="AF1931" s="14" t="s">
        <v>88</v>
      </c>
      <c r="AG1931" s="15" t="n">
        <v>42435</v>
      </c>
      <c r="AH1931" s="14" t="n">
        <f aca="false">I1931+J1931</f>
        <v>3</v>
      </c>
      <c r="AI1931" s="14" t="n">
        <f aca="false">K1931+L1931+M1931</f>
        <v>2</v>
      </c>
      <c r="AJ1931" s="14" t="n">
        <f aca="false">AC1931*AH1931</f>
        <v>174</v>
      </c>
      <c r="AK1931" s="14" t="str">
        <f aca="false">IF(C1931=1,"Cancelled","Completed")</f>
        <v>Completed</v>
      </c>
      <c r="AL1931" s="14" t="str">
        <f aca="false">_xlfn.IFS(D1931&lt;=7,"0-7 Days",D1931&lt;=30,"8-30 Days",D1931&lt;=90,"31-90 Days",TRUE(),"90+ Days")</f>
        <v>0-7 Days</v>
      </c>
      <c r="AM1931" s="14" t="str">
        <f aca="false">_xlfn.IFS(OR(F1931="December",F1931="January",F1931="February"),"Winter",OR(F1931="March",F1931="April",F1931="May"),"Spring",OR(F1931="June",F1931="July",F1931="August"),"Summer",TRUE(),"Autumn")</f>
        <v>Spring</v>
      </c>
      <c r="AN1931" s="14" t="str">
        <f aca="false">IF(L1931+M1931&gt;0,"Family","Adult Only")</f>
        <v>Adult Only</v>
      </c>
      <c r="AO1931" s="14" t="str">
        <f aca="false">IF(U1931=V1931,"Same","Changed")</f>
        <v>Same</v>
      </c>
    </row>
    <row r="1932" customFormat="false" ht="15" hidden="false" customHeight="false" outlineLevel="0" collapsed="false">
      <c r="A1932" s="0" t="n">
        <v>2028</v>
      </c>
      <c r="B1932" s="0" t="s">
        <v>90</v>
      </c>
      <c r="C1932" s="0" t="n">
        <v>1</v>
      </c>
      <c r="D1932" s="0" t="n">
        <v>119</v>
      </c>
      <c r="E1932" s="0" t="n">
        <v>2016</v>
      </c>
      <c r="F1932" s="0" t="s">
        <v>113</v>
      </c>
      <c r="G1932" s="0" t="n">
        <v>45</v>
      </c>
      <c r="H1932" s="0" t="n">
        <v>4</v>
      </c>
      <c r="I1932" s="0" t="n">
        <v>0</v>
      </c>
      <c r="J1932" s="0" t="n">
        <v>2</v>
      </c>
      <c r="K1932" s="0" t="n">
        <v>1</v>
      </c>
      <c r="L1932" s="0" t="n">
        <v>0</v>
      </c>
      <c r="M1932" s="0" t="n">
        <v>0</v>
      </c>
      <c r="N1932" s="0" t="s">
        <v>107</v>
      </c>
      <c r="O1932" s="0" t="s">
        <v>122</v>
      </c>
      <c r="P1932" s="0" t="s">
        <v>93</v>
      </c>
      <c r="Q1932" s="0" t="s">
        <v>94</v>
      </c>
      <c r="R1932" s="0" t="n">
        <v>0</v>
      </c>
      <c r="S1932" s="0" t="n">
        <v>0</v>
      </c>
      <c r="T1932" s="0" t="n">
        <v>0</v>
      </c>
      <c r="U1932" s="0" t="s">
        <v>95</v>
      </c>
      <c r="V1932" s="0" t="s">
        <v>95</v>
      </c>
      <c r="W1932" s="0" t="n">
        <v>0</v>
      </c>
      <c r="X1932" s="0" t="s">
        <v>86</v>
      </c>
      <c r="Y1932" s="0" t="n">
        <v>9</v>
      </c>
      <c r="Z1932" s="0" t="n">
        <v>0</v>
      </c>
      <c r="AA1932" s="0" t="n">
        <v>0</v>
      </c>
      <c r="AB1932" s="0" t="s">
        <v>87</v>
      </c>
      <c r="AC1932" s="0" t="n">
        <v>79.2</v>
      </c>
      <c r="AD1932" s="0" t="n">
        <v>0</v>
      </c>
      <c r="AE1932" s="0" t="n">
        <v>2</v>
      </c>
      <c r="AF1932" s="0" t="s">
        <v>96</v>
      </c>
      <c r="AG1932" s="13" t="n">
        <v>42678</v>
      </c>
      <c r="AH1932" s="25" t="n">
        <f aca="false">I1932+J1932</f>
        <v>2</v>
      </c>
      <c r="AI1932" s="25" t="n">
        <f aca="false">K1932+L1932+M1932</f>
        <v>1</v>
      </c>
      <c r="AJ1932" s="25" t="n">
        <f aca="false">AC1932*AH1932</f>
        <v>158.4</v>
      </c>
      <c r="AK1932" s="0" t="str">
        <f aca="false">IF(C1932=1,"Cancelled","Completed")</f>
        <v>Cancelled</v>
      </c>
      <c r="AL1932" s="0" t="str">
        <f aca="false">_xlfn.IFS(D1932&lt;=7,"0-7 Days",D1932&lt;=30,"8-30 Days",D1932&lt;=90,"31-90 Days",TRUE(),"90+ Days")</f>
        <v>90+ Days</v>
      </c>
      <c r="AM1932" s="0" t="str">
        <f aca="false">_xlfn.IFS(OR(F1932="December",F1932="January",F1932="February"),"Winter",OR(F1932="March",F1932="April",F1932="May"),"Spring",OR(F1932="June",F1932="July",F1932="August"),"Summer",TRUE(),"Autumn")</f>
        <v>Autumn</v>
      </c>
      <c r="AN1932" s="0" t="str">
        <f aca="false">IF(L1932+M1932&gt;0,"Family","Adult Only")</f>
        <v>Adult Only</v>
      </c>
      <c r="AO1932" s="0" t="str">
        <f aca="false">IF(U1932=V1932,"Same","Changed")</f>
        <v>Same</v>
      </c>
    </row>
    <row r="1933" customFormat="false" ht="15" hidden="false" customHeight="false" outlineLevel="0" collapsed="false">
      <c r="A1933" s="14" t="n">
        <v>2029</v>
      </c>
      <c r="B1933" s="14" t="s">
        <v>90</v>
      </c>
      <c r="C1933" s="14" t="n">
        <v>1</v>
      </c>
      <c r="D1933" s="14" t="n">
        <v>23</v>
      </c>
      <c r="E1933" s="14" t="n">
        <v>2016</v>
      </c>
      <c r="F1933" s="14" t="s">
        <v>135</v>
      </c>
      <c r="G1933" s="14" t="n">
        <v>26</v>
      </c>
      <c r="H1933" s="14" t="n">
        <v>23</v>
      </c>
      <c r="I1933" s="14" t="n">
        <v>0</v>
      </c>
      <c r="J1933" s="14" t="n">
        <v>1</v>
      </c>
      <c r="K1933" s="14" t="n">
        <v>2</v>
      </c>
      <c r="L1933" s="14" t="n">
        <v>0</v>
      </c>
      <c r="M1933" s="14" t="n">
        <v>0</v>
      </c>
      <c r="N1933" s="14" t="s">
        <v>107</v>
      </c>
      <c r="O1933" s="14" t="s">
        <v>115</v>
      </c>
      <c r="P1933" s="14" t="s">
        <v>93</v>
      </c>
      <c r="Q1933" s="14" t="s">
        <v>94</v>
      </c>
      <c r="R1933" s="14" t="n">
        <v>0</v>
      </c>
      <c r="S1933" s="14" t="n">
        <v>0</v>
      </c>
      <c r="T1933" s="14" t="n">
        <v>0</v>
      </c>
      <c r="U1933" s="14" t="s">
        <v>95</v>
      </c>
      <c r="V1933" s="14" t="s">
        <v>95</v>
      </c>
      <c r="W1933" s="14" t="n">
        <v>0</v>
      </c>
      <c r="X1933" s="14" t="s">
        <v>86</v>
      </c>
      <c r="Y1933" s="14" t="n">
        <v>9</v>
      </c>
      <c r="Z1933" s="14" t="n">
        <v>0</v>
      </c>
      <c r="AA1933" s="14" t="n">
        <v>0</v>
      </c>
      <c r="AB1933" s="14" t="s">
        <v>87</v>
      </c>
      <c r="AC1933" s="14" t="n">
        <v>89</v>
      </c>
      <c r="AD1933" s="14" t="n">
        <v>0</v>
      </c>
      <c r="AE1933" s="14" t="n">
        <v>0</v>
      </c>
      <c r="AF1933" s="14" t="s">
        <v>96</v>
      </c>
      <c r="AG1933" s="15" t="n">
        <v>42523</v>
      </c>
      <c r="AH1933" s="14" t="n">
        <f aca="false">I1933+J1933</f>
        <v>1</v>
      </c>
      <c r="AI1933" s="14" t="n">
        <f aca="false">K1933+L1933+M1933</f>
        <v>2</v>
      </c>
      <c r="AJ1933" s="14" t="n">
        <f aca="false">AC1933*AH1933</f>
        <v>89</v>
      </c>
      <c r="AK1933" s="14" t="str">
        <f aca="false">IF(C1933=1,"Cancelled","Completed")</f>
        <v>Cancelled</v>
      </c>
      <c r="AL1933" s="14" t="str">
        <f aca="false">_xlfn.IFS(D1933&lt;=7,"0-7 Days",D1933&lt;=30,"8-30 Days",D1933&lt;=90,"31-90 Days",TRUE(),"90+ Days")</f>
        <v>8-30 Days</v>
      </c>
      <c r="AM1933" s="14" t="str">
        <f aca="false">_xlfn.IFS(OR(F1933="December",F1933="January",F1933="February"),"Winter",OR(F1933="March",F1933="April",F1933="May"),"Spring",OR(F1933="June",F1933="July",F1933="August"),"Summer",TRUE(),"Autumn")</f>
        <v>Summer</v>
      </c>
      <c r="AN1933" s="14" t="str">
        <f aca="false">IF(L1933+M1933&gt;0,"Family","Adult Only")</f>
        <v>Adult Only</v>
      </c>
      <c r="AO1933" s="14" t="str">
        <f aca="false">IF(U1933=V1933,"Same","Changed")</f>
        <v>Same</v>
      </c>
    </row>
    <row r="1934" customFormat="false" ht="15" hidden="false" customHeight="false" outlineLevel="0" collapsed="false">
      <c r="A1934" s="0" t="n">
        <v>2030</v>
      </c>
      <c r="B1934" s="0" t="s">
        <v>90</v>
      </c>
      <c r="C1934" s="0" t="n">
        <v>0</v>
      </c>
      <c r="D1934" s="0" t="n">
        <v>1</v>
      </c>
      <c r="E1934" s="0" t="n">
        <v>2015</v>
      </c>
      <c r="F1934" s="0" t="s">
        <v>111</v>
      </c>
      <c r="G1934" s="0" t="n">
        <v>41</v>
      </c>
      <c r="H1934" s="0" t="n">
        <v>10</v>
      </c>
      <c r="I1934" s="0" t="n">
        <v>1</v>
      </c>
      <c r="J1934" s="0" t="n">
        <v>1</v>
      </c>
      <c r="K1934" s="0" t="n">
        <v>2</v>
      </c>
      <c r="L1934" s="0" t="n">
        <v>0</v>
      </c>
      <c r="M1934" s="0" t="n">
        <v>0</v>
      </c>
      <c r="N1934" s="0" t="s">
        <v>82</v>
      </c>
      <c r="O1934" s="0" t="s">
        <v>134</v>
      </c>
      <c r="P1934" s="0" t="s">
        <v>84</v>
      </c>
      <c r="Q1934" s="0" t="s">
        <v>84</v>
      </c>
      <c r="R1934" s="0" t="n">
        <v>0</v>
      </c>
      <c r="S1934" s="0" t="n">
        <v>0</v>
      </c>
      <c r="T1934" s="0" t="n">
        <v>0</v>
      </c>
      <c r="U1934" s="0" t="s">
        <v>95</v>
      </c>
      <c r="V1934" s="0" t="s">
        <v>136</v>
      </c>
      <c r="W1934" s="0" t="n">
        <v>0</v>
      </c>
      <c r="X1934" s="0" t="s">
        <v>86</v>
      </c>
      <c r="Y1934" s="0" t="n">
        <v>0</v>
      </c>
      <c r="Z1934" s="0" t="n">
        <v>0</v>
      </c>
      <c r="AA1934" s="0" t="n">
        <v>0</v>
      </c>
      <c r="AB1934" s="0" t="s">
        <v>87</v>
      </c>
      <c r="AC1934" s="0" t="n">
        <v>128</v>
      </c>
      <c r="AD1934" s="0" t="n">
        <v>0</v>
      </c>
      <c r="AE1934" s="0" t="n">
        <v>0</v>
      </c>
      <c r="AF1934" s="0" t="s">
        <v>88</v>
      </c>
      <c r="AG1934" s="13" t="n">
        <v>42289</v>
      </c>
      <c r="AH1934" s="25" t="n">
        <f aca="false">I1934+J1934</f>
        <v>2</v>
      </c>
      <c r="AI1934" s="25" t="n">
        <f aca="false">K1934+L1934+M1934</f>
        <v>2</v>
      </c>
      <c r="AJ1934" s="25" t="n">
        <f aca="false">AC1934*AH1934</f>
        <v>256</v>
      </c>
      <c r="AK1934" s="0" t="str">
        <f aca="false">IF(C1934=1,"Cancelled","Completed")</f>
        <v>Completed</v>
      </c>
      <c r="AL1934" s="0" t="str">
        <f aca="false">_xlfn.IFS(D1934&lt;=7,"0-7 Days",D1934&lt;=30,"8-30 Days",D1934&lt;=90,"31-90 Days",TRUE(),"90+ Days")</f>
        <v>0-7 Days</v>
      </c>
      <c r="AM1934" s="0" t="str">
        <f aca="false">_xlfn.IFS(OR(F1934="December",F1934="January",F1934="February"),"Winter",OR(F1934="March",F1934="April",F1934="May"),"Spring",OR(F1934="June",F1934="July",F1934="August"),"Summer",TRUE(),"Autumn")</f>
        <v>Autumn</v>
      </c>
      <c r="AN1934" s="0" t="str">
        <f aca="false">IF(L1934+M1934&gt;0,"Family","Adult Only")</f>
        <v>Adult Only</v>
      </c>
      <c r="AO1934" s="0" t="str">
        <f aca="false">IF(U1934=V1934,"Same","Changed")</f>
        <v>Changed</v>
      </c>
    </row>
    <row r="1935" customFormat="false" ht="15" hidden="false" customHeight="false" outlineLevel="0" collapsed="false">
      <c r="A1935" s="14" t="n">
        <v>2032</v>
      </c>
      <c r="B1935" s="14" t="s">
        <v>80</v>
      </c>
      <c r="C1935" s="14" t="n">
        <v>1</v>
      </c>
      <c r="D1935" s="14" t="n">
        <v>264</v>
      </c>
      <c r="E1935" s="14" t="n">
        <v>2016</v>
      </c>
      <c r="F1935" s="14" t="s">
        <v>135</v>
      </c>
      <c r="G1935" s="14" t="n">
        <v>23</v>
      </c>
      <c r="H1935" s="14" t="n">
        <v>4</v>
      </c>
      <c r="I1935" s="14" t="n">
        <v>1</v>
      </c>
      <c r="J1935" s="14" t="n">
        <v>1</v>
      </c>
      <c r="K1935" s="14" t="n">
        <v>2</v>
      </c>
      <c r="L1935" s="14" t="n">
        <v>0</v>
      </c>
      <c r="M1935" s="14" t="n">
        <v>0</v>
      </c>
      <c r="N1935" s="14" t="s">
        <v>82</v>
      </c>
      <c r="O1935" s="14" t="s">
        <v>92</v>
      </c>
      <c r="P1935" s="14" t="s">
        <v>93</v>
      </c>
      <c r="Q1935" s="14" t="s">
        <v>94</v>
      </c>
      <c r="R1935" s="14" t="n">
        <v>0</v>
      </c>
      <c r="S1935" s="14" t="n">
        <v>0</v>
      </c>
      <c r="T1935" s="14" t="n">
        <v>0</v>
      </c>
      <c r="U1935" s="14" t="s">
        <v>95</v>
      </c>
      <c r="V1935" s="14" t="s">
        <v>95</v>
      </c>
      <c r="W1935" s="14" t="n">
        <v>0</v>
      </c>
      <c r="X1935" s="14" t="s">
        <v>86</v>
      </c>
      <c r="Y1935" s="14" t="n">
        <v>240</v>
      </c>
      <c r="Z1935" s="14" t="n">
        <v>0</v>
      </c>
      <c r="AA1935" s="14" t="n">
        <v>0</v>
      </c>
      <c r="AB1935" s="14" t="s">
        <v>87</v>
      </c>
      <c r="AC1935" s="14" t="n">
        <v>100.8</v>
      </c>
      <c r="AD1935" s="14" t="n">
        <v>0</v>
      </c>
      <c r="AE1935" s="14" t="n">
        <v>3</v>
      </c>
      <c r="AF1935" s="14" t="s">
        <v>96</v>
      </c>
      <c r="AG1935" s="15" t="n">
        <v>42325</v>
      </c>
      <c r="AH1935" s="14" t="n">
        <f aca="false">I1935+J1935</f>
        <v>2</v>
      </c>
      <c r="AI1935" s="14" t="n">
        <f aca="false">K1935+L1935+M1935</f>
        <v>2</v>
      </c>
      <c r="AJ1935" s="14" t="n">
        <f aca="false">AC1935*AH1935</f>
        <v>201.6</v>
      </c>
      <c r="AK1935" s="14" t="str">
        <f aca="false">IF(C1935=1,"Cancelled","Completed")</f>
        <v>Cancelled</v>
      </c>
      <c r="AL1935" s="14" t="str">
        <f aca="false">_xlfn.IFS(D1935&lt;=7,"0-7 Days",D1935&lt;=30,"8-30 Days",D1935&lt;=90,"31-90 Days",TRUE(),"90+ Days")</f>
        <v>90+ Days</v>
      </c>
      <c r="AM1935" s="14" t="str">
        <f aca="false">_xlfn.IFS(OR(F1935="December",F1935="January",F1935="February"),"Winter",OR(F1935="March",F1935="April",F1935="May"),"Spring",OR(F1935="June",F1935="July",F1935="August"),"Summer",TRUE(),"Autumn")</f>
        <v>Summer</v>
      </c>
      <c r="AN1935" s="14" t="str">
        <f aca="false">IF(L1935+M1935&gt;0,"Family","Adult Only")</f>
        <v>Adult Only</v>
      </c>
      <c r="AO1935" s="14" t="str">
        <f aca="false">IF(U1935=V1935,"Same","Changed")</f>
        <v>Same</v>
      </c>
    </row>
    <row r="1936" customFormat="false" ht="15" hidden="false" customHeight="false" outlineLevel="0" collapsed="false">
      <c r="A1936" s="0" t="n">
        <v>2033</v>
      </c>
      <c r="B1936" s="0" t="s">
        <v>80</v>
      </c>
      <c r="C1936" s="0" t="n">
        <v>1</v>
      </c>
      <c r="D1936" s="0" t="n">
        <v>3</v>
      </c>
      <c r="E1936" s="0" t="n">
        <v>2016</v>
      </c>
      <c r="F1936" s="0" t="s">
        <v>118</v>
      </c>
      <c r="G1936" s="0" t="n">
        <v>6</v>
      </c>
      <c r="H1936" s="0" t="n">
        <v>1</v>
      </c>
      <c r="I1936" s="0" t="n">
        <v>1</v>
      </c>
      <c r="J1936" s="0" t="n">
        <v>0</v>
      </c>
      <c r="K1936" s="0" t="n">
        <v>1</v>
      </c>
      <c r="L1936" s="0" t="n">
        <v>0</v>
      </c>
      <c r="M1936" s="0" t="n">
        <v>0</v>
      </c>
      <c r="N1936" s="0" t="s">
        <v>82</v>
      </c>
      <c r="O1936" s="0" t="s">
        <v>92</v>
      </c>
      <c r="P1936" s="0" t="s">
        <v>128</v>
      </c>
      <c r="Q1936" s="0" t="s">
        <v>128</v>
      </c>
      <c r="R1936" s="0" t="n">
        <v>0</v>
      </c>
      <c r="S1936" s="0" t="n">
        <v>0</v>
      </c>
      <c r="T1936" s="0" t="n">
        <v>0</v>
      </c>
      <c r="U1936" s="0" t="s">
        <v>95</v>
      </c>
      <c r="V1936" s="0" t="s">
        <v>109</v>
      </c>
      <c r="W1936" s="0" t="n">
        <v>0</v>
      </c>
      <c r="X1936" s="0" t="s">
        <v>86</v>
      </c>
      <c r="Y1936" s="0" t="n">
        <v>0</v>
      </c>
      <c r="Z1936" s="0" t="n">
        <v>286</v>
      </c>
      <c r="AA1936" s="0" t="n">
        <v>0</v>
      </c>
      <c r="AB1936" s="0" t="s">
        <v>101</v>
      </c>
      <c r="AC1936" s="0" t="n">
        <v>39</v>
      </c>
      <c r="AD1936" s="0" t="n">
        <v>0</v>
      </c>
      <c r="AE1936" s="0" t="n">
        <v>0</v>
      </c>
      <c r="AF1936" s="0" t="s">
        <v>96</v>
      </c>
      <c r="AG1936" s="13" t="n">
        <v>42401</v>
      </c>
      <c r="AH1936" s="25" t="n">
        <f aca="false">I1936+J1936</f>
        <v>1</v>
      </c>
      <c r="AI1936" s="25" t="n">
        <f aca="false">K1936+L1936+M1936</f>
        <v>1</v>
      </c>
      <c r="AJ1936" s="25" t="n">
        <f aca="false">AC1936*AH1936</f>
        <v>39</v>
      </c>
      <c r="AK1936" s="0" t="str">
        <f aca="false">IF(C1936=1,"Cancelled","Completed")</f>
        <v>Cancelled</v>
      </c>
      <c r="AL1936" s="0" t="str">
        <f aca="false">_xlfn.IFS(D1936&lt;=7,"0-7 Days",D1936&lt;=30,"8-30 Days",D1936&lt;=90,"31-90 Days",TRUE(),"90+ Days")</f>
        <v>0-7 Days</v>
      </c>
      <c r="AM1936" s="0" t="str">
        <f aca="false">_xlfn.IFS(OR(F1936="December",F1936="January",F1936="February"),"Winter",OR(F1936="March",F1936="April",F1936="May"),"Spring",OR(F1936="June",F1936="July",F1936="August"),"Summer",TRUE(),"Autumn")</f>
        <v>Winter</v>
      </c>
      <c r="AN1936" s="0" t="str">
        <f aca="false">IF(L1936+M1936&gt;0,"Family","Adult Only")</f>
        <v>Adult Only</v>
      </c>
      <c r="AO1936" s="0" t="str">
        <f aca="false">IF(U1936=V1936,"Same","Changed")</f>
        <v>Changed</v>
      </c>
    </row>
    <row r="1937" customFormat="false" ht="15" hidden="false" customHeight="false" outlineLevel="0" collapsed="false">
      <c r="A1937" s="14" t="n">
        <v>2034</v>
      </c>
      <c r="B1937" s="14" t="s">
        <v>80</v>
      </c>
      <c r="C1937" s="14" t="n">
        <v>1</v>
      </c>
      <c r="D1937" s="14" t="n">
        <v>44</v>
      </c>
      <c r="E1937" s="14" t="n">
        <v>2015</v>
      </c>
      <c r="F1937" s="14" t="s">
        <v>91</v>
      </c>
      <c r="G1937" s="14" t="n">
        <v>30</v>
      </c>
      <c r="H1937" s="14" t="n">
        <v>22</v>
      </c>
      <c r="I1937" s="14" t="n">
        <v>0</v>
      </c>
      <c r="J1937" s="14" t="n">
        <v>4</v>
      </c>
      <c r="K1937" s="14" t="n">
        <v>2</v>
      </c>
      <c r="L1937" s="14" t="n">
        <v>0</v>
      </c>
      <c r="M1937" s="14" t="n">
        <v>0</v>
      </c>
      <c r="N1937" s="14" t="s">
        <v>82</v>
      </c>
      <c r="O1937" s="14" t="s">
        <v>92</v>
      </c>
      <c r="P1937" s="14" t="s">
        <v>93</v>
      </c>
      <c r="Q1937" s="14" t="s">
        <v>94</v>
      </c>
      <c r="R1937" s="14" t="n">
        <v>0</v>
      </c>
      <c r="S1937" s="14" t="n">
        <v>0</v>
      </c>
      <c r="T1937" s="14" t="n">
        <v>0</v>
      </c>
      <c r="U1937" s="14" t="s">
        <v>109</v>
      </c>
      <c r="V1937" s="14" t="s">
        <v>109</v>
      </c>
      <c r="W1937" s="14" t="n">
        <v>0</v>
      </c>
      <c r="X1937" s="14" t="s">
        <v>86</v>
      </c>
      <c r="Y1937" s="14" t="n">
        <v>240</v>
      </c>
      <c r="Z1937" s="14" t="n">
        <v>0</v>
      </c>
      <c r="AA1937" s="14" t="n">
        <v>0</v>
      </c>
      <c r="AB1937" s="14" t="s">
        <v>87</v>
      </c>
      <c r="AC1937" s="14" t="n">
        <v>135</v>
      </c>
      <c r="AD1937" s="14" t="n">
        <v>0</v>
      </c>
      <c r="AE1937" s="14" t="n">
        <v>1</v>
      </c>
      <c r="AF1937" s="14" t="s">
        <v>96</v>
      </c>
      <c r="AG1937" s="15" t="n">
        <v>42164</v>
      </c>
      <c r="AH1937" s="14" t="n">
        <f aca="false">I1937+J1937</f>
        <v>4</v>
      </c>
      <c r="AI1937" s="14" t="n">
        <f aca="false">K1937+L1937+M1937</f>
        <v>2</v>
      </c>
      <c r="AJ1937" s="14" t="n">
        <f aca="false">AC1937*AH1937</f>
        <v>540</v>
      </c>
      <c r="AK1937" s="14" t="str">
        <f aca="false">IF(C1937=1,"Cancelled","Completed")</f>
        <v>Cancelled</v>
      </c>
      <c r="AL1937" s="14" t="str">
        <f aca="false">_xlfn.IFS(D1937&lt;=7,"0-7 Days",D1937&lt;=30,"8-30 Days",D1937&lt;=90,"31-90 Days",TRUE(),"90+ Days")</f>
        <v>31-90 Days</v>
      </c>
      <c r="AM1937" s="14" t="str">
        <f aca="false">_xlfn.IFS(OR(F1937="December",F1937="January",F1937="February"),"Winter",OR(F1937="March",F1937="April",F1937="May"),"Spring",OR(F1937="June",F1937="July",F1937="August"),"Summer",TRUE(),"Autumn")</f>
        <v>Summer</v>
      </c>
      <c r="AN1937" s="14" t="str">
        <f aca="false">IF(L1937+M1937&gt;0,"Family","Adult Only")</f>
        <v>Adult Only</v>
      </c>
      <c r="AO1937" s="14" t="str">
        <f aca="false">IF(U1937=V1937,"Same","Changed")</f>
        <v>Same</v>
      </c>
    </row>
    <row r="1938" customFormat="false" ht="15" hidden="false" customHeight="false" outlineLevel="0" collapsed="false">
      <c r="A1938" s="0" t="n">
        <v>2035</v>
      </c>
      <c r="B1938" s="0" t="s">
        <v>90</v>
      </c>
      <c r="C1938" s="0" t="n">
        <v>0</v>
      </c>
      <c r="D1938" s="0" t="n">
        <v>208</v>
      </c>
      <c r="E1938" s="0" t="n">
        <v>2017</v>
      </c>
      <c r="F1938" s="0" t="s">
        <v>119</v>
      </c>
      <c r="G1938" s="0" t="n">
        <v>33</v>
      </c>
      <c r="H1938" s="0" t="n">
        <v>14</v>
      </c>
      <c r="I1938" s="0" t="n">
        <v>1</v>
      </c>
      <c r="J1938" s="0" t="n">
        <v>2</v>
      </c>
      <c r="K1938" s="0" t="n">
        <v>2</v>
      </c>
      <c r="L1938" s="0" t="n">
        <v>2</v>
      </c>
      <c r="M1938" s="0" t="n">
        <v>0</v>
      </c>
      <c r="N1938" s="0" t="s">
        <v>112</v>
      </c>
      <c r="O1938" s="0" t="s">
        <v>115</v>
      </c>
      <c r="P1938" s="0" t="s">
        <v>84</v>
      </c>
      <c r="Q1938" s="0" t="s">
        <v>84</v>
      </c>
      <c r="R1938" s="0" t="n">
        <v>0</v>
      </c>
      <c r="S1938" s="0" t="n">
        <v>0</v>
      </c>
      <c r="T1938" s="0" t="n">
        <v>0</v>
      </c>
      <c r="U1938" s="0" t="s">
        <v>124</v>
      </c>
      <c r="V1938" s="0" t="s">
        <v>124</v>
      </c>
      <c r="W1938" s="0" t="n">
        <v>0</v>
      </c>
      <c r="X1938" s="0" t="s">
        <v>86</v>
      </c>
      <c r="Y1938" s="0" t="n">
        <v>14</v>
      </c>
      <c r="Z1938" s="0" t="n">
        <v>0</v>
      </c>
      <c r="AA1938" s="0" t="n">
        <v>0</v>
      </c>
      <c r="AB1938" s="0" t="s">
        <v>87</v>
      </c>
      <c r="AC1938" s="0" t="n">
        <v>249</v>
      </c>
      <c r="AD1938" s="0" t="n">
        <v>0</v>
      </c>
      <c r="AE1938" s="0" t="n">
        <v>0</v>
      </c>
      <c r="AF1938" s="0" t="s">
        <v>88</v>
      </c>
      <c r="AG1938" s="13" t="n">
        <v>42964</v>
      </c>
      <c r="AH1938" s="25" t="n">
        <f aca="false">I1938+J1938</f>
        <v>3</v>
      </c>
      <c r="AI1938" s="25" t="n">
        <f aca="false">K1938+L1938+M1938</f>
        <v>4</v>
      </c>
      <c r="AJ1938" s="25" t="n">
        <f aca="false">AC1938*AH1938</f>
        <v>747</v>
      </c>
      <c r="AK1938" s="0" t="str">
        <f aca="false">IF(C1938=1,"Cancelled","Completed")</f>
        <v>Completed</v>
      </c>
      <c r="AL1938" s="0" t="str">
        <f aca="false">_xlfn.IFS(D1938&lt;=7,"0-7 Days",D1938&lt;=30,"8-30 Days",D1938&lt;=90,"31-90 Days",TRUE(),"90+ Days")</f>
        <v>90+ Days</v>
      </c>
      <c r="AM1938" s="0" t="str">
        <f aca="false">_xlfn.IFS(OR(F1938="December",F1938="January",F1938="February"),"Winter",OR(F1938="March",F1938="April",F1938="May"),"Spring",OR(F1938="June",F1938="July",F1938="August"),"Summer",TRUE(),"Autumn")</f>
        <v>Summer</v>
      </c>
      <c r="AN1938" s="0" t="str">
        <f aca="false">IF(L1938+M1938&gt;0,"Family","Adult Only")</f>
        <v>Family</v>
      </c>
      <c r="AO1938" s="0" t="str">
        <f aca="false">IF(U1938=V1938,"Same","Changed")</f>
        <v>Same</v>
      </c>
    </row>
    <row r="1939" customFormat="false" ht="15" hidden="false" customHeight="false" outlineLevel="0" collapsed="false">
      <c r="A1939" s="14" t="n">
        <v>2036</v>
      </c>
      <c r="B1939" s="14" t="s">
        <v>80</v>
      </c>
      <c r="C1939" s="14" t="n">
        <v>0</v>
      </c>
      <c r="D1939" s="14" t="n">
        <v>0</v>
      </c>
      <c r="E1939" s="14" t="n">
        <v>2017</v>
      </c>
      <c r="F1939" s="14" t="s">
        <v>126</v>
      </c>
      <c r="G1939" s="14" t="n">
        <v>2</v>
      </c>
      <c r="H1939" s="14" t="n">
        <v>12</v>
      </c>
      <c r="I1939" s="14" t="n">
        <v>0</v>
      </c>
      <c r="J1939" s="14" t="n">
        <v>1</v>
      </c>
      <c r="K1939" s="14" t="n">
        <v>2</v>
      </c>
      <c r="L1939" s="14" t="n">
        <v>0</v>
      </c>
      <c r="M1939" s="14" t="n">
        <v>0</v>
      </c>
      <c r="N1939" s="14" t="s">
        <v>82</v>
      </c>
      <c r="O1939" s="14" t="s">
        <v>115</v>
      </c>
      <c r="P1939" s="14" t="s">
        <v>93</v>
      </c>
      <c r="Q1939" s="14" t="s">
        <v>94</v>
      </c>
      <c r="R1939" s="14" t="n">
        <v>0</v>
      </c>
      <c r="S1939" s="14" t="n">
        <v>0</v>
      </c>
      <c r="T1939" s="14" t="n">
        <v>0</v>
      </c>
      <c r="U1939" s="14" t="s">
        <v>95</v>
      </c>
      <c r="V1939" s="14" t="s">
        <v>109</v>
      </c>
      <c r="W1939" s="14" t="n">
        <v>0</v>
      </c>
      <c r="X1939" s="14" t="s">
        <v>86</v>
      </c>
      <c r="Y1939" s="14" t="n">
        <v>241</v>
      </c>
      <c r="Z1939" s="14" t="n">
        <v>0</v>
      </c>
      <c r="AA1939" s="14" t="n">
        <v>0</v>
      </c>
      <c r="AB1939" s="14" t="s">
        <v>87</v>
      </c>
      <c r="AC1939" s="14" t="n">
        <v>35.11</v>
      </c>
      <c r="AD1939" s="14" t="n">
        <v>0</v>
      </c>
      <c r="AE1939" s="14" t="n">
        <v>1</v>
      </c>
      <c r="AF1939" s="14" t="s">
        <v>88</v>
      </c>
      <c r="AG1939" s="15" t="n">
        <v>42748</v>
      </c>
      <c r="AH1939" s="14" t="n">
        <f aca="false">I1939+J1939</f>
        <v>1</v>
      </c>
      <c r="AI1939" s="14" t="n">
        <f aca="false">K1939+L1939+M1939</f>
        <v>2</v>
      </c>
      <c r="AJ1939" s="14" t="n">
        <f aca="false">AC1939*AH1939</f>
        <v>35.11</v>
      </c>
      <c r="AK1939" s="14" t="str">
        <f aca="false">IF(C1939=1,"Cancelled","Completed")</f>
        <v>Completed</v>
      </c>
      <c r="AL1939" s="14" t="str">
        <f aca="false">_xlfn.IFS(D1939&lt;=7,"0-7 Days",D1939&lt;=30,"8-30 Days",D1939&lt;=90,"31-90 Days",TRUE(),"90+ Days")</f>
        <v>0-7 Days</v>
      </c>
      <c r="AM1939" s="14" t="str">
        <f aca="false">_xlfn.IFS(OR(F1939="December",F1939="January",F1939="February"),"Winter",OR(F1939="March",F1939="April",F1939="May"),"Spring",OR(F1939="June",F1939="July",F1939="August"),"Summer",TRUE(),"Autumn")</f>
        <v>Winter</v>
      </c>
      <c r="AN1939" s="14" t="str">
        <f aca="false">IF(L1939+M1939&gt;0,"Family","Adult Only")</f>
        <v>Adult Only</v>
      </c>
      <c r="AO1939" s="14" t="str">
        <f aca="false">IF(U1939=V1939,"Same","Changed")</f>
        <v>Changed</v>
      </c>
    </row>
    <row r="1940" customFormat="false" ht="15" hidden="false" customHeight="false" outlineLevel="0" collapsed="false">
      <c r="A1940" s="0" t="n">
        <v>2037</v>
      </c>
      <c r="B1940" s="0" t="s">
        <v>90</v>
      </c>
      <c r="C1940" s="0" t="n">
        <v>0</v>
      </c>
      <c r="D1940" s="0" t="n">
        <v>29</v>
      </c>
      <c r="E1940" s="0" t="n">
        <v>2016</v>
      </c>
      <c r="F1940" s="0" t="s">
        <v>111</v>
      </c>
      <c r="G1940" s="0" t="n">
        <v>43</v>
      </c>
      <c r="H1940" s="0" t="n">
        <v>16</v>
      </c>
      <c r="I1940" s="0" t="n">
        <v>1</v>
      </c>
      <c r="J1940" s="0" t="n">
        <v>0</v>
      </c>
      <c r="K1940" s="0" t="n">
        <v>2</v>
      </c>
      <c r="L1940" s="0" t="n">
        <v>0</v>
      </c>
      <c r="M1940" s="0" t="n">
        <v>0</v>
      </c>
      <c r="N1940" s="0" t="s">
        <v>107</v>
      </c>
      <c r="O1940" s="0" t="s">
        <v>158</v>
      </c>
      <c r="P1940" s="0" t="s">
        <v>93</v>
      </c>
      <c r="Q1940" s="0" t="s">
        <v>94</v>
      </c>
      <c r="R1940" s="0" t="n">
        <v>0</v>
      </c>
      <c r="S1940" s="0" t="n">
        <v>0</v>
      </c>
      <c r="T1940" s="0" t="n">
        <v>0</v>
      </c>
      <c r="U1940" s="0" t="s">
        <v>95</v>
      </c>
      <c r="V1940" s="0" t="s">
        <v>95</v>
      </c>
      <c r="W1940" s="0" t="n">
        <v>0</v>
      </c>
      <c r="X1940" s="0" t="s">
        <v>86</v>
      </c>
      <c r="Y1940" s="0" t="n">
        <v>9</v>
      </c>
      <c r="Z1940" s="0" t="n">
        <v>0</v>
      </c>
      <c r="AA1940" s="0" t="n">
        <v>0</v>
      </c>
      <c r="AB1940" s="0" t="s">
        <v>87</v>
      </c>
      <c r="AC1940" s="0" t="n">
        <v>119</v>
      </c>
      <c r="AD1940" s="0" t="n">
        <v>0</v>
      </c>
      <c r="AE1940" s="0" t="n">
        <v>1</v>
      </c>
      <c r="AF1940" s="0" t="s">
        <v>88</v>
      </c>
      <c r="AG1940" s="13" t="n">
        <v>42660</v>
      </c>
      <c r="AH1940" s="25" t="n">
        <f aca="false">I1940+J1940</f>
        <v>1</v>
      </c>
      <c r="AI1940" s="25" t="n">
        <f aca="false">K1940+L1940+M1940</f>
        <v>2</v>
      </c>
      <c r="AJ1940" s="25" t="n">
        <f aca="false">AC1940*AH1940</f>
        <v>119</v>
      </c>
      <c r="AK1940" s="0" t="str">
        <f aca="false">IF(C1940=1,"Cancelled","Completed")</f>
        <v>Completed</v>
      </c>
      <c r="AL1940" s="0" t="str">
        <f aca="false">_xlfn.IFS(D1940&lt;=7,"0-7 Days",D1940&lt;=30,"8-30 Days",D1940&lt;=90,"31-90 Days",TRUE(),"90+ Days")</f>
        <v>8-30 Days</v>
      </c>
      <c r="AM1940" s="0" t="str">
        <f aca="false">_xlfn.IFS(OR(F1940="December",F1940="January",F1940="February"),"Winter",OR(F1940="March",F1940="April",F1940="May"),"Spring",OR(F1940="June",F1940="July",F1940="August"),"Summer",TRUE(),"Autumn")</f>
        <v>Autumn</v>
      </c>
      <c r="AN1940" s="0" t="str">
        <f aca="false">IF(L1940+M1940&gt;0,"Family","Adult Only")</f>
        <v>Adult Only</v>
      </c>
      <c r="AO1940" s="0" t="str">
        <f aca="false">IF(U1940=V1940,"Same","Changed")</f>
        <v>Same</v>
      </c>
    </row>
    <row r="1941" customFormat="false" ht="15" hidden="false" customHeight="false" outlineLevel="0" collapsed="false">
      <c r="A1941" s="14" t="n">
        <v>2038</v>
      </c>
      <c r="B1941" s="14" t="s">
        <v>90</v>
      </c>
      <c r="C1941" s="14" t="n">
        <v>1</v>
      </c>
      <c r="D1941" s="14" t="n">
        <v>50</v>
      </c>
      <c r="E1941" s="14" t="n">
        <v>2016</v>
      </c>
      <c r="F1941" s="14" t="s">
        <v>103</v>
      </c>
      <c r="G1941" s="14" t="n">
        <v>14</v>
      </c>
      <c r="H1941" s="14" t="n">
        <v>31</v>
      </c>
      <c r="I1941" s="14" t="n">
        <v>1</v>
      </c>
      <c r="J1941" s="14" t="n">
        <v>3</v>
      </c>
      <c r="K1941" s="14" t="n">
        <v>2</v>
      </c>
      <c r="L1941" s="14" t="n">
        <v>0</v>
      </c>
      <c r="M1941" s="14" t="n">
        <v>0</v>
      </c>
      <c r="N1941" s="14" t="s">
        <v>82</v>
      </c>
      <c r="O1941" s="14" t="s">
        <v>92</v>
      </c>
      <c r="P1941" s="14" t="s">
        <v>116</v>
      </c>
      <c r="Q1941" s="14" t="s">
        <v>94</v>
      </c>
      <c r="R1941" s="14" t="n">
        <v>0</v>
      </c>
      <c r="S1941" s="14" t="n">
        <v>0</v>
      </c>
      <c r="T1941" s="14" t="n">
        <v>0</v>
      </c>
      <c r="U1941" s="14" t="s">
        <v>95</v>
      </c>
      <c r="V1941" s="14" t="s">
        <v>95</v>
      </c>
      <c r="W1941" s="14" t="n">
        <v>0</v>
      </c>
      <c r="X1941" s="14" t="s">
        <v>86</v>
      </c>
      <c r="Y1941" s="14" t="n">
        <v>1</v>
      </c>
      <c r="Z1941" s="14" t="n">
        <v>0</v>
      </c>
      <c r="AA1941" s="14" t="n">
        <v>0</v>
      </c>
      <c r="AB1941" s="14" t="s">
        <v>101</v>
      </c>
      <c r="AC1941" s="14" t="n">
        <v>65</v>
      </c>
      <c r="AD1941" s="14" t="n">
        <v>0</v>
      </c>
      <c r="AE1941" s="14" t="n">
        <v>0</v>
      </c>
      <c r="AF1941" s="14" t="s">
        <v>96</v>
      </c>
      <c r="AG1941" s="15" t="n">
        <v>42440</v>
      </c>
      <c r="AH1941" s="14" t="n">
        <f aca="false">I1941+J1941</f>
        <v>4</v>
      </c>
      <c r="AI1941" s="14" t="n">
        <f aca="false">K1941+L1941+M1941</f>
        <v>2</v>
      </c>
      <c r="AJ1941" s="14" t="n">
        <f aca="false">AC1941*AH1941</f>
        <v>260</v>
      </c>
      <c r="AK1941" s="14" t="str">
        <f aca="false">IF(C1941=1,"Cancelled","Completed")</f>
        <v>Cancelled</v>
      </c>
      <c r="AL1941" s="14" t="str">
        <f aca="false">_xlfn.IFS(D1941&lt;=7,"0-7 Days",D1941&lt;=30,"8-30 Days",D1941&lt;=90,"31-90 Days",TRUE(),"90+ Days")</f>
        <v>31-90 Days</v>
      </c>
      <c r="AM1941" s="14" t="str">
        <f aca="false">_xlfn.IFS(OR(F1941="December",F1941="January",F1941="February"),"Winter",OR(F1941="March",F1941="April",F1941="May"),"Spring",OR(F1941="June",F1941="July",F1941="August"),"Summer",TRUE(),"Autumn")</f>
        <v>Spring</v>
      </c>
      <c r="AN1941" s="14" t="str">
        <f aca="false">IF(L1941+M1941&gt;0,"Family","Adult Only")</f>
        <v>Adult Only</v>
      </c>
      <c r="AO1941" s="14" t="str">
        <f aca="false">IF(U1941=V1941,"Same","Changed")</f>
        <v>Same</v>
      </c>
    </row>
    <row r="1942" customFormat="false" ht="15" hidden="false" customHeight="false" outlineLevel="0" collapsed="false">
      <c r="A1942" s="0" t="n">
        <v>2039</v>
      </c>
      <c r="B1942" s="0" t="s">
        <v>90</v>
      </c>
      <c r="C1942" s="0" t="n">
        <v>0</v>
      </c>
      <c r="D1942" s="0" t="n">
        <v>49</v>
      </c>
      <c r="E1942" s="0" t="n">
        <v>2015</v>
      </c>
      <c r="F1942" s="0" t="s">
        <v>113</v>
      </c>
      <c r="G1942" s="0" t="n">
        <v>46</v>
      </c>
      <c r="H1942" s="0" t="n">
        <v>9</v>
      </c>
      <c r="I1942" s="0" t="n">
        <v>1</v>
      </c>
      <c r="J1942" s="0" t="n">
        <v>2</v>
      </c>
      <c r="K1942" s="0" t="n">
        <v>2</v>
      </c>
      <c r="L1942" s="0" t="n">
        <v>0</v>
      </c>
      <c r="M1942" s="0" t="n">
        <v>0</v>
      </c>
      <c r="N1942" s="0" t="s">
        <v>82</v>
      </c>
      <c r="O1942" s="0" t="s">
        <v>122</v>
      </c>
      <c r="P1942" s="0" t="s">
        <v>99</v>
      </c>
      <c r="Q1942" s="0" t="s">
        <v>94</v>
      </c>
      <c r="R1942" s="0" t="n">
        <v>0</v>
      </c>
      <c r="S1942" s="0" t="n">
        <v>0</v>
      </c>
      <c r="T1942" s="0" t="n">
        <v>0</v>
      </c>
      <c r="U1942" s="0" t="s">
        <v>109</v>
      </c>
      <c r="V1942" s="0" t="s">
        <v>109</v>
      </c>
      <c r="W1942" s="0" t="n">
        <v>0</v>
      </c>
      <c r="X1942" s="0" t="s">
        <v>86</v>
      </c>
      <c r="Y1942" s="0" t="n">
        <v>28</v>
      </c>
      <c r="Z1942" s="0" t="n">
        <v>0</v>
      </c>
      <c r="AA1942" s="0" t="n">
        <v>0</v>
      </c>
      <c r="AB1942" s="0" t="s">
        <v>87</v>
      </c>
      <c r="AC1942" s="0" t="n">
        <v>60</v>
      </c>
      <c r="AD1942" s="0" t="n">
        <v>0</v>
      </c>
      <c r="AE1942" s="0" t="n">
        <v>0</v>
      </c>
      <c r="AF1942" s="0" t="s">
        <v>88</v>
      </c>
      <c r="AG1942" s="13" t="n">
        <v>42320</v>
      </c>
      <c r="AH1942" s="25" t="n">
        <f aca="false">I1942+J1942</f>
        <v>3</v>
      </c>
      <c r="AI1942" s="25" t="n">
        <f aca="false">K1942+L1942+M1942</f>
        <v>2</v>
      </c>
      <c r="AJ1942" s="25" t="n">
        <f aca="false">AC1942*AH1942</f>
        <v>180</v>
      </c>
      <c r="AK1942" s="0" t="str">
        <f aca="false">IF(C1942=1,"Cancelled","Completed")</f>
        <v>Completed</v>
      </c>
      <c r="AL1942" s="0" t="str">
        <f aca="false">_xlfn.IFS(D1942&lt;=7,"0-7 Days",D1942&lt;=30,"8-30 Days",D1942&lt;=90,"31-90 Days",TRUE(),"90+ Days")</f>
        <v>31-90 Days</v>
      </c>
      <c r="AM1942" s="0" t="str">
        <f aca="false">_xlfn.IFS(OR(F1942="December",F1942="January",F1942="February"),"Winter",OR(F1942="March",F1942="April",F1942="May"),"Spring",OR(F1942="June",F1942="July",F1942="August"),"Summer",TRUE(),"Autumn")</f>
        <v>Autumn</v>
      </c>
      <c r="AN1942" s="0" t="str">
        <f aca="false">IF(L1942+M1942&gt;0,"Family","Adult Only")</f>
        <v>Adult Only</v>
      </c>
      <c r="AO1942" s="0" t="str">
        <f aca="false">IF(U1942=V1942,"Same","Changed")</f>
        <v>Same</v>
      </c>
    </row>
    <row r="1943" customFormat="false" ht="15" hidden="false" customHeight="false" outlineLevel="0" collapsed="false">
      <c r="A1943" s="14" t="n">
        <v>2040</v>
      </c>
      <c r="B1943" s="14" t="s">
        <v>90</v>
      </c>
      <c r="C1943" s="14" t="n">
        <v>0</v>
      </c>
      <c r="D1943" s="14" t="n">
        <v>56</v>
      </c>
      <c r="E1943" s="14" t="n">
        <v>2015</v>
      </c>
      <c r="F1943" s="14" t="s">
        <v>113</v>
      </c>
      <c r="G1943" s="14" t="n">
        <v>47</v>
      </c>
      <c r="H1943" s="14" t="n">
        <v>19</v>
      </c>
      <c r="I1943" s="14" t="n">
        <v>0</v>
      </c>
      <c r="J1943" s="14" t="n">
        <v>3</v>
      </c>
      <c r="K1943" s="14" t="n">
        <v>2</v>
      </c>
      <c r="L1943" s="14" t="n">
        <v>0</v>
      </c>
      <c r="M1943" s="14" t="n">
        <v>0</v>
      </c>
      <c r="N1943" s="14" t="s">
        <v>82</v>
      </c>
      <c r="O1943" s="14" t="s">
        <v>122</v>
      </c>
      <c r="P1943" s="14" t="s">
        <v>99</v>
      </c>
      <c r="Q1943" s="14" t="s">
        <v>94</v>
      </c>
      <c r="R1943" s="14" t="n">
        <v>0</v>
      </c>
      <c r="S1943" s="14" t="n">
        <v>0</v>
      </c>
      <c r="T1943" s="14" t="n">
        <v>0</v>
      </c>
      <c r="U1943" s="14" t="s">
        <v>109</v>
      </c>
      <c r="V1943" s="14" t="s">
        <v>109</v>
      </c>
      <c r="W1943" s="14" t="n">
        <v>0</v>
      </c>
      <c r="X1943" s="14" t="s">
        <v>86</v>
      </c>
      <c r="Y1943" s="14" t="n">
        <v>28</v>
      </c>
      <c r="Z1943" s="14" t="n">
        <v>0</v>
      </c>
      <c r="AA1943" s="14" t="n">
        <v>0</v>
      </c>
      <c r="AB1943" s="14" t="s">
        <v>87</v>
      </c>
      <c r="AC1943" s="14" t="n">
        <v>60</v>
      </c>
      <c r="AD1943" s="14" t="n">
        <v>0</v>
      </c>
      <c r="AE1943" s="14" t="n">
        <v>1</v>
      </c>
      <c r="AF1943" s="14" t="s">
        <v>88</v>
      </c>
      <c r="AG1943" s="15" t="n">
        <v>42330</v>
      </c>
      <c r="AH1943" s="14" t="n">
        <f aca="false">I1943+J1943</f>
        <v>3</v>
      </c>
      <c r="AI1943" s="14" t="n">
        <f aca="false">K1943+L1943+M1943</f>
        <v>2</v>
      </c>
      <c r="AJ1943" s="14" t="n">
        <f aca="false">AC1943*AH1943</f>
        <v>180</v>
      </c>
      <c r="AK1943" s="14" t="str">
        <f aca="false">IF(C1943=1,"Cancelled","Completed")</f>
        <v>Completed</v>
      </c>
      <c r="AL1943" s="14" t="str">
        <f aca="false">_xlfn.IFS(D1943&lt;=7,"0-7 Days",D1943&lt;=30,"8-30 Days",D1943&lt;=90,"31-90 Days",TRUE(),"90+ Days")</f>
        <v>31-90 Days</v>
      </c>
      <c r="AM1943" s="14" t="str">
        <f aca="false">_xlfn.IFS(OR(F1943="December",F1943="January",F1943="February"),"Winter",OR(F1943="March",F1943="April",F1943="May"),"Spring",OR(F1943="June",F1943="July",F1943="August"),"Summer",TRUE(),"Autumn")</f>
        <v>Autumn</v>
      </c>
      <c r="AN1943" s="14" t="str">
        <f aca="false">IF(L1943+M1943&gt;0,"Family","Adult Only")</f>
        <v>Adult Only</v>
      </c>
      <c r="AO1943" s="14" t="str">
        <f aca="false">IF(U1943=V1943,"Same","Changed")</f>
        <v>Same</v>
      </c>
    </row>
    <row r="1944" customFormat="false" ht="15" hidden="false" customHeight="false" outlineLevel="0" collapsed="false">
      <c r="A1944" s="0" t="n">
        <v>2041</v>
      </c>
      <c r="B1944" s="0" t="s">
        <v>90</v>
      </c>
      <c r="C1944" s="0" t="n">
        <v>1</v>
      </c>
      <c r="D1944" s="0" t="n">
        <v>283</v>
      </c>
      <c r="E1944" s="0" t="n">
        <v>2015</v>
      </c>
      <c r="F1944" s="0" t="s">
        <v>91</v>
      </c>
      <c r="G1944" s="0" t="n">
        <v>31</v>
      </c>
      <c r="H1944" s="0" t="n">
        <v>27</v>
      </c>
      <c r="I1944" s="0" t="n">
        <v>1</v>
      </c>
      <c r="J1944" s="0" t="n">
        <v>1</v>
      </c>
      <c r="K1944" s="0" t="n">
        <v>2</v>
      </c>
      <c r="L1944" s="0" t="n">
        <v>0</v>
      </c>
      <c r="M1944" s="0" t="n">
        <v>0</v>
      </c>
      <c r="N1944" s="0" t="s">
        <v>82</v>
      </c>
      <c r="O1944" s="0" t="s">
        <v>92</v>
      </c>
      <c r="P1944" s="0" t="s">
        <v>116</v>
      </c>
      <c r="Q1944" s="0" t="s">
        <v>94</v>
      </c>
      <c r="R1944" s="0" t="n">
        <v>0</v>
      </c>
      <c r="S1944" s="0" t="n">
        <v>1</v>
      </c>
      <c r="T1944" s="0" t="n">
        <v>0</v>
      </c>
      <c r="U1944" s="0" t="s">
        <v>95</v>
      </c>
      <c r="V1944" s="0" t="s">
        <v>95</v>
      </c>
      <c r="W1944" s="0" t="n">
        <v>0</v>
      </c>
      <c r="X1944" s="0" t="s">
        <v>120</v>
      </c>
      <c r="Y1944" s="0" t="n">
        <v>1</v>
      </c>
      <c r="Z1944" s="0" t="n">
        <v>0</v>
      </c>
      <c r="AA1944" s="0" t="n">
        <v>0</v>
      </c>
      <c r="AB1944" s="0" t="s">
        <v>125</v>
      </c>
      <c r="AC1944" s="0" t="n">
        <v>62</v>
      </c>
      <c r="AD1944" s="0" t="n">
        <v>0</v>
      </c>
      <c r="AE1944" s="0" t="n">
        <v>0</v>
      </c>
      <c r="AF1944" s="0" t="s">
        <v>96</v>
      </c>
      <c r="AG1944" s="13" t="n">
        <v>42005</v>
      </c>
      <c r="AH1944" s="25" t="n">
        <f aca="false">I1944+J1944</f>
        <v>2</v>
      </c>
      <c r="AI1944" s="25" t="n">
        <f aca="false">K1944+L1944+M1944</f>
        <v>2</v>
      </c>
      <c r="AJ1944" s="25" t="n">
        <f aca="false">AC1944*AH1944</f>
        <v>124</v>
      </c>
      <c r="AK1944" s="0" t="str">
        <f aca="false">IF(C1944=1,"Cancelled","Completed")</f>
        <v>Cancelled</v>
      </c>
      <c r="AL1944" s="0" t="str">
        <f aca="false">_xlfn.IFS(D1944&lt;=7,"0-7 Days",D1944&lt;=30,"8-30 Days",D1944&lt;=90,"31-90 Days",TRUE(),"90+ Days")</f>
        <v>90+ Days</v>
      </c>
      <c r="AM1944" s="0" t="str">
        <f aca="false">_xlfn.IFS(OR(F1944="December",F1944="January",F1944="February"),"Winter",OR(F1944="March",F1944="April",F1944="May"),"Spring",OR(F1944="June",F1944="July",F1944="August"),"Summer",TRUE(),"Autumn")</f>
        <v>Summer</v>
      </c>
      <c r="AN1944" s="0" t="str">
        <f aca="false">IF(L1944+M1944&gt;0,"Family","Adult Only")</f>
        <v>Adult Only</v>
      </c>
      <c r="AO1944" s="0" t="str">
        <f aca="false">IF(U1944=V1944,"Same","Changed")</f>
        <v>Same</v>
      </c>
    </row>
    <row r="1945" customFormat="false" ht="15" hidden="false" customHeight="false" outlineLevel="0" collapsed="false">
      <c r="A1945" s="14" t="n">
        <v>2042</v>
      </c>
      <c r="B1945" s="14" t="s">
        <v>80</v>
      </c>
      <c r="C1945" s="14" t="n">
        <v>1</v>
      </c>
      <c r="D1945" s="14" t="n">
        <v>368</v>
      </c>
      <c r="E1945" s="14" t="n">
        <v>2016</v>
      </c>
      <c r="F1945" s="14" t="s">
        <v>111</v>
      </c>
      <c r="G1945" s="14" t="n">
        <v>41</v>
      </c>
      <c r="H1945" s="14" t="n">
        <v>8</v>
      </c>
      <c r="I1945" s="14" t="n">
        <v>4</v>
      </c>
      <c r="J1945" s="14" t="n">
        <v>10</v>
      </c>
      <c r="K1945" s="14" t="n">
        <v>2</v>
      </c>
      <c r="L1945" s="14" t="n">
        <v>0</v>
      </c>
      <c r="M1945" s="14" t="n">
        <v>0</v>
      </c>
      <c r="N1945" s="14" t="s">
        <v>112</v>
      </c>
      <c r="O1945" s="14" t="s">
        <v>92</v>
      </c>
      <c r="P1945" s="14" t="s">
        <v>99</v>
      </c>
      <c r="Q1945" s="14" t="s">
        <v>94</v>
      </c>
      <c r="R1945" s="14" t="n">
        <v>0</v>
      </c>
      <c r="S1945" s="14" t="n">
        <v>0</v>
      </c>
      <c r="T1945" s="14" t="n">
        <v>0</v>
      </c>
      <c r="U1945" s="14" t="s">
        <v>95</v>
      </c>
      <c r="V1945" s="14" t="s">
        <v>95</v>
      </c>
      <c r="W1945" s="14" t="n">
        <v>1</v>
      </c>
      <c r="X1945" s="14" t="s">
        <v>86</v>
      </c>
      <c r="Y1945" s="14" t="n">
        <v>143</v>
      </c>
      <c r="Z1945" s="14" t="n">
        <v>0</v>
      </c>
      <c r="AA1945" s="14" t="n">
        <v>0</v>
      </c>
      <c r="AB1945" s="14" t="s">
        <v>125</v>
      </c>
      <c r="AC1945" s="14" t="n">
        <v>61.2</v>
      </c>
      <c r="AD1945" s="14" t="n">
        <v>0</v>
      </c>
      <c r="AE1945" s="14" t="n">
        <v>0</v>
      </c>
      <c r="AF1945" s="14" t="s">
        <v>96</v>
      </c>
      <c r="AG1945" s="15" t="n">
        <v>42312</v>
      </c>
      <c r="AH1945" s="14" t="n">
        <f aca="false">I1945+J1945</f>
        <v>14</v>
      </c>
      <c r="AI1945" s="14" t="n">
        <f aca="false">K1945+L1945+M1945</f>
        <v>2</v>
      </c>
      <c r="AJ1945" s="14" t="n">
        <f aca="false">AC1945*AH1945</f>
        <v>856.8</v>
      </c>
      <c r="AK1945" s="14" t="str">
        <f aca="false">IF(C1945=1,"Cancelled","Completed")</f>
        <v>Cancelled</v>
      </c>
      <c r="AL1945" s="14" t="str">
        <f aca="false">_xlfn.IFS(D1945&lt;=7,"0-7 Days",D1945&lt;=30,"8-30 Days",D1945&lt;=90,"31-90 Days",TRUE(),"90+ Days")</f>
        <v>90+ Days</v>
      </c>
      <c r="AM1945" s="14" t="str">
        <f aca="false">_xlfn.IFS(OR(F1945="December",F1945="January",F1945="February"),"Winter",OR(F1945="March",F1945="April",F1945="May"),"Spring",OR(F1945="June",F1945="July",F1945="August"),"Summer",TRUE(),"Autumn")</f>
        <v>Autumn</v>
      </c>
      <c r="AN1945" s="14" t="str">
        <f aca="false">IF(L1945+M1945&gt;0,"Family","Adult Only")</f>
        <v>Adult Only</v>
      </c>
      <c r="AO1945" s="14" t="str">
        <f aca="false">IF(U1945=V1945,"Same","Changed")</f>
        <v>Same</v>
      </c>
    </row>
    <row r="1946" customFormat="false" ht="15" hidden="false" customHeight="false" outlineLevel="0" collapsed="false">
      <c r="A1946" s="0" t="n">
        <v>2043</v>
      </c>
      <c r="B1946" s="0" t="s">
        <v>80</v>
      </c>
      <c r="C1946" s="0" t="n">
        <v>1</v>
      </c>
      <c r="D1946" s="0" t="n">
        <v>160</v>
      </c>
      <c r="E1946" s="0" t="n">
        <v>2017</v>
      </c>
      <c r="F1946" s="0" t="s">
        <v>119</v>
      </c>
      <c r="G1946" s="0" t="n">
        <v>35</v>
      </c>
      <c r="H1946" s="0" t="n">
        <v>29</v>
      </c>
      <c r="I1946" s="0" t="n">
        <v>2</v>
      </c>
      <c r="J1946" s="0" t="n">
        <v>6</v>
      </c>
      <c r="K1946" s="0" t="n">
        <v>2</v>
      </c>
      <c r="L1946" s="0" t="n">
        <v>0</v>
      </c>
      <c r="M1946" s="0" t="n">
        <v>0</v>
      </c>
      <c r="N1946" s="0" t="s">
        <v>82</v>
      </c>
      <c r="O1946" s="0" t="s">
        <v>155</v>
      </c>
      <c r="P1946" s="0" t="s">
        <v>93</v>
      </c>
      <c r="Q1946" s="0" t="s">
        <v>94</v>
      </c>
      <c r="R1946" s="0" t="n">
        <v>0</v>
      </c>
      <c r="S1946" s="0" t="n">
        <v>0</v>
      </c>
      <c r="T1946" s="0" t="n">
        <v>0</v>
      </c>
      <c r="U1946" s="0" t="s">
        <v>124</v>
      </c>
      <c r="V1946" s="0" t="s">
        <v>124</v>
      </c>
      <c r="W1946" s="0" t="n">
        <v>0</v>
      </c>
      <c r="X1946" s="0" t="s">
        <v>86</v>
      </c>
      <c r="Y1946" s="0" t="n">
        <v>240</v>
      </c>
      <c r="Z1946" s="0" t="n">
        <v>0</v>
      </c>
      <c r="AA1946" s="0" t="n">
        <v>0</v>
      </c>
      <c r="AB1946" s="0" t="s">
        <v>87</v>
      </c>
      <c r="AC1946" s="0" t="n">
        <v>212.5</v>
      </c>
      <c r="AD1946" s="0" t="n">
        <v>0</v>
      </c>
      <c r="AE1946" s="0" t="n">
        <v>0</v>
      </c>
      <c r="AF1946" s="0" t="s">
        <v>96</v>
      </c>
      <c r="AG1946" s="13" t="n">
        <v>42816</v>
      </c>
      <c r="AH1946" s="25" t="n">
        <f aca="false">I1946+J1946</f>
        <v>8</v>
      </c>
      <c r="AI1946" s="25" t="n">
        <f aca="false">K1946+L1946+M1946</f>
        <v>2</v>
      </c>
      <c r="AJ1946" s="25" t="n">
        <f aca="false">AC1946*AH1946</f>
        <v>1700</v>
      </c>
      <c r="AK1946" s="0" t="str">
        <f aca="false">IF(C1946=1,"Cancelled","Completed")</f>
        <v>Cancelled</v>
      </c>
      <c r="AL1946" s="0" t="str">
        <f aca="false">_xlfn.IFS(D1946&lt;=7,"0-7 Days",D1946&lt;=30,"8-30 Days",D1946&lt;=90,"31-90 Days",TRUE(),"90+ Days")</f>
        <v>90+ Days</v>
      </c>
      <c r="AM1946" s="0" t="str">
        <f aca="false">_xlfn.IFS(OR(F1946="December",F1946="January",F1946="February"),"Winter",OR(F1946="March",F1946="April",F1946="May"),"Spring",OR(F1946="June",F1946="July",F1946="August"),"Summer",TRUE(),"Autumn")</f>
        <v>Summer</v>
      </c>
      <c r="AN1946" s="0" t="str">
        <f aca="false">IF(L1946+M1946&gt;0,"Family","Adult Only")</f>
        <v>Adult Only</v>
      </c>
      <c r="AO1946" s="0" t="str">
        <f aca="false">IF(U1946=V1946,"Same","Changed")</f>
        <v>Same</v>
      </c>
    </row>
    <row r="1947" customFormat="false" ht="15" hidden="false" customHeight="false" outlineLevel="0" collapsed="false">
      <c r="A1947" s="14" t="n">
        <v>2044</v>
      </c>
      <c r="B1947" s="14" t="s">
        <v>90</v>
      </c>
      <c r="C1947" s="14" t="n">
        <v>1</v>
      </c>
      <c r="D1947" s="14" t="n">
        <v>48</v>
      </c>
      <c r="E1947" s="14" t="n">
        <v>2017</v>
      </c>
      <c r="F1947" s="14" t="s">
        <v>91</v>
      </c>
      <c r="G1947" s="14" t="n">
        <v>27</v>
      </c>
      <c r="H1947" s="14" t="n">
        <v>7</v>
      </c>
      <c r="I1947" s="14" t="n">
        <v>0</v>
      </c>
      <c r="J1947" s="14" t="n">
        <v>1</v>
      </c>
      <c r="K1947" s="14" t="n">
        <v>1</v>
      </c>
      <c r="L1947" s="14" t="n">
        <v>0</v>
      </c>
      <c r="M1947" s="14" t="n">
        <v>0</v>
      </c>
      <c r="N1947" s="14" t="s">
        <v>82</v>
      </c>
      <c r="O1947" s="14" t="s">
        <v>133</v>
      </c>
      <c r="P1947" s="14" t="s">
        <v>93</v>
      </c>
      <c r="Q1947" s="14" t="s">
        <v>94</v>
      </c>
      <c r="R1947" s="14" t="n">
        <v>0</v>
      </c>
      <c r="S1947" s="14" t="n">
        <v>0</v>
      </c>
      <c r="T1947" s="14" t="n">
        <v>0</v>
      </c>
      <c r="U1947" s="14" t="s">
        <v>95</v>
      </c>
      <c r="V1947" s="14" t="s">
        <v>95</v>
      </c>
      <c r="W1947" s="14" t="n">
        <v>0</v>
      </c>
      <c r="X1947" s="14" t="s">
        <v>86</v>
      </c>
      <c r="Y1947" s="14" t="n">
        <v>9</v>
      </c>
      <c r="Z1947" s="14" t="n">
        <v>0</v>
      </c>
      <c r="AA1947" s="14" t="n">
        <v>0</v>
      </c>
      <c r="AB1947" s="14" t="s">
        <v>87</v>
      </c>
      <c r="AC1947" s="14" t="n">
        <v>170</v>
      </c>
      <c r="AD1947" s="14" t="n">
        <v>0</v>
      </c>
      <c r="AE1947" s="14" t="n">
        <v>1</v>
      </c>
      <c r="AF1947" s="14" t="s">
        <v>96</v>
      </c>
      <c r="AG1947" s="15" t="n">
        <v>42880</v>
      </c>
      <c r="AH1947" s="14" t="n">
        <f aca="false">I1947+J1947</f>
        <v>1</v>
      </c>
      <c r="AI1947" s="14" t="n">
        <f aca="false">K1947+L1947+M1947</f>
        <v>1</v>
      </c>
      <c r="AJ1947" s="14" t="n">
        <f aca="false">AC1947*AH1947</f>
        <v>170</v>
      </c>
      <c r="AK1947" s="14" t="str">
        <f aca="false">IF(C1947=1,"Cancelled","Completed")</f>
        <v>Cancelled</v>
      </c>
      <c r="AL1947" s="14" t="str">
        <f aca="false">_xlfn.IFS(D1947&lt;=7,"0-7 Days",D1947&lt;=30,"8-30 Days",D1947&lt;=90,"31-90 Days",TRUE(),"90+ Days")</f>
        <v>31-90 Days</v>
      </c>
      <c r="AM1947" s="14" t="str">
        <f aca="false">_xlfn.IFS(OR(F1947="December",F1947="January",F1947="February"),"Winter",OR(F1947="March",F1947="April",F1947="May"),"Spring",OR(F1947="June",F1947="July",F1947="August"),"Summer",TRUE(),"Autumn")</f>
        <v>Summer</v>
      </c>
      <c r="AN1947" s="14" t="str">
        <f aca="false">IF(L1947+M1947&gt;0,"Family","Adult Only")</f>
        <v>Adult Only</v>
      </c>
      <c r="AO1947" s="14" t="str">
        <f aca="false">IF(U1947=V1947,"Same","Changed")</f>
        <v>Same</v>
      </c>
    </row>
    <row r="1948" customFormat="false" ht="15" hidden="false" customHeight="false" outlineLevel="0" collapsed="false">
      <c r="A1948" s="0" t="n">
        <v>2046</v>
      </c>
      <c r="B1948" s="0" t="s">
        <v>90</v>
      </c>
      <c r="C1948" s="0" t="n">
        <v>0</v>
      </c>
      <c r="D1948" s="0" t="n">
        <v>86</v>
      </c>
      <c r="E1948" s="0" t="n">
        <v>2016</v>
      </c>
      <c r="F1948" s="0" t="s">
        <v>106</v>
      </c>
      <c r="G1948" s="0" t="n">
        <v>15</v>
      </c>
      <c r="H1948" s="0" t="n">
        <v>5</v>
      </c>
      <c r="I1948" s="0" t="n">
        <v>0</v>
      </c>
      <c r="J1948" s="0" t="n">
        <v>3</v>
      </c>
      <c r="K1948" s="0" t="n">
        <v>2</v>
      </c>
      <c r="L1948" s="0" t="n">
        <v>0</v>
      </c>
      <c r="M1948" s="0" t="n">
        <v>0</v>
      </c>
      <c r="N1948" s="0" t="s">
        <v>82</v>
      </c>
      <c r="O1948" s="0" t="s">
        <v>83</v>
      </c>
      <c r="P1948" s="0" t="s">
        <v>93</v>
      </c>
      <c r="Q1948" s="0" t="s">
        <v>94</v>
      </c>
      <c r="R1948" s="0" t="n">
        <v>0</v>
      </c>
      <c r="S1948" s="0" t="n">
        <v>0</v>
      </c>
      <c r="T1948" s="0" t="n">
        <v>0</v>
      </c>
      <c r="U1948" s="0" t="s">
        <v>95</v>
      </c>
      <c r="V1948" s="0" t="s">
        <v>95</v>
      </c>
      <c r="W1948" s="0" t="n">
        <v>0</v>
      </c>
      <c r="X1948" s="0" t="s">
        <v>86</v>
      </c>
      <c r="Y1948" s="0" t="n">
        <v>9</v>
      </c>
      <c r="Z1948" s="0" t="n">
        <v>0</v>
      </c>
      <c r="AA1948" s="0" t="n">
        <v>0</v>
      </c>
      <c r="AB1948" s="0" t="s">
        <v>87</v>
      </c>
      <c r="AC1948" s="0" t="n">
        <v>90.3</v>
      </c>
      <c r="AD1948" s="0" t="n">
        <v>0</v>
      </c>
      <c r="AE1948" s="0" t="n">
        <v>1</v>
      </c>
      <c r="AF1948" s="0" t="s">
        <v>88</v>
      </c>
      <c r="AG1948" s="13" t="n">
        <v>42468</v>
      </c>
      <c r="AH1948" s="25" t="n">
        <f aca="false">I1948+J1948</f>
        <v>3</v>
      </c>
      <c r="AI1948" s="25" t="n">
        <f aca="false">K1948+L1948+M1948</f>
        <v>2</v>
      </c>
      <c r="AJ1948" s="25" t="n">
        <f aca="false">AC1948*AH1948</f>
        <v>270.9</v>
      </c>
      <c r="AK1948" s="0" t="str">
        <f aca="false">IF(C1948=1,"Cancelled","Completed")</f>
        <v>Completed</v>
      </c>
      <c r="AL1948" s="0" t="str">
        <f aca="false">_xlfn.IFS(D1948&lt;=7,"0-7 Days",D1948&lt;=30,"8-30 Days",D1948&lt;=90,"31-90 Days",TRUE(),"90+ Days")</f>
        <v>31-90 Days</v>
      </c>
      <c r="AM1948" s="0" t="str">
        <f aca="false">_xlfn.IFS(OR(F1948="December",F1948="January",F1948="February"),"Winter",OR(F1948="March",F1948="April",F1948="May"),"Spring",OR(F1948="June",F1948="July",F1948="August"),"Summer",TRUE(),"Autumn")</f>
        <v>Spring</v>
      </c>
      <c r="AN1948" s="0" t="str">
        <f aca="false">IF(L1948+M1948&gt;0,"Family","Adult Only")</f>
        <v>Adult Only</v>
      </c>
      <c r="AO1948" s="0" t="str">
        <f aca="false">IF(U1948=V1948,"Same","Changed")</f>
        <v>Same</v>
      </c>
    </row>
    <row r="1949" customFormat="false" ht="15" hidden="false" customHeight="false" outlineLevel="0" collapsed="false">
      <c r="A1949" s="14" t="n">
        <v>2047</v>
      </c>
      <c r="B1949" s="14" t="s">
        <v>80</v>
      </c>
      <c r="C1949" s="14" t="n">
        <v>0</v>
      </c>
      <c r="D1949" s="14" t="n">
        <v>0</v>
      </c>
      <c r="E1949" s="14" t="n">
        <v>2017</v>
      </c>
      <c r="F1949" s="14" t="s">
        <v>118</v>
      </c>
      <c r="G1949" s="14" t="n">
        <v>5</v>
      </c>
      <c r="H1949" s="14" t="n">
        <v>4</v>
      </c>
      <c r="I1949" s="14" t="n">
        <v>0</v>
      </c>
      <c r="J1949" s="14" t="n">
        <v>1</v>
      </c>
      <c r="K1949" s="14" t="n">
        <v>1</v>
      </c>
      <c r="L1949" s="14" t="n">
        <v>0</v>
      </c>
      <c r="M1949" s="14" t="n">
        <v>0</v>
      </c>
      <c r="N1949" s="14" t="s">
        <v>82</v>
      </c>
      <c r="O1949" s="14" t="s">
        <v>92</v>
      </c>
      <c r="P1949" s="14" t="s">
        <v>84</v>
      </c>
      <c r="Q1949" s="14" t="s">
        <v>84</v>
      </c>
      <c r="R1949" s="14" t="n">
        <v>0</v>
      </c>
      <c r="S1949" s="14" t="n">
        <v>0</v>
      </c>
      <c r="T1949" s="14" t="n">
        <v>0</v>
      </c>
      <c r="U1949" s="14" t="s">
        <v>95</v>
      </c>
      <c r="V1949" s="14" t="s">
        <v>95</v>
      </c>
      <c r="W1949" s="14" t="n">
        <v>0</v>
      </c>
      <c r="X1949" s="14" t="s">
        <v>86</v>
      </c>
      <c r="Y1949" s="14" t="n">
        <v>0</v>
      </c>
      <c r="Z1949" s="14" t="n">
        <v>0</v>
      </c>
      <c r="AA1949" s="14" t="n">
        <v>0</v>
      </c>
      <c r="AB1949" s="14" t="s">
        <v>101</v>
      </c>
      <c r="AC1949" s="14" t="n">
        <v>43</v>
      </c>
      <c r="AD1949" s="14" t="n">
        <v>0</v>
      </c>
      <c r="AE1949" s="14" t="n">
        <v>0</v>
      </c>
      <c r="AF1949" s="14" t="s">
        <v>88</v>
      </c>
      <c r="AG1949" s="15" t="n">
        <v>42771</v>
      </c>
      <c r="AH1949" s="14" t="n">
        <f aca="false">I1949+J1949</f>
        <v>1</v>
      </c>
      <c r="AI1949" s="14" t="n">
        <f aca="false">K1949+L1949+M1949</f>
        <v>1</v>
      </c>
      <c r="AJ1949" s="14" t="n">
        <f aca="false">AC1949*AH1949</f>
        <v>43</v>
      </c>
      <c r="AK1949" s="14" t="str">
        <f aca="false">IF(C1949=1,"Cancelled","Completed")</f>
        <v>Completed</v>
      </c>
      <c r="AL1949" s="14" t="str">
        <f aca="false">_xlfn.IFS(D1949&lt;=7,"0-7 Days",D1949&lt;=30,"8-30 Days",D1949&lt;=90,"31-90 Days",TRUE(),"90+ Days")</f>
        <v>0-7 Days</v>
      </c>
      <c r="AM1949" s="14" t="str">
        <f aca="false">_xlfn.IFS(OR(F1949="December",F1949="January",F1949="February"),"Winter",OR(F1949="March",F1949="April",F1949="May"),"Spring",OR(F1949="June",F1949="July",F1949="August"),"Summer",TRUE(),"Autumn")</f>
        <v>Winter</v>
      </c>
      <c r="AN1949" s="14" t="str">
        <f aca="false">IF(L1949+M1949&gt;0,"Family","Adult Only")</f>
        <v>Adult Only</v>
      </c>
      <c r="AO1949" s="14" t="str">
        <f aca="false">IF(U1949=V1949,"Same","Changed")</f>
        <v>Same</v>
      </c>
    </row>
    <row r="1950" customFormat="false" ht="15" hidden="false" customHeight="false" outlineLevel="0" collapsed="false">
      <c r="A1950" s="0" t="n">
        <v>2048</v>
      </c>
      <c r="B1950" s="0" t="s">
        <v>80</v>
      </c>
      <c r="C1950" s="0" t="n">
        <v>0</v>
      </c>
      <c r="D1950" s="0" t="n">
        <v>0</v>
      </c>
      <c r="E1950" s="0" t="n">
        <v>2016</v>
      </c>
      <c r="F1950" s="0" t="s">
        <v>126</v>
      </c>
      <c r="G1950" s="0" t="n">
        <v>5</v>
      </c>
      <c r="H1950" s="0" t="n">
        <v>26</v>
      </c>
      <c r="I1950" s="0" t="n">
        <v>2</v>
      </c>
      <c r="J1950" s="0" t="n">
        <v>7</v>
      </c>
      <c r="K1950" s="0" t="n">
        <v>1</v>
      </c>
      <c r="L1950" s="0" t="n">
        <v>0</v>
      </c>
      <c r="M1950" s="0" t="n">
        <v>0</v>
      </c>
      <c r="N1950" s="0" t="s">
        <v>82</v>
      </c>
      <c r="O1950" s="0" t="s">
        <v>115</v>
      </c>
      <c r="P1950" s="0" t="s">
        <v>99</v>
      </c>
      <c r="Q1950" s="0" t="s">
        <v>94</v>
      </c>
      <c r="R1950" s="0" t="n">
        <v>0</v>
      </c>
      <c r="S1950" s="0" t="n">
        <v>0</v>
      </c>
      <c r="T1950" s="0" t="n">
        <v>0</v>
      </c>
      <c r="U1950" s="0" t="s">
        <v>95</v>
      </c>
      <c r="V1950" s="0" t="s">
        <v>95</v>
      </c>
      <c r="W1950" s="0" t="n">
        <v>0</v>
      </c>
      <c r="X1950" s="0" t="s">
        <v>86</v>
      </c>
      <c r="Y1950" s="0" t="n">
        <v>314</v>
      </c>
      <c r="Z1950" s="0" t="n">
        <v>0</v>
      </c>
      <c r="AA1950" s="0" t="n">
        <v>0</v>
      </c>
      <c r="AB1950" s="0" t="s">
        <v>87</v>
      </c>
      <c r="AC1950" s="0" t="n">
        <v>29.73</v>
      </c>
      <c r="AD1950" s="0" t="n">
        <v>0</v>
      </c>
      <c r="AE1950" s="0" t="n">
        <v>0</v>
      </c>
      <c r="AF1950" s="0" t="s">
        <v>88</v>
      </c>
      <c r="AG1950" s="13" t="n">
        <v>42404</v>
      </c>
      <c r="AH1950" s="25" t="n">
        <f aca="false">I1950+J1950</f>
        <v>9</v>
      </c>
      <c r="AI1950" s="25" t="n">
        <f aca="false">K1950+L1950+M1950</f>
        <v>1</v>
      </c>
      <c r="AJ1950" s="25" t="n">
        <f aca="false">AC1950*AH1950</f>
        <v>267.57</v>
      </c>
      <c r="AK1950" s="0" t="str">
        <f aca="false">IF(C1950=1,"Cancelled","Completed")</f>
        <v>Completed</v>
      </c>
      <c r="AL1950" s="0" t="str">
        <f aca="false">_xlfn.IFS(D1950&lt;=7,"0-7 Days",D1950&lt;=30,"8-30 Days",D1950&lt;=90,"31-90 Days",TRUE(),"90+ Days")</f>
        <v>0-7 Days</v>
      </c>
      <c r="AM1950" s="0" t="str">
        <f aca="false">_xlfn.IFS(OR(F1950="December",F1950="January",F1950="February"),"Winter",OR(F1950="March",F1950="April",F1950="May"),"Spring",OR(F1950="June",F1950="July",F1950="August"),"Summer",TRUE(),"Autumn")</f>
        <v>Winter</v>
      </c>
      <c r="AN1950" s="0" t="str">
        <f aca="false">IF(L1950+M1950&gt;0,"Family","Adult Only")</f>
        <v>Adult Only</v>
      </c>
      <c r="AO1950" s="0" t="str">
        <f aca="false">IF(U1950=V1950,"Same","Changed")</f>
        <v>Same</v>
      </c>
    </row>
    <row r="1951" customFormat="false" ht="15" hidden="false" customHeight="false" outlineLevel="0" collapsed="false">
      <c r="A1951" s="14" t="n">
        <v>2049</v>
      </c>
      <c r="B1951" s="14" t="s">
        <v>80</v>
      </c>
      <c r="C1951" s="14" t="n">
        <v>1</v>
      </c>
      <c r="D1951" s="14" t="n">
        <v>259</v>
      </c>
      <c r="E1951" s="14" t="n">
        <v>2015</v>
      </c>
      <c r="F1951" s="14" t="s">
        <v>114</v>
      </c>
      <c r="G1951" s="14" t="n">
        <v>38</v>
      </c>
      <c r="H1951" s="14" t="n">
        <v>17</v>
      </c>
      <c r="I1951" s="14" t="n">
        <v>0</v>
      </c>
      <c r="J1951" s="14" t="n">
        <v>3</v>
      </c>
      <c r="K1951" s="14" t="n">
        <v>2</v>
      </c>
      <c r="L1951" s="14" t="n">
        <v>0</v>
      </c>
      <c r="M1951" s="14" t="n">
        <v>0</v>
      </c>
      <c r="N1951" s="14" t="s">
        <v>82</v>
      </c>
      <c r="O1951" s="14" t="s">
        <v>83</v>
      </c>
      <c r="P1951" s="14" t="s">
        <v>116</v>
      </c>
      <c r="Q1951" s="14" t="s">
        <v>128</v>
      </c>
      <c r="R1951" s="14" t="n">
        <v>0</v>
      </c>
      <c r="S1951" s="14" t="n">
        <v>1</v>
      </c>
      <c r="T1951" s="14" t="n">
        <v>0</v>
      </c>
      <c r="U1951" s="14" t="s">
        <v>95</v>
      </c>
      <c r="V1951" s="14" t="s">
        <v>95</v>
      </c>
      <c r="W1951" s="14" t="n">
        <v>0</v>
      </c>
      <c r="X1951" s="14" t="s">
        <v>120</v>
      </c>
      <c r="Y1951" s="14" t="n">
        <v>0</v>
      </c>
      <c r="Z1951" s="14" t="n">
        <v>223</v>
      </c>
      <c r="AA1951" s="14" t="n">
        <v>0</v>
      </c>
      <c r="AB1951" s="14" t="s">
        <v>87</v>
      </c>
      <c r="AC1951" s="14" t="n">
        <v>40.05</v>
      </c>
      <c r="AD1951" s="14" t="n">
        <v>0</v>
      </c>
      <c r="AE1951" s="14" t="n">
        <v>0</v>
      </c>
      <c r="AF1951" s="14" t="s">
        <v>96</v>
      </c>
      <c r="AG1951" s="15" t="n">
        <v>42025</v>
      </c>
      <c r="AH1951" s="14" t="n">
        <f aca="false">I1951+J1951</f>
        <v>3</v>
      </c>
      <c r="AI1951" s="14" t="n">
        <f aca="false">K1951+L1951+M1951</f>
        <v>2</v>
      </c>
      <c r="AJ1951" s="14" t="n">
        <f aca="false">AC1951*AH1951</f>
        <v>120.15</v>
      </c>
      <c r="AK1951" s="14" t="str">
        <f aca="false">IF(C1951=1,"Cancelled","Completed")</f>
        <v>Cancelled</v>
      </c>
      <c r="AL1951" s="14" t="str">
        <f aca="false">_xlfn.IFS(D1951&lt;=7,"0-7 Days",D1951&lt;=30,"8-30 Days",D1951&lt;=90,"31-90 Days",TRUE(),"90+ Days")</f>
        <v>90+ Days</v>
      </c>
      <c r="AM1951" s="14" t="str">
        <f aca="false">_xlfn.IFS(OR(F1951="December",F1951="January",F1951="February"),"Winter",OR(F1951="March",F1951="April",F1951="May"),"Spring",OR(F1951="June",F1951="July",F1951="August"),"Summer",TRUE(),"Autumn")</f>
        <v>Autumn</v>
      </c>
      <c r="AN1951" s="14" t="str">
        <f aca="false">IF(L1951+M1951&gt;0,"Family","Adult Only")</f>
        <v>Adult Only</v>
      </c>
      <c r="AO1951" s="14" t="str">
        <f aca="false">IF(U1951=V1951,"Same","Changed")</f>
        <v>Same</v>
      </c>
    </row>
    <row r="1952" customFormat="false" ht="15" hidden="false" customHeight="false" outlineLevel="0" collapsed="false">
      <c r="A1952" s="0" t="n">
        <v>2051</v>
      </c>
      <c r="B1952" s="0" t="s">
        <v>90</v>
      </c>
      <c r="C1952" s="0" t="n">
        <v>1</v>
      </c>
      <c r="D1952" s="0" t="n">
        <v>178</v>
      </c>
      <c r="E1952" s="0" t="n">
        <v>2016</v>
      </c>
      <c r="F1952" s="0" t="s">
        <v>106</v>
      </c>
      <c r="G1952" s="0" t="n">
        <v>18</v>
      </c>
      <c r="H1952" s="0" t="n">
        <v>28</v>
      </c>
      <c r="I1952" s="0" t="n">
        <v>0</v>
      </c>
      <c r="J1952" s="0" t="n">
        <v>3</v>
      </c>
      <c r="K1952" s="0" t="n">
        <v>1</v>
      </c>
      <c r="L1952" s="0" t="n">
        <v>0</v>
      </c>
      <c r="M1952" s="0" t="n">
        <v>0</v>
      </c>
      <c r="N1952" s="0" t="s">
        <v>82</v>
      </c>
      <c r="O1952" s="0" t="s">
        <v>92</v>
      </c>
      <c r="P1952" s="0" t="s">
        <v>99</v>
      </c>
      <c r="Q1952" s="0" t="s">
        <v>94</v>
      </c>
      <c r="R1952" s="0" t="n">
        <v>0</v>
      </c>
      <c r="S1952" s="0" t="n">
        <v>1</v>
      </c>
      <c r="T1952" s="0" t="n">
        <v>0</v>
      </c>
      <c r="U1952" s="0" t="s">
        <v>95</v>
      </c>
      <c r="V1952" s="0" t="s">
        <v>95</v>
      </c>
      <c r="W1952" s="0" t="n">
        <v>0</v>
      </c>
      <c r="X1952" s="0" t="s">
        <v>120</v>
      </c>
      <c r="Y1952" s="0" t="n">
        <v>19</v>
      </c>
      <c r="Z1952" s="0" t="n">
        <v>0</v>
      </c>
      <c r="AA1952" s="0" t="n">
        <v>46</v>
      </c>
      <c r="AB1952" s="0" t="s">
        <v>87</v>
      </c>
      <c r="AC1952" s="0" t="n">
        <v>110</v>
      </c>
      <c r="AD1952" s="0" t="n">
        <v>0</v>
      </c>
      <c r="AE1952" s="0" t="n">
        <v>0</v>
      </c>
      <c r="AF1952" s="0" t="s">
        <v>96</v>
      </c>
      <c r="AG1952" s="13" t="n">
        <v>42356</v>
      </c>
      <c r="AH1952" s="25" t="n">
        <f aca="false">I1952+J1952</f>
        <v>3</v>
      </c>
      <c r="AI1952" s="25" t="n">
        <f aca="false">K1952+L1952+M1952</f>
        <v>1</v>
      </c>
      <c r="AJ1952" s="25" t="n">
        <f aca="false">AC1952*AH1952</f>
        <v>330</v>
      </c>
      <c r="AK1952" s="0" t="str">
        <f aca="false">IF(C1952=1,"Cancelled","Completed")</f>
        <v>Cancelled</v>
      </c>
      <c r="AL1952" s="0" t="str">
        <f aca="false">_xlfn.IFS(D1952&lt;=7,"0-7 Days",D1952&lt;=30,"8-30 Days",D1952&lt;=90,"31-90 Days",TRUE(),"90+ Days")</f>
        <v>90+ Days</v>
      </c>
      <c r="AM1952" s="0" t="str">
        <f aca="false">_xlfn.IFS(OR(F1952="December",F1952="January",F1952="February"),"Winter",OR(F1952="March",F1952="April",F1952="May"),"Spring",OR(F1952="June",F1952="July",F1952="August"),"Summer",TRUE(),"Autumn")</f>
        <v>Spring</v>
      </c>
      <c r="AN1952" s="0" t="str">
        <f aca="false">IF(L1952+M1952&gt;0,"Family","Adult Only")</f>
        <v>Adult Only</v>
      </c>
      <c r="AO1952" s="0" t="str">
        <f aca="false">IF(U1952=V1952,"Same","Changed")</f>
        <v>Same</v>
      </c>
    </row>
    <row r="1953" customFormat="false" ht="15" hidden="false" customHeight="false" outlineLevel="0" collapsed="false">
      <c r="A1953" s="14" t="n">
        <v>2052</v>
      </c>
      <c r="B1953" s="14" t="s">
        <v>90</v>
      </c>
      <c r="C1953" s="14" t="n">
        <v>1</v>
      </c>
      <c r="D1953" s="14" t="n">
        <v>10</v>
      </c>
      <c r="E1953" s="14" t="n">
        <v>2016</v>
      </c>
      <c r="F1953" s="14" t="s">
        <v>118</v>
      </c>
      <c r="G1953" s="14" t="n">
        <v>7</v>
      </c>
      <c r="H1953" s="14" t="n">
        <v>9</v>
      </c>
      <c r="I1953" s="14" t="n">
        <v>0</v>
      </c>
      <c r="J1953" s="14" t="n">
        <v>2</v>
      </c>
      <c r="K1953" s="14" t="n">
        <v>2</v>
      </c>
      <c r="L1953" s="14" t="n">
        <v>0</v>
      </c>
      <c r="M1953" s="14" t="n">
        <v>0</v>
      </c>
      <c r="N1953" s="14" t="s">
        <v>82</v>
      </c>
      <c r="O1953" s="14" t="s">
        <v>137</v>
      </c>
      <c r="P1953" s="14" t="s">
        <v>93</v>
      </c>
      <c r="Q1953" s="14" t="s">
        <v>94</v>
      </c>
      <c r="R1953" s="14" t="n">
        <v>0</v>
      </c>
      <c r="S1953" s="14" t="n">
        <v>0</v>
      </c>
      <c r="T1953" s="14" t="n">
        <v>0</v>
      </c>
      <c r="U1953" s="14" t="s">
        <v>95</v>
      </c>
      <c r="V1953" s="14" t="s">
        <v>95</v>
      </c>
      <c r="W1953" s="14" t="n">
        <v>0</v>
      </c>
      <c r="X1953" s="14" t="s">
        <v>86</v>
      </c>
      <c r="Y1953" s="14" t="n">
        <v>9</v>
      </c>
      <c r="Z1953" s="14" t="n">
        <v>0</v>
      </c>
      <c r="AA1953" s="14" t="n">
        <v>0</v>
      </c>
      <c r="AB1953" s="14" t="s">
        <v>101</v>
      </c>
      <c r="AC1953" s="14" t="n">
        <v>93</v>
      </c>
      <c r="AD1953" s="14" t="n">
        <v>0</v>
      </c>
      <c r="AE1953" s="14" t="n">
        <v>1</v>
      </c>
      <c r="AF1953" s="14" t="s">
        <v>141</v>
      </c>
      <c r="AG1953" s="15" t="n">
        <v>42409</v>
      </c>
      <c r="AH1953" s="14" t="n">
        <f aca="false">I1953+J1953</f>
        <v>2</v>
      </c>
      <c r="AI1953" s="14" t="n">
        <f aca="false">K1953+L1953+M1953</f>
        <v>2</v>
      </c>
      <c r="AJ1953" s="14" t="n">
        <f aca="false">AC1953*AH1953</f>
        <v>186</v>
      </c>
      <c r="AK1953" s="14" t="str">
        <f aca="false">IF(C1953=1,"Cancelled","Completed")</f>
        <v>Cancelled</v>
      </c>
      <c r="AL1953" s="14" t="str">
        <f aca="false">_xlfn.IFS(D1953&lt;=7,"0-7 Days",D1953&lt;=30,"8-30 Days",D1953&lt;=90,"31-90 Days",TRUE(),"90+ Days")</f>
        <v>8-30 Days</v>
      </c>
      <c r="AM1953" s="14" t="str">
        <f aca="false">_xlfn.IFS(OR(F1953="December",F1953="January",F1953="February"),"Winter",OR(F1953="March",F1953="April",F1953="May"),"Spring",OR(F1953="June",F1953="July",F1953="August"),"Summer",TRUE(),"Autumn")</f>
        <v>Winter</v>
      </c>
      <c r="AN1953" s="14" t="str">
        <f aca="false">IF(L1953+M1953&gt;0,"Family","Adult Only")</f>
        <v>Adult Only</v>
      </c>
      <c r="AO1953" s="14" t="str">
        <f aca="false">IF(U1953=V1953,"Same","Changed")</f>
        <v>Same</v>
      </c>
    </row>
    <row r="1954" customFormat="false" ht="15" hidden="false" customHeight="false" outlineLevel="0" collapsed="false">
      <c r="A1954" s="0" t="n">
        <v>2054</v>
      </c>
      <c r="B1954" s="0" t="s">
        <v>90</v>
      </c>
      <c r="C1954" s="0" t="n">
        <v>0</v>
      </c>
      <c r="D1954" s="0" t="n">
        <v>216</v>
      </c>
      <c r="E1954" s="0" t="n">
        <v>2016</v>
      </c>
      <c r="F1954" s="0" t="s">
        <v>119</v>
      </c>
      <c r="G1954" s="0" t="n">
        <v>35</v>
      </c>
      <c r="H1954" s="0" t="n">
        <v>27</v>
      </c>
      <c r="I1954" s="0" t="n">
        <v>2</v>
      </c>
      <c r="J1954" s="0" t="n">
        <v>1</v>
      </c>
      <c r="K1954" s="0" t="n">
        <v>2</v>
      </c>
      <c r="L1954" s="0" t="n">
        <v>0</v>
      </c>
      <c r="M1954" s="0" t="n">
        <v>0</v>
      </c>
      <c r="N1954" s="0" t="s">
        <v>82</v>
      </c>
      <c r="O1954" s="0" t="s">
        <v>117</v>
      </c>
      <c r="P1954" s="0" t="s">
        <v>93</v>
      </c>
      <c r="Q1954" s="0" t="s">
        <v>94</v>
      </c>
      <c r="R1954" s="0" t="n">
        <v>0</v>
      </c>
      <c r="S1954" s="0" t="n">
        <v>0</v>
      </c>
      <c r="T1954" s="0" t="n">
        <v>0</v>
      </c>
      <c r="U1954" s="0" t="s">
        <v>95</v>
      </c>
      <c r="V1954" s="0" t="s">
        <v>95</v>
      </c>
      <c r="W1954" s="0" t="n">
        <v>0</v>
      </c>
      <c r="X1954" s="0" t="s">
        <v>86</v>
      </c>
      <c r="Y1954" s="0" t="n">
        <v>9</v>
      </c>
      <c r="Z1954" s="0" t="n">
        <v>0</v>
      </c>
      <c r="AA1954" s="0" t="n">
        <v>0</v>
      </c>
      <c r="AB1954" s="0" t="s">
        <v>101</v>
      </c>
      <c r="AC1954" s="0" t="n">
        <v>96.3</v>
      </c>
      <c r="AD1954" s="0" t="n">
        <v>0</v>
      </c>
      <c r="AE1954" s="0" t="n">
        <v>2</v>
      </c>
      <c r="AF1954" s="0" t="s">
        <v>88</v>
      </c>
      <c r="AG1954" s="13" t="n">
        <v>42612</v>
      </c>
      <c r="AH1954" s="25" t="n">
        <f aca="false">I1954+J1954</f>
        <v>3</v>
      </c>
      <c r="AI1954" s="25" t="n">
        <f aca="false">K1954+L1954+M1954</f>
        <v>2</v>
      </c>
      <c r="AJ1954" s="25" t="n">
        <f aca="false">AC1954*AH1954</f>
        <v>288.9</v>
      </c>
      <c r="AK1954" s="0" t="str">
        <f aca="false">IF(C1954=1,"Cancelled","Completed")</f>
        <v>Completed</v>
      </c>
      <c r="AL1954" s="0" t="str">
        <f aca="false">_xlfn.IFS(D1954&lt;=7,"0-7 Days",D1954&lt;=30,"8-30 Days",D1954&lt;=90,"31-90 Days",TRUE(),"90+ Days")</f>
        <v>90+ Days</v>
      </c>
      <c r="AM1954" s="0" t="str">
        <f aca="false">_xlfn.IFS(OR(F1954="December",F1954="January",F1954="February"),"Winter",OR(F1954="March",F1954="April",F1954="May"),"Spring",OR(F1954="June",F1954="July",F1954="August"),"Summer",TRUE(),"Autumn")</f>
        <v>Summer</v>
      </c>
      <c r="AN1954" s="0" t="str">
        <f aca="false">IF(L1954+M1954&gt;0,"Family","Adult Only")</f>
        <v>Adult Only</v>
      </c>
      <c r="AO1954" s="0" t="str">
        <f aca="false">IF(U1954=V1954,"Same","Changed")</f>
        <v>Same</v>
      </c>
    </row>
    <row r="1955" customFormat="false" ht="15" hidden="false" customHeight="false" outlineLevel="0" collapsed="false">
      <c r="A1955" s="14" t="n">
        <v>2055</v>
      </c>
      <c r="B1955" s="14" t="s">
        <v>90</v>
      </c>
      <c r="C1955" s="14" t="n">
        <v>0</v>
      </c>
      <c r="D1955" s="14" t="n">
        <v>264</v>
      </c>
      <c r="E1955" s="14" t="n">
        <v>2015</v>
      </c>
      <c r="F1955" s="14" t="s">
        <v>91</v>
      </c>
      <c r="G1955" s="14" t="n">
        <v>28</v>
      </c>
      <c r="H1955" s="14" t="n">
        <v>8</v>
      </c>
      <c r="I1955" s="14" t="n">
        <v>0</v>
      </c>
      <c r="J1955" s="14" t="n">
        <v>2</v>
      </c>
      <c r="K1955" s="14" t="n">
        <v>2</v>
      </c>
      <c r="L1955" s="14" t="n">
        <v>0</v>
      </c>
      <c r="M1955" s="14" t="n">
        <v>0</v>
      </c>
      <c r="N1955" s="14" t="s">
        <v>82</v>
      </c>
      <c r="O1955" s="14" t="s">
        <v>92</v>
      </c>
      <c r="P1955" s="14" t="s">
        <v>116</v>
      </c>
      <c r="Q1955" s="14" t="s">
        <v>94</v>
      </c>
      <c r="R1955" s="14" t="n">
        <v>0</v>
      </c>
      <c r="S1955" s="14" t="n">
        <v>0</v>
      </c>
      <c r="T1955" s="14" t="n">
        <v>0</v>
      </c>
      <c r="U1955" s="14" t="s">
        <v>95</v>
      </c>
      <c r="V1955" s="14" t="s">
        <v>95</v>
      </c>
      <c r="W1955" s="14" t="n">
        <v>0</v>
      </c>
      <c r="X1955" s="14" t="s">
        <v>86</v>
      </c>
      <c r="Y1955" s="14" t="n">
        <v>1</v>
      </c>
      <c r="Z1955" s="14" t="n">
        <v>0</v>
      </c>
      <c r="AA1955" s="14" t="n">
        <v>0</v>
      </c>
      <c r="AB1955" s="14" t="s">
        <v>101</v>
      </c>
      <c r="AC1955" s="14" t="n">
        <v>62</v>
      </c>
      <c r="AD1955" s="14" t="n">
        <v>0</v>
      </c>
      <c r="AE1955" s="14" t="n">
        <v>0</v>
      </c>
      <c r="AF1955" s="14" t="s">
        <v>88</v>
      </c>
      <c r="AG1955" s="15" t="n">
        <v>42195</v>
      </c>
      <c r="AH1955" s="14" t="n">
        <f aca="false">I1955+J1955</f>
        <v>2</v>
      </c>
      <c r="AI1955" s="14" t="n">
        <f aca="false">K1955+L1955+M1955</f>
        <v>2</v>
      </c>
      <c r="AJ1955" s="14" t="n">
        <f aca="false">AC1955*AH1955</f>
        <v>124</v>
      </c>
      <c r="AK1955" s="14" t="str">
        <f aca="false">IF(C1955=1,"Cancelled","Completed")</f>
        <v>Completed</v>
      </c>
      <c r="AL1955" s="14" t="str">
        <f aca="false">_xlfn.IFS(D1955&lt;=7,"0-7 Days",D1955&lt;=30,"8-30 Days",D1955&lt;=90,"31-90 Days",TRUE(),"90+ Days")</f>
        <v>90+ Days</v>
      </c>
      <c r="AM1955" s="14" t="str">
        <f aca="false">_xlfn.IFS(OR(F1955="December",F1955="January",F1955="February"),"Winter",OR(F1955="March",F1955="April",F1955="May"),"Spring",OR(F1955="June",F1955="July",F1955="August"),"Summer",TRUE(),"Autumn")</f>
        <v>Summer</v>
      </c>
      <c r="AN1955" s="14" t="str">
        <f aca="false">IF(L1955+M1955&gt;0,"Family","Adult Only")</f>
        <v>Adult Only</v>
      </c>
      <c r="AO1955" s="14" t="str">
        <f aca="false">IF(U1955=V1955,"Same","Changed")</f>
        <v>Same</v>
      </c>
    </row>
    <row r="1956" customFormat="false" ht="15" hidden="false" customHeight="false" outlineLevel="0" collapsed="false">
      <c r="A1956" s="0" t="n">
        <v>2056</v>
      </c>
      <c r="B1956" s="0" t="s">
        <v>90</v>
      </c>
      <c r="C1956" s="0" t="n">
        <v>1</v>
      </c>
      <c r="D1956" s="0" t="n">
        <v>405</v>
      </c>
      <c r="E1956" s="0" t="n">
        <v>2016</v>
      </c>
      <c r="F1956" s="0" t="s">
        <v>119</v>
      </c>
      <c r="G1956" s="0" t="n">
        <v>33</v>
      </c>
      <c r="H1956" s="0" t="n">
        <v>10</v>
      </c>
      <c r="I1956" s="0" t="n">
        <v>0</v>
      </c>
      <c r="J1956" s="0" t="n">
        <v>2</v>
      </c>
      <c r="K1956" s="0" t="n">
        <v>2</v>
      </c>
      <c r="L1956" s="0" t="n">
        <v>0</v>
      </c>
      <c r="M1956" s="0" t="n">
        <v>0</v>
      </c>
      <c r="N1956" s="0" t="s">
        <v>82</v>
      </c>
      <c r="O1956" s="0" t="s">
        <v>92</v>
      </c>
      <c r="P1956" s="0" t="s">
        <v>116</v>
      </c>
      <c r="Q1956" s="0" t="s">
        <v>94</v>
      </c>
      <c r="R1956" s="0" t="n">
        <v>0</v>
      </c>
      <c r="S1956" s="0" t="n">
        <v>0</v>
      </c>
      <c r="T1956" s="0" t="n">
        <v>0</v>
      </c>
      <c r="U1956" s="0" t="s">
        <v>95</v>
      </c>
      <c r="V1956" s="0" t="s">
        <v>95</v>
      </c>
      <c r="W1956" s="0" t="n">
        <v>0</v>
      </c>
      <c r="X1956" s="0" t="s">
        <v>120</v>
      </c>
      <c r="Y1956" s="0" t="n">
        <v>1</v>
      </c>
      <c r="Z1956" s="0" t="n">
        <v>0</v>
      </c>
      <c r="AA1956" s="0" t="n">
        <v>0</v>
      </c>
      <c r="AB1956" s="0" t="s">
        <v>87</v>
      </c>
      <c r="AC1956" s="0" t="n">
        <v>65</v>
      </c>
      <c r="AD1956" s="0" t="n">
        <v>0</v>
      </c>
      <c r="AE1956" s="0" t="n">
        <v>0</v>
      </c>
      <c r="AF1956" s="0" t="s">
        <v>96</v>
      </c>
      <c r="AG1956" s="13" t="n">
        <v>42347</v>
      </c>
      <c r="AH1956" s="25" t="n">
        <f aca="false">I1956+J1956</f>
        <v>2</v>
      </c>
      <c r="AI1956" s="25" t="n">
        <f aca="false">K1956+L1956+M1956</f>
        <v>2</v>
      </c>
      <c r="AJ1956" s="25" t="n">
        <f aca="false">AC1956*AH1956</f>
        <v>130</v>
      </c>
      <c r="AK1956" s="0" t="str">
        <f aca="false">IF(C1956=1,"Cancelled","Completed")</f>
        <v>Cancelled</v>
      </c>
      <c r="AL1956" s="0" t="str">
        <f aca="false">_xlfn.IFS(D1956&lt;=7,"0-7 Days",D1956&lt;=30,"8-30 Days",D1956&lt;=90,"31-90 Days",TRUE(),"90+ Days")</f>
        <v>90+ Days</v>
      </c>
      <c r="AM1956" s="0" t="str">
        <f aca="false">_xlfn.IFS(OR(F1956="December",F1956="January",F1956="February"),"Winter",OR(F1956="March",F1956="April",F1956="May"),"Spring",OR(F1956="June",F1956="July",F1956="August"),"Summer",TRUE(),"Autumn")</f>
        <v>Summer</v>
      </c>
      <c r="AN1956" s="0" t="str">
        <f aca="false">IF(L1956+M1956&gt;0,"Family","Adult Only")</f>
        <v>Adult Only</v>
      </c>
      <c r="AO1956" s="0" t="str">
        <f aca="false">IF(U1956=V1956,"Same","Changed")</f>
        <v>Same</v>
      </c>
    </row>
    <row r="1957" customFormat="false" ht="15" hidden="false" customHeight="false" outlineLevel="0" collapsed="false">
      <c r="A1957" s="14" t="n">
        <v>2057</v>
      </c>
      <c r="B1957" s="14" t="s">
        <v>80</v>
      </c>
      <c r="C1957" s="14" t="n">
        <v>1</v>
      </c>
      <c r="D1957" s="14" t="n">
        <v>219</v>
      </c>
      <c r="E1957" s="14" t="n">
        <v>2016</v>
      </c>
      <c r="F1957" s="14" t="s">
        <v>114</v>
      </c>
      <c r="G1957" s="14" t="n">
        <v>37</v>
      </c>
      <c r="H1957" s="14" t="n">
        <v>10</v>
      </c>
      <c r="I1957" s="14" t="n">
        <v>0</v>
      </c>
      <c r="J1957" s="14" t="n">
        <v>1</v>
      </c>
      <c r="K1957" s="14" t="n">
        <v>2</v>
      </c>
      <c r="L1957" s="14" t="n">
        <v>0</v>
      </c>
      <c r="M1957" s="14" t="n">
        <v>0</v>
      </c>
      <c r="N1957" s="14" t="s">
        <v>82</v>
      </c>
      <c r="O1957" s="14" t="s">
        <v>92</v>
      </c>
      <c r="P1957" s="14" t="s">
        <v>84</v>
      </c>
      <c r="Q1957" s="14" t="s">
        <v>84</v>
      </c>
      <c r="R1957" s="14" t="n">
        <v>0</v>
      </c>
      <c r="S1957" s="14" t="n">
        <v>0</v>
      </c>
      <c r="T1957" s="14" t="n">
        <v>0</v>
      </c>
      <c r="U1957" s="14" t="s">
        <v>124</v>
      </c>
      <c r="V1957" s="14" t="s">
        <v>124</v>
      </c>
      <c r="W1957" s="14" t="n">
        <v>0</v>
      </c>
      <c r="X1957" s="14" t="s">
        <v>86</v>
      </c>
      <c r="Y1957" s="14" t="n">
        <v>250</v>
      </c>
      <c r="Z1957" s="14" t="n">
        <v>0</v>
      </c>
      <c r="AA1957" s="14" t="n">
        <v>0</v>
      </c>
      <c r="AB1957" s="14" t="s">
        <v>87</v>
      </c>
      <c r="AC1957" s="14" t="n">
        <v>115</v>
      </c>
      <c r="AD1957" s="14" t="n">
        <v>0</v>
      </c>
      <c r="AE1957" s="14" t="n">
        <v>1</v>
      </c>
      <c r="AF1957" s="14" t="s">
        <v>96</v>
      </c>
      <c r="AG1957" s="15" t="n">
        <v>42599</v>
      </c>
      <c r="AH1957" s="14" t="n">
        <f aca="false">I1957+J1957</f>
        <v>1</v>
      </c>
      <c r="AI1957" s="14" t="n">
        <f aca="false">K1957+L1957+M1957</f>
        <v>2</v>
      </c>
      <c r="AJ1957" s="14" t="n">
        <f aca="false">AC1957*AH1957</f>
        <v>115</v>
      </c>
      <c r="AK1957" s="14" t="str">
        <f aca="false">IF(C1957=1,"Cancelled","Completed")</f>
        <v>Cancelled</v>
      </c>
      <c r="AL1957" s="14" t="str">
        <f aca="false">_xlfn.IFS(D1957&lt;=7,"0-7 Days",D1957&lt;=30,"8-30 Days",D1957&lt;=90,"31-90 Days",TRUE(),"90+ Days")</f>
        <v>90+ Days</v>
      </c>
      <c r="AM1957" s="14" t="str">
        <f aca="false">_xlfn.IFS(OR(F1957="December",F1957="January",F1957="February"),"Winter",OR(F1957="March",F1957="April",F1957="May"),"Spring",OR(F1957="June",F1957="July",F1957="August"),"Summer",TRUE(),"Autumn")</f>
        <v>Autumn</v>
      </c>
      <c r="AN1957" s="14" t="str">
        <f aca="false">IF(L1957+M1957&gt;0,"Family","Adult Only")</f>
        <v>Adult Only</v>
      </c>
      <c r="AO1957" s="14" t="str">
        <f aca="false">IF(U1957=V1957,"Same","Changed")</f>
        <v>Same</v>
      </c>
    </row>
    <row r="1958" customFormat="false" ht="15" hidden="false" customHeight="false" outlineLevel="0" collapsed="false">
      <c r="A1958" s="0" t="n">
        <v>2059</v>
      </c>
      <c r="B1958" s="0" t="s">
        <v>80</v>
      </c>
      <c r="C1958" s="0" t="n">
        <v>1</v>
      </c>
      <c r="D1958" s="0" t="n">
        <v>196</v>
      </c>
      <c r="E1958" s="0" t="n">
        <v>2016</v>
      </c>
      <c r="F1958" s="0" t="s">
        <v>81</v>
      </c>
      <c r="G1958" s="0" t="n">
        <v>53</v>
      </c>
      <c r="H1958" s="0" t="n">
        <v>30</v>
      </c>
      <c r="I1958" s="0" t="n">
        <v>1</v>
      </c>
      <c r="J1958" s="0" t="n">
        <v>2</v>
      </c>
      <c r="K1958" s="0" t="n">
        <v>2</v>
      </c>
      <c r="L1958" s="0" t="n">
        <v>0</v>
      </c>
      <c r="M1958" s="0" t="n">
        <v>0</v>
      </c>
      <c r="N1958" s="0" t="s">
        <v>112</v>
      </c>
      <c r="O1958" s="0" t="s">
        <v>92</v>
      </c>
      <c r="P1958" s="0" t="s">
        <v>116</v>
      </c>
      <c r="Q1958" s="0" t="s">
        <v>94</v>
      </c>
      <c r="R1958" s="0" t="n">
        <v>0</v>
      </c>
      <c r="S1958" s="0" t="n">
        <v>0</v>
      </c>
      <c r="T1958" s="0" t="n">
        <v>0</v>
      </c>
      <c r="U1958" s="0" t="s">
        <v>95</v>
      </c>
      <c r="V1958" s="0" t="s">
        <v>156</v>
      </c>
      <c r="W1958" s="0" t="n">
        <v>1</v>
      </c>
      <c r="X1958" s="0" t="s">
        <v>86</v>
      </c>
      <c r="Y1958" s="0" t="n">
        <v>0</v>
      </c>
      <c r="Z1958" s="0" t="n">
        <v>308</v>
      </c>
      <c r="AA1958" s="0" t="n">
        <v>0</v>
      </c>
      <c r="AB1958" s="0" t="s">
        <v>101</v>
      </c>
      <c r="AC1958" s="0" t="n">
        <v>180</v>
      </c>
      <c r="AD1958" s="0" t="n">
        <v>0</v>
      </c>
      <c r="AE1958" s="0" t="n">
        <v>0</v>
      </c>
      <c r="AF1958" s="0" t="s">
        <v>96</v>
      </c>
      <c r="AG1958" s="13" t="n">
        <v>42723</v>
      </c>
      <c r="AH1958" s="25" t="n">
        <f aca="false">I1958+J1958</f>
        <v>3</v>
      </c>
      <c r="AI1958" s="25" t="n">
        <f aca="false">K1958+L1958+M1958</f>
        <v>2</v>
      </c>
      <c r="AJ1958" s="25" t="n">
        <f aca="false">AC1958*AH1958</f>
        <v>540</v>
      </c>
      <c r="AK1958" s="0" t="str">
        <f aca="false">IF(C1958=1,"Cancelled","Completed")</f>
        <v>Cancelled</v>
      </c>
      <c r="AL1958" s="0" t="str">
        <f aca="false">_xlfn.IFS(D1958&lt;=7,"0-7 Days",D1958&lt;=30,"8-30 Days",D1958&lt;=90,"31-90 Days",TRUE(),"90+ Days")</f>
        <v>90+ Days</v>
      </c>
      <c r="AM1958" s="0" t="str">
        <f aca="false">_xlfn.IFS(OR(F1958="December",F1958="January",F1958="February"),"Winter",OR(F1958="March",F1958="April",F1958="May"),"Spring",OR(F1958="June",F1958="July",F1958="August"),"Summer",TRUE(),"Autumn")</f>
        <v>Winter</v>
      </c>
      <c r="AN1958" s="0" t="str">
        <f aca="false">IF(L1958+M1958&gt;0,"Family","Adult Only")</f>
        <v>Adult Only</v>
      </c>
      <c r="AO1958" s="0" t="str">
        <f aca="false">IF(U1958=V1958,"Same","Changed")</f>
        <v>Changed</v>
      </c>
    </row>
    <row r="1959" customFormat="false" ht="15" hidden="false" customHeight="false" outlineLevel="0" collapsed="false">
      <c r="A1959" s="14" t="n">
        <v>2060</v>
      </c>
      <c r="B1959" s="14" t="s">
        <v>80</v>
      </c>
      <c r="C1959" s="14" t="n">
        <v>0</v>
      </c>
      <c r="D1959" s="14" t="n">
        <v>47</v>
      </c>
      <c r="E1959" s="14" t="n">
        <v>2016</v>
      </c>
      <c r="F1959" s="14" t="s">
        <v>106</v>
      </c>
      <c r="G1959" s="14" t="n">
        <v>18</v>
      </c>
      <c r="H1959" s="14" t="n">
        <v>25</v>
      </c>
      <c r="I1959" s="14" t="n">
        <v>2</v>
      </c>
      <c r="J1959" s="14" t="n">
        <v>5</v>
      </c>
      <c r="K1959" s="14" t="n">
        <v>1</v>
      </c>
      <c r="L1959" s="14" t="n">
        <v>0</v>
      </c>
      <c r="M1959" s="14" t="n">
        <v>0</v>
      </c>
      <c r="N1959" s="14" t="s">
        <v>82</v>
      </c>
      <c r="O1959" s="14" t="s">
        <v>83</v>
      </c>
      <c r="P1959" s="14" t="s">
        <v>84</v>
      </c>
      <c r="Q1959" s="14" t="s">
        <v>84</v>
      </c>
      <c r="R1959" s="14" t="n">
        <v>0</v>
      </c>
      <c r="S1959" s="14" t="n">
        <v>0</v>
      </c>
      <c r="T1959" s="14" t="n">
        <v>0</v>
      </c>
      <c r="U1959" s="14" t="s">
        <v>109</v>
      </c>
      <c r="V1959" s="14" t="s">
        <v>109</v>
      </c>
      <c r="W1959" s="14" t="n">
        <v>0</v>
      </c>
      <c r="X1959" s="14" t="s">
        <v>86</v>
      </c>
      <c r="Y1959" s="14" t="n">
        <v>0</v>
      </c>
      <c r="Z1959" s="14" t="n">
        <v>0</v>
      </c>
      <c r="AA1959" s="14" t="n">
        <v>0</v>
      </c>
      <c r="AB1959" s="14" t="s">
        <v>87</v>
      </c>
      <c r="AC1959" s="14" t="n">
        <v>73.5</v>
      </c>
      <c r="AD1959" s="14" t="n">
        <v>1</v>
      </c>
      <c r="AE1959" s="14" t="n">
        <v>0</v>
      </c>
      <c r="AF1959" s="14" t="s">
        <v>88</v>
      </c>
      <c r="AG1959" s="15" t="n">
        <v>42492</v>
      </c>
      <c r="AH1959" s="14" t="n">
        <f aca="false">I1959+J1959</f>
        <v>7</v>
      </c>
      <c r="AI1959" s="14" t="n">
        <f aca="false">K1959+L1959+M1959</f>
        <v>1</v>
      </c>
      <c r="AJ1959" s="14" t="n">
        <f aca="false">AC1959*AH1959</f>
        <v>514.5</v>
      </c>
      <c r="AK1959" s="14" t="str">
        <f aca="false">IF(C1959=1,"Cancelled","Completed")</f>
        <v>Completed</v>
      </c>
      <c r="AL1959" s="14" t="str">
        <f aca="false">_xlfn.IFS(D1959&lt;=7,"0-7 Days",D1959&lt;=30,"8-30 Days",D1959&lt;=90,"31-90 Days",TRUE(),"90+ Days")</f>
        <v>31-90 Days</v>
      </c>
      <c r="AM1959" s="14" t="str">
        <f aca="false">_xlfn.IFS(OR(F1959="December",F1959="January",F1959="February"),"Winter",OR(F1959="March",F1959="April",F1959="May"),"Spring",OR(F1959="June",F1959="July",F1959="August"),"Summer",TRUE(),"Autumn")</f>
        <v>Spring</v>
      </c>
      <c r="AN1959" s="14" t="str">
        <f aca="false">IF(L1959+M1959&gt;0,"Family","Adult Only")</f>
        <v>Adult Only</v>
      </c>
      <c r="AO1959" s="14" t="str">
        <f aca="false">IF(U1959=V1959,"Same","Changed")</f>
        <v>Same</v>
      </c>
    </row>
    <row r="1960" customFormat="false" ht="15" hidden="false" customHeight="false" outlineLevel="0" collapsed="false">
      <c r="A1960" s="0" t="n">
        <v>2061</v>
      </c>
      <c r="B1960" s="0" t="s">
        <v>90</v>
      </c>
      <c r="C1960" s="0" t="n">
        <v>1</v>
      </c>
      <c r="D1960" s="0" t="n">
        <v>33</v>
      </c>
      <c r="E1960" s="0" t="n">
        <v>2016</v>
      </c>
      <c r="F1960" s="0" t="s">
        <v>91</v>
      </c>
      <c r="G1960" s="0" t="n">
        <v>30</v>
      </c>
      <c r="H1960" s="0" t="n">
        <v>17</v>
      </c>
      <c r="I1960" s="0" t="n">
        <v>2</v>
      </c>
      <c r="J1960" s="0" t="n">
        <v>3</v>
      </c>
      <c r="K1960" s="0" t="n">
        <v>3</v>
      </c>
      <c r="L1960" s="0" t="n">
        <v>0</v>
      </c>
      <c r="M1960" s="0" t="n">
        <v>0</v>
      </c>
      <c r="N1960" s="0" t="s">
        <v>82</v>
      </c>
      <c r="O1960" s="0" t="s">
        <v>122</v>
      </c>
      <c r="P1960" s="0" t="s">
        <v>93</v>
      </c>
      <c r="Q1960" s="0" t="s">
        <v>94</v>
      </c>
      <c r="R1960" s="0" t="n">
        <v>0</v>
      </c>
      <c r="S1960" s="0" t="n">
        <v>0</v>
      </c>
      <c r="T1960" s="0" t="n">
        <v>0</v>
      </c>
      <c r="U1960" s="0" t="s">
        <v>109</v>
      </c>
      <c r="V1960" s="0" t="s">
        <v>109</v>
      </c>
      <c r="W1960" s="0" t="n">
        <v>0</v>
      </c>
      <c r="X1960" s="0" t="s">
        <v>86</v>
      </c>
      <c r="Y1960" s="0" t="n">
        <v>9</v>
      </c>
      <c r="Z1960" s="0" t="n">
        <v>0</v>
      </c>
      <c r="AA1960" s="0" t="n">
        <v>0</v>
      </c>
      <c r="AB1960" s="0" t="s">
        <v>87</v>
      </c>
      <c r="AC1960" s="0" t="n">
        <v>161.1</v>
      </c>
      <c r="AD1960" s="0" t="n">
        <v>0</v>
      </c>
      <c r="AE1960" s="0" t="n">
        <v>2</v>
      </c>
      <c r="AF1960" s="0" t="s">
        <v>96</v>
      </c>
      <c r="AG1960" s="13" t="n">
        <v>42550</v>
      </c>
      <c r="AH1960" s="25" t="n">
        <f aca="false">I1960+J1960</f>
        <v>5</v>
      </c>
      <c r="AI1960" s="25" t="n">
        <f aca="false">K1960+L1960+M1960</f>
        <v>3</v>
      </c>
      <c r="AJ1960" s="25" t="n">
        <f aca="false">AC1960*AH1960</f>
        <v>805.5</v>
      </c>
      <c r="AK1960" s="0" t="str">
        <f aca="false">IF(C1960=1,"Cancelled","Completed")</f>
        <v>Cancelled</v>
      </c>
      <c r="AL1960" s="0" t="str">
        <f aca="false">_xlfn.IFS(D1960&lt;=7,"0-7 Days",D1960&lt;=30,"8-30 Days",D1960&lt;=90,"31-90 Days",TRUE(),"90+ Days")</f>
        <v>31-90 Days</v>
      </c>
      <c r="AM1960" s="0" t="str">
        <f aca="false">_xlfn.IFS(OR(F1960="December",F1960="January",F1960="February"),"Winter",OR(F1960="March",F1960="April",F1960="May"),"Spring",OR(F1960="June",F1960="July",F1960="August"),"Summer",TRUE(),"Autumn")</f>
        <v>Summer</v>
      </c>
      <c r="AN1960" s="0" t="str">
        <f aca="false">IF(L1960+M1960&gt;0,"Family","Adult Only")</f>
        <v>Adult Only</v>
      </c>
      <c r="AO1960" s="0" t="str">
        <f aca="false">IF(U1960=V1960,"Same","Changed")</f>
        <v>Same</v>
      </c>
    </row>
    <row r="1961" customFormat="false" ht="15" hidden="false" customHeight="false" outlineLevel="0" collapsed="false">
      <c r="A1961" s="14" t="n">
        <v>2062</v>
      </c>
      <c r="B1961" s="14" t="s">
        <v>80</v>
      </c>
      <c r="C1961" s="14" t="n">
        <v>1</v>
      </c>
      <c r="D1961" s="14" t="n">
        <v>231</v>
      </c>
      <c r="E1961" s="14" t="n">
        <v>2016</v>
      </c>
      <c r="F1961" s="14" t="s">
        <v>114</v>
      </c>
      <c r="G1961" s="14" t="n">
        <v>40</v>
      </c>
      <c r="H1961" s="14" t="n">
        <v>30</v>
      </c>
      <c r="I1961" s="14" t="n">
        <v>1</v>
      </c>
      <c r="J1961" s="14" t="n">
        <v>2</v>
      </c>
      <c r="K1961" s="14" t="n">
        <v>2</v>
      </c>
      <c r="L1961" s="14" t="n">
        <v>0</v>
      </c>
      <c r="M1961" s="14" t="n">
        <v>0</v>
      </c>
      <c r="N1961" s="14" t="s">
        <v>82</v>
      </c>
      <c r="O1961" s="14" t="s">
        <v>92</v>
      </c>
      <c r="P1961" s="14" t="s">
        <v>99</v>
      </c>
      <c r="Q1961" s="14" t="s">
        <v>94</v>
      </c>
      <c r="R1961" s="14" t="n">
        <v>0</v>
      </c>
      <c r="S1961" s="14" t="n">
        <v>0</v>
      </c>
      <c r="T1961" s="14" t="n">
        <v>0</v>
      </c>
      <c r="U1961" s="14" t="s">
        <v>95</v>
      </c>
      <c r="V1961" s="14" t="s">
        <v>95</v>
      </c>
      <c r="W1961" s="14" t="n">
        <v>0</v>
      </c>
      <c r="X1961" s="14" t="s">
        <v>120</v>
      </c>
      <c r="Y1961" s="14" t="n">
        <v>96</v>
      </c>
      <c r="Z1961" s="14" t="n">
        <v>0</v>
      </c>
      <c r="AA1961" s="14" t="n">
        <v>0</v>
      </c>
      <c r="AB1961" s="14" t="s">
        <v>87</v>
      </c>
      <c r="AC1961" s="14" t="n">
        <v>57.6</v>
      </c>
      <c r="AD1961" s="14" t="n">
        <v>0</v>
      </c>
      <c r="AE1961" s="14" t="n">
        <v>0</v>
      </c>
      <c r="AF1961" s="14" t="s">
        <v>96</v>
      </c>
      <c r="AG1961" s="15" t="n">
        <v>42538</v>
      </c>
      <c r="AH1961" s="14" t="n">
        <f aca="false">I1961+J1961</f>
        <v>3</v>
      </c>
      <c r="AI1961" s="14" t="n">
        <f aca="false">K1961+L1961+M1961</f>
        <v>2</v>
      </c>
      <c r="AJ1961" s="14" t="n">
        <f aca="false">AC1961*AH1961</f>
        <v>172.8</v>
      </c>
      <c r="AK1961" s="14" t="str">
        <f aca="false">IF(C1961=1,"Cancelled","Completed")</f>
        <v>Cancelled</v>
      </c>
      <c r="AL1961" s="14" t="str">
        <f aca="false">_xlfn.IFS(D1961&lt;=7,"0-7 Days",D1961&lt;=30,"8-30 Days",D1961&lt;=90,"31-90 Days",TRUE(),"90+ Days")</f>
        <v>90+ Days</v>
      </c>
      <c r="AM1961" s="14" t="str">
        <f aca="false">_xlfn.IFS(OR(F1961="December",F1961="January",F1961="February"),"Winter",OR(F1961="March",F1961="April",F1961="May"),"Spring",OR(F1961="June",F1961="July",F1961="August"),"Summer",TRUE(),"Autumn")</f>
        <v>Autumn</v>
      </c>
      <c r="AN1961" s="14" t="str">
        <f aca="false">IF(L1961+M1961&gt;0,"Family","Adult Only")</f>
        <v>Adult Only</v>
      </c>
      <c r="AO1961" s="14" t="str">
        <f aca="false">IF(U1961=V1961,"Same","Changed")</f>
        <v>Same</v>
      </c>
    </row>
    <row r="1962" customFormat="false" ht="15" hidden="false" customHeight="false" outlineLevel="0" collapsed="false">
      <c r="A1962" s="0" t="n">
        <v>2063</v>
      </c>
      <c r="B1962" s="0" t="s">
        <v>90</v>
      </c>
      <c r="C1962" s="0" t="n">
        <v>0</v>
      </c>
      <c r="D1962" s="0" t="n">
        <v>59</v>
      </c>
      <c r="E1962" s="0" t="n">
        <v>2016</v>
      </c>
      <c r="F1962" s="0" t="s">
        <v>111</v>
      </c>
      <c r="G1962" s="0" t="n">
        <v>42</v>
      </c>
      <c r="H1962" s="0" t="n">
        <v>9</v>
      </c>
      <c r="I1962" s="0" t="n">
        <v>1</v>
      </c>
      <c r="J1962" s="0" t="n">
        <v>0</v>
      </c>
      <c r="K1962" s="0" t="n">
        <v>2</v>
      </c>
      <c r="L1962" s="0" t="n">
        <v>0</v>
      </c>
      <c r="M1962" s="0" t="n">
        <v>0</v>
      </c>
      <c r="N1962" s="0" t="s">
        <v>82</v>
      </c>
      <c r="O1962" s="0" t="s">
        <v>123</v>
      </c>
      <c r="P1962" s="0" t="s">
        <v>93</v>
      </c>
      <c r="Q1962" s="0" t="s">
        <v>94</v>
      </c>
      <c r="R1962" s="0" t="n">
        <v>0</v>
      </c>
      <c r="S1962" s="0" t="n">
        <v>0</v>
      </c>
      <c r="T1962" s="0" t="n">
        <v>0</v>
      </c>
      <c r="U1962" s="0" t="s">
        <v>109</v>
      </c>
      <c r="V1962" s="0" t="s">
        <v>109</v>
      </c>
      <c r="W1962" s="0" t="n">
        <v>0</v>
      </c>
      <c r="X1962" s="0" t="s">
        <v>86</v>
      </c>
      <c r="Y1962" s="0" t="n">
        <v>9</v>
      </c>
      <c r="Z1962" s="0" t="n">
        <v>0</v>
      </c>
      <c r="AA1962" s="0" t="n">
        <v>0</v>
      </c>
      <c r="AB1962" s="0" t="s">
        <v>87</v>
      </c>
      <c r="AC1962" s="0" t="n">
        <v>151.2</v>
      </c>
      <c r="AD1962" s="0" t="n">
        <v>0</v>
      </c>
      <c r="AE1962" s="0" t="n">
        <v>0</v>
      </c>
      <c r="AF1962" s="0" t="s">
        <v>88</v>
      </c>
      <c r="AG1962" s="13" t="n">
        <v>42653</v>
      </c>
      <c r="AH1962" s="25" t="n">
        <f aca="false">I1962+J1962</f>
        <v>1</v>
      </c>
      <c r="AI1962" s="25" t="n">
        <f aca="false">K1962+L1962+M1962</f>
        <v>2</v>
      </c>
      <c r="AJ1962" s="25" t="n">
        <f aca="false">AC1962*AH1962</f>
        <v>151.2</v>
      </c>
      <c r="AK1962" s="0" t="str">
        <f aca="false">IF(C1962=1,"Cancelled","Completed")</f>
        <v>Completed</v>
      </c>
      <c r="AL1962" s="0" t="str">
        <f aca="false">_xlfn.IFS(D1962&lt;=7,"0-7 Days",D1962&lt;=30,"8-30 Days",D1962&lt;=90,"31-90 Days",TRUE(),"90+ Days")</f>
        <v>31-90 Days</v>
      </c>
      <c r="AM1962" s="0" t="str">
        <f aca="false">_xlfn.IFS(OR(F1962="December",F1962="January",F1962="February"),"Winter",OR(F1962="March",F1962="April",F1962="May"),"Spring",OR(F1962="June",F1962="July",F1962="August"),"Summer",TRUE(),"Autumn")</f>
        <v>Autumn</v>
      </c>
      <c r="AN1962" s="0" t="str">
        <f aca="false">IF(L1962+M1962&gt;0,"Family","Adult Only")</f>
        <v>Adult Only</v>
      </c>
      <c r="AO1962" s="0" t="str">
        <f aca="false">IF(U1962=V1962,"Same","Changed")</f>
        <v>Same</v>
      </c>
    </row>
    <row r="1963" customFormat="false" ht="15" hidden="false" customHeight="false" outlineLevel="0" collapsed="false">
      <c r="A1963" s="14" t="n">
        <v>2064</v>
      </c>
      <c r="B1963" s="14" t="s">
        <v>90</v>
      </c>
      <c r="C1963" s="14" t="n">
        <v>1</v>
      </c>
      <c r="D1963" s="14" t="n">
        <v>122</v>
      </c>
      <c r="E1963" s="14" t="n">
        <v>2017</v>
      </c>
      <c r="F1963" s="14" t="s">
        <v>121</v>
      </c>
      <c r="G1963" s="14" t="n">
        <v>21</v>
      </c>
      <c r="H1963" s="14" t="n">
        <v>26</v>
      </c>
      <c r="I1963" s="14" t="n">
        <v>1</v>
      </c>
      <c r="J1963" s="14" t="n">
        <v>2</v>
      </c>
      <c r="K1963" s="14" t="n">
        <v>2</v>
      </c>
      <c r="L1963" s="14" t="n">
        <v>0</v>
      </c>
      <c r="M1963" s="14" t="n">
        <v>0</v>
      </c>
      <c r="N1963" s="14" t="s">
        <v>82</v>
      </c>
      <c r="O1963" s="14" t="s">
        <v>122</v>
      </c>
      <c r="P1963" s="14" t="s">
        <v>93</v>
      </c>
      <c r="Q1963" s="14" t="s">
        <v>94</v>
      </c>
      <c r="R1963" s="14" t="n">
        <v>0</v>
      </c>
      <c r="S1963" s="14" t="n">
        <v>0</v>
      </c>
      <c r="T1963" s="14" t="n">
        <v>0</v>
      </c>
      <c r="U1963" s="14" t="s">
        <v>95</v>
      </c>
      <c r="V1963" s="14" t="s">
        <v>95</v>
      </c>
      <c r="W1963" s="14" t="n">
        <v>0</v>
      </c>
      <c r="X1963" s="14" t="s">
        <v>86</v>
      </c>
      <c r="Y1963" s="14" t="n">
        <v>9</v>
      </c>
      <c r="Z1963" s="14" t="n">
        <v>0</v>
      </c>
      <c r="AA1963" s="14" t="n">
        <v>0</v>
      </c>
      <c r="AB1963" s="14" t="s">
        <v>87</v>
      </c>
      <c r="AC1963" s="14" t="n">
        <v>130.67</v>
      </c>
      <c r="AD1963" s="14" t="n">
        <v>0</v>
      </c>
      <c r="AE1963" s="14" t="n">
        <v>0</v>
      </c>
      <c r="AF1963" s="14" t="s">
        <v>96</v>
      </c>
      <c r="AG1963" s="15" t="n">
        <v>42775</v>
      </c>
      <c r="AH1963" s="14" t="n">
        <f aca="false">I1963+J1963</f>
        <v>3</v>
      </c>
      <c r="AI1963" s="14" t="n">
        <f aca="false">K1963+L1963+M1963</f>
        <v>2</v>
      </c>
      <c r="AJ1963" s="14" t="n">
        <f aca="false">AC1963*AH1963</f>
        <v>392.01</v>
      </c>
      <c r="AK1963" s="14" t="str">
        <f aca="false">IF(C1963=1,"Cancelled","Completed")</f>
        <v>Cancelled</v>
      </c>
      <c r="AL1963" s="14" t="str">
        <f aca="false">_xlfn.IFS(D1963&lt;=7,"0-7 Days",D1963&lt;=30,"8-30 Days",D1963&lt;=90,"31-90 Days",TRUE(),"90+ Days")</f>
        <v>90+ Days</v>
      </c>
      <c r="AM1963" s="14" t="str">
        <f aca="false">_xlfn.IFS(OR(F1963="December",F1963="January",F1963="February"),"Winter",OR(F1963="March",F1963="April",F1963="May"),"Spring",OR(F1963="June",F1963="July",F1963="August"),"Summer",TRUE(),"Autumn")</f>
        <v>Spring</v>
      </c>
      <c r="AN1963" s="14" t="str">
        <f aca="false">IF(L1963+M1963&gt;0,"Family","Adult Only")</f>
        <v>Adult Only</v>
      </c>
      <c r="AO1963" s="14" t="str">
        <f aca="false">IF(U1963=V1963,"Same","Changed")</f>
        <v>Same</v>
      </c>
    </row>
    <row r="1964" customFormat="false" ht="15" hidden="false" customHeight="false" outlineLevel="0" collapsed="false">
      <c r="A1964" s="0" t="n">
        <v>2066</v>
      </c>
      <c r="B1964" s="0" t="s">
        <v>90</v>
      </c>
      <c r="C1964" s="0" t="n">
        <v>0</v>
      </c>
      <c r="D1964" s="0" t="n">
        <v>164</v>
      </c>
      <c r="E1964" s="0" t="n">
        <v>2017</v>
      </c>
      <c r="F1964" s="0" t="s">
        <v>135</v>
      </c>
      <c r="G1964" s="0" t="n">
        <v>26</v>
      </c>
      <c r="H1964" s="0" t="n">
        <v>28</v>
      </c>
      <c r="I1964" s="0" t="n">
        <v>0</v>
      </c>
      <c r="J1964" s="0" t="n">
        <v>2</v>
      </c>
      <c r="K1964" s="0" t="n">
        <v>2</v>
      </c>
      <c r="L1964" s="0" t="n">
        <v>0</v>
      </c>
      <c r="M1964" s="0" t="n">
        <v>0</v>
      </c>
      <c r="N1964" s="0" t="s">
        <v>82</v>
      </c>
      <c r="O1964" s="0" t="s">
        <v>83</v>
      </c>
      <c r="P1964" s="0" t="s">
        <v>93</v>
      </c>
      <c r="Q1964" s="0" t="s">
        <v>94</v>
      </c>
      <c r="R1964" s="0" t="n">
        <v>0</v>
      </c>
      <c r="S1964" s="0" t="n">
        <v>0</v>
      </c>
      <c r="T1964" s="0" t="n">
        <v>0</v>
      </c>
      <c r="U1964" s="0" t="s">
        <v>95</v>
      </c>
      <c r="V1964" s="0" t="s">
        <v>95</v>
      </c>
      <c r="W1964" s="0" t="n">
        <v>0</v>
      </c>
      <c r="X1964" s="0" t="s">
        <v>86</v>
      </c>
      <c r="Y1964" s="0" t="n">
        <v>9</v>
      </c>
      <c r="Z1964" s="0" t="n">
        <v>0</v>
      </c>
      <c r="AA1964" s="0" t="n">
        <v>0</v>
      </c>
      <c r="AB1964" s="0" t="s">
        <v>87</v>
      </c>
      <c r="AC1964" s="0" t="n">
        <v>126</v>
      </c>
      <c r="AD1964" s="0" t="n">
        <v>1</v>
      </c>
      <c r="AE1964" s="0" t="n">
        <v>1</v>
      </c>
      <c r="AF1964" s="0" t="s">
        <v>88</v>
      </c>
      <c r="AG1964" s="13" t="n">
        <v>42916</v>
      </c>
      <c r="AH1964" s="25" t="n">
        <f aca="false">I1964+J1964</f>
        <v>2</v>
      </c>
      <c r="AI1964" s="25" t="n">
        <f aca="false">K1964+L1964+M1964</f>
        <v>2</v>
      </c>
      <c r="AJ1964" s="25" t="n">
        <f aca="false">AC1964*AH1964</f>
        <v>252</v>
      </c>
      <c r="AK1964" s="0" t="str">
        <f aca="false">IF(C1964=1,"Cancelled","Completed")</f>
        <v>Completed</v>
      </c>
      <c r="AL1964" s="0" t="str">
        <f aca="false">_xlfn.IFS(D1964&lt;=7,"0-7 Days",D1964&lt;=30,"8-30 Days",D1964&lt;=90,"31-90 Days",TRUE(),"90+ Days")</f>
        <v>90+ Days</v>
      </c>
      <c r="AM1964" s="0" t="str">
        <f aca="false">_xlfn.IFS(OR(F1964="December",F1964="January",F1964="February"),"Winter",OR(F1964="March",F1964="April",F1964="May"),"Spring",OR(F1964="June",F1964="July",F1964="August"),"Summer",TRUE(),"Autumn")</f>
        <v>Summer</v>
      </c>
      <c r="AN1964" s="0" t="str">
        <f aca="false">IF(L1964+M1964&gt;0,"Family","Adult Only")</f>
        <v>Adult Only</v>
      </c>
      <c r="AO1964" s="0" t="str">
        <f aca="false">IF(U1964=V1964,"Same","Changed")</f>
        <v>Same</v>
      </c>
    </row>
    <row r="1965" customFormat="false" ht="15" hidden="false" customHeight="false" outlineLevel="0" collapsed="false">
      <c r="A1965" s="14" t="n">
        <v>2067</v>
      </c>
      <c r="B1965" s="14" t="s">
        <v>90</v>
      </c>
      <c r="C1965" s="14" t="n">
        <v>1</v>
      </c>
      <c r="D1965" s="14" t="n">
        <v>30</v>
      </c>
      <c r="E1965" s="14" t="n">
        <v>2017</v>
      </c>
      <c r="F1965" s="14" t="s">
        <v>121</v>
      </c>
      <c r="G1965" s="14" t="n">
        <v>21</v>
      </c>
      <c r="H1965" s="14" t="n">
        <v>22</v>
      </c>
      <c r="I1965" s="14" t="n">
        <v>1</v>
      </c>
      <c r="J1965" s="14" t="n">
        <v>1</v>
      </c>
      <c r="K1965" s="14" t="n">
        <v>1</v>
      </c>
      <c r="L1965" s="14" t="n">
        <v>0</v>
      </c>
      <c r="M1965" s="14" t="n">
        <v>0</v>
      </c>
      <c r="N1965" s="14" t="s">
        <v>82</v>
      </c>
      <c r="O1965" s="14" t="s">
        <v>92</v>
      </c>
      <c r="P1965" s="14" t="s">
        <v>84</v>
      </c>
      <c r="Q1965" s="14" t="s">
        <v>84</v>
      </c>
      <c r="R1965" s="14" t="n">
        <v>0</v>
      </c>
      <c r="S1965" s="14" t="n">
        <v>0</v>
      </c>
      <c r="T1965" s="14" t="n">
        <v>0</v>
      </c>
      <c r="U1965" s="14" t="s">
        <v>95</v>
      </c>
      <c r="V1965" s="14" t="s">
        <v>95</v>
      </c>
      <c r="W1965" s="14" t="n">
        <v>0</v>
      </c>
      <c r="X1965" s="14" t="s">
        <v>86</v>
      </c>
      <c r="Y1965" s="14" t="n">
        <v>0</v>
      </c>
      <c r="Z1965" s="14" t="n">
        <v>0</v>
      </c>
      <c r="AA1965" s="14" t="n">
        <v>0</v>
      </c>
      <c r="AB1965" s="14" t="s">
        <v>101</v>
      </c>
      <c r="AC1965" s="14" t="n">
        <v>144</v>
      </c>
      <c r="AD1965" s="14" t="n">
        <v>0</v>
      </c>
      <c r="AE1965" s="14" t="n">
        <v>0</v>
      </c>
      <c r="AF1965" s="14" t="s">
        <v>96</v>
      </c>
      <c r="AG1965" s="15" t="n">
        <v>42851</v>
      </c>
      <c r="AH1965" s="14" t="n">
        <f aca="false">I1965+J1965</f>
        <v>2</v>
      </c>
      <c r="AI1965" s="14" t="n">
        <f aca="false">K1965+L1965+M1965</f>
        <v>1</v>
      </c>
      <c r="AJ1965" s="14" t="n">
        <f aca="false">AC1965*AH1965</f>
        <v>288</v>
      </c>
      <c r="AK1965" s="14" t="str">
        <f aca="false">IF(C1965=1,"Cancelled","Completed")</f>
        <v>Cancelled</v>
      </c>
      <c r="AL1965" s="14" t="str">
        <f aca="false">_xlfn.IFS(D1965&lt;=7,"0-7 Days",D1965&lt;=30,"8-30 Days",D1965&lt;=90,"31-90 Days",TRUE(),"90+ Days")</f>
        <v>8-30 Days</v>
      </c>
      <c r="AM1965" s="14" t="str">
        <f aca="false">_xlfn.IFS(OR(F1965="December",F1965="January",F1965="February"),"Winter",OR(F1965="March",F1965="April",F1965="May"),"Spring",OR(F1965="June",F1965="July",F1965="August"),"Summer",TRUE(),"Autumn")</f>
        <v>Spring</v>
      </c>
      <c r="AN1965" s="14" t="str">
        <f aca="false">IF(L1965+M1965&gt;0,"Family","Adult Only")</f>
        <v>Adult Only</v>
      </c>
      <c r="AO1965" s="14" t="str">
        <f aca="false">IF(U1965=V1965,"Same","Changed")</f>
        <v>Same</v>
      </c>
    </row>
    <row r="1966" customFormat="false" ht="15" hidden="false" customHeight="false" outlineLevel="0" collapsed="false">
      <c r="A1966" s="0" t="n">
        <v>2068</v>
      </c>
      <c r="B1966" s="0" t="s">
        <v>80</v>
      </c>
      <c r="C1966" s="0" t="n">
        <v>0</v>
      </c>
      <c r="D1966" s="0" t="n">
        <v>12</v>
      </c>
      <c r="E1966" s="0" t="n">
        <v>2016</v>
      </c>
      <c r="F1966" s="0" t="s">
        <v>81</v>
      </c>
      <c r="G1966" s="0" t="n">
        <v>49</v>
      </c>
      <c r="H1966" s="0" t="n">
        <v>2</v>
      </c>
      <c r="I1966" s="0" t="n">
        <v>0</v>
      </c>
      <c r="J1966" s="0" t="n">
        <v>1</v>
      </c>
      <c r="K1966" s="0" t="n">
        <v>2</v>
      </c>
      <c r="L1966" s="0" t="n">
        <v>0</v>
      </c>
      <c r="M1966" s="0" t="n">
        <v>0</v>
      </c>
      <c r="N1966" s="0" t="s">
        <v>82</v>
      </c>
      <c r="O1966" s="0" t="s">
        <v>92</v>
      </c>
      <c r="P1966" s="0" t="s">
        <v>93</v>
      </c>
      <c r="Q1966" s="0" t="s">
        <v>94</v>
      </c>
      <c r="R1966" s="0" t="n">
        <v>0</v>
      </c>
      <c r="S1966" s="0" t="n">
        <v>0</v>
      </c>
      <c r="T1966" s="0" t="n">
        <v>1</v>
      </c>
      <c r="U1966" s="0" t="s">
        <v>95</v>
      </c>
      <c r="V1966" s="0" t="s">
        <v>95</v>
      </c>
      <c r="W1966" s="0" t="n">
        <v>0</v>
      </c>
      <c r="X1966" s="0" t="s">
        <v>86</v>
      </c>
      <c r="Y1966" s="0" t="n">
        <v>240</v>
      </c>
      <c r="Z1966" s="0" t="n">
        <v>0</v>
      </c>
      <c r="AA1966" s="0" t="n">
        <v>0</v>
      </c>
      <c r="AB1966" s="0" t="s">
        <v>87</v>
      </c>
      <c r="AC1966" s="0" t="n">
        <v>48</v>
      </c>
      <c r="AD1966" s="0" t="n">
        <v>0</v>
      </c>
      <c r="AE1966" s="0" t="n">
        <v>1</v>
      </c>
      <c r="AF1966" s="0" t="s">
        <v>88</v>
      </c>
      <c r="AG1966" s="13" t="n">
        <v>42707</v>
      </c>
      <c r="AH1966" s="25" t="n">
        <f aca="false">I1966+J1966</f>
        <v>1</v>
      </c>
      <c r="AI1966" s="25" t="n">
        <f aca="false">K1966+L1966+M1966</f>
        <v>2</v>
      </c>
      <c r="AJ1966" s="25" t="n">
        <f aca="false">AC1966*AH1966</f>
        <v>48</v>
      </c>
      <c r="AK1966" s="0" t="str">
        <f aca="false">IF(C1966=1,"Cancelled","Completed")</f>
        <v>Completed</v>
      </c>
      <c r="AL1966" s="0" t="str">
        <f aca="false">_xlfn.IFS(D1966&lt;=7,"0-7 Days",D1966&lt;=30,"8-30 Days",D1966&lt;=90,"31-90 Days",TRUE(),"90+ Days")</f>
        <v>8-30 Days</v>
      </c>
      <c r="AM1966" s="0" t="str">
        <f aca="false">_xlfn.IFS(OR(F1966="December",F1966="January",F1966="February"),"Winter",OR(F1966="March",F1966="April",F1966="May"),"Spring",OR(F1966="June",F1966="July",F1966="August"),"Summer",TRUE(),"Autumn")</f>
        <v>Winter</v>
      </c>
      <c r="AN1966" s="0" t="str">
        <f aca="false">IF(L1966+M1966&gt;0,"Family","Adult Only")</f>
        <v>Adult Only</v>
      </c>
      <c r="AO1966" s="0" t="str">
        <f aca="false">IF(U1966=V1966,"Same","Changed")</f>
        <v>Same</v>
      </c>
    </row>
    <row r="1967" customFormat="false" ht="15" hidden="false" customHeight="false" outlineLevel="0" collapsed="false">
      <c r="A1967" s="14" t="n">
        <v>2069</v>
      </c>
      <c r="B1967" s="14" t="s">
        <v>90</v>
      </c>
      <c r="C1967" s="14" t="n">
        <v>1</v>
      </c>
      <c r="D1967" s="14" t="n">
        <v>17</v>
      </c>
      <c r="E1967" s="14" t="n">
        <v>2016</v>
      </c>
      <c r="F1967" s="14" t="s">
        <v>91</v>
      </c>
      <c r="G1967" s="14" t="n">
        <v>30</v>
      </c>
      <c r="H1967" s="14" t="n">
        <v>23</v>
      </c>
      <c r="I1967" s="14" t="n">
        <v>0</v>
      </c>
      <c r="J1967" s="14" t="n">
        <v>1</v>
      </c>
      <c r="K1967" s="14" t="n">
        <v>2</v>
      </c>
      <c r="L1967" s="14" t="n">
        <v>0</v>
      </c>
      <c r="M1967" s="14" t="n">
        <v>0</v>
      </c>
      <c r="N1967" s="14" t="s">
        <v>107</v>
      </c>
      <c r="O1967" s="14" t="s">
        <v>92</v>
      </c>
      <c r="P1967" s="14" t="s">
        <v>93</v>
      </c>
      <c r="Q1967" s="14" t="s">
        <v>94</v>
      </c>
      <c r="R1967" s="14" t="n">
        <v>0</v>
      </c>
      <c r="S1967" s="14" t="n">
        <v>0</v>
      </c>
      <c r="T1967" s="14" t="n">
        <v>0</v>
      </c>
      <c r="U1967" s="14" t="s">
        <v>95</v>
      </c>
      <c r="V1967" s="14" t="s">
        <v>95</v>
      </c>
      <c r="W1967" s="14" t="n">
        <v>0</v>
      </c>
      <c r="X1967" s="14" t="s">
        <v>86</v>
      </c>
      <c r="Y1967" s="14" t="n">
        <v>9</v>
      </c>
      <c r="Z1967" s="14" t="n">
        <v>0</v>
      </c>
      <c r="AA1967" s="14" t="n">
        <v>0</v>
      </c>
      <c r="AB1967" s="14" t="s">
        <v>87</v>
      </c>
      <c r="AC1967" s="14" t="n">
        <v>139</v>
      </c>
      <c r="AD1967" s="14" t="n">
        <v>0</v>
      </c>
      <c r="AE1967" s="14" t="n">
        <v>1</v>
      </c>
      <c r="AF1967" s="14" t="s">
        <v>96</v>
      </c>
      <c r="AG1967" s="15" t="n">
        <v>42563</v>
      </c>
      <c r="AH1967" s="14" t="n">
        <f aca="false">I1967+J1967</f>
        <v>1</v>
      </c>
      <c r="AI1967" s="14" t="n">
        <f aca="false">K1967+L1967+M1967</f>
        <v>2</v>
      </c>
      <c r="AJ1967" s="14" t="n">
        <f aca="false">AC1967*AH1967</f>
        <v>139</v>
      </c>
      <c r="AK1967" s="14" t="str">
        <f aca="false">IF(C1967=1,"Cancelled","Completed")</f>
        <v>Cancelled</v>
      </c>
      <c r="AL1967" s="14" t="str">
        <f aca="false">_xlfn.IFS(D1967&lt;=7,"0-7 Days",D1967&lt;=30,"8-30 Days",D1967&lt;=90,"31-90 Days",TRUE(),"90+ Days")</f>
        <v>8-30 Days</v>
      </c>
      <c r="AM1967" s="14" t="str">
        <f aca="false">_xlfn.IFS(OR(F1967="December",F1967="January",F1967="February"),"Winter",OR(F1967="March",F1967="April",F1967="May"),"Spring",OR(F1967="June",F1967="July",F1967="August"),"Summer",TRUE(),"Autumn")</f>
        <v>Summer</v>
      </c>
      <c r="AN1967" s="14" t="str">
        <f aca="false">IF(L1967+M1967&gt;0,"Family","Adult Only")</f>
        <v>Adult Only</v>
      </c>
      <c r="AO1967" s="14" t="str">
        <f aca="false">IF(U1967=V1967,"Same","Changed")</f>
        <v>Same</v>
      </c>
    </row>
    <row r="1968" customFormat="false" ht="15" hidden="false" customHeight="false" outlineLevel="0" collapsed="false">
      <c r="A1968" s="0" t="n">
        <v>2070</v>
      </c>
      <c r="B1968" s="0" t="s">
        <v>90</v>
      </c>
      <c r="C1968" s="0" t="n">
        <v>0</v>
      </c>
      <c r="D1968" s="0" t="n">
        <v>9</v>
      </c>
      <c r="E1968" s="0" t="n">
        <v>2016</v>
      </c>
      <c r="F1968" s="0" t="s">
        <v>119</v>
      </c>
      <c r="G1968" s="0" t="n">
        <v>34</v>
      </c>
      <c r="H1968" s="0" t="n">
        <v>19</v>
      </c>
      <c r="I1968" s="0" t="n">
        <v>0</v>
      </c>
      <c r="J1968" s="0" t="n">
        <v>1</v>
      </c>
      <c r="K1968" s="0" t="n">
        <v>2</v>
      </c>
      <c r="L1968" s="0" t="n">
        <v>0</v>
      </c>
      <c r="M1968" s="0" t="n">
        <v>0</v>
      </c>
      <c r="N1968" s="0" t="s">
        <v>82</v>
      </c>
      <c r="O1968" s="0" t="s">
        <v>122</v>
      </c>
      <c r="P1968" s="0" t="s">
        <v>93</v>
      </c>
      <c r="Q1968" s="0" t="s">
        <v>94</v>
      </c>
      <c r="R1968" s="0" t="n">
        <v>0</v>
      </c>
      <c r="S1968" s="0" t="n">
        <v>0</v>
      </c>
      <c r="T1968" s="0" t="n">
        <v>0</v>
      </c>
      <c r="U1968" s="0" t="s">
        <v>95</v>
      </c>
      <c r="V1968" s="0" t="s">
        <v>95</v>
      </c>
      <c r="W1968" s="0" t="n">
        <v>0</v>
      </c>
      <c r="X1968" s="0" t="s">
        <v>86</v>
      </c>
      <c r="Y1968" s="0" t="n">
        <v>9</v>
      </c>
      <c r="Z1968" s="0" t="n">
        <v>0</v>
      </c>
      <c r="AA1968" s="0" t="n">
        <v>0</v>
      </c>
      <c r="AB1968" s="0" t="s">
        <v>87</v>
      </c>
      <c r="AC1968" s="0" t="n">
        <v>140</v>
      </c>
      <c r="AD1968" s="0" t="n">
        <v>0</v>
      </c>
      <c r="AE1968" s="0" t="n">
        <v>2</v>
      </c>
      <c r="AF1968" s="0" t="s">
        <v>88</v>
      </c>
      <c r="AG1968" s="13" t="n">
        <v>42602</v>
      </c>
      <c r="AH1968" s="25" t="n">
        <f aca="false">I1968+J1968</f>
        <v>1</v>
      </c>
      <c r="AI1968" s="25" t="n">
        <f aca="false">K1968+L1968+M1968</f>
        <v>2</v>
      </c>
      <c r="AJ1968" s="25" t="n">
        <f aca="false">AC1968*AH1968</f>
        <v>140</v>
      </c>
      <c r="AK1968" s="0" t="str">
        <f aca="false">IF(C1968=1,"Cancelled","Completed")</f>
        <v>Completed</v>
      </c>
      <c r="AL1968" s="0" t="str">
        <f aca="false">_xlfn.IFS(D1968&lt;=7,"0-7 Days",D1968&lt;=30,"8-30 Days",D1968&lt;=90,"31-90 Days",TRUE(),"90+ Days")</f>
        <v>8-30 Days</v>
      </c>
      <c r="AM1968" s="0" t="str">
        <f aca="false">_xlfn.IFS(OR(F1968="December",F1968="January",F1968="February"),"Winter",OR(F1968="March",F1968="April",F1968="May"),"Spring",OR(F1968="June",F1968="July",F1968="August"),"Summer",TRUE(),"Autumn")</f>
        <v>Summer</v>
      </c>
      <c r="AN1968" s="0" t="str">
        <f aca="false">IF(L1968+M1968&gt;0,"Family","Adult Only")</f>
        <v>Adult Only</v>
      </c>
      <c r="AO1968" s="0" t="str">
        <f aca="false">IF(U1968=V1968,"Same","Changed")</f>
        <v>Same</v>
      </c>
    </row>
    <row r="1969" customFormat="false" ht="15" hidden="false" customHeight="false" outlineLevel="0" collapsed="false">
      <c r="A1969" s="14" t="n">
        <v>2071</v>
      </c>
      <c r="B1969" s="14" t="s">
        <v>90</v>
      </c>
      <c r="C1969" s="14" t="n">
        <v>0</v>
      </c>
      <c r="D1969" s="14" t="n">
        <v>0</v>
      </c>
      <c r="E1969" s="14" t="n">
        <v>2017</v>
      </c>
      <c r="F1969" s="14" t="s">
        <v>106</v>
      </c>
      <c r="G1969" s="14" t="n">
        <v>16</v>
      </c>
      <c r="H1969" s="14" t="n">
        <v>18</v>
      </c>
      <c r="I1969" s="14" t="n">
        <v>0</v>
      </c>
      <c r="J1969" s="14" t="n">
        <v>1</v>
      </c>
      <c r="K1969" s="14" t="n">
        <v>1</v>
      </c>
      <c r="L1969" s="14" t="n">
        <v>0</v>
      </c>
      <c r="M1969" s="14" t="n">
        <v>0</v>
      </c>
      <c r="N1969" s="14" t="s">
        <v>82</v>
      </c>
      <c r="O1969" s="14" t="s">
        <v>92</v>
      </c>
      <c r="P1969" s="14" t="s">
        <v>168</v>
      </c>
      <c r="Q1969" s="14" t="s">
        <v>84</v>
      </c>
      <c r="R1969" s="14" t="n">
        <v>1</v>
      </c>
      <c r="S1969" s="14" t="n">
        <v>0</v>
      </c>
      <c r="T1969" s="14" t="n">
        <v>1</v>
      </c>
      <c r="U1969" s="14" t="s">
        <v>95</v>
      </c>
      <c r="V1969" s="14" t="s">
        <v>95</v>
      </c>
      <c r="W1969" s="14" t="n">
        <v>0</v>
      </c>
      <c r="X1969" s="14" t="s">
        <v>86</v>
      </c>
      <c r="Y1969" s="14" t="n">
        <v>0</v>
      </c>
      <c r="Z1969" s="14" t="n">
        <v>0</v>
      </c>
      <c r="AA1969" s="14" t="n">
        <v>0</v>
      </c>
      <c r="AB1969" s="14" t="s">
        <v>87</v>
      </c>
      <c r="AC1969" s="14" t="n">
        <v>0</v>
      </c>
      <c r="AD1969" s="14" t="n">
        <v>1</v>
      </c>
      <c r="AE1969" s="14" t="n">
        <v>2</v>
      </c>
      <c r="AF1969" s="14" t="s">
        <v>88</v>
      </c>
      <c r="AG1969" s="15" t="n">
        <v>42844</v>
      </c>
      <c r="AH1969" s="14" t="n">
        <f aca="false">I1969+J1969</f>
        <v>1</v>
      </c>
      <c r="AI1969" s="14" t="n">
        <f aca="false">K1969+L1969+M1969</f>
        <v>1</v>
      </c>
      <c r="AJ1969" s="14" t="n">
        <f aca="false">AC1969*AH1969</f>
        <v>0</v>
      </c>
      <c r="AK1969" s="14" t="str">
        <f aca="false">IF(C1969=1,"Cancelled","Completed")</f>
        <v>Completed</v>
      </c>
      <c r="AL1969" s="14" t="str">
        <f aca="false">_xlfn.IFS(D1969&lt;=7,"0-7 Days",D1969&lt;=30,"8-30 Days",D1969&lt;=90,"31-90 Days",TRUE(),"90+ Days")</f>
        <v>0-7 Days</v>
      </c>
      <c r="AM1969" s="14" t="str">
        <f aca="false">_xlfn.IFS(OR(F1969="December",F1969="January",F1969="February"),"Winter",OR(F1969="March",F1969="April",F1969="May"),"Spring",OR(F1969="June",F1969="July",F1969="August"),"Summer",TRUE(),"Autumn")</f>
        <v>Spring</v>
      </c>
      <c r="AN1969" s="14" t="str">
        <f aca="false">IF(L1969+M1969&gt;0,"Family","Adult Only")</f>
        <v>Adult Only</v>
      </c>
      <c r="AO1969" s="14" t="str">
        <f aca="false">IF(U1969=V1969,"Same","Changed")</f>
        <v>Same</v>
      </c>
    </row>
    <row r="1970" customFormat="false" ht="15" hidden="false" customHeight="false" outlineLevel="0" collapsed="false">
      <c r="A1970" s="0" t="n">
        <v>2072</v>
      </c>
      <c r="B1970" s="0" t="s">
        <v>90</v>
      </c>
      <c r="C1970" s="0" t="n">
        <v>0</v>
      </c>
      <c r="D1970" s="0" t="n">
        <v>2</v>
      </c>
      <c r="E1970" s="0" t="n">
        <v>2016</v>
      </c>
      <c r="F1970" s="0" t="s">
        <v>126</v>
      </c>
      <c r="G1970" s="0" t="n">
        <v>5</v>
      </c>
      <c r="H1970" s="0" t="n">
        <v>30</v>
      </c>
      <c r="I1970" s="0" t="n">
        <v>0</v>
      </c>
      <c r="J1970" s="0" t="n">
        <v>1</v>
      </c>
      <c r="K1970" s="0" t="n">
        <v>1</v>
      </c>
      <c r="L1970" s="0" t="n">
        <v>0</v>
      </c>
      <c r="M1970" s="0" t="n">
        <v>0</v>
      </c>
      <c r="N1970" s="0" t="s">
        <v>82</v>
      </c>
      <c r="O1970" s="0" t="s">
        <v>98</v>
      </c>
      <c r="P1970" s="0" t="s">
        <v>93</v>
      </c>
      <c r="Q1970" s="0" t="s">
        <v>94</v>
      </c>
      <c r="R1970" s="0" t="n">
        <v>0</v>
      </c>
      <c r="S1970" s="0" t="n">
        <v>0</v>
      </c>
      <c r="T1970" s="0" t="n">
        <v>0</v>
      </c>
      <c r="U1970" s="0" t="s">
        <v>95</v>
      </c>
      <c r="V1970" s="0" t="s">
        <v>95</v>
      </c>
      <c r="W1970" s="0" t="n">
        <v>0</v>
      </c>
      <c r="X1970" s="0" t="s">
        <v>86</v>
      </c>
      <c r="Y1970" s="0" t="n">
        <v>9</v>
      </c>
      <c r="Z1970" s="0" t="n">
        <v>0</v>
      </c>
      <c r="AA1970" s="0" t="n">
        <v>0</v>
      </c>
      <c r="AB1970" s="0" t="s">
        <v>101</v>
      </c>
      <c r="AC1970" s="0" t="n">
        <v>80</v>
      </c>
      <c r="AD1970" s="0" t="n">
        <v>0</v>
      </c>
      <c r="AE1970" s="0" t="n">
        <v>1</v>
      </c>
      <c r="AF1970" s="0" t="s">
        <v>88</v>
      </c>
      <c r="AG1970" s="13" t="n">
        <v>42400</v>
      </c>
      <c r="AH1970" s="25" t="n">
        <f aca="false">I1970+J1970</f>
        <v>1</v>
      </c>
      <c r="AI1970" s="25" t="n">
        <f aca="false">K1970+L1970+M1970</f>
        <v>1</v>
      </c>
      <c r="AJ1970" s="25" t="n">
        <f aca="false">AC1970*AH1970</f>
        <v>80</v>
      </c>
      <c r="AK1970" s="0" t="str">
        <f aca="false">IF(C1970=1,"Cancelled","Completed")</f>
        <v>Completed</v>
      </c>
      <c r="AL1970" s="0" t="str">
        <f aca="false">_xlfn.IFS(D1970&lt;=7,"0-7 Days",D1970&lt;=30,"8-30 Days",D1970&lt;=90,"31-90 Days",TRUE(),"90+ Days")</f>
        <v>0-7 Days</v>
      </c>
      <c r="AM1970" s="0" t="str">
        <f aca="false">_xlfn.IFS(OR(F1970="December",F1970="January",F1970="February"),"Winter",OR(F1970="March",F1970="April",F1970="May"),"Spring",OR(F1970="June",F1970="July",F1970="August"),"Summer",TRUE(),"Autumn")</f>
        <v>Winter</v>
      </c>
      <c r="AN1970" s="0" t="str">
        <f aca="false">IF(L1970+M1970&gt;0,"Family","Adult Only")</f>
        <v>Adult Only</v>
      </c>
      <c r="AO1970" s="0" t="str">
        <f aca="false">IF(U1970=V1970,"Same","Changed")</f>
        <v>Same</v>
      </c>
    </row>
    <row r="1971" customFormat="false" ht="15" hidden="false" customHeight="false" outlineLevel="0" collapsed="false">
      <c r="A1971" s="14" t="n">
        <v>2073</v>
      </c>
      <c r="B1971" s="14" t="s">
        <v>90</v>
      </c>
      <c r="C1971" s="14" t="n">
        <v>1</v>
      </c>
      <c r="D1971" s="14" t="n">
        <v>83</v>
      </c>
      <c r="E1971" s="14" t="n">
        <v>2016</v>
      </c>
      <c r="F1971" s="14" t="s">
        <v>91</v>
      </c>
      <c r="G1971" s="14" t="n">
        <v>30</v>
      </c>
      <c r="H1971" s="14" t="n">
        <v>18</v>
      </c>
      <c r="I1971" s="14" t="n">
        <v>1</v>
      </c>
      <c r="J1971" s="14" t="n">
        <v>3</v>
      </c>
      <c r="K1971" s="14" t="n">
        <v>2</v>
      </c>
      <c r="L1971" s="14" t="n">
        <v>1</v>
      </c>
      <c r="M1971" s="14" t="n">
        <v>0</v>
      </c>
      <c r="N1971" s="14" t="s">
        <v>82</v>
      </c>
      <c r="O1971" s="14" t="s">
        <v>122</v>
      </c>
      <c r="P1971" s="14" t="s">
        <v>93</v>
      </c>
      <c r="Q1971" s="14" t="s">
        <v>94</v>
      </c>
      <c r="R1971" s="14" t="n">
        <v>0</v>
      </c>
      <c r="S1971" s="14" t="n">
        <v>0</v>
      </c>
      <c r="T1971" s="14" t="n">
        <v>0</v>
      </c>
      <c r="U1971" s="14" t="s">
        <v>95</v>
      </c>
      <c r="V1971" s="14" t="s">
        <v>95</v>
      </c>
      <c r="W1971" s="14" t="n">
        <v>0</v>
      </c>
      <c r="X1971" s="14" t="s">
        <v>86</v>
      </c>
      <c r="Y1971" s="14" t="n">
        <v>9</v>
      </c>
      <c r="Z1971" s="14" t="n">
        <v>0</v>
      </c>
      <c r="AA1971" s="14" t="n">
        <v>0</v>
      </c>
      <c r="AB1971" s="14" t="s">
        <v>87</v>
      </c>
      <c r="AC1971" s="14" t="n">
        <v>123.75</v>
      </c>
      <c r="AD1971" s="14" t="n">
        <v>0</v>
      </c>
      <c r="AE1971" s="14" t="n">
        <v>0</v>
      </c>
      <c r="AF1971" s="14" t="s">
        <v>96</v>
      </c>
      <c r="AG1971" s="15" t="n">
        <v>42493</v>
      </c>
      <c r="AH1971" s="14" t="n">
        <f aca="false">I1971+J1971</f>
        <v>4</v>
      </c>
      <c r="AI1971" s="14" t="n">
        <f aca="false">K1971+L1971+M1971</f>
        <v>3</v>
      </c>
      <c r="AJ1971" s="14" t="n">
        <f aca="false">AC1971*AH1971</f>
        <v>495</v>
      </c>
      <c r="AK1971" s="14" t="str">
        <f aca="false">IF(C1971=1,"Cancelled","Completed")</f>
        <v>Cancelled</v>
      </c>
      <c r="AL1971" s="14" t="str">
        <f aca="false">_xlfn.IFS(D1971&lt;=7,"0-7 Days",D1971&lt;=30,"8-30 Days",D1971&lt;=90,"31-90 Days",TRUE(),"90+ Days")</f>
        <v>31-90 Days</v>
      </c>
      <c r="AM1971" s="14" t="str">
        <f aca="false">_xlfn.IFS(OR(F1971="December",F1971="January",F1971="February"),"Winter",OR(F1971="March",F1971="April",F1971="May"),"Spring",OR(F1971="June",F1971="July",F1971="August"),"Summer",TRUE(),"Autumn")</f>
        <v>Summer</v>
      </c>
      <c r="AN1971" s="14" t="str">
        <f aca="false">IF(L1971+M1971&gt;0,"Family","Adult Only")</f>
        <v>Family</v>
      </c>
      <c r="AO1971" s="14" t="str">
        <f aca="false">IF(U1971=V1971,"Same","Changed")</f>
        <v>Same</v>
      </c>
    </row>
    <row r="1972" customFormat="false" ht="15" hidden="false" customHeight="false" outlineLevel="0" collapsed="false">
      <c r="A1972" s="0" t="n">
        <v>2074</v>
      </c>
      <c r="B1972" s="0" t="s">
        <v>90</v>
      </c>
      <c r="C1972" s="0" t="n">
        <v>0</v>
      </c>
      <c r="D1972" s="0" t="n">
        <v>221</v>
      </c>
      <c r="E1972" s="0" t="n">
        <v>2017</v>
      </c>
      <c r="F1972" s="0" t="s">
        <v>121</v>
      </c>
      <c r="G1972" s="0" t="n">
        <v>19</v>
      </c>
      <c r="H1972" s="0" t="n">
        <v>11</v>
      </c>
      <c r="I1972" s="0" t="n">
        <v>1</v>
      </c>
      <c r="J1972" s="0" t="n">
        <v>3</v>
      </c>
      <c r="K1972" s="0" t="n">
        <v>2</v>
      </c>
      <c r="L1972" s="0" t="n">
        <v>0</v>
      </c>
      <c r="M1972" s="0" t="n">
        <v>0</v>
      </c>
      <c r="N1972" s="0" t="s">
        <v>82</v>
      </c>
      <c r="O1972" s="0" t="s">
        <v>83</v>
      </c>
      <c r="P1972" s="0" t="s">
        <v>93</v>
      </c>
      <c r="Q1972" s="0" t="s">
        <v>94</v>
      </c>
      <c r="R1972" s="0" t="n">
        <v>0</v>
      </c>
      <c r="S1972" s="0" t="n">
        <v>0</v>
      </c>
      <c r="T1972" s="0" t="n">
        <v>0</v>
      </c>
      <c r="U1972" s="0" t="s">
        <v>95</v>
      </c>
      <c r="V1972" s="0" t="s">
        <v>95</v>
      </c>
      <c r="W1972" s="0" t="n">
        <v>0</v>
      </c>
      <c r="X1972" s="0" t="s">
        <v>86</v>
      </c>
      <c r="Y1972" s="0" t="n">
        <v>9</v>
      </c>
      <c r="Z1972" s="0" t="n">
        <v>0</v>
      </c>
      <c r="AA1972" s="0" t="n">
        <v>0</v>
      </c>
      <c r="AB1972" s="0" t="s">
        <v>101</v>
      </c>
      <c r="AC1972" s="0" t="n">
        <v>138.6</v>
      </c>
      <c r="AD1972" s="0" t="n">
        <v>0</v>
      </c>
      <c r="AE1972" s="0" t="n">
        <v>1</v>
      </c>
      <c r="AF1972" s="0" t="s">
        <v>88</v>
      </c>
      <c r="AG1972" s="13" t="n">
        <v>42870</v>
      </c>
      <c r="AH1972" s="25" t="n">
        <f aca="false">I1972+J1972</f>
        <v>4</v>
      </c>
      <c r="AI1972" s="25" t="n">
        <f aca="false">K1972+L1972+M1972</f>
        <v>2</v>
      </c>
      <c r="AJ1972" s="25" t="n">
        <f aca="false">AC1972*AH1972</f>
        <v>554.4</v>
      </c>
      <c r="AK1972" s="0" t="str">
        <f aca="false">IF(C1972=1,"Cancelled","Completed")</f>
        <v>Completed</v>
      </c>
      <c r="AL1972" s="0" t="str">
        <f aca="false">_xlfn.IFS(D1972&lt;=7,"0-7 Days",D1972&lt;=30,"8-30 Days",D1972&lt;=90,"31-90 Days",TRUE(),"90+ Days")</f>
        <v>90+ Days</v>
      </c>
      <c r="AM1972" s="0" t="str">
        <f aca="false">_xlfn.IFS(OR(F1972="December",F1972="January",F1972="February"),"Winter",OR(F1972="March",F1972="April",F1972="May"),"Spring",OR(F1972="June",F1972="July",F1972="August"),"Summer",TRUE(),"Autumn")</f>
        <v>Spring</v>
      </c>
      <c r="AN1972" s="0" t="str">
        <f aca="false">IF(L1972+M1972&gt;0,"Family","Adult Only")</f>
        <v>Adult Only</v>
      </c>
      <c r="AO1972" s="0" t="str">
        <f aca="false">IF(U1972=V1972,"Same","Changed")</f>
        <v>Same</v>
      </c>
    </row>
    <row r="1973" customFormat="false" ht="15" hidden="false" customHeight="false" outlineLevel="0" collapsed="false">
      <c r="A1973" s="14" t="n">
        <v>2075</v>
      </c>
      <c r="B1973" s="14" t="s">
        <v>90</v>
      </c>
      <c r="C1973" s="14" t="n">
        <v>0</v>
      </c>
      <c r="D1973" s="14" t="n">
        <v>8</v>
      </c>
      <c r="E1973" s="14" t="n">
        <v>2016</v>
      </c>
      <c r="F1973" s="14" t="s">
        <v>113</v>
      </c>
      <c r="G1973" s="14" t="n">
        <v>47</v>
      </c>
      <c r="H1973" s="14" t="n">
        <v>15</v>
      </c>
      <c r="I1973" s="14" t="n">
        <v>0</v>
      </c>
      <c r="J1973" s="14" t="n">
        <v>4</v>
      </c>
      <c r="K1973" s="14" t="n">
        <v>1</v>
      </c>
      <c r="L1973" s="14" t="n">
        <v>0</v>
      </c>
      <c r="M1973" s="14" t="n">
        <v>0</v>
      </c>
      <c r="N1973" s="14" t="s">
        <v>82</v>
      </c>
      <c r="O1973" s="14" t="s">
        <v>123</v>
      </c>
      <c r="P1973" s="14" t="s">
        <v>93</v>
      </c>
      <c r="Q1973" s="14" t="s">
        <v>94</v>
      </c>
      <c r="R1973" s="14" t="n">
        <v>0</v>
      </c>
      <c r="S1973" s="14" t="n">
        <v>0</v>
      </c>
      <c r="T1973" s="14" t="n">
        <v>0</v>
      </c>
      <c r="U1973" s="14" t="s">
        <v>95</v>
      </c>
      <c r="V1973" s="14" t="s">
        <v>95</v>
      </c>
      <c r="W1973" s="14" t="n">
        <v>0</v>
      </c>
      <c r="X1973" s="14" t="s">
        <v>86</v>
      </c>
      <c r="Y1973" s="14" t="n">
        <v>9</v>
      </c>
      <c r="Z1973" s="14" t="n">
        <v>0</v>
      </c>
      <c r="AA1973" s="14" t="n">
        <v>0</v>
      </c>
      <c r="AB1973" s="14" t="s">
        <v>87</v>
      </c>
      <c r="AC1973" s="14" t="n">
        <v>97</v>
      </c>
      <c r="AD1973" s="14" t="n">
        <v>0</v>
      </c>
      <c r="AE1973" s="14" t="n">
        <v>3</v>
      </c>
      <c r="AF1973" s="14" t="s">
        <v>88</v>
      </c>
      <c r="AG1973" s="15" t="n">
        <v>42693</v>
      </c>
      <c r="AH1973" s="14" t="n">
        <f aca="false">I1973+J1973</f>
        <v>4</v>
      </c>
      <c r="AI1973" s="14" t="n">
        <f aca="false">K1973+L1973+M1973</f>
        <v>1</v>
      </c>
      <c r="AJ1973" s="14" t="n">
        <f aca="false">AC1973*AH1973</f>
        <v>388</v>
      </c>
      <c r="AK1973" s="14" t="str">
        <f aca="false">IF(C1973=1,"Cancelled","Completed")</f>
        <v>Completed</v>
      </c>
      <c r="AL1973" s="14" t="str">
        <f aca="false">_xlfn.IFS(D1973&lt;=7,"0-7 Days",D1973&lt;=30,"8-30 Days",D1973&lt;=90,"31-90 Days",TRUE(),"90+ Days")</f>
        <v>8-30 Days</v>
      </c>
      <c r="AM1973" s="14" t="str">
        <f aca="false">_xlfn.IFS(OR(F1973="December",F1973="January",F1973="February"),"Winter",OR(F1973="March",F1973="April",F1973="May"),"Spring",OR(F1973="June",F1973="July",F1973="August"),"Summer",TRUE(),"Autumn")</f>
        <v>Autumn</v>
      </c>
      <c r="AN1973" s="14" t="str">
        <f aca="false">IF(L1973+M1973&gt;0,"Family","Adult Only")</f>
        <v>Adult Only</v>
      </c>
      <c r="AO1973" s="14" t="str">
        <f aca="false">IF(U1973=V1973,"Same","Changed")</f>
        <v>Same</v>
      </c>
    </row>
    <row r="1974" customFormat="false" ht="15" hidden="false" customHeight="false" outlineLevel="0" collapsed="false">
      <c r="A1974" s="0" t="n">
        <v>2077</v>
      </c>
      <c r="B1974" s="0" t="s">
        <v>90</v>
      </c>
      <c r="C1974" s="0" t="n">
        <v>1</v>
      </c>
      <c r="D1974" s="0" t="n">
        <v>48</v>
      </c>
      <c r="E1974" s="0" t="n">
        <v>2016</v>
      </c>
      <c r="F1974" s="0" t="s">
        <v>111</v>
      </c>
      <c r="G1974" s="0" t="n">
        <v>41</v>
      </c>
      <c r="H1974" s="0" t="n">
        <v>4</v>
      </c>
      <c r="I1974" s="0" t="n">
        <v>0</v>
      </c>
      <c r="J1974" s="0" t="n">
        <v>3</v>
      </c>
      <c r="K1974" s="0" t="n">
        <v>2</v>
      </c>
      <c r="L1974" s="0" t="n">
        <v>0</v>
      </c>
      <c r="M1974" s="0" t="n">
        <v>0</v>
      </c>
      <c r="N1974" s="0" t="s">
        <v>107</v>
      </c>
      <c r="O1974" s="0" t="s">
        <v>158</v>
      </c>
      <c r="P1974" s="0" t="s">
        <v>93</v>
      </c>
      <c r="Q1974" s="0" t="s">
        <v>94</v>
      </c>
      <c r="R1974" s="0" t="n">
        <v>0</v>
      </c>
      <c r="S1974" s="0" t="n">
        <v>0</v>
      </c>
      <c r="T1974" s="0" t="n">
        <v>0</v>
      </c>
      <c r="U1974" s="0" t="s">
        <v>95</v>
      </c>
      <c r="V1974" s="0" t="s">
        <v>95</v>
      </c>
      <c r="W1974" s="0" t="n">
        <v>0</v>
      </c>
      <c r="X1974" s="0" t="s">
        <v>86</v>
      </c>
      <c r="Y1974" s="0" t="n">
        <v>9</v>
      </c>
      <c r="Z1974" s="0" t="n">
        <v>0</v>
      </c>
      <c r="AA1974" s="0" t="n">
        <v>0</v>
      </c>
      <c r="AB1974" s="0" t="s">
        <v>87</v>
      </c>
      <c r="AC1974" s="0" t="n">
        <v>108</v>
      </c>
      <c r="AD1974" s="0" t="n">
        <v>0</v>
      </c>
      <c r="AE1974" s="0" t="n">
        <v>1</v>
      </c>
      <c r="AF1974" s="0" t="s">
        <v>96</v>
      </c>
      <c r="AG1974" s="13" t="n">
        <v>42600</v>
      </c>
      <c r="AH1974" s="25" t="n">
        <f aca="false">I1974+J1974</f>
        <v>3</v>
      </c>
      <c r="AI1974" s="25" t="n">
        <f aca="false">K1974+L1974+M1974</f>
        <v>2</v>
      </c>
      <c r="AJ1974" s="25" t="n">
        <f aca="false">AC1974*AH1974</f>
        <v>324</v>
      </c>
      <c r="AK1974" s="0" t="str">
        <f aca="false">IF(C1974=1,"Cancelled","Completed")</f>
        <v>Cancelled</v>
      </c>
      <c r="AL1974" s="0" t="str">
        <f aca="false">_xlfn.IFS(D1974&lt;=7,"0-7 Days",D1974&lt;=30,"8-30 Days",D1974&lt;=90,"31-90 Days",TRUE(),"90+ Days")</f>
        <v>31-90 Days</v>
      </c>
      <c r="AM1974" s="0" t="str">
        <f aca="false">_xlfn.IFS(OR(F1974="December",F1974="January",F1974="February"),"Winter",OR(F1974="March",F1974="April",F1974="May"),"Spring",OR(F1974="June",F1974="July",F1974="August"),"Summer",TRUE(),"Autumn")</f>
        <v>Autumn</v>
      </c>
      <c r="AN1974" s="0" t="str">
        <f aca="false">IF(L1974+M1974&gt;0,"Family","Adult Only")</f>
        <v>Adult Only</v>
      </c>
      <c r="AO1974" s="0" t="str">
        <f aca="false">IF(U1974=V1974,"Same","Changed")</f>
        <v>Same</v>
      </c>
    </row>
    <row r="1975" customFormat="false" ht="15" hidden="false" customHeight="false" outlineLevel="0" collapsed="false">
      <c r="A1975" s="14" t="n">
        <v>2078</v>
      </c>
      <c r="B1975" s="14" t="s">
        <v>90</v>
      </c>
      <c r="C1975" s="14" t="n">
        <v>0</v>
      </c>
      <c r="D1975" s="14" t="n">
        <v>7</v>
      </c>
      <c r="E1975" s="14" t="n">
        <v>2016</v>
      </c>
      <c r="F1975" s="14" t="s">
        <v>81</v>
      </c>
      <c r="G1975" s="14" t="n">
        <v>53</v>
      </c>
      <c r="H1975" s="14" t="n">
        <v>29</v>
      </c>
      <c r="I1975" s="14" t="n">
        <v>0</v>
      </c>
      <c r="J1975" s="14" t="n">
        <v>2</v>
      </c>
      <c r="K1975" s="14" t="n">
        <v>2</v>
      </c>
      <c r="L1975" s="14" t="n">
        <v>0</v>
      </c>
      <c r="M1975" s="14" t="n">
        <v>0</v>
      </c>
      <c r="N1975" s="14" t="s">
        <v>82</v>
      </c>
      <c r="O1975" s="14" t="s">
        <v>167</v>
      </c>
      <c r="P1975" s="14" t="s">
        <v>93</v>
      </c>
      <c r="Q1975" s="14" t="s">
        <v>94</v>
      </c>
      <c r="R1975" s="14" t="n">
        <v>0</v>
      </c>
      <c r="S1975" s="14" t="n">
        <v>0</v>
      </c>
      <c r="T1975" s="14" t="n">
        <v>0</v>
      </c>
      <c r="U1975" s="14" t="s">
        <v>109</v>
      </c>
      <c r="V1975" s="14" t="s">
        <v>95</v>
      </c>
      <c r="W1975" s="14" t="n">
        <v>1</v>
      </c>
      <c r="X1975" s="14" t="s">
        <v>86</v>
      </c>
      <c r="Y1975" s="14" t="n">
        <v>9</v>
      </c>
      <c r="Z1975" s="14" t="n">
        <v>0</v>
      </c>
      <c r="AA1975" s="14" t="n">
        <v>0</v>
      </c>
      <c r="AB1975" s="14" t="s">
        <v>87</v>
      </c>
      <c r="AC1975" s="14" t="n">
        <v>125.8</v>
      </c>
      <c r="AD1975" s="14" t="n">
        <v>0</v>
      </c>
      <c r="AE1975" s="14" t="n">
        <v>0</v>
      </c>
      <c r="AF1975" s="14" t="s">
        <v>88</v>
      </c>
      <c r="AG1975" s="15" t="n">
        <v>42735</v>
      </c>
      <c r="AH1975" s="14" t="n">
        <f aca="false">I1975+J1975</f>
        <v>2</v>
      </c>
      <c r="AI1975" s="14" t="n">
        <f aca="false">K1975+L1975+M1975</f>
        <v>2</v>
      </c>
      <c r="AJ1975" s="14" t="n">
        <f aca="false">AC1975*AH1975</f>
        <v>251.6</v>
      </c>
      <c r="AK1975" s="14" t="str">
        <f aca="false">IF(C1975=1,"Cancelled","Completed")</f>
        <v>Completed</v>
      </c>
      <c r="AL1975" s="14" t="str">
        <f aca="false">_xlfn.IFS(D1975&lt;=7,"0-7 Days",D1975&lt;=30,"8-30 Days",D1975&lt;=90,"31-90 Days",TRUE(),"90+ Days")</f>
        <v>0-7 Days</v>
      </c>
      <c r="AM1975" s="14" t="str">
        <f aca="false">_xlfn.IFS(OR(F1975="December",F1975="January",F1975="February"),"Winter",OR(F1975="March",F1975="April",F1975="May"),"Spring",OR(F1975="June",F1975="July",F1975="August"),"Summer",TRUE(),"Autumn")</f>
        <v>Winter</v>
      </c>
      <c r="AN1975" s="14" t="str">
        <f aca="false">IF(L1975+M1975&gt;0,"Family","Adult Only")</f>
        <v>Adult Only</v>
      </c>
      <c r="AO1975" s="14" t="str">
        <f aca="false">IF(U1975=V1975,"Same","Changed")</f>
        <v>Changed</v>
      </c>
    </row>
    <row r="1976" customFormat="false" ht="15" hidden="false" customHeight="false" outlineLevel="0" collapsed="false">
      <c r="A1976" s="0" t="n">
        <v>2079</v>
      </c>
      <c r="B1976" s="0" t="s">
        <v>90</v>
      </c>
      <c r="C1976" s="0" t="n">
        <v>0</v>
      </c>
      <c r="D1976" s="0" t="n">
        <v>47</v>
      </c>
      <c r="E1976" s="0" t="n">
        <v>2016</v>
      </c>
      <c r="F1976" s="0" t="s">
        <v>113</v>
      </c>
      <c r="G1976" s="0" t="n">
        <v>46</v>
      </c>
      <c r="H1976" s="0" t="n">
        <v>12</v>
      </c>
      <c r="I1976" s="0" t="n">
        <v>2</v>
      </c>
      <c r="J1976" s="0" t="n">
        <v>2</v>
      </c>
      <c r="K1976" s="0" t="n">
        <v>1</v>
      </c>
      <c r="L1976" s="0" t="n">
        <v>0</v>
      </c>
      <c r="M1976" s="0" t="n">
        <v>0</v>
      </c>
      <c r="N1976" s="0" t="s">
        <v>82</v>
      </c>
      <c r="O1976" s="0" t="s">
        <v>175</v>
      </c>
      <c r="P1976" s="0" t="s">
        <v>84</v>
      </c>
      <c r="Q1976" s="0" t="s">
        <v>84</v>
      </c>
      <c r="R1976" s="0" t="n">
        <v>0</v>
      </c>
      <c r="S1976" s="0" t="n">
        <v>0</v>
      </c>
      <c r="T1976" s="0" t="n">
        <v>0</v>
      </c>
      <c r="U1976" s="0" t="s">
        <v>95</v>
      </c>
      <c r="V1976" s="0" t="s">
        <v>95</v>
      </c>
      <c r="W1976" s="0" t="n">
        <v>2</v>
      </c>
      <c r="X1976" s="0" t="s">
        <v>86</v>
      </c>
      <c r="Y1976" s="0" t="n">
        <v>14</v>
      </c>
      <c r="Z1976" s="0" t="n">
        <v>0</v>
      </c>
      <c r="AA1976" s="0" t="n">
        <v>0</v>
      </c>
      <c r="AB1976" s="0" t="s">
        <v>87</v>
      </c>
      <c r="AC1976" s="0" t="n">
        <v>85.75</v>
      </c>
      <c r="AD1976" s="0" t="n">
        <v>0</v>
      </c>
      <c r="AE1976" s="0" t="n">
        <v>1</v>
      </c>
      <c r="AF1976" s="0" t="s">
        <v>88</v>
      </c>
      <c r="AG1976" s="13" t="n">
        <v>42690</v>
      </c>
      <c r="AH1976" s="25" t="n">
        <f aca="false">I1976+J1976</f>
        <v>4</v>
      </c>
      <c r="AI1976" s="25" t="n">
        <f aca="false">K1976+L1976+M1976</f>
        <v>1</v>
      </c>
      <c r="AJ1976" s="25" t="n">
        <f aca="false">AC1976*AH1976</f>
        <v>343</v>
      </c>
      <c r="AK1976" s="0" t="str">
        <f aca="false">IF(C1976=1,"Cancelled","Completed")</f>
        <v>Completed</v>
      </c>
      <c r="AL1976" s="0" t="str">
        <f aca="false">_xlfn.IFS(D1976&lt;=7,"0-7 Days",D1976&lt;=30,"8-30 Days",D1976&lt;=90,"31-90 Days",TRUE(),"90+ Days")</f>
        <v>31-90 Days</v>
      </c>
      <c r="AM1976" s="0" t="str">
        <f aca="false">_xlfn.IFS(OR(F1976="December",F1976="January",F1976="February"),"Winter",OR(F1976="March",F1976="April",F1976="May"),"Spring",OR(F1976="June",F1976="July",F1976="August"),"Summer",TRUE(),"Autumn")</f>
        <v>Autumn</v>
      </c>
      <c r="AN1976" s="0" t="str">
        <f aca="false">IF(L1976+M1976&gt;0,"Family","Adult Only")</f>
        <v>Adult Only</v>
      </c>
      <c r="AO1976" s="0" t="str">
        <f aca="false">IF(U1976=V1976,"Same","Changed")</f>
        <v>Same</v>
      </c>
    </row>
    <row r="1977" customFormat="false" ht="15" hidden="false" customHeight="false" outlineLevel="0" collapsed="false">
      <c r="A1977" s="14" t="n">
        <v>2080</v>
      </c>
      <c r="B1977" s="14" t="s">
        <v>90</v>
      </c>
      <c r="C1977" s="14" t="n">
        <v>0</v>
      </c>
      <c r="D1977" s="14" t="n">
        <v>0</v>
      </c>
      <c r="E1977" s="14" t="n">
        <v>2015</v>
      </c>
      <c r="F1977" s="14" t="s">
        <v>114</v>
      </c>
      <c r="G1977" s="14" t="n">
        <v>39</v>
      </c>
      <c r="H1977" s="14" t="n">
        <v>21</v>
      </c>
      <c r="I1977" s="14" t="n">
        <v>1</v>
      </c>
      <c r="J1977" s="14" t="n">
        <v>3</v>
      </c>
      <c r="K1977" s="14" t="n">
        <v>2</v>
      </c>
      <c r="L1977" s="14" t="n">
        <v>0</v>
      </c>
      <c r="M1977" s="14" t="n">
        <v>0</v>
      </c>
      <c r="N1977" s="14" t="s">
        <v>82</v>
      </c>
      <c r="O1977" s="14" t="s">
        <v>115</v>
      </c>
      <c r="P1977" s="14" t="s">
        <v>93</v>
      </c>
      <c r="Q1977" s="14" t="s">
        <v>94</v>
      </c>
      <c r="R1977" s="14" t="n">
        <v>0</v>
      </c>
      <c r="S1977" s="14" t="n">
        <v>0</v>
      </c>
      <c r="T1977" s="14" t="n">
        <v>0</v>
      </c>
      <c r="U1977" s="14" t="s">
        <v>109</v>
      </c>
      <c r="V1977" s="14" t="s">
        <v>109</v>
      </c>
      <c r="W1977" s="14" t="n">
        <v>0</v>
      </c>
      <c r="X1977" s="14" t="s">
        <v>86</v>
      </c>
      <c r="Y1977" s="14" t="n">
        <v>9</v>
      </c>
      <c r="Z1977" s="14" t="n">
        <v>0</v>
      </c>
      <c r="AA1977" s="14" t="n">
        <v>0</v>
      </c>
      <c r="AB1977" s="14" t="s">
        <v>125</v>
      </c>
      <c r="AC1977" s="14" t="n">
        <v>155</v>
      </c>
      <c r="AD1977" s="14" t="n">
        <v>0</v>
      </c>
      <c r="AE1977" s="14" t="n">
        <v>1</v>
      </c>
      <c r="AF1977" s="14" t="s">
        <v>88</v>
      </c>
      <c r="AG1977" s="15" t="n">
        <v>42272</v>
      </c>
      <c r="AH1977" s="14" t="n">
        <f aca="false">I1977+J1977</f>
        <v>4</v>
      </c>
      <c r="AI1977" s="14" t="n">
        <f aca="false">K1977+L1977+M1977</f>
        <v>2</v>
      </c>
      <c r="AJ1977" s="14" t="n">
        <f aca="false">AC1977*AH1977</f>
        <v>620</v>
      </c>
      <c r="AK1977" s="14" t="str">
        <f aca="false">IF(C1977=1,"Cancelled","Completed")</f>
        <v>Completed</v>
      </c>
      <c r="AL1977" s="14" t="str">
        <f aca="false">_xlfn.IFS(D1977&lt;=7,"0-7 Days",D1977&lt;=30,"8-30 Days",D1977&lt;=90,"31-90 Days",TRUE(),"90+ Days")</f>
        <v>0-7 Days</v>
      </c>
      <c r="AM1977" s="14" t="str">
        <f aca="false">_xlfn.IFS(OR(F1977="December",F1977="January",F1977="February"),"Winter",OR(F1977="March",F1977="April",F1977="May"),"Spring",OR(F1977="June",F1977="July",F1977="August"),"Summer",TRUE(),"Autumn")</f>
        <v>Autumn</v>
      </c>
      <c r="AN1977" s="14" t="str">
        <f aca="false">IF(L1977+M1977&gt;0,"Family","Adult Only")</f>
        <v>Adult Only</v>
      </c>
      <c r="AO1977" s="14" t="str">
        <f aca="false">IF(U1977=V1977,"Same","Changed")</f>
        <v>Same</v>
      </c>
    </row>
    <row r="1978" customFormat="false" ht="15" hidden="false" customHeight="false" outlineLevel="0" collapsed="false">
      <c r="A1978" s="0" t="n">
        <v>2081</v>
      </c>
      <c r="B1978" s="0" t="s">
        <v>80</v>
      </c>
      <c r="C1978" s="0" t="n">
        <v>1</v>
      </c>
      <c r="D1978" s="0" t="n">
        <v>24</v>
      </c>
      <c r="E1978" s="0" t="n">
        <v>2016</v>
      </c>
      <c r="F1978" s="0" t="s">
        <v>91</v>
      </c>
      <c r="G1978" s="0" t="n">
        <v>28</v>
      </c>
      <c r="H1978" s="0" t="n">
        <v>7</v>
      </c>
      <c r="I1978" s="0" t="n">
        <v>0</v>
      </c>
      <c r="J1978" s="0" t="n">
        <v>2</v>
      </c>
      <c r="K1978" s="0" t="n">
        <v>2</v>
      </c>
      <c r="L1978" s="0" t="n">
        <v>0</v>
      </c>
      <c r="M1978" s="0" t="n">
        <v>0</v>
      </c>
      <c r="N1978" s="0" t="s">
        <v>82</v>
      </c>
      <c r="O1978" s="0" t="s">
        <v>123</v>
      </c>
      <c r="P1978" s="0" t="s">
        <v>93</v>
      </c>
      <c r="Q1978" s="0" t="s">
        <v>94</v>
      </c>
      <c r="R1978" s="0" t="n">
        <v>0</v>
      </c>
      <c r="S1978" s="0" t="n">
        <v>0</v>
      </c>
      <c r="T1978" s="0" t="n">
        <v>0</v>
      </c>
      <c r="U1978" s="0" t="s">
        <v>95</v>
      </c>
      <c r="V1978" s="0" t="s">
        <v>95</v>
      </c>
      <c r="W1978" s="0" t="n">
        <v>0</v>
      </c>
      <c r="X1978" s="0" t="s">
        <v>86</v>
      </c>
      <c r="Y1978" s="0" t="n">
        <v>240</v>
      </c>
      <c r="Z1978" s="0" t="n">
        <v>0</v>
      </c>
      <c r="AA1978" s="0" t="n">
        <v>0</v>
      </c>
      <c r="AB1978" s="0" t="s">
        <v>87</v>
      </c>
      <c r="AC1978" s="0" t="n">
        <v>171</v>
      </c>
      <c r="AD1978" s="0" t="n">
        <v>0</v>
      </c>
      <c r="AE1978" s="0" t="n">
        <v>1</v>
      </c>
      <c r="AF1978" s="0" t="s">
        <v>96</v>
      </c>
      <c r="AG1978" s="13" t="n">
        <v>42544</v>
      </c>
      <c r="AH1978" s="25" t="n">
        <f aca="false">I1978+J1978</f>
        <v>2</v>
      </c>
      <c r="AI1978" s="25" t="n">
        <f aca="false">K1978+L1978+M1978</f>
        <v>2</v>
      </c>
      <c r="AJ1978" s="25" t="n">
        <f aca="false">AC1978*AH1978</f>
        <v>342</v>
      </c>
      <c r="AK1978" s="0" t="str">
        <f aca="false">IF(C1978=1,"Cancelled","Completed")</f>
        <v>Cancelled</v>
      </c>
      <c r="AL1978" s="0" t="str">
        <f aca="false">_xlfn.IFS(D1978&lt;=7,"0-7 Days",D1978&lt;=30,"8-30 Days",D1978&lt;=90,"31-90 Days",TRUE(),"90+ Days")</f>
        <v>8-30 Days</v>
      </c>
      <c r="AM1978" s="0" t="str">
        <f aca="false">_xlfn.IFS(OR(F1978="December",F1978="January",F1978="February"),"Winter",OR(F1978="March",F1978="April",F1978="May"),"Spring",OR(F1978="June",F1978="July",F1978="August"),"Summer",TRUE(),"Autumn")</f>
        <v>Summer</v>
      </c>
      <c r="AN1978" s="0" t="str">
        <f aca="false">IF(L1978+M1978&gt;0,"Family","Adult Only")</f>
        <v>Adult Only</v>
      </c>
      <c r="AO1978" s="0" t="str">
        <f aca="false">IF(U1978=V1978,"Same","Changed")</f>
        <v>Same</v>
      </c>
    </row>
    <row r="1979" customFormat="false" ht="15" hidden="false" customHeight="false" outlineLevel="0" collapsed="false">
      <c r="A1979" s="14" t="n">
        <v>2082</v>
      </c>
      <c r="B1979" s="14" t="s">
        <v>80</v>
      </c>
      <c r="C1979" s="14" t="n">
        <v>0</v>
      </c>
      <c r="D1979" s="14" t="n">
        <v>0</v>
      </c>
      <c r="E1979" s="14" t="n">
        <v>2017</v>
      </c>
      <c r="F1979" s="14" t="s">
        <v>118</v>
      </c>
      <c r="G1979" s="14" t="n">
        <v>8</v>
      </c>
      <c r="H1979" s="14" t="n">
        <v>21</v>
      </c>
      <c r="I1979" s="14" t="n">
        <v>0</v>
      </c>
      <c r="J1979" s="14" t="n">
        <v>1</v>
      </c>
      <c r="K1979" s="14" t="n">
        <v>1</v>
      </c>
      <c r="L1979" s="14" t="n">
        <v>0</v>
      </c>
      <c r="M1979" s="14" t="n">
        <v>0</v>
      </c>
      <c r="N1979" s="14" t="s">
        <v>82</v>
      </c>
      <c r="O1979" s="14" t="s">
        <v>92</v>
      </c>
      <c r="P1979" s="14" t="s">
        <v>128</v>
      </c>
      <c r="Q1979" s="14" t="s">
        <v>128</v>
      </c>
      <c r="R1979" s="14" t="n">
        <v>0</v>
      </c>
      <c r="S1979" s="14" t="n">
        <v>0</v>
      </c>
      <c r="T1979" s="14" t="n">
        <v>0</v>
      </c>
      <c r="U1979" s="14" t="s">
        <v>95</v>
      </c>
      <c r="V1979" s="14" t="s">
        <v>95</v>
      </c>
      <c r="W1979" s="14" t="n">
        <v>0</v>
      </c>
      <c r="X1979" s="14" t="s">
        <v>86</v>
      </c>
      <c r="Y1979" s="14" t="n">
        <v>0</v>
      </c>
      <c r="Z1979" s="14" t="n">
        <v>195</v>
      </c>
      <c r="AA1979" s="14" t="n">
        <v>0</v>
      </c>
      <c r="AB1979" s="14" t="s">
        <v>87</v>
      </c>
      <c r="AC1979" s="14" t="n">
        <v>35</v>
      </c>
      <c r="AD1979" s="14" t="n">
        <v>0</v>
      </c>
      <c r="AE1979" s="14" t="n">
        <v>0</v>
      </c>
      <c r="AF1979" s="14" t="s">
        <v>88</v>
      </c>
      <c r="AG1979" s="15" t="n">
        <v>42788</v>
      </c>
      <c r="AH1979" s="14" t="n">
        <f aca="false">I1979+J1979</f>
        <v>1</v>
      </c>
      <c r="AI1979" s="14" t="n">
        <f aca="false">K1979+L1979+M1979</f>
        <v>1</v>
      </c>
      <c r="AJ1979" s="14" t="n">
        <f aca="false">AC1979*AH1979</f>
        <v>35</v>
      </c>
      <c r="AK1979" s="14" t="str">
        <f aca="false">IF(C1979=1,"Cancelled","Completed")</f>
        <v>Completed</v>
      </c>
      <c r="AL1979" s="14" t="str">
        <f aca="false">_xlfn.IFS(D1979&lt;=7,"0-7 Days",D1979&lt;=30,"8-30 Days",D1979&lt;=90,"31-90 Days",TRUE(),"90+ Days")</f>
        <v>0-7 Days</v>
      </c>
      <c r="AM1979" s="14" t="str">
        <f aca="false">_xlfn.IFS(OR(F1979="December",F1979="January",F1979="February"),"Winter",OR(F1979="March",F1979="April",F1979="May"),"Spring",OR(F1979="June",F1979="July",F1979="August"),"Summer",TRUE(),"Autumn")</f>
        <v>Winter</v>
      </c>
      <c r="AN1979" s="14" t="str">
        <f aca="false">IF(L1979+M1979&gt;0,"Family","Adult Only")</f>
        <v>Adult Only</v>
      </c>
      <c r="AO1979" s="14" t="str">
        <f aca="false">IF(U1979=V1979,"Same","Changed")</f>
        <v>Same</v>
      </c>
    </row>
    <row r="1980" customFormat="false" ht="15" hidden="false" customHeight="false" outlineLevel="0" collapsed="false">
      <c r="A1980" s="0" t="n">
        <v>2083</v>
      </c>
      <c r="B1980" s="0" t="s">
        <v>90</v>
      </c>
      <c r="C1980" s="0" t="n">
        <v>0</v>
      </c>
      <c r="D1980" s="0" t="n">
        <v>12</v>
      </c>
      <c r="E1980" s="0" t="n">
        <v>2017</v>
      </c>
      <c r="F1980" s="0" t="s">
        <v>121</v>
      </c>
      <c r="G1980" s="0" t="n">
        <v>20</v>
      </c>
      <c r="H1980" s="0" t="n">
        <v>20</v>
      </c>
      <c r="I1980" s="0" t="n">
        <v>1</v>
      </c>
      <c r="J1980" s="0" t="n">
        <v>1</v>
      </c>
      <c r="K1980" s="0" t="n">
        <v>2</v>
      </c>
      <c r="L1980" s="0" t="n">
        <v>0</v>
      </c>
      <c r="M1980" s="0" t="n">
        <v>0</v>
      </c>
      <c r="N1980" s="0" t="s">
        <v>82</v>
      </c>
      <c r="O1980" s="0" t="s">
        <v>123</v>
      </c>
      <c r="P1980" s="0" t="s">
        <v>93</v>
      </c>
      <c r="Q1980" s="0" t="s">
        <v>94</v>
      </c>
      <c r="R1980" s="0" t="n">
        <v>0</v>
      </c>
      <c r="S1980" s="0" t="n">
        <v>0</v>
      </c>
      <c r="T1980" s="0" t="n">
        <v>0</v>
      </c>
      <c r="U1980" s="0" t="s">
        <v>109</v>
      </c>
      <c r="V1980" s="0" t="s">
        <v>109</v>
      </c>
      <c r="W1980" s="0" t="n">
        <v>0</v>
      </c>
      <c r="X1980" s="0" t="s">
        <v>86</v>
      </c>
      <c r="Y1980" s="0" t="n">
        <v>8</v>
      </c>
      <c r="Z1980" s="0" t="n">
        <v>0</v>
      </c>
      <c r="AA1980" s="0" t="n">
        <v>0</v>
      </c>
      <c r="AB1980" s="0" t="s">
        <v>87</v>
      </c>
      <c r="AC1980" s="0" t="n">
        <v>170</v>
      </c>
      <c r="AD1980" s="0" t="n">
        <v>0</v>
      </c>
      <c r="AE1980" s="0" t="n">
        <v>1</v>
      </c>
      <c r="AF1980" s="0" t="s">
        <v>88</v>
      </c>
      <c r="AG1980" s="13" t="n">
        <v>42877</v>
      </c>
      <c r="AH1980" s="25" t="n">
        <f aca="false">I1980+J1980</f>
        <v>2</v>
      </c>
      <c r="AI1980" s="25" t="n">
        <f aca="false">K1980+L1980+M1980</f>
        <v>2</v>
      </c>
      <c r="AJ1980" s="25" t="n">
        <f aca="false">AC1980*AH1980</f>
        <v>340</v>
      </c>
      <c r="AK1980" s="0" t="str">
        <f aca="false">IF(C1980=1,"Cancelled","Completed")</f>
        <v>Completed</v>
      </c>
      <c r="AL1980" s="0" t="str">
        <f aca="false">_xlfn.IFS(D1980&lt;=7,"0-7 Days",D1980&lt;=30,"8-30 Days",D1980&lt;=90,"31-90 Days",TRUE(),"90+ Days")</f>
        <v>8-30 Days</v>
      </c>
      <c r="AM1980" s="0" t="str">
        <f aca="false">_xlfn.IFS(OR(F1980="December",F1980="January",F1980="February"),"Winter",OR(F1980="March",F1980="April",F1980="May"),"Spring",OR(F1980="June",F1980="July",F1980="August"),"Summer",TRUE(),"Autumn")</f>
        <v>Spring</v>
      </c>
      <c r="AN1980" s="0" t="str">
        <f aca="false">IF(L1980+M1980&gt;0,"Family","Adult Only")</f>
        <v>Adult Only</v>
      </c>
      <c r="AO1980" s="0" t="str">
        <f aca="false">IF(U1980=V1980,"Same","Changed")</f>
        <v>Same</v>
      </c>
    </row>
    <row r="1981" customFormat="false" ht="15" hidden="false" customHeight="false" outlineLevel="0" collapsed="false">
      <c r="A1981" s="14" t="n">
        <v>2084</v>
      </c>
      <c r="B1981" s="14" t="s">
        <v>90</v>
      </c>
      <c r="C1981" s="14" t="n">
        <v>0</v>
      </c>
      <c r="D1981" s="14" t="n">
        <v>243</v>
      </c>
      <c r="E1981" s="14" t="n">
        <v>2017</v>
      </c>
      <c r="F1981" s="14" t="s">
        <v>119</v>
      </c>
      <c r="G1981" s="14" t="n">
        <v>35</v>
      </c>
      <c r="H1981" s="14" t="n">
        <v>30</v>
      </c>
      <c r="I1981" s="14" t="n">
        <v>0</v>
      </c>
      <c r="J1981" s="14" t="n">
        <v>3</v>
      </c>
      <c r="K1981" s="14" t="n">
        <v>2</v>
      </c>
      <c r="L1981" s="14" t="n">
        <v>2</v>
      </c>
      <c r="M1981" s="14" t="n">
        <v>0</v>
      </c>
      <c r="N1981" s="14" t="s">
        <v>82</v>
      </c>
      <c r="O1981" s="14" t="s">
        <v>108</v>
      </c>
      <c r="P1981" s="14" t="s">
        <v>93</v>
      </c>
      <c r="Q1981" s="14" t="s">
        <v>94</v>
      </c>
      <c r="R1981" s="14" t="n">
        <v>0</v>
      </c>
      <c r="S1981" s="14" t="n">
        <v>0</v>
      </c>
      <c r="T1981" s="14" t="n">
        <v>0</v>
      </c>
      <c r="U1981" s="14" t="s">
        <v>85</v>
      </c>
      <c r="V1981" s="14" t="s">
        <v>85</v>
      </c>
      <c r="W1981" s="14" t="n">
        <v>0</v>
      </c>
      <c r="X1981" s="14" t="s">
        <v>86</v>
      </c>
      <c r="Y1981" s="14" t="n">
        <v>9</v>
      </c>
      <c r="Z1981" s="14" t="n">
        <v>0</v>
      </c>
      <c r="AA1981" s="14" t="n">
        <v>0</v>
      </c>
      <c r="AB1981" s="14" t="s">
        <v>87</v>
      </c>
      <c r="AC1981" s="14" t="n">
        <v>189</v>
      </c>
      <c r="AD1981" s="14" t="n">
        <v>0</v>
      </c>
      <c r="AE1981" s="14" t="n">
        <v>3</v>
      </c>
      <c r="AF1981" s="14" t="s">
        <v>88</v>
      </c>
      <c r="AG1981" s="15" t="n">
        <v>42980</v>
      </c>
      <c r="AH1981" s="14" t="n">
        <f aca="false">I1981+J1981</f>
        <v>3</v>
      </c>
      <c r="AI1981" s="14" t="n">
        <f aca="false">K1981+L1981+M1981</f>
        <v>4</v>
      </c>
      <c r="AJ1981" s="14" t="n">
        <f aca="false">AC1981*AH1981</f>
        <v>567</v>
      </c>
      <c r="AK1981" s="14" t="str">
        <f aca="false">IF(C1981=1,"Cancelled","Completed")</f>
        <v>Completed</v>
      </c>
      <c r="AL1981" s="14" t="str">
        <f aca="false">_xlfn.IFS(D1981&lt;=7,"0-7 Days",D1981&lt;=30,"8-30 Days",D1981&lt;=90,"31-90 Days",TRUE(),"90+ Days")</f>
        <v>90+ Days</v>
      </c>
      <c r="AM1981" s="14" t="str">
        <f aca="false">_xlfn.IFS(OR(F1981="December",F1981="January",F1981="February"),"Winter",OR(F1981="March",F1981="April",F1981="May"),"Spring",OR(F1981="June",F1981="July",F1981="August"),"Summer",TRUE(),"Autumn")</f>
        <v>Summer</v>
      </c>
      <c r="AN1981" s="14" t="str">
        <f aca="false">IF(L1981+M1981&gt;0,"Family","Adult Only")</f>
        <v>Family</v>
      </c>
      <c r="AO1981" s="14" t="str">
        <f aca="false">IF(U1981=V1981,"Same","Changed")</f>
        <v>Same</v>
      </c>
    </row>
    <row r="1982" customFormat="false" ht="15" hidden="false" customHeight="false" outlineLevel="0" collapsed="false">
      <c r="A1982" s="0" t="n">
        <v>2085</v>
      </c>
      <c r="B1982" s="0" t="s">
        <v>80</v>
      </c>
      <c r="C1982" s="0" t="n">
        <v>0</v>
      </c>
      <c r="D1982" s="0" t="n">
        <v>4</v>
      </c>
      <c r="E1982" s="0" t="n">
        <v>2015</v>
      </c>
      <c r="F1982" s="0" t="s">
        <v>111</v>
      </c>
      <c r="G1982" s="0" t="n">
        <v>44</v>
      </c>
      <c r="H1982" s="0" t="n">
        <v>30</v>
      </c>
      <c r="I1982" s="0" t="n">
        <v>1</v>
      </c>
      <c r="J1982" s="0" t="n">
        <v>2</v>
      </c>
      <c r="K1982" s="0" t="n">
        <v>2</v>
      </c>
      <c r="L1982" s="0" t="n">
        <v>0</v>
      </c>
      <c r="M1982" s="0" t="n">
        <v>0</v>
      </c>
      <c r="N1982" s="0" t="s">
        <v>82</v>
      </c>
      <c r="O1982" s="0" t="s">
        <v>115</v>
      </c>
      <c r="P1982" s="0" t="s">
        <v>93</v>
      </c>
      <c r="Q1982" s="0" t="s">
        <v>94</v>
      </c>
      <c r="R1982" s="0" t="n">
        <v>0</v>
      </c>
      <c r="S1982" s="0" t="n">
        <v>0</v>
      </c>
      <c r="T1982" s="0" t="n">
        <v>0</v>
      </c>
      <c r="U1982" s="0" t="s">
        <v>95</v>
      </c>
      <c r="V1982" s="0" t="s">
        <v>95</v>
      </c>
      <c r="W1982" s="0" t="n">
        <v>0</v>
      </c>
      <c r="X1982" s="0" t="s">
        <v>86</v>
      </c>
      <c r="Y1982" s="0" t="n">
        <v>240</v>
      </c>
      <c r="Z1982" s="0" t="n">
        <v>0</v>
      </c>
      <c r="AA1982" s="0" t="n">
        <v>0</v>
      </c>
      <c r="AB1982" s="0" t="s">
        <v>87</v>
      </c>
      <c r="AC1982" s="0" t="n">
        <v>48</v>
      </c>
      <c r="AD1982" s="0" t="n">
        <v>0</v>
      </c>
      <c r="AE1982" s="0" t="n">
        <v>1</v>
      </c>
      <c r="AF1982" s="0" t="s">
        <v>88</v>
      </c>
      <c r="AG1982" s="13" t="n">
        <v>42310</v>
      </c>
      <c r="AH1982" s="25" t="n">
        <f aca="false">I1982+J1982</f>
        <v>3</v>
      </c>
      <c r="AI1982" s="25" t="n">
        <f aca="false">K1982+L1982+M1982</f>
        <v>2</v>
      </c>
      <c r="AJ1982" s="25" t="n">
        <f aca="false">AC1982*AH1982</f>
        <v>144</v>
      </c>
      <c r="AK1982" s="0" t="str">
        <f aca="false">IF(C1982=1,"Cancelled","Completed")</f>
        <v>Completed</v>
      </c>
      <c r="AL1982" s="0" t="str">
        <f aca="false">_xlfn.IFS(D1982&lt;=7,"0-7 Days",D1982&lt;=30,"8-30 Days",D1982&lt;=90,"31-90 Days",TRUE(),"90+ Days")</f>
        <v>0-7 Days</v>
      </c>
      <c r="AM1982" s="0" t="str">
        <f aca="false">_xlfn.IFS(OR(F1982="December",F1982="January",F1982="February"),"Winter",OR(F1982="March",F1982="April",F1982="May"),"Spring",OR(F1982="June",F1982="July",F1982="August"),"Summer",TRUE(),"Autumn")</f>
        <v>Autumn</v>
      </c>
      <c r="AN1982" s="0" t="str">
        <f aca="false">IF(L1982+M1982&gt;0,"Family","Adult Only")</f>
        <v>Adult Only</v>
      </c>
      <c r="AO1982" s="0" t="str">
        <f aca="false">IF(U1982=V1982,"Same","Changed")</f>
        <v>Same</v>
      </c>
    </row>
    <row r="1983" customFormat="false" ht="15" hidden="false" customHeight="false" outlineLevel="0" collapsed="false">
      <c r="A1983" s="14" t="n">
        <v>2086</v>
      </c>
      <c r="B1983" s="14" t="s">
        <v>90</v>
      </c>
      <c r="C1983" s="14" t="n">
        <v>0</v>
      </c>
      <c r="D1983" s="14" t="n">
        <v>76</v>
      </c>
      <c r="E1983" s="14" t="n">
        <v>2015</v>
      </c>
      <c r="F1983" s="14" t="s">
        <v>113</v>
      </c>
      <c r="G1983" s="14" t="n">
        <v>47</v>
      </c>
      <c r="H1983" s="14" t="n">
        <v>19</v>
      </c>
      <c r="I1983" s="14" t="n">
        <v>0</v>
      </c>
      <c r="J1983" s="14" t="n">
        <v>3</v>
      </c>
      <c r="K1983" s="14" t="n">
        <v>2</v>
      </c>
      <c r="L1983" s="14" t="n">
        <v>0</v>
      </c>
      <c r="M1983" s="14" t="n">
        <v>0</v>
      </c>
      <c r="N1983" s="14" t="s">
        <v>82</v>
      </c>
      <c r="O1983" s="14" t="s">
        <v>92</v>
      </c>
      <c r="P1983" s="14" t="s">
        <v>93</v>
      </c>
      <c r="Q1983" s="14" t="s">
        <v>94</v>
      </c>
      <c r="R1983" s="14" t="n">
        <v>0</v>
      </c>
      <c r="S1983" s="14" t="n">
        <v>0</v>
      </c>
      <c r="T1983" s="14" t="n">
        <v>0</v>
      </c>
      <c r="U1983" s="14" t="s">
        <v>95</v>
      </c>
      <c r="V1983" s="14" t="s">
        <v>95</v>
      </c>
      <c r="W1983" s="14" t="n">
        <v>0</v>
      </c>
      <c r="X1983" s="14" t="s">
        <v>86</v>
      </c>
      <c r="Y1983" s="14" t="n">
        <v>9</v>
      </c>
      <c r="Z1983" s="14" t="n">
        <v>0</v>
      </c>
      <c r="AA1983" s="14" t="n">
        <v>0</v>
      </c>
      <c r="AB1983" s="14" t="s">
        <v>125</v>
      </c>
      <c r="AC1983" s="14" t="n">
        <v>72.25</v>
      </c>
      <c r="AD1983" s="14" t="n">
        <v>0</v>
      </c>
      <c r="AE1983" s="14" t="n">
        <v>2</v>
      </c>
      <c r="AF1983" s="14" t="s">
        <v>88</v>
      </c>
      <c r="AG1983" s="15" t="n">
        <v>42330</v>
      </c>
      <c r="AH1983" s="14" t="n">
        <f aca="false">I1983+J1983</f>
        <v>3</v>
      </c>
      <c r="AI1983" s="14" t="n">
        <f aca="false">K1983+L1983+M1983</f>
        <v>2</v>
      </c>
      <c r="AJ1983" s="14" t="n">
        <f aca="false">AC1983*AH1983</f>
        <v>216.75</v>
      </c>
      <c r="AK1983" s="14" t="str">
        <f aca="false">IF(C1983=1,"Cancelled","Completed")</f>
        <v>Completed</v>
      </c>
      <c r="AL1983" s="14" t="str">
        <f aca="false">_xlfn.IFS(D1983&lt;=7,"0-7 Days",D1983&lt;=30,"8-30 Days",D1983&lt;=90,"31-90 Days",TRUE(),"90+ Days")</f>
        <v>31-90 Days</v>
      </c>
      <c r="AM1983" s="14" t="str">
        <f aca="false">_xlfn.IFS(OR(F1983="December",F1983="January",F1983="February"),"Winter",OR(F1983="March",F1983="April",F1983="May"),"Spring",OR(F1983="June",F1983="July",F1983="August"),"Summer",TRUE(),"Autumn")</f>
        <v>Autumn</v>
      </c>
      <c r="AN1983" s="14" t="str">
        <f aca="false">IF(L1983+M1983&gt;0,"Family","Adult Only")</f>
        <v>Adult Only</v>
      </c>
      <c r="AO1983" s="14" t="str">
        <f aca="false">IF(U1983=V1983,"Same","Changed")</f>
        <v>Same</v>
      </c>
    </row>
    <row r="1984" customFormat="false" ht="15" hidden="false" customHeight="false" outlineLevel="0" collapsed="false">
      <c r="A1984" s="0" t="n">
        <v>2087</v>
      </c>
      <c r="B1984" s="0" t="s">
        <v>80</v>
      </c>
      <c r="C1984" s="0" t="n">
        <v>0</v>
      </c>
      <c r="D1984" s="0" t="n">
        <v>30</v>
      </c>
      <c r="E1984" s="0" t="n">
        <v>2016</v>
      </c>
      <c r="F1984" s="0" t="s">
        <v>111</v>
      </c>
      <c r="G1984" s="0" t="n">
        <v>42</v>
      </c>
      <c r="H1984" s="0" t="n">
        <v>9</v>
      </c>
      <c r="I1984" s="0" t="n">
        <v>2</v>
      </c>
      <c r="J1984" s="0" t="n">
        <v>0</v>
      </c>
      <c r="K1984" s="0" t="n">
        <v>2</v>
      </c>
      <c r="L1984" s="0" t="n">
        <v>0</v>
      </c>
      <c r="M1984" s="0" t="n">
        <v>0</v>
      </c>
      <c r="N1984" s="0" t="s">
        <v>82</v>
      </c>
      <c r="O1984" s="0" t="s">
        <v>83</v>
      </c>
      <c r="P1984" s="0" t="s">
        <v>116</v>
      </c>
      <c r="Q1984" s="0" t="s">
        <v>128</v>
      </c>
      <c r="R1984" s="0" t="n">
        <v>0</v>
      </c>
      <c r="S1984" s="0" t="n">
        <v>0</v>
      </c>
      <c r="T1984" s="0" t="n">
        <v>0</v>
      </c>
      <c r="U1984" s="0" t="s">
        <v>95</v>
      </c>
      <c r="V1984" s="0" t="s">
        <v>95</v>
      </c>
      <c r="W1984" s="0" t="n">
        <v>1</v>
      </c>
      <c r="X1984" s="0" t="s">
        <v>86</v>
      </c>
      <c r="Y1984" s="0" t="n">
        <v>0</v>
      </c>
      <c r="Z1984" s="0" t="n">
        <v>0</v>
      </c>
      <c r="AA1984" s="0" t="n">
        <v>0</v>
      </c>
      <c r="AB1984" s="0" t="s">
        <v>101</v>
      </c>
      <c r="AC1984" s="0" t="n">
        <v>55</v>
      </c>
      <c r="AD1984" s="0" t="n">
        <v>0</v>
      </c>
      <c r="AE1984" s="0" t="n">
        <v>0</v>
      </c>
      <c r="AF1984" s="0" t="s">
        <v>88</v>
      </c>
      <c r="AG1984" s="13" t="n">
        <v>42654</v>
      </c>
      <c r="AH1984" s="25" t="n">
        <f aca="false">I1984+J1984</f>
        <v>2</v>
      </c>
      <c r="AI1984" s="25" t="n">
        <f aca="false">K1984+L1984+M1984</f>
        <v>2</v>
      </c>
      <c r="AJ1984" s="25" t="n">
        <f aca="false">AC1984*AH1984</f>
        <v>110</v>
      </c>
      <c r="AK1984" s="0" t="str">
        <f aca="false">IF(C1984=1,"Cancelled","Completed")</f>
        <v>Completed</v>
      </c>
      <c r="AL1984" s="0" t="str">
        <f aca="false">_xlfn.IFS(D1984&lt;=7,"0-7 Days",D1984&lt;=30,"8-30 Days",D1984&lt;=90,"31-90 Days",TRUE(),"90+ Days")</f>
        <v>8-30 Days</v>
      </c>
      <c r="AM1984" s="0" t="str">
        <f aca="false">_xlfn.IFS(OR(F1984="December",F1984="January",F1984="February"),"Winter",OR(F1984="March",F1984="April",F1984="May"),"Spring",OR(F1984="June",F1984="July",F1984="August"),"Summer",TRUE(),"Autumn")</f>
        <v>Autumn</v>
      </c>
      <c r="AN1984" s="0" t="str">
        <f aca="false">IF(L1984+M1984&gt;0,"Family","Adult Only")</f>
        <v>Adult Only</v>
      </c>
      <c r="AO1984" s="0" t="str">
        <f aca="false">IF(U1984=V1984,"Same","Changed")</f>
        <v>Same</v>
      </c>
    </row>
    <row r="1985" customFormat="false" ht="15" hidden="false" customHeight="false" outlineLevel="0" collapsed="false">
      <c r="A1985" s="14" t="n">
        <v>2088</v>
      </c>
      <c r="B1985" s="14" t="s">
        <v>90</v>
      </c>
      <c r="C1985" s="14" t="n">
        <v>1</v>
      </c>
      <c r="D1985" s="14" t="n">
        <v>85</v>
      </c>
      <c r="E1985" s="14" t="n">
        <v>2015</v>
      </c>
      <c r="F1985" s="14" t="s">
        <v>91</v>
      </c>
      <c r="G1985" s="14" t="n">
        <v>28</v>
      </c>
      <c r="H1985" s="14" t="n">
        <v>5</v>
      </c>
      <c r="I1985" s="14" t="n">
        <v>2</v>
      </c>
      <c r="J1985" s="14" t="n">
        <v>1</v>
      </c>
      <c r="K1985" s="14" t="n">
        <v>2</v>
      </c>
      <c r="L1985" s="14" t="n">
        <v>0</v>
      </c>
      <c r="M1985" s="14" t="n">
        <v>0</v>
      </c>
      <c r="N1985" s="14" t="s">
        <v>82</v>
      </c>
      <c r="O1985" s="14" t="s">
        <v>92</v>
      </c>
      <c r="P1985" s="14" t="s">
        <v>93</v>
      </c>
      <c r="Q1985" s="14" t="s">
        <v>94</v>
      </c>
      <c r="R1985" s="14" t="n">
        <v>0</v>
      </c>
      <c r="S1985" s="14" t="n">
        <v>0</v>
      </c>
      <c r="T1985" s="14" t="n">
        <v>0</v>
      </c>
      <c r="U1985" s="14" t="s">
        <v>95</v>
      </c>
      <c r="V1985" s="14" t="s">
        <v>95</v>
      </c>
      <c r="W1985" s="14" t="n">
        <v>0</v>
      </c>
      <c r="X1985" s="14" t="s">
        <v>86</v>
      </c>
      <c r="Y1985" s="14" t="n">
        <v>7</v>
      </c>
      <c r="Z1985" s="14" t="n">
        <v>0</v>
      </c>
      <c r="AA1985" s="14" t="n">
        <v>0</v>
      </c>
      <c r="AB1985" s="14" t="s">
        <v>87</v>
      </c>
      <c r="AC1985" s="14" t="n">
        <v>52.36</v>
      </c>
      <c r="AD1985" s="14" t="n">
        <v>0</v>
      </c>
      <c r="AE1985" s="14" t="n">
        <v>0</v>
      </c>
      <c r="AF1985" s="14" t="s">
        <v>96</v>
      </c>
      <c r="AG1985" s="15" t="n">
        <v>42175</v>
      </c>
      <c r="AH1985" s="14" t="n">
        <f aca="false">I1985+J1985</f>
        <v>3</v>
      </c>
      <c r="AI1985" s="14" t="n">
        <f aca="false">K1985+L1985+M1985</f>
        <v>2</v>
      </c>
      <c r="AJ1985" s="14" t="n">
        <f aca="false">AC1985*AH1985</f>
        <v>157.08</v>
      </c>
      <c r="AK1985" s="14" t="str">
        <f aca="false">IF(C1985=1,"Cancelled","Completed")</f>
        <v>Cancelled</v>
      </c>
      <c r="AL1985" s="14" t="str">
        <f aca="false">_xlfn.IFS(D1985&lt;=7,"0-7 Days",D1985&lt;=30,"8-30 Days",D1985&lt;=90,"31-90 Days",TRUE(),"90+ Days")</f>
        <v>31-90 Days</v>
      </c>
      <c r="AM1985" s="14" t="str">
        <f aca="false">_xlfn.IFS(OR(F1985="December",F1985="January",F1985="February"),"Winter",OR(F1985="March",F1985="April",F1985="May"),"Spring",OR(F1985="June",F1985="July",F1985="August"),"Summer",TRUE(),"Autumn")</f>
        <v>Summer</v>
      </c>
      <c r="AN1985" s="14" t="str">
        <f aca="false">IF(L1985+M1985&gt;0,"Family","Adult Only")</f>
        <v>Adult Only</v>
      </c>
      <c r="AO1985" s="14" t="str">
        <f aca="false">IF(U1985=V1985,"Same","Changed")</f>
        <v>Same</v>
      </c>
    </row>
    <row r="1986" customFormat="false" ht="15" hidden="false" customHeight="false" outlineLevel="0" collapsed="false">
      <c r="A1986" s="0" t="n">
        <v>2089</v>
      </c>
      <c r="B1986" s="0" t="s">
        <v>90</v>
      </c>
      <c r="C1986" s="0" t="n">
        <v>0</v>
      </c>
      <c r="D1986" s="0" t="n">
        <v>0</v>
      </c>
      <c r="E1986" s="0" t="n">
        <v>2016</v>
      </c>
      <c r="F1986" s="0" t="s">
        <v>135</v>
      </c>
      <c r="G1986" s="0" t="n">
        <v>25</v>
      </c>
      <c r="H1986" s="0" t="n">
        <v>14</v>
      </c>
      <c r="I1986" s="0" t="n">
        <v>0</v>
      </c>
      <c r="J1986" s="0" t="n">
        <v>1</v>
      </c>
      <c r="K1986" s="0" t="n">
        <v>2</v>
      </c>
      <c r="L1986" s="0" t="n">
        <v>0</v>
      </c>
      <c r="M1986" s="0" t="n">
        <v>0</v>
      </c>
      <c r="N1986" s="0" t="s">
        <v>82</v>
      </c>
      <c r="O1986" s="0" t="s">
        <v>92</v>
      </c>
      <c r="P1986" s="0" t="s">
        <v>84</v>
      </c>
      <c r="Q1986" s="0" t="s">
        <v>84</v>
      </c>
      <c r="R1986" s="0" t="n">
        <v>1</v>
      </c>
      <c r="S1986" s="0" t="n">
        <v>0</v>
      </c>
      <c r="T1986" s="0" t="n">
        <v>2</v>
      </c>
      <c r="U1986" s="0" t="s">
        <v>95</v>
      </c>
      <c r="V1986" s="0" t="s">
        <v>95</v>
      </c>
      <c r="W1986" s="0" t="n">
        <v>0</v>
      </c>
      <c r="X1986" s="0" t="s">
        <v>86</v>
      </c>
      <c r="Y1986" s="0" t="n">
        <v>0</v>
      </c>
      <c r="Z1986" s="0" t="n">
        <v>0</v>
      </c>
      <c r="AA1986" s="0" t="n">
        <v>0</v>
      </c>
      <c r="AB1986" s="0" t="s">
        <v>87</v>
      </c>
      <c r="AC1986" s="0" t="n">
        <v>50</v>
      </c>
      <c r="AD1986" s="0" t="n">
        <v>0</v>
      </c>
      <c r="AE1986" s="0" t="n">
        <v>0</v>
      </c>
      <c r="AF1986" s="0" t="s">
        <v>88</v>
      </c>
      <c r="AG1986" s="13" t="n">
        <v>42536</v>
      </c>
      <c r="AH1986" s="25" t="n">
        <f aca="false">I1986+J1986</f>
        <v>1</v>
      </c>
      <c r="AI1986" s="25" t="n">
        <f aca="false">K1986+L1986+M1986</f>
        <v>2</v>
      </c>
      <c r="AJ1986" s="25" t="n">
        <f aca="false">AC1986*AH1986</f>
        <v>50</v>
      </c>
      <c r="AK1986" s="0" t="str">
        <f aca="false">IF(C1986=1,"Cancelled","Completed")</f>
        <v>Completed</v>
      </c>
      <c r="AL1986" s="0" t="str">
        <f aca="false">_xlfn.IFS(D1986&lt;=7,"0-7 Days",D1986&lt;=30,"8-30 Days",D1986&lt;=90,"31-90 Days",TRUE(),"90+ Days")</f>
        <v>0-7 Days</v>
      </c>
      <c r="AM1986" s="0" t="str">
        <f aca="false">_xlfn.IFS(OR(F1986="December",F1986="January",F1986="February"),"Winter",OR(F1986="March",F1986="April",F1986="May"),"Spring",OR(F1986="June",F1986="July",F1986="August"),"Summer",TRUE(),"Autumn")</f>
        <v>Summer</v>
      </c>
      <c r="AN1986" s="0" t="str">
        <f aca="false">IF(L1986+M1986&gt;0,"Family","Adult Only")</f>
        <v>Adult Only</v>
      </c>
      <c r="AO1986" s="0" t="str">
        <f aca="false">IF(U1986=V1986,"Same","Changed")</f>
        <v>Same</v>
      </c>
    </row>
    <row r="1987" customFormat="false" ht="15" hidden="false" customHeight="false" outlineLevel="0" collapsed="false">
      <c r="A1987" s="14" t="n">
        <v>2090</v>
      </c>
      <c r="B1987" s="14" t="s">
        <v>90</v>
      </c>
      <c r="C1987" s="14" t="n">
        <v>0</v>
      </c>
      <c r="D1987" s="14" t="n">
        <v>265</v>
      </c>
      <c r="E1987" s="14" t="n">
        <v>2016</v>
      </c>
      <c r="F1987" s="14" t="s">
        <v>135</v>
      </c>
      <c r="G1987" s="14" t="n">
        <v>26</v>
      </c>
      <c r="H1987" s="14" t="n">
        <v>24</v>
      </c>
      <c r="I1987" s="14" t="n">
        <v>0</v>
      </c>
      <c r="J1987" s="14" t="n">
        <v>2</v>
      </c>
      <c r="K1987" s="14" t="n">
        <v>2</v>
      </c>
      <c r="L1987" s="14" t="n">
        <v>0</v>
      </c>
      <c r="M1987" s="14" t="n">
        <v>0</v>
      </c>
      <c r="N1987" s="14" t="s">
        <v>112</v>
      </c>
      <c r="O1987" s="14" t="s">
        <v>108</v>
      </c>
      <c r="P1987" s="14" t="s">
        <v>99</v>
      </c>
      <c r="Q1987" s="14" t="s">
        <v>94</v>
      </c>
      <c r="R1987" s="14" t="n">
        <v>0</v>
      </c>
      <c r="S1987" s="14" t="n">
        <v>0</v>
      </c>
      <c r="T1987" s="14" t="n">
        <v>0</v>
      </c>
      <c r="U1987" s="14" t="s">
        <v>95</v>
      </c>
      <c r="V1987" s="14" t="s">
        <v>109</v>
      </c>
      <c r="W1987" s="14" t="n">
        <v>0</v>
      </c>
      <c r="X1987" s="14" t="s">
        <v>86</v>
      </c>
      <c r="Y1987" s="14" t="n">
        <v>6</v>
      </c>
      <c r="Z1987" s="14" t="n">
        <v>0</v>
      </c>
      <c r="AA1987" s="14" t="n">
        <v>0</v>
      </c>
      <c r="AB1987" s="14" t="s">
        <v>101</v>
      </c>
      <c r="AC1987" s="14" t="n">
        <v>115</v>
      </c>
      <c r="AD1987" s="14" t="n">
        <v>0</v>
      </c>
      <c r="AE1987" s="14" t="n">
        <v>1</v>
      </c>
      <c r="AF1987" s="14" t="s">
        <v>88</v>
      </c>
      <c r="AG1987" s="15" t="n">
        <v>42547</v>
      </c>
      <c r="AH1987" s="14" t="n">
        <f aca="false">I1987+J1987</f>
        <v>2</v>
      </c>
      <c r="AI1987" s="14" t="n">
        <f aca="false">K1987+L1987+M1987</f>
        <v>2</v>
      </c>
      <c r="AJ1987" s="14" t="n">
        <f aca="false">AC1987*AH1987</f>
        <v>230</v>
      </c>
      <c r="AK1987" s="14" t="str">
        <f aca="false">IF(C1987=1,"Cancelled","Completed")</f>
        <v>Completed</v>
      </c>
      <c r="AL1987" s="14" t="str">
        <f aca="false">_xlfn.IFS(D1987&lt;=7,"0-7 Days",D1987&lt;=30,"8-30 Days",D1987&lt;=90,"31-90 Days",TRUE(),"90+ Days")</f>
        <v>90+ Days</v>
      </c>
      <c r="AM1987" s="14" t="str">
        <f aca="false">_xlfn.IFS(OR(F1987="December",F1987="January",F1987="February"),"Winter",OR(F1987="March",F1987="April",F1987="May"),"Spring",OR(F1987="June",F1987="July",F1987="August"),"Summer",TRUE(),"Autumn")</f>
        <v>Summer</v>
      </c>
      <c r="AN1987" s="14" t="str">
        <f aca="false">IF(L1987+M1987&gt;0,"Family","Adult Only")</f>
        <v>Adult Only</v>
      </c>
      <c r="AO1987" s="14" t="str">
        <f aca="false">IF(U1987=V1987,"Same","Changed")</f>
        <v>Changed</v>
      </c>
    </row>
    <row r="1988" customFormat="false" ht="15" hidden="false" customHeight="false" outlineLevel="0" collapsed="false">
      <c r="A1988" s="0" t="n">
        <v>2091</v>
      </c>
      <c r="B1988" s="0" t="s">
        <v>90</v>
      </c>
      <c r="C1988" s="0" t="n">
        <v>0</v>
      </c>
      <c r="D1988" s="0" t="n">
        <v>5</v>
      </c>
      <c r="E1988" s="0" t="n">
        <v>2016</v>
      </c>
      <c r="F1988" s="0" t="s">
        <v>118</v>
      </c>
      <c r="G1988" s="0" t="n">
        <v>8</v>
      </c>
      <c r="H1988" s="0" t="n">
        <v>20</v>
      </c>
      <c r="I1988" s="0" t="n">
        <v>0</v>
      </c>
      <c r="J1988" s="0" t="n">
        <v>1</v>
      </c>
      <c r="K1988" s="0" t="n">
        <v>2</v>
      </c>
      <c r="L1988" s="0" t="n">
        <v>0</v>
      </c>
      <c r="M1988" s="0" t="n">
        <v>0</v>
      </c>
      <c r="N1988" s="0" t="s">
        <v>107</v>
      </c>
      <c r="O1988" s="0" t="s">
        <v>92</v>
      </c>
      <c r="P1988" s="0" t="s">
        <v>93</v>
      </c>
      <c r="Q1988" s="0" t="s">
        <v>94</v>
      </c>
      <c r="R1988" s="0" t="n">
        <v>0</v>
      </c>
      <c r="S1988" s="0" t="n">
        <v>0</v>
      </c>
      <c r="T1988" s="0" t="n">
        <v>0</v>
      </c>
      <c r="U1988" s="0" t="s">
        <v>95</v>
      </c>
      <c r="V1988" s="0" t="s">
        <v>109</v>
      </c>
      <c r="W1988" s="0" t="n">
        <v>0</v>
      </c>
      <c r="X1988" s="0" t="s">
        <v>86</v>
      </c>
      <c r="Y1988" s="0" t="n">
        <v>9</v>
      </c>
      <c r="Z1988" s="0" t="n">
        <v>0</v>
      </c>
      <c r="AA1988" s="0" t="n">
        <v>0</v>
      </c>
      <c r="AB1988" s="0" t="s">
        <v>87</v>
      </c>
      <c r="AC1988" s="0" t="n">
        <v>79</v>
      </c>
      <c r="AD1988" s="0" t="n">
        <v>0</v>
      </c>
      <c r="AE1988" s="0" t="n">
        <v>0</v>
      </c>
      <c r="AF1988" s="0" t="s">
        <v>88</v>
      </c>
      <c r="AG1988" s="13" t="n">
        <v>42421</v>
      </c>
      <c r="AH1988" s="25" t="n">
        <f aca="false">I1988+J1988</f>
        <v>1</v>
      </c>
      <c r="AI1988" s="25" t="n">
        <f aca="false">K1988+L1988+M1988</f>
        <v>2</v>
      </c>
      <c r="AJ1988" s="25" t="n">
        <f aca="false">AC1988*AH1988</f>
        <v>79</v>
      </c>
      <c r="AK1988" s="0" t="str">
        <f aca="false">IF(C1988=1,"Cancelled","Completed")</f>
        <v>Completed</v>
      </c>
      <c r="AL1988" s="0" t="str">
        <f aca="false">_xlfn.IFS(D1988&lt;=7,"0-7 Days",D1988&lt;=30,"8-30 Days",D1988&lt;=90,"31-90 Days",TRUE(),"90+ Days")</f>
        <v>0-7 Days</v>
      </c>
      <c r="AM1988" s="0" t="str">
        <f aca="false">_xlfn.IFS(OR(F1988="December",F1988="January",F1988="February"),"Winter",OR(F1988="March",F1988="April",F1988="May"),"Spring",OR(F1988="June",F1988="July",F1988="August"),"Summer",TRUE(),"Autumn")</f>
        <v>Winter</v>
      </c>
      <c r="AN1988" s="0" t="str">
        <f aca="false">IF(L1988+M1988&gt;0,"Family","Adult Only")</f>
        <v>Adult Only</v>
      </c>
      <c r="AO1988" s="0" t="str">
        <f aca="false">IF(U1988=V1988,"Same","Changed")</f>
        <v>Changed</v>
      </c>
    </row>
    <row r="1989" customFormat="false" ht="15" hidden="false" customHeight="false" outlineLevel="0" collapsed="false">
      <c r="A1989" s="14" t="n">
        <v>2092</v>
      </c>
      <c r="B1989" s="14" t="s">
        <v>90</v>
      </c>
      <c r="C1989" s="14" t="n">
        <v>0</v>
      </c>
      <c r="D1989" s="14" t="n">
        <v>138</v>
      </c>
      <c r="E1989" s="14" t="n">
        <v>2015</v>
      </c>
      <c r="F1989" s="14" t="s">
        <v>91</v>
      </c>
      <c r="G1989" s="14" t="n">
        <v>30</v>
      </c>
      <c r="H1989" s="14" t="n">
        <v>25</v>
      </c>
      <c r="I1989" s="14" t="n">
        <v>0</v>
      </c>
      <c r="J1989" s="14" t="n">
        <v>1</v>
      </c>
      <c r="K1989" s="14" t="n">
        <v>1</v>
      </c>
      <c r="L1989" s="14" t="n">
        <v>0</v>
      </c>
      <c r="M1989" s="14" t="n">
        <v>0</v>
      </c>
      <c r="N1989" s="14" t="s">
        <v>82</v>
      </c>
      <c r="O1989" s="14" t="s">
        <v>98</v>
      </c>
      <c r="P1989" s="14" t="s">
        <v>116</v>
      </c>
      <c r="Q1989" s="14" t="s">
        <v>94</v>
      </c>
      <c r="R1989" s="14" t="n">
        <v>0</v>
      </c>
      <c r="S1989" s="14" t="n">
        <v>0</v>
      </c>
      <c r="T1989" s="14" t="n">
        <v>0</v>
      </c>
      <c r="U1989" s="14" t="s">
        <v>95</v>
      </c>
      <c r="V1989" s="14" t="s">
        <v>95</v>
      </c>
      <c r="W1989" s="14" t="n">
        <v>0</v>
      </c>
      <c r="X1989" s="14" t="s">
        <v>86</v>
      </c>
      <c r="Y1989" s="14" t="n">
        <v>1</v>
      </c>
      <c r="Z1989" s="14" t="n">
        <v>0</v>
      </c>
      <c r="AA1989" s="14" t="n">
        <v>0</v>
      </c>
      <c r="AB1989" s="14" t="s">
        <v>101</v>
      </c>
      <c r="AC1989" s="14" t="n">
        <v>57</v>
      </c>
      <c r="AD1989" s="14" t="n">
        <v>0</v>
      </c>
      <c r="AE1989" s="14" t="n">
        <v>0</v>
      </c>
      <c r="AF1989" s="14" t="s">
        <v>88</v>
      </c>
      <c r="AG1989" s="15" t="n">
        <v>42211</v>
      </c>
      <c r="AH1989" s="14" t="n">
        <f aca="false">I1989+J1989</f>
        <v>1</v>
      </c>
      <c r="AI1989" s="14" t="n">
        <f aca="false">K1989+L1989+M1989</f>
        <v>1</v>
      </c>
      <c r="AJ1989" s="14" t="n">
        <f aca="false">AC1989*AH1989</f>
        <v>57</v>
      </c>
      <c r="AK1989" s="14" t="str">
        <f aca="false">IF(C1989=1,"Cancelled","Completed")</f>
        <v>Completed</v>
      </c>
      <c r="AL1989" s="14" t="str">
        <f aca="false">_xlfn.IFS(D1989&lt;=7,"0-7 Days",D1989&lt;=30,"8-30 Days",D1989&lt;=90,"31-90 Days",TRUE(),"90+ Days")</f>
        <v>90+ Days</v>
      </c>
      <c r="AM1989" s="14" t="str">
        <f aca="false">_xlfn.IFS(OR(F1989="December",F1989="January",F1989="February"),"Winter",OR(F1989="March",F1989="April",F1989="May"),"Spring",OR(F1989="June",F1989="July",F1989="August"),"Summer",TRUE(),"Autumn")</f>
        <v>Summer</v>
      </c>
      <c r="AN1989" s="14" t="str">
        <f aca="false">IF(L1989+M1989&gt;0,"Family","Adult Only")</f>
        <v>Adult Only</v>
      </c>
      <c r="AO1989" s="14" t="str">
        <f aca="false">IF(U1989=V1989,"Same","Changed")</f>
        <v>Same</v>
      </c>
    </row>
    <row r="1990" customFormat="false" ht="15" hidden="false" customHeight="false" outlineLevel="0" collapsed="false">
      <c r="A1990" s="0" t="n">
        <v>2093</v>
      </c>
      <c r="B1990" s="0" t="s">
        <v>90</v>
      </c>
      <c r="C1990" s="0" t="n">
        <v>1</v>
      </c>
      <c r="D1990" s="0" t="n">
        <v>21</v>
      </c>
      <c r="E1990" s="0" t="n">
        <v>2017</v>
      </c>
      <c r="F1990" s="0" t="s">
        <v>118</v>
      </c>
      <c r="G1990" s="0" t="n">
        <v>7</v>
      </c>
      <c r="H1990" s="0" t="n">
        <v>14</v>
      </c>
      <c r="I1990" s="0" t="n">
        <v>0</v>
      </c>
      <c r="J1990" s="0" t="n">
        <v>1</v>
      </c>
      <c r="K1990" s="0" t="n">
        <v>2</v>
      </c>
      <c r="L1990" s="0" t="n">
        <v>0</v>
      </c>
      <c r="M1990" s="0" t="n">
        <v>0</v>
      </c>
      <c r="N1990" s="0" t="s">
        <v>82</v>
      </c>
      <c r="O1990" s="0" t="s">
        <v>155</v>
      </c>
      <c r="P1990" s="0" t="s">
        <v>93</v>
      </c>
      <c r="Q1990" s="0" t="s">
        <v>94</v>
      </c>
      <c r="R1990" s="0" t="n">
        <v>0</v>
      </c>
      <c r="S1990" s="0" t="n">
        <v>0</v>
      </c>
      <c r="T1990" s="0" t="n">
        <v>0</v>
      </c>
      <c r="U1990" s="0" t="s">
        <v>95</v>
      </c>
      <c r="V1990" s="0" t="s">
        <v>95</v>
      </c>
      <c r="W1990" s="0" t="n">
        <v>0</v>
      </c>
      <c r="X1990" s="0" t="s">
        <v>86</v>
      </c>
      <c r="Y1990" s="0" t="n">
        <v>9</v>
      </c>
      <c r="Z1990" s="0" t="n">
        <v>0</v>
      </c>
      <c r="AA1990" s="0" t="n">
        <v>0</v>
      </c>
      <c r="AB1990" s="0" t="s">
        <v>87</v>
      </c>
      <c r="AC1990" s="0" t="n">
        <v>108</v>
      </c>
      <c r="AD1990" s="0" t="n">
        <v>0</v>
      </c>
      <c r="AE1990" s="0" t="n">
        <v>1</v>
      </c>
      <c r="AF1990" s="0" t="s">
        <v>96</v>
      </c>
      <c r="AG1990" s="13" t="n">
        <v>42768</v>
      </c>
      <c r="AH1990" s="25" t="n">
        <f aca="false">I1990+J1990</f>
        <v>1</v>
      </c>
      <c r="AI1990" s="25" t="n">
        <f aca="false">K1990+L1990+M1990</f>
        <v>2</v>
      </c>
      <c r="AJ1990" s="25" t="n">
        <f aca="false">AC1990*AH1990</f>
        <v>108</v>
      </c>
      <c r="AK1990" s="0" t="str">
        <f aca="false">IF(C1990=1,"Cancelled","Completed")</f>
        <v>Cancelled</v>
      </c>
      <c r="AL1990" s="0" t="str">
        <f aca="false">_xlfn.IFS(D1990&lt;=7,"0-7 Days",D1990&lt;=30,"8-30 Days",D1990&lt;=90,"31-90 Days",TRUE(),"90+ Days")</f>
        <v>8-30 Days</v>
      </c>
      <c r="AM1990" s="0" t="str">
        <f aca="false">_xlfn.IFS(OR(F1990="December",F1990="January",F1990="February"),"Winter",OR(F1990="March",F1990="April",F1990="May"),"Spring",OR(F1990="June",F1990="July",F1990="August"),"Summer",TRUE(),"Autumn")</f>
        <v>Winter</v>
      </c>
      <c r="AN1990" s="0" t="str">
        <f aca="false">IF(L1990+M1990&gt;0,"Family","Adult Only")</f>
        <v>Adult Only</v>
      </c>
      <c r="AO1990" s="0" t="str">
        <f aca="false">IF(U1990=V1990,"Same","Changed")</f>
        <v>Same</v>
      </c>
    </row>
    <row r="1991" customFormat="false" ht="15" hidden="false" customHeight="false" outlineLevel="0" collapsed="false">
      <c r="A1991" s="14" t="n">
        <v>2094</v>
      </c>
      <c r="B1991" s="14" t="s">
        <v>80</v>
      </c>
      <c r="C1991" s="14" t="n">
        <v>0</v>
      </c>
      <c r="D1991" s="14" t="n">
        <v>5</v>
      </c>
      <c r="E1991" s="14" t="n">
        <v>2016</v>
      </c>
      <c r="F1991" s="14" t="s">
        <v>81</v>
      </c>
      <c r="G1991" s="14" t="n">
        <v>52</v>
      </c>
      <c r="H1991" s="14" t="n">
        <v>18</v>
      </c>
      <c r="I1991" s="14" t="n">
        <v>1</v>
      </c>
      <c r="J1991" s="14" t="n">
        <v>0</v>
      </c>
      <c r="K1991" s="14" t="n">
        <v>2</v>
      </c>
      <c r="L1991" s="14" t="n">
        <v>0</v>
      </c>
      <c r="M1991" s="14" t="n">
        <v>0</v>
      </c>
      <c r="N1991" s="14" t="s">
        <v>82</v>
      </c>
      <c r="O1991" s="14" t="s">
        <v>123</v>
      </c>
      <c r="P1991" s="14" t="s">
        <v>93</v>
      </c>
      <c r="Q1991" s="14" t="s">
        <v>94</v>
      </c>
      <c r="R1991" s="14" t="n">
        <v>0</v>
      </c>
      <c r="S1991" s="14" t="n">
        <v>0</v>
      </c>
      <c r="T1991" s="14" t="n">
        <v>0</v>
      </c>
      <c r="U1991" s="14" t="s">
        <v>95</v>
      </c>
      <c r="V1991" s="14" t="s">
        <v>148</v>
      </c>
      <c r="W1991" s="14" t="n">
        <v>0</v>
      </c>
      <c r="X1991" s="14" t="s">
        <v>86</v>
      </c>
      <c r="Y1991" s="14" t="n">
        <v>241</v>
      </c>
      <c r="Z1991" s="14" t="n">
        <v>0</v>
      </c>
      <c r="AA1991" s="14" t="n">
        <v>0</v>
      </c>
      <c r="AB1991" s="14" t="s">
        <v>87</v>
      </c>
      <c r="AC1991" s="14" t="n">
        <v>35.11</v>
      </c>
      <c r="AD1991" s="14" t="n">
        <v>0</v>
      </c>
      <c r="AE1991" s="14" t="n">
        <v>1</v>
      </c>
      <c r="AF1991" s="14" t="s">
        <v>88</v>
      </c>
      <c r="AG1991" s="15" t="n">
        <v>42723</v>
      </c>
      <c r="AH1991" s="14" t="n">
        <f aca="false">I1991+J1991</f>
        <v>1</v>
      </c>
      <c r="AI1991" s="14" t="n">
        <f aca="false">K1991+L1991+M1991</f>
        <v>2</v>
      </c>
      <c r="AJ1991" s="14" t="n">
        <f aca="false">AC1991*AH1991</f>
        <v>35.11</v>
      </c>
      <c r="AK1991" s="14" t="str">
        <f aca="false">IF(C1991=1,"Cancelled","Completed")</f>
        <v>Completed</v>
      </c>
      <c r="AL1991" s="14" t="str">
        <f aca="false">_xlfn.IFS(D1991&lt;=7,"0-7 Days",D1991&lt;=30,"8-30 Days",D1991&lt;=90,"31-90 Days",TRUE(),"90+ Days")</f>
        <v>0-7 Days</v>
      </c>
      <c r="AM1991" s="14" t="str">
        <f aca="false">_xlfn.IFS(OR(F1991="December",F1991="January",F1991="February"),"Winter",OR(F1991="March",F1991="April",F1991="May"),"Spring",OR(F1991="June",F1991="July",F1991="August"),"Summer",TRUE(),"Autumn")</f>
        <v>Winter</v>
      </c>
      <c r="AN1991" s="14" t="str">
        <f aca="false">IF(L1991+M1991&gt;0,"Family","Adult Only")</f>
        <v>Adult Only</v>
      </c>
      <c r="AO1991" s="14" t="str">
        <f aca="false">IF(U1991=V1991,"Same","Changed")</f>
        <v>Changed</v>
      </c>
    </row>
    <row r="1992" customFormat="false" ht="15" hidden="false" customHeight="false" outlineLevel="0" collapsed="false">
      <c r="A1992" s="0" t="n">
        <v>2095</v>
      </c>
      <c r="B1992" s="0" t="s">
        <v>90</v>
      </c>
      <c r="C1992" s="0" t="n">
        <v>0</v>
      </c>
      <c r="D1992" s="0" t="n">
        <v>15</v>
      </c>
      <c r="E1992" s="0" t="n">
        <v>2016</v>
      </c>
      <c r="F1992" s="0" t="s">
        <v>118</v>
      </c>
      <c r="G1992" s="0" t="n">
        <v>6</v>
      </c>
      <c r="H1992" s="0" t="n">
        <v>5</v>
      </c>
      <c r="I1992" s="0" t="n">
        <v>1</v>
      </c>
      <c r="J1992" s="0" t="n">
        <v>2</v>
      </c>
      <c r="K1992" s="0" t="n">
        <v>1</v>
      </c>
      <c r="L1992" s="0" t="n">
        <v>0</v>
      </c>
      <c r="M1992" s="0" t="n">
        <v>0</v>
      </c>
      <c r="N1992" s="0" t="s">
        <v>82</v>
      </c>
      <c r="O1992" s="0" t="s">
        <v>123</v>
      </c>
      <c r="P1992" s="0" t="s">
        <v>128</v>
      </c>
      <c r="Q1992" s="0" t="s">
        <v>128</v>
      </c>
      <c r="R1992" s="0" t="n">
        <v>0</v>
      </c>
      <c r="S1992" s="0" t="n">
        <v>0</v>
      </c>
      <c r="T1992" s="0" t="n">
        <v>0</v>
      </c>
      <c r="U1992" s="0" t="s">
        <v>136</v>
      </c>
      <c r="V1992" s="0" t="s">
        <v>136</v>
      </c>
      <c r="W1992" s="0" t="n">
        <v>2</v>
      </c>
      <c r="X1992" s="0" t="s">
        <v>86</v>
      </c>
      <c r="Y1992" s="0" t="n">
        <v>0</v>
      </c>
      <c r="Z1992" s="0" t="n">
        <v>183</v>
      </c>
      <c r="AA1992" s="0" t="n">
        <v>0</v>
      </c>
      <c r="AB1992" s="0" t="s">
        <v>101</v>
      </c>
      <c r="AC1992" s="0" t="n">
        <v>100</v>
      </c>
      <c r="AD1992" s="0" t="n">
        <v>0</v>
      </c>
      <c r="AE1992" s="0" t="n">
        <v>0</v>
      </c>
      <c r="AF1992" s="0" t="s">
        <v>88</v>
      </c>
      <c r="AG1992" s="13" t="n">
        <v>42408</v>
      </c>
      <c r="AH1992" s="25" t="n">
        <f aca="false">I1992+J1992</f>
        <v>3</v>
      </c>
      <c r="AI1992" s="25" t="n">
        <f aca="false">K1992+L1992+M1992</f>
        <v>1</v>
      </c>
      <c r="AJ1992" s="25" t="n">
        <f aca="false">AC1992*AH1992</f>
        <v>300</v>
      </c>
      <c r="AK1992" s="0" t="str">
        <f aca="false">IF(C1992=1,"Cancelled","Completed")</f>
        <v>Completed</v>
      </c>
      <c r="AL1992" s="0" t="str">
        <f aca="false">_xlfn.IFS(D1992&lt;=7,"0-7 Days",D1992&lt;=30,"8-30 Days",D1992&lt;=90,"31-90 Days",TRUE(),"90+ Days")</f>
        <v>8-30 Days</v>
      </c>
      <c r="AM1992" s="0" t="str">
        <f aca="false">_xlfn.IFS(OR(F1992="December",F1992="January",F1992="February"),"Winter",OR(F1992="March",F1992="April",F1992="May"),"Spring",OR(F1992="June",F1992="July",F1992="August"),"Summer",TRUE(),"Autumn")</f>
        <v>Winter</v>
      </c>
      <c r="AN1992" s="0" t="str">
        <f aca="false">IF(L1992+M1992&gt;0,"Family","Adult Only")</f>
        <v>Adult Only</v>
      </c>
      <c r="AO1992" s="0" t="str">
        <f aca="false">IF(U1992=V1992,"Same","Changed")</f>
        <v>Same</v>
      </c>
    </row>
    <row r="1993" customFormat="false" ht="15" hidden="false" customHeight="false" outlineLevel="0" collapsed="false">
      <c r="A1993" s="14" t="n">
        <v>2096</v>
      </c>
      <c r="B1993" s="14" t="s">
        <v>90</v>
      </c>
      <c r="C1993" s="14" t="n">
        <v>0</v>
      </c>
      <c r="D1993" s="14" t="n">
        <v>15</v>
      </c>
      <c r="E1993" s="14" t="n">
        <v>2016</v>
      </c>
      <c r="F1993" s="14" t="s">
        <v>81</v>
      </c>
      <c r="G1993" s="14" t="n">
        <v>53</v>
      </c>
      <c r="H1993" s="14" t="n">
        <v>27</v>
      </c>
      <c r="I1993" s="14" t="n">
        <v>0</v>
      </c>
      <c r="J1993" s="14" t="n">
        <v>1</v>
      </c>
      <c r="K1993" s="14" t="n">
        <v>3</v>
      </c>
      <c r="L1993" s="14" t="n">
        <v>0</v>
      </c>
      <c r="M1993" s="14" t="n">
        <v>0</v>
      </c>
      <c r="N1993" s="14" t="s">
        <v>82</v>
      </c>
      <c r="O1993" s="14" t="s">
        <v>98</v>
      </c>
      <c r="P1993" s="14" t="s">
        <v>99</v>
      </c>
      <c r="Q1993" s="14" t="s">
        <v>94</v>
      </c>
      <c r="R1993" s="14" t="n">
        <v>0</v>
      </c>
      <c r="S1993" s="14" t="n">
        <v>0</v>
      </c>
      <c r="T1993" s="14" t="n">
        <v>0</v>
      </c>
      <c r="U1993" s="14" t="s">
        <v>95</v>
      </c>
      <c r="V1993" s="14" t="s">
        <v>95</v>
      </c>
      <c r="W1993" s="14" t="n">
        <v>1</v>
      </c>
      <c r="X1993" s="14" t="s">
        <v>86</v>
      </c>
      <c r="Y1993" s="14" t="n">
        <v>220</v>
      </c>
      <c r="Z1993" s="14" t="n">
        <v>0</v>
      </c>
      <c r="AA1993" s="14" t="n">
        <v>0</v>
      </c>
      <c r="AB1993" s="14" t="s">
        <v>101</v>
      </c>
      <c r="AC1993" s="14" t="n">
        <v>90</v>
      </c>
      <c r="AD1993" s="14" t="n">
        <v>0</v>
      </c>
      <c r="AE1993" s="14" t="n">
        <v>2</v>
      </c>
      <c r="AF1993" s="14" t="s">
        <v>88</v>
      </c>
      <c r="AG1993" s="15" t="n">
        <v>42732</v>
      </c>
      <c r="AH1993" s="14" t="n">
        <f aca="false">I1993+J1993</f>
        <v>1</v>
      </c>
      <c r="AI1993" s="14" t="n">
        <f aca="false">K1993+L1993+M1993</f>
        <v>3</v>
      </c>
      <c r="AJ1993" s="14" t="n">
        <f aca="false">AC1993*AH1993</f>
        <v>90</v>
      </c>
      <c r="AK1993" s="14" t="str">
        <f aca="false">IF(C1993=1,"Cancelled","Completed")</f>
        <v>Completed</v>
      </c>
      <c r="AL1993" s="14" t="str">
        <f aca="false">_xlfn.IFS(D1993&lt;=7,"0-7 Days",D1993&lt;=30,"8-30 Days",D1993&lt;=90,"31-90 Days",TRUE(),"90+ Days")</f>
        <v>8-30 Days</v>
      </c>
      <c r="AM1993" s="14" t="str">
        <f aca="false">_xlfn.IFS(OR(F1993="December",F1993="January",F1993="February"),"Winter",OR(F1993="March",F1993="April",F1993="May"),"Spring",OR(F1993="June",F1993="July",F1993="August"),"Summer",TRUE(),"Autumn")</f>
        <v>Winter</v>
      </c>
      <c r="AN1993" s="14" t="str">
        <f aca="false">IF(L1993+M1993&gt;0,"Family","Adult Only")</f>
        <v>Adult Only</v>
      </c>
      <c r="AO1993" s="14" t="str">
        <f aca="false">IF(U1993=V1993,"Same","Changed")</f>
        <v>Same</v>
      </c>
    </row>
    <row r="1994" customFormat="false" ht="15" hidden="false" customHeight="false" outlineLevel="0" collapsed="false">
      <c r="A1994" s="0" t="n">
        <v>2097</v>
      </c>
      <c r="B1994" s="0" t="s">
        <v>80</v>
      </c>
      <c r="C1994" s="0" t="n">
        <v>1</v>
      </c>
      <c r="D1994" s="0" t="n">
        <v>108</v>
      </c>
      <c r="E1994" s="0" t="n">
        <v>2017</v>
      </c>
      <c r="F1994" s="0" t="s">
        <v>121</v>
      </c>
      <c r="G1994" s="0" t="n">
        <v>22</v>
      </c>
      <c r="H1994" s="0" t="n">
        <v>28</v>
      </c>
      <c r="I1994" s="0" t="n">
        <v>2</v>
      </c>
      <c r="J1994" s="0" t="n">
        <v>2</v>
      </c>
      <c r="K1994" s="0" t="n">
        <v>2</v>
      </c>
      <c r="L1994" s="0" t="n">
        <v>0</v>
      </c>
      <c r="M1994" s="0" t="n">
        <v>0</v>
      </c>
      <c r="N1994" s="0" t="s">
        <v>82</v>
      </c>
      <c r="O1994" s="0" t="s">
        <v>92</v>
      </c>
      <c r="P1994" s="0" t="s">
        <v>99</v>
      </c>
      <c r="Q1994" s="0" t="s">
        <v>94</v>
      </c>
      <c r="R1994" s="0" t="n">
        <v>0</v>
      </c>
      <c r="S1994" s="0" t="n">
        <v>0</v>
      </c>
      <c r="T1994" s="0" t="n">
        <v>0</v>
      </c>
      <c r="U1994" s="0" t="s">
        <v>95</v>
      </c>
      <c r="V1994" s="0" t="s">
        <v>95</v>
      </c>
      <c r="W1994" s="0" t="n">
        <v>0</v>
      </c>
      <c r="X1994" s="0" t="s">
        <v>86</v>
      </c>
      <c r="Y1994" s="0" t="n">
        <v>410</v>
      </c>
      <c r="Z1994" s="0" t="n">
        <v>0</v>
      </c>
      <c r="AA1994" s="0" t="n">
        <v>0</v>
      </c>
      <c r="AB1994" s="0" t="s">
        <v>87</v>
      </c>
      <c r="AC1994" s="0" t="n">
        <v>45.5</v>
      </c>
      <c r="AD1994" s="0" t="n">
        <v>0</v>
      </c>
      <c r="AE1994" s="0" t="n">
        <v>0</v>
      </c>
      <c r="AF1994" s="0" t="s">
        <v>96</v>
      </c>
      <c r="AG1994" s="13" t="n">
        <v>42775</v>
      </c>
      <c r="AH1994" s="25" t="n">
        <f aca="false">I1994+J1994</f>
        <v>4</v>
      </c>
      <c r="AI1994" s="25" t="n">
        <f aca="false">K1994+L1994+M1994</f>
        <v>2</v>
      </c>
      <c r="AJ1994" s="25" t="n">
        <f aca="false">AC1994*AH1994</f>
        <v>182</v>
      </c>
      <c r="AK1994" s="0" t="str">
        <f aca="false">IF(C1994=1,"Cancelled","Completed")</f>
        <v>Cancelled</v>
      </c>
      <c r="AL1994" s="0" t="str">
        <f aca="false">_xlfn.IFS(D1994&lt;=7,"0-7 Days",D1994&lt;=30,"8-30 Days",D1994&lt;=90,"31-90 Days",TRUE(),"90+ Days")</f>
        <v>90+ Days</v>
      </c>
      <c r="AM1994" s="0" t="str">
        <f aca="false">_xlfn.IFS(OR(F1994="December",F1994="January",F1994="February"),"Winter",OR(F1994="March",F1994="April",F1994="May"),"Spring",OR(F1994="June",F1994="July",F1994="August"),"Summer",TRUE(),"Autumn")</f>
        <v>Spring</v>
      </c>
      <c r="AN1994" s="0" t="str">
        <f aca="false">IF(L1994+M1994&gt;0,"Family","Adult Only")</f>
        <v>Adult Only</v>
      </c>
      <c r="AO1994" s="0" t="str">
        <f aca="false">IF(U1994=V1994,"Same","Changed")</f>
        <v>Same</v>
      </c>
    </row>
    <row r="1995" customFormat="false" ht="15" hidden="false" customHeight="false" outlineLevel="0" collapsed="false">
      <c r="A1995" s="14" t="n">
        <v>2098</v>
      </c>
      <c r="B1995" s="14" t="s">
        <v>90</v>
      </c>
      <c r="C1995" s="14" t="n">
        <v>0</v>
      </c>
      <c r="D1995" s="14" t="n">
        <v>136</v>
      </c>
      <c r="E1995" s="14" t="n">
        <v>2016</v>
      </c>
      <c r="F1995" s="14" t="s">
        <v>135</v>
      </c>
      <c r="G1995" s="14" t="n">
        <v>24</v>
      </c>
      <c r="H1995" s="14" t="n">
        <v>9</v>
      </c>
      <c r="I1995" s="14" t="n">
        <v>1</v>
      </c>
      <c r="J1995" s="14" t="n">
        <v>3</v>
      </c>
      <c r="K1995" s="14" t="n">
        <v>2</v>
      </c>
      <c r="L1995" s="14" t="n">
        <v>0</v>
      </c>
      <c r="M1995" s="14" t="n">
        <v>0</v>
      </c>
      <c r="N1995" s="14" t="s">
        <v>82</v>
      </c>
      <c r="O1995" s="14" t="s">
        <v>92</v>
      </c>
      <c r="P1995" s="14" t="s">
        <v>84</v>
      </c>
      <c r="Q1995" s="14" t="s">
        <v>84</v>
      </c>
      <c r="R1995" s="14" t="n">
        <v>0</v>
      </c>
      <c r="S1995" s="14" t="n">
        <v>0</v>
      </c>
      <c r="T1995" s="14" t="n">
        <v>0</v>
      </c>
      <c r="U1995" s="14" t="s">
        <v>95</v>
      </c>
      <c r="V1995" s="14" t="s">
        <v>95</v>
      </c>
      <c r="W1995" s="14" t="n">
        <v>2</v>
      </c>
      <c r="X1995" s="14" t="s">
        <v>86</v>
      </c>
      <c r="Y1995" s="14" t="n">
        <v>0</v>
      </c>
      <c r="Z1995" s="14" t="n">
        <v>0</v>
      </c>
      <c r="AA1995" s="14" t="n">
        <v>0</v>
      </c>
      <c r="AB1995" s="14" t="s">
        <v>87</v>
      </c>
      <c r="AC1995" s="14" t="n">
        <v>103.68</v>
      </c>
      <c r="AD1995" s="14" t="n">
        <v>0</v>
      </c>
      <c r="AE1995" s="14" t="n">
        <v>2</v>
      </c>
      <c r="AF1995" s="14" t="s">
        <v>88</v>
      </c>
      <c r="AG1995" s="15" t="n">
        <v>42534</v>
      </c>
      <c r="AH1995" s="14" t="n">
        <f aca="false">I1995+J1995</f>
        <v>4</v>
      </c>
      <c r="AI1995" s="14" t="n">
        <f aca="false">K1995+L1995+M1995</f>
        <v>2</v>
      </c>
      <c r="AJ1995" s="14" t="n">
        <f aca="false">AC1995*AH1995</f>
        <v>414.72</v>
      </c>
      <c r="AK1995" s="14" t="str">
        <f aca="false">IF(C1995=1,"Cancelled","Completed")</f>
        <v>Completed</v>
      </c>
      <c r="AL1995" s="14" t="str">
        <f aca="false">_xlfn.IFS(D1995&lt;=7,"0-7 Days",D1995&lt;=30,"8-30 Days",D1995&lt;=90,"31-90 Days",TRUE(),"90+ Days")</f>
        <v>90+ Days</v>
      </c>
      <c r="AM1995" s="14" t="str">
        <f aca="false">_xlfn.IFS(OR(F1995="December",F1995="January",F1995="February"),"Winter",OR(F1995="March",F1995="April",F1995="May"),"Spring",OR(F1995="June",F1995="July",F1995="August"),"Summer",TRUE(),"Autumn")</f>
        <v>Summer</v>
      </c>
      <c r="AN1995" s="14" t="str">
        <f aca="false">IF(L1995+M1995&gt;0,"Family","Adult Only")</f>
        <v>Adult Only</v>
      </c>
      <c r="AO1995" s="14" t="str">
        <f aca="false">IF(U1995=V1995,"Same","Changed")</f>
        <v>Same</v>
      </c>
    </row>
    <row r="1996" customFormat="false" ht="15" hidden="false" customHeight="false" outlineLevel="0" collapsed="false">
      <c r="A1996" s="0" t="n">
        <v>2099</v>
      </c>
      <c r="B1996" s="0" t="s">
        <v>90</v>
      </c>
      <c r="C1996" s="0" t="n">
        <v>0</v>
      </c>
      <c r="D1996" s="0" t="n">
        <v>25</v>
      </c>
      <c r="E1996" s="0" t="n">
        <v>2015</v>
      </c>
      <c r="F1996" s="0" t="s">
        <v>113</v>
      </c>
      <c r="G1996" s="0" t="n">
        <v>48</v>
      </c>
      <c r="H1996" s="0" t="n">
        <v>22</v>
      </c>
      <c r="I1996" s="0" t="n">
        <v>2</v>
      </c>
      <c r="J1996" s="0" t="n">
        <v>3</v>
      </c>
      <c r="K1996" s="0" t="n">
        <v>2</v>
      </c>
      <c r="L1996" s="0" t="n">
        <v>0</v>
      </c>
      <c r="M1996" s="0" t="n">
        <v>0</v>
      </c>
      <c r="N1996" s="0" t="s">
        <v>82</v>
      </c>
      <c r="O1996" s="0" t="s">
        <v>122</v>
      </c>
      <c r="P1996" s="0" t="s">
        <v>99</v>
      </c>
      <c r="Q1996" s="0" t="s">
        <v>94</v>
      </c>
      <c r="R1996" s="0" t="n">
        <v>0</v>
      </c>
      <c r="S1996" s="0" t="n">
        <v>0</v>
      </c>
      <c r="T1996" s="0" t="n">
        <v>0</v>
      </c>
      <c r="U1996" s="0" t="s">
        <v>95</v>
      </c>
      <c r="V1996" s="0" t="s">
        <v>95</v>
      </c>
      <c r="W1996" s="0" t="n">
        <v>0</v>
      </c>
      <c r="X1996" s="0" t="s">
        <v>86</v>
      </c>
      <c r="Y1996" s="0" t="n">
        <v>12</v>
      </c>
      <c r="Z1996" s="0" t="n">
        <v>0</v>
      </c>
      <c r="AA1996" s="0" t="n">
        <v>0</v>
      </c>
      <c r="AB1996" s="0" t="s">
        <v>101</v>
      </c>
      <c r="AC1996" s="0" t="n">
        <v>65</v>
      </c>
      <c r="AD1996" s="0" t="n">
        <v>0</v>
      </c>
      <c r="AE1996" s="0" t="n">
        <v>0</v>
      </c>
      <c r="AF1996" s="0" t="s">
        <v>88</v>
      </c>
      <c r="AG1996" s="13" t="n">
        <v>42335</v>
      </c>
      <c r="AH1996" s="25" t="n">
        <f aca="false">I1996+J1996</f>
        <v>5</v>
      </c>
      <c r="AI1996" s="25" t="n">
        <f aca="false">K1996+L1996+M1996</f>
        <v>2</v>
      </c>
      <c r="AJ1996" s="25" t="n">
        <f aca="false">AC1996*AH1996</f>
        <v>325</v>
      </c>
      <c r="AK1996" s="0" t="str">
        <f aca="false">IF(C1996=1,"Cancelled","Completed")</f>
        <v>Completed</v>
      </c>
      <c r="AL1996" s="0" t="str">
        <f aca="false">_xlfn.IFS(D1996&lt;=7,"0-7 Days",D1996&lt;=30,"8-30 Days",D1996&lt;=90,"31-90 Days",TRUE(),"90+ Days")</f>
        <v>8-30 Days</v>
      </c>
      <c r="AM1996" s="0" t="str">
        <f aca="false">_xlfn.IFS(OR(F1996="December",F1996="January",F1996="February"),"Winter",OR(F1996="March",F1996="April",F1996="May"),"Spring",OR(F1996="June",F1996="July",F1996="August"),"Summer",TRUE(),"Autumn")</f>
        <v>Autumn</v>
      </c>
      <c r="AN1996" s="0" t="str">
        <f aca="false">IF(L1996+M1996&gt;0,"Family","Adult Only")</f>
        <v>Adult Only</v>
      </c>
      <c r="AO1996" s="0" t="str">
        <f aca="false">IF(U1996=V1996,"Same","Changed")</f>
        <v>Same</v>
      </c>
    </row>
    <row r="1997" customFormat="false" ht="15" hidden="false" customHeight="false" outlineLevel="0" collapsed="false">
      <c r="A1997" s="14" t="n">
        <v>2100</v>
      </c>
      <c r="B1997" s="14" t="s">
        <v>80</v>
      </c>
      <c r="C1997" s="14" t="n">
        <v>0</v>
      </c>
      <c r="D1997" s="14" t="n">
        <v>118</v>
      </c>
      <c r="E1997" s="14" t="n">
        <v>2016</v>
      </c>
      <c r="F1997" s="14" t="s">
        <v>121</v>
      </c>
      <c r="G1997" s="14" t="n">
        <v>21</v>
      </c>
      <c r="H1997" s="14" t="n">
        <v>19</v>
      </c>
      <c r="I1997" s="14" t="n">
        <v>2</v>
      </c>
      <c r="J1997" s="14" t="n">
        <v>5</v>
      </c>
      <c r="K1997" s="14" t="n">
        <v>2</v>
      </c>
      <c r="L1997" s="14" t="n">
        <v>0</v>
      </c>
      <c r="M1997" s="14" t="n">
        <v>0</v>
      </c>
      <c r="N1997" s="14" t="s">
        <v>82</v>
      </c>
      <c r="O1997" s="14" t="s">
        <v>83</v>
      </c>
      <c r="P1997" s="14" t="s">
        <v>99</v>
      </c>
      <c r="Q1997" s="14" t="s">
        <v>94</v>
      </c>
      <c r="R1997" s="14" t="n">
        <v>0</v>
      </c>
      <c r="S1997" s="14" t="n">
        <v>0</v>
      </c>
      <c r="T1997" s="14" t="n">
        <v>0</v>
      </c>
      <c r="U1997" s="14" t="s">
        <v>95</v>
      </c>
      <c r="V1997" s="14" t="s">
        <v>95</v>
      </c>
      <c r="W1997" s="14" t="n">
        <v>0</v>
      </c>
      <c r="X1997" s="14" t="s">
        <v>86</v>
      </c>
      <c r="Y1997" s="14" t="n">
        <v>243</v>
      </c>
      <c r="Z1997" s="14" t="n">
        <v>0</v>
      </c>
      <c r="AA1997" s="14" t="n">
        <v>0</v>
      </c>
      <c r="AB1997" s="14" t="s">
        <v>125</v>
      </c>
      <c r="AC1997" s="14" t="n">
        <v>37.4</v>
      </c>
      <c r="AD1997" s="14" t="n">
        <v>0</v>
      </c>
      <c r="AE1997" s="14" t="n">
        <v>0</v>
      </c>
      <c r="AF1997" s="14" t="s">
        <v>88</v>
      </c>
      <c r="AG1997" s="15" t="n">
        <v>42516</v>
      </c>
      <c r="AH1997" s="14" t="n">
        <f aca="false">I1997+J1997</f>
        <v>7</v>
      </c>
      <c r="AI1997" s="14" t="n">
        <f aca="false">K1997+L1997+M1997</f>
        <v>2</v>
      </c>
      <c r="AJ1997" s="14" t="n">
        <f aca="false">AC1997*AH1997</f>
        <v>261.8</v>
      </c>
      <c r="AK1997" s="14" t="str">
        <f aca="false">IF(C1997=1,"Cancelled","Completed")</f>
        <v>Completed</v>
      </c>
      <c r="AL1997" s="14" t="str">
        <f aca="false">_xlfn.IFS(D1997&lt;=7,"0-7 Days",D1997&lt;=30,"8-30 Days",D1997&lt;=90,"31-90 Days",TRUE(),"90+ Days")</f>
        <v>90+ Days</v>
      </c>
      <c r="AM1997" s="14" t="str">
        <f aca="false">_xlfn.IFS(OR(F1997="December",F1997="January",F1997="February"),"Winter",OR(F1997="March",F1997="April",F1997="May"),"Spring",OR(F1997="June",F1997="July",F1997="August"),"Summer",TRUE(),"Autumn")</f>
        <v>Spring</v>
      </c>
      <c r="AN1997" s="14" t="str">
        <f aca="false">IF(L1997+M1997&gt;0,"Family","Adult Only")</f>
        <v>Adult Only</v>
      </c>
      <c r="AO1997" s="14" t="str">
        <f aca="false">IF(U1997=V1997,"Same","Changed")</f>
        <v>Same</v>
      </c>
    </row>
    <row r="1998" customFormat="false" ht="15" hidden="false" customHeight="false" outlineLevel="0" collapsed="false">
      <c r="A1998" s="0" t="n">
        <v>2101</v>
      </c>
      <c r="B1998" s="0" t="s">
        <v>90</v>
      </c>
      <c r="C1998" s="0" t="n">
        <v>1</v>
      </c>
      <c r="D1998" s="0" t="n">
        <v>412</v>
      </c>
      <c r="E1998" s="0" t="n">
        <v>2016</v>
      </c>
      <c r="F1998" s="0" t="s">
        <v>119</v>
      </c>
      <c r="G1998" s="0" t="n">
        <v>35</v>
      </c>
      <c r="H1998" s="0" t="n">
        <v>25</v>
      </c>
      <c r="I1998" s="0" t="n">
        <v>0</v>
      </c>
      <c r="J1998" s="0" t="n">
        <v>2</v>
      </c>
      <c r="K1998" s="0" t="n">
        <v>2</v>
      </c>
      <c r="L1998" s="0" t="n">
        <v>0</v>
      </c>
      <c r="M1998" s="0" t="n">
        <v>0</v>
      </c>
      <c r="N1998" s="0" t="s">
        <v>82</v>
      </c>
      <c r="O1998" s="0" t="s">
        <v>92</v>
      </c>
      <c r="P1998" s="0" t="s">
        <v>116</v>
      </c>
      <c r="Q1998" s="0" t="s">
        <v>94</v>
      </c>
      <c r="R1998" s="0" t="n">
        <v>0</v>
      </c>
      <c r="S1998" s="0" t="n">
        <v>0</v>
      </c>
      <c r="T1998" s="0" t="n">
        <v>0</v>
      </c>
      <c r="U1998" s="0" t="s">
        <v>95</v>
      </c>
      <c r="V1998" s="0" t="s">
        <v>95</v>
      </c>
      <c r="W1998" s="0" t="n">
        <v>0</v>
      </c>
      <c r="X1998" s="0" t="s">
        <v>120</v>
      </c>
      <c r="Y1998" s="0" t="n">
        <v>1</v>
      </c>
      <c r="Z1998" s="0" t="n">
        <v>0</v>
      </c>
      <c r="AA1998" s="0" t="n">
        <v>0</v>
      </c>
      <c r="AB1998" s="0" t="s">
        <v>87</v>
      </c>
      <c r="AC1998" s="0" t="n">
        <v>62</v>
      </c>
      <c r="AD1998" s="0" t="n">
        <v>0</v>
      </c>
      <c r="AE1998" s="0" t="n">
        <v>0</v>
      </c>
      <c r="AF1998" s="0" t="s">
        <v>96</v>
      </c>
      <c r="AG1998" s="13" t="n">
        <v>42298</v>
      </c>
      <c r="AH1998" s="25" t="n">
        <f aca="false">I1998+J1998</f>
        <v>2</v>
      </c>
      <c r="AI1998" s="25" t="n">
        <f aca="false">K1998+L1998+M1998</f>
        <v>2</v>
      </c>
      <c r="AJ1998" s="25" t="n">
        <f aca="false">AC1998*AH1998</f>
        <v>124</v>
      </c>
      <c r="AK1998" s="0" t="str">
        <f aca="false">IF(C1998=1,"Cancelled","Completed")</f>
        <v>Cancelled</v>
      </c>
      <c r="AL1998" s="0" t="str">
        <f aca="false">_xlfn.IFS(D1998&lt;=7,"0-7 Days",D1998&lt;=30,"8-30 Days",D1998&lt;=90,"31-90 Days",TRUE(),"90+ Days")</f>
        <v>90+ Days</v>
      </c>
      <c r="AM1998" s="0" t="str">
        <f aca="false">_xlfn.IFS(OR(F1998="December",F1998="January",F1998="February"),"Winter",OR(F1998="March",F1998="April",F1998="May"),"Spring",OR(F1998="June",F1998="July",F1998="August"),"Summer",TRUE(),"Autumn")</f>
        <v>Summer</v>
      </c>
      <c r="AN1998" s="0" t="str">
        <f aca="false">IF(L1998+M1998&gt;0,"Family","Adult Only")</f>
        <v>Adult Only</v>
      </c>
      <c r="AO1998" s="0" t="str">
        <f aca="false">IF(U1998=V1998,"Same","Changed")</f>
        <v>Same</v>
      </c>
    </row>
    <row r="1999" customFormat="false" ht="15" hidden="false" customHeight="false" outlineLevel="0" collapsed="false">
      <c r="A1999" s="14" t="n">
        <v>2102</v>
      </c>
      <c r="B1999" s="14" t="s">
        <v>90</v>
      </c>
      <c r="C1999" s="14" t="n">
        <v>0</v>
      </c>
      <c r="D1999" s="14" t="n">
        <v>316</v>
      </c>
      <c r="E1999" s="14" t="n">
        <v>2016</v>
      </c>
      <c r="F1999" s="14" t="s">
        <v>121</v>
      </c>
      <c r="G1999" s="14" t="n">
        <v>22</v>
      </c>
      <c r="H1999" s="14" t="n">
        <v>26</v>
      </c>
      <c r="I1999" s="14" t="n">
        <v>0</v>
      </c>
      <c r="J1999" s="14" t="n">
        <v>3</v>
      </c>
      <c r="K1999" s="14" t="n">
        <v>2</v>
      </c>
      <c r="L1999" s="14" t="n">
        <v>0</v>
      </c>
      <c r="M1999" s="14" t="n">
        <v>0</v>
      </c>
      <c r="N1999" s="14" t="s">
        <v>82</v>
      </c>
      <c r="O1999" s="14" t="s">
        <v>92</v>
      </c>
      <c r="P1999" s="14" t="s">
        <v>116</v>
      </c>
      <c r="Q1999" s="14" t="s">
        <v>94</v>
      </c>
      <c r="R1999" s="14" t="n">
        <v>0</v>
      </c>
      <c r="S1999" s="14" t="n">
        <v>0</v>
      </c>
      <c r="T1999" s="14" t="n">
        <v>0</v>
      </c>
      <c r="U1999" s="14" t="s">
        <v>95</v>
      </c>
      <c r="V1999" s="14" t="s">
        <v>95</v>
      </c>
      <c r="W1999" s="14" t="n">
        <v>0</v>
      </c>
      <c r="X1999" s="14" t="s">
        <v>86</v>
      </c>
      <c r="Y1999" s="14" t="n">
        <v>30</v>
      </c>
      <c r="Z1999" s="14" t="n">
        <v>0</v>
      </c>
      <c r="AA1999" s="14" t="n">
        <v>0</v>
      </c>
      <c r="AB1999" s="14" t="s">
        <v>101</v>
      </c>
      <c r="AC1999" s="14" t="n">
        <v>110</v>
      </c>
      <c r="AD1999" s="14" t="n">
        <v>0</v>
      </c>
      <c r="AE1999" s="14" t="n">
        <v>0</v>
      </c>
      <c r="AF1999" s="14" t="s">
        <v>88</v>
      </c>
      <c r="AG1999" s="15" t="n">
        <v>42519</v>
      </c>
      <c r="AH1999" s="14" t="n">
        <f aca="false">I1999+J1999</f>
        <v>3</v>
      </c>
      <c r="AI1999" s="14" t="n">
        <f aca="false">K1999+L1999+M1999</f>
        <v>2</v>
      </c>
      <c r="AJ1999" s="14" t="n">
        <f aca="false">AC1999*AH1999</f>
        <v>330</v>
      </c>
      <c r="AK1999" s="14" t="str">
        <f aca="false">IF(C1999=1,"Cancelled","Completed")</f>
        <v>Completed</v>
      </c>
      <c r="AL1999" s="14" t="str">
        <f aca="false">_xlfn.IFS(D1999&lt;=7,"0-7 Days",D1999&lt;=30,"8-30 Days",D1999&lt;=90,"31-90 Days",TRUE(),"90+ Days")</f>
        <v>90+ Days</v>
      </c>
      <c r="AM1999" s="14" t="str">
        <f aca="false">_xlfn.IFS(OR(F1999="December",F1999="January",F1999="February"),"Winter",OR(F1999="March",F1999="April",F1999="May"),"Spring",OR(F1999="June",F1999="July",F1999="August"),"Summer",TRUE(),"Autumn")</f>
        <v>Spring</v>
      </c>
      <c r="AN1999" s="14" t="str">
        <f aca="false">IF(L1999+M1999&gt;0,"Family","Adult Only")</f>
        <v>Adult Only</v>
      </c>
      <c r="AO1999" s="14" t="str">
        <f aca="false">IF(U1999=V1999,"Same","Changed")</f>
        <v>Same</v>
      </c>
    </row>
    <row r="2000" customFormat="false" ht="15" hidden="false" customHeight="false" outlineLevel="0" collapsed="false">
      <c r="A2000" s="0" t="n">
        <v>2103</v>
      </c>
      <c r="B2000" s="0" t="s">
        <v>90</v>
      </c>
      <c r="C2000" s="0" t="n">
        <v>1</v>
      </c>
      <c r="D2000" s="0" t="n">
        <v>95</v>
      </c>
      <c r="E2000" s="0" t="n">
        <v>2016</v>
      </c>
      <c r="F2000" s="0" t="s">
        <v>111</v>
      </c>
      <c r="G2000" s="0" t="n">
        <v>43</v>
      </c>
      <c r="H2000" s="0" t="n">
        <v>20</v>
      </c>
      <c r="I2000" s="0" t="n">
        <v>0</v>
      </c>
      <c r="J2000" s="0" t="n">
        <v>3</v>
      </c>
      <c r="K2000" s="0" t="n">
        <v>2</v>
      </c>
      <c r="L2000" s="0" t="n">
        <v>0</v>
      </c>
      <c r="M2000" s="0" t="n">
        <v>0</v>
      </c>
      <c r="N2000" s="0" t="s">
        <v>82</v>
      </c>
      <c r="O2000" s="0" t="s">
        <v>83</v>
      </c>
      <c r="P2000" s="0" t="s">
        <v>93</v>
      </c>
      <c r="Q2000" s="0" t="s">
        <v>94</v>
      </c>
      <c r="R2000" s="0" t="n">
        <v>0</v>
      </c>
      <c r="S2000" s="0" t="n">
        <v>0</v>
      </c>
      <c r="T2000" s="0" t="n">
        <v>0</v>
      </c>
      <c r="U2000" s="0" t="s">
        <v>109</v>
      </c>
      <c r="V2000" s="0" t="s">
        <v>109</v>
      </c>
      <c r="W2000" s="0" t="n">
        <v>2</v>
      </c>
      <c r="X2000" s="0" t="s">
        <v>86</v>
      </c>
      <c r="Y2000" s="0" t="n">
        <v>9</v>
      </c>
      <c r="Z2000" s="0" t="n">
        <v>0</v>
      </c>
      <c r="AA2000" s="0" t="n">
        <v>0</v>
      </c>
      <c r="AB2000" s="0" t="s">
        <v>87</v>
      </c>
      <c r="AC2000" s="0" t="n">
        <v>132.3</v>
      </c>
      <c r="AD2000" s="0" t="n">
        <v>0</v>
      </c>
      <c r="AE2000" s="0" t="n">
        <v>0</v>
      </c>
      <c r="AF2000" s="0" t="s">
        <v>96</v>
      </c>
      <c r="AG2000" s="13" t="n">
        <v>42597</v>
      </c>
      <c r="AH2000" s="25" t="n">
        <f aca="false">I2000+J2000</f>
        <v>3</v>
      </c>
      <c r="AI2000" s="25" t="n">
        <f aca="false">K2000+L2000+M2000</f>
        <v>2</v>
      </c>
      <c r="AJ2000" s="25" t="n">
        <f aca="false">AC2000*AH2000</f>
        <v>396.9</v>
      </c>
      <c r="AK2000" s="0" t="str">
        <f aca="false">IF(C2000=1,"Cancelled","Completed")</f>
        <v>Cancelled</v>
      </c>
      <c r="AL2000" s="0" t="str">
        <f aca="false">_xlfn.IFS(D2000&lt;=7,"0-7 Days",D2000&lt;=30,"8-30 Days",D2000&lt;=90,"31-90 Days",TRUE(),"90+ Days")</f>
        <v>90+ Days</v>
      </c>
      <c r="AM2000" s="0" t="str">
        <f aca="false">_xlfn.IFS(OR(F2000="December",F2000="January",F2000="February"),"Winter",OR(F2000="March",F2000="April",F2000="May"),"Spring",OR(F2000="June",F2000="July",F2000="August"),"Summer",TRUE(),"Autumn")</f>
        <v>Autumn</v>
      </c>
      <c r="AN2000" s="0" t="str">
        <f aca="false">IF(L2000+M2000&gt;0,"Family","Adult Only")</f>
        <v>Adult Only</v>
      </c>
      <c r="AO2000" s="0" t="str">
        <f aca="false">IF(U2000=V2000,"Same","Changed")</f>
        <v>Same</v>
      </c>
    </row>
    <row r="2001" customFormat="false" ht="15" hidden="false" customHeight="false" outlineLevel="0" collapsed="false">
      <c r="A2001" s="14" t="n">
        <v>2104</v>
      </c>
      <c r="B2001" s="14" t="s">
        <v>90</v>
      </c>
      <c r="C2001" s="14" t="n">
        <v>0</v>
      </c>
      <c r="D2001" s="14" t="n">
        <v>158</v>
      </c>
      <c r="E2001" s="14" t="n">
        <v>2017</v>
      </c>
      <c r="F2001" s="14" t="s">
        <v>91</v>
      </c>
      <c r="G2001" s="14" t="n">
        <v>30</v>
      </c>
      <c r="H2001" s="14" t="n">
        <v>26</v>
      </c>
      <c r="I2001" s="14" t="n">
        <v>0</v>
      </c>
      <c r="J2001" s="14" t="n">
        <v>3</v>
      </c>
      <c r="K2001" s="14" t="n">
        <v>2</v>
      </c>
      <c r="L2001" s="14" t="n">
        <v>0</v>
      </c>
      <c r="M2001" s="14" t="n">
        <v>0</v>
      </c>
      <c r="N2001" s="14" t="s">
        <v>82</v>
      </c>
      <c r="O2001" s="14" t="s">
        <v>117</v>
      </c>
      <c r="P2001" s="14" t="s">
        <v>93</v>
      </c>
      <c r="Q2001" s="14" t="s">
        <v>94</v>
      </c>
      <c r="R2001" s="14" t="n">
        <v>0</v>
      </c>
      <c r="S2001" s="14" t="n">
        <v>0</v>
      </c>
      <c r="T2001" s="14" t="n">
        <v>0</v>
      </c>
      <c r="U2001" s="14" t="s">
        <v>95</v>
      </c>
      <c r="V2001" s="14" t="s">
        <v>95</v>
      </c>
      <c r="W2001" s="14" t="n">
        <v>0</v>
      </c>
      <c r="X2001" s="14" t="s">
        <v>86</v>
      </c>
      <c r="Y2001" s="14" t="n">
        <v>8</v>
      </c>
      <c r="Z2001" s="14" t="n">
        <v>0</v>
      </c>
      <c r="AA2001" s="14" t="n">
        <v>0</v>
      </c>
      <c r="AB2001" s="14" t="s">
        <v>87</v>
      </c>
      <c r="AC2001" s="14" t="n">
        <v>139.5</v>
      </c>
      <c r="AD2001" s="14" t="n">
        <v>1</v>
      </c>
      <c r="AE2001" s="14" t="n">
        <v>0</v>
      </c>
      <c r="AF2001" s="14" t="s">
        <v>88</v>
      </c>
      <c r="AG2001" s="15" t="n">
        <v>42945</v>
      </c>
      <c r="AH2001" s="14" t="n">
        <f aca="false">I2001+J2001</f>
        <v>3</v>
      </c>
      <c r="AI2001" s="14" t="n">
        <f aca="false">K2001+L2001+M2001</f>
        <v>2</v>
      </c>
      <c r="AJ2001" s="14" t="n">
        <f aca="false">AC2001*AH2001</f>
        <v>418.5</v>
      </c>
      <c r="AK2001" s="14" t="str">
        <f aca="false">IF(C2001=1,"Cancelled","Completed")</f>
        <v>Completed</v>
      </c>
      <c r="AL2001" s="14" t="str">
        <f aca="false">_xlfn.IFS(D2001&lt;=7,"0-7 Days",D2001&lt;=30,"8-30 Days",D2001&lt;=90,"31-90 Days",TRUE(),"90+ Days")</f>
        <v>90+ Days</v>
      </c>
      <c r="AM2001" s="14" t="str">
        <f aca="false">_xlfn.IFS(OR(F2001="December",F2001="January",F2001="February"),"Winter",OR(F2001="March",F2001="April",F2001="May"),"Spring",OR(F2001="June",F2001="July",F2001="August"),"Summer",TRUE(),"Autumn")</f>
        <v>Summer</v>
      </c>
      <c r="AN2001" s="14" t="str">
        <f aca="false">IF(L2001+M2001&gt;0,"Family","Adult Only")</f>
        <v>Adult Only</v>
      </c>
      <c r="AO2001" s="14" t="str">
        <f aca="false">IF(U2001=V2001,"Same","Changed")</f>
        <v>Same</v>
      </c>
    </row>
    <row r="2002" customFormat="false" ht="15" hidden="false" customHeight="false" outlineLevel="0" collapsed="false">
      <c r="A2002" s="0" t="n">
        <v>2105</v>
      </c>
      <c r="B2002" s="0" t="s">
        <v>90</v>
      </c>
      <c r="C2002" s="0" t="n">
        <v>0</v>
      </c>
      <c r="D2002" s="0" t="n">
        <v>134</v>
      </c>
      <c r="E2002" s="0" t="n">
        <v>2016</v>
      </c>
      <c r="F2002" s="0" t="s">
        <v>106</v>
      </c>
      <c r="G2002" s="0" t="n">
        <v>18</v>
      </c>
      <c r="H2002" s="0" t="n">
        <v>29</v>
      </c>
      <c r="I2002" s="0" t="n">
        <v>0</v>
      </c>
      <c r="J2002" s="0" t="n">
        <v>2</v>
      </c>
      <c r="K2002" s="0" t="n">
        <v>2</v>
      </c>
      <c r="L2002" s="0" t="n">
        <v>0</v>
      </c>
      <c r="M2002" s="0" t="n">
        <v>0</v>
      </c>
      <c r="N2002" s="0" t="s">
        <v>82</v>
      </c>
      <c r="O2002" s="0" t="s">
        <v>108</v>
      </c>
      <c r="P2002" s="0" t="s">
        <v>93</v>
      </c>
      <c r="Q2002" s="0" t="s">
        <v>94</v>
      </c>
      <c r="R2002" s="0" t="n">
        <v>0</v>
      </c>
      <c r="S2002" s="0" t="n">
        <v>0</v>
      </c>
      <c r="T2002" s="0" t="n">
        <v>0</v>
      </c>
      <c r="U2002" s="0" t="s">
        <v>95</v>
      </c>
      <c r="V2002" s="0" t="s">
        <v>95</v>
      </c>
      <c r="W2002" s="0" t="n">
        <v>0</v>
      </c>
      <c r="X2002" s="0" t="s">
        <v>86</v>
      </c>
      <c r="Y2002" s="0" t="n">
        <v>9</v>
      </c>
      <c r="Z2002" s="0" t="n">
        <v>0</v>
      </c>
      <c r="AA2002" s="0" t="n">
        <v>0</v>
      </c>
      <c r="AB2002" s="0" t="s">
        <v>87</v>
      </c>
      <c r="AC2002" s="0" t="n">
        <v>96.3</v>
      </c>
      <c r="AD2002" s="0" t="n">
        <v>0</v>
      </c>
      <c r="AE2002" s="0" t="n">
        <v>2</v>
      </c>
      <c r="AF2002" s="0" t="s">
        <v>88</v>
      </c>
      <c r="AG2002" s="13" t="n">
        <v>42491</v>
      </c>
      <c r="AH2002" s="25" t="n">
        <f aca="false">I2002+J2002</f>
        <v>2</v>
      </c>
      <c r="AI2002" s="25" t="n">
        <f aca="false">K2002+L2002+M2002</f>
        <v>2</v>
      </c>
      <c r="AJ2002" s="25" t="n">
        <f aca="false">AC2002*AH2002</f>
        <v>192.6</v>
      </c>
      <c r="AK2002" s="0" t="str">
        <f aca="false">IF(C2002=1,"Cancelled","Completed")</f>
        <v>Completed</v>
      </c>
      <c r="AL2002" s="0" t="str">
        <f aca="false">_xlfn.IFS(D2002&lt;=7,"0-7 Days",D2002&lt;=30,"8-30 Days",D2002&lt;=90,"31-90 Days",TRUE(),"90+ Days")</f>
        <v>90+ Days</v>
      </c>
      <c r="AM2002" s="0" t="str">
        <f aca="false">_xlfn.IFS(OR(F2002="December",F2002="January",F2002="February"),"Winter",OR(F2002="March",F2002="April",F2002="May"),"Spring",OR(F2002="June",F2002="July",F2002="August"),"Summer",TRUE(),"Autumn")</f>
        <v>Spring</v>
      </c>
      <c r="AN2002" s="0" t="str">
        <f aca="false">IF(L2002+M2002&gt;0,"Family","Adult Only")</f>
        <v>Adult Only</v>
      </c>
      <c r="AO2002" s="0" t="str">
        <f aca="false">IF(U2002=V2002,"Same","Changed")</f>
        <v>Same</v>
      </c>
    </row>
    <row r="2003" customFormat="false" ht="15" hidden="false" customHeight="false" outlineLevel="0" collapsed="false">
      <c r="A2003" s="14" t="n">
        <v>2106</v>
      </c>
      <c r="B2003" s="14" t="s">
        <v>90</v>
      </c>
      <c r="C2003" s="14" t="n">
        <v>0</v>
      </c>
      <c r="D2003" s="14" t="n">
        <v>109</v>
      </c>
      <c r="E2003" s="14" t="n">
        <v>2016</v>
      </c>
      <c r="F2003" s="14" t="s">
        <v>103</v>
      </c>
      <c r="G2003" s="14" t="n">
        <v>13</v>
      </c>
      <c r="H2003" s="14" t="n">
        <v>20</v>
      </c>
      <c r="I2003" s="14" t="n">
        <v>2</v>
      </c>
      <c r="J2003" s="14" t="n">
        <v>1</v>
      </c>
      <c r="K2003" s="14" t="n">
        <v>2</v>
      </c>
      <c r="L2003" s="14" t="n">
        <v>0</v>
      </c>
      <c r="M2003" s="14" t="n">
        <v>0</v>
      </c>
      <c r="N2003" s="14" t="s">
        <v>82</v>
      </c>
      <c r="O2003" s="14" t="s">
        <v>122</v>
      </c>
      <c r="P2003" s="14" t="s">
        <v>99</v>
      </c>
      <c r="Q2003" s="14" t="s">
        <v>94</v>
      </c>
      <c r="R2003" s="14" t="n">
        <v>0</v>
      </c>
      <c r="S2003" s="14" t="n">
        <v>0</v>
      </c>
      <c r="T2003" s="14" t="n">
        <v>0</v>
      </c>
      <c r="U2003" s="14" t="s">
        <v>95</v>
      </c>
      <c r="V2003" s="14" t="s">
        <v>109</v>
      </c>
      <c r="W2003" s="14" t="n">
        <v>0</v>
      </c>
      <c r="X2003" s="14" t="s">
        <v>86</v>
      </c>
      <c r="Y2003" s="14" t="n">
        <v>28</v>
      </c>
      <c r="Z2003" s="14" t="n">
        <v>0</v>
      </c>
      <c r="AA2003" s="14" t="n">
        <v>0</v>
      </c>
      <c r="AB2003" s="14" t="s">
        <v>87</v>
      </c>
      <c r="AC2003" s="14" t="n">
        <v>58</v>
      </c>
      <c r="AD2003" s="14" t="n">
        <v>0</v>
      </c>
      <c r="AE2003" s="14" t="n">
        <v>0</v>
      </c>
      <c r="AF2003" s="14" t="s">
        <v>88</v>
      </c>
      <c r="AG2003" s="15" t="n">
        <v>42452</v>
      </c>
      <c r="AH2003" s="14" t="n">
        <f aca="false">I2003+J2003</f>
        <v>3</v>
      </c>
      <c r="AI2003" s="14" t="n">
        <f aca="false">K2003+L2003+M2003</f>
        <v>2</v>
      </c>
      <c r="AJ2003" s="14" t="n">
        <f aca="false">AC2003*AH2003</f>
        <v>174</v>
      </c>
      <c r="AK2003" s="14" t="str">
        <f aca="false">IF(C2003=1,"Cancelled","Completed")</f>
        <v>Completed</v>
      </c>
      <c r="AL2003" s="14" t="str">
        <f aca="false">_xlfn.IFS(D2003&lt;=7,"0-7 Days",D2003&lt;=30,"8-30 Days",D2003&lt;=90,"31-90 Days",TRUE(),"90+ Days")</f>
        <v>90+ Days</v>
      </c>
      <c r="AM2003" s="14" t="str">
        <f aca="false">_xlfn.IFS(OR(F2003="December",F2003="January",F2003="February"),"Winter",OR(F2003="March",F2003="April",F2003="May"),"Spring",OR(F2003="June",F2003="July",F2003="August"),"Summer",TRUE(),"Autumn")</f>
        <v>Spring</v>
      </c>
      <c r="AN2003" s="14" t="str">
        <f aca="false">IF(L2003+M2003&gt;0,"Family","Adult Only")</f>
        <v>Adult Only</v>
      </c>
      <c r="AO2003" s="14" t="str">
        <f aca="false">IF(U2003=V2003,"Same","Changed")</f>
        <v>Changed</v>
      </c>
    </row>
    <row r="2004" customFormat="false" ht="15" hidden="false" customHeight="false" outlineLevel="0" collapsed="false">
      <c r="A2004" s="0" t="n">
        <v>2107</v>
      </c>
      <c r="B2004" s="0" t="s">
        <v>90</v>
      </c>
      <c r="C2004" s="0" t="n">
        <v>1</v>
      </c>
      <c r="D2004" s="0" t="n">
        <v>74</v>
      </c>
      <c r="E2004" s="0" t="n">
        <v>2016</v>
      </c>
      <c r="F2004" s="0" t="s">
        <v>103</v>
      </c>
      <c r="G2004" s="0" t="n">
        <v>14</v>
      </c>
      <c r="H2004" s="0" t="n">
        <v>29</v>
      </c>
      <c r="I2004" s="0" t="n">
        <v>0</v>
      </c>
      <c r="J2004" s="0" t="n">
        <v>5</v>
      </c>
      <c r="K2004" s="0" t="n">
        <v>1</v>
      </c>
      <c r="L2004" s="0" t="n">
        <v>0</v>
      </c>
      <c r="M2004" s="0" t="n">
        <v>0</v>
      </c>
      <c r="N2004" s="0" t="s">
        <v>82</v>
      </c>
      <c r="O2004" s="0" t="s">
        <v>104</v>
      </c>
      <c r="P2004" s="0" t="s">
        <v>93</v>
      </c>
      <c r="Q2004" s="0" t="s">
        <v>94</v>
      </c>
      <c r="R2004" s="0" t="n">
        <v>0</v>
      </c>
      <c r="S2004" s="0" t="n">
        <v>0</v>
      </c>
      <c r="T2004" s="0" t="n">
        <v>0</v>
      </c>
      <c r="U2004" s="0" t="s">
        <v>95</v>
      </c>
      <c r="V2004" s="0" t="s">
        <v>95</v>
      </c>
      <c r="W2004" s="0" t="n">
        <v>0</v>
      </c>
      <c r="X2004" s="0" t="s">
        <v>86</v>
      </c>
      <c r="Y2004" s="0" t="n">
        <v>9</v>
      </c>
      <c r="Z2004" s="0" t="n">
        <v>0</v>
      </c>
      <c r="AA2004" s="0" t="n">
        <v>0</v>
      </c>
      <c r="AB2004" s="0" t="s">
        <v>87</v>
      </c>
      <c r="AC2004" s="0" t="n">
        <v>72.25</v>
      </c>
      <c r="AD2004" s="0" t="n">
        <v>0</v>
      </c>
      <c r="AE2004" s="0" t="n">
        <v>0</v>
      </c>
      <c r="AF2004" s="0" t="s">
        <v>96</v>
      </c>
      <c r="AG2004" s="13" t="n">
        <v>42388</v>
      </c>
      <c r="AH2004" s="25" t="n">
        <f aca="false">I2004+J2004</f>
        <v>5</v>
      </c>
      <c r="AI2004" s="25" t="n">
        <f aca="false">K2004+L2004+M2004</f>
        <v>1</v>
      </c>
      <c r="AJ2004" s="25" t="n">
        <f aca="false">AC2004*AH2004</f>
        <v>361.25</v>
      </c>
      <c r="AK2004" s="0" t="str">
        <f aca="false">IF(C2004=1,"Cancelled","Completed")</f>
        <v>Cancelled</v>
      </c>
      <c r="AL2004" s="0" t="str">
        <f aca="false">_xlfn.IFS(D2004&lt;=7,"0-7 Days",D2004&lt;=30,"8-30 Days",D2004&lt;=90,"31-90 Days",TRUE(),"90+ Days")</f>
        <v>31-90 Days</v>
      </c>
      <c r="AM2004" s="0" t="str">
        <f aca="false">_xlfn.IFS(OR(F2004="December",F2004="January",F2004="February"),"Winter",OR(F2004="March",F2004="April",F2004="May"),"Spring",OR(F2004="June",F2004="July",F2004="August"),"Summer",TRUE(),"Autumn")</f>
        <v>Spring</v>
      </c>
      <c r="AN2004" s="0" t="str">
        <f aca="false">IF(L2004+M2004&gt;0,"Family","Adult Only")</f>
        <v>Adult Only</v>
      </c>
      <c r="AO2004" s="0" t="str">
        <f aca="false">IF(U2004=V2004,"Same","Changed")</f>
        <v>Same</v>
      </c>
    </row>
    <row r="2005" customFormat="false" ht="15" hidden="false" customHeight="false" outlineLevel="0" collapsed="false">
      <c r="A2005" s="14" t="n">
        <v>2108</v>
      </c>
      <c r="B2005" s="14" t="s">
        <v>90</v>
      </c>
      <c r="C2005" s="14" t="n">
        <v>1</v>
      </c>
      <c r="D2005" s="14" t="n">
        <v>147</v>
      </c>
      <c r="E2005" s="14" t="n">
        <v>2017</v>
      </c>
      <c r="F2005" s="14" t="s">
        <v>119</v>
      </c>
      <c r="G2005" s="14" t="n">
        <v>34</v>
      </c>
      <c r="H2005" s="14" t="n">
        <v>21</v>
      </c>
      <c r="I2005" s="14" t="n">
        <v>1</v>
      </c>
      <c r="J2005" s="14" t="n">
        <v>2</v>
      </c>
      <c r="K2005" s="14" t="n">
        <v>2</v>
      </c>
      <c r="L2005" s="14" t="n">
        <v>0</v>
      </c>
      <c r="M2005" s="14" t="n">
        <v>0</v>
      </c>
      <c r="N2005" s="14" t="s">
        <v>82</v>
      </c>
      <c r="O2005" s="14" t="s">
        <v>115</v>
      </c>
      <c r="P2005" s="14" t="s">
        <v>84</v>
      </c>
      <c r="Q2005" s="14" t="s">
        <v>84</v>
      </c>
      <c r="R2005" s="14" t="n">
        <v>0</v>
      </c>
      <c r="S2005" s="14" t="n">
        <v>0</v>
      </c>
      <c r="T2005" s="14" t="n">
        <v>0</v>
      </c>
      <c r="U2005" s="14" t="s">
        <v>95</v>
      </c>
      <c r="V2005" s="14" t="s">
        <v>95</v>
      </c>
      <c r="W2005" s="14" t="n">
        <v>2</v>
      </c>
      <c r="X2005" s="14" t="s">
        <v>86</v>
      </c>
      <c r="Y2005" s="14" t="n">
        <v>14</v>
      </c>
      <c r="Z2005" s="14" t="n">
        <v>0</v>
      </c>
      <c r="AA2005" s="14" t="n">
        <v>0</v>
      </c>
      <c r="AB2005" s="14" t="s">
        <v>87</v>
      </c>
      <c r="AC2005" s="14" t="n">
        <v>101.88</v>
      </c>
      <c r="AD2005" s="14" t="n">
        <v>0</v>
      </c>
      <c r="AE2005" s="14" t="n">
        <v>0</v>
      </c>
      <c r="AF2005" s="14" t="s">
        <v>96</v>
      </c>
      <c r="AG2005" s="15" t="n">
        <v>42965</v>
      </c>
      <c r="AH2005" s="14" t="n">
        <f aca="false">I2005+J2005</f>
        <v>3</v>
      </c>
      <c r="AI2005" s="14" t="n">
        <f aca="false">K2005+L2005+M2005</f>
        <v>2</v>
      </c>
      <c r="AJ2005" s="14" t="n">
        <f aca="false">AC2005*AH2005</f>
        <v>305.64</v>
      </c>
      <c r="AK2005" s="14" t="str">
        <f aca="false">IF(C2005=1,"Cancelled","Completed")</f>
        <v>Cancelled</v>
      </c>
      <c r="AL2005" s="14" t="str">
        <f aca="false">_xlfn.IFS(D2005&lt;=7,"0-7 Days",D2005&lt;=30,"8-30 Days",D2005&lt;=90,"31-90 Days",TRUE(),"90+ Days")</f>
        <v>90+ Days</v>
      </c>
      <c r="AM2005" s="14" t="str">
        <f aca="false">_xlfn.IFS(OR(F2005="December",F2005="January",F2005="February"),"Winter",OR(F2005="March",F2005="April",F2005="May"),"Spring",OR(F2005="June",F2005="July",F2005="August"),"Summer",TRUE(),"Autumn")</f>
        <v>Summer</v>
      </c>
      <c r="AN2005" s="14" t="str">
        <f aca="false">IF(L2005+M2005&gt;0,"Family","Adult Only")</f>
        <v>Adult Only</v>
      </c>
      <c r="AO2005" s="14" t="str">
        <f aca="false">IF(U2005=V2005,"Same","Changed")</f>
        <v>Same</v>
      </c>
    </row>
    <row r="2006" customFormat="false" ht="15" hidden="false" customHeight="false" outlineLevel="0" collapsed="false">
      <c r="A2006" s="0" t="n">
        <v>2110</v>
      </c>
      <c r="B2006" s="0" t="s">
        <v>90</v>
      </c>
      <c r="C2006" s="0" t="n">
        <v>1</v>
      </c>
      <c r="D2006" s="0" t="n">
        <v>36</v>
      </c>
      <c r="E2006" s="0" t="n">
        <v>2016</v>
      </c>
      <c r="F2006" s="0" t="s">
        <v>106</v>
      </c>
      <c r="G2006" s="0" t="n">
        <v>18</v>
      </c>
      <c r="H2006" s="0" t="n">
        <v>30</v>
      </c>
      <c r="I2006" s="0" t="n">
        <v>2</v>
      </c>
      <c r="J2006" s="0" t="n">
        <v>2</v>
      </c>
      <c r="K2006" s="0" t="n">
        <v>1</v>
      </c>
      <c r="L2006" s="0" t="n">
        <v>0</v>
      </c>
      <c r="M2006" s="0" t="n">
        <v>0</v>
      </c>
      <c r="N2006" s="0" t="s">
        <v>82</v>
      </c>
      <c r="O2006" s="0" t="s">
        <v>123</v>
      </c>
      <c r="P2006" s="0" t="s">
        <v>93</v>
      </c>
      <c r="Q2006" s="0" t="s">
        <v>94</v>
      </c>
      <c r="R2006" s="0" t="n">
        <v>0</v>
      </c>
      <c r="S2006" s="0" t="n">
        <v>0</v>
      </c>
      <c r="T2006" s="0" t="n">
        <v>0</v>
      </c>
      <c r="U2006" s="0" t="s">
        <v>109</v>
      </c>
      <c r="V2006" s="0" t="s">
        <v>109</v>
      </c>
      <c r="W2006" s="0" t="n">
        <v>0</v>
      </c>
      <c r="X2006" s="0" t="s">
        <v>86</v>
      </c>
      <c r="Y2006" s="0" t="n">
        <v>9</v>
      </c>
      <c r="Z2006" s="0" t="n">
        <v>0</v>
      </c>
      <c r="AA2006" s="0" t="n">
        <v>0</v>
      </c>
      <c r="AB2006" s="0" t="s">
        <v>87</v>
      </c>
      <c r="AC2006" s="0" t="n">
        <v>140.4</v>
      </c>
      <c r="AD2006" s="0" t="n">
        <v>0</v>
      </c>
      <c r="AE2006" s="0" t="n">
        <v>0</v>
      </c>
      <c r="AF2006" s="0" t="s">
        <v>96</v>
      </c>
      <c r="AG2006" s="13" t="n">
        <v>42471</v>
      </c>
      <c r="AH2006" s="25" t="n">
        <f aca="false">I2006+J2006</f>
        <v>4</v>
      </c>
      <c r="AI2006" s="25" t="n">
        <f aca="false">K2006+L2006+M2006</f>
        <v>1</v>
      </c>
      <c r="AJ2006" s="25" t="n">
        <f aca="false">AC2006*AH2006</f>
        <v>561.6</v>
      </c>
      <c r="AK2006" s="0" t="str">
        <f aca="false">IF(C2006=1,"Cancelled","Completed")</f>
        <v>Cancelled</v>
      </c>
      <c r="AL2006" s="0" t="str">
        <f aca="false">_xlfn.IFS(D2006&lt;=7,"0-7 Days",D2006&lt;=30,"8-30 Days",D2006&lt;=90,"31-90 Days",TRUE(),"90+ Days")</f>
        <v>31-90 Days</v>
      </c>
      <c r="AM2006" s="0" t="str">
        <f aca="false">_xlfn.IFS(OR(F2006="December",F2006="January",F2006="February"),"Winter",OR(F2006="March",F2006="April",F2006="May"),"Spring",OR(F2006="June",F2006="July",F2006="August"),"Summer",TRUE(),"Autumn")</f>
        <v>Spring</v>
      </c>
      <c r="AN2006" s="0" t="str">
        <f aca="false">IF(L2006+M2006&gt;0,"Family","Adult Only")</f>
        <v>Adult Only</v>
      </c>
      <c r="AO2006" s="0" t="str">
        <f aca="false">IF(U2006=V2006,"Same","Changed")</f>
        <v>Same</v>
      </c>
    </row>
    <row r="2007" customFormat="false" ht="15" hidden="false" customHeight="false" outlineLevel="0" collapsed="false">
      <c r="A2007" s="14" t="n">
        <v>2111</v>
      </c>
      <c r="B2007" s="14" t="s">
        <v>80</v>
      </c>
      <c r="C2007" s="14" t="n">
        <v>1</v>
      </c>
      <c r="D2007" s="14" t="n">
        <v>184</v>
      </c>
      <c r="E2007" s="14" t="n">
        <v>2017</v>
      </c>
      <c r="F2007" s="14" t="s">
        <v>119</v>
      </c>
      <c r="G2007" s="14" t="n">
        <v>35</v>
      </c>
      <c r="H2007" s="14" t="n">
        <v>31</v>
      </c>
      <c r="I2007" s="14" t="n">
        <v>2</v>
      </c>
      <c r="J2007" s="14" t="n">
        <v>5</v>
      </c>
      <c r="K2007" s="14" t="n">
        <v>2</v>
      </c>
      <c r="L2007" s="14" t="n">
        <v>0</v>
      </c>
      <c r="M2007" s="14" t="n">
        <v>0</v>
      </c>
      <c r="N2007" s="14" t="s">
        <v>82</v>
      </c>
      <c r="O2007" s="14" t="s">
        <v>134</v>
      </c>
      <c r="P2007" s="14" t="s">
        <v>93</v>
      </c>
      <c r="Q2007" s="14" t="s">
        <v>94</v>
      </c>
      <c r="R2007" s="14" t="n">
        <v>0</v>
      </c>
      <c r="S2007" s="14" t="n">
        <v>0</v>
      </c>
      <c r="T2007" s="14" t="n">
        <v>0</v>
      </c>
      <c r="U2007" s="14" t="s">
        <v>124</v>
      </c>
      <c r="V2007" s="14" t="s">
        <v>124</v>
      </c>
      <c r="W2007" s="14" t="n">
        <v>0</v>
      </c>
      <c r="X2007" s="14" t="s">
        <v>86</v>
      </c>
      <c r="Y2007" s="14" t="n">
        <v>240</v>
      </c>
      <c r="Z2007" s="14" t="n">
        <v>0</v>
      </c>
      <c r="AA2007" s="14" t="n">
        <v>0</v>
      </c>
      <c r="AB2007" s="14" t="s">
        <v>87</v>
      </c>
      <c r="AC2007" s="14" t="n">
        <v>200.86</v>
      </c>
      <c r="AD2007" s="14" t="n">
        <v>0</v>
      </c>
      <c r="AE2007" s="14" t="n">
        <v>1</v>
      </c>
      <c r="AF2007" s="14" t="s">
        <v>96</v>
      </c>
      <c r="AG2007" s="15" t="n">
        <v>42800</v>
      </c>
      <c r="AH2007" s="14" t="n">
        <f aca="false">I2007+J2007</f>
        <v>7</v>
      </c>
      <c r="AI2007" s="14" t="n">
        <f aca="false">K2007+L2007+M2007</f>
        <v>2</v>
      </c>
      <c r="AJ2007" s="14" t="n">
        <f aca="false">AC2007*AH2007</f>
        <v>1406.02</v>
      </c>
      <c r="AK2007" s="14" t="str">
        <f aca="false">IF(C2007=1,"Cancelled","Completed")</f>
        <v>Cancelled</v>
      </c>
      <c r="AL2007" s="14" t="str">
        <f aca="false">_xlfn.IFS(D2007&lt;=7,"0-7 Days",D2007&lt;=30,"8-30 Days",D2007&lt;=90,"31-90 Days",TRUE(),"90+ Days")</f>
        <v>90+ Days</v>
      </c>
      <c r="AM2007" s="14" t="str">
        <f aca="false">_xlfn.IFS(OR(F2007="December",F2007="January",F2007="February"),"Winter",OR(F2007="March",F2007="April",F2007="May"),"Spring",OR(F2007="June",F2007="July",F2007="August"),"Summer",TRUE(),"Autumn")</f>
        <v>Summer</v>
      </c>
      <c r="AN2007" s="14" t="str">
        <f aca="false">IF(L2007+M2007&gt;0,"Family","Adult Only")</f>
        <v>Adult Only</v>
      </c>
      <c r="AO2007" s="14" t="str">
        <f aca="false">IF(U2007=V2007,"Same","Changed")</f>
        <v>Same</v>
      </c>
    </row>
    <row r="2008" customFormat="false" ht="15" hidden="false" customHeight="false" outlineLevel="0" collapsed="false">
      <c r="A2008" s="0" t="n">
        <v>2113</v>
      </c>
      <c r="B2008" s="0" t="s">
        <v>90</v>
      </c>
      <c r="C2008" s="0" t="n">
        <v>0</v>
      </c>
      <c r="D2008" s="0" t="n">
        <v>192</v>
      </c>
      <c r="E2008" s="0" t="n">
        <v>2016</v>
      </c>
      <c r="F2008" s="0" t="s">
        <v>135</v>
      </c>
      <c r="G2008" s="0" t="n">
        <v>26</v>
      </c>
      <c r="H2008" s="0" t="n">
        <v>24</v>
      </c>
      <c r="I2008" s="0" t="n">
        <v>0</v>
      </c>
      <c r="J2008" s="0" t="n">
        <v>2</v>
      </c>
      <c r="K2008" s="0" t="n">
        <v>1</v>
      </c>
      <c r="L2008" s="0" t="n">
        <v>0</v>
      </c>
      <c r="M2008" s="0" t="n">
        <v>0</v>
      </c>
      <c r="N2008" s="0" t="s">
        <v>82</v>
      </c>
      <c r="O2008" s="0" t="s">
        <v>196</v>
      </c>
      <c r="P2008" s="0" t="s">
        <v>99</v>
      </c>
      <c r="Q2008" s="0" t="s">
        <v>94</v>
      </c>
      <c r="R2008" s="0" t="n">
        <v>0</v>
      </c>
      <c r="S2008" s="0" t="n">
        <v>0</v>
      </c>
      <c r="T2008" s="0" t="n">
        <v>0</v>
      </c>
      <c r="U2008" s="0" t="s">
        <v>95</v>
      </c>
      <c r="V2008" s="0" t="s">
        <v>109</v>
      </c>
      <c r="W2008" s="0" t="n">
        <v>0</v>
      </c>
      <c r="X2008" s="0" t="s">
        <v>86</v>
      </c>
      <c r="Y2008" s="0" t="n">
        <v>34</v>
      </c>
      <c r="Z2008" s="0" t="n">
        <v>0</v>
      </c>
      <c r="AA2008" s="0" t="n">
        <v>0</v>
      </c>
      <c r="AB2008" s="0" t="s">
        <v>101</v>
      </c>
      <c r="AC2008" s="0" t="n">
        <v>95</v>
      </c>
      <c r="AD2008" s="0" t="n">
        <v>0</v>
      </c>
      <c r="AE2008" s="0" t="n">
        <v>0</v>
      </c>
      <c r="AF2008" s="0" t="s">
        <v>88</v>
      </c>
      <c r="AG2008" s="13" t="n">
        <v>42547</v>
      </c>
      <c r="AH2008" s="25" t="n">
        <f aca="false">I2008+J2008</f>
        <v>2</v>
      </c>
      <c r="AI2008" s="25" t="n">
        <f aca="false">K2008+L2008+M2008</f>
        <v>1</v>
      </c>
      <c r="AJ2008" s="25" t="n">
        <f aca="false">AC2008*AH2008</f>
        <v>190</v>
      </c>
      <c r="AK2008" s="0" t="str">
        <f aca="false">IF(C2008=1,"Cancelled","Completed")</f>
        <v>Completed</v>
      </c>
      <c r="AL2008" s="0" t="str">
        <f aca="false">_xlfn.IFS(D2008&lt;=7,"0-7 Days",D2008&lt;=30,"8-30 Days",D2008&lt;=90,"31-90 Days",TRUE(),"90+ Days")</f>
        <v>90+ Days</v>
      </c>
      <c r="AM2008" s="0" t="str">
        <f aca="false">_xlfn.IFS(OR(F2008="December",F2008="January",F2008="February"),"Winter",OR(F2008="March",F2008="April",F2008="May"),"Spring",OR(F2008="June",F2008="July",F2008="August"),"Summer",TRUE(),"Autumn")</f>
        <v>Summer</v>
      </c>
      <c r="AN2008" s="0" t="str">
        <f aca="false">IF(L2008+M2008&gt;0,"Family","Adult Only")</f>
        <v>Adult Only</v>
      </c>
      <c r="AO2008" s="0" t="str">
        <f aca="false">IF(U2008=V2008,"Same","Changed")</f>
        <v>Changed</v>
      </c>
    </row>
    <row r="2009" customFormat="false" ht="15" hidden="false" customHeight="false" outlineLevel="0" collapsed="false">
      <c r="A2009" s="14" t="n">
        <v>2114</v>
      </c>
      <c r="B2009" s="14" t="s">
        <v>80</v>
      </c>
      <c r="C2009" s="14" t="n">
        <v>1</v>
      </c>
      <c r="D2009" s="14" t="n">
        <v>182</v>
      </c>
      <c r="E2009" s="14" t="n">
        <v>2016</v>
      </c>
      <c r="F2009" s="14" t="s">
        <v>91</v>
      </c>
      <c r="G2009" s="14" t="n">
        <v>30</v>
      </c>
      <c r="H2009" s="14" t="n">
        <v>18</v>
      </c>
      <c r="I2009" s="14" t="n">
        <v>1</v>
      </c>
      <c r="J2009" s="14" t="n">
        <v>4</v>
      </c>
      <c r="K2009" s="14" t="n">
        <v>3</v>
      </c>
      <c r="L2009" s="14" t="n">
        <v>0</v>
      </c>
      <c r="M2009" s="14" t="n">
        <v>0</v>
      </c>
      <c r="N2009" s="14" t="s">
        <v>82</v>
      </c>
      <c r="O2009" s="14" t="s">
        <v>92</v>
      </c>
      <c r="P2009" s="14" t="s">
        <v>93</v>
      </c>
      <c r="Q2009" s="14" t="s">
        <v>94</v>
      </c>
      <c r="R2009" s="14" t="n">
        <v>0</v>
      </c>
      <c r="S2009" s="14" t="n">
        <v>0</v>
      </c>
      <c r="T2009" s="14" t="n">
        <v>0</v>
      </c>
      <c r="U2009" s="14" t="s">
        <v>95</v>
      </c>
      <c r="V2009" s="14" t="s">
        <v>95</v>
      </c>
      <c r="W2009" s="14" t="n">
        <v>0</v>
      </c>
      <c r="X2009" s="14" t="s">
        <v>86</v>
      </c>
      <c r="Y2009" s="14" t="n">
        <v>242</v>
      </c>
      <c r="Z2009" s="14" t="n">
        <v>0</v>
      </c>
      <c r="AA2009" s="14" t="n">
        <v>0</v>
      </c>
      <c r="AB2009" s="14" t="s">
        <v>87</v>
      </c>
      <c r="AC2009" s="14" t="n">
        <v>154.3</v>
      </c>
      <c r="AD2009" s="14" t="n">
        <v>0</v>
      </c>
      <c r="AE2009" s="14" t="n">
        <v>3</v>
      </c>
      <c r="AF2009" s="14" t="s">
        <v>96</v>
      </c>
      <c r="AG2009" s="15" t="n">
        <v>42387</v>
      </c>
      <c r="AH2009" s="14" t="n">
        <f aca="false">I2009+J2009</f>
        <v>5</v>
      </c>
      <c r="AI2009" s="14" t="n">
        <f aca="false">K2009+L2009+M2009</f>
        <v>3</v>
      </c>
      <c r="AJ2009" s="14" t="n">
        <f aca="false">AC2009*AH2009</f>
        <v>771.5</v>
      </c>
      <c r="AK2009" s="14" t="str">
        <f aca="false">IF(C2009=1,"Cancelled","Completed")</f>
        <v>Cancelled</v>
      </c>
      <c r="AL2009" s="14" t="str">
        <f aca="false">_xlfn.IFS(D2009&lt;=7,"0-7 Days",D2009&lt;=30,"8-30 Days",D2009&lt;=90,"31-90 Days",TRUE(),"90+ Days")</f>
        <v>90+ Days</v>
      </c>
      <c r="AM2009" s="14" t="str">
        <f aca="false">_xlfn.IFS(OR(F2009="December",F2009="January",F2009="February"),"Winter",OR(F2009="March",F2009="April",F2009="May"),"Spring",OR(F2009="June",F2009="July",F2009="August"),"Summer",TRUE(),"Autumn")</f>
        <v>Summer</v>
      </c>
      <c r="AN2009" s="14" t="str">
        <f aca="false">IF(L2009+M2009&gt;0,"Family","Adult Only")</f>
        <v>Adult Only</v>
      </c>
      <c r="AO2009" s="14" t="str">
        <f aca="false">IF(U2009=V2009,"Same","Changed")</f>
        <v>Same</v>
      </c>
    </row>
    <row r="2010" customFormat="false" ht="15" hidden="false" customHeight="false" outlineLevel="0" collapsed="false">
      <c r="A2010" s="0" t="n">
        <v>2115</v>
      </c>
      <c r="B2010" s="0" t="s">
        <v>90</v>
      </c>
      <c r="C2010" s="0" t="n">
        <v>0</v>
      </c>
      <c r="D2010" s="0" t="n">
        <v>171</v>
      </c>
      <c r="E2010" s="0" t="n">
        <v>2017</v>
      </c>
      <c r="F2010" s="0" t="s">
        <v>119</v>
      </c>
      <c r="G2010" s="0" t="n">
        <v>34</v>
      </c>
      <c r="H2010" s="0" t="n">
        <v>22</v>
      </c>
      <c r="I2010" s="0" t="n">
        <v>2</v>
      </c>
      <c r="J2010" s="0" t="n">
        <v>7</v>
      </c>
      <c r="K2010" s="0" t="n">
        <v>2</v>
      </c>
      <c r="L2010" s="0" t="n">
        <v>1</v>
      </c>
      <c r="M2010" s="0" t="n">
        <v>0</v>
      </c>
      <c r="N2010" s="0" t="s">
        <v>82</v>
      </c>
      <c r="O2010" s="0" t="s">
        <v>158</v>
      </c>
      <c r="P2010" s="0" t="s">
        <v>84</v>
      </c>
      <c r="Q2010" s="0" t="s">
        <v>84</v>
      </c>
      <c r="R2010" s="0" t="n">
        <v>0</v>
      </c>
      <c r="S2010" s="0" t="n">
        <v>0</v>
      </c>
      <c r="T2010" s="0" t="n">
        <v>0</v>
      </c>
      <c r="U2010" s="0" t="s">
        <v>124</v>
      </c>
      <c r="V2010" s="0" t="s">
        <v>124</v>
      </c>
      <c r="W2010" s="0" t="n">
        <v>0</v>
      </c>
      <c r="X2010" s="0" t="s">
        <v>86</v>
      </c>
      <c r="Y2010" s="0" t="n">
        <v>14</v>
      </c>
      <c r="Z2010" s="0" t="n">
        <v>0</v>
      </c>
      <c r="AA2010" s="0" t="n">
        <v>0</v>
      </c>
      <c r="AB2010" s="0" t="s">
        <v>87</v>
      </c>
      <c r="AC2010" s="0" t="n">
        <v>180</v>
      </c>
      <c r="AD2010" s="0" t="n">
        <v>0</v>
      </c>
      <c r="AE2010" s="0" t="n">
        <v>1</v>
      </c>
      <c r="AF2010" s="0" t="s">
        <v>88</v>
      </c>
      <c r="AG2010" s="13" t="n">
        <v>42978</v>
      </c>
      <c r="AH2010" s="25" t="n">
        <f aca="false">I2010+J2010</f>
        <v>9</v>
      </c>
      <c r="AI2010" s="25" t="n">
        <f aca="false">K2010+L2010+M2010</f>
        <v>3</v>
      </c>
      <c r="AJ2010" s="25" t="n">
        <f aca="false">AC2010*AH2010</f>
        <v>1620</v>
      </c>
      <c r="AK2010" s="0" t="str">
        <f aca="false">IF(C2010=1,"Cancelled","Completed")</f>
        <v>Completed</v>
      </c>
      <c r="AL2010" s="0" t="str">
        <f aca="false">_xlfn.IFS(D2010&lt;=7,"0-7 Days",D2010&lt;=30,"8-30 Days",D2010&lt;=90,"31-90 Days",TRUE(),"90+ Days")</f>
        <v>90+ Days</v>
      </c>
      <c r="AM2010" s="0" t="str">
        <f aca="false">_xlfn.IFS(OR(F2010="December",F2010="January",F2010="February"),"Winter",OR(F2010="March",F2010="April",F2010="May"),"Spring",OR(F2010="June",F2010="July",F2010="August"),"Summer",TRUE(),"Autumn")</f>
        <v>Summer</v>
      </c>
      <c r="AN2010" s="0" t="str">
        <f aca="false">IF(L2010+M2010&gt;0,"Family","Adult Only")</f>
        <v>Family</v>
      </c>
      <c r="AO2010" s="0" t="str">
        <f aca="false">IF(U2010=V2010,"Same","Changed")</f>
        <v>Same</v>
      </c>
    </row>
    <row r="2011" customFormat="false" ht="15" hidden="false" customHeight="false" outlineLevel="0" collapsed="false">
      <c r="A2011" s="14" t="n">
        <v>2116</v>
      </c>
      <c r="B2011" s="14" t="s">
        <v>90</v>
      </c>
      <c r="C2011" s="14" t="n">
        <v>0</v>
      </c>
      <c r="D2011" s="14" t="n">
        <v>122</v>
      </c>
      <c r="E2011" s="14" t="n">
        <v>2016</v>
      </c>
      <c r="F2011" s="14" t="s">
        <v>119</v>
      </c>
      <c r="G2011" s="14" t="n">
        <v>35</v>
      </c>
      <c r="H2011" s="14" t="n">
        <v>21</v>
      </c>
      <c r="I2011" s="14" t="n">
        <v>3</v>
      </c>
      <c r="J2011" s="14" t="n">
        <v>5</v>
      </c>
      <c r="K2011" s="14" t="n">
        <v>2</v>
      </c>
      <c r="L2011" s="14" t="n">
        <v>0</v>
      </c>
      <c r="M2011" s="14" t="n">
        <v>0</v>
      </c>
      <c r="N2011" s="14" t="s">
        <v>82</v>
      </c>
      <c r="O2011" s="14" t="s">
        <v>115</v>
      </c>
      <c r="P2011" s="14" t="s">
        <v>99</v>
      </c>
      <c r="Q2011" s="14" t="s">
        <v>94</v>
      </c>
      <c r="R2011" s="14" t="n">
        <v>0</v>
      </c>
      <c r="S2011" s="14" t="n">
        <v>0</v>
      </c>
      <c r="T2011" s="14" t="n">
        <v>0</v>
      </c>
      <c r="U2011" s="14" t="s">
        <v>95</v>
      </c>
      <c r="V2011" s="14" t="s">
        <v>95</v>
      </c>
      <c r="W2011" s="14" t="n">
        <v>0</v>
      </c>
      <c r="X2011" s="14" t="s">
        <v>86</v>
      </c>
      <c r="Y2011" s="14" t="n">
        <v>52</v>
      </c>
      <c r="Z2011" s="14" t="n">
        <v>0</v>
      </c>
      <c r="AA2011" s="14" t="n">
        <v>0</v>
      </c>
      <c r="AB2011" s="14" t="s">
        <v>101</v>
      </c>
      <c r="AC2011" s="14" t="n">
        <v>81.26</v>
      </c>
      <c r="AD2011" s="14" t="n">
        <v>1</v>
      </c>
      <c r="AE2011" s="14" t="n">
        <v>2</v>
      </c>
      <c r="AF2011" s="14" t="s">
        <v>88</v>
      </c>
      <c r="AG2011" s="15" t="n">
        <v>42611</v>
      </c>
      <c r="AH2011" s="14" t="n">
        <f aca="false">I2011+J2011</f>
        <v>8</v>
      </c>
      <c r="AI2011" s="14" t="n">
        <f aca="false">K2011+L2011+M2011</f>
        <v>2</v>
      </c>
      <c r="AJ2011" s="14" t="n">
        <f aca="false">AC2011*AH2011</f>
        <v>650.08</v>
      </c>
      <c r="AK2011" s="14" t="str">
        <f aca="false">IF(C2011=1,"Cancelled","Completed")</f>
        <v>Completed</v>
      </c>
      <c r="AL2011" s="14" t="str">
        <f aca="false">_xlfn.IFS(D2011&lt;=7,"0-7 Days",D2011&lt;=30,"8-30 Days",D2011&lt;=90,"31-90 Days",TRUE(),"90+ Days")</f>
        <v>90+ Days</v>
      </c>
      <c r="AM2011" s="14" t="str">
        <f aca="false">_xlfn.IFS(OR(F2011="December",F2011="January",F2011="February"),"Winter",OR(F2011="March",F2011="April",F2011="May"),"Spring",OR(F2011="June",F2011="July",F2011="August"),"Summer",TRUE(),"Autumn")</f>
        <v>Summer</v>
      </c>
      <c r="AN2011" s="14" t="str">
        <f aca="false">IF(L2011+M2011&gt;0,"Family","Adult Only")</f>
        <v>Adult Only</v>
      </c>
      <c r="AO2011" s="14" t="str">
        <f aca="false">IF(U2011=V2011,"Same","Changed")</f>
        <v>Same</v>
      </c>
    </row>
    <row r="2012" customFormat="false" ht="15" hidden="false" customHeight="false" outlineLevel="0" collapsed="false">
      <c r="A2012" s="0" t="n">
        <v>2117</v>
      </c>
      <c r="B2012" s="0" t="s">
        <v>80</v>
      </c>
      <c r="C2012" s="0" t="n">
        <v>1</v>
      </c>
      <c r="D2012" s="0" t="n">
        <v>203</v>
      </c>
      <c r="E2012" s="0" t="n">
        <v>2016</v>
      </c>
      <c r="F2012" s="0" t="s">
        <v>91</v>
      </c>
      <c r="G2012" s="0" t="n">
        <v>30</v>
      </c>
      <c r="H2012" s="0" t="n">
        <v>17</v>
      </c>
      <c r="I2012" s="0" t="n">
        <v>2</v>
      </c>
      <c r="J2012" s="0" t="n">
        <v>4</v>
      </c>
      <c r="K2012" s="0" t="n">
        <v>2</v>
      </c>
      <c r="L2012" s="0" t="n">
        <v>0</v>
      </c>
      <c r="M2012" s="0" t="n">
        <v>0</v>
      </c>
      <c r="N2012" s="0" t="s">
        <v>112</v>
      </c>
      <c r="O2012" s="0" t="s">
        <v>92</v>
      </c>
      <c r="P2012" s="0" t="s">
        <v>93</v>
      </c>
      <c r="Q2012" s="0" t="s">
        <v>94</v>
      </c>
      <c r="R2012" s="0" t="n">
        <v>0</v>
      </c>
      <c r="S2012" s="0" t="n">
        <v>0</v>
      </c>
      <c r="T2012" s="0" t="n">
        <v>0</v>
      </c>
      <c r="U2012" s="0" t="s">
        <v>109</v>
      </c>
      <c r="V2012" s="0" t="s">
        <v>109</v>
      </c>
      <c r="W2012" s="0" t="n">
        <v>0</v>
      </c>
      <c r="X2012" s="0" t="s">
        <v>86</v>
      </c>
      <c r="Y2012" s="0" t="n">
        <v>240</v>
      </c>
      <c r="Z2012" s="0" t="n">
        <v>0</v>
      </c>
      <c r="AA2012" s="0" t="n">
        <v>0</v>
      </c>
      <c r="AB2012" s="0" t="s">
        <v>87</v>
      </c>
      <c r="AC2012" s="0" t="n">
        <v>170</v>
      </c>
      <c r="AD2012" s="0" t="n">
        <v>0</v>
      </c>
      <c r="AE2012" s="0" t="n">
        <v>1</v>
      </c>
      <c r="AF2012" s="0" t="s">
        <v>96</v>
      </c>
      <c r="AG2012" s="13" t="n">
        <v>42412</v>
      </c>
      <c r="AH2012" s="25" t="n">
        <f aca="false">I2012+J2012</f>
        <v>6</v>
      </c>
      <c r="AI2012" s="25" t="n">
        <f aca="false">K2012+L2012+M2012</f>
        <v>2</v>
      </c>
      <c r="AJ2012" s="25" t="n">
        <f aca="false">AC2012*AH2012</f>
        <v>1020</v>
      </c>
      <c r="AK2012" s="0" t="str">
        <f aca="false">IF(C2012=1,"Cancelled","Completed")</f>
        <v>Cancelled</v>
      </c>
      <c r="AL2012" s="0" t="str">
        <f aca="false">_xlfn.IFS(D2012&lt;=7,"0-7 Days",D2012&lt;=30,"8-30 Days",D2012&lt;=90,"31-90 Days",TRUE(),"90+ Days")</f>
        <v>90+ Days</v>
      </c>
      <c r="AM2012" s="0" t="str">
        <f aca="false">_xlfn.IFS(OR(F2012="December",F2012="January",F2012="February"),"Winter",OR(F2012="March",F2012="April",F2012="May"),"Spring",OR(F2012="June",F2012="July",F2012="August"),"Summer",TRUE(),"Autumn")</f>
        <v>Summer</v>
      </c>
      <c r="AN2012" s="0" t="str">
        <f aca="false">IF(L2012+M2012&gt;0,"Family","Adult Only")</f>
        <v>Adult Only</v>
      </c>
      <c r="AO2012" s="0" t="str">
        <f aca="false">IF(U2012=V2012,"Same","Changed")</f>
        <v>Same</v>
      </c>
    </row>
    <row r="2013" customFormat="false" ht="15" hidden="false" customHeight="false" outlineLevel="0" collapsed="false">
      <c r="A2013" s="14" t="n">
        <v>2118</v>
      </c>
      <c r="B2013" s="14" t="s">
        <v>90</v>
      </c>
      <c r="C2013" s="14" t="n">
        <v>1</v>
      </c>
      <c r="D2013" s="14" t="n">
        <v>10</v>
      </c>
      <c r="E2013" s="14" t="n">
        <v>2015</v>
      </c>
      <c r="F2013" s="14" t="s">
        <v>81</v>
      </c>
      <c r="G2013" s="14" t="n">
        <v>52</v>
      </c>
      <c r="H2013" s="14" t="n">
        <v>23</v>
      </c>
      <c r="I2013" s="14" t="n">
        <v>0</v>
      </c>
      <c r="J2013" s="14" t="n">
        <v>4</v>
      </c>
      <c r="K2013" s="14" t="n">
        <v>2</v>
      </c>
      <c r="L2013" s="14" t="n">
        <v>0</v>
      </c>
      <c r="M2013" s="14" t="n">
        <v>0</v>
      </c>
      <c r="N2013" s="14" t="s">
        <v>82</v>
      </c>
      <c r="O2013" s="14" t="s">
        <v>158</v>
      </c>
      <c r="P2013" s="14" t="s">
        <v>93</v>
      </c>
      <c r="Q2013" s="14" t="s">
        <v>94</v>
      </c>
      <c r="R2013" s="14" t="n">
        <v>0</v>
      </c>
      <c r="S2013" s="14" t="n">
        <v>0</v>
      </c>
      <c r="T2013" s="14" t="n">
        <v>0</v>
      </c>
      <c r="U2013" s="14" t="s">
        <v>95</v>
      </c>
      <c r="V2013" s="14" t="s">
        <v>95</v>
      </c>
      <c r="W2013" s="14" t="n">
        <v>0</v>
      </c>
      <c r="X2013" s="14" t="s">
        <v>86</v>
      </c>
      <c r="Y2013" s="14" t="n">
        <v>9</v>
      </c>
      <c r="Z2013" s="14" t="n">
        <v>0</v>
      </c>
      <c r="AA2013" s="14" t="n">
        <v>0</v>
      </c>
      <c r="AB2013" s="14" t="s">
        <v>87</v>
      </c>
      <c r="AC2013" s="14" t="n">
        <v>87</v>
      </c>
      <c r="AD2013" s="14" t="n">
        <v>0</v>
      </c>
      <c r="AE2013" s="14" t="n">
        <v>0</v>
      </c>
      <c r="AF2013" s="14" t="s">
        <v>96</v>
      </c>
      <c r="AG2013" s="15" t="n">
        <v>42351</v>
      </c>
      <c r="AH2013" s="14" t="n">
        <f aca="false">I2013+J2013</f>
        <v>4</v>
      </c>
      <c r="AI2013" s="14" t="n">
        <f aca="false">K2013+L2013+M2013</f>
        <v>2</v>
      </c>
      <c r="AJ2013" s="14" t="n">
        <f aca="false">AC2013*AH2013</f>
        <v>348</v>
      </c>
      <c r="AK2013" s="14" t="str">
        <f aca="false">IF(C2013=1,"Cancelled","Completed")</f>
        <v>Cancelled</v>
      </c>
      <c r="AL2013" s="14" t="str">
        <f aca="false">_xlfn.IFS(D2013&lt;=7,"0-7 Days",D2013&lt;=30,"8-30 Days",D2013&lt;=90,"31-90 Days",TRUE(),"90+ Days")</f>
        <v>8-30 Days</v>
      </c>
      <c r="AM2013" s="14" t="str">
        <f aca="false">_xlfn.IFS(OR(F2013="December",F2013="January",F2013="February"),"Winter",OR(F2013="March",F2013="April",F2013="May"),"Spring",OR(F2013="June",F2013="July",F2013="August"),"Summer",TRUE(),"Autumn")</f>
        <v>Winter</v>
      </c>
      <c r="AN2013" s="14" t="str">
        <f aca="false">IF(L2013+M2013&gt;0,"Family","Adult Only")</f>
        <v>Adult Only</v>
      </c>
      <c r="AO2013" s="14" t="str">
        <f aca="false">IF(U2013=V2013,"Same","Changed")</f>
        <v>Same</v>
      </c>
    </row>
    <row r="2014" customFormat="false" ht="15" hidden="false" customHeight="false" outlineLevel="0" collapsed="false">
      <c r="A2014" s="0" t="n">
        <v>2119</v>
      </c>
      <c r="B2014" s="0" t="s">
        <v>90</v>
      </c>
      <c r="C2014" s="0" t="n">
        <v>1</v>
      </c>
      <c r="D2014" s="0" t="n">
        <v>11</v>
      </c>
      <c r="E2014" s="0" t="n">
        <v>2016</v>
      </c>
      <c r="F2014" s="0" t="s">
        <v>126</v>
      </c>
      <c r="G2014" s="0" t="n">
        <v>5</v>
      </c>
      <c r="H2014" s="0" t="n">
        <v>26</v>
      </c>
      <c r="I2014" s="0" t="n">
        <v>0</v>
      </c>
      <c r="J2014" s="0" t="n">
        <v>2</v>
      </c>
      <c r="K2014" s="0" t="n">
        <v>2</v>
      </c>
      <c r="L2014" s="0" t="n">
        <v>0</v>
      </c>
      <c r="M2014" s="0" t="n">
        <v>0</v>
      </c>
      <c r="N2014" s="0" t="s">
        <v>82</v>
      </c>
      <c r="O2014" s="0" t="s">
        <v>92</v>
      </c>
      <c r="P2014" s="0" t="s">
        <v>93</v>
      </c>
      <c r="Q2014" s="0" t="s">
        <v>94</v>
      </c>
      <c r="R2014" s="0" t="n">
        <v>0</v>
      </c>
      <c r="S2014" s="0" t="n">
        <v>0</v>
      </c>
      <c r="T2014" s="0" t="n">
        <v>0</v>
      </c>
      <c r="U2014" s="0" t="s">
        <v>95</v>
      </c>
      <c r="V2014" s="0" t="s">
        <v>95</v>
      </c>
      <c r="W2014" s="0" t="n">
        <v>0</v>
      </c>
      <c r="X2014" s="0" t="s">
        <v>86</v>
      </c>
      <c r="Y2014" s="0" t="n">
        <v>7</v>
      </c>
      <c r="Z2014" s="0" t="n">
        <v>0</v>
      </c>
      <c r="AA2014" s="0" t="n">
        <v>0</v>
      </c>
      <c r="AB2014" s="0" t="s">
        <v>87</v>
      </c>
      <c r="AC2014" s="0" t="n">
        <v>70.07</v>
      </c>
      <c r="AD2014" s="0" t="n">
        <v>0</v>
      </c>
      <c r="AE2014" s="0" t="n">
        <v>0</v>
      </c>
      <c r="AF2014" s="0" t="s">
        <v>96</v>
      </c>
      <c r="AG2014" s="13" t="n">
        <v>42384</v>
      </c>
      <c r="AH2014" s="25" t="n">
        <f aca="false">I2014+J2014</f>
        <v>2</v>
      </c>
      <c r="AI2014" s="25" t="n">
        <f aca="false">K2014+L2014+M2014</f>
        <v>2</v>
      </c>
      <c r="AJ2014" s="25" t="n">
        <f aca="false">AC2014*AH2014</f>
        <v>140.14</v>
      </c>
      <c r="AK2014" s="0" t="str">
        <f aca="false">IF(C2014=1,"Cancelled","Completed")</f>
        <v>Cancelled</v>
      </c>
      <c r="AL2014" s="0" t="str">
        <f aca="false">_xlfn.IFS(D2014&lt;=7,"0-7 Days",D2014&lt;=30,"8-30 Days",D2014&lt;=90,"31-90 Days",TRUE(),"90+ Days")</f>
        <v>8-30 Days</v>
      </c>
      <c r="AM2014" s="0" t="str">
        <f aca="false">_xlfn.IFS(OR(F2014="December",F2014="January",F2014="February"),"Winter",OR(F2014="March",F2014="April",F2014="May"),"Spring",OR(F2014="June",F2014="July",F2014="August"),"Summer",TRUE(),"Autumn")</f>
        <v>Winter</v>
      </c>
      <c r="AN2014" s="0" t="str">
        <f aca="false">IF(L2014+M2014&gt;0,"Family","Adult Only")</f>
        <v>Adult Only</v>
      </c>
      <c r="AO2014" s="0" t="str">
        <f aca="false">IF(U2014=V2014,"Same","Changed")</f>
        <v>Same</v>
      </c>
    </row>
    <row r="2015" customFormat="false" ht="15" hidden="false" customHeight="false" outlineLevel="0" collapsed="false">
      <c r="A2015" s="14" t="n">
        <v>2120</v>
      </c>
      <c r="B2015" s="14" t="s">
        <v>90</v>
      </c>
      <c r="C2015" s="14" t="n">
        <v>0</v>
      </c>
      <c r="D2015" s="14" t="n">
        <v>179</v>
      </c>
      <c r="E2015" s="14" t="n">
        <v>2016</v>
      </c>
      <c r="F2015" s="14" t="s">
        <v>111</v>
      </c>
      <c r="G2015" s="14" t="n">
        <v>44</v>
      </c>
      <c r="H2015" s="14" t="n">
        <v>28</v>
      </c>
      <c r="I2015" s="14" t="n">
        <v>2</v>
      </c>
      <c r="J2015" s="14" t="n">
        <v>3</v>
      </c>
      <c r="K2015" s="14" t="n">
        <v>2</v>
      </c>
      <c r="L2015" s="14" t="n">
        <v>1</v>
      </c>
      <c r="M2015" s="14" t="n">
        <v>0</v>
      </c>
      <c r="N2015" s="14" t="s">
        <v>82</v>
      </c>
      <c r="O2015" s="14" t="s">
        <v>122</v>
      </c>
      <c r="P2015" s="14" t="s">
        <v>93</v>
      </c>
      <c r="Q2015" s="14" t="s">
        <v>94</v>
      </c>
      <c r="R2015" s="14" t="n">
        <v>0</v>
      </c>
      <c r="S2015" s="14" t="n">
        <v>0</v>
      </c>
      <c r="T2015" s="14" t="n">
        <v>0</v>
      </c>
      <c r="U2015" s="14" t="s">
        <v>95</v>
      </c>
      <c r="V2015" s="14" t="s">
        <v>95</v>
      </c>
      <c r="W2015" s="14" t="n">
        <v>0</v>
      </c>
      <c r="X2015" s="14" t="s">
        <v>86</v>
      </c>
      <c r="Y2015" s="14" t="n">
        <v>9</v>
      </c>
      <c r="Z2015" s="14" t="n">
        <v>0</v>
      </c>
      <c r="AA2015" s="14" t="n">
        <v>0</v>
      </c>
      <c r="AB2015" s="14" t="s">
        <v>87</v>
      </c>
      <c r="AC2015" s="14" t="n">
        <v>107.1</v>
      </c>
      <c r="AD2015" s="14" t="n">
        <v>0</v>
      </c>
      <c r="AE2015" s="14" t="n">
        <v>2</v>
      </c>
      <c r="AF2015" s="14" t="s">
        <v>88</v>
      </c>
      <c r="AG2015" s="15" t="n">
        <v>42676</v>
      </c>
      <c r="AH2015" s="14" t="n">
        <f aca="false">I2015+J2015</f>
        <v>5</v>
      </c>
      <c r="AI2015" s="14" t="n">
        <f aca="false">K2015+L2015+M2015</f>
        <v>3</v>
      </c>
      <c r="AJ2015" s="14" t="n">
        <f aca="false">AC2015*AH2015</f>
        <v>535.5</v>
      </c>
      <c r="AK2015" s="14" t="str">
        <f aca="false">IF(C2015=1,"Cancelled","Completed")</f>
        <v>Completed</v>
      </c>
      <c r="AL2015" s="14" t="str">
        <f aca="false">_xlfn.IFS(D2015&lt;=7,"0-7 Days",D2015&lt;=30,"8-30 Days",D2015&lt;=90,"31-90 Days",TRUE(),"90+ Days")</f>
        <v>90+ Days</v>
      </c>
      <c r="AM2015" s="14" t="str">
        <f aca="false">_xlfn.IFS(OR(F2015="December",F2015="January",F2015="February"),"Winter",OR(F2015="March",F2015="April",F2015="May"),"Spring",OR(F2015="June",F2015="July",F2015="August"),"Summer",TRUE(),"Autumn")</f>
        <v>Autumn</v>
      </c>
      <c r="AN2015" s="14" t="str">
        <f aca="false">IF(L2015+M2015&gt;0,"Family","Adult Only")</f>
        <v>Family</v>
      </c>
      <c r="AO2015" s="14" t="str">
        <f aca="false">IF(U2015=V2015,"Same","Changed")</f>
        <v>Same</v>
      </c>
    </row>
    <row r="2016" customFormat="false" ht="15" hidden="false" customHeight="false" outlineLevel="0" collapsed="false">
      <c r="A2016" s="0" t="n">
        <v>2121</v>
      </c>
      <c r="B2016" s="0" t="s">
        <v>80</v>
      </c>
      <c r="C2016" s="0" t="n">
        <v>0</v>
      </c>
      <c r="D2016" s="0" t="n">
        <v>189</v>
      </c>
      <c r="E2016" s="0" t="n">
        <v>2015</v>
      </c>
      <c r="F2016" s="0" t="s">
        <v>119</v>
      </c>
      <c r="G2016" s="0" t="n">
        <v>36</v>
      </c>
      <c r="H2016" s="0" t="n">
        <v>31</v>
      </c>
      <c r="I2016" s="0" t="n">
        <v>2</v>
      </c>
      <c r="J2016" s="0" t="n">
        <v>5</v>
      </c>
      <c r="K2016" s="0" t="n">
        <v>2</v>
      </c>
      <c r="L2016" s="0" t="n">
        <v>0</v>
      </c>
      <c r="M2016" s="0" t="n">
        <v>0</v>
      </c>
      <c r="N2016" s="0" t="s">
        <v>112</v>
      </c>
      <c r="O2016" s="0" t="s">
        <v>83</v>
      </c>
      <c r="P2016" s="0" t="s">
        <v>99</v>
      </c>
      <c r="Q2016" s="0" t="s">
        <v>94</v>
      </c>
      <c r="R2016" s="0" t="n">
        <v>0</v>
      </c>
      <c r="S2016" s="0" t="n">
        <v>0</v>
      </c>
      <c r="T2016" s="0" t="n">
        <v>0</v>
      </c>
      <c r="U2016" s="0" t="s">
        <v>124</v>
      </c>
      <c r="V2016" s="0" t="s">
        <v>124</v>
      </c>
      <c r="W2016" s="0" t="n">
        <v>0</v>
      </c>
      <c r="X2016" s="0" t="s">
        <v>86</v>
      </c>
      <c r="Y2016" s="0" t="n">
        <v>40</v>
      </c>
      <c r="Z2016" s="0" t="n">
        <v>0</v>
      </c>
      <c r="AA2016" s="0" t="n">
        <v>0</v>
      </c>
      <c r="AB2016" s="0" t="s">
        <v>87</v>
      </c>
      <c r="AC2016" s="0" t="n">
        <v>104.98</v>
      </c>
      <c r="AD2016" s="0" t="n">
        <v>0</v>
      </c>
      <c r="AE2016" s="0" t="n">
        <v>0</v>
      </c>
      <c r="AF2016" s="0" t="s">
        <v>88</v>
      </c>
      <c r="AG2016" s="13" t="n">
        <v>42254</v>
      </c>
      <c r="AH2016" s="25" t="n">
        <f aca="false">I2016+J2016</f>
        <v>7</v>
      </c>
      <c r="AI2016" s="25" t="n">
        <f aca="false">K2016+L2016+M2016</f>
        <v>2</v>
      </c>
      <c r="AJ2016" s="25" t="n">
        <f aca="false">AC2016*AH2016</f>
        <v>734.86</v>
      </c>
      <c r="AK2016" s="0" t="str">
        <f aca="false">IF(C2016=1,"Cancelled","Completed")</f>
        <v>Completed</v>
      </c>
      <c r="AL2016" s="0" t="str">
        <f aca="false">_xlfn.IFS(D2016&lt;=7,"0-7 Days",D2016&lt;=30,"8-30 Days",D2016&lt;=90,"31-90 Days",TRUE(),"90+ Days")</f>
        <v>90+ Days</v>
      </c>
      <c r="AM2016" s="0" t="str">
        <f aca="false">_xlfn.IFS(OR(F2016="December",F2016="January",F2016="February"),"Winter",OR(F2016="March",F2016="April",F2016="May"),"Spring",OR(F2016="June",F2016="July",F2016="August"),"Summer",TRUE(),"Autumn")</f>
        <v>Summer</v>
      </c>
      <c r="AN2016" s="0" t="str">
        <f aca="false">IF(L2016+M2016&gt;0,"Family","Adult Only")</f>
        <v>Adult Only</v>
      </c>
      <c r="AO2016" s="0" t="str">
        <f aca="false">IF(U2016=V2016,"Same","Changed")</f>
        <v>Same</v>
      </c>
    </row>
    <row r="2017" customFormat="false" ht="15" hidden="false" customHeight="false" outlineLevel="0" collapsed="false">
      <c r="A2017" s="14" t="n">
        <v>2122</v>
      </c>
      <c r="B2017" s="14" t="s">
        <v>90</v>
      </c>
      <c r="C2017" s="14" t="n">
        <v>1</v>
      </c>
      <c r="D2017" s="14" t="n">
        <v>28</v>
      </c>
      <c r="E2017" s="14" t="n">
        <v>2016</v>
      </c>
      <c r="F2017" s="14" t="s">
        <v>121</v>
      </c>
      <c r="G2017" s="14" t="n">
        <v>21</v>
      </c>
      <c r="H2017" s="14" t="n">
        <v>19</v>
      </c>
      <c r="I2017" s="14" t="n">
        <v>0</v>
      </c>
      <c r="J2017" s="14" t="n">
        <v>2</v>
      </c>
      <c r="K2017" s="14" t="n">
        <v>1</v>
      </c>
      <c r="L2017" s="14" t="n">
        <v>0</v>
      </c>
      <c r="M2017" s="14" t="n">
        <v>0</v>
      </c>
      <c r="N2017" s="14" t="s">
        <v>82</v>
      </c>
      <c r="O2017" s="14" t="s">
        <v>92</v>
      </c>
      <c r="P2017" s="14" t="s">
        <v>128</v>
      </c>
      <c r="Q2017" s="14" t="s">
        <v>128</v>
      </c>
      <c r="R2017" s="14" t="n">
        <v>0</v>
      </c>
      <c r="S2017" s="14" t="n">
        <v>0</v>
      </c>
      <c r="T2017" s="14" t="n">
        <v>0</v>
      </c>
      <c r="U2017" s="14" t="s">
        <v>95</v>
      </c>
      <c r="V2017" s="14" t="s">
        <v>95</v>
      </c>
      <c r="W2017" s="14" t="n">
        <v>0</v>
      </c>
      <c r="X2017" s="14" t="s">
        <v>86</v>
      </c>
      <c r="Y2017" s="14" t="n">
        <v>0</v>
      </c>
      <c r="Z2017" s="14" t="n">
        <v>174</v>
      </c>
      <c r="AA2017" s="14" t="n">
        <v>0</v>
      </c>
      <c r="AB2017" s="14" t="s">
        <v>101</v>
      </c>
      <c r="AC2017" s="14" t="n">
        <v>95</v>
      </c>
      <c r="AD2017" s="14" t="n">
        <v>0</v>
      </c>
      <c r="AE2017" s="14" t="n">
        <v>0</v>
      </c>
      <c r="AF2017" s="14" t="s">
        <v>96</v>
      </c>
      <c r="AG2017" s="15" t="n">
        <v>42494</v>
      </c>
      <c r="AH2017" s="14" t="n">
        <f aca="false">I2017+J2017</f>
        <v>2</v>
      </c>
      <c r="AI2017" s="14" t="n">
        <f aca="false">K2017+L2017+M2017</f>
        <v>1</v>
      </c>
      <c r="AJ2017" s="14" t="n">
        <f aca="false">AC2017*AH2017</f>
        <v>190</v>
      </c>
      <c r="AK2017" s="14" t="str">
        <f aca="false">IF(C2017=1,"Cancelled","Completed")</f>
        <v>Cancelled</v>
      </c>
      <c r="AL2017" s="14" t="str">
        <f aca="false">_xlfn.IFS(D2017&lt;=7,"0-7 Days",D2017&lt;=30,"8-30 Days",D2017&lt;=90,"31-90 Days",TRUE(),"90+ Days")</f>
        <v>8-30 Days</v>
      </c>
      <c r="AM2017" s="14" t="str">
        <f aca="false">_xlfn.IFS(OR(F2017="December",F2017="January",F2017="February"),"Winter",OR(F2017="March",F2017="April",F2017="May"),"Spring",OR(F2017="June",F2017="July",F2017="August"),"Summer",TRUE(),"Autumn")</f>
        <v>Spring</v>
      </c>
      <c r="AN2017" s="14" t="str">
        <f aca="false">IF(L2017+M2017&gt;0,"Family","Adult Only")</f>
        <v>Adult Only</v>
      </c>
      <c r="AO2017" s="14" t="str">
        <f aca="false">IF(U2017=V2017,"Same","Changed")</f>
        <v>Same</v>
      </c>
    </row>
    <row r="2018" customFormat="false" ht="15" hidden="false" customHeight="false" outlineLevel="0" collapsed="false">
      <c r="A2018" s="0" t="n">
        <v>2123</v>
      </c>
      <c r="B2018" s="0" t="s">
        <v>90</v>
      </c>
      <c r="C2018" s="0" t="n">
        <v>0</v>
      </c>
      <c r="D2018" s="0" t="n">
        <v>0</v>
      </c>
      <c r="E2018" s="0" t="n">
        <v>2016</v>
      </c>
      <c r="F2018" s="0" t="s">
        <v>118</v>
      </c>
      <c r="G2018" s="0" t="n">
        <v>10</v>
      </c>
      <c r="H2018" s="0" t="n">
        <v>29</v>
      </c>
      <c r="I2018" s="0" t="n">
        <v>1</v>
      </c>
      <c r="J2018" s="0" t="n">
        <v>0</v>
      </c>
      <c r="K2018" s="0" t="n">
        <v>1</v>
      </c>
      <c r="L2018" s="0" t="n">
        <v>0</v>
      </c>
      <c r="M2018" s="0" t="n">
        <v>0</v>
      </c>
      <c r="N2018" s="0" t="s">
        <v>82</v>
      </c>
      <c r="O2018" s="0" t="s">
        <v>92</v>
      </c>
      <c r="P2018" s="0" t="s">
        <v>128</v>
      </c>
      <c r="Q2018" s="0" t="s">
        <v>128</v>
      </c>
      <c r="R2018" s="0" t="n">
        <v>1</v>
      </c>
      <c r="S2018" s="0" t="n">
        <v>0</v>
      </c>
      <c r="T2018" s="0" t="n">
        <v>10</v>
      </c>
      <c r="U2018" s="0" t="s">
        <v>95</v>
      </c>
      <c r="V2018" s="0" t="s">
        <v>95</v>
      </c>
      <c r="W2018" s="0" t="n">
        <v>0</v>
      </c>
      <c r="X2018" s="0" t="s">
        <v>86</v>
      </c>
      <c r="Y2018" s="0" t="n">
        <v>0</v>
      </c>
      <c r="Z2018" s="0" t="n">
        <v>40</v>
      </c>
      <c r="AA2018" s="0" t="n">
        <v>0</v>
      </c>
      <c r="AB2018" s="0" t="s">
        <v>87</v>
      </c>
      <c r="AC2018" s="0" t="n">
        <v>65</v>
      </c>
      <c r="AD2018" s="0" t="n">
        <v>0</v>
      </c>
      <c r="AE2018" s="0" t="n">
        <v>1</v>
      </c>
      <c r="AF2018" s="0" t="s">
        <v>88</v>
      </c>
      <c r="AG2018" s="13" t="n">
        <v>42430</v>
      </c>
      <c r="AH2018" s="25" t="n">
        <f aca="false">I2018+J2018</f>
        <v>1</v>
      </c>
      <c r="AI2018" s="25" t="n">
        <f aca="false">K2018+L2018+M2018</f>
        <v>1</v>
      </c>
      <c r="AJ2018" s="25" t="n">
        <f aca="false">AC2018*AH2018</f>
        <v>65</v>
      </c>
      <c r="AK2018" s="0" t="str">
        <f aca="false">IF(C2018=1,"Cancelled","Completed")</f>
        <v>Completed</v>
      </c>
      <c r="AL2018" s="0" t="str">
        <f aca="false">_xlfn.IFS(D2018&lt;=7,"0-7 Days",D2018&lt;=30,"8-30 Days",D2018&lt;=90,"31-90 Days",TRUE(),"90+ Days")</f>
        <v>0-7 Days</v>
      </c>
      <c r="AM2018" s="0" t="str">
        <f aca="false">_xlfn.IFS(OR(F2018="December",F2018="January",F2018="February"),"Winter",OR(F2018="March",F2018="April",F2018="May"),"Spring",OR(F2018="June",F2018="July",F2018="August"),"Summer",TRUE(),"Autumn")</f>
        <v>Winter</v>
      </c>
      <c r="AN2018" s="0" t="str">
        <f aca="false">IF(L2018+M2018&gt;0,"Family","Adult Only")</f>
        <v>Adult Only</v>
      </c>
      <c r="AO2018" s="0" t="str">
        <f aca="false">IF(U2018=V2018,"Same","Changed")</f>
        <v>Same</v>
      </c>
    </row>
    <row r="2019" customFormat="false" ht="15" hidden="false" customHeight="false" outlineLevel="0" collapsed="false">
      <c r="A2019" s="14" t="n">
        <v>2124</v>
      </c>
      <c r="B2019" s="14" t="s">
        <v>90</v>
      </c>
      <c r="C2019" s="14" t="n">
        <v>1</v>
      </c>
      <c r="D2019" s="14" t="n">
        <v>74</v>
      </c>
      <c r="E2019" s="14" t="n">
        <v>2016</v>
      </c>
      <c r="F2019" s="14" t="s">
        <v>91</v>
      </c>
      <c r="G2019" s="14" t="n">
        <v>28</v>
      </c>
      <c r="H2019" s="14" t="n">
        <v>9</v>
      </c>
      <c r="I2019" s="14" t="n">
        <v>0</v>
      </c>
      <c r="J2019" s="14" t="n">
        <v>1</v>
      </c>
      <c r="K2019" s="14" t="n">
        <v>2</v>
      </c>
      <c r="L2019" s="14" t="n">
        <v>0</v>
      </c>
      <c r="M2019" s="14" t="n">
        <v>0</v>
      </c>
      <c r="N2019" s="14" t="s">
        <v>82</v>
      </c>
      <c r="O2019" s="14" t="s">
        <v>152</v>
      </c>
      <c r="P2019" s="14" t="s">
        <v>93</v>
      </c>
      <c r="Q2019" s="14" t="s">
        <v>94</v>
      </c>
      <c r="R2019" s="14" t="n">
        <v>0</v>
      </c>
      <c r="S2019" s="14" t="n">
        <v>0</v>
      </c>
      <c r="T2019" s="14" t="n">
        <v>0</v>
      </c>
      <c r="U2019" s="14" t="s">
        <v>109</v>
      </c>
      <c r="V2019" s="14" t="s">
        <v>109</v>
      </c>
      <c r="W2019" s="14" t="n">
        <v>0</v>
      </c>
      <c r="X2019" s="14" t="s">
        <v>86</v>
      </c>
      <c r="Y2019" s="14" t="n">
        <v>9</v>
      </c>
      <c r="Z2019" s="14" t="n">
        <v>0</v>
      </c>
      <c r="AA2019" s="14" t="n">
        <v>0</v>
      </c>
      <c r="AB2019" s="14" t="s">
        <v>87</v>
      </c>
      <c r="AC2019" s="14" t="n">
        <v>127.8</v>
      </c>
      <c r="AD2019" s="14" t="n">
        <v>0</v>
      </c>
      <c r="AE2019" s="14" t="n">
        <v>0</v>
      </c>
      <c r="AF2019" s="14" t="s">
        <v>96</v>
      </c>
      <c r="AG2019" s="15" t="n">
        <v>42488</v>
      </c>
      <c r="AH2019" s="14" t="n">
        <f aca="false">I2019+J2019</f>
        <v>1</v>
      </c>
      <c r="AI2019" s="14" t="n">
        <f aca="false">K2019+L2019+M2019</f>
        <v>2</v>
      </c>
      <c r="AJ2019" s="14" t="n">
        <f aca="false">AC2019*AH2019</f>
        <v>127.8</v>
      </c>
      <c r="AK2019" s="14" t="str">
        <f aca="false">IF(C2019=1,"Cancelled","Completed")</f>
        <v>Cancelled</v>
      </c>
      <c r="AL2019" s="14" t="str">
        <f aca="false">_xlfn.IFS(D2019&lt;=7,"0-7 Days",D2019&lt;=30,"8-30 Days",D2019&lt;=90,"31-90 Days",TRUE(),"90+ Days")</f>
        <v>31-90 Days</v>
      </c>
      <c r="AM2019" s="14" t="str">
        <f aca="false">_xlfn.IFS(OR(F2019="December",F2019="January",F2019="February"),"Winter",OR(F2019="March",F2019="April",F2019="May"),"Spring",OR(F2019="June",F2019="July",F2019="August"),"Summer",TRUE(),"Autumn")</f>
        <v>Summer</v>
      </c>
      <c r="AN2019" s="14" t="str">
        <f aca="false">IF(L2019+M2019&gt;0,"Family","Adult Only")</f>
        <v>Adult Only</v>
      </c>
      <c r="AO2019" s="14" t="str">
        <f aca="false">IF(U2019=V2019,"Same","Changed")</f>
        <v>Same</v>
      </c>
    </row>
    <row r="2020" customFormat="false" ht="15" hidden="false" customHeight="false" outlineLevel="0" collapsed="false">
      <c r="A2020" s="0" t="n">
        <v>2125</v>
      </c>
      <c r="B2020" s="0" t="s">
        <v>90</v>
      </c>
      <c r="C2020" s="0" t="n">
        <v>1</v>
      </c>
      <c r="D2020" s="0" t="n">
        <v>161</v>
      </c>
      <c r="E2020" s="0" t="n">
        <v>2017</v>
      </c>
      <c r="F2020" s="0" t="s">
        <v>135</v>
      </c>
      <c r="G2020" s="0" t="n">
        <v>25</v>
      </c>
      <c r="H2020" s="0" t="n">
        <v>23</v>
      </c>
      <c r="I2020" s="0" t="n">
        <v>2</v>
      </c>
      <c r="J2020" s="0" t="n">
        <v>3</v>
      </c>
      <c r="K2020" s="0" t="n">
        <v>2</v>
      </c>
      <c r="L2020" s="0" t="n">
        <v>0</v>
      </c>
      <c r="M2020" s="0" t="n">
        <v>0</v>
      </c>
      <c r="N2020" s="0" t="s">
        <v>82</v>
      </c>
      <c r="O2020" s="0" t="s">
        <v>83</v>
      </c>
      <c r="P2020" s="0" t="s">
        <v>93</v>
      </c>
      <c r="Q2020" s="0" t="s">
        <v>94</v>
      </c>
      <c r="R2020" s="0" t="n">
        <v>0</v>
      </c>
      <c r="S2020" s="0" t="n">
        <v>0</v>
      </c>
      <c r="T2020" s="0" t="n">
        <v>0</v>
      </c>
      <c r="U2020" s="0" t="s">
        <v>109</v>
      </c>
      <c r="V2020" s="0" t="s">
        <v>109</v>
      </c>
      <c r="W2020" s="0" t="n">
        <v>0</v>
      </c>
      <c r="X2020" s="0" t="s">
        <v>86</v>
      </c>
      <c r="Y2020" s="0" t="n">
        <v>9</v>
      </c>
      <c r="Z2020" s="0" t="n">
        <v>0</v>
      </c>
      <c r="AA2020" s="0" t="n">
        <v>0</v>
      </c>
      <c r="AB2020" s="0" t="s">
        <v>87</v>
      </c>
      <c r="AC2020" s="0" t="n">
        <v>127.8</v>
      </c>
      <c r="AD2020" s="0" t="n">
        <v>0</v>
      </c>
      <c r="AE2020" s="0" t="n">
        <v>1</v>
      </c>
      <c r="AF2020" s="0" t="s">
        <v>96</v>
      </c>
      <c r="AG2020" s="13" t="n">
        <v>42759</v>
      </c>
      <c r="AH2020" s="25" t="n">
        <f aca="false">I2020+J2020</f>
        <v>5</v>
      </c>
      <c r="AI2020" s="25" t="n">
        <f aca="false">K2020+L2020+M2020</f>
        <v>2</v>
      </c>
      <c r="AJ2020" s="25" t="n">
        <f aca="false">AC2020*AH2020</f>
        <v>639</v>
      </c>
      <c r="AK2020" s="0" t="str">
        <f aca="false">IF(C2020=1,"Cancelled","Completed")</f>
        <v>Cancelled</v>
      </c>
      <c r="AL2020" s="0" t="str">
        <f aca="false">_xlfn.IFS(D2020&lt;=7,"0-7 Days",D2020&lt;=30,"8-30 Days",D2020&lt;=90,"31-90 Days",TRUE(),"90+ Days")</f>
        <v>90+ Days</v>
      </c>
      <c r="AM2020" s="0" t="str">
        <f aca="false">_xlfn.IFS(OR(F2020="December",F2020="January",F2020="February"),"Winter",OR(F2020="March",F2020="April",F2020="May"),"Spring",OR(F2020="June",F2020="July",F2020="August"),"Summer",TRUE(),"Autumn")</f>
        <v>Summer</v>
      </c>
      <c r="AN2020" s="0" t="str">
        <f aca="false">IF(L2020+M2020&gt;0,"Family","Adult Only")</f>
        <v>Adult Only</v>
      </c>
      <c r="AO2020" s="0" t="str">
        <f aca="false">IF(U2020=V2020,"Same","Changed")</f>
        <v>Same</v>
      </c>
    </row>
    <row r="2021" customFormat="false" ht="15" hidden="false" customHeight="false" outlineLevel="0" collapsed="false">
      <c r="A2021" s="14" t="n">
        <v>2126</v>
      </c>
      <c r="B2021" s="14" t="s">
        <v>80</v>
      </c>
      <c r="C2021" s="14" t="n">
        <v>0</v>
      </c>
      <c r="D2021" s="14" t="n">
        <v>8</v>
      </c>
      <c r="E2021" s="14" t="n">
        <v>2017</v>
      </c>
      <c r="F2021" s="14" t="s">
        <v>126</v>
      </c>
      <c r="G2021" s="14" t="n">
        <v>4</v>
      </c>
      <c r="H2021" s="14" t="n">
        <v>26</v>
      </c>
      <c r="I2021" s="14" t="n">
        <v>1</v>
      </c>
      <c r="J2021" s="14" t="n">
        <v>3</v>
      </c>
      <c r="K2021" s="14" t="n">
        <v>2</v>
      </c>
      <c r="L2021" s="14" t="n">
        <v>0</v>
      </c>
      <c r="M2021" s="14" t="n">
        <v>0</v>
      </c>
      <c r="N2021" s="14" t="s">
        <v>82</v>
      </c>
      <c r="O2021" s="14" t="s">
        <v>158</v>
      </c>
      <c r="P2021" s="14" t="s">
        <v>93</v>
      </c>
      <c r="Q2021" s="14" t="s">
        <v>94</v>
      </c>
      <c r="R2021" s="14" t="n">
        <v>0</v>
      </c>
      <c r="S2021" s="14" t="n">
        <v>0</v>
      </c>
      <c r="T2021" s="14" t="n">
        <v>0</v>
      </c>
      <c r="U2021" s="14" t="s">
        <v>109</v>
      </c>
      <c r="V2021" s="14" t="s">
        <v>109</v>
      </c>
      <c r="W2021" s="14" t="n">
        <v>0</v>
      </c>
      <c r="X2021" s="14" t="s">
        <v>86</v>
      </c>
      <c r="Y2021" s="14" t="n">
        <v>240</v>
      </c>
      <c r="Z2021" s="14" t="n">
        <v>0</v>
      </c>
      <c r="AA2021" s="14" t="n">
        <v>0</v>
      </c>
      <c r="AB2021" s="14" t="s">
        <v>101</v>
      </c>
      <c r="AC2021" s="14" t="n">
        <v>58</v>
      </c>
      <c r="AD2021" s="14" t="n">
        <v>0</v>
      </c>
      <c r="AE2021" s="14" t="n">
        <v>0</v>
      </c>
      <c r="AF2021" s="14" t="s">
        <v>88</v>
      </c>
      <c r="AG2021" s="15" t="n">
        <v>42765</v>
      </c>
      <c r="AH2021" s="14" t="n">
        <f aca="false">I2021+J2021</f>
        <v>4</v>
      </c>
      <c r="AI2021" s="14" t="n">
        <f aca="false">K2021+L2021+M2021</f>
        <v>2</v>
      </c>
      <c r="AJ2021" s="14" t="n">
        <f aca="false">AC2021*AH2021</f>
        <v>232</v>
      </c>
      <c r="AK2021" s="14" t="str">
        <f aca="false">IF(C2021=1,"Cancelled","Completed")</f>
        <v>Completed</v>
      </c>
      <c r="AL2021" s="14" t="str">
        <f aca="false">_xlfn.IFS(D2021&lt;=7,"0-7 Days",D2021&lt;=30,"8-30 Days",D2021&lt;=90,"31-90 Days",TRUE(),"90+ Days")</f>
        <v>8-30 Days</v>
      </c>
      <c r="AM2021" s="14" t="str">
        <f aca="false">_xlfn.IFS(OR(F2021="December",F2021="January",F2021="February"),"Winter",OR(F2021="March",F2021="April",F2021="May"),"Spring",OR(F2021="June",F2021="July",F2021="August"),"Summer",TRUE(),"Autumn")</f>
        <v>Winter</v>
      </c>
      <c r="AN2021" s="14" t="str">
        <f aca="false">IF(L2021+M2021&gt;0,"Family","Adult Only")</f>
        <v>Adult Only</v>
      </c>
      <c r="AO2021" s="14" t="str">
        <f aca="false">IF(U2021=V2021,"Same","Changed")</f>
        <v>Same</v>
      </c>
    </row>
    <row r="2022" customFormat="false" ht="15" hidden="false" customHeight="false" outlineLevel="0" collapsed="false">
      <c r="A2022" s="0" t="n">
        <v>2127</v>
      </c>
      <c r="B2022" s="0" t="s">
        <v>80</v>
      </c>
      <c r="C2022" s="0" t="n">
        <v>0</v>
      </c>
      <c r="D2022" s="0" t="n">
        <v>30</v>
      </c>
      <c r="E2022" s="0" t="n">
        <v>2016</v>
      </c>
      <c r="F2022" s="0" t="s">
        <v>103</v>
      </c>
      <c r="G2022" s="0" t="n">
        <v>11</v>
      </c>
      <c r="H2022" s="0" t="n">
        <v>11</v>
      </c>
      <c r="I2022" s="0" t="n">
        <v>0</v>
      </c>
      <c r="J2022" s="0" t="n">
        <v>2</v>
      </c>
      <c r="K2022" s="0" t="n">
        <v>1</v>
      </c>
      <c r="L2022" s="0" t="n">
        <v>0</v>
      </c>
      <c r="M2022" s="0" t="n">
        <v>0</v>
      </c>
      <c r="N2022" s="0" t="s">
        <v>82</v>
      </c>
      <c r="O2022" s="0" t="s">
        <v>92</v>
      </c>
      <c r="P2022" s="0" t="s">
        <v>99</v>
      </c>
      <c r="Q2022" s="0" t="s">
        <v>94</v>
      </c>
      <c r="R2022" s="0" t="n">
        <v>0</v>
      </c>
      <c r="S2022" s="0" t="n">
        <v>0</v>
      </c>
      <c r="T2022" s="0" t="n">
        <v>0</v>
      </c>
      <c r="U2022" s="0" t="s">
        <v>95</v>
      </c>
      <c r="V2022" s="0" t="s">
        <v>95</v>
      </c>
      <c r="W2022" s="0" t="n">
        <v>1</v>
      </c>
      <c r="X2022" s="0" t="s">
        <v>86</v>
      </c>
      <c r="Y2022" s="0" t="n">
        <v>375</v>
      </c>
      <c r="Z2022" s="0" t="n">
        <v>0</v>
      </c>
      <c r="AA2022" s="0" t="n">
        <v>0</v>
      </c>
      <c r="AB2022" s="0" t="s">
        <v>101</v>
      </c>
      <c r="AC2022" s="0" t="n">
        <v>25</v>
      </c>
      <c r="AD2022" s="0" t="n">
        <v>0</v>
      </c>
      <c r="AE2022" s="0" t="n">
        <v>0</v>
      </c>
      <c r="AF2022" s="0" t="s">
        <v>88</v>
      </c>
      <c r="AG2022" s="13" t="n">
        <v>42442</v>
      </c>
      <c r="AH2022" s="25" t="n">
        <f aca="false">I2022+J2022</f>
        <v>2</v>
      </c>
      <c r="AI2022" s="25" t="n">
        <f aca="false">K2022+L2022+M2022</f>
        <v>1</v>
      </c>
      <c r="AJ2022" s="25" t="n">
        <f aca="false">AC2022*AH2022</f>
        <v>50</v>
      </c>
      <c r="AK2022" s="0" t="str">
        <f aca="false">IF(C2022=1,"Cancelled","Completed")</f>
        <v>Completed</v>
      </c>
      <c r="AL2022" s="0" t="str">
        <f aca="false">_xlfn.IFS(D2022&lt;=7,"0-7 Days",D2022&lt;=30,"8-30 Days",D2022&lt;=90,"31-90 Days",TRUE(),"90+ Days")</f>
        <v>8-30 Days</v>
      </c>
      <c r="AM2022" s="0" t="str">
        <f aca="false">_xlfn.IFS(OR(F2022="December",F2022="January",F2022="February"),"Winter",OR(F2022="March",F2022="April",F2022="May"),"Spring",OR(F2022="June",F2022="July",F2022="August"),"Summer",TRUE(),"Autumn")</f>
        <v>Spring</v>
      </c>
      <c r="AN2022" s="0" t="str">
        <f aca="false">IF(L2022+M2022&gt;0,"Family","Adult Only")</f>
        <v>Adult Only</v>
      </c>
      <c r="AO2022" s="0" t="str">
        <f aca="false">IF(U2022=V2022,"Same","Changed")</f>
        <v>Same</v>
      </c>
    </row>
    <row r="2023" customFormat="false" ht="15" hidden="false" customHeight="false" outlineLevel="0" collapsed="false">
      <c r="A2023" s="14" t="n">
        <v>2128</v>
      </c>
      <c r="B2023" s="14" t="s">
        <v>90</v>
      </c>
      <c r="C2023" s="14" t="n">
        <v>0</v>
      </c>
      <c r="D2023" s="14" t="n">
        <v>41</v>
      </c>
      <c r="E2023" s="14" t="n">
        <v>2016</v>
      </c>
      <c r="F2023" s="14" t="s">
        <v>81</v>
      </c>
      <c r="G2023" s="14" t="n">
        <v>53</v>
      </c>
      <c r="H2023" s="14" t="n">
        <v>27</v>
      </c>
      <c r="I2023" s="14" t="n">
        <v>2</v>
      </c>
      <c r="J2023" s="14" t="n">
        <v>5</v>
      </c>
      <c r="K2023" s="14" t="n">
        <v>2</v>
      </c>
      <c r="L2023" s="14" t="n">
        <v>0</v>
      </c>
      <c r="M2023" s="14" t="n">
        <v>0</v>
      </c>
      <c r="N2023" s="14" t="s">
        <v>82</v>
      </c>
      <c r="O2023" s="14" t="s">
        <v>98</v>
      </c>
      <c r="P2023" s="14" t="s">
        <v>99</v>
      </c>
      <c r="Q2023" s="14" t="s">
        <v>94</v>
      </c>
      <c r="R2023" s="14" t="n">
        <v>0</v>
      </c>
      <c r="S2023" s="14" t="n">
        <v>0</v>
      </c>
      <c r="T2023" s="14" t="n">
        <v>0</v>
      </c>
      <c r="U2023" s="14" t="s">
        <v>95</v>
      </c>
      <c r="V2023" s="14" t="s">
        <v>95</v>
      </c>
      <c r="W2023" s="14" t="n">
        <v>0</v>
      </c>
      <c r="X2023" s="14" t="s">
        <v>86</v>
      </c>
      <c r="Y2023" s="14" t="n">
        <v>220</v>
      </c>
      <c r="Z2023" s="14" t="n">
        <v>0</v>
      </c>
      <c r="AA2023" s="14" t="n">
        <v>0</v>
      </c>
      <c r="AB2023" s="14" t="s">
        <v>101</v>
      </c>
      <c r="AC2023" s="14" t="n">
        <v>69.29</v>
      </c>
      <c r="AD2023" s="14" t="n">
        <v>0</v>
      </c>
      <c r="AE2023" s="14" t="n">
        <v>1</v>
      </c>
      <c r="AF2023" s="14" t="s">
        <v>88</v>
      </c>
      <c r="AG2023" s="15" t="n">
        <v>42738</v>
      </c>
      <c r="AH2023" s="14" t="n">
        <f aca="false">I2023+J2023</f>
        <v>7</v>
      </c>
      <c r="AI2023" s="14" t="n">
        <f aca="false">K2023+L2023+M2023</f>
        <v>2</v>
      </c>
      <c r="AJ2023" s="14" t="n">
        <f aca="false">AC2023*AH2023</f>
        <v>485.03</v>
      </c>
      <c r="AK2023" s="14" t="str">
        <f aca="false">IF(C2023=1,"Cancelled","Completed")</f>
        <v>Completed</v>
      </c>
      <c r="AL2023" s="14" t="str">
        <f aca="false">_xlfn.IFS(D2023&lt;=7,"0-7 Days",D2023&lt;=30,"8-30 Days",D2023&lt;=90,"31-90 Days",TRUE(),"90+ Days")</f>
        <v>31-90 Days</v>
      </c>
      <c r="AM2023" s="14" t="str">
        <f aca="false">_xlfn.IFS(OR(F2023="December",F2023="January",F2023="February"),"Winter",OR(F2023="March",F2023="April",F2023="May"),"Spring",OR(F2023="June",F2023="July",F2023="August"),"Summer",TRUE(),"Autumn")</f>
        <v>Winter</v>
      </c>
      <c r="AN2023" s="14" t="str">
        <f aca="false">IF(L2023+M2023&gt;0,"Family","Adult Only")</f>
        <v>Adult Only</v>
      </c>
      <c r="AO2023" s="14" t="str">
        <f aca="false">IF(U2023=V2023,"Same","Changed")</f>
        <v>Same</v>
      </c>
    </row>
    <row r="2024" customFormat="false" ht="15" hidden="false" customHeight="false" outlineLevel="0" collapsed="false">
      <c r="A2024" s="0" t="n">
        <v>2129</v>
      </c>
      <c r="B2024" s="0" t="s">
        <v>90</v>
      </c>
      <c r="C2024" s="0" t="n">
        <v>0</v>
      </c>
      <c r="D2024" s="0" t="n">
        <v>216</v>
      </c>
      <c r="E2024" s="0" t="n">
        <v>2016</v>
      </c>
      <c r="F2024" s="0" t="s">
        <v>119</v>
      </c>
      <c r="G2024" s="0" t="n">
        <v>36</v>
      </c>
      <c r="H2024" s="0" t="n">
        <v>30</v>
      </c>
      <c r="I2024" s="0" t="n">
        <v>0</v>
      </c>
      <c r="J2024" s="0" t="n">
        <v>2</v>
      </c>
      <c r="K2024" s="0" t="n">
        <v>2</v>
      </c>
      <c r="L2024" s="0" t="n">
        <v>0</v>
      </c>
      <c r="M2024" s="0" t="n">
        <v>0</v>
      </c>
      <c r="N2024" s="0" t="s">
        <v>82</v>
      </c>
      <c r="O2024" s="0" t="s">
        <v>83</v>
      </c>
      <c r="P2024" s="0" t="s">
        <v>99</v>
      </c>
      <c r="Q2024" s="0" t="s">
        <v>94</v>
      </c>
      <c r="R2024" s="0" t="n">
        <v>0</v>
      </c>
      <c r="S2024" s="0" t="n">
        <v>0</v>
      </c>
      <c r="T2024" s="0" t="n">
        <v>0</v>
      </c>
      <c r="U2024" s="0" t="s">
        <v>95</v>
      </c>
      <c r="V2024" s="0" t="s">
        <v>95</v>
      </c>
      <c r="W2024" s="0" t="n">
        <v>0</v>
      </c>
      <c r="X2024" s="0" t="s">
        <v>86</v>
      </c>
      <c r="Y2024" s="0" t="n">
        <v>22</v>
      </c>
      <c r="Z2024" s="0" t="n">
        <v>0</v>
      </c>
      <c r="AA2024" s="0" t="n">
        <v>0</v>
      </c>
      <c r="AB2024" s="0" t="s">
        <v>87</v>
      </c>
      <c r="AC2024" s="0" t="n">
        <v>80.75</v>
      </c>
      <c r="AD2024" s="0" t="n">
        <v>0</v>
      </c>
      <c r="AE2024" s="0" t="n">
        <v>0</v>
      </c>
      <c r="AF2024" s="0" t="s">
        <v>88</v>
      </c>
      <c r="AG2024" s="13" t="n">
        <v>42614</v>
      </c>
      <c r="AH2024" s="25" t="n">
        <f aca="false">I2024+J2024</f>
        <v>2</v>
      </c>
      <c r="AI2024" s="25" t="n">
        <f aca="false">K2024+L2024+M2024</f>
        <v>2</v>
      </c>
      <c r="AJ2024" s="25" t="n">
        <f aca="false">AC2024*AH2024</f>
        <v>161.5</v>
      </c>
      <c r="AK2024" s="0" t="str">
        <f aca="false">IF(C2024=1,"Cancelled","Completed")</f>
        <v>Completed</v>
      </c>
      <c r="AL2024" s="0" t="str">
        <f aca="false">_xlfn.IFS(D2024&lt;=7,"0-7 Days",D2024&lt;=30,"8-30 Days",D2024&lt;=90,"31-90 Days",TRUE(),"90+ Days")</f>
        <v>90+ Days</v>
      </c>
      <c r="AM2024" s="0" t="str">
        <f aca="false">_xlfn.IFS(OR(F2024="December",F2024="January",F2024="February"),"Winter",OR(F2024="March",F2024="April",F2024="May"),"Spring",OR(F2024="June",F2024="July",F2024="August"),"Summer",TRUE(),"Autumn")</f>
        <v>Summer</v>
      </c>
      <c r="AN2024" s="0" t="str">
        <f aca="false">IF(L2024+M2024&gt;0,"Family","Adult Only")</f>
        <v>Adult Only</v>
      </c>
      <c r="AO2024" s="0" t="str">
        <f aca="false">IF(U2024=V2024,"Same","Changed")</f>
        <v>Same</v>
      </c>
    </row>
    <row r="2025" customFormat="false" ht="15" hidden="false" customHeight="false" outlineLevel="0" collapsed="false">
      <c r="A2025" s="14" t="n">
        <v>2130</v>
      </c>
      <c r="B2025" s="14" t="s">
        <v>90</v>
      </c>
      <c r="C2025" s="14" t="n">
        <v>0</v>
      </c>
      <c r="D2025" s="14" t="n">
        <v>1</v>
      </c>
      <c r="E2025" s="14" t="n">
        <v>2015</v>
      </c>
      <c r="F2025" s="14" t="s">
        <v>114</v>
      </c>
      <c r="G2025" s="14" t="n">
        <v>36</v>
      </c>
      <c r="H2025" s="14" t="n">
        <v>3</v>
      </c>
      <c r="I2025" s="14" t="n">
        <v>0</v>
      </c>
      <c r="J2025" s="14" t="n">
        <v>3</v>
      </c>
      <c r="K2025" s="14" t="n">
        <v>2</v>
      </c>
      <c r="L2025" s="14" t="n">
        <v>0</v>
      </c>
      <c r="M2025" s="14" t="n">
        <v>0</v>
      </c>
      <c r="N2025" s="14" t="s">
        <v>82</v>
      </c>
      <c r="O2025" s="14" t="s">
        <v>115</v>
      </c>
      <c r="P2025" s="14" t="s">
        <v>93</v>
      </c>
      <c r="Q2025" s="14" t="s">
        <v>94</v>
      </c>
      <c r="R2025" s="14" t="n">
        <v>0</v>
      </c>
      <c r="S2025" s="14" t="n">
        <v>0</v>
      </c>
      <c r="T2025" s="14" t="n">
        <v>0</v>
      </c>
      <c r="U2025" s="14" t="s">
        <v>95</v>
      </c>
      <c r="V2025" s="14" t="s">
        <v>95</v>
      </c>
      <c r="W2025" s="14" t="n">
        <v>0</v>
      </c>
      <c r="X2025" s="14" t="s">
        <v>86</v>
      </c>
      <c r="Y2025" s="14" t="n">
        <v>9</v>
      </c>
      <c r="Z2025" s="14" t="n">
        <v>0</v>
      </c>
      <c r="AA2025" s="14" t="n">
        <v>0</v>
      </c>
      <c r="AB2025" s="14" t="s">
        <v>125</v>
      </c>
      <c r="AC2025" s="14" t="n">
        <v>130.33</v>
      </c>
      <c r="AD2025" s="14" t="n">
        <v>0</v>
      </c>
      <c r="AE2025" s="14" t="n">
        <v>0</v>
      </c>
      <c r="AF2025" s="14" t="s">
        <v>88</v>
      </c>
      <c r="AG2025" s="15" t="n">
        <v>42253</v>
      </c>
      <c r="AH2025" s="14" t="n">
        <f aca="false">I2025+J2025</f>
        <v>3</v>
      </c>
      <c r="AI2025" s="14" t="n">
        <f aca="false">K2025+L2025+M2025</f>
        <v>2</v>
      </c>
      <c r="AJ2025" s="14" t="n">
        <f aca="false">AC2025*AH2025</f>
        <v>390.99</v>
      </c>
      <c r="AK2025" s="14" t="str">
        <f aca="false">IF(C2025=1,"Cancelled","Completed")</f>
        <v>Completed</v>
      </c>
      <c r="AL2025" s="14" t="str">
        <f aca="false">_xlfn.IFS(D2025&lt;=7,"0-7 Days",D2025&lt;=30,"8-30 Days",D2025&lt;=90,"31-90 Days",TRUE(),"90+ Days")</f>
        <v>0-7 Days</v>
      </c>
      <c r="AM2025" s="14" t="str">
        <f aca="false">_xlfn.IFS(OR(F2025="December",F2025="January",F2025="February"),"Winter",OR(F2025="March",F2025="April",F2025="May"),"Spring",OR(F2025="June",F2025="July",F2025="August"),"Summer",TRUE(),"Autumn")</f>
        <v>Autumn</v>
      </c>
      <c r="AN2025" s="14" t="str">
        <f aca="false">IF(L2025+M2025&gt;0,"Family","Adult Only")</f>
        <v>Adult Only</v>
      </c>
      <c r="AO2025" s="14" t="str">
        <f aca="false">IF(U2025=V2025,"Same","Changed")</f>
        <v>Same</v>
      </c>
    </row>
    <row r="2026" customFormat="false" ht="15" hidden="false" customHeight="false" outlineLevel="0" collapsed="false">
      <c r="A2026" s="0" t="n">
        <v>2131</v>
      </c>
      <c r="B2026" s="0" t="s">
        <v>80</v>
      </c>
      <c r="C2026" s="0" t="n">
        <v>0</v>
      </c>
      <c r="D2026" s="0" t="n">
        <v>29</v>
      </c>
      <c r="E2026" s="0" t="n">
        <v>2017</v>
      </c>
      <c r="F2026" s="0" t="s">
        <v>118</v>
      </c>
      <c r="G2026" s="0" t="n">
        <v>8</v>
      </c>
      <c r="H2026" s="0" t="n">
        <v>19</v>
      </c>
      <c r="I2026" s="0" t="n">
        <v>2</v>
      </c>
      <c r="J2026" s="0" t="n">
        <v>5</v>
      </c>
      <c r="K2026" s="0" t="n">
        <v>2</v>
      </c>
      <c r="L2026" s="0" t="n">
        <v>0</v>
      </c>
      <c r="M2026" s="0" t="n">
        <v>0</v>
      </c>
      <c r="N2026" s="0" t="s">
        <v>82</v>
      </c>
      <c r="O2026" s="0" t="s">
        <v>147</v>
      </c>
      <c r="P2026" s="0" t="s">
        <v>99</v>
      </c>
      <c r="Q2026" s="0" t="s">
        <v>94</v>
      </c>
      <c r="R2026" s="0" t="n">
        <v>0</v>
      </c>
      <c r="S2026" s="0" t="n">
        <v>0</v>
      </c>
      <c r="T2026" s="0" t="n">
        <v>0</v>
      </c>
      <c r="U2026" s="0" t="s">
        <v>124</v>
      </c>
      <c r="V2026" s="0" t="s">
        <v>124</v>
      </c>
      <c r="W2026" s="0" t="n">
        <v>0</v>
      </c>
      <c r="X2026" s="0" t="s">
        <v>86</v>
      </c>
      <c r="Y2026" s="0" t="n">
        <v>171</v>
      </c>
      <c r="Z2026" s="0" t="n">
        <v>0</v>
      </c>
      <c r="AA2026" s="0" t="n">
        <v>0</v>
      </c>
      <c r="AB2026" s="0" t="s">
        <v>87</v>
      </c>
      <c r="AC2026" s="0" t="n">
        <v>51.71</v>
      </c>
      <c r="AD2026" s="0" t="n">
        <v>0</v>
      </c>
      <c r="AE2026" s="0" t="n">
        <v>0</v>
      </c>
      <c r="AF2026" s="0" t="s">
        <v>88</v>
      </c>
      <c r="AG2026" s="13" t="n">
        <v>42792</v>
      </c>
      <c r="AH2026" s="25" t="n">
        <f aca="false">I2026+J2026</f>
        <v>7</v>
      </c>
      <c r="AI2026" s="25" t="n">
        <f aca="false">K2026+L2026+M2026</f>
        <v>2</v>
      </c>
      <c r="AJ2026" s="25" t="n">
        <f aca="false">AC2026*AH2026</f>
        <v>361.97</v>
      </c>
      <c r="AK2026" s="0" t="str">
        <f aca="false">IF(C2026=1,"Cancelled","Completed")</f>
        <v>Completed</v>
      </c>
      <c r="AL2026" s="0" t="str">
        <f aca="false">_xlfn.IFS(D2026&lt;=7,"0-7 Days",D2026&lt;=30,"8-30 Days",D2026&lt;=90,"31-90 Days",TRUE(),"90+ Days")</f>
        <v>8-30 Days</v>
      </c>
      <c r="AM2026" s="0" t="str">
        <f aca="false">_xlfn.IFS(OR(F2026="December",F2026="January",F2026="February"),"Winter",OR(F2026="March",F2026="April",F2026="May"),"Spring",OR(F2026="June",F2026="July",F2026="August"),"Summer",TRUE(),"Autumn")</f>
        <v>Winter</v>
      </c>
      <c r="AN2026" s="0" t="str">
        <f aca="false">IF(L2026+M2026&gt;0,"Family","Adult Only")</f>
        <v>Adult Only</v>
      </c>
      <c r="AO2026" s="0" t="str">
        <f aca="false">IF(U2026=V2026,"Same","Changed")</f>
        <v>Same</v>
      </c>
    </row>
    <row r="2027" customFormat="false" ht="15" hidden="false" customHeight="false" outlineLevel="0" collapsed="false">
      <c r="A2027" s="14" t="n">
        <v>2132</v>
      </c>
      <c r="B2027" s="14" t="s">
        <v>80</v>
      </c>
      <c r="C2027" s="14" t="n">
        <v>1</v>
      </c>
      <c r="D2027" s="14" t="n">
        <v>20</v>
      </c>
      <c r="E2027" s="14" t="n">
        <v>2016</v>
      </c>
      <c r="F2027" s="14" t="s">
        <v>135</v>
      </c>
      <c r="G2027" s="14" t="n">
        <v>27</v>
      </c>
      <c r="H2027" s="14" t="n">
        <v>30</v>
      </c>
      <c r="I2027" s="14" t="n">
        <v>0</v>
      </c>
      <c r="J2027" s="14" t="n">
        <v>3</v>
      </c>
      <c r="K2027" s="14" t="n">
        <v>2</v>
      </c>
      <c r="L2027" s="14" t="n">
        <v>0</v>
      </c>
      <c r="M2027" s="14" t="n">
        <v>0</v>
      </c>
      <c r="N2027" s="14" t="s">
        <v>82</v>
      </c>
      <c r="O2027" s="14" t="s">
        <v>92</v>
      </c>
      <c r="P2027" s="14" t="s">
        <v>93</v>
      </c>
      <c r="Q2027" s="14" t="s">
        <v>94</v>
      </c>
      <c r="R2027" s="14" t="n">
        <v>0</v>
      </c>
      <c r="S2027" s="14" t="n">
        <v>0</v>
      </c>
      <c r="T2027" s="14" t="n">
        <v>0</v>
      </c>
      <c r="U2027" s="14" t="s">
        <v>95</v>
      </c>
      <c r="V2027" s="14" t="s">
        <v>95</v>
      </c>
      <c r="W2027" s="14" t="n">
        <v>0</v>
      </c>
      <c r="X2027" s="14" t="s">
        <v>86</v>
      </c>
      <c r="Y2027" s="14" t="n">
        <v>240</v>
      </c>
      <c r="Z2027" s="14" t="n">
        <v>0</v>
      </c>
      <c r="AA2027" s="14" t="n">
        <v>0</v>
      </c>
      <c r="AB2027" s="14" t="s">
        <v>87</v>
      </c>
      <c r="AC2027" s="14" t="n">
        <v>129</v>
      </c>
      <c r="AD2027" s="14" t="n">
        <v>0</v>
      </c>
      <c r="AE2027" s="14" t="n">
        <v>0</v>
      </c>
      <c r="AF2027" s="14" t="s">
        <v>96</v>
      </c>
      <c r="AG2027" s="15" t="n">
        <v>42531</v>
      </c>
      <c r="AH2027" s="14" t="n">
        <f aca="false">I2027+J2027</f>
        <v>3</v>
      </c>
      <c r="AI2027" s="14" t="n">
        <f aca="false">K2027+L2027+M2027</f>
        <v>2</v>
      </c>
      <c r="AJ2027" s="14" t="n">
        <f aca="false">AC2027*AH2027</f>
        <v>387</v>
      </c>
      <c r="AK2027" s="14" t="str">
        <f aca="false">IF(C2027=1,"Cancelled","Completed")</f>
        <v>Cancelled</v>
      </c>
      <c r="AL2027" s="14" t="str">
        <f aca="false">_xlfn.IFS(D2027&lt;=7,"0-7 Days",D2027&lt;=30,"8-30 Days",D2027&lt;=90,"31-90 Days",TRUE(),"90+ Days")</f>
        <v>8-30 Days</v>
      </c>
      <c r="AM2027" s="14" t="str">
        <f aca="false">_xlfn.IFS(OR(F2027="December",F2027="January",F2027="February"),"Winter",OR(F2027="March",F2027="April",F2027="May"),"Spring",OR(F2027="June",F2027="July",F2027="August"),"Summer",TRUE(),"Autumn")</f>
        <v>Summer</v>
      </c>
      <c r="AN2027" s="14" t="str">
        <f aca="false">IF(L2027+M2027&gt;0,"Family","Adult Only")</f>
        <v>Adult Only</v>
      </c>
      <c r="AO2027" s="14" t="str">
        <f aca="false">IF(U2027=V2027,"Same","Changed")</f>
        <v>Same</v>
      </c>
    </row>
    <row r="2028" customFormat="false" ht="15" hidden="false" customHeight="false" outlineLevel="0" collapsed="false">
      <c r="A2028" s="0" t="n">
        <v>2133</v>
      </c>
      <c r="B2028" s="0" t="s">
        <v>90</v>
      </c>
      <c r="C2028" s="0" t="n">
        <v>0</v>
      </c>
      <c r="D2028" s="0" t="n">
        <v>43</v>
      </c>
      <c r="E2028" s="0" t="n">
        <v>2017</v>
      </c>
      <c r="F2028" s="0" t="s">
        <v>126</v>
      </c>
      <c r="G2028" s="0" t="n">
        <v>4</v>
      </c>
      <c r="H2028" s="0" t="n">
        <v>24</v>
      </c>
      <c r="I2028" s="0" t="n">
        <v>0</v>
      </c>
      <c r="J2028" s="0" t="n">
        <v>1</v>
      </c>
      <c r="K2028" s="0" t="n">
        <v>1</v>
      </c>
      <c r="L2028" s="0" t="n">
        <v>0</v>
      </c>
      <c r="M2028" s="0" t="n">
        <v>0</v>
      </c>
      <c r="N2028" s="0" t="s">
        <v>82</v>
      </c>
      <c r="O2028" s="0" t="s">
        <v>115</v>
      </c>
      <c r="P2028" s="0" t="s">
        <v>93</v>
      </c>
      <c r="Q2028" s="0" t="s">
        <v>166</v>
      </c>
      <c r="R2028" s="0" t="n">
        <v>0</v>
      </c>
      <c r="S2028" s="0" t="n">
        <v>0</v>
      </c>
      <c r="T2028" s="0" t="n">
        <v>0</v>
      </c>
      <c r="U2028" s="0" t="s">
        <v>95</v>
      </c>
      <c r="V2028" s="0" t="s">
        <v>95</v>
      </c>
      <c r="W2028" s="0" t="n">
        <v>0</v>
      </c>
      <c r="X2028" s="0" t="s">
        <v>86</v>
      </c>
      <c r="Y2028" s="0" t="n">
        <v>195</v>
      </c>
      <c r="Z2028" s="0" t="n">
        <v>0</v>
      </c>
      <c r="AA2028" s="0" t="n">
        <v>0</v>
      </c>
      <c r="AB2028" s="0" t="s">
        <v>87</v>
      </c>
      <c r="AC2028" s="0" t="n">
        <v>96</v>
      </c>
      <c r="AD2028" s="0" t="n">
        <v>0</v>
      </c>
      <c r="AE2028" s="0" t="n">
        <v>0</v>
      </c>
      <c r="AF2028" s="0" t="s">
        <v>88</v>
      </c>
      <c r="AG2028" s="13" t="n">
        <v>42760</v>
      </c>
      <c r="AH2028" s="25" t="n">
        <f aca="false">I2028+J2028</f>
        <v>1</v>
      </c>
      <c r="AI2028" s="25" t="n">
        <f aca="false">K2028+L2028+M2028</f>
        <v>1</v>
      </c>
      <c r="AJ2028" s="25" t="n">
        <f aca="false">AC2028*AH2028</f>
        <v>96</v>
      </c>
      <c r="AK2028" s="0" t="str">
        <f aca="false">IF(C2028=1,"Cancelled","Completed")</f>
        <v>Completed</v>
      </c>
      <c r="AL2028" s="0" t="str">
        <f aca="false">_xlfn.IFS(D2028&lt;=7,"0-7 Days",D2028&lt;=30,"8-30 Days",D2028&lt;=90,"31-90 Days",TRUE(),"90+ Days")</f>
        <v>31-90 Days</v>
      </c>
      <c r="AM2028" s="0" t="str">
        <f aca="false">_xlfn.IFS(OR(F2028="December",F2028="January",F2028="February"),"Winter",OR(F2028="March",F2028="April",F2028="May"),"Spring",OR(F2028="June",F2028="July",F2028="August"),"Summer",TRUE(),"Autumn")</f>
        <v>Winter</v>
      </c>
      <c r="AN2028" s="0" t="str">
        <f aca="false">IF(L2028+M2028&gt;0,"Family","Adult Only")</f>
        <v>Adult Only</v>
      </c>
      <c r="AO2028" s="0" t="str">
        <f aca="false">IF(U2028=V2028,"Same","Changed")</f>
        <v>Same</v>
      </c>
    </row>
    <row r="2029" customFormat="false" ht="15" hidden="false" customHeight="false" outlineLevel="0" collapsed="false">
      <c r="A2029" s="14" t="n">
        <v>2134</v>
      </c>
      <c r="B2029" s="14" t="s">
        <v>80</v>
      </c>
      <c r="C2029" s="14" t="n">
        <v>1</v>
      </c>
      <c r="D2029" s="14" t="n">
        <v>59</v>
      </c>
      <c r="E2029" s="14" t="n">
        <v>2017</v>
      </c>
      <c r="F2029" s="14" t="s">
        <v>91</v>
      </c>
      <c r="G2029" s="14" t="n">
        <v>27</v>
      </c>
      <c r="H2029" s="14" t="n">
        <v>8</v>
      </c>
      <c r="I2029" s="14" t="n">
        <v>2</v>
      </c>
      <c r="J2029" s="14" t="n">
        <v>5</v>
      </c>
      <c r="K2029" s="14" t="n">
        <v>2</v>
      </c>
      <c r="L2029" s="14" t="n">
        <v>0</v>
      </c>
      <c r="M2029" s="14" t="n">
        <v>0</v>
      </c>
      <c r="N2029" s="14" t="s">
        <v>82</v>
      </c>
      <c r="O2029" s="14" t="s">
        <v>92</v>
      </c>
      <c r="P2029" s="14" t="s">
        <v>128</v>
      </c>
      <c r="Q2029" s="14" t="s">
        <v>128</v>
      </c>
      <c r="R2029" s="14" t="n">
        <v>0</v>
      </c>
      <c r="S2029" s="14" t="n">
        <v>0</v>
      </c>
      <c r="T2029" s="14" t="n">
        <v>0</v>
      </c>
      <c r="U2029" s="14" t="s">
        <v>109</v>
      </c>
      <c r="V2029" s="14" t="s">
        <v>109</v>
      </c>
      <c r="W2029" s="14" t="n">
        <v>0</v>
      </c>
      <c r="X2029" s="14" t="s">
        <v>86</v>
      </c>
      <c r="Y2029" s="14" t="n">
        <v>531</v>
      </c>
      <c r="Z2029" s="14" t="n">
        <v>0</v>
      </c>
      <c r="AA2029" s="14" t="n">
        <v>0</v>
      </c>
      <c r="AB2029" s="14" t="s">
        <v>87</v>
      </c>
      <c r="AC2029" s="14" t="n">
        <v>92</v>
      </c>
      <c r="AD2029" s="14" t="n">
        <v>0</v>
      </c>
      <c r="AE2029" s="14" t="n">
        <v>0</v>
      </c>
      <c r="AF2029" s="14" t="s">
        <v>96</v>
      </c>
      <c r="AG2029" s="15" t="n">
        <v>42867</v>
      </c>
      <c r="AH2029" s="14" t="n">
        <f aca="false">I2029+J2029</f>
        <v>7</v>
      </c>
      <c r="AI2029" s="14" t="n">
        <f aca="false">K2029+L2029+M2029</f>
        <v>2</v>
      </c>
      <c r="AJ2029" s="14" t="n">
        <f aca="false">AC2029*AH2029</f>
        <v>644</v>
      </c>
      <c r="AK2029" s="14" t="str">
        <f aca="false">IF(C2029=1,"Cancelled","Completed")</f>
        <v>Cancelled</v>
      </c>
      <c r="AL2029" s="14" t="str">
        <f aca="false">_xlfn.IFS(D2029&lt;=7,"0-7 Days",D2029&lt;=30,"8-30 Days",D2029&lt;=90,"31-90 Days",TRUE(),"90+ Days")</f>
        <v>31-90 Days</v>
      </c>
      <c r="AM2029" s="14" t="str">
        <f aca="false">_xlfn.IFS(OR(F2029="December",F2029="January",F2029="February"),"Winter",OR(F2029="March",F2029="April",F2029="May"),"Spring",OR(F2029="June",F2029="July",F2029="August"),"Summer",TRUE(),"Autumn")</f>
        <v>Summer</v>
      </c>
      <c r="AN2029" s="14" t="str">
        <f aca="false">IF(L2029+M2029&gt;0,"Family","Adult Only")</f>
        <v>Adult Only</v>
      </c>
      <c r="AO2029" s="14" t="str">
        <f aca="false">IF(U2029=V2029,"Same","Changed")</f>
        <v>Same</v>
      </c>
    </row>
    <row r="2030" customFormat="false" ht="15" hidden="false" customHeight="false" outlineLevel="0" collapsed="false">
      <c r="A2030" s="0" t="n">
        <v>2135</v>
      </c>
      <c r="B2030" s="0" t="s">
        <v>90</v>
      </c>
      <c r="C2030" s="0" t="n">
        <v>0</v>
      </c>
      <c r="D2030" s="0" t="n">
        <v>31</v>
      </c>
      <c r="E2030" s="0" t="n">
        <v>2017</v>
      </c>
      <c r="F2030" s="0" t="s">
        <v>118</v>
      </c>
      <c r="G2030" s="0" t="n">
        <v>8</v>
      </c>
      <c r="H2030" s="0" t="n">
        <v>19</v>
      </c>
      <c r="I2030" s="0" t="n">
        <v>2</v>
      </c>
      <c r="J2030" s="0" t="n">
        <v>3</v>
      </c>
      <c r="K2030" s="0" t="n">
        <v>2</v>
      </c>
      <c r="L2030" s="0" t="n">
        <v>1</v>
      </c>
      <c r="M2030" s="0" t="n">
        <v>0</v>
      </c>
      <c r="N2030" s="0" t="s">
        <v>82</v>
      </c>
      <c r="O2030" s="0" t="s">
        <v>98</v>
      </c>
      <c r="P2030" s="0" t="s">
        <v>93</v>
      </c>
      <c r="Q2030" s="0" t="s">
        <v>94</v>
      </c>
      <c r="R2030" s="0" t="n">
        <v>0</v>
      </c>
      <c r="S2030" s="0" t="n">
        <v>0</v>
      </c>
      <c r="T2030" s="0" t="n">
        <v>0</v>
      </c>
      <c r="U2030" s="0" t="s">
        <v>95</v>
      </c>
      <c r="V2030" s="0" t="s">
        <v>95</v>
      </c>
      <c r="W2030" s="0" t="n">
        <v>1</v>
      </c>
      <c r="X2030" s="0" t="s">
        <v>86</v>
      </c>
      <c r="Y2030" s="0" t="n">
        <v>9</v>
      </c>
      <c r="Z2030" s="0" t="n">
        <v>0</v>
      </c>
      <c r="AA2030" s="0" t="n">
        <v>0</v>
      </c>
      <c r="AB2030" s="0" t="s">
        <v>87</v>
      </c>
      <c r="AC2030" s="0" t="n">
        <v>112.36</v>
      </c>
      <c r="AD2030" s="0" t="n">
        <v>1</v>
      </c>
      <c r="AE2030" s="0" t="n">
        <v>1</v>
      </c>
      <c r="AF2030" s="0" t="s">
        <v>88</v>
      </c>
      <c r="AG2030" s="13" t="n">
        <v>42790</v>
      </c>
      <c r="AH2030" s="25" t="n">
        <f aca="false">I2030+J2030</f>
        <v>5</v>
      </c>
      <c r="AI2030" s="25" t="n">
        <f aca="false">K2030+L2030+M2030</f>
        <v>3</v>
      </c>
      <c r="AJ2030" s="25" t="n">
        <f aca="false">AC2030*AH2030</f>
        <v>561.8</v>
      </c>
      <c r="AK2030" s="0" t="str">
        <f aca="false">IF(C2030=1,"Cancelled","Completed")</f>
        <v>Completed</v>
      </c>
      <c r="AL2030" s="0" t="str">
        <f aca="false">_xlfn.IFS(D2030&lt;=7,"0-7 Days",D2030&lt;=30,"8-30 Days",D2030&lt;=90,"31-90 Days",TRUE(),"90+ Days")</f>
        <v>31-90 Days</v>
      </c>
      <c r="AM2030" s="0" t="str">
        <f aca="false">_xlfn.IFS(OR(F2030="December",F2030="January",F2030="February"),"Winter",OR(F2030="March",F2030="April",F2030="May"),"Spring",OR(F2030="June",F2030="July",F2030="August"),"Summer",TRUE(),"Autumn")</f>
        <v>Winter</v>
      </c>
      <c r="AN2030" s="0" t="str">
        <f aca="false">IF(L2030+M2030&gt;0,"Family","Adult Only")</f>
        <v>Family</v>
      </c>
      <c r="AO2030" s="0" t="str">
        <f aca="false">IF(U2030=V2030,"Same","Changed")</f>
        <v>Same</v>
      </c>
    </row>
    <row r="2031" customFormat="false" ht="15" hidden="false" customHeight="false" outlineLevel="0" collapsed="false">
      <c r="A2031" s="14" t="n">
        <v>2136</v>
      </c>
      <c r="B2031" s="14" t="s">
        <v>90</v>
      </c>
      <c r="C2031" s="14" t="n">
        <v>0</v>
      </c>
      <c r="D2031" s="14" t="n">
        <v>212</v>
      </c>
      <c r="E2031" s="14" t="n">
        <v>2017</v>
      </c>
      <c r="F2031" s="14" t="s">
        <v>119</v>
      </c>
      <c r="G2031" s="14" t="n">
        <v>35</v>
      </c>
      <c r="H2031" s="14" t="n">
        <v>28</v>
      </c>
      <c r="I2031" s="14" t="n">
        <v>2</v>
      </c>
      <c r="J2031" s="14" t="n">
        <v>5</v>
      </c>
      <c r="K2031" s="14" t="n">
        <v>2</v>
      </c>
      <c r="L2031" s="14" t="n">
        <v>0</v>
      </c>
      <c r="M2031" s="14" t="n">
        <v>0</v>
      </c>
      <c r="N2031" s="14" t="s">
        <v>82</v>
      </c>
      <c r="O2031" s="14" t="s">
        <v>92</v>
      </c>
      <c r="P2031" s="14" t="s">
        <v>93</v>
      </c>
      <c r="Q2031" s="14" t="s">
        <v>94</v>
      </c>
      <c r="R2031" s="14" t="n">
        <v>0</v>
      </c>
      <c r="S2031" s="14" t="n">
        <v>0</v>
      </c>
      <c r="T2031" s="14" t="n">
        <v>0</v>
      </c>
      <c r="U2031" s="14" t="s">
        <v>95</v>
      </c>
      <c r="V2031" s="14" t="s">
        <v>95</v>
      </c>
      <c r="W2031" s="14" t="n">
        <v>0</v>
      </c>
      <c r="X2031" s="14" t="s">
        <v>86</v>
      </c>
      <c r="Y2031" s="14" t="n">
        <v>7</v>
      </c>
      <c r="Z2031" s="14" t="n">
        <v>0</v>
      </c>
      <c r="AA2031" s="14" t="n">
        <v>0</v>
      </c>
      <c r="AB2031" s="14" t="s">
        <v>87</v>
      </c>
      <c r="AC2031" s="14" t="n">
        <v>85.59</v>
      </c>
      <c r="AD2031" s="14" t="n">
        <v>0</v>
      </c>
      <c r="AE2031" s="14" t="n">
        <v>0</v>
      </c>
      <c r="AF2031" s="14" t="s">
        <v>88</v>
      </c>
      <c r="AG2031" s="15" t="n">
        <v>42982</v>
      </c>
      <c r="AH2031" s="14" t="n">
        <f aca="false">I2031+J2031</f>
        <v>7</v>
      </c>
      <c r="AI2031" s="14" t="n">
        <f aca="false">K2031+L2031+M2031</f>
        <v>2</v>
      </c>
      <c r="AJ2031" s="14" t="n">
        <f aca="false">AC2031*AH2031</f>
        <v>599.13</v>
      </c>
      <c r="AK2031" s="14" t="str">
        <f aca="false">IF(C2031=1,"Cancelled","Completed")</f>
        <v>Completed</v>
      </c>
      <c r="AL2031" s="14" t="str">
        <f aca="false">_xlfn.IFS(D2031&lt;=7,"0-7 Days",D2031&lt;=30,"8-30 Days",D2031&lt;=90,"31-90 Days",TRUE(),"90+ Days")</f>
        <v>90+ Days</v>
      </c>
      <c r="AM2031" s="14" t="str">
        <f aca="false">_xlfn.IFS(OR(F2031="December",F2031="January",F2031="February"),"Winter",OR(F2031="March",F2031="April",F2031="May"),"Spring",OR(F2031="June",F2031="July",F2031="August"),"Summer",TRUE(),"Autumn")</f>
        <v>Summer</v>
      </c>
      <c r="AN2031" s="14" t="str">
        <f aca="false">IF(L2031+M2031&gt;0,"Family","Adult Only")</f>
        <v>Adult Only</v>
      </c>
      <c r="AO2031" s="14" t="str">
        <f aca="false">IF(U2031=V2031,"Same","Changed")</f>
        <v>Same</v>
      </c>
    </row>
    <row r="2032" customFormat="false" ht="15" hidden="false" customHeight="false" outlineLevel="0" collapsed="false">
      <c r="A2032" s="0" t="n">
        <v>2137</v>
      </c>
      <c r="B2032" s="0" t="s">
        <v>80</v>
      </c>
      <c r="C2032" s="0" t="n">
        <v>0</v>
      </c>
      <c r="D2032" s="0" t="n">
        <v>11</v>
      </c>
      <c r="E2032" s="0" t="n">
        <v>2016</v>
      </c>
      <c r="F2032" s="0" t="s">
        <v>118</v>
      </c>
      <c r="G2032" s="0" t="n">
        <v>7</v>
      </c>
      <c r="H2032" s="0" t="n">
        <v>12</v>
      </c>
      <c r="I2032" s="0" t="n">
        <v>0</v>
      </c>
      <c r="J2032" s="0" t="n">
        <v>2</v>
      </c>
      <c r="K2032" s="0" t="n">
        <v>2</v>
      </c>
      <c r="L2032" s="0" t="n">
        <v>0</v>
      </c>
      <c r="M2032" s="0" t="n">
        <v>0</v>
      </c>
      <c r="N2032" s="0" t="s">
        <v>82</v>
      </c>
      <c r="O2032" s="0" t="s">
        <v>92</v>
      </c>
      <c r="P2032" s="0" t="s">
        <v>93</v>
      </c>
      <c r="Q2032" s="0" t="s">
        <v>94</v>
      </c>
      <c r="R2032" s="0" t="n">
        <v>0</v>
      </c>
      <c r="S2032" s="0" t="n">
        <v>0</v>
      </c>
      <c r="T2032" s="0" t="n">
        <v>0</v>
      </c>
      <c r="U2032" s="0" t="s">
        <v>124</v>
      </c>
      <c r="V2032" s="0" t="s">
        <v>85</v>
      </c>
      <c r="W2032" s="0" t="n">
        <v>0</v>
      </c>
      <c r="X2032" s="0" t="s">
        <v>86</v>
      </c>
      <c r="Y2032" s="0" t="n">
        <v>240</v>
      </c>
      <c r="Z2032" s="0" t="n">
        <v>0</v>
      </c>
      <c r="AA2032" s="0" t="n">
        <v>0</v>
      </c>
      <c r="AB2032" s="0" t="s">
        <v>87</v>
      </c>
      <c r="AC2032" s="0" t="n">
        <v>74</v>
      </c>
      <c r="AD2032" s="0" t="n">
        <v>1</v>
      </c>
      <c r="AE2032" s="0" t="n">
        <v>2</v>
      </c>
      <c r="AF2032" s="0" t="s">
        <v>88</v>
      </c>
      <c r="AG2032" s="13" t="n">
        <v>42414</v>
      </c>
      <c r="AH2032" s="25" t="n">
        <f aca="false">I2032+J2032</f>
        <v>2</v>
      </c>
      <c r="AI2032" s="25" t="n">
        <f aca="false">K2032+L2032+M2032</f>
        <v>2</v>
      </c>
      <c r="AJ2032" s="25" t="n">
        <f aca="false">AC2032*AH2032</f>
        <v>148</v>
      </c>
      <c r="AK2032" s="0" t="str">
        <f aca="false">IF(C2032=1,"Cancelled","Completed")</f>
        <v>Completed</v>
      </c>
      <c r="AL2032" s="0" t="str">
        <f aca="false">_xlfn.IFS(D2032&lt;=7,"0-7 Days",D2032&lt;=30,"8-30 Days",D2032&lt;=90,"31-90 Days",TRUE(),"90+ Days")</f>
        <v>8-30 Days</v>
      </c>
      <c r="AM2032" s="0" t="str">
        <f aca="false">_xlfn.IFS(OR(F2032="December",F2032="January",F2032="February"),"Winter",OR(F2032="March",F2032="April",F2032="May"),"Spring",OR(F2032="June",F2032="July",F2032="August"),"Summer",TRUE(),"Autumn")</f>
        <v>Winter</v>
      </c>
      <c r="AN2032" s="0" t="str">
        <f aca="false">IF(L2032+M2032&gt;0,"Family","Adult Only")</f>
        <v>Adult Only</v>
      </c>
      <c r="AO2032" s="0" t="str">
        <f aca="false">IF(U2032=V2032,"Same","Changed")</f>
        <v>Changed</v>
      </c>
    </row>
    <row r="2033" customFormat="false" ht="15" hidden="false" customHeight="false" outlineLevel="0" collapsed="false">
      <c r="A2033" s="14" t="n">
        <v>2138</v>
      </c>
      <c r="B2033" s="14" t="s">
        <v>90</v>
      </c>
      <c r="C2033" s="14" t="n">
        <v>0</v>
      </c>
      <c r="D2033" s="14" t="n">
        <v>92</v>
      </c>
      <c r="E2033" s="14" t="n">
        <v>2016</v>
      </c>
      <c r="F2033" s="14" t="s">
        <v>91</v>
      </c>
      <c r="G2033" s="14" t="n">
        <v>29</v>
      </c>
      <c r="H2033" s="14" t="n">
        <v>16</v>
      </c>
      <c r="I2033" s="14" t="n">
        <v>1</v>
      </c>
      <c r="J2033" s="14" t="n">
        <v>1</v>
      </c>
      <c r="K2033" s="14" t="n">
        <v>2</v>
      </c>
      <c r="L2033" s="14" t="n">
        <v>1</v>
      </c>
      <c r="M2033" s="14" t="n">
        <v>0</v>
      </c>
      <c r="N2033" s="14" t="s">
        <v>82</v>
      </c>
      <c r="O2033" s="14" t="s">
        <v>98</v>
      </c>
      <c r="P2033" s="14" t="s">
        <v>84</v>
      </c>
      <c r="Q2033" s="14" t="s">
        <v>84</v>
      </c>
      <c r="R2033" s="14" t="n">
        <v>0</v>
      </c>
      <c r="S2033" s="14" t="n">
        <v>0</v>
      </c>
      <c r="T2033" s="14" t="n">
        <v>0</v>
      </c>
      <c r="U2033" s="14" t="s">
        <v>124</v>
      </c>
      <c r="V2033" s="14" t="s">
        <v>124</v>
      </c>
      <c r="W2033" s="14" t="n">
        <v>0</v>
      </c>
      <c r="X2033" s="14" t="s">
        <v>86</v>
      </c>
      <c r="Y2033" s="14" t="n">
        <v>14</v>
      </c>
      <c r="Z2033" s="14" t="n">
        <v>0</v>
      </c>
      <c r="AA2033" s="14" t="n">
        <v>0</v>
      </c>
      <c r="AB2033" s="14" t="s">
        <v>87</v>
      </c>
      <c r="AC2033" s="14" t="n">
        <v>137.7</v>
      </c>
      <c r="AD2033" s="14" t="n">
        <v>0</v>
      </c>
      <c r="AE2033" s="14" t="n">
        <v>1</v>
      </c>
      <c r="AF2033" s="14" t="s">
        <v>88</v>
      </c>
      <c r="AG2033" s="15" t="n">
        <v>42569</v>
      </c>
      <c r="AH2033" s="14" t="n">
        <f aca="false">I2033+J2033</f>
        <v>2</v>
      </c>
      <c r="AI2033" s="14" t="n">
        <f aca="false">K2033+L2033+M2033</f>
        <v>3</v>
      </c>
      <c r="AJ2033" s="14" t="n">
        <f aca="false">AC2033*AH2033</f>
        <v>275.4</v>
      </c>
      <c r="AK2033" s="14" t="str">
        <f aca="false">IF(C2033=1,"Cancelled","Completed")</f>
        <v>Completed</v>
      </c>
      <c r="AL2033" s="14" t="str">
        <f aca="false">_xlfn.IFS(D2033&lt;=7,"0-7 Days",D2033&lt;=30,"8-30 Days",D2033&lt;=90,"31-90 Days",TRUE(),"90+ Days")</f>
        <v>90+ Days</v>
      </c>
      <c r="AM2033" s="14" t="str">
        <f aca="false">_xlfn.IFS(OR(F2033="December",F2033="January",F2033="February"),"Winter",OR(F2033="March",F2033="April",F2033="May"),"Spring",OR(F2033="June",F2033="July",F2033="August"),"Summer",TRUE(),"Autumn")</f>
        <v>Summer</v>
      </c>
      <c r="AN2033" s="14" t="str">
        <f aca="false">IF(L2033+M2033&gt;0,"Family","Adult Only")</f>
        <v>Family</v>
      </c>
      <c r="AO2033" s="14" t="str">
        <f aca="false">IF(U2033=V2033,"Same","Changed")</f>
        <v>Same</v>
      </c>
    </row>
    <row r="2034" customFormat="false" ht="15" hidden="false" customHeight="false" outlineLevel="0" collapsed="false">
      <c r="A2034" s="0" t="n">
        <v>2139</v>
      </c>
      <c r="B2034" s="0" t="s">
        <v>80</v>
      </c>
      <c r="C2034" s="0" t="n">
        <v>0</v>
      </c>
      <c r="D2034" s="0" t="n">
        <v>7</v>
      </c>
      <c r="E2034" s="0" t="n">
        <v>2017</v>
      </c>
      <c r="F2034" s="0" t="s">
        <v>118</v>
      </c>
      <c r="G2034" s="0" t="n">
        <v>9</v>
      </c>
      <c r="H2034" s="0" t="n">
        <v>26</v>
      </c>
      <c r="I2034" s="0" t="n">
        <v>2</v>
      </c>
      <c r="J2034" s="0" t="n">
        <v>0</v>
      </c>
      <c r="K2034" s="0" t="n">
        <v>2</v>
      </c>
      <c r="L2034" s="0" t="n">
        <v>0</v>
      </c>
      <c r="M2034" s="0" t="n">
        <v>0</v>
      </c>
      <c r="N2034" s="0" t="s">
        <v>112</v>
      </c>
      <c r="O2034" s="0" t="s">
        <v>115</v>
      </c>
      <c r="P2034" s="0" t="s">
        <v>93</v>
      </c>
      <c r="Q2034" s="0" t="s">
        <v>94</v>
      </c>
      <c r="R2034" s="0" t="n">
        <v>0</v>
      </c>
      <c r="S2034" s="0" t="n">
        <v>0</v>
      </c>
      <c r="T2034" s="0" t="n">
        <v>0</v>
      </c>
      <c r="U2034" s="0" t="s">
        <v>124</v>
      </c>
      <c r="V2034" s="0" t="s">
        <v>124</v>
      </c>
      <c r="W2034" s="0" t="n">
        <v>0</v>
      </c>
      <c r="X2034" s="0" t="s">
        <v>86</v>
      </c>
      <c r="Y2034" s="0" t="n">
        <v>240</v>
      </c>
      <c r="Z2034" s="0" t="n">
        <v>0</v>
      </c>
      <c r="AA2034" s="0" t="n">
        <v>0</v>
      </c>
      <c r="AB2034" s="0" t="s">
        <v>87</v>
      </c>
      <c r="AC2034" s="0" t="n">
        <v>107</v>
      </c>
      <c r="AD2034" s="0" t="n">
        <v>1</v>
      </c>
      <c r="AE2034" s="0" t="n">
        <v>1</v>
      </c>
      <c r="AF2034" s="0" t="s">
        <v>88</v>
      </c>
      <c r="AG2034" s="13" t="n">
        <v>42794</v>
      </c>
      <c r="AH2034" s="25" t="n">
        <f aca="false">I2034+J2034</f>
        <v>2</v>
      </c>
      <c r="AI2034" s="25" t="n">
        <f aca="false">K2034+L2034+M2034</f>
        <v>2</v>
      </c>
      <c r="AJ2034" s="25" t="n">
        <f aca="false">AC2034*AH2034</f>
        <v>214</v>
      </c>
      <c r="AK2034" s="0" t="str">
        <f aca="false">IF(C2034=1,"Cancelled","Completed")</f>
        <v>Completed</v>
      </c>
      <c r="AL2034" s="0" t="str">
        <f aca="false">_xlfn.IFS(D2034&lt;=7,"0-7 Days",D2034&lt;=30,"8-30 Days",D2034&lt;=90,"31-90 Days",TRUE(),"90+ Days")</f>
        <v>0-7 Days</v>
      </c>
      <c r="AM2034" s="0" t="str">
        <f aca="false">_xlfn.IFS(OR(F2034="December",F2034="January",F2034="February"),"Winter",OR(F2034="March",F2034="April",F2034="May"),"Spring",OR(F2034="June",F2034="July",F2034="August"),"Summer",TRUE(),"Autumn")</f>
        <v>Winter</v>
      </c>
      <c r="AN2034" s="0" t="str">
        <f aca="false">IF(L2034+M2034&gt;0,"Family","Adult Only")</f>
        <v>Adult Only</v>
      </c>
      <c r="AO2034" s="0" t="str">
        <f aca="false">IF(U2034=V2034,"Same","Changed")</f>
        <v>Same</v>
      </c>
    </row>
    <row r="2035" customFormat="false" ht="15" hidden="false" customHeight="false" outlineLevel="0" collapsed="false">
      <c r="A2035" s="14" t="n">
        <v>2140</v>
      </c>
      <c r="B2035" s="14" t="s">
        <v>90</v>
      </c>
      <c r="C2035" s="14" t="n">
        <v>1</v>
      </c>
      <c r="D2035" s="14" t="n">
        <v>350</v>
      </c>
      <c r="E2035" s="14" t="n">
        <v>2016</v>
      </c>
      <c r="F2035" s="14" t="s">
        <v>135</v>
      </c>
      <c r="G2035" s="14" t="n">
        <v>25</v>
      </c>
      <c r="H2035" s="14" t="n">
        <v>17</v>
      </c>
      <c r="I2035" s="14" t="n">
        <v>0</v>
      </c>
      <c r="J2035" s="14" t="n">
        <v>2</v>
      </c>
      <c r="K2035" s="14" t="n">
        <v>1</v>
      </c>
      <c r="L2035" s="14" t="n">
        <v>0</v>
      </c>
      <c r="M2035" s="14" t="n">
        <v>0</v>
      </c>
      <c r="N2035" s="14" t="s">
        <v>82</v>
      </c>
      <c r="O2035" s="14" t="s">
        <v>92</v>
      </c>
      <c r="P2035" s="14" t="s">
        <v>116</v>
      </c>
      <c r="Q2035" s="14" t="s">
        <v>94</v>
      </c>
      <c r="R2035" s="14" t="n">
        <v>0</v>
      </c>
      <c r="S2035" s="14" t="n">
        <v>0</v>
      </c>
      <c r="T2035" s="14" t="n">
        <v>0</v>
      </c>
      <c r="U2035" s="14" t="s">
        <v>95</v>
      </c>
      <c r="V2035" s="14" t="s">
        <v>95</v>
      </c>
      <c r="W2035" s="14" t="n">
        <v>0</v>
      </c>
      <c r="X2035" s="14" t="s">
        <v>120</v>
      </c>
      <c r="Y2035" s="14" t="n">
        <v>29</v>
      </c>
      <c r="Z2035" s="14" t="n">
        <v>0</v>
      </c>
      <c r="AA2035" s="14" t="n">
        <v>0</v>
      </c>
      <c r="AB2035" s="14" t="s">
        <v>87</v>
      </c>
      <c r="AC2035" s="14" t="n">
        <v>130</v>
      </c>
      <c r="AD2035" s="14" t="n">
        <v>0</v>
      </c>
      <c r="AE2035" s="14" t="n">
        <v>0</v>
      </c>
      <c r="AF2035" s="14" t="s">
        <v>96</v>
      </c>
      <c r="AG2035" s="15" t="n">
        <v>42227</v>
      </c>
      <c r="AH2035" s="14" t="n">
        <f aca="false">I2035+J2035</f>
        <v>2</v>
      </c>
      <c r="AI2035" s="14" t="n">
        <f aca="false">K2035+L2035+M2035</f>
        <v>1</v>
      </c>
      <c r="AJ2035" s="14" t="n">
        <f aca="false">AC2035*AH2035</f>
        <v>260</v>
      </c>
      <c r="AK2035" s="14" t="str">
        <f aca="false">IF(C2035=1,"Cancelled","Completed")</f>
        <v>Cancelled</v>
      </c>
      <c r="AL2035" s="14" t="str">
        <f aca="false">_xlfn.IFS(D2035&lt;=7,"0-7 Days",D2035&lt;=30,"8-30 Days",D2035&lt;=90,"31-90 Days",TRUE(),"90+ Days")</f>
        <v>90+ Days</v>
      </c>
      <c r="AM2035" s="14" t="str">
        <f aca="false">_xlfn.IFS(OR(F2035="December",F2035="January",F2035="February"),"Winter",OR(F2035="March",F2035="April",F2035="May"),"Spring",OR(F2035="June",F2035="July",F2035="August"),"Summer",TRUE(),"Autumn")</f>
        <v>Summer</v>
      </c>
      <c r="AN2035" s="14" t="str">
        <f aca="false">IF(L2035+M2035&gt;0,"Family","Adult Only")</f>
        <v>Adult Only</v>
      </c>
      <c r="AO2035" s="14" t="str">
        <f aca="false">IF(U2035=V2035,"Same","Changed")</f>
        <v>Same</v>
      </c>
    </row>
    <row r="2036" customFormat="false" ht="15" hidden="false" customHeight="false" outlineLevel="0" collapsed="false">
      <c r="A2036" s="0" t="n">
        <v>2141</v>
      </c>
      <c r="B2036" s="0" t="s">
        <v>90</v>
      </c>
      <c r="C2036" s="0" t="n">
        <v>0</v>
      </c>
      <c r="D2036" s="0" t="n">
        <v>140</v>
      </c>
      <c r="E2036" s="0" t="n">
        <v>2015</v>
      </c>
      <c r="F2036" s="0" t="s">
        <v>113</v>
      </c>
      <c r="G2036" s="0" t="n">
        <v>47</v>
      </c>
      <c r="H2036" s="0" t="n">
        <v>18</v>
      </c>
      <c r="I2036" s="0" t="n">
        <v>0</v>
      </c>
      <c r="J2036" s="0" t="n">
        <v>3</v>
      </c>
      <c r="K2036" s="0" t="n">
        <v>2</v>
      </c>
      <c r="L2036" s="0" t="n">
        <v>0</v>
      </c>
      <c r="M2036" s="0" t="n">
        <v>0</v>
      </c>
      <c r="N2036" s="0" t="s">
        <v>82</v>
      </c>
      <c r="O2036" s="0" t="s">
        <v>92</v>
      </c>
      <c r="P2036" s="0" t="s">
        <v>116</v>
      </c>
      <c r="Q2036" s="0" t="s">
        <v>94</v>
      </c>
      <c r="R2036" s="0" t="n">
        <v>0</v>
      </c>
      <c r="S2036" s="0" t="n">
        <v>0</v>
      </c>
      <c r="T2036" s="0" t="n">
        <v>0</v>
      </c>
      <c r="U2036" s="0" t="s">
        <v>95</v>
      </c>
      <c r="V2036" s="0" t="s">
        <v>95</v>
      </c>
      <c r="W2036" s="0" t="n">
        <v>0</v>
      </c>
      <c r="X2036" s="0" t="s">
        <v>86</v>
      </c>
      <c r="Y2036" s="0" t="n">
        <v>29</v>
      </c>
      <c r="Z2036" s="0" t="n">
        <v>0</v>
      </c>
      <c r="AA2036" s="0" t="n">
        <v>87</v>
      </c>
      <c r="AB2036" s="0" t="s">
        <v>101</v>
      </c>
      <c r="AC2036" s="0" t="n">
        <v>75</v>
      </c>
      <c r="AD2036" s="0" t="n">
        <v>0</v>
      </c>
      <c r="AE2036" s="0" t="n">
        <v>0</v>
      </c>
      <c r="AF2036" s="0" t="s">
        <v>88</v>
      </c>
      <c r="AG2036" s="13" t="n">
        <v>42329</v>
      </c>
      <c r="AH2036" s="25" t="n">
        <f aca="false">I2036+J2036</f>
        <v>3</v>
      </c>
      <c r="AI2036" s="25" t="n">
        <f aca="false">K2036+L2036+M2036</f>
        <v>2</v>
      </c>
      <c r="AJ2036" s="25" t="n">
        <f aca="false">AC2036*AH2036</f>
        <v>225</v>
      </c>
      <c r="AK2036" s="0" t="str">
        <f aca="false">IF(C2036=1,"Cancelled","Completed")</f>
        <v>Completed</v>
      </c>
      <c r="AL2036" s="0" t="str">
        <f aca="false">_xlfn.IFS(D2036&lt;=7,"0-7 Days",D2036&lt;=30,"8-30 Days",D2036&lt;=90,"31-90 Days",TRUE(),"90+ Days")</f>
        <v>90+ Days</v>
      </c>
      <c r="AM2036" s="0" t="str">
        <f aca="false">_xlfn.IFS(OR(F2036="December",F2036="January",F2036="February"),"Winter",OR(F2036="March",F2036="April",F2036="May"),"Spring",OR(F2036="June",F2036="July",F2036="August"),"Summer",TRUE(),"Autumn")</f>
        <v>Autumn</v>
      </c>
      <c r="AN2036" s="0" t="str">
        <f aca="false">IF(L2036+M2036&gt;0,"Family","Adult Only")</f>
        <v>Adult Only</v>
      </c>
      <c r="AO2036" s="0" t="str">
        <f aca="false">IF(U2036=V2036,"Same","Changed")</f>
        <v>Same</v>
      </c>
    </row>
    <row r="2037" customFormat="false" ht="15" hidden="false" customHeight="false" outlineLevel="0" collapsed="false">
      <c r="A2037" s="14" t="n">
        <v>2142</v>
      </c>
      <c r="B2037" s="14" t="s">
        <v>90</v>
      </c>
      <c r="C2037" s="14" t="n">
        <v>1</v>
      </c>
      <c r="D2037" s="14" t="n">
        <v>365</v>
      </c>
      <c r="E2037" s="14" t="n">
        <v>2016</v>
      </c>
      <c r="F2037" s="14" t="s">
        <v>91</v>
      </c>
      <c r="G2037" s="14" t="n">
        <v>28</v>
      </c>
      <c r="H2037" s="14" t="n">
        <v>7</v>
      </c>
      <c r="I2037" s="14" t="n">
        <v>0</v>
      </c>
      <c r="J2037" s="14" t="n">
        <v>2</v>
      </c>
      <c r="K2037" s="14" t="n">
        <v>2</v>
      </c>
      <c r="L2037" s="14" t="n">
        <v>0</v>
      </c>
      <c r="M2037" s="14" t="n">
        <v>0</v>
      </c>
      <c r="N2037" s="14" t="s">
        <v>82</v>
      </c>
      <c r="O2037" s="14" t="s">
        <v>92</v>
      </c>
      <c r="P2037" s="14" t="s">
        <v>116</v>
      </c>
      <c r="Q2037" s="14" t="s">
        <v>94</v>
      </c>
      <c r="R2037" s="14" t="n">
        <v>0</v>
      </c>
      <c r="S2037" s="14" t="n">
        <v>0</v>
      </c>
      <c r="T2037" s="14" t="n">
        <v>0</v>
      </c>
      <c r="U2037" s="14" t="s">
        <v>95</v>
      </c>
      <c r="V2037" s="14" t="s">
        <v>95</v>
      </c>
      <c r="W2037" s="14" t="n">
        <v>0</v>
      </c>
      <c r="X2037" s="14" t="s">
        <v>120</v>
      </c>
      <c r="Y2037" s="14" t="n">
        <v>1</v>
      </c>
      <c r="Z2037" s="14" t="n">
        <v>0</v>
      </c>
      <c r="AA2037" s="14" t="n">
        <v>0</v>
      </c>
      <c r="AB2037" s="14" t="s">
        <v>87</v>
      </c>
      <c r="AC2037" s="14" t="n">
        <v>62</v>
      </c>
      <c r="AD2037" s="14" t="n">
        <v>0</v>
      </c>
      <c r="AE2037" s="14" t="n">
        <v>0</v>
      </c>
      <c r="AF2037" s="14" t="s">
        <v>96</v>
      </c>
      <c r="AG2037" s="15" t="n">
        <v>42298</v>
      </c>
      <c r="AH2037" s="14" t="n">
        <f aca="false">I2037+J2037</f>
        <v>2</v>
      </c>
      <c r="AI2037" s="14" t="n">
        <f aca="false">K2037+L2037+M2037</f>
        <v>2</v>
      </c>
      <c r="AJ2037" s="14" t="n">
        <f aca="false">AC2037*AH2037</f>
        <v>124</v>
      </c>
      <c r="AK2037" s="14" t="str">
        <f aca="false">IF(C2037=1,"Cancelled","Completed")</f>
        <v>Cancelled</v>
      </c>
      <c r="AL2037" s="14" t="str">
        <f aca="false">_xlfn.IFS(D2037&lt;=7,"0-7 Days",D2037&lt;=30,"8-30 Days",D2037&lt;=90,"31-90 Days",TRUE(),"90+ Days")</f>
        <v>90+ Days</v>
      </c>
      <c r="AM2037" s="14" t="str">
        <f aca="false">_xlfn.IFS(OR(F2037="December",F2037="January",F2037="February"),"Winter",OR(F2037="March",F2037="April",F2037="May"),"Spring",OR(F2037="June",F2037="July",F2037="August"),"Summer",TRUE(),"Autumn")</f>
        <v>Summer</v>
      </c>
      <c r="AN2037" s="14" t="str">
        <f aca="false">IF(L2037+M2037&gt;0,"Family","Adult Only")</f>
        <v>Adult Only</v>
      </c>
      <c r="AO2037" s="14" t="str">
        <f aca="false">IF(U2037=V2037,"Same","Changed")</f>
        <v>Same</v>
      </c>
    </row>
    <row r="2038" customFormat="false" ht="15" hidden="false" customHeight="false" outlineLevel="0" collapsed="false">
      <c r="A2038" s="0" t="n">
        <v>2143</v>
      </c>
      <c r="B2038" s="0" t="s">
        <v>90</v>
      </c>
      <c r="C2038" s="0" t="n">
        <v>0</v>
      </c>
      <c r="D2038" s="0" t="n">
        <v>0</v>
      </c>
      <c r="E2038" s="0" t="n">
        <v>2016</v>
      </c>
      <c r="F2038" s="0" t="s">
        <v>111</v>
      </c>
      <c r="G2038" s="0" t="n">
        <v>44</v>
      </c>
      <c r="H2038" s="0" t="n">
        <v>29</v>
      </c>
      <c r="I2038" s="0" t="n">
        <v>0</v>
      </c>
      <c r="J2038" s="0" t="n">
        <v>1</v>
      </c>
      <c r="K2038" s="0" t="n">
        <v>2</v>
      </c>
      <c r="L2038" s="0" t="n">
        <v>1</v>
      </c>
      <c r="M2038" s="0" t="n">
        <v>0</v>
      </c>
      <c r="N2038" s="0" t="s">
        <v>82</v>
      </c>
      <c r="O2038" s="0" t="s">
        <v>92</v>
      </c>
      <c r="P2038" s="0" t="s">
        <v>93</v>
      </c>
      <c r="Q2038" s="0" t="s">
        <v>94</v>
      </c>
      <c r="R2038" s="0" t="n">
        <v>0</v>
      </c>
      <c r="S2038" s="0" t="n">
        <v>0</v>
      </c>
      <c r="T2038" s="0" t="n">
        <v>0</v>
      </c>
      <c r="U2038" s="0" t="s">
        <v>109</v>
      </c>
      <c r="V2038" s="0" t="s">
        <v>109</v>
      </c>
      <c r="W2038" s="0" t="n">
        <v>0</v>
      </c>
      <c r="X2038" s="0" t="s">
        <v>86</v>
      </c>
      <c r="Y2038" s="0" t="n">
        <v>7</v>
      </c>
      <c r="Z2038" s="0" t="n">
        <v>0</v>
      </c>
      <c r="AA2038" s="0" t="n">
        <v>0</v>
      </c>
      <c r="AB2038" s="0" t="s">
        <v>87</v>
      </c>
      <c r="AC2038" s="0" t="n">
        <v>141.49</v>
      </c>
      <c r="AD2038" s="0" t="n">
        <v>0</v>
      </c>
      <c r="AE2038" s="0" t="n">
        <v>0</v>
      </c>
      <c r="AF2038" s="0" t="s">
        <v>88</v>
      </c>
      <c r="AG2038" s="13" t="n">
        <v>42673</v>
      </c>
      <c r="AH2038" s="25" t="n">
        <f aca="false">I2038+J2038</f>
        <v>1</v>
      </c>
      <c r="AI2038" s="25" t="n">
        <f aca="false">K2038+L2038+M2038</f>
        <v>3</v>
      </c>
      <c r="AJ2038" s="25" t="n">
        <f aca="false">AC2038*AH2038</f>
        <v>141.49</v>
      </c>
      <c r="AK2038" s="0" t="str">
        <f aca="false">IF(C2038=1,"Cancelled","Completed")</f>
        <v>Completed</v>
      </c>
      <c r="AL2038" s="0" t="str">
        <f aca="false">_xlfn.IFS(D2038&lt;=7,"0-7 Days",D2038&lt;=30,"8-30 Days",D2038&lt;=90,"31-90 Days",TRUE(),"90+ Days")</f>
        <v>0-7 Days</v>
      </c>
      <c r="AM2038" s="0" t="str">
        <f aca="false">_xlfn.IFS(OR(F2038="December",F2038="January",F2038="February"),"Winter",OR(F2038="March",F2038="April",F2038="May"),"Spring",OR(F2038="June",F2038="July",F2038="August"),"Summer",TRUE(),"Autumn")</f>
        <v>Autumn</v>
      </c>
      <c r="AN2038" s="0" t="str">
        <f aca="false">IF(L2038+M2038&gt;0,"Family","Adult Only")</f>
        <v>Family</v>
      </c>
      <c r="AO2038" s="0" t="str">
        <f aca="false">IF(U2038=V2038,"Same","Changed")</f>
        <v>Same</v>
      </c>
    </row>
    <row r="2039" customFormat="false" ht="15" hidden="false" customHeight="false" outlineLevel="0" collapsed="false">
      <c r="A2039" s="14" t="n">
        <v>2144</v>
      </c>
      <c r="B2039" s="14" t="s">
        <v>80</v>
      </c>
      <c r="C2039" s="14" t="n">
        <v>0</v>
      </c>
      <c r="D2039" s="14" t="n">
        <v>0</v>
      </c>
      <c r="E2039" s="14" t="n">
        <v>2016</v>
      </c>
      <c r="F2039" s="14" t="s">
        <v>81</v>
      </c>
      <c r="G2039" s="14" t="n">
        <v>53</v>
      </c>
      <c r="H2039" s="14" t="n">
        <v>26</v>
      </c>
      <c r="I2039" s="14" t="n">
        <v>1</v>
      </c>
      <c r="J2039" s="14" t="n">
        <v>0</v>
      </c>
      <c r="K2039" s="14" t="n">
        <v>2</v>
      </c>
      <c r="L2039" s="14" t="n">
        <v>0</v>
      </c>
      <c r="M2039" s="14" t="n">
        <v>0</v>
      </c>
      <c r="N2039" s="14" t="s">
        <v>82</v>
      </c>
      <c r="O2039" s="14" t="s">
        <v>115</v>
      </c>
      <c r="P2039" s="14" t="s">
        <v>84</v>
      </c>
      <c r="Q2039" s="14" t="s">
        <v>84</v>
      </c>
      <c r="R2039" s="14" t="n">
        <v>0</v>
      </c>
      <c r="S2039" s="14" t="n">
        <v>0</v>
      </c>
      <c r="T2039" s="14" t="n">
        <v>0</v>
      </c>
      <c r="U2039" s="14" t="s">
        <v>124</v>
      </c>
      <c r="V2039" s="14" t="s">
        <v>124</v>
      </c>
      <c r="W2039" s="14" t="n">
        <v>0</v>
      </c>
      <c r="X2039" s="14" t="s">
        <v>86</v>
      </c>
      <c r="Y2039" s="14" t="n">
        <v>0</v>
      </c>
      <c r="Z2039" s="14" t="n">
        <v>0</v>
      </c>
      <c r="AA2039" s="14" t="n">
        <v>0</v>
      </c>
      <c r="AB2039" s="14" t="s">
        <v>87</v>
      </c>
      <c r="AC2039" s="14" t="n">
        <v>93</v>
      </c>
      <c r="AD2039" s="14" t="n">
        <v>0</v>
      </c>
      <c r="AE2039" s="14" t="n">
        <v>1</v>
      </c>
      <c r="AF2039" s="14" t="s">
        <v>88</v>
      </c>
      <c r="AG2039" s="15" t="n">
        <v>42731</v>
      </c>
      <c r="AH2039" s="14" t="n">
        <f aca="false">I2039+J2039</f>
        <v>1</v>
      </c>
      <c r="AI2039" s="14" t="n">
        <f aca="false">K2039+L2039+M2039</f>
        <v>2</v>
      </c>
      <c r="AJ2039" s="14" t="n">
        <f aca="false">AC2039*AH2039</f>
        <v>93</v>
      </c>
      <c r="AK2039" s="14" t="str">
        <f aca="false">IF(C2039=1,"Cancelled","Completed")</f>
        <v>Completed</v>
      </c>
      <c r="AL2039" s="14" t="str">
        <f aca="false">_xlfn.IFS(D2039&lt;=7,"0-7 Days",D2039&lt;=30,"8-30 Days",D2039&lt;=90,"31-90 Days",TRUE(),"90+ Days")</f>
        <v>0-7 Days</v>
      </c>
      <c r="AM2039" s="14" t="str">
        <f aca="false">_xlfn.IFS(OR(F2039="December",F2039="January",F2039="February"),"Winter",OR(F2039="March",F2039="April",F2039="May"),"Spring",OR(F2039="June",F2039="July",F2039="August"),"Summer",TRUE(),"Autumn")</f>
        <v>Winter</v>
      </c>
      <c r="AN2039" s="14" t="str">
        <f aca="false">IF(L2039+M2039&gt;0,"Family","Adult Only")</f>
        <v>Adult Only</v>
      </c>
      <c r="AO2039" s="14" t="str">
        <f aca="false">IF(U2039=V2039,"Same","Changed")</f>
        <v>Same</v>
      </c>
    </row>
    <row r="2040" customFormat="false" ht="15" hidden="false" customHeight="false" outlineLevel="0" collapsed="false">
      <c r="A2040" s="0" t="n">
        <v>2145</v>
      </c>
      <c r="B2040" s="0" t="s">
        <v>80</v>
      </c>
      <c r="C2040" s="0" t="n">
        <v>1</v>
      </c>
      <c r="D2040" s="0" t="n">
        <v>10</v>
      </c>
      <c r="E2040" s="0" t="n">
        <v>2017</v>
      </c>
      <c r="F2040" s="0" t="s">
        <v>106</v>
      </c>
      <c r="G2040" s="0" t="n">
        <v>14</v>
      </c>
      <c r="H2040" s="0" t="n">
        <v>3</v>
      </c>
      <c r="I2040" s="0" t="n">
        <v>1</v>
      </c>
      <c r="J2040" s="0" t="n">
        <v>1</v>
      </c>
      <c r="K2040" s="0" t="n">
        <v>1</v>
      </c>
      <c r="L2040" s="0" t="n">
        <v>0</v>
      </c>
      <c r="M2040" s="0" t="n">
        <v>0</v>
      </c>
      <c r="N2040" s="0" t="s">
        <v>82</v>
      </c>
      <c r="O2040" s="0" t="s">
        <v>92</v>
      </c>
      <c r="P2040" s="0" t="s">
        <v>128</v>
      </c>
      <c r="Q2040" s="0" t="s">
        <v>128</v>
      </c>
      <c r="R2040" s="0" t="n">
        <v>0</v>
      </c>
      <c r="S2040" s="0" t="n">
        <v>0</v>
      </c>
      <c r="T2040" s="0" t="n">
        <v>0</v>
      </c>
      <c r="U2040" s="0" t="s">
        <v>95</v>
      </c>
      <c r="V2040" s="0" t="s">
        <v>109</v>
      </c>
      <c r="W2040" s="0" t="n">
        <v>0</v>
      </c>
      <c r="X2040" s="0" t="s">
        <v>120</v>
      </c>
      <c r="Y2040" s="0" t="n">
        <v>0</v>
      </c>
      <c r="Z2040" s="0" t="n">
        <v>135</v>
      </c>
      <c r="AA2040" s="0" t="n">
        <v>0</v>
      </c>
      <c r="AB2040" s="0" t="s">
        <v>87</v>
      </c>
      <c r="AC2040" s="0" t="n">
        <v>45</v>
      </c>
      <c r="AD2040" s="0" t="n">
        <v>0</v>
      </c>
      <c r="AE2040" s="0" t="n">
        <v>0</v>
      </c>
      <c r="AF2040" s="0" t="s">
        <v>96</v>
      </c>
      <c r="AG2040" s="13" t="n">
        <v>42828</v>
      </c>
      <c r="AH2040" s="25" t="n">
        <f aca="false">I2040+J2040</f>
        <v>2</v>
      </c>
      <c r="AI2040" s="25" t="n">
        <f aca="false">K2040+L2040+M2040</f>
        <v>1</v>
      </c>
      <c r="AJ2040" s="25" t="n">
        <f aca="false">AC2040*AH2040</f>
        <v>90</v>
      </c>
      <c r="AK2040" s="0" t="str">
        <f aca="false">IF(C2040=1,"Cancelled","Completed")</f>
        <v>Cancelled</v>
      </c>
      <c r="AL2040" s="0" t="str">
        <f aca="false">_xlfn.IFS(D2040&lt;=7,"0-7 Days",D2040&lt;=30,"8-30 Days",D2040&lt;=90,"31-90 Days",TRUE(),"90+ Days")</f>
        <v>8-30 Days</v>
      </c>
      <c r="AM2040" s="0" t="str">
        <f aca="false">_xlfn.IFS(OR(F2040="December",F2040="January",F2040="February"),"Winter",OR(F2040="March",F2040="April",F2040="May"),"Spring",OR(F2040="June",F2040="July",F2040="August"),"Summer",TRUE(),"Autumn")</f>
        <v>Spring</v>
      </c>
      <c r="AN2040" s="0" t="str">
        <f aca="false">IF(L2040+M2040&gt;0,"Family","Adult Only")</f>
        <v>Adult Only</v>
      </c>
      <c r="AO2040" s="0" t="str">
        <f aca="false">IF(U2040=V2040,"Same","Changed")</f>
        <v>Changed</v>
      </c>
    </row>
    <row r="2041" customFormat="false" ht="15" hidden="false" customHeight="false" outlineLevel="0" collapsed="false">
      <c r="A2041" s="14" t="n">
        <v>2146</v>
      </c>
      <c r="B2041" s="14" t="s">
        <v>90</v>
      </c>
      <c r="C2041" s="14" t="n">
        <v>1</v>
      </c>
      <c r="D2041" s="14" t="n">
        <v>116</v>
      </c>
      <c r="E2041" s="14" t="n">
        <v>2016</v>
      </c>
      <c r="F2041" s="14" t="s">
        <v>118</v>
      </c>
      <c r="G2041" s="14" t="n">
        <v>10</v>
      </c>
      <c r="H2041" s="14" t="n">
        <v>28</v>
      </c>
      <c r="I2041" s="14" t="n">
        <v>2</v>
      </c>
      <c r="J2041" s="14" t="n">
        <v>1</v>
      </c>
      <c r="K2041" s="14" t="n">
        <v>1</v>
      </c>
      <c r="L2041" s="14" t="n">
        <v>0</v>
      </c>
      <c r="M2041" s="14" t="n">
        <v>0</v>
      </c>
      <c r="N2041" s="14" t="s">
        <v>82</v>
      </c>
      <c r="O2041" s="14" t="s">
        <v>92</v>
      </c>
      <c r="P2041" s="14" t="s">
        <v>99</v>
      </c>
      <c r="Q2041" s="14" t="s">
        <v>94</v>
      </c>
      <c r="R2041" s="14" t="n">
        <v>0</v>
      </c>
      <c r="S2041" s="14" t="n">
        <v>0</v>
      </c>
      <c r="T2041" s="14" t="n">
        <v>0</v>
      </c>
      <c r="U2041" s="14" t="s">
        <v>95</v>
      </c>
      <c r="V2041" s="14" t="s">
        <v>95</v>
      </c>
      <c r="W2041" s="14" t="n">
        <v>0</v>
      </c>
      <c r="X2041" s="14" t="s">
        <v>86</v>
      </c>
      <c r="Y2041" s="14" t="n">
        <v>134</v>
      </c>
      <c r="Z2041" s="14" t="n">
        <v>0</v>
      </c>
      <c r="AA2041" s="14" t="n">
        <v>0</v>
      </c>
      <c r="AB2041" s="14" t="s">
        <v>101</v>
      </c>
      <c r="AC2041" s="14" t="n">
        <v>61</v>
      </c>
      <c r="AD2041" s="14" t="n">
        <v>0</v>
      </c>
      <c r="AE2041" s="14" t="n">
        <v>0</v>
      </c>
      <c r="AF2041" s="14" t="s">
        <v>141</v>
      </c>
      <c r="AG2041" s="15" t="n">
        <v>42428</v>
      </c>
      <c r="AH2041" s="14" t="n">
        <f aca="false">I2041+J2041</f>
        <v>3</v>
      </c>
      <c r="AI2041" s="14" t="n">
        <f aca="false">K2041+L2041+M2041</f>
        <v>1</v>
      </c>
      <c r="AJ2041" s="14" t="n">
        <f aca="false">AC2041*AH2041</f>
        <v>183</v>
      </c>
      <c r="AK2041" s="14" t="str">
        <f aca="false">IF(C2041=1,"Cancelled","Completed")</f>
        <v>Cancelled</v>
      </c>
      <c r="AL2041" s="14" t="str">
        <f aca="false">_xlfn.IFS(D2041&lt;=7,"0-7 Days",D2041&lt;=30,"8-30 Days",D2041&lt;=90,"31-90 Days",TRUE(),"90+ Days")</f>
        <v>90+ Days</v>
      </c>
      <c r="AM2041" s="14" t="str">
        <f aca="false">_xlfn.IFS(OR(F2041="December",F2041="January",F2041="February"),"Winter",OR(F2041="March",F2041="April",F2041="May"),"Spring",OR(F2041="June",F2041="July",F2041="August"),"Summer",TRUE(),"Autumn")</f>
        <v>Winter</v>
      </c>
      <c r="AN2041" s="14" t="str">
        <f aca="false">IF(L2041+M2041&gt;0,"Family","Adult Only")</f>
        <v>Adult Only</v>
      </c>
      <c r="AO2041" s="14" t="str">
        <f aca="false">IF(U2041=V2041,"Same","Changed")</f>
        <v>Same</v>
      </c>
    </row>
    <row r="2042" customFormat="false" ht="15" hidden="false" customHeight="false" outlineLevel="0" collapsed="false">
      <c r="A2042" s="0" t="n">
        <v>2147</v>
      </c>
      <c r="B2042" s="0" t="s">
        <v>80</v>
      </c>
      <c r="C2042" s="0" t="n">
        <v>0</v>
      </c>
      <c r="D2042" s="0" t="n">
        <v>55</v>
      </c>
      <c r="E2042" s="0" t="n">
        <v>2016</v>
      </c>
      <c r="F2042" s="0" t="s">
        <v>114</v>
      </c>
      <c r="G2042" s="0" t="n">
        <v>39</v>
      </c>
      <c r="H2042" s="0" t="n">
        <v>19</v>
      </c>
      <c r="I2042" s="0" t="n">
        <v>1</v>
      </c>
      <c r="J2042" s="0" t="n">
        <v>1</v>
      </c>
      <c r="K2042" s="0" t="n">
        <v>2</v>
      </c>
      <c r="L2042" s="0" t="n">
        <v>0</v>
      </c>
      <c r="M2042" s="0" t="n">
        <v>0</v>
      </c>
      <c r="N2042" s="0" t="s">
        <v>82</v>
      </c>
      <c r="O2042" s="0" t="s">
        <v>137</v>
      </c>
      <c r="P2042" s="0" t="s">
        <v>93</v>
      </c>
      <c r="Q2042" s="0" t="s">
        <v>94</v>
      </c>
      <c r="R2042" s="0" t="n">
        <v>0</v>
      </c>
      <c r="S2042" s="0" t="n">
        <v>0</v>
      </c>
      <c r="T2042" s="0" t="n">
        <v>0</v>
      </c>
      <c r="U2042" s="0" t="s">
        <v>95</v>
      </c>
      <c r="V2042" s="0" t="s">
        <v>95</v>
      </c>
      <c r="W2042" s="0" t="n">
        <v>0</v>
      </c>
      <c r="X2042" s="0" t="s">
        <v>86</v>
      </c>
      <c r="Y2042" s="0" t="n">
        <v>240</v>
      </c>
      <c r="Z2042" s="0" t="n">
        <v>0</v>
      </c>
      <c r="AA2042" s="0" t="n">
        <v>0</v>
      </c>
      <c r="AB2042" s="0" t="s">
        <v>87</v>
      </c>
      <c r="AC2042" s="0" t="n">
        <v>80</v>
      </c>
      <c r="AD2042" s="0" t="n">
        <v>0</v>
      </c>
      <c r="AE2042" s="0" t="n">
        <v>1</v>
      </c>
      <c r="AF2042" s="0" t="s">
        <v>88</v>
      </c>
      <c r="AG2042" s="13" t="n">
        <v>42634</v>
      </c>
      <c r="AH2042" s="25" t="n">
        <f aca="false">I2042+J2042</f>
        <v>2</v>
      </c>
      <c r="AI2042" s="25" t="n">
        <f aca="false">K2042+L2042+M2042</f>
        <v>2</v>
      </c>
      <c r="AJ2042" s="25" t="n">
        <f aca="false">AC2042*AH2042</f>
        <v>160</v>
      </c>
      <c r="AK2042" s="0" t="str">
        <f aca="false">IF(C2042=1,"Cancelled","Completed")</f>
        <v>Completed</v>
      </c>
      <c r="AL2042" s="0" t="str">
        <f aca="false">_xlfn.IFS(D2042&lt;=7,"0-7 Days",D2042&lt;=30,"8-30 Days",D2042&lt;=90,"31-90 Days",TRUE(),"90+ Days")</f>
        <v>31-90 Days</v>
      </c>
      <c r="AM2042" s="0" t="str">
        <f aca="false">_xlfn.IFS(OR(F2042="December",F2042="January",F2042="February"),"Winter",OR(F2042="March",F2042="April",F2042="May"),"Spring",OR(F2042="June",F2042="July",F2042="August"),"Summer",TRUE(),"Autumn")</f>
        <v>Autumn</v>
      </c>
      <c r="AN2042" s="0" t="str">
        <f aca="false">IF(L2042+M2042&gt;0,"Family","Adult Only")</f>
        <v>Adult Only</v>
      </c>
      <c r="AO2042" s="0" t="str">
        <f aca="false">IF(U2042=V2042,"Same","Changed")</f>
        <v>Same</v>
      </c>
    </row>
    <row r="2043" customFormat="false" ht="15" hidden="false" customHeight="false" outlineLevel="0" collapsed="false">
      <c r="A2043" s="14" t="n">
        <v>2148</v>
      </c>
      <c r="B2043" s="14" t="s">
        <v>90</v>
      </c>
      <c r="C2043" s="14" t="n">
        <v>0</v>
      </c>
      <c r="D2043" s="14" t="n">
        <v>8</v>
      </c>
      <c r="E2043" s="14" t="n">
        <v>2017</v>
      </c>
      <c r="F2043" s="14" t="s">
        <v>106</v>
      </c>
      <c r="G2043" s="14" t="n">
        <v>16</v>
      </c>
      <c r="H2043" s="14" t="n">
        <v>19</v>
      </c>
      <c r="I2043" s="14" t="n">
        <v>0</v>
      </c>
      <c r="J2043" s="14" t="n">
        <v>1</v>
      </c>
      <c r="K2043" s="14" t="n">
        <v>1</v>
      </c>
      <c r="L2043" s="14" t="n">
        <v>0</v>
      </c>
      <c r="M2043" s="14" t="n">
        <v>0</v>
      </c>
      <c r="N2043" s="14" t="s">
        <v>82</v>
      </c>
      <c r="O2043" s="14" t="s">
        <v>92</v>
      </c>
      <c r="P2043" s="14" t="s">
        <v>84</v>
      </c>
      <c r="Q2043" s="14" t="s">
        <v>84</v>
      </c>
      <c r="R2043" s="14" t="n">
        <v>0</v>
      </c>
      <c r="S2043" s="14" t="n">
        <v>0</v>
      </c>
      <c r="T2043" s="14" t="n">
        <v>0</v>
      </c>
      <c r="U2043" s="14" t="s">
        <v>95</v>
      </c>
      <c r="V2043" s="14" t="s">
        <v>109</v>
      </c>
      <c r="W2043" s="14" t="n">
        <v>0</v>
      </c>
      <c r="X2043" s="14" t="s">
        <v>86</v>
      </c>
      <c r="Y2043" s="14" t="n">
        <v>0</v>
      </c>
      <c r="Z2043" s="14" t="n">
        <v>0</v>
      </c>
      <c r="AA2043" s="14" t="n">
        <v>0</v>
      </c>
      <c r="AB2043" s="14" t="s">
        <v>87</v>
      </c>
      <c r="AC2043" s="14" t="n">
        <v>135</v>
      </c>
      <c r="AD2043" s="14" t="n">
        <v>0</v>
      </c>
      <c r="AE2043" s="14" t="n">
        <v>0</v>
      </c>
      <c r="AF2043" s="14" t="s">
        <v>88</v>
      </c>
      <c r="AG2043" s="15" t="n">
        <v>42845</v>
      </c>
      <c r="AH2043" s="14" t="n">
        <f aca="false">I2043+J2043</f>
        <v>1</v>
      </c>
      <c r="AI2043" s="14" t="n">
        <f aca="false">K2043+L2043+M2043</f>
        <v>1</v>
      </c>
      <c r="AJ2043" s="14" t="n">
        <f aca="false">AC2043*AH2043</f>
        <v>135</v>
      </c>
      <c r="AK2043" s="14" t="str">
        <f aca="false">IF(C2043=1,"Cancelled","Completed")</f>
        <v>Completed</v>
      </c>
      <c r="AL2043" s="14" t="str">
        <f aca="false">_xlfn.IFS(D2043&lt;=7,"0-7 Days",D2043&lt;=30,"8-30 Days",D2043&lt;=90,"31-90 Days",TRUE(),"90+ Days")</f>
        <v>8-30 Days</v>
      </c>
      <c r="AM2043" s="14" t="str">
        <f aca="false">_xlfn.IFS(OR(F2043="December",F2043="January",F2043="February"),"Winter",OR(F2043="March",F2043="April",F2043="May"),"Spring",OR(F2043="June",F2043="July",F2043="August"),"Summer",TRUE(),"Autumn")</f>
        <v>Spring</v>
      </c>
      <c r="AN2043" s="14" t="str">
        <f aca="false">IF(L2043+M2043&gt;0,"Family","Adult Only")</f>
        <v>Adult Only</v>
      </c>
      <c r="AO2043" s="14" t="str">
        <f aca="false">IF(U2043=V2043,"Same","Changed")</f>
        <v>Changed</v>
      </c>
    </row>
    <row r="2044" customFormat="false" ht="15" hidden="false" customHeight="false" outlineLevel="0" collapsed="false">
      <c r="A2044" s="0" t="n">
        <v>2149</v>
      </c>
      <c r="B2044" s="0" t="s">
        <v>80</v>
      </c>
      <c r="C2044" s="0" t="n">
        <v>0</v>
      </c>
      <c r="D2044" s="0" t="n">
        <v>62</v>
      </c>
      <c r="E2044" s="0" t="n">
        <v>2017</v>
      </c>
      <c r="F2044" s="0" t="s">
        <v>106</v>
      </c>
      <c r="G2044" s="0" t="n">
        <v>16</v>
      </c>
      <c r="H2044" s="0" t="n">
        <v>19</v>
      </c>
      <c r="I2044" s="0" t="n">
        <v>1</v>
      </c>
      <c r="J2044" s="0" t="n">
        <v>4</v>
      </c>
      <c r="K2044" s="0" t="n">
        <v>1</v>
      </c>
      <c r="L2044" s="0" t="n">
        <v>0</v>
      </c>
      <c r="M2044" s="0" t="n">
        <v>0</v>
      </c>
      <c r="N2044" s="0" t="s">
        <v>82</v>
      </c>
      <c r="O2044" s="0" t="s">
        <v>143</v>
      </c>
      <c r="P2044" s="0" t="s">
        <v>116</v>
      </c>
      <c r="Q2044" s="0" t="s">
        <v>128</v>
      </c>
      <c r="R2044" s="0" t="n">
        <v>0</v>
      </c>
      <c r="S2044" s="0" t="n">
        <v>0</v>
      </c>
      <c r="T2044" s="0" t="n">
        <v>0</v>
      </c>
      <c r="U2044" s="0" t="s">
        <v>124</v>
      </c>
      <c r="V2044" s="0" t="s">
        <v>124</v>
      </c>
      <c r="W2044" s="0" t="n">
        <v>2</v>
      </c>
      <c r="X2044" s="0" t="s">
        <v>86</v>
      </c>
      <c r="Y2044" s="0" t="n">
        <v>0</v>
      </c>
      <c r="Z2044" s="0" t="n">
        <v>0</v>
      </c>
      <c r="AA2044" s="0" t="n">
        <v>0</v>
      </c>
      <c r="AB2044" s="0" t="s">
        <v>101</v>
      </c>
      <c r="AC2044" s="0" t="n">
        <v>74.6</v>
      </c>
      <c r="AD2044" s="0" t="n">
        <v>0</v>
      </c>
      <c r="AE2044" s="0" t="n">
        <v>0</v>
      </c>
      <c r="AF2044" s="0" t="s">
        <v>88</v>
      </c>
      <c r="AG2044" s="13" t="n">
        <v>42849</v>
      </c>
      <c r="AH2044" s="25" t="n">
        <f aca="false">I2044+J2044</f>
        <v>5</v>
      </c>
      <c r="AI2044" s="25" t="n">
        <f aca="false">K2044+L2044+M2044</f>
        <v>1</v>
      </c>
      <c r="AJ2044" s="25" t="n">
        <f aca="false">AC2044*AH2044</f>
        <v>373</v>
      </c>
      <c r="AK2044" s="0" t="str">
        <f aca="false">IF(C2044=1,"Cancelled","Completed")</f>
        <v>Completed</v>
      </c>
      <c r="AL2044" s="0" t="str">
        <f aca="false">_xlfn.IFS(D2044&lt;=7,"0-7 Days",D2044&lt;=30,"8-30 Days",D2044&lt;=90,"31-90 Days",TRUE(),"90+ Days")</f>
        <v>31-90 Days</v>
      </c>
      <c r="AM2044" s="0" t="str">
        <f aca="false">_xlfn.IFS(OR(F2044="December",F2044="January",F2044="February"),"Winter",OR(F2044="March",F2044="April",F2044="May"),"Spring",OR(F2044="June",F2044="July",F2044="August"),"Summer",TRUE(),"Autumn")</f>
        <v>Spring</v>
      </c>
      <c r="AN2044" s="0" t="str">
        <f aca="false">IF(L2044+M2044&gt;0,"Family","Adult Only")</f>
        <v>Adult Only</v>
      </c>
      <c r="AO2044" s="0" t="str">
        <f aca="false">IF(U2044=V2044,"Same","Changed")</f>
        <v>Same</v>
      </c>
    </row>
    <row r="2045" customFormat="false" ht="15" hidden="false" customHeight="false" outlineLevel="0" collapsed="false">
      <c r="A2045" s="14" t="n">
        <v>2150</v>
      </c>
      <c r="B2045" s="14" t="s">
        <v>90</v>
      </c>
      <c r="C2045" s="14" t="n">
        <v>0</v>
      </c>
      <c r="D2045" s="14" t="n">
        <v>1</v>
      </c>
      <c r="E2045" s="14" t="n">
        <v>2017</v>
      </c>
      <c r="F2045" s="14" t="s">
        <v>118</v>
      </c>
      <c r="G2045" s="14" t="n">
        <v>8</v>
      </c>
      <c r="H2045" s="14" t="n">
        <v>23</v>
      </c>
      <c r="I2045" s="14" t="n">
        <v>0</v>
      </c>
      <c r="J2045" s="14" t="n">
        <v>2</v>
      </c>
      <c r="K2045" s="14" t="n">
        <v>2</v>
      </c>
      <c r="L2045" s="14" t="n">
        <v>0</v>
      </c>
      <c r="M2045" s="14" t="n">
        <v>0</v>
      </c>
      <c r="N2045" s="14" t="s">
        <v>107</v>
      </c>
      <c r="O2045" s="14" t="s">
        <v>123</v>
      </c>
      <c r="P2045" s="14" t="s">
        <v>93</v>
      </c>
      <c r="Q2045" s="14" t="s">
        <v>94</v>
      </c>
      <c r="R2045" s="14" t="n">
        <v>0</v>
      </c>
      <c r="S2045" s="14" t="n">
        <v>0</v>
      </c>
      <c r="T2045" s="14" t="n">
        <v>0</v>
      </c>
      <c r="U2045" s="14" t="s">
        <v>95</v>
      </c>
      <c r="V2045" s="14" t="s">
        <v>95</v>
      </c>
      <c r="W2045" s="14" t="n">
        <v>0</v>
      </c>
      <c r="X2045" s="14" t="s">
        <v>86</v>
      </c>
      <c r="Y2045" s="14" t="n">
        <v>9</v>
      </c>
      <c r="Z2045" s="14" t="n">
        <v>0</v>
      </c>
      <c r="AA2045" s="14" t="n">
        <v>0</v>
      </c>
      <c r="AB2045" s="14" t="s">
        <v>87</v>
      </c>
      <c r="AC2045" s="14" t="n">
        <v>83</v>
      </c>
      <c r="AD2045" s="14" t="n">
        <v>0</v>
      </c>
      <c r="AE2045" s="14" t="n">
        <v>0</v>
      </c>
      <c r="AF2045" s="14" t="s">
        <v>88</v>
      </c>
      <c r="AG2045" s="15" t="n">
        <v>42791</v>
      </c>
      <c r="AH2045" s="14" t="n">
        <f aca="false">I2045+J2045</f>
        <v>2</v>
      </c>
      <c r="AI2045" s="14" t="n">
        <f aca="false">K2045+L2045+M2045</f>
        <v>2</v>
      </c>
      <c r="AJ2045" s="14" t="n">
        <f aca="false">AC2045*AH2045</f>
        <v>166</v>
      </c>
      <c r="AK2045" s="14" t="str">
        <f aca="false">IF(C2045=1,"Cancelled","Completed")</f>
        <v>Completed</v>
      </c>
      <c r="AL2045" s="14" t="str">
        <f aca="false">_xlfn.IFS(D2045&lt;=7,"0-7 Days",D2045&lt;=30,"8-30 Days",D2045&lt;=90,"31-90 Days",TRUE(),"90+ Days")</f>
        <v>0-7 Days</v>
      </c>
      <c r="AM2045" s="14" t="str">
        <f aca="false">_xlfn.IFS(OR(F2045="December",F2045="January",F2045="February"),"Winter",OR(F2045="March",F2045="April",F2045="May"),"Spring",OR(F2045="June",F2045="July",F2045="August"),"Summer",TRUE(),"Autumn")</f>
        <v>Winter</v>
      </c>
      <c r="AN2045" s="14" t="str">
        <f aca="false">IF(L2045+M2045&gt;0,"Family","Adult Only")</f>
        <v>Adult Only</v>
      </c>
      <c r="AO2045" s="14" t="str">
        <f aca="false">IF(U2045=V2045,"Same","Changed")</f>
        <v>Same</v>
      </c>
    </row>
    <row r="2046" customFormat="false" ht="15" hidden="false" customHeight="false" outlineLevel="0" collapsed="false">
      <c r="A2046" s="0" t="n">
        <v>2151</v>
      </c>
      <c r="B2046" s="0" t="s">
        <v>90</v>
      </c>
      <c r="C2046" s="0" t="n">
        <v>1</v>
      </c>
      <c r="D2046" s="0" t="n">
        <v>67</v>
      </c>
      <c r="E2046" s="0" t="n">
        <v>2017</v>
      </c>
      <c r="F2046" s="0" t="s">
        <v>121</v>
      </c>
      <c r="G2046" s="0" t="n">
        <v>20</v>
      </c>
      <c r="H2046" s="0" t="n">
        <v>15</v>
      </c>
      <c r="I2046" s="0" t="n">
        <v>1</v>
      </c>
      <c r="J2046" s="0" t="n">
        <v>4</v>
      </c>
      <c r="K2046" s="0" t="n">
        <v>1</v>
      </c>
      <c r="L2046" s="0" t="n">
        <v>0</v>
      </c>
      <c r="M2046" s="0" t="n">
        <v>0</v>
      </c>
      <c r="N2046" s="0" t="s">
        <v>82</v>
      </c>
      <c r="O2046" s="0" t="s">
        <v>108</v>
      </c>
      <c r="P2046" s="0" t="s">
        <v>93</v>
      </c>
      <c r="Q2046" s="0" t="s">
        <v>94</v>
      </c>
      <c r="R2046" s="0" t="n">
        <v>0</v>
      </c>
      <c r="S2046" s="0" t="n">
        <v>0</v>
      </c>
      <c r="T2046" s="0" t="n">
        <v>0</v>
      </c>
      <c r="U2046" s="0" t="s">
        <v>95</v>
      </c>
      <c r="V2046" s="0" t="s">
        <v>95</v>
      </c>
      <c r="W2046" s="0" t="n">
        <v>0</v>
      </c>
      <c r="X2046" s="0" t="s">
        <v>86</v>
      </c>
      <c r="Y2046" s="0" t="n">
        <v>9</v>
      </c>
      <c r="Z2046" s="0" t="n">
        <v>0</v>
      </c>
      <c r="AA2046" s="0" t="n">
        <v>0</v>
      </c>
      <c r="AB2046" s="0" t="s">
        <v>87</v>
      </c>
      <c r="AC2046" s="0" t="n">
        <v>153</v>
      </c>
      <c r="AD2046" s="0" t="n">
        <v>0</v>
      </c>
      <c r="AE2046" s="0" t="n">
        <v>0</v>
      </c>
      <c r="AF2046" s="0" t="s">
        <v>96</v>
      </c>
      <c r="AG2046" s="13" t="n">
        <v>42815</v>
      </c>
      <c r="AH2046" s="25" t="n">
        <f aca="false">I2046+J2046</f>
        <v>5</v>
      </c>
      <c r="AI2046" s="25" t="n">
        <f aca="false">K2046+L2046+M2046</f>
        <v>1</v>
      </c>
      <c r="AJ2046" s="25" t="n">
        <f aca="false">AC2046*AH2046</f>
        <v>765</v>
      </c>
      <c r="AK2046" s="0" t="str">
        <f aca="false">IF(C2046=1,"Cancelled","Completed")</f>
        <v>Cancelled</v>
      </c>
      <c r="AL2046" s="0" t="str">
        <f aca="false">_xlfn.IFS(D2046&lt;=7,"0-7 Days",D2046&lt;=30,"8-30 Days",D2046&lt;=90,"31-90 Days",TRUE(),"90+ Days")</f>
        <v>31-90 Days</v>
      </c>
      <c r="AM2046" s="0" t="str">
        <f aca="false">_xlfn.IFS(OR(F2046="December",F2046="January",F2046="February"),"Winter",OR(F2046="March",F2046="April",F2046="May"),"Spring",OR(F2046="June",F2046="July",F2046="August"),"Summer",TRUE(),"Autumn")</f>
        <v>Spring</v>
      </c>
      <c r="AN2046" s="0" t="str">
        <f aca="false">IF(L2046+M2046&gt;0,"Family","Adult Only")</f>
        <v>Adult Only</v>
      </c>
      <c r="AO2046" s="0" t="str">
        <f aca="false">IF(U2046=V2046,"Same","Changed")</f>
        <v>Same</v>
      </c>
    </row>
    <row r="2047" customFormat="false" ht="15" hidden="false" customHeight="false" outlineLevel="0" collapsed="false">
      <c r="A2047" s="14" t="n">
        <v>2152</v>
      </c>
      <c r="B2047" s="14" t="s">
        <v>90</v>
      </c>
      <c r="C2047" s="14" t="n">
        <v>0</v>
      </c>
      <c r="D2047" s="14" t="n">
        <v>18</v>
      </c>
      <c r="E2047" s="14" t="n">
        <v>2017</v>
      </c>
      <c r="F2047" s="14" t="s">
        <v>91</v>
      </c>
      <c r="G2047" s="14" t="n">
        <v>30</v>
      </c>
      <c r="H2047" s="14" t="n">
        <v>28</v>
      </c>
      <c r="I2047" s="14" t="n">
        <v>2</v>
      </c>
      <c r="J2047" s="14" t="n">
        <v>2</v>
      </c>
      <c r="K2047" s="14" t="n">
        <v>2</v>
      </c>
      <c r="L2047" s="14" t="n">
        <v>0</v>
      </c>
      <c r="M2047" s="14" t="n">
        <v>0</v>
      </c>
      <c r="N2047" s="14" t="s">
        <v>82</v>
      </c>
      <c r="O2047" s="14" t="s">
        <v>83</v>
      </c>
      <c r="P2047" s="14" t="s">
        <v>93</v>
      </c>
      <c r="Q2047" s="14" t="s">
        <v>94</v>
      </c>
      <c r="R2047" s="14" t="n">
        <v>0</v>
      </c>
      <c r="S2047" s="14" t="n">
        <v>0</v>
      </c>
      <c r="T2047" s="14" t="n">
        <v>0</v>
      </c>
      <c r="U2047" s="14" t="s">
        <v>95</v>
      </c>
      <c r="V2047" s="14" t="s">
        <v>95</v>
      </c>
      <c r="W2047" s="14" t="n">
        <v>0</v>
      </c>
      <c r="X2047" s="14" t="s">
        <v>86</v>
      </c>
      <c r="Y2047" s="14" t="n">
        <v>423</v>
      </c>
      <c r="Z2047" s="14" t="n">
        <v>0</v>
      </c>
      <c r="AA2047" s="14" t="n">
        <v>0</v>
      </c>
      <c r="AB2047" s="14" t="s">
        <v>87</v>
      </c>
      <c r="AC2047" s="14" t="n">
        <v>128.74</v>
      </c>
      <c r="AD2047" s="14" t="n">
        <v>0</v>
      </c>
      <c r="AE2047" s="14" t="n">
        <v>0</v>
      </c>
      <c r="AF2047" s="14" t="s">
        <v>88</v>
      </c>
      <c r="AG2047" s="15" t="n">
        <v>42948</v>
      </c>
      <c r="AH2047" s="14" t="n">
        <f aca="false">I2047+J2047</f>
        <v>4</v>
      </c>
      <c r="AI2047" s="14" t="n">
        <f aca="false">K2047+L2047+M2047</f>
        <v>2</v>
      </c>
      <c r="AJ2047" s="14" t="n">
        <f aca="false">AC2047*AH2047</f>
        <v>514.96</v>
      </c>
      <c r="AK2047" s="14" t="str">
        <f aca="false">IF(C2047=1,"Cancelled","Completed")</f>
        <v>Completed</v>
      </c>
      <c r="AL2047" s="14" t="str">
        <f aca="false">_xlfn.IFS(D2047&lt;=7,"0-7 Days",D2047&lt;=30,"8-30 Days",D2047&lt;=90,"31-90 Days",TRUE(),"90+ Days")</f>
        <v>8-30 Days</v>
      </c>
      <c r="AM2047" s="14" t="str">
        <f aca="false">_xlfn.IFS(OR(F2047="December",F2047="January",F2047="February"),"Winter",OR(F2047="March",F2047="April",F2047="May"),"Spring",OR(F2047="June",F2047="July",F2047="August"),"Summer",TRUE(),"Autumn")</f>
        <v>Summer</v>
      </c>
      <c r="AN2047" s="14" t="str">
        <f aca="false">IF(L2047+M2047&gt;0,"Family","Adult Only")</f>
        <v>Adult Only</v>
      </c>
      <c r="AO2047" s="14" t="str">
        <f aca="false">IF(U2047=V2047,"Same","Changed")</f>
        <v>Same</v>
      </c>
    </row>
    <row r="2048" customFormat="false" ht="15" hidden="false" customHeight="false" outlineLevel="0" collapsed="false">
      <c r="A2048" s="0" t="n">
        <v>2153</v>
      </c>
      <c r="B2048" s="0" t="s">
        <v>90</v>
      </c>
      <c r="C2048" s="0" t="n">
        <v>0</v>
      </c>
      <c r="D2048" s="0" t="n">
        <v>1</v>
      </c>
      <c r="E2048" s="0" t="n">
        <v>2016</v>
      </c>
      <c r="F2048" s="0" t="s">
        <v>126</v>
      </c>
      <c r="G2048" s="0" t="n">
        <v>4</v>
      </c>
      <c r="H2048" s="0" t="n">
        <v>21</v>
      </c>
      <c r="I2048" s="0" t="n">
        <v>0</v>
      </c>
      <c r="J2048" s="0" t="n">
        <v>1</v>
      </c>
      <c r="K2048" s="0" t="n">
        <v>1</v>
      </c>
      <c r="L2048" s="0" t="n">
        <v>0</v>
      </c>
      <c r="M2048" s="0" t="n">
        <v>0</v>
      </c>
      <c r="N2048" s="0" t="s">
        <v>82</v>
      </c>
      <c r="O2048" s="0" t="s">
        <v>92</v>
      </c>
      <c r="P2048" s="0" t="s">
        <v>84</v>
      </c>
      <c r="Q2048" s="0" t="s">
        <v>84</v>
      </c>
      <c r="R2048" s="0" t="n">
        <v>0</v>
      </c>
      <c r="S2048" s="0" t="n">
        <v>0</v>
      </c>
      <c r="T2048" s="0" t="n">
        <v>0</v>
      </c>
      <c r="U2048" s="0" t="s">
        <v>95</v>
      </c>
      <c r="V2048" s="0" t="s">
        <v>95</v>
      </c>
      <c r="W2048" s="0" t="n">
        <v>1</v>
      </c>
      <c r="X2048" s="0" t="s">
        <v>86</v>
      </c>
      <c r="Y2048" s="0" t="n">
        <v>0</v>
      </c>
      <c r="Z2048" s="0" t="n">
        <v>0</v>
      </c>
      <c r="AA2048" s="0" t="n">
        <v>0</v>
      </c>
      <c r="AB2048" s="0" t="s">
        <v>87</v>
      </c>
      <c r="AC2048" s="0" t="n">
        <v>80</v>
      </c>
      <c r="AD2048" s="0" t="n">
        <v>0</v>
      </c>
      <c r="AE2048" s="0" t="n">
        <v>1</v>
      </c>
      <c r="AF2048" s="0" t="s">
        <v>88</v>
      </c>
      <c r="AG2048" s="13" t="n">
        <v>42391</v>
      </c>
      <c r="AH2048" s="25" t="n">
        <f aca="false">I2048+J2048</f>
        <v>1</v>
      </c>
      <c r="AI2048" s="25" t="n">
        <f aca="false">K2048+L2048+M2048</f>
        <v>1</v>
      </c>
      <c r="AJ2048" s="25" t="n">
        <f aca="false">AC2048*AH2048</f>
        <v>80</v>
      </c>
      <c r="AK2048" s="0" t="str">
        <f aca="false">IF(C2048=1,"Cancelled","Completed")</f>
        <v>Completed</v>
      </c>
      <c r="AL2048" s="0" t="str">
        <f aca="false">_xlfn.IFS(D2048&lt;=7,"0-7 Days",D2048&lt;=30,"8-30 Days",D2048&lt;=90,"31-90 Days",TRUE(),"90+ Days")</f>
        <v>0-7 Days</v>
      </c>
      <c r="AM2048" s="0" t="str">
        <f aca="false">_xlfn.IFS(OR(F2048="December",F2048="January",F2048="February"),"Winter",OR(F2048="March",F2048="April",F2048="May"),"Spring",OR(F2048="June",F2048="July",F2048="August"),"Summer",TRUE(),"Autumn")</f>
        <v>Winter</v>
      </c>
      <c r="AN2048" s="0" t="str">
        <f aca="false">IF(L2048+M2048&gt;0,"Family","Adult Only")</f>
        <v>Adult Only</v>
      </c>
      <c r="AO2048" s="0" t="str">
        <f aca="false">IF(U2048=V2048,"Same","Changed")</f>
        <v>Same</v>
      </c>
    </row>
    <row r="2049" customFormat="false" ht="15" hidden="false" customHeight="false" outlineLevel="0" collapsed="false">
      <c r="A2049" s="14" t="n">
        <v>2154</v>
      </c>
      <c r="B2049" s="14" t="s">
        <v>90</v>
      </c>
      <c r="C2049" s="14" t="n">
        <v>1</v>
      </c>
      <c r="D2049" s="14" t="n">
        <v>88</v>
      </c>
      <c r="E2049" s="14" t="n">
        <v>2016</v>
      </c>
      <c r="F2049" s="14" t="s">
        <v>135</v>
      </c>
      <c r="G2049" s="14" t="n">
        <v>24</v>
      </c>
      <c r="H2049" s="14" t="n">
        <v>8</v>
      </c>
      <c r="I2049" s="14" t="n">
        <v>1</v>
      </c>
      <c r="J2049" s="14" t="n">
        <v>4</v>
      </c>
      <c r="K2049" s="14" t="n">
        <v>2</v>
      </c>
      <c r="L2049" s="14" t="n">
        <v>0</v>
      </c>
      <c r="M2049" s="14" t="n">
        <v>0</v>
      </c>
      <c r="N2049" s="14" t="s">
        <v>82</v>
      </c>
      <c r="O2049" s="14" t="s">
        <v>92</v>
      </c>
      <c r="P2049" s="14" t="s">
        <v>99</v>
      </c>
      <c r="Q2049" s="14" t="s">
        <v>94</v>
      </c>
      <c r="R2049" s="14" t="n">
        <v>0</v>
      </c>
      <c r="S2049" s="14" t="n">
        <v>0</v>
      </c>
      <c r="T2049" s="14" t="n">
        <v>0</v>
      </c>
      <c r="U2049" s="14" t="s">
        <v>95</v>
      </c>
      <c r="V2049" s="14" t="s">
        <v>95</v>
      </c>
      <c r="W2049" s="14" t="n">
        <v>0</v>
      </c>
      <c r="X2049" s="14" t="s">
        <v>86</v>
      </c>
      <c r="Y2049" s="14" t="n">
        <v>85</v>
      </c>
      <c r="Z2049" s="14" t="n">
        <v>0</v>
      </c>
      <c r="AA2049" s="14" t="n">
        <v>0</v>
      </c>
      <c r="AB2049" s="14" t="s">
        <v>87</v>
      </c>
      <c r="AC2049" s="14" t="n">
        <v>80.75</v>
      </c>
      <c r="AD2049" s="14" t="n">
        <v>0</v>
      </c>
      <c r="AE2049" s="14" t="n">
        <v>0</v>
      </c>
      <c r="AF2049" s="14" t="s">
        <v>96</v>
      </c>
      <c r="AG2049" s="15" t="n">
        <v>42444</v>
      </c>
      <c r="AH2049" s="14" t="n">
        <f aca="false">I2049+J2049</f>
        <v>5</v>
      </c>
      <c r="AI2049" s="14" t="n">
        <f aca="false">K2049+L2049+M2049</f>
        <v>2</v>
      </c>
      <c r="AJ2049" s="14" t="n">
        <f aca="false">AC2049*AH2049</f>
        <v>403.75</v>
      </c>
      <c r="AK2049" s="14" t="str">
        <f aca="false">IF(C2049=1,"Cancelled","Completed")</f>
        <v>Cancelled</v>
      </c>
      <c r="AL2049" s="14" t="str">
        <f aca="false">_xlfn.IFS(D2049&lt;=7,"0-7 Days",D2049&lt;=30,"8-30 Days",D2049&lt;=90,"31-90 Days",TRUE(),"90+ Days")</f>
        <v>31-90 Days</v>
      </c>
      <c r="AM2049" s="14" t="str">
        <f aca="false">_xlfn.IFS(OR(F2049="December",F2049="January",F2049="February"),"Winter",OR(F2049="March",F2049="April",F2049="May"),"Spring",OR(F2049="June",F2049="July",F2049="August"),"Summer",TRUE(),"Autumn")</f>
        <v>Summer</v>
      </c>
      <c r="AN2049" s="14" t="str">
        <f aca="false">IF(L2049+M2049&gt;0,"Family","Adult Only")</f>
        <v>Adult Only</v>
      </c>
      <c r="AO2049" s="14" t="str">
        <f aca="false">IF(U2049=V2049,"Same","Changed")</f>
        <v>Same</v>
      </c>
    </row>
    <row r="2050" customFormat="false" ht="15" hidden="false" customHeight="false" outlineLevel="0" collapsed="false">
      <c r="A2050" s="0" t="n">
        <v>2155</v>
      </c>
      <c r="B2050" s="0" t="s">
        <v>80</v>
      </c>
      <c r="C2050" s="0" t="n">
        <v>1</v>
      </c>
      <c r="D2050" s="0" t="n">
        <v>12</v>
      </c>
      <c r="E2050" s="0" t="n">
        <v>2016</v>
      </c>
      <c r="F2050" s="0" t="s">
        <v>119</v>
      </c>
      <c r="G2050" s="0" t="n">
        <v>35</v>
      </c>
      <c r="H2050" s="0" t="n">
        <v>22</v>
      </c>
      <c r="I2050" s="0" t="n">
        <v>1</v>
      </c>
      <c r="J2050" s="0" t="n">
        <v>2</v>
      </c>
      <c r="K2050" s="0" t="n">
        <v>2</v>
      </c>
      <c r="L2050" s="0" t="n">
        <v>0</v>
      </c>
      <c r="M2050" s="0" t="n">
        <v>0</v>
      </c>
      <c r="N2050" s="0" t="s">
        <v>82</v>
      </c>
      <c r="O2050" s="0" t="s">
        <v>115</v>
      </c>
      <c r="P2050" s="0" t="s">
        <v>93</v>
      </c>
      <c r="Q2050" s="0" t="s">
        <v>94</v>
      </c>
      <c r="R2050" s="0" t="n">
        <v>0</v>
      </c>
      <c r="S2050" s="0" t="n">
        <v>0</v>
      </c>
      <c r="T2050" s="0" t="n">
        <v>0</v>
      </c>
      <c r="U2050" s="0" t="s">
        <v>124</v>
      </c>
      <c r="V2050" s="0" t="s">
        <v>124</v>
      </c>
      <c r="W2050" s="0" t="n">
        <v>0</v>
      </c>
      <c r="X2050" s="0" t="s">
        <v>86</v>
      </c>
      <c r="Y2050" s="0" t="n">
        <v>240</v>
      </c>
      <c r="Z2050" s="0" t="n">
        <v>0</v>
      </c>
      <c r="AA2050" s="0" t="n">
        <v>0</v>
      </c>
      <c r="AB2050" s="0" t="s">
        <v>87</v>
      </c>
      <c r="AC2050" s="0" t="n">
        <v>229</v>
      </c>
      <c r="AD2050" s="0" t="n">
        <v>0</v>
      </c>
      <c r="AE2050" s="0" t="n">
        <v>1</v>
      </c>
      <c r="AF2050" s="0" t="s">
        <v>96</v>
      </c>
      <c r="AG2050" s="13" t="n">
        <v>42604</v>
      </c>
      <c r="AH2050" s="25" t="n">
        <f aca="false">I2050+J2050</f>
        <v>3</v>
      </c>
      <c r="AI2050" s="25" t="n">
        <f aca="false">K2050+L2050+M2050</f>
        <v>2</v>
      </c>
      <c r="AJ2050" s="25" t="n">
        <f aca="false">AC2050*AH2050</f>
        <v>687</v>
      </c>
      <c r="AK2050" s="0" t="str">
        <f aca="false">IF(C2050=1,"Cancelled","Completed")</f>
        <v>Cancelled</v>
      </c>
      <c r="AL2050" s="0" t="str">
        <f aca="false">_xlfn.IFS(D2050&lt;=7,"0-7 Days",D2050&lt;=30,"8-30 Days",D2050&lt;=90,"31-90 Days",TRUE(),"90+ Days")</f>
        <v>8-30 Days</v>
      </c>
      <c r="AM2050" s="0" t="str">
        <f aca="false">_xlfn.IFS(OR(F2050="December",F2050="January",F2050="February"),"Winter",OR(F2050="March",F2050="April",F2050="May"),"Spring",OR(F2050="June",F2050="July",F2050="August"),"Summer",TRUE(),"Autumn")</f>
        <v>Summer</v>
      </c>
      <c r="AN2050" s="0" t="str">
        <f aca="false">IF(L2050+M2050&gt;0,"Family","Adult Only")</f>
        <v>Adult Only</v>
      </c>
      <c r="AO2050" s="0" t="str">
        <f aca="false">IF(U2050=V2050,"Same","Changed")</f>
        <v>Same</v>
      </c>
    </row>
    <row r="2051" customFormat="false" ht="15" hidden="false" customHeight="false" outlineLevel="0" collapsed="false">
      <c r="A2051" s="14" t="n">
        <v>2156</v>
      </c>
      <c r="B2051" s="14" t="s">
        <v>90</v>
      </c>
      <c r="C2051" s="14" t="n">
        <v>0</v>
      </c>
      <c r="D2051" s="14" t="n">
        <v>92</v>
      </c>
      <c r="E2051" s="14" t="n">
        <v>2016</v>
      </c>
      <c r="F2051" s="14" t="s">
        <v>121</v>
      </c>
      <c r="G2051" s="14" t="n">
        <v>21</v>
      </c>
      <c r="H2051" s="14" t="n">
        <v>19</v>
      </c>
      <c r="I2051" s="14" t="n">
        <v>0</v>
      </c>
      <c r="J2051" s="14" t="n">
        <v>1</v>
      </c>
      <c r="K2051" s="14" t="n">
        <v>2</v>
      </c>
      <c r="L2051" s="14" t="n">
        <v>0</v>
      </c>
      <c r="M2051" s="14" t="n">
        <v>0</v>
      </c>
      <c r="N2051" s="14" t="s">
        <v>82</v>
      </c>
      <c r="O2051" s="14" t="s">
        <v>83</v>
      </c>
      <c r="P2051" s="14" t="s">
        <v>84</v>
      </c>
      <c r="Q2051" s="14" t="s">
        <v>84</v>
      </c>
      <c r="R2051" s="14" t="n">
        <v>0</v>
      </c>
      <c r="S2051" s="14" t="n">
        <v>0</v>
      </c>
      <c r="T2051" s="14" t="n">
        <v>0</v>
      </c>
      <c r="U2051" s="14" t="s">
        <v>109</v>
      </c>
      <c r="V2051" s="14" t="s">
        <v>109</v>
      </c>
      <c r="W2051" s="14" t="n">
        <v>0</v>
      </c>
      <c r="X2051" s="14" t="s">
        <v>86</v>
      </c>
      <c r="Y2051" s="14" t="n">
        <v>0</v>
      </c>
      <c r="Z2051" s="14" t="n">
        <v>0</v>
      </c>
      <c r="AA2051" s="14" t="n">
        <v>0</v>
      </c>
      <c r="AB2051" s="14" t="s">
        <v>87</v>
      </c>
      <c r="AC2051" s="14" t="n">
        <v>135</v>
      </c>
      <c r="AD2051" s="14" t="n">
        <v>0</v>
      </c>
      <c r="AE2051" s="14" t="n">
        <v>0</v>
      </c>
      <c r="AF2051" s="14" t="s">
        <v>88</v>
      </c>
      <c r="AG2051" s="15" t="n">
        <v>42510</v>
      </c>
      <c r="AH2051" s="14" t="n">
        <f aca="false">I2051+J2051</f>
        <v>1</v>
      </c>
      <c r="AI2051" s="14" t="n">
        <f aca="false">K2051+L2051+M2051</f>
        <v>2</v>
      </c>
      <c r="AJ2051" s="14" t="n">
        <f aca="false">AC2051*AH2051</f>
        <v>135</v>
      </c>
      <c r="AK2051" s="14" t="str">
        <f aca="false">IF(C2051=1,"Cancelled","Completed")</f>
        <v>Completed</v>
      </c>
      <c r="AL2051" s="14" t="str">
        <f aca="false">_xlfn.IFS(D2051&lt;=7,"0-7 Days",D2051&lt;=30,"8-30 Days",D2051&lt;=90,"31-90 Days",TRUE(),"90+ Days")</f>
        <v>90+ Days</v>
      </c>
      <c r="AM2051" s="14" t="str">
        <f aca="false">_xlfn.IFS(OR(F2051="December",F2051="January",F2051="February"),"Winter",OR(F2051="March",F2051="April",F2051="May"),"Spring",OR(F2051="June",F2051="July",F2051="August"),"Summer",TRUE(),"Autumn")</f>
        <v>Spring</v>
      </c>
      <c r="AN2051" s="14" t="str">
        <f aca="false">IF(L2051+M2051&gt;0,"Family","Adult Only")</f>
        <v>Adult Only</v>
      </c>
      <c r="AO2051" s="14" t="str">
        <f aca="false">IF(U2051=V2051,"Same","Changed")</f>
        <v>Same</v>
      </c>
    </row>
    <row r="2052" customFormat="false" ht="15" hidden="false" customHeight="false" outlineLevel="0" collapsed="false">
      <c r="A2052" s="0" t="n">
        <v>2157</v>
      </c>
      <c r="B2052" s="0" t="s">
        <v>80</v>
      </c>
      <c r="C2052" s="0" t="n">
        <v>0</v>
      </c>
      <c r="D2052" s="0" t="n">
        <v>220</v>
      </c>
      <c r="E2052" s="0" t="n">
        <v>2017</v>
      </c>
      <c r="F2052" s="0" t="s">
        <v>91</v>
      </c>
      <c r="G2052" s="0" t="n">
        <v>30</v>
      </c>
      <c r="H2052" s="0" t="n">
        <v>26</v>
      </c>
      <c r="I2052" s="0" t="n">
        <v>4</v>
      </c>
      <c r="J2052" s="0" t="n">
        <v>10</v>
      </c>
      <c r="K2052" s="0" t="n">
        <v>2</v>
      </c>
      <c r="L2052" s="0" t="n">
        <v>0</v>
      </c>
      <c r="M2052" s="0" t="n">
        <v>0</v>
      </c>
      <c r="N2052" s="0" t="s">
        <v>82</v>
      </c>
      <c r="O2052" s="0" t="s">
        <v>155</v>
      </c>
      <c r="P2052" s="0" t="s">
        <v>93</v>
      </c>
      <c r="Q2052" s="0" t="s">
        <v>94</v>
      </c>
      <c r="R2052" s="0" t="n">
        <v>0</v>
      </c>
      <c r="S2052" s="0" t="n">
        <v>0</v>
      </c>
      <c r="T2052" s="0" t="n">
        <v>0</v>
      </c>
      <c r="U2052" s="0" t="s">
        <v>95</v>
      </c>
      <c r="V2052" s="0" t="s">
        <v>95</v>
      </c>
      <c r="W2052" s="0" t="n">
        <v>0</v>
      </c>
      <c r="X2052" s="0" t="s">
        <v>86</v>
      </c>
      <c r="Y2052" s="0" t="n">
        <v>240</v>
      </c>
      <c r="Z2052" s="0" t="n">
        <v>0</v>
      </c>
      <c r="AA2052" s="0" t="n">
        <v>0</v>
      </c>
      <c r="AB2052" s="0" t="s">
        <v>87</v>
      </c>
      <c r="AC2052" s="0" t="n">
        <v>160.84</v>
      </c>
      <c r="AD2052" s="0" t="n">
        <v>0</v>
      </c>
      <c r="AE2052" s="0" t="n">
        <v>1</v>
      </c>
      <c r="AF2052" s="0" t="s">
        <v>88</v>
      </c>
      <c r="AG2052" s="13" t="n">
        <v>42956</v>
      </c>
      <c r="AH2052" s="25" t="n">
        <f aca="false">I2052+J2052</f>
        <v>14</v>
      </c>
      <c r="AI2052" s="25" t="n">
        <f aca="false">K2052+L2052+M2052</f>
        <v>2</v>
      </c>
      <c r="AJ2052" s="25" t="n">
        <f aca="false">AC2052*AH2052</f>
        <v>2251.76</v>
      </c>
      <c r="AK2052" s="0" t="str">
        <f aca="false">IF(C2052=1,"Cancelled","Completed")</f>
        <v>Completed</v>
      </c>
      <c r="AL2052" s="0" t="str">
        <f aca="false">_xlfn.IFS(D2052&lt;=7,"0-7 Days",D2052&lt;=30,"8-30 Days",D2052&lt;=90,"31-90 Days",TRUE(),"90+ Days")</f>
        <v>90+ Days</v>
      </c>
      <c r="AM2052" s="0" t="str">
        <f aca="false">_xlfn.IFS(OR(F2052="December",F2052="January",F2052="February"),"Winter",OR(F2052="March",F2052="April",F2052="May"),"Spring",OR(F2052="June",F2052="July",F2052="August"),"Summer",TRUE(),"Autumn")</f>
        <v>Summer</v>
      </c>
      <c r="AN2052" s="0" t="str">
        <f aca="false">IF(L2052+M2052&gt;0,"Family","Adult Only")</f>
        <v>Adult Only</v>
      </c>
      <c r="AO2052" s="0" t="str">
        <f aca="false">IF(U2052=V2052,"Same","Changed")</f>
        <v>Same</v>
      </c>
    </row>
    <row r="2053" customFormat="false" ht="15" hidden="false" customHeight="false" outlineLevel="0" collapsed="false">
      <c r="A2053" s="14" t="n">
        <v>2158</v>
      </c>
      <c r="B2053" s="14" t="s">
        <v>90</v>
      </c>
      <c r="C2053" s="14" t="n">
        <v>0</v>
      </c>
      <c r="D2053" s="14" t="n">
        <v>50</v>
      </c>
      <c r="E2053" s="14" t="n">
        <v>2016</v>
      </c>
      <c r="F2053" s="14" t="s">
        <v>106</v>
      </c>
      <c r="G2053" s="14" t="n">
        <v>14</v>
      </c>
      <c r="H2053" s="14" t="n">
        <v>2</v>
      </c>
      <c r="I2053" s="14" t="n">
        <v>0</v>
      </c>
      <c r="J2053" s="14" t="n">
        <v>1</v>
      </c>
      <c r="K2053" s="14" t="n">
        <v>1</v>
      </c>
      <c r="L2053" s="14" t="n">
        <v>0</v>
      </c>
      <c r="M2053" s="14" t="n">
        <v>0</v>
      </c>
      <c r="N2053" s="14" t="s">
        <v>82</v>
      </c>
      <c r="O2053" s="14" t="s">
        <v>147</v>
      </c>
      <c r="P2053" s="14" t="s">
        <v>93</v>
      </c>
      <c r="Q2053" s="14" t="s">
        <v>94</v>
      </c>
      <c r="R2053" s="14" t="n">
        <v>0</v>
      </c>
      <c r="S2053" s="14" t="n">
        <v>0</v>
      </c>
      <c r="T2053" s="14" t="n">
        <v>0</v>
      </c>
      <c r="U2053" s="14" t="s">
        <v>95</v>
      </c>
      <c r="V2053" s="14" t="s">
        <v>95</v>
      </c>
      <c r="W2053" s="14" t="n">
        <v>0</v>
      </c>
      <c r="X2053" s="14" t="s">
        <v>86</v>
      </c>
      <c r="Y2053" s="14" t="n">
        <v>9</v>
      </c>
      <c r="Z2053" s="14" t="n">
        <v>0</v>
      </c>
      <c r="AA2053" s="14" t="n">
        <v>0</v>
      </c>
      <c r="AB2053" s="14" t="s">
        <v>87</v>
      </c>
      <c r="AC2053" s="14" t="n">
        <v>85.5</v>
      </c>
      <c r="AD2053" s="14" t="n">
        <v>0</v>
      </c>
      <c r="AE2053" s="14" t="n">
        <v>0</v>
      </c>
      <c r="AF2053" s="14" t="s">
        <v>88</v>
      </c>
      <c r="AG2053" s="15" t="n">
        <v>42463</v>
      </c>
      <c r="AH2053" s="14" t="n">
        <f aca="false">I2053+J2053</f>
        <v>1</v>
      </c>
      <c r="AI2053" s="14" t="n">
        <f aca="false">K2053+L2053+M2053</f>
        <v>1</v>
      </c>
      <c r="AJ2053" s="14" t="n">
        <f aca="false">AC2053*AH2053</f>
        <v>85.5</v>
      </c>
      <c r="AK2053" s="14" t="str">
        <f aca="false">IF(C2053=1,"Cancelled","Completed")</f>
        <v>Completed</v>
      </c>
      <c r="AL2053" s="14" t="str">
        <f aca="false">_xlfn.IFS(D2053&lt;=7,"0-7 Days",D2053&lt;=30,"8-30 Days",D2053&lt;=90,"31-90 Days",TRUE(),"90+ Days")</f>
        <v>31-90 Days</v>
      </c>
      <c r="AM2053" s="14" t="str">
        <f aca="false">_xlfn.IFS(OR(F2053="December",F2053="January",F2053="February"),"Winter",OR(F2053="March",F2053="April",F2053="May"),"Spring",OR(F2053="June",F2053="July",F2053="August"),"Summer",TRUE(),"Autumn")</f>
        <v>Spring</v>
      </c>
      <c r="AN2053" s="14" t="str">
        <f aca="false">IF(L2053+M2053&gt;0,"Family","Adult Only")</f>
        <v>Adult Only</v>
      </c>
      <c r="AO2053" s="14" t="str">
        <f aca="false">IF(U2053=V2053,"Same","Changed")</f>
        <v>Same</v>
      </c>
    </row>
    <row r="2054" customFormat="false" ht="15" hidden="false" customHeight="false" outlineLevel="0" collapsed="false">
      <c r="A2054" s="0" t="n">
        <v>2159</v>
      </c>
      <c r="B2054" s="0" t="s">
        <v>80</v>
      </c>
      <c r="C2054" s="0" t="n">
        <v>0</v>
      </c>
      <c r="D2054" s="0" t="n">
        <v>1</v>
      </c>
      <c r="E2054" s="0" t="n">
        <v>2015</v>
      </c>
      <c r="F2054" s="0" t="s">
        <v>113</v>
      </c>
      <c r="G2054" s="0" t="n">
        <v>48</v>
      </c>
      <c r="H2054" s="0" t="n">
        <v>26</v>
      </c>
      <c r="I2054" s="0" t="n">
        <v>2</v>
      </c>
      <c r="J2054" s="0" t="n">
        <v>5</v>
      </c>
      <c r="K2054" s="0" t="n">
        <v>2</v>
      </c>
      <c r="L2054" s="0" t="n">
        <v>0</v>
      </c>
      <c r="M2054" s="0" t="n">
        <v>0</v>
      </c>
      <c r="N2054" s="0" t="s">
        <v>82</v>
      </c>
      <c r="O2054" s="0" t="s">
        <v>83</v>
      </c>
      <c r="P2054" s="0" t="s">
        <v>93</v>
      </c>
      <c r="Q2054" s="0" t="s">
        <v>94</v>
      </c>
      <c r="R2054" s="0" t="n">
        <v>0</v>
      </c>
      <c r="S2054" s="0" t="n">
        <v>0</v>
      </c>
      <c r="T2054" s="0" t="n">
        <v>0</v>
      </c>
      <c r="U2054" s="0" t="s">
        <v>109</v>
      </c>
      <c r="V2054" s="0" t="s">
        <v>109</v>
      </c>
      <c r="W2054" s="0" t="n">
        <v>0</v>
      </c>
      <c r="X2054" s="0" t="s">
        <v>86</v>
      </c>
      <c r="Y2054" s="0" t="n">
        <v>240</v>
      </c>
      <c r="Z2054" s="0" t="n">
        <v>0</v>
      </c>
      <c r="AA2054" s="0" t="n">
        <v>0</v>
      </c>
      <c r="AB2054" s="0" t="s">
        <v>87</v>
      </c>
      <c r="AC2054" s="0" t="n">
        <v>46.4</v>
      </c>
      <c r="AD2054" s="0" t="n">
        <v>0</v>
      </c>
      <c r="AE2054" s="0" t="n">
        <v>0</v>
      </c>
      <c r="AF2054" s="0" t="s">
        <v>88</v>
      </c>
      <c r="AG2054" s="13" t="n">
        <v>42341</v>
      </c>
      <c r="AH2054" s="25" t="n">
        <f aca="false">I2054+J2054</f>
        <v>7</v>
      </c>
      <c r="AI2054" s="25" t="n">
        <f aca="false">K2054+L2054+M2054</f>
        <v>2</v>
      </c>
      <c r="AJ2054" s="25" t="n">
        <f aca="false">AC2054*AH2054</f>
        <v>324.8</v>
      </c>
      <c r="AK2054" s="0" t="str">
        <f aca="false">IF(C2054=1,"Cancelled","Completed")</f>
        <v>Completed</v>
      </c>
      <c r="AL2054" s="0" t="str">
        <f aca="false">_xlfn.IFS(D2054&lt;=7,"0-7 Days",D2054&lt;=30,"8-30 Days",D2054&lt;=90,"31-90 Days",TRUE(),"90+ Days")</f>
        <v>0-7 Days</v>
      </c>
      <c r="AM2054" s="0" t="str">
        <f aca="false">_xlfn.IFS(OR(F2054="December",F2054="January",F2054="February"),"Winter",OR(F2054="March",F2054="April",F2054="May"),"Spring",OR(F2054="June",F2054="July",F2054="August"),"Summer",TRUE(),"Autumn")</f>
        <v>Autumn</v>
      </c>
      <c r="AN2054" s="0" t="str">
        <f aca="false">IF(L2054+M2054&gt;0,"Family","Adult Only")</f>
        <v>Adult Only</v>
      </c>
      <c r="AO2054" s="0" t="str">
        <f aca="false">IF(U2054=V2054,"Same","Changed")</f>
        <v>Same</v>
      </c>
    </row>
    <row r="2055" customFormat="false" ht="15" hidden="false" customHeight="false" outlineLevel="0" collapsed="false">
      <c r="A2055" s="14" t="n">
        <v>2160</v>
      </c>
      <c r="B2055" s="14" t="s">
        <v>80</v>
      </c>
      <c r="C2055" s="14" t="n">
        <v>1</v>
      </c>
      <c r="D2055" s="14" t="n">
        <v>462</v>
      </c>
      <c r="E2055" s="14" t="n">
        <v>2017</v>
      </c>
      <c r="F2055" s="14" t="s">
        <v>121</v>
      </c>
      <c r="G2055" s="14" t="n">
        <v>21</v>
      </c>
      <c r="H2055" s="14" t="n">
        <v>25</v>
      </c>
      <c r="I2055" s="14" t="n">
        <v>0</v>
      </c>
      <c r="J2055" s="14" t="n">
        <v>3</v>
      </c>
      <c r="K2055" s="14" t="n">
        <v>2</v>
      </c>
      <c r="L2055" s="14" t="n">
        <v>0</v>
      </c>
      <c r="M2055" s="14" t="n">
        <v>0</v>
      </c>
      <c r="N2055" s="14" t="s">
        <v>112</v>
      </c>
      <c r="O2055" s="14" t="s">
        <v>92</v>
      </c>
      <c r="P2055" s="14" t="s">
        <v>116</v>
      </c>
      <c r="Q2055" s="14" t="s">
        <v>94</v>
      </c>
      <c r="R2055" s="14" t="n">
        <v>0</v>
      </c>
      <c r="S2055" s="14" t="n">
        <v>0</v>
      </c>
      <c r="T2055" s="14" t="n">
        <v>0</v>
      </c>
      <c r="U2055" s="14" t="s">
        <v>95</v>
      </c>
      <c r="V2055" s="14" t="s">
        <v>95</v>
      </c>
      <c r="W2055" s="14" t="n">
        <v>0</v>
      </c>
      <c r="X2055" s="14" t="s">
        <v>120</v>
      </c>
      <c r="Y2055" s="14" t="n">
        <v>0</v>
      </c>
      <c r="Z2055" s="14" t="n">
        <v>0</v>
      </c>
      <c r="AA2055" s="14" t="n">
        <v>0</v>
      </c>
      <c r="AB2055" s="14" t="s">
        <v>87</v>
      </c>
      <c r="AC2055" s="14" t="n">
        <v>78</v>
      </c>
      <c r="AD2055" s="14" t="n">
        <v>0</v>
      </c>
      <c r="AE2055" s="14" t="n">
        <v>0</v>
      </c>
      <c r="AF2055" s="14" t="s">
        <v>96</v>
      </c>
      <c r="AG2055" s="15" t="n">
        <v>42528</v>
      </c>
      <c r="AH2055" s="14" t="n">
        <f aca="false">I2055+J2055</f>
        <v>3</v>
      </c>
      <c r="AI2055" s="14" t="n">
        <f aca="false">K2055+L2055+M2055</f>
        <v>2</v>
      </c>
      <c r="AJ2055" s="14" t="n">
        <f aca="false">AC2055*AH2055</f>
        <v>234</v>
      </c>
      <c r="AK2055" s="14" t="str">
        <f aca="false">IF(C2055=1,"Cancelled","Completed")</f>
        <v>Cancelled</v>
      </c>
      <c r="AL2055" s="14" t="str">
        <f aca="false">_xlfn.IFS(D2055&lt;=7,"0-7 Days",D2055&lt;=30,"8-30 Days",D2055&lt;=90,"31-90 Days",TRUE(),"90+ Days")</f>
        <v>90+ Days</v>
      </c>
      <c r="AM2055" s="14" t="str">
        <f aca="false">_xlfn.IFS(OR(F2055="December",F2055="January",F2055="February"),"Winter",OR(F2055="March",F2055="April",F2055="May"),"Spring",OR(F2055="June",F2055="July",F2055="August"),"Summer",TRUE(),"Autumn")</f>
        <v>Spring</v>
      </c>
      <c r="AN2055" s="14" t="str">
        <f aca="false">IF(L2055+M2055&gt;0,"Family","Adult Only")</f>
        <v>Adult Only</v>
      </c>
      <c r="AO2055" s="14" t="str">
        <f aca="false">IF(U2055=V2055,"Same","Changed")</f>
        <v>Same</v>
      </c>
    </row>
    <row r="2056" customFormat="false" ht="15" hidden="false" customHeight="false" outlineLevel="0" collapsed="false">
      <c r="A2056" s="0" t="n">
        <v>2161</v>
      </c>
      <c r="B2056" s="0" t="s">
        <v>90</v>
      </c>
      <c r="C2056" s="0" t="n">
        <v>0</v>
      </c>
      <c r="D2056" s="0" t="n">
        <v>207</v>
      </c>
      <c r="E2056" s="0" t="n">
        <v>2015</v>
      </c>
      <c r="F2056" s="0" t="s">
        <v>119</v>
      </c>
      <c r="G2056" s="0" t="n">
        <v>34</v>
      </c>
      <c r="H2056" s="0" t="n">
        <v>21</v>
      </c>
      <c r="I2056" s="0" t="n">
        <v>2</v>
      </c>
      <c r="J2056" s="0" t="n">
        <v>3</v>
      </c>
      <c r="K2056" s="0" t="n">
        <v>2</v>
      </c>
      <c r="L2056" s="0" t="n">
        <v>0</v>
      </c>
      <c r="M2056" s="0" t="n">
        <v>0</v>
      </c>
      <c r="N2056" s="0" t="s">
        <v>82</v>
      </c>
      <c r="O2056" s="0" t="s">
        <v>115</v>
      </c>
      <c r="P2056" s="0" t="s">
        <v>93</v>
      </c>
      <c r="Q2056" s="0" t="s">
        <v>94</v>
      </c>
      <c r="R2056" s="0" t="n">
        <v>0</v>
      </c>
      <c r="S2056" s="0" t="n">
        <v>0</v>
      </c>
      <c r="T2056" s="0" t="n">
        <v>0</v>
      </c>
      <c r="U2056" s="0" t="s">
        <v>95</v>
      </c>
      <c r="V2056" s="0" t="s">
        <v>95</v>
      </c>
      <c r="W2056" s="0" t="n">
        <v>0</v>
      </c>
      <c r="X2056" s="0" t="s">
        <v>86</v>
      </c>
      <c r="Y2056" s="0" t="n">
        <v>9</v>
      </c>
      <c r="Z2056" s="0" t="n">
        <v>0</v>
      </c>
      <c r="AA2056" s="0" t="n">
        <v>0</v>
      </c>
      <c r="AB2056" s="0" t="s">
        <v>101</v>
      </c>
      <c r="AC2056" s="0" t="n">
        <v>76.5</v>
      </c>
      <c r="AD2056" s="0" t="n">
        <v>1</v>
      </c>
      <c r="AE2056" s="0" t="n">
        <v>2</v>
      </c>
      <c r="AF2056" s="0" t="s">
        <v>88</v>
      </c>
      <c r="AG2056" s="13" t="n">
        <v>42242</v>
      </c>
      <c r="AH2056" s="25" t="n">
        <f aca="false">I2056+J2056</f>
        <v>5</v>
      </c>
      <c r="AI2056" s="25" t="n">
        <f aca="false">K2056+L2056+M2056</f>
        <v>2</v>
      </c>
      <c r="AJ2056" s="25" t="n">
        <f aca="false">AC2056*AH2056</f>
        <v>382.5</v>
      </c>
      <c r="AK2056" s="0" t="str">
        <f aca="false">IF(C2056=1,"Cancelled","Completed")</f>
        <v>Completed</v>
      </c>
      <c r="AL2056" s="0" t="str">
        <f aca="false">_xlfn.IFS(D2056&lt;=7,"0-7 Days",D2056&lt;=30,"8-30 Days",D2056&lt;=90,"31-90 Days",TRUE(),"90+ Days")</f>
        <v>90+ Days</v>
      </c>
      <c r="AM2056" s="0" t="str">
        <f aca="false">_xlfn.IFS(OR(F2056="December",F2056="January",F2056="February"),"Winter",OR(F2056="March",F2056="April",F2056="May"),"Spring",OR(F2056="June",F2056="July",F2056="August"),"Summer",TRUE(),"Autumn")</f>
        <v>Summer</v>
      </c>
      <c r="AN2056" s="0" t="str">
        <f aca="false">IF(L2056+M2056&gt;0,"Family","Adult Only")</f>
        <v>Adult Only</v>
      </c>
      <c r="AO2056" s="0" t="str">
        <f aca="false">IF(U2056=V2056,"Same","Changed")</f>
        <v>Same</v>
      </c>
    </row>
    <row r="2057" customFormat="false" ht="15" hidden="false" customHeight="false" outlineLevel="0" collapsed="false">
      <c r="A2057" s="14" t="n">
        <v>2162</v>
      </c>
      <c r="B2057" s="14" t="s">
        <v>80</v>
      </c>
      <c r="C2057" s="14" t="n">
        <v>0</v>
      </c>
      <c r="D2057" s="14" t="n">
        <v>21</v>
      </c>
      <c r="E2057" s="14" t="n">
        <v>2015</v>
      </c>
      <c r="F2057" s="14" t="s">
        <v>119</v>
      </c>
      <c r="G2057" s="14" t="n">
        <v>35</v>
      </c>
      <c r="H2057" s="14" t="n">
        <v>24</v>
      </c>
      <c r="I2057" s="14" t="n">
        <v>1</v>
      </c>
      <c r="J2057" s="14" t="n">
        <v>2</v>
      </c>
      <c r="K2057" s="14" t="n">
        <v>2</v>
      </c>
      <c r="L2057" s="14" t="n">
        <v>0</v>
      </c>
      <c r="M2057" s="14" t="n">
        <v>0</v>
      </c>
      <c r="N2057" s="14" t="s">
        <v>82</v>
      </c>
      <c r="O2057" s="14" t="s">
        <v>155</v>
      </c>
      <c r="P2057" s="14" t="s">
        <v>93</v>
      </c>
      <c r="Q2057" s="14" t="s">
        <v>94</v>
      </c>
      <c r="R2057" s="14" t="n">
        <v>0</v>
      </c>
      <c r="S2057" s="14" t="n">
        <v>0</v>
      </c>
      <c r="T2057" s="14" t="n">
        <v>0</v>
      </c>
      <c r="U2057" s="14" t="s">
        <v>95</v>
      </c>
      <c r="V2057" s="14" t="s">
        <v>95</v>
      </c>
      <c r="W2057" s="14" t="n">
        <v>0</v>
      </c>
      <c r="X2057" s="14" t="s">
        <v>86</v>
      </c>
      <c r="Y2057" s="14" t="n">
        <v>240</v>
      </c>
      <c r="Z2057" s="14" t="n">
        <v>0</v>
      </c>
      <c r="AA2057" s="14" t="n">
        <v>0</v>
      </c>
      <c r="AB2057" s="14" t="s">
        <v>87</v>
      </c>
      <c r="AC2057" s="14" t="n">
        <v>172</v>
      </c>
      <c r="AD2057" s="14" t="n">
        <v>0</v>
      </c>
      <c r="AE2057" s="14" t="n">
        <v>2</v>
      </c>
      <c r="AF2057" s="14" t="s">
        <v>88</v>
      </c>
      <c r="AG2057" s="15" t="n">
        <v>42243</v>
      </c>
      <c r="AH2057" s="14" t="n">
        <f aca="false">I2057+J2057</f>
        <v>3</v>
      </c>
      <c r="AI2057" s="14" t="n">
        <f aca="false">K2057+L2057+M2057</f>
        <v>2</v>
      </c>
      <c r="AJ2057" s="14" t="n">
        <f aca="false">AC2057*AH2057</f>
        <v>516</v>
      </c>
      <c r="AK2057" s="14" t="str">
        <f aca="false">IF(C2057=1,"Cancelled","Completed")</f>
        <v>Completed</v>
      </c>
      <c r="AL2057" s="14" t="str">
        <f aca="false">_xlfn.IFS(D2057&lt;=7,"0-7 Days",D2057&lt;=30,"8-30 Days",D2057&lt;=90,"31-90 Days",TRUE(),"90+ Days")</f>
        <v>8-30 Days</v>
      </c>
      <c r="AM2057" s="14" t="str">
        <f aca="false">_xlfn.IFS(OR(F2057="December",F2057="January",F2057="February"),"Winter",OR(F2057="March",F2057="April",F2057="May"),"Spring",OR(F2057="June",F2057="July",F2057="August"),"Summer",TRUE(),"Autumn")</f>
        <v>Summer</v>
      </c>
      <c r="AN2057" s="14" t="str">
        <f aca="false">IF(L2057+M2057&gt;0,"Family","Adult Only")</f>
        <v>Adult Only</v>
      </c>
      <c r="AO2057" s="14" t="str">
        <f aca="false">IF(U2057=V2057,"Same","Changed")</f>
        <v>Same</v>
      </c>
    </row>
    <row r="2058" customFormat="false" ht="15" hidden="false" customHeight="false" outlineLevel="0" collapsed="false">
      <c r="A2058" s="0" t="n">
        <v>2163</v>
      </c>
      <c r="B2058" s="0" t="s">
        <v>80</v>
      </c>
      <c r="C2058" s="0" t="n">
        <v>1</v>
      </c>
      <c r="D2058" s="0" t="n">
        <v>228</v>
      </c>
      <c r="E2058" s="0" t="n">
        <v>2016</v>
      </c>
      <c r="F2058" s="0" t="s">
        <v>121</v>
      </c>
      <c r="G2058" s="0" t="n">
        <v>22</v>
      </c>
      <c r="H2058" s="0" t="n">
        <v>25</v>
      </c>
      <c r="I2058" s="0" t="n">
        <v>1</v>
      </c>
      <c r="J2058" s="0" t="n">
        <v>4</v>
      </c>
      <c r="K2058" s="0" t="n">
        <v>2</v>
      </c>
      <c r="L2058" s="0" t="n">
        <v>0</v>
      </c>
      <c r="M2058" s="0" t="n">
        <v>0</v>
      </c>
      <c r="N2058" s="0" t="s">
        <v>82</v>
      </c>
      <c r="O2058" s="0" t="s">
        <v>92</v>
      </c>
      <c r="P2058" s="0" t="s">
        <v>93</v>
      </c>
      <c r="Q2058" s="0" t="s">
        <v>94</v>
      </c>
      <c r="R2058" s="0" t="n">
        <v>0</v>
      </c>
      <c r="S2058" s="0" t="n">
        <v>0</v>
      </c>
      <c r="T2058" s="0" t="n">
        <v>0</v>
      </c>
      <c r="U2058" s="0" t="s">
        <v>95</v>
      </c>
      <c r="V2058" s="0" t="s">
        <v>95</v>
      </c>
      <c r="W2058" s="0" t="n">
        <v>0</v>
      </c>
      <c r="X2058" s="0" t="s">
        <v>86</v>
      </c>
      <c r="Y2058" s="0" t="n">
        <v>240</v>
      </c>
      <c r="Z2058" s="0" t="n">
        <v>0</v>
      </c>
      <c r="AA2058" s="0" t="n">
        <v>0</v>
      </c>
      <c r="AB2058" s="0" t="s">
        <v>87</v>
      </c>
      <c r="AC2058" s="0" t="n">
        <v>52.2</v>
      </c>
      <c r="AD2058" s="0" t="n">
        <v>0</v>
      </c>
      <c r="AE2058" s="0" t="n">
        <v>1</v>
      </c>
      <c r="AF2058" s="0" t="s">
        <v>96</v>
      </c>
      <c r="AG2058" s="13" t="n">
        <v>42508</v>
      </c>
      <c r="AH2058" s="25" t="n">
        <f aca="false">I2058+J2058</f>
        <v>5</v>
      </c>
      <c r="AI2058" s="25" t="n">
        <f aca="false">K2058+L2058+M2058</f>
        <v>2</v>
      </c>
      <c r="AJ2058" s="25" t="n">
        <f aca="false">AC2058*AH2058</f>
        <v>261</v>
      </c>
      <c r="AK2058" s="0" t="str">
        <f aca="false">IF(C2058=1,"Cancelled","Completed")</f>
        <v>Cancelled</v>
      </c>
      <c r="AL2058" s="0" t="str">
        <f aca="false">_xlfn.IFS(D2058&lt;=7,"0-7 Days",D2058&lt;=30,"8-30 Days",D2058&lt;=90,"31-90 Days",TRUE(),"90+ Days")</f>
        <v>90+ Days</v>
      </c>
      <c r="AM2058" s="0" t="str">
        <f aca="false">_xlfn.IFS(OR(F2058="December",F2058="January",F2058="February"),"Winter",OR(F2058="March",F2058="April",F2058="May"),"Spring",OR(F2058="June",F2058="July",F2058="August"),"Summer",TRUE(),"Autumn")</f>
        <v>Spring</v>
      </c>
      <c r="AN2058" s="0" t="str">
        <f aca="false">IF(L2058+M2058&gt;0,"Family","Adult Only")</f>
        <v>Adult Only</v>
      </c>
      <c r="AO2058" s="0" t="str">
        <f aca="false">IF(U2058=V2058,"Same","Changed")</f>
        <v>Same</v>
      </c>
    </row>
    <row r="2059" customFormat="false" ht="15" hidden="false" customHeight="false" outlineLevel="0" collapsed="false">
      <c r="A2059" s="14" t="n">
        <v>2164</v>
      </c>
      <c r="B2059" s="14" t="s">
        <v>80</v>
      </c>
      <c r="C2059" s="14" t="n">
        <v>1</v>
      </c>
      <c r="D2059" s="14" t="n">
        <v>24</v>
      </c>
      <c r="E2059" s="14" t="n">
        <v>2016</v>
      </c>
      <c r="F2059" s="14" t="s">
        <v>119</v>
      </c>
      <c r="G2059" s="14" t="n">
        <v>33</v>
      </c>
      <c r="H2059" s="14" t="n">
        <v>13</v>
      </c>
      <c r="I2059" s="14" t="n">
        <v>2</v>
      </c>
      <c r="J2059" s="14" t="n">
        <v>1</v>
      </c>
      <c r="K2059" s="14" t="n">
        <v>2</v>
      </c>
      <c r="L2059" s="14" t="n">
        <v>2</v>
      </c>
      <c r="M2059" s="14" t="n">
        <v>0</v>
      </c>
      <c r="N2059" s="14" t="s">
        <v>82</v>
      </c>
      <c r="O2059" s="14" t="s">
        <v>92</v>
      </c>
      <c r="P2059" s="14" t="s">
        <v>93</v>
      </c>
      <c r="Q2059" s="14" t="s">
        <v>94</v>
      </c>
      <c r="R2059" s="14" t="n">
        <v>0</v>
      </c>
      <c r="S2059" s="14" t="n">
        <v>0</v>
      </c>
      <c r="T2059" s="14" t="n">
        <v>0</v>
      </c>
      <c r="U2059" s="14" t="s">
        <v>136</v>
      </c>
      <c r="V2059" s="14" t="s">
        <v>136</v>
      </c>
      <c r="W2059" s="14" t="n">
        <v>0</v>
      </c>
      <c r="X2059" s="14" t="s">
        <v>86</v>
      </c>
      <c r="Y2059" s="14" t="n">
        <v>240</v>
      </c>
      <c r="Z2059" s="14" t="n">
        <v>0</v>
      </c>
      <c r="AA2059" s="14" t="n">
        <v>0</v>
      </c>
      <c r="AB2059" s="14" t="s">
        <v>87</v>
      </c>
      <c r="AC2059" s="14" t="n">
        <v>299</v>
      </c>
      <c r="AD2059" s="14" t="n">
        <v>0</v>
      </c>
      <c r="AE2059" s="14" t="n">
        <v>0</v>
      </c>
      <c r="AF2059" s="14" t="s">
        <v>96</v>
      </c>
      <c r="AG2059" s="15" t="n">
        <v>42571</v>
      </c>
      <c r="AH2059" s="14" t="n">
        <f aca="false">I2059+J2059</f>
        <v>3</v>
      </c>
      <c r="AI2059" s="14" t="n">
        <f aca="false">K2059+L2059+M2059</f>
        <v>4</v>
      </c>
      <c r="AJ2059" s="14" t="n">
        <f aca="false">AC2059*AH2059</f>
        <v>897</v>
      </c>
      <c r="AK2059" s="14" t="str">
        <f aca="false">IF(C2059=1,"Cancelled","Completed")</f>
        <v>Cancelled</v>
      </c>
      <c r="AL2059" s="14" t="str">
        <f aca="false">_xlfn.IFS(D2059&lt;=7,"0-7 Days",D2059&lt;=30,"8-30 Days",D2059&lt;=90,"31-90 Days",TRUE(),"90+ Days")</f>
        <v>8-30 Days</v>
      </c>
      <c r="AM2059" s="14" t="str">
        <f aca="false">_xlfn.IFS(OR(F2059="December",F2059="January",F2059="February"),"Winter",OR(F2059="March",F2059="April",F2059="May"),"Spring",OR(F2059="June",F2059="July",F2059="August"),"Summer",TRUE(),"Autumn")</f>
        <v>Summer</v>
      </c>
      <c r="AN2059" s="14" t="str">
        <f aca="false">IF(L2059+M2059&gt;0,"Family","Adult Only")</f>
        <v>Family</v>
      </c>
      <c r="AO2059" s="14" t="str">
        <f aca="false">IF(U2059=V2059,"Same","Changed")</f>
        <v>Same</v>
      </c>
    </row>
    <row r="2060" customFormat="false" ht="15" hidden="false" customHeight="false" outlineLevel="0" collapsed="false">
      <c r="A2060" s="0" t="n">
        <v>2165</v>
      </c>
      <c r="B2060" s="0" t="s">
        <v>90</v>
      </c>
      <c r="C2060" s="0" t="n">
        <v>1</v>
      </c>
      <c r="D2060" s="0" t="n">
        <v>62</v>
      </c>
      <c r="E2060" s="0" t="n">
        <v>2017</v>
      </c>
      <c r="F2060" s="0" t="s">
        <v>121</v>
      </c>
      <c r="G2060" s="0" t="n">
        <v>19</v>
      </c>
      <c r="H2060" s="0" t="n">
        <v>8</v>
      </c>
      <c r="I2060" s="0" t="n">
        <v>2</v>
      </c>
      <c r="J2060" s="0" t="n">
        <v>5</v>
      </c>
      <c r="K2060" s="0" t="n">
        <v>2</v>
      </c>
      <c r="L2060" s="0" t="n">
        <v>0</v>
      </c>
      <c r="M2060" s="0" t="n">
        <v>0</v>
      </c>
      <c r="N2060" s="0" t="s">
        <v>82</v>
      </c>
      <c r="O2060" s="0" t="s">
        <v>92</v>
      </c>
      <c r="P2060" s="0" t="s">
        <v>99</v>
      </c>
      <c r="Q2060" s="0" t="s">
        <v>94</v>
      </c>
      <c r="R2060" s="0" t="n">
        <v>0</v>
      </c>
      <c r="S2060" s="0" t="n">
        <v>0</v>
      </c>
      <c r="T2060" s="0" t="n">
        <v>0</v>
      </c>
      <c r="U2060" s="0" t="s">
        <v>85</v>
      </c>
      <c r="V2060" s="0" t="s">
        <v>85</v>
      </c>
      <c r="W2060" s="0" t="n">
        <v>0</v>
      </c>
      <c r="X2060" s="0" t="s">
        <v>86</v>
      </c>
      <c r="Y2060" s="0" t="n">
        <v>57</v>
      </c>
      <c r="Z2060" s="0" t="n">
        <v>0</v>
      </c>
      <c r="AA2060" s="0" t="n">
        <v>0</v>
      </c>
      <c r="AB2060" s="0" t="s">
        <v>87</v>
      </c>
      <c r="AC2060" s="0" t="n">
        <v>228.21</v>
      </c>
      <c r="AD2060" s="0" t="n">
        <v>0</v>
      </c>
      <c r="AE2060" s="0" t="n">
        <v>0</v>
      </c>
      <c r="AF2060" s="0" t="s">
        <v>96</v>
      </c>
      <c r="AG2060" s="13" t="n">
        <v>42802</v>
      </c>
      <c r="AH2060" s="25" t="n">
        <f aca="false">I2060+J2060</f>
        <v>7</v>
      </c>
      <c r="AI2060" s="25" t="n">
        <f aca="false">K2060+L2060+M2060</f>
        <v>2</v>
      </c>
      <c r="AJ2060" s="25" t="n">
        <f aca="false">AC2060*AH2060</f>
        <v>1597.47</v>
      </c>
      <c r="AK2060" s="0" t="str">
        <f aca="false">IF(C2060=1,"Cancelled","Completed")</f>
        <v>Cancelled</v>
      </c>
      <c r="AL2060" s="0" t="str">
        <f aca="false">_xlfn.IFS(D2060&lt;=7,"0-7 Days",D2060&lt;=30,"8-30 Days",D2060&lt;=90,"31-90 Days",TRUE(),"90+ Days")</f>
        <v>31-90 Days</v>
      </c>
      <c r="AM2060" s="0" t="str">
        <f aca="false">_xlfn.IFS(OR(F2060="December",F2060="January",F2060="February"),"Winter",OR(F2060="March",F2060="April",F2060="May"),"Spring",OR(F2060="June",F2060="July",F2060="August"),"Summer",TRUE(),"Autumn")</f>
        <v>Spring</v>
      </c>
      <c r="AN2060" s="0" t="str">
        <f aca="false">IF(L2060+M2060&gt;0,"Family","Adult Only")</f>
        <v>Adult Only</v>
      </c>
      <c r="AO2060" s="0" t="str">
        <f aca="false">IF(U2060=V2060,"Same","Changed")</f>
        <v>Same</v>
      </c>
    </row>
    <row r="2061" customFormat="false" ht="15" hidden="false" customHeight="false" outlineLevel="0" collapsed="false">
      <c r="A2061" s="14" t="n">
        <v>2166</v>
      </c>
      <c r="B2061" s="14" t="s">
        <v>80</v>
      </c>
      <c r="C2061" s="14" t="n">
        <v>1</v>
      </c>
      <c r="D2061" s="14" t="n">
        <v>32</v>
      </c>
      <c r="E2061" s="14" t="n">
        <v>2016</v>
      </c>
      <c r="F2061" s="14" t="s">
        <v>135</v>
      </c>
      <c r="G2061" s="14" t="n">
        <v>24</v>
      </c>
      <c r="H2061" s="14" t="n">
        <v>5</v>
      </c>
      <c r="I2061" s="14" t="n">
        <v>2</v>
      </c>
      <c r="J2061" s="14" t="n">
        <v>3</v>
      </c>
      <c r="K2061" s="14" t="n">
        <v>2</v>
      </c>
      <c r="L2061" s="14" t="n">
        <v>0</v>
      </c>
      <c r="M2061" s="14" t="n">
        <v>0</v>
      </c>
      <c r="N2061" s="14" t="s">
        <v>82</v>
      </c>
      <c r="O2061" s="14" t="s">
        <v>197</v>
      </c>
      <c r="P2061" s="14" t="s">
        <v>93</v>
      </c>
      <c r="Q2061" s="14" t="s">
        <v>94</v>
      </c>
      <c r="R2061" s="14" t="n">
        <v>0</v>
      </c>
      <c r="S2061" s="14" t="n">
        <v>0</v>
      </c>
      <c r="T2061" s="14" t="n">
        <v>0</v>
      </c>
      <c r="U2061" s="14" t="s">
        <v>95</v>
      </c>
      <c r="V2061" s="14" t="s">
        <v>95</v>
      </c>
      <c r="W2061" s="14" t="n">
        <v>0</v>
      </c>
      <c r="X2061" s="14" t="s">
        <v>86</v>
      </c>
      <c r="Y2061" s="14" t="n">
        <v>240</v>
      </c>
      <c r="Z2061" s="14" t="n">
        <v>0</v>
      </c>
      <c r="AA2061" s="14" t="n">
        <v>0</v>
      </c>
      <c r="AB2061" s="14" t="s">
        <v>87</v>
      </c>
      <c r="AC2061" s="14" t="n">
        <v>113</v>
      </c>
      <c r="AD2061" s="14" t="n">
        <v>0</v>
      </c>
      <c r="AE2061" s="14" t="n">
        <v>0</v>
      </c>
      <c r="AF2061" s="14" t="s">
        <v>96</v>
      </c>
      <c r="AG2061" s="15" t="n">
        <v>42509</v>
      </c>
      <c r="AH2061" s="14" t="n">
        <f aca="false">I2061+J2061</f>
        <v>5</v>
      </c>
      <c r="AI2061" s="14" t="n">
        <f aca="false">K2061+L2061+M2061</f>
        <v>2</v>
      </c>
      <c r="AJ2061" s="14" t="n">
        <f aca="false">AC2061*AH2061</f>
        <v>565</v>
      </c>
      <c r="AK2061" s="14" t="str">
        <f aca="false">IF(C2061=1,"Cancelled","Completed")</f>
        <v>Cancelled</v>
      </c>
      <c r="AL2061" s="14" t="str">
        <f aca="false">_xlfn.IFS(D2061&lt;=7,"0-7 Days",D2061&lt;=30,"8-30 Days",D2061&lt;=90,"31-90 Days",TRUE(),"90+ Days")</f>
        <v>31-90 Days</v>
      </c>
      <c r="AM2061" s="14" t="str">
        <f aca="false">_xlfn.IFS(OR(F2061="December",F2061="January",F2061="February"),"Winter",OR(F2061="March",F2061="April",F2061="May"),"Spring",OR(F2061="June",F2061="July",F2061="August"),"Summer",TRUE(),"Autumn")</f>
        <v>Summer</v>
      </c>
      <c r="AN2061" s="14" t="str">
        <f aca="false">IF(L2061+M2061&gt;0,"Family","Adult Only")</f>
        <v>Adult Only</v>
      </c>
      <c r="AO2061" s="14" t="str">
        <f aca="false">IF(U2061=V2061,"Same","Changed")</f>
        <v>Same</v>
      </c>
    </row>
    <row r="2062" customFormat="false" ht="15" hidden="false" customHeight="false" outlineLevel="0" collapsed="false">
      <c r="A2062" s="0" t="n">
        <v>2167</v>
      </c>
      <c r="B2062" s="0" t="s">
        <v>90</v>
      </c>
      <c r="C2062" s="0" t="n">
        <v>0</v>
      </c>
      <c r="D2062" s="0" t="n">
        <v>43</v>
      </c>
      <c r="E2062" s="0" t="n">
        <v>2017</v>
      </c>
      <c r="F2062" s="0" t="s">
        <v>103</v>
      </c>
      <c r="G2062" s="0" t="n">
        <v>10</v>
      </c>
      <c r="H2062" s="0" t="n">
        <v>9</v>
      </c>
      <c r="I2062" s="0" t="n">
        <v>0</v>
      </c>
      <c r="J2062" s="0" t="n">
        <v>3</v>
      </c>
      <c r="K2062" s="0" t="n">
        <v>3</v>
      </c>
      <c r="L2062" s="0" t="n">
        <v>0</v>
      </c>
      <c r="M2062" s="0" t="n">
        <v>0</v>
      </c>
      <c r="N2062" s="0" t="s">
        <v>82</v>
      </c>
      <c r="O2062" s="0" t="s">
        <v>83</v>
      </c>
      <c r="P2062" s="0" t="s">
        <v>99</v>
      </c>
      <c r="Q2062" s="0" t="s">
        <v>94</v>
      </c>
      <c r="R2062" s="0" t="n">
        <v>0</v>
      </c>
      <c r="S2062" s="0" t="n">
        <v>0</v>
      </c>
      <c r="T2062" s="0" t="n">
        <v>0</v>
      </c>
      <c r="U2062" s="0" t="s">
        <v>109</v>
      </c>
      <c r="V2062" s="0" t="s">
        <v>109</v>
      </c>
      <c r="W2062" s="0" t="n">
        <v>0</v>
      </c>
      <c r="X2062" s="0" t="s">
        <v>86</v>
      </c>
      <c r="Y2062" s="0" t="n">
        <v>28</v>
      </c>
      <c r="Z2062" s="0" t="n">
        <v>0</v>
      </c>
      <c r="AA2062" s="0" t="n">
        <v>0</v>
      </c>
      <c r="AB2062" s="0" t="s">
        <v>87</v>
      </c>
      <c r="AC2062" s="0" t="n">
        <v>120</v>
      </c>
      <c r="AD2062" s="0" t="n">
        <v>0</v>
      </c>
      <c r="AE2062" s="0" t="n">
        <v>0</v>
      </c>
      <c r="AF2062" s="0" t="s">
        <v>88</v>
      </c>
      <c r="AG2062" s="13" t="n">
        <v>42806</v>
      </c>
      <c r="AH2062" s="25" t="n">
        <f aca="false">I2062+J2062</f>
        <v>3</v>
      </c>
      <c r="AI2062" s="25" t="n">
        <f aca="false">K2062+L2062+M2062</f>
        <v>3</v>
      </c>
      <c r="AJ2062" s="25" t="n">
        <f aca="false">AC2062*AH2062</f>
        <v>360</v>
      </c>
      <c r="AK2062" s="0" t="str">
        <f aca="false">IF(C2062=1,"Cancelled","Completed")</f>
        <v>Completed</v>
      </c>
      <c r="AL2062" s="0" t="str">
        <f aca="false">_xlfn.IFS(D2062&lt;=7,"0-7 Days",D2062&lt;=30,"8-30 Days",D2062&lt;=90,"31-90 Days",TRUE(),"90+ Days")</f>
        <v>31-90 Days</v>
      </c>
      <c r="AM2062" s="0" t="str">
        <f aca="false">_xlfn.IFS(OR(F2062="December",F2062="January",F2062="February"),"Winter",OR(F2062="March",F2062="April",F2062="May"),"Spring",OR(F2062="June",F2062="July",F2062="August"),"Summer",TRUE(),"Autumn")</f>
        <v>Spring</v>
      </c>
      <c r="AN2062" s="0" t="str">
        <f aca="false">IF(L2062+M2062&gt;0,"Family","Adult Only")</f>
        <v>Adult Only</v>
      </c>
      <c r="AO2062" s="0" t="str">
        <f aca="false">IF(U2062=V2062,"Same","Changed")</f>
        <v>Same</v>
      </c>
    </row>
    <row r="2063" customFormat="false" ht="15" hidden="false" customHeight="false" outlineLevel="0" collapsed="false">
      <c r="A2063" s="14" t="n">
        <v>2169</v>
      </c>
      <c r="B2063" s="14" t="s">
        <v>90</v>
      </c>
      <c r="C2063" s="14" t="n">
        <v>0</v>
      </c>
      <c r="D2063" s="14" t="n">
        <v>22</v>
      </c>
      <c r="E2063" s="14" t="n">
        <v>2017</v>
      </c>
      <c r="F2063" s="14" t="s">
        <v>103</v>
      </c>
      <c r="G2063" s="14" t="n">
        <v>11</v>
      </c>
      <c r="H2063" s="14" t="n">
        <v>14</v>
      </c>
      <c r="I2063" s="14" t="n">
        <v>0</v>
      </c>
      <c r="J2063" s="14" t="n">
        <v>3</v>
      </c>
      <c r="K2063" s="14" t="n">
        <v>2</v>
      </c>
      <c r="L2063" s="14" t="n">
        <v>0</v>
      </c>
      <c r="M2063" s="14" t="n">
        <v>0</v>
      </c>
      <c r="N2063" s="14" t="s">
        <v>82</v>
      </c>
      <c r="O2063" s="14" t="s">
        <v>149</v>
      </c>
      <c r="P2063" s="14" t="s">
        <v>93</v>
      </c>
      <c r="Q2063" s="14" t="s">
        <v>94</v>
      </c>
      <c r="R2063" s="14" t="n">
        <v>0</v>
      </c>
      <c r="S2063" s="14" t="n">
        <v>0</v>
      </c>
      <c r="T2063" s="14" t="n">
        <v>0</v>
      </c>
      <c r="U2063" s="14" t="s">
        <v>109</v>
      </c>
      <c r="V2063" s="14" t="s">
        <v>109</v>
      </c>
      <c r="W2063" s="14" t="n">
        <v>0</v>
      </c>
      <c r="X2063" s="14" t="s">
        <v>86</v>
      </c>
      <c r="Y2063" s="14" t="n">
        <v>9</v>
      </c>
      <c r="Z2063" s="14" t="n">
        <v>0</v>
      </c>
      <c r="AA2063" s="14" t="n">
        <v>0</v>
      </c>
      <c r="AB2063" s="14" t="s">
        <v>87</v>
      </c>
      <c r="AC2063" s="14" t="n">
        <v>124.67</v>
      </c>
      <c r="AD2063" s="14" t="n">
        <v>0</v>
      </c>
      <c r="AE2063" s="14" t="n">
        <v>0</v>
      </c>
      <c r="AF2063" s="14" t="s">
        <v>88</v>
      </c>
      <c r="AG2063" s="15" t="n">
        <v>42811</v>
      </c>
      <c r="AH2063" s="14" t="n">
        <f aca="false">I2063+J2063</f>
        <v>3</v>
      </c>
      <c r="AI2063" s="14" t="n">
        <f aca="false">K2063+L2063+M2063</f>
        <v>2</v>
      </c>
      <c r="AJ2063" s="14" t="n">
        <f aca="false">AC2063*AH2063</f>
        <v>374.01</v>
      </c>
      <c r="AK2063" s="14" t="str">
        <f aca="false">IF(C2063=1,"Cancelled","Completed")</f>
        <v>Completed</v>
      </c>
      <c r="AL2063" s="14" t="str">
        <f aca="false">_xlfn.IFS(D2063&lt;=7,"0-7 Days",D2063&lt;=30,"8-30 Days",D2063&lt;=90,"31-90 Days",TRUE(),"90+ Days")</f>
        <v>8-30 Days</v>
      </c>
      <c r="AM2063" s="14" t="str">
        <f aca="false">_xlfn.IFS(OR(F2063="December",F2063="January",F2063="February"),"Winter",OR(F2063="March",F2063="April",F2063="May"),"Spring",OR(F2063="June",F2063="July",F2063="August"),"Summer",TRUE(),"Autumn")</f>
        <v>Spring</v>
      </c>
      <c r="AN2063" s="14" t="str">
        <f aca="false">IF(L2063+M2063&gt;0,"Family","Adult Only")</f>
        <v>Adult Only</v>
      </c>
      <c r="AO2063" s="14" t="str">
        <f aca="false">IF(U2063=V2063,"Same","Changed")</f>
        <v>Same</v>
      </c>
    </row>
    <row r="2064" customFormat="false" ht="15" hidden="false" customHeight="false" outlineLevel="0" collapsed="false">
      <c r="A2064" s="0" t="n">
        <v>2170</v>
      </c>
      <c r="B2064" s="0" t="s">
        <v>90</v>
      </c>
      <c r="C2064" s="0" t="n">
        <v>1</v>
      </c>
      <c r="D2064" s="0" t="n">
        <v>88</v>
      </c>
      <c r="E2064" s="0" t="n">
        <v>2017</v>
      </c>
      <c r="F2064" s="0" t="s">
        <v>118</v>
      </c>
      <c r="G2064" s="0" t="n">
        <v>7</v>
      </c>
      <c r="H2064" s="0" t="n">
        <v>12</v>
      </c>
      <c r="I2064" s="0" t="n">
        <v>2</v>
      </c>
      <c r="J2064" s="0" t="n">
        <v>0</v>
      </c>
      <c r="K2064" s="0" t="n">
        <v>2</v>
      </c>
      <c r="L2064" s="0" t="n">
        <v>0</v>
      </c>
      <c r="M2064" s="0" t="n">
        <v>0</v>
      </c>
      <c r="N2064" s="0" t="s">
        <v>82</v>
      </c>
      <c r="O2064" s="0" t="s">
        <v>92</v>
      </c>
      <c r="P2064" s="0" t="s">
        <v>116</v>
      </c>
      <c r="Q2064" s="0" t="s">
        <v>94</v>
      </c>
      <c r="R2064" s="0" t="n">
        <v>0</v>
      </c>
      <c r="S2064" s="0" t="n">
        <v>0</v>
      </c>
      <c r="T2064" s="0" t="n">
        <v>0</v>
      </c>
      <c r="U2064" s="0" t="s">
        <v>95</v>
      </c>
      <c r="V2064" s="0" t="s">
        <v>95</v>
      </c>
      <c r="W2064" s="0" t="n">
        <v>0</v>
      </c>
      <c r="X2064" s="0" t="s">
        <v>120</v>
      </c>
      <c r="Y2064" s="0" t="n">
        <v>3</v>
      </c>
      <c r="Z2064" s="0" t="n">
        <v>0</v>
      </c>
      <c r="AA2064" s="0" t="n">
        <v>21</v>
      </c>
      <c r="AB2064" s="0" t="s">
        <v>87</v>
      </c>
      <c r="AC2064" s="0" t="n">
        <v>80</v>
      </c>
      <c r="AD2064" s="0" t="n">
        <v>0</v>
      </c>
      <c r="AE2064" s="0" t="n">
        <v>0</v>
      </c>
      <c r="AF2064" s="0" t="s">
        <v>96</v>
      </c>
      <c r="AG2064" s="13" t="n">
        <v>42711</v>
      </c>
      <c r="AH2064" s="25" t="n">
        <f aca="false">I2064+J2064</f>
        <v>2</v>
      </c>
      <c r="AI2064" s="25" t="n">
        <f aca="false">K2064+L2064+M2064</f>
        <v>2</v>
      </c>
      <c r="AJ2064" s="25" t="n">
        <f aca="false">AC2064*AH2064</f>
        <v>160</v>
      </c>
      <c r="AK2064" s="0" t="str">
        <f aca="false">IF(C2064=1,"Cancelled","Completed")</f>
        <v>Cancelled</v>
      </c>
      <c r="AL2064" s="0" t="str">
        <f aca="false">_xlfn.IFS(D2064&lt;=7,"0-7 Days",D2064&lt;=30,"8-30 Days",D2064&lt;=90,"31-90 Days",TRUE(),"90+ Days")</f>
        <v>31-90 Days</v>
      </c>
      <c r="AM2064" s="0" t="str">
        <f aca="false">_xlfn.IFS(OR(F2064="December",F2064="January",F2064="February"),"Winter",OR(F2064="March",F2064="April",F2064="May"),"Spring",OR(F2064="June",F2064="July",F2064="August"),"Summer",TRUE(),"Autumn")</f>
        <v>Winter</v>
      </c>
      <c r="AN2064" s="0" t="str">
        <f aca="false">IF(L2064+M2064&gt;0,"Family","Adult Only")</f>
        <v>Adult Only</v>
      </c>
      <c r="AO2064" s="0" t="str">
        <f aca="false">IF(U2064=V2064,"Same","Changed")</f>
        <v>Same</v>
      </c>
    </row>
    <row r="2065" customFormat="false" ht="15" hidden="false" customHeight="false" outlineLevel="0" collapsed="false">
      <c r="A2065" s="14" t="n">
        <v>2171</v>
      </c>
      <c r="B2065" s="14" t="s">
        <v>90</v>
      </c>
      <c r="C2065" s="14" t="n">
        <v>0</v>
      </c>
      <c r="D2065" s="14" t="n">
        <v>117</v>
      </c>
      <c r="E2065" s="14" t="n">
        <v>2017</v>
      </c>
      <c r="F2065" s="14" t="s">
        <v>103</v>
      </c>
      <c r="G2065" s="14" t="n">
        <v>10</v>
      </c>
      <c r="H2065" s="14" t="n">
        <v>10</v>
      </c>
      <c r="I2065" s="14" t="n">
        <v>1</v>
      </c>
      <c r="J2065" s="14" t="n">
        <v>2</v>
      </c>
      <c r="K2065" s="14" t="n">
        <v>2</v>
      </c>
      <c r="L2065" s="14" t="n">
        <v>0</v>
      </c>
      <c r="M2065" s="14" t="n">
        <v>0</v>
      </c>
      <c r="N2065" s="14" t="s">
        <v>112</v>
      </c>
      <c r="O2065" s="14" t="s">
        <v>167</v>
      </c>
      <c r="P2065" s="14" t="s">
        <v>93</v>
      </c>
      <c r="Q2065" s="14" t="s">
        <v>94</v>
      </c>
      <c r="R2065" s="14" t="n">
        <v>0</v>
      </c>
      <c r="S2065" s="14" t="n">
        <v>0</v>
      </c>
      <c r="T2065" s="14" t="n">
        <v>0</v>
      </c>
      <c r="U2065" s="14" t="s">
        <v>95</v>
      </c>
      <c r="V2065" s="14" t="s">
        <v>95</v>
      </c>
      <c r="W2065" s="14" t="n">
        <v>0</v>
      </c>
      <c r="X2065" s="14" t="s">
        <v>86</v>
      </c>
      <c r="Y2065" s="14" t="n">
        <v>9</v>
      </c>
      <c r="Z2065" s="14" t="n">
        <v>0</v>
      </c>
      <c r="AA2065" s="14" t="n">
        <v>0</v>
      </c>
      <c r="AB2065" s="14" t="s">
        <v>87</v>
      </c>
      <c r="AC2065" s="14" t="n">
        <v>127.8</v>
      </c>
      <c r="AD2065" s="14" t="n">
        <v>0</v>
      </c>
      <c r="AE2065" s="14" t="n">
        <v>1</v>
      </c>
      <c r="AF2065" s="14" t="s">
        <v>88</v>
      </c>
      <c r="AG2065" s="15" t="n">
        <v>42807</v>
      </c>
      <c r="AH2065" s="14" t="n">
        <f aca="false">I2065+J2065</f>
        <v>3</v>
      </c>
      <c r="AI2065" s="14" t="n">
        <f aca="false">K2065+L2065+M2065</f>
        <v>2</v>
      </c>
      <c r="AJ2065" s="14" t="n">
        <f aca="false">AC2065*AH2065</f>
        <v>383.4</v>
      </c>
      <c r="AK2065" s="14" t="str">
        <f aca="false">IF(C2065=1,"Cancelled","Completed")</f>
        <v>Completed</v>
      </c>
      <c r="AL2065" s="14" t="str">
        <f aca="false">_xlfn.IFS(D2065&lt;=7,"0-7 Days",D2065&lt;=30,"8-30 Days",D2065&lt;=90,"31-90 Days",TRUE(),"90+ Days")</f>
        <v>90+ Days</v>
      </c>
      <c r="AM2065" s="14" t="str">
        <f aca="false">_xlfn.IFS(OR(F2065="December",F2065="January",F2065="February"),"Winter",OR(F2065="March",F2065="April",F2065="May"),"Spring",OR(F2065="June",F2065="July",F2065="August"),"Summer",TRUE(),"Autumn")</f>
        <v>Spring</v>
      </c>
      <c r="AN2065" s="14" t="str">
        <f aca="false">IF(L2065+M2065&gt;0,"Family","Adult Only")</f>
        <v>Adult Only</v>
      </c>
      <c r="AO2065" s="14" t="str">
        <f aca="false">IF(U2065=V2065,"Same","Changed")</f>
        <v>Same</v>
      </c>
    </row>
    <row r="2066" customFormat="false" ht="15" hidden="false" customHeight="false" outlineLevel="0" collapsed="false">
      <c r="A2066" s="0" t="n">
        <v>2172</v>
      </c>
      <c r="B2066" s="0" t="s">
        <v>90</v>
      </c>
      <c r="C2066" s="0" t="n">
        <v>0</v>
      </c>
      <c r="D2066" s="0" t="n">
        <v>429</v>
      </c>
      <c r="E2066" s="0" t="n">
        <v>2016</v>
      </c>
      <c r="F2066" s="0" t="s">
        <v>114</v>
      </c>
      <c r="G2066" s="0" t="n">
        <v>39</v>
      </c>
      <c r="H2066" s="0" t="n">
        <v>23</v>
      </c>
      <c r="I2066" s="0" t="n">
        <v>0</v>
      </c>
      <c r="J2066" s="0" t="n">
        <v>2</v>
      </c>
      <c r="K2066" s="0" t="n">
        <v>2</v>
      </c>
      <c r="L2066" s="0" t="n">
        <v>0</v>
      </c>
      <c r="M2066" s="0" t="n">
        <v>0</v>
      </c>
      <c r="N2066" s="0" t="s">
        <v>82</v>
      </c>
      <c r="O2066" s="0" t="s">
        <v>122</v>
      </c>
      <c r="P2066" s="0" t="s">
        <v>116</v>
      </c>
      <c r="Q2066" s="0" t="s">
        <v>94</v>
      </c>
      <c r="R2066" s="0" t="n">
        <v>0</v>
      </c>
      <c r="S2066" s="0" t="n">
        <v>0</v>
      </c>
      <c r="T2066" s="0" t="n">
        <v>0</v>
      </c>
      <c r="U2066" s="0" t="s">
        <v>95</v>
      </c>
      <c r="V2066" s="0" t="s">
        <v>95</v>
      </c>
      <c r="W2066" s="0" t="n">
        <v>0</v>
      </c>
      <c r="X2066" s="0" t="s">
        <v>86</v>
      </c>
      <c r="Y2066" s="0" t="n">
        <v>1</v>
      </c>
      <c r="Z2066" s="0" t="n">
        <v>0</v>
      </c>
      <c r="AA2066" s="0" t="n">
        <v>330</v>
      </c>
      <c r="AB2066" s="0" t="s">
        <v>101</v>
      </c>
      <c r="AC2066" s="0" t="n">
        <v>65</v>
      </c>
      <c r="AD2066" s="0" t="n">
        <v>0</v>
      </c>
      <c r="AE2066" s="0" t="n">
        <v>0</v>
      </c>
      <c r="AF2066" s="0" t="s">
        <v>88</v>
      </c>
      <c r="AG2066" s="13" t="n">
        <v>42638</v>
      </c>
      <c r="AH2066" s="25" t="n">
        <f aca="false">I2066+J2066</f>
        <v>2</v>
      </c>
      <c r="AI2066" s="25" t="n">
        <f aca="false">K2066+L2066+M2066</f>
        <v>2</v>
      </c>
      <c r="AJ2066" s="25" t="n">
        <f aca="false">AC2066*AH2066</f>
        <v>130</v>
      </c>
      <c r="AK2066" s="0" t="str">
        <f aca="false">IF(C2066=1,"Cancelled","Completed")</f>
        <v>Completed</v>
      </c>
      <c r="AL2066" s="0" t="str">
        <f aca="false">_xlfn.IFS(D2066&lt;=7,"0-7 Days",D2066&lt;=30,"8-30 Days",D2066&lt;=90,"31-90 Days",TRUE(),"90+ Days")</f>
        <v>90+ Days</v>
      </c>
      <c r="AM2066" s="0" t="str">
        <f aca="false">_xlfn.IFS(OR(F2066="December",F2066="January",F2066="February"),"Winter",OR(F2066="March",F2066="April",F2066="May"),"Spring",OR(F2066="June",F2066="July",F2066="August"),"Summer",TRUE(),"Autumn")</f>
        <v>Autumn</v>
      </c>
      <c r="AN2066" s="0" t="str">
        <f aca="false">IF(L2066+M2066&gt;0,"Family","Adult Only")</f>
        <v>Adult Only</v>
      </c>
      <c r="AO2066" s="0" t="str">
        <f aca="false">IF(U2066=V2066,"Same","Changed")</f>
        <v>Same</v>
      </c>
    </row>
    <row r="2067" customFormat="false" ht="15" hidden="false" customHeight="false" outlineLevel="0" collapsed="false">
      <c r="A2067" s="14" t="n">
        <v>2173</v>
      </c>
      <c r="B2067" s="14" t="s">
        <v>90</v>
      </c>
      <c r="C2067" s="14" t="n">
        <v>1</v>
      </c>
      <c r="D2067" s="14" t="n">
        <v>336</v>
      </c>
      <c r="E2067" s="14" t="n">
        <v>2015</v>
      </c>
      <c r="F2067" s="14" t="s">
        <v>114</v>
      </c>
      <c r="G2067" s="14" t="n">
        <v>38</v>
      </c>
      <c r="H2067" s="14" t="n">
        <v>18</v>
      </c>
      <c r="I2067" s="14" t="n">
        <v>0</v>
      </c>
      <c r="J2067" s="14" t="n">
        <v>2</v>
      </c>
      <c r="K2067" s="14" t="n">
        <v>2</v>
      </c>
      <c r="L2067" s="14" t="n">
        <v>0</v>
      </c>
      <c r="M2067" s="14" t="n">
        <v>0</v>
      </c>
      <c r="N2067" s="14" t="s">
        <v>112</v>
      </c>
      <c r="O2067" s="14" t="s">
        <v>92</v>
      </c>
      <c r="P2067" s="14" t="s">
        <v>99</v>
      </c>
      <c r="Q2067" s="14" t="s">
        <v>94</v>
      </c>
      <c r="R2067" s="14" t="n">
        <v>0</v>
      </c>
      <c r="S2067" s="14" t="n">
        <v>1</v>
      </c>
      <c r="T2067" s="14" t="n">
        <v>0</v>
      </c>
      <c r="U2067" s="14" t="s">
        <v>95</v>
      </c>
      <c r="V2067" s="14" t="s">
        <v>95</v>
      </c>
      <c r="W2067" s="14" t="n">
        <v>0</v>
      </c>
      <c r="X2067" s="14" t="s">
        <v>120</v>
      </c>
      <c r="Y2067" s="14" t="n">
        <v>6</v>
      </c>
      <c r="Z2067" s="14" t="n">
        <v>0</v>
      </c>
      <c r="AA2067" s="14" t="n">
        <v>0</v>
      </c>
      <c r="AB2067" s="14" t="s">
        <v>101</v>
      </c>
      <c r="AC2067" s="14" t="n">
        <v>101.5</v>
      </c>
      <c r="AD2067" s="14" t="n">
        <v>0</v>
      </c>
      <c r="AE2067" s="14" t="n">
        <v>0</v>
      </c>
      <c r="AF2067" s="14" t="s">
        <v>96</v>
      </c>
      <c r="AG2067" s="15" t="n">
        <v>42191</v>
      </c>
      <c r="AH2067" s="14" t="n">
        <f aca="false">I2067+J2067</f>
        <v>2</v>
      </c>
      <c r="AI2067" s="14" t="n">
        <f aca="false">K2067+L2067+M2067</f>
        <v>2</v>
      </c>
      <c r="AJ2067" s="14" t="n">
        <f aca="false">AC2067*AH2067</f>
        <v>203</v>
      </c>
      <c r="AK2067" s="14" t="str">
        <f aca="false">IF(C2067=1,"Cancelled","Completed")</f>
        <v>Cancelled</v>
      </c>
      <c r="AL2067" s="14" t="str">
        <f aca="false">_xlfn.IFS(D2067&lt;=7,"0-7 Days",D2067&lt;=30,"8-30 Days",D2067&lt;=90,"31-90 Days",TRUE(),"90+ Days")</f>
        <v>90+ Days</v>
      </c>
      <c r="AM2067" s="14" t="str">
        <f aca="false">_xlfn.IFS(OR(F2067="December",F2067="January",F2067="February"),"Winter",OR(F2067="March",F2067="April",F2067="May"),"Spring",OR(F2067="June",F2067="July",F2067="August"),"Summer",TRUE(),"Autumn")</f>
        <v>Autumn</v>
      </c>
      <c r="AN2067" s="14" t="str">
        <f aca="false">IF(L2067+M2067&gt;0,"Family","Adult Only")</f>
        <v>Adult Only</v>
      </c>
      <c r="AO2067" s="14" t="str">
        <f aca="false">IF(U2067=V2067,"Same","Changed")</f>
        <v>Same</v>
      </c>
    </row>
    <row r="2068" customFormat="false" ht="15" hidden="false" customHeight="false" outlineLevel="0" collapsed="false">
      <c r="A2068" s="0" t="n">
        <v>2175</v>
      </c>
      <c r="B2068" s="0" t="s">
        <v>80</v>
      </c>
      <c r="C2068" s="0" t="n">
        <v>0</v>
      </c>
      <c r="D2068" s="0" t="n">
        <v>88</v>
      </c>
      <c r="E2068" s="0" t="n">
        <v>2016</v>
      </c>
      <c r="F2068" s="0" t="s">
        <v>119</v>
      </c>
      <c r="G2068" s="0" t="n">
        <v>32</v>
      </c>
      <c r="H2068" s="0" t="n">
        <v>4</v>
      </c>
      <c r="I2068" s="0" t="n">
        <v>0</v>
      </c>
      <c r="J2068" s="0" t="n">
        <v>3</v>
      </c>
      <c r="K2068" s="0" t="n">
        <v>3</v>
      </c>
      <c r="L2068" s="0" t="n">
        <v>1</v>
      </c>
      <c r="M2068" s="0" t="n">
        <v>0</v>
      </c>
      <c r="N2068" s="0" t="s">
        <v>82</v>
      </c>
      <c r="O2068" s="0" t="s">
        <v>108</v>
      </c>
      <c r="P2068" s="0" t="s">
        <v>93</v>
      </c>
      <c r="Q2068" s="0" t="s">
        <v>94</v>
      </c>
      <c r="R2068" s="0" t="n">
        <v>0</v>
      </c>
      <c r="S2068" s="0" t="n">
        <v>0</v>
      </c>
      <c r="T2068" s="0" t="n">
        <v>0</v>
      </c>
      <c r="U2068" s="0" t="s">
        <v>144</v>
      </c>
      <c r="V2068" s="0" t="s">
        <v>144</v>
      </c>
      <c r="W2068" s="0" t="n">
        <v>0</v>
      </c>
      <c r="X2068" s="0" t="s">
        <v>86</v>
      </c>
      <c r="Y2068" s="0" t="n">
        <v>240</v>
      </c>
      <c r="Z2068" s="0" t="n">
        <v>0</v>
      </c>
      <c r="AA2068" s="0" t="n">
        <v>0</v>
      </c>
      <c r="AB2068" s="0" t="s">
        <v>87</v>
      </c>
      <c r="AC2068" s="0" t="n">
        <v>283</v>
      </c>
      <c r="AD2068" s="0" t="n">
        <v>0</v>
      </c>
      <c r="AE2068" s="0" t="n">
        <v>0</v>
      </c>
      <c r="AF2068" s="0" t="s">
        <v>88</v>
      </c>
      <c r="AG2068" s="13" t="n">
        <v>42589</v>
      </c>
      <c r="AH2068" s="25" t="n">
        <f aca="false">I2068+J2068</f>
        <v>3</v>
      </c>
      <c r="AI2068" s="25" t="n">
        <f aca="false">K2068+L2068+M2068</f>
        <v>4</v>
      </c>
      <c r="AJ2068" s="25" t="n">
        <f aca="false">AC2068*AH2068</f>
        <v>849</v>
      </c>
      <c r="AK2068" s="0" t="str">
        <f aca="false">IF(C2068=1,"Cancelled","Completed")</f>
        <v>Completed</v>
      </c>
      <c r="AL2068" s="0" t="str">
        <f aca="false">_xlfn.IFS(D2068&lt;=7,"0-7 Days",D2068&lt;=30,"8-30 Days",D2068&lt;=90,"31-90 Days",TRUE(),"90+ Days")</f>
        <v>31-90 Days</v>
      </c>
      <c r="AM2068" s="0" t="str">
        <f aca="false">_xlfn.IFS(OR(F2068="December",F2068="January",F2068="February"),"Winter",OR(F2068="March",F2068="April",F2068="May"),"Spring",OR(F2068="June",F2068="July",F2068="August"),"Summer",TRUE(),"Autumn")</f>
        <v>Summer</v>
      </c>
      <c r="AN2068" s="0" t="str">
        <f aca="false">IF(L2068+M2068&gt;0,"Family","Adult Only")</f>
        <v>Family</v>
      </c>
      <c r="AO2068" s="0" t="str">
        <f aca="false">IF(U2068=V2068,"Same","Changed")</f>
        <v>Same</v>
      </c>
    </row>
    <row r="2069" customFormat="false" ht="15" hidden="false" customHeight="false" outlineLevel="0" collapsed="false">
      <c r="A2069" s="14" t="n">
        <v>2176</v>
      </c>
      <c r="B2069" s="14" t="s">
        <v>90</v>
      </c>
      <c r="C2069" s="14" t="n">
        <v>1</v>
      </c>
      <c r="D2069" s="14" t="n">
        <v>11</v>
      </c>
      <c r="E2069" s="14" t="n">
        <v>2016</v>
      </c>
      <c r="F2069" s="14" t="s">
        <v>135</v>
      </c>
      <c r="G2069" s="14" t="n">
        <v>25</v>
      </c>
      <c r="H2069" s="14" t="n">
        <v>14</v>
      </c>
      <c r="I2069" s="14" t="n">
        <v>0</v>
      </c>
      <c r="J2069" s="14" t="n">
        <v>3</v>
      </c>
      <c r="K2069" s="14" t="n">
        <v>2</v>
      </c>
      <c r="L2069" s="14" t="n">
        <v>0</v>
      </c>
      <c r="M2069" s="14" t="n">
        <v>0</v>
      </c>
      <c r="N2069" s="14" t="s">
        <v>82</v>
      </c>
      <c r="O2069" s="14" t="s">
        <v>92</v>
      </c>
      <c r="P2069" s="14" t="s">
        <v>128</v>
      </c>
      <c r="Q2069" s="14" t="s">
        <v>128</v>
      </c>
      <c r="R2069" s="14" t="n">
        <v>0</v>
      </c>
      <c r="S2069" s="14" t="n">
        <v>0</v>
      </c>
      <c r="T2069" s="14" t="n">
        <v>0</v>
      </c>
      <c r="U2069" s="14" t="s">
        <v>109</v>
      </c>
      <c r="V2069" s="14" t="s">
        <v>109</v>
      </c>
      <c r="W2069" s="14" t="n">
        <v>0</v>
      </c>
      <c r="X2069" s="14" t="s">
        <v>120</v>
      </c>
      <c r="Y2069" s="14" t="n">
        <v>0</v>
      </c>
      <c r="Z2069" s="14" t="n">
        <v>51</v>
      </c>
      <c r="AA2069" s="14" t="n">
        <v>0</v>
      </c>
      <c r="AB2069" s="14" t="s">
        <v>87</v>
      </c>
      <c r="AC2069" s="14" t="n">
        <v>90</v>
      </c>
      <c r="AD2069" s="14" t="n">
        <v>0</v>
      </c>
      <c r="AE2069" s="14" t="n">
        <v>0</v>
      </c>
      <c r="AF2069" s="14" t="s">
        <v>96</v>
      </c>
      <c r="AG2069" s="15" t="n">
        <v>42524</v>
      </c>
      <c r="AH2069" s="14" t="n">
        <f aca="false">I2069+J2069</f>
        <v>3</v>
      </c>
      <c r="AI2069" s="14" t="n">
        <f aca="false">K2069+L2069+M2069</f>
        <v>2</v>
      </c>
      <c r="AJ2069" s="14" t="n">
        <f aca="false">AC2069*AH2069</f>
        <v>270</v>
      </c>
      <c r="AK2069" s="14" t="str">
        <f aca="false">IF(C2069=1,"Cancelled","Completed")</f>
        <v>Cancelled</v>
      </c>
      <c r="AL2069" s="14" t="str">
        <f aca="false">_xlfn.IFS(D2069&lt;=7,"0-7 Days",D2069&lt;=30,"8-30 Days",D2069&lt;=90,"31-90 Days",TRUE(),"90+ Days")</f>
        <v>8-30 Days</v>
      </c>
      <c r="AM2069" s="14" t="str">
        <f aca="false">_xlfn.IFS(OR(F2069="December",F2069="January",F2069="February"),"Winter",OR(F2069="March",F2069="April",F2069="May"),"Spring",OR(F2069="June",F2069="July",F2069="August"),"Summer",TRUE(),"Autumn")</f>
        <v>Summer</v>
      </c>
      <c r="AN2069" s="14" t="str">
        <f aca="false">IF(L2069+M2069&gt;0,"Family","Adult Only")</f>
        <v>Adult Only</v>
      </c>
      <c r="AO2069" s="14" t="str">
        <f aca="false">IF(U2069=V2069,"Same","Changed")</f>
        <v>Same</v>
      </c>
    </row>
    <row r="2070" customFormat="false" ht="15" hidden="false" customHeight="false" outlineLevel="0" collapsed="false">
      <c r="A2070" s="0" t="n">
        <v>2177</v>
      </c>
      <c r="B2070" s="0" t="s">
        <v>80</v>
      </c>
      <c r="C2070" s="0" t="n">
        <v>1</v>
      </c>
      <c r="D2070" s="0" t="n">
        <v>139</v>
      </c>
      <c r="E2070" s="0" t="n">
        <v>2016</v>
      </c>
      <c r="F2070" s="0" t="s">
        <v>121</v>
      </c>
      <c r="G2070" s="0" t="n">
        <v>23</v>
      </c>
      <c r="H2070" s="0" t="n">
        <v>29</v>
      </c>
      <c r="I2070" s="0" t="n">
        <v>2</v>
      </c>
      <c r="J2070" s="0" t="n">
        <v>5</v>
      </c>
      <c r="K2070" s="0" t="n">
        <v>2</v>
      </c>
      <c r="L2070" s="0" t="n">
        <v>0</v>
      </c>
      <c r="M2070" s="0" t="n">
        <v>0</v>
      </c>
      <c r="N2070" s="0" t="s">
        <v>112</v>
      </c>
      <c r="O2070" s="0" t="s">
        <v>92</v>
      </c>
      <c r="P2070" s="0" t="s">
        <v>93</v>
      </c>
      <c r="Q2070" s="0" t="s">
        <v>94</v>
      </c>
      <c r="R2070" s="0" t="n">
        <v>0</v>
      </c>
      <c r="S2070" s="0" t="n">
        <v>0</v>
      </c>
      <c r="T2070" s="0" t="n">
        <v>0</v>
      </c>
      <c r="U2070" s="0" t="s">
        <v>109</v>
      </c>
      <c r="V2070" s="0" t="s">
        <v>109</v>
      </c>
      <c r="W2070" s="0" t="n">
        <v>0</v>
      </c>
      <c r="X2070" s="0" t="s">
        <v>86</v>
      </c>
      <c r="Y2070" s="0" t="n">
        <v>242</v>
      </c>
      <c r="Z2070" s="0" t="n">
        <v>0</v>
      </c>
      <c r="AA2070" s="0" t="n">
        <v>0</v>
      </c>
      <c r="AB2070" s="0" t="s">
        <v>87</v>
      </c>
      <c r="AC2070" s="0" t="n">
        <v>105.81</v>
      </c>
      <c r="AD2070" s="0" t="n">
        <v>0</v>
      </c>
      <c r="AE2070" s="0" t="n">
        <v>0</v>
      </c>
      <c r="AF2070" s="0" t="s">
        <v>96</v>
      </c>
      <c r="AG2070" s="13" t="n">
        <v>42382</v>
      </c>
      <c r="AH2070" s="25" t="n">
        <f aca="false">I2070+J2070</f>
        <v>7</v>
      </c>
      <c r="AI2070" s="25" t="n">
        <f aca="false">K2070+L2070+M2070</f>
        <v>2</v>
      </c>
      <c r="AJ2070" s="25" t="n">
        <f aca="false">AC2070*AH2070</f>
        <v>740.67</v>
      </c>
      <c r="AK2070" s="0" t="str">
        <f aca="false">IF(C2070=1,"Cancelled","Completed")</f>
        <v>Cancelled</v>
      </c>
      <c r="AL2070" s="0" t="str">
        <f aca="false">_xlfn.IFS(D2070&lt;=7,"0-7 Days",D2070&lt;=30,"8-30 Days",D2070&lt;=90,"31-90 Days",TRUE(),"90+ Days")</f>
        <v>90+ Days</v>
      </c>
      <c r="AM2070" s="0" t="str">
        <f aca="false">_xlfn.IFS(OR(F2070="December",F2070="January",F2070="February"),"Winter",OR(F2070="March",F2070="April",F2070="May"),"Spring",OR(F2070="June",F2070="July",F2070="August"),"Summer",TRUE(),"Autumn")</f>
        <v>Spring</v>
      </c>
      <c r="AN2070" s="0" t="str">
        <f aca="false">IF(L2070+M2070&gt;0,"Family","Adult Only")</f>
        <v>Adult Only</v>
      </c>
      <c r="AO2070" s="0" t="str">
        <f aca="false">IF(U2070=V2070,"Same","Changed")</f>
        <v>Same</v>
      </c>
    </row>
    <row r="2071" customFormat="false" ht="15" hidden="false" customHeight="false" outlineLevel="0" collapsed="false">
      <c r="A2071" s="14" t="n">
        <v>2178</v>
      </c>
      <c r="B2071" s="14" t="s">
        <v>90</v>
      </c>
      <c r="C2071" s="14" t="n">
        <v>1</v>
      </c>
      <c r="D2071" s="14" t="n">
        <v>50</v>
      </c>
      <c r="E2071" s="14" t="n">
        <v>2017</v>
      </c>
      <c r="F2071" s="14" t="s">
        <v>126</v>
      </c>
      <c r="G2071" s="14" t="n">
        <v>2</v>
      </c>
      <c r="H2071" s="14" t="n">
        <v>10</v>
      </c>
      <c r="I2071" s="14" t="n">
        <v>4</v>
      </c>
      <c r="J2071" s="14" t="n">
        <v>11</v>
      </c>
      <c r="K2071" s="14" t="n">
        <v>2</v>
      </c>
      <c r="L2071" s="14" t="n">
        <v>0</v>
      </c>
      <c r="M2071" s="14" t="n">
        <v>0</v>
      </c>
      <c r="N2071" s="14" t="s">
        <v>82</v>
      </c>
      <c r="O2071" s="14" t="s">
        <v>149</v>
      </c>
      <c r="P2071" s="14" t="s">
        <v>93</v>
      </c>
      <c r="Q2071" s="14" t="s">
        <v>94</v>
      </c>
      <c r="R2071" s="14" t="n">
        <v>0</v>
      </c>
      <c r="S2071" s="14" t="n">
        <v>0</v>
      </c>
      <c r="T2071" s="14" t="n">
        <v>0</v>
      </c>
      <c r="U2071" s="14" t="s">
        <v>109</v>
      </c>
      <c r="V2071" s="14" t="s">
        <v>109</v>
      </c>
      <c r="W2071" s="14" t="n">
        <v>0</v>
      </c>
      <c r="X2071" s="14" t="s">
        <v>86</v>
      </c>
      <c r="Y2071" s="14" t="n">
        <v>9</v>
      </c>
      <c r="Z2071" s="14" t="n">
        <v>0</v>
      </c>
      <c r="AA2071" s="14" t="n">
        <v>0</v>
      </c>
      <c r="AB2071" s="14" t="s">
        <v>87</v>
      </c>
      <c r="AC2071" s="14" t="n">
        <v>96.9</v>
      </c>
      <c r="AD2071" s="14" t="n">
        <v>0</v>
      </c>
      <c r="AE2071" s="14" t="n">
        <v>0</v>
      </c>
      <c r="AF2071" s="14" t="s">
        <v>96</v>
      </c>
      <c r="AG2071" s="15" t="n">
        <v>42695</v>
      </c>
      <c r="AH2071" s="14" t="n">
        <f aca="false">I2071+J2071</f>
        <v>15</v>
      </c>
      <c r="AI2071" s="14" t="n">
        <f aca="false">K2071+L2071+M2071</f>
        <v>2</v>
      </c>
      <c r="AJ2071" s="14" t="n">
        <f aca="false">AC2071*AH2071</f>
        <v>1453.5</v>
      </c>
      <c r="AK2071" s="14" t="str">
        <f aca="false">IF(C2071=1,"Cancelled","Completed")</f>
        <v>Cancelled</v>
      </c>
      <c r="AL2071" s="14" t="str">
        <f aca="false">_xlfn.IFS(D2071&lt;=7,"0-7 Days",D2071&lt;=30,"8-30 Days",D2071&lt;=90,"31-90 Days",TRUE(),"90+ Days")</f>
        <v>31-90 Days</v>
      </c>
      <c r="AM2071" s="14" t="str">
        <f aca="false">_xlfn.IFS(OR(F2071="December",F2071="January",F2071="February"),"Winter",OR(F2071="March",F2071="April",F2071="May"),"Spring",OR(F2071="June",F2071="July",F2071="August"),"Summer",TRUE(),"Autumn")</f>
        <v>Winter</v>
      </c>
      <c r="AN2071" s="14" t="str">
        <f aca="false">IF(L2071+M2071&gt;0,"Family","Adult Only")</f>
        <v>Adult Only</v>
      </c>
      <c r="AO2071" s="14" t="str">
        <f aca="false">IF(U2071=V2071,"Same","Changed")</f>
        <v>Same</v>
      </c>
    </row>
    <row r="2072" customFormat="false" ht="15" hidden="false" customHeight="false" outlineLevel="0" collapsed="false">
      <c r="A2072" s="0" t="n">
        <v>2179</v>
      </c>
      <c r="B2072" s="0" t="s">
        <v>90</v>
      </c>
      <c r="C2072" s="0" t="n">
        <v>0</v>
      </c>
      <c r="D2072" s="0" t="n">
        <v>40</v>
      </c>
      <c r="E2072" s="0" t="n">
        <v>2016</v>
      </c>
      <c r="F2072" s="0" t="s">
        <v>103</v>
      </c>
      <c r="G2072" s="0" t="n">
        <v>11</v>
      </c>
      <c r="H2072" s="0" t="n">
        <v>7</v>
      </c>
      <c r="I2072" s="0" t="n">
        <v>1</v>
      </c>
      <c r="J2072" s="0" t="n">
        <v>2</v>
      </c>
      <c r="K2072" s="0" t="n">
        <v>2</v>
      </c>
      <c r="L2072" s="0" t="n">
        <v>0</v>
      </c>
      <c r="M2072" s="0" t="n">
        <v>0</v>
      </c>
      <c r="N2072" s="0" t="s">
        <v>107</v>
      </c>
      <c r="O2072" s="0" t="s">
        <v>122</v>
      </c>
      <c r="P2072" s="0" t="s">
        <v>93</v>
      </c>
      <c r="Q2072" s="0" t="s">
        <v>94</v>
      </c>
      <c r="R2072" s="0" t="n">
        <v>0</v>
      </c>
      <c r="S2072" s="0" t="n">
        <v>0</v>
      </c>
      <c r="T2072" s="0" t="n">
        <v>0</v>
      </c>
      <c r="U2072" s="0" t="s">
        <v>95</v>
      </c>
      <c r="V2072" s="0" t="s">
        <v>95</v>
      </c>
      <c r="W2072" s="0" t="n">
        <v>0</v>
      </c>
      <c r="X2072" s="0" t="s">
        <v>86</v>
      </c>
      <c r="Y2072" s="0" t="n">
        <v>9</v>
      </c>
      <c r="Z2072" s="0" t="n">
        <v>0</v>
      </c>
      <c r="AA2072" s="0" t="n">
        <v>0</v>
      </c>
      <c r="AB2072" s="0" t="s">
        <v>101</v>
      </c>
      <c r="AC2072" s="0" t="n">
        <v>82.1</v>
      </c>
      <c r="AD2072" s="0" t="n">
        <v>0</v>
      </c>
      <c r="AE2072" s="0" t="n">
        <v>1</v>
      </c>
      <c r="AF2072" s="0" t="s">
        <v>88</v>
      </c>
      <c r="AG2072" s="13" t="n">
        <v>42439</v>
      </c>
      <c r="AH2072" s="25" t="n">
        <f aca="false">I2072+J2072</f>
        <v>3</v>
      </c>
      <c r="AI2072" s="25" t="n">
        <f aca="false">K2072+L2072+M2072</f>
        <v>2</v>
      </c>
      <c r="AJ2072" s="25" t="n">
        <f aca="false">AC2072*AH2072</f>
        <v>246.3</v>
      </c>
      <c r="AK2072" s="0" t="str">
        <f aca="false">IF(C2072=1,"Cancelled","Completed")</f>
        <v>Completed</v>
      </c>
      <c r="AL2072" s="0" t="str">
        <f aca="false">_xlfn.IFS(D2072&lt;=7,"0-7 Days",D2072&lt;=30,"8-30 Days",D2072&lt;=90,"31-90 Days",TRUE(),"90+ Days")</f>
        <v>31-90 Days</v>
      </c>
      <c r="AM2072" s="0" t="str">
        <f aca="false">_xlfn.IFS(OR(F2072="December",F2072="January",F2072="February"),"Winter",OR(F2072="March",F2072="April",F2072="May"),"Spring",OR(F2072="June",F2072="July",F2072="August"),"Summer",TRUE(),"Autumn")</f>
        <v>Spring</v>
      </c>
      <c r="AN2072" s="0" t="str">
        <f aca="false">IF(L2072+M2072&gt;0,"Family","Adult Only")</f>
        <v>Adult Only</v>
      </c>
      <c r="AO2072" s="0" t="str">
        <f aca="false">IF(U2072=V2072,"Same","Changed")</f>
        <v>Same</v>
      </c>
    </row>
    <row r="2073" customFormat="false" ht="15" hidden="false" customHeight="false" outlineLevel="0" collapsed="false">
      <c r="A2073" s="14" t="n">
        <v>2180</v>
      </c>
      <c r="B2073" s="14" t="s">
        <v>90</v>
      </c>
      <c r="C2073" s="14" t="n">
        <v>1</v>
      </c>
      <c r="D2073" s="14" t="n">
        <v>123</v>
      </c>
      <c r="E2073" s="14" t="n">
        <v>2017</v>
      </c>
      <c r="F2073" s="14" t="s">
        <v>135</v>
      </c>
      <c r="G2073" s="14" t="n">
        <v>24</v>
      </c>
      <c r="H2073" s="14" t="n">
        <v>16</v>
      </c>
      <c r="I2073" s="14" t="n">
        <v>1</v>
      </c>
      <c r="J2073" s="14" t="n">
        <v>2</v>
      </c>
      <c r="K2073" s="14" t="n">
        <v>2</v>
      </c>
      <c r="L2073" s="14" t="n">
        <v>0</v>
      </c>
      <c r="M2073" s="14" t="n">
        <v>0</v>
      </c>
      <c r="N2073" s="14" t="s">
        <v>82</v>
      </c>
      <c r="O2073" s="14" t="s">
        <v>122</v>
      </c>
      <c r="P2073" s="14" t="s">
        <v>93</v>
      </c>
      <c r="Q2073" s="14" t="s">
        <v>94</v>
      </c>
      <c r="R2073" s="14" t="n">
        <v>0</v>
      </c>
      <c r="S2073" s="14" t="n">
        <v>0</v>
      </c>
      <c r="T2073" s="14" t="n">
        <v>0</v>
      </c>
      <c r="U2073" s="14" t="s">
        <v>124</v>
      </c>
      <c r="V2073" s="14" t="s">
        <v>124</v>
      </c>
      <c r="W2073" s="14" t="n">
        <v>0</v>
      </c>
      <c r="X2073" s="14" t="s">
        <v>86</v>
      </c>
      <c r="Y2073" s="14" t="n">
        <v>9</v>
      </c>
      <c r="Z2073" s="14" t="n">
        <v>0</v>
      </c>
      <c r="AA2073" s="14" t="n">
        <v>0</v>
      </c>
      <c r="AB2073" s="14" t="s">
        <v>87</v>
      </c>
      <c r="AC2073" s="14" t="n">
        <v>153</v>
      </c>
      <c r="AD2073" s="14" t="n">
        <v>0</v>
      </c>
      <c r="AE2073" s="14" t="n">
        <v>0</v>
      </c>
      <c r="AF2073" s="14" t="s">
        <v>96</v>
      </c>
      <c r="AG2073" s="15" t="n">
        <v>42862</v>
      </c>
      <c r="AH2073" s="14" t="n">
        <f aca="false">I2073+J2073</f>
        <v>3</v>
      </c>
      <c r="AI2073" s="14" t="n">
        <f aca="false">K2073+L2073+M2073</f>
        <v>2</v>
      </c>
      <c r="AJ2073" s="14" t="n">
        <f aca="false">AC2073*AH2073</f>
        <v>459</v>
      </c>
      <c r="AK2073" s="14" t="str">
        <f aca="false">IF(C2073=1,"Cancelled","Completed")</f>
        <v>Cancelled</v>
      </c>
      <c r="AL2073" s="14" t="str">
        <f aca="false">_xlfn.IFS(D2073&lt;=7,"0-7 Days",D2073&lt;=30,"8-30 Days",D2073&lt;=90,"31-90 Days",TRUE(),"90+ Days")</f>
        <v>90+ Days</v>
      </c>
      <c r="AM2073" s="14" t="str">
        <f aca="false">_xlfn.IFS(OR(F2073="December",F2073="January",F2073="February"),"Winter",OR(F2073="March",F2073="April",F2073="May"),"Spring",OR(F2073="June",F2073="July",F2073="August"),"Summer",TRUE(),"Autumn")</f>
        <v>Summer</v>
      </c>
      <c r="AN2073" s="14" t="str">
        <f aca="false">IF(L2073+M2073&gt;0,"Family","Adult Only")</f>
        <v>Adult Only</v>
      </c>
      <c r="AO2073" s="14" t="str">
        <f aca="false">IF(U2073=V2073,"Same","Changed")</f>
        <v>Same</v>
      </c>
    </row>
    <row r="2074" customFormat="false" ht="15" hidden="false" customHeight="false" outlineLevel="0" collapsed="false">
      <c r="A2074" s="0" t="n">
        <v>2181</v>
      </c>
      <c r="B2074" s="0" t="s">
        <v>80</v>
      </c>
      <c r="C2074" s="0" t="n">
        <v>1</v>
      </c>
      <c r="D2074" s="0" t="n">
        <v>6</v>
      </c>
      <c r="E2074" s="0" t="n">
        <v>2016</v>
      </c>
      <c r="F2074" s="0" t="s">
        <v>91</v>
      </c>
      <c r="G2074" s="0" t="n">
        <v>31</v>
      </c>
      <c r="H2074" s="0" t="n">
        <v>29</v>
      </c>
      <c r="I2074" s="0" t="n">
        <v>1</v>
      </c>
      <c r="J2074" s="0" t="n">
        <v>2</v>
      </c>
      <c r="K2074" s="0" t="n">
        <v>1</v>
      </c>
      <c r="L2074" s="0" t="n">
        <v>0</v>
      </c>
      <c r="M2074" s="0" t="n">
        <v>0</v>
      </c>
      <c r="N2074" s="0" t="s">
        <v>82</v>
      </c>
      <c r="O2074" s="0" t="s">
        <v>92</v>
      </c>
      <c r="P2074" s="0" t="s">
        <v>84</v>
      </c>
      <c r="Q2074" s="0" t="s">
        <v>84</v>
      </c>
      <c r="R2074" s="0" t="n">
        <v>0</v>
      </c>
      <c r="S2074" s="0" t="n">
        <v>0</v>
      </c>
      <c r="T2074" s="0" t="n">
        <v>0</v>
      </c>
      <c r="U2074" s="0" t="s">
        <v>95</v>
      </c>
      <c r="V2074" s="0" t="s">
        <v>156</v>
      </c>
      <c r="W2074" s="0" t="n">
        <v>0</v>
      </c>
      <c r="X2074" s="0" t="s">
        <v>86</v>
      </c>
      <c r="Y2074" s="0" t="n">
        <v>0</v>
      </c>
      <c r="Z2074" s="0" t="n">
        <v>0</v>
      </c>
      <c r="AA2074" s="0" t="n">
        <v>0</v>
      </c>
      <c r="AB2074" s="0" t="s">
        <v>101</v>
      </c>
      <c r="AC2074" s="0" t="n">
        <v>182</v>
      </c>
      <c r="AD2074" s="0" t="n">
        <v>0</v>
      </c>
      <c r="AE2074" s="0" t="n">
        <v>1</v>
      </c>
      <c r="AF2074" s="0" t="s">
        <v>96</v>
      </c>
      <c r="AG2074" s="13" t="n">
        <v>42580</v>
      </c>
      <c r="AH2074" s="25" t="n">
        <f aca="false">I2074+J2074</f>
        <v>3</v>
      </c>
      <c r="AI2074" s="25" t="n">
        <f aca="false">K2074+L2074+M2074</f>
        <v>1</v>
      </c>
      <c r="AJ2074" s="25" t="n">
        <f aca="false">AC2074*AH2074</f>
        <v>546</v>
      </c>
      <c r="AK2074" s="0" t="str">
        <f aca="false">IF(C2074=1,"Cancelled","Completed")</f>
        <v>Cancelled</v>
      </c>
      <c r="AL2074" s="0" t="str">
        <f aca="false">_xlfn.IFS(D2074&lt;=7,"0-7 Days",D2074&lt;=30,"8-30 Days",D2074&lt;=90,"31-90 Days",TRUE(),"90+ Days")</f>
        <v>0-7 Days</v>
      </c>
      <c r="AM2074" s="0" t="str">
        <f aca="false">_xlfn.IFS(OR(F2074="December",F2074="January",F2074="February"),"Winter",OR(F2074="March",F2074="April",F2074="May"),"Spring",OR(F2074="June",F2074="July",F2074="August"),"Summer",TRUE(),"Autumn")</f>
        <v>Summer</v>
      </c>
      <c r="AN2074" s="0" t="str">
        <f aca="false">IF(L2074+M2074&gt;0,"Family","Adult Only")</f>
        <v>Adult Only</v>
      </c>
      <c r="AO2074" s="0" t="str">
        <f aca="false">IF(U2074=V2074,"Same","Changed")</f>
        <v>Changed</v>
      </c>
    </row>
    <row r="2075" customFormat="false" ht="15" hidden="false" customHeight="false" outlineLevel="0" collapsed="false">
      <c r="A2075" s="14" t="n">
        <v>2182</v>
      </c>
      <c r="B2075" s="14" t="s">
        <v>80</v>
      </c>
      <c r="C2075" s="14" t="n">
        <v>0</v>
      </c>
      <c r="D2075" s="14" t="n">
        <v>1</v>
      </c>
      <c r="E2075" s="14" t="n">
        <v>2016</v>
      </c>
      <c r="F2075" s="14" t="s">
        <v>113</v>
      </c>
      <c r="G2075" s="14" t="n">
        <v>45</v>
      </c>
      <c r="H2075" s="14" t="n">
        <v>5</v>
      </c>
      <c r="I2075" s="14" t="n">
        <v>0</v>
      </c>
      <c r="J2075" s="14" t="n">
        <v>1</v>
      </c>
      <c r="K2075" s="14" t="n">
        <v>1</v>
      </c>
      <c r="L2075" s="14" t="n">
        <v>0</v>
      </c>
      <c r="M2075" s="14" t="n">
        <v>0</v>
      </c>
      <c r="N2075" s="14" t="s">
        <v>82</v>
      </c>
      <c r="O2075" s="14" t="s">
        <v>92</v>
      </c>
      <c r="P2075" s="14" t="s">
        <v>93</v>
      </c>
      <c r="Q2075" s="14" t="s">
        <v>94</v>
      </c>
      <c r="R2075" s="14" t="n">
        <v>0</v>
      </c>
      <c r="S2075" s="14" t="n">
        <v>0</v>
      </c>
      <c r="T2075" s="14" t="n">
        <v>0</v>
      </c>
      <c r="U2075" s="14" t="s">
        <v>95</v>
      </c>
      <c r="V2075" s="14" t="s">
        <v>95</v>
      </c>
      <c r="W2075" s="14" t="n">
        <v>0</v>
      </c>
      <c r="X2075" s="14" t="s">
        <v>86</v>
      </c>
      <c r="Y2075" s="14" t="n">
        <v>240</v>
      </c>
      <c r="Z2075" s="14" t="n">
        <v>0</v>
      </c>
      <c r="AA2075" s="14" t="n">
        <v>0</v>
      </c>
      <c r="AB2075" s="14" t="s">
        <v>101</v>
      </c>
      <c r="AC2075" s="14" t="n">
        <v>70</v>
      </c>
      <c r="AD2075" s="14" t="n">
        <v>0</v>
      </c>
      <c r="AE2075" s="14" t="n">
        <v>1</v>
      </c>
      <c r="AF2075" s="14" t="s">
        <v>88</v>
      </c>
      <c r="AG2075" s="15" t="n">
        <v>42680</v>
      </c>
      <c r="AH2075" s="14" t="n">
        <f aca="false">I2075+J2075</f>
        <v>1</v>
      </c>
      <c r="AI2075" s="14" t="n">
        <f aca="false">K2075+L2075+M2075</f>
        <v>1</v>
      </c>
      <c r="AJ2075" s="14" t="n">
        <f aca="false">AC2075*AH2075</f>
        <v>70</v>
      </c>
      <c r="AK2075" s="14" t="str">
        <f aca="false">IF(C2075=1,"Cancelled","Completed")</f>
        <v>Completed</v>
      </c>
      <c r="AL2075" s="14" t="str">
        <f aca="false">_xlfn.IFS(D2075&lt;=7,"0-7 Days",D2075&lt;=30,"8-30 Days",D2075&lt;=90,"31-90 Days",TRUE(),"90+ Days")</f>
        <v>0-7 Days</v>
      </c>
      <c r="AM2075" s="14" t="str">
        <f aca="false">_xlfn.IFS(OR(F2075="December",F2075="January",F2075="February"),"Winter",OR(F2075="March",F2075="April",F2075="May"),"Spring",OR(F2075="June",F2075="July",F2075="August"),"Summer",TRUE(),"Autumn")</f>
        <v>Autumn</v>
      </c>
      <c r="AN2075" s="14" t="str">
        <f aca="false">IF(L2075+M2075&gt;0,"Family","Adult Only")</f>
        <v>Adult Only</v>
      </c>
      <c r="AO2075" s="14" t="str">
        <f aca="false">IF(U2075=V2075,"Same","Changed")</f>
        <v>Same</v>
      </c>
    </row>
    <row r="2076" customFormat="false" ht="15" hidden="false" customHeight="false" outlineLevel="0" collapsed="false">
      <c r="A2076" s="0" t="n">
        <v>2183</v>
      </c>
      <c r="B2076" s="0" t="s">
        <v>90</v>
      </c>
      <c r="C2076" s="0" t="n">
        <v>1</v>
      </c>
      <c r="D2076" s="0" t="n">
        <v>263</v>
      </c>
      <c r="E2076" s="0" t="n">
        <v>2016</v>
      </c>
      <c r="F2076" s="0" t="s">
        <v>111</v>
      </c>
      <c r="G2076" s="0" t="n">
        <v>43</v>
      </c>
      <c r="H2076" s="0" t="n">
        <v>21</v>
      </c>
      <c r="I2076" s="0" t="n">
        <v>0</v>
      </c>
      <c r="J2076" s="0" t="n">
        <v>2</v>
      </c>
      <c r="K2076" s="0" t="n">
        <v>2</v>
      </c>
      <c r="L2076" s="0" t="n">
        <v>0</v>
      </c>
      <c r="M2076" s="0" t="n">
        <v>0</v>
      </c>
      <c r="N2076" s="0" t="s">
        <v>82</v>
      </c>
      <c r="O2076" s="0" t="s">
        <v>92</v>
      </c>
      <c r="P2076" s="0" t="s">
        <v>99</v>
      </c>
      <c r="Q2076" s="0" t="s">
        <v>94</v>
      </c>
      <c r="R2076" s="0" t="n">
        <v>0</v>
      </c>
      <c r="S2076" s="0" t="n">
        <v>0</v>
      </c>
      <c r="T2076" s="0" t="n">
        <v>0</v>
      </c>
      <c r="U2076" s="0" t="s">
        <v>95</v>
      </c>
      <c r="V2076" s="0" t="s">
        <v>95</v>
      </c>
      <c r="W2076" s="0" t="n">
        <v>0</v>
      </c>
      <c r="X2076" s="0" t="s">
        <v>120</v>
      </c>
      <c r="Y2076" s="0" t="n">
        <v>31</v>
      </c>
      <c r="Z2076" s="0" t="n">
        <v>0</v>
      </c>
      <c r="AA2076" s="0" t="n">
        <v>0</v>
      </c>
      <c r="AB2076" s="0" t="s">
        <v>87</v>
      </c>
      <c r="AC2076" s="0" t="n">
        <v>110</v>
      </c>
      <c r="AD2076" s="0" t="n">
        <v>0</v>
      </c>
      <c r="AE2076" s="0" t="n">
        <v>0</v>
      </c>
      <c r="AF2076" s="0" t="s">
        <v>96</v>
      </c>
      <c r="AG2076" s="13" t="n">
        <v>42438</v>
      </c>
      <c r="AH2076" s="25" t="n">
        <f aca="false">I2076+J2076</f>
        <v>2</v>
      </c>
      <c r="AI2076" s="25" t="n">
        <f aca="false">K2076+L2076+M2076</f>
        <v>2</v>
      </c>
      <c r="AJ2076" s="25" t="n">
        <f aca="false">AC2076*AH2076</f>
        <v>220</v>
      </c>
      <c r="AK2076" s="0" t="str">
        <f aca="false">IF(C2076=1,"Cancelled","Completed")</f>
        <v>Cancelled</v>
      </c>
      <c r="AL2076" s="0" t="str">
        <f aca="false">_xlfn.IFS(D2076&lt;=7,"0-7 Days",D2076&lt;=30,"8-30 Days",D2076&lt;=90,"31-90 Days",TRUE(),"90+ Days")</f>
        <v>90+ Days</v>
      </c>
      <c r="AM2076" s="0" t="str">
        <f aca="false">_xlfn.IFS(OR(F2076="December",F2076="January",F2076="February"),"Winter",OR(F2076="March",F2076="April",F2076="May"),"Spring",OR(F2076="June",F2076="July",F2076="August"),"Summer",TRUE(),"Autumn")</f>
        <v>Autumn</v>
      </c>
      <c r="AN2076" s="0" t="str">
        <f aca="false">IF(L2076+M2076&gt;0,"Family","Adult Only")</f>
        <v>Adult Only</v>
      </c>
      <c r="AO2076" s="0" t="str">
        <f aca="false">IF(U2076=V2076,"Same","Changed")</f>
        <v>Same</v>
      </c>
    </row>
    <row r="2077" customFormat="false" ht="15" hidden="false" customHeight="false" outlineLevel="0" collapsed="false">
      <c r="A2077" s="14" t="n">
        <v>2184</v>
      </c>
      <c r="B2077" s="14" t="s">
        <v>90</v>
      </c>
      <c r="C2077" s="14" t="n">
        <v>0</v>
      </c>
      <c r="D2077" s="14" t="n">
        <v>14</v>
      </c>
      <c r="E2077" s="14" t="n">
        <v>2017</v>
      </c>
      <c r="F2077" s="14" t="s">
        <v>118</v>
      </c>
      <c r="G2077" s="14" t="n">
        <v>6</v>
      </c>
      <c r="H2077" s="14" t="n">
        <v>9</v>
      </c>
      <c r="I2077" s="14" t="n">
        <v>2</v>
      </c>
      <c r="J2077" s="14" t="n">
        <v>5</v>
      </c>
      <c r="K2077" s="14" t="n">
        <v>2</v>
      </c>
      <c r="L2077" s="14" t="n">
        <v>0</v>
      </c>
      <c r="M2077" s="14" t="n">
        <v>0</v>
      </c>
      <c r="N2077" s="14" t="s">
        <v>107</v>
      </c>
      <c r="O2077" s="14" t="s">
        <v>198</v>
      </c>
      <c r="P2077" s="14" t="s">
        <v>99</v>
      </c>
      <c r="Q2077" s="14" t="s">
        <v>94</v>
      </c>
      <c r="R2077" s="14" t="n">
        <v>0</v>
      </c>
      <c r="S2077" s="14" t="n">
        <v>0</v>
      </c>
      <c r="T2077" s="14" t="n">
        <v>0</v>
      </c>
      <c r="U2077" s="14" t="s">
        <v>95</v>
      </c>
      <c r="V2077" s="14" t="s">
        <v>95</v>
      </c>
      <c r="W2077" s="14" t="n">
        <v>0</v>
      </c>
      <c r="X2077" s="14" t="s">
        <v>86</v>
      </c>
      <c r="Y2077" s="14" t="n">
        <v>168</v>
      </c>
      <c r="Z2077" s="14" t="n">
        <v>0</v>
      </c>
      <c r="AA2077" s="14" t="n">
        <v>0</v>
      </c>
      <c r="AB2077" s="14" t="s">
        <v>87</v>
      </c>
      <c r="AC2077" s="14" t="n">
        <v>59.5</v>
      </c>
      <c r="AD2077" s="14" t="n">
        <v>0</v>
      </c>
      <c r="AE2077" s="14" t="n">
        <v>0</v>
      </c>
      <c r="AF2077" s="14" t="s">
        <v>88</v>
      </c>
      <c r="AG2077" s="15" t="n">
        <v>42782</v>
      </c>
      <c r="AH2077" s="14" t="n">
        <f aca="false">I2077+J2077</f>
        <v>7</v>
      </c>
      <c r="AI2077" s="14" t="n">
        <f aca="false">K2077+L2077+M2077</f>
        <v>2</v>
      </c>
      <c r="AJ2077" s="14" t="n">
        <f aca="false">AC2077*AH2077</f>
        <v>416.5</v>
      </c>
      <c r="AK2077" s="14" t="str">
        <f aca="false">IF(C2077=1,"Cancelled","Completed")</f>
        <v>Completed</v>
      </c>
      <c r="AL2077" s="14" t="str">
        <f aca="false">_xlfn.IFS(D2077&lt;=7,"0-7 Days",D2077&lt;=30,"8-30 Days",D2077&lt;=90,"31-90 Days",TRUE(),"90+ Days")</f>
        <v>8-30 Days</v>
      </c>
      <c r="AM2077" s="14" t="str">
        <f aca="false">_xlfn.IFS(OR(F2077="December",F2077="January",F2077="February"),"Winter",OR(F2077="March",F2077="April",F2077="May"),"Spring",OR(F2077="June",F2077="July",F2077="August"),"Summer",TRUE(),"Autumn")</f>
        <v>Winter</v>
      </c>
      <c r="AN2077" s="14" t="str">
        <f aca="false">IF(L2077+M2077&gt;0,"Family","Adult Only")</f>
        <v>Adult Only</v>
      </c>
      <c r="AO2077" s="14" t="str">
        <f aca="false">IF(U2077=V2077,"Same","Changed")</f>
        <v>Same</v>
      </c>
    </row>
    <row r="2078" customFormat="false" ht="15" hidden="false" customHeight="false" outlineLevel="0" collapsed="false">
      <c r="A2078" s="0" t="n">
        <v>2185</v>
      </c>
      <c r="B2078" s="0" t="s">
        <v>90</v>
      </c>
      <c r="C2078" s="0" t="n">
        <v>0</v>
      </c>
      <c r="D2078" s="0" t="n">
        <v>33</v>
      </c>
      <c r="E2078" s="0" t="n">
        <v>2016</v>
      </c>
      <c r="F2078" s="0" t="s">
        <v>111</v>
      </c>
      <c r="G2078" s="0" t="n">
        <v>41</v>
      </c>
      <c r="H2078" s="0" t="n">
        <v>3</v>
      </c>
      <c r="I2078" s="0" t="n">
        <v>1</v>
      </c>
      <c r="J2078" s="0" t="n">
        <v>0</v>
      </c>
      <c r="K2078" s="0" t="n">
        <v>1</v>
      </c>
      <c r="L2078" s="0" t="n">
        <v>0</v>
      </c>
      <c r="M2078" s="0" t="n">
        <v>0</v>
      </c>
      <c r="N2078" s="0" t="s">
        <v>107</v>
      </c>
      <c r="O2078" s="0" t="s">
        <v>123</v>
      </c>
      <c r="P2078" s="0" t="s">
        <v>93</v>
      </c>
      <c r="Q2078" s="0" t="s">
        <v>166</v>
      </c>
      <c r="R2078" s="0" t="n">
        <v>0</v>
      </c>
      <c r="S2078" s="0" t="n">
        <v>0</v>
      </c>
      <c r="T2078" s="0" t="n">
        <v>0</v>
      </c>
      <c r="U2078" s="0" t="s">
        <v>95</v>
      </c>
      <c r="V2078" s="0" t="s">
        <v>138</v>
      </c>
      <c r="W2078" s="0" t="n">
        <v>0</v>
      </c>
      <c r="X2078" s="0" t="s">
        <v>86</v>
      </c>
      <c r="Y2078" s="0" t="n">
        <v>195</v>
      </c>
      <c r="Z2078" s="0" t="n">
        <v>0</v>
      </c>
      <c r="AA2078" s="0" t="n">
        <v>0</v>
      </c>
      <c r="AB2078" s="0" t="s">
        <v>87</v>
      </c>
      <c r="AC2078" s="0" t="n">
        <v>120.6</v>
      </c>
      <c r="AD2078" s="0" t="n">
        <v>0</v>
      </c>
      <c r="AE2078" s="0" t="n">
        <v>1</v>
      </c>
      <c r="AF2078" s="0" t="s">
        <v>88</v>
      </c>
      <c r="AG2078" s="13" t="n">
        <v>42647</v>
      </c>
      <c r="AH2078" s="25" t="n">
        <f aca="false">I2078+J2078</f>
        <v>1</v>
      </c>
      <c r="AI2078" s="25" t="n">
        <f aca="false">K2078+L2078+M2078</f>
        <v>1</v>
      </c>
      <c r="AJ2078" s="25" t="n">
        <f aca="false">AC2078*AH2078</f>
        <v>120.6</v>
      </c>
      <c r="AK2078" s="0" t="str">
        <f aca="false">IF(C2078=1,"Cancelled","Completed")</f>
        <v>Completed</v>
      </c>
      <c r="AL2078" s="0" t="str">
        <f aca="false">_xlfn.IFS(D2078&lt;=7,"0-7 Days",D2078&lt;=30,"8-30 Days",D2078&lt;=90,"31-90 Days",TRUE(),"90+ Days")</f>
        <v>31-90 Days</v>
      </c>
      <c r="AM2078" s="0" t="str">
        <f aca="false">_xlfn.IFS(OR(F2078="December",F2078="January",F2078="February"),"Winter",OR(F2078="March",F2078="April",F2078="May"),"Spring",OR(F2078="June",F2078="July",F2078="August"),"Summer",TRUE(),"Autumn")</f>
        <v>Autumn</v>
      </c>
      <c r="AN2078" s="0" t="str">
        <f aca="false">IF(L2078+M2078&gt;0,"Family","Adult Only")</f>
        <v>Adult Only</v>
      </c>
      <c r="AO2078" s="0" t="str">
        <f aca="false">IF(U2078=V2078,"Same","Changed")</f>
        <v>Changed</v>
      </c>
    </row>
    <row r="2079" customFormat="false" ht="15" hidden="false" customHeight="false" outlineLevel="0" collapsed="false">
      <c r="A2079" s="14" t="n">
        <v>2186</v>
      </c>
      <c r="B2079" s="14" t="s">
        <v>90</v>
      </c>
      <c r="C2079" s="14" t="n">
        <v>1</v>
      </c>
      <c r="D2079" s="14" t="n">
        <v>18</v>
      </c>
      <c r="E2079" s="14" t="n">
        <v>2015</v>
      </c>
      <c r="F2079" s="14" t="s">
        <v>111</v>
      </c>
      <c r="G2079" s="14" t="n">
        <v>41</v>
      </c>
      <c r="H2079" s="14" t="n">
        <v>4</v>
      </c>
      <c r="I2079" s="14" t="n">
        <v>2</v>
      </c>
      <c r="J2079" s="14" t="n">
        <v>1</v>
      </c>
      <c r="K2079" s="14" t="n">
        <v>1</v>
      </c>
      <c r="L2079" s="14" t="n">
        <v>0</v>
      </c>
      <c r="M2079" s="14" t="n">
        <v>0</v>
      </c>
      <c r="N2079" s="14" t="s">
        <v>82</v>
      </c>
      <c r="O2079" s="14" t="s">
        <v>92</v>
      </c>
      <c r="P2079" s="14" t="s">
        <v>116</v>
      </c>
      <c r="Q2079" s="14" t="s">
        <v>94</v>
      </c>
      <c r="R2079" s="14" t="n">
        <v>0</v>
      </c>
      <c r="S2079" s="14" t="n">
        <v>1</v>
      </c>
      <c r="T2079" s="14" t="n">
        <v>0</v>
      </c>
      <c r="U2079" s="14" t="s">
        <v>95</v>
      </c>
      <c r="V2079" s="14" t="s">
        <v>95</v>
      </c>
      <c r="W2079" s="14" t="n">
        <v>0</v>
      </c>
      <c r="X2079" s="14" t="s">
        <v>120</v>
      </c>
      <c r="Y2079" s="14" t="n">
        <v>29</v>
      </c>
      <c r="Z2079" s="14" t="n">
        <v>0</v>
      </c>
      <c r="AA2079" s="14" t="n">
        <v>0</v>
      </c>
      <c r="AB2079" s="14" t="s">
        <v>87</v>
      </c>
      <c r="AC2079" s="14" t="n">
        <v>110</v>
      </c>
      <c r="AD2079" s="14" t="n">
        <v>0</v>
      </c>
      <c r="AE2079" s="14" t="n">
        <v>0</v>
      </c>
      <c r="AF2079" s="14" t="s">
        <v>96</v>
      </c>
      <c r="AG2079" s="15" t="n">
        <v>42271</v>
      </c>
      <c r="AH2079" s="14" t="n">
        <f aca="false">I2079+J2079</f>
        <v>3</v>
      </c>
      <c r="AI2079" s="14" t="n">
        <f aca="false">K2079+L2079+M2079</f>
        <v>1</v>
      </c>
      <c r="AJ2079" s="14" t="n">
        <f aca="false">AC2079*AH2079</f>
        <v>330</v>
      </c>
      <c r="AK2079" s="14" t="str">
        <f aca="false">IF(C2079=1,"Cancelled","Completed")</f>
        <v>Cancelled</v>
      </c>
      <c r="AL2079" s="14" t="str">
        <f aca="false">_xlfn.IFS(D2079&lt;=7,"0-7 Days",D2079&lt;=30,"8-30 Days",D2079&lt;=90,"31-90 Days",TRUE(),"90+ Days")</f>
        <v>8-30 Days</v>
      </c>
      <c r="AM2079" s="14" t="str">
        <f aca="false">_xlfn.IFS(OR(F2079="December",F2079="January",F2079="February"),"Winter",OR(F2079="March",F2079="April",F2079="May"),"Spring",OR(F2079="June",F2079="July",F2079="August"),"Summer",TRUE(),"Autumn")</f>
        <v>Autumn</v>
      </c>
      <c r="AN2079" s="14" t="str">
        <f aca="false">IF(L2079+M2079&gt;0,"Family","Adult Only")</f>
        <v>Adult Only</v>
      </c>
      <c r="AO2079" s="14" t="str">
        <f aca="false">IF(U2079=V2079,"Same","Changed")</f>
        <v>Same</v>
      </c>
    </row>
    <row r="2080" customFormat="false" ht="15" hidden="false" customHeight="false" outlineLevel="0" collapsed="false">
      <c r="A2080" s="0" t="n">
        <v>2187</v>
      </c>
      <c r="B2080" s="0" t="s">
        <v>80</v>
      </c>
      <c r="C2080" s="0" t="n">
        <v>0</v>
      </c>
      <c r="D2080" s="0" t="n">
        <v>48</v>
      </c>
      <c r="E2080" s="0" t="n">
        <v>2017</v>
      </c>
      <c r="F2080" s="0" t="s">
        <v>121</v>
      </c>
      <c r="G2080" s="0" t="n">
        <v>19</v>
      </c>
      <c r="H2080" s="0" t="n">
        <v>11</v>
      </c>
      <c r="I2080" s="0" t="n">
        <v>0</v>
      </c>
      <c r="J2080" s="0" t="n">
        <v>2</v>
      </c>
      <c r="K2080" s="0" t="n">
        <v>2</v>
      </c>
      <c r="L2080" s="0" t="n">
        <v>0</v>
      </c>
      <c r="M2080" s="0" t="n">
        <v>0</v>
      </c>
      <c r="N2080" s="0" t="s">
        <v>112</v>
      </c>
      <c r="O2080" s="0" t="s">
        <v>122</v>
      </c>
      <c r="P2080" s="0" t="s">
        <v>93</v>
      </c>
      <c r="Q2080" s="0" t="s">
        <v>94</v>
      </c>
      <c r="R2080" s="0" t="n">
        <v>0</v>
      </c>
      <c r="S2080" s="0" t="n">
        <v>0</v>
      </c>
      <c r="T2080" s="0" t="n">
        <v>0</v>
      </c>
      <c r="U2080" s="0" t="s">
        <v>124</v>
      </c>
      <c r="V2080" s="0" t="s">
        <v>124</v>
      </c>
      <c r="W2080" s="0" t="n">
        <v>0</v>
      </c>
      <c r="X2080" s="0" t="s">
        <v>86</v>
      </c>
      <c r="Y2080" s="0" t="n">
        <v>240</v>
      </c>
      <c r="Z2080" s="0" t="n">
        <v>0</v>
      </c>
      <c r="AA2080" s="0" t="n">
        <v>0</v>
      </c>
      <c r="AB2080" s="0" t="s">
        <v>87</v>
      </c>
      <c r="AC2080" s="0" t="n">
        <v>147</v>
      </c>
      <c r="AD2080" s="0" t="n">
        <v>0</v>
      </c>
      <c r="AE2080" s="0" t="n">
        <v>2</v>
      </c>
      <c r="AF2080" s="0" t="s">
        <v>88</v>
      </c>
      <c r="AG2080" s="13" t="n">
        <v>42868</v>
      </c>
      <c r="AH2080" s="25" t="n">
        <f aca="false">I2080+J2080</f>
        <v>2</v>
      </c>
      <c r="AI2080" s="25" t="n">
        <f aca="false">K2080+L2080+M2080</f>
        <v>2</v>
      </c>
      <c r="AJ2080" s="25" t="n">
        <f aca="false">AC2080*AH2080</f>
        <v>294</v>
      </c>
      <c r="AK2080" s="0" t="str">
        <f aca="false">IF(C2080=1,"Cancelled","Completed")</f>
        <v>Completed</v>
      </c>
      <c r="AL2080" s="0" t="str">
        <f aca="false">_xlfn.IFS(D2080&lt;=7,"0-7 Days",D2080&lt;=30,"8-30 Days",D2080&lt;=90,"31-90 Days",TRUE(),"90+ Days")</f>
        <v>31-90 Days</v>
      </c>
      <c r="AM2080" s="0" t="str">
        <f aca="false">_xlfn.IFS(OR(F2080="December",F2080="January",F2080="February"),"Winter",OR(F2080="March",F2080="April",F2080="May"),"Spring",OR(F2080="June",F2080="July",F2080="August"),"Summer",TRUE(),"Autumn")</f>
        <v>Spring</v>
      </c>
      <c r="AN2080" s="0" t="str">
        <f aca="false">IF(L2080+M2080&gt;0,"Family","Adult Only")</f>
        <v>Adult Only</v>
      </c>
      <c r="AO2080" s="0" t="str">
        <f aca="false">IF(U2080=V2080,"Same","Changed")</f>
        <v>Same</v>
      </c>
    </row>
    <row r="2081" customFormat="false" ht="15" hidden="false" customHeight="false" outlineLevel="0" collapsed="false">
      <c r="A2081" s="14" t="n">
        <v>2188</v>
      </c>
      <c r="B2081" s="14" t="s">
        <v>90</v>
      </c>
      <c r="C2081" s="14" t="n">
        <v>1</v>
      </c>
      <c r="D2081" s="14" t="n">
        <v>220</v>
      </c>
      <c r="E2081" s="14" t="n">
        <v>2015</v>
      </c>
      <c r="F2081" s="14" t="s">
        <v>111</v>
      </c>
      <c r="G2081" s="14" t="n">
        <v>42</v>
      </c>
      <c r="H2081" s="14" t="n">
        <v>17</v>
      </c>
      <c r="I2081" s="14" t="n">
        <v>2</v>
      </c>
      <c r="J2081" s="14" t="n">
        <v>1</v>
      </c>
      <c r="K2081" s="14" t="n">
        <v>2</v>
      </c>
      <c r="L2081" s="14" t="n">
        <v>0</v>
      </c>
      <c r="M2081" s="14" t="n">
        <v>0</v>
      </c>
      <c r="N2081" s="14" t="s">
        <v>82</v>
      </c>
      <c r="O2081" s="14" t="s">
        <v>92</v>
      </c>
      <c r="P2081" s="14" t="s">
        <v>99</v>
      </c>
      <c r="Q2081" s="14" t="s">
        <v>94</v>
      </c>
      <c r="R2081" s="14" t="n">
        <v>0</v>
      </c>
      <c r="S2081" s="14" t="n">
        <v>1</v>
      </c>
      <c r="T2081" s="14" t="n">
        <v>0</v>
      </c>
      <c r="U2081" s="14" t="s">
        <v>95</v>
      </c>
      <c r="V2081" s="14" t="s">
        <v>95</v>
      </c>
      <c r="W2081" s="14" t="n">
        <v>0</v>
      </c>
      <c r="X2081" s="14" t="s">
        <v>86</v>
      </c>
      <c r="Y2081" s="14" t="n">
        <v>3</v>
      </c>
      <c r="Z2081" s="14" t="n">
        <v>0</v>
      </c>
      <c r="AA2081" s="14" t="n">
        <v>0</v>
      </c>
      <c r="AB2081" s="14" t="s">
        <v>101</v>
      </c>
      <c r="AC2081" s="14" t="n">
        <v>65</v>
      </c>
      <c r="AD2081" s="14" t="n">
        <v>0</v>
      </c>
      <c r="AE2081" s="14" t="n">
        <v>0</v>
      </c>
      <c r="AF2081" s="14" t="s">
        <v>96</v>
      </c>
      <c r="AG2081" s="15" t="n">
        <v>42285</v>
      </c>
      <c r="AH2081" s="14" t="n">
        <f aca="false">I2081+J2081</f>
        <v>3</v>
      </c>
      <c r="AI2081" s="14" t="n">
        <f aca="false">K2081+L2081+M2081</f>
        <v>2</v>
      </c>
      <c r="AJ2081" s="14" t="n">
        <f aca="false">AC2081*AH2081</f>
        <v>195</v>
      </c>
      <c r="AK2081" s="14" t="str">
        <f aca="false">IF(C2081=1,"Cancelled","Completed")</f>
        <v>Cancelled</v>
      </c>
      <c r="AL2081" s="14" t="str">
        <f aca="false">_xlfn.IFS(D2081&lt;=7,"0-7 Days",D2081&lt;=30,"8-30 Days",D2081&lt;=90,"31-90 Days",TRUE(),"90+ Days")</f>
        <v>90+ Days</v>
      </c>
      <c r="AM2081" s="14" t="str">
        <f aca="false">_xlfn.IFS(OR(F2081="December",F2081="January",F2081="February"),"Winter",OR(F2081="March",F2081="April",F2081="May"),"Spring",OR(F2081="June",F2081="July",F2081="August"),"Summer",TRUE(),"Autumn")</f>
        <v>Autumn</v>
      </c>
      <c r="AN2081" s="14" t="str">
        <f aca="false">IF(L2081+M2081&gt;0,"Family","Adult Only")</f>
        <v>Adult Only</v>
      </c>
      <c r="AO2081" s="14" t="str">
        <f aca="false">IF(U2081=V2081,"Same","Changed")</f>
        <v>Same</v>
      </c>
    </row>
    <row r="2082" customFormat="false" ht="15" hidden="false" customHeight="false" outlineLevel="0" collapsed="false">
      <c r="A2082" s="0" t="n">
        <v>2189</v>
      </c>
      <c r="B2082" s="0" t="s">
        <v>90</v>
      </c>
      <c r="C2082" s="0" t="n">
        <v>1</v>
      </c>
      <c r="D2082" s="0" t="n">
        <v>24</v>
      </c>
      <c r="E2082" s="0" t="n">
        <v>2016</v>
      </c>
      <c r="F2082" s="0" t="s">
        <v>106</v>
      </c>
      <c r="G2082" s="0" t="n">
        <v>16</v>
      </c>
      <c r="H2082" s="0" t="n">
        <v>11</v>
      </c>
      <c r="I2082" s="0" t="n">
        <v>1</v>
      </c>
      <c r="J2082" s="0" t="n">
        <v>3</v>
      </c>
      <c r="K2082" s="0" t="n">
        <v>2</v>
      </c>
      <c r="L2082" s="0" t="n">
        <v>0</v>
      </c>
      <c r="M2082" s="0" t="n">
        <v>0</v>
      </c>
      <c r="N2082" s="0" t="s">
        <v>82</v>
      </c>
      <c r="O2082" s="0" t="s">
        <v>158</v>
      </c>
      <c r="P2082" s="0" t="s">
        <v>93</v>
      </c>
      <c r="Q2082" s="0" t="s">
        <v>94</v>
      </c>
      <c r="R2082" s="0" t="n">
        <v>0</v>
      </c>
      <c r="S2082" s="0" t="n">
        <v>0</v>
      </c>
      <c r="T2082" s="0" t="n">
        <v>0</v>
      </c>
      <c r="U2082" s="0" t="s">
        <v>109</v>
      </c>
      <c r="V2082" s="0" t="s">
        <v>109</v>
      </c>
      <c r="W2082" s="0" t="n">
        <v>0</v>
      </c>
      <c r="X2082" s="0" t="s">
        <v>86</v>
      </c>
      <c r="Y2082" s="0" t="n">
        <v>7</v>
      </c>
      <c r="Z2082" s="0" t="n">
        <v>0</v>
      </c>
      <c r="AA2082" s="0" t="n">
        <v>0</v>
      </c>
      <c r="AB2082" s="0" t="s">
        <v>87</v>
      </c>
      <c r="AC2082" s="0" t="n">
        <v>123.5</v>
      </c>
      <c r="AD2082" s="0" t="n">
        <v>0</v>
      </c>
      <c r="AE2082" s="0" t="n">
        <v>0</v>
      </c>
      <c r="AF2082" s="0" t="s">
        <v>96</v>
      </c>
      <c r="AG2082" s="13" t="n">
        <v>42447</v>
      </c>
      <c r="AH2082" s="25" t="n">
        <f aca="false">I2082+J2082</f>
        <v>4</v>
      </c>
      <c r="AI2082" s="25" t="n">
        <f aca="false">K2082+L2082+M2082</f>
        <v>2</v>
      </c>
      <c r="AJ2082" s="25" t="n">
        <f aca="false">AC2082*AH2082</f>
        <v>494</v>
      </c>
      <c r="AK2082" s="0" t="str">
        <f aca="false">IF(C2082=1,"Cancelled","Completed")</f>
        <v>Cancelled</v>
      </c>
      <c r="AL2082" s="0" t="str">
        <f aca="false">_xlfn.IFS(D2082&lt;=7,"0-7 Days",D2082&lt;=30,"8-30 Days",D2082&lt;=90,"31-90 Days",TRUE(),"90+ Days")</f>
        <v>8-30 Days</v>
      </c>
      <c r="AM2082" s="0" t="str">
        <f aca="false">_xlfn.IFS(OR(F2082="December",F2082="January",F2082="February"),"Winter",OR(F2082="March",F2082="April",F2082="May"),"Spring",OR(F2082="June",F2082="July",F2082="August"),"Summer",TRUE(),"Autumn")</f>
        <v>Spring</v>
      </c>
      <c r="AN2082" s="0" t="str">
        <f aca="false">IF(L2082+M2082&gt;0,"Family","Adult Only")</f>
        <v>Adult Only</v>
      </c>
      <c r="AO2082" s="0" t="str">
        <f aca="false">IF(U2082=V2082,"Same","Changed")</f>
        <v>Same</v>
      </c>
    </row>
    <row r="2083" customFormat="false" ht="15" hidden="false" customHeight="false" outlineLevel="0" collapsed="false">
      <c r="A2083" s="14" t="n">
        <v>2190</v>
      </c>
      <c r="B2083" s="14" t="s">
        <v>90</v>
      </c>
      <c r="C2083" s="14" t="n">
        <v>1</v>
      </c>
      <c r="D2083" s="14" t="n">
        <v>102</v>
      </c>
      <c r="E2083" s="14" t="n">
        <v>2016</v>
      </c>
      <c r="F2083" s="14" t="s">
        <v>135</v>
      </c>
      <c r="G2083" s="14" t="n">
        <v>24</v>
      </c>
      <c r="H2083" s="14" t="n">
        <v>5</v>
      </c>
      <c r="I2083" s="14" t="n">
        <v>1</v>
      </c>
      <c r="J2083" s="14" t="n">
        <v>0</v>
      </c>
      <c r="K2083" s="14" t="n">
        <v>2</v>
      </c>
      <c r="L2083" s="14" t="n">
        <v>0</v>
      </c>
      <c r="M2083" s="14" t="n">
        <v>0</v>
      </c>
      <c r="N2083" s="14" t="s">
        <v>82</v>
      </c>
      <c r="O2083" s="14" t="s">
        <v>92</v>
      </c>
      <c r="P2083" s="14" t="s">
        <v>116</v>
      </c>
      <c r="Q2083" s="14" t="s">
        <v>94</v>
      </c>
      <c r="R2083" s="14" t="n">
        <v>0</v>
      </c>
      <c r="S2083" s="14" t="n">
        <v>0</v>
      </c>
      <c r="T2083" s="14" t="n">
        <v>0</v>
      </c>
      <c r="U2083" s="14" t="s">
        <v>95</v>
      </c>
      <c r="V2083" s="14" t="s">
        <v>95</v>
      </c>
      <c r="W2083" s="14" t="n">
        <v>0</v>
      </c>
      <c r="X2083" s="14" t="s">
        <v>86</v>
      </c>
      <c r="Y2083" s="14" t="n">
        <v>1</v>
      </c>
      <c r="Z2083" s="14" t="n">
        <v>0</v>
      </c>
      <c r="AA2083" s="14" t="n">
        <v>0</v>
      </c>
      <c r="AB2083" s="14" t="s">
        <v>101</v>
      </c>
      <c r="AC2083" s="14" t="n">
        <v>65</v>
      </c>
      <c r="AD2083" s="14" t="n">
        <v>0</v>
      </c>
      <c r="AE2083" s="14" t="n">
        <v>0</v>
      </c>
      <c r="AF2083" s="14" t="s">
        <v>96</v>
      </c>
      <c r="AG2083" s="15" t="n">
        <v>42523</v>
      </c>
      <c r="AH2083" s="14" t="n">
        <f aca="false">I2083+J2083</f>
        <v>1</v>
      </c>
      <c r="AI2083" s="14" t="n">
        <f aca="false">K2083+L2083+M2083</f>
        <v>2</v>
      </c>
      <c r="AJ2083" s="14" t="n">
        <f aca="false">AC2083*AH2083</f>
        <v>65</v>
      </c>
      <c r="AK2083" s="14" t="str">
        <f aca="false">IF(C2083=1,"Cancelled","Completed")</f>
        <v>Cancelled</v>
      </c>
      <c r="AL2083" s="14" t="str">
        <f aca="false">_xlfn.IFS(D2083&lt;=7,"0-7 Days",D2083&lt;=30,"8-30 Days",D2083&lt;=90,"31-90 Days",TRUE(),"90+ Days")</f>
        <v>90+ Days</v>
      </c>
      <c r="AM2083" s="14" t="str">
        <f aca="false">_xlfn.IFS(OR(F2083="December",F2083="January",F2083="February"),"Winter",OR(F2083="March",F2083="April",F2083="May"),"Spring",OR(F2083="June",F2083="July",F2083="August"),"Summer",TRUE(),"Autumn")</f>
        <v>Summer</v>
      </c>
      <c r="AN2083" s="14" t="str">
        <f aca="false">IF(L2083+M2083&gt;0,"Family","Adult Only")</f>
        <v>Adult Only</v>
      </c>
      <c r="AO2083" s="14" t="str">
        <f aca="false">IF(U2083=V2083,"Same","Changed")</f>
        <v>Same</v>
      </c>
    </row>
    <row r="2084" customFormat="false" ht="15" hidden="false" customHeight="false" outlineLevel="0" collapsed="false">
      <c r="A2084" s="0" t="n">
        <v>2191</v>
      </c>
      <c r="B2084" s="0" t="s">
        <v>90</v>
      </c>
      <c r="C2084" s="0" t="n">
        <v>1</v>
      </c>
      <c r="D2084" s="0" t="n">
        <v>75</v>
      </c>
      <c r="E2084" s="0" t="n">
        <v>2016</v>
      </c>
      <c r="F2084" s="0" t="s">
        <v>113</v>
      </c>
      <c r="G2084" s="0" t="n">
        <v>47</v>
      </c>
      <c r="H2084" s="0" t="n">
        <v>18</v>
      </c>
      <c r="I2084" s="0" t="n">
        <v>1</v>
      </c>
      <c r="J2084" s="0" t="n">
        <v>2</v>
      </c>
      <c r="K2084" s="0" t="n">
        <v>3</v>
      </c>
      <c r="L2084" s="0" t="n">
        <v>0</v>
      </c>
      <c r="M2084" s="0" t="n">
        <v>0</v>
      </c>
      <c r="N2084" s="0" t="s">
        <v>82</v>
      </c>
      <c r="O2084" s="0" t="s">
        <v>158</v>
      </c>
      <c r="P2084" s="0" t="s">
        <v>93</v>
      </c>
      <c r="Q2084" s="0" t="s">
        <v>94</v>
      </c>
      <c r="R2084" s="0" t="n">
        <v>0</v>
      </c>
      <c r="S2084" s="0" t="n">
        <v>0</v>
      </c>
      <c r="T2084" s="0" t="n">
        <v>0</v>
      </c>
      <c r="U2084" s="0" t="s">
        <v>109</v>
      </c>
      <c r="V2084" s="0" t="s">
        <v>109</v>
      </c>
      <c r="W2084" s="0" t="n">
        <v>0</v>
      </c>
      <c r="X2084" s="0" t="s">
        <v>86</v>
      </c>
      <c r="Y2084" s="0" t="n">
        <v>9</v>
      </c>
      <c r="Z2084" s="0" t="n">
        <v>0</v>
      </c>
      <c r="AA2084" s="0" t="n">
        <v>0</v>
      </c>
      <c r="AB2084" s="0" t="s">
        <v>87</v>
      </c>
      <c r="AC2084" s="0" t="n">
        <v>126</v>
      </c>
      <c r="AD2084" s="0" t="n">
        <v>0</v>
      </c>
      <c r="AE2084" s="0" t="n">
        <v>2</v>
      </c>
      <c r="AF2084" s="0" t="s">
        <v>96</v>
      </c>
      <c r="AG2084" s="13" t="n">
        <v>42675</v>
      </c>
      <c r="AH2084" s="25" t="n">
        <f aca="false">I2084+J2084</f>
        <v>3</v>
      </c>
      <c r="AI2084" s="25" t="n">
        <f aca="false">K2084+L2084+M2084</f>
        <v>3</v>
      </c>
      <c r="AJ2084" s="25" t="n">
        <f aca="false">AC2084*AH2084</f>
        <v>378</v>
      </c>
      <c r="AK2084" s="0" t="str">
        <f aca="false">IF(C2084=1,"Cancelled","Completed")</f>
        <v>Cancelled</v>
      </c>
      <c r="AL2084" s="0" t="str">
        <f aca="false">_xlfn.IFS(D2084&lt;=7,"0-7 Days",D2084&lt;=30,"8-30 Days",D2084&lt;=90,"31-90 Days",TRUE(),"90+ Days")</f>
        <v>31-90 Days</v>
      </c>
      <c r="AM2084" s="0" t="str">
        <f aca="false">_xlfn.IFS(OR(F2084="December",F2084="January",F2084="February"),"Winter",OR(F2084="March",F2084="April",F2084="May"),"Spring",OR(F2084="June",F2084="July",F2084="August"),"Summer",TRUE(),"Autumn")</f>
        <v>Autumn</v>
      </c>
      <c r="AN2084" s="0" t="str">
        <f aca="false">IF(L2084+M2084&gt;0,"Family","Adult Only")</f>
        <v>Adult Only</v>
      </c>
      <c r="AO2084" s="0" t="str">
        <f aca="false">IF(U2084=V2084,"Same","Changed")</f>
        <v>Same</v>
      </c>
    </row>
    <row r="2085" customFormat="false" ht="15" hidden="false" customHeight="false" outlineLevel="0" collapsed="false">
      <c r="A2085" s="14" t="n">
        <v>2192</v>
      </c>
      <c r="B2085" s="14" t="s">
        <v>80</v>
      </c>
      <c r="C2085" s="14" t="n">
        <v>0</v>
      </c>
      <c r="D2085" s="14" t="n">
        <v>67</v>
      </c>
      <c r="E2085" s="14" t="n">
        <v>2015</v>
      </c>
      <c r="F2085" s="14" t="s">
        <v>119</v>
      </c>
      <c r="G2085" s="14" t="n">
        <v>35</v>
      </c>
      <c r="H2085" s="14" t="n">
        <v>23</v>
      </c>
      <c r="I2085" s="14" t="n">
        <v>4</v>
      </c>
      <c r="J2085" s="14" t="n">
        <v>6</v>
      </c>
      <c r="K2085" s="14" t="n">
        <v>3</v>
      </c>
      <c r="L2085" s="14" t="n">
        <v>0</v>
      </c>
      <c r="M2085" s="14" t="n">
        <v>0</v>
      </c>
      <c r="N2085" s="14" t="s">
        <v>112</v>
      </c>
      <c r="O2085" s="14" t="s">
        <v>92</v>
      </c>
      <c r="P2085" s="14" t="s">
        <v>84</v>
      </c>
      <c r="Q2085" s="14" t="s">
        <v>84</v>
      </c>
      <c r="R2085" s="14" t="n">
        <v>0</v>
      </c>
      <c r="S2085" s="14" t="n">
        <v>0</v>
      </c>
      <c r="T2085" s="14" t="n">
        <v>0</v>
      </c>
      <c r="U2085" s="14" t="s">
        <v>109</v>
      </c>
      <c r="V2085" s="14" t="s">
        <v>109</v>
      </c>
      <c r="W2085" s="14" t="n">
        <v>0</v>
      </c>
      <c r="X2085" s="14" t="s">
        <v>86</v>
      </c>
      <c r="Y2085" s="14" t="n">
        <v>0</v>
      </c>
      <c r="Z2085" s="14" t="n">
        <v>0</v>
      </c>
      <c r="AA2085" s="14" t="n">
        <v>0</v>
      </c>
      <c r="AB2085" s="14" t="s">
        <v>87</v>
      </c>
      <c r="AC2085" s="14" t="n">
        <v>146.95</v>
      </c>
      <c r="AD2085" s="14" t="n">
        <v>0</v>
      </c>
      <c r="AE2085" s="14" t="n">
        <v>2</v>
      </c>
      <c r="AF2085" s="14" t="s">
        <v>88</v>
      </c>
      <c r="AG2085" s="15" t="n">
        <v>42249</v>
      </c>
      <c r="AH2085" s="14" t="n">
        <f aca="false">I2085+J2085</f>
        <v>10</v>
      </c>
      <c r="AI2085" s="14" t="n">
        <f aca="false">K2085+L2085+M2085</f>
        <v>3</v>
      </c>
      <c r="AJ2085" s="14" t="n">
        <f aca="false">AC2085*AH2085</f>
        <v>1469.5</v>
      </c>
      <c r="AK2085" s="14" t="str">
        <f aca="false">IF(C2085=1,"Cancelled","Completed")</f>
        <v>Completed</v>
      </c>
      <c r="AL2085" s="14" t="str">
        <f aca="false">_xlfn.IFS(D2085&lt;=7,"0-7 Days",D2085&lt;=30,"8-30 Days",D2085&lt;=90,"31-90 Days",TRUE(),"90+ Days")</f>
        <v>31-90 Days</v>
      </c>
      <c r="AM2085" s="14" t="str">
        <f aca="false">_xlfn.IFS(OR(F2085="December",F2085="January",F2085="February"),"Winter",OR(F2085="March",F2085="April",F2085="May"),"Spring",OR(F2085="June",F2085="July",F2085="August"),"Summer",TRUE(),"Autumn")</f>
        <v>Summer</v>
      </c>
      <c r="AN2085" s="14" t="str">
        <f aca="false">IF(L2085+M2085&gt;0,"Family","Adult Only")</f>
        <v>Adult Only</v>
      </c>
      <c r="AO2085" s="14" t="str">
        <f aca="false">IF(U2085=V2085,"Same","Changed")</f>
        <v>Same</v>
      </c>
    </row>
    <row r="2086" customFormat="false" ht="15" hidden="false" customHeight="false" outlineLevel="0" collapsed="false">
      <c r="A2086" s="0" t="n">
        <v>2193</v>
      </c>
      <c r="B2086" s="0" t="s">
        <v>90</v>
      </c>
      <c r="C2086" s="0" t="n">
        <v>0</v>
      </c>
      <c r="D2086" s="0" t="n">
        <v>292</v>
      </c>
      <c r="E2086" s="0" t="n">
        <v>2016</v>
      </c>
      <c r="F2086" s="0" t="s">
        <v>91</v>
      </c>
      <c r="G2086" s="0" t="n">
        <v>30</v>
      </c>
      <c r="H2086" s="0" t="n">
        <v>21</v>
      </c>
      <c r="I2086" s="0" t="n">
        <v>0</v>
      </c>
      <c r="J2086" s="0" t="n">
        <v>2</v>
      </c>
      <c r="K2086" s="0" t="n">
        <v>2</v>
      </c>
      <c r="L2086" s="0" t="n">
        <v>0</v>
      </c>
      <c r="M2086" s="0" t="n">
        <v>0</v>
      </c>
      <c r="N2086" s="0" t="s">
        <v>112</v>
      </c>
      <c r="O2086" s="0" t="s">
        <v>108</v>
      </c>
      <c r="P2086" s="0" t="s">
        <v>99</v>
      </c>
      <c r="Q2086" s="0" t="s">
        <v>94</v>
      </c>
      <c r="R2086" s="0" t="n">
        <v>0</v>
      </c>
      <c r="S2086" s="0" t="n">
        <v>0</v>
      </c>
      <c r="T2086" s="0" t="n">
        <v>0</v>
      </c>
      <c r="U2086" s="0" t="s">
        <v>95</v>
      </c>
      <c r="V2086" s="0" t="s">
        <v>95</v>
      </c>
      <c r="W2086" s="0" t="n">
        <v>0</v>
      </c>
      <c r="X2086" s="0" t="s">
        <v>86</v>
      </c>
      <c r="Y2086" s="0" t="n">
        <v>6</v>
      </c>
      <c r="Z2086" s="0" t="n">
        <v>0</v>
      </c>
      <c r="AA2086" s="0" t="n">
        <v>0</v>
      </c>
      <c r="AB2086" s="0" t="s">
        <v>101</v>
      </c>
      <c r="AC2086" s="0" t="n">
        <v>115</v>
      </c>
      <c r="AD2086" s="0" t="n">
        <v>0</v>
      </c>
      <c r="AE2086" s="0" t="n">
        <v>0</v>
      </c>
      <c r="AF2086" s="0" t="s">
        <v>88</v>
      </c>
      <c r="AG2086" s="13" t="n">
        <v>42574</v>
      </c>
      <c r="AH2086" s="25" t="n">
        <f aca="false">I2086+J2086</f>
        <v>2</v>
      </c>
      <c r="AI2086" s="25" t="n">
        <f aca="false">K2086+L2086+M2086</f>
        <v>2</v>
      </c>
      <c r="AJ2086" s="25" t="n">
        <f aca="false">AC2086*AH2086</f>
        <v>230</v>
      </c>
      <c r="AK2086" s="0" t="str">
        <f aca="false">IF(C2086=1,"Cancelled","Completed")</f>
        <v>Completed</v>
      </c>
      <c r="AL2086" s="0" t="str">
        <f aca="false">_xlfn.IFS(D2086&lt;=7,"0-7 Days",D2086&lt;=30,"8-30 Days",D2086&lt;=90,"31-90 Days",TRUE(),"90+ Days")</f>
        <v>90+ Days</v>
      </c>
      <c r="AM2086" s="0" t="str">
        <f aca="false">_xlfn.IFS(OR(F2086="December",F2086="January",F2086="February"),"Winter",OR(F2086="March",F2086="April",F2086="May"),"Spring",OR(F2086="June",F2086="July",F2086="August"),"Summer",TRUE(),"Autumn")</f>
        <v>Summer</v>
      </c>
      <c r="AN2086" s="0" t="str">
        <f aca="false">IF(L2086+M2086&gt;0,"Family","Adult Only")</f>
        <v>Adult Only</v>
      </c>
      <c r="AO2086" s="0" t="str">
        <f aca="false">IF(U2086=V2086,"Same","Changed")</f>
        <v>Same</v>
      </c>
    </row>
    <row r="2087" customFormat="false" ht="15" hidden="false" customHeight="false" outlineLevel="0" collapsed="false">
      <c r="A2087" s="14" t="n">
        <v>2194</v>
      </c>
      <c r="B2087" s="14" t="s">
        <v>90</v>
      </c>
      <c r="C2087" s="14" t="n">
        <v>0</v>
      </c>
      <c r="D2087" s="14" t="n">
        <v>105</v>
      </c>
      <c r="E2087" s="14" t="n">
        <v>2015</v>
      </c>
      <c r="F2087" s="14" t="s">
        <v>119</v>
      </c>
      <c r="G2087" s="14" t="n">
        <v>33</v>
      </c>
      <c r="H2087" s="14" t="n">
        <v>10</v>
      </c>
      <c r="I2087" s="14" t="n">
        <v>1</v>
      </c>
      <c r="J2087" s="14" t="n">
        <v>2</v>
      </c>
      <c r="K2087" s="14" t="n">
        <v>2</v>
      </c>
      <c r="L2087" s="14" t="n">
        <v>0</v>
      </c>
      <c r="M2087" s="14" t="n">
        <v>0</v>
      </c>
      <c r="N2087" s="14" t="s">
        <v>82</v>
      </c>
      <c r="O2087" s="14" t="s">
        <v>115</v>
      </c>
      <c r="P2087" s="14" t="s">
        <v>93</v>
      </c>
      <c r="Q2087" s="14" t="s">
        <v>94</v>
      </c>
      <c r="R2087" s="14" t="n">
        <v>0</v>
      </c>
      <c r="S2087" s="14" t="n">
        <v>0</v>
      </c>
      <c r="T2087" s="14" t="n">
        <v>0</v>
      </c>
      <c r="U2087" s="14" t="s">
        <v>95</v>
      </c>
      <c r="V2087" s="14" t="s">
        <v>95</v>
      </c>
      <c r="W2087" s="14" t="n">
        <v>0</v>
      </c>
      <c r="X2087" s="14" t="s">
        <v>86</v>
      </c>
      <c r="Y2087" s="14" t="n">
        <v>9</v>
      </c>
      <c r="Z2087" s="14" t="n">
        <v>0</v>
      </c>
      <c r="AA2087" s="14" t="n">
        <v>0</v>
      </c>
      <c r="AB2087" s="14" t="s">
        <v>87</v>
      </c>
      <c r="AC2087" s="14" t="n">
        <v>76.5</v>
      </c>
      <c r="AD2087" s="14" t="n">
        <v>0</v>
      </c>
      <c r="AE2087" s="14" t="n">
        <v>1</v>
      </c>
      <c r="AF2087" s="14" t="s">
        <v>88</v>
      </c>
      <c r="AG2087" s="15" t="n">
        <v>42229</v>
      </c>
      <c r="AH2087" s="14" t="n">
        <f aca="false">I2087+J2087</f>
        <v>3</v>
      </c>
      <c r="AI2087" s="14" t="n">
        <f aca="false">K2087+L2087+M2087</f>
        <v>2</v>
      </c>
      <c r="AJ2087" s="14" t="n">
        <f aca="false">AC2087*AH2087</f>
        <v>229.5</v>
      </c>
      <c r="AK2087" s="14" t="str">
        <f aca="false">IF(C2087=1,"Cancelled","Completed")</f>
        <v>Completed</v>
      </c>
      <c r="AL2087" s="14" t="str">
        <f aca="false">_xlfn.IFS(D2087&lt;=7,"0-7 Days",D2087&lt;=30,"8-30 Days",D2087&lt;=90,"31-90 Days",TRUE(),"90+ Days")</f>
        <v>90+ Days</v>
      </c>
      <c r="AM2087" s="14" t="str">
        <f aca="false">_xlfn.IFS(OR(F2087="December",F2087="January",F2087="February"),"Winter",OR(F2087="March",F2087="April",F2087="May"),"Spring",OR(F2087="June",F2087="July",F2087="August"),"Summer",TRUE(),"Autumn")</f>
        <v>Summer</v>
      </c>
      <c r="AN2087" s="14" t="str">
        <f aca="false">IF(L2087+M2087&gt;0,"Family","Adult Only")</f>
        <v>Adult Only</v>
      </c>
      <c r="AO2087" s="14" t="str">
        <f aca="false">IF(U2087=V2087,"Same","Changed")</f>
        <v>Same</v>
      </c>
    </row>
    <row r="2088" customFormat="false" ht="15" hidden="false" customHeight="false" outlineLevel="0" collapsed="false">
      <c r="A2088" s="0" t="n">
        <v>2195</v>
      </c>
      <c r="B2088" s="0" t="s">
        <v>80</v>
      </c>
      <c r="C2088" s="0" t="n">
        <v>0</v>
      </c>
      <c r="D2088" s="0" t="n">
        <v>0</v>
      </c>
      <c r="E2088" s="0" t="n">
        <v>2016</v>
      </c>
      <c r="F2088" s="0" t="s">
        <v>126</v>
      </c>
      <c r="G2088" s="0" t="n">
        <v>2</v>
      </c>
      <c r="H2088" s="0" t="n">
        <v>5</v>
      </c>
      <c r="I2088" s="0" t="n">
        <v>0</v>
      </c>
      <c r="J2088" s="0" t="n">
        <v>1</v>
      </c>
      <c r="K2088" s="0" t="n">
        <v>1</v>
      </c>
      <c r="L2088" s="0" t="n">
        <v>0</v>
      </c>
      <c r="M2088" s="0" t="n">
        <v>0</v>
      </c>
      <c r="N2088" s="0" t="s">
        <v>82</v>
      </c>
      <c r="O2088" s="0" t="s">
        <v>92</v>
      </c>
      <c r="P2088" s="0" t="s">
        <v>84</v>
      </c>
      <c r="Q2088" s="0" t="s">
        <v>84</v>
      </c>
      <c r="R2088" s="0" t="n">
        <v>0</v>
      </c>
      <c r="S2088" s="0" t="n">
        <v>0</v>
      </c>
      <c r="T2088" s="0" t="n">
        <v>0</v>
      </c>
      <c r="U2088" s="0" t="s">
        <v>95</v>
      </c>
      <c r="V2088" s="0" t="s">
        <v>124</v>
      </c>
      <c r="W2088" s="0" t="n">
        <v>0</v>
      </c>
      <c r="X2088" s="0" t="s">
        <v>86</v>
      </c>
      <c r="Y2088" s="0" t="n">
        <v>0</v>
      </c>
      <c r="Z2088" s="0" t="n">
        <v>0</v>
      </c>
      <c r="AA2088" s="0" t="n">
        <v>0</v>
      </c>
      <c r="AB2088" s="0" t="s">
        <v>87</v>
      </c>
      <c r="AC2088" s="0" t="n">
        <v>38</v>
      </c>
      <c r="AD2088" s="0" t="n">
        <v>0</v>
      </c>
      <c r="AE2088" s="0" t="n">
        <v>0</v>
      </c>
      <c r="AF2088" s="0" t="s">
        <v>88</v>
      </c>
      <c r="AG2088" s="13" t="n">
        <v>42375</v>
      </c>
      <c r="AH2088" s="25" t="n">
        <f aca="false">I2088+J2088</f>
        <v>1</v>
      </c>
      <c r="AI2088" s="25" t="n">
        <f aca="false">K2088+L2088+M2088</f>
        <v>1</v>
      </c>
      <c r="AJ2088" s="25" t="n">
        <f aca="false">AC2088*AH2088</f>
        <v>38</v>
      </c>
      <c r="AK2088" s="0" t="str">
        <f aca="false">IF(C2088=1,"Cancelled","Completed")</f>
        <v>Completed</v>
      </c>
      <c r="AL2088" s="0" t="str">
        <f aca="false">_xlfn.IFS(D2088&lt;=7,"0-7 Days",D2088&lt;=30,"8-30 Days",D2088&lt;=90,"31-90 Days",TRUE(),"90+ Days")</f>
        <v>0-7 Days</v>
      </c>
      <c r="AM2088" s="0" t="str">
        <f aca="false">_xlfn.IFS(OR(F2088="December",F2088="January",F2088="February"),"Winter",OR(F2088="March",F2088="April",F2088="May"),"Spring",OR(F2088="June",F2088="July",F2088="August"),"Summer",TRUE(),"Autumn")</f>
        <v>Winter</v>
      </c>
      <c r="AN2088" s="0" t="str">
        <f aca="false">IF(L2088+M2088&gt;0,"Family","Adult Only")</f>
        <v>Adult Only</v>
      </c>
      <c r="AO2088" s="0" t="str">
        <f aca="false">IF(U2088=V2088,"Same","Changed")</f>
        <v>Changed</v>
      </c>
    </row>
    <row r="2089" customFormat="false" ht="15" hidden="false" customHeight="false" outlineLevel="0" collapsed="false">
      <c r="A2089" s="14" t="n">
        <v>2196</v>
      </c>
      <c r="B2089" s="14" t="s">
        <v>90</v>
      </c>
      <c r="C2089" s="14" t="n">
        <v>0</v>
      </c>
      <c r="D2089" s="14" t="n">
        <v>24</v>
      </c>
      <c r="E2089" s="14" t="n">
        <v>2016</v>
      </c>
      <c r="F2089" s="14" t="s">
        <v>81</v>
      </c>
      <c r="G2089" s="14" t="n">
        <v>53</v>
      </c>
      <c r="H2089" s="14" t="n">
        <v>25</v>
      </c>
      <c r="I2089" s="14" t="n">
        <v>2</v>
      </c>
      <c r="J2089" s="14" t="n">
        <v>2</v>
      </c>
      <c r="K2089" s="14" t="n">
        <v>2</v>
      </c>
      <c r="L2089" s="14" t="n">
        <v>0</v>
      </c>
      <c r="M2089" s="14" t="n">
        <v>0</v>
      </c>
      <c r="N2089" s="14" t="s">
        <v>82</v>
      </c>
      <c r="O2089" s="14" t="s">
        <v>122</v>
      </c>
      <c r="P2089" s="14" t="s">
        <v>93</v>
      </c>
      <c r="Q2089" s="14" t="s">
        <v>94</v>
      </c>
      <c r="R2089" s="14" t="n">
        <v>0</v>
      </c>
      <c r="S2089" s="14" t="n">
        <v>0</v>
      </c>
      <c r="T2089" s="14" t="n">
        <v>0</v>
      </c>
      <c r="U2089" s="14" t="s">
        <v>95</v>
      </c>
      <c r="V2089" s="14" t="s">
        <v>95</v>
      </c>
      <c r="W2089" s="14" t="n">
        <v>0</v>
      </c>
      <c r="X2089" s="14" t="s">
        <v>86</v>
      </c>
      <c r="Y2089" s="14" t="n">
        <v>9</v>
      </c>
      <c r="Z2089" s="14" t="n">
        <v>0</v>
      </c>
      <c r="AA2089" s="14" t="n">
        <v>0</v>
      </c>
      <c r="AB2089" s="14" t="s">
        <v>87</v>
      </c>
      <c r="AC2089" s="14" t="n">
        <v>95.2</v>
      </c>
      <c r="AD2089" s="14" t="n">
        <v>0</v>
      </c>
      <c r="AE2089" s="14" t="n">
        <v>1</v>
      </c>
      <c r="AF2089" s="14" t="s">
        <v>88</v>
      </c>
      <c r="AG2089" s="15" t="n">
        <v>42733</v>
      </c>
      <c r="AH2089" s="14" t="n">
        <f aca="false">I2089+J2089</f>
        <v>4</v>
      </c>
      <c r="AI2089" s="14" t="n">
        <f aca="false">K2089+L2089+M2089</f>
        <v>2</v>
      </c>
      <c r="AJ2089" s="14" t="n">
        <f aca="false">AC2089*AH2089</f>
        <v>380.8</v>
      </c>
      <c r="AK2089" s="14" t="str">
        <f aca="false">IF(C2089=1,"Cancelled","Completed")</f>
        <v>Completed</v>
      </c>
      <c r="AL2089" s="14" t="str">
        <f aca="false">_xlfn.IFS(D2089&lt;=7,"0-7 Days",D2089&lt;=30,"8-30 Days",D2089&lt;=90,"31-90 Days",TRUE(),"90+ Days")</f>
        <v>8-30 Days</v>
      </c>
      <c r="AM2089" s="14" t="str">
        <f aca="false">_xlfn.IFS(OR(F2089="December",F2089="January",F2089="February"),"Winter",OR(F2089="March",F2089="April",F2089="May"),"Spring",OR(F2089="June",F2089="July",F2089="August"),"Summer",TRUE(),"Autumn")</f>
        <v>Winter</v>
      </c>
      <c r="AN2089" s="14" t="str">
        <f aca="false">IF(L2089+M2089&gt;0,"Family","Adult Only")</f>
        <v>Adult Only</v>
      </c>
      <c r="AO2089" s="14" t="str">
        <f aca="false">IF(U2089=V2089,"Same","Changed")</f>
        <v>Same</v>
      </c>
    </row>
    <row r="2090" customFormat="false" ht="15" hidden="false" customHeight="false" outlineLevel="0" collapsed="false">
      <c r="A2090" s="0" t="n">
        <v>2197</v>
      </c>
      <c r="B2090" s="0" t="s">
        <v>90</v>
      </c>
      <c r="C2090" s="0" t="n">
        <v>1</v>
      </c>
      <c r="D2090" s="0" t="n">
        <v>80</v>
      </c>
      <c r="E2090" s="0" t="n">
        <v>2017</v>
      </c>
      <c r="F2090" s="0" t="s">
        <v>119</v>
      </c>
      <c r="G2090" s="0" t="n">
        <v>31</v>
      </c>
      <c r="H2090" s="0" t="n">
        <v>4</v>
      </c>
      <c r="I2090" s="0" t="n">
        <v>0</v>
      </c>
      <c r="J2090" s="0" t="n">
        <v>2</v>
      </c>
      <c r="K2090" s="0" t="n">
        <v>2</v>
      </c>
      <c r="L2090" s="0" t="n">
        <v>0</v>
      </c>
      <c r="M2090" s="0" t="n">
        <v>0</v>
      </c>
      <c r="N2090" s="0" t="s">
        <v>107</v>
      </c>
      <c r="O2090" s="0" t="s">
        <v>115</v>
      </c>
      <c r="P2090" s="0" t="s">
        <v>93</v>
      </c>
      <c r="Q2090" s="0" t="s">
        <v>94</v>
      </c>
      <c r="R2090" s="0" t="n">
        <v>0</v>
      </c>
      <c r="S2090" s="0" t="n">
        <v>0</v>
      </c>
      <c r="T2090" s="0" t="n">
        <v>0</v>
      </c>
      <c r="U2090" s="0" t="s">
        <v>95</v>
      </c>
      <c r="V2090" s="0" t="s">
        <v>95</v>
      </c>
      <c r="W2090" s="0" t="n">
        <v>0</v>
      </c>
      <c r="X2090" s="0" t="s">
        <v>86</v>
      </c>
      <c r="Y2090" s="0" t="n">
        <v>9</v>
      </c>
      <c r="Z2090" s="0" t="n">
        <v>0</v>
      </c>
      <c r="AA2090" s="0" t="n">
        <v>0</v>
      </c>
      <c r="AB2090" s="0" t="s">
        <v>87</v>
      </c>
      <c r="AC2090" s="0" t="n">
        <v>130</v>
      </c>
      <c r="AD2090" s="0" t="n">
        <v>0</v>
      </c>
      <c r="AE2090" s="0" t="n">
        <v>0</v>
      </c>
      <c r="AF2090" s="0" t="s">
        <v>96</v>
      </c>
      <c r="AG2090" s="13" t="n">
        <v>42934</v>
      </c>
      <c r="AH2090" s="25" t="n">
        <f aca="false">I2090+J2090</f>
        <v>2</v>
      </c>
      <c r="AI2090" s="25" t="n">
        <f aca="false">K2090+L2090+M2090</f>
        <v>2</v>
      </c>
      <c r="AJ2090" s="25" t="n">
        <f aca="false">AC2090*AH2090</f>
        <v>260</v>
      </c>
      <c r="AK2090" s="0" t="str">
        <f aca="false">IF(C2090=1,"Cancelled","Completed")</f>
        <v>Cancelled</v>
      </c>
      <c r="AL2090" s="0" t="str">
        <f aca="false">_xlfn.IFS(D2090&lt;=7,"0-7 Days",D2090&lt;=30,"8-30 Days",D2090&lt;=90,"31-90 Days",TRUE(),"90+ Days")</f>
        <v>31-90 Days</v>
      </c>
      <c r="AM2090" s="0" t="str">
        <f aca="false">_xlfn.IFS(OR(F2090="December",F2090="January",F2090="February"),"Winter",OR(F2090="March",F2090="April",F2090="May"),"Spring",OR(F2090="June",F2090="July",F2090="August"),"Summer",TRUE(),"Autumn")</f>
        <v>Summer</v>
      </c>
      <c r="AN2090" s="0" t="str">
        <f aca="false">IF(L2090+M2090&gt;0,"Family","Adult Only")</f>
        <v>Adult Only</v>
      </c>
      <c r="AO2090" s="0" t="str">
        <f aca="false">IF(U2090=V2090,"Same","Changed")</f>
        <v>Same</v>
      </c>
    </row>
    <row r="2091" customFormat="false" ht="15" hidden="false" customHeight="false" outlineLevel="0" collapsed="false">
      <c r="A2091" s="14" t="n">
        <v>2201</v>
      </c>
      <c r="B2091" s="14" t="s">
        <v>90</v>
      </c>
      <c r="C2091" s="14" t="n">
        <v>0</v>
      </c>
      <c r="D2091" s="14" t="n">
        <v>99</v>
      </c>
      <c r="E2091" s="14" t="n">
        <v>2017</v>
      </c>
      <c r="F2091" s="14" t="s">
        <v>106</v>
      </c>
      <c r="G2091" s="14" t="n">
        <v>15</v>
      </c>
      <c r="H2091" s="14" t="n">
        <v>15</v>
      </c>
      <c r="I2091" s="14" t="n">
        <v>2</v>
      </c>
      <c r="J2091" s="14" t="n">
        <v>4</v>
      </c>
      <c r="K2091" s="14" t="n">
        <v>2</v>
      </c>
      <c r="L2091" s="14" t="n">
        <v>0</v>
      </c>
      <c r="M2091" s="14" t="n">
        <v>0</v>
      </c>
      <c r="N2091" s="14" t="s">
        <v>112</v>
      </c>
      <c r="O2091" s="14" t="s">
        <v>108</v>
      </c>
      <c r="P2091" s="14" t="s">
        <v>116</v>
      </c>
      <c r="Q2091" s="14" t="s">
        <v>94</v>
      </c>
      <c r="R2091" s="14" t="n">
        <v>0</v>
      </c>
      <c r="S2091" s="14" t="n">
        <v>0</v>
      </c>
      <c r="T2091" s="14" t="n">
        <v>0</v>
      </c>
      <c r="U2091" s="14" t="s">
        <v>95</v>
      </c>
      <c r="V2091" s="14" t="s">
        <v>95</v>
      </c>
      <c r="W2091" s="14" t="n">
        <v>2</v>
      </c>
      <c r="X2091" s="14" t="s">
        <v>86</v>
      </c>
      <c r="Y2091" s="14" t="n">
        <v>205</v>
      </c>
      <c r="Z2091" s="14" t="n">
        <v>0</v>
      </c>
      <c r="AA2091" s="14" t="n">
        <v>0</v>
      </c>
      <c r="AB2091" s="14" t="s">
        <v>101</v>
      </c>
      <c r="AC2091" s="14" t="n">
        <v>141</v>
      </c>
      <c r="AD2091" s="14" t="n">
        <v>0</v>
      </c>
      <c r="AE2091" s="14" t="n">
        <v>0</v>
      </c>
      <c r="AF2091" s="14" t="s">
        <v>88</v>
      </c>
      <c r="AG2091" s="15" t="n">
        <v>42846</v>
      </c>
      <c r="AH2091" s="14" t="n">
        <f aca="false">I2091+J2091</f>
        <v>6</v>
      </c>
      <c r="AI2091" s="14" t="n">
        <f aca="false">K2091+L2091+M2091</f>
        <v>2</v>
      </c>
      <c r="AJ2091" s="14" t="n">
        <f aca="false">AC2091*AH2091</f>
        <v>846</v>
      </c>
      <c r="AK2091" s="14" t="str">
        <f aca="false">IF(C2091=1,"Cancelled","Completed")</f>
        <v>Completed</v>
      </c>
      <c r="AL2091" s="14" t="str">
        <f aca="false">_xlfn.IFS(D2091&lt;=7,"0-7 Days",D2091&lt;=30,"8-30 Days",D2091&lt;=90,"31-90 Days",TRUE(),"90+ Days")</f>
        <v>90+ Days</v>
      </c>
      <c r="AM2091" s="14" t="str">
        <f aca="false">_xlfn.IFS(OR(F2091="December",F2091="January",F2091="February"),"Winter",OR(F2091="March",F2091="April",F2091="May"),"Spring",OR(F2091="June",F2091="July",F2091="August"),"Summer",TRUE(),"Autumn")</f>
        <v>Spring</v>
      </c>
      <c r="AN2091" s="14" t="str">
        <f aca="false">IF(L2091+M2091&gt;0,"Family","Adult Only")</f>
        <v>Adult Only</v>
      </c>
      <c r="AO2091" s="14" t="str">
        <f aca="false">IF(U2091=V2091,"Same","Changed")</f>
        <v>Same</v>
      </c>
    </row>
    <row r="2092" customFormat="false" ht="15" hidden="false" customHeight="false" outlineLevel="0" collapsed="false">
      <c r="A2092" s="0" t="n">
        <v>2202</v>
      </c>
      <c r="B2092" s="0" t="s">
        <v>80</v>
      </c>
      <c r="C2092" s="0" t="n">
        <v>0</v>
      </c>
      <c r="D2092" s="0" t="n">
        <v>1</v>
      </c>
      <c r="E2092" s="0" t="n">
        <v>2016</v>
      </c>
      <c r="F2092" s="0" t="s">
        <v>103</v>
      </c>
      <c r="G2092" s="0" t="n">
        <v>10</v>
      </c>
      <c r="H2092" s="0" t="n">
        <v>5</v>
      </c>
      <c r="I2092" s="0" t="n">
        <v>0</v>
      </c>
      <c r="J2092" s="0" t="n">
        <v>1</v>
      </c>
      <c r="K2092" s="0" t="n">
        <v>2</v>
      </c>
      <c r="L2092" s="0" t="n">
        <v>0</v>
      </c>
      <c r="M2092" s="0" t="n">
        <v>0</v>
      </c>
      <c r="N2092" s="0" t="s">
        <v>82</v>
      </c>
      <c r="O2092" s="0" t="s">
        <v>92</v>
      </c>
      <c r="P2092" s="0" t="s">
        <v>84</v>
      </c>
      <c r="Q2092" s="0" t="s">
        <v>84</v>
      </c>
      <c r="R2092" s="0" t="n">
        <v>0</v>
      </c>
      <c r="S2092" s="0" t="n">
        <v>0</v>
      </c>
      <c r="T2092" s="0" t="n">
        <v>0</v>
      </c>
      <c r="U2092" s="0" t="s">
        <v>109</v>
      </c>
      <c r="V2092" s="0" t="s">
        <v>109</v>
      </c>
      <c r="W2092" s="0" t="n">
        <v>0</v>
      </c>
      <c r="X2092" s="0" t="s">
        <v>86</v>
      </c>
      <c r="Y2092" s="0" t="n">
        <v>250</v>
      </c>
      <c r="Z2092" s="0" t="n">
        <v>0</v>
      </c>
      <c r="AA2092" s="0" t="n">
        <v>0</v>
      </c>
      <c r="AB2092" s="0" t="s">
        <v>87</v>
      </c>
      <c r="AC2092" s="0" t="n">
        <v>55</v>
      </c>
      <c r="AD2092" s="0" t="n">
        <v>0</v>
      </c>
      <c r="AE2092" s="0" t="n">
        <v>0</v>
      </c>
      <c r="AF2092" s="0" t="s">
        <v>88</v>
      </c>
      <c r="AG2092" s="13" t="n">
        <v>42435</v>
      </c>
      <c r="AH2092" s="25" t="n">
        <f aca="false">I2092+J2092</f>
        <v>1</v>
      </c>
      <c r="AI2092" s="25" t="n">
        <f aca="false">K2092+L2092+M2092</f>
        <v>2</v>
      </c>
      <c r="AJ2092" s="25" t="n">
        <f aca="false">AC2092*AH2092</f>
        <v>55</v>
      </c>
      <c r="AK2092" s="0" t="str">
        <f aca="false">IF(C2092=1,"Cancelled","Completed")</f>
        <v>Completed</v>
      </c>
      <c r="AL2092" s="0" t="str">
        <f aca="false">_xlfn.IFS(D2092&lt;=7,"0-7 Days",D2092&lt;=30,"8-30 Days",D2092&lt;=90,"31-90 Days",TRUE(),"90+ Days")</f>
        <v>0-7 Days</v>
      </c>
      <c r="AM2092" s="0" t="str">
        <f aca="false">_xlfn.IFS(OR(F2092="December",F2092="January",F2092="February"),"Winter",OR(F2092="March",F2092="April",F2092="May"),"Spring",OR(F2092="June",F2092="July",F2092="August"),"Summer",TRUE(),"Autumn")</f>
        <v>Spring</v>
      </c>
      <c r="AN2092" s="0" t="str">
        <f aca="false">IF(L2092+M2092&gt;0,"Family","Adult Only")</f>
        <v>Adult Only</v>
      </c>
      <c r="AO2092" s="0" t="str">
        <f aca="false">IF(U2092=V2092,"Same","Changed")</f>
        <v>Same</v>
      </c>
    </row>
    <row r="2093" customFormat="false" ht="15" hidden="false" customHeight="false" outlineLevel="0" collapsed="false">
      <c r="A2093" s="14" t="n">
        <v>2203</v>
      </c>
      <c r="B2093" s="14" t="s">
        <v>90</v>
      </c>
      <c r="C2093" s="14" t="n">
        <v>1</v>
      </c>
      <c r="D2093" s="14" t="n">
        <v>75</v>
      </c>
      <c r="E2093" s="14" t="n">
        <v>2017</v>
      </c>
      <c r="F2093" s="14" t="s">
        <v>106</v>
      </c>
      <c r="G2093" s="14" t="n">
        <v>13</v>
      </c>
      <c r="H2093" s="14" t="n">
        <v>1</v>
      </c>
      <c r="I2093" s="14" t="n">
        <v>2</v>
      </c>
      <c r="J2093" s="14" t="n">
        <v>5</v>
      </c>
      <c r="K2093" s="14" t="n">
        <v>2</v>
      </c>
      <c r="L2093" s="14" t="n">
        <v>0</v>
      </c>
      <c r="M2093" s="14" t="n">
        <v>0</v>
      </c>
      <c r="N2093" s="14" t="s">
        <v>82</v>
      </c>
      <c r="O2093" s="14" t="s">
        <v>108</v>
      </c>
      <c r="P2093" s="14" t="s">
        <v>93</v>
      </c>
      <c r="Q2093" s="14" t="s">
        <v>94</v>
      </c>
      <c r="R2093" s="14" t="n">
        <v>0</v>
      </c>
      <c r="S2093" s="14" t="n">
        <v>0</v>
      </c>
      <c r="T2093" s="14" t="n">
        <v>0</v>
      </c>
      <c r="U2093" s="14" t="s">
        <v>109</v>
      </c>
      <c r="V2093" s="14" t="s">
        <v>109</v>
      </c>
      <c r="W2093" s="14" t="n">
        <v>0</v>
      </c>
      <c r="X2093" s="14" t="s">
        <v>86</v>
      </c>
      <c r="Y2093" s="14" t="n">
        <v>9</v>
      </c>
      <c r="Z2093" s="14" t="n">
        <v>0</v>
      </c>
      <c r="AA2093" s="14" t="n">
        <v>0</v>
      </c>
      <c r="AB2093" s="14" t="s">
        <v>87</v>
      </c>
      <c r="AC2093" s="14" t="n">
        <v>126</v>
      </c>
      <c r="AD2093" s="14" t="n">
        <v>0</v>
      </c>
      <c r="AE2093" s="14" t="n">
        <v>1</v>
      </c>
      <c r="AF2093" s="14" t="s">
        <v>96</v>
      </c>
      <c r="AG2093" s="15" t="n">
        <v>42757</v>
      </c>
      <c r="AH2093" s="14" t="n">
        <f aca="false">I2093+J2093</f>
        <v>7</v>
      </c>
      <c r="AI2093" s="14" t="n">
        <f aca="false">K2093+L2093+M2093</f>
        <v>2</v>
      </c>
      <c r="AJ2093" s="14" t="n">
        <f aca="false">AC2093*AH2093</f>
        <v>882</v>
      </c>
      <c r="AK2093" s="14" t="str">
        <f aca="false">IF(C2093=1,"Cancelled","Completed")</f>
        <v>Cancelled</v>
      </c>
      <c r="AL2093" s="14" t="str">
        <f aca="false">_xlfn.IFS(D2093&lt;=7,"0-7 Days",D2093&lt;=30,"8-30 Days",D2093&lt;=90,"31-90 Days",TRUE(),"90+ Days")</f>
        <v>31-90 Days</v>
      </c>
      <c r="AM2093" s="14" t="str">
        <f aca="false">_xlfn.IFS(OR(F2093="December",F2093="January",F2093="February"),"Winter",OR(F2093="March",F2093="April",F2093="May"),"Spring",OR(F2093="June",F2093="July",F2093="August"),"Summer",TRUE(),"Autumn")</f>
        <v>Spring</v>
      </c>
      <c r="AN2093" s="14" t="str">
        <f aca="false">IF(L2093+M2093&gt;0,"Family","Adult Only")</f>
        <v>Adult Only</v>
      </c>
      <c r="AO2093" s="14" t="str">
        <f aca="false">IF(U2093=V2093,"Same","Changed")</f>
        <v>Same</v>
      </c>
    </row>
    <row r="2094" customFormat="false" ht="15" hidden="false" customHeight="false" outlineLevel="0" collapsed="false">
      <c r="A2094" s="0" t="n">
        <v>2204</v>
      </c>
      <c r="B2094" s="0" t="s">
        <v>80</v>
      </c>
      <c r="C2094" s="0" t="n">
        <v>0</v>
      </c>
      <c r="D2094" s="0" t="n">
        <v>136</v>
      </c>
      <c r="E2094" s="0" t="n">
        <v>2016</v>
      </c>
      <c r="F2094" s="0" t="s">
        <v>103</v>
      </c>
      <c r="G2094" s="0" t="n">
        <v>13</v>
      </c>
      <c r="H2094" s="0" t="n">
        <v>24</v>
      </c>
      <c r="I2094" s="0" t="n">
        <v>0</v>
      </c>
      <c r="J2094" s="0" t="n">
        <v>3</v>
      </c>
      <c r="K2094" s="0" t="n">
        <v>2</v>
      </c>
      <c r="L2094" s="0" t="n">
        <v>0</v>
      </c>
      <c r="M2094" s="0" t="n">
        <v>0</v>
      </c>
      <c r="N2094" s="0" t="s">
        <v>129</v>
      </c>
      <c r="O2094" s="0" t="s">
        <v>115</v>
      </c>
      <c r="P2094" s="0" t="s">
        <v>99</v>
      </c>
      <c r="Q2094" s="0" t="s">
        <v>94</v>
      </c>
      <c r="R2094" s="0" t="n">
        <v>0</v>
      </c>
      <c r="S2094" s="0" t="n">
        <v>0</v>
      </c>
      <c r="T2094" s="0" t="n">
        <v>0</v>
      </c>
      <c r="U2094" s="0" t="s">
        <v>95</v>
      </c>
      <c r="V2094" s="0" t="s">
        <v>95</v>
      </c>
      <c r="W2094" s="0" t="n">
        <v>0</v>
      </c>
      <c r="X2094" s="0" t="s">
        <v>86</v>
      </c>
      <c r="Y2094" s="0" t="n">
        <v>387</v>
      </c>
      <c r="Z2094" s="0" t="n">
        <v>0</v>
      </c>
      <c r="AA2094" s="0" t="n">
        <v>0</v>
      </c>
      <c r="AB2094" s="0" t="s">
        <v>101</v>
      </c>
      <c r="AC2094" s="0" t="n">
        <v>84</v>
      </c>
      <c r="AD2094" s="0" t="n">
        <v>0</v>
      </c>
      <c r="AE2094" s="0" t="n">
        <v>0</v>
      </c>
      <c r="AF2094" s="0" t="s">
        <v>88</v>
      </c>
      <c r="AG2094" s="13" t="n">
        <v>42456</v>
      </c>
      <c r="AH2094" s="25" t="n">
        <f aca="false">I2094+J2094</f>
        <v>3</v>
      </c>
      <c r="AI2094" s="25" t="n">
        <f aca="false">K2094+L2094+M2094</f>
        <v>2</v>
      </c>
      <c r="AJ2094" s="25" t="n">
        <f aca="false">AC2094*AH2094</f>
        <v>252</v>
      </c>
      <c r="AK2094" s="0" t="str">
        <f aca="false">IF(C2094=1,"Cancelled","Completed")</f>
        <v>Completed</v>
      </c>
      <c r="AL2094" s="0" t="str">
        <f aca="false">_xlfn.IFS(D2094&lt;=7,"0-7 Days",D2094&lt;=30,"8-30 Days",D2094&lt;=90,"31-90 Days",TRUE(),"90+ Days")</f>
        <v>90+ Days</v>
      </c>
      <c r="AM2094" s="0" t="str">
        <f aca="false">_xlfn.IFS(OR(F2094="December",F2094="January",F2094="February"),"Winter",OR(F2094="March",F2094="April",F2094="May"),"Spring",OR(F2094="June",F2094="July",F2094="August"),"Summer",TRUE(),"Autumn")</f>
        <v>Spring</v>
      </c>
      <c r="AN2094" s="0" t="str">
        <f aca="false">IF(L2094+M2094&gt;0,"Family","Adult Only")</f>
        <v>Adult Only</v>
      </c>
      <c r="AO2094" s="0" t="str">
        <f aca="false">IF(U2094=V2094,"Same","Changed")</f>
        <v>Same</v>
      </c>
    </row>
    <row r="2095" customFormat="false" ht="15" hidden="false" customHeight="false" outlineLevel="0" collapsed="false">
      <c r="A2095" s="14" t="n">
        <v>2205</v>
      </c>
      <c r="B2095" s="14" t="s">
        <v>90</v>
      </c>
      <c r="C2095" s="14" t="n">
        <v>0</v>
      </c>
      <c r="D2095" s="14" t="n">
        <v>41</v>
      </c>
      <c r="E2095" s="14" t="n">
        <v>2015</v>
      </c>
      <c r="F2095" s="14" t="s">
        <v>114</v>
      </c>
      <c r="G2095" s="14" t="n">
        <v>36</v>
      </c>
      <c r="H2095" s="14" t="n">
        <v>4</v>
      </c>
      <c r="I2095" s="14" t="n">
        <v>0</v>
      </c>
      <c r="J2095" s="14" t="n">
        <v>1</v>
      </c>
      <c r="K2095" s="14" t="n">
        <v>1</v>
      </c>
      <c r="L2095" s="14" t="n">
        <v>0</v>
      </c>
      <c r="M2095" s="14" t="n">
        <v>0</v>
      </c>
      <c r="N2095" s="14" t="s">
        <v>112</v>
      </c>
      <c r="O2095" s="14" t="s">
        <v>158</v>
      </c>
      <c r="P2095" s="14" t="s">
        <v>99</v>
      </c>
      <c r="Q2095" s="14" t="s">
        <v>94</v>
      </c>
      <c r="R2095" s="14" t="n">
        <v>0</v>
      </c>
      <c r="S2095" s="14" t="n">
        <v>0</v>
      </c>
      <c r="T2095" s="14" t="n">
        <v>0</v>
      </c>
      <c r="U2095" s="14" t="s">
        <v>95</v>
      </c>
      <c r="V2095" s="14" t="s">
        <v>109</v>
      </c>
      <c r="W2095" s="14" t="n">
        <v>0</v>
      </c>
      <c r="X2095" s="14" t="s">
        <v>86</v>
      </c>
      <c r="Y2095" s="14" t="n">
        <v>39</v>
      </c>
      <c r="Z2095" s="14" t="n">
        <v>0</v>
      </c>
      <c r="AA2095" s="14" t="n">
        <v>38</v>
      </c>
      <c r="AB2095" s="14" t="s">
        <v>101</v>
      </c>
      <c r="AC2095" s="14" t="n">
        <v>83</v>
      </c>
      <c r="AD2095" s="14" t="n">
        <v>0</v>
      </c>
      <c r="AE2095" s="14" t="n">
        <v>0</v>
      </c>
      <c r="AF2095" s="14" t="s">
        <v>88</v>
      </c>
      <c r="AG2095" s="15" t="n">
        <v>42252</v>
      </c>
      <c r="AH2095" s="14" t="n">
        <f aca="false">I2095+J2095</f>
        <v>1</v>
      </c>
      <c r="AI2095" s="14" t="n">
        <f aca="false">K2095+L2095+M2095</f>
        <v>1</v>
      </c>
      <c r="AJ2095" s="14" t="n">
        <f aca="false">AC2095*AH2095</f>
        <v>83</v>
      </c>
      <c r="AK2095" s="14" t="str">
        <f aca="false">IF(C2095=1,"Cancelled","Completed")</f>
        <v>Completed</v>
      </c>
      <c r="AL2095" s="14" t="str">
        <f aca="false">_xlfn.IFS(D2095&lt;=7,"0-7 Days",D2095&lt;=30,"8-30 Days",D2095&lt;=90,"31-90 Days",TRUE(),"90+ Days")</f>
        <v>31-90 Days</v>
      </c>
      <c r="AM2095" s="14" t="str">
        <f aca="false">_xlfn.IFS(OR(F2095="December",F2095="January",F2095="February"),"Winter",OR(F2095="March",F2095="April",F2095="May"),"Spring",OR(F2095="June",F2095="July",F2095="August"),"Summer",TRUE(),"Autumn")</f>
        <v>Autumn</v>
      </c>
      <c r="AN2095" s="14" t="str">
        <f aca="false">IF(L2095+M2095&gt;0,"Family","Adult Only")</f>
        <v>Adult Only</v>
      </c>
      <c r="AO2095" s="14" t="str">
        <f aca="false">IF(U2095=V2095,"Same","Changed")</f>
        <v>Changed</v>
      </c>
    </row>
    <row r="2096" customFormat="false" ht="15" hidden="false" customHeight="false" outlineLevel="0" collapsed="false">
      <c r="A2096" s="0" t="n">
        <v>2206</v>
      </c>
      <c r="B2096" s="0" t="s">
        <v>90</v>
      </c>
      <c r="C2096" s="0" t="n">
        <v>0</v>
      </c>
      <c r="D2096" s="0" t="n">
        <v>31</v>
      </c>
      <c r="E2096" s="0" t="n">
        <v>2015</v>
      </c>
      <c r="F2096" s="0" t="s">
        <v>111</v>
      </c>
      <c r="G2096" s="0" t="n">
        <v>41</v>
      </c>
      <c r="H2096" s="0" t="n">
        <v>4</v>
      </c>
      <c r="I2096" s="0" t="n">
        <v>2</v>
      </c>
      <c r="J2096" s="0" t="n">
        <v>1</v>
      </c>
      <c r="K2096" s="0" t="n">
        <v>2</v>
      </c>
      <c r="L2096" s="0" t="n">
        <v>0</v>
      </c>
      <c r="M2096" s="0" t="n">
        <v>0</v>
      </c>
      <c r="N2096" s="0" t="s">
        <v>82</v>
      </c>
      <c r="O2096" s="0" t="s">
        <v>83</v>
      </c>
      <c r="P2096" s="0" t="s">
        <v>93</v>
      </c>
      <c r="Q2096" s="0" t="s">
        <v>94</v>
      </c>
      <c r="R2096" s="0" t="n">
        <v>0</v>
      </c>
      <c r="S2096" s="0" t="n">
        <v>0</v>
      </c>
      <c r="T2096" s="0" t="n">
        <v>0</v>
      </c>
      <c r="U2096" s="0" t="s">
        <v>95</v>
      </c>
      <c r="V2096" s="0" t="s">
        <v>95</v>
      </c>
      <c r="W2096" s="0" t="n">
        <v>0</v>
      </c>
      <c r="X2096" s="0" t="s">
        <v>86</v>
      </c>
      <c r="Y2096" s="0" t="n">
        <v>9</v>
      </c>
      <c r="Z2096" s="0" t="n">
        <v>0</v>
      </c>
      <c r="AA2096" s="0" t="n">
        <v>0</v>
      </c>
      <c r="AB2096" s="0" t="s">
        <v>125</v>
      </c>
      <c r="AC2096" s="0" t="n">
        <v>94.5</v>
      </c>
      <c r="AD2096" s="0" t="n">
        <v>0</v>
      </c>
      <c r="AE2096" s="0" t="n">
        <v>1</v>
      </c>
      <c r="AF2096" s="0" t="s">
        <v>88</v>
      </c>
      <c r="AG2096" s="13" t="n">
        <v>42284</v>
      </c>
      <c r="AH2096" s="25" t="n">
        <f aca="false">I2096+J2096</f>
        <v>3</v>
      </c>
      <c r="AI2096" s="25" t="n">
        <f aca="false">K2096+L2096+M2096</f>
        <v>2</v>
      </c>
      <c r="AJ2096" s="25" t="n">
        <f aca="false">AC2096*AH2096</f>
        <v>283.5</v>
      </c>
      <c r="AK2096" s="0" t="str">
        <f aca="false">IF(C2096=1,"Cancelled","Completed")</f>
        <v>Completed</v>
      </c>
      <c r="AL2096" s="0" t="str">
        <f aca="false">_xlfn.IFS(D2096&lt;=7,"0-7 Days",D2096&lt;=30,"8-30 Days",D2096&lt;=90,"31-90 Days",TRUE(),"90+ Days")</f>
        <v>31-90 Days</v>
      </c>
      <c r="AM2096" s="0" t="str">
        <f aca="false">_xlfn.IFS(OR(F2096="December",F2096="January",F2096="February"),"Winter",OR(F2096="March",F2096="April",F2096="May"),"Spring",OR(F2096="June",F2096="July",F2096="August"),"Summer",TRUE(),"Autumn")</f>
        <v>Autumn</v>
      </c>
      <c r="AN2096" s="0" t="str">
        <f aca="false">IF(L2096+M2096&gt;0,"Family","Adult Only")</f>
        <v>Adult Only</v>
      </c>
      <c r="AO2096" s="0" t="str">
        <f aca="false">IF(U2096=V2096,"Same","Changed")</f>
        <v>Same</v>
      </c>
    </row>
    <row r="2097" customFormat="false" ht="15" hidden="false" customHeight="false" outlineLevel="0" collapsed="false">
      <c r="A2097" s="14" t="n">
        <v>2207</v>
      </c>
      <c r="B2097" s="14" t="s">
        <v>90</v>
      </c>
      <c r="C2097" s="14" t="n">
        <v>1</v>
      </c>
      <c r="D2097" s="14" t="n">
        <v>148</v>
      </c>
      <c r="E2097" s="14" t="n">
        <v>2017</v>
      </c>
      <c r="F2097" s="14" t="s">
        <v>121</v>
      </c>
      <c r="G2097" s="14" t="n">
        <v>18</v>
      </c>
      <c r="H2097" s="14" t="n">
        <v>4</v>
      </c>
      <c r="I2097" s="14" t="n">
        <v>0</v>
      </c>
      <c r="J2097" s="14" t="n">
        <v>2</v>
      </c>
      <c r="K2097" s="14" t="n">
        <v>2</v>
      </c>
      <c r="L2097" s="14" t="n">
        <v>0</v>
      </c>
      <c r="M2097" s="14" t="n">
        <v>0</v>
      </c>
      <c r="N2097" s="14" t="s">
        <v>82</v>
      </c>
      <c r="O2097" s="14" t="s">
        <v>92</v>
      </c>
      <c r="P2097" s="14" t="s">
        <v>116</v>
      </c>
      <c r="Q2097" s="14" t="s">
        <v>94</v>
      </c>
      <c r="R2097" s="14" t="n">
        <v>0</v>
      </c>
      <c r="S2097" s="14" t="n">
        <v>0</v>
      </c>
      <c r="T2097" s="14" t="n">
        <v>0</v>
      </c>
      <c r="U2097" s="14" t="s">
        <v>95</v>
      </c>
      <c r="V2097" s="14" t="s">
        <v>95</v>
      </c>
      <c r="W2097" s="14" t="n">
        <v>0</v>
      </c>
      <c r="X2097" s="14" t="s">
        <v>120</v>
      </c>
      <c r="Y2097" s="14" t="n">
        <v>171</v>
      </c>
      <c r="Z2097" s="14" t="n">
        <v>0</v>
      </c>
      <c r="AA2097" s="14" t="n">
        <v>0</v>
      </c>
      <c r="AB2097" s="14" t="s">
        <v>87</v>
      </c>
      <c r="AC2097" s="14" t="n">
        <v>95</v>
      </c>
      <c r="AD2097" s="14" t="n">
        <v>0</v>
      </c>
      <c r="AE2097" s="14" t="n">
        <v>0</v>
      </c>
      <c r="AF2097" s="14" t="s">
        <v>96</v>
      </c>
      <c r="AG2097" s="15" t="n">
        <v>42711</v>
      </c>
      <c r="AH2097" s="14" t="n">
        <f aca="false">I2097+J2097</f>
        <v>2</v>
      </c>
      <c r="AI2097" s="14" t="n">
        <f aca="false">K2097+L2097+M2097</f>
        <v>2</v>
      </c>
      <c r="AJ2097" s="14" t="n">
        <f aca="false">AC2097*AH2097</f>
        <v>190</v>
      </c>
      <c r="AK2097" s="14" t="str">
        <f aca="false">IF(C2097=1,"Cancelled","Completed")</f>
        <v>Cancelled</v>
      </c>
      <c r="AL2097" s="14" t="str">
        <f aca="false">_xlfn.IFS(D2097&lt;=7,"0-7 Days",D2097&lt;=30,"8-30 Days",D2097&lt;=90,"31-90 Days",TRUE(),"90+ Days")</f>
        <v>90+ Days</v>
      </c>
      <c r="AM2097" s="14" t="str">
        <f aca="false">_xlfn.IFS(OR(F2097="December",F2097="January",F2097="February"),"Winter",OR(F2097="March",F2097="April",F2097="May"),"Spring",OR(F2097="June",F2097="July",F2097="August"),"Summer",TRUE(),"Autumn")</f>
        <v>Spring</v>
      </c>
      <c r="AN2097" s="14" t="str">
        <f aca="false">IF(L2097+M2097&gt;0,"Family","Adult Only")</f>
        <v>Adult Only</v>
      </c>
      <c r="AO2097" s="14" t="str">
        <f aca="false">IF(U2097=V2097,"Same","Changed")</f>
        <v>Same</v>
      </c>
    </row>
    <row r="2098" customFormat="false" ht="15" hidden="false" customHeight="false" outlineLevel="0" collapsed="false">
      <c r="A2098" s="0" t="n">
        <v>2208</v>
      </c>
      <c r="B2098" s="0" t="s">
        <v>90</v>
      </c>
      <c r="C2098" s="0" t="n">
        <v>1</v>
      </c>
      <c r="D2098" s="0" t="n">
        <v>164</v>
      </c>
      <c r="E2098" s="0" t="n">
        <v>2017</v>
      </c>
      <c r="F2098" s="0" t="s">
        <v>106</v>
      </c>
      <c r="G2098" s="0" t="n">
        <v>16</v>
      </c>
      <c r="H2098" s="0" t="n">
        <v>22</v>
      </c>
      <c r="I2098" s="0" t="n">
        <v>2</v>
      </c>
      <c r="J2098" s="0" t="n">
        <v>5</v>
      </c>
      <c r="K2098" s="0" t="n">
        <v>3</v>
      </c>
      <c r="L2098" s="0" t="n">
        <v>0</v>
      </c>
      <c r="M2098" s="0" t="n">
        <v>0</v>
      </c>
      <c r="N2098" s="0" t="s">
        <v>82</v>
      </c>
      <c r="O2098" s="0" t="s">
        <v>122</v>
      </c>
      <c r="P2098" s="0" t="s">
        <v>93</v>
      </c>
      <c r="Q2098" s="0" t="s">
        <v>94</v>
      </c>
      <c r="R2098" s="0" t="n">
        <v>0</v>
      </c>
      <c r="S2098" s="0" t="n">
        <v>0</v>
      </c>
      <c r="T2098" s="0" t="n">
        <v>0</v>
      </c>
      <c r="U2098" s="0" t="s">
        <v>109</v>
      </c>
      <c r="V2098" s="0" t="s">
        <v>109</v>
      </c>
      <c r="W2098" s="0" t="n">
        <v>0</v>
      </c>
      <c r="X2098" s="0" t="s">
        <v>86</v>
      </c>
      <c r="Y2098" s="0" t="n">
        <v>9</v>
      </c>
      <c r="Z2098" s="0" t="n">
        <v>0</v>
      </c>
      <c r="AA2098" s="0" t="n">
        <v>0</v>
      </c>
      <c r="AB2098" s="0" t="s">
        <v>87</v>
      </c>
      <c r="AC2098" s="0" t="n">
        <v>166.5</v>
      </c>
      <c r="AD2098" s="0" t="n">
        <v>0</v>
      </c>
      <c r="AE2098" s="0" t="n">
        <v>1</v>
      </c>
      <c r="AF2098" s="0" t="s">
        <v>96</v>
      </c>
      <c r="AG2098" s="13" t="n">
        <v>42685</v>
      </c>
      <c r="AH2098" s="25" t="n">
        <f aca="false">I2098+J2098</f>
        <v>7</v>
      </c>
      <c r="AI2098" s="25" t="n">
        <f aca="false">K2098+L2098+M2098</f>
        <v>3</v>
      </c>
      <c r="AJ2098" s="25" t="n">
        <f aca="false">AC2098*AH2098</f>
        <v>1165.5</v>
      </c>
      <c r="AK2098" s="0" t="str">
        <f aca="false">IF(C2098=1,"Cancelled","Completed")</f>
        <v>Cancelled</v>
      </c>
      <c r="AL2098" s="0" t="str">
        <f aca="false">_xlfn.IFS(D2098&lt;=7,"0-7 Days",D2098&lt;=30,"8-30 Days",D2098&lt;=90,"31-90 Days",TRUE(),"90+ Days")</f>
        <v>90+ Days</v>
      </c>
      <c r="AM2098" s="0" t="str">
        <f aca="false">_xlfn.IFS(OR(F2098="December",F2098="January",F2098="February"),"Winter",OR(F2098="March",F2098="April",F2098="May"),"Spring",OR(F2098="June",F2098="July",F2098="August"),"Summer",TRUE(),"Autumn")</f>
        <v>Spring</v>
      </c>
      <c r="AN2098" s="0" t="str">
        <f aca="false">IF(L2098+M2098&gt;0,"Family","Adult Only")</f>
        <v>Adult Only</v>
      </c>
      <c r="AO2098" s="0" t="str">
        <f aca="false">IF(U2098=V2098,"Same","Changed")</f>
        <v>Same</v>
      </c>
    </row>
    <row r="2099" customFormat="false" ht="15" hidden="false" customHeight="false" outlineLevel="0" collapsed="false">
      <c r="A2099" s="14" t="n">
        <v>2209</v>
      </c>
      <c r="B2099" s="14" t="s">
        <v>90</v>
      </c>
      <c r="C2099" s="14" t="n">
        <v>1</v>
      </c>
      <c r="D2099" s="14" t="n">
        <v>98</v>
      </c>
      <c r="E2099" s="14" t="n">
        <v>2017</v>
      </c>
      <c r="F2099" s="14" t="s">
        <v>106</v>
      </c>
      <c r="G2099" s="14" t="n">
        <v>16</v>
      </c>
      <c r="H2099" s="14" t="n">
        <v>20</v>
      </c>
      <c r="I2099" s="14" t="n">
        <v>0</v>
      </c>
      <c r="J2099" s="14" t="n">
        <v>3</v>
      </c>
      <c r="K2099" s="14" t="n">
        <v>2</v>
      </c>
      <c r="L2099" s="14" t="n">
        <v>0</v>
      </c>
      <c r="M2099" s="14" t="n">
        <v>0</v>
      </c>
      <c r="N2099" s="14" t="s">
        <v>82</v>
      </c>
      <c r="O2099" s="14" t="s">
        <v>83</v>
      </c>
      <c r="P2099" s="14" t="s">
        <v>93</v>
      </c>
      <c r="Q2099" s="14" t="s">
        <v>94</v>
      </c>
      <c r="R2099" s="14" t="n">
        <v>0</v>
      </c>
      <c r="S2099" s="14" t="n">
        <v>0</v>
      </c>
      <c r="T2099" s="14" t="n">
        <v>0</v>
      </c>
      <c r="U2099" s="14" t="s">
        <v>109</v>
      </c>
      <c r="V2099" s="14" t="s">
        <v>109</v>
      </c>
      <c r="W2099" s="14" t="n">
        <v>0</v>
      </c>
      <c r="X2099" s="14" t="s">
        <v>86</v>
      </c>
      <c r="Y2099" s="14" t="n">
        <v>9</v>
      </c>
      <c r="Z2099" s="14" t="n">
        <v>0</v>
      </c>
      <c r="AA2099" s="14" t="n">
        <v>0</v>
      </c>
      <c r="AB2099" s="14" t="s">
        <v>87</v>
      </c>
      <c r="AC2099" s="14" t="n">
        <v>136.8</v>
      </c>
      <c r="AD2099" s="14" t="n">
        <v>0</v>
      </c>
      <c r="AE2099" s="14" t="n">
        <v>2</v>
      </c>
      <c r="AF2099" s="14" t="s">
        <v>96</v>
      </c>
      <c r="AG2099" s="15" t="n">
        <v>42764</v>
      </c>
      <c r="AH2099" s="14" t="n">
        <f aca="false">I2099+J2099</f>
        <v>3</v>
      </c>
      <c r="AI2099" s="14" t="n">
        <f aca="false">K2099+L2099+M2099</f>
        <v>2</v>
      </c>
      <c r="AJ2099" s="14" t="n">
        <f aca="false">AC2099*AH2099</f>
        <v>410.4</v>
      </c>
      <c r="AK2099" s="14" t="str">
        <f aca="false">IF(C2099=1,"Cancelled","Completed")</f>
        <v>Cancelled</v>
      </c>
      <c r="AL2099" s="14" t="str">
        <f aca="false">_xlfn.IFS(D2099&lt;=7,"0-7 Days",D2099&lt;=30,"8-30 Days",D2099&lt;=90,"31-90 Days",TRUE(),"90+ Days")</f>
        <v>90+ Days</v>
      </c>
      <c r="AM2099" s="14" t="str">
        <f aca="false">_xlfn.IFS(OR(F2099="December",F2099="January",F2099="February"),"Winter",OR(F2099="March",F2099="April",F2099="May"),"Spring",OR(F2099="June",F2099="July",F2099="August"),"Summer",TRUE(),"Autumn")</f>
        <v>Spring</v>
      </c>
      <c r="AN2099" s="14" t="str">
        <f aca="false">IF(L2099+M2099&gt;0,"Family","Adult Only")</f>
        <v>Adult Only</v>
      </c>
      <c r="AO2099" s="14" t="str">
        <f aca="false">IF(U2099=V2099,"Same","Changed")</f>
        <v>Same</v>
      </c>
    </row>
    <row r="2100" customFormat="false" ht="15" hidden="false" customHeight="false" outlineLevel="0" collapsed="false">
      <c r="A2100" s="0" t="n">
        <v>2210</v>
      </c>
      <c r="B2100" s="0" t="s">
        <v>90</v>
      </c>
      <c r="C2100" s="0" t="n">
        <v>0</v>
      </c>
      <c r="D2100" s="0" t="n">
        <v>12</v>
      </c>
      <c r="E2100" s="0" t="n">
        <v>2015</v>
      </c>
      <c r="F2100" s="0" t="s">
        <v>119</v>
      </c>
      <c r="G2100" s="0" t="n">
        <v>35</v>
      </c>
      <c r="H2100" s="0" t="n">
        <v>23</v>
      </c>
      <c r="I2100" s="0" t="n">
        <v>2</v>
      </c>
      <c r="J2100" s="0" t="n">
        <v>2</v>
      </c>
      <c r="K2100" s="0" t="n">
        <v>2</v>
      </c>
      <c r="L2100" s="0" t="n">
        <v>0</v>
      </c>
      <c r="M2100" s="0" t="n">
        <v>0</v>
      </c>
      <c r="N2100" s="0" t="s">
        <v>82</v>
      </c>
      <c r="O2100" s="0" t="s">
        <v>92</v>
      </c>
      <c r="P2100" s="0" t="s">
        <v>93</v>
      </c>
      <c r="Q2100" s="0" t="s">
        <v>94</v>
      </c>
      <c r="R2100" s="0" t="n">
        <v>0</v>
      </c>
      <c r="S2100" s="0" t="n">
        <v>0</v>
      </c>
      <c r="T2100" s="0" t="n">
        <v>0</v>
      </c>
      <c r="U2100" s="0" t="s">
        <v>95</v>
      </c>
      <c r="V2100" s="0" t="s">
        <v>138</v>
      </c>
      <c r="W2100" s="0" t="n">
        <v>0</v>
      </c>
      <c r="X2100" s="0" t="s">
        <v>86</v>
      </c>
      <c r="Y2100" s="0" t="n">
        <v>9</v>
      </c>
      <c r="Z2100" s="0" t="n">
        <v>0</v>
      </c>
      <c r="AA2100" s="0" t="n">
        <v>0</v>
      </c>
      <c r="AB2100" s="0" t="s">
        <v>125</v>
      </c>
      <c r="AC2100" s="0" t="n">
        <v>90</v>
      </c>
      <c r="AD2100" s="0" t="n">
        <v>0</v>
      </c>
      <c r="AE2100" s="0" t="n">
        <v>3</v>
      </c>
      <c r="AF2100" s="0" t="s">
        <v>88</v>
      </c>
      <c r="AG2100" s="13" t="n">
        <v>42243</v>
      </c>
      <c r="AH2100" s="25" t="n">
        <f aca="false">I2100+J2100</f>
        <v>4</v>
      </c>
      <c r="AI2100" s="25" t="n">
        <f aca="false">K2100+L2100+M2100</f>
        <v>2</v>
      </c>
      <c r="AJ2100" s="25" t="n">
        <f aca="false">AC2100*AH2100</f>
        <v>360</v>
      </c>
      <c r="AK2100" s="0" t="str">
        <f aca="false">IF(C2100=1,"Cancelled","Completed")</f>
        <v>Completed</v>
      </c>
      <c r="AL2100" s="0" t="str">
        <f aca="false">_xlfn.IFS(D2100&lt;=7,"0-7 Days",D2100&lt;=30,"8-30 Days",D2100&lt;=90,"31-90 Days",TRUE(),"90+ Days")</f>
        <v>8-30 Days</v>
      </c>
      <c r="AM2100" s="0" t="str">
        <f aca="false">_xlfn.IFS(OR(F2100="December",F2100="January",F2100="February"),"Winter",OR(F2100="March",F2100="April",F2100="May"),"Spring",OR(F2100="June",F2100="July",F2100="August"),"Summer",TRUE(),"Autumn")</f>
        <v>Summer</v>
      </c>
      <c r="AN2100" s="0" t="str">
        <f aca="false">IF(L2100+M2100&gt;0,"Family","Adult Only")</f>
        <v>Adult Only</v>
      </c>
      <c r="AO2100" s="0" t="str">
        <f aca="false">IF(U2100=V2100,"Same","Changed")</f>
        <v>Changed</v>
      </c>
    </row>
    <row r="2101" customFormat="false" ht="15" hidden="false" customHeight="false" outlineLevel="0" collapsed="false">
      <c r="A2101" s="14" t="n">
        <v>2211</v>
      </c>
      <c r="B2101" s="14" t="s">
        <v>80</v>
      </c>
      <c r="C2101" s="14" t="n">
        <v>0</v>
      </c>
      <c r="D2101" s="14" t="n">
        <v>34</v>
      </c>
      <c r="E2101" s="14" t="n">
        <v>2017</v>
      </c>
      <c r="F2101" s="14" t="s">
        <v>106</v>
      </c>
      <c r="G2101" s="14" t="n">
        <v>15</v>
      </c>
      <c r="H2101" s="14" t="n">
        <v>9</v>
      </c>
      <c r="I2101" s="14" t="n">
        <v>2</v>
      </c>
      <c r="J2101" s="14" t="n">
        <v>5</v>
      </c>
      <c r="K2101" s="14" t="n">
        <v>2</v>
      </c>
      <c r="L2101" s="14" t="n">
        <v>0</v>
      </c>
      <c r="M2101" s="14" t="n">
        <v>0</v>
      </c>
      <c r="N2101" s="14" t="s">
        <v>112</v>
      </c>
      <c r="O2101" s="14" t="s">
        <v>108</v>
      </c>
      <c r="P2101" s="14" t="s">
        <v>116</v>
      </c>
      <c r="Q2101" s="14" t="s">
        <v>94</v>
      </c>
      <c r="R2101" s="14" t="n">
        <v>0</v>
      </c>
      <c r="S2101" s="14" t="n">
        <v>0</v>
      </c>
      <c r="T2101" s="14" t="n">
        <v>0</v>
      </c>
      <c r="U2101" s="14" t="s">
        <v>95</v>
      </c>
      <c r="V2101" s="14" t="s">
        <v>95</v>
      </c>
      <c r="W2101" s="14" t="n">
        <v>0</v>
      </c>
      <c r="X2101" s="14" t="s">
        <v>86</v>
      </c>
      <c r="Y2101" s="14" t="n">
        <v>493</v>
      </c>
      <c r="Z2101" s="14" t="n">
        <v>0</v>
      </c>
      <c r="AA2101" s="14" t="n">
        <v>0</v>
      </c>
      <c r="AB2101" s="14" t="s">
        <v>125</v>
      </c>
      <c r="AC2101" s="14" t="n">
        <v>80</v>
      </c>
      <c r="AD2101" s="14" t="n">
        <v>0</v>
      </c>
      <c r="AE2101" s="14" t="n">
        <v>0</v>
      </c>
      <c r="AF2101" s="14" t="s">
        <v>88</v>
      </c>
      <c r="AG2101" s="15" t="n">
        <v>42841</v>
      </c>
      <c r="AH2101" s="14" t="n">
        <f aca="false">I2101+J2101</f>
        <v>7</v>
      </c>
      <c r="AI2101" s="14" t="n">
        <f aca="false">K2101+L2101+M2101</f>
        <v>2</v>
      </c>
      <c r="AJ2101" s="14" t="n">
        <f aca="false">AC2101*AH2101</f>
        <v>560</v>
      </c>
      <c r="AK2101" s="14" t="str">
        <f aca="false">IF(C2101=1,"Cancelled","Completed")</f>
        <v>Completed</v>
      </c>
      <c r="AL2101" s="14" t="str">
        <f aca="false">_xlfn.IFS(D2101&lt;=7,"0-7 Days",D2101&lt;=30,"8-30 Days",D2101&lt;=90,"31-90 Days",TRUE(),"90+ Days")</f>
        <v>31-90 Days</v>
      </c>
      <c r="AM2101" s="14" t="str">
        <f aca="false">_xlfn.IFS(OR(F2101="December",F2101="January",F2101="February"),"Winter",OR(F2101="March",F2101="April",F2101="May"),"Spring",OR(F2101="June",F2101="July",F2101="August"),"Summer",TRUE(),"Autumn")</f>
        <v>Spring</v>
      </c>
      <c r="AN2101" s="14" t="str">
        <f aca="false">IF(L2101+M2101&gt;0,"Family","Adult Only")</f>
        <v>Adult Only</v>
      </c>
      <c r="AO2101" s="14" t="str">
        <f aca="false">IF(U2101=V2101,"Same","Changed")</f>
        <v>Same</v>
      </c>
    </row>
    <row r="2102" customFormat="false" ht="15" hidden="false" customHeight="false" outlineLevel="0" collapsed="false">
      <c r="A2102" s="0" t="n">
        <v>2212</v>
      </c>
      <c r="B2102" s="0" t="s">
        <v>90</v>
      </c>
      <c r="C2102" s="0" t="n">
        <v>0</v>
      </c>
      <c r="D2102" s="0" t="n">
        <v>26</v>
      </c>
      <c r="E2102" s="0" t="n">
        <v>2016</v>
      </c>
      <c r="F2102" s="0" t="s">
        <v>106</v>
      </c>
      <c r="G2102" s="0" t="n">
        <v>17</v>
      </c>
      <c r="H2102" s="0" t="n">
        <v>18</v>
      </c>
      <c r="I2102" s="0" t="n">
        <v>1</v>
      </c>
      <c r="J2102" s="0" t="n">
        <v>4</v>
      </c>
      <c r="K2102" s="0" t="n">
        <v>2</v>
      </c>
      <c r="L2102" s="0" t="n">
        <v>0</v>
      </c>
      <c r="M2102" s="0" t="n">
        <v>0</v>
      </c>
      <c r="N2102" s="0" t="s">
        <v>112</v>
      </c>
      <c r="O2102" s="0" t="s">
        <v>157</v>
      </c>
      <c r="P2102" s="0" t="s">
        <v>99</v>
      </c>
      <c r="Q2102" s="0" t="s">
        <v>94</v>
      </c>
      <c r="R2102" s="0" t="n">
        <v>0</v>
      </c>
      <c r="S2102" s="0" t="n">
        <v>0</v>
      </c>
      <c r="T2102" s="0" t="n">
        <v>0</v>
      </c>
      <c r="U2102" s="0" t="s">
        <v>95</v>
      </c>
      <c r="V2102" s="0" t="s">
        <v>95</v>
      </c>
      <c r="W2102" s="0" t="n">
        <v>0</v>
      </c>
      <c r="X2102" s="0" t="s">
        <v>86</v>
      </c>
      <c r="Y2102" s="0" t="n">
        <v>0</v>
      </c>
      <c r="Z2102" s="0" t="n">
        <v>0</v>
      </c>
      <c r="AA2102" s="0" t="n">
        <v>0</v>
      </c>
      <c r="AB2102" s="0" t="s">
        <v>101</v>
      </c>
      <c r="AC2102" s="0" t="n">
        <v>133.8</v>
      </c>
      <c r="AD2102" s="0" t="n">
        <v>0</v>
      </c>
      <c r="AE2102" s="0" t="n">
        <v>0</v>
      </c>
      <c r="AF2102" s="0" t="s">
        <v>88</v>
      </c>
      <c r="AG2102" s="13" t="n">
        <v>42483</v>
      </c>
      <c r="AH2102" s="25" t="n">
        <f aca="false">I2102+J2102</f>
        <v>5</v>
      </c>
      <c r="AI2102" s="25" t="n">
        <f aca="false">K2102+L2102+M2102</f>
        <v>2</v>
      </c>
      <c r="AJ2102" s="25" t="n">
        <f aca="false">AC2102*AH2102</f>
        <v>669</v>
      </c>
      <c r="AK2102" s="0" t="str">
        <f aca="false">IF(C2102=1,"Cancelled","Completed")</f>
        <v>Completed</v>
      </c>
      <c r="AL2102" s="0" t="str">
        <f aca="false">_xlfn.IFS(D2102&lt;=7,"0-7 Days",D2102&lt;=30,"8-30 Days",D2102&lt;=90,"31-90 Days",TRUE(),"90+ Days")</f>
        <v>8-30 Days</v>
      </c>
      <c r="AM2102" s="0" t="str">
        <f aca="false">_xlfn.IFS(OR(F2102="December",F2102="January",F2102="February"),"Winter",OR(F2102="March",F2102="April",F2102="May"),"Spring",OR(F2102="June",F2102="July",F2102="August"),"Summer",TRUE(),"Autumn")</f>
        <v>Spring</v>
      </c>
      <c r="AN2102" s="0" t="str">
        <f aca="false">IF(L2102+M2102&gt;0,"Family","Adult Only")</f>
        <v>Adult Only</v>
      </c>
      <c r="AO2102" s="0" t="str">
        <f aca="false">IF(U2102=V2102,"Same","Changed")</f>
        <v>Same</v>
      </c>
    </row>
    <row r="2103" customFormat="false" ht="15" hidden="false" customHeight="false" outlineLevel="0" collapsed="false">
      <c r="A2103" s="14" t="n">
        <v>2213</v>
      </c>
      <c r="B2103" s="14" t="s">
        <v>90</v>
      </c>
      <c r="C2103" s="14" t="n">
        <v>0</v>
      </c>
      <c r="D2103" s="14" t="n">
        <v>170</v>
      </c>
      <c r="E2103" s="14" t="n">
        <v>2016</v>
      </c>
      <c r="F2103" s="14" t="s">
        <v>106</v>
      </c>
      <c r="G2103" s="14" t="n">
        <v>17</v>
      </c>
      <c r="H2103" s="14" t="n">
        <v>23</v>
      </c>
      <c r="I2103" s="14" t="n">
        <v>2</v>
      </c>
      <c r="J2103" s="14" t="n">
        <v>1</v>
      </c>
      <c r="K2103" s="14" t="n">
        <v>2</v>
      </c>
      <c r="L2103" s="14" t="n">
        <v>0</v>
      </c>
      <c r="M2103" s="14" t="n">
        <v>0</v>
      </c>
      <c r="N2103" s="14" t="s">
        <v>82</v>
      </c>
      <c r="O2103" s="14" t="s">
        <v>163</v>
      </c>
      <c r="P2103" s="14" t="s">
        <v>99</v>
      </c>
      <c r="Q2103" s="14" t="s">
        <v>94</v>
      </c>
      <c r="R2103" s="14" t="n">
        <v>0</v>
      </c>
      <c r="S2103" s="14" t="n">
        <v>0</v>
      </c>
      <c r="T2103" s="14" t="n">
        <v>0</v>
      </c>
      <c r="U2103" s="14" t="s">
        <v>95</v>
      </c>
      <c r="V2103" s="14" t="s">
        <v>95</v>
      </c>
      <c r="W2103" s="14" t="n">
        <v>1</v>
      </c>
      <c r="X2103" s="14" t="s">
        <v>86</v>
      </c>
      <c r="Y2103" s="14" t="n">
        <v>2</v>
      </c>
      <c r="Z2103" s="14" t="n">
        <v>0</v>
      </c>
      <c r="AA2103" s="14" t="n">
        <v>48</v>
      </c>
      <c r="AB2103" s="14" t="s">
        <v>101</v>
      </c>
      <c r="AC2103" s="14" t="n">
        <v>70</v>
      </c>
      <c r="AD2103" s="14" t="n">
        <v>0</v>
      </c>
      <c r="AE2103" s="14" t="n">
        <v>1</v>
      </c>
      <c r="AF2103" s="14" t="s">
        <v>88</v>
      </c>
      <c r="AG2103" s="15" t="n">
        <v>42486</v>
      </c>
      <c r="AH2103" s="14" t="n">
        <f aca="false">I2103+J2103</f>
        <v>3</v>
      </c>
      <c r="AI2103" s="14" t="n">
        <f aca="false">K2103+L2103+M2103</f>
        <v>2</v>
      </c>
      <c r="AJ2103" s="14" t="n">
        <f aca="false">AC2103*AH2103</f>
        <v>210</v>
      </c>
      <c r="AK2103" s="14" t="str">
        <f aca="false">IF(C2103=1,"Cancelled","Completed")</f>
        <v>Completed</v>
      </c>
      <c r="AL2103" s="14" t="str">
        <f aca="false">_xlfn.IFS(D2103&lt;=7,"0-7 Days",D2103&lt;=30,"8-30 Days",D2103&lt;=90,"31-90 Days",TRUE(),"90+ Days")</f>
        <v>90+ Days</v>
      </c>
      <c r="AM2103" s="14" t="str">
        <f aca="false">_xlfn.IFS(OR(F2103="December",F2103="January",F2103="February"),"Winter",OR(F2103="March",F2103="April",F2103="May"),"Spring",OR(F2103="June",F2103="July",F2103="August"),"Summer",TRUE(),"Autumn")</f>
        <v>Spring</v>
      </c>
      <c r="AN2103" s="14" t="str">
        <f aca="false">IF(L2103+M2103&gt;0,"Family","Adult Only")</f>
        <v>Adult Only</v>
      </c>
      <c r="AO2103" s="14" t="str">
        <f aca="false">IF(U2103=V2103,"Same","Changed")</f>
        <v>Same</v>
      </c>
    </row>
    <row r="2104" customFormat="false" ht="15" hidden="false" customHeight="false" outlineLevel="0" collapsed="false">
      <c r="A2104" s="0" t="n">
        <v>2214</v>
      </c>
      <c r="B2104" s="0" t="s">
        <v>90</v>
      </c>
      <c r="C2104" s="0" t="n">
        <v>1</v>
      </c>
      <c r="D2104" s="0" t="n">
        <v>184</v>
      </c>
      <c r="E2104" s="0" t="n">
        <v>2017</v>
      </c>
      <c r="F2104" s="0" t="s">
        <v>106</v>
      </c>
      <c r="G2104" s="0" t="n">
        <v>16</v>
      </c>
      <c r="H2104" s="0" t="n">
        <v>18</v>
      </c>
      <c r="I2104" s="0" t="n">
        <v>0</v>
      </c>
      <c r="J2104" s="0" t="n">
        <v>3</v>
      </c>
      <c r="K2104" s="0" t="n">
        <v>3</v>
      </c>
      <c r="L2104" s="0" t="n">
        <v>0</v>
      </c>
      <c r="M2104" s="0" t="n">
        <v>0</v>
      </c>
      <c r="N2104" s="0" t="s">
        <v>82</v>
      </c>
      <c r="O2104" s="0" t="s">
        <v>155</v>
      </c>
      <c r="P2104" s="0" t="s">
        <v>93</v>
      </c>
      <c r="Q2104" s="0" t="s">
        <v>94</v>
      </c>
      <c r="R2104" s="0" t="n">
        <v>0</v>
      </c>
      <c r="S2104" s="0" t="n">
        <v>0</v>
      </c>
      <c r="T2104" s="0" t="n">
        <v>0</v>
      </c>
      <c r="U2104" s="0" t="s">
        <v>109</v>
      </c>
      <c r="V2104" s="0" t="s">
        <v>109</v>
      </c>
      <c r="W2104" s="0" t="n">
        <v>0</v>
      </c>
      <c r="X2104" s="0" t="s">
        <v>86</v>
      </c>
      <c r="Y2104" s="0" t="n">
        <v>9</v>
      </c>
      <c r="Z2104" s="0" t="n">
        <v>0</v>
      </c>
      <c r="AA2104" s="0" t="n">
        <v>0</v>
      </c>
      <c r="AB2104" s="0" t="s">
        <v>87</v>
      </c>
      <c r="AC2104" s="0" t="n">
        <v>149.4</v>
      </c>
      <c r="AD2104" s="0" t="n">
        <v>0</v>
      </c>
      <c r="AE2104" s="0" t="n">
        <v>1</v>
      </c>
      <c r="AF2104" s="0" t="s">
        <v>96</v>
      </c>
      <c r="AG2104" s="13" t="n">
        <v>42680</v>
      </c>
      <c r="AH2104" s="25" t="n">
        <f aca="false">I2104+J2104</f>
        <v>3</v>
      </c>
      <c r="AI2104" s="25" t="n">
        <f aca="false">K2104+L2104+M2104</f>
        <v>3</v>
      </c>
      <c r="AJ2104" s="25" t="n">
        <f aca="false">AC2104*AH2104</f>
        <v>448.2</v>
      </c>
      <c r="AK2104" s="0" t="str">
        <f aca="false">IF(C2104=1,"Cancelled","Completed")</f>
        <v>Cancelled</v>
      </c>
      <c r="AL2104" s="0" t="str">
        <f aca="false">_xlfn.IFS(D2104&lt;=7,"0-7 Days",D2104&lt;=30,"8-30 Days",D2104&lt;=90,"31-90 Days",TRUE(),"90+ Days")</f>
        <v>90+ Days</v>
      </c>
      <c r="AM2104" s="0" t="str">
        <f aca="false">_xlfn.IFS(OR(F2104="December",F2104="January",F2104="February"),"Winter",OR(F2104="March",F2104="April",F2104="May"),"Spring",OR(F2104="June",F2104="July",F2104="August"),"Summer",TRUE(),"Autumn")</f>
        <v>Spring</v>
      </c>
      <c r="AN2104" s="0" t="str">
        <f aca="false">IF(L2104+M2104&gt;0,"Family","Adult Only")</f>
        <v>Adult Only</v>
      </c>
      <c r="AO2104" s="0" t="str">
        <f aca="false">IF(U2104=V2104,"Same","Changed")</f>
        <v>Same</v>
      </c>
    </row>
    <row r="2105" customFormat="false" ht="15" hidden="false" customHeight="false" outlineLevel="0" collapsed="false">
      <c r="A2105" s="14" t="n">
        <v>2215</v>
      </c>
      <c r="B2105" s="14" t="s">
        <v>90</v>
      </c>
      <c r="C2105" s="14" t="n">
        <v>1</v>
      </c>
      <c r="D2105" s="14" t="n">
        <v>211</v>
      </c>
      <c r="E2105" s="14" t="n">
        <v>2017</v>
      </c>
      <c r="F2105" s="14" t="s">
        <v>121</v>
      </c>
      <c r="G2105" s="14" t="n">
        <v>21</v>
      </c>
      <c r="H2105" s="14" t="n">
        <v>24</v>
      </c>
      <c r="I2105" s="14" t="n">
        <v>0</v>
      </c>
      <c r="J2105" s="14" t="n">
        <v>4</v>
      </c>
      <c r="K2105" s="14" t="n">
        <v>2</v>
      </c>
      <c r="L2105" s="14" t="n">
        <v>0</v>
      </c>
      <c r="M2105" s="14" t="n">
        <v>0</v>
      </c>
      <c r="N2105" s="14" t="s">
        <v>107</v>
      </c>
      <c r="O2105" s="14" t="s">
        <v>150</v>
      </c>
      <c r="P2105" s="14" t="s">
        <v>93</v>
      </c>
      <c r="Q2105" s="14" t="s">
        <v>94</v>
      </c>
      <c r="R2105" s="14" t="n">
        <v>0</v>
      </c>
      <c r="S2105" s="14" t="n">
        <v>0</v>
      </c>
      <c r="T2105" s="14" t="n">
        <v>0</v>
      </c>
      <c r="U2105" s="14" t="s">
        <v>95</v>
      </c>
      <c r="V2105" s="14" t="s">
        <v>95</v>
      </c>
      <c r="W2105" s="14" t="n">
        <v>0</v>
      </c>
      <c r="X2105" s="14" t="s">
        <v>86</v>
      </c>
      <c r="Y2105" s="14" t="n">
        <v>9</v>
      </c>
      <c r="Z2105" s="14" t="n">
        <v>0</v>
      </c>
      <c r="AA2105" s="14" t="n">
        <v>0</v>
      </c>
      <c r="AB2105" s="14" t="s">
        <v>87</v>
      </c>
      <c r="AC2105" s="14" t="n">
        <v>107.1</v>
      </c>
      <c r="AD2105" s="14" t="n">
        <v>0</v>
      </c>
      <c r="AE2105" s="14" t="n">
        <v>0</v>
      </c>
      <c r="AF2105" s="14" t="s">
        <v>96</v>
      </c>
      <c r="AG2105" s="15" t="n">
        <v>42668</v>
      </c>
      <c r="AH2105" s="14" t="n">
        <f aca="false">I2105+J2105</f>
        <v>4</v>
      </c>
      <c r="AI2105" s="14" t="n">
        <f aca="false">K2105+L2105+M2105</f>
        <v>2</v>
      </c>
      <c r="AJ2105" s="14" t="n">
        <f aca="false">AC2105*AH2105</f>
        <v>428.4</v>
      </c>
      <c r="AK2105" s="14" t="str">
        <f aca="false">IF(C2105=1,"Cancelled","Completed")</f>
        <v>Cancelled</v>
      </c>
      <c r="AL2105" s="14" t="str">
        <f aca="false">_xlfn.IFS(D2105&lt;=7,"0-7 Days",D2105&lt;=30,"8-30 Days",D2105&lt;=90,"31-90 Days",TRUE(),"90+ Days")</f>
        <v>90+ Days</v>
      </c>
      <c r="AM2105" s="14" t="str">
        <f aca="false">_xlfn.IFS(OR(F2105="December",F2105="January",F2105="February"),"Winter",OR(F2105="March",F2105="April",F2105="May"),"Spring",OR(F2105="June",F2105="July",F2105="August"),"Summer",TRUE(),"Autumn")</f>
        <v>Spring</v>
      </c>
      <c r="AN2105" s="14" t="str">
        <f aca="false">IF(L2105+M2105&gt;0,"Family","Adult Only")</f>
        <v>Adult Only</v>
      </c>
      <c r="AO2105" s="14" t="str">
        <f aca="false">IF(U2105=V2105,"Same","Changed")</f>
        <v>Same</v>
      </c>
    </row>
    <row r="2106" customFormat="false" ht="15" hidden="false" customHeight="false" outlineLevel="0" collapsed="false">
      <c r="A2106" s="0" t="n">
        <v>2216</v>
      </c>
      <c r="B2106" s="0" t="s">
        <v>90</v>
      </c>
      <c r="C2106" s="0" t="n">
        <v>0</v>
      </c>
      <c r="D2106" s="0" t="n">
        <v>4</v>
      </c>
      <c r="E2106" s="0" t="n">
        <v>2016</v>
      </c>
      <c r="F2106" s="0" t="s">
        <v>91</v>
      </c>
      <c r="G2106" s="0" t="n">
        <v>29</v>
      </c>
      <c r="H2106" s="0" t="n">
        <v>15</v>
      </c>
      <c r="I2106" s="0" t="n">
        <v>0</v>
      </c>
      <c r="J2106" s="0" t="n">
        <v>1</v>
      </c>
      <c r="K2106" s="0" t="n">
        <v>2</v>
      </c>
      <c r="L2106" s="0" t="n">
        <v>2</v>
      </c>
      <c r="M2106" s="0" t="n">
        <v>0</v>
      </c>
      <c r="N2106" s="0" t="s">
        <v>82</v>
      </c>
      <c r="O2106" s="0" t="s">
        <v>92</v>
      </c>
      <c r="P2106" s="0" t="s">
        <v>93</v>
      </c>
      <c r="Q2106" s="0" t="s">
        <v>94</v>
      </c>
      <c r="R2106" s="0" t="n">
        <v>0</v>
      </c>
      <c r="S2106" s="0" t="n">
        <v>0</v>
      </c>
      <c r="T2106" s="0" t="n">
        <v>0</v>
      </c>
      <c r="U2106" s="0" t="s">
        <v>85</v>
      </c>
      <c r="V2106" s="0" t="s">
        <v>85</v>
      </c>
      <c r="W2106" s="0" t="n">
        <v>0</v>
      </c>
      <c r="X2106" s="0" t="s">
        <v>86</v>
      </c>
      <c r="Y2106" s="0" t="n">
        <v>9</v>
      </c>
      <c r="Z2106" s="0" t="n">
        <v>0</v>
      </c>
      <c r="AA2106" s="0" t="n">
        <v>0</v>
      </c>
      <c r="AB2106" s="0" t="s">
        <v>87</v>
      </c>
      <c r="AC2106" s="0" t="n">
        <v>231</v>
      </c>
      <c r="AD2106" s="0" t="n">
        <v>0</v>
      </c>
      <c r="AE2106" s="0" t="n">
        <v>1</v>
      </c>
      <c r="AF2106" s="0" t="s">
        <v>88</v>
      </c>
      <c r="AG2106" s="13" t="n">
        <v>42567</v>
      </c>
      <c r="AH2106" s="25" t="n">
        <f aca="false">I2106+J2106</f>
        <v>1</v>
      </c>
      <c r="AI2106" s="25" t="n">
        <f aca="false">K2106+L2106+M2106</f>
        <v>4</v>
      </c>
      <c r="AJ2106" s="25" t="n">
        <f aca="false">AC2106*AH2106</f>
        <v>231</v>
      </c>
      <c r="AK2106" s="0" t="str">
        <f aca="false">IF(C2106=1,"Cancelled","Completed")</f>
        <v>Completed</v>
      </c>
      <c r="AL2106" s="0" t="str">
        <f aca="false">_xlfn.IFS(D2106&lt;=7,"0-7 Days",D2106&lt;=30,"8-30 Days",D2106&lt;=90,"31-90 Days",TRUE(),"90+ Days")</f>
        <v>0-7 Days</v>
      </c>
      <c r="AM2106" s="0" t="str">
        <f aca="false">_xlfn.IFS(OR(F2106="December",F2106="January",F2106="February"),"Winter",OR(F2106="March",F2106="April",F2106="May"),"Spring",OR(F2106="June",F2106="July",F2106="August"),"Summer",TRUE(),"Autumn")</f>
        <v>Summer</v>
      </c>
      <c r="AN2106" s="0" t="str">
        <f aca="false">IF(L2106+M2106&gt;0,"Family","Adult Only")</f>
        <v>Family</v>
      </c>
      <c r="AO2106" s="0" t="str">
        <f aca="false">IF(U2106=V2106,"Same","Changed")</f>
        <v>Same</v>
      </c>
    </row>
    <row r="2107" customFormat="false" ht="15" hidden="false" customHeight="false" outlineLevel="0" collapsed="false">
      <c r="A2107" s="14" t="n">
        <v>2217</v>
      </c>
      <c r="B2107" s="14" t="s">
        <v>80</v>
      </c>
      <c r="C2107" s="14" t="n">
        <v>1</v>
      </c>
      <c r="D2107" s="14" t="n">
        <v>255</v>
      </c>
      <c r="E2107" s="14" t="n">
        <v>2017</v>
      </c>
      <c r="F2107" s="14" t="s">
        <v>106</v>
      </c>
      <c r="G2107" s="14" t="n">
        <v>17</v>
      </c>
      <c r="H2107" s="14" t="n">
        <v>29</v>
      </c>
      <c r="I2107" s="14" t="n">
        <v>1</v>
      </c>
      <c r="J2107" s="14" t="n">
        <v>1</v>
      </c>
      <c r="K2107" s="14" t="n">
        <v>2</v>
      </c>
      <c r="L2107" s="14" t="n">
        <v>0</v>
      </c>
      <c r="M2107" s="14" t="n">
        <v>0</v>
      </c>
      <c r="N2107" s="14" t="s">
        <v>82</v>
      </c>
      <c r="O2107" s="14" t="s">
        <v>115</v>
      </c>
      <c r="P2107" s="14" t="s">
        <v>93</v>
      </c>
      <c r="Q2107" s="14" t="s">
        <v>94</v>
      </c>
      <c r="R2107" s="14" t="n">
        <v>0</v>
      </c>
      <c r="S2107" s="14" t="n">
        <v>0</v>
      </c>
      <c r="T2107" s="14" t="n">
        <v>0</v>
      </c>
      <c r="U2107" s="14" t="s">
        <v>124</v>
      </c>
      <c r="V2107" s="14" t="s">
        <v>124</v>
      </c>
      <c r="W2107" s="14" t="n">
        <v>0</v>
      </c>
      <c r="X2107" s="14" t="s">
        <v>86</v>
      </c>
      <c r="Y2107" s="14" t="n">
        <v>240</v>
      </c>
      <c r="Z2107" s="14" t="n">
        <v>0</v>
      </c>
      <c r="AA2107" s="14" t="n">
        <v>0</v>
      </c>
      <c r="AB2107" s="14" t="s">
        <v>87</v>
      </c>
      <c r="AC2107" s="14" t="n">
        <v>81</v>
      </c>
      <c r="AD2107" s="14" t="n">
        <v>0</v>
      </c>
      <c r="AE2107" s="14" t="n">
        <v>1</v>
      </c>
      <c r="AF2107" s="14" t="s">
        <v>96</v>
      </c>
      <c r="AG2107" s="15" t="n">
        <v>42842</v>
      </c>
      <c r="AH2107" s="14" t="n">
        <f aca="false">I2107+J2107</f>
        <v>2</v>
      </c>
      <c r="AI2107" s="14" t="n">
        <f aca="false">K2107+L2107+M2107</f>
        <v>2</v>
      </c>
      <c r="AJ2107" s="14" t="n">
        <f aca="false">AC2107*AH2107</f>
        <v>162</v>
      </c>
      <c r="AK2107" s="14" t="str">
        <f aca="false">IF(C2107=1,"Cancelled","Completed")</f>
        <v>Cancelled</v>
      </c>
      <c r="AL2107" s="14" t="str">
        <f aca="false">_xlfn.IFS(D2107&lt;=7,"0-7 Days",D2107&lt;=30,"8-30 Days",D2107&lt;=90,"31-90 Days",TRUE(),"90+ Days")</f>
        <v>90+ Days</v>
      </c>
      <c r="AM2107" s="14" t="str">
        <f aca="false">_xlfn.IFS(OR(F2107="December",F2107="January",F2107="February"),"Winter",OR(F2107="March",F2107="April",F2107="May"),"Spring",OR(F2107="June",F2107="July",F2107="August"),"Summer",TRUE(),"Autumn")</f>
        <v>Spring</v>
      </c>
      <c r="AN2107" s="14" t="str">
        <f aca="false">IF(L2107+M2107&gt;0,"Family","Adult Only")</f>
        <v>Adult Only</v>
      </c>
      <c r="AO2107" s="14" t="str">
        <f aca="false">IF(U2107=V2107,"Same","Changed")</f>
        <v>Same</v>
      </c>
    </row>
    <row r="2108" customFormat="false" ht="15" hidden="false" customHeight="false" outlineLevel="0" collapsed="false">
      <c r="A2108" s="0" t="n">
        <v>2218</v>
      </c>
      <c r="B2108" s="0" t="s">
        <v>80</v>
      </c>
      <c r="C2108" s="0" t="n">
        <v>0</v>
      </c>
      <c r="D2108" s="0" t="n">
        <v>247</v>
      </c>
      <c r="E2108" s="0" t="n">
        <v>2016</v>
      </c>
      <c r="F2108" s="0" t="s">
        <v>135</v>
      </c>
      <c r="G2108" s="0" t="n">
        <v>25</v>
      </c>
      <c r="H2108" s="0" t="n">
        <v>16</v>
      </c>
      <c r="I2108" s="0" t="n">
        <v>2</v>
      </c>
      <c r="J2108" s="0" t="n">
        <v>5</v>
      </c>
      <c r="K2108" s="0" t="n">
        <v>2</v>
      </c>
      <c r="L2108" s="0" t="n">
        <v>0</v>
      </c>
      <c r="M2108" s="0" t="n">
        <v>0</v>
      </c>
      <c r="N2108" s="0" t="s">
        <v>112</v>
      </c>
      <c r="O2108" s="0" t="s">
        <v>83</v>
      </c>
      <c r="P2108" s="0" t="s">
        <v>99</v>
      </c>
      <c r="Q2108" s="0" t="s">
        <v>94</v>
      </c>
      <c r="R2108" s="0" t="n">
        <v>0</v>
      </c>
      <c r="S2108" s="0" t="n">
        <v>0</v>
      </c>
      <c r="T2108" s="0" t="n">
        <v>0</v>
      </c>
      <c r="U2108" s="0" t="s">
        <v>124</v>
      </c>
      <c r="V2108" s="0" t="s">
        <v>124</v>
      </c>
      <c r="W2108" s="0" t="n">
        <v>0</v>
      </c>
      <c r="X2108" s="0" t="s">
        <v>86</v>
      </c>
      <c r="Y2108" s="0" t="n">
        <v>143</v>
      </c>
      <c r="Z2108" s="0" t="n">
        <v>0</v>
      </c>
      <c r="AA2108" s="0" t="n">
        <v>0</v>
      </c>
      <c r="AB2108" s="0" t="s">
        <v>87</v>
      </c>
      <c r="AC2108" s="0" t="n">
        <v>98.6</v>
      </c>
      <c r="AD2108" s="0" t="n">
        <v>0</v>
      </c>
      <c r="AE2108" s="0" t="n">
        <v>0</v>
      </c>
      <c r="AF2108" s="0" t="s">
        <v>88</v>
      </c>
      <c r="AG2108" s="13" t="n">
        <v>42544</v>
      </c>
      <c r="AH2108" s="25" t="n">
        <f aca="false">I2108+J2108</f>
        <v>7</v>
      </c>
      <c r="AI2108" s="25" t="n">
        <f aca="false">K2108+L2108+M2108</f>
        <v>2</v>
      </c>
      <c r="AJ2108" s="25" t="n">
        <f aca="false">AC2108*AH2108</f>
        <v>690.2</v>
      </c>
      <c r="AK2108" s="0" t="str">
        <f aca="false">IF(C2108=1,"Cancelled","Completed")</f>
        <v>Completed</v>
      </c>
      <c r="AL2108" s="0" t="str">
        <f aca="false">_xlfn.IFS(D2108&lt;=7,"0-7 Days",D2108&lt;=30,"8-30 Days",D2108&lt;=90,"31-90 Days",TRUE(),"90+ Days")</f>
        <v>90+ Days</v>
      </c>
      <c r="AM2108" s="0" t="str">
        <f aca="false">_xlfn.IFS(OR(F2108="December",F2108="January",F2108="February"),"Winter",OR(F2108="March",F2108="April",F2108="May"),"Spring",OR(F2108="June",F2108="July",F2108="August"),"Summer",TRUE(),"Autumn")</f>
        <v>Summer</v>
      </c>
      <c r="AN2108" s="0" t="str">
        <f aca="false">IF(L2108+M2108&gt;0,"Family","Adult Only")</f>
        <v>Adult Only</v>
      </c>
      <c r="AO2108" s="0" t="str">
        <f aca="false">IF(U2108=V2108,"Same","Changed")</f>
        <v>Same</v>
      </c>
    </row>
    <row r="2109" customFormat="false" ht="15" hidden="false" customHeight="false" outlineLevel="0" collapsed="false">
      <c r="A2109" s="14" t="n">
        <v>2219</v>
      </c>
      <c r="B2109" s="14" t="s">
        <v>80</v>
      </c>
      <c r="C2109" s="14" t="n">
        <v>0</v>
      </c>
      <c r="D2109" s="14" t="n">
        <v>3</v>
      </c>
      <c r="E2109" s="14" t="n">
        <v>2016</v>
      </c>
      <c r="F2109" s="14" t="s">
        <v>135</v>
      </c>
      <c r="G2109" s="14" t="n">
        <v>26</v>
      </c>
      <c r="H2109" s="14" t="n">
        <v>20</v>
      </c>
      <c r="I2109" s="14" t="n">
        <v>1</v>
      </c>
      <c r="J2109" s="14" t="n">
        <v>0</v>
      </c>
      <c r="K2109" s="14" t="n">
        <v>1</v>
      </c>
      <c r="L2109" s="14" t="n">
        <v>0</v>
      </c>
      <c r="M2109" s="14" t="n">
        <v>0</v>
      </c>
      <c r="N2109" s="14" t="s">
        <v>82</v>
      </c>
      <c r="O2109" s="14" t="s">
        <v>92</v>
      </c>
      <c r="P2109" s="14" t="s">
        <v>128</v>
      </c>
      <c r="Q2109" s="14" t="s">
        <v>128</v>
      </c>
      <c r="R2109" s="14" t="n">
        <v>1</v>
      </c>
      <c r="S2109" s="14" t="n">
        <v>0</v>
      </c>
      <c r="T2109" s="14" t="n">
        <v>1</v>
      </c>
      <c r="U2109" s="14" t="s">
        <v>95</v>
      </c>
      <c r="V2109" s="14" t="s">
        <v>95</v>
      </c>
      <c r="W2109" s="14" t="n">
        <v>0</v>
      </c>
      <c r="X2109" s="14" t="s">
        <v>86</v>
      </c>
      <c r="Y2109" s="14" t="n">
        <v>0</v>
      </c>
      <c r="Z2109" s="14" t="n">
        <v>331</v>
      </c>
      <c r="AA2109" s="14" t="n">
        <v>0</v>
      </c>
      <c r="AB2109" s="14" t="s">
        <v>87</v>
      </c>
      <c r="AC2109" s="14" t="n">
        <v>79</v>
      </c>
      <c r="AD2109" s="14" t="n">
        <v>0</v>
      </c>
      <c r="AE2109" s="14" t="n">
        <v>0</v>
      </c>
      <c r="AF2109" s="14" t="s">
        <v>88</v>
      </c>
      <c r="AG2109" s="15" t="n">
        <v>42542</v>
      </c>
      <c r="AH2109" s="14" t="n">
        <f aca="false">I2109+J2109</f>
        <v>1</v>
      </c>
      <c r="AI2109" s="14" t="n">
        <f aca="false">K2109+L2109+M2109</f>
        <v>1</v>
      </c>
      <c r="AJ2109" s="14" t="n">
        <f aca="false">AC2109*AH2109</f>
        <v>79</v>
      </c>
      <c r="AK2109" s="14" t="str">
        <f aca="false">IF(C2109=1,"Cancelled","Completed")</f>
        <v>Completed</v>
      </c>
      <c r="AL2109" s="14" t="str">
        <f aca="false">_xlfn.IFS(D2109&lt;=7,"0-7 Days",D2109&lt;=30,"8-30 Days",D2109&lt;=90,"31-90 Days",TRUE(),"90+ Days")</f>
        <v>0-7 Days</v>
      </c>
      <c r="AM2109" s="14" t="str">
        <f aca="false">_xlfn.IFS(OR(F2109="December",F2109="January",F2109="February"),"Winter",OR(F2109="March",F2109="April",F2109="May"),"Spring",OR(F2109="June",F2109="July",F2109="August"),"Summer",TRUE(),"Autumn")</f>
        <v>Summer</v>
      </c>
      <c r="AN2109" s="14" t="str">
        <f aca="false">IF(L2109+M2109&gt;0,"Family","Adult Only")</f>
        <v>Adult Only</v>
      </c>
      <c r="AO2109" s="14" t="str">
        <f aca="false">IF(U2109=V2109,"Same","Changed")</f>
        <v>Same</v>
      </c>
    </row>
    <row r="2110" customFormat="false" ht="15" hidden="false" customHeight="false" outlineLevel="0" collapsed="false">
      <c r="A2110" s="0" t="n">
        <v>2221</v>
      </c>
      <c r="B2110" s="0" t="s">
        <v>90</v>
      </c>
      <c r="C2110" s="0" t="n">
        <v>1</v>
      </c>
      <c r="D2110" s="0" t="n">
        <v>22</v>
      </c>
      <c r="E2110" s="0" t="n">
        <v>2016</v>
      </c>
      <c r="F2110" s="0" t="s">
        <v>135</v>
      </c>
      <c r="G2110" s="0" t="n">
        <v>25</v>
      </c>
      <c r="H2110" s="0" t="n">
        <v>16</v>
      </c>
      <c r="I2110" s="0" t="n">
        <v>0</v>
      </c>
      <c r="J2110" s="0" t="n">
        <v>3</v>
      </c>
      <c r="K2110" s="0" t="n">
        <v>2</v>
      </c>
      <c r="L2110" s="0" t="n">
        <v>2</v>
      </c>
      <c r="M2110" s="0" t="n">
        <v>0</v>
      </c>
      <c r="N2110" s="0" t="s">
        <v>82</v>
      </c>
      <c r="O2110" s="0" t="s">
        <v>155</v>
      </c>
      <c r="P2110" s="0" t="s">
        <v>93</v>
      </c>
      <c r="Q2110" s="0" t="s">
        <v>94</v>
      </c>
      <c r="R2110" s="0" t="n">
        <v>0</v>
      </c>
      <c r="S2110" s="0" t="n">
        <v>0</v>
      </c>
      <c r="T2110" s="0" t="n">
        <v>0</v>
      </c>
      <c r="U2110" s="0" t="s">
        <v>85</v>
      </c>
      <c r="V2110" s="0" t="s">
        <v>85</v>
      </c>
      <c r="W2110" s="0" t="n">
        <v>0</v>
      </c>
      <c r="X2110" s="0" t="s">
        <v>86</v>
      </c>
      <c r="Y2110" s="0" t="n">
        <v>9</v>
      </c>
      <c r="Z2110" s="0" t="n">
        <v>0</v>
      </c>
      <c r="AA2110" s="0" t="n">
        <v>0</v>
      </c>
      <c r="AB2110" s="0" t="s">
        <v>87</v>
      </c>
      <c r="AC2110" s="0" t="n">
        <v>221</v>
      </c>
      <c r="AD2110" s="0" t="n">
        <v>0</v>
      </c>
      <c r="AE2110" s="0" t="n">
        <v>0</v>
      </c>
      <c r="AF2110" s="0" t="s">
        <v>96</v>
      </c>
      <c r="AG2110" s="13" t="n">
        <v>42516</v>
      </c>
      <c r="AH2110" s="25" t="n">
        <f aca="false">I2110+J2110</f>
        <v>3</v>
      </c>
      <c r="AI2110" s="25" t="n">
        <f aca="false">K2110+L2110+M2110</f>
        <v>4</v>
      </c>
      <c r="AJ2110" s="25" t="n">
        <f aca="false">AC2110*AH2110</f>
        <v>663</v>
      </c>
      <c r="AK2110" s="0" t="str">
        <f aca="false">IF(C2110=1,"Cancelled","Completed")</f>
        <v>Cancelled</v>
      </c>
      <c r="AL2110" s="0" t="str">
        <f aca="false">_xlfn.IFS(D2110&lt;=7,"0-7 Days",D2110&lt;=30,"8-30 Days",D2110&lt;=90,"31-90 Days",TRUE(),"90+ Days")</f>
        <v>8-30 Days</v>
      </c>
      <c r="AM2110" s="0" t="str">
        <f aca="false">_xlfn.IFS(OR(F2110="December",F2110="January",F2110="February"),"Winter",OR(F2110="March",F2110="April",F2110="May"),"Spring",OR(F2110="June",F2110="July",F2110="August"),"Summer",TRUE(),"Autumn")</f>
        <v>Summer</v>
      </c>
      <c r="AN2110" s="0" t="str">
        <f aca="false">IF(L2110+M2110&gt;0,"Family","Adult Only")</f>
        <v>Family</v>
      </c>
      <c r="AO2110" s="0" t="str">
        <f aca="false">IF(U2110=V2110,"Same","Changed")</f>
        <v>Same</v>
      </c>
    </row>
    <row r="2111" customFormat="false" ht="15" hidden="false" customHeight="false" outlineLevel="0" collapsed="false">
      <c r="A2111" s="14" t="n">
        <v>2222</v>
      </c>
      <c r="B2111" s="14" t="s">
        <v>80</v>
      </c>
      <c r="C2111" s="14" t="n">
        <v>0</v>
      </c>
      <c r="D2111" s="14" t="n">
        <v>6</v>
      </c>
      <c r="E2111" s="14" t="n">
        <v>2016</v>
      </c>
      <c r="F2111" s="14" t="s">
        <v>121</v>
      </c>
      <c r="G2111" s="14" t="n">
        <v>22</v>
      </c>
      <c r="H2111" s="14" t="n">
        <v>23</v>
      </c>
      <c r="I2111" s="14" t="n">
        <v>1</v>
      </c>
      <c r="J2111" s="14" t="n">
        <v>0</v>
      </c>
      <c r="K2111" s="14" t="n">
        <v>1</v>
      </c>
      <c r="L2111" s="14" t="n">
        <v>0</v>
      </c>
      <c r="M2111" s="14" t="n">
        <v>0</v>
      </c>
      <c r="N2111" s="14" t="s">
        <v>82</v>
      </c>
      <c r="O2111" s="14" t="s">
        <v>92</v>
      </c>
      <c r="P2111" s="14" t="s">
        <v>128</v>
      </c>
      <c r="Q2111" s="14" t="s">
        <v>128</v>
      </c>
      <c r="R2111" s="14" t="n">
        <v>0</v>
      </c>
      <c r="S2111" s="14" t="n">
        <v>0</v>
      </c>
      <c r="T2111" s="14" t="n">
        <v>0</v>
      </c>
      <c r="U2111" s="14" t="s">
        <v>95</v>
      </c>
      <c r="V2111" s="14" t="s">
        <v>95</v>
      </c>
      <c r="W2111" s="14" t="n">
        <v>0</v>
      </c>
      <c r="X2111" s="14" t="s">
        <v>86</v>
      </c>
      <c r="Y2111" s="14" t="n">
        <v>0</v>
      </c>
      <c r="Z2111" s="14" t="n">
        <v>83</v>
      </c>
      <c r="AA2111" s="14" t="n">
        <v>0</v>
      </c>
      <c r="AB2111" s="14" t="s">
        <v>87</v>
      </c>
      <c r="AC2111" s="14" t="n">
        <v>42</v>
      </c>
      <c r="AD2111" s="14" t="n">
        <v>0</v>
      </c>
      <c r="AE2111" s="14" t="n">
        <v>0</v>
      </c>
      <c r="AF2111" s="14" t="s">
        <v>88</v>
      </c>
      <c r="AG2111" s="15" t="n">
        <v>42514</v>
      </c>
      <c r="AH2111" s="14" t="n">
        <f aca="false">I2111+J2111</f>
        <v>1</v>
      </c>
      <c r="AI2111" s="14" t="n">
        <f aca="false">K2111+L2111+M2111</f>
        <v>1</v>
      </c>
      <c r="AJ2111" s="14" t="n">
        <f aca="false">AC2111*AH2111</f>
        <v>42</v>
      </c>
      <c r="AK2111" s="14" t="str">
        <f aca="false">IF(C2111=1,"Cancelled","Completed")</f>
        <v>Completed</v>
      </c>
      <c r="AL2111" s="14" t="str">
        <f aca="false">_xlfn.IFS(D2111&lt;=7,"0-7 Days",D2111&lt;=30,"8-30 Days",D2111&lt;=90,"31-90 Days",TRUE(),"90+ Days")</f>
        <v>0-7 Days</v>
      </c>
      <c r="AM2111" s="14" t="str">
        <f aca="false">_xlfn.IFS(OR(F2111="December",F2111="January",F2111="February"),"Winter",OR(F2111="March",F2111="April",F2111="May"),"Spring",OR(F2111="June",F2111="July",F2111="August"),"Summer",TRUE(),"Autumn")</f>
        <v>Spring</v>
      </c>
      <c r="AN2111" s="14" t="str">
        <f aca="false">IF(L2111+M2111&gt;0,"Family","Adult Only")</f>
        <v>Adult Only</v>
      </c>
      <c r="AO2111" s="14" t="str">
        <f aca="false">IF(U2111=V2111,"Same","Changed")</f>
        <v>Same</v>
      </c>
    </row>
    <row r="2112" customFormat="false" ht="15" hidden="false" customHeight="false" outlineLevel="0" collapsed="false">
      <c r="A2112" s="0" t="n">
        <v>2223</v>
      </c>
      <c r="B2112" s="0" t="s">
        <v>80</v>
      </c>
      <c r="C2112" s="0" t="n">
        <v>0</v>
      </c>
      <c r="D2112" s="0" t="n">
        <v>0</v>
      </c>
      <c r="E2112" s="0" t="n">
        <v>2017</v>
      </c>
      <c r="F2112" s="0" t="s">
        <v>118</v>
      </c>
      <c r="G2112" s="0" t="n">
        <v>7</v>
      </c>
      <c r="H2112" s="0" t="n">
        <v>13</v>
      </c>
      <c r="I2112" s="0" t="n">
        <v>1</v>
      </c>
      <c r="J2112" s="0" t="n">
        <v>2</v>
      </c>
      <c r="K2112" s="0" t="n">
        <v>1</v>
      </c>
      <c r="L2112" s="0" t="n">
        <v>0</v>
      </c>
      <c r="M2112" s="0" t="n">
        <v>0</v>
      </c>
      <c r="N2112" s="0" t="s">
        <v>82</v>
      </c>
      <c r="O2112" s="0" t="s">
        <v>92</v>
      </c>
      <c r="P2112" s="0" t="s">
        <v>128</v>
      </c>
      <c r="Q2112" s="0" t="s">
        <v>128</v>
      </c>
      <c r="R2112" s="0" t="n">
        <v>0</v>
      </c>
      <c r="S2112" s="0" t="n">
        <v>2</v>
      </c>
      <c r="T2112" s="0" t="n">
        <v>8</v>
      </c>
      <c r="U2112" s="0" t="s">
        <v>95</v>
      </c>
      <c r="V2112" s="0" t="s">
        <v>124</v>
      </c>
      <c r="W2112" s="0" t="n">
        <v>1</v>
      </c>
      <c r="X2112" s="0" t="s">
        <v>86</v>
      </c>
      <c r="Y2112" s="0" t="n">
        <v>0</v>
      </c>
      <c r="Z2112" s="0" t="n">
        <v>135</v>
      </c>
      <c r="AA2112" s="0" t="n">
        <v>0</v>
      </c>
      <c r="AB2112" s="0" t="s">
        <v>87</v>
      </c>
      <c r="AC2112" s="0" t="n">
        <v>35</v>
      </c>
      <c r="AD2112" s="0" t="n">
        <v>1</v>
      </c>
      <c r="AE2112" s="0" t="n">
        <v>2</v>
      </c>
      <c r="AF2112" s="0" t="s">
        <v>88</v>
      </c>
      <c r="AG2112" s="13" t="n">
        <v>42782</v>
      </c>
      <c r="AH2112" s="25" t="n">
        <f aca="false">I2112+J2112</f>
        <v>3</v>
      </c>
      <c r="AI2112" s="25" t="n">
        <f aca="false">K2112+L2112+M2112</f>
        <v>1</v>
      </c>
      <c r="AJ2112" s="25" t="n">
        <f aca="false">AC2112*AH2112</f>
        <v>105</v>
      </c>
      <c r="AK2112" s="0" t="str">
        <f aca="false">IF(C2112=1,"Cancelled","Completed")</f>
        <v>Completed</v>
      </c>
      <c r="AL2112" s="0" t="str">
        <f aca="false">_xlfn.IFS(D2112&lt;=7,"0-7 Days",D2112&lt;=30,"8-30 Days",D2112&lt;=90,"31-90 Days",TRUE(),"90+ Days")</f>
        <v>0-7 Days</v>
      </c>
      <c r="AM2112" s="0" t="str">
        <f aca="false">_xlfn.IFS(OR(F2112="December",F2112="January",F2112="February"),"Winter",OR(F2112="March",F2112="April",F2112="May"),"Spring",OR(F2112="June",F2112="July",F2112="August"),"Summer",TRUE(),"Autumn")</f>
        <v>Winter</v>
      </c>
      <c r="AN2112" s="0" t="str">
        <f aca="false">IF(L2112+M2112&gt;0,"Family","Adult Only")</f>
        <v>Adult Only</v>
      </c>
      <c r="AO2112" s="0" t="str">
        <f aca="false">IF(U2112=V2112,"Same","Changed")</f>
        <v>Changed</v>
      </c>
    </row>
    <row r="2113" customFormat="false" ht="15" hidden="false" customHeight="false" outlineLevel="0" collapsed="false">
      <c r="A2113" s="14" t="n">
        <v>2224</v>
      </c>
      <c r="B2113" s="14" t="s">
        <v>90</v>
      </c>
      <c r="C2113" s="14" t="n">
        <v>0</v>
      </c>
      <c r="D2113" s="14" t="n">
        <v>24</v>
      </c>
      <c r="E2113" s="14" t="n">
        <v>2016</v>
      </c>
      <c r="F2113" s="14" t="s">
        <v>126</v>
      </c>
      <c r="G2113" s="14" t="n">
        <v>2</v>
      </c>
      <c r="H2113" s="14" t="n">
        <v>6</v>
      </c>
      <c r="I2113" s="14" t="n">
        <v>0</v>
      </c>
      <c r="J2113" s="14" t="n">
        <v>2</v>
      </c>
      <c r="K2113" s="14" t="n">
        <v>2</v>
      </c>
      <c r="L2113" s="14" t="n">
        <v>0</v>
      </c>
      <c r="M2113" s="14" t="n">
        <v>0</v>
      </c>
      <c r="N2113" s="14" t="s">
        <v>82</v>
      </c>
      <c r="O2113" s="14" t="s">
        <v>98</v>
      </c>
      <c r="P2113" s="14" t="s">
        <v>93</v>
      </c>
      <c r="Q2113" s="14" t="s">
        <v>94</v>
      </c>
      <c r="R2113" s="14" t="n">
        <v>0</v>
      </c>
      <c r="S2113" s="14" t="n">
        <v>0</v>
      </c>
      <c r="T2113" s="14" t="n">
        <v>0</v>
      </c>
      <c r="U2113" s="14" t="s">
        <v>95</v>
      </c>
      <c r="V2113" s="14" t="s">
        <v>95</v>
      </c>
      <c r="W2113" s="14" t="n">
        <v>0</v>
      </c>
      <c r="X2113" s="14" t="s">
        <v>86</v>
      </c>
      <c r="Y2113" s="14" t="n">
        <v>9</v>
      </c>
      <c r="Z2113" s="14" t="n">
        <v>0</v>
      </c>
      <c r="AA2113" s="14" t="n">
        <v>0</v>
      </c>
      <c r="AB2113" s="14" t="s">
        <v>101</v>
      </c>
      <c r="AC2113" s="14" t="n">
        <v>115.5</v>
      </c>
      <c r="AD2113" s="14" t="n">
        <v>1</v>
      </c>
      <c r="AE2113" s="14" t="n">
        <v>1</v>
      </c>
      <c r="AF2113" s="14" t="s">
        <v>88</v>
      </c>
      <c r="AG2113" s="15" t="n">
        <v>42377</v>
      </c>
      <c r="AH2113" s="14" t="n">
        <f aca="false">I2113+J2113</f>
        <v>2</v>
      </c>
      <c r="AI2113" s="14" t="n">
        <f aca="false">K2113+L2113+M2113</f>
        <v>2</v>
      </c>
      <c r="AJ2113" s="14" t="n">
        <f aca="false">AC2113*AH2113</f>
        <v>231</v>
      </c>
      <c r="AK2113" s="14" t="str">
        <f aca="false">IF(C2113=1,"Cancelled","Completed")</f>
        <v>Completed</v>
      </c>
      <c r="AL2113" s="14" t="str">
        <f aca="false">_xlfn.IFS(D2113&lt;=7,"0-7 Days",D2113&lt;=30,"8-30 Days",D2113&lt;=90,"31-90 Days",TRUE(),"90+ Days")</f>
        <v>8-30 Days</v>
      </c>
      <c r="AM2113" s="14" t="str">
        <f aca="false">_xlfn.IFS(OR(F2113="December",F2113="January",F2113="February"),"Winter",OR(F2113="March",F2113="April",F2113="May"),"Spring",OR(F2113="June",F2113="July",F2113="August"),"Summer",TRUE(),"Autumn")</f>
        <v>Winter</v>
      </c>
      <c r="AN2113" s="14" t="str">
        <f aca="false">IF(L2113+M2113&gt;0,"Family","Adult Only")</f>
        <v>Adult Only</v>
      </c>
      <c r="AO2113" s="14" t="str">
        <f aca="false">IF(U2113=V2113,"Same","Changed")</f>
        <v>Same</v>
      </c>
    </row>
    <row r="2114" customFormat="false" ht="15" hidden="false" customHeight="false" outlineLevel="0" collapsed="false">
      <c r="A2114" s="0" t="n">
        <v>2225</v>
      </c>
      <c r="B2114" s="0" t="s">
        <v>90</v>
      </c>
      <c r="C2114" s="0" t="n">
        <v>0</v>
      </c>
      <c r="D2114" s="0" t="n">
        <v>162</v>
      </c>
      <c r="E2114" s="0" t="n">
        <v>2015</v>
      </c>
      <c r="F2114" s="0" t="s">
        <v>114</v>
      </c>
      <c r="G2114" s="0" t="n">
        <v>38</v>
      </c>
      <c r="H2114" s="0" t="n">
        <v>17</v>
      </c>
      <c r="I2114" s="0" t="n">
        <v>0</v>
      </c>
      <c r="J2114" s="0" t="n">
        <v>3</v>
      </c>
      <c r="K2114" s="0" t="n">
        <v>1</v>
      </c>
      <c r="L2114" s="0" t="n">
        <v>0</v>
      </c>
      <c r="M2114" s="0" t="n">
        <v>0</v>
      </c>
      <c r="N2114" s="0" t="s">
        <v>82</v>
      </c>
      <c r="O2114" s="0" t="s">
        <v>92</v>
      </c>
      <c r="P2114" s="0" t="s">
        <v>99</v>
      </c>
      <c r="Q2114" s="0" t="s">
        <v>94</v>
      </c>
      <c r="R2114" s="0" t="n">
        <v>0</v>
      </c>
      <c r="S2114" s="0" t="n">
        <v>0</v>
      </c>
      <c r="T2114" s="0" t="n">
        <v>0</v>
      </c>
      <c r="U2114" s="0" t="s">
        <v>95</v>
      </c>
      <c r="V2114" s="0" t="s">
        <v>95</v>
      </c>
      <c r="W2114" s="0" t="n">
        <v>1</v>
      </c>
      <c r="X2114" s="0" t="s">
        <v>86</v>
      </c>
      <c r="Y2114" s="0" t="n">
        <v>3</v>
      </c>
      <c r="Z2114" s="0" t="n">
        <v>0</v>
      </c>
      <c r="AA2114" s="0" t="n">
        <v>0</v>
      </c>
      <c r="AB2114" s="0" t="s">
        <v>101</v>
      </c>
      <c r="AC2114" s="0" t="n">
        <v>60</v>
      </c>
      <c r="AD2114" s="0" t="n">
        <v>0</v>
      </c>
      <c r="AE2114" s="0" t="n">
        <v>0</v>
      </c>
      <c r="AF2114" s="0" t="s">
        <v>88</v>
      </c>
      <c r="AG2114" s="13" t="n">
        <v>42267</v>
      </c>
      <c r="AH2114" s="25" t="n">
        <f aca="false">I2114+J2114</f>
        <v>3</v>
      </c>
      <c r="AI2114" s="25" t="n">
        <f aca="false">K2114+L2114+M2114</f>
        <v>1</v>
      </c>
      <c r="AJ2114" s="25" t="n">
        <f aca="false">AC2114*AH2114</f>
        <v>180</v>
      </c>
      <c r="AK2114" s="0" t="str">
        <f aca="false">IF(C2114=1,"Cancelled","Completed")</f>
        <v>Completed</v>
      </c>
      <c r="AL2114" s="0" t="str">
        <f aca="false">_xlfn.IFS(D2114&lt;=7,"0-7 Days",D2114&lt;=30,"8-30 Days",D2114&lt;=90,"31-90 Days",TRUE(),"90+ Days")</f>
        <v>90+ Days</v>
      </c>
      <c r="AM2114" s="0" t="str">
        <f aca="false">_xlfn.IFS(OR(F2114="December",F2114="January",F2114="February"),"Winter",OR(F2114="March",F2114="April",F2114="May"),"Spring",OR(F2114="June",F2114="July",F2114="August"),"Summer",TRUE(),"Autumn")</f>
        <v>Autumn</v>
      </c>
      <c r="AN2114" s="0" t="str">
        <f aca="false">IF(L2114+M2114&gt;0,"Family","Adult Only")</f>
        <v>Adult Only</v>
      </c>
      <c r="AO2114" s="0" t="str">
        <f aca="false">IF(U2114=V2114,"Same","Changed")</f>
        <v>Same</v>
      </c>
    </row>
    <row r="2115" customFormat="false" ht="15" hidden="false" customHeight="false" outlineLevel="0" collapsed="false">
      <c r="A2115" s="14" t="n">
        <v>2226</v>
      </c>
      <c r="B2115" s="14" t="s">
        <v>90</v>
      </c>
      <c r="C2115" s="14" t="n">
        <v>0</v>
      </c>
      <c r="D2115" s="14" t="n">
        <v>4</v>
      </c>
      <c r="E2115" s="14" t="n">
        <v>2017</v>
      </c>
      <c r="F2115" s="14" t="s">
        <v>106</v>
      </c>
      <c r="G2115" s="14" t="n">
        <v>14</v>
      </c>
      <c r="H2115" s="14" t="n">
        <v>4</v>
      </c>
      <c r="I2115" s="14" t="n">
        <v>0</v>
      </c>
      <c r="J2115" s="14" t="n">
        <v>1</v>
      </c>
      <c r="K2115" s="14" t="n">
        <v>2</v>
      </c>
      <c r="L2115" s="14" t="n">
        <v>0</v>
      </c>
      <c r="M2115" s="14" t="n">
        <v>0</v>
      </c>
      <c r="N2115" s="14" t="s">
        <v>82</v>
      </c>
      <c r="O2115" s="14" t="s">
        <v>115</v>
      </c>
      <c r="P2115" s="14" t="s">
        <v>99</v>
      </c>
      <c r="Q2115" s="14" t="s">
        <v>94</v>
      </c>
      <c r="R2115" s="14" t="n">
        <v>0</v>
      </c>
      <c r="S2115" s="14" t="n">
        <v>0</v>
      </c>
      <c r="T2115" s="14" t="n">
        <v>0</v>
      </c>
      <c r="U2115" s="14" t="s">
        <v>95</v>
      </c>
      <c r="V2115" s="14" t="s">
        <v>95</v>
      </c>
      <c r="W2115" s="14" t="n">
        <v>0</v>
      </c>
      <c r="X2115" s="14" t="s">
        <v>86</v>
      </c>
      <c r="Y2115" s="14" t="n">
        <v>85</v>
      </c>
      <c r="Z2115" s="14" t="n">
        <v>0</v>
      </c>
      <c r="AA2115" s="14" t="n">
        <v>0</v>
      </c>
      <c r="AB2115" s="14" t="s">
        <v>87</v>
      </c>
      <c r="AC2115" s="14" t="n">
        <v>108</v>
      </c>
      <c r="AD2115" s="14" t="n">
        <v>1</v>
      </c>
      <c r="AE2115" s="14" t="n">
        <v>1</v>
      </c>
      <c r="AF2115" s="14" t="s">
        <v>88</v>
      </c>
      <c r="AG2115" s="15" t="n">
        <v>42830</v>
      </c>
      <c r="AH2115" s="14" t="n">
        <f aca="false">I2115+J2115</f>
        <v>1</v>
      </c>
      <c r="AI2115" s="14" t="n">
        <f aca="false">K2115+L2115+M2115</f>
        <v>2</v>
      </c>
      <c r="AJ2115" s="14" t="n">
        <f aca="false">AC2115*AH2115</f>
        <v>108</v>
      </c>
      <c r="AK2115" s="14" t="str">
        <f aca="false">IF(C2115=1,"Cancelled","Completed")</f>
        <v>Completed</v>
      </c>
      <c r="AL2115" s="14" t="str">
        <f aca="false">_xlfn.IFS(D2115&lt;=7,"0-7 Days",D2115&lt;=30,"8-30 Days",D2115&lt;=90,"31-90 Days",TRUE(),"90+ Days")</f>
        <v>0-7 Days</v>
      </c>
      <c r="AM2115" s="14" t="str">
        <f aca="false">_xlfn.IFS(OR(F2115="December",F2115="January",F2115="February"),"Winter",OR(F2115="March",F2115="April",F2115="May"),"Spring",OR(F2115="June",F2115="July",F2115="August"),"Summer",TRUE(),"Autumn")</f>
        <v>Spring</v>
      </c>
      <c r="AN2115" s="14" t="str">
        <f aca="false">IF(L2115+M2115&gt;0,"Family","Adult Only")</f>
        <v>Adult Only</v>
      </c>
      <c r="AO2115" s="14" t="str">
        <f aca="false">IF(U2115=V2115,"Same","Changed")</f>
        <v>Same</v>
      </c>
    </row>
    <row r="2116" customFormat="false" ht="15" hidden="false" customHeight="false" outlineLevel="0" collapsed="false">
      <c r="A2116" s="0" t="n">
        <v>2227</v>
      </c>
      <c r="B2116" s="0" t="s">
        <v>90</v>
      </c>
      <c r="C2116" s="0" t="n">
        <v>0</v>
      </c>
      <c r="D2116" s="0" t="n">
        <v>68</v>
      </c>
      <c r="E2116" s="0" t="n">
        <v>2017</v>
      </c>
      <c r="F2116" s="0" t="s">
        <v>121</v>
      </c>
      <c r="G2116" s="0" t="n">
        <v>20</v>
      </c>
      <c r="H2116" s="0" t="n">
        <v>18</v>
      </c>
      <c r="I2116" s="0" t="n">
        <v>1</v>
      </c>
      <c r="J2116" s="0" t="n">
        <v>3</v>
      </c>
      <c r="K2116" s="0" t="n">
        <v>2</v>
      </c>
      <c r="L2116" s="0" t="n">
        <v>0</v>
      </c>
      <c r="M2116" s="0" t="n">
        <v>0</v>
      </c>
      <c r="N2116" s="0" t="s">
        <v>82</v>
      </c>
      <c r="O2116" s="0" t="s">
        <v>83</v>
      </c>
      <c r="P2116" s="0" t="s">
        <v>93</v>
      </c>
      <c r="Q2116" s="0" t="s">
        <v>94</v>
      </c>
      <c r="R2116" s="0" t="n">
        <v>0</v>
      </c>
      <c r="S2116" s="0" t="n">
        <v>0</v>
      </c>
      <c r="T2116" s="0" t="n">
        <v>0</v>
      </c>
      <c r="U2116" s="0" t="s">
        <v>95</v>
      </c>
      <c r="V2116" s="0" t="s">
        <v>95</v>
      </c>
      <c r="W2116" s="0" t="n">
        <v>0</v>
      </c>
      <c r="X2116" s="0" t="s">
        <v>86</v>
      </c>
      <c r="Y2116" s="0" t="n">
        <v>9</v>
      </c>
      <c r="Z2116" s="0" t="n">
        <v>0</v>
      </c>
      <c r="AA2116" s="0" t="n">
        <v>0</v>
      </c>
      <c r="AB2116" s="0" t="s">
        <v>87</v>
      </c>
      <c r="AC2116" s="0" t="n">
        <v>162</v>
      </c>
      <c r="AD2116" s="0" t="n">
        <v>0</v>
      </c>
      <c r="AE2116" s="0" t="n">
        <v>0</v>
      </c>
      <c r="AF2116" s="0" t="s">
        <v>88</v>
      </c>
      <c r="AG2116" s="13" t="n">
        <v>42877</v>
      </c>
      <c r="AH2116" s="25" t="n">
        <f aca="false">I2116+J2116</f>
        <v>4</v>
      </c>
      <c r="AI2116" s="25" t="n">
        <f aca="false">K2116+L2116+M2116</f>
        <v>2</v>
      </c>
      <c r="AJ2116" s="25" t="n">
        <f aca="false">AC2116*AH2116</f>
        <v>648</v>
      </c>
      <c r="AK2116" s="0" t="str">
        <f aca="false">IF(C2116=1,"Cancelled","Completed")</f>
        <v>Completed</v>
      </c>
      <c r="AL2116" s="0" t="str">
        <f aca="false">_xlfn.IFS(D2116&lt;=7,"0-7 Days",D2116&lt;=30,"8-30 Days",D2116&lt;=90,"31-90 Days",TRUE(),"90+ Days")</f>
        <v>31-90 Days</v>
      </c>
      <c r="AM2116" s="0" t="str">
        <f aca="false">_xlfn.IFS(OR(F2116="December",F2116="January",F2116="February"),"Winter",OR(F2116="March",F2116="April",F2116="May"),"Spring",OR(F2116="June",F2116="July",F2116="August"),"Summer",TRUE(),"Autumn")</f>
        <v>Spring</v>
      </c>
      <c r="AN2116" s="0" t="str">
        <f aca="false">IF(L2116+M2116&gt;0,"Family","Adult Only")</f>
        <v>Adult Only</v>
      </c>
      <c r="AO2116" s="0" t="str">
        <f aca="false">IF(U2116=V2116,"Same","Changed")</f>
        <v>Same</v>
      </c>
    </row>
    <row r="2117" customFormat="false" ht="15" hidden="false" customHeight="false" outlineLevel="0" collapsed="false">
      <c r="A2117" s="14" t="n">
        <v>2228</v>
      </c>
      <c r="B2117" s="14" t="s">
        <v>80</v>
      </c>
      <c r="C2117" s="14" t="n">
        <v>0</v>
      </c>
      <c r="D2117" s="14" t="n">
        <v>19</v>
      </c>
      <c r="E2117" s="14" t="n">
        <v>2015</v>
      </c>
      <c r="F2117" s="14" t="s">
        <v>81</v>
      </c>
      <c r="G2117" s="14" t="n">
        <v>49</v>
      </c>
      <c r="H2117" s="14" t="n">
        <v>2</v>
      </c>
      <c r="I2117" s="14" t="n">
        <v>0</v>
      </c>
      <c r="J2117" s="14" t="n">
        <v>2</v>
      </c>
      <c r="K2117" s="14" t="n">
        <v>1</v>
      </c>
      <c r="L2117" s="14" t="n">
        <v>0</v>
      </c>
      <c r="M2117" s="14" t="n">
        <v>0</v>
      </c>
      <c r="N2117" s="14" t="s">
        <v>82</v>
      </c>
      <c r="O2117" s="14" t="s">
        <v>108</v>
      </c>
      <c r="P2117" s="14" t="s">
        <v>116</v>
      </c>
      <c r="Q2117" s="14" t="s">
        <v>128</v>
      </c>
      <c r="R2117" s="14" t="n">
        <v>0</v>
      </c>
      <c r="S2117" s="14" t="n">
        <v>0</v>
      </c>
      <c r="T2117" s="14" t="n">
        <v>0</v>
      </c>
      <c r="U2117" s="14" t="s">
        <v>95</v>
      </c>
      <c r="V2117" s="14" t="s">
        <v>95</v>
      </c>
      <c r="W2117" s="14" t="n">
        <v>0</v>
      </c>
      <c r="X2117" s="14" t="s">
        <v>86</v>
      </c>
      <c r="Y2117" s="14" t="n">
        <v>0</v>
      </c>
      <c r="Z2117" s="14" t="n">
        <v>343</v>
      </c>
      <c r="AA2117" s="14" t="n">
        <v>0</v>
      </c>
      <c r="AB2117" s="14" t="s">
        <v>101</v>
      </c>
      <c r="AC2117" s="14" t="n">
        <v>36</v>
      </c>
      <c r="AD2117" s="14" t="n">
        <v>0</v>
      </c>
      <c r="AE2117" s="14" t="n">
        <v>0</v>
      </c>
      <c r="AF2117" s="14" t="s">
        <v>88</v>
      </c>
      <c r="AG2117" s="15" t="n">
        <v>42342</v>
      </c>
      <c r="AH2117" s="14" t="n">
        <f aca="false">I2117+J2117</f>
        <v>2</v>
      </c>
      <c r="AI2117" s="14" t="n">
        <f aca="false">K2117+L2117+M2117</f>
        <v>1</v>
      </c>
      <c r="AJ2117" s="14" t="n">
        <f aca="false">AC2117*AH2117</f>
        <v>72</v>
      </c>
      <c r="AK2117" s="14" t="str">
        <f aca="false">IF(C2117=1,"Cancelled","Completed")</f>
        <v>Completed</v>
      </c>
      <c r="AL2117" s="14" t="str">
        <f aca="false">_xlfn.IFS(D2117&lt;=7,"0-7 Days",D2117&lt;=30,"8-30 Days",D2117&lt;=90,"31-90 Days",TRUE(),"90+ Days")</f>
        <v>8-30 Days</v>
      </c>
      <c r="AM2117" s="14" t="str">
        <f aca="false">_xlfn.IFS(OR(F2117="December",F2117="January",F2117="February"),"Winter",OR(F2117="March",F2117="April",F2117="May"),"Spring",OR(F2117="June",F2117="July",F2117="August"),"Summer",TRUE(),"Autumn")</f>
        <v>Winter</v>
      </c>
      <c r="AN2117" s="14" t="str">
        <f aca="false">IF(L2117+M2117&gt;0,"Family","Adult Only")</f>
        <v>Adult Only</v>
      </c>
      <c r="AO2117" s="14" t="str">
        <f aca="false">IF(U2117=V2117,"Same","Changed")</f>
        <v>Same</v>
      </c>
    </row>
    <row r="2118" customFormat="false" ht="15" hidden="false" customHeight="false" outlineLevel="0" collapsed="false">
      <c r="A2118" s="0" t="n">
        <v>2229</v>
      </c>
      <c r="B2118" s="0" t="s">
        <v>80</v>
      </c>
      <c r="C2118" s="0" t="n">
        <v>0</v>
      </c>
      <c r="D2118" s="0" t="n">
        <v>339</v>
      </c>
      <c r="E2118" s="0" t="n">
        <v>2017</v>
      </c>
      <c r="F2118" s="0" t="s">
        <v>103</v>
      </c>
      <c r="G2118" s="0" t="n">
        <v>10</v>
      </c>
      <c r="H2118" s="0" t="n">
        <v>11</v>
      </c>
      <c r="I2118" s="0" t="n">
        <v>2</v>
      </c>
      <c r="J2118" s="0" t="n">
        <v>5</v>
      </c>
      <c r="K2118" s="0" t="n">
        <v>2</v>
      </c>
      <c r="L2118" s="0" t="n">
        <v>0</v>
      </c>
      <c r="M2118" s="0" t="n">
        <v>0</v>
      </c>
      <c r="N2118" s="0" t="s">
        <v>112</v>
      </c>
      <c r="O2118" s="0" t="s">
        <v>108</v>
      </c>
      <c r="P2118" s="0" t="s">
        <v>116</v>
      </c>
      <c r="Q2118" s="0" t="s">
        <v>94</v>
      </c>
      <c r="R2118" s="0" t="n">
        <v>0</v>
      </c>
      <c r="S2118" s="0" t="n">
        <v>0</v>
      </c>
      <c r="T2118" s="0" t="n">
        <v>0</v>
      </c>
      <c r="U2118" s="0" t="s">
        <v>109</v>
      </c>
      <c r="V2118" s="0" t="s">
        <v>109</v>
      </c>
      <c r="W2118" s="0" t="n">
        <v>1</v>
      </c>
      <c r="X2118" s="0" t="s">
        <v>86</v>
      </c>
      <c r="Y2118" s="0" t="n">
        <v>298</v>
      </c>
      <c r="Z2118" s="0" t="n">
        <v>0</v>
      </c>
      <c r="AA2118" s="0" t="n">
        <v>0</v>
      </c>
      <c r="AB2118" s="0" t="s">
        <v>101</v>
      </c>
      <c r="AC2118" s="0" t="n">
        <v>32</v>
      </c>
      <c r="AD2118" s="0" t="n">
        <v>0</v>
      </c>
      <c r="AE2118" s="0" t="n">
        <v>0</v>
      </c>
      <c r="AF2118" s="0" t="s">
        <v>88</v>
      </c>
      <c r="AG2118" s="13" t="n">
        <v>42812</v>
      </c>
      <c r="AH2118" s="25" t="n">
        <f aca="false">I2118+J2118</f>
        <v>7</v>
      </c>
      <c r="AI2118" s="25" t="n">
        <f aca="false">K2118+L2118+M2118</f>
        <v>2</v>
      </c>
      <c r="AJ2118" s="25" t="n">
        <f aca="false">AC2118*AH2118</f>
        <v>224</v>
      </c>
      <c r="AK2118" s="0" t="str">
        <f aca="false">IF(C2118=1,"Cancelled","Completed")</f>
        <v>Completed</v>
      </c>
      <c r="AL2118" s="0" t="str">
        <f aca="false">_xlfn.IFS(D2118&lt;=7,"0-7 Days",D2118&lt;=30,"8-30 Days",D2118&lt;=90,"31-90 Days",TRUE(),"90+ Days")</f>
        <v>90+ Days</v>
      </c>
      <c r="AM2118" s="0" t="str">
        <f aca="false">_xlfn.IFS(OR(F2118="December",F2118="January",F2118="February"),"Winter",OR(F2118="March",F2118="April",F2118="May"),"Spring",OR(F2118="June",F2118="July",F2118="August"),"Summer",TRUE(),"Autumn")</f>
        <v>Spring</v>
      </c>
      <c r="AN2118" s="0" t="str">
        <f aca="false">IF(L2118+M2118&gt;0,"Family","Adult Only")</f>
        <v>Adult Only</v>
      </c>
      <c r="AO2118" s="0" t="str">
        <f aca="false">IF(U2118=V2118,"Same","Changed")</f>
        <v>Same</v>
      </c>
    </row>
    <row r="2119" customFormat="false" ht="15" hidden="false" customHeight="false" outlineLevel="0" collapsed="false">
      <c r="A2119" s="14" t="n">
        <v>2230</v>
      </c>
      <c r="B2119" s="14" t="s">
        <v>90</v>
      </c>
      <c r="C2119" s="14" t="n">
        <v>0</v>
      </c>
      <c r="D2119" s="14" t="n">
        <v>117</v>
      </c>
      <c r="E2119" s="14" t="n">
        <v>2016</v>
      </c>
      <c r="F2119" s="14" t="s">
        <v>119</v>
      </c>
      <c r="G2119" s="14" t="n">
        <v>33</v>
      </c>
      <c r="H2119" s="14" t="n">
        <v>9</v>
      </c>
      <c r="I2119" s="14" t="n">
        <v>0</v>
      </c>
      <c r="J2119" s="14" t="n">
        <v>3</v>
      </c>
      <c r="K2119" s="14" t="n">
        <v>2</v>
      </c>
      <c r="L2119" s="14" t="n">
        <v>0</v>
      </c>
      <c r="M2119" s="14" t="n">
        <v>0</v>
      </c>
      <c r="N2119" s="14" t="s">
        <v>82</v>
      </c>
      <c r="O2119" s="14" t="s">
        <v>92</v>
      </c>
      <c r="P2119" s="14" t="s">
        <v>93</v>
      </c>
      <c r="Q2119" s="14" t="s">
        <v>94</v>
      </c>
      <c r="R2119" s="14" t="n">
        <v>0</v>
      </c>
      <c r="S2119" s="14" t="n">
        <v>0</v>
      </c>
      <c r="T2119" s="14" t="n">
        <v>0</v>
      </c>
      <c r="U2119" s="14" t="s">
        <v>95</v>
      </c>
      <c r="V2119" s="14" t="s">
        <v>95</v>
      </c>
      <c r="W2119" s="14" t="n">
        <v>0</v>
      </c>
      <c r="X2119" s="14" t="s">
        <v>86</v>
      </c>
      <c r="Y2119" s="14" t="n">
        <v>9</v>
      </c>
      <c r="Z2119" s="14" t="n">
        <v>0</v>
      </c>
      <c r="AA2119" s="14" t="n">
        <v>0</v>
      </c>
      <c r="AB2119" s="14" t="s">
        <v>87</v>
      </c>
      <c r="AC2119" s="14" t="n">
        <v>114.3</v>
      </c>
      <c r="AD2119" s="14" t="n">
        <v>0</v>
      </c>
      <c r="AE2119" s="14" t="n">
        <v>1</v>
      </c>
      <c r="AF2119" s="14" t="s">
        <v>88</v>
      </c>
      <c r="AG2119" s="15" t="n">
        <v>42594</v>
      </c>
      <c r="AH2119" s="14" t="n">
        <f aca="false">I2119+J2119</f>
        <v>3</v>
      </c>
      <c r="AI2119" s="14" t="n">
        <f aca="false">K2119+L2119+M2119</f>
        <v>2</v>
      </c>
      <c r="AJ2119" s="14" t="n">
        <f aca="false">AC2119*AH2119</f>
        <v>342.9</v>
      </c>
      <c r="AK2119" s="14" t="str">
        <f aca="false">IF(C2119=1,"Cancelled","Completed")</f>
        <v>Completed</v>
      </c>
      <c r="AL2119" s="14" t="str">
        <f aca="false">_xlfn.IFS(D2119&lt;=7,"0-7 Days",D2119&lt;=30,"8-30 Days",D2119&lt;=90,"31-90 Days",TRUE(),"90+ Days")</f>
        <v>90+ Days</v>
      </c>
      <c r="AM2119" s="14" t="str">
        <f aca="false">_xlfn.IFS(OR(F2119="December",F2119="January",F2119="February"),"Winter",OR(F2119="March",F2119="April",F2119="May"),"Spring",OR(F2119="June",F2119="July",F2119="August"),"Summer",TRUE(),"Autumn")</f>
        <v>Summer</v>
      </c>
      <c r="AN2119" s="14" t="str">
        <f aca="false">IF(L2119+M2119&gt;0,"Family","Adult Only")</f>
        <v>Adult Only</v>
      </c>
      <c r="AO2119" s="14" t="str">
        <f aca="false">IF(U2119=V2119,"Same","Changed")</f>
        <v>Same</v>
      </c>
    </row>
    <row r="2120" customFormat="false" ht="15" hidden="false" customHeight="false" outlineLevel="0" collapsed="false">
      <c r="A2120" s="0" t="n">
        <v>2231</v>
      </c>
      <c r="B2120" s="0" t="s">
        <v>90</v>
      </c>
      <c r="C2120" s="0" t="n">
        <v>0</v>
      </c>
      <c r="D2120" s="0" t="n">
        <v>377</v>
      </c>
      <c r="E2120" s="0" t="n">
        <v>2016</v>
      </c>
      <c r="F2120" s="0" t="s">
        <v>111</v>
      </c>
      <c r="G2120" s="0" t="n">
        <v>42</v>
      </c>
      <c r="H2120" s="0" t="n">
        <v>14</v>
      </c>
      <c r="I2120" s="0" t="n">
        <v>0</v>
      </c>
      <c r="J2120" s="0" t="n">
        <v>2</v>
      </c>
      <c r="K2120" s="0" t="n">
        <v>1</v>
      </c>
      <c r="L2120" s="0" t="n">
        <v>0</v>
      </c>
      <c r="M2120" s="0" t="n">
        <v>0</v>
      </c>
      <c r="N2120" s="0" t="s">
        <v>112</v>
      </c>
      <c r="O2120" s="0" t="s">
        <v>108</v>
      </c>
      <c r="P2120" s="0" t="s">
        <v>99</v>
      </c>
      <c r="Q2120" s="0" t="s">
        <v>94</v>
      </c>
      <c r="R2120" s="0" t="n">
        <v>0</v>
      </c>
      <c r="S2120" s="0" t="n">
        <v>0</v>
      </c>
      <c r="T2120" s="0" t="n">
        <v>0</v>
      </c>
      <c r="U2120" s="0" t="s">
        <v>95</v>
      </c>
      <c r="V2120" s="0" t="s">
        <v>95</v>
      </c>
      <c r="W2120" s="0" t="n">
        <v>1</v>
      </c>
      <c r="X2120" s="0" t="s">
        <v>86</v>
      </c>
      <c r="Y2120" s="0" t="n">
        <v>6</v>
      </c>
      <c r="Z2120" s="0" t="n">
        <v>0</v>
      </c>
      <c r="AA2120" s="0" t="n">
        <v>0</v>
      </c>
      <c r="AB2120" s="0" t="s">
        <v>101</v>
      </c>
      <c r="AC2120" s="0" t="n">
        <v>90</v>
      </c>
      <c r="AD2120" s="0" t="n">
        <v>0</v>
      </c>
      <c r="AE2120" s="0" t="n">
        <v>0</v>
      </c>
      <c r="AF2120" s="0" t="s">
        <v>88</v>
      </c>
      <c r="AG2120" s="13" t="n">
        <v>42659</v>
      </c>
      <c r="AH2120" s="25" t="n">
        <f aca="false">I2120+J2120</f>
        <v>2</v>
      </c>
      <c r="AI2120" s="25" t="n">
        <f aca="false">K2120+L2120+M2120</f>
        <v>1</v>
      </c>
      <c r="AJ2120" s="25" t="n">
        <f aca="false">AC2120*AH2120</f>
        <v>180</v>
      </c>
      <c r="AK2120" s="0" t="str">
        <f aca="false">IF(C2120=1,"Cancelled","Completed")</f>
        <v>Completed</v>
      </c>
      <c r="AL2120" s="0" t="str">
        <f aca="false">_xlfn.IFS(D2120&lt;=7,"0-7 Days",D2120&lt;=30,"8-30 Days",D2120&lt;=90,"31-90 Days",TRUE(),"90+ Days")</f>
        <v>90+ Days</v>
      </c>
      <c r="AM2120" s="0" t="str">
        <f aca="false">_xlfn.IFS(OR(F2120="December",F2120="January",F2120="February"),"Winter",OR(F2120="March",F2120="April",F2120="May"),"Spring",OR(F2120="June",F2120="July",F2120="August"),"Summer",TRUE(),"Autumn")</f>
        <v>Autumn</v>
      </c>
      <c r="AN2120" s="0" t="str">
        <f aca="false">IF(L2120+M2120&gt;0,"Family","Adult Only")</f>
        <v>Adult Only</v>
      </c>
      <c r="AO2120" s="0" t="str">
        <f aca="false">IF(U2120=V2120,"Same","Changed")</f>
        <v>Same</v>
      </c>
    </row>
    <row r="2121" customFormat="false" ht="15" hidden="false" customHeight="false" outlineLevel="0" collapsed="false">
      <c r="A2121" s="14" t="n">
        <v>2232</v>
      </c>
      <c r="B2121" s="14" t="s">
        <v>80</v>
      </c>
      <c r="C2121" s="14" t="n">
        <v>0</v>
      </c>
      <c r="D2121" s="14" t="n">
        <v>201</v>
      </c>
      <c r="E2121" s="14" t="n">
        <v>2016</v>
      </c>
      <c r="F2121" s="14" t="s">
        <v>119</v>
      </c>
      <c r="G2121" s="14" t="n">
        <v>34</v>
      </c>
      <c r="H2121" s="14" t="n">
        <v>15</v>
      </c>
      <c r="I2121" s="14" t="n">
        <v>1</v>
      </c>
      <c r="J2121" s="14" t="n">
        <v>4</v>
      </c>
      <c r="K2121" s="14" t="n">
        <v>2</v>
      </c>
      <c r="L2121" s="14" t="n">
        <v>0</v>
      </c>
      <c r="M2121" s="14" t="n">
        <v>0</v>
      </c>
      <c r="N2121" s="14" t="s">
        <v>112</v>
      </c>
      <c r="O2121" s="14" t="s">
        <v>134</v>
      </c>
      <c r="P2121" s="14" t="s">
        <v>99</v>
      </c>
      <c r="Q2121" s="14" t="s">
        <v>94</v>
      </c>
      <c r="R2121" s="14" t="n">
        <v>0</v>
      </c>
      <c r="S2121" s="14" t="n">
        <v>0</v>
      </c>
      <c r="T2121" s="14" t="n">
        <v>0</v>
      </c>
      <c r="U2121" s="14" t="s">
        <v>124</v>
      </c>
      <c r="V2121" s="14" t="s">
        <v>124</v>
      </c>
      <c r="W2121" s="14" t="n">
        <v>0</v>
      </c>
      <c r="X2121" s="14" t="s">
        <v>86</v>
      </c>
      <c r="Y2121" s="14" t="n">
        <v>171</v>
      </c>
      <c r="Z2121" s="14" t="n">
        <v>0</v>
      </c>
      <c r="AA2121" s="14" t="n">
        <v>0</v>
      </c>
      <c r="AB2121" s="14" t="s">
        <v>87</v>
      </c>
      <c r="AC2121" s="14" t="n">
        <v>149.4</v>
      </c>
      <c r="AD2121" s="14" t="n">
        <v>0</v>
      </c>
      <c r="AE2121" s="14" t="n">
        <v>0</v>
      </c>
      <c r="AF2121" s="14" t="s">
        <v>88</v>
      </c>
      <c r="AG2121" s="15" t="n">
        <v>42602</v>
      </c>
      <c r="AH2121" s="14" t="n">
        <f aca="false">I2121+J2121</f>
        <v>5</v>
      </c>
      <c r="AI2121" s="14" t="n">
        <f aca="false">K2121+L2121+M2121</f>
        <v>2</v>
      </c>
      <c r="AJ2121" s="14" t="n">
        <f aca="false">AC2121*AH2121</f>
        <v>747</v>
      </c>
      <c r="AK2121" s="14" t="str">
        <f aca="false">IF(C2121=1,"Cancelled","Completed")</f>
        <v>Completed</v>
      </c>
      <c r="AL2121" s="14" t="str">
        <f aca="false">_xlfn.IFS(D2121&lt;=7,"0-7 Days",D2121&lt;=30,"8-30 Days",D2121&lt;=90,"31-90 Days",TRUE(),"90+ Days")</f>
        <v>90+ Days</v>
      </c>
      <c r="AM2121" s="14" t="str">
        <f aca="false">_xlfn.IFS(OR(F2121="December",F2121="January",F2121="February"),"Winter",OR(F2121="March",F2121="April",F2121="May"),"Spring",OR(F2121="June",F2121="July",F2121="August"),"Summer",TRUE(),"Autumn")</f>
        <v>Summer</v>
      </c>
      <c r="AN2121" s="14" t="str">
        <f aca="false">IF(L2121+M2121&gt;0,"Family","Adult Only")</f>
        <v>Adult Only</v>
      </c>
      <c r="AO2121" s="14" t="str">
        <f aca="false">IF(U2121=V2121,"Same","Changed")</f>
        <v>Same</v>
      </c>
    </row>
    <row r="2122" customFormat="false" ht="15" hidden="false" customHeight="false" outlineLevel="0" collapsed="false">
      <c r="A2122" s="0" t="n">
        <v>2233</v>
      </c>
      <c r="B2122" s="0" t="s">
        <v>90</v>
      </c>
      <c r="C2122" s="0" t="n">
        <v>0</v>
      </c>
      <c r="D2122" s="0" t="n">
        <v>81</v>
      </c>
      <c r="E2122" s="0" t="n">
        <v>2016</v>
      </c>
      <c r="F2122" s="0" t="s">
        <v>119</v>
      </c>
      <c r="G2122" s="0" t="n">
        <v>36</v>
      </c>
      <c r="H2122" s="0" t="n">
        <v>28</v>
      </c>
      <c r="I2122" s="0" t="n">
        <v>2</v>
      </c>
      <c r="J2122" s="0" t="n">
        <v>4</v>
      </c>
      <c r="K2122" s="0" t="n">
        <v>3</v>
      </c>
      <c r="L2122" s="0" t="n">
        <v>0</v>
      </c>
      <c r="M2122" s="0" t="n">
        <v>0</v>
      </c>
      <c r="N2122" s="0" t="s">
        <v>82</v>
      </c>
      <c r="O2122" s="0" t="s">
        <v>161</v>
      </c>
      <c r="P2122" s="0" t="s">
        <v>93</v>
      </c>
      <c r="Q2122" s="0" t="s">
        <v>94</v>
      </c>
      <c r="R2122" s="0" t="n">
        <v>0</v>
      </c>
      <c r="S2122" s="0" t="n">
        <v>0</v>
      </c>
      <c r="T2122" s="0" t="n">
        <v>0</v>
      </c>
      <c r="U2122" s="0" t="s">
        <v>95</v>
      </c>
      <c r="V2122" s="0" t="s">
        <v>95</v>
      </c>
      <c r="W2122" s="0" t="n">
        <v>0</v>
      </c>
      <c r="X2122" s="0" t="s">
        <v>86</v>
      </c>
      <c r="Y2122" s="0" t="n">
        <v>7</v>
      </c>
      <c r="Z2122" s="0" t="n">
        <v>0</v>
      </c>
      <c r="AA2122" s="0" t="n">
        <v>0</v>
      </c>
      <c r="AB2122" s="0" t="s">
        <v>87</v>
      </c>
      <c r="AC2122" s="0" t="n">
        <v>106.95</v>
      </c>
      <c r="AD2122" s="0" t="n">
        <v>0</v>
      </c>
      <c r="AE2122" s="0" t="n">
        <v>0</v>
      </c>
      <c r="AF2122" s="0" t="s">
        <v>88</v>
      </c>
      <c r="AG2122" s="13" t="n">
        <v>42616</v>
      </c>
      <c r="AH2122" s="25" t="n">
        <f aca="false">I2122+J2122</f>
        <v>6</v>
      </c>
      <c r="AI2122" s="25" t="n">
        <f aca="false">K2122+L2122+M2122</f>
        <v>3</v>
      </c>
      <c r="AJ2122" s="25" t="n">
        <f aca="false">AC2122*AH2122</f>
        <v>641.7</v>
      </c>
      <c r="AK2122" s="0" t="str">
        <f aca="false">IF(C2122=1,"Cancelled","Completed")</f>
        <v>Completed</v>
      </c>
      <c r="AL2122" s="0" t="str">
        <f aca="false">_xlfn.IFS(D2122&lt;=7,"0-7 Days",D2122&lt;=30,"8-30 Days",D2122&lt;=90,"31-90 Days",TRUE(),"90+ Days")</f>
        <v>31-90 Days</v>
      </c>
      <c r="AM2122" s="0" t="str">
        <f aca="false">_xlfn.IFS(OR(F2122="December",F2122="January",F2122="February"),"Winter",OR(F2122="March",F2122="April",F2122="May"),"Spring",OR(F2122="June",F2122="July",F2122="August"),"Summer",TRUE(),"Autumn")</f>
        <v>Summer</v>
      </c>
      <c r="AN2122" s="0" t="str">
        <f aca="false">IF(L2122+M2122&gt;0,"Family","Adult Only")</f>
        <v>Adult Only</v>
      </c>
      <c r="AO2122" s="0" t="str">
        <f aca="false">IF(U2122=V2122,"Same","Changed")</f>
        <v>Same</v>
      </c>
    </row>
    <row r="2123" customFormat="false" ht="15" hidden="false" customHeight="false" outlineLevel="0" collapsed="false">
      <c r="A2123" s="14" t="n">
        <v>2234</v>
      </c>
      <c r="B2123" s="14" t="s">
        <v>90</v>
      </c>
      <c r="C2123" s="14" t="n">
        <v>1</v>
      </c>
      <c r="D2123" s="14" t="n">
        <v>99</v>
      </c>
      <c r="E2123" s="14" t="n">
        <v>2015</v>
      </c>
      <c r="F2123" s="14" t="s">
        <v>111</v>
      </c>
      <c r="G2123" s="14" t="n">
        <v>44</v>
      </c>
      <c r="H2123" s="14" t="n">
        <v>30</v>
      </c>
      <c r="I2123" s="14" t="n">
        <v>2</v>
      </c>
      <c r="J2123" s="14" t="n">
        <v>2</v>
      </c>
      <c r="K2123" s="14" t="n">
        <v>2</v>
      </c>
      <c r="L2123" s="14" t="n">
        <v>0</v>
      </c>
      <c r="M2123" s="14" t="n">
        <v>0</v>
      </c>
      <c r="N2123" s="14" t="s">
        <v>82</v>
      </c>
      <c r="O2123" s="14" t="s">
        <v>92</v>
      </c>
      <c r="P2123" s="14" t="s">
        <v>99</v>
      </c>
      <c r="Q2123" s="14" t="s">
        <v>94</v>
      </c>
      <c r="R2123" s="14" t="n">
        <v>0</v>
      </c>
      <c r="S2123" s="14" t="n">
        <v>0</v>
      </c>
      <c r="T2123" s="14" t="n">
        <v>0</v>
      </c>
      <c r="U2123" s="14" t="s">
        <v>95</v>
      </c>
      <c r="V2123" s="14" t="s">
        <v>95</v>
      </c>
      <c r="W2123" s="14" t="n">
        <v>0</v>
      </c>
      <c r="X2123" s="14" t="s">
        <v>120</v>
      </c>
      <c r="Y2123" s="14" t="n">
        <v>3</v>
      </c>
      <c r="Z2123" s="14" t="n">
        <v>0</v>
      </c>
      <c r="AA2123" s="14" t="n">
        <v>0</v>
      </c>
      <c r="AB2123" s="14" t="s">
        <v>87</v>
      </c>
      <c r="AC2123" s="14" t="n">
        <v>65</v>
      </c>
      <c r="AD2123" s="14" t="n">
        <v>0</v>
      </c>
      <c r="AE2123" s="14" t="n">
        <v>0</v>
      </c>
      <c r="AF2123" s="14" t="s">
        <v>96</v>
      </c>
      <c r="AG2123" s="15" t="n">
        <v>42289</v>
      </c>
      <c r="AH2123" s="14" t="n">
        <f aca="false">I2123+J2123</f>
        <v>4</v>
      </c>
      <c r="AI2123" s="14" t="n">
        <f aca="false">K2123+L2123+M2123</f>
        <v>2</v>
      </c>
      <c r="AJ2123" s="14" t="n">
        <f aca="false">AC2123*AH2123</f>
        <v>260</v>
      </c>
      <c r="AK2123" s="14" t="str">
        <f aca="false">IF(C2123=1,"Cancelled","Completed")</f>
        <v>Cancelled</v>
      </c>
      <c r="AL2123" s="14" t="str">
        <f aca="false">_xlfn.IFS(D2123&lt;=7,"0-7 Days",D2123&lt;=30,"8-30 Days",D2123&lt;=90,"31-90 Days",TRUE(),"90+ Days")</f>
        <v>90+ Days</v>
      </c>
      <c r="AM2123" s="14" t="str">
        <f aca="false">_xlfn.IFS(OR(F2123="December",F2123="January",F2123="February"),"Winter",OR(F2123="March",F2123="April",F2123="May"),"Spring",OR(F2123="June",F2123="July",F2123="August"),"Summer",TRUE(),"Autumn")</f>
        <v>Autumn</v>
      </c>
      <c r="AN2123" s="14" t="str">
        <f aca="false">IF(L2123+M2123&gt;0,"Family","Adult Only")</f>
        <v>Adult Only</v>
      </c>
      <c r="AO2123" s="14" t="str">
        <f aca="false">IF(U2123=V2123,"Same","Changed")</f>
        <v>Same</v>
      </c>
    </row>
    <row r="2124" customFormat="false" ht="15" hidden="false" customHeight="false" outlineLevel="0" collapsed="false">
      <c r="A2124" s="0" t="n">
        <v>2236</v>
      </c>
      <c r="B2124" s="0" t="s">
        <v>80</v>
      </c>
      <c r="C2124" s="0" t="n">
        <v>1</v>
      </c>
      <c r="D2124" s="0" t="n">
        <v>200</v>
      </c>
      <c r="E2124" s="0" t="n">
        <v>2016</v>
      </c>
      <c r="F2124" s="0" t="s">
        <v>121</v>
      </c>
      <c r="G2124" s="0" t="n">
        <v>19</v>
      </c>
      <c r="H2124" s="0" t="n">
        <v>2</v>
      </c>
      <c r="I2124" s="0" t="n">
        <v>2</v>
      </c>
      <c r="J2124" s="0" t="n">
        <v>5</v>
      </c>
      <c r="K2124" s="0" t="n">
        <v>2</v>
      </c>
      <c r="L2124" s="0" t="n">
        <v>2</v>
      </c>
      <c r="M2124" s="0" t="n">
        <v>0</v>
      </c>
      <c r="N2124" s="0" t="s">
        <v>82</v>
      </c>
      <c r="O2124" s="0" t="s">
        <v>92</v>
      </c>
      <c r="P2124" s="0" t="s">
        <v>93</v>
      </c>
      <c r="Q2124" s="0" t="s">
        <v>94</v>
      </c>
      <c r="R2124" s="0" t="n">
        <v>0</v>
      </c>
      <c r="S2124" s="0" t="n">
        <v>0</v>
      </c>
      <c r="T2124" s="0" t="n">
        <v>0</v>
      </c>
      <c r="U2124" s="0" t="s">
        <v>136</v>
      </c>
      <c r="V2124" s="0" t="s">
        <v>136</v>
      </c>
      <c r="W2124" s="0" t="n">
        <v>0</v>
      </c>
      <c r="X2124" s="0" t="s">
        <v>86</v>
      </c>
      <c r="Y2124" s="0" t="n">
        <v>240</v>
      </c>
      <c r="Z2124" s="0" t="n">
        <v>0</v>
      </c>
      <c r="AA2124" s="0" t="n">
        <v>0</v>
      </c>
      <c r="AB2124" s="0" t="s">
        <v>87</v>
      </c>
      <c r="AC2124" s="0" t="n">
        <v>101.7</v>
      </c>
      <c r="AD2124" s="0" t="n">
        <v>0</v>
      </c>
      <c r="AE2124" s="0" t="n">
        <v>1</v>
      </c>
      <c r="AF2124" s="0" t="s">
        <v>96</v>
      </c>
      <c r="AG2124" s="13" t="n">
        <v>42488</v>
      </c>
      <c r="AH2124" s="25" t="n">
        <f aca="false">I2124+J2124</f>
        <v>7</v>
      </c>
      <c r="AI2124" s="25" t="n">
        <f aca="false">K2124+L2124+M2124</f>
        <v>4</v>
      </c>
      <c r="AJ2124" s="25" t="n">
        <f aca="false">AC2124*AH2124</f>
        <v>711.9</v>
      </c>
      <c r="AK2124" s="0" t="str">
        <f aca="false">IF(C2124=1,"Cancelled","Completed")</f>
        <v>Cancelled</v>
      </c>
      <c r="AL2124" s="0" t="str">
        <f aca="false">_xlfn.IFS(D2124&lt;=7,"0-7 Days",D2124&lt;=30,"8-30 Days",D2124&lt;=90,"31-90 Days",TRUE(),"90+ Days")</f>
        <v>90+ Days</v>
      </c>
      <c r="AM2124" s="0" t="str">
        <f aca="false">_xlfn.IFS(OR(F2124="December",F2124="January",F2124="February"),"Winter",OR(F2124="March",F2124="April",F2124="May"),"Spring",OR(F2124="June",F2124="July",F2124="August"),"Summer",TRUE(),"Autumn")</f>
        <v>Spring</v>
      </c>
      <c r="AN2124" s="0" t="str">
        <f aca="false">IF(L2124+M2124&gt;0,"Family","Adult Only")</f>
        <v>Family</v>
      </c>
      <c r="AO2124" s="0" t="str">
        <f aca="false">IF(U2124=V2124,"Same","Changed")</f>
        <v>Same</v>
      </c>
    </row>
    <row r="2125" customFormat="false" ht="15" hidden="false" customHeight="false" outlineLevel="0" collapsed="false">
      <c r="A2125" s="14" t="n">
        <v>2237</v>
      </c>
      <c r="B2125" s="14" t="s">
        <v>80</v>
      </c>
      <c r="C2125" s="14" t="n">
        <v>0</v>
      </c>
      <c r="D2125" s="14" t="n">
        <v>22</v>
      </c>
      <c r="E2125" s="14" t="n">
        <v>2015</v>
      </c>
      <c r="F2125" s="14" t="s">
        <v>111</v>
      </c>
      <c r="G2125" s="14" t="n">
        <v>41</v>
      </c>
      <c r="H2125" s="14" t="n">
        <v>8</v>
      </c>
      <c r="I2125" s="14" t="n">
        <v>2</v>
      </c>
      <c r="J2125" s="14" t="n">
        <v>5</v>
      </c>
      <c r="K2125" s="14" t="n">
        <v>2</v>
      </c>
      <c r="L2125" s="14" t="n">
        <v>0</v>
      </c>
      <c r="M2125" s="14" t="n">
        <v>0</v>
      </c>
      <c r="N2125" s="14" t="s">
        <v>82</v>
      </c>
      <c r="O2125" s="14" t="s">
        <v>83</v>
      </c>
      <c r="P2125" s="14" t="s">
        <v>99</v>
      </c>
      <c r="Q2125" s="14" t="s">
        <v>94</v>
      </c>
      <c r="R2125" s="14" t="n">
        <v>0</v>
      </c>
      <c r="S2125" s="14" t="n">
        <v>0</v>
      </c>
      <c r="T2125" s="14" t="n">
        <v>0</v>
      </c>
      <c r="U2125" s="14" t="s">
        <v>95</v>
      </c>
      <c r="V2125" s="14" t="s">
        <v>95</v>
      </c>
      <c r="W2125" s="14" t="n">
        <v>0</v>
      </c>
      <c r="X2125" s="14" t="s">
        <v>86</v>
      </c>
      <c r="Y2125" s="14" t="n">
        <v>40</v>
      </c>
      <c r="Z2125" s="14" t="n">
        <v>0</v>
      </c>
      <c r="AA2125" s="14" t="n">
        <v>0</v>
      </c>
      <c r="AB2125" s="14" t="s">
        <v>125</v>
      </c>
      <c r="AC2125" s="14" t="n">
        <v>36.12</v>
      </c>
      <c r="AD2125" s="14" t="n">
        <v>0</v>
      </c>
      <c r="AE2125" s="14" t="n">
        <v>0</v>
      </c>
      <c r="AF2125" s="14" t="s">
        <v>88</v>
      </c>
      <c r="AG2125" s="15" t="n">
        <v>42292</v>
      </c>
      <c r="AH2125" s="14" t="n">
        <f aca="false">I2125+J2125</f>
        <v>7</v>
      </c>
      <c r="AI2125" s="14" t="n">
        <f aca="false">K2125+L2125+M2125</f>
        <v>2</v>
      </c>
      <c r="AJ2125" s="14" t="n">
        <f aca="false">AC2125*AH2125</f>
        <v>252.84</v>
      </c>
      <c r="AK2125" s="14" t="str">
        <f aca="false">IF(C2125=1,"Cancelled","Completed")</f>
        <v>Completed</v>
      </c>
      <c r="AL2125" s="14" t="str">
        <f aca="false">_xlfn.IFS(D2125&lt;=7,"0-7 Days",D2125&lt;=30,"8-30 Days",D2125&lt;=90,"31-90 Days",TRUE(),"90+ Days")</f>
        <v>8-30 Days</v>
      </c>
      <c r="AM2125" s="14" t="str">
        <f aca="false">_xlfn.IFS(OR(F2125="December",F2125="January",F2125="February"),"Winter",OR(F2125="March",F2125="April",F2125="May"),"Spring",OR(F2125="June",F2125="July",F2125="August"),"Summer",TRUE(),"Autumn")</f>
        <v>Autumn</v>
      </c>
      <c r="AN2125" s="14" t="str">
        <f aca="false">IF(L2125+M2125&gt;0,"Family","Adult Only")</f>
        <v>Adult Only</v>
      </c>
      <c r="AO2125" s="14" t="str">
        <f aca="false">IF(U2125=V2125,"Same","Changed")</f>
        <v>Same</v>
      </c>
    </row>
    <row r="2126" customFormat="false" ht="15" hidden="false" customHeight="false" outlineLevel="0" collapsed="false">
      <c r="A2126" s="0" t="n">
        <v>2238</v>
      </c>
      <c r="B2126" s="0" t="s">
        <v>90</v>
      </c>
      <c r="C2126" s="0" t="n">
        <v>1</v>
      </c>
      <c r="D2126" s="0" t="n">
        <v>468</v>
      </c>
      <c r="E2126" s="0" t="n">
        <v>2016</v>
      </c>
      <c r="F2126" s="0" t="s">
        <v>111</v>
      </c>
      <c r="G2126" s="0" t="n">
        <v>43</v>
      </c>
      <c r="H2126" s="0" t="n">
        <v>20</v>
      </c>
      <c r="I2126" s="0" t="n">
        <v>0</v>
      </c>
      <c r="J2126" s="0" t="n">
        <v>2</v>
      </c>
      <c r="K2126" s="0" t="n">
        <v>2</v>
      </c>
      <c r="L2126" s="0" t="n">
        <v>0</v>
      </c>
      <c r="M2126" s="0" t="n">
        <v>0</v>
      </c>
      <c r="N2126" s="0" t="s">
        <v>82</v>
      </c>
      <c r="O2126" s="0" t="s">
        <v>92</v>
      </c>
      <c r="P2126" s="0" t="s">
        <v>116</v>
      </c>
      <c r="Q2126" s="0" t="s">
        <v>94</v>
      </c>
      <c r="R2126" s="0" t="n">
        <v>0</v>
      </c>
      <c r="S2126" s="0" t="n">
        <v>0</v>
      </c>
      <c r="T2126" s="0" t="n">
        <v>0</v>
      </c>
      <c r="U2126" s="0" t="s">
        <v>95</v>
      </c>
      <c r="V2126" s="0" t="s">
        <v>95</v>
      </c>
      <c r="W2126" s="0" t="n">
        <v>0</v>
      </c>
      <c r="X2126" s="0" t="s">
        <v>120</v>
      </c>
      <c r="Y2126" s="0" t="n">
        <v>1</v>
      </c>
      <c r="Z2126" s="0" t="n">
        <v>0</v>
      </c>
      <c r="AA2126" s="0" t="n">
        <v>0</v>
      </c>
      <c r="AB2126" s="0" t="s">
        <v>87</v>
      </c>
      <c r="AC2126" s="0" t="n">
        <v>62</v>
      </c>
      <c r="AD2126" s="0" t="n">
        <v>0</v>
      </c>
      <c r="AE2126" s="0" t="n">
        <v>0</v>
      </c>
      <c r="AF2126" s="0" t="s">
        <v>96</v>
      </c>
      <c r="AG2126" s="13" t="n">
        <v>42298</v>
      </c>
      <c r="AH2126" s="25" t="n">
        <f aca="false">I2126+J2126</f>
        <v>2</v>
      </c>
      <c r="AI2126" s="25" t="n">
        <f aca="false">K2126+L2126+M2126</f>
        <v>2</v>
      </c>
      <c r="AJ2126" s="25" t="n">
        <f aca="false">AC2126*AH2126</f>
        <v>124</v>
      </c>
      <c r="AK2126" s="0" t="str">
        <f aca="false">IF(C2126=1,"Cancelled","Completed")</f>
        <v>Cancelled</v>
      </c>
      <c r="AL2126" s="0" t="str">
        <f aca="false">_xlfn.IFS(D2126&lt;=7,"0-7 Days",D2126&lt;=30,"8-30 Days",D2126&lt;=90,"31-90 Days",TRUE(),"90+ Days")</f>
        <v>90+ Days</v>
      </c>
      <c r="AM2126" s="0" t="str">
        <f aca="false">_xlfn.IFS(OR(F2126="December",F2126="January",F2126="February"),"Winter",OR(F2126="March",F2126="April",F2126="May"),"Spring",OR(F2126="June",F2126="July",F2126="August"),"Summer",TRUE(),"Autumn")</f>
        <v>Autumn</v>
      </c>
      <c r="AN2126" s="0" t="str">
        <f aca="false">IF(L2126+M2126&gt;0,"Family","Adult Only")</f>
        <v>Adult Only</v>
      </c>
      <c r="AO2126" s="0" t="str">
        <f aca="false">IF(U2126=V2126,"Same","Changed")</f>
        <v>Same</v>
      </c>
    </row>
    <row r="2127" customFormat="false" ht="15" hidden="false" customHeight="false" outlineLevel="0" collapsed="false">
      <c r="A2127" s="14" t="n">
        <v>2239</v>
      </c>
      <c r="B2127" s="14" t="s">
        <v>80</v>
      </c>
      <c r="C2127" s="14" t="n">
        <v>1</v>
      </c>
      <c r="D2127" s="14" t="n">
        <v>244</v>
      </c>
      <c r="E2127" s="14" t="n">
        <v>2016</v>
      </c>
      <c r="F2127" s="14" t="s">
        <v>114</v>
      </c>
      <c r="G2127" s="14" t="n">
        <v>39</v>
      </c>
      <c r="H2127" s="14" t="n">
        <v>20</v>
      </c>
      <c r="I2127" s="14" t="n">
        <v>2</v>
      </c>
      <c r="J2127" s="14" t="n">
        <v>5</v>
      </c>
      <c r="K2127" s="14" t="n">
        <v>1</v>
      </c>
      <c r="L2127" s="14" t="n">
        <v>0</v>
      </c>
      <c r="M2127" s="14" t="n">
        <v>0</v>
      </c>
      <c r="N2127" s="14" t="s">
        <v>82</v>
      </c>
      <c r="O2127" s="14" t="s">
        <v>92</v>
      </c>
      <c r="P2127" s="14" t="s">
        <v>93</v>
      </c>
      <c r="Q2127" s="14" t="s">
        <v>94</v>
      </c>
      <c r="R2127" s="14" t="n">
        <v>0</v>
      </c>
      <c r="S2127" s="14" t="n">
        <v>0</v>
      </c>
      <c r="T2127" s="14" t="n">
        <v>0</v>
      </c>
      <c r="U2127" s="14" t="s">
        <v>95</v>
      </c>
      <c r="V2127" s="14" t="s">
        <v>95</v>
      </c>
      <c r="W2127" s="14" t="n">
        <v>0</v>
      </c>
      <c r="X2127" s="14" t="s">
        <v>86</v>
      </c>
      <c r="Y2127" s="14" t="n">
        <v>240</v>
      </c>
      <c r="Z2127" s="14" t="n">
        <v>0</v>
      </c>
      <c r="AA2127" s="14" t="n">
        <v>0</v>
      </c>
      <c r="AB2127" s="14" t="s">
        <v>87</v>
      </c>
      <c r="AC2127" s="14" t="n">
        <v>71</v>
      </c>
      <c r="AD2127" s="14" t="n">
        <v>0</v>
      </c>
      <c r="AE2127" s="14" t="n">
        <v>2</v>
      </c>
      <c r="AF2127" s="14" t="s">
        <v>96</v>
      </c>
      <c r="AG2127" s="15" t="n">
        <v>42397</v>
      </c>
      <c r="AH2127" s="14" t="n">
        <f aca="false">I2127+J2127</f>
        <v>7</v>
      </c>
      <c r="AI2127" s="14" t="n">
        <f aca="false">K2127+L2127+M2127</f>
        <v>1</v>
      </c>
      <c r="AJ2127" s="14" t="n">
        <f aca="false">AC2127*AH2127</f>
        <v>497</v>
      </c>
      <c r="AK2127" s="14" t="str">
        <f aca="false">IF(C2127=1,"Cancelled","Completed")</f>
        <v>Cancelled</v>
      </c>
      <c r="AL2127" s="14" t="str">
        <f aca="false">_xlfn.IFS(D2127&lt;=7,"0-7 Days",D2127&lt;=30,"8-30 Days",D2127&lt;=90,"31-90 Days",TRUE(),"90+ Days")</f>
        <v>90+ Days</v>
      </c>
      <c r="AM2127" s="14" t="str">
        <f aca="false">_xlfn.IFS(OR(F2127="December",F2127="January",F2127="February"),"Winter",OR(F2127="March",F2127="April",F2127="May"),"Spring",OR(F2127="June",F2127="July",F2127="August"),"Summer",TRUE(),"Autumn")</f>
        <v>Autumn</v>
      </c>
      <c r="AN2127" s="14" t="str">
        <f aca="false">IF(L2127+M2127&gt;0,"Family","Adult Only")</f>
        <v>Adult Only</v>
      </c>
      <c r="AO2127" s="14" t="str">
        <f aca="false">IF(U2127=V2127,"Same","Changed")</f>
        <v>Same</v>
      </c>
    </row>
    <row r="2128" customFormat="false" ht="15" hidden="false" customHeight="false" outlineLevel="0" collapsed="false">
      <c r="A2128" s="0" t="n">
        <v>2240</v>
      </c>
      <c r="B2128" s="0" t="s">
        <v>90</v>
      </c>
      <c r="C2128" s="0" t="n">
        <v>0</v>
      </c>
      <c r="D2128" s="0" t="n">
        <v>44</v>
      </c>
      <c r="E2128" s="0" t="n">
        <v>2016</v>
      </c>
      <c r="F2128" s="0" t="s">
        <v>81</v>
      </c>
      <c r="G2128" s="0" t="n">
        <v>50</v>
      </c>
      <c r="H2128" s="0" t="n">
        <v>6</v>
      </c>
      <c r="I2128" s="0" t="n">
        <v>0</v>
      </c>
      <c r="J2128" s="0" t="n">
        <v>4</v>
      </c>
      <c r="K2128" s="0" t="n">
        <v>2</v>
      </c>
      <c r="L2128" s="0" t="n">
        <v>1</v>
      </c>
      <c r="M2128" s="0" t="n">
        <v>0</v>
      </c>
      <c r="N2128" s="0" t="s">
        <v>82</v>
      </c>
      <c r="O2128" s="0" t="s">
        <v>115</v>
      </c>
      <c r="P2128" s="0" t="s">
        <v>84</v>
      </c>
      <c r="Q2128" s="0" t="s">
        <v>84</v>
      </c>
      <c r="R2128" s="0" t="n">
        <v>0</v>
      </c>
      <c r="S2128" s="0" t="n">
        <v>0</v>
      </c>
      <c r="T2128" s="0" t="n">
        <v>0</v>
      </c>
      <c r="U2128" s="0" t="s">
        <v>95</v>
      </c>
      <c r="V2128" s="0" t="s">
        <v>95</v>
      </c>
      <c r="W2128" s="0" t="n">
        <v>0</v>
      </c>
      <c r="X2128" s="0" t="s">
        <v>86</v>
      </c>
      <c r="Y2128" s="0" t="n">
        <v>14</v>
      </c>
      <c r="Z2128" s="0" t="n">
        <v>0</v>
      </c>
      <c r="AA2128" s="0" t="n">
        <v>0</v>
      </c>
      <c r="AB2128" s="0" t="s">
        <v>87</v>
      </c>
      <c r="AC2128" s="0" t="n">
        <v>90</v>
      </c>
      <c r="AD2128" s="0" t="n">
        <v>0</v>
      </c>
      <c r="AE2128" s="0" t="n">
        <v>0</v>
      </c>
      <c r="AF2128" s="0" t="s">
        <v>88</v>
      </c>
      <c r="AG2128" s="13" t="n">
        <v>42714</v>
      </c>
      <c r="AH2128" s="25" t="n">
        <f aca="false">I2128+J2128</f>
        <v>4</v>
      </c>
      <c r="AI2128" s="25" t="n">
        <f aca="false">K2128+L2128+M2128</f>
        <v>3</v>
      </c>
      <c r="AJ2128" s="25" t="n">
        <f aca="false">AC2128*AH2128</f>
        <v>360</v>
      </c>
      <c r="AK2128" s="0" t="str">
        <f aca="false">IF(C2128=1,"Cancelled","Completed")</f>
        <v>Completed</v>
      </c>
      <c r="AL2128" s="0" t="str">
        <f aca="false">_xlfn.IFS(D2128&lt;=7,"0-7 Days",D2128&lt;=30,"8-30 Days",D2128&lt;=90,"31-90 Days",TRUE(),"90+ Days")</f>
        <v>31-90 Days</v>
      </c>
      <c r="AM2128" s="0" t="str">
        <f aca="false">_xlfn.IFS(OR(F2128="December",F2128="January",F2128="February"),"Winter",OR(F2128="March",F2128="April",F2128="May"),"Spring",OR(F2128="June",F2128="July",F2128="August"),"Summer",TRUE(),"Autumn")</f>
        <v>Winter</v>
      </c>
      <c r="AN2128" s="0" t="str">
        <f aca="false">IF(L2128+M2128&gt;0,"Family","Adult Only")</f>
        <v>Family</v>
      </c>
      <c r="AO2128" s="0" t="str">
        <f aca="false">IF(U2128=V2128,"Same","Changed")</f>
        <v>Same</v>
      </c>
    </row>
    <row r="2129" customFormat="false" ht="15" hidden="false" customHeight="false" outlineLevel="0" collapsed="false">
      <c r="A2129" s="14" t="n">
        <v>2241</v>
      </c>
      <c r="B2129" s="14" t="s">
        <v>90</v>
      </c>
      <c r="C2129" s="14" t="n">
        <v>0</v>
      </c>
      <c r="D2129" s="14" t="n">
        <v>214</v>
      </c>
      <c r="E2129" s="14" t="n">
        <v>2016</v>
      </c>
      <c r="F2129" s="14" t="s">
        <v>113</v>
      </c>
      <c r="G2129" s="14" t="n">
        <v>48</v>
      </c>
      <c r="H2129" s="14" t="n">
        <v>20</v>
      </c>
      <c r="I2129" s="14" t="n">
        <v>2</v>
      </c>
      <c r="J2129" s="14" t="n">
        <v>1</v>
      </c>
      <c r="K2129" s="14" t="n">
        <v>2</v>
      </c>
      <c r="L2129" s="14" t="n">
        <v>0</v>
      </c>
      <c r="M2129" s="14" t="n">
        <v>0</v>
      </c>
      <c r="N2129" s="14" t="s">
        <v>82</v>
      </c>
      <c r="O2129" s="14" t="s">
        <v>83</v>
      </c>
      <c r="P2129" s="14" t="s">
        <v>116</v>
      </c>
      <c r="Q2129" s="14" t="s">
        <v>128</v>
      </c>
      <c r="R2129" s="14" t="n">
        <v>0</v>
      </c>
      <c r="S2129" s="14" t="n">
        <v>0</v>
      </c>
      <c r="T2129" s="14" t="n">
        <v>0</v>
      </c>
      <c r="U2129" s="14" t="s">
        <v>95</v>
      </c>
      <c r="V2129" s="14" t="s">
        <v>109</v>
      </c>
      <c r="W2129" s="14" t="n">
        <v>2</v>
      </c>
      <c r="X2129" s="14" t="s">
        <v>86</v>
      </c>
      <c r="Y2129" s="14" t="n">
        <v>0</v>
      </c>
      <c r="Z2129" s="14" t="n">
        <v>233</v>
      </c>
      <c r="AA2129" s="14" t="n">
        <v>0</v>
      </c>
      <c r="AB2129" s="14" t="s">
        <v>87</v>
      </c>
      <c r="AC2129" s="14" t="n">
        <v>85</v>
      </c>
      <c r="AD2129" s="14" t="n">
        <v>0</v>
      </c>
      <c r="AE2129" s="14" t="n">
        <v>1</v>
      </c>
      <c r="AF2129" s="14" t="s">
        <v>88</v>
      </c>
      <c r="AG2129" s="15" t="n">
        <v>42697</v>
      </c>
      <c r="AH2129" s="14" t="n">
        <f aca="false">I2129+J2129</f>
        <v>3</v>
      </c>
      <c r="AI2129" s="14" t="n">
        <f aca="false">K2129+L2129+M2129</f>
        <v>2</v>
      </c>
      <c r="AJ2129" s="14" t="n">
        <f aca="false">AC2129*AH2129</f>
        <v>255</v>
      </c>
      <c r="AK2129" s="14" t="str">
        <f aca="false">IF(C2129=1,"Cancelled","Completed")</f>
        <v>Completed</v>
      </c>
      <c r="AL2129" s="14" t="str">
        <f aca="false">_xlfn.IFS(D2129&lt;=7,"0-7 Days",D2129&lt;=30,"8-30 Days",D2129&lt;=90,"31-90 Days",TRUE(),"90+ Days")</f>
        <v>90+ Days</v>
      </c>
      <c r="AM2129" s="14" t="str">
        <f aca="false">_xlfn.IFS(OR(F2129="December",F2129="January",F2129="February"),"Winter",OR(F2129="March",F2129="April",F2129="May"),"Spring",OR(F2129="June",F2129="July",F2129="August"),"Summer",TRUE(),"Autumn")</f>
        <v>Autumn</v>
      </c>
      <c r="AN2129" s="14" t="str">
        <f aca="false">IF(L2129+M2129&gt;0,"Family","Adult Only")</f>
        <v>Adult Only</v>
      </c>
      <c r="AO2129" s="14" t="str">
        <f aca="false">IF(U2129=V2129,"Same","Changed")</f>
        <v>Changed</v>
      </c>
    </row>
    <row r="2130" customFormat="false" ht="15" hidden="false" customHeight="false" outlineLevel="0" collapsed="false">
      <c r="A2130" s="0" t="n">
        <v>2242</v>
      </c>
      <c r="B2130" s="0" t="s">
        <v>80</v>
      </c>
      <c r="C2130" s="0" t="n">
        <v>0</v>
      </c>
      <c r="D2130" s="0" t="n">
        <v>82</v>
      </c>
      <c r="E2130" s="0" t="n">
        <v>2016</v>
      </c>
      <c r="F2130" s="0" t="s">
        <v>81</v>
      </c>
      <c r="G2130" s="0" t="n">
        <v>50</v>
      </c>
      <c r="H2130" s="0" t="n">
        <v>7</v>
      </c>
      <c r="I2130" s="0" t="n">
        <v>0</v>
      </c>
      <c r="J2130" s="0" t="n">
        <v>4</v>
      </c>
      <c r="K2130" s="0" t="n">
        <v>2</v>
      </c>
      <c r="L2130" s="0" t="n">
        <v>0</v>
      </c>
      <c r="M2130" s="0" t="n">
        <v>0</v>
      </c>
      <c r="N2130" s="0" t="s">
        <v>82</v>
      </c>
      <c r="O2130" s="0" t="s">
        <v>115</v>
      </c>
      <c r="P2130" s="0" t="s">
        <v>116</v>
      </c>
      <c r="Q2130" s="0" t="s">
        <v>84</v>
      </c>
      <c r="R2130" s="0" t="n">
        <v>0</v>
      </c>
      <c r="S2130" s="0" t="n">
        <v>0</v>
      </c>
      <c r="T2130" s="0" t="n">
        <v>0</v>
      </c>
      <c r="U2130" s="0" t="s">
        <v>95</v>
      </c>
      <c r="V2130" s="0" t="s">
        <v>95</v>
      </c>
      <c r="W2130" s="0" t="n">
        <v>0</v>
      </c>
      <c r="X2130" s="0" t="s">
        <v>86</v>
      </c>
      <c r="Y2130" s="0" t="n">
        <v>0</v>
      </c>
      <c r="Z2130" s="0" t="n">
        <v>0</v>
      </c>
      <c r="AA2130" s="0" t="n">
        <v>0</v>
      </c>
      <c r="AB2130" s="0" t="s">
        <v>101</v>
      </c>
      <c r="AC2130" s="0" t="n">
        <v>39.3</v>
      </c>
      <c r="AD2130" s="0" t="n">
        <v>1</v>
      </c>
      <c r="AE2130" s="0" t="n">
        <v>0</v>
      </c>
      <c r="AF2130" s="0" t="s">
        <v>88</v>
      </c>
      <c r="AG2130" s="13" t="n">
        <v>42715</v>
      </c>
      <c r="AH2130" s="25" t="n">
        <f aca="false">I2130+J2130</f>
        <v>4</v>
      </c>
      <c r="AI2130" s="25" t="n">
        <f aca="false">K2130+L2130+M2130</f>
        <v>2</v>
      </c>
      <c r="AJ2130" s="25" t="n">
        <f aca="false">AC2130*AH2130</f>
        <v>157.2</v>
      </c>
      <c r="AK2130" s="0" t="str">
        <f aca="false">IF(C2130=1,"Cancelled","Completed")</f>
        <v>Completed</v>
      </c>
      <c r="AL2130" s="0" t="str">
        <f aca="false">_xlfn.IFS(D2130&lt;=7,"0-7 Days",D2130&lt;=30,"8-30 Days",D2130&lt;=90,"31-90 Days",TRUE(),"90+ Days")</f>
        <v>31-90 Days</v>
      </c>
      <c r="AM2130" s="0" t="str">
        <f aca="false">_xlfn.IFS(OR(F2130="December",F2130="January",F2130="February"),"Winter",OR(F2130="March",F2130="April",F2130="May"),"Spring",OR(F2130="June",F2130="July",F2130="August"),"Summer",TRUE(),"Autumn")</f>
        <v>Winter</v>
      </c>
      <c r="AN2130" s="0" t="str">
        <f aca="false">IF(L2130+M2130&gt;0,"Family","Adult Only")</f>
        <v>Adult Only</v>
      </c>
      <c r="AO2130" s="0" t="str">
        <f aca="false">IF(U2130=V2130,"Same","Changed")</f>
        <v>Same</v>
      </c>
    </row>
    <row r="2131" customFormat="false" ht="15" hidden="false" customHeight="false" outlineLevel="0" collapsed="false">
      <c r="A2131" s="14" t="n">
        <v>2243</v>
      </c>
      <c r="B2131" s="14" t="s">
        <v>90</v>
      </c>
      <c r="C2131" s="14" t="n">
        <v>1</v>
      </c>
      <c r="D2131" s="14" t="n">
        <v>0</v>
      </c>
      <c r="E2131" s="14" t="n">
        <v>2016</v>
      </c>
      <c r="F2131" s="14" t="s">
        <v>118</v>
      </c>
      <c r="G2131" s="14" t="n">
        <v>6</v>
      </c>
      <c r="H2131" s="14" t="n">
        <v>6</v>
      </c>
      <c r="I2131" s="14" t="n">
        <v>0</v>
      </c>
      <c r="J2131" s="14" t="n">
        <v>1</v>
      </c>
      <c r="K2131" s="14" t="n">
        <v>1</v>
      </c>
      <c r="L2131" s="14" t="n">
        <v>0</v>
      </c>
      <c r="M2131" s="14" t="n">
        <v>0</v>
      </c>
      <c r="N2131" s="14" t="s">
        <v>107</v>
      </c>
      <c r="O2131" s="14" t="s">
        <v>92</v>
      </c>
      <c r="P2131" s="14" t="s">
        <v>93</v>
      </c>
      <c r="Q2131" s="14" t="s">
        <v>94</v>
      </c>
      <c r="R2131" s="14" t="n">
        <v>0</v>
      </c>
      <c r="S2131" s="14" t="n">
        <v>0</v>
      </c>
      <c r="T2131" s="14" t="n">
        <v>0</v>
      </c>
      <c r="U2131" s="14" t="s">
        <v>95</v>
      </c>
      <c r="V2131" s="14" t="s">
        <v>95</v>
      </c>
      <c r="W2131" s="14" t="n">
        <v>0</v>
      </c>
      <c r="X2131" s="14" t="s">
        <v>86</v>
      </c>
      <c r="Y2131" s="14" t="n">
        <v>10</v>
      </c>
      <c r="Z2131" s="14" t="n">
        <v>0</v>
      </c>
      <c r="AA2131" s="14" t="n">
        <v>0</v>
      </c>
      <c r="AB2131" s="14" t="s">
        <v>87</v>
      </c>
      <c r="AC2131" s="14" t="n">
        <v>0</v>
      </c>
      <c r="AD2131" s="14" t="n">
        <v>0</v>
      </c>
      <c r="AE2131" s="14" t="n">
        <v>0</v>
      </c>
      <c r="AF2131" s="14" t="s">
        <v>96</v>
      </c>
      <c r="AG2131" s="15" t="n">
        <v>42406</v>
      </c>
      <c r="AH2131" s="14" t="n">
        <f aca="false">I2131+J2131</f>
        <v>1</v>
      </c>
      <c r="AI2131" s="14" t="n">
        <f aca="false">K2131+L2131+M2131</f>
        <v>1</v>
      </c>
      <c r="AJ2131" s="14" t="n">
        <f aca="false">AC2131*AH2131</f>
        <v>0</v>
      </c>
      <c r="AK2131" s="14" t="str">
        <f aca="false">IF(C2131=1,"Cancelled","Completed")</f>
        <v>Cancelled</v>
      </c>
      <c r="AL2131" s="14" t="str">
        <f aca="false">_xlfn.IFS(D2131&lt;=7,"0-7 Days",D2131&lt;=30,"8-30 Days",D2131&lt;=90,"31-90 Days",TRUE(),"90+ Days")</f>
        <v>0-7 Days</v>
      </c>
      <c r="AM2131" s="14" t="str">
        <f aca="false">_xlfn.IFS(OR(F2131="December",F2131="January",F2131="February"),"Winter",OR(F2131="March",F2131="April",F2131="May"),"Spring",OR(F2131="June",F2131="July",F2131="August"),"Summer",TRUE(),"Autumn")</f>
        <v>Winter</v>
      </c>
      <c r="AN2131" s="14" t="str">
        <f aca="false">IF(L2131+M2131&gt;0,"Family","Adult Only")</f>
        <v>Adult Only</v>
      </c>
      <c r="AO2131" s="14" t="str">
        <f aca="false">IF(U2131=V2131,"Same","Changed")</f>
        <v>Same</v>
      </c>
    </row>
    <row r="2132" customFormat="false" ht="15" hidden="false" customHeight="false" outlineLevel="0" collapsed="false">
      <c r="A2132" s="0" t="n">
        <v>2244</v>
      </c>
      <c r="B2132" s="0" t="s">
        <v>80</v>
      </c>
      <c r="C2132" s="0" t="n">
        <v>1</v>
      </c>
      <c r="D2132" s="0" t="n">
        <v>95</v>
      </c>
      <c r="E2132" s="0" t="n">
        <v>2016</v>
      </c>
      <c r="F2132" s="0" t="s">
        <v>135</v>
      </c>
      <c r="G2132" s="0" t="n">
        <v>24</v>
      </c>
      <c r="H2132" s="0" t="n">
        <v>7</v>
      </c>
      <c r="I2132" s="0" t="n">
        <v>2</v>
      </c>
      <c r="J2132" s="0" t="n">
        <v>5</v>
      </c>
      <c r="K2132" s="0" t="n">
        <v>2</v>
      </c>
      <c r="L2132" s="0" t="n">
        <v>0</v>
      </c>
      <c r="M2132" s="0" t="n">
        <v>0</v>
      </c>
      <c r="N2132" s="0" t="s">
        <v>82</v>
      </c>
      <c r="O2132" s="0" t="s">
        <v>147</v>
      </c>
      <c r="P2132" s="0" t="s">
        <v>93</v>
      </c>
      <c r="Q2132" s="0" t="s">
        <v>94</v>
      </c>
      <c r="R2132" s="0" t="n">
        <v>0</v>
      </c>
      <c r="S2132" s="0" t="n">
        <v>0</v>
      </c>
      <c r="T2132" s="0" t="n">
        <v>0</v>
      </c>
      <c r="U2132" s="0" t="s">
        <v>95</v>
      </c>
      <c r="V2132" s="0" t="s">
        <v>95</v>
      </c>
      <c r="W2132" s="0" t="n">
        <v>0</v>
      </c>
      <c r="X2132" s="0" t="s">
        <v>86</v>
      </c>
      <c r="Y2132" s="0" t="n">
        <v>240</v>
      </c>
      <c r="Z2132" s="0" t="n">
        <v>0</v>
      </c>
      <c r="AA2132" s="0" t="n">
        <v>0</v>
      </c>
      <c r="AB2132" s="0" t="s">
        <v>87</v>
      </c>
      <c r="AC2132" s="0" t="n">
        <v>118.86</v>
      </c>
      <c r="AD2132" s="0" t="n">
        <v>0</v>
      </c>
      <c r="AE2132" s="0" t="n">
        <v>1</v>
      </c>
      <c r="AF2132" s="0" t="s">
        <v>96</v>
      </c>
      <c r="AG2132" s="13" t="n">
        <v>42469</v>
      </c>
      <c r="AH2132" s="25" t="n">
        <f aca="false">I2132+J2132</f>
        <v>7</v>
      </c>
      <c r="AI2132" s="25" t="n">
        <f aca="false">K2132+L2132+M2132</f>
        <v>2</v>
      </c>
      <c r="AJ2132" s="25" t="n">
        <f aca="false">AC2132*AH2132</f>
        <v>832.02</v>
      </c>
      <c r="AK2132" s="0" t="str">
        <f aca="false">IF(C2132=1,"Cancelled","Completed")</f>
        <v>Cancelled</v>
      </c>
      <c r="AL2132" s="0" t="str">
        <f aca="false">_xlfn.IFS(D2132&lt;=7,"0-7 Days",D2132&lt;=30,"8-30 Days",D2132&lt;=90,"31-90 Days",TRUE(),"90+ Days")</f>
        <v>90+ Days</v>
      </c>
      <c r="AM2132" s="0" t="str">
        <f aca="false">_xlfn.IFS(OR(F2132="December",F2132="January",F2132="February"),"Winter",OR(F2132="March",F2132="April",F2132="May"),"Spring",OR(F2132="June",F2132="July",F2132="August"),"Summer",TRUE(),"Autumn")</f>
        <v>Summer</v>
      </c>
      <c r="AN2132" s="0" t="str">
        <f aca="false">IF(L2132+M2132&gt;0,"Family","Adult Only")</f>
        <v>Adult Only</v>
      </c>
      <c r="AO2132" s="0" t="str">
        <f aca="false">IF(U2132=V2132,"Same","Changed")</f>
        <v>Same</v>
      </c>
    </row>
    <row r="2133" customFormat="false" ht="15" hidden="false" customHeight="false" outlineLevel="0" collapsed="false">
      <c r="A2133" s="14" t="n">
        <v>2245</v>
      </c>
      <c r="B2133" s="14" t="s">
        <v>90</v>
      </c>
      <c r="C2133" s="14" t="n">
        <v>0</v>
      </c>
      <c r="D2133" s="14" t="n">
        <v>78</v>
      </c>
      <c r="E2133" s="14" t="n">
        <v>2016</v>
      </c>
      <c r="F2133" s="14" t="s">
        <v>135</v>
      </c>
      <c r="G2133" s="14" t="n">
        <v>27</v>
      </c>
      <c r="H2133" s="14" t="n">
        <v>28</v>
      </c>
      <c r="I2133" s="14" t="n">
        <v>2</v>
      </c>
      <c r="J2133" s="14" t="n">
        <v>5</v>
      </c>
      <c r="K2133" s="14" t="n">
        <v>2</v>
      </c>
      <c r="L2133" s="14" t="n">
        <v>0</v>
      </c>
      <c r="M2133" s="14" t="n">
        <v>0</v>
      </c>
      <c r="N2133" s="14" t="s">
        <v>107</v>
      </c>
      <c r="O2133" s="14" t="s">
        <v>83</v>
      </c>
      <c r="P2133" s="14" t="s">
        <v>93</v>
      </c>
      <c r="Q2133" s="14" t="s">
        <v>94</v>
      </c>
      <c r="R2133" s="14" t="n">
        <v>0</v>
      </c>
      <c r="S2133" s="14" t="n">
        <v>0</v>
      </c>
      <c r="T2133" s="14" t="n">
        <v>0</v>
      </c>
      <c r="U2133" s="14" t="s">
        <v>95</v>
      </c>
      <c r="V2133" s="14" t="s">
        <v>95</v>
      </c>
      <c r="W2133" s="14" t="n">
        <v>0</v>
      </c>
      <c r="X2133" s="14" t="s">
        <v>86</v>
      </c>
      <c r="Y2133" s="14" t="n">
        <v>9</v>
      </c>
      <c r="Z2133" s="14" t="n">
        <v>0</v>
      </c>
      <c r="AA2133" s="14" t="n">
        <v>0</v>
      </c>
      <c r="AB2133" s="14" t="s">
        <v>87</v>
      </c>
      <c r="AC2133" s="14" t="n">
        <v>103.5</v>
      </c>
      <c r="AD2133" s="14" t="n">
        <v>0</v>
      </c>
      <c r="AE2133" s="14" t="n">
        <v>2</v>
      </c>
      <c r="AF2133" s="14" t="s">
        <v>88</v>
      </c>
      <c r="AG2133" s="15" t="n">
        <v>42556</v>
      </c>
      <c r="AH2133" s="14" t="n">
        <f aca="false">I2133+J2133</f>
        <v>7</v>
      </c>
      <c r="AI2133" s="14" t="n">
        <f aca="false">K2133+L2133+M2133</f>
        <v>2</v>
      </c>
      <c r="AJ2133" s="14" t="n">
        <f aca="false">AC2133*AH2133</f>
        <v>724.5</v>
      </c>
      <c r="AK2133" s="14" t="str">
        <f aca="false">IF(C2133=1,"Cancelled","Completed")</f>
        <v>Completed</v>
      </c>
      <c r="AL2133" s="14" t="str">
        <f aca="false">_xlfn.IFS(D2133&lt;=7,"0-7 Days",D2133&lt;=30,"8-30 Days",D2133&lt;=90,"31-90 Days",TRUE(),"90+ Days")</f>
        <v>31-90 Days</v>
      </c>
      <c r="AM2133" s="14" t="str">
        <f aca="false">_xlfn.IFS(OR(F2133="December",F2133="January",F2133="February"),"Winter",OR(F2133="March",F2133="April",F2133="May"),"Spring",OR(F2133="June",F2133="July",F2133="August"),"Summer",TRUE(),"Autumn")</f>
        <v>Summer</v>
      </c>
      <c r="AN2133" s="14" t="str">
        <f aca="false">IF(L2133+M2133&gt;0,"Family","Adult Only")</f>
        <v>Adult Only</v>
      </c>
      <c r="AO2133" s="14" t="str">
        <f aca="false">IF(U2133=V2133,"Same","Changed")</f>
        <v>Same</v>
      </c>
    </row>
    <row r="2134" customFormat="false" ht="15" hidden="false" customHeight="false" outlineLevel="0" collapsed="false">
      <c r="A2134" s="0" t="n">
        <v>2246</v>
      </c>
      <c r="B2134" s="0" t="s">
        <v>80</v>
      </c>
      <c r="C2134" s="0" t="n">
        <v>0</v>
      </c>
      <c r="D2134" s="0" t="n">
        <v>96</v>
      </c>
      <c r="E2134" s="0" t="n">
        <v>2017</v>
      </c>
      <c r="F2134" s="0" t="s">
        <v>119</v>
      </c>
      <c r="G2134" s="0" t="n">
        <v>32</v>
      </c>
      <c r="H2134" s="0" t="n">
        <v>12</v>
      </c>
      <c r="I2134" s="0" t="n">
        <v>2</v>
      </c>
      <c r="J2134" s="0" t="n">
        <v>5</v>
      </c>
      <c r="K2134" s="0" t="n">
        <v>2</v>
      </c>
      <c r="L2134" s="0" t="n">
        <v>1</v>
      </c>
      <c r="M2134" s="0" t="n">
        <v>0</v>
      </c>
      <c r="N2134" s="0" t="s">
        <v>112</v>
      </c>
      <c r="O2134" s="0" t="s">
        <v>92</v>
      </c>
      <c r="P2134" s="0" t="s">
        <v>93</v>
      </c>
      <c r="Q2134" s="0" t="s">
        <v>94</v>
      </c>
      <c r="R2134" s="0" t="n">
        <v>0</v>
      </c>
      <c r="S2134" s="0" t="n">
        <v>0</v>
      </c>
      <c r="T2134" s="0" t="n">
        <v>0</v>
      </c>
      <c r="U2134" s="0" t="s">
        <v>95</v>
      </c>
      <c r="V2134" s="0" t="s">
        <v>95</v>
      </c>
      <c r="W2134" s="0" t="n">
        <v>0</v>
      </c>
      <c r="X2134" s="0" t="s">
        <v>86</v>
      </c>
      <c r="Y2134" s="0" t="n">
        <v>15</v>
      </c>
      <c r="Z2134" s="0" t="n">
        <v>0</v>
      </c>
      <c r="AA2134" s="0" t="n">
        <v>0</v>
      </c>
      <c r="AB2134" s="0" t="s">
        <v>101</v>
      </c>
      <c r="AC2134" s="0" t="n">
        <v>217.1</v>
      </c>
      <c r="AD2134" s="0" t="n">
        <v>0</v>
      </c>
      <c r="AE2134" s="0" t="n">
        <v>0</v>
      </c>
      <c r="AF2134" s="0" t="s">
        <v>88</v>
      </c>
      <c r="AG2134" s="13" t="n">
        <v>42966</v>
      </c>
      <c r="AH2134" s="25" t="n">
        <f aca="false">I2134+J2134</f>
        <v>7</v>
      </c>
      <c r="AI2134" s="25" t="n">
        <f aca="false">K2134+L2134+M2134</f>
        <v>3</v>
      </c>
      <c r="AJ2134" s="25" t="n">
        <f aca="false">AC2134*AH2134</f>
        <v>1519.7</v>
      </c>
      <c r="AK2134" s="0" t="str">
        <f aca="false">IF(C2134=1,"Cancelled","Completed")</f>
        <v>Completed</v>
      </c>
      <c r="AL2134" s="0" t="str">
        <f aca="false">_xlfn.IFS(D2134&lt;=7,"0-7 Days",D2134&lt;=30,"8-30 Days",D2134&lt;=90,"31-90 Days",TRUE(),"90+ Days")</f>
        <v>90+ Days</v>
      </c>
      <c r="AM2134" s="0" t="str">
        <f aca="false">_xlfn.IFS(OR(F2134="December",F2134="January",F2134="February"),"Winter",OR(F2134="March",F2134="April",F2134="May"),"Spring",OR(F2134="June",F2134="July",F2134="August"),"Summer",TRUE(),"Autumn")</f>
        <v>Summer</v>
      </c>
      <c r="AN2134" s="0" t="str">
        <f aca="false">IF(L2134+M2134&gt;0,"Family","Adult Only")</f>
        <v>Family</v>
      </c>
      <c r="AO2134" s="0" t="str">
        <f aca="false">IF(U2134=V2134,"Same","Changed")</f>
        <v>Same</v>
      </c>
    </row>
    <row r="2135" customFormat="false" ht="15" hidden="false" customHeight="false" outlineLevel="0" collapsed="false">
      <c r="A2135" s="14" t="n">
        <v>2247</v>
      </c>
      <c r="B2135" s="14" t="s">
        <v>80</v>
      </c>
      <c r="C2135" s="14" t="n">
        <v>0</v>
      </c>
      <c r="D2135" s="14" t="n">
        <v>27</v>
      </c>
      <c r="E2135" s="14" t="n">
        <v>2015</v>
      </c>
      <c r="F2135" s="14" t="s">
        <v>81</v>
      </c>
      <c r="G2135" s="14" t="n">
        <v>52</v>
      </c>
      <c r="H2135" s="14" t="n">
        <v>24</v>
      </c>
      <c r="I2135" s="14" t="n">
        <v>0</v>
      </c>
      <c r="J2135" s="14" t="n">
        <v>2</v>
      </c>
      <c r="K2135" s="14" t="n">
        <v>2</v>
      </c>
      <c r="L2135" s="14" t="n">
        <v>0</v>
      </c>
      <c r="M2135" s="14" t="n">
        <v>0</v>
      </c>
      <c r="N2135" s="14" t="s">
        <v>82</v>
      </c>
      <c r="O2135" s="14" t="s">
        <v>98</v>
      </c>
      <c r="P2135" s="14" t="s">
        <v>99</v>
      </c>
      <c r="Q2135" s="14" t="s">
        <v>94</v>
      </c>
      <c r="R2135" s="14" t="n">
        <v>0</v>
      </c>
      <c r="S2135" s="14" t="n">
        <v>0</v>
      </c>
      <c r="T2135" s="14" t="n">
        <v>0</v>
      </c>
      <c r="U2135" s="14" t="s">
        <v>95</v>
      </c>
      <c r="V2135" s="14" t="s">
        <v>124</v>
      </c>
      <c r="W2135" s="14" t="n">
        <v>0</v>
      </c>
      <c r="X2135" s="14" t="s">
        <v>86</v>
      </c>
      <c r="Y2135" s="14" t="n">
        <v>6</v>
      </c>
      <c r="Z2135" s="14" t="n">
        <v>0</v>
      </c>
      <c r="AA2135" s="14" t="n">
        <v>0</v>
      </c>
      <c r="AB2135" s="14" t="s">
        <v>87</v>
      </c>
      <c r="AC2135" s="14" t="n">
        <v>50</v>
      </c>
      <c r="AD2135" s="14" t="n">
        <v>0</v>
      </c>
      <c r="AE2135" s="14" t="n">
        <v>0</v>
      </c>
      <c r="AF2135" s="14" t="s">
        <v>88</v>
      </c>
      <c r="AG2135" s="15" t="n">
        <v>42364</v>
      </c>
      <c r="AH2135" s="14" t="n">
        <f aca="false">I2135+J2135</f>
        <v>2</v>
      </c>
      <c r="AI2135" s="14" t="n">
        <f aca="false">K2135+L2135+M2135</f>
        <v>2</v>
      </c>
      <c r="AJ2135" s="14" t="n">
        <f aca="false">AC2135*AH2135</f>
        <v>100</v>
      </c>
      <c r="AK2135" s="14" t="str">
        <f aca="false">IF(C2135=1,"Cancelled","Completed")</f>
        <v>Completed</v>
      </c>
      <c r="AL2135" s="14" t="str">
        <f aca="false">_xlfn.IFS(D2135&lt;=7,"0-7 Days",D2135&lt;=30,"8-30 Days",D2135&lt;=90,"31-90 Days",TRUE(),"90+ Days")</f>
        <v>8-30 Days</v>
      </c>
      <c r="AM2135" s="14" t="str">
        <f aca="false">_xlfn.IFS(OR(F2135="December",F2135="January",F2135="February"),"Winter",OR(F2135="March",F2135="April",F2135="May"),"Spring",OR(F2135="June",F2135="July",F2135="August"),"Summer",TRUE(),"Autumn")</f>
        <v>Winter</v>
      </c>
      <c r="AN2135" s="14" t="str">
        <f aca="false">IF(L2135+M2135&gt;0,"Family","Adult Only")</f>
        <v>Adult Only</v>
      </c>
      <c r="AO2135" s="14" t="str">
        <f aca="false">IF(U2135=V2135,"Same","Changed")</f>
        <v>Changed</v>
      </c>
    </row>
    <row r="2136" customFormat="false" ht="15" hidden="false" customHeight="false" outlineLevel="0" collapsed="false">
      <c r="A2136" s="0" t="n">
        <v>2248</v>
      </c>
      <c r="B2136" s="0" t="s">
        <v>80</v>
      </c>
      <c r="C2136" s="0" t="n">
        <v>0</v>
      </c>
      <c r="D2136" s="0" t="n">
        <v>179</v>
      </c>
      <c r="E2136" s="0" t="n">
        <v>2016</v>
      </c>
      <c r="F2136" s="0" t="s">
        <v>91</v>
      </c>
      <c r="G2136" s="0" t="n">
        <v>29</v>
      </c>
      <c r="H2136" s="0" t="n">
        <v>10</v>
      </c>
      <c r="I2136" s="0" t="n">
        <v>4</v>
      </c>
      <c r="J2136" s="0" t="n">
        <v>7</v>
      </c>
      <c r="K2136" s="0" t="n">
        <v>2</v>
      </c>
      <c r="L2136" s="0" t="n">
        <v>0</v>
      </c>
      <c r="M2136" s="0" t="n">
        <v>0</v>
      </c>
      <c r="N2136" s="0" t="s">
        <v>82</v>
      </c>
      <c r="O2136" s="0" t="s">
        <v>83</v>
      </c>
      <c r="P2136" s="0" t="s">
        <v>99</v>
      </c>
      <c r="Q2136" s="0" t="s">
        <v>94</v>
      </c>
      <c r="R2136" s="0" t="n">
        <v>0</v>
      </c>
      <c r="S2136" s="0" t="n">
        <v>0</v>
      </c>
      <c r="T2136" s="0" t="n">
        <v>0</v>
      </c>
      <c r="U2136" s="0" t="s">
        <v>109</v>
      </c>
      <c r="V2136" s="0" t="s">
        <v>109</v>
      </c>
      <c r="W2136" s="0" t="n">
        <v>0</v>
      </c>
      <c r="X2136" s="0" t="s">
        <v>86</v>
      </c>
      <c r="Y2136" s="0" t="n">
        <v>40</v>
      </c>
      <c r="Z2136" s="0" t="n">
        <v>0</v>
      </c>
      <c r="AA2136" s="0" t="n">
        <v>0</v>
      </c>
      <c r="AB2136" s="0" t="s">
        <v>101</v>
      </c>
      <c r="AC2136" s="0" t="n">
        <v>106.55</v>
      </c>
      <c r="AD2136" s="0" t="n">
        <v>0</v>
      </c>
      <c r="AE2136" s="0" t="n">
        <v>3</v>
      </c>
      <c r="AF2136" s="0" t="s">
        <v>88</v>
      </c>
      <c r="AG2136" s="13" t="n">
        <v>42572</v>
      </c>
      <c r="AH2136" s="25" t="n">
        <f aca="false">I2136+J2136</f>
        <v>11</v>
      </c>
      <c r="AI2136" s="25" t="n">
        <f aca="false">K2136+L2136+M2136</f>
        <v>2</v>
      </c>
      <c r="AJ2136" s="25" t="n">
        <f aca="false">AC2136*AH2136</f>
        <v>1172.05</v>
      </c>
      <c r="AK2136" s="0" t="str">
        <f aca="false">IF(C2136=1,"Cancelled","Completed")</f>
        <v>Completed</v>
      </c>
      <c r="AL2136" s="0" t="str">
        <f aca="false">_xlfn.IFS(D2136&lt;=7,"0-7 Days",D2136&lt;=30,"8-30 Days",D2136&lt;=90,"31-90 Days",TRUE(),"90+ Days")</f>
        <v>90+ Days</v>
      </c>
      <c r="AM2136" s="0" t="str">
        <f aca="false">_xlfn.IFS(OR(F2136="December",F2136="January",F2136="February"),"Winter",OR(F2136="March",F2136="April",F2136="May"),"Spring",OR(F2136="June",F2136="July",F2136="August"),"Summer",TRUE(),"Autumn")</f>
        <v>Summer</v>
      </c>
      <c r="AN2136" s="0" t="str">
        <f aca="false">IF(L2136+M2136&gt;0,"Family","Adult Only")</f>
        <v>Adult Only</v>
      </c>
      <c r="AO2136" s="0" t="str">
        <f aca="false">IF(U2136=V2136,"Same","Changed")</f>
        <v>Same</v>
      </c>
    </row>
    <row r="2137" customFormat="false" ht="15" hidden="false" customHeight="false" outlineLevel="0" collapsed="false">
      <c r="A2137" s="14" t="n">
        <v>2249</v>
      </c>
      <c r="B2137" s="14" t="s">
        <v>90</v>
      </c>
      <c r="C2137" s="14" t="n">
        <v>1</v>
      </c>
      <c r="D2137" s="14" t="n">
        <v>260</v>
      </c>
      <c r="E2137" s="14" t="n">
        <v>2016</v>
      </c>
      <c r="F2137" s="14" t="s">
        <v>81</v>
      </c>
      <c r="G2137" s="14" t="n">
        <v>53</v>
      </c>
      <c r="H2137" s="14" t="n">
        <v>26</v>
      </c>
      <c r="I2137" s="14" t="n">
        <v>1</v>
      </c>
      <c r="J2137" s="14" t="n">
        <v>3</v>
      </c>
      <c r="K2137" s="14" t="n">
        <v>2</v>
      </c>
      <c r="L2137" s="14" t="n">
        <v>0</v>
      </c>
      <c r="M2137" s="14" t="n">
        <v>0</v>
      </c>
      <c r="N2137" s="14" t="s">
        <v>82</v>
      </c>
      <c r="O2137" s="14" t="s">
        <v>115</v>
      </c>
      <c r="P2137" s="14" t="s">
        <v>93</v>
      </c>
      <c r="Q2137" s="14" t="s">
        <v>94</v>
      </c>
      <c r="R2137" s="14" t="n">
        <v>0</v>
      </c>
      <c r="S2137" s="14" t="n">
        <v>0</v>
      </c>
      <c r="T2137" s="14" t="n">
        <v>0</v>
      </c>
      <c r="U2137" s="14" t="s">
        <v>95</v>
      </c>
      <c r="V2137" s="14" t="s">
        <v>95</v>
      </c>
      <c r="W2137" s="14" t="n">
        <v>0</v>
      </c>
      <c r="X2137" s="14" t="s">
        <v>86</v>
      </c>
      <c r="Y2137" s="14" t="n">
        <v>9</v>
      </c>
      <c r="Z2137" s="14" t="n">
        <v>0</v>
      </c>
      <c r="AA2137" s="14" t="n">
        <v>0</v>
      </c>
      <c r="AB2137" s="14" t="s">
        <v>87</v>
      </c>
      <c r="AC2137" s="14" t="n">
        <v>73.95</v>
      </c>
      <c r="AD2137" s="14" t="n">
        <v>0</v>
      </c>
      <c r="AE2137" s="14" t="n">
        <v>0</v>
      </c>
      <c r="AF2137" s="14" t="s">
        <v>96</v>
      </c>
      <c r="AG2137" s="15" t="n">
        <v>42488</v>
      </c>
      <c r="AH2137" s="14" t="n">
        <f aca="false">I2137+J2137</f>
        <v>4</v>
      </c>
      <c r="AI2137" s="14" t="n">
        <f aca="false">K2137+L2137+M2137</f>
        <v>2</v>
      </c>
      <c r="AJ2137" s="14" t="n">
        <f aca="false">AC2137*AH2137</f>
        <v>295.8</v>
      </c>
      <c r="AK2137" s="14" t="str">
        <f aca="false">IF(C2137=1,"Cancelled","Completed")</f>
        <v>Cancelled</v>
      </c>
      <c r="AL2137" s="14" t="str">
        <f aca="false">_xlfn.IFS(D2137&lt;=7,"0-7 Days",D2137&lt;=30,"8-30 Days",D2137&lt;=90,"31-90 Days",TRUE(),"90+ Days")</f>
        <v>90+ Days</v>
      </c>
      <c r="AM2137" s="14" t="str">
        <f aca="false">_xlfn.IFS(OR(F2137="December",F2137="January",F2137="February"),"Winter",OR(F2137="March",F2137="April",F2137="May"),"Spring",OR(F2137="June",F2137="July",F2137="August"),"Summer",TRUE(),"Autumn")</f>
        <v>Winter</v>
      </c>
      <c r="AN2137" s="14" t="str">
        <f aca="false">IF(L2137+M2137&gt;0,"Family","Adult Only")</f>
        <v>Adult Only</v>
      </c>
      <c r="AO2137" s="14" t="str">
        <f aca="false">IF(U2137=V2137,"Same","Changed")</f>
        <v>Same</v>
      </c>
    </row>
    <row r="2138" customFormat="false" ht="15" hidden="false" customHeight="false" outlineLevel="0" collapsed="false">
      <c r="A2138" s="0" t="n">
        <v>2250</v>
      </c>
      <c r="B2138" s="0" t="s">
        <v>90</v>
      </c>
      <c r="C2138" s="0" t="n">
        <v>0</v>
      </c>
      <c r="D2138" s="0" t="n">
        <v>0</v>
      </c>
      <c r="E2138" s="0" t="n">
        <v>2016</v>
      </c>
      <c r="F2138" s="0" t="s">
        <v>135</v>
      </c>
      <c r="G2138" s="0" t="n">
        <v>24</v>
      </c>
      <c r="H2138" s="0" t="n">
        <v>10</v>
      </c>
      <c r="I2138" s="0" t="n">
        <v>0</v>
      </c>
      <c r="J2138" s="0" t="n">
        <v>1</v>
      </c>
      <c r="K2138" s="0" t="n">
        <v>2</v>
      </c>
      <c r="L2138" s="0" t="n">
        <v>0</v>
      </c>
      <c r="M2138" s="0" t="n">
        <v>0</v>
      </c>
      <c r="N2138" s="0" t="s">
        <v>107</v>
      </c>
      <c r="O2138" s="0" t="s">
        <v>122</v>
      </c>
      <c r="P2138" s="0" t="s">
        <v>84</v>
      </c>
      <c r="Q2138" s="0" t="s">
        <v>84</v>
      </c>
      <c r="R2138" s="0" t="n">
        <v>0</v>
      </c>
      <c r="S2138" s="0" t="n">
        <v>0</v>
      </c>
      <c r="T2138" s="0" t="n">
        <v>0</v>
      </c>
      <c r="U2138" s="0" t="s">
        <v>95</v>
      </c>
      <c r="V2138" s="0" t="s">
        <v>95</v>
      </c>
      <c r="W2138" s="0" t="n">
        <v>0</v>
      </c>
      <c r="X2138" s="0" t="s">
        <v>86</v>
      </c>
      <c r="Y2138" s="0" t="n">
        <v>14</v>
      </c>
      <c r="Z2138" s="0" t="n">
        <v>0</v>
      </c>
      <c r="AA2138" s="0" t="n">
        <v>0</v>
      </c>
      <c r="AB2138" s="0" t="s">
        <v>87</v>
      </c>
      <c r="AC2138" s="0" t="n">
        <v>109</v>
      </c>
      <c r="AD2138" s="0" t="n">
        <v>0</v>
      </c>
      <c r="AE2138" s="0" t="n">
        <v>0</v>
      </c>
      <c r="AF2138" s="0" t="s">
        <v>88</v>
      </c>
      <c r="AG2138" s="13" t="n">
        <v>42532</v>
      </c>
      <c r="AH2138" s="25" t="n">
        <f aca="false">I2138+J2138</f>
        <v>1</v>
      </c>
      <c r="AI2138" s="25" t="n">
        <f aca="false">K2138+L2138+M2138</f>
        <v>2</v>
      </c>
      <c r="AJ2138" s="25" t="n">
        <f aca="false">AC2138*AH2138</f>
        <v>109</v>
      </c>
      <c r="AK2138" s="0" t="str">
        <f aca="false">IF(C2138=1,"Cancelled","Completed")</f>
        <v>Completed</v>
      </c>
      <c r="AL2138" s="0" t="str">
        <f aca="false">_xlfn.IFS(D2138&lt;=7,"0-7 Days",D2138&lt;=30,"8-30 Days",D2138&lt;=90,"31-90 Days",TRUE(),"90+ Days")</f>
        <v>0-7 Days</v>
      </c>
      <c r="AM2138" s="0" t="str">
        <f aca="false">_xlfn.IFS(OR(F2138="December",F2138="January",F2138="February"),"Winter",OR(F2138="March",F2138="April",F2138="May"),"Spring",OR(F2138="June",F2138="July",F2138="August"),"Summer",TRUE(),"Autumn")</f>
        <v>Summer</v>
      </c>
      <c r="AN2138" s="0" t="str">
        <f aca="false">IF(L2138+M2138&gt;0,"Family","Adult Only")</f>
        <v>Adult Only</v>
      </c>
      <c r="AO2138" s="0" t="str">
        <f aca="false">IF(U2138=V2138,"Same","Changed")</f>
        <v>Same</v>
      </c>
    </row>
    <row r="2139" customFormat="false" ht="15" hidden="false" customHeight="false" outlineLevel="0" collapsed="false">
      <c r="A2139" s="14" t="n">
        <v>2251</v>
      </c>
      <c r="B2139" s="14" t="s">
        <v>90</v>
      </c>
      <c r="C2139" s="14" t="n">
        <v>1</v>
      </c>
      <c r="D2139" s="14" t="n">
        <v>34</v>
      </c>
      <c r="E2139" s="14" t="n">
        <v>2017</v>
      </c>
      <c r="F2139" s="14" t="s">
        <v>121</v>
      </c>
      <c r="G2139" s="14" t="n">
        <v>19</v>
      </c>
      <c r="H2139" s="14" t="n">
        <v>12</v>
      </c>
      <c r="I2139" s="14" t="n">
        <v>2</v>
      </c>
      <c r="J2139" s="14" t="n">
        <v>2</v>
      </c>
      <c r="K2139" s="14" t="n">
        <v>2</v>
      </c>
      <c r="L2139" s="14" t="n">
        <v>0</v>
      </c>
      <c r="M2139" s="14" t="n">
        <v>0</v>
      </c>
      <c r="N2139" s="14" t="s">
        <v>107</v>
      </c>
      <c r="O2139" s="14" t="s">
        <v>115</v>
      </c>
      <c r="P2139" s="14" t="s">
        <v>93</v>
      </c>
      <c r="Q2139" s="14" t="s">
        <v>94</v>
      </c>
      <c r="R2139" s="14" t="n">
        <v>0</v>
      </c>
      <c r="S2139" s="14" t="n">
        <v>0</v>
      </c>
      <c r="T2139" s="14" t="n">
        <v>0</v>
      </c>
      <c r="U2139" s="14" t="s">
        <v>95</v>
      </c>
      <c r="V2139" s="14" t="s">
        <v>95</v>
      </c>
      <c r="W2139" s="14" t="n">
        <v>0</v>
      </c>
      <c r="X2139" s="14" t="s">
        <v>86</v>
      </c>
      <c r="Y2139" s="14" t="n">
        <v>9</v>
      </c>
      <c r="Z2139" s="14" t="n">
        <v>0</v>
      </c>
      <c r="AA2139" s="14" t="n">
        <v>0</v>
      </c>
      <c r="AB2139" s="14" t="s">
        <v>87</v>
      </c>
      <c r="AC2139" s="14" t="n">
        <v>170</v>
      </c>
      <c r="AD2139" s="14" t="n">
        <v>0</v>
      </c>
      <c r="AE2139" s="14" t="n">
        <v>1</v>
      </c>
      <c r="AF2139" s="14" t="s">
        <v>96</v>
      </c>
      <c r="AG2139" s="15" t="n">
        <v>42834</v>
      </c>
      <c r="AH2139" s="14" t="n">
        <f aca="false">I2139+J2139</f>
        <v>4</v>
      </c>
      <c r="AI2139" s="14" t="n">
        <f aca="false">K2139+L2139+M2139</f>
        <v>2</v>
      </c>
      <c r="AJ2139" s="14" t="n">
        <f aca="false">AC2139*AH2139</f>
        <v>680</v>
      </c>
      <c r="AK2139" s="14" t="str">
        <f aca="false">IF(C2139=1,"Cancelled","Completed")</f>
        <v>Cancelled</v>
      </c>
      <c r="AL2139" s="14" t="str">
        <f aca="false">_xlfn.IFS(D2139&lt;=7,"0-7 Days",D2139&lt;=30,"8-30 Days",D2139&lt;=90,"31-90 Days",TRUE(),"90+ Days")</f>
        <v>31-90 Days</v>
      </c>
      <c r="AM2139" s="14" t="str">
        <f aca="false">_xlfn.IFS(OR(F2139="December",F2139="January",F2139="February"),"Winter",OR(F2139="March",F2139="April",F2139="May"),"Spring",OR(F2139="June",F2139="July",F2139="August"),"Summer",TRUE(),"Autumn")</f>
        <v>Spring</v>
      </c>
      <c r="AN2139" s="14" t="str">
        <f aca="false">IF(L2139+M2139&gt;0,"Family","Adult Only")</f>
        <v>Adult Only</v>
      </c>
      <c r="AO2139" s="14" t="str">
        <f aca="false">IF(U2139=V2139,"Same","Changed")</f>
        <v>Same</v>
      </c>
    </row>
    <row r="2140" customFormat="false" ht="15" hidden="false" customHeight="false" outlineLevel="0" collapsed="false">
      <c r="A2140" s="0" t="n">
        <v>2252</v>
      </c>
      <c r="B2140" s="0" t="s">
        <v>80</v>
      </c>
      <c r="C2140" s="0" t="n">
        <v>1</v>
      </c>
      <c r="D2140" s="0" t="n">
        <v>53</v>
      </c>
      <c r="E2140" s="0" t="n">
        <v>2016</v>
      </c>
      <c r="F2140" s="0" t="s">
        <v>81</v>
      </c>
      <c r="G2140" s="0" t="n">
        <v>51</v>
      </c>
      <c r="H2140" s="0" t="n">
        <v>17</v>
      </c>
      <c r="I2140" s="0" t="n">
        <v>1</v>
      </c>
      <c r="J2140" s="0" t="n">
        <v>1</v>
      </c>
      <c r="K2140" s="0" t="n">
        <v>1</v>
      </c>
      <c r="L2140" s="0" t="n">
        <v>0</v>
      </c>
      <c r="M2140" s="0" t="n">
        <v>0</v>
      </c>
      <c r="N2140" s="0" t="s">
        <v>82</v>
      </c>
      <c r="O2140" s="0" t="s">
        <v>158</v>
      </c>
      <c r="P2140" s="0" t="s">
        <v>93</v>
      </c>
      <c r="Q2140" s="0" t="s">
        <v>94</v>
      </c>
      <c r="R2140" s="0" t="n">
        <v>0</v>
      </c>
      <c r="S2140" s="0" t="n">
        <v>0</v>
      </c>
      <c r="T2140" s="0" t="n">
        <v>0</v>
      </c>
      <c r="U2140" s="0" t="s">
        <v>95</v>
      </c>
      <c r="V2140" s="0" t="s">
        <v>95</v>
      </c>
      <c r="W2140" s="0" t="n">
        <v>0</v>
      </c>
      <c r="X2140" s="0" t="s">
        <v>86</v>
      </c>
      <c r="Y2140" s="0" t="n">
        <v>240</v>
      </c>
      <c r="Z2140" s="0" t="n">
        <v>0</v>
      </c>
      <c r="AA2140" s="0" t="n">
        <v>0</v>
      </c>
      <c r="AB2140" s="0" t="s">
        <v>87</v>
      </c>
      <c r="AC2140" s="0" t="n">
        <v>43</v>
      </c>
      <c r="AD2140" s="0" t="n">
        <v>0</v>
      </c>
      <c r="AE2140" s="0" t="n">
        <v>2</v>
      </c>
      <c r="AF2140" s="0" t="s">
        <v>96</v>
      </c>
      <c r="AG2140" s="13" t="n">
        <v>42669</v>
      </c>
      <c r="AH2140" s="25" t="n">
        <f aca="false">I2140+J2140</f>
        <v>2</v>
      </c>
      <c r="AI2140" s="25" t="n">
        <f aca="false">K2140+L2140+M2140</f>
        <v>1</v>
      </c>
      <c r="AJ2140" s="25" t="n">
        <f aca="false">AC2140*AH2140</f>
        <v>86</v>
      </c>
      <c r="AK2140" s="0" t="str">
        <f aca="false">IF(C2140=1,"Cancelled","Completed")</f>
        <v>Cancelled</v>
      </c>
      <c r="AL2140" s="0" t="str">
        <f aca="false">_xlfn.IFS(D2140&lt;=7,"0-7 Days",D2140&lt;=30,"8-30 Days",D2140&lt;=90,"31-90 Days",TRUE(),"90+ Days")</f>
        <v>31-90 Days</v>
      </c>
      <c r="AM2140" s="0" t="str">
        <f aca="false">_xlfn.IFS(OR(F2140="December",F2140="January",F2140="February"),"Winter",OR(F2140="March",F2140="April",F2140="May"),"Spring",OR(F2140="June",F2140="July",F2140="August"),"Summer",TRUE(),"Autumn")</f>
        <v>Winter</v>
      </c>
      <c r="AN2140" s="0" t="str">
        <f aca="false">IF(L2140+M2140&gt;0,"Family","Adult Only")</f>
        <v>Adult Only</v>
      </c>
      <c r="AO2140" s="0" t="str">
        <f aca="false">IF(U2140=V2140,"Same","Changed")</f>
        <v>Same</v>
      </c>
    </row>
    <row r="2141" customFormat="false" ht="15" hidden="false" customHeight="false" outlineLevel="0" collapsed="false">
      <c r="A2141" s="14" t="n">
        <v>2253</v>
      </c>
      <c r="B2141" s="14" t="s">
        <v>80</v>
      </c>
      <c r="C2141" s="14" t="n">
        <v>0</v>
      </c>
      <c r="D2141" s="14" t="n">
        <v>261</v>
      </c>
      <c r="E2141" s="14" t="n">
        <v>2016</v>
      </c>
      <c r="F2141" s="14" t="s">
        <v>111</v>
      </c>
      <c r="G2141" s="14" t="n">
        <v>41</v>
      </c>
      <c r="H2141" s="14" t="n">
        <v>6</v>
      </c>
      <c r="I2141" s="14" t="n">
        <v>0</v>
      </c>
      <c r="J2141" s="14" t="n">
        <v>2</v>
      </c>
      <c r="K2141" s="14" t="n">
        <v>2</v>
      </c>
      <c r="L2141" s="14" t="n">
        <v>0</v>
      </c>
      <c r="M2141" s="14" t="n">
        <v>0</v>
      </c>
      <c r="N2141" s="14" t="s">
        <v>112</v>
      </c>
      <c r="O2141" s="14" t="s">
        <v>92</v>
      </c>
      <c r="P2141" s="14" t="s">
        <v>116</v>
      </c>
      <c r="Q2141" s="14" t="s">
        <v>94</v>
      </c>
      <c r="R2141" s="14" t="n">
        <v>0</v>
      </c>
      <c r="S2141" s="14" t="n">
        <v>0</v>
      </c>
      <c r="T2141" s="14" t="n">
        <v>0</v>
      </c>
      <c r="U2141" s="14" t="s">
        <v>109</v>
      </c>
      <c r="V2141" s="14" t="s">
        <v>109</v>
      </c>
      <c r="W2141" s="14" t="n">
        <v>0</v>
      </c>
      <c r="X2141" s="14" t="s">
        <v>86</v>
      </c>
      <c r="Y2141" s="14" t="n">
        <v>251</v>
      </c>
      <c r="Z2141" s="14" t="n">
        <v>0</v>
      </c>
      <c r="AA2141" s="14" t="n">
        <v>0</v>
      </c>
      <c r="AB2141" s="14" t="s">
        <v>101</v>
      </c>
      <c r="AC2141" s="14" t="n">
        <v>87</v>
      </c>
      <c r="AD2141" s="14" t="n">
        <v>0</v>
      </c>
      <c r="AE2141" s="14" t="n">
        <v>0</v>
      </c>
      <c r="AF2141" s="14" t="s">
        <v>88</v>
      </c>
      <c r="AG2141" s="15" t="n">
        <v>42651</v>
      </c>
      <c r="AH2141" s="14" t="n">
        <f aca="false">I2141+J2141</f>
        <v>2</v>
      </c>
      <c r="AI2141" s="14" t="n">
        <f aca="false">K2141+L2141+M2141</f>
        <v>2</v>
      </c>
      <c r="AJ2141" s="14" t="n">
        <f aca="false">AC2141*AH2141</f>
        <v>174</v>
      </c>
      <c r="AK2141" s="14" t="str">
        <f aca="false">IF(C2141=1,"Cancelled","Completed")</f>
        <v>Completed</v>
      </c>
      <c r="AL2141" s="14" t="str">
        <f aca="false">_xlfn.IFS(D2141&lt;=7,"0-7 Days",D2141&lt;=30,"8-30 Days",D2141&lt;=90,"31-90 Days",TRUE(),"90+ Days")</f>
        <v>90+ Days</v>
      </c>
      <c r="AM2141" s="14" t="str">
        <f aca="false">_xlfn.IFS(OR(F2141="December",F2141="January",F2141="February"),"Winter",OR(F2141="March",F2141="April",F2141="May"),"Spring",OR(F2141="June",F2141="July",F2141="August"),"Summer",TRUE(),"Autumn")</f>
        <v>Autumn</v>
      </c>
      <c r="AN2141" s="14" t="str">
        <f aca="false">IF(L2141+M2141&gt;0,"Family","Adult Only")</f>
        <v>Adult Only</v>
      </c>
      <c r="AO2141" s="14" t="str">
        <f aca="false">IF(U2141=V2141,"Same","Changed")</f>
        <v>Same</v>
      </c>
    </row>
    <row r="2142" customFormat="false" ht="15" hidden="false" customHeight="false" outlineLevel="0" collapsed="false">
      <c r="A2142" s="0" t="n">
        <v>2254</v>
      </c>
      <c r="B2142" s="0" t="s">
        <v>80</v>
      </c>
      <c r="C2142" s="0" t="n">
        <v>0</v>
      </c>
      <c r="D2142" s="0" t="n">
        <v>0</v>
      </c>
      <c r="E2142" s="0" t="n">
        <v>2015</v>
      </c>
      <c r="F2142" s="0" t="s">
        <v>113</v>
      </c>
      <c r="G2142" s="0" t="n">
        <v>47</v>
      </c>
      <c r="H2142" s="0" t="n">
        <v>16</v>
      </c>
      <c r="I2142" s="0" t="n">
        <v>1</v>
      </c>
      <c r="J2142" s="0" t="n">
        <v>0</v>
      </c>
      <c r="K2142" s="0" t="n">
        <v>1</v>
      </c>
      <c r="L2142" s="0" t="n">
        <v>0</v>
      </c>
      <c r="M2142" s="0" t="n">
        <v>0</v>
      </c>
      <c r="N2142" s="0" t="s">
        <v>82</v>
      </c>
      <c r="O2142" s="0" t="s">
        <v>92</v>
      </c>
      <c r="P2142" s="0" t="s">
        <v>128</v>
      </c>
      <c r="Q2142" s="0" t="s">
        <v>128</v>
      </c>
      <c r="R2142" s="0" t="n">
        <v>0</v>
      </c>
      <c r="S2142" s="0" t="n">
        <v>0</v>
      </c>
      <c r="T2142" s="0" t="n">
        <v>0</v>
      </c>
      <c r="U2142" s="0" t="s">
        <v>95</v>
      </c>
      <c r="V2142" s="0" t="s">
        <v>95</v>
      </c>
      <c r="W2142" s="0" t="n">
        <v>0</v>
      </c>
      <c r="X2142" s="0" t="s">
        <v>86</v>
      </c>
      <c r="Y2142" s="0" t="n">
        <v>0</v>
      </c>
      <c r="Z2142" s="0" t="n">
        <v>88</v>
      </c>
      <c r="AA2142" s="0" t="n">
        <v>0</v>
      </c>
      <c r="AB2142" s="0" t="s">
        <v>87</v>
      </c>
      <c r="AC2142" s="0" t="n">
        <v>35</v>
      </c>
      <c r="AD2142" s="0" t="n">
        <v>0</v>
      </c>
      <c r="AE2142" s="0" t="n">
        <v>0</v>
      </c>
      <c r="AF2142" s="0" t="s">
        <v>88</v>
      </c>
      <c r="AG2142" s="13" t="n">
        <v>42325</v>
      </c>
      <c r="AH2142" s="25" t="n">
        <f aca="false">I2142+J2142</f>
        <v>1</v>
      </c>
      <c r="AI2142" s="25" t="n">
        <f aca="false">K2142+L2142+M2142</f>
        <v>1</v>
      </c>
      <c r="AJ2142" s="25" t="n">
        <f aca="false">AC2142*AH2142</f>
        <v>35</v>
      </c>
      <c r="AK2142" s="0" t="str">
        <f aca="false">IF(C2142=1,"Cancelled","Completed")</f>
        <v>Completed</v>
      </c>
      <c r="AL2142" s="0" t="str">
        <f aca="false">_xlfn.IFS(D2142&lt;=7,"0-7 Days",D2142&lt;=30,"8-30 Days",D2142&lt;=90,"31-90 Days",TRUE(),"90+ Days")</f>
        <v>0-7 Days</v>
      </c>
      <c r="AM2142" s="0" t="str">
        <f aca="false">_xlfn.IFS(OR(F2142="December",F2142="January",F2142="February"),"Winter",OR(F2142="March",F2142="April",F2142="May"),"Spring",OR(F2142="June",F2142="July",F2142="August"),"Summer",TRUE(),"Autumn")</f>
        <v>Autumn</v>
      </c>
      <c r="AN2142" s="0" t="str">
        <f aca="false">IF(L2142+M2142&gt;0,"Family","Adult Only")</f>
        <v>Adult Only</v>
      </c>
      <c r="AO2142" s="0" t="str">
        <f aca="false">IF(U2142=V2142,"Same","Changed")</f>
        <v>Same</v>
      </c>
    </row>
    <row r="2143" customFormat="false" ht="15" hidden="false" customHeight="false" outlineLevel="0" collapsed="false">
      <c r="A2143" s="14" t="n">
        <v>2255</v>
      </c>
      <c r="B2143" s="14" t="s">
        <v>90</v>
      </c>
      <c r="C2143" s="14" t="n">
        <v>0</v>
      </c>
      <c r="D2143" s="14" t="n">
        <v>0</v>
      </c>
      <c r="E2143" s="14" t="n">
        <v>2015</v>
      </c>
      <c r="F2143" s="14" t="s">
        <v>111</v>
      </c>
      <c r="G2143" s="14" t="n">
        <v>41</v>
      </c>
      <c r="H2143" s="14" t="n">
        <v>4</v>
      </c>
      <c r="I2143" s="14" t="n">
        <v>2</v>
      </c>
      <c r="J2143" s="14" t="n">
        <v>0</v>
      </c>
      <c r="K2143" s="14" t="n">
        <v>2</v>
      </c>
      <c r="L2143" s="14" t="n">
        <v>0</v>
      </c>
      <c r="M2143" s="14" t="n">
        <v>0</v>
      </c>
      <c r="N2143" s="14" t="s">
        <v>82</v>
      </c>
      <c r="O2143" s="14" t="s">
        <v>158</v>
      </c>
      <c r="P2143" s="14" t="s">
        <v>93</v>
      </c>
      <c r="Q2143" s="14" t="s">
        <v>94</v>
      </c>
      <c r="R2143" s="14" t="n">
        <v>0</v>
      </c>
      <c r="S2143" s="14" t="n">
        <v>0</v>
      </c>
      <c r="T2143" s="14" t="n">
        <v>0</v>
      </c>
      <c r="U2143" s="14" t="s">
        <v>95</v>
      </c>
      <c r="V2143" s="14" t="s">
        <v>95</v>
      </c>
      <c r="W2143" s="14" t="n">
        <v>0</v>
      </c>
      <c r="X2143" s="14" t="s">
        <v>86</v>
      </c>
      <c r="Y2143" s="14" t="n">
        <v>9</v>
      </c>
      <c r="Z2143" s="14" t="n">
        <v>0</v>
      </c>
      <c r="AA2143" s="14" t="n">
        <v>0</v>
      </c>
      <c r="AB2143" s="14" t="s">
        <v>87</v>
      </c>
      <c r="AC2143" s="14" t="n">
        <v>126</v>
      </c>
      <c r="AD2143" s="14" t="n">
        <v>0</v>
      </c>
      <c r="AE2143" s="14" t="n">
        <v>0</v>
      </c>
      <c r="AF2143" s="14" t="s">
        <v>88</v>
      </c>
      <c r="AG2143" s="15" t="n">
        <v>42283</v>
      </c>
      <c r="AH2143" s="14" t="n">
        <f aca="false">I2143+J2143</f>
        <v>2</v>
      </c>
      <c r="AI2143" s="14" t="n">
        <f aca="false">K2143+L2143+M2143</f>
        <v>2</v>
      </c>
      <c r="AJ2143" s="14" t="n">
        <f aca="false">AC2143*AH2143</f>
        <v>252</v>
      </c>
      <c r="AK2143" s="14" t="str">
        <f aca="false">IF(C2143=1,"Cancelled","Completed")</f>
        <v>Completed</v>
      </c>
      <c r="AL2143" s="14" t="str">
        <f aca="false">_xlfn.IFS(D2143&lt;=7,"0-7 Days",D2143&lt;=30,"8-30 Days",D2143&lt;=90,"31-90 Days",TRUE(),"90+ Days")</f>
        <v>0-7 Days</v>
      </c>
      <c r="AM2143" s="14" t="str">
        <f aca="false">_xlfn.IFS(OR(F2143="December",F2143="January",F2143="February"),"Winter",OR(F2143="March",F2143="April",F2143="May"),"Spring",OR(F2143="June",F2143="July",F2143="August"),"Summer",TRUE(),"Autumn")</f>
        <v>Autumn</v>
      </c>
      <c r="AN2143" s="14" t="str">
        <f aca="false">IF(L2143+M2143&gt;0,"Family","Adult Only")</f>
        <v>Adult Only</v>
      </c>
      <c r="AO2143" s="14" t="str">
        <f aca="false">IF(U2143=V2143,"Same","Changed")</f>
        <v>Same</v>
      </c>
    </row>
    <row r="2144" customFormat="false" ht="15" hidden="false" customHeight="false" outlineLevel="0" collapsed="false">
      <c r="A2144" s="0" t="n">
        <v>2256</v>
      </c>
      <c r="B2144" s="0" t="s">
        <v>80</v>
      </c>
      <c r="C2144" s="0" t="n">
        <v>0</v>
      </c>
      <c r="D2144" s="0" t="n">
        <v>37</v>
      </c>
      <c r="E2144" s="0" t="n">
        <v>2015</v>
      </c>
      <c r="F2144" s="0" t="s">
        <v>81</v>
      </c>
      <c r="G2144" s="0" t="n">
        <v>53</v>
      </c>
      <c r="H2144" s="0" t="n">
        <v>27</v>
      </c>
      <c r="I2144" s="0" t="n">
        <v>1</v>
      </c>
      <c r="J2144" s="0" t="n">
        <v>0</v>
      </c>
      <c r="K2144" s="0" t="n">
        <v>2</v>
      </c>
      <c r="L2144" s="0" t="n">
        <v>0</v>
      </c>
      <c r="M2144" s="0" t="n">
        <v>0</v>
      </c>
      <c r="N2144" s="0" t="s">
        <v>82</v>
      </c>
      <c r="O2144" s="0" t="s">
        <v>115</v>
      </c>
      <c r="P2144" s="0" t="s">
        <v>93</v>
      </c>
      <c r="Q2144" s="0" t="s">
        <v>94</v>
      </c>
      <c r="R2144" s="0" t="n">
        <v>0</v>
      </c>
      <c r="S2144" s="0" t="n">
        <v>0</v>
      </c>
      <c r="T2144" s="0" t="n">
        <v>0</v>
      </c>
      <c r="U2144" s="0" t="s">
        <v>109</v>
      </c>
      <c r="V2144" s="0" t="s">
        <v>109</v>
      </c>
      <c r="W2144" s="0" t="n">
        <v>0</v>
      </c>
      <c r="X2144" s="0" t="s">
        <v>86</v>
      </c>
      <c r="Y2144" s="0" t="n">
        <v>240</v>
      </c>
      <c r="Z2144" s="0" t="n">
        <v>0</v>
      </c>
      <c r="AA2144" s="0" t="n">
        <v>0</v>
      </c>
      <c r="AB2144" s="0" t="s">
        <v>87</v>
      </c>
      <c r="AC2144" s="0" t="n">
        <v>52</v>
      </c>
      <c r="AD2144" s="0" t="n">
        <v>0</v>
      </c>
      <c r="AE2144" s="0" t="n">
        <v>1</v>
      </c>
      <c r="AF2144" s="0" t="s">
        <v>88</v>
      </c>
      <c r="AG2144" s="13" t="n">
        <v>42366</v>
      </c>
      <c r="AH2144" s="25" t="n">
        <f aca="false">I2144+J2144</f>
        <v>1</v>
      </c>
      <c r="AI2144" s="25" t="n">
        <f aca="false">K2144+L2144+M2144</f>
        <v>2</v>
      </c>
      <c r="AJ2144" s="25" t="n">
        <f aca="false">AC2144*AH2144</f>
        <v>52</v>
      </c>
      <c r="AK2144" s="0" t="str">
        <f aca="false">IF(C2144=1,"Cancelled","Completed")</f>
        <v>Completed</v>
      </c>
      <c r="AL2144" s="0" t="str">
        <f aca="false">_xlfn.IFS(D2144&lt;=7,"0-7 Days",D2144&lt;=30,"8-30 Days",D2144&lt;=90,"31-90 Days",TRUE(),"90+ Days")</f>
        <v>31-90 Days</v>
      </c>
      <c r="AM2144" s="0" t="str">
        <f aca="false">_xlfn.IFS(OR(F2144="December",F2144="January",F2144="February"),"Winter",OR(F2144="March",F2144="April",F2144="May"),"Spring",OR(F2144="June",F2144="July",F2144="August"),"Summer",TRUE(),"Autumn")</f>
        <v>Winter</v>
      </c>
      <c r="AN2144" s="0" t="str">
        <f aca="false">IF(L2144+M2144&gt;0,"Family","Adult Only")</f>
        <v>Adult Only</v>
      </c>
      <c r="AO2144" s="0" t="str">
        <f aca="false">IF(U2144=V2144,"Same","Changed")</f>
        <v>Same</v>
      </c>
    </row>
    <row r="2145" customFormat="false" ht="15" hidden="false" customHeight="false" outlineLevel="0" collapsed="false">
      <c r="A2145" s="14" t="n">
        <v>2257</v>
      </c>
      <c r="B2145" s="14" t="s">
        <v>90</v>
      </c>
      <c r="C2145" s="14" t="n">
        <v>1</v>
      </c>
      <c r="D2145" s="14" t="n">
        <v>43</v>
      </c>
      <c r="E2145" s="14" t="n">
        <v>2017</v>
      </c>
      <c r="F2145" s="14" t="s">
        <v>135</v>
      </c>
      <c r="G2145" s="14" t="n">
        <v>22</v>
      </c>
      <c r="H2145" s="14" t="n">
        <v>3</v>
      </c>
      <c r="I2145" s="14" t="n">
        <v>0</v>
      </c>
      <c r="J2145" s="14" t="n">
        <v>1</v>
      </c>
      <c r="K2145" s="14" t="n">
        <v>3</v>
      </c>
      <c r="L2145" s="14" t="n">
        <v>0</v>
      </c>
      <c r="M2145" s="14" t="n">
        <v>0</v>
      </c>
      <c r="N2145" s="14" t="s">
        <v>82</v>
      </c>
      <c r="O2145" s="14" t="s">
        <v>92</v>
      </c>
      <c r="P2145" s="14" t="s">
        <v>93</v>
      </c>
      <c r="Q2145" s="14" t="s">
        <v>94</v>
      </c>
      <c r="R2145" s="14" t="n">
        <v>0</v>
      </c>
      <c r="S2145" s="14" t="n">
        <v>0</v>
      </c>
      <c r="T2145" s="14" t="n">
        <v>0</v>
      </c>
      <c r="U2145" s="14" t="s">
        <v>136</v>
      </c>
      <c r="V2145" s="14" t="s">
        <v>136</v>
      </c>
      <c r="W2145" s="14" t="n">
        <v>0</v>
      </c>
      <c r="X2145" s="14" t="s">
        <v>86</v>
      </c>
      <c r="Y2145" s="14" t="n">
        <v>7</v>
      </c>
      <c r="Z2145" s="14" t="n">
        <v>0</v>
      </c>
      <c r="AA2145" s="14" t="n">
        <v>0</v>
      </c>
      <c r="AB2145" s="14" t="s">
        <v>87</v>
      </c>
      <c r="AC2145" s="14" t="n">
        <v>212.8</v>
      </c>
      <c r="AD2145" s="14" t="n">
        <v>0</v>
      </c>
      <c r="AE2145" s="14" t="n">
        <v>1</v>
      </c>
      <c r="AF2145" s="14" t="s">
        <v>96</v>
      </c>
      <c r="AG2145" s="15" t="n">
        <v>42846</v>
      </c>
      <c r="AH2145" s="14" t="n">
        <f aca="false">I2145+J2145</f>
        <v>1</v>
      </c>
      <c r="AI2145" s="14" t="n">
        <f aca="false">K2145+L2145+M2145</f>
        <v>3</v>
      </c>
      <c r="AJ2145" s="14" t="n">
        <f aca="false">AC2145*AH2145</f>
        <v>212.8</v>
      </c>
      <c r="AK2145" s="14" t="str">
        <f aca="false">IF(C2145=1,"Cancelled","Completed")</f>
        <v>Cancelled</v>
      </c>
      <c r="AL2145" s="14" t="str">
        <f aca="false">_xlfn.IFS(D2145&lt;=7,"0-7 Days",D2145&lt;=30,"8-30 Days",D2145&lt;=90,"31-90 Days",TRUE(),"90+ Days")</f>
        <v>31-90 Days</v>
      </c>
      <c r="AM2145" s="14" t="str">
        <f aca="false">_xlfn.IFS(OR(F2145="December",F2145="January",F2145="February"),"Winter",OR(F2145="March",F2145="April",F2145="May"),"Spring",OR(F2145="June",F2145="July",F2145="August"),"Summer",TRUE(),"Autumn")</f>
        <v>Summer</v>
      </c>
      <c r="AN2145" s="14" t="str">
        <f aca="false">IF(L2145+M2145&gt;0,"Family","Adult Only")</f>
        <v>Adult Only</v>
      </c>
      <c r="AO2145" s="14" t="str">
        <f aca="false">IF(U2145=V2145,"Same","Changed")</f>
        <v>Same</v>
      </c>
    </row>
    <row r="2146" customFormat="false" ht="15" hidden="false" customHeight="false" outlineLevel="0" collapsed="false">
      <c r="A2146" s="0" t="n">
        <v>2258</v>
      </c>
      <c r="B2146" s="0" t="s">
        <v>90</v>
      </c>
      <c r="C2146" s="0" t="n">
        <v>0</v>
      </c>
      <c r="D2146" s="0" t="n">
        <v>13</v>
      </c>
      <c r="E2146" s="0" t="n">
        <v>2016</v>
      </c>
      <c r="F2146" s="0" t="s">
        <v>103</v>
      </c>
      <c r="G2146" s="0" t="n">
        <v>11</v>
      </c>
      <c r="H2146" s="0" t="n">
        <v>8</v>
      </c>
      <c r="I2146" s="0" t="n">
        <v>0</v>
      </c>
      <c r="J2146" s="0" t="n">
        <v>2</v>
      </c>
      <c r="K2146" s="0" t="n">
        <v>2</v>
      </c>
      <c r="L2146" s="0" t="n">
        <v>0</v>
      </c>
      <c r="M2146" s="0" t="n">
        <v>0</v>
      </c>
      <c r="N2146" s="0" t="s">
        <v>107</v>
      </c>
      <c r="O2146" s="0" t="s">
        <v>130</v>
      </c>
      <c r="P2146" s="0" t="s">
        <v>93</v>
      </c>
      <c r="Q2146" s="0" t="s">
        <v>94</v>
      </c>
      <c r="R2146" s="0" t="n">
        <v>0</v>
      </c>
      <c r="S2146" s="0" t="n">
        <v>0</v>
      </c>
      <c r="T2146" s="0" t="n">
        <v>0</v>
      </c>
      <c r="U2146" s="0" t="s">
        <v>95</v>
      </c>
      <c r="V2146" s="0" t="s">
        <v>95</v>
      </c>
      <c r="W2146" s="0" t="n">
        <v>0</v>
      </c>
      <c r="X2146" s="0" t="s">
        <v>86</v>
      </c>
      <c r="Y2146" s="0" t="n">
        <v>9</v>
      </c>
      <c r="Z2146" s="0" t="n">
        <v>0</v>
      </c>
      <c r="AA2146" s="0" t="n">
        <v>0</v>
      </c>
      <c r="AB2146" s="0" t="s">
        <v>87</v>
      </c>
      <c r="AC2146" s="0" t="n">
        <v>81</v>
      </c>
      <c r="AD2146" s="0" t="n">
        <v>0</v>
      </c>
      <c r="AE2146" s="0" t="n">
        <v>0</v>
      </c>
      <c r="AF2146" s="0" t="s">
        <v>88</v>
      </c>
      <c r="AG2146" s="13" t="n">
        <v>42439</v>
      </c>
      <c r="AH2146" s="25" t="n">
        <f aca="false">I2146+J2146</f>
        <v>2</v>
      </c>
      <c r="AI2146" s="25" t="n">
        <f aca="false">K2146+L2146+M2146</f>
        <v>2</v>
      </c>
      <c r="AJ2146" s="25" t="n">
        <f aca="false">AC2146*AH2146</f>
        <v>162</v>
      </c>
      <c r="AK2146" s="0" t="str">
        <f aca="false">IF(C2146=1,"Cancelled","Completed")</f>
        <v>Completed</v>
      </c>
      <c r="AL2146" s="0" t="str">
        <f aca="false">_xlfn.IFS(D2146&lt;=7,"0-7 Days",D2146&lt;=30,"8-30 Days",D2146&lt;=90,"31-90 Days",TRUE(),"90+ Days")</f>
        <v>8-30 Days</v>
      </c>
      <c r="AM2146" s="0" t="str">
        <f aca="false">_xlfn.IFS(OR(F2146="December",F2146="January",F2146="February"),"Winter",OR(F2146="March",F2146="April",F2146="May"),"Spring",OR(F2146="June",F2146="July",F2146="August"),"Summer",TRUE(),"Autumn")</f>
        <v>Spring</v>
      </c>
      <c r="AN2146" s="0" t="str">
        <f aca="false">IF(L2146+M2146&gt;0,"Family","Adult Only")</f>
        <v>Adult Only</v>
      </c>
      <c r="AO2146" s="0" t="str">
        <f aca="false">IF(U2146=V2146,"Same","Changed")</f>
        <v>Same</v>
      </c>
    </row>
    <row r="2147" customFormat="false" ht="15" hidden="false" customHeight="false" outlineLevel="0" collapsed="false">
      <c r="A2147" s="14" t="n">
        <v>2259</v>
      </c>
      <c r="B2147" s="14" t="s">
        <v>90</v>
      </c>
      <c r="C2147" s="14" t="n">
        <v>0</v>
      </c>
      <c r="D2147" s="14" t="n">
        <v>14</v>
      </c>
      <c r="E2147" s="14" t="n">
        <v>2017</v>
      </c>
      <c r="F2147" s="14" t="s">
        <v>121</v>
      </c>
      <c r="G2147" s="14" t="n">
        <v>20</v>
      </c>
      <c r="H2147" s="14" t="n">
        <v>14</v>
      </c>
      <c r="I2147" s="14" t="n">
        <v>2</v>
      </c>
      <c r="J2147" s="14" t="n">
        <v>2</v>
      </c>
      <c r="K2147" s="14" t="n">
        <v>2</v>
      </c>
      <c r="L2147" s="14" t="n">
        <v>0</v>
      </c>
      <c r="M2147" s="14" t="n">
        <v>0</v>
      </c>
      <c r="N2147" s="14" t="s">
        <v>112</v>
      </c>
      <c r="O2147" s="14" t="s">
        <v>83</v>
      </c>
      <c r="P2147" s="14" t="s">
        <v>93</v>
      </c>
      <c r="Q2147" s="14" t="s">
        <v>94</v>
      </c>
      <c r="R2147" s="14" t="n">
        <v>0</v>
      </c>
      <c r="S2147" s="14" t="n">
        <v>0</v>
      </c>
      <c r="T2147" s="14" t="n">
        <v>0</v>
      </c>
      <c r="U2147" s="14" t="s">
        <v>109</v>
      </c>
      <c r="V2147" s="14" t="s">
        <v>109</v>
      </c>
      <c r="W2147" s="14" t="n">
        <v>0</v>
      </c>
      <c r="X2147" s="14" t="s">
        <v>86</v>
      </c>
      <c r="Y2147" s="14" t="n">
        <v>7</v>
      </c>
      <c r="Z2147" s="14" t="n">
        <v>0</v>
      </c>
      <c r="AA2147" s="14" t="n">
        <v>0</v>
      </c>
      <c r="AB2147" s="14" t="s">
        <v>87</v>
      </c>
      <c r="AC2147" s="14" t="n">
        <v>150.48</v>
      </c>
      <c r="AD2147" s="14" t="n">
        <v>0</v>
      </c>
      <c r="AE2147" s="14" t="n">
        <v>2</v>
      </c>
      <c r="AF2147" s="14" t="s">
        <v>88</v>
      </c>
      <c r="AG2147" s="15" t="n">
        <v>42873</v>
      </c>
      <c r="AH2147" s="14" t="n">
        <f aca="false">I2147+J2147</f>
        <v>4</v>
      </c>
      <c r="AI2147" s="14" t="n">
        <f aca="false">K2147+L2147+M2147</f>
        <v>2</v>
      </c>
      <c r="AJ2147" s="14" t="n">
        <f aca="false">AC2147*AH2147</f>
        <v>601.92</v>
      </c>
      <c r="AK2147" s="14" t="str">
        <f aca="false">IF(C2147=1,"Cancelled","Completed")</f>
        <v>Completed</v>
      </c>
      <c r="AL2147" s="14" t="str">
        <f aca="false">_xlfn.IFS(D2147&lt;=7,"0-7 Days",D2147&lt;=30,"8-30 Days",D2147&lt;=90,"31-90 Days",TRUE(),"90+ Days")</f>
        <v>8-30 Days</v>
      </c>
      <c r="AM2147" s="14" t="str">
        <f aca="false">_xlfn.IFS(OR(F2147="December",F2147="January",F2147="February"),"Winter",OR(F2147="March",F2147="April",F2147="May"),"Spring",OR(F2147="June",F2147="July",F2147="August"),"Summer",TRUE(),"Autumn")</f>
        <v>Spring</v>
      </c>
      <c r="AN2147" s="14" t="str">
        <f aca="false">IF(L2147+M2147&gt;0,"Family","Adult Only")</f>
        <v>Adult Only</v>
      </c>
      <c r="AO2147" s="14" t="str">
        <f aca="false">IF(U2147=V2147,"Same","Changed")</f>
        <v>Same</v>
      </c>
    </row>
    <row r="2148" customFormat="false" ht="15" hidden="false" customHeight="false" outlineLevel="0" collapsed="false">
      <c r="A2148" s="0" t="n">
        <v>2260</v>
      </c>
      <c r="B2148" s="0" t="s">
        <v>80</v>
      </c>
      <c r="C2148" s="0" t="n">
        <v>0</v>
      </c>
      <c r="D2148" s="0" t="n">
        <v>272</v>
      </c>
      <c r="E2148" s="0" t="n">
        <v>2016</v>
      </c>
      <c r="F2148" s="0" t="s">
        <v>119</v>
      </c>
      <c r="G2148" s="0" t="n">
        <v>35</v>
      </c>
      <c r="H2148" s="0" t="n">
        <v>25</v>
      </c>
      <c r="I2148" s="0" t="n">
        <v>2</v>
      </c>
      <c r="J2148" s="0" t="n">
        <v>3</v>
      </c>
      <c r="K2148" s="0" t="n">
        <v>2</v>
      </c>
      <c r="L2148" s="0" t="n">
        <v>0</v>
      </c>
      <c r="M2148" s="0" t="n">
        <v>0</v>
      </c>
      <c r="N2148" s="0" t="s">
        <v>82</v>
      </c>
      <c r="O2148" s="0" t="s">
        <v>83</v>
      </c>
      <c r="P2148" s="0" t="s">
        <v>99</v>
      </c>
      <c r="Q2148" s="0" t="s">
        <v>94</v>
      </c>
      <c r="R2148" s="0" t="n">
        <v>0</v>
      </c>
      <c r="S2148" s="0" t="n">
        <v>0</v>
      </c>
      <c r="T2148" s="0" t="n">
        <v>0</v>
      </c>
      <c r="U2148" s="0" t="s">
        <v>124</v>
      </c>
      <c r="V2148" s="0" t="s">
        <v>124</v>
      </c>
      <c r="W2148" s="0" t="n">
        <v>0</v>
      </c>
      <c r="X2148" s="0" t="s">
        <v>86</v>
      </c>
      <c r="Y2148" s="0" t="n">
        <v>201</v>
      </c>
      <c r="Z2148" s="0" t="n">
        <v>0</v>
      </c>
      <c r="AA2148" s="0" t="n">
        <v>0</v>
      </c>
      <c r="AB2148" s="0" t="s">
        <v>101</v>
      </c>
      <c r="AC2148" s="0" t="n">
        <v>131.6</v>
      </c>
      <c r="AD2148" s="0" t="n">
        <v>0</v>
      </c>
      <c r="AE2148" s="0" t="n">
        <v>0</v>
      </c>
      <c r="AF2148" s="0" t="s">
        <v>88</v>
      </c>
      <c r="AG2148" s="13" t="n">
        <v>42612</v>
      </c>
      <c r="AH2148" s="25" t="n">
        <f aca="false">I2148+J2148</f>
        <v>5</v>
      </c>
      <c r="AI2148" s="25" t="n">
        <f aca="false">K2148+L2148+M2148</f>
        <v>2</v>
      </c>
      <c r="AJ2148" s="25" t="n">
        <f aca="false">AC2148*AH2148</f>
        <v>658</v>
      </c>
      <c r="AK2148" s="0" t="str">
        <f aca="false">IF(C2148=1,"Cancelled","Completed")</f>
        <v>Completed</v>
      </c>
      <c r="AL2148" s="0" t="str">
        <f aca="false">_xlfn.IFS(D2148&lt;=7,"0-7 Days",D2148&lt;=30,"8-30 Days",D2148&lt;=90,"31-90 Days",TRUE(),"90+ Days")</f>
        <v>90+ Days</v>
      </c>
      <c r="AM2148" s="0" t="str">
        <f aca="false">_xlfn.IFS(OR(F2148="December",F2148="January",F2148="February"),"Winter",OR(F2148="March",F2148="April",F2148="May"),"Spring",OR(F2148="June",F2148="July",F2148="August"),"Summer",TRUE(),"Autumn")</f>
        <v>Summer</v>
      </c>
      <c r="AN2148" s="0" t="str">
        <f aca="false">IF(L2148+M2148&gt;0,"Family","Adult Only")</f>
        <v>Adult Only</v>
      </c>
      <c r="AO2148" s="0" t="str">
        <f aca="false">IF(U2148=V2148,"Same","Changed")</f>
        <v>Same</v>
      </c>
    </row>
    <row r="2149" customFormat="false" ht="15" hidden="false" customHeight="false" outlineLevel="0" collapsed="false">
      <c r="A2149" s="14" t="n">
        <v>2261</v>
      </c>
      <c r="B2149" s="14" t="s">
        <v>80</v>
      </c>
      <c r="C2149" s="14" t="n">
        <v>0</v>
      </c>
      <c r="D2149" s="14" t="n">
        <v>170</v>
      </c>
      <c r="E2149" s="14" t="n">
        <v>2016</v>
      </c>
      <c r="F2149" s="14" t="s">
        <v>135</v>
      </c>
      <c r="G2149" s="14" t="n">
        <v>25</v>
      </c>
      <c r="H2149" s="14" t="n">
        <v>14</v>
      </c>
      <c r="I2149" s="14" t="n">
        <v>0</v>
      </c>
      <c r="J2149" s="14" t="n">
        <v>0</v>
      </c>
      <c r="K2149" s="14" t="n">
        <v>2</v>
      </c>
      <c r="L2149" s="14" t="n">
        <v>0</v>
      </c>
      <c r="M2149" s="14" t="n">
        <v>0</v>
      </c>
      <c r="N2149" s="14" t="s">
        <v>82</v>
      </c>
      <c r="O2149" s="14" t="s">
        <v>92</v>
      </c>
      <c r="P2149" s="14" t="s">
        <v>93</v>
      </c>
      <c r="Q2149" s="14" t="s">
        <v>94</v>
      </c>
      <c r="R2149" s="14" t="n">
        <v>0</v>
      </c>
      <c r="S2149" s="14" t="n">
        <v>0</v>
      </c>
      <c r="T2149" s="14" t="n">
        <v>0</v>
      </c>
      <c r="U2149" s="14" t="s">
        <v>109</v>
      </c>
      <c r="V2149" s="14" t="s">
        <v>148</v>
      </c>
      <c r="W2149" s="14" t="n">
        <v>0</v>
      </c>
      <c r="X2149" s="14" t="s">
        <v>86</v>
      </c>
      <c r="Y2149" s="14" t="n">
        <v>240</v>
      </c>
      <c r="Z2149" s="14" t="n">
        <v>0</v>
      </c>
      <c r="AA2149" s="14" t="n">
        <v>0</v>
      </c>
      <c r="AB2149" s="14" t="s">
        <v>87</v>
      </c>
      <c r="AC2149" s="14" t="n">
        <v>0</v>
      </c>
      <c r="AD2149" s="14" t="n">
        <v>0</v>
      </c>
      <c r="AE2149" s="14" t="n">
        <v>1</v>
      </c>
      <c r="AF2149" s="14" t="s">
        <v>88</v>
      </c>
      <c r="AG2149" s="15" t="n">
        <v>42535</v>
      </c>
      <c r="AH2149" s="14" t="n">
        <f aca="false">I2149+J2149</f>
        <v>0</v>
      </c>
      <c r="AI2149" s="14" t="n">
        <f aca="false">K2149+L2149+M2149</f>
        <v>2</v>
      </c>
      <c r="AJ2149" s="14" t="n">
        <f aca="false">AC2149*AH2149</f>
        <v>0</v>
      </c>
      <c r="AK2149" s="14" t="str">
        <f aca="false">IF(C2149=1,"Cancelled","Completed")</f>
        <v>Completed</v>
      </c>
      <c r="AL2149" s="14" t="str">
        <f aca="false">_xlfn.IFS(D2149&lt;=7,"0-7 Days",D2149&lt;=30,"8-30 Days",D2149&lt;=90,"31-90 Days",TRUE(),"90+ Days")</f>
        <v>90+ Days</v>
      </c>
      <c r="AM2149" s="14" t="str">
        <f aca="false">_xlfn.IFS(OR(F2149="December",F2149="January",F2149="February"),"Winter",OR(F2149="March",F2149="April",F2149="May"),"Spring",OR(F2149="June",F2149="July",F2149="August"),"Summer",TRUE(),"Autumn")</f>
        <v>Summer</v>
      </c>
      <c r="AN2149" s="14" t="str">
        <f aca="false">IF(L2149+M2149&gt;0,"Family","Adult Only")</f>
        <v>Adult Only</v>
      </c>
      <c r="AO2149" s="14" t="str">
        <f aca="false">IF(U2149=V2149,"Same","Changed")</f>
        <v>Changed</v>
      </c>
    </row>
    <row r="2150" customFormat="false" ht="15" hidden="false" customHeight="false" outlineLevel="0" collapsed="false">
      <c r="A2150" s="0" t="n">
        <v>2262</v>
      </c>
      <c r="B2150" s="0" t="s">
        <v>90</v>
      </c>
      <c r="C2150" s="0" t="n">
        <v>1</v>
      </c>
      <c r="D2150" s="0" t="n">
        <v>33</v>
      </c>
      <c r="E2150" s="0" t="n">
        <v>2016</v>
      </c>
      <c r="F2150" s="0" t="s">
        <v>103</v>
      </c>
      <c r="G2150" s="0" t="n">
        <v>10</v>
      </c>
      <c r="H2150" s="0" t="n">
        <v>2</v>
      </c>
      <c r="I2150" s="0" t="n">
        <v>0</v>
      </c>
      <c r="J2150" s="0" t="n">
        <v>4</v>
      </c>
      <c r="K2150" s="0" t="n">
        <v>2</v>
      </c>
      <c r="L2150" s="0" t="n">
        <v>0</v>
      </c>
      <c r="M2150" s="0" t="n">
        <v>0</v>
      </c>
      <c r="N2150" s="0" t="s">
        <v>107</v>
      </c>
      <c r="O2150" s="0" t="s">
        <v>92</v>
      </c>
      <c r="P2150" s="0" t="s">
        <v>93</v>
      </c>
      <c r="Q2150" s="0" t="s">
        <v>94</v>
      </c>
      <c r="R2150" s="0" t="n">
        <v>0</v>
      </c>
      <c r="S2150" s="0" t="n">
        <v>0</v>
      </c>
      <c r="T2150" s="0" t="n">
        <v>0</v>
      </c>
      <c r="U2150" s="0" t="s">
        <v>95</v>
      </c>
      <c r="V2150" s="0" t="s">
        <v>95</v>
      </c>
      <c r="W2150" s="0" t="n">
        <v>0</v>
      </c>
      <c r="X2150" s="0" t="s">
        <v>86</v>
      </c>
      <c r="Y2150" s="0" t="n">
        <v>9</v>
      </c>
      <c r="Z2150" s="0" t="n">
        <v>0</v>
      </c>
      <c r="AA2150" s="0" t="n">
        <v>0</v>
      </c>
      <c r="AB2150" s="0" t="s">
        <v>87</v>
      </c>
      <c r="AC2150" s="0" t="n">
        <v>73.1</v>
      </c>
      <c r="AD2150" s="0" t="n">
        <v>0</v>
      </c>
      <c r="AE2150" s="0" t="n">
        <v>0</v>
      </c>
      <c r="AF2150" s="0" t="s">
        <v>96</v>
      </c>
      <c r="AG2150" s="13" t="n">
        <v>42401</v>
      </c>
      <c r="AH2150" s="25" t="n">
        <f aca="false">I2150+J2150</f>
        <v>4</v>
      </c>
      <c r="AI2150" s="25" t="n">
        <f aca="false">K2150+L2150+M2150</f>
        <v>2</v>
      </c>
      <c r="AJ2150" s="25" t="n">
        <f aca="false">AC2150*AH2150</f>
        <v>292.4</v>
      </c>
      <c r="AK2150" s="0" t="str">
        <f aca="false">IF(C2150=1,"Cancelled","Completed")</f>
        <v>Cancelled</v>
      </c>
      <c r="AL2150" s="0" t="str">
        <f aca="false">_xlfn.IFS(D2150&lt;=7,"0-7 Days",D2150&lt;=30,"8-30 Days",D2150&lt;=90,"31-90 Days",TRUE(),"90+ Days")</f>
        <v>31-90 Days</v>
      </c>
      <c r="AM2150" s="0" t="str">
        <f aca="false">_xlfn.IFS(OR(F2150="December",F2150="January",F2150="February"),"Winter",OR(F2150="March",F2150="April",F2150="May"),"Spring",OR(F2150="June",F2150="July",F2150="August"),"Summer",TRUE(),"Autumn")</f>
        <v>Spring</v>
      </c>
      <c r="AN2150" s="0" t="str">
        <f aca="false">IF(L2150+M2150&gt;0,"Family","Adult Only")</f>
        <v>Adult Only</v>
      </c>
      <c r="AO2150" s="0" t="str">
        <f aca="false">IF(U2150=V2150,"Same","Changed")</f>
        <v>Same</v>
      </c>
    </row>
    <row r="2151" customFormat="false" ht="15" hidden="false" customHeight="false" outlineLevel="0" collapsed="false">
      <c r="A2151" s="14" t="n">
        <v>2263</v>
      </c>
      <c r="B2151" s="14" t="s">
        <v>80</v>
      </c>
      <c r="C2151" s="14" t="n">
        <v>0</v>
      </c>
      <c r="D2151" s="14" t="n">
        <v>50</v>
      </c>
      <c r="E2151" s="14" t="n">
        <v>2015</v>
      </c>
      <c r="F2151" s="14" t="s">
        <v>91</v>
      </c>
      <c r="G2151" s="14" t="n">
        <v>29</v>
      </c>
      <c r="H2151" s="14" t="n">
        <v>12</v>
      </c>
      <c r="I2151" s="14" t="n">
        <v>2</v>
      </c>
      <c r="J2151" s="14" t="n">
        <v>3</v>
      </c>
      <c r="K2151" s="14" t="n">
        <v>2</v>
      </c>
      <c r="L2151" s="14" t="n">
        <v>0</v>
      </c>
      <c r="M2151" s="14" t="n">
        <v>0</v>
      </c>
      <c r="N2151" s="14" t="s">
        <v>82</v>
      </c>
      <c r="O2151" s="14" t="s">
        <v>115</v>
      </c>
      <c r="P2151" s="14" t="s">
        <v>99</v>
      </c>
      <c r="Q2151" s="14" t="s">
        <v>94</v>
      </c>
      <c r="R2151" s="14" t="n">
        <v>0</v>
      </c>
      <c r="S2151" s="14" t="n">
        <v>0</v>
      </c>
      <c r="T2151" s="14" t="n">
        <v>0</v>
      </c>
      <c r="U2151" s="14" t="s">
        <v>109</v>
      </c>
      <c r="V2151" s="14" t="s">
        <v>109</v>
      </c>
      <c r="W2151" s="14" t="n">
        <v>0</v>
      </c>
      <c r="X2151" s="14" t="s">
        <v>86</v>
      </c>
      <c r="Y2151" s="14" t="n">
        <v>156</v>
      </c>
      <c r="Z2151" s="14" t="n">
        <v>0</v>
      </c>
      <c r="AA2151" s="14" t="n">
        <v>0</v>
      </c>
      <c r="AB2151" s="14" t="s">
        <v>125</v>
      </c>
      <c r="AC2151" s="14" t="n">
        <v>123</v>
      </c>
      <c r="AD2151" s="14" t="n">
        <v>0</v>
      </c>
      <c r="AE2151" s="14" t="n">
        <v>0</v>
      </c>
      <c r="AF2151" s="14" t="s">
        <v>88</v>
      </c>
      <c r="AG2151" s="15" t="n">
        <v>42202</v>
      </c>
      <c r="AH2151" s="14" t="n">
        <f aca="false">I2151+J2151</f>
        <v>5</v>
      </c>
      <c r="AI2151" s="14" t="n">
        <f aca="false">K2151+L2151+M2151</f>
        <v>2</v>
      </c>
      <c r="AJ2151" s="14" t="n">
        <f aca="false">AC2151*AH2151</f>
        <v>615</v>
      </c>
      <c r="AK2151" s="14" t="str">
        <f aca="false">IF(C2151=1,"Cancelled","Completed")</f>
        <v>Completed</v>
      </c>
      <c r="AL2151" s="14" t="str">
        <f aca="false">_xlfn.IFS(D2151&lt;=7,"0-7 Days",D2151&lt;=30,"8-30 Days",D2151&lt;=90,"31-90 Days",TRUE(),"90+ Days")</f>
        <v>31-90 Days</v>
      </c>
      <c r="AM2151" s="14" t="str">
        <f aca="false">_xlfn.IFS(OR(F2151="December",F2151="January",F2151="February"),"Winter",OR(F2151="March",F2151="April",F2151="May"),"Spring",OR(F2151="June",F2151="July",F2151="August"),"Summer",TRUE(),"Autumn")</f>
        <v>Summer</v>
      </c>
      <c r="AN2151" s="14" t="str">
        <f aca="false">IF(L2151+M2151&gt;0,"Family","Adult Only")</f>
        <v>Adult Only</v>
      </c>
      <c r="AO2151" s="14" t="str">
        <f aca="false">IF(U2151=V2151,"Same","Changed")</f>
        <v>Same</v>
      </c>
    </row>
    <row r="2152" customFormat="false" ht="15" hidden="false" customHeight="false" outlineLevel="0" collapsed="false">
      <c r="A2152" s="0" t="n">
        <v>2264</v>
      </c>
      <c r="B2152" s="0" t="s">
        <v>80</v>
      </c>
      <c r="C2152" s="0" t="n">
        <v>0</v>
      </c>
      <c r="D2152" s="0" t="n">
        <v>2</v>
      </c>
      <c r="E2152" s="0" t="n">
        <v>2016</v>
      </c>
      <c r="F2152" s="0" t="s">
        <v>118</v>
      </c>
      <c r="G2152" s="0" t="n">
        <v>7</v>
      </c>
      <c r="H2152" s="0" t="n">
        <v>13</v>
      </c>
      <c r="I2152" s="0" t="n">
        <v>0</v>
      </c>
      <c r="J2152" s="0" t="n">
        <v>1</v>
      </c>
      <c r="K2152" s="0" t="n">
        <v>2</v>
      </c>
      <c r="L2152" s="0" t="n">
        <v>0</v>
      </c>
      <c r="M2152" s="0" t="n">
        <v>0</v>
      </c>
      <c r="N2152" s="0" t="s">
        <v>82</v>
      </c>
      <c r="O2152" s="0" t="s">
        <v>92</v>
      </c>
      <c r="P2152" s="0" t="s">
        <v>93</v>
      </c>
      <c r="Q2152" s="0" t="s">
        <v>94</v>
      </c>
      <c r="R2152" s="0" t="n">
        <v>0</v>
      </c>
      <c r="S2152" s="0" t="n">
        <v>0</v>
      </c>
      <c r="T2152" s="0" t="n">
        <v>0</v>
      </c>
      <c r="U2152" s="0" t="s">
        <v>124</v>
      </c>
      <c r="V2152" s="0" t="s">
        <v>124</v>
      </c>
      <c r="W2152" s="0" t="n">
        <v>0</v>
      </c>
      <c r="X2152" s="0" t="s">
        <v>86</v>
      </c>
      <c r="Y2152" s="0" t="n">
        <v>240</v>
      </c>
      <c r="Z2152" s="0" t="n">
        <v>0</v>
      </c>
      <c r="AA2152" s="0" t="n">
        <v>0</v>
      </c>
      <c r="AB2152" s="0" t="s">
        <v>87</v>
      </c>
      <c r="AC2152" s="0" t="n">
        <v>85</v>
      </c>
      <c r="AD2152" s="0" t="n">
        <v>0</v>
      </c>
      <c r="AE2152" s="0" t="n">
        <v>0</v>
      </c>
      <c r="AF2152" s="0" t="s">
        <v>88</v>
      </c>
      <c r="AG2152" s="13" t="n">
        <v>42414</v>
      </c>
      <c r="AH2152" s="25" t="n">
        <f aca="false">I2152+J2152</f>
        <v>1</v>
      </c>
      <c r="AI2152" s="25" t="n">
        <f aca="false">K2152+L2152+M2152</f>
        <v>2</v>
      </c>
      <c r="AJ2152" s="25" t="n">
        <f aca="false">AC2152*AH2152</f>
        <v>85</v>
      </c>
      <c r="AK2152" s="0" t="str">
        <f aca="false">IF(C2152=1,"Cancelled","Completed")</f>
        <v>Completed</v>
      </c>
      <c r="AL2152" s="0" t="str">
        <f aca="false">_xlfn.IFS(D2152&lt;=7,"0-7 Days",D2152&lt;=30,"8-30 Days",D2152&lt;=90,"31-90 Days",TRUE(),"90+ Days")</f>
        <v>0-7 Days</v>
      </c>
      <c r="AM2152" s="0" t="str">
        <f aca="false">_xlfn.IFS(OR(F2152="December",F2152="January",F2152="February"),"Winter",OR(F2152="March",F2152="April",F2152="May"),"Spring",OR(F2152="June",F2152="July",F2152="August"),"Summer",TRUE(),"Autumn")</f>
        <v>Winter</v>
      </c>
      <c r="AN2152" s="0" t="str">
        <f aca="false">IF(L2152+M2152&gt;0,"Family","Adult Only")</f>
        <v>Adult Only</v>
      </c>
      <c r="AO2152" s="0" t="str">
        <f aca="false">IF(U2152=V2152,"Same","Changed")</f>
        <v>Same</v>
      </c>
    </row>
    <row r="2153" customFormat="false" ht="15" hidden="false" customHeight="false" outlineLevel="0" collapsed="false">
      <c r="A2153" s="14" t="n">
        <v>2265</v>
      </c>
      <c r="B2153" s="14" t="s">
        <v>80</v>
      </c>
      <c r="C2153" s="14" t="n">
        <v>0</v>
      </c>
      <c r="D2153" s="14" t="n">
        <v>152</v>
      </c>
      <c r="E2153" s="14" t="n">
        <v>2017</v>
      </c>
      <c r="F2153" s="14" t="s">
        <v>106</v>
      </c>
      <c r="G2153" s="14" t="n">
        <v>14</v>
      </c>
      <c r="H2153" s="14" t="n">
        <v>5</v>
      </c>
      <c r="I2153" s="14" t="n">
        <v>1</v>
      </c>
      <c r="J2153" s="14" t="n">
        <v>4</v>
      </c>
      <c r="K2153" s="14" t="n">
        <v>1</v>
      </c>
      <c r="L2153" s="14" t="n">
        <v>0</v>
      </c>
      <c r="M2153" s="14" t="n">
        <v>0</v>
      </c>
      <c r="N2153" s="14" t="s">
        <v>82</v>
      </c>
      <c r="O2153" s="14" t="s">
        <v>83</v>
      </c>
      <c r="P2153" s="14" t="s">
        <v>116</v>
      </c>
      <c r="Q2153" s="14" t="s">
        <v>94</v>
      </c>
      <c r="R2153" s="14" t="n">
        <v>0</v>
      </c>
      <c r="S2153" s="14" t="n">
        <v>0</v>
      </c>
      <c r="T2153" s="14" t="n">
        <v>0</v>
      </c>
      <c r="U2153" s="14" t="s">
        <v>109</v>
      </c>
      <c r="V2153" s="14" t="s">
        <v>109</v>
      </c>
      <c r="W2153" s="14" t="n">
        <v>4</v>
      </c>
      <c r="X2153" s="14" t="s">
        <v>86</v>
      </c>
      <c r="Y2153" s="14" t="n">
        <v>0</v>
      </c>
      <c r="Z2153" s="14" t="n">
        <v>223</v>
      </c>
      <c r="AA2153" s="14" t="n">
        <v>0</v>
      </c>
      <c r="AB2153" s="14" t="s">
        <v>101</v>
      </c>
      <c r="AC2153" s="14" t="n">
        <v>67</v>
      </c>
      <c r="AD2153" s="14" t="n">
        <v>1</v>
      </c>
      <c r="AE2153" s="14" t="n">
        <v>0</v>
      </c>
      <c r="AF2153" s="14" t="s">
        <v>88</v>
      </c>
      <c r="AG2153" s="15" t="n">
        <v>42835</v>
      </c>
      <c r="AH2153" s="14" t="n">
        <f aca="false">I2153+J2153</f>
        <v>5</v>
      </c>
      <c r="AI2153" s="14" t="n">
        <f aca="false">K2153+L2153+M2153</f>
        <v>1</v>
      </c>
      <c r="AJ2153" s="14" t="n">
        <f aca="false">AC2153*AH2153</f>
        <v>335</v>
      </c>
      <c r="AK2153" s="14" t="str">
        <f aca="false">IF(C2153=1,"Cancelled","Completed")</f>
        <v>Completed</v>
      </c>
      <c r="AL2153" s="14" t="str">
        <f aca="false">_xlfn.IFS(D2153&lt;=7,"0-7 Days",D2153&lt;=30,"8-30 Days",D2153&lt;=90,"31-90 Days",TRUE(),"90+ Days")</f>
        <v>90+ Days</v>
      </c>
      <c r="AM2153" s="14" t="str">
        <f aca="false">_xlfn.IFS(OR(F2153="December",F2153="January",F2153="February"),"Winter",OR(F2153="March",F2153="April",F2153="May"),"Spring",OR(F2153="June",F2153="July",F2153="August"),"Summer",TRUE(),"Autumn")</f>
        <v>Spring</v>
      </c>
      <c r="AN2153" s="14" t="str">
        <f aca="false">IF(L2153+M2153&gt;0,"Family","Adult Only")</f>
        <v>Adult Only</v>
      </c>
      <c r="AO2153" s="14" t="str">
        <f aca="false">IF(U2153=V2153,"Same","Changed")</f>
        <v>Same</v>
      </c>
    </row>
    <row r="2154" customFormat="false" ht="15" hidden="false" customHeight="false" outlineLevel="0" collapsed="false">
      <c r="A2154" s="0" t="n">
        <v>2266</v>
      </c>
      <c r="B2154" s="0" t="s">
        <v>80</v>
      </c>
      <c r="C2154" s="0" t="n">
        <v>0</v>
      </c>
      <c r="D2154" s="0" t="n">
        <v>5</v>
      </c>
      <c r="E2154" s="0" t="n">
        <v>2015</v>
      </c>
      <c r="F2154" s="0" t="s">
        <v>114</v>
      </c>
      <c r="G2154" s="0" t="n">
        <v>37</v>
      </c>
      <c r="H2154" s="0" t="n">
        <v>7</v>
      </c>
      <c r="I2154" s="0" t="n">
        <v>1</v>
      </c>
      <c r="J2154" s="0" t="n">
        <v>4</v>
      </c>
      <c r="K2154" s="0" t="n">
        <v>2</v>
      </c>
      <c r="L2154" s="0" t="n">
        <v>0</v>
      </c>
      <c r="M2154" s="0" t="n">
        <v>0</v>
      </c>
      <c r="N2154" s="0" t="s">
        <v>112</v>
      </c>
      <c r="O2154" s="0" t="s">
        <v>115</v>
      </c>
      <c r="P2154" s="0" t="s">
        <v>93</v>
      </c>
      <c r="Q2154" s="0" t="s">
        <v>94</v>
      </c>
      <c r="R2154" s="0" t="n">
        <v>0</v>
      </c>
      <c r="S2154" s="0" t="n">
        <v>0</v>
      </c>
      <c r="T2154" s="0" t="n">
        <v>0</v>
      </c>
      <c r="U2154" s="0" t="s">
        <v>95</v>
      </c>
      <c r="V2154" s="0" t="s">
        <v>95</v>
      </c>
      <c r="W2154" s="0" t="n">
        <v>0</v>
      </c>
      <c r="X2154" s="0" t="s">
        <v>86</v>
      </c>
      <c r="Y2154" s="0" t="n">
        <v>240</v>
      </c>
      <c r="Z2154" s="0" t="n">
        <v>0</v>
      </c>
      <c r="AA2154" s="0" t="n">
        <v>0</v>
      </c>
      <c r="AB2154" s="0" t="s">
        <v>87</v>
      </c>
      <c r="AC2154" s="0" t="n">
        <v>161</v>
      </c>
      <c r="AD2154" s="0" t="n">
        <v>0</v>
      </c>
      <c r="AE2154" s="0" t="n">
        <v>0</v>
      </c>
      <c r="AF2154" s="0" t="s">
        <v>88</v>
      </c>
      <c r="AG2154" s="13" t="n">
        <v>42259</v>
      </c>
      <c r="AH2154" s="25" t="n">
        <f aca="false">I2154+J2154</f>
        <v>5</v>
      </c>
      <c r="AI2154" s="25" t="n">
        <f aca="false">K2154+L2154+M2154</f>
        <v>2</v>
      </c>
      <c r="AJ2154" s="25" t="n">
        <f aca="false">AC2154*AH2154</f>
        <v>805</v>
      </c>
      <c r="AK2154" s="0" t="str">
        <f aca="false">IF(C2154=1,"Cancelled","Completed")</f>
        <v>Completed</v>
      </c>
      <c r="AL2154" s="0" t="str">
        <f aca="false">_xlfn.IFS(D2154&lt;=7,"0-7 Days",D2154&lt;=30,"8-30 Days",D2154&lt;=90,"31-90 Days",TRUE(),"90+ Days")</f>
        <v>0-7 Days</v>
      </c>
      <c r="AM2154" s="0" t="str">
        <f aca="false">_xlfn.IFS(OR(F2154="December",F2154="January",F2154="February"),"Winter",OR(F2154="March",F2154="April",F2154="May"),"Spring",OR(F2154="June",F2154="July",F2154="August"),"Summer",TRUE(),"Autumn")</f>
        <v>Autumn</v>
      </c>
      <c r="AN2154" s="0" t="str">
        <f aca="false">IF(L2154+M2154&gt;0,"Family","Adult Only")</f>
        <v>Adult Only</v>
      </c>
      <c r="AO2154" s="0" t="str">
        <f aca="false">IF(U2154=V2154,"Same","Changed")</f>
        <v>Same</v>
      </c>
    </row>
    <row r="2155" customFormat="false" ht="15" hidden="false" customHeight="false" outlineLevel="0" collapsed="false">
      <c r="A2155" s="14" t="n">
        <v>2267</v>
      </c>
      <c r="B2155" s="14" t="s">
        <v>90</v>
      </c>
      <c r="C2155" s="14" t="n">
        <v>0</v>
      </c>
      <c r="D2155" s="14" t="n">
        <v>19</v>
      </c>
      <c r="E2155" s="14" t="n">
        <v>2016</v>
      </c>
      <c r="F2155" s="14" t="s">
        <v>118</v>
      </c>
      <c r="G2155" s="14" t="n">
        <v>8</v>
      </c>
      <c r="H2155" s="14" t="n">
        <v>19</v>
      </c>
      <c r="I2155" s="14" t="n">
        <v>2</v>
      </c>
      <c r="J2155" s="14" t="n">
        <v>3</v>
      </c>
      <c r="K2155" s="14" t="n">
        <v>2</v>
      </c>
      <c r="L2155" s="14" t="n">
        <v>0</v>
      </c>
      <c r="M2155" s="14" t="n">
        <v>0</v>
      </c>
      <c r="N2155" s="14" t="s">
        <v>82</v>
      </c>
      <c r="O2155" s="14" t="s">
        <v>122</v>
      </c>
      <c r="P2155" s="14" t="s">
        <v>93</v>
      </c>
      <c r="Q2155" s="14" t="s">
        <v>94</v>
      </c>
      <c r="R2155" s="14" t="n">
        <v>0</v>
      </c>
      <c r="S2155" s="14" t="n">
        <v>0</v>
      </c>
      <c r="T2155" s="14" t="n">
        <v>0</v>
      </c>
      <c r="U2155" s="14" t="s">
        <v>95</v>
      </c>
      <c r="V2155" s="14" t="s">
        <v>95</v>
      </c>
      <c r="W2155" s="14" t="n">
        <v>0</v>
      </c>
      <c r="X2155" s="14" t="s">
        <v>86</v>
      </c>
      <c r="Y2155" s="14" t="n">
        <v>9</v>
      </c>
      <c r="Z2155" s="14" t="n">
        <v>0</v>
      </c>
      <c r="AA2155" s="14" t="n">
        <v>0</v>
      </c>
      <c r="AB2155" s="14" t="s">
        <v>101</v>
      </c>
      <c r="AC2155" s="14" t="n">
        <v>93</v>
      </c>
      <c r="AD2155" s="14" t="n">
        <v>0</v>
      </c>
      <c r="AE2155" s="14" t="n">
        <v>2</v>
      </c>
      <c r="AF2155" s="14" t="s">
        <v>88</v>
      </c>
      <c r="AG2155" s="15" t="n">
        <v>42424</v>
      </c>
      <c r="AH2155" s="14" t="n">
        <f aca="false">I2155+J2155</f>
        <v>5</v>
      </c>
      <c r="AI2155" s="14" t="n">
        <f aca="false">K2155+L2155+M2155</f>
        <v>2</v>
      </c>
      <c r="AJ2155" s="14" t="n">
        <f aca="false">AC2155*AH2155</f>
        <v>465</v>
      </c>
      <c r="AK2155" s="14" t="str">
        <f aca="false">IF(C2155=1,"Cancelled","Completed")</f>
        <v>Completed</v>
      </c>
      <c r="AL2155" s="14" t="str">
        <f aca="false">_xlfn.IFS(D2155&lt;=7,"0-7 Days",D2155&lt;=30,"8-30 Days",D2155&lt;=90,"31-90 Days",TRUE(),"90+ Days")</f>
        <v>8-30 Days</v>
      </c>
      <c r="AM2155" s="14" t="str">
        <f aca="false">_xlfn.IFS(OR(F2155="December",F2155="January",F2155="February"),"Winter",OR(F2155="March",F2155="April",F2155="May"),"Spring",OR(F2155="June",F2155="July",F2155="August"),"Summer",TRUE(),"Autumn")</f>
        <v>Winter</v>
      </c>
      <c r="AN2155" s="14" t="str">
        <f aca="false">IF(L2155+M2155&gt;0,"Family","Adult Only")</f>
        <v>Adult Only</v>
      </c>
      <c r="AO2155" s="14" t="str">
        <f aca="false">IF(U2155=V2155,"Same","Changed")</f>
        <v>Same</v>
      </c>
    </row>
    <row r="2156" customFormat="false" ht="15" hidden="false" customHeight="false" outlineLevel="0" collapsed="false">
      <c r="A2156" s="0" t="n">
        <v>2268</v>
      </c>
      <c r="B2156" s="0" t="s">
        <v>90</v>
      </c>
      <c r="C2156" s="0" t="n">
        <v>0</v>
      </c>
      <c r="D2156" s="0" t="n">
        <v>56</v>
      </c>
      <c r="E2156" s="0" t="n">
        <v>2016</v>
      </c>
      <c r="F2156" s="0" t="s">
        <v>103</v>
      </c>
      <c r="G2156" s="0" t="n">
        <v>14</v>
      </c>
      <c r="H2156" s="0" t="n">
        <v>29</v>
      </c>
      <c r="I2156" s="0" t="n">
        <v>0</v>
      </c>
      <c r="J2156" s="0" t="n">
        <v>4</v>
      </c>
      <c r="K2156" s="0" t="n">
        <v>2</v>
      </c>
      <c r="L2156" s="0" t="n">
        <v>0</v>
      </c>
      <c r="M2156" s="0" t="n">
        <v>0</v>
      </c>
      <c r="N2156" s="0" t="s">
        <v>82</v>
      </c>
      <c r="O2156" s="0" t="s">
        <v>108</v>
      </c>
      <c r="P2156" s="0" t="s">
        <v>93</v>
      </c>
      <c r="Q2156" s="0" t="s">
        <v>94</v>
      </c>
      <c r="R2156" s="0" t="n">
        <v>0</v>
      </c>
      <c r="S2156" s="0" t="n">
        <v>0</v>
      </c>
      <c r="T2156" s="0" t="n">
        <v>0</v>
      </c>
      <c r="U2156" s="0" t="s">
        <v>95</v>
      </c>
      <c r="V2156" s="0" t="s">
        <v>95</v>
      </c>
      <c r="W2156" s="0" t="n">
        <v>0</v>
      </c>
      <c r="X2156" s="0" t="s">
        <v>86</v>
      </c>
      <c r="Y2156" s="0" t="n">
        <v>9</v>
      </c>
      <c r="Z2156" s="0" t="n">
        <v>0</v>
      </c>
      <c r="AA2156" s="0" t="n">
        <v>0</v>
      </c>
      <c r="AB2156" s="0" t="s">
        <v>87</v>
      </c>
      <c r="AC2156" s="0" t="n">
        <v>85.85</v>
      </c>
      <c r="AD2156" s="0" t="n">
        <v>0</v>
      </c>
      <c r="AE2156" s="0" t="n">
        <v>1</v>
      </c>
      <c r="AF2156" s="0" t="s">
        <v>88</v>
      </c>
      <c r="AG2156" s="13" t="n">
        <v>42462</v>
      </c>
      <c r="AH2156" s="25" t="n">
        <f aca="false">I2156+J2156</f>
        <v>4</v>
      </c>
      <c r="AI2156" s="25" t="n">
        <f aca="false">K2156+L2156+M2156</f>
        <v>2</v>
      </c>
      <c r="AJ2156" s="25" t="n">
        <f aca="false">AC2156*AH2156</f>
        <v>343.4</v>
      </c>
      <c r="AK2156" s="0" t="str">
        <f aca="false">IF(C2156=1,"Cancelled","Completed")</f>
        <v>Completed</v>
      </c>
      <c r="AL2156" s="0" t="str">
        <f aca="false">_xlfn.IFS(D2156&lt;=7,"0-7 Days",D2156&lt;=30,"8-30 Days",D2156&lt;=90,"31-90 Days",TRUE(),"90+ Days")</f>
        <v>31-90 Days</v>
      </c>
      <c r="AM2156" s="0" t="str">
        <f aca="false">_xlfn.IFS(OR(F2156="December",F2156="January",F2156="February"),"Winter",OR(F2156="March",F2156="April",F2156="May"),"Spring",OR(F2156="June",F2156="July",F2156="August"),"Summer",TRUE(),"Autumn")</f>
        <v>Spring</v>
      </c>
      <c r="AN2156" s="0" t="str">
        <f aca="false">IF(L2156+M2156&gt;0,"Family","Adult Only")</f>
        <v>Adult Only</v>
      </c>
      <c r="AO2156" s="0" t="str">
        <f aca="false">IF(U2156=V2156,"Same","Changed")</f>
        <v>Same</v>
      </c>
    </row>
    <row r="2157" customFormat="false" ht="15" hidden="false" customHeight="false" outlineLevel="0" collapsed="false">
      <c r="A2157" s="14" t="n">
        <v>2269</v>
      </c>
      <c r="B2157" s="14" t="s">
        <v>80</v>
      </c>
      <c r="C2157" s="14" t="n">
        <v>0</v>
      </c>
      <c r="D2157" s="14" t="n">
        <v>166</v>
      </c>
      <c r="E2157" s="14" t="n">
        <v>2016</v>
      </c>
      <c r="F2157" s="14" t="s">
        <v>111</v>
      </c>
      <c r="G2157" s="14" t="n">
        <v>43</v>
      </c>
      <c r="H2157" s="14" t="n">
        <v>20</v>
      </c>
      <c r="I2157" s="14" t="n">
        <v>2</v>
      </c>
      <c r="J2157" s="14" t="n">
        <v>5</v>
      </c>
      <c r="K2157" s="14" t="n">
        <v>2</v>
      </c>
      <c r="L2157" s="14" t="n">
        <v>0</v>
      </c>
      <c r="M2157" s="14" t="n">
        <v>0</v>
      </c>
      <c r="N2157" s="14" t="s">
        <v>82</v>
      </c>
      <c r="O2157" s="14" t="s">
        <v>147</v>
      </c>
      <c r="P2157" s="14" t="s">
        <v>93</v>
      </c>
      <c r="Q2157" s="14" t="s">
        <v>94</v>
      </c>
      <c r="R2157" s="14" t="n">
        <v>0</v>
      </c>
      <c r="S2157" s="14" t="n">
        <v>0</v>
      </c>
      <c r="T2157" s="14" t="n">
        <v>0</v>
      </c>
      <c r="U2157" s="14" t="s">
        <v>95</v>
      </c>
      <c r="V2157" s="14" t="s">
        <v>95</v>
      </c>
      <c r="W2157" s="14" t="n">
        <v>0</v>
      </c>
      <c r="X2157" s="14" t="s">
        <v>86</v>
      </c>
      <c r="Y2157" s="14" t="n">
        <v>240</v>
      </c>
      <c r="Z2157" s="14" t="n">
        <v>0</v>
      </c>
      <c r="AA2157" s="14" t="n">
        <v>0</v>
      </c>
      <c r="AB2157" s="14" t="s">
        <v>101</v>
      </c>
      <c r="AC2157" s="14" t="n">
        <v>52.71</v>
      </c>
      <c r="AD2157" s="14" t="n">
        <v>0</v>
      </c>
      <c r="AE2157" s="14" t="n">
        <v>3</v>
      </c>
      <c r="AF2157" s="14" t="s">
        <v>88</v>
      </c>
      <c r="AG2157" s="15" t="n">
        <v>42670</v>
      </c>
      <c r="AH2157" s="14" t="n">
        <f aca="false">I2157+J2157</f>
        <v>7</v>
      </c>
      <c r="AI2157" s="14" t="n">
        <f aca="false">K2157+L2157+M2157</f>
        <v>2</v>
      </c>
      <c r="AJ2157" s="14" t="n">
        <f aca="false">AC2157*AH2157</f>
        <v>368.97</v>
      </c>
      <c r="AK2157" s="14" t="str">
        <f aca="false">IF(C2157=1,"Cancelled","Completed")</f>
        <v>Completed</v>
      </c>
      <c r="AL2157" s="14" t="str">
        <f aca="false">_xlfn.IFS(D2157&lt;=7,"0-7 Days",D2157&lt;=30,"8-30 Days",D2157&lt;=90,"31-90 Days",TRUE(),"90+ Days")</f>
        <v>90+ Days</v>
      </c>
      <c r="AM2157" s="14" t="str">
        <f aca="false">_xlfn.IFS(OR(F2157="December",F2157="January",F2157="February"),"Winter",OR(F2157="March",F2157="April",F2157="May"),"Spring",OR(F2157="June",F2157="July",F2157="August"),"Summer",TRUE(),"Autumn")</f>
        <v>Autumn</v>
      </c>
      <c r="AN2157" s="14" t="str">
        <f aca="false">IF(L2157+M2157&gt;0,"Family","Adult Only")</f>
        <v>Adult Only</v>
      </c>
      <c r="AO2157" s="14" t="str">
        <f aca="false">IF(U2157=V2157,"Same","Changed")</f>
        <v>Same</v>
      </c>
    </row>
    <row r="2158" customFormat="false" ht="15" hidden="false" customHeight="false" outlineLevel="0" collapsed="false">
      <c r="A2158" s="0" t="n">
        <v>2270</v>
      </c>
      <c r="B2158" s="0" t="s">
        <v>90</v>
      </c>
      <c r="C2158" s="0" t="n">
        <v>0</v>
      </c>
      <c r="D2158" s="0" t="n">
        <v>65</v>
      </c>
      <c r="E2158" s="0" t="n">
        <v>2017</v>
      </c>
      <c r="F2158" s="0" t="s">
        <v>91</v>
      </c>
      <c r="G2158" s="0" t="n">
        <v>30</v>
      </c>
      <c r="H2158" s="0" t="n">
        <v>29</v>
      </c>
      <c r="I2158" s="0" t="n">
        <v>2</v>
      </c>
      <c r="J2158" s="0" t="n">
        <v>6</v>
      </c>
      <c r="K2158" s="0" t="n">
        <v>2</v>
      </c>
      <c r="L2158" s="0" t="n">
        <v>0</v>
      </c>
      <c r="M2158" s="0" t="n">
        <v>0</v>
      </c>
      <c r="N2158" s="0" t="s">
        <v>112</v>
      </c>
      <c r="O2158" s="0" t="s">
        <v>158</v>
      </c>
      <c r="P2158" s="0" t="s">
        <v>93</v>
      </c>
      <c r="Q2158" s="0" t="s">
        <v>94</v>
      </c>
      <c r="R2158" s="0" t="n">
        <v>0</v>
      </c>
      <c r="S2158" s="0" t="n">
        <v>0</v>
      </c>
      <c r="T2158" s="0" t="n">
        <v>0</v>
      </c>
      <c r="U2158" s="0" t="s">
        <v>95</v>
      </c>
      <c r="V2158" s="0" t="s">
        <v>95</v>
      </c>
      <c r="W2158" s="0" t="n">
        <v>0</v>
      </c>
      <c r="X2158" s="0" t="s">
        <v>86</v>
      </c>
      <c r="Y2158" s="0" t="n">
        <v>9</v>
      </c>
      <c r="Z2158" s="0" t="n">
        <v>0</v>
      </c>
      <c r="AA2158" s="0" t="n">
        <v>0</v>
      </c>
      <c r="AB2158" s="0" t="s">
        <v>87</v>
      </c>
      <c r="AC2158" s="0" t="n">
        <v>184</v>
      </c>
      <c r="AD2158" s="0" t="n">
        <v>0</v>
      </c>
      <c r="AE2158" s="0" t="n">
        <v>1</v>
      </c>
      <c r="AF2158" s="0" t="s">
        <v>88</v>
      </c>
      <c r="AG2158" s="13" t="n">
        <v>42953</v>
      </c>
      <c r="AH2158" s="25" t="n">
        <f aca="false">I2158+J2158</f>
        <v>8</v>
      </c>
      <c r="AI2158" s="25" t="n">
        <f aca="false">K2158+L2158+M2158</f>
        <v>2</v>
      </c>
      <c r="AJ2158" s="25" t="n">
        <f aca="false">AC2158*AH2158</f>
        <v>1472</v>
      </c>
      <c r="AK2158" s="0" t="str">
        <f aca="false">IF(C2158=1,"Cancelled","Completed")</f>
        <v>Completed</v>
      </c>
      <c r="AL2158" s="0" t="str">
        <f aca="false">_xlfn.IFS(D2158&lt;=7,"0-7 Days",D2158&lt;=30,"8-30 Days",D2158&lt;=90,"31-90 Days",TRUE(),"90+ Days")</f>
        <v>31-90 Days</v>
      </c>
      <c r="AM2158" s="0" t="str">
        <f aca="false">_xlfn.IFS(OR(F2158="December",F2158="January",F2158="February"),"Winter",OR(F2158="March",F2158="April",F2158="May"),"Spring",OR(F2158="June",F2158="July",F2158="August"),"Summer",TRUE(),"Autumn")</f>
        <v>Summer</v>
      </c>
      <c r="AN2158" s="0" t="str">
        <f aca="false">IF(L2158+M2158&gt;0,"Family","Adult Only")</f>
        <v>Adult Only</v>
      </c>
      <c r="AO2158" s="0" t="str">
        <f aca="false">IF(U2158=V2158,"Same","Changed")</f>
        <v>Same</v>
      </c>
    </row>
    <row r="2159" customFormat="false" ht="15" hidden="false" customHeight="false" outlineLevel="0" collapsed="false">
      <c r="A2159" s="14" t="n">
        <v>2271</v>
      </c>
      <c r="B2159" s="14" t="s">
        <v>80</v>
      </c>
      <c r="C2159" s="14" t="n">
        <v>0</v>
      </c>
      <c r="D2159" s="14" t="n">
        <v>11</v>
      </c>
      <c r="E2159" s="14" t="n">
        <v>2015</v>
      </c>
      <c r="F2159" s="14" t="s">
        <v>111</v>
      </c>
      <c r="G2159" s="14" t="n">
        <v>41</v>
      </c>
      <c r="H2159" s="14" t="n">
        <v>10</v>
      </c>
      <c r="I2159" s="14" t="n">
        <v>0</v>
      </c>
      <c r="J2159" s="14" t="n">
        <v>1</v>
      </c>
      <c r="K2159" s="14" t="n">
        <v>2</v>
      </c>
      <c r="L2159" s="14" t="n">
        <v>0</v>
      </c>
      <c r="M2159" s="14" t="n">
        <v>0</v>
      </c>
      <c r="N2159" s="14" t="s">
        <v>82</v>
      </c>
      <c r="O2159" s="14" t="s">
        <v>92</v>
      </c>
      <c r="P2159" s="14" t="s">
        <v>128</v>
      </c>
      <c r="Q2159" s="14" t="s">
        <v>128</v>
      </c>
      <c r="R2159" s="14" t="n">
        <v>0</v>
      </c>
      <c r="S2159" s="14" t="n">
        <v>0</v>
      </c>
      <c r="T2159" s="14" t="n">
        <v>0</v>
      </c>
      <c r="U2159" s="14" t="s">
        <v>95</v>
      </c>
      <c r="V2159" s="14" t="s">
        <v>124</v>
      </c>
      <c r="W2159" s="14" t="n">
        <v>4</v>
      </c>
      <c r="X2159" s="14" t="s">
        <v>86</v>
      </c>
      <c r="Y2159" s="14" t="n">
        <v>281</v>
      </c>
      <c r="Z2159" s="14" t="n">
        <v>0</v>
      </c>
      <c r="AA2159" s="14" t="n">
        <v>0</v>
      </c>
      <c r="AB2159" s="14" t="s">
        <v>125</v>
      </c>
      <c r="AC2159" s="14" t="n">
        <v>45</v>
      </c>
      <c r="AD2159" s="14" t="n">
        <v>0</v>
      </c>
      <c r="AE2159" s="14" t="n">
        <v>0</v>
      </c>
      <c r="AF2159" s="14" t="s">
        <v>88</v>
      </c>
      <c r="AG2159" s="15" t="n">
        <v>42288</v>
      </c>
      <c r="AH2159" s="14" t="n">
        <f aca="false">I2159+J2159</f>
        <v>1</v>
      </c>
      <c r="AI2159" s="14" t="n">
        <f aca="false">K2159+L2159+M2159</f>
        <v>2</v>
      </c>
      <c r="AJ2159" s="14" t="n">
        <f aca="false">AC2159*AH2159</f>
        <v>45</v>
      </c>
      <c r="AK2159" s="14" t="str">
        <f aca="false">IF(C2159=1,"Cancelled","Completed")</f>
        <v>Completed</v>
      </c>
      <c r="AL2159" s="14" t="str">
        <f aca="false">_xlfn.IFS(D2159&lt;=7,"0-7 Days",D2159&lt;=30,"8-30 Days",D2159&lt;=90,"31-90 Days",TRUE(),"90+ Days")</f>
        <v>8-30 Days</v>
      </c>
      <c r="AM2159" s="14" t="str">
        <f aca="false">_xlfn.IFS(OR(F2159="December",F2159="January",F2159="February"),"Winter",OR(F2159="March",F2159="April",F2159="May"),"Spring",OR(F2159="June",F2159="July",F2159="August"),"Summer",TRUE(),"Autumn")</f>
        <v>Autumn</v>
      </c>
      <c r="AN2159" s="14" t="str">
        <f aca="false">IF(L2159+M2159&gt;0,"Family","Adult Only")</f>
        <v>Adult Only</v>
      </c>
      <c r="AO2159" s="14" t="str">
        <f aca="false">IF(U2159=V2159,"Same","Changed")</f>
        <v>Changed</v>
      </c>
    </row>
    <row r="2160" customFormat="false" ht="15" hidden="false" customHeight="false" outlineLevel="0" collapsed="false">
      <c r="A2160" s="0" t="n">
        <v>2272</v>
      </c>
      <c r="B2160" s="0" t="s">
        <v>80</v>
      </c>
      <c r="C2160" s="0" t="n">
        <v>0</v>
      </c>
      <c r="D2160" s="0" t="n">
        <v>77</v>
      </c>
      <c r="E2160" s="0" t="n">
        <v>2017</v>
      </c>
      <c r="F2160" s="0" t="s">
        <v>121</v>
      </c>
      <c r="G2160" s="0" t="n">
        <v>18</v>
      </c>
      <c r="H2160" s="0" t="n">
        <v>4</v>
      </c>
      <c r="I2160" s="0" t="n">
        <v>2</v>
      </c>
      <c r="J2160" s="0" t="n">
        <v>3</v>
      </c>
      <c r="K2160" s="0" t="n">
        <v>2</v>
      </c>
      <c r="L2160" s="0" t="n">
        <v>0</v>
      </c>
      <c r="M2160" s="0" t="n">
        <v>0</v>
      </c>
      <c r="N2160" s="0" t="s">
        <v>82</v>
      </c>
      <c r="O2160" s="0" t="s">
        <v>83</v>
      </c>
      <c r="P2160" s="0" t="s">
        <v>99</v>
      </c>
      <c r="Q2160" s="0" t="s">
        <v>94</v>
      </c>
      <c r="R2160" s="0" t="n">
        <v>0</v>
      </c>
      <c r="S2160" s="0" t="n">
        <v>0</v>
      </c>
      <c r="T2160" s="0" t="n">
        <v>0</v>
      </c>
      <c r="U2160" s="0" t="s">
        <v>95</v>
      </c>
      <c r="V2160" s="0" t="s">
        <v>95</v>
      </c>
      <c r="W2160" s="0" t="n">
        <v>0</v>
      </c>
      <c r="X2160" s="0" t="s">
        <v>86</v>
      </c>
      <c r="Y2160" s="0" t="n">
        <v>6</v>
      </c>
      <c r="Z2160" s="0" t="n">
        <v>0</v>
      </c>
      <c r="AA2160" s="0" t="n">
        <v>0</v>
      </c>
      <c r="AB2160" s="0" t="s">
        <v>87</v>
      </c>
      <c r="AC2160" s="0" t="n">
        <v>48</v>
      </c>
      <c r="AD2160" s="0" t="n">
        <v>0</v>
      </c>
      <c r="AE2160" s="0" t="n">
        <v>0</v>
      </c>
      <c r="AF2160" s="0" t="s">
        <v>88</v>
      </c>
      <c r="AG2160" s="13" t="n">
        <v>42864</v>
      </c>
      <c r="AH2160" s="25" t="n">
        <f aca="false">I2160+J2160</f>
        <v>5</v>
      </c>
      <c r="AI2160" s="25" t="n">
        <f aca="false">K2160+L2160+M2160</f>
        <v>2</v>
      </c>
      <c r="AJ2160" s="25" t="n">
        <f aca="false">AC2160*AH2160</f>
        <v>240</v>
      </c>
      <c r="AK2160" s="0" t="str">
        <f aca="false">IF(C2160=1,"Cancelled","Completed")</f>
        <v>Completed</v>
      </c>
      <c r="AL2160" s="0" t="str">
        <f aca="false">_xlfn.IFS(D2160&lt;=7,"0-7 Days",D2160&lt;=30,"8-30 Days",D2160&lt;=90,"31-90 Days",TRUE(),"90+ Days")</f>
        <v>31-90 Days</v>
      </c>
      <c r="AM2160" s="0" t="str">
        <f aca="false">_xlfn.IFS(OR(F2160="December",F2160="January",F2160="February"),"Winter",OR(F2160="March",F2160="April",F2160="May"),"Spring",OR(F2160="June",F2160="July",F2160="August"),"Summer",TRUE(),"Autumn")</f>
        <v>Spring</v>
      </c>
      <c r="AN2160" s="0" t="str">
        <f aca="false">IF(L2160+M2160&gt;0,"Family","Adult Only")</f>
        <v>Adult Only</v>
      </c>
      <c r="AO2160" s="0" t="str">
        <f aca="false">IF(U2160=V2160,"Same","Changed")</f>
        <v>Same</v>
      </c>
    </row>
    <row r="2161" customFormat="false" ht="15" hidden="false" customHeight="false" outlineLevel="0" collapsed="false">
      <c r="A2161" s="14" t="n">
        <v>2273</v>
      </c>
      <c r="B2161" s="14" t="s">
        <v>90</v>
      </c>
      <c r="C2161" s="14" t="n">
        <v>1</v>
      </c>
      <c r="D2161" s="14" t="n">
        <v>121</v>
      </c>
      <c r="E2161" s="14" t="n">
        <v>2017</v>
      </c>
      <c r="F2161" s="14" t="s">
        <v>119</v>
      </c>
      <c r="G2161" s="14" t="n">
        <v>33</v>
      </c>
      <c r="H2161" s="14" t="n">
        <v>18</v>
      </c>
      <c r="I2161" s="14" t="n">
        <v>1</v>
      </c>
      <c r="J2161" s="14" t="n">
        <v>2</v>
      </c>
      <c r="K2161" s="14" t="n">
        <v>2</v>
      </c>
      <c r="L2161" s="14" t="n">
        <v>0</v>
      </c>
      <c r="M2161" s="14" t="n">
        <v>0</v>
      </c>
      <c r="N2161" s="14" t="s">
        <v>107</v>
      </c>
      <c r="O2161" s="14" t="s">
        <v>83</v>
      </c>
      <c r="P2161" s="14" t="s">
        <v>93</v>
      </c>
      <c r="Q2161" s="14" t="s">
        <v>94</v>
      </c>
      <c r="R2161" s="14" t="n">
        <v>0</v>
      </c>
      <c r="S2161" s="14" t="n">
        <v>0</v>
      </c>
      <c r="T2161" s="14" t="n">
        <v>0</v>
      </c>
      <c r="U2161" s="14" t="s">
        <v>95</v>
      </c>
      <c r="V2161" s="14" t="s">
        <v>95</v>
      </c>
      <c r="W2161" s="14" t="n">
        <v>0</v>
      </c>
      <c r="X2161" s="14" t="s">
        <v>86</v>
      </c>
      <c r="Y2161" s="14" t="n">
        <v>9</v>
      </c>
      <c r="Z2161" s="14" t="n">
        <v>0</v>
      </c>
      <c r="AA2161" s="14" t="n">
        <v>0</v>
      </c>
      <c r="AB2161" s="14" t="s">
        <v>87</v>
      </c>
      <c r="AC2161" s="14" t="n">
        <v>125</v>
      </c>
      <c r="AD2161" s="14" t="n">
        <v>0</v>
      </c>
      <c r="AE2161" s="14" t="n">
        <v>0</v>
      </c>
      <c r="AF2161" s="14" t="s">
        <v>96</v>
      </c>
      <c r="AG2161" s="15" t="n">
        <v>42952</v>
      </c>
      <c r="AH2161" s="14" t="n">
        <f aca="false">I2161+J2161</f>
        <v>3</v>
      </c>
      <c r="AI2161" s="14" t="n">
        <f aca="false">K2161+L2161+M2161</f>
        <v>2</v>
      </c>
      <c r="AJ2161" s="14" t="n">
        <f aca="false">AC2161*AH2161</f>
        <v>375</v>
      </c>
      <c r="AK2161" s="14" t="str">
        <f aca="false">IF(C2161=1,"Cancelled","Completed")</f>
        <v>Cancelled</v>
      </c>
      <c r="AL2161" s="14" t="str">
        <f aca="false">_xlfn.IFS(D2161&lt;=7,"0-7 Days",D2161&lt;=30,"8-30 Days",D2161&lt;=90,"31-90 Days",TRUE(),"90+ Days")</f>
        <v>90+ Days</v>
      </c>
      <c r="AM2161" s="14" t="str">
        <f aca="false">_xlfn.IFS(OR(F2161="December",F2161="January",F2161="February"),"Winter",OR(F2161="March",F2161="April",F2161="May"),"Spring",OR(F2161="June",F2161="July",F2161="August"),"Summer",TRUE(),"Autumn")</f>
        <v>Summer</v>
      </c>
      <c r="AN2161" s="14" t="str">
        <f aca="false">IF(L2161+M2161&gt;0,"Family","Adult Only")</f>
        <v>Adult Only</v>
      </c>
      <c r="AO2161" s="14" t="str">
        <f aca="false">IF(U2161=V2161,"Same","Changed")</f>
        <v>Same</v>
      </c>
    </row>
    <row r="2162" customFormat="false" ht="15" hidden="false" customHeight="false" outlineLevel="0" collapsed="false">
      <c r="A2162" s="0" t="n">
        <v>2274</v>
      </c>
      <c r="B2162" s="0" t="s">
        <v>90</v>
      </c>
      <c r="C2162" s="0" t="n">
        <v>1</v>
      </c>
      <c r="D2162" s="0" t="n">
        <v>3</v>
      </c>
      <c r="E2162" s="0" t="n">
        <v>2016</v>
      </c>
      <c r="F2162" s="0" t="s">
        <v>103</v>
      </c>
      <c r="G2162" s="0" t="n">
        <v>10</v>
      </c>
      <c r="H2162" s="0" t="n">
        <v>2</v>
      </c>
      <c r="I2162" s="0" t="n">
        <v>0</v>
      </c>
      <c r="J2162" s="0" t="n">
        <v>2</v>
      </c>
      <c r="K2162" s="0" t="n">
        <v>2</v>
      </c>
      <c r="L2162" s="0" t="n">
        <v>0</v>
      </c>
      <c r="M2162" s="0" t="n">
        <v>0</v>
      </c>
      <c r="N2162" s="0" t="s">
        <v>82</v>
      </c>
      <c r="O2162" s="0" t="s">
        <v>122</v>
      </c>
      <c r="P2162" s="0" t="s">
        <v>93</v>
      </c>
      <c r="Q2162" s="0" t="s">
        <v>94</v>
      </c>
      <c r="R2162" s="0" t="n">
        <v>0</v>
      </c>
      <c r="S2162" s="0" t="n">
        <v>0</v>
      </c>
      <c r="T2162" s="0" t="n">
        <v>0</v>
      </c>
      <c r="U2162" s="0" t="s">
        <v>95</v>
      </c>
      <c r="V2162" s="0" t="s">
        <v>95</v>
      </c>
      <c r="W2162" s="0" t="n">
        <v>0</v>
      </c>
      <c r="X2162" s="0" t="s">
        <v>86</v>
      </c>
      <c r="Y2162" s="0" t="n">
        <v>9</v>
      </c>
      <c r="Z2162" s="0" t="n">
        <v>0</v>
      </c>
      <c r="AA2162" s="0" t="n">
        <v>0</v>
      </c>
      <c r="AB2162" s="0" t="s">
        <v>87</v>
      </c>
      <c r="AC2162" s="0" t="n">
        <v>101</v>
      </c>
      <c r="AD2162" s="0" t="n">
        <v>0</v>
      </c>
      <c r="AE2162" s="0" t="n">
        <v>0</v>
      </c>
      <c r="AF2162" s="0" t="s">
        <v>96</v>
      </c>
      <c r="AG2162" s="13" t="n">
        <v>42428</v>
      </c>
      <c r="AH2162" s="25" t="n">
        <f aca="false">I2162+J2162</f>
        <v>2</v>
      </c>
      <c r="AI2162" s="25" t="n">
        <f aca="false">K2162+L2162+M2162</f>
        <v>2</v>
      </c>
      <c r="AJ2162" s="25" t="n">
        <f aca="false">AC2162*AH2162</f>
        <v>202</v>
      </c>
      <c r="AK2162" s="0" t="str">
        <f aca="false">IF(C2162=1,"Cancelled","Completed")</f>
        <v>Cancelled</v>
      </c>
      <c r="AL2162" s="0" t="str">
        <f aca="false">_xlfn.IFS(D2162&lt;=7,"0-7 Days",D2162&lt;=30,"8-30 Days",D2162&lt;=90,"31-90 Days",TRUE(),"90+ Days")</f>
        <v>0-7 Days</v>
      </c>
      <c r="AM2162" s="0" t="str">
        <f aca="false">_xlfn.IFS(OR(F2162="December",F2162="January",F2162="February"),"Winter",OR(F2162="March",F2162="April",F2162="May"),"Spring",OR(F2162="June",F2162="July",F2162="August"),"Summer",TRUE(),"Autumn")</f>
        <v>Spring</v>
      </c>
      <c r="AN2162" s="0" t="str">
        <f aca="false">IF(L2162+M2162&gt;0,"Family","Adult Only")</f>
        <v>Adult Only</v>
      </c>
      <c r="AO2162" s="0" t="str">
        <f aca="false">IF(U2162=V2162,"Same","Changed")</f>
        <v>Same</v>
      </c>
    </row>
    <row r="2163" customFormat="false" ht="15" hidden="false" customHeight="false" outlineLevel="0" collapsed="false">
      <c r="A2163" s="14" t="n">
        <v>2275</v>
      </c>
      <c r="B2163" s="14" t="s">
        <v>90</v>
      </c>
      <c r="C2163" s="14" t="n">
        <v>0</v>
      </c>
      <c r="D2163" s="14" t="n">
        <v>9</v>
      </c>
      <c r="E2163" s="14" t="n">
        <v>2017</v>
      </c>
      <c r="F2163" s="14" t="s">
        <v>106</v>
      </c>
      <c r="G2163" s="14" t="n">
        <v>14</v>
      </c>
      <c r="H2163" s="14" t="n">
        <v>2</v>
      </c>
      <c r="I2163" s="14" t="n">
        <v>1</v>
      </c>
      <c r="J2163" s="14" t="n">
        <v>0</v>
      </c>
      <c r="K2163" s="14" t="n">
        <v>2</v>
      </c>
      <c r="L2163" s="14" t="n">
        <v>0</v>
      </c>
      <c r="M2163" s="14" t="n">
        <v>0</v>
      </c>
      <c r="N2163" s="14" t="s">
        <v>107</v>
      </c>
      <c r="O2163" s="14" t="s">
        <v>123</v>
      </c>
      <c r="P2163" s="14" t="s">
        <v>93</v>
      </c>
      <c r="Q2163" s="14" t="s">
        <v>94</v>
      </c>
      <c r="R2163" s="14" t="n">
        <v>0</v>
      </c>
      <c r="S2163" s="14" t="n">
        <v>0</v>
      </c>
      <c r="T2163" s="14" t="n">
        <v>0</v>
      </c>
      <c r="U2163" s="14" t="s">
        <v>95</v>
      </c>
      <c r="V2163" s="14" t="s">
        <v>95</v>
      </c>
      <c r="W2163" s="14" t="n">
        <v>0</v>
      </c>
      <c r="X2163" s="14" t="s">
        <v>86</v>
      </c>
      <c r="Y2163" s="14" t="n">
        <v>7</v>
      </c>
      <c r="Z2163" s="14" t="n">
        <v>0</v>
      </c>
      <c r="AA2163" s="14" t="n">
        <v>0</v>
      </c>
      <c r="AB2163" s="14" t="s">
        <v>87</v>
      </c>
      <c r="AC2163" s="14" t="n">
        <v>100.2</v>
      </c>
      <c r="AD2163" s="14" t="n">
        <v>0</v>
      </c>
      <c r="AE2163" s="14" t="n">
        <v>0</v>
      </c>
      <c r="AF2163" s="14" t="s">
        <v>88</v>
      </c>
      <c r="AG2163" s="15" t="n">
        <v>42828</v>
      </c>
      <c r="AH2163" s="14" t="n">
        <f aca="false">I2163+J2163</f>
        <v>1</v>
      </c>
      <c r="AI2163" s="14" t="n">
        <f aca="false">K2163+L2163+M2163</f>
        <v>2</v>
      </c>
      <c r="AJ2163" s="14" t="n">
        <f aca="false">AC2163*AH2163</f>
        <v>100.2</v>
      </c>
      <c r="AK2163" s="14" t="str">
        <f aca="false">IF(C2163=1,"Cancelled","Completed")</f>
        <v>Completed</v>
      </c>
      <c r="AL2163" s="14" t="str">
        <f aca="false">_xlfn.IFS(D2163&lt;=7,"0-7 Days",D2163&lt;=30,"8-30 Days",D2163&lt;=90,"31-90 Days",TRUE(),"90+ Days")</f>
        <v>8-30 Days</v>
      </c>
      <c r="AM2163" s="14" t="str">
        <f aca="false">_xlfn.IFS(OR(F2163="December",F2163="January",F2163="February"),"Winter",OR(F2163="March",F2163="April",F2163="May"),"Spring",OR(F2163="June",F2163="July",F2163="August"),"Summer",TRUE(),"Autumn")</f>
        <v>Spring</v>
      </c>
      <c r="AN2163" s="14" t="str">
        <f aca="false">IF(L2163+M2163&gt;0,"Family","Adult Only")</f>
        <v>Adult Only</v>
      </c>
      <c r="AO2163" s="14" t="str">
        <f aca="false">IF(U2163=V2163,"Same","Changed")</f>
        <v>Same</v>
      </c>
    </row>
    <row r="2164" customFormat="false" ht="15" hidden="false" customHeight="false" outlineLevel="0" collapsed="false">
      <c r="A2164" s="0" t="n">
        <v>2276</v>
      </c>
      <c r="B2164" s="0" t="s">
        <v>80</v>
      </c>
      <c r="C2164" s="0" t="n">
        <v>0</v>
      </c>
      <c r="D2164" s="0" t="n">
        <v>173</v>
      </c>
      <c r="E2164" s="0" t="n">
        <v>2016</v>
      </c>
      <c r="F2164" s="0" t="s">
        <v>111</v>
      </c>
      <c r="G2164" s="0" t="n">
        <v>43</v>
      </c>
      <c r="H2164" s="0" t="n">
        <v>17</v>
      </c>
      <c r="I2164" s="0" t="n">
        <v>2</v>
      </c>
      <c r="J2164" s="0" t="n">
        <v>5</v>
      </c>
      <c r="K2164" s="0" t="n">
        <v>2</v>
      </c>
      <c r="L2164" s="0" t="n">
        <v>0</v>
      </c>
      <c r="M2164" s="0" t="n">
        <v>0</v>
      </c>
      <c r="N2164" s="0" t="s">
        <v>82</v>
      </c>
      <c r="O2164" s="0" t="s">
        <v>83</v>
      </c>
      <c r="P2164" s="0" t="s">
        <v>93</v>
      </c>
      <c r="Q2164" s="0" t="s">
        <v>94</v>
      </c>
      <c r="R2164" s="0" t="n">
        <v>0</v>
      </c>
      <c r="S2164" s="0" t="n">
        <v>0</v>
      </c>
      <c r="T2164" s="0" t="n">
        <v>0</v>
      </c>
      <c r="U2164" s="0" t="s">
        <v>95</v>
      </c>
      <c r="V2164" s="0" t="s">
        <v>95</v>
      </c>
      <c r="W2164" s="0" t="n">
        <v>0</v>
      </c>
      <c r="X2164" s="0" t="s">
        <v>86</v>
      </c>
      <c r="Y2164" s="0" t="n">
        <v>240</v>
      </c>
      <c r="Z2164" s="0" t="n">
        <v>0</v>
      </c>
      <c r="AA2164" s="0" t="n">
        <v>0</v>
      </c>
      <c r="AB2164" s="0" t="s">
        <v>101</v>
      </c>
      <c r="AC2164" s="0" t="n">
        <v>58.71</v>
      </c>
      <c r="AD2164" s="0" t="n">
        <v>0</v>
      </c>
      <c r="AE2164" s="0" t="n">
        <v>1</v>
      </c>
      <c r="AF2164" s="0" t="s">
        <v>88</v>
      </c>
      <c r="AG2164" s="13" t="n">
        <v>42667</v>
      </c>
      <c r="AH2164" s="25" t="n">
        <f aca="false">I2164+J2164</f>
        <v>7</v>
      </c>
      <c r="AI2164" s="25" t="n">
        <f aca="false">K2164+L2164+M2164</f>
        <v>2</v>
      </c>
      <c r="AJ2164" s="25" t="n">
        <f aca="false">AC2164*AH2164</f>
        <v>410.97</v>
      </c>
      <c r="AK2164" s="0" t="str">
        <f aca="false">IF(C2164=1,"Cancelled","Completed")</f>
        <v>Completed</v>
      </c>
      <c r="AL2164" s="0" t="str">
        <f aca="false">_xlfn.IFS(D2164&lt;=7,"0-7 Days",D2164&lt;=30,"8-30 Days",D2164&lt;=90,"31-90 Days",TRUE(),"90+ Days")</f>
        <v>90+ Days</v>
      </c>
      <c r="AM2164" s="0" t="str">
        <f aca="false">_xlfn.IFS(OR(F2164="December",F2164="January",F2164="February"),"Winter",OR(F2164="March",F2164="April",F2164="May"),"Spring",OR(F2164="June",F2164="July",F2164="August"),"Summer",TRUE(),"Autumn")</f>
        <v>Autumn</v>
      </c>
      <c r="AN2164" s="0" t="str">
        <f aca="false">IF(L2164+M2164&gt;0,"Family","Adult Only")</f>
        <v>Adult Only</v>
      </c>
      <c r="AO2164" s="0" t="str">
        <f aca="false">IF(U2164=V2164,"Same","Changed")</f>
        <v>Same</v>
      </c>
    </row>
    <row r="2165" customFormat="false" ht="15" hidden="false" customHeight="false" outlineLevel="0" collapsed="false">
      <c r="A2165" s="14" t="n">
        <v>2277</v>
      </c>
      <c r="B2165" s="14" t="s">
        <v>80</v>
      </c>
      <c r="C2165" s="14" t="n">
        <v>0</v>
      </c>
      <c r="D2165" s="14" t="n">
        <v>179</v>
      </c>
      <c r="E2165" s="14" t="n">
        <v>2016</v>
      </c>
      <c r="F2165" s="14" t="s">
        <v>91</v>
      </c>
      <c r="G2165" s="14" t="n">
        <v>32</v>
      </c>
      <c r="H2165" s="14" t="n">
        <v>31</v>
      </c>
      <c r="I2165" s="14" t="n">
        <v>2</v>
      </c>
      <c r="J2165" s="14" t="n">
        <v>2</v>
      </c>
      <c r="K2165" s="14" t="n">
        <v>2</v>
      </c>
      <c r="L2165" s="14" t="n">
        <v>0</v>
      </c>
      <c r="M2165" s="14" t="n">
        <v>0</v>
      </c>
      <c r="N2165" s="14" t="s">
        <v>82</v>
      </c>
      <c r="O2165" s="14" t="s">
        <v>151</v>
      </c>
      <c r="P2165" s="14" t="s">
        <v>99</v>
      </c>
      <c r="Q2165" s="14" t="s">
        <v>94</v>
      </c>
      <c r="R2165" s="14" t="n">
        <v>0</v>
      </c>
      <c r="S2165" s="14" t="n">
        <v>0</v>
      </c>
      <c r="T2165" s="14" t="n">
        <v>0</v>
      </c>
      <c r="U2165" s="14" t="s">
        <v>95</v>
      </c>
      <c r="V2165" s="14" t="s">
        <v>95</v>
      </c>
      <c r="W2165" s="14" t="n">
        <v>0</v>
      </c>
      <c r="X2165" s="14" t="s">
        <v>86</v>
      </c>
      <c r="Y2165" s="14" t="n">
        <v>96</v>
      </c>
      <c r="Z2165" s="14" t="n">
        <v>0</v>
      </c>
      <c r="AA2165" s="14" t="n">
        <v>0</v>
      </c>
      <c r="AB2165" s="14" t="s">
        <v>101</v>
      </c>
      <c r="AC2165" s="14" t="n">
        <v>103.5</v>
      </c>
      <c r="AD2165" s="14" t="n">
        <v>0</v>
      </c>
      <c r="AE2165" s="14" t="n">
        <v>1</v>
      </c>
      <c r="AF2165" s="14" t="s">
        <v>88</v>
      </c>
      <c r="AG2165" s="15" t="n">
        <v>42586</v>
      </c>
      <c r="AH2165" s="14" t="n">
        <f aca="false">I2165+J2165</f>
        <v>4</v>
      </c>
      <c r="AI2165" s="14" t="n">
        <f aca="false">K2165+L2165+M2165</f>
        <v>2</v>
      </c>
      <c r="AJ2165" s="14" t="n">
        <f aca="false">AC2165*AH2165</f>
        <v>414</v>
      </c>
      <c r="AK2165" s="14" t="str">
        <f aca="false">IF(C2165=1,"Cancelled","Completed")</f>
        <v>Completed</v>
      </c>
      <c r="AL2165" s="14" t="str">
        <f aca="false">_xlfn.IFS(D2165&lt;=7,"0-7 Days",D2165&lt;=30,"8-30 Days",D2165&lt;=90,"31-90 Days",TRUE(),"90+ Days")</f>
        <v>90+ Days</v>
      </c>
      <c r="AM2165" s="14" t="str">
        <f aca="false">_xlfn.IFS(OR(F2165="December",F2165="January",F2165="February"),"Winter",OR(F2165="March",F2165="April",F2165="May"),"Spring",OR(F2165="June",F2165="July",F2165="August"),"Summer",TRUE(),"Autumn")</f>
        <v>Summer</v>
      </c>
      <c r="AN2165" s="14" t="str">
        <f aca="false">IF(L2165+M2165&gt;0,"Family","Adult Only")</f>
        <v>Adult Only</v>
      </c>
      <c r="AO2165" s="14" t="str">
        <f aca="false">IF(U2165=V2165,"Same","Changed")</f>
        <v>Same</v>
      </c>
    </row>
    <row r="2166" customFormat="false" ht="15" hidden="false" customHeight="false" outlineLevel="0" collapsed="false">
      <c r="A2166" s="0" t="n">
        <v>2278</v>
      </c>
      <c r="B2166" s="0" t="s">
        <v>90</v>
      </c>
      <c r="C2166" s="0" t="n">
        <v>0</v>
      </c>
      <c r="D2166" s="0" t="n">
        <v>518</v>
      </c>
      <c r="E2166" s="0" t="n">
        <v>2017</v>
      </c>
      <c r="F2166" s="0" t="s">
        <v>119</v>
      </c>
      <c r="G2166" s="0" t="n">
        <v>34</v>
      </c>
      <c r="H2166" s="0" t="n">
        <v>26</v>
      </c>
      <c r="I2166" s="0" t="n">
        <v>2</v>
      </c>
      <c r="J2166" s="0" t="n">
        <v>1</v>
      </c>
      <c r="K2166" s="0" t="n">
        <v>2</v>
      </c>
      <c r="L2166" s="0" t="n">
        <v>0</v>
      </c>
      <c r="M2166" s="0" t="n">
        <v>0</v>
      </c>
      <c r="N2166" s="0" t="s">
        <v>82</v>
      </c>
      <c r="O2166" s="0" t="s">
        <v>83</v>
      </c>
      <c r="P2166" s="0" t="s">
        <v>116</v>
      </c>
      <c r="Q2166" s="0" t="s">
        <v>94</v>
      </c>
      <c r="R2166" s="0" t="n">
        <v>0</v>
      </c>
      <c r="S2166" s="0" t="n">
        <v>0</v>
      </c>
      <c r="T2166" s="0" t="n">
        <v>0</v>
      </c>
      <c r="U2166" s="0" t="s">
        <v>95</v>
      </c>
      <c r="V2166" s="0" t="s">
        <v>95</v>
      </c>
      <c r="W2166" s="0" t="n">
        <v>0</v>
      </c>
      <c r="X2166" s="0" t="s">
        <v>86</v>
      </c>
      <c r="Y2166" s="0" t="n">
        <v>229</v>
      </c>
      <c r="Z2166" s="0" t="n">
        <v>0</v>
      </c>
      <c r="AA2166" s="0" t="n">
        <v>0</v>
      </c>
      <c r="AB2166" s="0" t="s">
        <v>101</v>
      </c>
      <c r="AC2166" s="0" t="n">
        <v>112.67</v>
      </c>
      <c r="AD2166" s="0" t="n">
        <v>0</v>
      </c>
      <c r="AE2166" s="0" t="n">
        <v>1</v>
      </c>
      <c r="AF2166" s="0" t="s">
        <v>88</v>
      </c>
      <c r="AG2166" s="13" t="n">
        <v>42976</v>
      </c>
      <c r="AH2166" s="25" t="n">
        <f aca="false">I2166+J2166</f>
        <v>3</v>
      </c>
      <c r="AI2166" s="25" t="n">
        <f aca="false">K2166+L2166+M2166</f>
        <v>2</v>
      </c>
      <c r="AJ2166" s="25" t="n">
        <f aca="false">AC2166*AH2166</f>
        <v>338.01</v>
      </c>
      <c r="AK2166" s="0" t="str">
        <f aca="false">IF(C2166=1,"Cancelled","Completed")</f>
        <v>Completed</v>
      </c>
      <c r="AL2166" s="0" t="str">
        <f aca="false">_xlfn.IFS(D2166&lt;=7,"0-7 Days",D2166&lt;=30,"8-30 Days",D2166&lt;=90,"31-90 Days",TRUE(),"90+ Days")</f>
        <v>90+ Days</v>
      </c>
      <c r="AM2166" s="0" t="str">
        <f aca="false">_xlfn.IFS(OR(F2166="December",F2166="January",F2166="February"),"Winter",OR(F2166="March",F2166="April",F2166="May"),"Spring",OR(F2166="June",F2166="July",F2166="August"),"Summer",TRUE(),"Autumn")</f>
        <v>Summer</v>
      </c>
      <c r="AN2166" s="0" t="str">
        <f aca="false">IF(L2166+M2166&gt;0,"Family","Adult Only")</f>
        <v>Adult Only</v>
      </c>
      <c r="AO2166" s="0" t="str">
        <f aca="false">IF(U2166=V2166,"Same","Changed")</f>
        <v>Same</v>
      </c>
    </row>
    <row r="2167" customFormat="false" ht="15" hidden="false" customHeight="false" outlineLevel="0" collapsed="false">
      <c r="A2167" s="14" t="n">
        <v>2279</v>
      </c>
      <c r="B2167" s="14" t="s">
        <v>90</v>
      </c>
      <c r="C2167" s="14" t="n">
        <v>1</v>
      </c>
      <c r="D2167" s="14" t="n">
        <v>135</v>
      </c>
      <c r="E2167" s="14" t="n">
        <v>2015</v>
      </c>
      <c r="F2167" s="14" t="s">
        <v>81</v>
      </c>
      <c r="G2167" s="14" t="n">
        <v>49</v>
      </c>
      <c r="H2167" s="14" t="n">
        <v>5</v>
      </c>
      <c r="I2167" s="14" t="n">
        <v>1</v>
      </c>
      <c r="J2167" s="14" t="n">
        <v>1</v>
      </c>
      <c r="K2167" s="14" t="n">
        <v>1</v>
      </c>
      <c r="L2167" s="14" t="n">
        <v>0</v>
      </c>
      <c r="M2167" s="14" t="n">
        <v>0</v>
      </c>
      <c r="N2167" s="14" t="s">
        <v>82</v>
      </c>
      <c r="O2167" s="14" t="s">
        <v>92</v>
      </c>
      <c r="P2167" s="14" t="s">
        <v>116</v>
      </c>
      <c r="Q2167" s="14" t="s">
        <v>94</v>
      </c>
      <c r="R2167" s="14" t="n">
        <v>0</v>
      </c>
      <c r="S2167" s="14" t="n">
        <v>0</v>
      </c>
      <c r="T2167" s="14" t="n">
        <v>0</v>
      </c>
      <c r="U2167" s="14" t="s">
        <v>95</v>
      </c>
      <c r="V2167" s="14" t="s">
        <v>95</v>
      </c>
      <c r="W2167" s="14" t="n">
        <v>0</v>
      </c>
      <c r="X2167" s="14" t="s">
        <v>86</v>
      </c>
      <c r="Y2167" s="14" t="n">
        <v>1</v>
      </c>
      <c r="Z2167" s="14" t="n">
        <v>0</v>
      </c>
      <c r="AA2167" s="14" t="n">
        <v>0</v>
      </c>
      <c r="AB2167" s="14" t="s">
        <v>101</v>
      </c>
      <c r="AC2167" s="14" t="n">
        <v>51.4</v>
      </c>
      <c r="AD2167" s="14" t="n">
        <v>0</v>
      </c>
      <c r="AE2167" s="14" t="n">
        <v>0</v>
      </c>
      <c r="AF2167" s="14" t="s">
        <v>96</v>
      </c>
      <c r="AG2167" s="15" t="n">
        <v>42283</v>
      </c>
      <c r="AH2167" s="14" t="n">
        <f aca="false">I2167+J2167</f>
        <v>2</v>
      </c>
      <c r="AI2167" s="14" t="n">
        <f aca="false">K2167+L2167+M2167</f>
        <v>1</v>
      </c>
      <c r="AJ2167" s="14" t="n">
        <f aca="false">AC2167*AH2167</f>
        <v>102.8</v>
      </c>
      <c r="AK2167" s="14" t="str">
        <f aca="false">IF(C2167=1,"Cancelled","Completed")</f>
        <v>Cancelled</v>
      </c>
      <c r="AL2167" s="14" t="str">
        <f aca="false">_xlfn.IFS(D2167&lt;=7,"0-7 Days",D2167&lt;=30,"8-30 Days",D2167&lt;=90,"31-90 Days",TRUE(),"90+ Days")</f>
        <v>90+ Days</v>
      </c>
      <c r="AM2167" s="14" t="str">
        <f aca="false">_xlfn.IFS(OR(F2167="December",F2167="January",F2167="February"),"Winter",OR(F2167="March",F2167="April",F2167="May"),"Spring",OR(F2167="June",F2167="July",F2167="August"),"Summer",TRUE(),"Autumn")</f>
        <v>Winter</v>
      </c>
      <c r="AN2167" s="14" t="str">
        <f aca="false">IF(L2167+M2167&gt;0,"Family","Adult Only")</f>
        <v>Adult Only</v>
      </c>
      <c r="AO2167" s="14" t="str">
        <f aca="false">IF(U2167=V2167,"Same","Changed")</f>
        <v>Same</v>
      </c>
    </row>
    <row r="2168" customFormat="false" ht="15" hidden="false" customHeight="false" outlineLevel="0" collapsed="false">
      <c r="A2168" s="0" t="n">
        <v>2280</v>
      </c>
      <c r="B2168" s="0" t="s">
        <v>90</v>
      </c>
      <c r="C2168" s="0" t="n">
        <v>0</v>
      </c>
      <c r="D2168" s="0" t="n">
        <v>7</v>
      </c>
      <c r="E2168" s="0" t="n">
        <v>2016</v>
      </c>
      <c r="F2168" s="0" t="s">
        <v>111</v>
      </c>
      <c r="G2168" s="0" t="n">
        <v>41</v>
      </c>
      <c r="H2168" s="0" t="n">
        <v>6</v>
      </c>
      <c r="I2168" s="0" t="n">
        <v>0</v>
      </c>
      <c r="J2168" s="0" t="n">
        <v>2</v>
      </c>
      <c r="K2168" s="0" t="n">
        <v>1</v>
      </c>
      <c r="L2168" s="0" t="n">
        <v>0</v>
      </c>
      <c r="M2168" s="0" t="n">
        <v>0</v>
      </c>
      <c r="N2168" s="0" t="s">
        <v>82</v>
      </c>
      <c r="O2168" s="0" t="s">
        <v>122</v>
      </c>
      <c r="P2168" s="0" t="s">
        <v>99</v>
      </c>
      <c r="Q2168" s="0" t="s">
        <v>94</v>
      </c>
      <c r="R2168" s="0" t="n">
        <v>0</v>
      </c>
      <c r="S2168" s="0" t="n">
        <v>0</v>
      </c>
      <c r="T2168" s="0" t="n">
        <v>0</v>
      </c>
      <c r="U2168" s="0" t="s">
        <v>95</v>
      </c>
      <c r="V2168" s="0" t="s">
        <v>95</v>
      </c>
      <c r="W2168" s="0" t="n">
        <v>0</v>
      </c>
      <c r="X2168" s="0" t="s">
        <v>86</v>
      </c>
      <c r="Y2168" s="0" t="n">
        <v>327</v>
      </c>
      <c r="Z2168" s="0" t="n">
        <v>0</v>
      </c>
      <c r="AA2168" s="0" t="n">
        <v>0</v>
      </c>
      <c r="AB2168" s="0" t="s">
        <v>101</v>
      </c>
      <c r="AC2168" s="0" t="n">
        <v>125</v>
      </c>
      <c r="AD2168" s="0" t="n">
        <v>0</v>
      </c>
      <c r="AE2168" s="0" t="n">
        <v>0</v>
      </c>
      <c r="AF2168" s="0" t="s">
        <v>88</v>
      </c>
      <c r="AG2168" s="13" t="n">
        <v>42651</v>
      </c>
      <c r="AH2168" s="25" t="n">
        <f aca="false">I2168+J2168</f>
        <v>2</v>
      </c>
      <c r="AI2168" s="25" t="n">
        <f aca="false">K2168+L2168+M2168</f>
        <v>1</v>
      </c>
      <c r="AJ2168" s="25" t="n">
        <f aca="false">AC2168*AH2168</f>
        <v>250</v>
      </c>
      <c r="AK2168" s="0" t="str">
        <f aca="false">IF(C2168=1,"Cancelled","Completed")</f>
        <v>Completed</v>
      </c>
      <c r="AL2168" s="0" t="str">
        <f aca="false">_xlfn.IFS(D2168&lt;=7,"0-7 Days",D2168&lt;=30,"8-30 Days",D2168&lt;=90,"31-90 Days",TRUE(),"90+ Days")</f>
        <v>0-7 Days</v>
      </c>
      <c r="AM2168" s="0" t="str">
        <f aca="false">_xlfn.IFS(OR(F2168="December",F2168="January",F2168="February"),"Winter",OR(F2168="March",F2168="April",F2168="May"),"Spring",OR(F2168="June",F2168="July",F2168="August"),"Summer",TRUE(),"Autumn")</f>
        <v>Autumn</v>
      </c>
      <c r="AN2168" s="0" t="str">
        <f aca="false">IF(L2168+M2168&gt;0,"Family","Adult Only")</f>
        <v>Adult Only</v>
      </c>
      <c r="AO2168" s="0" t="str">
        <f aca="false">IF(U2168=V2168,"Same","Changed")</f>
        <v>Same</v>
      </c>
    </row>
    <row r="2169" customFormat="false" ht="15" hidden="false" customHeight="false" outlineLevel="0" collapsed="false">
      <c r="A2169" s="14" t="n">
        <v>2281</v>
      </c>
      <c r="B2169" s="14" t="s">
        <v>90</v>
      </c>
      <c r="C2169" s="14" t="n">
        <v>0</v>
      </c>
      <c r="D2169" s="14" t="n">
        <v>18</v>
      </c>
      <c r="E2169" s="14" t="n">
        <v>2016</v>
      </c>
      <c r="F2169" s="14" t="s">
        <v>126</v>
      </c>
      <c r="G2169" s="14" t="n">
        <v>3</v>
      </c>
      <c r="H2169" s="14" t="n">
        <v>16</v>
      </c>
      <c r="I2169" s="14" t="n">
        <v>0</v>
      </c>
      <c r="J2169" s="14" t="n">
        <v>1</v>
      </c>
      <c r="K2169" s="14" t="n">
        <v>2</v>
      </c>
      <c r="L2169" s="14" t="n">
        <v>0</v>
      </c>
      <c r="M2169" s="14" t="n">
        <v>0</v>
      </c>
      <c r="N2169" s="14" t="s">
        <v>82</v>
      </c>
      <c r="O2169" s="14" t="s">
        <v>92</v>
      </c>
      <c r="P2169" s="14" t="s">
        <v>93</v>
      </c>
      <c r="Q2169" s="14" t="s">
        <v>94</v>
      </c>
      <c r="R2169" s="14" t="n">
        <v>0</v>
      </c>
      <c r="S2169" s="14" t="n">
        <v>0</v>
      </c>
      <c r="T2169" s="14" t="n">
        <v>0</v>
      </c>
      <c r="U2169" s="14" t="s">
        <v>95</v>
      </c>
      <c r="V2169" s="14" t="s">
        <v>95</v>
      </c>
      <c r="W2169" s="14" t="n">
        <v>0</v>
      </c>
      <c r="X2169" s="14" t="s">
        <v>86</v>
      </c>
      <c r="Y2169" s="14" t="n">
        <v>9</v>
      </c>
      <c r="Z2169" s="14" t="n">
        <v>0</v>
      </c>
      <c r="AA2169" s="14" t="n">
        <v>0</v>
      </c>
      <c r="AB2169" s="14" t="s">
        <v>87</v>
      </c>
      <c r="AC2169" s="14" t="n">
        <v>89</v>
      </c>
      <c r="AD2169" s="14" t="n">
        <v>0</v>
      </c>
      <c r="AE2169" s="14" t="n">
        <v>1</v>
      </c>
      <c r="AF2169" s="14" t="s">
        <v>88</v>
      </c>
      <c r="AG2169" s="15" t="n">
        <v>42386</v>
      </c>
      <c r="AH2169" s="14" t="n">
        <f aca="false">I2169+J2169</f>
        <v>1</v>
      </c>
      <c r="AI2169" s="14" t="n">
        <f aca="false">K2169+L2169+M2169</f>
        <v>2</v>
      </c>
      <c r="AJ2169" s="14" t="n">
        <f aca="false">AC2169*AH2169</f>
        <v>89</v>
      </c>
      <c r="AK2169" s="14" t="str">
        <f aca="false">IF(C2169=1,"Cancelled","Completed")</f>
        <v>Completed</v>
      </c>
      <c r="AL2169" s="14" t="str">
        <f aca="false">_xlfn.IFS(D2169&lt;=7,"0-7 Days",D2169&lt;=30,"8-30 Days",D2169&lt;=90,"31-90 Days",TRUE(),"90+ Days")</f>
        <v>8-30 Days</v>
      </c>
      <c r="AM2169" s="14" t="str">
        <f aca="false">_xlfn.IFS(OR(F2169="December",F2169="January",F2169="February"),"Winter",OR(F2169="March",F2169="April",F2169="May"),"Spring",OR(F2169="June",F2169="July",F2169="August"),"Summer",TRUE(),"Autumn")</f>
        <v>Winter</v>
      </c>
      <c r="AN2169" s="14" t="str">
        <f aca="false">IF(L2169+M2169&gt;0,"Family","Adult Only")</f>
        <v>Adult Only</v>
      </c>
      <c r="AO2169" s="14" t="str">
        <f aca="false">IF(U2169=V2169,"Same","Changed")</f>
        <v>Same</v>
      </c>
    </row>
    <row r="2170" customFormat="false" ht="15" hidden="false" customHeight="false" outlineLevel="0" collapsed="false">
      <c r="A2170" s="0" t="n">
        <v>2282</v>
      </c>
      <c r="B2170" s="0" t="s">
        <v>80</v>
      </c>
      <c r="C2170" s="0" t="n">
        <v>1</v>
      </c>
      <c r="D2170" s="0" t="n">
        <v>2</v>
      </c>
      <c r="E2170" s="0" t="n">
        <v>2016</v>
      </c>
      <c r="F2170" s="0" t="s">
        <v>103</v>
      </c>
      <c r="G2170" s="0" t="n">
        <v>14</v>
      </c>
      <c r="H2170" s="0" t="n">
        <v>30</v>
      </c>
      <c r="I2170" s="0" t="n">
        <v>0</v>
      </c>
      <c r="J2170" s="0" t="n">
        <v>2</v>
      </c>
      <c r="K2170" s="0" t="n">
        <v>1</v>
      </c>
      <c r="L2170" s="0" t="n">
        <v>0</v>
      </c>
      <c r="M2170" s="0" t="n">
        <v>0</v>
      </c>
      <c r="N2170" s="0" t="s">
        <v>82</v>
      </c>
      <c r="O2170" s="0" t="s">
        <v>232</v>
      </c>
      <c r="P2170" s="0" t="s">
        <v>128</v>
      </c>
      <c r="Q2170" s="0" t="s">
        <v>128</v>
      </c>
      <c r="R2170" s="0" t="n">
        <v>0</v>
      </c>
      <c r="S2170" s="0" t="n">
        <v>0</v>
      </c>
      <c r="T2170" s="0" t="n">
        <v>1</v>
      </c>
      <c r="U2170" s="0" t="s">
        <v>95</v>
      </c>
      <c r="V2170" s="0" t="s">
        <v>109</v>
      </c>
      <c r="W2170" s="0" t="n">
        <v>1</v>
      </c>
      <c r="X2170" s="0" t="s">
        <v>86</v>
      </c>
      <c r="Y2170" s="0" t="n">
        <v>0</v>
      </c>
      <c r="Z2170" s="0" t="n">
        <v>31</v>
      </c>
      <c r="AA2170" s="0" t="n">
        <v>0</v>
      </c>
      <c r="AB2170" s="0" t="s">
        <v>87</v>
      </c>
      <c r="AC2170" s="0" t="n">
        <v>42</v>
      </c>
      <c r="AD2170" s="0" t="n">
        <v>0</v>
      </c>
      <c r="AE2170" s="0" t="n">
        <v>0</v>
      </c>
      <c r="AF2170" s="0" t="s">
        <v>141</v>
      </c>
      <c r="AG2170" s="13" t="n">
        <v>42459</v>
      </c>
      <c r="AH2170" s="25" t="n">
        <f aca="false">I2170+J2170</f>
        <v>2</v>
      </c>
      <c r="AI2170" s="25" t="n">
        <f aca="false">K2170+L2170+M2170</f>
        <v>1</v>
      </c>
      <c r="AJ2170" s="25" t="n">
        <f aca="false">AC2170*AH2170</f>
        <v>84</v>
      </c>
      <c r="AK2170" s="0" t="str">
        <f aca="false">IF(C2170=1,"Cancelled","Completed")</f>
        <v>Cancelled</v>
      </c>
      <c r="AL2170" s="0" t="str">
        <f aca="false">_xlfn.IFS(D2170&lt;=7,"0-7 Days",D2170&lt;=30,"8-30 Days",D2170&lt;=90,"31-90 Days",TRUE(),"90+ Days")</f>
        <v>0-7 Days</v>
      </c>
      <c r="AM2170" s="0" t="str">
        <f aca="false">_xlfn.IFS(OR(F2170="December",F2170="January",F2170="February"),"Winter",OR(F2170="March",F2170="April",F2170="May"),"Spring",OR(F2170="June",F2170="July",F2170="August"),"Summer",TRUE(),"Autumn")</f>
        <v>Spring</v>
      </c>
      <c r="AN2170" s="0" t="str">
        <f aca="false">IF(L2170+M2170&gt;0,"Family","Adult Only")</f>
        <v>Adult Only</v>
      </c>
      <c r="AO2170" s="0" t="str">
        <f aca="false">IF(U2170=V2170,"Same","Changed")</f>
        <v>Changed</v>
      </c>
    </row>
    <row r="2171" customFormat="false" ht="15" hidden="false" customHeight="false" outlineLevel="0" collapsed="false">
      <c r="A2171" s="14" t="n">
        <v>2283</v>
      </c>
      <c r="B2171" s="14" t="s">
        <v>80</v>
      </c>
      <c r="C2171" s="14" t="n">
        <v>0</v>
      </c>
      <c r="D2171" s="14" t="n">
        <v>146</v>
      </c>
      <c r="E2171" s="14" t="n">
        <v>2016</v>
      </c>
      <c r="F2171" s="14" t="s">
        <v>113</v>
      </c>
      <c r="G2171" s="14" t="n">
        <v>46</v>
      </c>
      <c r="H2171" s="14" t="n">
        <v>7</v>
      </c>
      <c r="I2171" s="14" t="n">
        <v>6</v>
      </c>
      <c r="J2171" s="14" t="n">
        <v>15</v>
      </c>
      <c r="K2171" s="14" t="n">
        <v>2</v>
      </c>
      <c r="L2171" s="14" t="n">
        <v>0</v>
      </c>
      <c r="M2171" s="14" t="n">
        <v>0</v>
      </c>
      <c r="N2171" s="14" t="s">
        <v>112</v>
      </c>
      <c r="O2171" s="14" t="s">
        <v>108</v>
      </c>
      <c r="P2171" s="14" t="s">
        <v>99</v>
      </c>
      <c r="Q2171" s="14" t="s">
        <v>94</v>
      </c>
      <c r="R2171" s="14" t="n">
        <v>0</v>
      </c>
      <c r="S2171" s="14" t="n">
        <v>0</v>
      </c>
      <c r="T2171" s="14" t="n">
        <v>0</v>
      </c>
      <c r="U2171" s="14" t="s">
        <v>124</v>
      </c>
      <c r="V2171" s="14" t="s">
        <v>124</v>
      </c>
      <c r="W2171" s="14" t="n">
        <v>1</v>
      </c>
      <c r="X2171" s="14" t="s">
        <v>86</v>
      </c>
      <c r="Y2171" s="14" t="n">
        <v>75</v>
      </c>
      <c r="Z2171" s="14" t="n">
        <v>0</v>
      </c>
      <c r="AA2171" s="14" t="n">
        <v>0</v>
      </c>
      <c r="AB2171" s="14" t="s">
        <v>87</v>
      </c>
      <c r="AC2171" s="14" t="n">
        <v>70.6</v>
      </c>
      <c r="AD2171" s="14" t="n">
        <v>1</v>
      </c>
      <c r="AE2171" s="14" t="n">
        <v>2</v>
      </c>
      <c r="AF2171" s="14" t="s">
        <v>88</v>
      </c>
      <c r="AG2171" s="15" t="n">
        <v>42702</v>
      </c>
      <c r="AH2171" s="14" t="n">
        <f aca="false">I2171+J2171</f>
        <v>21</v>
      </c>
      <c r="AI2171" s="14" t="n">
        <f aca="false">K2171+L2171+M2171</f>
        <v>2</v>
      </c>
      <c r="AJ2171" s="14" t="n">
        <f aca="false">AC2171*AH2171</f>
        <v>1482.6</v>
      </c>
      <c r="AK2171" s="14" t="str">
        <f aca="false">IF(C2171=1,"Cancelled","Completed")</f>
        <v>Completed</v>
      </c>
      <c r="AL2171" s="14" t="str">
        <f aca="false">_xlfn.IFS(D2171&lt;=7,"0-7 Days",D2171&lt;=30,"8-30 Days",D2171&lt;=90,"31-90 Days",TRUE(),"90+ Days")</f>
        <v>90+ Days</v>
      </c>
      <c r="AM2171" s="14" t="str">
        <f aca="false">_xlfn.IFS(OR(F2171="December",F2171="January",F2171="February"),"Winter",OR(F2171="March",F2171="April",F2171="May"),"Spring",OR(F2171="June",F2171="July",F2171="August"),"Summer",TRUE(),"Autumn")</f>
        <v>Autumn</v>
      </c>
      <c r="AN2171" s="14" t="str">
        <f aca="false">IF(L2171+M2171&gt;0,"Family","Adult Only")</f>
        <v>Adult Only</v>
      </c>
      <c r="AO2171" s="14" t="str">
        <f aca="false">IF(U2171=V2171,"Same","Changed")</f>
        <v>Same</v>
      </c>
    </row>
    <row r="2172" customFormat="false" ht="15" hidden="false" customHeight="false" outlineLevel="0" collapsed="false">
      <c r="A2172" s="0" t="n">
        <v>2284</v>
      </c>
      <c r="B2172" s="0" t="s">
        <v>90</v>
      </c>
      <c r="C2172" s="0" t="n">
        <v>0</v>
      </c>
      <c r="D2172" s="0" t="n">
        <v>53</v>
      </c>
      <c r="E2172" s="0" t="n">
        <v>2017</v>
      </c>
      <c r="F2172" s="0" t="s">
        <v>106</v>
      </c>
      <c r="G2172" s="0" t="n">
        <v>17</v>
      </c>
      <c r="H2172" s="0" t="n">
        <v>28</v>
      </c>
      <c r="I2172" s="0" t="n">
        <v>0</v>
      </c>
      <c r="J2172" s="0" t="n">
        <v>1</v>
      </c>
      <c r="K2172" s="0" t="n">
        <v>1</v>
      </c>
      <c r="L2172" s="0" t="n">
        <v>0</v>
      </c>
      <c r="M2172" s="0" t="n">
        <v>0</v>
      </c>
      <c r="N2172" s="0" t="s">
        <v>82</v>
      </c>
      <c r="O2172" s="0" t="s">
        <v>161</v>
      </c>
      <c r="P2172" s="0" t="s">
        <v>93</v>
      </c>
      <c r="Q2172" s="0" t="s">
        <v>94</v>
      </c>
      <c r="R2172" s="0" t="n">
        <v>0</v>
      </c>
      <c r="S2172" s="0" t="n">
        <v>0</v>
      </c>
      <c r="T2172" s="0" t="n">
        <v>0</v>
      </c>
      <c r="U2172" s="0" t="s">
        <v>95</v>
      </c>
      <c r="V2172" s="0" t="s">
        <v>95</v>
      </c>
      <c r="W2172" s="0" t="n">
        <v>1</v>
      </c>
      <c r="X2172" s="0" t="s">
        <v>86</v>
      </c>
      <c r="Y2172" s="0" t="n">
        <v>9</v>
      </c>
      <c r="Z2172" s="0" t="n">
        <v>0</v>
      </c>
      <c r="AA2172" s="0" t="n">
        <v>0</v>
      </c>
      <c r="AB2172" s="0" t="s">
        <v>87</v>
      </c>
      <c r="AC2172" s="0" t="n">
        <v>126</v>
      </c>
      <c r="AD2172" s="0" t="n">
        <v>0</v>
      </c>
      <c r="AE2172" s="0" t="n">
        <v>1</v>
      </c>
      <c r="AF2172" s="0" t="s">
        <v>88</v>
      </c>
      <c r="AG2172" s="13" t="n">
        <v>42854</v>
      </c>
      <c r="AH2172" s="25" t="n">
        <f aca="false">I2172+J2172</f>
        <v>1</v>
      </c>
      <c r="AI2172" s="25" t="n">
        <f aca="false">K2172+L2172+M2172</f>
        <v>1</v>
      </c>
      <c r="AJ2172" s="25" t="n">
        <f aca="false">AC2172*AH2172</f>
        <v>126</v>
      </c>
      <c r="AK2172" s="0" t="str">
        <f aca="false">IF(C2172=1,"Cancelled","Completed")</f>
        <v>Completed</v>
      </c>
      <c r="AL2172" s="0" t="str">
        <f aca="false">_xlfn.IFS(D2172&lt;=7,"0-7 Days",D2172&lt;=30,"8-30 Days",D2172&lt;=90,"31-90 Days",TRUE(),"90+ Days")</f>
        <v>31-90 Days</v>
      </c>
      <c r="AM2172" s="0" t="str">
        <f aca="false">_xlfn.IFS(OR(F2172="December",F2172="January",F2172="February"),"Winter",OR(F2172="March",F2172="April",F2172="May"),"Spring",OR(F2172="June",F2172="July",F2172="August"),"Summer",TRUE(),"Autumn")</f>
        <v>Spring</v>
      </c>
      <c r="AN2172" s="0" t="str">
        <f aca="false">IF(L2172+M2172&gt;0,"Family","Adult Only")</f>
        <v>Adult Only</v>
      </c>
      <c r="AO2172" s="0" t="str">
        <f aca="false">IF(U2172=V2172,"Same","Changed")</f>
        <v>Same</v>
      </c>
    </row>
    <row r="2173" customFormat="false" ht="15" hidden="false" customHeight="false" outlineLevel="0" collapsed="false">
      <c r="A2173" s="14" t="n">
        <v>2285</v>
      </c>
      <c r="B2173" s="14" t="s">
        <v>90</v>
      </c>
      <c r="C2173" s="14" t="n">
        <v>1</v>
      </c>
      <c r="D2173" s="14" t="n">
        <v>175</v>
      </c>
      <c r="E2173" s="14" t="n">
        <v>2017</v>
      </c>
      <c r="F2173" s="14" t="s">
        <v>121</v>
      </c>
      <c r="G2173" s="14" t="n">
        <v>20</v>
      </c>
      <c r="H2173" s="14" t="n">
        <v>19</v>
      </c>
      <c r="I2173" s="14" t="n">
        <v>1</v>
      </c>
      <c r="J2173" s="14" t="n">
        <v>2</v>
      </c>
      <c r="K2173" s="14" t="n">
        <v>2</v>
      </c>
      <c r="L2173" s="14" t="n">
        <v>0</v>
      </c>
      <c r="M2173" s="14" t="n">
        <v>0</v>
      </c>
      <c r="N2173" s="14" t="s">
        <v>82</v>
      </c>
      <c r="O2173" s="14" t="s">
        <v>92</v>
      </c>
      <c r="P2173" s="14" t="s">
        <v>116</v>
      </c>
      <c r="Q2173" s="14" t="s">
        <v>94</v>
      </c>
      <c r="R2173" s="14" t="n">
        <v>0</v>
      </c>
      <c r="S2173" s="14" t="n">
        <v>0</v>
      </c>
      <c r="T2173" s="14" t="n">
        <v>0</v>
      </c>
      <c r="U2173" s="14" t="s">
        <v>95</v>
      </c>
      <c r="V2173" s="14" t="s">
        <v>95</v>
      </c>
      <c r="W2173" s="14" t="n">
        <v>0</v>
      </c>
      <c r="X2173" s="14" t="s">
        <v>120</v>
      </c>
      <c r="Y2173" s="14" t="n">
        <v>12</v>
      </c>
      <c r="Z2173" s="14" t="n">
        <v>0</v>
      </c>
      <c r="AA2173" s="14" t="n">
        <v>0</v>
      </c>
      <c r="AB2173" s="14" t="s">
        <v>87</v>
      </c>
      <c r="AC2173" s="14" t="n">
        <v>110</v>
      </c>
      <c r="AD2173" s="14" t="n">
        <v>0</v>
      </c>
      <c r="AE2173" s="14" t="n">
        <v>0</v>
      </c>
      <c r="AF2173" s="14" t="s">
        <v>96</v>
      </c>
      <c r="AG2173" s="15" t="n">
        <v>42699</v>
      </c>
      <c r="AH2173" s="14" t="n">
        <f aca="false">I2173+J2173</f>
        <v>3</v>
      </c>
      <c r="AI2173" s="14" t="n">
        <f aca="false">K2173+L2173+M2173</f>
        <v>2</v>
      </c>
      <c r="AJ2173" s="14" t="n">
        <f aca="false">AC2173*AH2173</f>
        <v>330</v>
      </c>
      <c r="AK2173" s="14" t="str">
        <f aca="false">IF(C2173=1,"Cancelled","Completed")</f>
        <v>Cancelled</v>
      </c>
      <c r="AL2173" s="14" t="str">
        <f aca="false">_xlfn.IFS(D2173&lt;=7,"0-7 Days",D2173&lt;=30,"8-30 Days",D2173&lt;=90,"31-90 Days",TRUE(),"90+ Days")</f>
        <v>90+ Days</v>
      </c>
      <c r="AM2173" s="14" t="str">
        <f aca="false">_xlfn.IFS(OR(F2173="December",F2173="January",F2173="February"),"Winter",OR(F2173="March",F2173="April",F2173="May"),"Spring",OR(F2173="June",F2173="July",F2173="August"),"Summer",TRUE(),"Autumn")</f>
        <v>Spring</v>
      </c>
      <c r="AN2173" s="14" t="str">
        <f aca="false">IF(L2173+M2173&gt;0,"Family","Adult Only")</f>
        <v>Adult Only</v>
      </c>
      <c r="AO2173" s="14" t="str">
        <f aca="false">IF(U2173=V2173,"Same","Changed")</f>
        <v>Same</v>
      </c>
    </row>
    <row r="2174" customFormat="false" ht="15" hidden="false" customHeight="false" outlineLevel="0" collapsed="false">
      <c r="A2174" s="0" t="n">
        <v>2286</v>
      </c>
      <c r="B2174" s="0" t="s">
        <v>80</v>
      </c>
      <c r="C2174" s="0" t="n">
        <v>0</v>
      </c>
      <c r="D2174" s="0" t="n">
        <v>236</v>
      </c>
      <c r="E2174" s="0" t="n">
        <v>2015</v>
      </c>
      <c r="F2174" s="0" t="s">
        <v>119</v>
      </c>
      <c r="G2174" s="0" t="n">
        <v>35</v>
      </c>
      <c r="H2174" s="0" t="n">
        <v>25</v>
      </c>
      <c r="I2174" s="0" t="n">
        <v>2</v>
      </c>
      <c r="J2174" s="0" t="n">
        <v>5</v>
      </c>
      <c r="K2174" s="0" t="n">
        <v>2</v>
      </c>
      <c r="L2174" s="0" t="n">
        <v>0</v>
      </c>
      <c r="M2174" s="0" t="n">
        <v>0</v>
      </c>
      <c r="N2174" s="0" t="s">
        <v>112</v>
      </c>
      <c r="O2174" s="0" t="s">
        <v>83</v>
      </c>
      <c r="P2174" s="0" t="s">
        <v>99</v>
      </c>
      <c r="Q2174" s="0" t="s">
        <v>94</v>
      </c>
      <c r="R2174" s="0" t="n">
        <v>0</v>
      </c>
      <c r="S2174" s="0" t="n">
        <v>0</v>
      </c>
      <c r="T2174" s="0" t="n">
        <v>0</v>
      </c>
      <c r="U2174" s="0" t="s">
        <v>124</v>
      </c>
      <c r="V2174" s="0" t="s">
        <v>124</v>
      </c>
      <c r="W2174" s="0" t="n">
        <v>0</v>
      </c>
      <c r="X2174" s="0" t="s">
        <v>86</v>
      </c>
      <c r="Y2174" s="0" t="n">
        <v>156</v>
      </c>
      <c r="Z2174" s="0" t="n">
        <v>0</v>
      </c>
      <c r="AA2174" s="0" t="n">
        <v>0</v>
      </c>
      <c r="AB2174" s="0" t="s">
        <v>125</v>
      </c>
      <c r="AC2174" s="0" t="n">
        <v>104.98</v>
      </c>
      <c r="AD2174" s="0" t="n">
        <v>0</v>
      </c>
      <c r="AE2174" s="0" t="n">
        <v>2</v>
      </c>
      <c r="AF2174" s="0" t="s">
        <v>88</v>
      </c>
      <c r="AG2174" s="13" t="n">
        <v>42248</v>
      </c>
      <c r="AH2174" s="25" t="n">
        <f aca="false">I2174+J2174</f>
        <v>7</v>
      </c>
      <c r="AI2174" s="25" t="n">
        <f aca="false">K2174+L2174+M2174</f>
        <v>2</v>
      </c>
      <c r="AJ2174" s="25" t="n">
        <f aca="false">AC2174*AH2174</f>
        <v>734.86</v>
      </c>
      <c r="AK2174" s="0" t="str">
        <f aca="false">IF(C2174=1,"Cancelled","Completed")</f>
        <v>Completed</v>
      </c>
      <c r="AL2174" s="0" t="str">
        <f aca="false">_xlfn.IFS(D2174&lt;=7,"0-7 Days",D2174&lt;=30,"8-30 Days",D2174&lt;=90,"31-90 Days",TRUE(),"90+ Days")</f>
        <v>90+ Days</v>
      </c>
      <c r="AM2174" s="0" t="str">
        <f aca="false">_xlfn.IFS(OR(F2174="December",F2174="January",F2174="February"),"Winter",OR(F2174="March",F2174="April",F2174="May"),"Spring",OR(F2174="June",F2174="July",F2174="August"),"Summer",TRUE(),"Autumn")</f>
        <v>Summer</v>
      </c>
      <c r="AN2174" s="0" t="str">
        <f aca="false">IF(L2174+M2174&gt;0,"Family","Adult Only")</f>
        <v>Adult Only</v>
      </c>
      <c r="AO2174" s="0" t="str">
        <f aca="false">IF(U2174=V2174,"Same","Changed")</f>
        <v>Same</v>
      </c>
    </row>
    <row r="2175" customFormat="false" ht="15" hidden="false" customHeight="false" outlineLevel="0" collapsed="false">
      <c r="A2175" s="14" t="n">
        <v>2287</v>
      </c>
      <c r="B2175" s="14" t="s">
        <v>80</v>
      </c>
      <c r="C2175" s="14" t="n">
        <v>1</v>
      </c>
      <c r="D2175" s="14" t="n">
        <v>99</v>
      </c>
      <c r="E2175" s="14" t="n">
        <v>2016</v>
      </c>
      <c r="F2175" s="14" t="s">
        <v>119</v>
      </c>
      <c r="G2175" s="14" t="n">
        <v>33</v>
      </c>
      <c r="H2175" s="14" t="n">
        <v>13</v>
      </c>
      <c r="I2175" s="14" t="n">
        <v>2</v>
      </c>
      <c r="J2175" s="14" t="n">
        <v>1</v>
      </c>
      <c r="K2175" s="14" t="n">
        <v>2</v>
      </c>
      <c r="L2175" s="14" t="n">
        <v>2</v>
      </c>
      <c r="M2175" s="14" t="n">
        <v>0</v>
      </c>
      <c r="N2175" s="14" t="s">
        <v>82</v>
      </c>
      <c r="O2175" s="14" t="s">
        <v>158</v>
      </c>
      <c r="P2175" s="14" t="s">
        <v>93</v>
      </c>
      <c r="Q2175" s="14" t="s">
        <v>94</v>
      </c>
      <c r="R2175" s="14" t="n">
        <v>0</v>
      </c>
      <c r="S2175" s="14" t="n">
        <v>0</v>
      </c>
      <c r="T2175" s="14" t="n">
        <v>0</v>
      </c>
      <c r="U2175" s="14" t="s">
        <v>136</v>
      </c>
      <c r="V2175" s="14" t="s">
        <v>136</v>
      </c>
      <c r="W2175" s="14" t="n">
        <v>0</v>
      </c>
      <c r="X2175" s="14" t="s">
        <v>86</v>
      </c>
      <c r="Y2175" s="14" t="n">
        <v>240</v>
      </c>
      <c r="Z2175" s="14" t="n">
        <v>0</v>
      </c>
      <c r="AA2175" s="14" t="n">
        <v>0</v>
      </c>
      <c r="AB2175" s="14" t="s">
        <v>87</v>
      </c>
      <c r="AC2175" s="14" t="n">
        <v>277.67</v>
      </c>
      <c r="AD2175" s="14" t="n">
        <v>0</v>
      </c>
      <c r="AE2175" s="14" t="n">
        <v>1</v>
      </c>
      <c r="AF2175" s="14" t="s">
        <v>96</v>
      </c>
      <c r="AG2175" s="15" t="n">
        <v>42534</v>
      </c>
      <c r="AH2175" s="14" t="n">
        <f aca="false">I2175+J2175</f>
        <v>3</v>
      </c>
      <c r="AI2175" s="14" t="n">
        <f aca="false">K2175+L2175+M2175</f>
        <v>4</v>
      </c>
      <c r="AJ2175" s="14" t="n">
        <f aca="false">AC2175*AH2175</f>
        <v>833.01</v>
      </c>
      <c r="AK2175" s="14" t="str">
        <f aca="false">IF(C2175=1,"Cancelled","Completed")</f>
        <v>Cancelled</v>
      </c>
      <c r="AL2175" s="14" t="str">
        <f aca="false">_xlfn.IFS(D2175&lt;=7,"0-7 Days",D2175&lt;=30,"8-30 Days",D2175&lt;=90,"31-90 Days",TRUE(),"90+ Days")</f>
        <v>90+ Days</v>
      </c>
      <c r="AM2175" s="14" t="str">
        <f aca="false">_xlfn.IFS(OR(F2175="December",F2175="January",F2175="February"),"Winter",OR(F2175="March",F2175="April",F2175="May"),"Spring",OR(F2175="June",F2175="July",F2175="August"),"Summer",TRUE(),"Autumn")</f>
        <v>Summer</v>
      </c>
      <c r="AN2175" s="14" t="str">
        <f aca="false">IF(L2175+M2175&gt;0,"Family","Adult Only")</f>
        <v>Family</v>
      </c>
      <c r="AO2175" s="14" t="str">
        <f aca="false">IF(U2175=V2175,"Same","Changed")</f>
        <v>Same</v>
      </c>
    </row>
    <row r="2176" customFormat="false" ht="15" hidden="false" customHeight="false" outlineLevel="0" collapsed="false">
      <c r="A2176" s="0" t="n">
        <v>2288</v>
      </c>
      <c r="B2176" s="0" t="s">
        <v>90</v>
      </c>
      <c r="C2176" s="0" t="n">
        <v>1</v>
      </c>
      <c r="D2176" s="0" t="n">
        <v>141</v>
      </c>
      <c r="E2176" s="0" t="n">
        <v>2017</v>
      </c>
      <c r="F2176" s="0" t="s">
        <v>135</v>
      </c>
      <c r="G2176" s="0" t="n">
        <v>24</v>
      </c>
      <c r="H2176" s="0" t="n">
        <v>15</v>
      </c>
      <c r="I2176" s="0" t="n">
        <v>0</v>
      </c>
      <c r="J2176" s="0" t="n">
        <v>3</v>
      </c>
      <c r="K2176" s="0" t="n">
        <v>2</v>
      </c>
      <c r="L2176" s="0" t="n">
        <v>0</v>
      </c>
      <c r="M2176" s="0" t="n">
        <v>0</v>
      </c>
      <c r="N2176" s="0" t="s">
        <v>82</v>
      </c>
      <c r="O2176" s="0" t="s">
        <v>92</v>
      </c>
      <c r="P2176" s="0" t="s">
        <v>99</v>
      </c>
      <c r="Q2176" s="0" t="s">
        <v>94</v>
      </c>
      <c r="R2176" s="0" t="n">
        <v>0</v>
      </c>
      <c r="S2176" s="0" t="n">
        <v>0</v>
      </c>
      <c r="T2176" s="0" t="n">
        <v>0</v>
      </c>
      <c r="U2176" s="0" t="s">
        <v>109</v>
      </c>
      <c r="V2176" s="0" t="s">
        <v>109</v>
      </c>
      <c r="W2176" s="0" t="n">
        <v>0</v>
      </c>
      <c r="X2176" s="0" t="s">
        <v>86</v>
      </c>
      <c r="Y2176" s="0" t="n">
        <v>52</v>
      </c>
      <c r="Z2176" s="0" t="n">
        <v>0</v>
      </c>
      <c r="AA2176" s="0" t="n">
        <v>0</v>
      </c>
      <c r="AB2176" s="0" t="s">
        <v>87</v>
      </c>
      <c r="AC2176" s="0" t="n">
        <v>98.1</v>
      </c>
      <c r="AD2176" s="0" t="n">
        <v>0</v>
      </c>
      <c r="AE2176" s="0" t="n">
        <v>0</v>
      </c>
      <c r="AF2176" s="0" t="s">
        <v>96</v>
      </c>
      <c r="AG2176" s="13" t="n">
        <v>42789</v>
      </c>
      <c r="AH2176" s="25" t="n">
        <f aca="false">I2176+J2176</f>
        <v>3</v>
      </c>
      <c r="AI2176" s="25" t="n">
        <f aca="false">K2176+L2176+M2176</f>
        <v>2</v>
      </c>
      <c r="AJ2176" s="25" t="n">
        <f aca="false">AC2176*AH2176</f>
        <v>294.3</v>
      </c>
      <c r="AK2176" s="0" t="str">
        <f aca="false">IF(C2176=1,"Cancelled","Completed")</f>
        <v>Cancelled</v>
      </c>
      <c r="AL2176" s="0" t="str">
        <f aca="false">_xlfn.IFS(D2176&lt;=7,"0-7 Days",D2176&lt;=30,"8-30 Days",D2176&lt;=90,"31-90 Days",TRUE(),"90+ Days")</f>
        <v>90+ Days</v>
      </c>
      <c r="AM2176" s="0" t="str">
        <f aca="false">_xlfn.IFS(OR(F2176="December",F2176="January",F2176="February"),"Winter",OR(F2176="March",F2176="April",F2176="May"),"Spring",OR(F2176="June",F2176="July",F2176="August"),"Summer",TRUE(),"Autumn")</f>
        <v>Summer</v>
      </c>
      <c r="AN2176" s="0" t="str">
        <f aca="false">IF(L2176+M2176&gt;0,"Family","Adult Only")</f>
        <v>Adult Only</v>
      </c>
      <c r="AO2176" s="0" t="str">
        <f aca="false">IF(U2176=V2176,"Same","Changed")</f>
        <v>Same</v>
      </c>
    </row>
    <row r="2177" customFormat="false" ht="15" hidden="false" customHeight="false" outlineLevel="0" collapsed="false">
      <c r="A2177" s="14" t="n">
        <v>2289</v>
      </c>
      <c r="B2177" s="14" t="s">
        <v>80</v>
      </c>
      <c r="C2177" s="14" t="n">
        <v>1</v>
      </c>
      <c r="D2177" s="14" t="n">
        <v>150</v>
      </c>
      <c r="E2177" s="14" t="n">
        <v>2017</v>
      </c>
      <c r="F2177" s="14" t="s">
        <v>121</v>
      </c>
      <c r="G2177" s="14" t="n">
        <v>19</v>
      </c>
      <c r="H2177" s="14" t="n">
        <v>11</v>
      </c>
      <c r="I2177" s="14" t="n">
        <v>2</v>
      </c>
      <c r="J2177" s="14" t="n">
        <v>3</v>
      </c>
      <c r="K2177" s="14" t="n">
        <v>2</v>
      </c>
      <c r="L2177" s="14" t="n">
        <v>0</v>
      </c>
      <c r="M2177" s="14" t="n">
        <v>0</v>
      </c>
      <c r="N2177" s="14" t="s">
        <v>82</v>
      </c>
      <c r="O2177" s="14" t="s">
        <v>117</v>
      </c>
      <c r="P2177" s="14" t="s">
        <v>93</v>
      </c>
      <c r="Q2177" s="14" t="s">
        <v>94</v>
      </c>
      <c r="R2177" s="14" t="n">
        <v>0</v>
      </c>
      <c r="S2177" s="14" t="n">
        <v>0</v>
      </c>
      <c r="T2177" s="14" t="n">
        <v>0</v>
      </c>
      <c r="U2177" s="14" t="s">
        <v>95</v>
      </c>
      <c r="V2177" s="14" t="s">
        <v>95</v>
      </c>
      <c r="W2177" s="14" t="n">
        <v>0</v>
      </c>
      <c r="X2177" s="14" t="s">
        <v>86</v>
      </c>
      <c r="Y2177" s="14" t="n">
        <v>240</v>
      </c>
      <c r="Z2177" s="14" t="n">
        <v>0</v>
      </c>
      <c r="AA2177" s="14" t="n">
        <v>0</v>
      </c>
      <c r="AB2177" s="14" t="s">
        <v>87</v>
      </c>
      <c r="AC2177" s="14" t="n">
        <v>85</v>
      </c>
      <c r="AD2177" s="14" t="n">
        <v>0</v>
      </c>
      <c r="AE2177" s="14" t="n">
        <v>0</v>
      </c>
      <c r="AF2177" s="14" t="s">
        <v>96</v>
      </c>
      <c r="AG2177" s="15" t="n">
        <v>42853</v>
      </c>
      <c r="AH2177" s="14" t="n">
        <f aca="false">I2177+J2177</f>
        <v>5</v>
      </c>
      <c r="AI2177" s="14" t="n">
        <f aca="false">K2177+L2177+M2177</f>
        <v>2</v>
      </c>
      <c r="AJ2177" s="14" t="n">
        <f aca="false">AC2177*AH2177</f>
        <v>425</v>
      </c>
      <c r="AK2177" s="14" t="str">
        <f aca="false">IF(C2177=1,"Cancelled","Completed")</f>
        <v>Cancelled</v>
      </c>
      <c r="AL2177" s="14" t="str">
        <f aca="false">_xlfn.IFS(D2177&lt;=7,"0-7 Days",D2177&lt;=30,"8-30 Days",D2177&lt;=90,"31-90 Days",TRUE(),"90+ Days")</f>
        <v>90+ Days</v>
      </c>
      <c r="AM2177" s="14" t="str">
        <f aca="false">_xlfn.IFS(OR(F2177="December",F2177="January",F2177="February"),"Winter",OR(F2177="March",F2177="April",F2177="May"),"Spring",OR(F2177="June",F2177="July",F2177="August"),"Summer",TRUE(),"Autumn")</f>
        <v>Spring</v>
      </c>
      <c r="AN2177" s="14" t="str">
        <f aca="false">IF(L2177+M2177&gt;0,"Family","Adult Only")</f>
        <v>Adult Only</v>
      </c>
      <c r="AO2177" s="14" t="str">
        <f aca="false">IF(U2177=V2177,"Same","Changed")</f>
        <v>Same</v>
      </c>
    </row>
    <row r="2178" customFormat="false" ht="15" hidden="false" customHeight="false" outlineLevel="0" collapsed="false">
      <c r="A2178" s="0" t="n">
        <v>2290</v>
      </c>
      <c r="B2178" s="0" t="s">
        <v>90</v>
      </c>
      <c r="C2178" s="0" t="n">
        <v>0</v>
      </c>
      <c r="D2178" s="0" t="n">
        <v>99</v>
      </c>
      <c r="E2178" s="0" t="n">
        <v>2017</v>
      </c>
      <c r="F2178" s="0" t="s">
        <v>121</v>
      </c>
      <c r="G2178" s="0" t="n">
        <v>22</v>
      </c>
      <c r="H2178" s="0" t="n">
        <v>30</v>
      </c>
      <c r="I2178" s="0" t="n">
        <v>0</v>
      </c>
      <c r="J2178" s="0" t="n">
        <v>4</v>
      </c>
      <c r="K2178" s="0" t="n">
        <v>3</v>
      </c>
      <c r="L2178" s="0" t="n">
        <v>0</v>
      </c>
      <c r="M2178" s="0" t="n">
        <v>0</v>
      </c>
      <c r="N2178" s="0" t="s">
        <v>112</v>
      </c>
      <c r="O2178" s="0" t="s">
        <v>122</v>
      </c>
      <c r="P2178" s="0" t="s">
        <v>93</v>
      </c>
      <c r="Q2178" s="0" t="s">
        <v>94</v>
      </c>
      <c r="R2178" s="0" t="n">
        <v>0</v>
      </c>
      <c r="S2178" s="0" t="n">
        <v>0</v>
      </c>
      <c r="T2178" s="0" t="n">
        <v>0</v>
      </c>
      <c r="U2178" s="0" t="s">
        <v>124</v>
      </c>
      <c r="V2178" s="0" t="s">
        <v>124</v>
      </c>
      <c r="W2178" s="0" t="n">
        <v>0</v>
      </c>
      <c r="X2178" s="0" t="s">
        <v>86</v>
      </c>
      <c r="Y2178" s="0" t="n">
        <v>9</v>
      </c>
      <c r="Z2178" s="0" t="n">
        <v>0</v>
      </c>
      <c r="AA2178" s="0" t="n">
        <v>0</v>
      </c>
      <c r="AB2178" s="0" t="s">
        <v>87</v>
      </c>
      <c r="AC2178" s="0" t="n">
        <v>205.2</v>
      </c>
      <c r="AD2178" s="0" t="n">
        <v>0</v>
      </c>
      <c r="AE2178" s="0" t="n">
        <v>2</v>
      </c>
      <c r="AF2178" s="0" t="s">
        <v>88</v>
      </c>
      <c r="AG2178" s="13" t="n">
        <v>42889</v>
      </c>
      <c r="AH2178" s="25" t="n">
        <f aca="false">I2178+J2178</f>
        <v>4</v>
      </c>
      <c r="AI2178" s="25" t="n">
        <f aca="false">K2178+L2178+M2178</f>
        <v>3</v>
      </c>
      <c r="AJ2178" s="25" t="n">
        <f aca="false">AC2178*AH2178</f>
        <v>820.8</v>
      </c>
      <c r="AK2178" s="0" t="str">
        <f aca="false">IF(C2178=1,"Cancelled","Completed")</f>
        <v>Completed</v>
      </c>
      <c r="AL2178" s="0" t="str">
        <f aca="false">_xlfn.IFS(D2178&lt;=7,"0-7 Days",D2178&lt;=30,"8-30 Days",D2178&lt;=90,"31-90 Days",TRUE(),"90+ Days")</f>
        <v>90+ Days</v>
      </c>
      <c r="AM2178" s="0" t="str">
        <f aca="false">_xlfn.IFS(OR(F2178="December",F2178="January",F2178="February"),"Winter",OR(F2178="March",F2178="April",F2178="May"),"Spring",OR(F2178="June",F2178="July",F2178="August"),"Summer",TRUE(),"Autumn")</f>
        <v>Spring</v>
      </c>
      <c r="AN2178" s="0" t="str">
        <f aca="false">IF(L2178+M2178&gt;0,"Family","Adult Only")</f>
        <v>Adult Only</v>
      </c>
      <c r="AO2178" s="0" t="str">
        <f aca="false">IF(U2178=V2178,"Same","Changed")</f>
        <v>Same</v>
      </c>
    </row>
    <row r="2179" customFormat="false" ht="15" hidden="false" customHeight="false" outlineLevel="0" collapsed="false">
      <c r="A2179" s="14" t="n">
        <v>2291</v>
      </c>
      <c r="B2179" s="14" t="s">
        <v>90</v>
      </c>
      <c r="C2179" s="14" t="n">
        <v>0</v>
      </c>
      <c r="D2179" s="14" t="n">
        <v>122</v>
      </c>
      <c r="E2179" s="14" t="n">
        <v>2016</v>
      </c>
      <c r="F2179" s="14" t="s">
        <v>103</v>
      </c>
      <c r="G2179" s="14" t="n">
        <v>14</v>
      </c>
      <c r="H2179" s="14" t="n">
        <v>28</v>
      </c>
      <c r="I2179" s="14" t="n">
        <v>1</v>
      </c>
      <c r="J2179" s="14" t="n">
        <v>2</v>
      </c>
      <c r="K2179" s="14" t="n">
        <v>2</v>
      </c>
      <c r="L2179" s="14" t="n">
        <v>0</v>
      </c>
      <c r="M2179" s="14" t="n">
        <v>0</v>
      </c>
      <c r="N2179" s="14" t="s">
        <v>82</v>
      </c>
      <c r="O2179" s="14" t="s">
        <v>83</v>
      </c>
      <c r="P2179" s="14" t="s">
        <v>168</v>
      </c>
      <c r="Q2179" s="14" t="s">
        <v>84</v>
      </c>
      <c r="R2179" s="14" t="n">
        <v>0</v>
      </c>
      <c r="S2179" s="14" t="n">
        <v>0</v>
      </c>
      <c r="T2179" s="14" t="n">
        <v>0</v>
      </c>
      <c r="U2179" s="14" t="s">
        <v>95</v>
      </c>
      <c r="V2179" s="14" t="s">
        <v>138</v>
      </c>
      <c r="W2179" s="14" t="n">
        <v>0</v>
      </c>
      <c r="X2179" s="14" t="s">
        <v>86</v>
      </c>
      <c r="Y2179" s="14" t="n">
        <v>0</v>
      </c>
      <c r="Z2179" s="14" t="n">
        <v>0</v>
      </c>
      <c r="AA2179" s="14" t="n">
        <v>0</v>
      </c>
      <c r="AB2179" s="14" t="s">
        <v>87</v>
      </c>
      <c r="AC2179" s="14" t="n">
        <v>0</v>
      </c>
      <c r="AD2179" s="14" t="n">
        <v>0</v>
      </c>
      <c r="AE2179" s="14" t="n">
        <v>1</v>
      </c>
      <c r="AF2179" s="14" t="s">
        <v>88</v>
      </c>
      <c r="AG2179" s="15" t="n">
        <v>42460</v>
      </c>
      <c r="AH2179" s="14" t="n">
        <f aca="false">I2179+J2179</f>
        <v>3</v>
      </c>
      <c r="AI2179" s="14" t="n">
        <f aca="false">K2179+L2179+M2179</f>
        <v>2</v>
      </c>
      <c r="AJ2179" s="14" t="n">
        <f aca="false">AC2179*AH2179</f>
        <v>0</v>
      </c>
      <c r="AK2179" s="14" t="str">
        <f aca="false">IF(C2179=1,"Cancelled","Completed")</f>
        <v>Completed</v>
      </c>
      <c r="AL2179" s="14" t="str">
        <f aca="false">_xlfn.IFS(D2179&lt;=7,"0-7 Days",D2179&lt;=30,"8-30 Days",D2179&lt;=90,"31-90 Days",TRUE(),"90+ Days")</f>
        <v>90+ Days</v>
      </c>
      <c r="AM2179" s="14" t="str">
        <f aca="false">_xlfn.IFS(OR(F2179="December",F2179="January",F2179="February"),"Winter",OR(F2179="March",F2179="April",F2179="May"),"Spring",OR(F2179="June",F2179="July",F2179="August"),"Summer",TRUE(),"Autumn")</f>
        <v>Spring</v>
      </c>
      <c r="AN2179" s="14" t="str">
        <f aca="false">IF(L2179+M2179&gt;0,"Family","Adult Only")</f>
        <v>Adult Only</v>
      </c>
      <c r="AO2179" s="14" t="str">
        <f aca="false">IF(U2179=V2179,"Same","Changed")</f>
        <v>Changed</v>
      </c>
    </row>
    <row r="2180" customFormat="false" ht="15" hidden="false" customHeight="false" outlineLevel="0" collapsed="false">
      <c r="A2180" s="0" t="n">
        <v>2292</v>
      </c>
      <c r="B2180" s="0" t="s">
        <v>90</v>
      </c>
      <c r="C2180" s="0" t="n">
        <v>0</v>
      </c>
      <c r="D2180" s="0" t="n">
        <v>41</v>
      </c>
      <c r="E2180" s="0" t="n">
        <v>2017</v>
      </c>
      <c r="F2180" s="0" t="s">
        <v>118</v>
      </c>
      <c r="G2180" s="0" t="n">
        <v>9</v>
      </c>
      <c r="H2180" s="0" t="n">
        <v>26</v>
      </c>
      <c r="I2180" s="0" t="n">
        <v>2</v>
      </c>
      <c r="J2180" s="0" t="n">
        <v>1</v>
      </c>
      <c r="K2180" s="0" t="n">
        <v>2</v>
      </c>
      <c r="L2180" s="0" t="n">
        <v>0</v>
      </c>
      <c r="M2180" s="0" t="n">
        <v>0</v>
      </c>
      <c r="N2180" s="0" t="s">
        <v>112</v>
      </c>
      <c r="O2180" s="0" t="s">
        <v>122</v>
      </c>
      <c r="P2180" s="0" t="s">
        <v>99</v>
      </c>
      <c r="Q2180" s="0" t="s">
        <v>94</v>
      </c>
      <c r="R2180" s="0" t="n">
        <v>0</v>
      </c>
      <c r="S2180" s="0" t="n">
        <v>0</v>
      </c>
      <c r="T2180" s="0" t="n">
        <v>0</v>
      </c>
      <c r="U2180" s="0" t="s">
        <v>95</v>
      </c>
      <c r="V2180" s="0" t="s">
        <v>95</v>
      </c>
      <c r="W2180" s="0" t="n">
        <v>1</v>
      </c>
      <c r="X2180" s="0" t="s">
        <v>86</v>
      </c>
      <c r="Y2180" s="0" t="n">
        <v>28</v>
      </c>
      <c r="Z2180" s="0" t="n">
        <v>0</v>
      </c>
      <c r="AA2180" s="0" t="n">
        <v>0</v>
      </c>
      <c r="AB2180" s="0" t="s">
        <v>87</v>
      </c>
      <c r="AC2180" s="0" t="n">
        <v>105</v>
      </c>
      <c r="AD2180" s="0" t="n">
        <v>0</v>
      </c>
      <c r="AE2180" s="0" t="n">
        <v>0</v>
      </c>
      <c r="AF2180" s="0" t="s">
        <v>88</v>
      </c>
      <c r="AG2180" s="13" t="n">
        <v>42795</v>
      </c>
      <c r="AH2180" s="25" t="n">
        <f aca="false">I2180+J2180</f>
        <v>3</v>
      </c>
      <c r="AI2180" s="25" t="n">
        <f aca="false">K2180+L2180+M2180</f>
        <v>2</v>
      </c>
      <c r="AJ2180" s="25" t="n">
        <f aca="false">AC2180*AH2180</f>
        <v>315</v>
      </c>
      <c r="AK2180" s="0" t="str">
        <f aca="false">IF(C2180=1,"Cancelled","Completed")</f>
        <v>Completed</v>
      </c>
      <c r="AL2180" s="0" t="str">
        <f aca="false">_xlfn.IFS(D2180&lt;=7,"0-7 Days",D2180&lt;=30,"8-30 Days",D2180&lt;=90,"31-90 Days",TRUE(),"90+ Days")</f>
        <v>31-90 Days</v>
      </c>
      <c r="AM2180" s="0" t="str">
        <f aca="false">_xlfn.IFS(OR(F2180="December",F2180="January",F2180="February"),"Winter",OR(F2180="March",F2180="April",F2180="May"),"Spring",OR(F2180="June",F2180="July",F2180="August"),"Summer",TRUE(),"Autumn")</f>
        <v>Winter</v>
      </c>
      <c r="AN2180" s="0" t="str">
        <f aca="false">IF(L2180+M2180&gt;0,"Family","Adult Only")</f>
        <v>Adult Only</v>
      </c>
      <c r="AO2180" s="0" t="str">
        <f aca="false">IF(U2180=V2180,"Same","Changed")</f>
        <v>Same</v>
      </c>
    </row>
    <row r="2181" customFormat="false" ht="15" hidden="false" customHeight="false" outlineLevel="0" collapsed="false">
      <c r="A2181" s="14" t="n">
        <v>2293</v>
      </c>
      <c r="B2181" s="14" t="s">
        <v>90</v>
      </c>
      <c r="C2181" s="14" t="n">
        <v>0</v>
      </c>
      <c r="D2181" s="14" t="n">
        <v>12</v>
      </c>
      <c r="E2181" s="14" t="n">
        <v>2017</v>
      </c>
      <c r="F2181" s="14" t="s">
        <v>118</v>
      </c>
      <c r="G2181" s="14" t="n">
        <v>6</v>
      </c>
      <c r="H2181" s="14" t="n">
        <v>9</v>
      </c>
      <c r="I2181" s="14" t="n">
        <v>1</v>
      </c>
      <c r="J2181" s="14" t="n">
        <v>3</v>
      </c>
      <c r="K2181" s="14" t="n">
        <v>2</v>
      </c>
      <c r="L2181" s="14" t="n">
        <v>0</v>
      </c>
      <c r="M2181" s="14" t="n">
        <v>0</v>
      </c>
      <c r="N2181" s="14" t="s">
        <v>107</v>
      </c>
      <c r="O2181" s="14" t="s">
        <v>122</v>
      </c>
      <c r="P2181" s="14" t="s">
        <v>93</v>
      </c>
      <c r="Q2181" s="14" t="s">
        <v>94</v>
      </c>
      <c r="R2181" s="14" t="n">
        <v>0</v>
      </c>
      <c r="S2181" s="14" t="n">
        <v>0</v>
      </c>
      <c r="T2181" s="14" t="n">
        <v>0</v>
      </c>
      <c r="U2181" s="14" t="s">
        <v>95</v>
      </c>
      <c r="V2181" s="14" t="s">
        <v>95</v>
      </c>
      <c r="W2181" s="14" t="n">
        <v>0</v>
      </c>
      <c r="X2181" s="14" t="s">
        <v>86</v>
      </c>
      <c r="Y2181" s="14" t="n">
        <v>7</v>
      </c>
      <c r="Z2181" s="14" t="n">
        <v>0</v>
      </c>
      <c r="AA2181" s="14" t="n">
        <v>0</v>
      </c>
      <c r="AB2181" s="14" t="s">
        <v>87</v>
      </c>
      <c r="AC2181" s="14" t="n">
        <v>57.6</v>
      </c>
      <c r="AD2181" s="14" t="n">
        <v>0</v>
      </c>
      <c r="AE2181" s="14" t="n">
        <v>1</v>
      </c>
      <c r="AF2181" s="14" t="s">
        <v>88</v>
      </c>
      <c r="AG2181" s="15" t="n">
        <v>42779</v>
      </c>
      <c r="AH2181" s="14" t="n">
        <f aca="false">I2181+J2181</f>
        <v>4</v>
      </c>
      <c r="AI2181" s="14" t="n">
        <f aca="false">K2181+L2181+M2181</f>
        <v>2</v>
      </c>
      <c r="AJ2181" s="14" t="n">
        <f aca="false">AC2181*AH2181</f>
        <v>230.4</v>
      </c>
      <c r="AK2181" s="14" t="str">
        <f aca="false">IF(C2181=1,"Cancelled","Completed")</f>
        <v>Completed</v>
      </c>
      <c r="AL2181" s="14" t="str">
        <f aca="false">_xlfn.IFS(D2181&lt;=7,"0-7 Days",D2181&lt;=30,"8-30 Days",D2181&lt;=90,"31-90 Days",TRUE(),"90+ Days")</f>
        <v>8-30 Days</v>
      </c>
      <c r="AM2181" s="14" t="str">
        <f aca="false">_xlfn.IFS(OR(F2181="December",F2181="January",F2181="February"),"Winter",OR(F2181="March",F2181="April",F2181="May"),"Spring",OR(F2181="June",F2181="July",F2181="August"),"Summer",TRUE(),"Autumn")</f>
        <v>Winter</v>
      </c>
      <c r="AN2181" s="14" t="str">
        <f aca="false">IF(L2181+M2181&gt;0,"Family","Adult Only")</f>
        <v>Adult Only</v>
      </c>
      <c r="AO2181" s="14" t="str">
        <f aca="false">IF(U2181=V2181,"Same","Changed")</f>
        <v>Same</v>
      </c>
    </row>
    <row r="2182" customFormat="false" ht="15" hidden="false" customHeight="false" outlineLevel="0" collapsed="false">
      <c r="A2182" s="0" t="n">
        <v>2294</v>
      </c>
      <c r="B2182" s="0" t="s">
        <v>80</v>
      </c>
      <c r="C2182" s="0" t="n">
        <v>1</v>
      </c>
      <c r="D2182" s="0" t="n">
        <v>238</v>
      </c>
      <c r="E2182" s="0" t="n">
        <v>2017</v>
      </c>
      <c r="F2182" s="0" t="s">
        <v>118</v>
      </c>
      <c r="G2182" s="0" t="n">
        <v>6</v>
      </c>
      <c r="H2182" s="0" t="n">
        <v>10</v>
      </c>
      <c r="I2182" s="0" t="n">
        <v>0</v>
      </c>
      <c r="J2182" s="0" t="n">
        <v>2</v>
      </c>
      <c r="K2182" s="0" t="n">
        <v>1</v>
      </c>
      <c r="L2182" s="0" t="n">
        <v>0</v>
      </c>
      <c r="M2182" s="0" t="n">
        <v>0</v>
      </c>
      <c r="N2182" s="0" t="s">
        <v>112</v>
      </c>
      <c r="O2182" s="0" t="s">
        <v>92</v>
      </c>
      <c r="P2182" s="0" t="s">
        <v>116</v>
      </c>
      <c r="Q2182" s="0" t="s">
        <v>94</v>
      </c>
      <c r="R2182" s="0" t="n">
        <v>0</v>
      </c>
      <c r="S2182" s="0" t="n">
        <v>0</v>
      </c>
      <c r="T2182" s="0" t="n">
        <v>0</v>
      </c>
      <c r="U2182" s="0" t="s">
        <v>95</v>
      </c>
      <c r="V2182" s="0" t="s">
        <v>95</v>
      </c>
      <c r="W2182" s="0" t="n">
        <v>0</v>
      </c>
      <c r="X2182" s="0" t="s">
        <v>120</v>
      </c>
      <c r="Y2182" s="0" t="n">
        <v>155</v>
      </c>
      <c r="Z2182" s="0" t="n">
        <v>0</v>
      </c>
      <c r="AA2182" s="0" t="n">
        <v>0</v>
      </c>
      <c r="AB2182" s="0" t="s">
        <v>87</v>
      </c>
      <c r="AC2182" s="0" t="n">
        <v>47</v>
      </c>
      <c r="AD2182" s="0" t="n">
        <v>0</v>
      </c>
      <c r="AE2182" s="0" t="n">
        <v>0</v>
      </c>
      <c r="AF2182" s="0" t="s">
        <v>96</v>
      </c>
      <c r="AG2182" s="13" t="n">
        <v>42719</v>
      </c>
      <c r="AH2182" s="25" t="n">
        <f aca="false">I2182+J2182</f>
        <v>2</v>
      </c>
      <c r="AI2182" s="25" t="n">
        <f aca="false">K2182+L2182+M2182</f>
        <v>1</v>
      </c>
      <c r="AJ2182" s="25" t="n">
        <f aca="false">AC2182*AH2182</f>
        <v>94</v>
      </c>
      <c r="AK2182" s="0" t="str">
        <f aca="false">IF(C2182=1,"Cancelled","Completed")</f>
        <v>Cancelled</v>
      </c>
      <c r="AL2182" s="0" t="str">
        <f aca="false">_xlfn.IFS(D2182&lt;=7,"0-7 Days",D2182&lt;=30,"8-30 Days",D2182&lt;=90,"31-90 Days",TRUE(),"90+ Days")</f>
        <v>90+ Days</v>
      </c>
      <c r="AM2182" s="0" t="str">
        <f aca="false">_xlfn.IFS(OR(F2182="December",F2182="January",F2182="February"),"Winter",OR(F2182="March",F2182="April",F2182="May"),"Spring",OR(F2182="June",F2182="July",F2182="August"),"Summer",TRUE(),"Autumn")</f>
        <v>Winter</v>
      </c>
      <c r="AN2182" s="0" t="str">
        <f aca="false">IF(L2182+M2182&gt;0,"Family","Adult Only")</f>
        <v>Adult Only</v>
      </c>
      <c r="AO2182" s="0" t="str">
        <f aca="false">IF(U2182=V2182,"Same","Changed")</f>
        <v>Same</v>
      </c>
    </row>
    <row r="2183" customFormat="false" ht="15" hidden="false" customHeight="false" outlineLevel="0" collapsed="false">
      <c r="A2183" s="14" t="n">
        <v>2295</v>
      </c>
      <c r="B2183" s="14" t="s">
        <v>80</v>
      </c>
      <c r="C2183" s="14" t="n">
        <v>0</v>
      </c>
      <c r="D2183" s="14" t="n">
        <v>10</v>
      </c>
      <c r="E2183" s="14" t="n">
        <v>2016</v>
      </c>
      <c r="F2183" s="14" t="s">
        <v>81</v>
      </c>
      <c r="G2183" s="14" t="n">
        <v>52</v>
      </c>
      <c r="H2183" s="14" t="n">
        <v>19</v>
      </c>
      <c r="I2183" s="14" t="n">
        <v>1</v>
      </c>
      <c r="J2183" s="14" t="n">
        <v>0</v>
      </c>
      <c r="K2183" s="14" t="n">
        <v>1</v>
      </c>
      <c r="L2183" s="14" t="n">
        <v>0</v>
      </c>
      <c r="M2183" s="14" t="n">
        <v>0</v>
      </c>
      <c r="N2183" s="14" t="s">
        <v>82</v>
      </c>
      <c r="O2183" s="14" t="s">
        <v>92</v>
      </c>
      <c r="P2183" s="14" t="s">
        <v>84</v>
      </c>
      <c r="Q2183" s="14" t="s">
        <v>128</v>
      </c>
      <c r="R2183" s="14" t="n">
        <v>0</v>
      </c>
      <c r="S2183" s="14" t="n">
        <v>1</v>
      </c>
      <c r="T2183" s="14" t="n">
        <v>9</v>
      </c>
      <c r="U2183" s="14" t="s">
        <v>124</v>
      </c>
      <c r="V2183" s="14" t="s">
        <v>124</v>
      </c>
      <c r="W2183" s="14" t="n">
        <v>0</v>
      </c>
      <c r="X2183" s="14" t="s">
        <v>86</v>
      </c>
      <c r="Y2183" s="14" t="n">
        <v>0</v>
      </c>
      <c r="Z2183" s="14" t="n">
        <v>0</v>
      </c>
      <c r="AA2183" s="14" t="n">
        <v>0</v>
      </c>
      <c r="AB2183" s="14" t="s">
        <v>87</v>
      </c>
      <c r="AC2183" s="14" t="n">
        <v>57</v>
      </c>
      <c r="AD2183" s="14" t="n">
        <v>0</v>
      </c>
      <c r="AE2183" s="14" t="n">
        <v>1</v>
      </c>
      <c r="AF2183" s="14" t="s">
        <v>88</v>
      </c>
      <c r="AG2183" s="15" t="n">
        <v>42724</v>
      </c>
      <c r="AH2183" s="14" t="n">
        <f aca="false">I2183+J2183</f>
        <v>1</v>
      </c>
      <c r="AI2183" s="14" t="n">
        <f aca="false">K2183+L2183+M2183</f>
        <v>1</v>
      </c>
      <c r="AJ2183" s="14" t="n">
        <f aca="false">AC2183*AH2183</f>
        <v>57</v>
      </c>
      <c r="AK2183" s="14" t="str">
        <f aca="false">IF(C2183=1,"Cancelled","Completed")</f>
        <v>Completed</v>
      </c>
      <c r="AL2183" s="14" t="str">
        <f aca="false">_xlfn.IFS(D2183&lt;=7,"0-7 Days",D2183&lt;=30,"8-30 Days",D2183&lt;=90,"31-90 Days",TRUE(),"90+ Days")</f>
        <v>8-30 Days</v>
      </c>
      <c r="AM2183" s="14" t="str">
        <f aca="false">_xlfn.IFS(OR(F2183="December",F2183="January",F2183="February"),"Winter",OR(F2183="March",F2183="April",F2183="May"),"Spring",OR(F2183="June",F2183="July",F2183="August"),"Summer",TRUE(),"Autumn")</f>
        <v>Winter</v>
      </c>
      <c r="AN2183" s="14" t="str">
        <f aca="false">IF(L2183+M2183&gt;0,"Family","Adult Only")</f>
        <v>Adult Only</v>
      </c>
      <c r="AO2183" s="14" t="str">
        <f aca="false">IF(U2183=V2183,"Same","Changed")</f>
        <v>Same</v>
      </c>
    </row>
    <row r="2184" customFormat="false" ht="15" hidden="false" customHeight="false" outlineLevel="0" collapsed="false">
      <c r="A2184" s="0" t="n">
        <v>2296</v>
      </c>
      <c r="B2184" s="0" t="s">
        <v>90</v>
      </c>
      <c r="C2184" s="0" t="n">
        <v>0</v>
      </c>
      <c r="D2184" s="0" t="n">
        <v>11</v>
      </c>
      <c r="E2184" s="0" t="n">
        <v>2015</v>
      </c>
      <c r="F2184" s="0" t="s">
        <v>114</v>
      </c>
      <c r="G2184" s="0" t="n">
        <v>37</v>
      </c>
      <c r="H2184" s="0" t="n">
        <v>9</v>
      </c>
      <c r="I2184" s="0" t="n">
        <v>0</v>
      </c>
      <c r="J2184" s="0" t="n">
        <v>3</v>
      </c>
      <c r="K2184" s="0" t="n">
        <v>2</v>
      </c>
      <c r="L2184" s="0" t="n">
        <v>0</v>
      </c>
      <c r="M2184" s="0" t="n">
        <v>0</v>
      </c>
      <c r="N2184" s="0" t="s">
        <v>82</v>
      </c>
      <c r="O2184" s="0" t="s">
        <v>92</v>
      </c>
      <c r="P2184" s="0" t="s">
        <v>93</v>
      </c>
      <c r="Q2184" s="0" t="s">
        <v>94</v>
      </c>
      <c r="R2184" s="0" t="n">
        <v>0</v>
      </c>
      <c r="S2184" s="0" t="n">
        <v>0</v>
      </c>
      <c r="T2184" s="0" t="n">
        <v>0</v>
      </c>
      <c r="U2184" s="0" t="s">
        <v>95</v>
      </c>
      <c r="V2184" s="0" t="s">
        <v>95</v>
      </c>
      <c r="W2184" s="0" t="n">
        <v>0</v>
      </c>
      <c r="X2184" s="0" t="s">
        <v>86</v>
      </c>
      <c r="Y2184" s="0" t="n">
        <v>7</v>
      </c>
      <c r="Z2184" s="0" t="n">
        <v>0</v>
      </c>
      <c r="AA2184" s="0" t="n">
        <v>0</v>
      </c>
      <c r="AB2184" s="0" t="s">
        <v>87</v>
      </c>
      <c r="AC2184" s="0" t="n">
        <v>80.85</v>
      </c>
      <c r="AD2184" s="0" t="n">
        <v>0</v>
      </c>
      <c r="AE2184" s="0" t="n">
        <v>1</v>
      </c>
      <c r="AF2184" s="0" t="s">
        <v>88</v>
      </c>
      <c r="AG2184" s="13" t="n">
        <v>42259</v>
      </c>
      <c r="AH2184" s="25" t="n">
        <f aca="false">I2184+J2184</f>
        <v>3</v>
      </c>
      <c r="AI2184" s="25" t="n">
        <f aca="false">K2184+L2184+M2184</f>
        <v>2</v>
      </c>
      <c r="AJ2184" s="25" t="n">
        <f aca="false">AC2184*AH2184</f>
        <v>242.55</v>
      </c>
      <c r="AK2184" s="0" t="str">
        <f aca="false">IF(C2184=1,"Cancelled","Completed")</f>
        <v>Completed</v>
      </c>
      <c r="AL2184" s="0" t="str">
        <f aca="false">_xlfn.IFS(D2184&lt;=7,"0-7 Days",D2184&lt;=30,"8-30 Days",D2184&lt;=90,"31-90 Days",TRUE(),"90+ Days")</f>
        <v>8-30 Days</v>
      </c>
      <c r="AM2184" s="0" t="str">
        <f aca="false">_xlfn.IFS(OR(F2184="December",F2184="January",F2184="February"),"Winter",OR(F2184="March",F2184="April",F2184="May"),"Spring",OR(F2184="June",F2184="July",F2184="August"),"Summer",TRUE(),"Autumn")</f>
        <v>Autumn</v>
      </c>
      <c r="AN2184" s="0" t="str">
        <f aca="false">IF(L2184+M2184&gt;0,"Family","Adult Only")</f>
        <v>Adult Only</v>
      </c>
      <c r="AO2184" s="0" t="str">
        <f aca="false">IF(U2184=V2184,"Same","Changed")</f>
        <v>Same</v>
      </c>
    </row>
    <row r="2185" customFormat="false" ht="15" hidden="false" customHeight="false" outlineLevel="0" collapsed="false">
      <c r="A2185" s="14" t="n">
        <v>2297</v>
      </c>
      <c r="B2185" s="14" t="s">
        <v>80</v>
      </c>
      <c r="C2185" s="14" t="n">
        <v>0</v>
      </c>
      <c r="D2185" s="14" t="n">
        <v>0</v>
      </c>
      <c r="E2185" s="14" t="n">
        <v>2015</v>
      </c>
      <c r="F2185" s="14" t="s">
        <v>119</v>
      </c>
      <c r="G2185" s="14" t="n">
        <v>32</v>
      </c>
      <c r="H2185" s="14" t="n">
        <v>3</v>
      </c>
      <c r="I2185" s="14" t="n">
        <v>1</v>
      </c>
      <c r="J2185" s="14" t="n">
        <v>0</v>
      </c>
      <c r="K2185" s="14" t="n">
        <v>2</v>
      </c>
      <c r="L2185" s="14" t="n">
        <v>0</v>
      </c>
      <c r="M2185" s="14" t="n">
        <v>0</v>
      </c>
      <c r="N2185" s="14" t="s">
        <v>82</v>
      </c>
      <c r="O2185" s="14" t="s">
        <v>92</v>
      </c>
      <c r="P2185" s="14" t="s">
        <v>93</v>
      </c>
      <c r="Q2185" s="14" t="s">
        <v>94</v>
      </c>
      <c r="R2185" s="14" t="n">
        <v>0</v>
      </c>
      <c r="S2185" s="14" t="n">
        <v>0</v>
      </c>
      <c r="T2185" s="14" t="n">
        <v>0</v>
      </c>
      <c r="U2185" s="14" t="s">
        <v>156</v>
      </c>
      <c r="V2185" s="14" t="s">
        <v>156</v>
      </c>
      <c r="W2185" s="14" t="n">
        <v>0</v>
      </c>
      <c r="X2185" s="14" t="s">
        <v>86</v>
      </c>
      <c r="Y2185" s="14" t="n">
        <v>241</v>
      </c>
      <c r="Z2185" s="14" t="n">
        <v>0</v>
      </c>
      <c r="AA2185" s="14" t="n">
        <v>0</v>
      </c>
      <c r="AB2185" s="14" t="s">
        <v>87</v>
      </c>
      <c r="AC2185" s="14" t="n">
        <v>144.76</v>
      </c>
      <c r="AD2185" s="14" t="n">
        <v>0</v>
      </c>
      <c r="AE2185" s="14" t="n">
        <v>0</v>
      </c>
      <c r="AF2185" s="14" t="s">
        <v>88</v>
      </c>
      <c r="AG2185" s="15" t="n">
        <v>42220</v>
      </c>
      <c r="AH2185" s="14" t="n">
        <f aca="false">I2185+J2185</f>
        <v>1</v>
      </c>
      <c r="AI2185" s="14" t="n">
        <f aca="false">K2185+L2185+M2185</f>
        <v>2</v>
      </c>
      <c r="AJ2185" s="14" t="n">
        <f aca="false">AC2185*AH2185</f>
        <v>144.76</v>
      </c>
      <c r="AK2185" s="14" t="str">
        <f aca="false">IF(C2185=1,"Cancelled","Completed")</f>
        <v>Completed</v>
      </c>
      <c r="AL2185" s="14" t="str">
        <f aca="false">_xlfn.IFS(D2185&lt;=7,"0-7 Days",D2185&lt;=30,"8-30 Days",D2185&lt;=90,"31-90 Days",TRUE(),"90+ Days")</f>
        <v>0-7 Days</v>
      </c>
      <c r="AM2185" s="14" t="str">
        <f aca="false">_xlfn.IFS(OR(F2185="December",F2185="January",F2185="February"),"Winter",OR(F2185="March",F2185="April",F2185="May"),"Spring",OR(F2185="June",F2185="July",F2185="August"),"Summer",TRUE(),"Autumn")</f>
        <v>Summer</v>
      </c>
      <c r="AN2185" s="14" t="str">
        <f aca="false">IF(L2185+M2185&gt;0,"Family","Adult Only")</f>
        <v>Adult Only</v>
      </c>
      <c r="AO2185" s="14" t="str">
        <f aca="false">IF(U2185=V2185,"Same","Changed")</f>
        <v>Same</v>
      </c>
    </row>
    <row r="2186" customFormat="false" ht="15" hidden="false" customHeight="false" outlineLevel="0" collapsed="false">
      <c r="A2186" s="0" t="n">
        <v>2298</v>
      </c>
      <c r="B2186" s="0" t="s">
        <v>90</v>
      </c>
      <c r="C2186" s="0" t="n">
        <v>1</v>
      </c>
      <c r="D2186" s="0" t="n">
        <v>395</v>
      </c>
      <c r="E2186" s="0" t="n">
        <v>2017</v>
      </c>
      <c r="F2186" s="0" t="s">
        <v>121</v>
      </c>
      <c r="G2186" s="0" t="n">
        <v>20</v>
      </c>
      <c r="H2186" s="0" t="n">
        <v>17</v>
      </c>
      <c r="I2186" s="0" t="n">
        <v>0</v>
      </c>
      <c r="J2186" s="0" t="n">
        <v>3</v>
      </c>
      <c r="K2186" s="0" t="n">
        <v>2</v>
      </c>
      <c r="L2186" s="0" t="n">
        <v>0</v>
      </c>
      <c r="M2186" s="0" t="n">
        <v>0</v>
      </c>
      <c r="N2186" s="0" t="s">
        <v>82</v>
      </c>
      <c r="O2186" s="0" t="s">
        <v>92</v>
      </c>
      <c r="P2186" s="0" t="s">
        <v>99</v>
      </c>
      <c r="Q2186" s="0" t="s">
        <v>94</v>
      </c>
      <c r="R2186" s="0" t="n">
        <v>0</v>
      </c>
      <c r="S2186" s="0" t="n">
        <v>0</v>
      </c>
      <c r="T2186" s="0" t="n">
        <v>0</v>
      </c>
      <c r="U2186" s="0" t="s">
        <v>95</v>
      </c>
      <c r="V2186" s="0" t="s">
        <v>95</v>
      </c>
      <c r="W2186" s="0" t="n">
        <v>0</v>
      </c>
      <c r="X2186" s="0" t="s">
        <v>86</v>
      </c>
      <c r="Y2186" s="0" t="n">
        <v>229</v>
      </c>
      <c r="Z2186" s="0" t="n">
        <v>0</v>
      </c>
      <c r="AA2186" s="0" t="n">
        <v>0</v>
      </c>
      <c r="AB2186" s="0" t="s">
        <v>101</v>
      </c>
      <c r="AC2186" s="0" t="n">
        <v>90</v>
      </c>
      <c r="AD2186" s="0" t="n">
        <v>0</v>
      </c>
      <c r="AE2186" s="0" t="n">
        <v>0</v>
      </c>
      <c r="AF2186" s="0" t="s">
        <v>96</v>
      </c>
      <c r="AG2186" s="13" t="n">
        <v>42819</v>
      </c>
      <c r="AH2186" s="25" t="n">
        <f aca="false">I2186+J2186</f>
        <v>3</v>
      </c>
      <c r="AI2186" s="25" t="n">
        <f aca="false">K2186+L2186+M2186</f>
        <v>2</v>
      </c>
      <c r="AJ2186" s="25" t="n">
        <f aca="false">AC2186*AH2186</f>
        <v>270</v>
      </c>
      <c r="AK2186" s="0" t="str">
        <f aca="false">IF(C2186=1,"Cancelled","Completed")</f>
        <v>Cancelled</v>
      </c>
      <c r="AL2186" s="0" t="str">
        <f aca="false">_xlfn.IFS(D2186&lt;=7,"0-7 Days",D2186&lt;=30,"8-30 Days",D2186&lt;=90,"31-90 Days",TRUE(),"90+ Days")</f>
        <v>90+ Days</v>
      </c>
      <c r="AM2186" s="0" t="str">
        <f aca="false">_xlfn.IFS(OR(F2186="December",F2186="January",F2186="February"),"Winter",OR(F2186="March",F2186="April",F2186="May"),"Spring",OR(F2186="June",F2186="July",F2186="August"),"Summer",TRUE(),"Autumn")</f>
        <v>Spring</v>
      </c>
      <c r="AN2186" s="0" t="str">
        <f aca="false">IF(L2186+M2186&gt;0,"Family","Adult Only")</f>
        <v>Adult Only</v>
      </c>
      <c r="AO2186" s="0" t="str">
        <f aca="false">IF(U2186=V2186,"Same","Changed")</f>
        <v>Same</v>
      </c>
    </row>
    <row r="2187" customFormat="false" ht="15" hidden="false" customHeight="false" outlineLevel="0" collapsed="false">
      <c r="A2187" s="14" t="n">
        <v>2299</v>
      </c>
      <c r="B2187" s="14" t="s">
        <v>80</v>
      </c>
      <c r="C2187" s="14" t="n">
        <v>1</v>
      </c>
      <c r="D2187" s="14" t="n">
        <v>111</v>
      </c>
      <c r="E2187" s="14" t="n">
        <v>2016</v>
      </c>
      <c r="F2187" s="14" t="s">
        <v>118</v>
      </c>
      <c r="G2187" s="14" t="n">
        <v>7</v>
      </c>
      <c r="H2187" s="14" t="n">
        <v>12</v>
      </c>
      <c r="I2187" s="14" t="n">
        <v>0</v>
      </c>
      <c r="J2187" s="14" t="n">
        <v>2</v>
      </c>
      <c r="K2187" s="14" t="n">
        <v>2</v>
      </c>
      <c r="L2187" s="14" t="n">
        <v>0</v>
      </c>
      <c r="M2187" s="14" t="n">
        <v>0</v>
      </c>
      <c r="N2187" s="14" t="s">
        <v>142</v>
      </c>
      <c r="O2187" s="14" t="s">
        <v>92</v>
      </c>
      <c r="P2187" s="14" t="s">
        <v>116</v>
      </c>
      <c r="Q2187" s="14" t="s">
        <v>94</v>
      </c>
      <c r="R2187" s="14" t="n">
        <v>0</v>
      </c>
      <c r="S2187" s="14" t="n">
        <v>0</v>
      </c>
      <c r="T2187" s="14" t="n">
        <v>0</v>
      </c>
      <c r="U2187" s="14" t="s">
        <v>95</v>
      </c>
      <c r="V2187" s="14" t="s">
        <v>95</v>
      </c>
      <c r="W2187" s="14" t="n">
        <v>0</v>
      </c>
      <c r="X2187" s="14" t="s">
        <v>120</v>
      </c>
      <c r="Y2187" s="14" t="n">
        <v>38</v>
      </c>
      <c r="Z2187" s="14" t="n">
        <v>0</v>
      </c>
      <c r="AA2187" s="14" t="n">
        <v>0</v>
      </c>
      <c r="AB2187" s="14" t="s">
        <v>87</v>
      </c>
      <c r="AC2187" s="14" t="n">
        <v>70</v>
      </c>
      <c r="AD2187" s="14" t="n">
        <v>0</v>
      </c>
      <c r="AE2187" s="14" t="n">
        <v>0</v>
      </c>
      <c r="AF2187" s="14" t="s">
        <v>96</v>
      </c>
      <c r="AG2187" s="15" t="n">
        <v>42395</v>
      </c>
      <c r="AH2187" s="14" t="n">
        <f aca="false">I2187+J2187</f>
        <v>2</v>
      </c>
      <c r="AI2187" s="14" t="n">
        <f aca="false">K2187+L2187+M2187</f>
        <v>2</v>
      </c>
      <c r="AJ2187" s="14" t="n">
        <f aca="false">AC2187*AH2187</f>
        <v>140</v>
      </c>
      <c r="AK2187" s="14" t="str">
        <f aca="false">IF(C2187=1,"Cancelled","Completed")</f>
        <v>Cancelled</v>
      </c>
      <c r="AL2187" s="14" t="str">
        <f aca="false">_xlfn.IFS(D2187&lt;=7,"0-7 Days",D2187&lt;=30,"8-30 Days",D2187&lt;=90,"31-90 Days",TRUE(),"90+ Days")</f>
        <v>90+ Days</v>
      </c>
      <c r="AM2187" s="14" t="str">
        <f aca="false">_xlfn.IFS(OR(F2187="December",F2187="January",F2187="February"),"Winter",OR(F2187="March",F2187="April",F2187="May"),"Spring",OR(F2187="June",F2187="July",F2187="August"),"Summer",TRUE(),"Autumn")</f>
        <v>Winter</v>
      </c>
      <c r="AN2187" s="14" t="str">
        <f aca="false">IF(L2187+M2187&gt;0,"Family","Adult Only")</f>
        <v>Adult Only</v>
      </c>
      <c r="AO2187" s="14" t="str">
        <f aca="false">IF(U2187=V2187,"Same","Changed")</f>
        <v>Same</v>
      </c>
    </row>
    <row r="2188" customFormat="false" ht="15" hidden="false" customHeight="false" outlineLevel="0" collapsed="false">
      <c r="A2188" s="0" t="n">
        <v>2300</v>
      </c>
      <c r="B2188" s="0" t="s">
        <v>80</v>
      </c>
      <c r="C2188" s="0" t="n">
        <v>0</v>
      </c>
      <c r="D2188" s="0" t="n">
        <v>32</v>
      </c>
      <c r="E2188" s="0" t="n">
        <v>2016</v>
      </c>
      <c r="F2188" s="0" t="s">
        <v>106</v>
      </c>
      <c r="G2188" s="0" t="n">
        <v>17</v>
      </c>
      <c r="H2188" s="0" t="n">
        <v>19</v>
      </c>
      <c r="I2188" s="0" t="n">
        <v>2</v>
      </c>
      <c r="J2188" s="0" t="n">
        <v>5</v>
      </c>
      <c r="K2188" s="0" t="n">
        <v>2</v>
      </c>
      <c r="L2188" s="0" t="n">
        <v>0</v>
      </c>
      <c r="M2188" s="0" t="n">
        <v>0</v>
      </c>
      <c r="N2188" s="0" t="s">
        <v>112</v>
      </c>
      <c r="O2188" s="0" t="s">
        <v>83</v>
      </c>
      <c r="P2188" s="0" t="s">
        <v>116</v>
      </c>
      <c r="Q2188" s="0" t="s">
        <v>84</v>
      </c>
      <c r="R2188" s="0" t="n">
        <v>0</v>
      </c>
      <c r="S2188" s="0" t="n">
        <v>0</v>
      </c>
      <c r="T2188" s="0" t="n">
        <v>0</v>
      </c>
      <c r="U2188" s="0" t="s">
        <v>109</v>
      </c>
      <c r="V2188" s="0" t="s">
        <v>109</v>
      </c>
      <c r="W2188" s="0" t="n">
        <v>0</v>
      </c>
      <c r="X2188" s="0" t="s">
        <v>86</v>
      </c>
      <c r="Y2188" s="0" t="n">
        <v>273</v>
      </c>
      <c r="Z2188" s="0" t="n">
        <v>0</v>
      </c>
      <c r="AA2188" s="0" t="n">
        <v>0</v>
      </c>
      <c r="AB2188" s="0" t="s">
        <v>101</v>
      </c>
      <c r="AC2188" s="0" t="n">
        <v>69.36</v>
      </c>
      <c r="AD2188" s="0" t="n">
        <v>0</v>
      </c>
      <c r="AE2188" s="0" t="n">
        <v>0</v>
      </c>
      <c r="AF2188" s="0" t="s">
        <v>88</v>
      </c>
      <c r="AG2188" s="13" t="n">
        <v>42486</v>
      </c>
      <c r="AH2188" s="25" t="n">
        <f aca="false">I2188+J2188</f>
        <v>7</v>
      </c>
      <c r="AI2188" s="25" t="n">
        <f aca="false">K2188+L2188+M2188</f>
        <v>2</v>
      </c>
      <c r="AJ2188" s="25" t="n">
        <f aca="false">AC2188*AH2188</f>
        <v>485.52</v>
      </c>
      <c r="AK2188" s="0" t="str">
        <f aca="false">IF(C2188=1,"Cancelled","Completed")</f>
        <v>Completed</v>
      </c>
      <c r="AL2188" s="0" t="str">
        <f aca="false">_xlfn.IFS(D2188&lt;=7,"0-7 Days",D2188&lt;=30,"8-30 Days",D2188&lt;=90,"31-90 Days",TRUE(),"90+ Days")</f>
        <v>31-90 Days</v>
      </c>
      <c r="AM2188" s="0" t="str">
        <f aca="false">_xlfn.IFS(OR(F2188="December",F2188="January",F2188="February"),"Winter",OR(F2188="March",F2188="April",F2188="May"),"Spring",OR(F2188="June",F2188="July",F2188="August"),"Summer",TRUE(),"Autumn")</f>
        <v>Spring</v>
      </c>
      <c r="AN2188" s="0" t="str">
        <f aca="false">IF(L2188+M2188&gt;0,"Family","Adult Only")</f>
        <v>Adult Only</v>
      </c>
      <c r="AO2188" s="0" t="str">
        <f aca="false">IF(U2188=V2188,"Same","Changed")</f>
        <v>Same</v>
      </c>
    </row>
    <row r="2189" customFormat="false" ht="15" hidden="false" customHeight="false" outlineLevel="0" collapsed="false">
      <c r="A2189" s="14" t="n">
        <v>2301</v>
      </c>
      <c r="B2189" s="14" t="s">
        <v>80</v>
      </c>
      <c r="C2189" s="14" t="n">
        <v>0</v>
      </c>
      <c r="D2189" s="14" t="n">
        <v>22</v>
      </c>
      <c r="E2189" s="14" t="n">
        <v>2016</v>
      </c>
      <c r="F2189" s="14" t="s">
        <v>103</v>
      </c>
      <c r="G2189" s="14" t="n">
        <v>13</v>
      </c>
      <c r="H2189" s="14" t="n">
        <v>26</v>
      </c>
      <c r="I2189" s="14" t="n">
        <v>2</v>
      </c>
      <c r="J2189" s="14" t="n">
        <v>1</v>
      </c>
      <c r="K2189" s="14" t="n">
        <v>2</v>
      </c>
      <c r="L2189" s="14" t="n">
        <v>0</v>
      </c>
      <c r="M2189" s="14" t="n">
        <v>0</v>
      </c>
      <c r="N2189" s="14" t="s">
        <v>112</v>
      </c>
      <c r="O2189" s="14" t="s">
        <v>92</v>
      </c>
      <c r="P2189" s="14" t="s">
        <v>84</v>
      </c>
      <c r="Q2189" s="14" t="s">
        <v>84</v>
      </c>
      <c r="R2189" s="14" t="n">
        <v>0</v>
      </c>
      <c r="S2189" s="14" t="n">
        <v>0</v>
      </c>
      <c r="T2189" s="14" t="n">
        <v>0</v>
      </c>
      <c r="U2189" s="14" t="s">
        <v>124</v>
      </c>
      <c r="V2189" s="14" t="s">
        <v>124</v>
      </c>
      <c r="W2189" s="14" t="n">
        <v>1</v>
      </c>
      <c r="X2189" s="14" t="s">
        <v>86</v>
      </c>
      <c r="Y2189" s="14" t="n">
        <v>0</v>
      </c>
      <c r="Z2189" s="14" t="n">
        <v>0</v>
      </c>
      <c r="AA2189" s="14" t="n">
        <v>0</v>
      </c>
      <c r="AB2189" s="14" t="s">
        <v>87</v>
      </c>
      <c r="AC2189" s="14" t="n">
        <v>126</v>
      </c>
      <c r="AD2189" s="14" t="n">
        <v>1</v>
      </c>
      <c r="AE2189" s="14" t="n">
        <v>0</v>
      </c>
      <c r="AF2189" s="14" t="s">
        <v>88</v>
      </c>
      <c r="AG2189" s="15" t="n">
        <v>42458</v>
      </c>
      <c r="AH2189" s="14" t="n">
        <f aca="false">I2189+J2189</f>
        <v>3</v>
      </c>
      <c r="AI2189" s="14" t="n">
        <f aca="false">K2189+L2189+M2189</f>
        <v>2</v>
      </c>
      <c r="AJ2189" s="14" t="n">
        <f aca="false">AC2189*AH2189</f>
        <v>378</v>
      </c>
      <c r="AK2189" s="14" t="str">
        <f aca="false">IF(C2189=1,"Cancelled","Completed")</f>
        <v>Completed</v>
      </c>
      <c r="AL2189" s="14" t="str">
        <f aca="false">_xlfn.IFS(D2189&lt;=7,"0-7 Days",D2189&lt;=30,"8-30 Days",D2189&lt;=90,"31-90 Days",TRUE(),"90+ Days")</f>
        <v>8-30 Days</v>
      </c>
      <c r="AM2189" s="14" t="str">
        <f aca="false">_xlfn.IFS(OR(F2189="December",F2189="January",F2189="February"),"Winter",OR(F2189="March",F2189="April",F2189="May"),"Spring",OR(F2189="June",F2189="July",F2189="August"),"Summer",TRUE(),"Autumn")</f>
        <v>Spring</v>
      </c>
      <c r="AN2189" s="14" t="str">
        <f aca="false">IF(L2189+M2189&gt;0,"Family","Adult Only")</f>
        <v>Adult Only</v>
      </c>
      <c r="AO2189" s="14" t="str">
        <f aca="false">IF(U2189=V2189,"Same","Changed")</f>
        <v>Same</v>
      </c>
    </row>
    <row r="2190" customFormat="false" ht="15" hidden="false" customHeight="false" outlineLevel="0" collapsed="false">
      <c r="A2190" s="0" t="n">
        <v>2302</v>
      </c>
      <c r="B2190" s="0" t="s">
        <v>80</v>
      </c>
      <c r="C2190" s="0" t="n">
        <v>0</v>
      </c>
      <c r="D2190" s="0" t="n">
        <v>0</v>
      </c>
      <c r="E2190" s="0" t="n">
        <v>2016</v>
      </c>
      <c r="F2190" s="0" t="s">
        <v>106</v>
      </c>
      <c r="G2190" s="0" t="n">
        <v>15</v>
      </c>
      <c r="H2190" s="0" t="n">
        <v>4</v>
      </c>
      <c r="I2190" s="0" t="n">
        <v>1</v>
      </c>
      <c r="J2190" s="0" t="n">
        <v>1</v>
      </c>
      <c r="K2190" s="0" t="n">
        <v>1</v>
      </c>
      <c r="L2190" s="0" t="n">
        <v>0</v>
      </c>
      <c r="M2190" s="0" t="n">
        <v>0</v>
      </c>
      <c r="N2190" s="0" t="s">
        <v>82</v>
      </c>
      <c r="O2190" s="0" t="s">
        <v>92</v>
      </c>
      <c r="P2190" s="0" t="s">
        <v>128</v>
      </c>
      <c r="Q2190" s="0" t="s">
        <v>128</v>
      </c>
      <c r="R2190" s="0" t="n">
        <v>1</v>
      </c>
      <c r="S2190" s="0" t="n">
        <v>0</v>
      </c>
      <c r="T2190" s="0" t="n">
        <v>4</v>
      </c>
      <c r="U2190" s="0" t="s">
        <v>95</v>
      </c>
      <c r="V2190" s="0" t="s">
        <v>109</v>
      </c>
      <c r="W2190" s="0" t="n">
        <v>0</v>
      </c>
      <c r="X2190" s="0" t="s">
        <v>86</v>
      </c>
      <c r="Y2190" s="0" t="n">
        <v>47</v>
      </c>
      <c r="Z2190" s="0" t="n">
        <v>0</v>
      </c>
      <c r="AA2190" s="0" t="n">
        <v>0</v>
      </c>
      <c r="AB2190" s="0" t="s">
        <v>87</v>
      </c>
      <c r="AC2190" s="0" t="n">
        <v>42</v>
      </c>
      <c r="AD2190" s="0" t="n">
        <v>0</v>
      </c>
      <c r="AE2190" s="0" t="n">
        <v>0</v>
      </c>
      <c r="AF2190" s="0" t="s">
        <v>88</v>
      </c>
      <c r="AG2190" s="13" t="n">
        <v>42466</v>
      </c>
      <c r="AH2190" s="25" t="n">
        <f aca="false">I2190+J2190</f>
        <v>2</v>
      </c>
      <c r="AI2190" s="25" t="n">
        <f aca="false">K2190+L2190+M2190</f>
        <v>1</v>
      </c>
      <c r="AJ2190" s="25" t="n">
        <f aca="false">AC2190*AH2190</f>
        <v>84</v>
      </c>
      <c r="AK2190" s="0" t="str">
        <f aca="false">IF(C2190=1,"Cancelled","Completed")</f>
        <v>Completed</v>
      </c>
      <c r="AL2190" s="0" t="str">
        <f aca="false">_xlfn.IFS(D2190&lt;=7,"0-7 Days",D2190&lt;=30,"8-30 Days",D2190&lt;=90,"31-90 Days",TRUE(),"90+ Days")</f>
        <v>0-7 Days</v>
      </c>
      <c r="AM2190" s="0" t="str">
        <f aca="false">_xlfn.IFS(OR(F2190="December",F2190="January",F2190="February"),"Winter",OR(F2190="March",F2190="April",F2190="May"),"Spring",OR(F2190="June",F2190="July",F2190="August"),"Summer",TRUE(),"Autumn")</f>
        <v>Spring</v>
      </c>
      <c r="AN2190" s="0" t="str">
        <f aca="false">IF(L2190+M2190&gt;0,"Family","Adult Only")</f>
        <v>Adult Only</v>
      </c>
      <c r="AO2190" s="0" t="str">
        <f aca="false">IF(U2190=V2190,"Same","Changed")</f>
        <v>Changed</v>
      </c>
    </row>
    <row r="2191" customFormat="false" ht="15" hidden="false" customHeight="false" outlineLevel="0" collapsed="false">
      <c r="A2191" s="14" t="n">
        <v>2303</v>
      </c>
      <c r="B2191" s="14" t="s">
        <v>80</v>
      </c>
      <c r="C2191" s="14" t="n">
        <v>1</v>
      </c>
      <c r="D2191" s="14" t="n">
        <v>83</v>
      </c>
      <c r="E2191" s="14" t="n">
        <v>2016</v>
      </c>
      <c r="F2191" s="14" t="s">
        <v>106</v>
      </c>
      <c r="G2191" s="14" t="n">
        <v>15</v>
      </c>
      <c r="H2191" s="14" t="n">
        <v>4</v>
      </c>
      <c r="I2191" s="14" t="n">
        <v>2</v>
      </c>
      <c r="J2191" s="14" t="n">
        <v>5</v>
      </c>
      <c r="K2191" s="14" t="n">
        <v>2</v>
      </c>
      <c r="L2191" s="14" t="n">
        <v>0</v>
      </c>
      <c r="M2191" s="14" t="n">
        <v>0</v>
      </c>
      <c r="N2191" s="14" t="s">
        <v>82</v>
      </c>
      <c r="O2191" s="14" t="s">
        <v>92</v>
      </c>
      <c r="P2191" s="14" t="s">
        <v>93</v>
      </c>
      <c r="Q2191" s="14" t="s">
        <v>94</v>
      </c>
      <c r="R2191" s="14" t="n">
        <v>0</v>
      </c>
      <c r="S2191" s="14" t="n">
        <v>0</v>
      </c>
      <c r="T2191" s="14" t="n">
        <v>0</v>
      </c>
      <c r="U2191" s="14" t="s">
        <v>95</v>
      </c>
      <c r="V2191" s="14" t="s">
        <v>95</v>
      </c>
      <c r="W2191" s="14" t="n">
        <v>0</v>
      </c>
      <c r="X2191" s="14" t="s">
        <v>86</v>
      </c>
      <c r="Y2191" s="14" t="n">
        <v>240</v>
      </c>
      <c r="Z2191" s="14" t="n">
        <v>0</v>
      </c>
      <c r="AA2191" s="14" t="n">
        <v>0</v>
      </c>
      <c r="AB2191" s="14" t="s">
        <v>87</v>
      </c>
      <c r="AC2191" s="14" t="n">
        <v>52.2</v>
      </c>
      <c r="AD2191" s="14" t="n">
        <v>0</v>
      </c>
      <c r="AE2191" s="14" t="n">
        <v>3</v>
      </c>
      <c r="AF2191" s="14" t="s">
        <v>96</v>
      </c>
      <c r="AG2191" s="15" t="n">
        <v>42430</v>
      </c>
      <c r="AH2191" s="14" t="n">
        <f aca="false">I2191+J2191</f>
        <v>7</v>
      </c>
      <c r="AI2191" s="14" t="n">
        <f aca="false">K2191+L2191+M2191</f>
        <v>2</v>
      </c>
      <c r="AJ2191" s="14" t="n">
        <f aca="false">AC2191*AH2191</f>
        <v>365.4</v>
      </c>
      <c r="AK2191" s="14" t="str">
        <f aca="false">IF(C2191=1,"Cancelled","Completed")</f>
        <v>Cancelled</v>
      </c>
      <c r="AL2191" s="14" t="str">
        <f aca="false">_xlfn.IFS(D2191&lt;=7,"0-7 Days",D2191&lt;=30,"8-30 Days",D2191&lt;=90,"31-90 Days",TRUE(),"90+ Days")</f>
        <v>31-90 Days</v>
      </c>
      <c r="AM2191" s="14" t="str">
        <f aca="false">_xlfn.IFS(OR(F2191="December",F2191="January",F2191="February"),"Winter",OR(F2191="March",F2191="April",F2191="May"),"Spring",OR(F2191="June",F2191="July",F2191="August"),"Summer",TRUE(),"Autumn")</f>
        <v>Spring</v>
      </c>
      <c r="AN2191" s="14" t="str">
        <f aca="false">IF(L2191+M2191&gt;0,"Family","Adult Only")</f>
        <v>Adult Only</v>
      </c>
      <c r="AO2191" s="14" t="str">
        <f aca="false">IF(U2191=V2191,"Same","Changed")</f>
        <v>Same</v>
      </c>
    </row>
    <row r="2192" customFormat="false" ht="15" hidden="false" customHeight="false" outlineLevel="0" collapsed="false">
      <c r="A2192" s="0" t="n">
        <v>2304</v>
      </c>
      <c r="B2192" s="0" t="s">
        <v>90</v>
      </c>
      <c r="C2192" s="0" t="n">
        <v>0</v>
      </c>
      <c r="D2192" s="0" t="n">
        <v>1</v>
      </c>
      <c r="E2192" s="0" t="n">
        <v>2016</v>
      </c>
      <c r="F2192" s="0" t="s">
        <v>135</v>
      </c>
      <c r="G2192" s="0" t="n">
        <v>25</v>
      </c>
      <c r="H2192" s="0" t="n">
        <v>13</v>
      </c>
      <c r="I2192" s="0" t="n">
        <v>1</v>
      </c>
      <c r="J2192" s="0" t="n">
        <v>1</v>
      </c>
      <c r="K2192" s="0" t="n">
        <v>2</v>
      </c>
      <c r="L2192" s="0" t="n">
        <v>0</v>
      </c>
      <c r="M2192" s="0" t="n">
        <v>0</v>
      </c>
      <c r="N2192" s="0" t="s">
        <v>107</v>
      </c>
      <c r="O2192" s="0" t="s">
        <v>83</v>
      </c>
      <c r="P2192" s="0" t="s">
        <v>93</v>
      </c>
      <c r="Q2192" s="0" t="s">
        <v>94</v>
      </c>
      <c r="R2192" s="0" t="n">
        <v>0</v>
      </c>
      <c r="S2192" s="0" t="n">
        <v>0</v>
      </c>
      <c r="T2192" s="0" t="n">
        <v>0</v>
      </c>
      <c r="U2192" s="0" t="s">
        <v>95</v>
      </c>
      <c r="V2192" s="0" t="s">
        <v>95</v>
      </c>
      <c r="W2192" s="0" t="n">
        <v>0</v>
      </c>
      <c r="X2192" s="0" t="s">
        <v>86</v>
      </c>
      <c r="Y2192" s="0" t="n">
        <v>9</v>
      </c>
      <c r="Z2192" s="0" t="n">
        <v>0</v>
      </c>
      <c r="AA2192" s="0" t="n">
        <v>0</v>
      </c>
      <c r="AB2192" s="0" t="s">
        <v>87</v>
      </c>
      <c r="AC2192" s="0" t="n">
        <v>79</v>
      </c>
      <c r="AD2192" s="0" t="n">
        <v>0</v>
      </c>
      <c r="AE2192" s="0" t="n">
        <v>2</v>
      </c>
      <c r="AF2192" s="0" t="s">
        <v>88</v>
      </c>
      <c r="AG2192" s="13" t="n">
        <v>42536</v>
      </c>
      <c r="AH2192" s="25" t="n">
        <f aca="false">I2192+J2192</f>
        <v>2</v>
      </c>
      <c r="AI2192" s="25" t="n">
        <f aca="false">K2192+L2192+M2192</f>
        <v>2</v>
      </c>
      <c r="AJ2192" s="25" t="n">
        <f aca="false">AC2192*AH2192</f>
        <v>158</v>
      </c>
      <c r="AK2192" s="0" t="str">
        <f aca="false">IF(C2192=1,"Cancelled","Completed")</f>
        <v>Completed</v>
      </c>
      <c r="AL2192" s="0" t="str">
        <f aca="false">_xlfn.IFS(D2192&lt;=7,"0-7 Days",D2192&lt;=30,"8-30 Days",D2192&lt;=90,"31-90 Days",TRUE(),"90+ Days")</f>
        <v>0-7 Days</v>
      </c>
      <c r="AM2192" s="0" t="str">
        <f aca="false">_xlfn.IFS(OR(F2192="December",F2192="January",F2192="February"),"Winter",OR(F2192="March",F2192="April",F2192="May"),"Spring",OR(F2192="June",F2192="July",F2192="August"),"Summer",TRUE(),"Autumn")</f>
        <v>Summer</v>
      </c>
      <c r="AN2192" s="0" t="str">
        <f aca="false">IF(L2192+M2192&gt;0,"Family","Adult Only")</f>
        <v>Adult Only</v>
      </c>
      <c r="AO2192" s="0" t="str">
        <f aca="false">IF(U2192=V2192,"Same","Changed")</f>
        <v>Same</v>
      </c>
    </row>
    <row r="2193" customFormat="false" ht="15" hidden="false" customHeight="false" outlineLevel="0" collapsed="false">
      <c r="A2193" s="14" t="n">
        <v>2305</v>
      </c>
      <c r="B2193" s="14" t="s">
        <v>80</v>
      </c>
      <c r="C2193" s="14" t="n">
        <v>0</v>
      </c>
      <c r="D2193" s="14" t="n">
        <v>209</v>
      </c>
      <c r="E2193" s="14" t="n">
        <v>2017</v>
      </c>
      <c r="F2193" s="14" t="s">
        <v>119</v>
      </c>
      <c r="G2193" s="14" t="n">
        <v>34</v>
      </c>
      <c r="H2193" s="14" t="n">
        <v>21</v>
      </c>
      <c r="I2193" s="14" t="n">
        <v>1</v>
      </c>
      <c r="J2193" s="14" t="n">
        <v>4</v>
      </c>
      <c r="K2193" s="14" t="n">
        <v>2</v>
      </c>
      <c r="L2193" s="14" t="n">
        <v>0</v>
      </c>
      <c r="M2193" s="14" t="n">
        <v>0</v>
      </c>
      <c r="N2193" s="14" t="s">
        <v>112</v>
      </c>
      <c r="O2193" s="14" t="s">
        <v>92</v>
      </c>
      <c r="P2193" s="14" t="s">
        <v>84</v>
      </c>
      <c r="Q2193" s="14" t="s">
        <v>84</v>
      </c>
      <c r="R2193" s="14" t="n">
        <v>0</v>
      </c>
      <c r="S2193" s="14" t="n">
        <v>0</v>
      </c>
      <c r="T2193" s="14" t="n">
        <v>0</v>
      </c>
      <c r="U2193" s="14" t="s">
        <v>124</v>
      </c>
      <c r="V2193" s="14" t="s">
        <v>124</v>
      </c>
      <c r="W2193" s="14" t="n">
        <v>1</v>
      </c>
      <c r="X2193" s="14" t="s">
        <v>86</v>
      </c>
      <c r="Y2193" s="14" t="n">
        <v>250</v>
      </c>
      <c r="Z2193" s="14" t="n">
        <v>0</v>
      </c>
      <c r="AA2193" s="14" t="n">
        <v>0</v>
      </c>
      <c r="AB2193" s="14" t="s">
        <v>87</v>
      </c>
      <c r="AC2193" s="14" t="n">
        <v>218.8</v>
      </c>
      <c r="AD2193" s="14" t="n">
        <v>1</v>
      </c>
      <c r="AE2193" s="14" t="n">
        <v>2</v>
      </c>
      <c r="AF2193" s="14" t="s">
        <v>88</v>
      </c>
      <c r="AG2193" s="15" t="n">
        <v>42973</v>
      </c>
      <c r="AH2193" s="14" t="n">
        <f aca="false">I2193+J2193</f>
        <v>5</v>
      </c>
      <c r="AI2193" s="14" t="n">
        <f aca="false">K2193+L2193+M2193</f>
        <v>2</v>
      </c>
      <c r="AJ2193" s="14" t="n">
        <f aca="false">AC2193*AH2193</f>
        <v>1094</v>
      </c>
      <c r="AK2193" s="14" t="str">
        <f aca="false">IF(C2193=1,"Cancelled","Completed")</f>
        <v>Completed</v>
      </c>
      <c r="AL2193" s="14" t="str">
        <f aca="false">_xlfn.IFS(D2193&lt;=7,"0-7 Days",D2193&lt;=30,"8-30 Days",D2193&lt;=90,"31-90 Days",TRUE(),"90+ Days")</f>
        <v>90+ Days</v>
      </c>
      <c r="AM2193" s="14" t="str">
        <f aca="false">_xlfn.IFS(OR(F2193="December",F2193="January",F2193="February"),"Winter",OR(F2193="March",F2193="April",F2193="May"),"Spring",OR(F2193="June",F2193="July",F2193="August"),"Summer",TRUE(),"Autumn")</f>
        <v>Summer</v>
      </c>
      <c r="AN2193" s="14" t="str">
        <f aca="false">IF(L2193+M2193&gt;0,"Family","Adult Only")</f>
        <v>Adult Only</v>
      </c>
      <c r="AO2193" s="14" t="str">
        <f aca="false">IF(U2193=V2193,"Same","Changed")</f>
        <v>Same</v>
      </c>
    </row>
    <row r="2194" customFormat="false" ht="15" hidden="false" customHeight="false" outlineLevel="0" collapsed="false">
      <c r="A2194" s="0" t="n">
        <v>2306</v>
      </c>
      <c r="B2194" s="0" t="s">
        <v>80</v>
      </c>
      <c r="C2194" s="0" t="n">
        <v>1</v>
      </c>
      <c r="D2194" s="0" t="n">
        <v>306</v>
      </c>
      <c r="E2194" s="0" t="n">
        <v>2017</v>
      </c>
      <c r="F2194" s="0" t="s">
        <v>91</v>
      </c>
      <c r="G2194" s="0" t="n">
        <v>26</v>
      </c>
      <c r="H2194" s="0" t="n">
        <v>1</v>
      </c>
      <c r="I2194" s="0" t="n">
        <v>4</v>
      </c>
      <c r="J2194" s="0" t="n">
        <v>10</v>
      </c>
      <c r="K2194" s="0" t="n">
        <v>2</v>
      </c>
      <c r="L2194" s="0" t="n">
        <v>0</v>
      </c>
      <c r="M2194" s="0" t="n">
        <v>0</v>
      </c>
      <c r="N2194" s="0" t="s">
        <v>112</v>
      </c>
      <c r="O2194" s="0" t="s">
        <v>158</v>
      </c>
      <c r="P2194" s="0" t="s">
        <v>93</v>
      </c>
      <c r="Q2194" s="0" t="s">
        <v>94</v>
      </c>
      <c r="R2194" s="0" t="n">
        <v>0</v>
      </c>
      <c r="S2194" s="0" t="n">
        <v>0</v>
      </c>
      <c r="T2194" s="0" t="n">
        <v>0</v>
      </c>
      <c r="U2194" s="0" t="s">
        <v>95</v>
      </c>
      <c r="V2194" s="0" t="s">
        <v>95</v>
      </c>
      <c r="W2194" s="0" t="n">
        <v>0</v>
      </c>
      <c r="X2194" s="0" t="s">
        <v>86</v>
      </c>
      <c r="Y2194" s="0" t="n">
        <v>240</v>
      </c>
      <c r="Z2194" s="0" t="n">
        <v>0</v>
      </c>
      <c r="AA2194" s="0" t="n">
        <v>0</v>
      </c>
      <c r="AB2194" s="0" t="s">
        <v>87</v>
      </c>
      <c r="AC2194" s="0" t="n">
        <v>138.25</v>
      </c>
      <c r="AD2194" s="0" t="n">
        <v>0</v>
      </c>
      <c r="AE2194" s="0" t="n">
        <v>2</v>
      </c>
      <c r="AF2194" s="0" t="s">
        <v>96</v>
      </c>
      <c r="AG2194" s="13" t="n">
        <v>42743</v>
      </c>
      <c r="AH2194" s="25" t="n">
        <f aca="false">I2194+J2194</f>
        <v>14</v>
      </c>
      <c r="AI2194" s="25" t="n">
        <f aca="false">K2194+L2194+M2194</f>
        <v>2</v>
      </c>
      <c r="AJ2194" s="25" t="n">
        <f aca="false">AC2194*AH2194</f>
        <v>1935.5</v>
      </c>
      <c r="AK2194" s="0" t="str">
        <f aca="false">IF(C2194=1,"Cancelled","Completed")</f>
        <v>Cancelled</v>
      </c>
      <c r="AL2194" s="0" t="str">
        <f aca="false">_xlfn.IFS(D2194&lt;=7,"0-7 Days",D2194&lt;=30,"8-30 Days",D2194&lt;=90,"31-90 Days",TRUE(),"90+ Days")</f>
        <v>90+ Days</v>
      </c>
      <c r="AM2194" s="0" t="str">
        <f aca="false">_xlfn.IFS(OR(F2194="December",F2194="January",F2194="February"),"Winter",OR(F2194="March",F2194="April",F2194="May"),"Spring",OR(F2194="June",F2194="July",F2194="August"),"Summer",TRUE(),"Autumn")</f>
        <v>Summer</v>
      </c>
      <c r="AN2194" s="0" t="str">
        <f aca="false">IF(L2194+M2194&gt;0,"Family","Adult Only")</f>
        <v>Adult Only</v>
      </c>
      <c r="AO2194" s="0" t="str">
        <f aca="false">IF(U2194=V2194,"Same","Changed")</f>
        <v>Same</v>
      </c>
    </row>
    <row r="2195" customFormat="false" ht="15" hidden="false" customHeight="false" outlineLevel="0" collapsed="false">
      <c r="A2195" s="14" t="n">
        <v>2307</v>
      </c>
      <c r="B2195" s="14" t="s">
        <v>90</v>
      </c>
      <c r="C2195" s="14" t="n">
        <v>0</v>
      </c>
      <c r="D2195" s="14" t="n">
        <v>386</v>
      </c>
      <c r="E2195" s="14" t="n">
        <v>2016</v>
      </c>
      <c r="F2195" s="14" t="s">
        <v>111</v>
      </c>
      <c r="G2195" s="14" t="n">
        <v>44</v>
      </c>
      <c r="H2195" s="14" t="n">
        <v>23</v>
      </c>
      <c r="I2195" s="14" t="n">
        <v>2</v>
      </c>
      <c r="J2195" s="14" t="n">
        <v>0</v>
      </c>
      <c r="K2195" s="14" t="n">
        <v>1</v>
      </c>
      <c r="L2195" s="14" t="n">
        <v>0</v>
      </c>
      <c r="M2195" s="14" t="n">
        <v>0</v>
      </c>
      <c r="N2195" s="14" t="s">
        <v>112</v>
      </c>
      <c r="O2195" s="14" t="s">
        <v>108</v>
      </c>
      <c r="P2195" s="14" t="s">
        <v>99</v>
      </c>
      <c r="Q2195" s="14" t="s">
        <v>94</v>
      </c>
      <c r="R2195" s="14" t="n">
        <v>0</v>
      </c>
      <c r="S2195" s="14" t="n">
        <v>0</v>
      </c>
      <c r="T2195" s="14" t="n">
        <v>0</v>
      </c>
      <c r="U2195" s="14" t="s">
        <v>95</v>
      </c>
      <c r="V2195" s="14" t="s">
        <v>95</v>
      </c>
      <c r="W2195" s="14" t="n">
        <v>1</v>
      </c>
      <c r="X2195" s="14" t="s">
        <v>86</v>
      </c>
      <c r="Y2195" s="14" t="n">
        <v>6</v>
      </c>
      <c r="Z2195" s="14" t="n">
        <v>0</v>
      </c>
      <c r="AA2195" s="14" t="n">
        <v>0</v>
      </c>
      <c r="AB2195" s="14" t="s">
        <v>101</v>
      </c>
      <c r="AC2195" s="14" t="n">
        <v>90</v>
      </c>
      <c r="AD2195" s="14" t="n">
        <v>0</v>
      </c>
      <c r="AE2195" s="14" t="n">
        <v>0</v>
      </c>
      <c r="AF2195" s="14" t="s">
        <v>88</v>
      </c>
      <c r="AG2195" s="15" t="n">
        <v>42668</v>
      </c>
      <c r="AH2195" s="14" t="n">
        <f aca="false">I2195+J2195</f>
        <v>2</v>
      </c>
      <c r="AI2195" s="14" t="n">
        <f aca="false">K2195+L2195+M2195</f>
        <v>1</v>
      </c>
      <c r="AJ2195" s="14" t="n">
        <f aca="false">AC2195*AH2195</f>
        <v>180</v>
      </c>
      <c r="AK2195" s="14" t="str">
        <f aca="false">IF(C2195=1,"Cancelled","Completed")</f>
        <v>Completed</v>
      </c>
      <c r="AL2195" s="14" t="str">
        <f aca="false">_xlfn.IFS(D2195&lt;=7,"0-7 Days",D2195&lt;=30,"8-30 Days",D2195&lt;=90,"31-90 Days",TRUE(),"90+ Days")</f>
        <v>90+ Days</v>
      </c>
      <c r="AM2195" s="14" t="str">
        <f aca="false">_xlfn.IFS(OR(F2195="December",F2195="January",F2195="February"),"Winter",OR(F2195="March",F2195="April",F2195="May"),"Spring",OR(F2195="June",F2195="July",F2195="August"),"Summer",TRUE(),"Autumn")</f>
        <v>Autumn</v>
      </c>
      <c r="AN2195" s="14" t="str">
        <f aca="false">IF(L2195+M2195&gt;0,"Family","Adult Only")</f>
        <v>Adult Only</v>
      </c>
      <c r="AO2195" s="14" t="str">
        <f aca="false">IF(U2195=V2195,"Same","Changed")</f>
        <v>Same</v>
      </c>
    </row>
    <row r="2196" customFormat="false" ht="15" hidden="false" customHeight="false" outlineLevel="0" collapsed="false">
      <c r="A2196" s="0" t="n">
        <v>2308</v>
      </c>
      <c r="B2196" s="0" t="s">
        <v>80</v>
      </c>
      <c r="C2196" s="0" t="n">
        <v>0</v>
      </c>
      <c r="D2196" s="0" t="n">
        <v>213</v>
      </c>
      <c r="E2196" s="0" t="n">
        <v>2016</v>
      </c>
      <c r="F2196" s="0" t="s">
        <v>121</v>
      </c>
      <c r="G2196" s="0" t="n">
        <v>21</v>
      </c>
      <c r="H2196" s="0" t="n">
        <v>16</v>
      </c>
      <c r="I2196" s="0" t="n">
        <v>1</v>
      </c>
      <c r="J2196" s="0" t="n">
        <v>1</v>
      </c>
      <c r="K2196" s="0" t="n">
        <v>2</v>
      </c>
      <c r="L2196" s="0" t="n">
        <v>0</v>
      </c>
      <c r="M2196" s="0" t="n">
        <v>0</v>
      </c>
      <c r="N2196" s="0" t="s">
        <v>112</v>
      </c>
      <c r="O2196" s="0" t="s">
        <v>108</v>
      </c>
      <c r="P2196" s="0" t="s">
        <v>116</v>
      </c>
      <c r="Q2196" s="0" t="s">
        <v>94</v>
      </c>
      <c r="R2196" s="0" t="n">
        <v>0</v>
      </c>
      <c r="S2196" s="0" t="n">
        <v>0</v>
      </c>
      <c r="T2196" s="0" t="n">
        <v>0</v>
      </c>
      <c r="U2196" s="0" t="s">
        <v>95</v>
      </c>
      <c r="V2196" s="0" t="s">
        <v>156</v>
      </c>
      <c r="W2196" s="0" t="n">
        <v>0</v>
      </c>
      <c r="X2196" s="0" t="s">
        <v>86</v>
      </c>
      <c r="Y2196" s="0" t="n">
        <v>298</v>
      </c>
      <c r="Z2196" s="0" t="n">
        <v>0</v>
      </c>
      <c r="AA2196" s="0" t="n">
        <v>0</v>
      </c>
      <c r="AB2196" s="0" t="s">
        <v>101</v>
      </c>
      <c r="AC2196" s="0" t="n">
        <v>85</v>
      </c>
      <c r="AD2196" s="0" t="n">
        <v>0</v>
      </c>
      <c r="AE2196" s="0" t="n">
        <v>0</v>
      </c>
      <c r="AF2196" s="0" t="s">
        <v>88</v>
      </c>
      <c r="AG2196" s="13" t="n">
        <v>42508</v>
      </c>
      <c r="AH2196" s="25" t="n">
        <f aca="false">I2196+J2196</f>
        <v>2</v>
      </c>
      <c r="AI2196" s="25" t="n">
        <f aca="false">K2196+L2196+M2196</f>
        <v>2</v>
      </c>
      <c r="AJ2196" s="25" t="n">
        <f aca="false">AC2196*AH2196</f>
        <v>170</v>
      </c>
      <c r="AK2196" s="0" t="str">
        <f aca="false">IF(C2196=1,"Cancelled","Completed")</f>
        <v>Completed</v>
      </c>
      <c r="AL2196" s="0" t="str">
        <f aca="false">_xlfn.IFS(D2196&lt;=7,"0-7 Days",D2196&lt;=30,"8-30 Days",D2196&lt;=90,"31-90 Days",TRUE(),"90+ Days")</f>
        <v>90+ Days</v>
      </c>
      <c r="AM2196" s="0" t="str">
        <f aca="false">_xlfn.IFS(OR(F2196="December",F2196="January",F2196="February"),"Winter",OR(F2196="March",F2196="April",F2196="May"),"Spring",OR(F2196="June",F2196="July",F2196="August"),"Summer",TRUE(),"Autumn")</f>
        <v>Spring</v>
      </c>
      <c r="AN2196" s="0" t="str">
        <f aca="false">IF(L2196+M2196&gt;0,"Family","Adult Only")</f>
        <v>Adult Only</v>
      </c>
      <c r="AO2196" s="0" t="str">
        <f aca="false">IF(U2196=V2196,"Same","Changed")</f>
        <v>Changed</v>
      </c>
    </row>
    <row r="2197" customFormat="false" ht="15" hidden="false" customHeight="false" outlineLevel="0" collapsed="false">
      <c r="A2197" s="14" t="n">
        <v>2309</v>
      </c>
      <c r="B2197" s="14" t="s">
        <v>90</v>
      </c>
      <c r="C2197" s="14" t="n">
        <v>1</v>
      </c>
      <c r="D2197" s="14" t="n">
        <v>53</v>
      </c>
      <c r="E2197" s="14" t="n">
        <v>2015</v>
      </c>
      <c r="F2197" s="14" t="s">
        <v>113</v>
      </c>
      <c r="G2197" s="14" t="n">
        <v>47</v>
      </c>
      <c r="H2197" s="14" t="n">
        <v>18</v>
      </c>
      <c r="I2197" s="14" t="n">
        <v>0</v>
      </c>
      <c r="J2197" s="14" t="n">
        <v>4</v>
      </c>
      <c r="K2197" s="14" t="n">
        <v>1</v>
      </c>
      <c r="L2197" s="14" t="n">
        <v>0</v>
      </c>
      <c r="M2197" s="14" t="n">
        <v>0</v>
      </c>
      <c r="N2197" s="14" t="s">
        <v>82</v>
      </c>
      <c r="O2197" s="14" t="s">
        <v>92</v>
      </c>
      <c r="P2197" s="14" t="s">
        <v>116</v>
      </c>
      <c r="Q2197" s="14" t="s">
        <v>94</v>
      </c>
      <c r="R2197" s="14" t="n">
        <v>0</v>
      </c>
      <c r="S2197" s="14" t="n">
        <v>1</v>
      </c>
      <c r="T2197" s="14" t="n">
        <v>0</v>
      </c>
      <c r="U2197" s="14" t="s">
        <v>95</v>
      </c>
      <c r="V2197" s="14" t="s">
        <v>95</v>
      </c>
      <c r="W2197" s="14" t="n">
        <v>1</v>
      </c>
      <c r="X2197" s="14" t="s">
        <v>86</v>
      </c>
      <c r="Y2197" s="14" t="n">
        <v>29</v>
      </c>
      <c r="Z2197" s="14" t="n">
        <v>0</v>
      </c>
      <c r="AA2197" s="14" t="n">
        <v>0</v>
      </c>
      <c r="AB2197" s="14" t="s">
        <v>101</v>
      </c>
      <c r="AC2197" s="14" t="n">
        <v>65</v>
      </c>
      <c r="AD2197" s="14" t="n">
        <v>0</v>
      </c>
      <c r="AE2197" s="14" t="n">
        <v>0</v>
      </c>
      <c r="AF2197" s="14" t="s">
        <v>96</v>
      </c>
      <c r="AG2197" s="15" t="n">
        <v>42286</v>
      </c>
      <c r="AH2197" s="14" t="n">
        <f aca="false">I2197+J2197</f>
        <v>4</v>
      </c>
      <c r="AI2197" s="14" t="n">
        <f aca="false">K2197+L2197+M2197</f>
        <v>1</v>
      </c>
      <c r="AJ2197" s="14" t="n">
        <f aca="false">AC2197*AH2197</f>
        <v>260</v>
      </c>
      <c r="AK2197" s="14" t="str">
        <f aca="false">IF(C2197=1,"Cancelled","Completed")</f>
        <v>Cancelled</v>
      </c>
      <c r="AL2197" s="14" t="str">
        <f aca="false">_xlfn.IFS(D2197&lt;=7,"0-7 Days",D2197&lt;=30,"8-30 Days",D2197&lt;=90,"31-90 Days",TRUE(),"90+ Days")</f>
        <v>31-90 Days</v>
      </c>
      <c r="AM2197" s="14" t="str">
        <f aca="false">_xlfn.IFS(OR(F2197="December",F2197="January",F2197="February"),"Winter",OR(F2197="March",F2197="April",F2197="May"),"Spring",OR(F2197="June",F2197="July",F2197="August"),"Summer",TRUE(),"Autumn")</f>
        <v>Autumn</v>
      </c>
      <c r="AN2197" s="14" t="str">
        <f aca="false">IF(L2197+M2197&gt;0,"Family","Adult Only")</f>
        <v>Adult Only</v>
      </c>
      <c r="AO2197" s="14" t="str">
        <f aca="false">IF(U2197=V2197,"Same","Changed")</f>
        <v>Same</v>
      </c>
    </row>
    <row r="2198" customFormat="false" ht="15" hidden="false" customHeight="false" outlineLevel="0" collapsed="false">
      <c r="A2198" s="0" t="n">
        <v>2310</v>
      </c>
      <c r="B2198" s="0" t="s">
        <v>90</v>
      </c>
      <c r="C2198" s="0" t="n">
        <v>1</v>
      </c>
      <c r="D2198" s="0" t="n">
        <v>233</v>
      </c>
      <c r="E2198" s="0" t="n">
        <v>2017</v>
      </c>
      <c r="F2198" s="0" t="s">
        <v>91</v>
      </c>
      <c r="G2198" s="0" t="n">
        <v>28</v>
      </c>
      <c r="H2198" s="0" t="n">
        <v>14</v>
      </c>
      <c r="I2198" s="0" t="n">
        <v>1</v>
      </c>
      <c r="J2198" s="0" t="n">
        <v>2</v>
      </c>
      <c r="K2198" s="0" t="n">
        <v>2</v>
      </c>
      <c r="L2198" s="0" t="n">
        <v>0</v>
      </c>
      <c r="M2198" s="0" t="n">
        <v>0</v>
      </c>
      <c r="N2198" s="0" t="s">
        <v>82</v>
      </c>
      <c r="O2198" s="0" t="s">
        <v>83</v>
      </c>
      <c r="P2198" s="0" t="s">
        <v>93</v>
      </c>
      <c r="Q2198" s="0" t="s">
        <v>94</v>
      </c>
      <c r="R2198" s="0" t="n">
        <v>0</v>
      </c>
      <c r="S2198" s="0" t="n">
        <v>0</v>
      </c>
      <c r="T2198" s="0" t="n">
        <v>0</v>
      </c>
      <c r="U2198" s="0" t="s">
        <v>109</v>
      </c>
      <c r="V2198" s="0" t="s">
        <v>109</v>
      </c>
      <c r="W2198" s="0" t="n">
        <v>0</v>
      </c>
      <c r="X2198" s="0" t="s">
        <v>86</v>
      </c>
      <c r="Y2198" s="0" t="n">
        <v>9</v>
      </c>
      <c r="Z2198" s="0" t="n">
        <v>0</v>
      </c>
      <c r="AA2198" s="0" t="n">
        <v>0</v>
      </c>
      <c r="AB2198" s="0" t="s">
        <v>87</v>
      </c>
      <c r="AC2198" s="0" t="n">
        <v>120.6</v>
      </c>
      <c r="AD2198" s="0" t="n">
        <v>0</v>
      </c>
      <c r="AE2198" s="0" t="n">
        <v>0</v>
      </c>
      <c r="AF2198" s="0" t="s">
        <v>96</v>
      </c>
      <c r="AG2198" s="13" t="n">
        <v>42710</v>
      </c>
      <c r="AH2198" s="25" t="n">
        <f aca="false">I2198+J2198</f>
        <v>3</v>
      </c>
      <c r="AI2198" s="25" t="n">
        <f aca="false">K2198+L2198+M2198</f>
        <v>2</v>
      </c>
      <c r="AJ2198" s="25" t="n">
        <f aca="false">AC2198*AH2198</f>
        <v>361.8</v>
      </c>
      <c r="AK2198" s="0" t="str">
        <f aca="false">IF(C2198=1,"Cancelled","Completed")</f>
        <v>Cancelled</v>
      </c>
      <c r="AL2198" s="0" t="str">
        <f aca="false">_xlfn.IFS(D2198&lt;=7,"0-7 Days",D2198&lt;=30,"8-30 Days",D2198&lt;=90,"31-90 Days",TRUE(),"90+ Days")</f>
        <v>90+ Days</v>
      </c>
      <c r="AM2198" s="0" t="str">
        <f aca="false">_xlfn.IFS(OR(F2198="December",F2198="January",F2198="February"),"Winter",OR(F2198="March",F2198="April",F2198="May"),"Spring",OR(F2198="June",F2198="July",F2198="August"),"Summer",TRUE(),"Autumn")</f>
        <v>Summer</v>
      </c>
      <c r="AN2198" s="0" t="str">
        <f aca="false">IF(L2198+M2198&gt;0,"Family","Adult Only")</f>
        <v>Adult Only</v>
      </c>
      <c r="AO2198" s="0" t="str">
        <f aca="false">IF(U2198=V2198,"Same","Changed")</f>
        <v>Same</v>
      </c>
    </row>
    <row r="2199" customFormat="false" ht="15" hidden="false" customHeight="false" outlineLevel="0" collapsed="false">
      <c r="A2199" s="14" t="n">
        <v>2311</v>
      </c>
      <c r="B2199" s="14" t="s">
        <v>90</v>
      </c>
      <c r="C2199" s="14" t="n">
        <v>1</v>
      </c>
      <c r="D2199" s="14" t="n">
        <v>12</v>
      </c>
      <c r="E2199" s="14" t="n">
        <v>2017</v>
      </c>
      <c r="F2199" s="14" t="s">
        <v>91</v>
      </c>
      <c r="G2199" s="14" t="n">
        <v>31</v>
      </c>
      <c r="H2199" s="14" t="n">
        <v>30</v>
      </c>
      <c r="I2199" s="14" t="n">
        <v>1</v>
      </c>
      <c r="J2199" s="14" t="n">
        <v>0</v>
      </c>
      <c r="K2199" s="14" t="n">
        <v>2</v>
      </c>
      <c r="L2199" s="14" t="n">
        <v>0</v>
      </c>
      <c r="M2199" s="14" t="n">
        <v>0</v>
      </c>
      <c r="N2199" s="14" t="s">
        <v>107</v>
      </c>
      <c r="O2199" s="14" t="s">
        <v>149</v>
      </c>
      <c r="P2199" s="14" t="s">
        <v>93</v>
      </c>
      <c r="Q2199" s="14" t="s">
        <v>94</v>
      </c>
      <c r="R2199" s="14" t="n">
        <v>0</v>
      </c>
      <c r="S2199" s="14" t="n">
        <v>0</v>
      </c>
      <c r="T2199" s="14" t="n">
        <v>0</v>
      </c>
      <c r="U2199" s="14" t="s">
        <v>95</v>
      </c>
      <c r="V2199" s="14" t="s">
        <v>95</v>
      </c>
      <c r="W2199" s="14" t="n">
        <v>0</v>
      </c>
      <c r="X2199" s="14" t="s">
        <v>86</v>
      </c>
      <c r="Y2199" s="14" t="n">
        <v>9</v>
      </c>
      <c r="Z2199" s="14" t="n">
        <v>0</v>
      </c>
      <c r="AA2199" s="14" t="n">
        <v>0</v>
      </c>
      <c r="AB2199" s="14" t="s">
        <v>87</v>
      </c>
      <c r="AC2199" s="14" t="n">
        <v>109</v>
      </c>
      <c r="AD2199" s="14" t="n">
        <v>0</v>
      </c>
      <c r="AE2199" s="14" t="n">
        <v>1</v>
      </c>
      <c r="AF2199" s="14" t="s">
        <v>96</v>
      </c>
      <c r="AG2199" s="15" t="n">
        <v>42937</v>
      </c>
      <c r="AH2199" s="14" t="n">
        <f aca="false">I2199+J2199</f>
        <v>1</v>
      </c>
      <c r="AI2199" s="14" t="n">
        <f aca="false">K2199+L2199+M2199</f>
        <v>2</v>
      </c>
      <c r="AJ2199" s="14" t="n">
        <f aca="false">AC2199*AH2199</f>
        <v>109</v>
      </c>
      <c r="AK2199" s="14" t="str">
        <f aca="false">IF(C2199=1,"Cancelled","Completed")</f>
        <v>Cancelled</v>
      </c>
      <c r="AL2199" s="14" t="str">
        <f aca="false">_xlfn.IFS(D2199&lt;=7,"0-7 Days",D2199&lt;=30,"8-30 Days",D2199&lt;=90,"31-90 Days",TRUE(),"90+ Days")</f>
        <v>8-30 Days</v>
      </c>
      <c r="AM2199" s="14" t="str">
        <f aca="false">_xlfn.IFS(OR(F2199="December",F2199="January",F2199="February"),"Winter",OR(F2199="March",F2199="April",F2199="May"),"Spring",OR(F2199="June",F2199="July",F2199="August"),"Summer",TRUE(),"Autumn")</f>
        <v>Summer</v>
      </c>
      <c r="AN2199" s="14" t="str">
        <f aca="false">IF(L2199+M2199&gt;0,"Family","Adult Only")</f>
        <v>Adult Only</v>
      </c>
      <c r="AO2199" s="14" t="str">
        <f aca="false">IF(U2199=V2199,"Same","Changed")</f>
        <v>Same</v>
      </c>
    </row>
    <row r="2200" customFormat="false" ht="15" hidden="false" customHeight="false" outlineLevel="0" collapsed="false">
      <c r="A2200" s="0" t="n">
        <v>2312</v>
      </c>
      <c r="B2200" s="0" t="s">
        <v>90</v>
      </c>
      <c r="C2200" s="0" t="n">
        <v>0</v>
      </c>
      <c r="D2200" s="0" t="n">
        <v>78</v>
      </c>
      <c r="E2200" s="0" t="n">
        <v>2016</v>
      </c>
      <c r="F2200" s="0" t="s">
        <v>111</v>
      </c>
      <c r="G2200" s="0" t="n">
        <v>44</v>
      </c>
      <c r="H2200" s="0" t="n">
        <v>26</v>
      </c>
      <c r="I2200" s="0" t="n">
        <v>0</v>
      </c>
      <c r="J2200" s="0" t="n">
        <v>2</v>
      </c>
      <c r="K2200" s="0" t="n">
        <v>2</v>
      </c>
      <c r="L2200" s="0" t="n">
        <v>0</v>
      </c>
      <c r="M2200" s="0" t="n">
        <v>0</v>
      </c>
      <c r="N2200" s="0" t="s">
        <v>112</v>
      </c>
      <c r="O2200" s="0" t="s">
        <v>83</v>
      </c>
      <c r="P2200" s="0" t="s">
        <v>93</v>
      </c>
      <c r="Q2200" s="0" t="s">
        <v>94</v>
      </c>
      <c r="R2200" s="0" t="n">
        <v>0</v>
      </c>
      <c r="S2200" s="0" t="n">
        <v>0</v>
      </c>
      <c r="T2200" s="0" t="n">
        <v>0</v>
      </c>
      <c r="U2200" s="0" t="s">
        <v>109</v>
      </c>
      <c r="V2200" s="0" t="s">
        <v>109</v>
      </c>
      <c r="W2200" s="0" t="n">
        <v>0</v>
      </c>
      <c r="X2200" s="0" t="s">
        <v>86</v>
      </c>
      <c r="Y2200" s="0" t="n">
        <v>9</v>
      </c>
      <c r="Z2200" s="0" t="n">
        <v>0</v>
      </c>
      <c r="AA2200" s="0" t="n">
        <v>0</v>
      </c>
      <c r="AB2200" s="0" t="s">
        <v>87</v>
      </c>
      <c r="AC2200" s="0" t="n">
        <v>138.6</v>
      </c>
      <c r="AD2200" s="0" t="n">
        <v>0</v>
      </c>
      <c r="AE2200" s="0" t="n">
        <v>1</v>
      </c>
      <c r="AF2200" s="0" t="s">
        <v>88</v>
      </c>
      <c r="AG2200" s="13" t="n">
        <v>42671</v>
      </c>
      <c r="AH2200" s="25" t="n">
        <f aca="false">I2200+J2200</f>
        <v>2</v>
      </c>
      <c r="AI2200" s="25" t="n">
        <f aca="false">K2200+L2200+M2200</f>
        <v>2</v>
      </c>
      <c r="AJ2200" s="25" t="n">
        <f aca="false">AC2200*AH2200</f>
        <v>277.2</v>
      </c>
      <c r="AK2200" s="0" t="str">
        <f aca="false">IF(C2200=1,"Cancelled","Completed")</f>
        <v>Completed</v>
      </c>
      <c r="AL2200" s="0" t="str">
        <f aca="false">_xlfn.IFS(D2200&lt;=7,"0-7 Days",D2200&lt;=30,"8-30 Days",D2200&lt;=90,"31-90 Days",TRUE(),"90+ Days")</f>
        <v>31-90 Days</v>
      </c>
      <c r="AM2200" s="0" t="str">
        <f aca="false">_xlfn.IFS(OR(F2200="December",F2200="January",F2200="February"),"Winter",OR(F2200="March",F2200="April",F2200="May"),"Spring",OR(F2200="June",F2200="July",F2200="August"),"Summer",TRUE(),"Autumn")</f>
        <v>Autumn</v>
      </c>
      <c r="AN2200" s="0" t="str">
        <f aca="false">IF(L2200+M2200&gt;0,"Family","Adult Only")</f>
        <v>Adult Only</v>
      </c>
      <c r="AO2200" s="0" t="str">
        <f aca="false">IF(U2200=V2200,"Same","Changed")</f>
        <v>Same</v>
      </c>
    </row>
    <row r="2201" customFormat="false" ht="15" hidden="false" customHeight="false" outlineLevel="0" collapsed="false">
      <c r="A2201" s="14" t="n">
        <v>2313</v>
      </c>
      <c r="B2201" s="14" t="s">
        <v>80</v>
      </c>
      <c r="C2201" s="14" t="n">
        <v>1</v>
      </c>
      <c r="D2201" s="14" t="n">
        <v>20</v>
      </c>
      <c r="E2201" s="14" t="n">
        <v>2017</v>
      </c>
      <c r="F2201" s="14" t="s">
        <v>118</v>
      </c>
      <c r="G2201" s="14" t="n">
        <v>8</v>
      </c>
      <c r="H2201" s="14" t="n">
        <v>21</v>
      </c>
      <c r="I2201" s="14" t="n">
        <v>0</v>
      </c>
      <c r="J2201" s="14" t="n">
        <v>2</v>
      </c>
      <c r="K2201" s="14" t="n">
        <v>2</v>
      </c>
      <c r="L2201" s="14" t="n">
        <v>0</v>
      </c>
      <c r="M2201" s="14" t="n">
        <v>0</v>
      </c>
      <c r="N2201" s="14" t="s">
        <v>82</v>
      </c>
      <c r="O2201" s="14" t="s">
        <v>92</v>
      </c>
      <c r="P2201" s="14" t="s">
        <v>128</v>
      </c>
      <c r="Q2201" s="14" t="s">
        <v>128</v>
      </c>
      <c r="R2201" s="14" t="n">
        <v>0</v>
      </c>
      <c r="S2201" s="14" t="n">
        <v>0</v>
      </c>
      <c r="T2201" s="14" t="n">
        <v>0</v>
      </c>
      <c r="U2201" s="14" t="s">
        <v>95</v>
      </c>
      <c r="V2201" s="14" t="s">
        <v>109</v>
      </c>
      <c r="W2201" s="14" t="n">
        <v>0</v>
      </c>
      <c r="X2201" s="14" t="s">
        <v>86</v>
      </c>
      <c r="Y2201" s="14" t="n">
        <v>0</v>
      </c>
      <c r="Z2201" s="14" t="n">
        <v>513</v>
      </c>
      <c r="AA2201" s="14" t="n">
        <v>0</v>
      </c>
      <c r="AB2201" s="14" t="s">
        <v>101</v>
      </c>
      <c r="AC2201" s="14" t="n">
        <v>44</v>
      </c>
      <c r="AD2201" s="14" t="n">
        <v>0</v>
      </c>
      <c r="AE2201" s="14" t="n">
        <v>0</v>
      </c>
      <c r="AF2201" s="14" t="s">
        <v>96</v>
      </c>
      <c r="AG2201" s="15" t="n">
        <v>42787</v>
      </c>
      <c r="AH2201" s="14" t="n">
        <f aca="false">I2201+J2201</f>
        <v>2</v>
      </c>
      <c r="AI2201" s="14" t="n">
        <f aca="false">K2201+L2201+M2201</f>
        <v>2</v>
      </c>
      <c r="AJ2201" s="14" t="n">
        <f aca="false">AC2201*AH2201</f>
        <v>88</v>
      </c>
      <c r="AK2201" s="14" t="str">
        <f aca="false">IF(C2201=1,"Cancelled","Completed")</f>
        <v>Cancelled</v>
      </c>
      <c r="AL2201" s="14" t="str">
        <f aca="false">_xlfn.IFS(D2201&lt;=7,"0-7 Days",D2201&lt;=30,"8-30 Days",D2201&lt;=90,"31-90 Days",TRUE(),"90+ Days")</f>
        <v>8-30 Days</v>
      </c>
      <c r="AM2201" s="14" t="str">
        <f aca="false">_xlfn.IFS(OR(F2201="December",F2201="January",F2201="February"),"Winter",OR(F2201="March",F2201="April",F2201="May"),"Spring",OR(F2201="June",F2201="July",F2201="August"),"Summer",TRUE(),"Autumn")</f>
        <v>Winter</v>
      </c>
      <c r="AN2201" s="14" t="str">
        <f aca="false">IF(L2201+M2201&gt;0,"Family","Adult Only")</f>
        <v>Adult Only</v>
      </c>
      <c r="AO2201" s="14" t="str">
        <f aca="false">IF(U2201=V2201,"Same","Changed")</f>
        <v>Changed</v>
      </c>
    </row>
    <row r="2202" customFormat="false" ht="15" hidden="false" customHeight="false" outlineLevel="0" collapsed="false">
      <c r="A2202" s="0" t="n">
        <v>2314</v>
      </c>
      <c r="B2202" s="0" t="s">
        <v>90</v>
      </c>
      <c r="C2202" s="0" t="n">
        <v>0</v>
      </c>
      <c r="D2202" s="0" t="n">
        <v>42</v>
      </c>
      <c r="E2202" s="0" t="n">
        <v>2015</v>
      </c>
      <c r="F2202" s="0" t="s">
        <v>111</v>
      </c>
      <c r="G2202" s="0" t="n">
        <v>44</v>
      </c>
      <c r="H2202" s="0" t="n">
        <v>26</v>
      </c>
      <c r="I2202" s="0" t="n">
        <v>1</v>
      </c>
      <c r="J2202" s="0" t="n">
        <v>4</v>
      </c>
      <c r="K2202" s="0" t="n">
        <v>1</v>
      </c>
      <c r="L2202" s="0" t="n">
        <v>0</v>
      </c>
      <c r="M2202" s="0" t="n">
        <v>0</v>
      </c>
      <c r="N2202" s="0" t="s">
        <v>107</v>
      </c>
      <c r="O2202" s="0" t="s">
        <v>108</v>
      </c>
      <c r="P2202" s="0" t="s">
        <v>93</v>
      </c>
      <c r="Q2202" s="0" t="s">
        <v>94</v>
      </c>
      <c r="R2202" s="0" t="n">
        <v>0</v>
      </c>
      <c r="S2202" s="0" t="n">
        <v>0</v>
      </c>
      <c r="T2202" s="0" t="n">
        <v>0</v>
      </c>
      <c r="U2202" s="0" t="s">
        <v>95</v>
      </c>
      <c r="V2202" s="0" t="s">
        <v>95</v>
      </c>
      <c r="W2202" s="0" t="n">
        <v>0</v>
      </c>
      <c r="X2202" s="0" t="s">
        <v>86</v>
      </c>
      <c r="Y2202" s="0" t="n">
        <v>7</v>
      </c>
      <c r="Z2202" s="0" t="n">
        <v>0</v>
      </c>
      <c r="AA2202" s="0" t="n">
        <v>0</v>
      </c>
      <c r="AB2202" s="0" t="s">
        <v>87</v>
      </c>
      <c r="AC2202" s="0" t="n">
        <v>73.15</v>
      </c>
      <c r="AD2202" s="0" t="n">
        <v>0</v>
      </c>
      <c r="AE2202" s="0" t="n">
        <v>1</v>
      </c>
      <c r="AF2202" s="0" t="s">
        <v>88</v>
      </c>
      <c r="AG2202" s="13" t="n">
        <v>42308</v>
      </c>
      <c r="AH2202" s="25" t="n">
        <f aca="false">I2202+J2202</f>
        <v>5</v>
      </c>
      <c r="AI2202" s="25" t="n">
        <f aca="false">K2202+L2202+M2202</f>
        <v>1</v>
      </c>
      <c r="AJ2202" s="25" t="n">
        <f aca="false">AC2202*AH2202</f>
        <v>365.75</v>
      </c>
      <c r="AK2202" s="0" t="str">
        <f aca="false">IF(C2202=1,"Cancelled","Completed")</f>
        <v>Completed</v>
      </c>
      <c r="AL2202" s="0" t="str">
        <f aca="false">_xlfn.IFS(D2202&lt;=7,"0-7 Days",D2202&lt;=30,"8-30 Days",D2202&lt;=90,"31-90 Days",TRUE(),"90+ Days")</f>
        <v>31-90 Days</v>
      </c>
      <c r="AM2202" s="0" t="str">
        <f aca="false">_xlfn.IFS(OR(F2202="December",F2202="January",F2202="February"),"Winter",OR(F2202="March",F2202="April",F2202="May"),"Spring",OR(F2202="June",F2202="July",F2202="August"),"Summer",TRUE(),"Autumn")</f>
        <v>Autumn</v>
      </c>
      <c r="AN2202" s="0" t="str">
        <f aca="false">IF(L2202+M2202&gt;0,"Family","Adult Only")</f>
        <v>Adult Only</v>
      </c>
      <c r="AO2202" s="0" t="str">
        <f aca="false">IF(U2202=V2202,"Same","Changed")</f>
        <v>Same</v>
      </c>
    </row>
    <row r="2203" customFormat="false" ht="15" hidden="false" customHeight="false" outlineLevel="0" collapsed="false">
      <c r="A2203" s="14" t="n">
        <v>2315</v>
      </c>
      <c r="B2203" s="14" t="s">
        <v>90</v>
      </c>
      <c r="C2203" s="14" t="n">
        <v>1</v>
      </c>
      <c r="D2203" s="14" t="n">
        <v>21</v>
      </c>
      <c r="E2203" s="14" t="n">
        <v>2016</v>
      </c>
      <c r="F2203" s="14" t="s">
        <v>81</v>
      </c>
      <c r="G2203" s="14" t="n">
        <v>53</v>
      </c>
      <c r="H2203" s="14" t="n">
        <v>28</v>
      </c>
      <c r="I2203" s="14" t="n">
        <v>0</v>
      </c>
      <c r="J2203" s="14" t="n">
        <v>4</v>
      </c>
      <c r="K2203" s="14" t="n">
        <v>2</v>
      </c>
      <c r="L2203" s="14" t="n">
        <v>0</v>
      </c>
      <c r="M2203" s="14" t="n">
        <v>0</v>
      </c>
      <c r="N2203" s="14" t="s">
        <v>82</v>
      </c>
      <c r="O2203" s="14" t="s">
        <v>170</v>
      </c>
      <c r="P2203" s="14" t="s">
        <v>93</v>
      </c>
      <c r="Q2203" s="14" t="s">
        <v>94</v>
      </c>
      <c r="R2203" s="14" t="n">
        <v>0</v>
      </c>
      <c r="S2203" s="14" t="n">
        <v>0</v>
      </c>
      <c r="T2203" s="14" t="n">
        <v>0</v>
      </c>
      <c r="U2203" s="14" t="s">
        <v>109</v>
      </c>
      <c r="V2203" s="14" t="s">
        <v>109</v>
      </c>
      <c r="W2203" s="14" t="n">
        <v>0</v>
      </c>
      <c r="X2203" s="14" t="s">
        <v>86</v>
      </c>
      <c r="Y2203" s="14" t="n">
        <v>9</v>
      </c>
      <c r="Z2203" s="14" t="n">
        <v>0</v>
      </c>
      <c r="AA2203" s="14" t="n">
        <v>0</v>
      </c>
      <c r="AB2203" s="14" t="s">
        <v>87</v>
      </c>
      <c r="AC2203" s="14" t="n">
        <v>129.58</v>
      </c>
      <c r="AD2203" s="14" t="n">
        <v>0</v>
      </c>
      <c r="AE2203" s="14" t="n">
        <v>0</v>
      </c>
      <c r="AF2203" s="14" t="s">
        <v>96</v>
      </c>
      <c r="AG2203" s="15" t="n">
        <v>42726</v>
      </c>
      <c r="AH2203" s="14" t="n">
        <f aca="false">I2203+J2203</f>
        <v>4</v>
      </c>
      <c r="AI2203" s="14" t="n">
        <f aca="false">K2203+L2203+M2203</f>
        <v>2</v>
      </c>
      <c r="AJ2203" s="14" t="n">
        <f aca="false">AC2203*AH2203</f>
        <v>518.32</v>
      </c>
      <c r="AK2203" s="14" t="str">
        <f aca="false">IF(C2203=1,"Cancelled","Completed")</f>
        <v>Cancelled</v>
      </c>
      <c r="AL2203" s="14" t="str">
        <f aca="false">_xlfn.IFS(D2203&lt;=7,"0-7 Days",D2203&lt;=30,"8-30 Days",D2203&lt;=90,"31-90 Days",TRUE(),"90+ Days")</f>
        <v>8-30 Days</v>
      </c>
      <c r="AM2203" s="14" t="str">
        <f aca="false">_xlfn.IFS(OR(F2203="December",F2203="January",F2203="February"),"Winter",OR(F2203="March",F2203="April",F2203="May"),"Spring",OR(F2203="June",F2203="July",F2203="August"),"Summer",TRUE(),"Autumn")</f>
        <v>Winter</v>
      </c>
      <c r="AN2203" s="14" t="str">
        <f aca="false">IF(L2203+M2203&gt;0,"Family","Adult Only")</f>
        <v>Adult Only</v>
      </c>
      <c r="AO2203" s="14" t="str">
        <f aca="false">IF(U2203=V2203,"Same","Changed")</f>
        <v>Same</v>
      </c>
    </row>
    <row r="2204" customFormat="false" ht="15" hidden="false" customHeight="false" outlineLevel="0" collapsed="false">
      <c r="A2204" s="0" t="n">
        <v>2316</v>
      </c>
      <c r="B2204" s="0" t="s">
        <v>90</v>
      </c>
      <c r="C2204" s="0" t="n">
        <v>0</v>
      </c>
      <c r="D2204" s="0" t="n">
        <v>5</v>
      </c>
      <c r="E2204" s="0" t="n">
        <v>2017</v>
      </c>
      <c r="F2204" s="0" t="s">
        <v>121</v>
      </c>
      <c r="G2204" s="0" t="n">
        <v>18</v>
      </c>
      <c r="H2204" s="0" t="n">
        <v>6</v>
      </c>
      <c r="I2204" s="0" t="n">
        <v>0</v>
      </c>
      <c r="J2204" s="0" t="n">
        <v>1</v>
      </c>
      <c r="K2204" s="0" t="n">
        <v>2</v>
      </c>
      <c r="L2204" s="0" t="n">
        <v>1</v>
      </c>
      <c r="M2204" s="0" t="n">
        <v>0</v>
      </c>
      <c r="N2204" s="0" t="s">
        <v>82</v>
      </c>
      <c r="O2204" s="0" t="s">
        <v>92</v>
      </c>
      <c r="P2204" s="0" t="s">
        <v>93</v>
      </c>
      <c r="Q2204" s="0" t="s">
        <v>94</v>
      </c>
      <c r="R2204" s="0" t="n">
        <v>0</v>
      </c>
      <c r="S2204" s="0" t="n">
        <v>0</v>
      </c>
      <c r="T2204" s="0" t="n">
        <v>0</v>
      </c>
      <c r="U2204" s="0" t="s">
        <v>95</v>
      </c>
      <c r="V2204" s="0" t="s">
        <v>95</v>
      </c>
      <c r="W2204" s="0" t="n">
        <v>2</v>
      </c>
      <c r="X2204" s="0" t="s">
        <v>86</v>
      </c>
      <c r="Y2204" s="0" t="n">
        <v>9</v>
      </c>
      <c r="Z2204" s="0" t="n">
        <v>0</v>
      </c>
      <c r="AA2204" s="0" t="n">
        <v>0</v>
      </c>
      <c r="AB2204" s="0" t="s">
        <v>87</v>
      </c>
      <c r="AC2204" s="0" t="n">
        <v>160</v>
      </c>
      <c r="AD2204" s="0" t="n">
        <v>0</v>
      </c>
      <c r="AE2204" s="0" t="n">
        <v>2</v>
      </c>
      <c r="AF2204" s="0" t="s">
        <v>88</v>
      </c>
      <c r="AG2204" s="13" t="n">
        <v>42862</v>
      </c>
      <c r="AH2204" s="25" t="n">
        <f aca="false">I2204+J2204</f>
        <v>1</v>
      </c>
      <c r="AI2204" s="25" t="n">
        <f aca="false">K2204+L2204+M2204</f>
        <v>3</v>
      </c>
      <c r="AJ2204" s="25" t="n">
        <f aca="false">AC2204*AH2204</f>
        <v>160</v>
      </c>
      <c r="AK2204" s="0" t="str">
        <f aca="false">IF(C2204=1,"Cancelled","Completed")</f>
        <v>Completed</v>
      </c>
      <c r="AL2204" s="0" t="str">
        <f aca="false">_xlfn.IFS(D2204&lt;=7,"0-7 Days",D2204&lt;=30,"8-30 Days",D2204&lt;=90,"31-90 Days",TRUE(),"90+ Days")</f>
        <v>0-7 Days</v>
      </c>
      <c r="AM2204" s="0" t="str">
        <f aca="false">_xlfn.IFS(OR(F2204="December",F2204="January",F2204="February"),"Winter",OR(F2204="March",F2204="April",F2204="May"),"Spring",OR(F2204="June",F2204="July",F2204="August"),"Summer",TRUE(),"Autumn")</f>
        <v>Spring</v>
      </c>
      <c r="AN2204" s="0" t="str">
        <f aca="false">IF(L2204+M2204&gt;0,"Family","Adult Only")</f>
        <v>Family</v>
      </c>
      <c r="AO2204" s="0" t="str">
        <f aca="false">IF(U2204=V2204,"Same","Changed")</f>
        <v>Same</v>
      </c>
    </row>
    <row r="2205" customFormat="false" ht="15" hidden="false" customHeight="false" outlineLevel="0" collapsed="false">
      <c r="A2205" s="14" t="n">
        <v>2318</v>
      </c>
      <c r="B2205" s="14" t="s">
        <v>90</v>
      </c>
      <c r="C2205" s="14" t="n">
        <v>0</v>
      </c>
      <c r="D2205" s="14" t="n">
        <v>8</v>
      </c>
      <c r="E2205" s="14" t="n">
        <v>2015</v>
      </c>
      <c r="F2205" s="14" t="s">
        <v>81</v>
      </c>
      <c r="G2205" s="14" t="n">
        <v>49</v>
      </c>
      <c r="H2205" s="14" t="n">
        <v>1</v>
      </c>
      <c r="I2205" s="14" t="n">
        <v>0</v>
      </c>
      <c r="J2205" s="14" t="n">
        <v>2</v>
      </c>
      <c r="K2205" s="14" t="n">
        <v>1</v>
      </c>
      <c r="L2205" s="14" t="n">
        <v>0</v>
      </c>
      <c r="M2205" s="14" t="n">
        <v>0</v>
      </c>
      <c r="N2205" s="14" t="s">
        <v>82</v>
      </c>
      <c r="O2205" s="14" t="s">
        <v>115</v>
      </c>
      <c r="P2205" s="14" t="s">
        <v>84</v>
      </c>
      <c r="Q2205" s="14" t="s">
        <v>84</v>
      </c>
      <c r="R2205" s="14" t="n">
        <v>0</v>
      </c>
      <c r="S2205" s="14" t="n">
        <v>0</v>
      </c>
      <c r="T2205" s="14" t="n">
        <v>0</v>
      </c>
      <c r="U2205" s="14" t="s">
        <v>95</v>
      </c>
      <c r="V2205" s="14" t="s">
        <v>95</v>
      </c>
      <c r="W2205" s="14" t="n">
        <v>0</v>
      </c>
      <c r="X2205" s="14" t="s">
        <v>86</v>
      </c>
      <c r="Y2205" s="14" t="n">
        <v>14</v>
      </c>
      <c r="Z2205" s="14" t="n">
        <v>0</v>
      </c>
      <c r="AA2205" s="14" t="n">
        <v>0</v>
      </c>
      <c r="AB2205" s="14" t="s">
        <v>101</v>
      </c>
      <c r="AC2205" s="14" t="n">
        <v>75</v>
      </c>
      <c r="AD2205" s="14" t="n">
        <v>0</v>
      </c>
      <c r="AE2205" s="14" t="n">
        <v>0</v>
      </c>
      <c r="AF2205" s="14" t="s">
        <v>88</v>
      </c>
      <c r="AG2205" s="15" t="n">
        <v>42341</v>
      </c>
      <c r="AH2205" s="14" t="n">
        <f aca="false">I2205+J2205</f>
        <v>2</v>
      </c>
      <c r="AI2205" s="14" t="n">
        <f aca="false">K2205+L2205+M2205</f>
        <v>1</v>
      </c>
      <c r="AJ2205" s="14" t="n">
        <f aca="false">AC2205*AH2205</f>
        <v>150</v>
      </c>
      <c r="AK2205" s="14" t="str">
        <f aca="false">IF(C2205=1,"Cancelled","Completed")</f>
        <v>Completed</v>
      </c>
      <c r="AL2205" s="14" t="str">
        <f aca="false">_xlfn.IFS(D2205&lt;=7,"0-7 Days",D2205&lt;=30,"8-30 Days",D2205&lt;=90,"31-90 Days",TRUE(),"90+ Days")</f>
        <v>8-30 Days</v>
      </c>
      <c r="AM2205" s="14" t="str">
        <f aca="false">_xlfn.IFS(OR(F2205="December",F2205="January",F2205="February"),"Winter",OR(F2205="March",F2205="April",F2205="May"),"Spring",OR(F2205="June",F2205="July",F2205="August"),"Summer",TRUE(),"Autumn")</f>
        <v>Winter</v>
      </c>
      <c r="AN2205" s="14" t="str">
        <f aca="false">IF(L2205+M2205&gt;0,"Family","Adult Only")</f>
        <v>Adult Only</v>
      </c>
      <c r="AO2205" s="14" t="str">
        <f aca="false">IF(U2205=V2205,"Same","Changed")</f>
        <v>Same</v>
      </c>
    </row>
    <row r="2206" customFormat="false" ht="15" hidden="false" customHeight="false" outlineLevel="0" collapsed="false">
      <c r="A2206" s="0" t="n">
        <v>2319</v>
      </c>
      <c r="B2206" s="0" t="s">
        <v>90</v>
      </c>
      <c r="C2206" s="0" t="n">
        <v>0</v>
      </c>
      <c r="D2206" s="0" t="n">
        <v>1</v>
      </c>
      <c r="E2206" s="0" t="n">
        <v>2017</v>
      </c>
      <c r="F2206" s="0" t="s">
        <v>135</v>
      </c>
      <c r="G2206" s="0" t="n">
        <v>25</v>
      </c>
      <c r="H2206" s="0" t="n">
        <v>21</v>
      </c>
      <c r="I2206" s="0" t="n">
        <v>0</v>
      </c>
      <c r="J2206" s="0" t="n">
        <v>1</v>
      </c>
      <c r="K2206" s="0" t="n">
        <v>2</v>
      </c>
      <c r="L2206" s="0" t="n">
        <v>0</v>
      </c>
      <c r="M2206" s="0" t="n">
        <v>0</v>
      </c>
      <c r="N2206" s="0" t="s">
        <v>107</v>
      </c>
      <c r="O2206" s="0" t="s">
        <v>123</v>
      </c>
      <c r="P2206" s="0" t="s">
        <v>93</v>
      </c>
      <c r="Q2206" s="0" t="s">
        <v>94</v>
      </c>
      <c r="R2206" s="0" t="n">
        <v>1</v>
      </c>
      <c r="S2206" s="0" t="n">
        <v>0</v>
      </c>
      <c r="T2206" s="0" t="n">
        <v>0</v>
      </c>
      <c r="U2206" s="0" t="s">
        <v>95</v>
      </c>
      <c r="V2206" s="0" t="s">
        <v>95</v>
      </c>
      <c r="W2206" s="0" t="n">
        <v>0</v>
      </c>
      <c r="X2206" s="0" t="s">
        <v>86</v>
      </c>
      <c r="Y2206" s="0" t="n">
        <v>7</v>
      </c>
      <c r="Z2206" s="0" t="n">
        <v>0</v>
      </c>
      <c r="AA2206" s="0" t="n">
        <v>0</v>
      </c>
      <c r="AB2206" s="0" t="s">
        <v>174</v>
      </c>
      <c r="AC2206" s="0" t="n">
        <v>128</v>
      </c>
      <c r="AD2206" s="0" t="n">
        <v>0</v>
      </c>
      <c r="AE2206" s="0" t="n">
        <v>2</v>
      </c>
      <c r="AF2206" s="0" t="s">
        <v>88</v>
      </c>
      <c r="AG2206" s="13" t="n">
        <v>42908</v>
      </c>
      <c r="AH2206" s="25" t="n">
        <f aca="false">I2206+J2206</f>
        <v>1</v>
      </c>
      <c r="AI2206" s="25" t="n">
        <f aca="false">K2206+L2206+M2206</f>
        <v>2</v>
      </c>
      <c r="AJ2206" s="25" t="n">
        <f aca="false">AC2206*AH2206</f>
        <v>128</v>
      </c>
      <c r="AK2206" s="0" t="str">
        <f aca="false">IF(C2206=1,"Cancelled","Completed")</f>
        <v>Completed</v>
      </c>
      <c r="AL2206" s="0" t="str">
        <f aca="false">_xlfn.IFS(D2206&lt;=7,"0-7 Days",D2206&lt;=30,"8-30 Days",D2206&lt;=90,"31-90 Days",TRUE(),"90+ Days")</f>
        <v>0-7 Days</v>
      </c>
      <c r="AM2206" s="0" t="str">
        <f aca="false">_xlfn.IFS(OR(F2206="December",F2206="January",F2206="February"),"Winter",OR(F2206="March",F2206="April",F2206="May"),"Spring",OR(F2206="June",F2206="July",F2206="August"),"Summer",TRUE(),"Autumn")</f>
        <v>Summer</v>
      </c>
      <c r="AN2206" s="0" t="str">
        <f aca="false">IF(L2206+M2206&gt;0,"Family","Adult Only")</f>
        <v>Adult Only</v>
      </c>
      <c r="AO2206" s="0" t="str">
        <f aca="false">IF(U2206=V2206,"Same","Changed")</f>
        <v>Same</v>
      </c>
    </row>
    <row r="2207" customFormat="false" ht="15" hidden="false" customHeight="false" outlineLevel="0" collapsed="false">
      <c r="A2207" s="14" t="n">
        <v>2320</v>
      </c>
      <c r="B2207" s="14" t="s">
        <v>90</v>
      </c>
      <c r="C2207" s="14" t="n">
        <v>0</v>
      </c>
      <c r="D2207" s="14" t="n">
        <v>42</v>
      </c>
      <c r="E2207" s="14" t="n">
        <v>2016</v>
      </c>
      <c r="F2207" s="14" t="s">
        <v>119</v>
      </c>
      <c r="G2207" s="14" t="n">
        <v>35</v>
      </c>
      <c r="H2207" s="14" t="n">
        <v>25</v>
      </c>
      <c r="I2207" s="14" t="n">
        <v>2</v>
      </c>
      <c r="J2207" s="14" t="n">
        <v>3</v>
      </c>
      <c r="K2207" s="14" t="n">
        <v>2</v>
      </c>
      <c r="L2207" s="14" t="n">
        <v>0</v>
      </c>
      <c r="M2207" s="14" t="n">
        <v>0</v>
      </c>
      <c r="N2207" s="14" t="s">
        <v>82</v>
      </c>
      <c r="O2207" s="14" t="s">
        <v>122</v>
      </c>
      <c r="P2207" s="14" t="s">
        <v>93</v>
      </c>
      <c r="Q2207" s="14" t="s">
        <v>94</v>
      </c>
      <c r="R2207" s="14" t="n">
        <v>0</v>
      </c>
      <c r="S2207" s="14" t="n">
        <v>0</v>
      </c>
      <c r="T2207" s="14" t="n">
        <v>0</v>
      </c>
      <c r="U2207" s="14" t="s">
        <v>109</v>
      </c>
      <c r="V2207" s="14" t="s">
        <v>109</v>
      </c>
      <c r="W2207" s="14" t="n">
        <v>0</v>
      </c>
      <c r="X2207" s="14" t="s">
        <v>86</v>
      </c>
      <c r="Y2207" s="14" t="n">
        <v>9</v>
      </c>
      <c r="Z2207" s="14" t="n">
        <v>0</v>
      </c>
      <c r="AA2207" s="14" t="n">
        <v>0</v>
      </c>
      <c r="AB2207" s="14" t="s">
        <v>87</v>
      </c>
      <c r="AC2207" s="14" t="n">
        <v>140.58</v>
      </c>
      <c r="AD2207" s="14" t="n">
        <v>0</v>
      </c>
      <c r="AE2207" s="14" t="n">
        <v>0</v>
      </c>
      <c r="AF2207" s="14" t="s">
        <v>88</v>
      </c>
      <c r="AG2207" s="15" t="n">
        <v>42612</v>
      </c>
      <c r="AH2207" s="14" t="n">
        <f aca="false">I2207+J2207</f>
        <v>5</v>
      </c>
      <c r="AI2207" s="14" t="n">
        <f aca="false">K2207+L2207+M2207</f>
        <v>2</v>
      </c>
      <c r="AJ2207" s="14" t="n">
        <f aca="false">AC2207*AH2207</f>
        <v>702.9</v>
      </c>
      <c r="AK2207" s="14" t="str">
        <f aca="false">IF(C2207=1,"Cancelled","Completed")</f>
        <v>Completed</v>
      </c>
      <c r="AL2207" s="14" t="str">
        <f aca="false">_xlfn.IFS(D2207&lt;=7,"0-7 Days",D2207&lt;=30,"8-30 Days",D2207&lt;=90,"31-90 Days",TRUE(),"90+ Days")</f>
        <v>31-90 Days</v>
      </c>
      <c r="AM2207" s="14" t="str">
        <f aca="false">_xlfn.IFS(OR(F2207="December",F2207="January",F2207="February"),"Winter",OR(F2207="March",F2207="April",F2207="May"),"Spring",OR(F2207="June",F2207="July",F2207="August"),"Summer",TRUE(),"Autumn")</f>
        <v>Summer</v>
      </c>
      <c r="AN2207" s="14" t="str">
        <f aca="false">IF(L2207+M2207&gt;0,"Family","Adult Only")</f>
        <v>Adult Only</v>
      </c>
      <c r="AO2207" s="14" t="str">
        <f aca="false">IF(U2207=V2207,"Same","Changed")</f>
        <v>Same</v>
      </c>
    </row>
    <row r="2208" customFormat="false" ht="15" hidden="false" customHeight="false" outlineLevel="0" collapsed="false">
      <c r="A2208" s="0" t="n">
        <v>2321</v>
      </c>
      <c r="B2208" s="0" t="s">
        <v>90</v>
      </c>
      <c r="C2208" s="0" t="n">
        <v>1</v>
      </c>
      <c r="D2208" s="0" t="n">
        <v>43</v>
      </c>
      <c r="E2208" s="0" t="n">
        <v>2017</v>
      </c>
      <c r="F2208" s="0" t="s">
        <v>119</v>
      </c>
      <c r="G2208" s="0" t="n">
        <v>34</v>
      </c>
      <c r="H2208" s="0" t="n">
        <v>25</v>
      </c>
      <c r="I2208" s="0" t="n">
        <v>0</v>
      </c>
      <c r="J2208" s="0" t="n">
        <v>2</v>
      </c>
      <c r="K2208" s="0" t="n">
        <v>2</v>
      </c>
      <c r="L2208" s="0" t="n">
        <v>0</v>
      </c>
      <c r="M2208" s="0" t="n">
        <v>0</v>
      </c>
      <c r="N2208" s="0" t="s">
        <v>107</v>
      </c>
      <c r="O2208" s="0" t="s">
        <v>83</v>
      </c>
      <c r="P2208" s="0" t="s">
        <v>93</v>
      </c>
      <c r="Q2208" s="0" t="s">
        <v>94</v>
      </c>
      <c r="R2208" s="0" t="n">
        <v>0</v>
      </c>
      <c r="S2208" s="0" t="n">
        <v>0</v>
      </c>
      <c r="T2208" s="0" t="n">
        <v>0</v>
      </c>
      <c r="U2208" s="0" t="s">
        <v>95</v>
      </c>
      <c r="V2208" s="0" t="s">
        <v>95</v>
      </c>
      <c r="W2208" s="0" t="n">
        <v>0</v>
      </c>
      <c r="X2208" s="0" t="s">
        <v>86</v>
      </c>
      <c r="Y2208" s="0" t="n">
        <v>9</v>
      </c>
      <c r="Z2208" s="0" t="n">
        <v>0</v>
      </c>
      <c r="AA2208" s="0" t="n">
        <v>0</v>
      </c>
      <c r="AB2208" s="0" t="s">
        <v>87</v>
      </c>
      <c r="AC2208" s="0" t="n">
        <v>140</v>
      </c>
      <c r="AD2208" s="0" t="n">
        <v>0</v>
      </c>
      <c r="AE2208" s="0" t="n">
        <v>2</v>
      </c>
      <c r="AF2208" s="0" t="s">
        <v>96</v>
      </c>
      <c r="AG2208" s="13" t="n">
        <v>42957</v>
      </c>
      <c r="AH2208" s="25" t="n">
        <f aca="false">I2208+J2208</f>
        <v>2</v>
      </c>
      <c r="AI2208" s="25" t="n">
        <f aca="false">K2208+L2208+M2208</f>
        <v>2</v>
      </c>
      <c r="AJ2208" s="25" t="n">
        <f aca="false">AC2208*AH2208</f>
        <v>280</v>
      </c>
      <c r="AK2208" s="0" t="str">
        <f aca="false">IF(C2208=1,"Cancelled","Completed")</f>
        <v>Cancelled</v>
      </c>
      <c r="AL2208" s="0" t="str">
        <f aca="false">_xlfn.IFS(D2208&lt;=7,"0-7 Days",D2208&lt;=30,"8-30 Days",D2208&lt;=90,"31-90 Days",TRUE(),"90+ Days")</f>
        <v>31-90 Days</v>
      </c>
      <c r="AM2208" s="0" t="str">
        <f aca="false">_xlfn.IFS(OR(F2208="December",F2208="January",F2208="February"),"Winter",OR(F2208="March",F2208="April",F2208="May"),"Spring",OR(F2208="June",F2208="July",F2208="August"),"Summer",TRUE(),"Autumn")</f>
        <v>Summer</v>
      </c>
      <c r="AN2208" s="0" t="str">
        <f aca="false">IF(L2208+M2208&gt;0,"Family","Adult Only")</f>
        <v>Adult Only</v>
      </c>
      <c r="AO2208" s="0" t="str">
        <f aca="false">IF(U2208=V2208,"Same","Changed")</f>
        <v>Same</v>
      </c>
    </row>
    <row r="2209" customFormat="false" ht="15" hidden="false" customHeight="false" outlineLevel="0" collapsed="false">
      <c r="A2209" s="14" t="n">
        <v>2322</v>
      </c>
      <c r="B2209" s="14" t="s">
        <v>90</v>
      </c>
      <c r="C2209" s="14" t="n">
        <v>0</v>
      </c>
      <c r="D2209" s="14" t="n">
        <v>33</v>
      </c>
      <c r="E2209" s="14" t="n">
        <v>2015</v>
      </c>
      <c r="F2209" s="14" t="s">
        <v>111</v>
      </c>
      <c r="G2209" s="14" t="n">
        <v>44</v>
      </c>
      <c r="H2209" s="14" t="n">
        <v>28</v>
      </c>
      <c r="I2209" s="14" t="n">
        <v>1</v>
      </c>
      <c r="J2209" s="14" t="n">
        <v>4</v>
      </c>
      <c r="K2209" s="14" t="n">
        <v>2</v>
      </c>
      <c r="L2209" s="14" t="n">
        <v>0</v>
      </c>
      <c r="M2209" s="14" t="n">
        <v>0</v>
      </c>
      <c r="N2209" s="14" t="s">
        <v>82</v>
      </c>
      <c r="O2209" s="14" t="s">
        <v>122</v>
      </c>
      <c r="P2209" s="14" t="s">
        <v>99</v>
      </c>
      <c r="Q2209" s="14" t="s">
        <v>94</v>
      </c>
      <c r="R2209" s="14" t="n">
        <v>0</v>
      </c>
      <c r="S2209" s="14" t="n">
        <v>0</v>
      </c>
      <c r="T2209" s="14" t="n">
        <v>0</v>
      </c>
      <c r="U2209" s="14" t="s">
        <v>109</v>
      </c>
      <c r="V2209" s="14" t="s">
        <v>109</v>
      </c>
      <c r="W2209" s="14" t="n">
        <v>0</v>
      </c>
      <c r="X2209" s="14" t="s">
        <v>86</v>
      </c>
      <c r="Y2209" s="14" t="n">
        <v>28</v>
      </c>
      <c r="Z2209" s="14" t="n">
        <v>0</v>
      </c>
      <c r="AA2209" s="14" t="n">
        <v>0</v>
      </c>
      <c r="AB2209" s="14" t="s">
        <v>87</v>
      </c>
      <c r="AC2209" s="14" t="n">
        <v>77.4</v>
      </c>
      <c r="AD2209" s="14" t="n">
        <v>0</v>
      </c>
      <c r="AE2209" s="14" t="n">
        <v>0</v>
      </c>
      <c r="AF2209" s="14" t="s">
        <v>88</v>
      </c>
      <c r="AG2209" s="15" t="n">
        <v>42310</v>
      </c>
      <c r="AH2209" s="14" t="n">
        <f aca="false">I2209+J2209</f>
        <v>5</v>
      </c>
      <c r="AI2209" s="14" t="n">
        <f aca="false">K2209+L2209+M2209</f>
        <v>2</v>
      </c>
      <c r="AJ2209" s="14" t="n">
        <f aca="false">AC2209*AH2209</f>
        <v>387</v>
      </c>
      <c r="AK2209" s="14" t="str">
        <f aca="false">IF(C2209=1,"Cancelled","Completed")</f>
        <v>Completed</v>
      </c>
      <c r="AL2209" s="14" t="str">
        <f aca="false">_xlfn.IFS(D2209&lt;=7,"0-7 Days",D2209&lt;=30,"8-30 Days",D2209&lt;=90,"31-90 Days",TRUE(),"90+ Days")</f>
        <v>31-90 Days</v>
      </c>
      <c r="AM2209" s="14" t="str">
        <f aca="false">_xlfn.IFS(OR(F2209="December",F2209="January",F2209="February"),"Winter",OR(F2209="March",F2209="April",F2209="May"),"Spring",OR(F2209="June",F2209="July",F2209="August"),"Summer",TRUE(),"Autumn")</f>
        <v>Autumn</v>
      </c>
      <c r="AN2209" s="14" t="str">
        <f aca="false">IF(L2209+M2209&gt;0,"Family","Adult Only")</f>
        <v>Adult Only</v>
      </c>
      <c r="AO2209" s="14" t="str">
        <f aca="false">IF(U2209=V2209,"Same","Changed")</f>
        <v>Same</v>
      </c>
    </row>
    <row r="2210" customFormat="false" ht="15" hidden="false" customHeight="false" outlineLevel="0" collapsed="false">
      <c r="A2210" s="0" t="n">
        <v>2323</v>
      </c>
      <c r="B2210" s="0" t="s">
        <v>90</v>
      </c>
      <c r="C2210" s="0" t="n">
        <v>0</v>
      </c>
      <c r="D2210" s="0" t="n">
        <v>59</v>
      </c>
      <c r="E2210" s="0" t="n">
        <v>2016</v>
      </c>
      <c r="F2210" s="0" t="s">
        <v>111</v>
      </c>
      <c r="G2210" s="0" t="n">
        <v>42</v>
      </c>
      <c r="H2210" s="0" t="n">
        <v>14</v>
      </c>
      <c r="I2210" s="0" t="n">
        <v>2</v>
      </c>
      <c r="J2210" s="0" t="n">
        <v>5</v>
      </c>
      <c r="K2210" s="0" t="n">
        <v>2</v>
      </c>
      <c r="L2210" s="0" t="n">
        <v>0</v>
      </c>
      <c r="M2210" s="0" t="n">
        <v>0</v>
      </c>
      <c r="N2210" s="0" t="s">
        <v>82</v>
      </c>
      <c r="O2210" s="0" t="s">
        <v>122</v>
      </c>
      <c r="P2210" s="0" t="s">
        <v>93</v>
      </c>
      <c r="Q2210" s="0" t="s">
        <v>94</v>
      </c>
      <c r="R2210" s="0" t="n">
        <v>0</v>
      </c>
      <c r="S2210" s="0" t="n">
        <v>0</v>
      </c>
      <c r="T2210" s="0" t="n">
        <v>0</v>
      </c>
      <c r="U2210" s="0" t="s">
        <v>109</v>
      </c>
      <c r="V2210" s="0" t="s">
        <v>109</v>
      </c>
      <c r="W2210" s="0" t="n">
        <v>0</v>
      </c>
      <c r="X2210" s="0" t="s">
        <v>86</v>
      </c>
      <c r="Y2210" s="0" t="n">
        <v>7</v>
      </c>
      <c r="Z2210" s="0" t="n">
        <v>0</v>
      </c>
      <c r="AA2210" s="0" t="n">
        <v>0</v>
      </c>
      <c r="AB2210" s="0" t="s">
        <v>87</v>
      </c>
      <c r="AC2210" s="0" t="n">
        <v>90.55</v>
      </c>
      <c r="AD2210" s="0" t="n">
        <v>0</v>
      </c>
      <c r="AE2210" s="0" t="n">
        <v>2</v>
      </c>
      <c r="AF2210" s="0" t="s">
        <v>88</v>
      </c>
      <c r="AG2210" s="13" t="n">
        <v>42664</v>
      </c>
      <c r="AH2210" s="25" t="n">
        <f aca="false">I2210+J2210</f>
        <v>7</v>
      </c>
      <c r="AI2210" s="25" t="n">
        <f aca="false">K2210+L2210+M2210</f>
        <v>2</v>
      </c>
      <c r="AJ2210" s="25" t="n">
        <f aca="false">AC2210*AH2210</f>
        <v>633.85</v>
      </c>
      <c r="AK2210" s="0" t="str">
        <f aca="false">IF(C2210=1,"Cancelled","Completed")</f>
        <v>Completed</v>
      </c>
      <c r="AL2210" s="0" t="str">
        <f aca="false">_xlfn.IFS(D2210&lt;=7,"0-7 Days",D2210&lt;=30,"8-30 Days",D2210&lt;=90,"31-90 Days",TRUE(),"90+ Days")</f>
        <v>31-90 Days</v>
      </c>
      <c r="AM2210" s="0" t="str">
        <f aca="false">_xlfn.IFS(OR(F2210="December",F2210="January",F2210="February"),"Winter",OR(F2210="March",F2210="April",F2210="May"),"Spring",OR(F2210="June",F2210="July",F2210="August"),"Summer",TRUE(),"Autumn")</f>
        <v>Autumn</v>
      </c>
      <c r="AN2210" s="0" t="str">
        <f aca="false">IF(L2210+M2210&gt;0,"Family","Adult Only")</f>
        <v>Adult Only</v>
      </c>
      <c r="AO2210" s="0" t="str">
        <f aca="false">IF(U2210=V2210,"Same","Changed")</f>
        <v>Same</v>
      </c>
    </row>
    <row r="2211" customFormat="false" ht="15" hidden="false" customHeight="false" outlineLevel="0" collapsed="false">
      <c r="A2211" s="14" t="n">
        <v>2324</v>
      </c>
      <c r="B2211" s="14" t="s">
        <v>90</v>
      </c>
      <c r="C2211" s="14" t="n">
        <v>0</v>
      </c>
      <c r="D2211" s="14" t="n">
        <v>70</v>
      </c>
      <c r="E2211" s="14" t="n">
        <v>2016</v>
      </c>
      <c r="F2211" s="14" t="s">
        <v>106</v>
      </c>
      <c r="G2211" s="14" t="n">
        <v>16</v>
      </c>
      <c r="H2211" s="14" t="n">
        <v>14</v>
      </c>
      <c r="I2211" s="14" t="n">
        <v>1</v>
      </c>
      <c r="J2211" s="14" t="n">
        <v>3</v>
      </c>
      <c r="K2211" s="14" t="n">
        <v>2</v>
      </c>
      <c r="L2211" s="14" t="n">
        <v>0</v>
      </c>
      <c r="M2211" s="14" t="n">
        <v>0</v>
      </c>
      <c r="N2211" s="14" t="s">
        <v>107</v>
      </c>
      <c r="O2211" s="14" t="s">
        <v>122</v>
      </c>
      <c r="P2211" s="14" t="s">
        <v>93</v>
      </c>
      <c r="Q2211" s="14" t="s">
        <v>94</v>
      </c>
      <c r="R2211" s="14" t="n">
        <v>0</v>
      </c>
      <c r="S2211" s="14" t="n">
        <v>0</v>
      </c>
      <c r="T2211" s="14" t="n">
        <v>0</v>
      </c>
      <c r="U2211" s="14" t="s">
        <v>95</v>
      </c>
      <c r="V2211" s="14" t="s">
        <v>95</v>
      </c>
      <c r="W2211" s="14" t="n">
        <v>2</v>
      </c>
      <c r="X2211" s="14" t="s">
        <v>86</v>
      </c>
      <c r="Y2211" s="14" t="n">
        <v>9</v>
      </c>
      <c r="Z2211" s="14" t="n">
        <v>0</v>
      </c>
      <c r="AA2211" s="14" t="n">
        <v>0</v>
      </c>
      <c r="AB2211" s="14" t="s">
        <v>87</v>
      </c>
      <c r="AC2211" s="14" t="n">
        <v>90.56</v>
      </c>
      <c r="AD2211" s="14" t="n">
        <v>0</v>
      </c>
      <c r="AE2211" s="14" t="n">
        <v>1</v>
      </c>
      <c r="AF2211" s="14" t="s">
        <v>88</v>
      </c>
      <c r="AG2211" s="15" t="n">
        <v>42478</v>
      </c>
      <c r="AH2211" s="14" t="n">
        <f aca="false">I2211+J2211</f>
        <v>4</v>
      </c>
      <c r="AI2211" s="14" t="n">
        <f aca="false">K2211+L2211+M2211</f>
        <v>2</v>
      </c>
      <c r="AJ2211" s="14" t="n">
        <f aca="false">AC2211*AH2211</f>
        <v>362.24</v>
      </c>
      <c r="AK2211" s="14" t="str">
        <f aca="false">IF(C2211=1,"Cancelled","Completed")</f>
        <v>Completed</v>
      </c>
      <c r="AL2211" s="14" t="str">
        <f aca="false">_xlfn.IFS(D2211&lt;=7,"0-7 Days",D2211&lt;=30,"8-30 Days",D2211&lt;=90,"31-90 Days",TRUE(),"90+ Days")</f>
        <v>31-90 Days</v>
      </c>
      <c r="AM2211" s="14" t="str">
        <f aca="false">_xlfn.IFS(OR(F2211="December",F2211="January",F2211="February"),"Winter",OR(F2211="March",F2211="April",F2211="May"),"Spring",OR(F2211="June",F2211="July",F2211="August"),"Summer",TRUE(),"Autumn")</f>
        <v>Spring</v>
      </c>
      <c r="AN2211" s="14" t="str">
        <f aca="false">IF(L2211+M2211&gt;0,"Family","Adult Only")</f>
        <v>Adult Only</v>
      </c>
      <c r="AO2211" s="14" t="str">
        <f aca="false">IF(U2211=V2211,"Same","Changed")</f>
        <v>Same</v>
      </c>
    </row>
    <row r="2212" customFormat="false" ht="15" hidden="false" customHeight="false" outlineLevel="0" collapsed="false">
      <c r="A2212" s="0" t="n">
        <v>2325</v>
      </c>
      <c r="B2212" s="0" t="s">
        <v>90</v>
      </c>
      <c r="C2212" s="0" t="n">
        <v>1</v>
      </c>
      <c r="D2212" s="0" t="n">
        <v>12</v>
      </c>
      <c r="E2212" s="0" t="n">
        <v>2016</v>
      </c>
      <c r="F2212" s="0" t="s">
        <v>106</v>
      </c>
      <c r="G2212" s="0" t="n">
        <v>18</v>
      </c>
      <c r="H2212" s="0" t="n">
        <v>29</v>
      </c>
      <c r="I2212" s="0" t="n">
        <v>1</v>
      </c>
      <c r="J2212" s="0" t="n">
        <v>2</v>
      </c>
      <c r="K2212" s="0" t="n">
        <v>2</v>
      </c>
      <c r="L2212" s="0" t="n">
        <v>0</v>
      </c>
      <c r="M2212" s="0" t="n">
        <v>0</v>
      </c>
      <c r="N2212" s="0" t="s">
        <v>107</v>
      </c>
      <c r="O2212" s="0" t="s">
        <v>130</v>
      </c>
      <c r="P2212" s="0" t="s">
        <v>93</v>
      </c>
      <c r="Q2212" s="0" t="s">
        <v>94</v>
      </c>
      <c r="R2212" s="0" t="n">
        <v>0</v>
      </c>
      <c r="S2212" s="0" t="n">
        <v>0</v>
      </c>
      <c r="T2212" s="0" t="n">
        <v>0</v>
      </c>
      <c r="U2212" s="0" t="s">
        <v>95</v>
      </c>
      <c r="V2212" s="0" t="s">
        <v>95</v>
      </c>
      <c r="W2212" s="0" t="n">
        <v>2</v>
      </c>
      <c r="X2212" s="0" t="s">
        <v>86</v>
      </c>
      <c r="Y2212" s="0" t="n">
        <v>9</v>
      </c>
      <c r="Z2212" s="0" t="n">
        <v>0</v>
      </c>
      <c r="AA2212" s="0" t="n">
        <v>0</v>
      </c>
      <c r="AB2212" s="0" t="s">
        <v>87</v>
      </c>
      <c r="AC2212" s="0" t="n">
        <v>122.33</v>
      </c>
      <c r="AD2212" s="0" t="n">
        <v>0</v>
      </c>
      <c r="AE2212" s="0" t="n">
        <v>0</v>
      </c>
      <c r="AF2212" s="0" t="s">
        <v>96</v>
      </c>
      <c r="AG2212" s="13" t="n">
        <v>42481</v>
      </c>
      <c r="AH2212" s="25" t="n">
        <f aca="false">I2212+J2212</f>
        <v>3</v>
      </c>
      <c r="AI2212" s="25" t="n">
        <f aca="false">K2212+L2212+M2212</f>
        <v>2</v>
      </c>
      <c r="AJ2212" s="25" t="n">
        <f aca="false">AC2212*AH2212</f>
        <v>366.99</v>
      </c>
      <c r="AK2212" s="0" t="str">
        <f aca="false">IF(C2212=1,"Cancelled","Completed")</f>
        <v>Cancelled</v>
      </c>
      <c r="AL2212" s="0" t="str">
        <f aca="false">_xlfn.IFS(D2212&lt;=7,"0-7 Days",D2212&lt;=30,"8-30 Days",D2212&lt;=90,"31-90 Days",TRUE(),"90+ Days")</f>
        <v>8-30 Days</v>
      </c>
      <c r="AM2212" s="0" t="str">
        <f aca="false">_xlfn.IFS(OR(F2212="December",F2212="January",F2212="February"),"Winter",OR(F2212="March",F2212="April",F2212="May"),"Spring",OR(F2212="June",F2212="July",F2212="August"),"Summer",TRUE(),"Autumn")</f>
        <v>Spring</v>
      </c>
      <c r="AN2212" s="0" t="str">
        <f aca="false">IF(L2212+M2212&gt;0,"Family","Adult Only")</f>
        <v>Adult Only</v>
      </c>
      <c r="AO2212" s="0" t="str">
        <f aca="false">IF(U2212=V2212,"Same","Changed")</f>
        <v>Same</v>
      </c>
    </row>
    <row r="2213" customFormat="false" ht="15" hidden="false" customHeight="false" outlineLevel="0" collapsed="false">
      <c r="A2213" s="14" t="n">
        <v>2326</v>
      </c>
      <c r="B2213" s="14" t="s">
        <v>80</v>
      </c>
      <c r="C2213" s="14" t="n">
        <v>0</v>
      </c>
      <c r="D2213" s="14" t="n">
        <v>0</v>
      </c>
      <c r="E2213" s="14" t="n">
        <v>2016</v>
      </c>
      <c r="F2213" s="14" t="s">
        <v>111</v>
      </c>
      <c r="G2213" s="14" t="n">
        <v>42</v>
      </c>
      <c r="H2213" s="14" t="n">
        <v>12</v>
      </c>
      <c r="I2213" s="14" t="n">
        <v>0</v>
      </c>
      <c r="J2213" s="14" t="n">
        <v>1</v>
      </c>
      <c r="K2213" s="14" t="n">
        <v>2</v>
      </c>
      <c r="L2213" s="14" t="n">
        <v>0</v>
      </c>
      <c r="M2213" s="14" t="n">
        <v>0</v>
      </c>
      <c r="N2213" s="14" t="s">
        <v>82</v>
      </c>
      <c r="O2213" s="14" t="s">
        <v>83</v>
      </c>
      <c r="P2213" s="14" t="s">
        <v>84</v>
      </c>
      <c r="Q2213" s="14" t="s">
        <v>84</v>
      </c>
      <c r="R2213" s="14" t="n">
        <v>0</v>
      </c>
      <c r="S2213" s="14" t="n">
        <v>0</v>
      </c>
      <c r="T2213" s="14" t="n">
        <v>0</v>
      </c>
      <c r="U2213" s="14" t="s">
        <v>136</v>
      </c>
      <c r="V2213" s="14" t="s">
        <v>136</v>
      </c>
      <c r="W2213" s="14" t="n">
        <v>0</v>
      </c>
      <c r="X2213" s="14" t="s">
        <v>86</v>
      </c>
      <c r="Y2213" s="14" t="n">
        <v>0</v>
      </c>
      <c r="Z2213" s="14" t="n">
        <v>0</v>
      </c>
      <c r="AA2213" s="14" t="n">
        <v>0</v>
      </c>
      <c r="AB2213" s="14" t="s">
        <v>87</v>
      </c>
      <c r="AC2213" s="14" t="n">
        <v>130</v>
      </c>
      <c r="AD2213" s="14" t="n">
        <v>0</v>
      </c>
      <c r="AE2213" s="14" t="n">
        <v>0</v>
      </c>
      <c r="AF2213" s="14" t="s">
        <v>88</v>
      </c>
      <c r="AG2213" s="15" t="n">
        <v>42656</v>
      </c>
      <c r="AH2213" s="14" t="n">
        <f aca="false">I2213+J2213</f>
        <v>1</v>
      </c>
      <c r="AI2213" s="14" t="n">
        <f aca="false">K2213+L2213+M2213</f>
        <v>2</v>
      </c>
      <c r="AJ2213" s="14" t="n">
        <f aca="false">AC2213*AH2213</f>
        <v>130</v>
      </c>
      <c r="AK2213" s="14" t="str">
        <f aca="false">IF(C2213=1,"Cancelled","Completed")</f>
        <v>Completed</v>
      </c>
      <c r="AL2213" s="14" t="str">
        <f aca="false">_xlfn.IFS(D2213&lt;=7,"0-7 Days",D2213&lt;=30,"8-30 Days",D2213&lt;=90,"31-90 Days",TRUE(),"90+ Days")</f>
        <v>0-7 Days</v>
      </c>
      <c r="AM2213" s="14" t="str">
        <f aca="false">_xlfn.IFS(OR(F2213="December",F2213="January",F2213="February"),"Winter",OR(F2213="March",F2213="April",F2213="May"),"Spring",OR(F2213="June",F2213="July",F2213="August"),"Summer",TRUE(),"Autumn")</f>
        <v>Autumn</v>
      </c>
      <c r="AN2213" s="14" t="str">
        <f aca="false">IF(L2213+M2213&gt;0,"Family","Adult Only")</f>
        <v>Adult Only</v>
      </c>
      <c r="AO2213" s="14" t="str">
        <f aca="false">IF(U2213=V2213,"Same","Changed")</f>
        <v>Same</v>
      </c>
    </row>
    <row r="2214" customFormat="false" ht="15" hidden="false" customHeight="false" outlineLevel="0" collapsed="false">
      <c r="A2214" s="0" t="n">
        <v>2327</v>
      </c>
      <c r="B2214" s="0" t="s">
        <v>80</v>
      </c>
      <c r="C2214" s="0" t="n">
        <v>0</v>
      </c>
      <c r="D2214" s="0" t="n">
        <v>66</v>
      </c>
      <c r="E2214" s="0" t="n">
        <v>2016</v>
      </c>
      <c r="F2214" s="0" t="s">
        <v>81</v>
      </c>
      <c r="G2214" s="0" t="n">
        <v>53</v>
      </c>
      <c r="H2214" s="0" t="n">
        <v>31</v>
      </c>
      <c r="I2214" s="0" t="n">
        <v>1</v>
      </c>
      <c r="J2214" s="0" t="n">
        <v>1</v>
      </c>
      <c r="K2214" s="0" t="n">
        <v>2</v>
      </c>
      <c r="L2214" s="0" t="n">
        <v>0</v>
      </c>
      <c r="M2214" s="0" t="n">
        <v>0</v>
      </c>
      <c r="N2214" s="0" t="s">
        <v>82</v>
      </c>
      <c r="O2214" s="0" t="s">
        <v>92</v>
      </c>
      <c r="P2214" s="0" t="s">
        <v>84</v>
      </c>
      <c r="Q2214" s="0" t="s">
        <v>84</v>
      </c>
      <c r="R2214" s="0" t="n">
        <v>0</v>
      </c>
      <c r="S2214" s="0" t="n">
        <v>0</v>
      </c>
      <c r="T2214" s="0" t="n">
        <v>0</v>
      </c>
      <c r="U2214" s="0" t="s">
        <v>109</v>
      </c>
      <c r="V2214" s="0" t="s">
        <v>109</v>
      </c>
      <c r="W2214" s="0" t="n">
        <v>0</v>
      </c>
      <c r="X2214" s="0" t="s">
        <v>86</v>
      </c>
      <c r="Y2214" s="0" t="n">
        <v>0</v>
      </c>
      <c r="Z2214" s="0" t="n">
        <v>0</v>
      </c>
      <c r="AA2214" s="0" t="n">
        <v>0</v>
      </c>
      <c r="AB2214" s="0" t="s">
        <v>101</v>
      </c>
      <c r="AC2214" s="0" t="n">
        <v>208.5</v>
      </c>
      <c r="AD2214" s="0" t="n">
        <v>1</v>
      </c>
      <c r="AE2214" s="0" t="n">
        <v>1</v>
      </c>
      <c r="AF2214" s="0" t="s">
        <v>88</v>
      </c>
      <c r="AG2214" s="13" t="n">
        <v>42737</v>
      </c>
      <c r="AH2214" s="25" t="n">
        <f aca="false">I2214+J2214</f>
        <v>2</v>
      </c>
      <c r="AI2214" s="25" t="n">
        <f aca="false">K2214+L2214+M2214</f>
        <v>2</v>
      </c>
      <c r="AJ2214" s="25" t="n">
        <f aca="false">AC2214*AH2214</f>
        <v>417</v>
      </c>
      <c r="AK2214" s="0" t="str">
        <f aca="false">IF(C2214=1,"Cancelled","Completed")</f>
        <v>Completed</v>
      </c>
      <c r="AL2214" s="0" t="str">
        <f aca="false">_xlfn.IFS(D2214&lt;=7,"0-7 Days",D2214&lt;=30,"8-30 Days",D2214&lt;=90,"31-90 Days",TRUE(),"90+ Days")</f>
        <v>31-90 Days</v>
      </c>
      <c r="AM2214" s="0" t="str">
        <f aca="false">_xlfn.IFS(OR(F2214="December",F2214="January",F2214="February"),"Winter",OR(F2214="March",F2214="April",F2214="May"),"Spring",OR(F2214="June",F2214="July",F2214="August"),"Summer",TRUE(),"Autumn")</f>
        <v>Winter</v>
      </c>
      <c r="AN2214" s="0" t="str">
        <f aca="false">IF(L2214+M2214&gt;0,"Family","Adult Only")</f>
        <v>Adult Only</v>
      </c>
      <c r="AO2214" s="0" t="str">
        <f aca="false">IF(U2214=V2214,"Same","Changed")</f>
        <v>Same</v>
      </c>
    </row>
    <row r="2215" customFormat="false" ht="15" hidden="false" customHeight="false" outlineLevel="0" collapsed="false">
      <c r="A2215" s="14" t="n">
        <v>2328</v>
      </c>
      <c r="B2215" s="14" t="s">
        <v>90</v>
      </c>
      <c r="C2215" s="14" t="n">
        <v>1</v>
      </c>
      <c r="D2215" s="14" t="n">
        <v>622</v>
      </c>
      <c r="E2215" s="14" t="n">
        <v>2017</v>
      </c>
      <c r="F2215" s="14" t="s">
        <v>103</v>
      </c>
      <c r="G2215" s="14" t="n">
        <v>12</v>
      </c>
      <c r="H2215" s="14" t="n">
        <v>23</v>
      </c>
      <c r="I2215" s="14" t="n">
        <v>0</v>
      </c>
      <c r="J2215" s="14" t="n">
        <v>2</v>
      </c>
      <c r="K2215" s="14" t="n">
        <v>2</v>
      </c>
      <c r="L2215" s="14" t="n">
        <v>0</v>
      </c>
      <c r="M2215" s="14" t="n">
        <v>0</v>
      </c>
      <c r="N2215" s="14" t="s">
        <v>82</v>
      </c>
      <c r="O2215" s="14" t="s">
        <v>92</v>
      </c>
      <c r="P2215" s="14" t="s">
        <v>116</v>
      </c>
      <c r="Q2215" s="14" t="s">
        <v>94</v>
      </c>
      <c r="R2215" s="14" t="n">
        <v>0</v>
      </c>
      <c r="S2215" s="14" t="n">
        <v>0</v>
      </c>
      <c r="T2215" s="14" t="n">
        <v>0</v>
      </c>
      <c r="U2215" s="14" t="s">
        <v>95</v>
      </c>
      <c r="V2215" s="14" t="s">
        <v>95</v>
      </c>
      <c r="W2215" s="14" t="n">
        <v>0</v>
      </c>
      <c r="X2215" s="14" t="s">
        <v>120</v>
      </c>
      <c r="Y2215" s="14" t="n">
        <v>1</v>
      </c>
      <c r="Z2215" s="14" t="n">
        <v>0</v>
      </c>
      <c r="AA2215" s="14" t="n">
        <v>0</v>
      </c>
      <c r="AB2215" s="14" t="s">
        <v>87</v>
      </c>
      <c r="AC2215" s="14" t="n">
        <v>62</v>
      </c>
      <c r="AD2215" s="14" t="n">
        <v>0</v>
      </c>
      <c r="AE2215" s="14" t="n">
        <v>0</v>
      </c>
      <c r="AF2215" s="14" t="s">
        <v>96</v>
      </c>
      <c r="AG2215" s="15" t="n">
        <v>42298</v>
      </c>
      <c r="AH2215" s="14" t="n">
        <f aca="false">I2215+J2215</f>
        <v>2</v>
      </c>
      <c r="AI2215" s="14" t="n">
        <f aca="false">K2215+L2215+M2215</f>
        <v>2</v>
      </c>
      <c r="AJ2215" s="14" t="n">
        <f aca="false">AC2215*AH2215</f>
        <v>124</v>
      </c>
      <c r="AK2215" s="14" t="str">
        <f aca="false">IF(C2215=1,"Cancelled","Completed")</f>
        <v>Cancelled</v>
      </c>
      <c r="AL2215" s="14" t="str">
        <f aca="false">_xlfn.IFS(D2215&lt;=7,"0-7 Days",D2215&lt;=30,"8-30 Days",D2215&lt;=90,"31-90 Days",TRUE(),"90+ Days")</f>
        <v>90+ Days</v>
      </c>
      <c r="AM2215" s="14" t="str">
        <f aca="false">_xlfn.IFS(OR(F2215="December",F2215="January",F2215="February"),"Winter",OR(F2215="March",F2215="April",F2215="May"),"Spring",OR(F2215="June",F2215="July",F2215="August"),"Summer",TRUE(),"Autumn")</f>
        <v>Spring</v>
      </c>
      <c r="AN2215" s="14" t="str">
        <f aca="false">IF(L2215+M2215&gt;0,"Family","Adult Only")</f>
        <v>Adult Only</v>
      </c>
      <c r="AO2215" s="14" t="str">
        <f aca="false">IF(U2215=V2215,"Same","Changed")</f>
        <v>Same</v>
      </c>
    </row>
    <row r="2216" customFormat="false" ht="15" hidden="false" customHeight="false" outlineLevel="0" collapsed="false">
      <c r="A2216" s="0" t="n">
        <v>2329</v>
      </c>
      <c r="B2216" s="0" t="s">
        <v>90</v>
      </c>
      <c r="C2216" s="0" t="n">
        <v>0</v>
      </c>
      <c r="D2216" s="0" t="n">
        <v>0</v>
      </c>
      <c r="E2216" s="0" t="n">
        <v>2017</v>
      </c>
      <c r="F2216" s="0" t="s">
        <v>126</v>
      </c>
      <c r="G2216" s="0" t="n">
        <v>3</v>
      </c>
      <c r="H2216" s="0" t="n">
        <v>18</v>
      </c>
      <c r="I2216" s="0" t="n">
        <v>0</v>
      </c>
      <c r="J2216" s="0" t="n">
        <v>3</v>
      </c>
      <c r="K2216" s="0" t="n">
        <v>2</v>
      </c>
      <c r="L2216" s="0" t="n">
        <v>0</v>
      </c>
      <c r="M2216" s="0" t="n">
        <v>0</v>
      </c>
      <c r="N2216" s="0" t="s">
        <v>107</v>
      </c>
      <c r="O2216" s="0" t="s">
        <v>92</v>
      </c>
      <c r="P2216" s="0" t="s">
        <v>84</v>
      </c>
      <c r="Q2216" s="0" t="s">
        <v>84</v>
      </c>
      <c r="R2216" s="0" t="n">
        <v>0</v>
      </c>
      <c r="S2216" s="0" t="n">
        <v>0</v>
      </c>
      <c r="T2216" s="0" t="n">
        <v>0</v>
      </c>
      <c r="U2216" s="0" t="s">
        <v>95</v>
      </c>
      <c r="V2216" s="0" t="s">
        <v>95</v>
      </c>
      <c r="W2216" s="0" t="n">
        <v>0</v>
      </c>
      <c r="X2216" s="0" t="s">
        <v>86</v>
      </c>
      <c r="Y2216" s="0" t="n">
        <v>0</v>
      </c>
      <c r="Z2216" s="0" t="n">
        <v>0</v>
      </c>
      <c r="AA2216" s="0" t="n">
        <v>0</v>
      </c>
      <c r="AB2216" s="0" t="s">
        <v>87</v>
      </c>
      <c r="AC2216" s="0" t="n">
        <v>88</v>
      </c>
      <c r="AD2216" s="0" t="n">
        <v>0</v>
      </c>
      <c r="AE2216" s="0" t="n">
        <v>2</v>
      </c>
      <c r="AF2216" s="0" t="s">
        <v>88</v>
      </c>
      <c r="AG2216" s="13" t="n">
        <v>42756</v>
      </c>
      <c r="AH2216" s="25" t="n">
        <f aca="false">I2216+J2216</f>
        <v>3</v>
      </c>
      <c r="AI2216" s="25" t="n">
        <f aca="false">K2216+L2216+M2216</f>
        <v>2</v>
      </c>
      <c r="AJ2216" s="25" t="n">
        <f aca="false">AC2216*AH2216</f>
        <v>264</v>
      </c>
      <c r="AK2216" s="0" t="str">
        <f aca="false">IF(C2216=1,"Cancelled","Completed")</f>
        <v>Completed</v>
      </c>
      <c r="AL2216" s="0" t="str">
        <f aca="false">_xlfn.IFS(D2216&lt;=7,"0-7 Days",D2216&lt;=30,"8-30 Days",D2216&lt;=90,"31-90 Days",TRUE(),"90+ Days")</f>
        <v>0-7 Days</v>
      </c>
      <c r="AM2216" s="0" t="str">
        <f aca="false">_xlfn.IFS(OR(F2216="December",F2216="January",F2216="February"),"Winter",OR(F2216="March",F2216="April",F2216="May"),"Spring",OR(F2216="June",F2216="July",F2216="August"),"Summer",TRUE(),"Autumn")</f>
        <v>Winter</v>
      </c>
      <c r="AN2216" s="0" t="str">
        <f aca="false">IF(L2216+M2216&gt;0,"Family","Adult Only")</f>
        <v>Adult Only</v>
      </c>
      <c r="AO2216" s="0" t="str">
        <f aca="false">IF(U2216=V2216,"Same","Changed")</f>
        <v>Same</v>
      </c>
    </row>
    <row r="2217" customFormat="false" ht="15" hidden="false" customHeight="false" outlineLevel="0" collapsed="false">
      <c r="A2217" s="14" t="n">
        <v>2331</v>
      </c>
      <c r="B2217" s="14" t="s">
        <v>80</v>
      </c>
      <c r="C2217" s="14" t="n">
        <v>1</v>
      </c>
      <c r="D2217" s="14" t="n">
        <v>35</v>
      </c>
      <c r="E2217" s="14" t="n">
        <v>2017</v>
      </c>
      <c r="F2217" s="14" t="s">
        <v>119</v>
      </c>
      <c r="G2217" s="14" t="n">
        <v>35</v>
      </c>
      <c r="H2217" s="14" t="n">
        <v>29</v>
      </c>
      <c r="I2217" s="14" t="n">
        <v>0</v>
      </c>
      <c r="J2217" s="14" t="n">
        <v>3</v>
      </c>
      <c r="K2217" s="14" t="n">
        <v>2</v>
      </c>
      <c r="L2217" s="14" t="n">
        <v>0</v>
      </c>
      <c r="M2217" s="14" t="n">
        <v>0</v>
      </c>
      <c r="N2217" s="14" t="s">
        <v>82</v>
      </c>
      <c r="O2217" s="14" t="s">
        <v>92</v>
      </c>
      <c r="P2217" s="14" t="s">
        <v>84</v>
      </c>
      <c r="Q2217" s="14" t="s">
        <v>84</v>
      </c>
      <c r="R2217" s="14" t="n">
        <v>0</v>
      </c>
      <c r="S2217" s="14" t="n">
        <v>0</v>
      </c>
      <c r="T2217" s="14" t="n">
        <v>0</v>
      </c>
      <c r="U2217" s="14" t="s">
        <v>95</v>
      </c>
      <c r="V2217" s="14" t="s">
        <v>156</v>
      </c>
      <c r="W2217" s="14" t="n">
        <v>1</v>
      </c>
      <c r="X2217" s="14" t="s">
        <v>86</v>
      </c>
      <c r="Y2217" s="14" t="n">
        <v>250</v>
      </c>
      <c r="Z2217" s="14" t="n">
        <v>0</v>
      </c>
      <c r="AA2217" s="14" t="n">
        <v>0</v>
      </c>
      <c r="AB2217" s="14" t="s">
        <v>87</v>
      </c>
      <c r="AC2217" s="14" t="n">
        <v>185</v>
      </c>
      <c r="AD2217" s="14" t="n">
        <v>0</v>
      </c>
      <c r="AE2217" s="14" t="n">
        <v>1</v>
      </c>
      <c r="AF2217" s="14" t="s">
        <v>141</v>
      </c>
      <c r="AG2217" s="15" t="n">
        <v>42976</v>
      </c>
      <c r="AH2217" s="14" t="n">
        <f aca="false">I2217+J2217</f>
        <v>3</v>
      </c>
      <c r="AI2217" s="14" t="n">
        <f aca="false">K2217+L2217+M2217</f>
        <v>2</v>
      </c>
      <c r="AJ2217" s="14" t="n">
        <f aca="false">AC2217*AH2217</f>
        <v>555</v>
      </c>
      <c r="AK2217" s="14" t="str">
        <f aca="false">IF(C2217=1,"Cancelled","Completed")</f>
        <v>Cancelled</v>
      </c>
      <c r="AL2217" s="14" t="str">
        <f aca="false">_xlfn.IFS(D2217&lt;=7,"0-7 Days",D2217&lt;=30,"8-30 Days",D2217&lt;=90,"31-90 Days",TRUE(),"90+ Days")</f>
        <v>31-90 Days</v>
      </c>
      <c r="AM2217" s="14" t="str">
        <f aca="false">_xlfn.IFS(OR(F2217="December",F2217="January",F2217="February"),"Winter",OR(F2217="March",F2217="April",F2217="May"),"Spring",OR(F2217="June",F2217="July",F2217="August"),"Summer",TRUE(),"Autumn")</f>
        <v>Summer</v>
      </c>
      <c r="AN2217" s="14" t="str">
        <f aca="false">IF(L2217+M2217&gt;0,"Family","Adult Only")</f>
        <v>Adult Only</v>
      </c>
      <c r="AO2217" s="14" t="str">
        <f aca="false">IF(U2217=V2217,"Same","Changed")</f>
        <v>Changed</v>
      </c>
    </row>
    <row r="2218" customFormat="false" ht="15" hidden="false" customHeight="false" outlineLevel="0" collapsed="false">
      <c r="A2218" s="0" t="n">
        <v>2332</v>
      </c>
      <c r="B2218" s="0" t="s">
        <v>80</v>
      </c>
      <c r="C2218" s="0" t="n">
        <v>0</v>
      </c>
      <c r="D2218" s="0" t="n">
        <v>176</v>
      </c>
      <c r="E2218" s="0" t="n">
        <v>2016</v>
      </c>
      <c r="F2218" s="0" t="s">
        <v>91</v>
      </c>
      <c r="G2218" s="0" t="n">
        <v>29</v>
      </c>
      <c r="H2218" s="0" t="n">
        <v>12</v>
      </c>
      <c r="I2218" s="0" t="n">
        <v>4</v>
      </c>
      <c r="J2218" s="0" t="n">
        <v>10</v>
      </c>
      <c r="K2218" s="0" t="n">
        <v>2</v>
      </c>
      <c r="L2218" s="0" t="n">
        <v>0</v>
      </c>
      <c r="M2218" s="0" t="n">
        <v>0</v>
      </c>
      <c r="N2218" s="0" t="s">
        <v>82</v>
      </c>
      <c r="O2218" s="0" t="s">
        <v>155</v>
      </c>
      <c r="P2218" s="0" t="s">
        <v>99</v>
      </c>
      <c r="Q2218" s="0" t="s">
        <v>94</v>
      </c>
      <c r="R2218" s="0" t="n">
        <v>0</v>
      </c>
      <c r="S2218" s="0" t="n">
        <v>0</v>
      </c>
      <c r="T2218" s="0" t="n">
        <v>0</v>
      </c>
      <c r="U2218" s="0" t="s">
        <v>109</v>
      </c>
      <c r="V2218" s="0" t="s">
        <v>109</v>
      </c>
      <c r="W2218" s="0" t="n">
        <v>0</v>
      </c>
      <c r="X2218" s="0" t="s">
        <v>86</v>
      </c>
      <c r="Y2218" s="0" t="n">
        <v>36</v>
      </c>
      <c r="Z2218" s="0" t="n">
        <v>0</v>
      </c>
      <c r="AA2218" s="0" t="n">
        <v>0</v>
      </c>
      <c r="AB2218" s="0" t="s">
        <v>87</v>
      </c>
      <c r="AC2218" s="0" t="n">
        <v>104.81</v>
      </c>
      <c r="AD2218" s="0" t="n">
        <v>1</v>
      </c>
      <c r="AE2218" s="0" t="n">
        <v>0</v>
      </c>
      <c r="AF2218" s="0" t="s">
        <v>88</v>
      </c>
      <c r="AG2218" s="13" t="n">
        <v>42577</v>
      </c>
      <c r="AH2218" s="25" t="n">
        <f aca="false">I2218+J2218</f>
        <v>14</v>
      </c>
      <c r="AI2218" s="25" t="n">
        <f aca="false">K2218+L2218+M2218</f>
        <v>2</v>
      </c>
      <c r="AJ2218" s="25" t="n">
        <f aca="false">AC2218*AH2218</f>
        <v>1467.34</v>
      </c>
      <c r="AK2218" s="0" t="str">
        <f aca="false">IF(C2218=1,"Cancelled","Completed")</f>
        <v>Completed</v>
      </c>
      <c r="AL2218" s="0" t="str">
        <f aca="false">_xlfn.IFS(D2218&lt;=7,"0-7 Days",D2218&lt;=30,"8-30 Days",D2218&lt;=90,"31-90 Days",TRUE(),"90+ Days")</f>
        <v>90+ Days</v>
      </c>
      <c r="AM2218" s="0" t="str">
        <f aca="false">_xlfn.IFS(OR(F2218="December",F2218="January",F2218="February"),"Winter",OR(F2218="March",F2218="April",F2218="May"),"Spring",OR(F2218="June",F2218="July",F2218="August"),"Summer",TRUE(),"Autumn")</f>
        <v>Summer</v>
      </c>
      <c r="AN2218" s="0" t="str">
        <f aca="false">IF(L2218+M2218&gt;0,"Family","Adult Only")</f>
        <v>Adult Only</v>
      </c>
      <c r="AO2218" s="0" t="str">
        <f aca="false">IF(U2218=V2218,"Same","Changed")</f>
        <v>Same</v>
      </c>
    </row>
    <row r="2219" customFormat="false" ht="15" hidden="false" customHeight="false" outlineLevel="0" collapsed="false">
      <c r="A2219" s="14" t="n">
        <v>2333</v>
      </c>
      <c r="B2219" s="14" t="s">
        <v>80</v>
      </c>
      <c r="C2219" s="14" t="n">
        <v>0</v>
      </c>
      <c r="D2219" s="14" t="n">
        <v>280</v>
      </c>
      <c r="E2219" s="14" t="n">
        <v>2017</v>
      </c>
      <c r="F2219" s="14" t="s">
        <v>121</v>
      </c>
      <c r="G2219" s="14" t="n">
        <v>21</v>
      </c>
      <c r="H2219" s="14" t="n">
        <v>25</v>
      </c>
      <c r="I2219" s="14" t="n">
        <v>2</v>
      </c>
      <c r="J2219" s="14" t="n">
        <v>5</v>
      </c>
      <c r="K2219" s="14" t="n">
        <v>2</v>
      </c>
      <c r="L2219" s="14" t="n">
        <v>0</v>
      </c>
      <c r="M2219" s="14" t="n">
        <v>0</v>
      </c>
      <c r="N2219" s="14" t="s">
        <v>82</v>
      </c>
      <c r="O2219" s="14" t="s">
        <v>147</v>
      </c>
      <c r="P2219" s="14" t="s">
        <v>93</v>
      </c>
      <c r="Q2219" s="14" t="s">
        <v>94</v>
      </c>
      <c r="R2219" s="14" t="n">
        <v>0</v>
      </c>
      <c r="S2219" s="14" t="n">
        <v>0</v>
      </c>
      <c r="T2219" s="14" t="n">
        <v>0</v>
      </c>
      <c r="U2219" s="14" t="s">
        <v>95</v>
      </c>
      <c r="V2219" s="14" t="s">
        <v>95</v>
      </c>
      <c r="W2219" s="14" t="n">
        <v>0</v>
      </c>
      <c r="X2219" s="14" t="s">
        <v>86</v>
      </c>
      <c r="Y2219" s="14" t="n">
        <v>240</v>
      </c>
      <c r="Z2219" s="14" t="n">
        <v>0</v>
      </c>
      <c r="AA2219" s="14" t="n">
        <v>0</v>
      </c>
      <c r="AB2219" s="14" t="s">
        <v>87</v>
      </c>
      <c r="AC2219" s="14" t="n">
        <v>80.1</v>
      </c>
      <c r="AD2219" s="14" t="n">
        <v>0</v>
      </c>
      <c r="AE2219" s="14" t="n">
        <v>1</v>
      </c>
      <c r="AF2219" s="14" t="s">
        <v>88</v>
      </c>
      <c r="AG2219" s="15" t="n">
        <v>42887</v>
      </c>
      <c r="AH2219" s="14" t="n">
        <f aca="false">I2219+J2219</f>
        <v>7</v>
      </c>
      <c r="AI2219" s="14" t="n">
        <f aca="false">K2219+L2219+M2219</f>
        <v>2</v>
      </c>
      <c r="AJ2219" s="14" t="n">
        <f aca="false">AC2219*AH2219</f>
        <v>560.7</v>
      </c>
      <c r="AK2219" s="14" t="str">
        <f aca="false">IF(C2219=1,"Cancelled","Completed")</f>
        <v>Completed</v>
      </c>
      <c r="AL2219" s="14" t="str">
        <f aca="false">_xlfn.IFS(D2219&lt;=7,"0-7 Days",D2219&lt;=30,"8-30 Days",D2219&lt;=90,"31-90 Days",TRUE(),"90+ Days")</f>
        <v>90+ Days</v>
      </c>
      <c r="AM2219" s="14" t="str">
        <f aca="false">_xlfn.IFS(OR(F2219="December",F2219="January",F2219="February"),"Winter",OR(F2219="March",F2219="April",F2219="May"),"Spring",OR(F2219="June",F2219="July",F2219="August"),"Summer",TRUE(),"Autumn")</f>
        <v>Spring</v>
      </c>
      <c r="AN2219" s="14" t="str">
        <f aca="false">IF(L2219+M2219&gt;0,"Family","Adult Only")</f>
        <v>Adult Only</v>
      </c>
      <c r="AO2219" s="14" t="str">
        <f aca="false">IF(U2219=V2219,"Same","Changed")</f>
        <v>Same</v>
      </c>
    </row>
    <row r="2220" customFormat="false" ht="15" hidden="false" customHeight="false" outlineLevel="0" collapsed="false">
      <c r="A2220" s="0" t="n">
        <v>2334</v>
      </c>
      <c r="B2220" s="0" t="s">
        <v>80</v>
      </c>
      <c r="C2220" s="0" t="n">
        <v>0</v>
      </c>
      <c r="D2220" s="0" t="n">
        <v>112</v>
      </c>
      <c r="E2220" s="0" t="n">
        <v>2015</v>
      </c>
      <c r="F2220" s="0" t="s">
        <v>81</v>
      </c>
      <c r="G2220" s="0" t="n">
        <v>53</v>
      </c>
      <c r="H2220" s="0" t="n">
        <v>30</v>
      </c>
      <c r="I2220" s="0" t="n">
        <v>0</v>
      </c>
      <c r="J2220" s="0" t="n">
        <v>3</v>
      </c>
      <c r="K2220" s="0" t="n">
        <v>2</v>
      </c>
      <c r="L2220" s="0" t="n">
        <v>0</v>
      </c>
      <c r="M2220" s="0" t="n">
        <v>0</v>
      </c>
      <c r="N2220" s="0" t="s">
        <v>129</v>
      </c>
      <c r="O2220" s="0" t="s">
        <v>92</v>
      </c>
      <c r="P2220" s="0" t="s">
        <v>116</v>
      </c>
      <c r="Q2220" s="0" t="s">
        <v>84</v>
      </c>
      <c r="R2220" s="0" t="n">
        <v>0</v>
      </c>
      <c r="S2220" s="0" t="n">
        <v>0</v>
      </c>
      <c r="T2220" s="0" t="n">
        <v>0</v>
      </c>
      <c r="U2220" s="0" t="s">
        <v>109</v>
      </c>
      <c r="V2220" s="0" t="s">
        <v>109</v>
      </c>
      <c r="W2220" s="0" t="n">
        <v>0</v>
      </c>
      <c r="X2220" s="0" t="s">
        <v>86</v>
      </c>
      <c r="Y2220" s="0" t="n">
        <v>0</v>
      </c>
      <c r="Z2220" s="0" t="n">
        <v>0</v>
      </c>
      <c r="AA2220" s="0" t="n">
        <v>0</v>
      </c>
      <c r="AB2220" s="0" t="s">
        <v>101</v>
      </c>
      <c r="AC2220" s="0" t="n">
        <v>237.33</v>
      </c>
      <c r="AD2220" s="0" t="n">
        <v>0</v>
      </c>
      <c r="AE2220" s="0" t="n">
        <v>0</v>
      </c>
      <c r="AF2220" s="0" t="s">
        <v>88</v>
      </c>
      <c r="AG2220" s="13" t="n">
        <v>42371</v>
      </c>
      <c r="AH2220" s="25" t="n">
        <f aca="false">I2220+J2220</f>
        <v>3</v>
      </c>
      <c r="AI2220" s="25" t="n">
        <f aca="false">K2220+L2220+M2220</f>
        <v>2</v>
      </c>
      <c r="AJ2220" s="25" t="n">
        <f aca="false">AC2220*AH2220</f>
        <v>711.99</v>
      </c>
      <c r="AK2220" s="0" t="str">
        <f aca="false">IF(C2220=1,"Cancelled","Completed")</f>
        <v>Completed</v>
      </c>
      <c r="AL2220" s="0" t="str">
        <f aca="false">_xlfn.IFS(D2220&lt;=7,"0-7 Days",D2220&lt;=30,"8-30 Days",D2220&lt;=90,"31-90 Days",TRUE(),"90+ Days")</f>
        <v>90+ Days</v>
      </c>
      <c r="AM2220" s="0" t="str">
        <f aca="false">_xlfn.IFS(OR(F2220="December",F2220="January",F2220="February"),"Winter",OR(F2220="March",F2220="April",F2220="May"),"Spring",OR(F2220="June",F2220="July",F2220="August"),"Summer",TRUE(),"Autumn")</f>
        <v>Winter</v>
      </c>
      <c r="AN2220" s="0" t="str">
        <f aca="false">IF(L2220+M2220&gt;0,"Family","Adult Only")</f>
        <v>Adult Only</v>
      </c>
      <c r="AO2220" s="0" t="str">
        <f aca="false">IF(U2220=V2220,"Same","Changed")</f>
        <v>Same</v>
      </c>
    </row>
    <row r="2221" customFormat="false" ht="15" hidden="false" customHeight="false" outlineLevel="0" collapsed="false">
      <c r="A2221" s="14" t="n">
        <v>2335</v>
      </c>
      <c r="B2221" s="14" t="s">
        <v>90</v>
      </c>
      <c r="C2221" s="14" t="n">
        <v>1</v>
      </c>
      <c r="D2221" s="14" t="n">
        <v>164</v>
      </c>
      <c r="E2221" s="14" t="n">
        <v>2015</v>
      </c>
      <c r="F2221" s="14" t="s">
        <v>119</v>
      </c>
      <c r="G2221" s="14" t="n">
        <v>33</v>
      </c>
      <c r="H2221" s="14" t="n">
        <v>14</v>
      </c>
      <c r="I2221" s="14" t="n">
        <v>0</v>
      </c>
      <c r="J2221" s="14" t="n">
        <v>1</v>
      </c>
      <c r="K2221" s="14" t="n">
        <v>2</v>
      </c>
      <c r="L2221" s="14" t="n">
        <v>0</v>
      </c>
      <c r="M2221" s="14" t="n">
        <v>0</v>
      </c>
      <c r="N2221" s="14" t="s">
        <v>82</v>
      </c>
      <c r="O2221" s="14" t="s">
        <v>92</v>
      </c>
      <c r="P2221" s="14" t="s">
        <v>116</v>
      </c>
      <c r="Q2221" s="14" t="s">
        <v>94</v>
      </c>
      <c r="R2221" s="14" t="n">
        <v>0</v>
      </c>
      <c r="S2221" s="14" t="n">
        <v>1</v>
      </c>
      <c r="T2221" s="14" t="n">
        <v>0</v>
      </c>
      <c r="U2221" s="14" t="s">
        <v>95</v>
      </c>
      <c r="V2221" s="14" t="s">
        <v>95</v>
      </c>
      <c r="W2221" s="14" t="n">
        <v>0</v>
      </c>
      <c r="X2221" s="14" t="s">
        <v>120</v>
      </c>
      <c r="Y2221" s="14" t="n">
        <v>1</v>
      </c>
      <c r="Z2221" s="14" t="n">
        <v>0</v>
      </c>
      <c r="AA2221" s="14" t="n">
        <v>0</v>
      </c>
      <c r="AB2221" s="14" t="s">
        <v>87</v>
      </c>
      <c r="AC2221" s="14" t="n">
        <v>60</v>
      </c>
      <c r="AD2221" s="14" t="n">
        <v>0</v>
      </c>
      <c r="AE2221" s="14" t="n">
        <v>0</v>
      </c>
      <c r="AF2221" s="14" t="s">
        <v>96</v>
      </c>
      <c r="AG2221" s="15" t="n">
        <v>42143</v>
      </c>
      <c r="AH2221" s="14" t="n">
        <f aca="false">I2221+J2221</f>
        <v>1</v>
      </c>
      <c r="AI2221" s="14" t="n">
        <f aca="false">K2221+L2221+M2221</f>
        <v>2</v>
      </c>
      <c r="AJ2221" s="14" t="n">
        <f aca="false">AC2221*AH2221</f>
        <v>60</v>
      </c>
      <c r="AK2221" s="14" t="str">
        <f aca="false">IF(C2221=1,"Cancelled","Completed")</f>
        <v>Cancelled</v>
      </c>
      <c r="AL2221" s="14" t="str">
        <f aca="false">_xlfn.IFS(D2221&lt;=7,"0-7 Days",D2221&lt;=30,"8-30 Days",D2221&lt;=90,"31-90 Days",TRUE(),"90+ Days")</f>
        <v>90+ Days</v>
      </c>
      <c r="AM2221" s="14" t="str">
        <f aca="false">_xlfn.IFS(OR(F2221="December",F2221="January",F2221="February"),"Winter",OR(F2221="March",F2221="April",F2221="May"),"Spring",OR(F2221="June",F2221="July",F2221="August"),"Summer",TRUE(),"Autumn")</f>
        <v>Summer</v>
      </c>
      <c r="AN2221" s="14" t="str">
        <f aca="false">IF(L2221+M2221&gt;0,"Family","Adult Only")</f>
        <v>Adult Only</v>
      </c>
      <c r="AO2221" s="14" t="str">
        <f aca="false">IF(U2221=V2221,"Same","Changed")</f>
        <v>Same</v>
      </c>
    </row>
    <row r="2222" customFormat="false" ht="15" hidden="false" customHeight="false" outlineLevel="0" collapsed="false">
      <c r="A2222" s="0" t="n">
        <v>2336</v>
      </c>
      <c r="B2222" s="0" t="s">
        <v>90</v>
      </c>
      <c r="C2222" s="0" t="n">
        <v>0</v>
      </c>
      <c r="D2222" s="0" t="n">
        <v>59</v>
      </c>
      <c r="E2222" s="0" t="n">
        <v>2016</v>
      </c>
      <c r="F2222" s="0" t="s">
        <v>135</v>
      </c>
      <c r="G2222" s="0" t="n">
        <v>27</v>
      </c>
      <c r="H2222" s="0" t="n">
        <v>26</v>
      </c>
      <c r="I2222" s="0" t="n">
        <v>1</v>
      </c>
      <c r="J2222" s="0" t="n">
        <v>0</v>
      </c>
      <c r="K2222" s="0" t="n">
        <v>2</v>
      </c>
      <c r="L2222" s="0" t="n">
        <v>0</v>
      </c>
      <c r="M2222" s="0" t="n">
        <v>0</v>
      </c>
      <c r="N2222" s="0" t="s">
        <v>107</v>
      </c>
      <c r="O2222" s="0" t="s">
        <v>158</v>
      </c>
      <c r="P2222" s="0" t="s">
        <v>93</v>
      </c>
      <c r="Q2222" s="0" t="s">
        <v>94</v>
      </c>
      <c r="R2222" s="0" t="n">
        <v>0</v>
      </c>
      <c r="S2222" s="0" t="n">
        <v>0</v>
      </c>
      <c r="T2222" s="0" t="n">
        <v>0</v>
      </c>
      <c r="U2222" s="0" t="s">
        <v>95</v>
      </c>
      <c r="V2222" s="0" t="s">
        <v>95</v>
      </c>
      <c r="W2222" s="0" t="n">
        <v>0</v>
      </c>
      <c r="X2222" s="0" t="s">
        <v>86</v>
      </c>
      <c r="Y2222" s="0" t="n">
        <v>9</v>
      </c>
      <c r="Z2222" s="0" t="n">
        <v>0</v>
      </c>
      <c r="AA2222" s="0" t="n">
        <v>0</v>
      </c>
      <c r="AB2222" s="0" t="s">
        <v>87</v>
      </c>
      <c r="AC2222" s="0" t="n">
        <v>89.1</v>
      </c>
      <c r="AD2222" s="0" t="n">
        <v>0</v>
      </c>
      <c r="AE2222" s="0" t="n">
        <v>1</v>
      </c>
      <c r="AF2222" s="0" t="s">
        <v>88</v>
      </c>
      <c r="AG2222" s="13" t="n">
        <v>42548</v>
      </c>
      <c r="AH2222" s="25" t="n">
        <f aca="false">I2222+J2222</f>
        <v>1</v>
      </c>
      <c r="AI2222" s="25" t="n">
        <f aca="false">K2222+L2222+M2222</f>
        <v>2</v>
      </c>
      <c r="AJ2222" s="25" t="n">
        <f aca="false">AC2222*AH2222</f>
        <v>89.1</v>
      </c>
      <c r="AK2222" s="0" t="str">
        <f aca="false">IF(C2222=1,"Cancelled","Completed")</f>
        <v>Completed</v>
      </c>
      <c r="AL2222" s="0" t="str">
        <f aca="false">_xlfn.IFS(D2222&lt;=7,"0-7 Days",D2222&lt;=30,"8-30 Days",D2222&lt;=90,"31-90 Days",TRUE(),"90+ Days")</f>
        <v>31-90 Days</v>
      </c>
      <c r="AM2222" s="0" t="str">
        <f aca="false">_xlfn.IFS(OR(F2222="December",F2222="January",F2222="February"),"Winter",OR(F2222="March",F2222="April",F2222="May"),"Spring",OR(F2222="June",F2222="July",F2222="August"),"Summer",TRUE(),"Autumn")</f>
        <v>Summer</v>
      </c>
      <c r="AN2222" s="0" t="str">
        <f aca="false">IF(L2222+M2222&gt;0,"Family","Adult Only")</f>
        <v>Adult Only</v>
      </c>
      <c r="AO2222" s="0" t="str">
        <f aca="false">IF(U2222=V2222,"Same","Changed")</f>
        <v>Same</v>
      </c>
    </row>
    <row r="2223" customFormat="false" ht="15" hidden="false" customHeight="false" outlineLevel="0" collapsed="false">
      <c r="A2223" s="14" t="n">
        <v>2337</v>
      </c>
      <c r="B2223" s="14" t="s">
        <v>90</v>
      </c>
      <c r="C2223" s="14" t="n">
        <v>0</v>
      </c>
      <c r="D2223" s="14" t="n">
        <v>77</v>
      </c>
      <c r="E2223" s="14" t="n">
        <v>2015</v>
      </c>
      <c r="F2223" s="14" t="s">
        <v>114</v>
      </c>
      <c r="G2223" s="14" t="n">
        <v>38</v>
      </c>
      <c r="H2223" s="14" t="n">
        <v>18</v>
      </c>
      <c r="I2223" s="14" t="n">
        <v>2</v>
      </c>
      <c r="J2223" s="14" t="n">
        <v>2</v>
      </c>
      <c r="K2223" s="14" t="n">
        <v>2</v>
      </c>
      <c r="L2223" s="14" t="n">
        <v>0</v>
      </c>
      <c r="M2223" s="14" t="n">
        <v>0</v>
      </c>
      <c r="N2223" s="14" t="s">
        <v>82</v>
      </c>
      <c r="O2223" s="14" t="s">
        <v>130</v>
      </c>
      <c r="P2223" s="14" t="s">
        <v>93</v>
      </c>
      <c r="Q2223" s="14" t="s">
        <v>94</v>
      </c>
      <c r="R2223" s="14" t="n">
        <v>0</v>
      </c>
      <c r="S2223" s="14" t="n">
        <v>0</v>
      </c>
      <c r="T2223" s="14" t="n">
        <v>0</v>
      </c>
      <c r="U2223" s="14" t="s">
        <v>95</v>
      </c>
      <c r="V2223" s="14" t="s">
        <v>95</v>
      </c>
      <c r="W2223" s="14" t="n">
        <v>0</v>
      </c>
      <c r="X2223" s="14" t="s">
        <v>86</v>
      </c>
      <c r="Y2223" s="14" t="n">
        <v>9</v>
      </c>
      <c r="Z2223" s="14" t="n">
        <v>0</v>
      </c>
      <c r="AA2223" s="14" t="n">
        <v>0</v>
      </c>
      <c r="AB2223" s="14" t="s">
        <v>87</v>
      </c>
      <c r="AC2223" s="14" t="n">
        <v>89.25</v>
      </c>
      <c r="AD2223" s="14" t="n">
        <v>0</v>
      </c>
      <c r="AE2223" s="14" t="n">
        <v>0</v>
      </c>
      <c r="AF2223" s="14" t="s">
        <v>88</v>
      </c>
      <c r="AG2223" s="15" t="n">
        <v>42269</v>
      </c>
      <c r="AH2223" s="14" t="n">
        <f aca="false">I2223+J2223</f>
        <v>4</v>
      </c>
      <c r="AI2223" s="14" t="n">
        <f aca="false">K2223+L2223+M2223</f>
        <v>2</v>
      </c>
      <c r="AJ2223" s="14" t="n">
        <f aca="false">AC2223*AH2223</f>
        <v>357</v>
      </c>
      <c r="AK2223" s="14" t="str">
        <f aca="false">IF(C2223=1,"Cancelled","Completed")</f>
        <v>Completed</v>
      </c>
      <c r="AL2223" s="14" t="str">
        <f aca="false">_xlfn.IFS(D2223&lt;=7,"0-7 Days",D2223&lt;=30,"8-30 Days",D2223&lt;=90,"31-90 Days",TRUE(),"90+ Days")</f>
        <v>31-90 Days</v>
      </c>
      <c r="AM2223" s="14" t="str">
        <f aca="false">_xlfn.IFS(OR(F2223="December",F2223="January",F2223="February"),"Winter",OR(F2223="March",F2223="April",F2223="May"),"Spring",OR(F2223="June",F2223="July",F2223="August"),"Summer",TRUE(),"Autumn")</f>
        <v>Autumn</v>
      </c>
      <c r="AN2223" s="14" t="str">
        <f aca="false">IF(L2223+M2223&gt;0,"Family","Adult Only")</f>
        <v>Adult Only</v>
      </c>
      <c r="AO2223" s="14" t="str">
        <f aca="false">IF(U2223=V2223,"Same","Changed")</f>
        <v>Same</v>
      </c>
    </row>
    <row r="2224" customFormat="false" ht="15" hidden="false" customHeight="false" outlineLevel="0" collapsed="false">
      <c r="A2224" s="0" t="n">
        <v>2338</v>
      </c>
      <c r="B2224" s="0" t="s">
        <v>80</v>
      </c>
      <c r="C2224" s="0" t="n">
        <v>1</v>
      </c>
      <c r="D2224" s="0" t="n">
        <v>151</v>
      </c>
      <c r="E2224" s="0" t="n">
        <v>2016</v>
      </c>
      <c r="F2224" s="0" t="s">
        <v>111</v>
      </c>
      <c r="G2224" s="0" t="n">
        <v>41</v>
      </c>
      <c r="H2224" s="0" t="n">
        <v>8</v>
      </c>
      <c r="I2224" s="0" t="n">
        <v>1</v>
      </c>
      <c r="J2224" s="0" t="n">
        <v>1</v>
      </c>
      <c r="K2224" s="0" t="n">
        <v>1</v>
      </c>
      <c r="L2224" s="0" t="n">
        <v>0</v>
      </c>
      <c r="M2224" s="0" t="n">
        <v>0</v>
      </c>
      <c r="N2224" s="0" t="s">
        <v>82</v>
      </c>
      <c r="O2224" s="0" t="s">
        <v>98</v>
      </c>
      <c r="P2224" s="0" t="s">
        <v>93</v>
      </c>
      <c r="Q2224" s="0" t="s">
        <v>94</v>
      </c>
      <c r="R2224" s="0" t="n">
        <v>0</v>
      </c>
      <c r="S2224" s="0" t="n">
        <v>0</v>
      </c>
      <c r="T2224" s="0" t="n">
        <v>0</v>
      </c>
      <c r="U2224" s="0" t="s">
        <v>95</v>
      </c>
      <c r="V2224" s="0" t="s">
        <v>95</v>
      </c>
      <c r="W2224" s="0" t="n">
        <v>0</v>
      </c>
      <c r="X2224" s="0" t="s">
        <v>86</v>
      </c>
      <c r="Y2224" s="0" t="n">
        <v>240</v>
      </c>
      <c r="Z2224" s="0" t="n">
        <v>0</v>
      </c>
      <c r="AA2224" s="0" t="n">
        <v>0</v>
      </c>
      <c r="AB2224" s="0" t="s">
        <v>101</v>
      </c>
      <c r="AC2224" s="0" t="n">
        <v>63.5</v>
      </c>
      <c r="AD2224" s="0" t="n">
        <v>0</v>
      </c>
      <c r="AE2224" s="0" t="n">
        <v>0</v>
      </c>
      <c r="AF2224" s="0" t="s">
        <v>96</v>
      </c>
      <c r="AG2224" s="13" t="n">
        <v>42501</v>
      </c>
      <c r="AH2224" s="25" t="n">
        <f aca="false">I2224+J2224</f>
        <v>2</v>
      </c>
      <c r="AI2224" s="25" t="n">
        <f aca="false">K2224+L2224+M2224</f>
        <v>1</v>
      </c>
      <c r="AJ2224" s="25" t="n">
        <f aca="false">AC2224*AH2224</f>
        <v>127</v>
      </c>
      <c r="AK2224" s="0" t="str">
        <f aca="false">IF(C2224=1,"Cancelled","Completed")</f>
        <v>Cancelled</v>
      </c>
      <c r="AL2224" s="0" t="str">
        <f aca="false">_xlfn.IFS(D2224&lt;=7,"0-7 Days",D2224&lt;=30,"8-30 Days",D2224&lt;=90,"31-90 Days",TRUE(),"90+ Days")</f>
        <v>90+ Days</v>
      </c>
      <c r="AM2224" s="0" t="str">
        <f aca="false">_xlfn.IFS(OR(F2224="December",F2224="January",F2224="February"),"Winter",OR(F2224="March",F2224="April",F2224="May"),"Spring",OR(F2224="June",F2224="July",F2224="August"),"Summer",TRUE(),"Autumn")</f>
        <v>Autumn</v>
      </c>
      <c r="AN2224" s="0" t="str">
        <f aca="false">IF(L2224+M2224&gt;0,"Family","Adult Only")</f>
        <v>Adult Only</v>
      </c>
      <c r="AO2224" s="0" t="str">
        <f aca="false">IF(U2224=V2224,"Same","Changed")</f>
        <v>Same</v>
      </c>
    </row>
    <row r="2225" customFormat="false" ht="15" hidden="false" customHeight="false" outlineLevel="0" collapsed="false">
      <c r="A2225" s="14" t="n">
        <v>2339</v>
      </c>
      <c r="B2225" s="14" t="s">
        <v>80</v>
      </c>
      <c r="C2225" s="14" t="n">
        <v>0</v>
      </c>
      <c r="D2225" s="14" t="n">
        <v>32</v>
      </c>
      <c r="E2225" s="14" t="n">
        <v>2017</v>
      </c>
      <c r="F2225" s="14" t="s">
        <v>103</v>
      </c>
      <c r="G2225" s="14" t="n">
        <v>13</v>
      </c>
      <c r="H2225" s="14" t="n">
        <v>28</v>
      </c>
      <c r="I2225" s="14" t="n">
        <v>0</v>
      </c>
      <c r="J2225" s="14" t="n">
        <v>3</v>
      </c>
      <c r="K2225" s="14" t="n">
        <v>1</v>
      </c>
      <c r="L2225" s="14" t="n">
        <v>0</v>
      </c>
      <c r="M2225" s="14" t="n">
        <v>0</v>
      </c>
      <c r="N2225" s="14" t="s">
        <v>82</v>
      </c>
      <c r="O2225" s="14" t="s">
        <v>92</v>
      </c>
      <c r="P2225" s="14" t="s">
        <v>128</v>
      </c>
      <c r="Q2225" s="14" t="s">
        <v>128</v>
      </c>
      <c r="R2225" s="14" t="n">
        <v>1</v>
      </c>
      <c r="S2225" s="14" t="n">
        <v>0</v>
      </c>
      <c r="T2225" s="14" t="n">
        <v>17</v>
      </c>
      <c r="U2225" s="14" t="s">
        <v>95</v>
      </c>
      <c r="V2225" s="14" t="s">
        <v>95</v>
      </c>
      <c r="W2225" s="14" t="n">
        <v>1</v>
      </c>
      <c r="X2225" s="14" t="s">
        <v>86</v>
      </c>
      <c r="Y2225" s="14" t="n">
        <v>0</v>
      </c>
      <c r="Z2225" s="14" t="n">
        <v>154</v>
      </c>
      <c r="AA2225" s="14" t="n">
        <v>0</v>
      </c>
      <c r="AB2225" s="14" t="s">
        <v>87</v>
      </c>
      <c r="AC2225" s="14" t="n">
        <v>35</v>
      </c>
      <c r="AD2225" s="14" t="n">
        <v>0</v>
      </c>
      <c r="AE2225" s="14" t="n">
        <v>0</v>
      </c>
      <c r="AF2225" s="14" t="s">
        <v>88</v>
      </c>
      <c r="AG2225" s="15" t="n">
        <v>42825</v>
      </c>
      <c r="AH2225" s="14" t="n">
        <f aca="false">I2225+J2225</f>
        <v>3</v>
      </c>
      <c r="AI2225" s="14" t="n">
        <f aca="false">K2225+L2225+M2225</f>
        <v>1</v>
      </c>
      <c r="AJ2225" s="14" t="n">
        <f aca="false">AC2225*AH2225</f>
        <v>105</v>
      </c>
      <c r="AK2225" s="14" t="str">
        <f aca="false">IF(C2225=1,"Cancelled","Completed")</f>
        <v>Completed</v>
      </c>
      <c r="AL2225" s="14" t="str">
        <f aca="false">_xlfn.IFS(D2225&lt;=7,"0-7 Days",D2225&lt;=30,"8-30 Days",D2225&lt;=90,"31-90 Days",TRUE(),"90+ Days")</f>
        <v>31-90 Days</v>
      </c>
      <c r="AM2225" s="14" t="str">
        <f aca="false">_xlfn.IFS(OR(F2225="December",F2225="January",F2225="February"),"Winter",OR(F2225="March",F2225="April",F2225="May"),"Spring",OR(F2225="June",F2225="July",F2225="August"),"Summer",TRUE(),"Autumn")</f>
        <v>Spring</v>
      </c>
      <c r="AN2225" s="14" t="str">
        <f aca="false">IF(L2225+M2225&gt;0,"Family","Adult Only")</f>
        <v>Adult Only</v>
      </c>
      <c r="AO2225" s="14" t="str">
        <f aca="false">IF(U2225=V2225,"Same","Changed")</f>
        <v>Same</v>
      </c>
    </row>
    <row r="2226" customFormat="false" ht="15" hidden="false" customHeight="false" outlineLevel="0" collapsed="false">
      <c r="A2226" s="0" t="n">
        <v>2340</v>
      </c>
      <c r="B2226" s="0" t="s">
        <v>90</v>
      </c>
      <c r="C2226" s="0" t="n">
        <v>0</v>
      </c>
      <c r="D2226" s="0" t="n">
        <v>28</v>
      </c>
      <c r="E2226" s="0" t="n">
        <v>2016</v>
      </c>
      <c r="F2226" s="0" t="s">
        <v>119</v>
      </c>
      <c r="G2226" s="0" t="n">
        <v>35</v>
      </c>
      <c r="H2226" s="0" t="n">
        <v>21</v>
      </c>
      <c r="I2226" s="0" t="n">
        <v>2</v>
      </c>
      <c r="J2226" s="0" t="n">
        <v>1</v>
      </c>
      <c r="K2226" s="0" t="n">
        <v>2</v>
      </c>
      <c r="L2226" s="0" t="n">
        <v>0</v>
      </c>
      <c r="M2226" s="0" t="n">
        <v>0</v>
      </c>
      <c r="N2226" s="0" t="s">
        <v>107</v>
      </c>
      <c r="O2226" s="0" t="s">
        <v>134</v>
      </c>
      <c r="P2226" s="0" t="s">
        <v>93</v>
      </c>
      <c r="Q2226" s="0" t="s">
        <v>94</v>
      </c>
      <c r="R2226" s="0" t="n">
        <v>0</v>
      </c>
      <c r="S2226" s="0" t="n">
        <v>0</v>
      </c>
      <c r="T2226" s="0" t="n">
        <v>0</v>
      </c>
      <c r="U2226" s="0" t="s">
        <v>95</v>
      </c>
      <c r="V2226" s="0" t="s">
        <v>95</v>
      </c>
      <c r="W2226" s="0" t="n">
        <v>0</v>
      </c>
      <c r="X2226" s="0" t="s">
        <v>86</v>
      </c>
      <c r="Y2226" s="0" t="n">
        <v>9</v>
      </c>
      <c r="Z2226" s="0" t="n">
        <v>0</v>
      </c>
      <c r="AA2226" s="0" t="n">
        <v>0</v>
      </c>
      <c r="AB2226" s="0" t="s">
        <v>87</v>
      </c>
      <c r="AC2226" s="0" t="n">
        <v>134.37</v>
      </c>
      <c r="AD2226" s="0" t="n">
        <v>0</v>
      </c>
      <c r="AE2226" s="0" t="n">
        <v>1</v>
      </c>
      <c r="AF2226" s="0" t="s">
        <v>88</v>
      </c>
      <c r="AG2226" s="13" t="n">
        <v>42606</v>
      </c>
      <c r="AH2226" s="25" t="n">
        <f aca="false">I2226+J2226</f>
        <v>3</v>
      </c>
      <c r="AI2226" s="25" t="n">
        <f aca="false">K2226+L2226+M2226</f>
        <v>2</v>
      </c>
      <c r="AJ2226" s="25" t="n">
        <f aca="false">AC2226*AH2226</f>
        <v>403.11</v>
      </c>
      <c r="AK2226" s="0" t="str">
        <f aca="false">IF(C2226=1,"Cancelled","Completed")</f>
        <v>Completed</v>
      </c>
      <c r="AL2226" s="0" t="str">
        <f aca="false">_xlfn.IFS(D2226&lt;=7,"0-7 Days",D2226&lt;=30,"8-30 Days",D2226&lt;=90,"31-90 Days",TRUE(),"90+ Days")</f>
        <v>8-30 Days</v>
      </c>
      <c r="AM2226" s="0" t="str">
        <f aca="false">_xlfn.IFS(OR(F2226="December",F2226="January",F2226="February"),"Winter",OR(F2226="March",F2226="April",F2226="May"),"Spring",OR(F2226="June",F2226="July",F2226="August"),"Summer",TRUE(),"Autumn")</f>
        <v>Summer</v>
      </c>
      <c r="AN2226" s="0" t="str">
        <f aca="false">IF(L2226+M2226&gt;0,"Family","Adult Only")</f>
        <v>Adult Only</v>
      </c>
      <c r="AO2226" s="0" t="str">
        <f aca="false">IF(U2226=V2226,"Same","Changed")</f>
        <v>Same</v>
      </c>
    </row>
    <row r="2227" customFormat="false" ht="15" hidden="false" customHeight="false" outlineLevel="0" collapsed="false">
      <c r="A2227" s="14" t="n">
        <v>2341</v>
      </c>
      <c r="B2227" s="14" t="s">
        <v>80</v>
      </c>
      <c r="C2227" s="14" t="n">
        <v>0</v>
      </c>
      <c r="D2227" s="14" t="n">
        <v>6</v>
      </c>
      <c r="E2227" s="14" t="n">
        <v>2016</v>
      </c>
      <c r="F2227" s="14" t="s">
        <v>106</v>
      </c>
      <c r="G2227" s="14" t="n">
        <v>18</v>
      </c>
      <c r="H2227" s="14" t="n">
        <v>27</v>
      </c>
      <c r="I2227" s="14" t="n">
        <v>0</v>
      </c>
      <c r="J2227" s="14" t="n">
        <v>1</v>
      </c>
      <c r="K2227" s="14" t="n">
        <v>2</v>
      </c>
      <c r="L2227" s="14" t="n">
        <v>0</v>
      </c>
      <c r="M2227" s="14" t="n">
        <v>0</v>
      </c>
      <c r="N2227" s="14" t="s">
        <v>82</v>
      </c>
      <c r="O2227" s="14" t="s">
        <v>92</v>
      </c>
      <c r="P2227" s="14" t="s">
        <v>84</v>
      </c>
      <c r="Q2227" s="14" t="s">
        <v>84</v>
      </c>
      <c r="R2227" s="14" t="n">
        <v>0</v>
      </c>
      <c r="S2227" s="14" t="n">
        <v>0</v>
      </c>
      <c r="T2227" s="14" t="n">
        <v>0</v>
      </c>
      <c r="U2227" s="14" t="s">
        <v>109</v>
      </c>
      <c r="V2227" s="14" t="s">
        <v>109</v>
      </c>
      <c r="W2227" s="14" t="n">
        <v>0</v>
      </c>
      <c r="X2227" s="14" t="s">
        <v>86</v>
      </c>
      <c r="Y2227" s="14" t="n">
        <v>250</v>
      </c>
      <c r="Z2227" s="14" t="n">
        <v>0</v>
      </c>
      <c r="AA2227" s="14" t="n">
        <v>0</v>
      </c>
      <c r="AB2227" s="14" t="s">
        <v>101</v>
      </c>
      <c r="AC2227" s="14" t="n">
        <v>72</v>
      </c>
      <c r="AD2227" s="14" t="n">
        <v>0</v>
      </c>
      <c r="AE2227" s="14" t="n">
        <v>0</v>
      </c>
      <c r="AF2227" s="14" t="s">
        <v>88</v>
      </c>
      <c r="AG2227" s="15" t="n">
        <v>42488</v>
      </c>
      <c r="AH2227" s="14" t="n">
        <f aca="false">I2227+J2227</f>
        <v>1</v>
      </c>
      <c r="AI2227" s="14" t="n">
        <f aca="false">K2227+L2227+M2227</f>
        <v>2</v>
      </c>
      <c r="AJ2227" s="14" t="n">
        <f aca="false">AC2227*AH2227</f>
        <v>72</v>
      </c>
      <c r="AK2227" s="14" t="str">
        <f aca="false">IF(C2227=1,"Cancelled","Completed")</f>
        <v>Completed</v>
      </c>
      <c r="AL2227" s="14" t="str">
        <f aca="false">_xlfn.IFS(D2227&lt;=7,"0-7 Days",D2227&lt;=30,"8-30 Days",D2227&lt;=90,"31-90 Days",TRUE(),"90+ Days")</f>
        <v>0-7 Days</v>
      </c>
      <c r="AM2227" s="14" t="str">
        <f aca="false">_xlfn.IFS(OR(F2227="December",F2227="January",F2227="February"),"Winter",OR(F2227="March",F2227="April",F2227="May"),"Spring",OR(F2227="June",F2227="July",F2227="August"),"Summer",TRUE(),"Autumn")</f>
        <v>Spring</v>
      </c>
      <c r="AN2227" s="14" t="str">
        <f aca="false">IF(L2227+M2227&gt;0,"Family","Adult Only")</f>
        <v>Adult Only</v>
      </c>
      <c r="AO2227" s="14" t="str">
        <f aca="false">IF(U2227=V2227,"Same","Changed")</f>
        <v>Same</v>
      </c>
    </row>
    <row r="2228" customFormat="false" ht="15" hidden="false" customHeight="false" outlineLevel="0" collapsed="false">
      <c r="A2228" s="0" t="n">
        <v>2342</v>
      </c>
      <c r="B2228" s="0" t="s">
        <v>90</v>
      </c>
      <c r="C2228" s="0" t="n">
        <v>0</v>
      </c>
      <c r="D2228" s="0" t="n">
        <v>16</v>
      </c>
      <c r="E2228" s="0" t="n">
        <v>2015</v>
      </c>
      <c r="F2228" s="0" t="s">
        <v>114</v>
      </c>
      <c r="G2228" s="0" t="n">
        <v>39</v>
      </c>
      <c r="H2228" s="0" t="n">
        <v>26</v>
      </c>
      <c r="I2228" s="0" t="n">
        <v>2</v>
      </c>
      <c r="J2228" s="0" t="n">
        <v>2</v>
      </c>
      <c r="K2228" s="0" t="n">
        <v>2</v>
      </c>
      <c r="L2228" s="0" t="n">
        <v>0</v>
      </c>
      <c r="M2228" s="0" t="n">
        <v>0</v>
      </c>
      <c r="N2228" s="0" t="s">
        <v>82</v>
      </c>
      <c r="O2228" s="0" t="s">
        <v>158</v>
      </c>
      <c r="P2228" s="0" t="s">
        <v>93</v>
      </c>
      <c r="Q2228" s="0" t="s">
        <v>94</v>
      </c>
      <c r="R2228" s="0" t="n">
        <v>0</v>
      </c>
      <c r="S2228" s="0" t="n">
        <v>0</v>
      </c>
      <c r="T2228" s="0" t="n">
        <v>0</v>
      </c>
      <c r="U2228" s="0" t="s">
        <v>95</v>
      </c>
      <c r="V2228" s="0" t="s">
        <v>95</v>
      </c>
      <c r="W2228" s="0" t="n">
        <v>0</v>
      </c>
      <c r="X2228" s="0" t="s">
        <v>86</v>
      </c>
      <c r="Y2228" s="0" t="n">
        <v>9</v>
      </c>
      <c r="Z2228" s="0" t="n">
        <v>0</v>
      </c>
      <c r="AA2228" s="0" t="n">
        <v>0</v>
      </c>
      <c r="AB2228" s="0" t="s">
        <v>125</v>
      </c>
      <c r="AC2228" s="0" t="n">
        <v>210</v>
      </c>
      <c r="AD2228" s="0" t="n">
        <v>0</v>
      </c>
      <c r="AE2228" s="0" t="n">
        <v>2</v>
      </c>
      <c r="AF2228" s="0" t="s">
        <v>88</v>
      </c>
      <c r="AG2228" s="13" t="n">
        <v>42277</v>
      </c>
      <c r="AH2228" s="25" t="n">
        <f aca="false">I2228+J2228</f>
        <v>4</v>
      </c>
      <c r="AI2228" s="25" t="n">
        <f aca="false">K2228+L2228+M2228</f>
        <v>2</v>
      </c>
      <c r="AJ2228" s="25" t="n">
        <f aca="false">AC2228*AH2228</f>
        <v>840</v>
      </c>
      <c r="AK2228" s="0" t="str">
        <f aca="false">IF(C2228=1,"Cancelled","Completed")</f>
        <v>Completed</v>
      </c>
      <c r="AL2228" s="0" t="str">
        <f aca="false">_xlfn.IFS(D2228&lt;=7,"0-7 Days",D2228&lt;=30,"8-30 Days",D2228&lt;=90,"31-90 Days",TRUE(),"90+ Days")</f>
        <v>8-30 Days</v>
      </c>
      <c r="AM2228" s="0" t="str">
        <f aca="false">_xlfn.IFS(OR(F2228="December",F2228="January",F2228="February"),"Winter",OR(F2228="March",F2228="April",F2228="May"),"Spring",OR(F2228="June",F2228="July",F2228="August"),"Summer",TRUE(),"Autumn")</f>
        <v>Autumn</v>
      </c>
      <c r="AN2228" s="0" t="str">
        <f aca="false">IF(L2228+M2228&gt;0,"Family","Adult Only")</f>
        <v>Adult Only</v>
      </c>
      <c r="AO2228" s="0" t="str">
        <f aca="false">IF(U2228=V2228,"Same","Changed")</f>
        <v>Same</v>
      </c>
    </row>
    <row r="2229" customFormat="false" ht="15" hidden="false" customHeight="false" outlineLevel="0" collapsed="false">
      <c r="A2229" s="14" t="n">
        <v>2344</v>
      </c>
      <c r="B2229" s="14" t="s">
        <v>90</v>
      </c>
      <c r="C2229" s="14" t="n">
        <v>1</v>
      </c>
      <c r="D2229" s="14" t="n">
        <v>109</v>
      </c>
      <c r="E2229" s="14" t="n">
        <v>2017</v>
      </c>
      <c r="F2229" s="14" t="s">
        <v>121</v>
      </c>
      <c r="G2229" s="14" t="n">
        <v>18</v>
      </c>
      <c r="H2229" s="14" t="n">
        <v>6</v>
      </c>
      <c r="I2229" s="14" t="n">
        <v>2</v>
      </c>
      <c r="J2229" s="14" t="n">
        <v>2</v>
      </c>
      <c r="K2229" s="14" t="n">
        <v>2</v>
      </c>
      <c r="L2229" s="14" t="n">
        <v>0</v>
      </c>
      <c r="M2229" s="14" t="n">
        <v>0</v>
      </c>
      <c r="N2229" s="14" t="s">
        <v>112</v>
      </c>
      <c r="O2229" s="14" t="s">
        <v>92</v>
      </c>
      <c r="P2229" s="14" t="s">
        <v>99</v>
      </c>
      <c r="Q2229" s="14" t="s">
        <v>94</v>
      </c>
      <c r="R2229" s="14" t="n">
        <v>0</v>
      </c>
      <c r="S2229" s="14" t="n">
        <v>0</v>
      </c>
      <c r="T2229" s="14" t="n">
        <v>0</v>
      </c>
      <c r="U2229" s="14" t="s">
        <v>95</v>
      </c>
      <c r="V2229" s="14" t="s">
        <v>95</v>
      </c>
      <c r="W2229" s="14" t="n">
        <v>0</v>
      </c>
      <c r="X2229" s="14" t="s">
        <v>86</v>
      </c>
      <c r="Y2229" s="14" t="n">
        <v>138</v>
      </c>
      <c r="Z2229" s="14" t="n">
        <v>0</v>
      </c>
      <c r="AA2229" s="14" t="n">
        <v>0</v>
      </c>
      <c r="AB2229" s="14" t="s">
        <v>87</v>
      </c>
      <c r="AC2229" s="14" t="n">
        <v>121</v>
      </c>
      <c r="AD2229" s="14" t="n">
        <v>0</v>
      </c>
      <c r="AE2229" s="14" t="n">
        <v>1</v>
      </c>
      <c r="AF2229" s="14" t="s">
        <v>96</v>
      </c>
      <c r="AG2229" s="15" t="n">
        <v>42795</v>
      </c>
      <c r="AH2229" s="14" t="n">
        <f aca="false">I2229+J2229</f>
        <v>4</v>
      </c>
      <c r="AI2229" s="14" t="n">
        <f aca="false">K2229+L2229+M2229</f>
        <v>2</v>
      </c>
      <c r="AJ2229" s="14" t="n">
        <f aca="false">AC2229*AH2229</f>
        <v>484</v>
      </c>
      <c r="AK2229" s="14" t="str">
        <f aca="false">IF(C2229=1,"Cancelled","Completed")</f>
        <v>Cancelled</v>
      </c>
      <c r="AL2229" s="14" t="str">
        <f aca="false">_xlfn.IFS(D2229&lt;=7,"0-7 Days",D2229&lt;=30,"8-30 Days",D2229&lt;=90,"31-90 Days",TRUE(),"90+ Days")</f>
        <v>90+ Days</v>
      </c>
      <c r="AM2229" s="14" t="str">
        <f aca="false">_xlfn.IFS(OR(F2229="December",F2229="January",F2229="February"),"Winter",OR(F2229="March",F2229="April",F2229="May"),"Spring",OR(F2229="June",F2229="July",F2229="August"),"Summer",TRUE(),"Autumn")</f>
        <v>Spring</v>
      </c>
      <c r="AN2229" s="14" t="str">
        <f aca="false">IF(L2229+M2229&gt;0,"Family","Adult Only")</f>
        <v>Adult Only</v>
      </c>
      <c r="AO2229" s="14" t="str">
        <f aca="false">IF(U2229=V2229,"Same","Changed")</f>
        <v>Same</v>
      </c>
    </row>
    <row r="2230" customFormat="false" ht="15" hidden="false" customHeight="false" outlineLevel="0" collapsed="false">
      <c r="A2230" s="0" t="n">
        <v>2345</v>
      </c>
      <c r="B2230" s="0" t="s">
        <v>80</v>
      </c>
      <c r="C2230" s="0" t="n">
        <v>0</v>
      </c>
      <c r="D2230" s="0" t="n">
        <v>62</v>
      </c>
      <c r="E2230" s="0" t="n">
        <v>2017</v>
      </c>
      <c r="F2230" s="0" t="s">
        <v>106</v>
      </c>
      <c r="G2230" s="0" t="n">
        <v>16</v>
      </c>
      <c r="H2230" s="0" t="n">
        <v>19</v>
      </c>
      <c r="I2230" s="0" t="n">
        <v>1</v>
      </c>
      <c r="J2230" s="0" t="n">
        <v>4</v>
      </c>
      <c r="K2230" s="0" t="n">
        <v>1</v>
      </c>
      <c r="L2230" s="0" t="n">
        <v>0</v>
      </c>
      <c r="M2230" s="0" t="n">
        <v>0</v>
      </c>
      <c r="N2230" s="0" t="s">
        <v>82</v>
      </c>
      <c r="O2230" s="0" t="s">
        <v>163</v>
      </c>
      <c r="P2230" s="0" t="s">
        <v>128</v>
      </c>
      <c r="Q2230" s="0" t="s">
        <v>128</v>
      </c>
      <c r="R2230" s="0" t="n">
        <v>0</v>
      </c>
      <c r="S2230" s="0" t="n">
        <v>0</v>
      </c>
      <c r="T2230" s="0" t="n">
        <v>0</v>
      </c>
      <c r="U2230" s="0" t="s">
        <v>95</v>
      </c>
      <c r="V2230" s="0" t="s">
        <v>109</v>
      </c>
      <c r="W2230" s="0" t="n">
        <v>1</v>
      </c>
      <c r="X2230" s="0" t="s">
        <v>86</v>
      </c>
      <c r="Y2230" s="0" t="n">
        <v>0</v>
      </c>
      <c r="Z2230" s="0" t="n">
        <v>307</v>
      </c>
      <c r="AA2230" s="0" t="n">
        <v>0</v>
      </c>
      <c r="AB2230" s="0" t="s">
        <v>101</v>
      </c>
      <c r="AC2230" s="0" t="n">
        <v>85</v>
      </c>
      <c r="AD2230" s="0" t="n">
        <v>0</v>
      </c>
      <c r="AE2230" s="0" t="n">
        <v>0</v>
      </c>
      <c r="AF2230" s="0" t="s">
        <v>88</v>
      </c>
      <c r="AG2230" s="13" t="n">
        <v>42849</v>
      </c>
      <c r="AH2230" s="25" t="n">
        <f aca="false">I2230+J2230</f>
        <v>5</v>
      </c>
      <c r="AI2230" s="25" t="n">
        <f aca="false">K2230+L2230+M2230</f>
        <v>1</v>
      </c>
      <c r="AJ2230" s="25" t="n">
        <f aca="false">AC2230*AH2230</f>
        <v>425</v>
      </c>
      <c r="AK2230" s="0" t="str">
        <f aca="false">IF(C2230=1,"Cancelled","Completed")</f>
        <v>Completed</v>
      </c>
      <c r="AL2230" s="0" t="str">
        <f aca="false">_xlfn.IFS(D2230&lt;=7,"0-7 Days",D2230&lt;=30,"8-30 Days",D2230&lt;=90,"31-90 Days",TRUE(),"90+ Days")</f>
        <v>31-90 Days</v>
      </c>
      <c r="AM2230" s="0" t="str">
        <f aca="false">_xlfn.IFS(OR(F2230="December",F2230="January",F2230="February"),"Winter",OR(F2230="March",F2230="April",F2230="May"),"Spring",OR(F2230="June",F2230="July",F2230="August"),"Summer",TRUE(),"Autumn")</f>
        <v>Spring</v>
      </c>
      <c r="AN2230" s="0" t="str">
        <f aca="false">IF(L2230+M2230&gt;0,"Family","Adult Only")</f>
        <v>Adult Only</v>
      </c>
      <c r="AO2230" s="0" t="str">
        <f aca="false">IF(U2230=V2230,"Same","Changed")</f>
        <v>Changed</v>
      </c>
    </row>
    <row r="2231" customFormat="false" ht="15" hidden="false" customHeight="false" outlineLevel="0" collapsed="false">
      <c r="A2231" s="14" t="n">
        <v>2346</v>
      </c>
      <c r="B2231" s="14" t="s">
        <v>80</v>
      </c>
      <c r="C2231" s="14" t="n">
        <v>0</v>
      </c>
      <c r="D2231" s="14" t="n">
        <v>0</v>
      </c>
      <c r="E2231" s="14" t="n">
        <v>2016</v>
      </c>
      <c r="F2231" s="14" t="s">
        <v>106</v>
      </c>
      <c r="G2231" s="14" t="n">
        <v>18</v>
      </c>
      <c r="H2231" s="14" t="n">
        <v>25</v>
      </c>
      <c r="I2231" s="14" t="n">
        <v>1</v>
      </c>
      <c r="J2231" s="14" t="n">
        <v>0</v>
      </c>
      <c r="K2231" s="14" t="n">
        <v>1</v>
      </c>
      <c r="L2231" s="14" t="n">
        <v>0</v>
      </c>
      <c r="M2231" s="14" t="n">
        <v>0</v>
      </c>
      <c r="N2231" s="14" t="s">
        <v>82</v>
      </c>
      <c r="O2231" s="14" t="s">
        <v>108</v>
      </c>
      <c r="P2231" s="14" t="s">
        <v>93</v>
      </c>
      <c r="Q2231" s="14" t="s">
        <v>94</v>
      </c>
      <c r="R2231" s="14" t="n">
        <v>0</v>
      </c>
      <c r="S2231" s="14" t="n">
        <v>0</v>
      </c>
      <c r="T2231" s="14" t="n">
        <v>0</v>
      </c>
      <c r="U2231" s="14" t="s">
        <v>95</v>
      </c>
      <c r="V2231" s="14" t="s">
        <v>109</v>
      </c>
      <c r="W2231" s="14" t="n">
        <v>0</v>
      </c>
      <c r="X2231" s="14" t="s">
        <v>86</v>
      </c>
      <c r="Y2231" s="14" t="n">
        <v>240</v>
      </c>
      <c r="Z2231" s="14" t="n">
        <v>0</v>
      </c>
      <c r="AA2231" s="14" t="n">
        <v>0</v>
      </c>
      <c r="AB2231" s="14" t="s">
        <v>87</v>
      </c>
      <c r="AC2231" s="14" t="n">
        <v>50</v>
      </c>
      <c r="AD2231" s="14" t="n">
        <v>0</v>
      </c>
      <c r="AE2231" s="14" t="n">
        <v>0</v>
      </c>
      <c r="AF2231" s="14" t="s">
        <v>88</v>
      </c>
      <c r="AG2231" s="15" t="n">
        <v>42486</v>
      </c>
      <c r="AH2231" s="14" t="n">
        <f aca="false">I2231+J2231</f>
        <v>1</v>
      </c>
      <c r="AI2231" s="14" t="n">
        <f aca="false">K2231+L2231+M2231</f>
        <v>1</v>
      </c>
      <c r="AJ2231" s="14" t="n">
        <f aca="false">AC2231*AH2231</f>
        <v>50</v>
      </c>
      <c r="AK2231" s="14" t="str">
        <f aca="false">IF(C2231=1,"Cancelled","Completed")</f>
        <v>Completed</v>
      </c>
      <c r="AL2231" s="14" t="str">
        <f aca="false">_xlfn.IFS(D2231&lt;=7,"0-7 Days",D2231&lt;=30,"8-30 Days",D2231&lt;=90,"31-90 Days",TRUE(),"90+ Days")</f>
        <v>0-7 Days</v>
      </c>
      <c r="AM2231" s="14" t="str">
        <f aca="false">_xlfn.IFS(OR(F2231="December",F2231="January",F2231="February"),"Winter",OR(F2231="March",F2231="April",F2231="May"),"Spring",OR(F2231="June",F2231="July",F2231="August"),"Summer",TRUE(),"Autumn")</f>
        <v>Spring</v>
      </c>
      <c r="AN2231" s="14" t="str">
        <f aca="false">IF(L2231+M2231&gt;0,"Family","Adult Only")</f>
        <v>Adult Only</v>
      </c>
      <c r="AO2231" s="14" t="str">
        <f aca="false">IF(U2231=V2231,"Same","Changed")</f>
        <v>Changed</v>
      </c>
    </row>
    <row r="2232" customFormat="false" ht="15" hidden="false" customHeight="false" outlineLevel="0" collapsed="false">
      <c r="A2232" s="0" t="n">
        <v>2347</v>
      </c>
      <c r="B2232" s="0" t="s">
        <v>90</v>
      </c>
      <c r="C2232" s="0" t="n">
        <v>0</v>
      </c>
      <c r="D2232" s="0" t="n">
        <v>247</v>
      </c>
      <c r="E2232" s="0" t="n">
        <v>2016</v>
      </c>
      <c r="F2232" s="0" t="s">
        <v>135</v>
      </c>
      <c r="G2232" s="0" t="n">
        <v>24</v>
      </c>
      <c r="H2232" s="0" t="n">
        <v>6</v>
      </c>
      <c r="I2232" s="0" t="n">
        <v>1</v>
      </c>
      <c r="J2232" s="0" t="n">
        <v>1</v>
      </c>
      <c r="K2232" s="0" t="n">
        <v>2</v>
      </c>
      <c r="L2232" s="0" t="n">
        <v>0</v>
      </c>
      <c r="M2232" s="0" t="n">
        <v>0</v>
      </c>
      <c r="N2232" s="0" t="s">
        <v>112</v>
      </c>
      <c r="O2232" s="0" t="s">
        <v>108</v>
      </c>
      <c r="P2232" s="0" t="s">
        <v>99</v>
      </c>
      <c r="Q2232" s="0" t="s">
        <v>94</v>
      </c>
      <c r="R2232" s="0" t="n">
        <v>0</v>
      </c>
      <c r="S2232" s="0" t="n">
        <v>0</v>
      </c>
      <c r="T2232" s="0" t="n">
        <v>0</v>
      </c>
      <c r="U2232" s="0" t="s">
        <v>95</v>
      </c>
      <c r="V2232" s="0" t="s">
        <v>109</v>
      </c>
      <c r="W2232" s="0" t="n">
        <v>0</v>
      </c>
      <c r="X2232" s="0" t="s">
        <v>86</v>
      </c>
      <c r="Y2232" s="0" t="n">
        <v>6</v>
      </c>
      <c r="Z2232" s="0" t="n">
        <v>0</v>
      </c>
      <c r="AA2232" s="0" t="n">
        <v>0</v>
      </c>
      <c r="AB2232" s="0" t="s">
        <v>101</v>
      </c>
      <c r="AC2232" s="0" t="n">
        <v>115</v>
      </c>
      <c r="AD2232" s="0" t="n">
        <v>0</v>
      </c>
      <c r="AE2232" s="0" t="n">
        <v>1</v>
      </c>
      <c r="AF2232" s="0" t="s">
        <v>88</v>
      </c>
      <c r="AG2232" s="13" t="n">
        <v>42529</v>
      </c>
      <c r="AH2232" s="25" t="n">
        <f aca="false">I2232+J2232</f>
        <v>2</v>
      </c>
      <c r="AI2232" s="25" t="n">
        <f aca="false">K2232+L2232+M2232</f>
        <v>2</v>
      </c>
      <c r="AJ2232" s="25" t="n">
        <f aca="false">AC2232*AH2232</f>
        <v>230</v>
      </c>
      <c r="AK2232" s="0" t="str">
        <f aca="false">IF(C2232=1,"Cancelled","Completed")</f>
        <v>Completed</v>
      </c>
      <c r="AL2232" s="0" t="str">
        <f aca="false">_xlfn.IFS(D2232&lt;=7,"0-7 Days",D2232&lt;=30,"8-30 Days",D2232&lt;=90,"31-90 Days",TRUE(),"90+ Days")</f>
        <v>90+ Days</v>
      </c>
      <c r="AM2232" s="0" t="str">
        <f aca="false">_xlfn.IFS(OR(F2232="December",F2232="January",F2232="February"),"Winter",OR(F2232="March",F2232="April",F2232="May"),"Spring",OR(F2232="June",F2232="July",F2232="August"),"Summer",TRUE(),"Autumn")</f>
        <v>Summer</v>
      </c>
      <c r="AN2232" s="0" t="str">
        <f aca="false">IF(L2232+M2232&gt;0,"Family","Adult Only")</f>
        <v>Adult Only</v>
      </c>
      <c r="AO2232" s="0" t="str">
        <f aca="false">IF(U2232=V2232,"Same","Changed")</f>
        <v>Changed</v>
      </c>
    </row>
    <row r="2233" customFormat="false" ht="15" hidden="false" customHeight="false" outlineLevel="0" collapsed="false">
      <c r="A2233" s="14" t="n">
        <v>2348</v>
      </c>
      <c r="B2233" s="14" t="s">
        <v>90</v>
      </c>
      <c r="C2233" s="14" t="n">
        <v>0</v>
      </c>
      <c r="D2233" s="14" t="n">
        <v>7</v>
      </c>
      <c r="E2233" s="14" t="n">
        <v>2016</v>
      </c>
      <c r="F2233" s="14" t="s">
        <v>118</v>
      </c>
      <c r="G2233" s="14" t="n">
        <v>7</v>
      </c>
      <c r="H2233" s="14" t="n">
        <v>13</v>
      </c>
      <c r="I2233" s="14" t="n">
        <v>0</v>
      </c>
      <c r="J2233" s="14" t="n">
        <v>1</v>
      </c>
      <c r="K2233" s="14" t="n">
        <v>3</v>
      </c>
      <c r="L2233" s="14" t="n">
        <v>0</v>
      </c>
      <c r="M2233" s="14" t="n">
        <v>0</v>
      </c>
      <c r="N2233" s="14" t="s">
        <v>82</v>
      </c>
      <c r="O2233" s="14" t="s">
        <v>115</v>
      </c>
      <c r="P2233" s="14" t="s">
        <v>93</v>
      </c>
      <c r="Q2233" s="14" t="s">
        <v>94</v>
      </c>
      <c r="R2233" s="14" t="n">
        <v>0</v>
      </c>
      <c r="S2233" s="14" t="n">
        <v>0</v>
      </c>
      <c r="T2233" s="14" t="n">
        <v>0</v>
      </c>
      <c r="U2233" s="14" t="s">
        <v>109</v>
      </c>
      <c r="V2233" s="14" t="s">
        <v>109</v>
      </c>
      <c r="W2233" s="14" t="n">
        <v>0</v>
      </c>
      <c r="X2233" s="14" t="s">
        <v>86</v>
      </c>
      <c r="Y2233" s="14" t="n">
        <v>9</v>
      </c>
      <c r="Z2233" s="14" t="n">
        <v>0</v>
      </c>
      <c r="AA2233" s="14" t="n">
        <v>0</v>
      </c>
      <c r="AB2233" s="14" t="s">
        <v>87</v>
      </c>
      <c r="AC2233" s="14" t="n">
        <v>127</v>
      </c>
      <c r="AD2233" s="14" t="n">
        <v>0</v>
      </c>
      <c r="AE2233" s="14" t="n">
        <v>1</v>
      </c>
      <c r="AF2233" s="14" t="s">
        <v>88</v>
      </c>
      <c r="AG2233" s="15" t="n">
        <v>42414</v>
      </c>
      <c r="AH2233" s="14" t="n">
        <f aca="false">I2233+J2233</f>
        <v>1</v>
      </c>
      <c r="AI2233" s="14" t="n">
        <f aca="false">K2233+L2233+M2233</f>
        <v>3</v>
      </c>
      <c r="AJ2233" s="14" t="n">
        <f aca="false">AC2233*AH2233</f>
        <v>127</v>
      </c>
      <c r="AK2233" s="14" t="str">
        <f aca="false">IF(C2233=1,"Cancelled","Completed")</f>
        <v>Completed</v>
      </c>
      <c r="AL2233" s="14" t="str">
        <f aca="false">_xlfn.IFS(D2233&lt;=7,"0-7 Days",D2233&lt;=30,"8-30 Days",D2233&lt;=90,"31-90 Days",TRUE(),"90+ Days")</f>
        <v>0-7 Days</v>
      </c>
      <c r="AM2233" s="14" t="str">
        <f aca="false">_xlfn.IFS(OR(F2233="December",F2233="January",F2233="February"),"Winter",OR(F2233="March",F2233="April",F2233="May"),"Spring",OR(F2233="June",F2233="July",F2233="August"),"Summer",TRUE(),"Autumn")</f>
        <v>Winter</v>
      </c>
      <c r="AN2233" s="14" t="str">
        <f aca="false">IF(L2233+M2233&gt;0,"Family","Adult Only")</f>
        <v>Adult Only</v>
      </c>
      <c r="AO2233" s="14" t="str">
        <f aca="false">IF(U2233=V2233,"Same","Changed")</f>
        <v>Same</v>
      </c>
    </row>
    <row r="2234" customFormat="false" ht="15" hidden="false" customHeight="false" outlineLevel="0" collapsed="false">
      <c r="A2234" s="0" t="n">
        <v>2349</v>
      </c>
      <c r="B2234" s="0" t="s">
        <v>90</v>
      </c>
      <c r="C2234" s="0" t="n">
        <v>1</v>
      </c>
      <c r="D2234" s="0" t="n">
        <v>227</v>
      </c>
      <c r="E2234" s="0" t="n">
        <v>2017</v>
      </c>
      <c r="F2234" s="0" t="s">
        <v>135</v>
      </c>
      <c r="G2234" s="0" t="n">
        <v>22</v>
      </c>
      <c r="H2234" s="0" t="n">
        <v>3</v>
      </c>
      <c r="I2234" s="0" t="n">
        <v>2</v>
      </c>
      <c r="J2234" s="0" t="n">
        <v>3</v>
      </c>
      <c r="K2234" s="0" t="n">
        <v>2</v>
      </c>
      <c r="L2234" s="0" t="n">
        <v>0</v>
      </c>
      <c r="M2234" s="0" t="n">
        <v>0</v>
      </c>
      <c r="N2234" s="0" t="s">
        <v>82</v>
      </c>
      <c r="O2234" s="0" t="s">
        <v>155</v>
      </c>
      <c r="P2234" s="0" t="s">
        <v>93</v>
      </c>
      <c r="Q2234" s="0" t="s">
        <v>94</v>
      </c>
      <c r="R2234" s="0" t="n">
        <v>0</v>
      </c>
      <c r="S2234" s="0" t="n">
        <v>0</v>
      </c>
      <c r="T2234" s="0" t="n">
        <v>0</v>
      </c>
      <c r="U2234" s="0" t="s">
        <v>109</v>
      </c>
      <c r="V2234" s="0" t="s">
        <v>109</v>
      </c>
      <c r="W2234" s="0" t="n">
        <v>0</v>
      </c>
      <c r="X2234" s="0" t="s">
        <v>86</v>
      </c>
      <c r="Y2234" s="0" t="n">
        <v>9</v>
      </c>
      <c r="Z2234" s="0" t="n">
        <v>0</v>
      </c>
      <c r="AA2234" s="0" t="n">
        <v>0</v>
      </c>
      <c r="AB2234" s="0" t="s">
        <v>87</v>
      </c>
      <c r="AC2234" s="0" t="n">
        <v>138.6</v>
      </c>
      <c r="AD2234" s="0" t="n">
        <v>0</v>
      </c>
      <c r="AE2234" s="0" t="n">
        <v>2</v>
      </c>
      <c r="AF2234" s="0" t="s">
        <v>96</v>
      </c>
      <c r="AG2234" s="13" t="n">
        <v>42820</v>
      </c>
      <c r="AH2234" s="25" t="n">
        <f aca="false">I2234+J2234</f>
        <v>5</v>
      </c>
      <c r="AI2234" s="25" t="n">
        <f aca="false">K2234+L2234+M2234</f>
        <v>2</v>
      </c>
      <c r="AJ2234" s="25" t="n">
        <f aca="false">AC2234*AH2234</f>
        <v>693</v>
      </c>
      <c r="AK2234" s="0" t="str">
        <f aca="false">IF(C2234=1,"Cancelled","Completed")</f>
        <v>Cancelled</v>
      </c>
      <c r="AL2234" s="0" t="str">
        <f aca="false">_xlfn.IFS(D2234&lt;=7,"0-7 Days",D2234&lt;=30,"8-30 Days",D2234&lt;=90,"31-90 Days",TRUE(),"90+ Days")</f>
        <v>90+ Days</v>
      </c>
      <c r="AM2234" s="0" t="str">
        <f aca="false">_xlfn.IFS(OR(F2234="December",F2234="January",F2234="February"),"Winter",OR(F2234="March",F2234="April",F2234="May"),"Spring",OR(F2234="June",F2234="July",F2234="August"),"Summer",TRUE(),"Autumn")</f>
        <v>Summer</v>
      </c>
      <c r="AN2234" s="0" t="str">
        <f aca="false">IF(L2234+M2234&gt;0,"Family","Adult Only")</f>
        <v>Adult Only</v>
      </c>
      <c r="AO2234" s="0" t="str">
        <f aca="false">IF(U2234=V2234,"Same","Changed")</f>
        <v>Same</v>
      </c>
    </row>
    <row r="2235" customFormat="false" ht="15" hidden="false" customHeight="false" outlineLevel="0" collapsed="false">
      <c r="A2235" s="14" t="n">
        <v>2350</v>
      </c>
      <c r="B2235" s="14" t="s">
        <v>90</v>
      </c>
      <c r="C2235" s="14" t="n">
        <v>1</v>
      </c>
      <c r="D2235" s="14" t="n">
        <v>50</v>
      </c>
      <c r="E2235" s="14" t="n">
        <v>2015</v>
      </c>
      <c r="F2235" s="14" t="s">
        <v>119</v>
      </c>
      <c r="G2235" s="14" t="n">
        <v>35</v>
      </c>
      <c r="H2235" s="14" t="n">
        <v>25</v>
      </c>
      <c r="I2235" s="14" t="n">
        <v>0</v>
      </c>
      <c r="J2235" s="14" t="n">
        <v>4</v>
      </c>
      <c r="K2235" s="14" t="n">
        <v>2</v>
      </c>
      <c r="L2235" s="14" t="n">
        <v>0</v>
      </c>
      <c r="M2235" s="14" t="n">
        <v>0</v>
      </c>
      <c r="N2235" s="14" t="s">
        <v>82</v>
      </c>
      <c r="O2235" s="14" t="s">
        <v>92</v>
      </c>
      <c r="P2235" s="14" t="s">
        <v>116</v>
      </c>
      <c r="Q2235" s="14" t="s">
        <v>94</v>
      </c>
      <c r="R2235" s="14" t="n">
        <v>0</v>
      </c>
      <c r="S2235" s="14" t="n">
        <v>0</v>
      </c>
      <c r="T2235" s="14" t="n">
        <v>0</v>
      </c>
      <c r="U2235" s="14" t="s">
        <v>95</v>
      </c>
      <c r="V2235" s="14" t="s">
        <v>95</v>
      </c>
      <c r="W2235" s="14" t="n">
        <v>0</v>
      </c>
      <c r="X2235" s="14" t="s">
        <v>86</v>
      </c>
      <c r="Y2235" s="14" t="n">
        <v>1</v>
      </c>
      <c r="Z2235" s="14" t="n">
        <v>0</v>
      </c>
      <c r="AA2235" s="14" t="n">
        <v>0</v>
      </c>
      <c r="AB2235" s="14" t="s">
        <v>101</v>
      </c>
      <c r="AC2235" s="14" t="n">
        <v>62</v>
      </c>
      <c r="AD2235" s="14" t="n">
        <v>0</v>
      </c>
      <c r="AE2235" s="14" t="n">
        <v>0</v>
      </c>
      <c r="AF2235" s="14" t="s">
        <v>96</v>
      </c>
      <c r="AG2235" s="15" t="n">
        <v>42222</v>
      </c>
      <c r="AH2235" s="14" t="n">
        <f aca="false">I2235+J2235</f>
        <v>4</v>
      </c>
      <c r="AI2235" s="14" t="n">
        <f aca="false">K2235+L2235+M2235</f>
        <v>2</v>
      </c>
      <c r="AJ2235" s="14" t="n">
        <f aca="false">AC2235*AH2235</f>
        <v>248</v>
      </c>
      <c r="AK2235" s="14" t="str">
        <f aca="false">IF(C2235=1,"Cancelled","Completed")</f>
        <v>Cancelled</v>
      </c>
      <c r="AL2235" s="14" t="str">
        <f aca="false">_xlfn.IFS(D2235&lt;=7,"0-7 Days",D2235&lt;=30,"8-30 Days",D2235&lt;=90,"31-90 Days",TRUE(),"90+ Days")</f>
        <v>31-90 Days</v>
      </c>
      <c r="AM2235" s="14" t="str">
        <f aca="false">_xlfn.IFS(OR(F2235="December",F2235="January",F2235="February"),"Winter",OR(F2235="March",F2235="April",F2235="May"),"Spring",OR(F2235="June",F2235="July",F2235="August"),"Summer",TRUE(),"Autumn")</f>
        <v>Summer</v>
      </c>
      <c r="AN2235" s="14" t="str">
        <f aca="false">IF(L2235+M2235&gt;0,"Family","Adult Only")</f>
        <v>Adult Only</v>
      </c>
      <c r="AO2235" s="14" t="str">
        <f aca="false">IF(U2235=V2235,"Same","Changed")</f>
        <v>Same</v>
      </c>
    </row>
    <row r="2236" customFormat="false" ht="15" hidden="false" customHeight="false" outlineLevel="0" collapsed="false">
      <c r="A2236" s="0" t="n">
        <v>2351</v>
      </c>
      <c r="B2236" s="0" t="s">
        <v>90</v>
      </c>
      <c r="C2236" s="0" t="n">
        <v>1</v>
      </c>
      <c r="D2236" s="0" t="n">
        <v>99</v>
      </c>
      <c r="E2236" s="0" t="n">
        <v>2017</v>
      </c>
      <c r="F2236" s="0" t="s">
        <v>121</v>
      </c>
      <c r="G2236" s="0" t="n">
        <v>20</v>
      </c>
      <c r="H2236" s="0" t="n">
        <v>19</v>
      </c>
      <c r="I2236" s="0" t="n">
        <v>0</v>
      </c>
      <c r="J2236" s="0" t="n">
        <v>2</v>
      </c>
      <c r="K2236" s="0" t="n">
        <v>2</v>
      </c>
      <c r="L2236" s="0" t="n">
        <v>0</v>
      </c>
      <c r="M2236" s="0" t="n">
        <v>0</v>
      </c>
      <c r="N2236" s="0" t="s">
        <v>82</v>
      </c>
      <c r="O2236" s="0" t="s">
        <v>92</v>
      </c>
      <c r="P2236" s="0" t="s">
        <v>99</v>
      </c>
      <c r="Q2236" s="0" t="s">
        <v>94</v>
      </c>
      <c r="R2236" s="0" t="n">
        <v>0</v>
      </c>
      <c r="S2236" s="0" t="n">
        <v>0</v>
      </c>
      <c r="T2236" s="0" t="n">
        <v>0</v>
      </c>
      <c r="U2236" s="0" t="s">
        <v>95</v>
      </c>
      <c r="V2236" s="0" t="s">
        <v>95</v>
      </c>
      <c r="W2236" s="0" t="n">
        <v>0</v>
      </c>
      <c r="X2236" s="0" t="s">
        <v>86</v>
      </c>
      <c r="Y2236" s="0" t="n">
        <v>121</v>
      </c>
      <c r="Z2236" s="0" t="n">
        <v>0</v>
      </c>
      <c r="AA2236" s="0" t="n">
        <v>0</v>
      </c>
      <c r="AB2236" s="0" t="s">
        <v>87</v>
      </c>
      <c r="AC2236" s="0" t="n">
        <v>89.1</v>
      </c>
      <c r="AD2236" s="0" t="n">
        <v>0</v>
      </c>
      <c r="AE2236" s="0" t="n">
        <v>0</v>
      </c>
      <c r="AF2236" s="0" t="s">
        <v>96</v>
      </c>
      <c r="AG2236" s="13" t="n">
        <v>42775</v>
      </c>
      <c r="AH2236" s="25" t="n">
        <f aca="false">I2236+J2236</f>
        <v>2</v>
      </c>
      <c r="AI2236" s="25" t="n">
        <f aca="false">K2236+L2236+M2236</f>
        <v>2</v>
      </c>
      <c r="AJ2236" s="25" t="n">
        <f aca="false">AC2236*AH2236</f>
        <v>178.2</v>
      </c>
      <c r="AK2236" s="0" t="str">
        <f aca="false">IF(C2236=1,"Cancelled","Completed")</f>
        <v>Cancelled</v>
      </c>
      <c r="AL2236" s="0" t="str">
        <f aca="false">_xlfn.IFS(D2236&lt;=7,"0-7 Days",D2236&lt;=30,"8-30 Days",D2236&lt;=90,"31-90 Days",TRUE(),"90+ Days")</f>
        <v>90+ Days</v>
      </c>
      <c r="AM2236" s="0" t="str">
        <f aca="false">_xlfn.IFS(OR(F2236="December",F2236="January",F2236="February"),"Winter",OR(F2236="March",F2236="April",F2236="May"),"Spring",OR(F2236="June",F2236="July",F2236="August"),"Summer",TRUE(),"Autumn")</f>
        <v>Spring</v>
      </c>
      <c r="AN2236" s="0" t="str">
        <f aca="false">IF(L2236+M2236&gt;0,"Family","Adult Only")</f>
        <v>Adult Only</v>
      </c>
      <c r="AO2236" s="0" t="str">
        <f aca="false">IF(U2236=V2236,"Same","Changed")</f>
        <v>Same</v>
      </c>
    </row>
    <row r="2237" customFormat="false" ht="15" hidden="false" customHeight="false" outlineLevel="0" collapsed="false">
      <c r="A2237" s="14" t="n">
        <v>2352</v>
      </c>
      <c r="B2237" s="14" t="s">
        <v>80</v>
      </c>
      <c r="C2237" s="14" t="n">
        <v>1</v>
      </c>
      <c r="D2237" s="14" t="n">
        <v>304</v>
      </c>
      <c r="E2237" s="14" t="n">
        <v>2017</v>
      </c>
      <c r="F2237" s="14" t="s">
        <v>135</v>
      </c>
      <c r="G2237" s="14" t="n">
        <v>23</v>
      </c>
      <c r="H2237" s="14" t="n">
        <v>8</v>
      </c>
      <c r="I2237" s="14" t="n">
        <v>2</v>
      </c>
      <c r="J2237" s="14" t="n">
        <v>3</v>
      </c>
      <c r="K2237" s="14" t="n">
        <v>2</v>
      </c>
      <c r="L2237" s="14" t="n">
        <v>0</v>
      </c>
      <c r="M2237" s="14" t="n">
        <v>0</v>
      </c>
      <c r="N2237" s="14" t="s">
        <v>112</v>
      </c>
      <c r="O2237" s="14" t="s">
        <v>92</v>
      </c>
      <c r="P2237" s="14" t="s">
        <v>116</v>
      </c>
      <c r="Q2237" s="14" t="s">
        <v>94</v>
      </c>
      <c r="R2237" s="14" t="n">
        <v>0</v>
      </c>
      <c r="S2237" s="14" t="n">
        <v>0</v>
      </c>
      <c r="T2237" s="14" t="n">
        <v>0</v>
      </c>
      <c r="U2237" s="14" t="s">
        <v>95</v>
      </c>
      <c r="V2237" s="14" t="s">
        <v>95</v>
      </c>
      <c r="W2237" s="14" t="n">
        <v>1</v>
      </c>
      <c r="X2237" s="14" t="s">
        <v>120</v>
      </c>
      <c r="Y2237" s="14" t="n">
        <v>298</v>
      </c>
      <c r="Z2237" s="14" t="n">
        <v>0</v>
      </c>
      <c r="AA2237" s="14" t="n">
        <v>0</v>
      </c>
      <c r="AB2237" s="14" t="s">
        <v>87</v>
      </c>
      <c r="AC2237" s="14" t="n">
        <v>94</v>
      </c>
      <c r="AD2237" s="14" t="n">
        <v>0</v>
      </c>
      <c r="AE2237" s="14" t="n">
        <v>0</v>
      </c>
      <c r="AF2237" s="14" t="s">
        <v>96</v>
      </c>
      <c r="AG2237" s="15" t="n">
        <v>42830</v>
      </c>
      <c r="AH2237" s="14" t="n">
        <f aca="false">I2237+J2237</f>
        <v>5</v>
      </c>
      <c r="AI2237" s="14" t="n">
        <f aca="false">K2237+L2237+M2237</f>
        <v>2</v>
      </c>
      <c r="AJ2237" s="14" t="n">
        <f aca="false">AC2237*AH2237</f>
        <v>470</v>
      </c>
      <c r="AK2237" s="14" t="str">
        <f aca="false">IF(C2237=1,"Cancelled","Completed")</f>
        <v>Cancelled</v>
      </c>
      <c r="AL2237" s="14" t="str">
        <f aca="false">_xlfn.IFS(D2237&lt;=7,"0-7 Days",D2237&lt;=30,"8-30 Days",D2237&lt;=90,"31-90 Days",TRUE(),"90+ Days")</f>
        <v>90+ Days</v>
      </c>
      <c r="AM2237" s="14" t="str">
        <f aca="false">_xlfn.IFS(OR(F2237="December",F2237="January",F2237="February"),"Winter",OR(F2237="March",F2237="April",F2237="May"),"Spring",OR(F2237="June",F2237="July",F2237="August"),"Summer",TRUE(),"Autumn")</f>
        <v>Summer</v>
      </c>
      <c r="AN2237" s="14" t="str">
        <f aca="false">IF(L2237+M2237&gt;0,"Family","Adult Only")</f>
        <v>Adult Only</v>
      </c>
      <c r="AO2237" s="14" t="str">
        <f aca="false">IF(U2237=V2237,"Same","Changed")</f>
        <v>Same</v>
      </c>
    </row>
    <row r="2238" customFormat="false" ht="15" hidden="false" customHeight="false" outlineLevel="0" collapsed="false">
      <c r="A2238" s="0" t="n">
        <v>2353</v>
      </c>
      <c r="B2238" s="0" t="s">
        <v>90</v>
      </c>
      <c r="C2238" s="0" t="n">
        <v>0</v>
      </c>
      <c r="D2238" s="0" t="n">
        <v>118</v>
      </c>
      <c r="E2238" s="0" t="n">
        <v>2017</v>
      </c>
      <c r="F2238" s="0" t="s">
        <v>106</v>
      </c>
      <c r="G2238" s="0" t="n">
        <v>17</v>
      </c>
      <c r="H2238" s="0" t="n">
        <v>29</v>
      </c>
      <c r="I2238" s="0" t="n">
        <v>1</v>
      </c>
      <c r="J2238" s="0" t="n">
        <v>1</v>
      </c>
      <c r="K2238" s="0" t="n">
        <v>2</v>
      </c>
      <c r="L2238" s="0" t="n">
        <v>0</v>
      </c>
      <c r="M2238" s="0" t="n">
        <v>0</v>
      </c>
      <c r="N2238" s="0" t="s">
        <v>82</v>
      </c>
      <c r="O2238" s="0" t="s">
        <v>147</v>
      </c>
      <c r="P2238" s="0" t="s">
        <v>93</v>
      </c>
      <c r="Q2238" s="0" t="s">
        <v>94</v>
      </c>
      <c r="R2238" s="0" t="n">
        <v>0</v>
      </c>
      <c r="S2238" s="0" t="n">
        <v>0</v>
      </c>
      <c r="T2238" s="0" t="n">
        <v>0</v>
      </c>
      <c r="U2238" s="0" t="s">
        <v>109</v>
      </c>
      <c r="V2238" s="0" t="s">
        <v>109</v>
      </c>
      <c r="W2238" s="0" t="n">
        <v>0</v>
      </c>
      <c r="X2238" s="0" t="s">
        <v>86</v>
      </c>
      <c r="Y2238" s="0" t="n">
        <v>9</v>
      </c>
      <c r="Z2238" s="0" t="n">
        <v>0</v>
      </c>
      <c r="AA2238" s="0" t="n">
        <v>0</v>
      </c>
      <c r="AB2238" s="0" t="s">
        <v>87</v>
      </c>
      <c r="AC2238" s="0" t="n">
        <v>130.5</v>
      </c>
      <c r="AD2238" s="0" t="n">
        <v>0</v>
      </c>
      <c r="AE2238" s="0" t="n">
        <v>0</v>
      </c>
      <c r="AF2238" s="0" t="s">
        <v>88</v>
      </c>
      <c r="AG2238" s="13" t="n">
        <v>42856</v>
      </c>
      <c r="AH2238" s="25" t="n">
        <f aca="false">I2238+J2238</f>
        <v>2</v>
      </c>
      <c r="AI2238" s="25" t="n">
        <f aca="false">K2238+L2238+M2238</f>
        <v>2</v>
      </c>
      <c r="AJ2238" s="25" t="n">
        <f aca="false">AC2238*AH2238</f>
        <v>261</v>
      </c>
      <c r="AK2238" s="0" t="str">
        <f aca="false">IF(C2238=1,"Cancelled","Completed")</f>
        <v>Completed</v>
      </c>
      <c r="AL2238" s="0" t="str">
        <f aca="false">_xlfn.IFS(D2238&lt;=7,"0-7 Days",D2238&lt;=30,"8-30 Days",D2238&lt;=90,"31-90 Days",TRUE(),"90+ Days")</f>
        <v>90+ Days</v>
      </c>
      <c r="AM2238" s="0" t="str">
        <f aca="false">_xlfn.IFS(OR(F2238="December",F2238="January",F2238="February"),"Winter",OR(F2238="March",F2238="April",F2238="May"),"Spring",OR(F2238="June",F2238="July",F2238="August"),"Summer",TRUE(),"Autumn")</f>
        <v>Spring</v>
      </c>
      <c r="AN2238" s="0" t="str">
        <f aca="false">IF(L2238+M2238&gt;0,"Family","Adult Only")</f>
        <v>Adult Only</v>
      </c>
      <c r="AO2238" s="0" t="str">
        <f aca="false">IF(U2238=V2238,"Same","Changed")</f>
        <v>Same</v>
      </c>
    </row>
    <row r="2239" customFormat="false" ht="15" hidden="false" customHeight="false" outlineLevel="0" collapsed="false">
      <c r="A2239" s="14" t="n">
        <v>2354</v>
      </c>
      <c r="B2239" s="14" t="s">
        <v>80</v>
      </c>
      <c r="C2239" s="14" t="n">
        <v>1</v>
      </c>
      <c r="D2239" s="14" t="n">
        <v>295</v>
      </c>
      <c r="E2239" s="14" t="n">
        <v>2016</v>
      </c>
      <c r="F2239" s="14" t="s">
        <v>135</v>
      </c>
      <c r="G2239" s="14" t="n">
        <v>26</v>
      </c>
      <c r="H2239" s="14" t="n">
        <v>22</v>
      </c>
      <c r="I2239" s="14" t="n">
        <v>1</v>
      </c>
      <c r="J2239" s="14" t="n">
        <v>4</v>
      </c>
      <c r="K2239" s="14" t="n">
        <v>1</v>
      </c>
      <c r="L2239" s="14" t="n">
        <v>0</v>
      </c>
      <c r="M2239" s="14" t="n">
        <v>0</v>
      </c>
      <c r="N2239" s="14" t="s">
        <v>82</v>
      </c>
      <c r="O2239" s="14" t="s">
        <v>92</v>
      </c>
      <c r="P2239" s="14" t="s">
        <v>93</v>
      </c>
      <c r="Q2239" s="14" t="s">
        <v>94</v>
      </c>
      <c r="R2239" s="14" t="n">
        <v>0</v>
      </c>
      <c r="S2239" s="14" t="n">
        <v>0</v>
      </c>
      <c r="T2239" s="14" t="n">
        <v>0</v>
      </c>
      <c r="U2239" s="14" t="s">
        <v>95</v>
      </c>
      <c r="V2239" s="14" t="s">
        <v>95</v>
      </c>
      <c r="W2239" s="14" t="n">
        <v>0</v>
      </c>
      <c r="X2239" s="14" t="s">
        <v>86</v>
      </c>
      <c r="Y2239" s="14" t="n">
        <v>240</v>
      </c>
      <c r="Z2239" s="14" t="n">
        <v>0</v>
      </c>
      <c r="AA2239" s="14" t="n">
        <v>0</v>
      </c>
      <c r="AB2239" s="14" t="s">
        <v>87</v>
      </c>
      <c r="AC2239" s="14" t="n">
        <v>57.51</v>
      </c>
      <c r="AD2239" s="14" t="n">
        <v>0</v>
      </c>
      <c r="AE2239" s="14" t="n">
        <v>1</v>
      </c>
      <c r="AF2239" s="14" t="s">
        <v>96</v>
      </c>
      <c r="AG2239" s="15" t="n">
        <v>42439</v>
      </c>
      <c r="AH2239" s="14" t="n">
        <f aca="false">I2239+J2239</f>
        <v>5</v>
      </c>
      <c r="AI2239" s="14" t="n">
        <f aca="false">K2239+L2239+M2239</f>
        <v>1</v>
      </c>
      <c r="AJ2239" s="14" t="n">
        <f aca="false">AC2239*AH2239</f>
        <v>287.55</v>
      </c>
      <c r="AK2239" s="14" t="str">
        <f aca="false">IF(C2239=1,"Cancelled","Completed")</f>
        <v>Cancelled</v>
      </c>
      <c r="AL2239" s="14" t="str">
        <f aca="false">_xlfn.IFS(D2239&lt;=7,"0-7 Days",D2239&lt;=30,"8-30 Days",D2239&lt;=90,"31-90 Days",TRUE(),"90+ Days")</f>
        <v>90+ Days</v>
      </c>
      <c r="AM2239" s="14" t="str">
        <f aca="false">_xlfn.IFS(OR(F2239="December",F2239="January",F2239="February"),"Winter",OR(F2239="March",F2239="April",F2239="May"),"Spring",OR(F2239="June",F2239="July",F2239="August"),"Summer",TRUE(),"Autumn")</f>
        <v>Summer</v>
      </c>
      <c r="AN2239" s="14" t="str">
        <f aca="false">IF(L2239+M2239&gt;0,"Family","Adult Only")</f>
        <v>Adult Only</v>
      </c>
      <c r="AO2239" s="14" t="str">
        <f aca="false">IF(U2239=V2239,"Same","Changed")</f>
        <v>Same</v>
      </c>
    </row>
    <row r="2240" customFormat="false" ht="15" hidden="false" customHeight="false" outlineLevel="0" collapsed="false">
      <c r="A2240" s="0" t="n">
        <v>2355</v>
      </c>
      <c r="B2240" s="0" t="s">
        <v>90</v>
      </c>
      <c r="C2240" s="0" t="n">
        <v>0</v>
      </c>
      <c r="D2240" s="0" t="n">
        <v>6</v>
      </c>
      <c r="E2240" s="0" t="n">
        <v>2016</v>
      </c>
      <c r="F2240" s="0" t="s">
        <v>135</v>
      </c>
      <c r="G2240" s="0" t="n">
        <v>26</v>
      </c>
      <c r="H2240" s="0" t="n">
        <v>23</v>
      </c>
      <c r="I2240" s="0" t="n">
        <v>0</v>
      </c>
      <c r="J2240" s="0" t="n">
        <v>1</v>
      </c>
      <c r="K2240" s="0" t="n">
        <v>1</v>
      </c>
      <c r="L2240" s="0" t="n">
        <v>0</v>
      </c>
      <c r="M2240" s="0" t="n">
        <v>0</v>
      </c>
      <c r="N2240" s="0" t="s">
        <v>82</v>
      </c>
      <c r="O2240" s="0" t="s">
        <v>140</v>
      </c>
      <c r="P2240" s="0" t="s">
        <v>84</v>
      </c>
      <c r="Q2240" s="0" t="s">
        <v>84</v>
      </c>
      <c r="R2240" s="0" t="n">
        <v>0</v>
      </c>
      <c r="S2240" s="0" t="n">
        <v>0</v>
      </c>
      <c r="T2240" s="0" t="n">
        <v>0</v>
      </c>
      <c r="U2240" s="0" t="s">
        <v>95</v>
      </c>
      <c r="V2240" s="0" t="s">
        <v>95</v>
      </c>
      <c r="W2240" s="0" t="n">
        <v>0</v>
      </c>
      <c r="X2240" s="0" t="s">
        <v>86</v>
      </c>
      <c r="Y2240" s="0" t="n">
        <v>14</v>
      </c>
      <c r="Z2240" s="0" t="n">
        <v>0</v>
      </c>
      <c r="AA2240" s="0" t="n">
        <v>0</v>
      </c>
      <c r="AB2240" s="0" t="s">
        <v>87</v>
      </c>
      <c r="AC2240" s="0" t="n">
        <v>91</v>
      </c>
      <c r="AD2240" s="0" t="n">
        <v>0</v>
      </c>
      <c r="AE2240" s="0" t="n">
        <v>2</v>
      </c>
      <c r="AF2240" s="0" t="s">
        <v>88</v>
      </c>
      <c r="AG2240" s="13" t="n">
        <v>42545</v>
      </c>
      <c r="AH2240" s="25" t="n">
        <f aca="false">I2240+J2240</f>
        <v>1</v>
      </c>
      <c r="AI2240" s="25" t="n">
        <f aca="false">K2240+L2240+M2240</f>
        <v>1</v>
      </c>
      <c r="AJ2240" s="25" t="n">
        <f aca="false">AC2240*AH2240</f>
        <v>91</v>
      </c>
      <c r="AK2240" s="0" t="str">
        <f aca="false">IF(C2240=1,"Cancelled","Completed")</f>
        <v>Completed</v>
      </c>
      <c r="AL2240" s="0" t="str">
        <f aca="false">_xlfn.IFS(D2240&lt;=7,"0-7 Days",D2240&lt;=30,"8-30 Days",D2240&lt;=90,"31-90 Days",TRUE(),"90+ Days")</f>
        <v>0-7 Days</v>
      </c>
      <c r="AM2240" s="0" t="str">
        <f aca="false">_xlfn.IFS(OR(F2240="December",F2240="January",F2240="February"),"Winter",OR(F2240="March",F2240="April",F2240="May"),"Spring",OR(F2240="June",F2240="July",F2240="August"),"Summer",TRUE(),"Autumn")</f>
        <v>Summer</v>
      </c>
      <c r="AN2240" s="0" t="str">
        <f aca="false">IF(L2240+M2240&gt;0,"Family","Adult Only")</f>
        <v>Adult Only</v>
      </c>
      <c r="AO2240" s="0" t="str">
        <f aca="false">IF(U2240=V2240,"Same","Changed")</f>
        <v>Same</v>
      </c>
    </row>
    <row r="2241" customFormat="false" ht="15" hidden="false" customHeight="false" outlineLevel="0" collapsed="false">
      <c r="A2241" s="14" t="n">
        <v>2356</v>
      </c>
      <c r="B2241" s="14" t="s">
        <v>90</v>
      </c>
      <c r="C2241" s="14" t="n">
        <v>1</v>
      </c>
      <c r="D2241" s="14" t="n">
        <v>230</v>
      </c>
      <c r="E2241" s="14" t="n">
        <v>2016</v>
      </c>
      <c r="F2241" s="14" t="s">
        <v>114</v>
      </c>
      <c r="G2241" s="14" t="n">
        <v>37</v>
      </c>
      <c r="H2241" s="14" t="n">
        <v>6</v>
      </c>
      <c r="I2241" s="14" t="n">
        <v>0</v>
      </c>
      <c r="J2241" s="14" t="n">
        <v>5</v>
      </c>
      <c r="K2241" s="14" t="n">
        <v>2</v>
      </c>
      <c r="L2241" s="14" t="n">
        <v>0</v>
      </c>
      <c r="M2241" s="14" t="n">
        <v>0</v>
      </c>
      <c r="N2241" s="14" t="s">
        <v>112</v>
      </c>
      <c r="O2241" s="14" t="s">
        <v>92</v>
      </c>
      <c r="P2241" s="14" t="s">
        <v>99</v>
      </c>
      <c r="Q2241" s="14" t="s">
        <v>94</v>
      </c>
      <c r="R2241" s="14" t="n">
        <v>0</v>
      </c>
      <c r="S2241" s="14" t="n">
        <v>0</v>
      </c>
      <c r="T2241" s="14" t="n">
        <v>0</v>
      </c>
      <c r="U2241" s="14" t="s">
        <v>95</v>
      </c>
      <c r="V2241" s="14" t="s">
        <v>95</v>
      </c>
      <c r="W2241" s="14" t="n">
        <v>0</v>
      </c>
      <c r="X2241" s="14" t="s">
        <v>86</v>
      </c>
      <c r="Y2241" s="14" t="n">
        <v>44</v>
      </c>
      <c r="Z2241" s="14" t="n">
        <v>0</v>
      </c>
      <c r="AA2241" s="14" t="n">
        <v>0</v>
      </c>
      <c r="AB2241" s="14" t="s">
        <v>101</v>
      </c>
      <c r="AC2241" s="14" t="n">
        <v>137</v>
      </c>
      <c r="AD2241" s="14" t="n">
        <v>0</v>
      </c>
      <c r="AE2241" s="14" t="n">
        <v>0</v>
      </c>
      <c r="AF2241" s="14" t="s">
        <v>96</v>
      </c>
      <c r="AG2241" s="15" t="n">
        <v>42445</v>
      </c>
      <c r="AH2241" s="14" t="n">
        <f aca="false">I2241+J2241</f>
        <v>5</v>
      </c>
      <c r="AI2241" s="14" t="n">
        <f aca="false">K2241+L2241+M2241</f>
        <v>2</v>
      </c>
      <c r="AJ2241" s="14" t="n">
        <f aca="false">AC2241*AH2241</f>
        <v>685</v>
      </c>
      <c r="AK2241" s="14" t="str">
        <f aca="false">IF(C2241=1,"Cancelled","Completed")</f>
        <v>Cancelled</v>
      </c>
      <c r="AL2241" s="14" t="str">
        <f aca="false">_xlfn.IFS(D2241&lt;=7,"0-7 Days",D2241&lt;=30,"8-30 Days",D2241&lt;=90,"31-90 Days",TRUE(),"90+ Days")</f>
        <v>90+ Days</v>
      </c>
      <c r="AM2241" s="14" t="str">
        <f aca="false">_xlfn.IFS(OR(F2241="December",F2241="January",F2241="February"),"Winter",OR(F2241="March",F2241="April",F2241="May"),"Spring",OR(F2241="June",F2241="July",F2241="August"),"Summer",TRUE(),"Autumn")</f>
        <v>Autumn</v>
      </c>
      <c r="AN2241" s="14" t="str">
        <f aca="false">IF(L2241+M2241&gt;0,"Family","Adult Only")</f>
        <v>Adult Only</v>
      </c>
      <c r="AO2241" s="14" t="str">
        <f aca="false">IF(U2241=V2241,"Same","Changed")</f>
        <v>Same</v>
      </c>
    </row>
    <row r="2242" customFormat="false" ht="15" hidden="false" customHeight="false" outlineLevel="0" collapsed="false">
      <c r="A2242" s="0" t="n">
        <v>2357</v>
      </c>
      <c r="B2242" s="0" t="s">
        <v>80</v>
      </c>
      <c r="C2242" s="0" t="n">
        <v>0</v>
      </c>
      <c r="D2242" s="0" t="n">
        <v>24</v>
      </c>
      <c r="E2242" s="0" t="n">
        <v>2017</v>
      </c>
      <c r="F2242" s="0" t="s">
        <v>103</v>
      </c>
      <c r="G2242" s="0" t="n">
        <v>11</v>
      </c>
      <c r="H2242" s="0" t="n">
        <v>13</v>
      </c>
      <c r="I2242" s="0" t="n">
        <v>1</v>
      </c>
      <c r="J2242" s="0" t="n">
        <v>2</v>
      </c>
      <c r="K2242" s="0" t="n">
        <v>2</v>
      </c>
      <c r="L2242" s="0" t="n">
        <v>0</v>
      </c>
      <c r="M2242" s="0" t="n">
        <v>0</v>
      </c>
      <c r="N2242" s="0" t="s">
        <v>82</v>
      </c>
      <c r="O2242" s="0" t="s">
        <v>122</v>
      </c>
      <c r="P2242" s="0" t="s">
        <v>93</v>
      </c>
      <c r="Q2242" s="0" t="s">
        <v>94</v>
      </c>
      <c r="R2242" s="0" t="n">
        <v>0</v>
      </c>
      <c r="S2242" s="0" t="n">
        <v>0</v>
      </c>
      <c r="T2242" s="0" t="n">
        <v>0</v>
      </c>
      <c r="U2242" s="0" t="s">
        <v>95</v>
      </c>
      <c r="V2242" s="0" t="s">
        <v>95</v>
      </c>
      <c r="W2242" s="0" t="n">
        <v>0</v>
      </c>
      <c r="X2242" s="0" t="s">
        <v>86</v>
      </c>
      <c r="Y2242" s="0" t="n">
        <v>240</v>
      </c>
      <c r="Z2242" s="0" t="n">
        <v>0</v>
      </c>
      <c r="AA2242" s="0" t="n">
        <v>0</v>
      </c>
      <c r="AB2242" s="0" t="s">
        <v>87</v>
      </c>
      <c r="AC2242" s="0" t="n">
        <v>60</v>
      </c>
      <c r="AD2242" s="0" t="n">
        <v>0</v>
      </c>
      <c r="AE2242" s="0" t="n">
        <v>1</v>
      </c>
      <c r="AF2242" s="0" t="s">
        <v>88</v>
      </c>
      <c r="AG2242" s="13" t="n">
        <v>42810</v>
      </c>
      <c r="AH2242" s="25" t="n">
        <f aca="false">I2242+J2242</f>
        <v>3</v>
      </c>
      <c r="AI2242" s="25" t="n">
        <f aca="false">K2242+L2242+M2242</f>
        <v>2</v>
      </c>
      <c r="AJ2242" s="25" t="n">
        <f aca="false">AC2242*AH2242</f>
        <v>180</v>
      </c>
      <c r="AK2242" s="0" t="str">
        <f aca="false">IF(C2242=1,"Cancelled","Completed")</f>
        <v>Completed</v>
      </c>
      <c r="AL2242" s="0" t="str">
        <f aca="false">_xlfn.IFS(D2242&lt;=7,"0-7 Days",D2242&lt;=30,"8-30 Days",D2242&lt;=90,"31-90 Days",TRUE(),"90+ Days")</f>
        <v>8-30 Days</v>
      </c>
      <c r="AM2242" s="0" t="str">
        <f aca="false">_xlfn.IFS(OR(F2242="December",F2242="January",F2242="February"),"Winter",OR(F2242="March",F2242="April",F2242="May"),"Spring",OR(F2242="June",F2242="July",F2242="August"),"Summer",TRUE(),"Autumn")</f>
        <v>Spring</v>
      </c>
      <c r="AN2242" s="0" t="str">
        <f aca="false">IF(L2242+M2242&gt;0,"Family","Adult Only")</f>
        <v>Adult Only</v>
      </c>
      <c r="AO2242" s="0" t="str">
        <f aca="false">IF(U2242=V2242,"Same","Changed")</f>
        <v>Same</v>
      </c>
    </row>
    <row r="2243" customFormat="false" ht="15" hidden="false" customHeight="false" outlineLevel="0" collapsed="false">
      <c r="A2243" s="14" t="n">
        <v>2359</v>
      </c>
      <c r="B2243" s="14" t="s">
        <v>80</v>
      </c>
      <c r="C2243" s="14" t="n">
        <v>1</v>
      </c>
      <c r="D2243" s="14" t="n">
        <v>108</v>
      </c>
      <c r="E2243" s="14" t="n">
        <v>2016</v>
      </c>
      <c r="F2243" s="14" t="s">
        <v>103</v>
      </c>
      <c r="G2243" s="14" t="n">
        <v>10</v>
      </c>
      <c r="H2243" s="14" t="n">
        <v>1</v>
      </c>
      <c r="I2243" s="14" t="n">
        <v>0</v>
      </c>
      <c r="J2243" s="14" t="n">
        <v>1</v>
      </c>
      <c r="K2243" s="14" t="n">
        <v>2</v>
      </c>
      <c r="L2243" s="14" t="n">
        <v>0</v>
      </c>
      <c r="M2243" s="14" t="n">
        <v>0</v>
      </c>
      <c r="N2243" s="14" t="s">
        <v>82</v>
      </c>
      <c r="O2243" s="14" t="s">
        <v>92</v>
      </c>
      <c r="P2243" s="14" t="s">
        <v>93</v>
      </c>
      <c r="Q2243" s="14" t="s">
        <v>94</v>
      </c>
      <c r="R2243" s="14" t="n">
        <v>0</v>
      </c>
      <c r="S2243" s="14" t="n">
        <v>1</v>
      </c>
      <c r="T2243" s="14" t="n">
        <v>0</v>
      </c>
      <c r="U2243" s="14" t="s">
        <v>109</v>
      </c>
      <c r="V2243" s="14" t="s">
        <v>109</v>
      </c>
      <c r="W2243" s="14" t="n">
        <v>0</v>
      </c>
      <c r="X2243" s="14" t="s">
        <v>86</v>
      </c>
      <c r="Y2243" s="14" t="n">
        <v>240</v>
      </c>
      <c r="Z2243" s="14" t="n">
        <v>0</v>
      </c>
      <c r="AA2243" s="14" t="n">
        <v>0</v>
      </c>
      <c r="AB2243" s="14" t="s">
        <v>87</v>
      </c>
      <c r="AC2243" s="14" t="n">
        <v>46.4</v>
      </c>
      <c r="AD2243" s="14" t="n">
        <v>0</v>
      </c>
      <c r="AE2243" s="14" t="n">
        <v>2</v>
      </c>
      <c r="AF2243" s="14" t="s">
        <v>96</v>
      </c>
      <c r="AG2243" s="15" t="n">
        <v>42332</v>
      </c>
      <c r="AH2243" s="14" t="n">
        <f aca="false">I2243+J2243</f>
        <v>1</v>
      </c>
      <c r="AI2243" s="14" t="n">
        <f aca="false">K2243+L2243+M2243</f>
        <v>2</v>
      </c>
      <c r="AJ2243" s="14" t="n">
        <f aca="false">AC2243*AH2243</f>
        <v>46.4</v>
      </c>
      <c r="AK2243" s="14" t="str">
        <f aca="false">IF(C2243=1,"Cancelled","Completed")</f>
        <v>Cancelled</v>
      </c>
      <c r="AL2243" s="14" t="str">
        <f aca="false">_xlfn.IFS(D2243&lt;=7,"0-7 Days",D2243&lt;=30,"8-30 Days",D2243&lt;=90,"31-90 Days",TRUE(),"90+ Days")</f>
        <v>90+ Days</v>
      </c>
      <c r="AM2243" s="14" t="str">
        <f aca="false">_xlfn.IFS(OR(F2243="December",F2243="January",F2243="February"),"Winter",OR(F2243="March",F2243="April",F2243="May"),"Spring",OR(F2243="June",F2243="July",F2243="August"),"Summer",TRUE(),"Autumn")</f>
        <v>Spring</v>
      </c>
      <c r="AN2243" s="14" t="str">
        <f aca="false">IF(L2243+M2243&gt;0,"Family","Adult Only")</f>
        <v>Adult Only</v>
      </c>
      <c r="AO2243" s="14" t="str">
        <f aca="false">IF(U2243=V2243,"Same","Changed")</f>
        <v>Same</v>
      </c>
    </row>
    <row r="2244" customFormat="false" ht="15" hidden="false" customHeight="false" outlineLevel="0" collapsed="false">
      <c r="A2244" s="0" t="n">
        <v>2360</v>
      </c>
      <c r="B2244" s="0" t="s">
        <v>80</v>
      </c>
      <c r="C2244" s="0" t="n">
        <v>0</v>
      </c>
      <c r="D2244" s="0" t="n">
        <v>24</v>
      </c>
      <c r="E2244" s="0" t="n">
        <v>2016</v>
      </c>
      <c r="F2244" s="0" t="s">
        <v>81</v>
      </c>
      <c r="G2244" s="0" t="n">
        <v>49</v>
      </c>
      <c r="H2244" s="0" t="n">
        <v>3</v>
      </c>
      <c r="I2244" s="0" t="n">
        <v>2</v>
      </c>
      <c r="J2244" s="0" t="n">
        <v>5</v>
      </c>
      <c r="K2244" s="0" t="n">
        <v>1</v>
      </c>
      <c r="L2244" s="0" t="n">
        <v>0</v>
      </c>
      <c r="M2244" s="0" t="n">
        <v>0</v>
      </c>
      <c r="N2244" s="0" t="s">
        <v>82</v>
      </c>
      <c r="O2244" s="0" t="s">
        <v>83</v>
      </c>
      <c r="P2244" s="0" t="s">
        <v>93</v>
      </c>
      <c r="Q2244" s="0" t="s">
        <v>94</v>
      </c>
      <c r="R2244" s="0" t="n">
        <v>0</v>
      </c>
      <c r="S2244" s="0" t="n">
        <v>0</v>
      </c>
      <c r="T2244" s="0" t="n">
        <v>0</v>
      </c>
      <c r="U2244" s="0" t="s">
        <v>95</v>
      </c>
      <c r="V2244" s="0" t="s">
        <v>95</v>
      </c>
      <c r="W2244" s="0" t="n">
        <v>0</v>
      </c>
      <c r="X2244" s="0" t="s">
        <v>86</v>
      </c>
      <c r="Y2244" s="0" t="n">
        <v>240</v>
      </c>
      <c r="Z2244" s="0" t="n">
        <v>0</v>
      </c>
      <c r="AA2244" s="0" t="n">
        <v>0</v>
      </c>
      <c r="AB2244" s="0" t="s">
        <v>87</v>
      </c>
      <c r="AC2244" s="0" t="n">
        <v>55</v>
      </c>
      <c r="AD2244" s="0" t="n">
        <v>0</v>
      </c>
      <c r="AE2244" s="0" t="n">
        <v>1</v>
      </c>
      <c r="AF2244" s="0" t="s">
        <v>88</v>
      </c>
      <c r="AG2244" s="13" t="n">
        <v>42714</v>
      </c>
      <c r="AH2244" s="25" t="n">
        <f aca="false">I2244+J2244</f>
        <v>7</v>
      </c>
      <c r="AI2244" s="25" t="n">
        <f aca="false">K2244+L2244+M2244</f>
        <v>1</v>
      </c>
      <c r="AJ2244" s="25" t="n">
        <f aca="false">AC2244*AH2244</f>
        <v>385</v>
      </c>
      <c r="AK2244" s="0" t="str">
        <f aca="false">IF(C2244=1,"Cancelled","Completed")</f>
        <v>Completed</v>
      </c>
      <c r="AL2244" s="0" t="str">
        <f aca="false">_xlfn.IFS(D2244&lt;=7,"0-7 Days",D2244&lt;=30,"8-30 Days",D2244&lt;=90,"31-90 Days",TRUE(),"90+ Days")</f>
        <v>8-30 Days</v>
      </c>
      <c r="AM2244" s="0" t="str">
        <f aca="false">_xlfn.IFS(OR(F2244="December",F2244="January",F2244="February"),"Winter",OR(F2244="March",F2244="April",F2244="May"),"Spring",OR(F2244="June",F2244="July",F2244="August"),"Summer",TRUE(),"Autumn")</f>
        <v>Winter</v>
      </c>
      <c r="AN2244" s="0" t="str">
        <f aca="false">IF(L2244+M2244&gt;0,"Family","Adult Only")</f>
        <v>Adult Only</v>
      </c>
      <c r="AO2244" s="0" t="str">
        <f aca="false">IF(U2244=V2244,"Same","Changed")</f>
        <v>Same</v>
      </c>
    </row>
    <row r="2245" customFormat="false" ht="15" hidden="false" customHeight="false" outlineLevel="0" collapsed="false">
      <c r="A2245" s="14" t="n">
        <v>2361</v>
      </c>
      <c r="B2245" s="14" t="s">
        <v>90</v>
      </c>
      <c r="C2245" s="14" t="n">
        <v>1</v>
      </c>
      <c r="D2245" s="14" t="n">
        <v>325</v>
      </c>
      <c r="E2245" s="14" t="n">
        <v>2015</v>
      </c>
      <c r="F2245" s="14" t="s">
        <v>114</v>
      </c>
      <c r="G2245" s="14" t="n">
        <v>37</v>
      </c>
      <c r="H2245" s="14" t="n">
        <v>7</v>
      </c>
      <c r="I2245" s="14" t="n">
        <v>1</v>
      </c>
      <c r="J2245" s="14" t="n">
        <v>1</v>
      </c>
      <c r="K2245" s="14" t="n">
        <v>2</v>
      </c>
      <c r="L2245" s="14" t="n">
        <v>0</v>
      </c>
      <c r="M2245" s="14" t="n">
        <v>0</v>
      </c>
      <c r="N2245" s="14" t="s">
        <v>82</v>
      </c>
      <c r="O2245" s="14" t="s">
        <v>92</v>
      </c>
      <c r="P2245" s="14" t="s">
        <v>116</v>
      </c>
      <c r="Q2245" s="14" t="s">
        <v>94</v>
      </c>
      <c r="R2245" s="14" t="n">
        <v>0</v>
      </c>
      <c r="S2245" s="14" t="n">
        <v>1</v>
      </c>
      <c r="T2245" s="14" t="n">
        <v>0</v>
      </c>
      <c r="U2245" s="14" t="s">
        <v>95</v>
      </c>
      <c r="V2245" s="14" t="s">
        <v>95</v>
      </c>
      <c r="W2245" s="14" t="n">
        <v>0</v>
      </c>
      <c r="X2245" s="14" t="s">
        <v>120</v>
      </c>
      <c r="Y2245" s="14" t="n">
        <v>1</v>
      </c>
      <c r="Z2245" s="14" t="n">
        <v>0</v>
      </c>
      <c r="AA2245" s="14" t="n">
        <v>0</v>
      </c>
      <c r="AB2245" s="14" t="s">
        <v>125</v>
      </c>
      <c r="AC2245" s="14" t="n">
        <v>62</v>
      </c>
      <c r="AD2245" s="14" t="n">
        <v>0</v>
      </c>
      <c r="AE2245" s="14" t="n">
        <v>0</v>
      </c>
      <c r="AF2245" s="14" t="s">
        <v>96</v>
      </c>
      <c r="AG2245" s="15" t="n">
        <v>42005</v>
      </c>
      <c r="AH2245" s="14" t="n">
        <f aca="false">I2245+J2245</f>
        <v>2</v>
      </c>
      <c r="AI2245" s="14" t="n">
        <f aca="false">K2245+L2245+M2245</f>
        <v>2</v>
      </c>
      <c r="AJ2245" s="14" t="n">
        <f aca="false">AC2245*AH2245</f>
        <v>124</v>
      </c>
      <c r="AK2245" s="14" t="str">
        <f aca="false">IF(C2245=1,"Cancelled","Completed")</f>
        <v>Cancelled</v>
      </c>
      <c r="AL2245" s="14" t="str">
        <f aca="false">_xlfn.IFS(D2245&lt;=7,"0-7 Days",D2245&lt;=30,"8-30 Days",D2245&lt;=90,"31-90 Days",TRUE(),"90+ Days")</f>
        <v>90+ Days</v>
      </c>
      <c r="AM2245" s="14" t="str">
        <f aca="false">_xlfn.IFS(OR(F2245="December",F2245="January",F2245="February"),"Winter",OR(F2245="March",F2245="April",F2245="May"),"Spring",OR(F2245="June",F2245="July",F2245="August"),"Summer",TRUE(),"Autumn")</f>
        <v>Autumn</v>
      </c>
      <c r="AN2245" s="14" t="str">
        <f aca="false">IF(L2245+M2245&gt;0,"Family","Adult Only")</f>
        <v>Adult Only</v>
      </c>
      <c r="AO2245" s="14" t="str">
        <f aca="false">IF(U2245=V2245,"Same","Changed")</f>
        <v>Same</v>
      </c>
    </row>
    <row r="2246" customFormat="false" ht="15" hidden="false" customHeight="false" outlineLevel="0" collapsed="false">
      <c r="A2246" s="0" t="n">
        <v>2362</v>
      </c>
      <c r="B2246" s="0" t="s">
        <v>90</v>
      </c>
      <c r="C2246" s="0" t="n">
        <v>1</v>
      </c>
      <c r="D2246" s="0" t="n">
        <v>454</v>
      </c>
      <c r="E2246" s="0" t="n">
        <v>2016</v>
      </c>
      <c r="F2246" s="0" t="s">
        <v>111</v>
      </c>
      <c r="G2246" s="0" t="n">
        <v>41</v>
      </c>
      <c r="H2246" s="0" t="n">
        <v>6</v>
      </c>
      <c r="I2246" s="0" t="n">
        <v>0</v>
      </c>
      <c r="J2246" s="0" t="n">
        <v>2</v>
      </c>
      <c r="K2246" s="0" t="n">
        <v>2</v>
      </c>
      <c r="L2246" s="0" t="n">
        <v>0</v>
      </c>
      <c r="M2246" s="0" t="n">
        <v>0</v>
      </c>
      <c r="N2246" s="0" t="s">
        <v>82</v>
      </c>
      <c r="O2246" s="0" t="s">
        <v>92</v>
      </c>
      <c r="P2246" s="0" t="s">
        <v>116</v>
      </c>
      <c r="Q2246" s="0" t="s">
        <v>94</v>
      </c>
      <c r="R2246" s="0" t="n">
        <v>0</v>
      </c>
      <c r="S2246" s="0" t="n">
        <v>0</v>
      </c>
      <c r="T2246" s="0" t="n">
        <v>0</v>
      </c>
      <c r="U2246" s="0" t="s">
        <v>95</v>
      </c>
      <c r="V2246" s="0" t="s">
        <v>95</v>
      </c>
      <c r="W2246" s="0" t="n">
        <v>0</v>
      </c>
      <c r="X2246" s="0" t="s">
        <v>120</v>
      </c>
      <c r="Y2246" s="0" t="n">
        <v>1</v>
      </c>
      <c r="Z2246" s="0" t="n">
        <v>0</v>
      </c>
      <c r="AA2246" s="0" t="n">
        <v>0</v>
      </c>
      <c r="AB2246" s="0" t="s">
        <v>87</v>
      </c>
      <c r="AC2246" s="0" t="n">
        <v>62</v>
      </c>
      <c r="AD2246" s="0" t="n">
        <v>0</v>
      </c>
      <c r="AE2246" s="0" t="n">
        <v>0</v>
      </c>
      <c r="AF2246" s="0" t="s">
        <v>96</v>
      </c>
      <c r="AG2246" s="13" t="n">
        <v>42298</v>
      </c>
      <c r="AH2246" s="25" t="n">
        <f aca="false">I2246+J2246</f>
        <v>2</v>
      </c>
      <c r="AI2246" s="25" t="n">
        <f aca="false">K2246+L2246+M2246</f>
        <v>2</v>
      </c>
      <c r="AJ2246" s="25" t="n">
        <f aca="false">AC2246*AH2246</f>
        <v>124</v>
      </c>
      <c r="AK2246" s="0" t="str">
        <f aca="false">IF(C2246=1,"Cancelled","Completed")</f>
        <v>Cancelled</v>
      </c>
      <c r="AL2246" s="0" t="str">
        <f aca="false">_xlfn.IFS(D2246&lt;=7,"0-7 Days",D2246&lt;=30,"8-30 Days",D2246&lt;=90,"31-90 Days",TRUE(),"90+ Days")</f>
        <v>90+ Days</v>
      </c>
      <c r="AM2246" s="0" t="str">
        <f aca="false">_xlfn.IFS(OR(F2246="December",F2246="January",F2246="February"),"Winter",OR(F2246="March",F2246="April",F2246="May"),"Spring",OR(F2246="June",F2246="July",F2246="August"),"Summer",TRUE(),"Autumn")</f>
        <v>Autumn</v>
      </c>
      <c r="AN2246" s="0" t="str">
        <f aca="false">IF(L2246+M2246&gt;0,"Family","Adult Only")</f>
        <v>Adult Only</v>
      </c>
      <c r="AO2246" s="0" t="str">
        <f aca="false">IF(U2246=V2246,"Same","Changed")</f>
        <v>Same</v>
      </c>
    </row>
    <row r="2247" customFormat="false" ht="15" hidden="false" customHeight="false" outlineLevel="0" collapsed="false">
      <c r="A2247" s="14" t="n">
        <v>2363</v>
      </c>
      <c r="B2247" s="14" t="s">
        <v>80</v>
      </c>
      <c r="C2247" s="14" t="n">
        <v>0</v>
      </c>
      <c r="D2247" s="14" t="n">
        <v>118</v>
      </c>
      <c r="E2247" s="14" t="n">
        <v>2015</v>
      </c>
      <c r="F2247" s="14" t="s">
        <v>119</v>
      </c>
      <c r="G2247" s="14" t="n">
        <v>33</v>
      </c>
      <c r="H2247" s="14" t="n">
        <v>10</v>
      </c>
      <c r="I2247" s="14" t="n">
        <v>3</v>
      </c>
      <c r="J2247" s="14" t="n">
        <v>6</v>
      </c>
      <c r="K2247" s="14" t="n">
        <v>2</v>
      </c>
      <c r="L2247" s="14" t="n">
        <v>0</v>
      </c>
      <c r="M2247" s="14" t="n">
        <v>0</v>
      </c>
      <c r="N2247" s="14" t="s">
        <v>82</v>
      </c>
      <c r="O2247" s="14" t="s">
        <v>92</v>
      </c>
      <c r="P2247" s="14" t="s">
        <v>99</v>
      </c>
      <c r="Q2247" s="14" t="s">
        <v>94</v>
      </c>
      <c r="R2247" s="14" t="n">
        <v>0</v>
      </c>
      <c r="S2247" s="14" t="n">
        <v>0</v>
      </c>
      <c r="T2247" s="14" t="n">
        <v>0</v>
      </c>
      <c r="U2247" s="14" t="s">
        <v>109</v>
      </c>
      <c r="V2247" s="14" t="s">
        <v>109</v>
      </c>
      <c r="W2247" s="14" t="n">
        <v>0</v>
      </c>
      <c r="X2247" s="14" t="s">
        <v>86</v>
      </c>
      <c r="Y2247" s="14" t="n">
        <v>5</v>
      </c>
      <c r="Z2247" s="14" t="n">
        <v>0</v>
      </c>
      <c r="AA2247" s="14" t="n">
        <v>0</v>
      </c>
      <c r="AB2247" s="14" t="s">
        <v>87</v>
      </c>
      <c r="AC2247" s="14" t="n">
        <v>122.7</v>
      </c>
      <c r="AD2247" s="14" t="n">
        <v>1</v>
      </c>
      <c r="AE2247" s="14" t="n">
        <v>1</v>
      </c>
      <c r="AF2247" s="14" t="s">
        <v>88</v>
      </c>
      <c r="AG2247" s="15" t="n">
        <v>42235</v>
      </c>
      <c r="AH2247" s="14" t="n">
        <f aca="false">I2247+J2247</f>
        <v>9</v>
      </c>
      <c r="AI2247" s="14" t="n">
        <f aca="false">K2247+L2247+M2247</f>
        <v>2</v>
      </c>
      <c r="AJ2247" s="14" t="n">
        <f aca="false">AC2247*AH2247</f>
        <v>1104.3</v>
      </c>
      <c r="AK2247" s="14" t="str">
        <f aca="false">IF(C2247=1,"Cancelled","Completed")</f>
        <v>Completed</v>
      </c>
      <c r="AL2247" s="14" t="str">
        <f aca="false">_xlfn.IFS(D2247&lt;=7,"0-7 Days",D2247&lt;=30,"8-30 Days",D2247&lt;=90,"31-90 Days",TRUE(),"90+ Days")</f>
        <v>90+ Days</v>
      </c>
      <c r="AM2247" s="14" t="str">
        <f aca="false">_xlfn.IFS(OR(F2247="December",F2247="January",F2247="February"),"Winter",OR(F2247="March",F2247="April",F2247="May"),"Spring",OR(F2247="June",F2247="July",F2247="August"),"Summer",TRUE(),"Autumn")</f>
        <v>Summer</v>
      </c>
      <c r="AN2247" s="14" t="str">
        <f aca="false">IF(L2247+M2247&gt;0,"Family","Adult Only")</f>
        <v>Adult Only</v>
      </c>
      <c r="AO2247" s="14" t="str">
        <f aca="false">IF(U2247=V2247,"Same","Changed")</f>
        <v>Same</v>
      </c>
    </row>
    <row r="2248" customFormat="false" ht="15" hidden="false" customHeight="false" outlineLevel="0" collapsed="false">
      <c r="A2248" s="0" t="n">
        <v>2365</v>
      </c>
      <c r="B2248" s="0" t="s">
        <v>90</v>
      </c>
      <c r="C2248" s="0" t="n">
        <v>0</v>
      </c>
      <c r="D2248" s="0" t="n">
        <v>48</v>
      </c>
      <c r="E2248" s="0" t="n">
        <v>2015</v>
      </c>
      <c r="F2248" s="0" t="s">
        <v>114</v>
      </c>
      <c r="G2248" s="0" t="n">
        <v>37</v>
      </c>
      <c r="H2248" s="0" t="n">
        <v>11</v>
      </c>
      <c r="I2248" s="0" t="n">
        <v>0</v>
      </c>
      <c r="J2248" s="0" t="n">
        <v>1</v>
      </c>
      <c r="K2248" s="0" t="n">
        <v>1</v>
      </c>
      <c r="L2248" s="0" t="n">
        <v>0</v>
      </c>
      <c r="M2248" s="0" t="n">
        <v>0</v>
      </c>
      <c r="N2248" s="0" t="s">
        <v>112</v>
      </c>
      <c r="O2248" s="0" t="s">
        <v>92</v>
      </c>
      <c r="P2248" s="0" t="s">
        <v>99</v>
      </c>
      <c r="Q2248" s="0" t="s">
        <v>94</v>
      </c>
      <c r="R2248" s="0" t="n">
        <v>0</v>
      </c>
      <c r="S2248" s="0" t="n">
        <v>0</v>
      </c>
      <c r="T2248" s="0" t="n">
        <v>0</v>
      </c>
      <c r="U2248" s="0" t="s">
        <v>95</v>
      </c>
      <c r="V2248" s="0" t="s">
        <v>95</v>
      </c>
      <c r="W2248" s="0" t="n">
        <v>0</v>
      </c>
      <c r="X2248" s="0" t="s">
        <v>86</v>
      </c>
      <c r="Y2248" s="0" t="n">
        <v>39</v>
      </c>
      <c r="Z2248" s="0" t="n">
        <v>0</v>
      </c>
      <c r="AA2248" s="0" t="n">
        <v>48</v>
      </c>
      <c r="AB2248" s="0" t="s">
        <v>101</v>
      </c>
      <c r="AC2248" s="0" t="n">
        <v>80</v>
      </c>
      <c r="AD2248" s="0" t="n">
        <v>0</v>
      </c>
      <c r="AE2248" s="0" t="n">
        <v>0</v>
      </c>
      <c r="AF2248" s="0" t="s">
        <v>88</v>
      </c>
      <c r="AG2248" s="13" t="n">
        <v>42259</v>
      </c>
      <c r="AH2248" s="25" t="n">
        <f aca="false">I2248+J2248</f>
        <v>1</v>
      </c>
      <c r="AI2248" s="25" t="n">
        <f aca="false">K2248+L2248+M2248</f>
        <v>1</v>
      </c>
      <c r="AJ2248" s="25" t="n">
        <f aca="false">AC2248*AH2248</f>
        <v>80</v>
      </c>
      <c r="AK2248" s="0" t="str">
        <f aca="false">IF(C2248=1,"Cancelled","Completed")</f>
        <v>Completed</v>
      </c>
      <c r="AL2248" s="0" t="str">
        <f aca="false">_xlfn.IFS(D2248&lt;=7,"0-7 Days",D2248&lt;=30,"8-30 Days",D2248&lt;=90,"31-90 Days",TRUE(),"90+ Days")</f>
        <v>31-90 Days</v>
      </c>
      <c r="AM2248" s="0" t="str">
        <f aca="false">_xlfn.IFS(OR(F2248="December",F2248="January",F2248="February"),"Winter",OR(F2248="March",F2248="April",F2248="May"),"Spring",OR(F2248="June",F2248="July",F2248="August"),"Summer",TRUE(),"Autumn")</f>
        <v>Autumn</v>
      </c>
      <c r="AN2248" s="0" t="str">
        <f aca="false">IF(L2248+M2248&gt;0,"Family","Adult Only")</f>
        <v>Adult Only</v>
      </c>
      <c r="AO2248" s="0" t="str">
        <f aca="false">IF(U2248=V2248,"Same","Changed")</f>
        <v>Same</v>
      </c>
    </row>
    <row r="2249" customFormat="false" ht="15" hidden="false" customHeight="false" outlineLevel="0" collapsed="false">
      <c r="A2249" s="14" t="n">
        <v>2366</v>
      </c>
      <c r="B2249" s="14" t="s">
        <v>80</v>
      </c>
      <c r="C2249" s="14" t="n">
        <v>0</v>
      </c>
      <c r="D2249" s="14" t="n">
        <v>7</v>
      </c>
      <c r="E2249" s="14" t="n">
        <v>2017</v>
      </c>
      <c r="F2249" s="14" t="s">
        <v>121</v>
      </c>
      <c r="G2249" s="14" t="n">
        <v>21</v>
      </c>
      <c r="H2249" s="14" t="n">
        <v>23</v>
      </c>
      <c r="I2249" s="14" t="n">
        <v>0</v>
      </c>
      <c r="J2249" s="14" t="n">
        <v>2</v>
      </c>
      <c r="K2249" s="14" t="n">
        <v>1</v>
      </c>
      <c r="L2249" s="14" t="n">
        <v>0</v>
      </c>
      <c r="M2249" s="14" t="n">
        <v>0</v>
      </c>
      <c r="N2249" s="14" t="s">
        <v>82</v>
      </c>
      <c r="O2249" s="14" t="s">
        <v>92</v>
      </c>
      <c r="P2249" s="14" t="s">
        <v>93</v>
      </c>
      <c r="Q2249" s="14" t="s">
        <v>94</v>
      </c>
      <c r="R2249" s="14" t="n">
        <v>0</v>
      </c>
      <c r="S2249" s="14" t="n">
        <v>0</v>
      </c>
      <c r="T2249" s="14" t="n">
        <v>0</v>
      </c>
      <c r="U2249" s="14" t="s">
        <v>95</v>
      </c>
      <c r="V2249" s="14" t="s">
        <v>95</v>
      </c>
      <c r="W2249" s="14" t="n">
        <v>0</v>
      </c>
      <c r="X2249" s="14" t="s">
        <v>86</v>
      </c>
      <c r="Y2249" s="14" t="n">
        <v>127</v>
      </c>
      <c r="Z2249" s="14" t="n">
        <v>0</v>
      </c>
      <c r="AA2249" s="14" t="n">
        <v>0</v>
      </c>
      <c r="AB2249" s="14" t="s">
        <v>101</v>
      </c>
      <c r="AC2249" s="14" t="n">
        <v>49.6</v>
      </c>
      <c r="AD2249" s="14" t="n">
        <v>0</v>
      </c>
      <c r="AE2249" s="14" t="n">
        <v>0</v>
      </c>
      <c r="AF2249" s="14" t="s">
        <v>88</v>
      </c>
      <c r="AG2249" s="15" t="n">
        <v>42880</v>
      </c>
      <c r="AH2249" s="14" t="n">
        <f aca="false">I2249+J2249</f>
        <v>2</v>
      </c>
      <c r="AI2249" s="14" t="n">
        <f aca="false">K2249+L2249+M2249</f>
        <v>1</v>
      </c>
      <c r="AJ2249" s="14" t="n">
        <f aca="false">AC2249*AH2249</f>
        <v>99.2</v>
      </c>
      <c r="AK2249" s="14" t="str">
        <f aca="false">IF(C2249=1,"Cancelled","Completed")</f>
        <v>Completed</v>
      </c>
      <c r="AL2249" s="14" t="str">
        <f aca="false">_xlfn.IFS(D2249&lt;=7,"0-7 Days",D2249&lt;=30,"8-30 Days",D2249&lt;=90,"31-90 Days",TRUE(),"90+ Days")</f>
        <v>0-7 Days</v>
      </c>
      <c r="AM2249" s="14" t="str">
        <f aca="false">_xlfn.IFS(OR(F2249="December",F2249="January",F2249="February"),"Winter",OR(F2249="March",F2249="April",F2249="May"),"Spring",OR(F2249="June",F2249="July",F2249="August"),"Summer",TRUE(),"Autumn")</f>
        <v>Spring</v>
      </c>
      <c r="AN2249" s="14" t="str">
        <f aca="false">IF(L2249+M2249&gt;0,"Family","Adult Only")</f>
        <v>Adult Only</v>
      </c>
      <c r="AO2249" s="14" t="str">
        <f aca="false">IF(U2249=V2249,"Same","Changed")</f>
        <v>Same</v>
      </c>
    </row>
    <row r="2250" customFormat="false" ht="15" hidden="false" customHeight="false" outlineLevel="0" collapsed="false">
      <c r="A2250" s="0" t="n">
        <v>2367</v>
      </c>
      <c r="B2250" s="0" t="s">
        <v>90</v>
      </c>
      <c r="C2250" s="0" t="n">
        <v>0</v>
      </c>
      <c r="D2250" s="0" t="n">
        <v>78</v>
      </c>
      <c r="E2250" s="0" t="n">
        <v>2016</v>
      </c>
      <c r="F2250" s="0" t="s">
        <v>118</v>
      </c>
      <c r="G2250" s="0" t="n">
        <v>8</v>
      </c>
      <c r="H2250" s="0" t="n">
        <v>20</v>
      </c>
      <c r="I2250" s="0" t="n">
        <v>2</v>
      </c>
      <c r="J2250" s="0" t="n">
        <v>2</v>
      </c>
      <c r="K2250" s="0" t="n">
        <v>2</v>
      </c>
      <c r="L2250" s="0" t="n">
        <v>0</v>
      </c>
      <c r="M2250" s="0" t="n">
        <v>0</v>
      </c>
      <c r="N2250" s="0" t="s">
        <v>82</v>
      </c>
      <c r="O2250" s="0" t="s">
        <v>83</v>
      </c>
      <c r="P2250" s="0" t="s">
        <v>99</v>
      </c>
      <c r="Q2250" s="0" t="s">
        <v>94</v>
      </c>
      <c r="R2250" s="0" t="n">
        <v>0</v>
      </c>
      <c r="S2250" s="0" t="n">
        <v>0</v>
      </c>
      <c r="T2250" s="0" t="n">
        <v>0</v>
      </c>
      <c r="U2250" s="0" t="s">
        <v>95</v>
      </c>
      <c r="V2250" s="0" t="s">
        <v>109</v>
      </c>
      <c r="W2250" s="0" t="n">
        <v>0</v>
      </c>
      <c r="X2250" s="0" t="s">
        <v>86</v>
      </c>
      <c r="Y2250" s="0" t="n">
        <v>28</v>
      </c>
      <c r="Z2250" s="0" t="n">
        <v>0</v>
      </c>
      <c r="AA2250" s="0" t="n">
        <v>0</v>
      </c>
      <c r="AB2250" s="0" t="s">
        <v>87</v>
      </c>
      <c r="AC2250" s="0" t="n">
        <v>60</v>
      </c>
      <c r="AD2250" s="0" t="n">
        <v>0</v>
      </c>
      <c r="AE2250" s="0" t="n">
        <v>1</v>
      </c>
      <c r="AF2250" s="0" t="s">
        <v>88</v>
      </c>
      <c r="AG2250" s="13" t="n">
        <v>42424</v>
      </c>
      <c r="AH2250" s="25" t="n">
        <f aca="false">I2250+J2250</f>
        <v>4</v>
      </c>
      <c r="AI2250" s="25" t="n">
        <f aca="false">K2250+L2250+M2250</f>
        <v>2</v>
      </c>
      <c r="AJ2250" s="25" t="n">
        <f aca="false">AC2250*AH2250</f>
        <v>240</v>
      </c>
      <c r="AK2250" s="0" t="str">
        <f aca="false">IF(C2250=1,"Cancelled","Completed")</f>
        <v>Completed</v>
      </c>
      <c r="AL2250" s="0" t="str">
        <f aca="false">_xlfn.IFS(D2250&lt;=7,"0-7 Days",D2250&lt;=30,"8-30 Days",D2250&lt;=90,"31-90 Days",TRUE(),"90+ Days")</f>
        <v>31-90 Days</v>
      </c>
      <c r="AM2250" s="0" t="str">
        <f aca="false">_xlfn.IFS(OR(F2250="December",F2250="January",F2250="February"),"Winter",OR(F2250="March",F2250="April",F2250="May"),"Spring",OR(F2250="June",F2250="July",F2250="August"),"Summer",TRUE(),"Autumn")</f>
        <v>Winter</v>
      </c>
      <c r="AN2250" s="0" t="str">
        <f aca="false">IF(L2250+M2250&gt;0,"Family","Adult Only")</f>
        <v>Adult Only</v>
      </c>
      <c r="AO2250" s="0" t="str">
        <f aca="false">IF(U2250=V2250,"Same","Changed")</f>
        <v>Changed</v>
      </c>
    </row>
    <row r="2251" customFormat="false" ht="15" hidden="false" customHeight="false" outlineLevel="0" collapsed="false">
      <c r="A2251" s="14" t="n">
        <v>2368</v>
      </c>
      <c r="B2251" s="14" t="s">
        <v>90</v>
      </c>
      <c r="C2251" s="14" t="n">
        <v>0</v>
      </c>
      <c r="D2251" s="14" t="n">
        <v>35</v>
      </c>
      <c r="E2251" s="14" t="n">
        <v>2016</v>
      </c>
      <c r="F2251" s="14" t="s">
        <v>118</v>
      </c>
      <c r="G2251" s="14" t="n">
        <v>7</v>
      </c>
      <c r="H2251" s="14" t="n">
        <v>7</v>
      </c>
      <c r="I2251" s="14" t="n">
        <v>2</v>
      </c>
      <c r="J2251" s="14" t="n">
        <v>1</v>
      </c>
      <c r="K2251" s="14" t="n">
        <v>2</v>
      </c>
      <c r="L2251" s="14" t="n">
        <v>0</v>
      </c>
      <c r="M2251" s="14" t="n">
        <v>0</v>
      </c>
      <c r="N2251" s="14" t="s">
        <v>82</v>
      </c>
      <c r="O2251" s="14" t="s">
        <v>117</v>
      </c>
      <c r="P2251" s="14" t="s">
        <v>84</v>
      </c>
      <c r="Q2251" s="14" t="s">
        <v>84</v>
      </c>
      <c r="R2251" s="14" t="n">
        <v>0</v>
      </c>
      <c r="S2251" s="14" t="n">
        <v>0</v>
      </c>
      <c r="T2251" s="14" t="n">
        <v>0</v>
      </c>
      <c r="U2251" s="14" t="s">
        <v>95</v>
      </c>
      <c r="V2251" s="14" t="s">
        <v>95</v>
      </c>
      <c r="W2251" s="14" t="n">
        <v>0</v>
      </c>
      <c r="X2251" s="14" t="s">
        <v>86</v>
      </c>
      <c r="Y2251" s="14" t="n">
        <v>14</v>
      </c>
      <c r="Z2251" s="14" t="n">
        <v>0</v>
      </c>
      <c r="AA2251" s="14" t="n">
        <v>0</v>
      </c>
      <c r="AB2251" s="14" t="s">
        <v>87</v>
      </c>
      <c r="AC2251" s="14" t="n">
        <v>69.5</v>
      </c>
      <c r="AD2251" s="14" t="n">
        <v>0</v>
      </c>
      <c r="AE2251" s="14" t="n">
        <v>0</v>
      </c>
      <c r="AF2251" s="14" t="s">
        <v>88</v>
      </c>
      <c r="AG2251" s="15" t="n">
        <v>42410</v>
      </c>
      <c r="AH2251" s="14" t="n">
        <f aca="false">I2251+J2251</f>
        <v>3</v>
      </c>
      <c r="AI2251" s="14" t="n">
        <f aca="false">K2251+L2251+M2251</f>
        <v>2</v>
      </c>
      <c r="AJ2251" s="14" t="n">
        <f aca="false">AC2251*AH2251</f>
        <v>208.5</v>
      </c>
      <c r="AK2251" s="14" t="str">
        <f aca="false">IF(C2251=1,"Cancelled","Completed")</f>
        <v>Completed</v>
      </c>
      <c r="AL2251" s="14" t="str">
        <f aca="false">_xlfn.IFS(D2251&lt;=7,"0-7 Days",D2251&lt;=30,"8-30 Days",D2251&lt;=90,"31-90 Days",TRUE(),"90+ Days")</f>
        <v>31-90 Days</v>
      </c>
      <c r="AM2251" s="14" t="str">
        <f aca="false">_xlfn.IFS(OR(F2251="December",F2251="January",F2251="February"),"Winter",OR(F2251="March",F2251="April",F2251="May"),"Spring",OR(F2251="June",F2251="July",F2251="August"),"Summer",TRUE(),"Autumn")</f>
        <v>Winter</v>
      </c>
      <c r="AN2251" s="14" t="str">
        <f aca="false">IF(L2251+M2251&gt;0,"Family","Adult Only")</f>
        <v>Adult Only</v>
      </c>
      <c r="AO2251" s="14" t="str">
        <f aca="false">IF(U2251=V2251,"Same","Changed")</f>
        <v>Same</v>
      </c>
    </row>
    <row r="2252" customFormat="false" ht="15" hidden="false" customHeight="false" outlineLevel="0" collapsed="false">
      <c r="A2252" s="0" t="n">
        <v>2369</v>
      </c>
      <c r="B2252" s="0" t="s">
        <v>80</v>
      </c>
      <c r="C2252" s="0" t="n">
        <v>0</v>
      </c>
      <c r="D2252" s="0" t="n">
        <v>0</v>
      </c>
      <c r="E2252" s="0" t="n">
        <v>2015</v>
      </c>
      <c r="F2252" s="0" t="s">
        <v>113</v>
      </c>
      <c r="G2252" s="0" t="n">
        <v>45</v>
      </c>
      <c r="H2252" s="0" t="n">
        <v>5</v>
      </c>
      <c r="I2252" s="0" t="n">
        <v>0</v>
      </c>
      <c r="J2252" s="0" t="n">
        <v>1</v>
      </c>
      <c r="K2252" s="0" t="n">
        <v>1</v>
      </c>
      <c r="L2252" s="0" t="n">
        <v>0</v>
      </c>
      <c r="M2252" s="0" t="n">
        <v>0</v>
      </c>
      <c r="N2252" s="0" t="s">
        <v>82</v>
      </c>
      <c r="O2252" s="0" t="s">
        <v>92</v>
      </c>
      <c r="P2252" s="0" t="s">
        <v>128</v>
      </c>
      <c r="Q2252" s="0" t="s">
        <v>128</v>
      </c>
      <c r="R2252" s="0" t="n">
        <v>0</v>
      </c>
      <c r="S2252" s="0" t="n">
        <v>0</v>
      </c>
      <c r="T2252" s="0" t="n">
        <v>0</v>
      </c>
      <c r="U2252" s="0" t="s">
        <v>95</v>
      </c>
      <c r="V2252" s="0" t="s">
        <v>95</v>
      </c>
      <c r="W2252" s="0" t="n">
        <v>0</v>
      </c>
      <c r="X2252" s="0" t="s">
        <v>86</v>
      </c>
      <c r="Y2252" s="0" t="n">
        <v>0</v>
      </c>
      <c r="Z2252" s="0" t="n">
        <v>12</v>
      </c>
      <c r="AA2252" s="0" t="n">
        <v>0</v>
      </c>
      <c r="AB2252" s="0" t="s">
        <v>87</v>
      </c>
      <c r="AC2252" s="0" t="n">
        <v>35</v>
      </c>
      <c r="AD2252" s="0" t="n">
        <v>0</v>
      </c>
      <c r="AE2252" s="0" t="n">
        <v>0</v>
      </c>
      <c r="AF2252" s="0" t="s">
        <v>88</v>
      </c>
      <c r="AG2252" s="13" t="n">
        <v>42314</v>
      </c>
      <c r="AH2252" s="25" t="n">
        <f aca="false">I2252+J2252</f>
        <v>1</v>
      </c>
      <c r="AI2252" s="25" t="n">
        <f aca="false">K2252+L2252+M2252</f>
        <v>1</v>
      </c>
      <c r="AJ2252" s="25" t="n">
        <f aca="false">AC2252*AH2252</f>
        <v>35</v>
      </c>
      <c r="AK2252" s="0" t="str">
        <f aca="false">IF(C2252=1,"Cancelled","Completed")</f>
        <v>Completed</v>
      </c>
      <c r="AL2252" s="0" t="str">
        <f aca="false">_xlfn.IFS(D2252&lt;=7,"0-7 Days",D2252&lt;=30,"8-30 Days",D2252&lt;=90,"31-90 Days",TRUE(),"90+ Days")</f>
        <v>0-7 Days</v>
      </c>
      <c r="AM2252" s="0" t="str">
        <f aca="false">_xlfn.IFS(OR(F2252="December",F2252="January",F2252="February"),"Winter",OR(F2252="March",F2252="April",F2252="May"),"Spring",OR(F2252="June",F2252="July",F2252="August"),"Summer",TRUE(),"Autumn")</f>
        <v>Autumn</v>
      </c>
      <c r="AN2252" s="0" t="str">
        <f aca="false">IF(L2252+M2252&gt;0,"Family","Adult Only")</f>
        <v>Adult Only</v>
      </c>
      <c r="AO2252" s="0" t="str">
        <f aca="false">IF(U2252=V2252,"Same","Changed")</f>
        <v>Same</v>
      </c>
    </row>
    <row r="2253" customFormat="false" ht="15" hidden="false" customHeight="false" outlineLevel="0" collapsed="false">
      <c r="A2253" s="14" t="n">
        <v>2370</v>
      </c>
      <c r="B2253" s="14" t="s">
        <v>90</v>
      </c>
      <c r="C2253" s="14" t="n">
        <v>0</v>
      </c>
      <c r="D2253" s="14" t="n">
        <v>1</v>
      </c>
      <c r="E2253" s="14" t="n">
        <v>2016</v>
      </c>
      <c r="F2253" s="14" t="s">
        <v>135</v>
      </c>
      <c r="G2253" s="14" t="n">
        <v>27</v>
      </c>
      <c r="H2253" s="14" t="n">
        <v>26</v>
      </c>
      <c r="I2253" s="14" t="n">
        <v>2</v>
      </c>
      <c r="J2253" s="14" t="n">
        <v>0</v>
      </c>
      <c r="K2253" s="14" t="n">
        <v>2</v>
      </c>
      <c r="L2253" s="14" t="n">
        <v>0</v>
      </c>
      <c r="M2253" s="14" t="n">
        <v>0</v>
      </c>
      <c r="N2253" s="14" t="s">
        <v>82</v>
      </c>
      <c r="O2253" s="14" t="s">
        <v>190</v>
      </c>
      <c r="P2253" s="14" t="s">
        <v>93</v>
      </c>
      <c r="Q2253" s="14" t="s">
        <v>94</v>
      </c>
      <c r="R2253" s="14" t="n">
        <v>0</v>
      </c>
      <c r="S2253" s="14" t="n">
        <v>0</v>
      </c>
      <c r="T2253" s="14" t="n">
        <v>0</v>
      </c>
      <c r="U2253" s="14" t="s">
        <v>95</v>
      </c>
      <c r="V2253" s="14" t="s">
        <v>95</v>
      </c>
      <c r="W2253" s="14" t="n">
        <v>0</v>
      </c>
      <c r="X2253" s="14" t="s">
        <v>86</v>
      </c>
      <c r="Y2253" s="14" t="n">
        <v>9</v>
      </c>
      <c r="Z2253" s="14" t="n">
        <v>0</v>
      </c>
      <c r="AA2253" s="14" t="n">
        <v>0</v>
      </c>
      <c r="AB2253" s="14" t="s">
        <v>87</v>
      </c>
      <c r="AC2253" s="14" t="n">
        <v>124</v>
      </c>
      <c r="AD2253" s="14" t="n">
        <v>0</v>
      </c>
      <c r="AE2253" s="14" t="n">
        <v>0</v>
      </c>
      <c r="AF2253" s="14" t="s">
        <v>88</v>
      </c>
      <c r="AG2253" s="15" t="n">
        <v>42549</v>
      </c>
      <c r="AH2253" s="14" t="n">
        <f aca="false">I2253+J2253</f>
        <v>2</v>
      </c>
      <c r="AI2253" s="14" t="n">
        <f aca="false">K2253+L2253+M2253</f>
        <v>2</v>
      </c>
      <c r="AJ2253" s="14" t="n">
        <f aca="false">AC2253*AH2253</f>
        <v>248</v>
      </c>
      <c r="AK2253" s="14" t="str">
        <f aca="false">IF(C2253=1,"Cancelled","Completed")</f>
        <v>Completed</v>
      </c>
      <c r="AL2253" s="14" t="str">
        <f aca="false">_xlfn.IFS(D2253&lt;=7,"0-7 Days",D2253&lt;=30,"8-30 Days",D2253&lt;=90,"31-90 Days",TRUE(),"90+ Days")</f>
        <v>0-7 Days</v>
      </c>
      <c r="AM2253" s="14" t="str">
        <f aca="false">_xlfn.IFS(OR(F2253="December",F2253="January",F2253="February"),"Winter",OR(F2253="March",F2253="April",F2253="May"),"Spring",OR(F2253="June",F2253="July",F2253="August"),"Summer",TRUE(),"Autumn")</f>
        <v>Summer</v>
      </c>
      <c r="AN2253" s="14" t="str">
        <f aca="false">IF(L2253+M2253&gt;0,"Family","Adult Only")</f>
        <v>Adult Only</v>
      </c>
      <c r="AO2253" s="14" t="str">
        <f aca="false">IF(U2253=V2253,"Same","Changed")</f>
        <v>Same</v>
      </c>
    </row>
    <row r="2254" customFormat="false" ht="15" hidden="false" customHeight="false" outlineLevel="0" collapsed="false">
      <c r="A2254" s="0" t="n">
        <v>2371</v>
      </c>
      <c r="B2254" s="0" t="s">
        <v>90</v>
      </c>
      <c r="C2254" s="0" t="n">
        <v>1</v>
      </c>
      <c r="D2254" s="0" t="n">
        <v>147</v>
      </c>
      <c r="E2254" s="0" t="n">
        <v>2015</v>
      </c>
      <c r="F2254" s="0" t="s">
        <v>91</v>
      </c>
      <c r="G2254" s="0" t="n">
        <v>30</v>
      </c>
      <c r="H2254" s="0" t="n">
        <v>21</v>
      </c>
      <c r="I2254" s="0" t="n">
        <v>0</v>
      </c>
      <c r="J2254" s="0" t="n">
        <v>2</v>
      </c>
      <c r="K2254" s="0" t="n">
        <v>2</v>
      </c>
      <c r="L2254" s="0" t="n">
        <v>0</v>
      </c>
      <c r="M2254" s="0" t="n">
        <v>0</v>
      </c>
      <c r="N2254" s="0" t="s">
        <v>82</v>
      </c>
      <c r="O2254" s="0" t="s">
        <v>92</v>
      </c>
      <c r="P2254" s="0" t="s">
        <v>116</v>
      </c>
      <c r="Q2254" s="0" t="s">
        <v>94</v>
      </c>
      <c r="R2254" s="0" t="n">
        <v>0</v>
      </c>
      <c r="S2254" s="0" t="n">
        <v>1</v>
      </c>
      <c r="T2254" s="0" t="n">
        <v>0</v>
      </c>
      <c r="U2254" s="0" t="s">
        <v>95</v>
      </c>
      <c r="V2254" s="0" t="s">
        <v>95</v>
      </c>
      <c r="W2254" s="0" t="n">
        <v>0</v>
      </c>
      <c r="X2254" s="0" t="s">
        <v>86</v>
      </c>
      <c r="Y2254" s="0" t="n">
        <v>1</v>
      </c>
      <c r="Z2254" s="0" t="n">
        <v>0</v>
      </c>
      <c r="AA2254" s="0" t="n">
        <v>0</v>
      </c>
      <c r="AB2254" s="0" t="s">
        <v>87</v>
      </c>
      <c r="AC2254" s="0" t="n">
        <v>75</v>
      </c>
      <c r="AD2254" s="0" t="n">
        <v>0</v>
      </c>
      <c r="AE2254" s="0" t="n">
        <v>0</v>
      </c>
      <c r="AF2254" s="0" t="s">
        <v>96</v>
      </c>
      <c r="AG2254" s="13" t="n">
        <v>42195</v>
      </c>
      <c r="AH2254" s="25" t="n">
        <f aca="false">I2254+J2254</f>
        <v>2</v>
      </c>
      <c r="AI2254" s="25" t="n">
        <f aca="false">K2254+L2254+M2254</f>
        <v>2</v>
      </c>
      <c r="AJ2254" s="25" t="n">
        <f aca="false">AC2254*AH2254</f>
        <v>150</v>
      </c>
      <c r="AK2254" s="0" t="str">
        <f aca="false">IF(C2254=1,"Cancelled","Completed")</f>
        <v>Cancelled</v>
      </c>
      <c r="AL2254" s="0" t="str">
        <f aca="false">_xlfn.IFS(D2254&lt;=7,"0-7 Days",D2254&lt;=30,"8-30 Days",D2254&lt;=90,"31-90 Days",TRUE(),"90+ Days")</f>
        <v>90+ Days</v>
      </c>
      <c r="AM2254" s="0" t="str">
        <f aca="false">_xlfn.IFS(OR(F2254="December",F2254="January",F2254="February"),"Winter",OR(F2254="March",F2254="April",F2254="May"),"Spring",OR(F2254="June",F2254="July",F2254="August"),"Summer",TRUE(),"Autumn")</f>
        <v>Summer</v>
      </c>
      <c r="AN2254" s="0" t="str">
        <f aca="false">IF(L2254+M2254&gt;0,"Family","Adult Only")</f>
        <v>Adult Only</v>
      </c>
      <c r="AO2254" s="0" t="str">
        <f aca="false">IF(U2254=V2254,"Same","Changed")</f>
        <v>Same</v>
      </c>
    </row>
    <row r="2255" customFormat="false" ht="15" hidden="false" customHeight="false" outlineLevel="0" collapsed="false">
      <c r="A2255" s="14" t="n">
        <v>2372</v>
      </c>
      <c r="B2255" s="14" t="s">
        <v>90</v>
      </c>
      <c r="C2255" s="14" t="n">
        <v>0</v>
      </c>
      <c r="D2255" s="14" t="n">
        <v>4</v>
      </c>
      <c r="E2255" s="14" t="n">
        <v>2016</v>
      </c>
      <c r="F2255" s="14" t="s">
        <v>126</v>
      </c>
      <c r="G2255" s="14" t="n">
        <v>5</v>
      </c>
      <c r="H2255" s="14" t="n">
        <v>29</v>
      </c>
      <c r="I2255" s="14" t="n">
        <v>1</v>
      </c>
      <c r="J2255" s="14" t="n">
        <v>2</v>
      </c>
      <c r="K2255" s="14" t="n">
        <v>2</v>
      </c>
      <c r="L2255" s="14" t="n">
        <v>0</v>
      </c>
      <c r="M2255" s="14" t="n">
        <v>0</v>
      </c>
      <c r="N2255" s="14" t="s">
        <v>82</v>
      </c>
      <c r="O2255" s="14" t="s">
        <v>122</v>
      </c>
      <c r="P2255" s="14" t="s">
        <v>99</v>
      </c>
      <c r="Q2255" s="14" t="s">
        <v>94</v>
      </c>
      <c r="R2255" s="14" t="n">
        <v>0</v>
      </c>
      <c r="S2255" s="14" t="n">
        <v>0</v>
      </c>
      <c r="T2255" s="14" t="n">
        <v>0</v>
      </c>
      <c r="U2255" s="14" t="s">
        <v>95</v>
      </c>
      <c r="V2255" s="14" t="s">
        <v>95</v>
      </c>
      <c r="W2255" s="14" t="n">
        <v>0</v>
      </c>
      <c r="X2255" s="14" t="s">
        <v>86</v>
      </c>
      <c r="Y2255" s="14" t="n">
        <v>28</v>
      </c>
      <c r="Z2255" s="14" t="n">
        <v>0</v>
      </c>
      <c r="AA2255" s="14" t="n">
        <v>0</v>
      </c>
      <c r="AB2255" s="14" t="s">
        <v>87</v>
      </c>
      <c r="AC2255" s="14" t="n">
        <v>66</v>
      </c>
      <c r="AD2255" s="14" t="n">
        <v>0</v>
      </c>
      <c r="AE2255" s="14" t="n">
        <v>0</v>
      </c>
      <c r="AF2255" s="14" t="s">
        <v>88</v>
      </c>
      <c r="AG2255" s="15" t="n">
        <v>42401</v>
      </c>
      <c r="AH2255" s="14" t="n">
        <f aca="false">I2255+J2255</f>
        <v>3</v>
      </c>
      <c r="AI2255" s="14" t="n">
        <f aca="false">K2255+L2255+M2255</f>
        <v>2</v>
      </c>
      <c r="AJ2255" s="14" t="n">
        <f aca="false">AC2255*AH2255</f>
        <v>198</v>
      </c>
      <c r="AK2255" s="14" t="str">
        <f aca="false">IF(C2255=1,"Cancelled","Completed")</f>
        <v>Completed</v>
      </c>
      <c r="AL2255" s="14" t="str">
        <f aca="false">_xlfn.IFS(D2255&lt;=7,"0-7 Days",D2255&lt;=30,"8-30 Days",D2255&lt;=90,"31-90 Days",TRUE(),"90+ Days")</f>
        <v>0-7 Days</v>
      </c>
      <c r="AM2255" s="14" t="str">
        <f aca="false">_xlfn.IFS(OR(F2255="December",F2255="January",F2255="February"),"Winter",OR(F2255="March",F2255="April",F2255="May"),"Spring",OR(F2255="June",F2255="July",F2255="August"),"Summer",TRUE(),"Autumn")</f>
        <v>Winter</v>
      </c>
      <c r="AN2255" s="14" t="str">
        <f aca="false">IF(L2255+M2255&gt;0,"Family","Adult Only")</f>
        <v>Adult Only</v>
      </c>
      <c r="AO2255" s="14" t="str">
        <f aca="false">IF(U2255=V2255,"Same","Changed")</f>
        <v>Same</v>
      </c>
    </row>
    <row r="2256" customFormat="false" ht="15" hidden="false" customHeight="false" outlineLevel="0" collapsed="false">
      <c r="A2256" s="0" t="n">
        <v>2373</v>
      </c>
      <c r="B2256" s="0" t="s">
        <v>90</v>
      </c>
      <c r="C2256" s="0" t="n">
        <v>1</v>
      </c>
      <c r="D2256" s="0" t="n">
        <v>69</v>
      </c>
      <c r="E2256" s="0" t="n">
        <v>2017</v>
      </c>
      <c r="F2256" s="0" t="s">
        <v>106</v>
      </c>
      <c r="G2256" s="0" t="n">
        <v>14</v>
      </c>
      <c r="H2256" s="0" t="n">
        <v>6</v>
      </c>
      <c r="I2256" s="0" t="n">
        <v>0</v>
      </c>
      <c r="J2256" s="0" t="n">
        <v>3</v>
      </c>
      <c r="K2256" s="0" t="n">
        <v>1</v>
      </c>
      <c r="L2256" s="0" t="n">
        <v>0</v>
      </c>
      <c r="M2256" s="0" t="n">
        <v>0</v>
      </c>
      <c r="N2256" s="0" t="s">
        <v>82</v>
      </c>
      <c r="O2256" s="0" t="s">
        <v>92</v>
      </c>
      <c r="P2256" s="0" t="s">
        <v>128</v>
      </c>
      <c r="Q2256" s="0" t="s">
        <v>128</v>
      </c>
      <c r="R2256" s="0" t="n">
        <v>0</v>
      </c>
      <c r="S2256" s="0" t="n">
        <v>0</v>
      </c>
      <c r="T2256" s="0" t="n">
        <v>0</v>
      </c>
      <c r="U2256" s="0" t="s">
        <v>95</v>
      </c>
      <c r="V2256" s="0" t="s">
        <v>95</v>
      </c>
      <c r="W2256" s="0" t="n">
        <v>0</v>
      </c>
      <c r="X2256" s="0" t="s">
        <v>120</v>
      </c>
      <c r="Y2256" s="0" t="n">
        <v>0</v>
      </c>
      <c r="Z2256" s="0" t="n">
        <v>197</v>
      </c>
      <c r="AA2256" s="0" t="n">
        <v>0</v>
      </c>
      <c r="AB2256" s="0" t="s">
        <v>87</v>
      </c>
      <c r="AC2256" s="0" t="n">
        <v>85</v>
      </c>
      <c r="AD2256" s="0" t="n">
        <v>0</v>
      </c>
      <c r="AE2256" s="0" t="n">
        <v>0</v>
      </c>
      <c r="AF2256" s="0" t="s">
        <v>96</v>
      </c>
      <c r="AG2256" s="13" t="n">
        <v>42762</v>
      </c>
      <c r="AH2256" s="25" t="n">
        <f aca="false">I2256+J2256</f>
        <v>3</v>
      </c>
      <c r="AI2256" s="25" t="n">
        <f aca="false">K2256+L2256+M2256</f>
        <v>1</v>
      </c>
      <c r="AJ2256" s="25" t="n">
        <f aca="false">AC2256*AH2256</f>
        <v>255</v>
      </c>
      <c r="AK2256" s="0" t="str">
        <f aca="false">IF(C2256=1,"Cancelled","Completed")</f>
        <v>Cancelled</v>
      </c>
      <c r="AL2256" s="0" t="str">
        <f aca="false">_xlfn.IFS(D2256&lt;=7,"0-7 Days",D2256&lt;=30,"8-30 Days",D2256&lt;=90,"31-90 Days",TRUE(),"90+ Days")</f>
        <v>31-90 Days</v>
      </c>
      <c r="AM2256" s="0" t="str">
        <f aca="false">_xlfn.IFS(OR(F2256="December",F2256="January",F2256="February"),"Winter",OR(F2256="March",F2256="April",F2256="May"),"Spring",OR(F2256="June",F2256="July",F2256="August"),"Summer",TRUE(),"Autumn")</f>
        <v>Spring</v>
      </c>
      <c r="AN2256" s="0" t="str">
        <f aca="false">IF(L2256+M2256&gt;0,"Family","Adult Only")</f>
        <v>Adult Only</v>
      </c>
      <c r="AO2256" s="0" t="str">
        <f aca="false">IF(U2256=V2256,"Same","Changed")</f>
        <v>Same</v>
      </c>
    </row>
    <row r="2257" customFormat="false" ht="15" hidden="false" customHeight="false" outlineLevel="0" collapsed="false">
      <c r="A2257" s="14" t="n">
        <v>2374</v>
      </c>
      <c r="B2257" s="14" t="s">
        <v>80</v>
      </c>
      <c r="C2257" s="14" t="n">
        <v>0</v>
      </c>
      <c r="D2257" s="14" t="n">
        <v>146</v>
      </c>
      <c r="E2257" s="14" t="n">
        <v>2017</v>
      </c>
      <c r="F2257" s="14" t="s">
        <v>135</v>
      </c>
      <c r="G2257" s="14" t="n">
        <v>24</v>
      </c>
      <c r="H2257" s="14" t="n">
        <v>13</v>
      </c>
      <c r="I2257" s="14" t="n">
        <v>2</v>
      </c>
      <c r="J2257" s="14" t="n">
        <v>8</v>
      </c>
      <c r="K2257" s="14" t="n">
        <v>2</v>
      </c>
      <c r="L2257" s="14" t="n">
        <v>0</v>
      </c>
      <c r="M2257" s="14" t="n">
        <v>0</v>
      </c>
      <c r="N2257" s="14" t="s">
        <v>112</v>
      </c>
      <c r="O2257" s="14" t="s">
        <v>83</v>
      </c>
      <c r="P2257" s="14" t="s">
        <v>99</v>
      </c>
      <c r="Q2257" s="14" t="s">
        <v>94</v>
      </c>
      <c r="R2257" s="14" t="n">
        <v>0</v>
      </c>
      <c r="S2257" s="14" t="n">
        <v>0</v>
      </c>
      <c r="T2257" s="14" t="n">
        <v>0</v>
      </c>
      <c r="U2257" s="14" t="s">
        <v>95</v>
      </c>
      <c r="V2257" s="14" t="s">
        <v>95</v>
      </c>
      <c r="W2257" s="14" t="n">
        <v>0</v>
      </c>
      <c r="X2257" s="14" t="s">
        <v>86</v>
      </c>
      <c r="Y2257" s="14" t="n">
        <v>40</v>
      </c>
      <c r="Z2257" s="14" t="n">
        <v>0</v>
      </c>
      <c r="AA2257" s="14" t="n">
        <v>0</v>
      </c>
      <c r="AB2257" s="14" t="s">
        <v>125</v>
      </c>
      <c r="AC2257" s="14" t="n">
        <v>88.7</v>
      </c>
      <c r="AD2257" s="14" t="n">
        <v>0</v>
      </c>
      <c r="AE2257" s="14" t="n">
        <v>0</v>
      </c>
      <c r="AF2257" s="14" t="s">
        <v>88</v>
      </c>
      <c r="AG2257" s="15" t="n">
        <v>42909</v>
      </c>
      <c r="AH2257" s="14" t="n">
        <f aca="false">I2257+J2257</f>
        <v>10</v>
      </c>
      <c r="AI2257" s="14" t="n">
        <f aca="false">K2257+L2257+M2257</f>
        <v>2</v>
      </c>
      <c r="AJ2257" s="14" t="n">
        <f aca="false">AC2257*AH2257</f>
        <v>887</v>
      </c>
      <c r="AK2257" s="14" t="str">
        <f aca="false">IF(C2257=1,"Cancelled","Completed")</f>
        <v>Completed</v>
      </c>
      <c r="AL2257" s="14" t="str">
        <f aca="false">_xlfn.IFS(D2257&lt;=7,"0-7 Days",D2257&lt;=30,"8-30 Days",D2257&lt;=90,"31-90 Days",TRUE(),"90+ Days")</f>
        <v>90+ Days</v>
      </c>
      <c r="AM2257" s="14" t="str">
        <f aca="false">_xlfn.IFS(OR(F2257="December",F2257="January",F2257="February"),"Winter",OR(F2257="March",F2257="April",F2257="May"),"Spring",OR(F2257="June",F2257="July",F2257="August"),"Summer",TRUE(),"Autumn")</f>
        <v>Summer</v>
      </c>
      <c r="AN2257" s="14" t="str">
        <f aca="false">IF(L2257+M2257&gt;0,"Family","Adult Only")</f>
        <v>Adult Only</v>
      </c>
      <c r="AO2257" s="14" t="str">
        <f aca="false">IF(U2257=V2257,"Same","Changed")</f>
        <v>Same</v>
      </c>
    </row>
    <row r="2258" customFormat="false" ht="15" hidden="false" customHeight="false" outlineLevel="0" collapsed="false">
      <c r="A2258" s="0" t="n">
        <v>2375</v>
      </c>
      <c r="B2258" s="0" t="s">
        <v>90</v>
      </c>
      <c r="C2258" s="0" t="n">
        <v>0</v>
      </c>
      <c r="D2258" s="0" t="n">
        <v>423</v>
      </c>
      <c r="E2258" s="0" t="n">
        <v>2017</v>
      </c>
      <c r="F2258" s="0" t="s">
        <v>91</v>
      </c>
      <c r="G2258" s="0" t="n">
        <v>29</v>
      </c>
      <c r="H2258" s="0" t="n">
        <v>22</v>
      </c>
      <c r="I2258" s="0" t="n">
        <v>1</v>
      </c>
      <c r="J2258" s="0" t="n">
        <v>1</v>
      </c>
      <c r="K2258" s="0" t="n">
        <v>2</v>
      </c>
      <c r="L2258" s="0" t="n">
        <v>0</v>
      </c>
      <c r="M2258" s="0" t="n">
        <v>0</v>
      </c>
      <c r="N2258" s="0" t="s">
        <v>112</v>
      </c>
      <c r="O2258" s="0" t="s">
        <v>108</v>
      </c>
      <c r="P2258" s="0" t="s">
        <v>99</v>
      </c>
      <c r="Q2258" s="0" t="s">
        <v>94</v>
      </c>
      <c r="R2258" s="0" t="n">
        <v>0</v>
      </c>
      <c r="S2258" s="0" t="n">
        <v>0</v>
      </c>
      <c r="T2258" s="0" t="n">
        <v>0</v>
      </c>
      <c r="U2258" s="0" t="s">
        <v>95</v>
      </c>
      <c r="V2258" s="0" t="s">
        <v>95</v>
      </c>
      <c r="W2258" s="0" t="n">
        <v>0</v>
      </c>
      <c r="X2258" s="0" t="s">
        <v>86</v>
      </c>
      <c r="Y2258" s="0" t="n">
        <v>6</v>
      </c>
      <c r="Z2258" s="0" t="n">
        <v>0</v>
      </c>
      <c r="AA2258" s="0" t="n">
        <v>0</v>
      </c>
      <c r="AB2258" s="0" t="s">
        <v>101</v>
      </c>
      <c r="AC2258" s="0" t="n">
        <v>122.4</v>
      </c>
      <c r="AD2258" s="0" t="n">
        <v>0</v>
      </c>
      <c r="AE2258" s="0" t="n">
        <v>1</v>
      </c>
      <c r="AF2258" s="0" t="s">
        <v>88</v>
      </c>
      <c r="AG2258" s="13" t="n">
        <v>42940</v>
      </c>
      <c r="AH2258" s="25" t="n">
        <f aca="false">I2258+J2258</f>
        <v>2</v>
      </c>
      <c r="AI2258" s="25" t="n">
        <f aca="false">K2258+L2258+M2258</f>
        <v>2</v>
      </c>
      <c r="AJ2258" s="25" t="n">
        <f aca="false">AC2258*AH2258</f>
        <v>244.8</v>
      </c>
      <c r="AK2258" s="0" t="str">
        <f aca="false">IF(C2258=1,"Cancelled","Completed")</f>
        <v>Completed</v>
      </c>
      <c r="AL2258" s="0" t="str">
        <f aca="false">_xlfn.IFS(D2258&lt;=7,"0-7 Days",D2258&lt;=30,"8-30 Days",D2258&lt;=90,"31-90 Days",TRUE(),"90+ Days")</f>
        <v>90+ Days</v>
      </c>
      <c r="AM2258" s="0" t="str">
        <f aca="false">_xlfn.IFS(OR(F2258="December",F2258="January",F2258="February"),"Winter",OR(F2258="March",F2258="April",F2258="May"),"Spring",OR(F2258="June",F2258="July",F2258="August"),"Summer",TRUE(),"Autumn")</f>
        <v>Summer</v>
      </c>
      <c r="AN2258" s="0" t="str">
        <f aca="false">IF(L2258+M2258&gt;0,"Family","Adult Only")</f>
        <v>Adult Only</v>
      </c>
      <c r="AO2258" s="0" t="str">
        <f aca="false">IF(U2258=V2258,"Same","Changed")</f>
        <v>Same</v>
      </c>
    </row>
    <row r="2259" customFormat="false" ht="15" hidden="false" customHeight="false" outlineLevel="0" collapsed="false">
      <c r="A2259" s="14" t="n">
        <v>2377</v>
      </c>
      <c r="B2259" s="14" t="s">
        <v>90</v>
      </c>
      <c r="C2259" s="14" t="n">
        <v>1</v>
      </c>
      <c r="D2259" s="14" t="n">
        <v>4</v>
      </c>
      <c r="E2259" s="14" t="n">
        <v>2016</v>
      </c>
      <c r="F2259" s="14" t="s">
        <v>111</v>
      </c>
      <c r="G2259" s="14" t="n">
        <v>43</v>
      </c>
      <c r="H2259" s="14" t="n">
        <v>17</v>
      </c>
      <c r="I2259" s="14" t="n">
        <v>1</v>
      </c>
      <c r="J2259" s="14" t="n">
        <v>4</v>
      </c>
      <c r="K2259" s="14" t="n">
        <v>2</v>
      </c>
      <c r="L2259" s="14" t="n">
        <v>0</v>
      </c>
      <c r="M2259" s="14" t="n">
        <v>0</v>
      </c>
      <c r="N2259" s="14" t="s">
        <v>82</v>
      </c>
      <c r="O2259" s="14" t="s">
        <v>122</v>
      </c>
      <c r="P2259" s="14" t="s">
        <v>93</v>
      </c>
      <c r="Q2259" s="14" t="s">
        <v>94</v>
      </c>
      <c r="R2259" s="14" t="n">
        <v>0</v>
      </c>
      <c r="S2259" s="14" t="n">
        <v>0</v>
      </c>
      <c r="T2259" s="14" t="n">
        <v>0</v>
      </c>
      <c r="U2259" s="14" t="s">
        <v>95</v>
      </c>
      <c r="V2259" s="14" t="s">
        <v>95</v>
      </c>
      <c r="W2259" s="14" t="n">
        <v>0</v>
      </c>
      <c r="X2259" s="14" t="s">
        <v>86</v>
      </c>
      <c r="Y2259" s="14" t="n">
        <v>9</v>
      </c>
      <c r="Z2259" s="14" t="n">
        <v>0</v>
      </c>
      <c r="AA2259" s="14" t="n">
        <v>0</v>
      </c>
      <c r="AB2259" s="14" t="s">
        <v>87</v>
      </c>
      <c r="AC2259" s="14" t="n">
        <v>160</v>
      </c>
      <c r="AD2259" s="14" t="n">
        <v>0</v>
      </c>
      <c r="AE2259" s="14" t="n">
        <v>1</v>
      </c>
      <c r="AF2259" s="14" t="s">
        <v>96</v>
      </c>
      <c r="AG2259" s="15" t="n">
        <v>42657</v>
      </c>
      <c r="AH2259" s="14" t="n">
        <f aca="false">I2259+J2259</f>
        <v>5</v>
      </c>
      <c r="AI2259" s="14" t="n">
        <f aca="false">K2259+L2259+M2259</f>
        <v>2</v>
      </c>
      <c r="AJ2259" s="14" t="n">
        <f aca="false">AC2259*AH2259</f>
        <v>800</v>
      </c>
      <c r="AK2259" s="14" t="str">
        <f aca="false">IF(C2259=1,"Cancelled","Completed")</f>
        <v>Cancelled</v>
      </c>
      <c r="AL2259" s="14" t="str">
        <f aca="false">_xlfn.IFS(D2259&lt;=7,"0-7 Days",D2259&lt;=30,"8-30 Days",D2259&lt;=90,"31-90 Days",TRUE(),"90+ Days")</f>
        <v>0-7 Days</v>
      </c>
      <c r="AM2259" s="14" t="str">
        <f aca="false">_xlfn.IFS(OR(F2259="December",F2259="January",F2259="February"),"Winter",OR(F2259="March",F2259="April",F2259="May"),"Spring",OR(F2259="June",F2259="July",F2259="August"),"Summer",TRUE(),"Autumn")</f>
        <v>Autumn</v>
      </c>
      <c r="AN2259" s="14" t="str">
        <f aca="false">IF(L2259+M2259&gt;0,"Family","Adult Only")</f>
        <v>Adult Only</v>
      </c>
      <c r="AO2259" s="14" t="str">
        <f aca="false">IF(U2259=V2259,"Same","Changed")</f>
        <v>Same</v>
      </c>
    </row>
    <row r="2260" customFormat="false" ht="15" hidden="false" customHeight="false" outlineLevel="0" collapsed="false">
      <c r="A2260" s="0" t="n">
        <v>2378</v>
      </c>
      <c r="B2260" s="0" t="s">
        <v>80</v>
      </c>
      <c r="C2260" s="0" t="n">
        <v>0</v>
      </c>
      <c r="D2260" s="0" t="n">
        <v>145</v>
      </c>
      <c r="E2260" s="0" t="n">
        <v>2017</v>
      </c>
      <c r="F2260" s="0" t="s">
        <v>135</v>
      </c>
      <c r="G2260" s="0" t="n">
        <v>25</v>
      </c>
      <c r="H2260" s="0" t="n">
        <v>18</v>
      </c>
      <c r="I2260" s="0" t="n">
        <v>2</v>
      </c>
      <c r="J2260" s="0" t="n">
        <v>2</v>
      </c>
      <c r="K2260" s="0" t="n">
        <v>2</v>
      </c>
      <c r="L2260" s="0" t="n">
        <v>0</v>
      </c>
      <c r="M2260" s="0" t="n">
        <v>0</v>
      </c>
      <c r="N2260" s="0" t="s">
        <v>82</v>
      </c>
      <c r="O2260" s="0" t="s">
        <v>151</v>
      </c>
      <c r="P2260" s="0" t="s">
        <v>99</v>
      </c>
      <c r="Q2260" s="0" t="s">
        <v>94</v>
      </c>
      <c r="R2260" s="0" t="n">
        <v>0</v>
      </c>
      <c r="S2260" s="0" t="n">
        <v>0</v>
      </c>
      <c r="T2260" s="0" t="n">
        <v>0</v>
      </c>
      <c r="U2260" s="0" t="s">
        <v>95</v>
      </c>
      <c r="V2260" s="0" t="s">
        <v>95</v>
      </c>
      <c r="W2260" s="0" t="n">
        <v>0</v>
      </c>
      <c r="X2260" s="0" t="s">
        <v>86</v>
      </c>
      <c r="Y2260" s="0" t="n">
        <v>410</v>
      </c>
      <c r="Z2260" s="0" t="n">
        <v>0</v>
      </c>
      <c r="AA2260" s="0" t="n">
        <v>0</v>
      </c>
      <c r="AB2260" s="0" t="s">
        <v>87</v>
      </c>
      <c r="AC2260" s="0" t="n">
        <v>58.7</v>
      </c>
      <c r="AD2260" s="0" t="n">
        <v>0</v>
      </c>
      <c r="AE2260" s="0" t="n">
        <v>0</v>
      </c>
      <c r="AF2260" s="0" t="s">
        <v>88</v>
      </c>
      <c r="AG2260" s="13" t="n">
        <v>42908</v>
      </c>
      <c r="AH2260" s="25" t="n">
        <f aca="false">I2260+J2260</f>
        <v>4</v>
      </c>
      <c r="AI2260" s="25" t="n">
        <f aca="false">K2260+L2260+M2260</f>
        <v>2</v>
      </c>
      <c r="AJ2260" s="25" t="n">
        <f aca="false">AC2260*AH2260</f>
        <v>234.8</v>
      </c>
      <c r="AK2260" s="0" t="str">
        <f aca="false">IF(C2260=1,"Cancelled","Completed")</f>
        <v>Completed</v>
      </c>
      <c r="AL2260" s="0" t="str">
        <f aca="false">_xlfn.IFS(D2260&lt;=7,"0-7 Days",D2260&lt;=30,"8-30 Days",D2260&lt;=90,"31-90 Days",TRUE(),"90+ Days")</f>
        <v>90+ Days</v>
      </c>
      <c r="AM2260" s="0" t="str">
        <f aca="false">_xlfn.IFS(OR(F2260="December",F2260="January",F2260="February"),"Winter",OR(F2260="March",F2260="April",F2260="May"),"Spring",OR(F2260="June",F2260="July",F2260="August"),"Summer",TRUE(),"Autumn")</f>
        <v>Summer</v>
      </c>
      <c r="AN2260" s="0" t="str">
        <f aca="false">IF(L2260+M2260&gt;0,"Family","Adult Only")</f>
        <v>Adult Only</v>
      </c>
      <c r="AO2260" s="0" t="str">
        <f aca="false">IF(U2260=V2260,"Same","Changed")</f>
        <v>Same</v>
      </c>
    </row>
    <row r="2261" customFormat="false" ht="15" hidden="false" customHeight="false" outlineLevel="0" collapsed="false">
      <c r="A2261" s="14" t="n">
        <v>2379</v>
      </c>
      <c r="B2261" s="14" t="s">
        <v>80</v>
      </c>
      <c r="C2261" s="14" t="n">
        <v>1</v>
      </c>
      <c r="D2261" s="14" t="n">
        <v>67</v>
      </c>
      <c r="E2261" s="14" t="n">
        <v>2015</v>
      </c>
      <c r="F2261" s="14" t="s">
        <v>114</v>
      </c>
      <c r="G2261" s="14" t="n">
        <v>39</v>
      </c>
      <c r="H2261" s="14" t="n">
        <v>25</v>
      </c>
      <c r="I2261" s="14" t="n">
        <v>2</v>
      </c>
      <c r="J2261" s="14" t="n">
        <v>4</v>
      </c>
      <c r="K2261" s="14" t="n">
        <v>2</v>
      </c>
      <c r="L2261" s="14" t="n">
        <v>0</v>
      </c>
      <c r="M2261" s="14" t="n">
        <v>0</v>
      </c>
      <c r="N2261" s="14" t="s">
        <v>112</v>
      </c>
      <c r="O2261" s="14" t="s">
        <v>92</v>
      </c>
      <c r="P2261" s="14" t="s">
        <v>93</v>
      </c>
      <c r="Q2261" s="14" t="s">
        <v>94</v>
      </c>
      <c r="R2261" s="14" t="n">
        <v>0</v>
      </c>
      <c r="S2261" s="14" t="n">
        <v>0</v>
      </c>
      <c r="T2261" s="14" t="n">
        <v>0</v>
      </c>
      <c r="U2261" s="14" t="s">
        <v>95</v>
      </c>
      <c r="V2261" s="14" t="s">
        <v>95</v>
      </c>
      <c r="W2261" s="14" t="n">
        <v>0</v>
      </c>
      <c r="X2261" s="14" t="s">
        <v>86</v>
      </c>
      <c r="Y2261" s="14" t="n">
        <v>240</v>
      </c>
      <c r="Z2261" s="14" t="n">
        <v>0</v>
      </c>
      <c r="AA2261" s="14" t="n">
        <v>0</v>
      </c>
      <c r="AB2261" s="14" t="s">
        <v>87</v>
      </c>
      <c r="AC2261" s="14" t="n">
        <v>109</v>
      </c>
      <c r="AD2261" s="14" t="n">
        <v>0</v>
      </c>
      <c r="AE2261" s="14" t="n">
        <v>2</v>
      </c>
      <c r="AF2261" s="14" t="s">
        <v>96</v>
      </c>
      <c r="AG2261" s="15" t="n">
        <v>42247</v>
      </c>
      <c r="AH2261" s="14" t="n">
        <f aca="false">I2261+J2261</f>
        <v>6</v>
      </c>
      <c r="AI2261" s="14" t="n">
        <f aca="false">K2261+L2261+M2261</f>
        <v>2</v>
      </c>
      <c r="AJ2261" s="14" t="n">
        <f aca="false">AC2261*AH2261</f>
        <v>654</v>
      </c>
      <c r="AK2261" s="14" t="str">
        <f aca="false">IF(C2261=1,"Cancelled","Completed")</f>
        <v>Cancelled</v>
      </c>
      <c r="AL2261" s="14" t="str">
        <f aca="false">_xlfn.IFS(D2261&lt;=7,"0-7 Days",D2261&lt;=30,"8-30 Days",D2261&lt;=90,"31-90 Days",TRUE(),"90+ Days")</f>
        <v>31-90 Days</v>
      </c>
      <c r="AM2261" s="14" t="str">
        <f aca="false">_xlfn.IFS(OR(F2261="December",F2261="January",F2261="February"),"Winter",OR(F2261="March",F2261="April",F2261="May"),"Spring",OR(F2261="June",F2261="July",F2261="August"),"Summer",TRUE(),"Autumn")</f>
        <v>Autumn</v>
      </c>
      <c r="AN2261" s="14" t="str">
        <f aca="false">IF(L2261+M2261&gt;0,"Family","Adult Only")</f>
        <v>Adult Only</v>
      </c>
      <c r="AO2261" s="14" t="str">
        <f aca="false">IF(U2261=V2261,"Same","Changed")</f>
        <v>Same</v>
      </c>
    </row>
    <row r="2262" customFormat="false" ht="15" hidden="false" customHeight="false" outlineLevel="0" collapsed="false">
      <c r="A2262" s="0" t="n">
        <v>2380</v>
      </c>
      <c r="B2262" s="0" t="s">
        <v>90</v>
      </c>
      <c r="C2262" s="0" t="n">
        <v>1</v>
      </c>
      <c r="D2262" s="0" t="n">
        <v>156</v>
      </c>
      <c r="E2262" s="0" t="n">
        <v>2017</v>
      </c>
      <c r="F2262" s="0" t="s">
        <v>106</v>
      </c>
      <c r="G2262" s="0" t="n">
        <v>17</v>
      </c>
      <c r="H2262" s="0" t="n">
        <v>26</v>
      </c>
      <c r="I2262" s="0" t="n">
        <v>0</v>
      </c>
      <c r="J2262" s="0" t="n">
        <v>3</v>
      </c>
      <c r="K2262" s="0" t="n">
        <v>2</v>
      </c>
      <c r="L2262" s="0" t="n">
        <v>0</v>
      </c>
      <c r="M2262" s="0" t="n">
        <v>0</v>
      </c>
      <c r="N2262" s="0" t="s">
        <v>82</v>
      </c>
      <c r="O2262" s="0" t="s">
        <v>92</v>
      </c>
      <c r="P2262" s="0" t="s">
        <v>116</v>
      </c>
      <c r="Q2262" s="0" t="s">
        <v>94</v>
      </c>
      <c r="R2262" s="0" t="n">
        <v>0</v>
      </c>
      <c r="S2262" s="0" t="n">
        <v>0</v>
      </c>
      <c r="T2262" s="0" t="n">
        <v>0</v>
      </c>
      <c r="U2262" s="0" t="s">
        <v>95</v>
      </c>
      <c r="V2262" s="0" t="s">
        <v>95</v>
      </c>
      <c r="W2262" s="0" t="n">
        <v>0</v>
      </c>
      <c r="X2262" s="0" t="s">
        <v>120</v>
      </c>
      <c r="Y2262" s="0" t="n">
        <v>37</v>
      </c>
      <c r="Z2262" s="0" t="n">
        <v>0</v>
      </c>
      <c r="AA2262" s="0" t="n">
        <v>0</v>
      </c>
      <c r="AB2262" s="0" t="s">
        <v>87</v>
      </c>
      <c r="AC2262" s="0" t="n">
        <v>100</v>
      </c>
      <c r="AD2262" s="0" t="n">
        <v>0</v>
      </c>
      <c r="AE2262" s="0" t="n">
        <v>0</v>
      </c>
      <c r="AF2262" s="0" t="s">
        <v>96</v>
      </c>
      <c r="AG2262" s="13" t="n">
        <v>42695</v>
      </c>
      <c r="AH2262" s="25" t="n">
        <f aca="false">I2262+J2262</f>
        <v>3</v>
      </c>
      <c r="AI2262" s="25" t="n">
        <f aca="false">K2262+L2262+M2262</f>
        <v>2</v>
      </c>
      <c r="AJ2262" s="25" t="n">
        <f aca="false">AC2262*AH2262</f>
        <v>300</v>
      </c>
      <c r="AK2262" s="0" t="str">
        <f aca="false">IF(C2262=1,"Cancelled","Completed")</f>
        <v>Cancelled</v>
      </c>
      <c r="AL2262" s="0" t="str">
        <f aca="false">_xlfn.IFS(D2262&lt;=7,"0-7 Days",D2262&lt;=30,"8-30 Days",D2262&lt;=90,"31-90 Days",TRUE(),"90+ Days")</f>
        <v>90+ Days</v>
      </c>
      <c r="AM2262" s="0" t="str">
        <f aca="false">_xlfn.IFS(OR(F2262="December",F2262="January",F2262="February"),"Winter",OR(F2262="March",F2262="April",F2262="May"),"Spring",OR(F2262="June",F2262="July",F2262="August"),"Summer",TRUE(),"Autumn")</f>
        <v>Spring</v>
      </c>
      <c r="AN2262" s="0" t="str">
        <f aca="false">IF(L2262+M2262&gt;0,"Family","Adult Only")</f>
        <v>Adult Only</v>
      </c>
      <c r="AO2262" s="0" t="str">
        <f aca="false">IF(U2262=V2262,"Same","Changed")</f>
        <v>Same</v>
      </c>
    </row>
    <row r="2263" customFormat="false" ht="15" hidden="false" customHeight="false" outlineLevel="0" collapsed="false">
      <c r="A2263" s="14" t="n">
        <v>2381</v>
      </c>
      <c r="B2263" s="14" t="s">
        <v>90</v>
      </c>
      <c r="C2263" s="14" t="n">
        <v>0</v>
      </c>
      <c r="D2263" s="14" t="n">
        <v>58</v>
      </c>
      <c r="E2263" s="14" t="n">
        <v>2015</v>
      </c>
      <c r="F2263" s="14" t="s">
        <v>111</v>
      </c>
      <c r="G2263" s="14" t="n">
        <v>44</v>
      </c>
      <c r="H2263" s="14" t="n">
        <v>30</v>
      </c>
      <c r="I2263" s="14" t="n">
        <v>0</v>
      </c>
      <c r="J2263" s="14" t="n">
        <v>1</v>
      </c>
      <c r="K2263" s="14" t="n">
        <v>1</v>
      </c>
      <c r="L2263" s="14" t="n">
        <v>0</v>
      </c>
      <c r="M2263" s="14" t="n">
        <v>0</v>
      </c>
      <c r="N2263" s="14" t="s">
        <v>82</v>
      </c>
      <c r="O2263" s="14" t="s">
        <v>92</v>
      </c>
      <c r="P2263" s="14" t="s">
        <v>93</v>
      </c>
      <c r="Q2263" s="14" t="s">
        <v>94</v>
      </c>
      <c r="R2263" s="14" t="n">
        <v>0</v>
      </c>
      <c r="S2263" s="14" t="n">
        <v>0</v>
      </c>
      <c r="T2263" s="14" t="n">
        <v>0</v>
      </c>
      <c r="U2263" s="14" t="s">
        <v>95</v>
      </c>
      <c r="V2263" s="14" t="s">
        <v>95</v>
      </c>
      <c r="W2263" s="14" t="n">
        <v>0</v>
      </c>
      <c r="X2263" s="14" t="s">
        <v>86</v>
      </c>
      <c r="Y2263" s="14" t="n">
        <v>9</v>
      </c>
      <c r="Z2263" s="14" t="n">
        <v>0</v>
      </c>
      <c r="AA2263" s="14" t="n">
        <v>0</v>
      </c>
      <c r="AB2263" s="14" t="s">
        <v>125</v>
      </c>
      <c r="AC2263" s="14" t="n">
        <v>85.5</v>
      </c>
      <c r="AD2263" s="14" t="n">
        <v>0</v>
      </c>
      <c r="AE2263" s="14" t="n">
        <v>2</v>
      </c>
      <c r="AF2263" s="14" t="s">
        <v>88</v>
      </c>
      <c r="AG2263" s="15" t="n">
        <v>42308</v>
      </c>
      <c r="AH2263" s="14" t="n">
        <f aca="false">I2263+J2263</f>
        <v>1</v>
      </c>
      <c r="AI2263" s="14" t="n">
        <f aca="false">K2263+L2263+M2263</f>
        <v>1</v>
      </c>
      <c r="AJ2263" s="14" t="n">
        <f aca="false">AC2263*AH2263</f>
        <v>85.5</v>
      </c>
      <c r="AK2263" s="14" t="str">
        <f aca="false">IF(C2263=1,"Cancelled","Completed")</f>
        <v>Completed</v>
      </c>
      <c r="AL2263" s="14" t="str">
        <f aca="false">_xlfn.IFS(D2263&lt;=7,"0-7 Days",D2263&lt;=30,"8-30 Days",D2263&lt;=90,"31-90 Days",TRUE(),"90+ Days")</f>
        <v>31-90 Days</v>
      </c>
      <c r="AM2263" s="14" t="str">
        <f aca="false">_xlfn.IFS(OR(F2263="December",F2263="January",F2263="February"),"Winter",OR(F2263="March",F2263="April",F2263="May"),"Spring",OR(F2263="June",F2263="July",F2263="August"),"Summer",TRUE(),"Autumn")</f>
        <v>Autumn</v>
      </c>
      <c r="AN2263" s="14" t="str">
        <f aca="false">IF(L2263+M2263&gt;0,"Family","Adult Only")</f>
        <v>Adult Only</v>
      </c>
      <c r="AO2263" s="14" t="str">
        <f aca="false">IF(U2263=V2263,"Same","Changed")</f>
        <v>Same</v>
      </c>
    </row>
    <row r="2264" customFormat="false" ht="15" hidden="false" customHeight="false" outlineLevel="0" collapsed="false">
      <c r="A2264" s="0" t="n">
        <v>2382</v>
      </c>
      <c r="B2264" s="0" t="s">
        <v>90</v>
      </c>
      <c r="C2264" s="0" t="n">
        <v>0</v>
      </c>
      <c r="D2264" s="0" t="n">
        <v>20</v>
      </c>
      <c r="E2264" s="0" t="n">
        <v>2016</v>
      </c>
      <c r="F2264" s="0" t="s">
        <v>113</v>
      </c>
      <c r="G2264" s="0" t="n">
        <v>47</v>
      </c>
      <c r="H2264" s="0" t="n">
        <v>14</v>
      </c>
      <c r="I2264" s="0" t="n">
        <v>1</v>
      </c>
      <c r="J2264" s="0" t="n">
        <v>2</v>
      </c>
      <c r="K2264" s="0" t="n">
        <v>2</v>
      </c>
      <c r="L2264" s="0" t="n">
        <v>0</v>
      </c>
      <c r="M2264" s="0" t="n">
        <v>0</v>
      </c>
      <c r="N2264" s="0" t="s">
        <v>82</v>
      </c>
      <c r="O2264" s="0" t="s">
        <v>115</v>
      </c>
      <c r="P2264" s="0" t="s">
        <v>99</v>
      </c>
      <c r="Q2264" s="0" t="s">
        <v>94</v>
      </c>
      <c r="R2264" s="0" t="n">
        <v>0</v>
      </c>
      <c r="S2264" s="0" t="n">
        <v>0</v>
      </c>
      <c r="T2264" s="0" t="n">
        <v>0</v>
      </c>
      <c r="U2264" s="0" t="s">
        <v>95</v>
      </c>
      <c r="V2264" s="0" t="s">
        <v>95</v>
      </c>
      <c r="W2264" s="0" t="n">
        <v>0</v>
      </c>
      <c r="X2264" s="0" t="s">
        <v>86</v>
      </c>
      <c r="Y2264" s="0" t="n">
        <v>85</v>
      </c>
      <c r="Z2264" s="0" t="n">
        <v>0</v>
      </c>
      <c r="AA2264" s="0" t="n">
        <v>0</v>
      </c>
      <c r="AB2264" s="0" t="s">
        <v>87</v>
      </c>
      <c r="AC2264" s="0" t="n">
        <v>80</v>
      </c>
      <c r="AD2264" s="0" t="n">
        <v>0</v>
      </c>
      <c r="AE2264" s="0" t="n">
        <v>0</v>
      </c>
      <c r="AF2264" s="0" t="s">
        <v>88</v>
      </c>
      <c r="AG2264" s="13" t="n">
        <v>42691</v>
      </c>
      <c r="AH2264" s="25" t="n">
        <f aca="false">I2264+J2264</f>
        <v>3</v>
      </c>
      <c r="AI2264" s="25" t="n">
        <f aca="false">K2264+L2264+M2264</f>
        <v>2</v>
      </c>
      <c r="AJ2264" s="25" t="n">
        <f aca="false">AC2264*AH2264</f>
        <v>240</v>
      </c>
      <c r="AK2264" s="0" t="str">
        <f aca="false">IF(C2264=1,"Cancelled","Completed")</f>
        <v>Completed</v>
      </c>
      <c r="AL2264" s="0" t="str">
        <f aca="false">_xlfn.IFS(D2264&lt;=7,"0-7 Days",D2264&lt;=30,"8-30 Days",D2264&lt;=90,"31-90 Days",TRUE(),"90+ Days")</f>
        <v>8-30 Days</v>
      </c>
      <c r="AM2264" s="0" t="str">
        <f aca="false">_xlfn.IFS(OR(F2264="December",F2264="January",F2264="February"),"Winter",OR(F2264="March",F2264="April",F2264="May"),"Spring",OR(F2264="June",F2264="July",F2264="August"),"Summer",TRUE(),"Autumn")</f>
        <v>Autumn</v>
      </c>
      <c r="AN2264" s="0" t="str">
        <f aca="false">IF(L2264+M2264&gt;0,"Family","Adult Only")</f>
        <v>Adult Only</v>
      </c>
      <c r="AO2264" s="0" t="str">
        <f aca="false">IF(U2264=V2264,"Same","Changed")</f>
        <v>Same</v>
      </c>
    </row>
    <row r="2265" customFormat="false" ht="15" hidden="false" customHeight="false" outlineLevel="0" collapsed="false">
      <c r="A2265" s="14" t="n">
        <v>2383</v>
      </c>
      <c r="B2265" s="14" t="s">
        <v>90</v>
      </c>
      <c r="C2265" s="14" t="n">
        <v>0</v>
      </c>
      <c r="D2265" s="14" t="n">
        <v>6</v>
      </c>
      <c r="E2265" s="14" t="n">
        <v>2017</v>
      </c>
      <c r="F2265" s="14" t="s">
        <v>119</v>
      </c>
      <c r="G2265" s="14" t="n">
        <v>34</v>
      </c>
      <c r="H2265" s="14" t="n">
        <v>23</v>
      </c>
      <c r="I2265" s="14" t="n">
        <v>0</v>
      </c>
      <c r="J2265" s="14" t="n">
        <v>2</v>
      </c>
      <c r="K2265" s="14" t="n">
        <v>2</v>
      </c>
      <c r="L2265" s="14" t="n">
        <v>1</v>
      </c>
      <c r="M2265" s="14" t="n">
        <v>1</v>
      </c>
      <c r="N2265" s="14" t="s">
        <v>82</v>
      </c>
      <c r="O2265" s="14" t="s">
        <v>92</v>
      </c>
      <c r="P2265" s="14" t="s">
        <v>84</v>
      </c>
      <c r="Q2265" s="14" t="s">
        <v>84</v>
      </c>
      <c r="R2265" s="14" t="n">
        <v>1</v>
      </c>
      <c r="S2265" s="14" t="n">
        <v>0</v>
      </c>
      <c r="T2265" s="14" t="n">
        <v>1</v>
      </c>
      <c r="U2265" s="14" t="s">
        <v>95</v>
      </c>
      <c r="V2265" s="14" t="s">
        <v>95</v>
      </c>
      <c r="W2265" s="14" t="n">
        <v>1</v>
      </c>
      <c r="X2265" s="14" t="s">
        <v>86</v>
      </c>
      <c r="Y2265" s="14" t="n">
        <v>0</v>
      </c>
      <c r="Z2265" s="14" t="n">
        <v>0</v>
      </c>
      <c r="AA2265" s="14" t="n">
        <v>0</v>
      </c>
      <c r="AB2265" s="14" t="s">
        <v>87</v>
      </c>
      <c r="AC2265" s="14" t="n">
        <v>100</v>
      </c>
      <c r="AD2265" s="14" t="n">
        <v>1</v>
      </c>
      <c r="AE2265" s="14" t="n">
        <v>3</v>
      </c>
      <c r="AF2265" s="14" t="s">
        <v>88</v>
      </c>
      <c r="AG2265" s="15" t="n">
        <v>42972</v>
      </c>
      <c r="AH2265" s="14" t="n">
        <f aca="false">I2265+J2265</f>
        <v>2</v>
      </c>
      <c r="AI2265" s="14" t="n">
        <f aca="false">K2265+L2265+M2265</f>
        <v>4</v>
      </c>
      <c r="AJ2265" s="14" t="n">
        <f aca="false">AC2265*AH2265</f>
        <v>200</v>
      </c>
      <c r="AK2265" s="14" t="str">
        <f aca="false">IF(C2265=1,"Cancelled","Completed")</f>
        <v>Completed</v>
      </c>
      <c r="AL2265" s="14" t="str">
        <f aca="false">_xlfn.IFS(D2265&lt;=7,"0-7 Days",D2265&lt;=30,"8-30 Days",D2265&lt;=90,"31-90 Days",TRUE(),"90+ Days")</f>
        <v>0-7 Days</v>
      </c>
      <c r="AM2265" s="14" t="str">
        <f aca="false">_xlfn.IFS(OR(F2265="December",F2265="January",F2265="February"),"Winter",OR(F2265="March",F2265="April",F2265="May"),"Spring",OR(F2265="June",F2265="July",F2265="August"),"Summer",TRUE(),"Autumn")</f>
        <v>Summer</v>
      </c>
      <c r="AN2265" s="14" t="str">
        <f aca="false">IF(L2265+M2265&gt;0,"Family","Adult Only")</f>
        <v>Family</v>
      </c>
      <c r="AO2265" s="14" t="str">
        <f aca="false">IF(U2265=V2265,"Same","Changed")</f>
        <v>Same</v>
      </c>
    </row>
    <row r="2266" customFormat="false" ht="15" hidden="false" customHeight="false" outlineLevel="0" collapsed="false">
      <c r="A2266" s="0" t="n">
        <v>2384</v>
      </c>
      <c r="B2266" s="0" t="s">
        <v>90</v>
      </c>
      <c r="C2266" s="0" t="n">
        <v>0</v>
      </c>
      <c r="D2266" s="0" t="n">
        <v>0</v>
      </c>
      <c r="E2266" s="0" t="n">
        <v>2016</v>
      </c>
      <c r="F2266" s="0" t="s">
        <v>121</v>
      </c>
      <c r="G2266" s="0" t="n">
        <v>20</v>
      </c>
      <c r="H2266" s="0" t="n">
        <v>10</v>
      </c>
      <c r="I2266" s="0" t="n">
        <v>0</v>
      </c>
      <c r="J2266" s="0" t="n">
        <v>3</v>
      </c>
      <c r="K2266" s="0" t="n">
        <v>1</v>
      </c>
      <c r="L2266" s="0" t="n">
        <v>0</v>
      </c>
      <c r="M2266" s="0" t="n">
        <v>0</v>
      </c>
      <c r="N2266" s="0" t="s">
        <v>82</v>
      </c>
      <c r="O2266" s="0" t="s">
        <v>157</v>
      </c>
      <c r="P2266" s="0" t="s">
        <v>99</v>
      </c>
      <c r="Q2266" s="0" t="s">
        <v>94</v>
      </c>
      <c r="R2266" s="0" t="n">
        <v>0</v>
      </c>
      <c r="S2266" s="0" t="n">
        <v>0</v>
      </c>
      <c r="T2266" s="0" t="n">
        <v>0</v>
      </c>
      <c r="U2266" s="0" t="s">
        <v>95</v>
      </c>
      <c r="V2266" s="0" t="s">
        <v>138</v>
      </c>
      <c r="W2266" s="0" t="n">
        <v>0</v>
      </c>
      <c r="X2266" s="0" t="s">
        <v>86</v>
      </c>
      <c r="Y2266" s="0" t="n">
        <v>157</v>
      </c>
      <c r="Z2266" s="0" t="n">
        <v>0</v>
      </c>
      <c r="AA2266" s="0" t="n">
        <v>0</v>
      </c>
      <c r="AB2266" s="0" t="s">
        <v>87</v>
      </c>
      <c r="AC2266" s="0" t="n">
        <v>108.8</v>
      </c>
      <c r="AD2266" s="0" t="n">
        <v>0</v>
      </c>
      <c r="AE2266" s="0" t="n">
        <v>0</v>
      </c>
      <c r="AF2266" s="0" t="s">
        <v>88</v>
      </c>
      <c r="AG2266" s="13" t="n">
        <v>42503</v>
      </c>
      <c r="AH2266" s="25" t="n">
        <f aca="false">I2266+J2266</f>
        <v>3</v>
      </c>
      <c r="AI2266" s="25" t="n">
        <f aca="false">K2266+L2266+M2266</f>
        <v>1</v>
      </c>
      <c r="AJ2266" s="25" t="n">
        <f aca="false">AC2266*AH2266</f>
        <v>326.4</v>
      </c>
      <c r="AK2266" s="0" t="str">
        <f aca="false">IF(C2266=1,"Cancelled","Completed")</f>
        <v>Completed</v>
      </c>
      <c r="AL2266" s="0" t="str">
        <f aca="false">_xlfn.IFS(D2266&lt;=7,"0-7 Days",D2266&lt;=30,"8-30 Days",D2266&lt;=90,"31-90 Days",TRUE(),"90+ Days")</f>
        <v>0-7 Days</v>
      </c>
      <c r="AM2266" s="0" t="str">
        <f aca="false">_xlfn.IFS(OR(F2266="December",F2266="January",F2266="February"),"Winter",OR(F2266="March",F2266="April",F2266="May"),"Spring",OR(F2266="June",F2266="July",F2266="August"),"Summer",TRUE(),"Autumn")</f>
        <v>Spring</v>
      </c>
      <c r="AN2266" s="0" t="str">
        <f aca="false">IF(L2266+M2266&gt;0,"Family","Adult Only")</f>
        <v>Adult Only</v>
      </c>
      <c r="AO2266" s="0" t="str">
        <f aca="false">IF(U2266=V2266,"Same","Changed")</f>
        <v>Changed</v>
      </c>
    </row>
    <row r="2267" customFormat="false" ht="15" hidden="false" customHeight="false" outlineLevel="0" collapsed="false">
      <c r="A2267" s="14" t="n">
        <v>2385</v>
      </c>
      <c r="B2267" s="14" t="s">
        <v>90</v>
      </c>
      <c r="C2267" s="14" t="n">
        <v>0</v>
      </c>
      <c r="D2267" s="14" t="n">
        <v>53</v>
      </c>
      <c r="E2267" s="14" t="n">
        <v>2017</v>
      </c>
      <c r="F2267" s="14" t="s">
        <v>106</v>
      </c>
      <c r="G2267" s="14" t="n">
        <v>17</v>
      </c>
      <c r="H2267" s="14" t="n">
        <v>28</v>
      </c>
      <c r="I2267" s="14" t="n">
        <v>0</v>
      </c>
      <c r="J2267" s="14" t="n">
        <v>1</v>
      </c>
      <c r="K2267" s="14" t="n">
        <v>2</v>
      </c>
      <c r="L2267" s="14" t="n">
        <v>0</v>
      </c>
      <c r="M2267" s="14" t="n">
        <v>0</v>
      </c>
      <c r="N2267" s="14" t="s">
        <v>82</v>
      </c>
      <c r="O2267" s="14" t="s">
        <v>92</v>
      </c>
      <c r="P2267" s="14" t="s">
        <v>93</v>
      </c>
      <c r="Q2267" s="14" t="s">
        <v>94</v>
      </c>
      <c r="R2267" s="14" t="n">
        <v>0</v>
      </c>
      <c r="S2267" s="14" t="n">
        <v>0</v>
      </c>
      <c r="T2267" s="14" t="n">
        <v>0</v>
      </c>
      <c r="U2267" s="14" t="s">
        <v>95</v>
      </c>
      <c r="V2267" s="14" t="s">
        <v>95</v>
      </c>
      <c r="W2267" s="14" t="n">
        <v>0</v>
      </c>
      <c r="X2267" s="14" t="s">
        <v>86</v>
      </c>
      <c r="Y2267" s="14" t="n">
        <v>9</v>
      </c>
      <c r="Z2267" s="14" t="n">
        <v>0</v>
      </c>
      <c r="AA2267" s="14" t="n">
        <v>0</v>
      </c>
      <c r="AB2267" s="14" t="s">
        <v>87</v>
      </c>
      <c r="AC2267" s="14" t="n">
        <v>117</v>
      </c>
      <c r="AD2267" s="14" t="n">
        <v>0</v>
      </c>
      <c r="AE2267" s="14" t="n">
        <v>1</v>
      </c>
      <c r="AF2267" s="14" t="s">
        <v>88</v>
      </c>
      <c r="AG2267" s="15" t="n">
        <v>42854</v>
      </c>
      <c r="AH2267" s="14" t="n">
        <f aca="false">I2267+J2267</f>
        <v>1</v>
      </c>
      <c r="AI2267" s="14" t="n">
        <f aca="false">K2267+L2267+M2267</f>
        <v>2</v>
      </c>
      <c r="AJ2267" s="14" t="n">
        <f aca="false">AC2267*AH2267</f>
        <v>117</v>
      </c>
      <c r="AK2267" s="14" t="str">
        <f aca="false">IF(C2267=1,"Cancelled","Completed")</f>
        <v>Completed</v>
      </c>
      <c r="AL2267" s="14" t="str">
        <f aca="false">_xlfn.IFS(D2267&lt;=7,"0-7 Days",D2267&lt;=30,"8-30 Days",D2267&lt;=90,"31-90 Days",TRUE(),"90+ Days")</f>
        <v>31-90 Days</v>
      </c>
      <c r="AM2267" s="14" t="str">
        <f aca="false">_xlfn.IFS(OR(F2267="December",F2267="January",F2267="February"),"Winter",OR(F2267="March",F2267="April",F2267="May"),"Spring",OR(F2267="June",F2267="July",F2267="August"),"Summer",TRUE(),"Autumn")</f>
        <v>Spring</v>
      </c>
      <c r="AN2267" s="14" t="str">
        <f aca="false">IF(L2267+M2267&gt;0,"Family","Adult Only")</f>
        <v>Adult Only</v>
      </c>
      <c r="AO2267" s="14" t="str">
        <f aca="false">IF(U2267=V2267,"Same","Changed")</f>
        <v>Same</v>
      </c>
    </row>
    <row r="2268" customFormat="false" ht="15" hidden="false" customHeight="false" outlineLevel="0" collapsed="false">
      <c r="A2268" s="0" t="n">
        <v>2386</v>
      </c>
      <c r="B2268" s="0" t="s">
        <v>90</v>
      </c>
      <c r="C2268" s="0" t="n">
        <v>1</v>
      </c>
      <c r="D2268" s="0" t="n">
        <v>257</v>
      </c>
      <c r="E2268" s="0" t="n">
        <v>2017</v>
      </c>
      <c r="F2268" s="0" t="s">
        <v>119</v>
      </c>
      <c r="G2268" s="0" t="n">
        <v>32</v>
      </c>
      <c r="H2268" s="0" t="n">
        <v>7</v>
      </c>
      <c r="I2268" s="0" t="n">
        <v>1</v>
      </c>
      <c r="J2268" s="0" t="n">
        <v>4</v>
      </c>
      <c r="K2268" s="0" t="n">
        <v>2</v>
      </c>
      <c r="L2268" s="0" t="n">
        <v>0</v>
      </c>
      <c r="M2268" s="0" t="n">
        <v>0</v>
      </c>
      <c r="N2268" s="0" t="s">
        <v>107</v>
      </c>
      <c r="O2268" s="0" t="s">
        <v>158</v>
      </c>
      <c r="P2268" s="0" t="s">
        <v>93</v>
      </c>
      <c r="Q2268" s="0" t="s">
        <v>94</v>
      </c>
      <c r="R2268" s="0" t="n">
        <v>0</v>
      </c>
      <c r="S2268" s="0" t="n">
        <v>0</v>
      </c>
      <c r="T2268" s="0" t="n">
        <v>0</v>
      </c>
      <c r="U2268" s="0" t="s">
        <v>95</v>
      </c>
      <c r="V2268" s="0" t="s">
        <v>95</v>
      </c>
      <c r="W2268" s="0" t="n">
        <v>0</v>
      </c>
      <c r="X2268" s="0" t="s">
        <v>86</v>
      </c>
      <c r="Y2268" s="0" t="n">
        <v>9</v>
      </c>
      <c r="Z2268" s="0" t="n">
        <v>0</v>
      </c>
      <c r="AA2268" s="0" t="n">
        <v>0</v>
      </c>
      <c r="AB2268" s="0" t="s">
        <v>87</v>
      </c>
      <c r="AC2268" s="0" t="n">
        <v>89.1</v>
      </c>
      <c r="AD2268" s="0" t="n">
        <v>0</v>
      </c>
      <c r="AE2268" s="0" t="n">
        <v>0</v>
      </c>
      <c r="AF2268" s="0" t="s">
        <v>96</v>
      </c>
      <c r="AG2268" s="13" t="n">
        <v>42930</v>
      </c>
      <c r="AH2268" s="25" t="n">
        <f aca="false">I2268+J2268</f>
        <v>5</v>
      </c>
      <c r="AI2268" s="25" t="n">
        <f aca="false">K2268+L2268+M2268</f>
        <v>2</v>
      </c>
      <c r="AJ2268" s="25" t="n">
        <f aca="false">AC2268*AH2268</f>
        <v>445.5</v>
      </c>
      <c r="AK2268" s="0" t="str">
        <f aca="false">IF(C2268=1,"Cancelled","Completed")</f>
        <v>Cancelled</v>
      </c>
      <c r="AL2268" s="0" t="str">
        <f aca="false">_xlfn.IFS(D2268&lt;=7,"0-7 Days",D2268&lt;=30,"8-30 Days",D2268&lt;=90,"31-90 Days",TRUE(),"90+ Days")</f>
        <v>90+ Days</v>
      </c>
      <c r="AM2268" s="0" t="str">
        <f aca="false">_xlfn.IFS(OR(F2268="December",F2268="January",F2268="February"),"Winter",OR(F2268="March",F2268="April",F2268="May"),"Spring",OR(F2268="June",F2268="July",F2268="August"),"Summer",TRUE(),"Autumn")</f>
        <v>Summer</v>
      </c>
      <c r="AN2268" s="0" t="str">
        <f aca="false">IF(L2268+M2268&gt;0,"Family","Adult Only")</f>
        <v>Adult Only</v>
      </c>
      <c r="AO2268" s="0" t="str">
        <f aca="false">IF(U2268=V2268,"Same","Changed")</f>
        <v>Same</v>
      </c>
    </row>
    <row r="2269" customFormat="false" ht="15" hidden="false" customHeight="false" outlineLevel="0" collapsed="false">
      <c r="A2269" s="14" t="n">
        <v>2387</v>
      </c>
      <c r="B2269" s="14" t="s">
        <v>80</v>
      </c>
      <c r="C2269" s="14" t="n">
        <v>0</v>
      </c>
      <c r="D2269" s="14" t="n">
        <v>0</v>
      </c>
      <c r="E2269" s="14" t="n">
        <v>2017</v>
      </c>
      <c r="F2269" s="14" t="s">
        <v>121</v>
      </c>
      <c r="G2269" s="14" t="n">
        <v>20</v>
      </c>
      <c r="H2269" s="14" t="n">
        <v>15</v>
      </c>
      <c r="I2269" s="14" t="n">
        <v>1</v>
      </c>
      <c r="J2269" s="14" t="n">
        <v>0</v>
      </c>
      <c r="K2269" s="14" t="n">
        <v>1</v>
      </c>
      <c r="L2269" s="14" t="n">
        <v>0</v>
      </c>
      <c r="M2269" s="14" t="n">
        <v>0</v>
      </c>
      <c r="N2269" s="14" t="s">
        <v>82</v>
      </c>
      <c r="O2269" s="14" t="s">
        <v>92</v>
      </c>
      <c r="P2269" s="14" t="s">
        <v>84</v>
      </c>
      <c r="Q2269" s="14" t="s">
        <v>84</v>
      </c>
      <c r="R2269" s="14" t="n">
        <v>0</v>
      </c>
      <c r="S2269" s="14" t="n">
        <v>0</v>
      </c>
      <c r="T2269" s="14" t="n">
        <v>0</v>
      </c>
      <c r="U2269" s="14" t="s">
        <v>95</v>
      </c>
      <c r="V2269" s="14" t="s">
        <v>95</v>
      </c>
      <c r="W2269" s="14" t="n">
        <v>0</v>
      </c>
      <c r="X2269" s="14" t="s">
        <v>86</v>
      </c>
      <c r="Y2269" s="14" t="n">
        <v>0</v>
      </c>
      <c r="Z2269" s="14" t="n">
        <v>0</v>
      </c>
      <c r="AA2269" s="14" t="n">
        <v>0</v>
      </c>
      <c r="AB2269" s="14" t="s">
        <v>87</v>
      </c>
      <c r="AC2269" s="14" t="n">
        <v>47</v>
      </c>
      <c r="AD2269" s="14" t="n">
        <v>0</v>
      </c>
      <c r="AE2269" s="14" t="n">
        <v>0</v>
      </c>
      <c r="AF2269" s="14" t="s">
        <v>88</v>
      </c>
      <c r="AG2269" s="15" t="n">
        <v>42871</v>
      </c>
      <c r="AH2269" s="14" t="n">
        <f aca="false">I2269+J2269</f>
        <v>1</v>
      </c>
      <c r="AI2269" s="14" t="n">
        <f aca="false">K2269+L2269+M2269</f>
        <v>1</v>
      </c>
      <c r="AJ2269" s="14" t="n">
        <f aca="false">AC2269*AH2269</f>
        <v>47</v>
      </c>
      <c r="AK2269" s="14" t="str">
        <f aca="false">IF(C2269=1,"Cancelled","Completed")</f>
        <v>Completed</v>
      </c>
      <c r="AL2269" s="14" t="str">
        <f aca="false">_xlfn.IFS(D2269&lt;=7,"0-7 Days",D2269&lt;=30,"8-30 Days",D2269&lt;=90,"31-90 Days",TRUE(),"90+ Days")</f>
        <v>0-7 Days</v>
      </c>
      <c r="AM2269" s="14" t="str">
        <f aca="false">_xlfn.IFS(OR(F2269="December",F2269="January",F2269="February"),"Winter",OR(F2269="March",F2269="April",F2269="May"),"Spring",OR(F2269="June",F2269="July",F2269="August"),"Summer",TRUE(),"Autumn")</f>
        <v>Spring</v>
      </c>
      <c r="AN2269" s="14" t="str">
        <f aca="false">IF(L2269+M2269&gt;0,"Family","Adult Only")</f>
        <v>Adult Only</v>
      </c>
      <c r="AO2269" s="14" t="str">
        <f aca="false">IF(U2269=V2269,"Same","Changed")</f>
        <v>Same</v>
      </c>
    </row>
    <row r="2270" customFormat="false" ht="15" hidden="false" customHeight="false" outlineLevel="0" collapsed="false">
      <c r="A2270" s="0" t="n">
        <v>2389</v>
      </c>
      <c r="B2270" s="0" t="s">
        <v>90</v>
      </c>
      <c r="C2270" s="0" t="n">
        <v>0</v>
      </c>
      <c r="D2270" s="0" t="n">
        <v>117</v>
      </c>
      <c r="E2270" s="0" t="n">
        <v>2016</v>
      </c>
      <c r="F2270" s="0" t="s">
        <v>121</v>
      </c>
      <c r="G2270" s="0" t="n">
        <v>22</v>
      </c>
      <c r="H2270" s="0" t="n">
        <v>22</v>
      </c>
      <c r="I2270" s="0" t="n">
        <v>2</v>
      </c>
      <c r="J2270" s="0" t="n">
        <v>3</v>
      </c>
      <c r="K2270" s="0" t="n">
        <v>2</v>
      </c>
      <c r="L2270" s="0" t="n">
        <v>0</v>
      </c>
      <c r="M2270" s="0" t="n">
        <v>0</v>
      </c>
      <c r="N2270" s="0" t="s">
        <v>82</v>
      </c>
      <c r="O2270" s="0" t="s">
        <v>83</v>
      </c>
      <c r="P2270" s="0" t="s">
        <v>93</v>
      </c>
      <c r="Q2270" s="0" t="s">
        <v>94</v>
      </c>
      <c r="R2270" s="0" t="n">
        <v>0</v>
      </c>
      <c r="S2270" s="0" t="n">
        <v>0</v>
      </c>
      <c r="T2270" s="0" t="n">
        <v>0</v>
      </c>
      <c r="U2270" s="0" t="s">
        <v>95</v>
      </c>
      <c r="V2270" s="0" t="s">
        <v>95</v>
      </c>
      <c r="W2270" s="0" t="n">
        <v>0</v>
      </c>
      <c r="X2270" s="0" t="s">
        <v>86</v>
      </c>
      <c r="Y2270" s="0" t="n">
        <v>9</v>
      </c>
      <c r="Z2270" s="0" t="n">
        <v>0</v>
      </c>
      <c r="AA2270" s="0" t="n">
        <v>0</v>
      </c>
      <c r="AB2270" s="0" t="s">
        <v>87</v>
      </c>
      <c r="AC2270" s="0" t="n">
        <v>126.31</v>
      </c>
      <c r="AD2270" s="0" t="n">
        <v>0</v>
      </c>
      <c r="AE2270" s="0" t="n">
        <v>2</v>
      </c>
      <c r="AF2270" s="0" t="s">
        <v>88</v>
      </c>
      <c r="AG2270" s="13" t="n">
        <v>42517</v>
      </c>
      <c r="AH2270" s="25" t="n">
        <f aca="false">I2270+J2270</f>
        <v>5</v>
      </c>
      <c r="AI2270" s="25" t="n">
        <f aca="false">K2270+L2270+M2270</f>
        <v>2</v>
      </c>
      <c r="AJ2270" s="25" t="n">
        <f aca="false">AC2270*AH2270</f>
        <v>631.55</v>
      </c>
      <c r="AK2270" s="0" t="str">
        <f aca="false">IF(C2270=1,"Cancelled","Completed")</f>
        <v>Completed</v>
      </c>
      <c r="AL2270" s="0" t="str">
        <f aca="false">_xlfn.IFS(D2270&lt;=7,"0-7 Days",D2270&lt;=30,"8-30 Days",D2270&lt;=90,"31-90 Days",TRUE(),"90+ Days")</f>
        <v>90+ Days</v>
      </c>
      <c r="AM2270" s="0" t="str">
        <f aca="false">_xlfn.IFS(OR(F2270="December",F2270="January",F2270="February"),"Winter",OR(F2270="March",F2270="April",F2270="May"),"Spring",OR(F2270="June",F2270="July",F2270="August"),"Summer",TRUE(),"Autumn")</f>
        <v>Spring</v>
      </c>
      <c r="AN2270" s="0" t="str">
        <f aca="false">IF(L2270+M2270&gt;0,"Family","Adult Only")</f>
        <v>Adult Only</v>
      </c>
      <c r="AO2270" s="0" t="str">
        <f aca="false">IF(U2270=V2270,"Same","Changed")</f>
        <v>Same</v>
      </c>
    </row>
    <row r="2271" customFormat="false" ht="15" hidden="false" customHeight="false" outlineLevel="0" collapsed="false">
      <c r="A2271" s="14" t="n">
        <v>2390</v>
      </c>
      <c r="B2271" s="14" t="s">
        <v>90</v>
      </c>
      <c r="C2271" s="14" t="n">
        <v>0</v>
      </c>
      <c r="D2271" s="14" t="n">
        <v>53</v>
      </c>
      <c r="E2271" s="14" t="n">
        <v>2015</v>
      </c>
      <c r="F2271" s="14" t="s">
        <v>119</v>
      </c>
      <c r="G2271" s="14" t="n">
        <v>35</v>
      </c>
      <c r="H2271" s="14" t="n">
        <v>24</v>
      </c>
      <c r="I2271" s="14" t="n">
        <v>1</v>
      </c>
      <c r="J2271" s="14" t="n">
        <v>1</v>
      </c>
      <c r="K2271" s="14" t="n">
        <v>1</v>
      </c>
      <c r="L2271" s="14" t="n">
        <v>0</v>
      </c>
      <c r="M2271" s="14" t="n">
        <v>0</v>
      </c>
      <c r="N2271" s="14" t="s">
        <v>82</v>
      </c>
      <c r="O2271" s="14" t="s">
        <v>92</v>
      </c>
      <c r="P2271" s="14" t="s">
        <v>116</v>
      </c>
      <c r="Q2271" s="14" t="s">
        <v>94</v>
      </c>
      <c r="R2271" s="14" t="n">
        <v>0</v>
      </c>
      <c r="S2271" s="14" t="n">
        <v>0</v>
      </c>
      <c r="T2271" s="14" t="n">
        <v>0</v>
      </c>
      <c r="U2271" s="14" t="s">
        <v>95</v>
      </c>
      <c r="V2271" s="14" t="s">
        <v>95</v>
      </c>
      <c r="W2271" s="14" t="n">
        <v>1</v>
      </c>
      <c r="X2271" s="14" t="s">
        <v>86</v>
      </c>
      <c r="Y2271" s="14" t="n">
        <v>1</v>
      </c>
      <c r="Z2271" s="14" t="n">
        <v>0</v>
      </c>
      <c r="AA2271" s="14" t="n">
        <v>0</v>
      </c>
      <c r="AB2271" s="14" t="s">
        <v>101</v>
      </c>
      <c r="AC2271" s="14" t="n">
        <v>60</v>
      </c>
      <c r="AD2271" s="14" t="n">
        <v>0</v>
      </c>
      <c r="AE2271" s="14" t="n">
        <v>0</v>
      </c>
      <c r="AF2271" s="14" t="s">
        <v>88</v>
      </c>
      <c r="AG2271" s="15" t="n">
        <v>42242</v>
      </c>
      <c r="AH2271" s="14" t="n">
        <f aca="false">I2271+J2271</f>
        <v>2</v>
      </c>
      <c r="AI2271" s="14" t="n">
        <f aca="false">K2271+L2271+M2271</f>
        <v>1</v>
      </c>
      <c r="AJ2271" s="14" t="n">
        <f aca="false">AC2271*AH2271</f>
        <v>120</v>
      </c>
      <c r="AK2271" s="14" t="str">
        <f aca="false">IF(C2271=1,"Cancelled","Completed")</f>
        <v>Completed</v>
      </c>
      <c r="AL2271" s="14" t="str">
        <f aca="false">_xlfn.IFS(D2271&lt;=7,"0-7 Days",D2271&lt;=30,"8-30 Days",D2271&lt;=90,"31-90 Days",TRUE(),"90+ Days")</f>
        <v>31-90 Days</v>
      </c>
      <c r="AM2271" s="14" t="str">
        <f aca="false">_xlfn.IFS(OR(F2271="December",F2271="January",F2271="February"),"Winter",OR(F2271="March",F2271="April",F2271="May"),"Spring",OR(F2271="June",F2271="July",F2271="August"),"Summer",TRUE(),"Autumn")</f>
        <v>Summer</v>
      </c>
      <c r="AN2271" s="14" t="str">
        <f aca="false">IF(L2271+M2271&gt;0,"Family","Adult Only")</f>
        <v>Adult Only</v>
      </c>
      <c r="AO2271" s="14" t="str">
        <f aca="false">IF(U2271=V2271,"Same","Changed")</f>
        <v>Same</v>
      </c>
    </row>
    <row r="2272" customFormat="false" ht="15" hidden="false" customHeight="false" outlineLevel="0" collapsed="false">
      <c r="A2272" s="0" t="n">
        <v>2391</v>
      </c>
      <c r="B2272" s="0" t="s">
        <v>90</v>
      </c>
      <c r="C2272" s="0" t="n">
        <v>0</v>
      </c>
      <c r="D2272" s="0" t="n">
        <v>52</v>
      </c>
      <c r="E2272" s="0" t="n">
        <v>2016</v>
      </c>
      <c r="F2272" s="0" t="s">
        <v>106</v>
      </c>
      <c r="G2272" s="0" t="n">
        <v>18</v>
      </c>
      <c r="H2272" s="0" t="n">
        <v>30</v>
      </c>
      <c r="I2272" s="0" t="n">
        <v>2</v>
      </c>
      <c r="J2272" s="0" t="n">
        <v>3</v>
      </c>
      <c r="K2272" s="0" t="n">
        <v>2</v>
      </c>
      <c r="L2272" s="0" t="n">
        <v>1</v>
      </c>
      <c r="M2272" s="0" t="n">
        <v>0</v>
      </c>
      <c r="N2272" s="0" t="s">
        <v>82</v>
      </c>
      <c r="O2272" s="0" t="s">
        <v>104</v>
      </c>
      <c r="P2272" s="0" t="s">
        <v>84</v>
      </c>
      <c r="Q2272" s="0" t="s">
        <v>84</v>
      </c>
      <c r="R2272" s="0" t="n">
        <v>0</v>
      </c>
      <c r="S2272" s="0" t="n">
        <v>0</v>
      </c>
      <c r="T2272" s="0" t="n">
        <v>0</v>
      </c>
      <c r="U2272" s="0" t="s">
        <v>124</v>
      </c>
      <c r="V2272" s="0" t="s">
        <v>124</v>
      </c>
      <c r="W2272" s="0" t="n">
        <v>0</v>
      </c>
      <c r="X2272" s="0" t="s">
        <v>86</v>
      </c>
      <c r="Y2272" s="0" t="n">
        <v>14</v>
      </c>
      <c r="Z2272" s="0" t="n">
        <v>0</v>
      </c>
      <c r="AA2272" s="0" t="n">
        <v>0</v>
      </c>
      <c r="AB2272" s="0" t="s">
        <v>101</v>
      </c>
      <c r="AC2272" s="0" t="n">
        <v>163.75</v>
      </c>
      <c r="AD2272" s="0" t="n">
        <v>0</v>
      </c>
      <c r="AE2272" s="0" t="n">
        <v>1</v>
      </c>
      <c r="AF2272" s="0" t="s">
        <v>88</v>
      </c>
      <c r="AG2272" s="13" t="n">
        <v>42495</v>
      </c>
      <c r="AH2272" s="25" t="n">
        <f aca="false">I2272+J2272</f>
        <v>5</v>
      </c>
      <c r="AI2272" s="25" t="n">
        <f aca="false">K2272+L2272+M2272</f>
        <v>3</v>
      </c>
      <c r="AJ2272" s="25" t="n">
        <f aca="false">AC2272*AH2272</f>
        <v>818.75</v>
      </c>
      <c r="AK2272" s="0" t="str">
        <f aca="false">IF(C2272=1,"Cancelled","Completed")</f>
        <v>Completed</v>
      </c>
      <c r="AL2272" s="0" t="str">
        <f aca="false">_xlfn.IFS(D2272&lt;=7,"0-7 Days",D2272&lt;=30,"8-30 Days",D2272&lt;=90,"31-90 Days",TRUE(),"90+ Days")</f>
        <v>31-90 Days</v>
      </c>
      <c r="AM2272" s="0" t="str">
        <f aca="false">_xlfn.IFS(OR(F2272="December",F2272="January",F2272="February"),"Winter",OR(F2272="March",F2272="April",F2272="May"),"Spring",OR(F2272="June",F2272="July",F2272="August"),"Summer",TRUE(),"Autumn")</f>
        <v>Spring</v>
      </c>
      <c r="AN2272" s="0" t="str">
        <f aca="false">IF(L2272+M2272&gt;0,"Family","Adult Only")</f>
        <v>Family</v>
      </c>
      <c r="AO2272" s="0" t="str">
        <f aca="false">IF(U2272=V2272,"Same","Changed")</f>
        <v>Same</v>
      </c>
    </row>
    <row r="2273" customFormat="false" ht="15" hidden="false" customHeight="false" outlineLevel="0" collapsed="false">
      <c r="A2273" s="14" t="n">
        <v>2392</v>
      </c>
      <c r="B2273" s="14" t="s">
        <v>80</v>
      </c>
      <c r="C2273" s="14" t="n">
        <v>0</v>
      </c>
      <c r="D2273" s="14" t="n">
        <v>148</v>
      </c>
      <c r="E2273" s="14" t="n">
        <v>2016</v>
      </c>
      <c r="F2273" s="14" t="s">
        <v>111</v>
      </c>
      <c r="G2273" s="14" t="n">
        <v>45</v>
      </c>
      <c r="H2273" s="14" t="n">
        <v>30</v>
      </c>
      <c r="I2273" s="14" t="n">
        <v>4</v>
      </c>
      <c r="J2273" s="14" t="n">
        <v>10</v>
      </c>
      <c r="K2273" s="14" t="n">
        <v>2</v>
      </c>
      <c r="L2273" s="14" t="n">
        <v>0</v>
      </c>
      <c r="M2273" s="14" t="n">
        <v>0</v>
      </c>
      <c r="N2273" s="14" t="s">
        <v>82</v>
      </c>
      <c r="O2273" s="14" t="s">
        <v>83</v>
      </c>
      <c r="P2273" s="14" t="s">
        <v>93</v>
      </c>
      <c r="Q2273" s="14" t="s">
        <v>94</v>
      </c>
      <c r="R2273" s="14" t="n">
        <v>0</v>
      </c>
      <c r="S2273" s="14" t="n">
        <v>0</v>
      </c>
      <c r="T2273" s="14" t="n">
        <v>0</v>
      </c>
      <c r="U2273" s="14" t="s">
        <v>95</v>
      </c>
      <c r="V2273" s="14" t="s">
        <v>95</v>
      </c>
      <c r="W2273" s="14" t="n">
        <v>0</v>
      </c>
      <c r="X2273" s="14" t="s">
        <v>86</v>
      </c>
      <c r="Y2273" s="14" t="n">
        <v>240</v>
      </c>
      <c r="Z2273" s="14" t="n">
        <v>0</v>
      </c>
      <c r="AA2273" s="14" t="n">
        <v>0</v>
      </c>
      <c r="AB2273" s="14" t="s">
        <v>87</v>
      </c>
      <c r="AC2273" s="14" t="n">
        <v>40.1</v>
      </c>
      <c r="AD2273" s="14" t="n">
        <v>0</v>
      </c>
      <c r="AE2273" s="14" t="n">
        <v>2</v>
      </c>
      <c r="AF2273" s="14" t="s">
        <v>88</v>
      </c>
      <c r="AG2273" s="15" t="n">
        <v>42687</v>
      </c>
      <c r="AH2273" s="14" t="n">
        <f aca="false">I2273+J2273</f>
        <v>14</v>
      </c>
      <c r="AI2273" s="14" t="n">
        <f aca="false">K2273+L2273+M2273</f>
        <v>2</v>
      </c>
      <c r="AJ2273" s="14" t="n">
        <f aca="false">AC2273*AH2273</f>
        <v>561.4</v>
      </c>
      <c r="AK2273" s="14" t="str">
        <f aca="false">IF(C2273=1,"Cancelled","Completed")</f>
        <v>Completed</v>
      </c>
      <c r="AL2273" s="14" t="str">
        <f aca="false">_xlfn.IFS(D2273&lt;=7,"0-7 Days",D2273&lt;=30,"8-30 Days",D2273&lt;=90,"31-90 Days",TRUE(),"90+ Days")</f>
        <v>90+ Days</v>
      </c>
      <c r="AM2273" s="14" t="str">
        <f aca="false">_xlfn.IFS(OR(F2273="December",F2273="January",F2273="February"),"Winter",OR(F2273="March",F2273="April",F2273="May"),"Spring",OR(F2273="June",F2273="July",F2273="August"),"Summer",TRUE(),"Autumn")</f>
        <v>Autumn</v>
      </c>
      <c r="AN2273" s="14" t="str">
        <f aca="false">IF(L2273+M2273&gt;0,"Family","Adult Only")</f>
        <v>Adult Only</v>
      </c>
      <c r="AO2273" s="14" t="str">
        <f aca="false">IF(U2273=V2273,"Same","Changed")</f>
        <v>Same</v>
      </c>
    </row>
    <row r="2274" customFormat="false" ht="15" hidden="false" customHeight="false" outlineLevel="0" collapsed="false">
      <c r="A2274" s="0" t="n">
        <v>2393</v>
      </c>
      <c r="B2274" s="0" t="s">
        <v>80</v>
      </c>
      <c r="C2274" s="0" t="n">
        <v>0</v>
      </c>
      <c r="D2274" s="0" t="n">
        <v>115</v>
      </c>
      <c r="E2274" s="0" t="n">
        <v>2015</v>
      </c>
      <c r="F2274" s="0" t="s">
        <v>91</v>
      </c>
      <c r="G2274" s="0" t="n">
        <v>28</v>
      </c>
      <c r="H2274" s="0" t="n">
        <v>10</v>
      </c>
      <c r="I2274" s="0" t="n">
        <v>2</v>
      </c>
      <c r="J2274" s="0" t="n">
        <v>7</v>
      </c>
      <c r="K2274" s="0" t="n">
        <v>2</v>
      </c>
      <c r="L2274" s="0" t="n">
        <v>0</v>
      </c>
      <c r="M2274" s="0" t="n">
        <v>0</v>
      </c>
      <c r="N2274" s="0" t="s">
        <v>82</v>
      </c>
      <c r="O2274" s="0" t="s">
        <v>147</v>
      </c>
      <c r="P2274" s="0" t="s">
        <v>93</v>
      </c>
      <c r="Q2274" s="0" t="s">
        <v>94</v>
      </c>
      <c r="R2274" s="0" t="n">
        <v>0</v>
      </c>
      <c r="S2274" s="0" t="n">
        <v>0</v>
      </c>
      <c r="T2274" s="0" t="n">
        <v>0</v>
      </c>
      <c r="U2274" s="0" t="s">
        <v>95</v>
      </c>
      <c r="V2274" s="0" t="s">
        <v>95</v>
      </c>
      <c r="W2274" s="0" t="n">
        <v>0</v>
      </c>
      <c r="X2274" s="0" t="s">
        <v>86</v>
      </c>
      <c r="Y2274" s="0" t="n">
        <v>240</v>
      </c>
      <c r="Z2274" s="0" t="n">
        <v>0</v>
      </c>
      <c r="AA2274" s="0" t="n">
        <v>0</v>
      </c>
      <c r="AB2274" s="0" t="s">
        <v>87</v>
      </c>
      <c r="AC2274" s="0" t="n">
        <v>120.6</v>
      </c>
      <c r="AD2274" s="0" t="n">
        <v>0</v>
      </c>
      <c r="AE2274" s="0" t="n">
        <v>2</v>
      </c>
      <c r="AF2274" s="0" t="s">
        <v>88</v>
      </c>
      <c r="AG2274" s="13" t="n">
        <v>42204</v>
      </c>
      <c r="AH2274" s="25" t="n">
        <f aca="false">I2274+J2274</f>
        <v>9</v>
      </c>
      <c r="AI2274" s="25" t="n">
        <f aca="false">K2274+L2274+M2274</f>
        <v>2</v>
      </c>
      <c r="AJ2274" s="25" t="n">
        <f aca="false">AC2274*AH2274</f>
        <v>1085.4</v>
      </c>
      <c r="AK2274" s="0" t="str">
        <f aca="false">IF(C2274=1,"Cancelled","Completed")</f>
        <v>Completed</v>
      </c>
      <c r="AL2274" s="0" t="str">
        <f aca="false">_xlfn.IFS(D2274&lt;=7,"0-7 Days",D2274&lt;=30,"8-30 Days",D2274&lt;=90,"31-90 Days",TRUE(),"90+ Days")</f>
        <v>90+ Days</v>
      </c>
      <c r="AM2274" s="0" t="str">
        <f aca="false">_xlfn.IFS(OR(F2274="December",F2274="January",F2274="February"),"Winter",OR(F2274="March",F2274="April",F2274="May"),"Spring",OR(F2274="June",F2274="July",F2274="August"),"Summer",TRUE(),"Autumn")</f>
        <v>Summer</v>
      </c>
      <c r="AN2274" s="0" t="str">
        <f aca="false">IF(L2274+M2274&gt;0,"Family","Adult Only")</f>
        <v>Adult Only</v>
      </c>
      <c r="AO2274" s="0" t="str">
        <f aca="false">IF(U2274=V2274,"Same","Changed")</f>
        <v>Same</v>
      </c>
    </row>
    <row r="2275" customFormat="false" ht="15" hidden="false" customHeight="false" outlineLevel="0" collapsed="false">
      <c r="A2275" s="14" t="n">
        <v>2394</v>
      </c>
      <c r="B2275" s="14" t="s">
        <v>80</v>
      </c>
      <c r="C2275" s="14" t="n">
        <v>1</v>
      </c>
      <c r="D2275" s="14" t="n">
        <v>59</v>
      </c>
      <c r="E2275" s="14" t="n">
        <v>2017</v>
      </c>
      <c r="F2275" s="14" t="s">
        <v>106</v>
      </c>
      <c r="G2275" s="14" t="n">
        <v>17</v>
      </c>
      <c r="H2275" s="14" t="n">
        <v>29</v>
      </c>
      <c r="I2275" s="14" t="n">
        <v>2</v>
      </c>
      <c r="J2275" s="14" t="n">
        <v>3</v>
      </c>
      <c r="K2275" s="14" t="n">
        <v>1</v>
      </c>
      <c r="L2275" s="14" t="n">
        <v>0</v>
      </c>
      <c r="M2275" s="14" t="n">
        <v>0</v>
      </c>
      <c r="N2275" s="14" t="s">
        <v>82</v>
      </c>
      <c r="O2275" s="14" t="s">
        <v>108</v>
      </c>
      <c r="P2275" s="14" t="s">
        <v>93</v>
      </c>
      <c r="Q2275" s="14" t="s">
        <v>94</v>
      </c>
      <c r="R2275" s="14" t="n">
        <v>0</v>
      </c>
      <c r="S2275" s="14" t="n">
        <v>0</v>
      </c>
      <c r="T2275" s="14" t="n">
        <v>0</v>
      </c>
      <c r="U2275" s="14" t="s">
        <v>124</v>
      </c>
      <c r="V2275" s="14" t="s">
        <v>124</v>
      </c>
      <c r="W2275" s="14" t="n">
        <v>0</v>
      </c>
      <c r="X2275" s="14" t="s">
        <v>86</v>
      </c>
      <c r="Y2275" s="14" t="n">
        <v>240</v>
      </c>
      <c r="Z2275" s="14" t="n">
        <v>0</v>
      </c>
      <c r="AA2275" s="14" t="n">
        <v>0</v>
      </c>
      <c r="AB2275" s="14" t="s">
        <v>87</v>
      </c>
      <c r="AC2275" s="14" t="n">
        <v>115</v>
      </c>
      <c r="AD2275" s="14" t="n">
        <v>0</v>
      </c>
      <c r="AE2275" s="14" t="n">
        <v>1</v>
      </c>
      <c r="AF2275" s="14" t="s">
        <v>96</v>
      </c>
      <c r="AG2275" s="15" t="n">
        <v>42796</v>
      </c>
      <c r="AH2275" s="14" t="n">
        <f aca="false">I2275+J2275</f>
        <v>5</v>
      </c>
      <c r="AI2275" s="14" t="n">
        <f aca="false">K2275+L2275+M2275</f>
        <v>1</v>
      </c>
      <c r="AJ2275" s="14" t="n">
        <f aca="false">AC2275*AH2275</f>
        <v>575</v>
      </c>
      <c r="AK2275" s="14" t="str">
        <f aca="false">IF(C2275=1,"Cancelled","Completed")</f>
        <v>Cancelled</v>
      </c>
      <c r="AL2275" s="14" t="str">
        <f aca="false">_xlfn.IFS(D2275&lt;=7,"0-7 Days",D2275&lt;=30,"8-30 Days",D2275&lt;=90,"31-90 Days",TRUE(),"90+ Days")</f>
        <v>31-90 Days</v>
      </c>
      <c r="AM2275" s="14" t="str">
        <f aca="false">_xlfn.IFS(OR(F2275="December",F2275="January",F2275="February"),"Winter",OR(F2275="March",F2275="April",F2275="May"),"Spring",OR(F2275="June",F2275="July",F2275="August"),"Summer",TRUE(),"Autumn")</f>
        <v>Spring</v>
      </c>
      <c r="AN2275" s="14" t="str">
        <f aca="false">IF(L2275+M2275&gt;0,"Family","Adult Only")</f>
        <v>Adult Only</v>
      </c>
      <c r="AO2275" s="14" t="str">
        <f aca="false">IF(U2275=V2275,"Same","Changed")</f>
        <v>Same</v>
      </c>
    </row>
    <row r="2276" customFormat="false" ht="15" hidden="false" customHeight="false" outlineLevel="0" collapsed="false">
      <c r="A2276" s="0" t="n">
        <v>2395</v>
      </c>
      <c r="B2276" s="0" t="s">
        <v>90</v>
      </c>
      <c r="C2276" s="0" t="n">
        <v>1</v>
      </c>
      <c r="D2276" s="0" t="n">
        <v>8</v>
      </c>
      <c r="E2276" s="0" t="n">
        <v>2016</v>
      </c>
      <c r="F2276" s="0" t="s">
        <v>111</v>
      </c>
      <c r="G2276" s="0" t="n">
        <v>41</v>
      </c>
      <c r="H2276" s="0" t="n">
        <v>7</v>
      </c>
      <c r="I2276" s="0" t="n">
        <v>2</v>
      </c>
      <c r="J2276" s="0" t="n">
        <v>2</v>
      </c>
      <c r="K2276" s="0" t="n">
        <v>2</v>
      </c>
      <c r="L2276" s="0" t="n">
        <v>0</v>
      </c>
      <c r="M2276" s="0" t="n">
        <v>0</v>
      </c>
      <c r="N2276" s="0" t="s">
        <v>82</v>
      </c>
      <c r="O2276" s="0" t="s">
        <v>92</v>
      </c>
      <c r="P2276" s="0" t="s">
        <v>99</v>
      </c>
      <c r="Q2276" s="0" t="s">
        <v>94</v>
      </c>
      <c r="R2276" s="0" t="n">
        <v>0</v>
      </c>
      <c r="S2276" s="0" t="n">
        <v>0</v>
      </c>
      <c r="T2276" s="0" t="n">
        <v>0</v>
      </c>
      <c r="U2276" s="0" t="s">
        <v>124</v>
      </c>
      <c r="V2276" s="0" t="s">
        <v>124</v>
      </c>
      <c r="W2276" s="0" t="n">
        <v>0</v>
      </c>
      <c r="X2276" s="0" t="s">
        <v>86</v>
      </c>
      <c r="Y2276" s="0" t="n">
        <v>15</v>
      </c>
      <c r="Z2276" s="0" t="n">
        <v>0</v>
      </c>
      <c r="AA2276" s="0" t="n">
        <v>0</v>
      </c>
      <c r="AB2276" s="0" t="s">
        <v>87</v>
      </c>
      <c r="AC2276" s="0" t="n">
        <v>176</v>
      </c>
      <c r="AD2276" s="0" t="n">
        <v>0</v>
      </c>
      <c r="AE2276" s="0" t="n">
        <v>0</v>
      </c>
      <c r="AF2276" s="0" t="s">
        <v>96</v>
      </c>
      <c r="AG2276" s="13" t="n">
        <v>42642</v>
      </c>
      <c r="AH2276" s="25" t="n">
        <f aca="false">I2276+J2276</f>
        <v>4</v>
      </c>
      <c r="AI2276" s="25" t="n">
        <f aca="false">K2276+L2276+M2276</f>
        <v>2</v>
      </c>
      <c r="AJ2276" s="25" t="n">
        <f aca="false">AC2276*AH2276</f>
        <v>704</v>
      </c>
      <c r="AK2276" s="0" t="str">
        <f aca="false">IF(C2276=1,"Cancelled","Completed")</f>
        <v>Cancelled</v>
      </c>
      <c r="AL2276" s="0" t="str">
        <f aca="false">_xlfn.IFS(D2276&lt;=7,"0-7 Days",D2276&lt;=30,"8-30 Days",D2276&lt;=90,"31-90 Days",TRUE(),"90+ Days")</f>
        <v>8-30 Days</v>
      </c>
      <c r="AM2276" s="0" t="str">
        <f aca="false">_xlfn.IFS(OR(F2276="December",F2276="January",F2276="February"),"Winter",OR(F2276="March",F2276="April",F2276="May"),"Spring",OR(F2276="June",F2276="July",F2276="August"),"Summer",TRUE(),"Autumn")</f>
        <v>Autumn</v>
      </c>
      <c r="AN2276" s="0" t="str">
        <f aca="false">IF(L2276+M2276&gt;0,"Family","Adult Only")</f>
        <v>Adult Only</v>
      </c>
      <c r="AO2276" s="0" t="str">
        <f aca="false">IF(U2276=V2276,"Same","Changed")</f>
        <v>Same</v>
      </c>
    </row>
    <row r="2277" customFormat="false" ht="15" hidden="false" customHeight="false" outlineLevel="0" collapsed="false">
      <c r="A2277" s="14" t="n">
        <v>2396</v>
      </c>
      <c r="B2277" s="14" t="s">
        <v>90</v>
      </c>
      <c r="C2277" s="14" t="n">
        <v>1</v>
      </c>
      <c r="D2277" s="14" t="n">
        <v>192</v>
      </c>
      <c r="E2277" s="14" t="n">
        <v>2016</v>
      </c>
      <c r="F2277" s="14" t="s">
        <v>111</v>
      </c>
      <c r="G2277" s="14" t="n">
        <v>43</v>
      </c>
      <c r="H2277" s="14" t="n">
        <v>21</v>
      </c>
      <c r="I2277" s="14" t="n">
        <v>0</v>
      </c>
      <c r="J2277" s="14" t="n">
        <v>2</v>
      </c>
      <c r="K2277" s="14" t="n">
        <v>2</v>
      </c>
      <c r="L2277" s="14" t="n">
        <v>0</v>
      </c>
      <c r="M2277" s="14" t="n">
        <v>0</v>
      </c>
      <c r="N2277" s="14" t="s">
        <v>82</v>
      </c>
      <c r="O2277" s="14" t="s">
        <v>92</v>
      </c>
      <c r="P2277" s="14" t="s">
        <v>116</v>
      </c>
      <c r="Q2277" s="14" t="s">
        <v>94</v>
      </c>
      <c r="R2277" s="14" t="n">
        <v>0</v>
      </c>
      <c r="S2277" s="14" t="n">
        <v>0</v>
      </c>
      <c r="T2277" s="14" t="n">
        <v>0</v>
      </c>
      <c r="U2277" s="14" t="s">
        <v>95</v>
      </c>
      <c r="V2277" s="14" t="s">
        <v>95</v>
      </c>
      <c r="W2277" s="14" t="n">
        <v>0</v>
      </c>
      <c r="X2277" s="14" t="s">
        <v>86</v>
      </c>
      <c r="Y2277" s="14" t="n">
        <v>29</v>
      </c>
      <c r="Z2277" s="14" t="n">
        <v>0</v>
      </c>
      <c r="AA2277" s="14" t="n">
        <v>0</v>
      </c>
      <c r="AB2277" s="14" t="s">
        <v>101</v>
      </c>
      <c r="AC2277" s="14" t="n">
        <v>95</v>
      </c>
      <c r="AD2277" s="14" t="n">
        <v>0</v>
      </c>
      <c r="AE2277" s="14" t="n">
        <v>0</v>
      </c>
      <c r="AF2277" s="14" t="s">
        <v>96</v>
      </c>
      <c r="AG2277" s="15" t="n">
        <v>42619</v>
      </c>
      <c r="AH2277" s="14" t="n">
        <f aca="false">I2277+J2277</f>
        <v>2</v>
      </c>
      <c r="AI2277" s="14" t="n">
        <f aca="false">K2277+L2277+M2277</f>
        <v>2</v>
      </c>
      <c r="AJ2277" s="14" t="n">
        <f aca="false">AC2277*AH2277</f>
        <v>190</v>
      </c>
      <c r="AK2277" s="14" t="str">
        <f aca="false">IF(C2277=1,"Cancelled","Completed")</f>
        <v>Cancelled</v>
      </c>
      <c r="AL2277" s="14" t="str">
        <f aca="false">_xlfn.IFS(D2277&lt;=7,"0-7 Days",D2277&lt;=30,"8-30 Days",D2277&lt;=90,"31-90 Days",TRUE(),"90+ Days")</f>
        <v>90+ Days</v>
      </c>
      <c r="AM2277" s="14" t="str">
        <f aca="false">_xlfn.IFS(OR(F2277="December",F2277="January",F2277="February"),"Winter",OR(F2277="March",F2277="April",F2277="May"),"Spring",OR(F2277="June",F2277="July",F2277="August"),"Summer",TRUE(),"Autumn")</f>
        <v>Autumn</v>
      </c>
      <c r="AN2277" s="14" t="str">
        <f aca="false">IF(L2277+M2277&gt;0,"Family","Adult Only")</f>
        <v>Adult Only</v>
      </c>
      <c r="AO2277" s="14" t="str">
        <f aca="false">IF(U2277=V2277,"Same","Changed")</f>
        <v>Same</v>
      </c>
    </row>
    <row r="2278" customFormat="false" ht="15" hidden="false" customHeight="false" outlineLevel="0" collapsed="false">
      <c r="A2278" s="0" t="n">
        <v>2397</v>
      </c>
      <c r="B2278" s="0" t="s">
        <v>90</v>
      </c>
      <c r="C2278" s="0" t="n">
        <v>0</v>
      </c>
      <c r="D2278" s="0" t="n">
        <v>82</v>
      </c>
      <c r="E2278" s="0" t="n">
        <v>2017</v>
      </c>
      <c r="F2278" s="0" t="s">
        <v>91</v>
      </c>
      <c r="G2278" s="0" t="n">
        <v>29</v>
      </c>
      <c r="H2278" s="0" t="n">
        <v>16</v>
      </c>
      <c r="I2278" s="0" t="n">
        <v>1</v>
      </c>
      <c r="J2278" s="0" t="n">
        <v>0</v>
      </c>
      <c r="K2278" s="0" t="n">
        <v>3</v>
      </c>
      <c r="L2278" s="0" t="n">
        <v>0</v>
      </c>
      <c r="M2278" s="0" t="n">
        <v>0</v>
      </c>
      <c r="N2278" s="0" t="s">
        <v>82</v>
      </c>
      <c r="O2278" s="0" t="s">
        <v>194</v>
      </c>
      <c r="P2278" s="0" t="s">
        <v>93</v>
      </c>
      <c r="Q2278" s="0" t="s">
        <v>94</v>
      </c>
      <c r="R2278" s="0" t="n">
        <v>0</v>
      </c>
      <c r="S2278" s="0" t="n">
        <v>0</v>
      </c>
      <c r="T2278" s="0" t="n">
        <v>0</v>
      </c>
      <c r="U2278" s="0" t="s">
        <v>109</v>
      </c>
      <c r="V2278" s="0" t="s">
        <v>109</v>
      </c>
      <c r="W2278" s="0" t="n">
        <v>0</v>
      </c>
      <c r="X2278" s="0" t="s">
        <v>86</v>
      </c>
      <c r="Y2278" s="0" t="n">
        <v>9</v>
      </c>
      <c r="Z2278" s="0" t="n">
        <v>0</v>
      </c>
      <c r="AA2278" s="0" t="n">
        <v>0</v>
      </c>
      <c r="AB2278" s="0" t="s">
        <v>87</v>
      </c>
      <c r="AC2278" s="0" t="n">
        <v>190</v>
      </c>
      <c r="AD2278" s="0" t="n">
        <v>0</v>
      </c>
      <c r="AE2278" s="0" t="n">
        <v>1</v>
      </c>
      <c r="AF2278" s="0" t="s">
        <v>88</v>
      </c>
      <c r="AG2278" s="13" t="n">
        <v>42933</v>
      </c>
      <c r="AH2278" s="25" t="n">
        <f aca="false">I2278+J2278</f>
        <v>1</v>
      </c>
      <c r="AI2278" s="25" t="n">
        <f aca="false">K2278+L2278+M2278</f>
        <v>3</v>
      </c>
      <c r="AJ2278" s="25" t="n">
        <f aca="false">AC2278*AH2278</f>
        <v>190</v>
      </c>
      <c r="AK2278" s="0" t="str">
        <f aca="false">IF(C2278=1,"Cancelled","Completed")</f>
        <v>Completed</v>
      </c>
      <c r="AL2278" s="0" t="str">
        <f aca="false">_xlfn.IFS(D2278&lt;=7,"0-7 Days",D2278&lt;=30,"8-30 Days",D2278&lt;=90,"31-90 Days",TRUE(),"90+ Days")</f>
        <v>31-90 Days</v>
      </c>
      <c r="AM2278" s="0" t="str">
        <f aca="false">_xlfn.IFS(OR(F2278="December",F2278="January",F2278="February"),"Winter",OR(F2278="March",F2278="April",F2278="May"),"Spring",OR(F2278="June",F2278="July",F2278="August"),"Summer",TRUE(),"Autumn")</f>
        <v>Summer</v>
      </c>
      <c r="AN2278" s="0" t="str">
        <f aca="false">IF(L2278+M2278&gt;0,"Family","Adult Only")</f>
        <v>Adult Only</v>
      </c>
      <c r="AO2278" s="0" t="str">
        <f aca="false">IF(U2278=V2278,"Same","Changed")</f>
        <v>Same</v>
      </c>
    </row>
    <row r="2279" customFormat="false" ht="15" hidden="false" customHeight="false" outlineLevel="0" collapsed="false">
      <c r="A2279" s="14" t="n">
        <v>2398</v>
      </c>
      <c r="B2279" s="14" t="s">
        <v>80</v>
      </c>
      <c r="C2279" s="14" t="n">
        <v>0</v>
      </c>
      <c r="D2279" s="14" t="n">
        <v>169</v>
      </c>
      <c r="E2279" s="14" t="n">
        <v>2016</v>
      </c>
      <c r="F2279" s="14" t="s">
        <v>119</v>
      </c>
      <c r="G2279" s="14" t="n">
        <v>34</v>
      </c>
      <c r="H2279" s="14" t="n">
        <v>18</v>
      </c>
      <c r="I2279" s="14" t="n">
        <v>2</v>
      </c>
      <c r="J2279" s="14" t="n">
        <v>5</v>
      </c>
      <c r="K2279" s="14" t="n">
        <v>2</v>
      </c>
      <c r="L2279" s="14" t="n">
        <v>0</v>
      </c>
      <c r="M2279" s="14" t="n">
        <v>0</v>
      </c>
      <c r="N2279" s="14" t="s">
        <v>112</v>
      </c>
      <c r="O2279" s="14" t="s">
        <v>92</v>
      </c>
      <c r="P2279" s="14" t="s">
        <v>99</v>
      </c>
      <c r="Q2279" s="14" t="s">
        <v>94</v>
      </c>
      <c r="R2279" s="14" t="n">
        <v>0</v>
      </c>
      <c r="S2279" s="14" t="n">
        <v>0</v>
      </c>
      <c r="T2279" s="14" t="n">
        <v>0</v>
      </c>
      <c r="U2279" s="14" t="s">
        <v>95</v>
      </c>
      <c r="V2279" s="14" t="s">
        <v>95</v>
      </c>
      <c r="W2279" s="14" t="n">
        <v>0</v>
      </c>
      <c r="X2279" s="14" t="s">
        <v>86</v>
      </c>
      <c r="Y2279" s="14" t="n">
        <v>171</v>
      </c>
      <c r="Z2279" s="14" t="n">
        <v>0</v>
      </c>
      <c r="AA2279" s="14" t="n">
        <v>0</v>
      </c>
      <c r="AB2279" s="14" t="s">
        <v>87</v>
      </c>
      <c r="AC2279" s="14" t="n">
        <v>135.63</v>
      </c>
      <c r="AD2279" s="14" t="n">
        <v>1</v>
      </c>
      <c r="AE2279" s="14" t="n">
        <v>1</v>
      </c>
      <c r="AF2279" s="14" t="s">
        <v>88</v>
      </c>
      <c r="AG2279" s="15" t="n">
        <v>42607</v>
      </c>
      <c r="AH2279" s="14" t="n">
        <f aca="false">I2279+J2279</f>
        <v>7</v>
      </c>
      <c r="AI2279" s="14" t="n">
        <f aca="false">K2279+L2279+M2279</f>
        <v>2</v>
      </c>
      <c r="AJ2279" s="14" t="n">
        <f aca="false">AC2279*AH2279</f>
        <v>949.41</v>
      </c>
      <c r="AK2279" s="14" t="str">
        <f aca="false">IF(C2279=1,"Cancelled","Completed")</f>
        <v>Completed</v>
      </c>
      <c r="AL2279" s="14" t="str">
        <f aca="false">_xlfn.IFS(D2279&lt;=7,"0-7 Days",D2279&lt;=30,"8-30 Days",D2279&lt;=90,"31-90 Days",TRUE(),"90+ Days")</f>
        <v>90+ Days</v>
      </c>
      <c r="AM2279" s="14" t="str">
        <f aca="false">_xlfn.IFS(OR(F2279="December",F2279="January",F2279="February"),"Winter",OR(F2279="March",F2279="April",F2279="May"),"Spring",OR(F2279="June",F2279="July",F2279="August"),"Summer",TRUE(),"Autumn")</f>
        <v>Summer</v>
      </c>
      <c r="AN2279" s="14" t="str">
        <f aca="false">IF(L2279+M2279&gt;0,"Family","Adult Only")</f>
        <v>Adult Only</v>
      </c>
      <c r="AO2279" s="14" t="str">
        <f aca="false">IF(U2279=V2279,"Same","Changed")</f>
        <v>Same</v>
      </c>
    </row>
    <row r="2280" customFormat="false" ht="15" hidden="false" customHeight="false" outlineLevel="0" collapsed="false">
      <c r="A2280" s="0" t="n">
        <v>2399</v>
      </c>
      <c r="B2280" s="0" t="s">
        <v>90</v>
      </c>
      <c r="C2280" s="0" t="n">
        <v>0</v>
      </c>
      <c r="D2280" s="0" t="n">
        <v>167</v>
      </c>
      <c r="E2280" s="0" t="n">
        <v>2017</v>
      </c>
      <c r="F2280" s="0" t="s">
        <v>121</v>
      </c>
      <c r="G2280" s="0" t="n">
        <v>20</v>
      </c>
      <c r="H2280" s="0" t="n">
        <v>18</v>
      </c>
      <c r="I2280" s="0" t="n">
        <v>0</v>
      </c>
      <c r="J2280" s="0" t="n">
        <v>1</v>
      </c>
      <c r="K2280" s="0" t="n">
        <v>2</v>
      </c>
      <c r="L2280" s="0" t="n">
        <v>0</v>
      </c>
      <c r="M2280" s="0" t="n">
        <v>0</v>
      </c>
      <c r="N2280" s="0" t="s">
        <v>82</v>
      </c>
      <c r="O2280" s="0" t="s">
        <v>123</v>
      </c>
      <c r="P2280" s="0" t="s">
        <v>93</v>
      </c>
      <c r="Q2280" s="0" t="s">
        <v>94</v>
      </c>
      <c r="R2280" s="0" t="n">
        <v>0</v>
      </c>
      <c r="S2280" s="0" t="n">
        <v>0</v>
      </c>
      <c r="T2280" s="0" t="n">
        <v>0</v>
      </c>
      <c r="U2280" s="0" t="s">
        <v>95</v>
      </c>
      <c r="V2280" s="0" t="s">
        <v>95</v>
      </c>
      <c r="W2280" s="0" t="n">
        <v>1</v>
      </c>
      <c r="X2280" s="0" t="s">
        <v>86</v>
      </c>
      <c r="Y2280" s="0" t="n">
        <v>9</v>
      </c>
      <c r="Z2280" s="0" t="n">
        <v>0</v>
      </c>
      <c r="AA2280" s="0" t="n">
        <v>0</v>
      </c>
      <c r="AB2280" s="0" t="s">
        <v>87</v>
      </c>
      <c r="AC2280" s="0" t="n">
        <v>118.8</v>
      </c>
      <c r="AD2280" s="0" t="n">
        <v>0</v>
      </c>
      <c r="AE2280" s="0" t="n">
        <v>2</v>
      </c>
      <c r="AF2280" s="0" t="s">
        <v>88</v>
      </c>
      <c r="AG2280" s="13" t="n">
        <v>42874</v>
      </c>
      <c r="AH2280" s="25" t="n">
        <f aca="false">I2280+J2280</f>
        <v>1</v>
      </c>
      <c r="AI2280" s="25" t="n">
        <f aca="false">K2280+L2280+M2280</f>
        <v>2</v>
      </c>
      <c r="AJ2280" s="25" t="n">
        <f aca="false">AC2280*AH2280</f>
        <v>118.8</v>
      </c>
      <c r="AK2280" s="0" t="str">
        <f aca="false">IF(C2280=1,"Cancelled","Completed")</f>
        <v>Completed</v>
      </c>
      <c r="AL2280" s="0" t="str">
        <f aca="false">_xlfn.IFS(D2280&lt;=7,"0-7 Days",D2280&lt;=30,"8-30 Days",D2280&lt;=90,"31-90 Days",TRUE(),"90+ Days")</f>
        <v>90+ Days</v>
      </c>
      <c r="AM2280" s="0" t="str">
        <f aca="false">_xlfn.IFS(OR(F2280="December",F2280="January",F2280="February"),"Winter",OR(F2280="March",F2280="April",F2280="May"),"Spring",OR(F2280="June",F2280="July",F2280="August"),"Summer",TRUE(),"Autumn")</f>
        <v>Spring</v>
      </c>
      <c r="AN2280" s="0" t="str">
        <f aca="false">IF(L2280+M2280&gt;0,"Family","Adult Only")</f>
        <v>Adult Only</v>
      </c>
      <c r="AO2280" s="0" t="str">
        <f aca="false">IF(U2280=V2280,"Same","Changed")</f>
        <v>Same</v>
      </c>
    </row>
    <row r="2281" customFormat="false" ht="15" hidden="false" customHeight="false" outlineLevel="0" collapsed="false">
      <c r="A2281" s="14" t="n">
        <v>2400</v>
      </c>
      <c r="B2281" s="14" t="s">
        <v>90</v>
      </c>
      <c r="C2281" s="14" t="n">
        <v>0</v>
      </c>
      <c r="D2281" s="14" t="n">
        <v>135</v>
      </c>
      <c r="E2281" s="14" t="n">
        <v>2017</v>
      </c>
      <c r="F2281" s="14" t="s">
        <v>118</v>
      </c>
      <c r="G2281" s="14" t="n">
        <v>8</v>
      </c>
      <c r="H2281" s="14" t="n">
        <v>25</v>
      </c>
      <c r="I2281" s="14" t="n">
        <v>2</v>
      </c>
      <c r="J2281" s="14" t="n">
        <v>1</v>
      </c>
      <c r="K2281" s="14" t="n">
        <v>2</v>
      </c>
      <c r="L2281" s="14" t="n">
        <v>0</v>
      </c>
      <c r="M2281" s="14" t="n">
        <v>0</v>
      </c>
      <c r="N2281" s="14" t="s">
        <v>107</v>
      </c>
      <c r="O2281" s="14" t="s">
        <v>158</v>
      </c>
      <c r="P2281" s="14" t="s">
        <v>93</v>
      </c>
      <c r="Q2281" s="14" t="s">
        <v>94</v>
      </c>
      <c r="R2281" s="14" t="n">
        <v>0</v>
      </c>
      <c r="S2281" s="14" t="n">
        <v>0</v>
      </c>
      <c r="T2281" s="14" t="n">
        <v>0</v>
      </c>
      <c r="U2281" s="14" t="s">
        <v>95</v>
      </c>
      <c r="V2281" s="14" t="s">
        <v>95</v>
      </c>
      <c r="W2281" s="14" t="n">
        <v>0</v>
      </c>
      <c r="X2281" s="14" t="s">
        <v>86</v>
      </c>
      <c r="Y2281" s="14" t="n">
        <v>9</v>
      </c>
      <c r="Z2281" s="14" t="n">
        <v>0</v>
      </c>
      <c r="AA2281" s="14" t="n">
        <v>0</v>
      </c>
      <c r="AB2281" s="14" t="s">
        <v>87</v>
      </c>
      <c r="AC2281" s="14" t="n">
        <v>79.2</v>
      </c>
      <c r="AD2281" s="14" t="n">
        <v>0</v>
      </c>
      <c r="AE2281" s="14" t="n">
        <v>1</v>
      </c>
      <c r="AF2281" s="14" t="s">
        <v>88</v>
      </c>
      <c r="AG2281" s="15" t="n">
        <v>42794</v>
      </c>
      <c r="AH2281" s="14" t="n">
        <f aca="false">I2281+J2281</f>
        <v>3</v>
      </c>
      <c r="AI2281" s="14" t="n">
        <f aca="false">K2281+L2281+M2281</f>
        <v>2</v>
      </c>
      <c r="AJ2281" s="14" t="n">
        <f aca="false">AC2281*AH2281</f>
        <v>237.6</v>
      </c>
      <c r="AK2281" s="14" t="str">
        <f aca="false">IF(C2281=1,"Cancelled","Completed")</f>
        <v>Completed</v>
      </c>
      <c r="AL2281" s="14" t="str">
        <f aca="false">_xlfn.IFS(D2281&lt;=7,"0-7 Days",D2281&lt;=30,"8-30 Days",D2281&lt;=90,"31-90 Days",TRUE(),"90+ Days")</f>
        <v>90+ Days</v>
      </c>
      <c r="AM2281" s="14" t="str">
        <f aca="false">_xlfn.IFS(OR(F2281="December",F2281="January",F2281="February"),"Winter",OR(F2281="March",F2281="April",F2281="May"),"Spring",OR(F2281="June",F2281="July",F2281="August"),"Summer",TRUE(),"Autumn")</f>
        <v>Winter</v>
      </c>
      <c r="AN2281" s="14" t="str">
        <f aca="false">IF(L2281+M2281&gt;0,"Family","Adult Only")</f>
        <v>Adult Only</v>
      </c>
      <c r="AO2281" s="14" t="str">
        <f aca="false">IF(U2281=V2281,"Same","Changed")</f>
        <v>Same</v>
      </c>
    </row>
    <row r="2282" customFormat="false" ht="15" hidden="false" customHeight="false" outlineLevel="0" collapsed="false">
      <c r="A2282" s="0" t="n">
        <v>2401</v>
      </c>
      <c r="B2282" s="0" t="s">
        <v>80</v>
      </c>
      <c r="C2282" s="0" t="n">
        <v>0</v>
      </c>
      <c r="D2282" s="0" t="n">
        <v>13</v>
      </c>
      <c r="E2282" s="0" t="n">
        <v>2016</v>
      </c>
      <c r="F2282" s="0" t="s">
        <v>118</v>
      </c>
      <c r="G2282" s="0" t="n">
        <v>6</v>
      </c>
      <c r="H2282" s="0" t="n">
        <v>5</v>
      </c>
      <c r="I2282" s="0" t="n">
        <v>0</v>
      </c>
      <c r="J2282" s="0" t="n">
        <v>2</v>
      </c>
      <c r="K2282" s="0" t="n">
        <v>2</v>
      </c>
      <c r="L2282" s="0" t="n">
        <v>0</v>
      </c>
      <c r="M2282" s="0" t="n">
        <v>0</v>
      </c>
      <c r="N2282" s="0" t="s">
        <v>82</v>
      </c>
      <c r="O2282" s="0" t="s">
        <v>92</v>
      </c>
      <c r="P2282" s="0" t="s">
        <v>93</v>
      </c>
      <c r="Q2282" s="0" t="s">
        <v>94</v>
      </c>
      <c r="R2282" s="0" t="n">
        <v>0</v>
      </c>
      <c r="S2282" s="0" t="n">
        <v>0</v>
      </c>
      <c r="T2282" s="0" t="n">
        <v>0</v>
      </c>
      <c r="U2282" s="0" t="s">
        <v>95</v>
      </c>
      <c r="V2282" s="0" t="s">
        <v>109</v>
      </c>
      <c r="W2282" s="0" t="n">
        <v>1</v>
      </c>
      <c r="X2282" s="0" t="s">
        <v>86</v>
      </c>
      <c r="Y2282" s="0" t="n">
        <v>240</v>
      </c>
      <c r="Z2282" s="0" t="n">
        <v>0</v>
      </c>
      <c r="AA2282" s="0" t="n">
        <v>0</v>
      </c>
      <c r="AB2282" s="0" t="s">
        <v>87</v>
      </c>
      <c r="AC2282" s="0" t="n">
        <v>58</v>
      </c>
      <c r="AD2282" s="0" t="n">
        <v>0</v>
      </c>
      <c r="AE2282" s="0" t="n">
        <v>0</v>
      </c>
      <c r="AF2282" s="0" t="s">
        <v>88</v>
      </c>
      <c r="AG2282" s="13" t="n">
        <v>42407</v>
      </c>
      <c r="AH2282" s="25" t="n">
        <f aca="false">I2282+J2282</f>
        <v>2</v>
      </c>
      <c r="AI2282" s="25" t="n">
        <f aca="false">K2282+L2282+M2282</f>
        <v>2</v>
      </c>
      <c r="AJ2282" s="25" t="n">
        <f aca="false">AC2282*AH2282</f>
        <v>116</v>
      </c>
      <c r="AK2282" s="0" t="str">
        <f aca="false">IF(C2282=1,"Cancelled","Completed")</f>
        <v>Completed</v>
      </c>
      <c r="AL2282" s="0" t="str">
        <f aca="false">_xlfn.IFS(D2282&lt;=7,"0-7 Days",D2282&lt;=30,"8-30 Days",D2282&lt;=90,"31-90 Days",TRUE(),"90+ Days")</f>
        <v>8-30 Days</v>
      </c>
      <c r="AM2282" s="0" t="str">
        <f aca="false">_xlfn.IFS(OR(F2282="December",F2282="January",F2282="February"),"Winter",OR(F2282="March",F2282="April",F2282="May"),"Spring",OR(F2282="June",F2282="July",F2282="August"),"Summer",TRUE(),"Autumn")</f>
        <v>Winter</v>
      </c>
      <c r="AN2282" s="0" t="str">
        <f aca="false">IF(L2282+M2282&gt;0,"Family","Adult Only")</f>
        <v>Adult Only</v>
      </c>
      <c r="AO2282" s="0" t="str">
        <f aca="false">IF(U2282=V2282,"Same","Changed")</f>
        <v>Changed</v>
      </c>
    </row>
    <row r="2283" customFormat="false" ht="15" hidden="false" customHeight="false" outlineLevel="0" collapsed="false">
      <c r="A2283" s="14" t="n">
        <v>2402</v>
      </c>
      <c r="B2283" s="14" t="s">
        <v>90</v>
      </c>
      <c r="C2283" s="14" t="n">
        <v>0</v>
      </c>
      <c r="D2283" s="14" t="n">
        <v>140</v>
      </c>
      <c r="E2283" s="14" t="n">
        <v>2016</v>
      </c>
      <c r="F2283" s="14" t="s">
        <v>81</v>
      </c>
      <c r="G2283" s="14" t="n">
        <v>53</v>
      </c>
      <c r="H2283" s="14" t="n">
        <v>27</v>
      </c>
      <c r="I2283" s="14" t="n">
        <v>0</v>
      </c>
      <c r="J2283" s="14" t="n">
        <v>3</v>
      </c>
      <c r="K2283" s="14" t="n">
        <v>2</v>
      </c>
      <c r="L2283" s="14" t="n">
        <v>2</v>
      </c>
      <c r="M2283" s="14" t="n">
        <v>0</v>
      </c>
      <c r="N2283" s="14" t="s">
        <v>82</v>
      </c>
      <c r="O2283" s="14" t="s">
        <v>98</v>
      </c>
      <c r="P2283" s="14" t="s">
        <v>93</v>
      </c>
      <c r="Q2283" s="14" t="s">
        <v>94</v>
      </c>
      <c r="R2283" s="14" t="n">
        <v>0</v>
      </c>
      <c r="S2283" s="14" t="n">
        <v>0</v>
      </c>
      <c r="T2283" s="14" t="n">
        <v>0</v>
      </c>
      <c r="U2283" s="14" t="s">
        <v>85</v>
      </c>
      <c r="V2283" s="14" t="s">
        <v>136</v>
      </c>
      <c r="W2283" s="14" t="n">
        <v>0</v>
      </c>
      <c r="X2283" s="14" t="s">
        <v>86</v>
      </c>
      <c r="Y2283" s="14" t="n">
        <v>7</v>
      </c>
      <c r="Z2283" s="14" t="n">
        <v>0</v>
      </c>
      <c r="AA2283" s="14" t="n">
        <v>0</v>
      </c>
      <c r="AB2283" s="14" t="s">
        <v>87</v>
      </c>
      <c r="AC2283" s="14" t="n">
        <v>140.98</v>
      </c>
      <c r="AD2283" s="14" t="n">
        <v>0</v>
      </c>
      <c r="AE2283" s="14" t="n">
        <v>2</v>
      </c>
      <c r="AF2283" s="14" t="s">
        <v>88</v>
      </c>
      <c r="AG2283" s="15" t="n">
        <v>42734</v>
      </c>
      <c r="AH2283" s="14" t="n">
        <f aca="false">I2283+J2283</f>
        <v>3</v>
      </c>
      <c r="AI2283" s="14" t="n">
        <f aca="false">K2283+L2283+M2283</f>
        <v>4</v>
      </c>
      <c r="AJ2283" s="14" t="n">
        <f aca="false">AC2283*AH2283</f>
        <v>422.94</v>
      </c>
      <c r="AK2283" s="14" t="str">
        <f aca="false">IF(C2283=1,"Cancelled","Completed")</f>
        <v>Completed</v>
      </c>
      <c r="AL2283" s="14" t="str">
        <f aca="false">_xlfn.IFS(D2283&lt;=7,"0-7 Days",D2283&lt;=30,"8-30 Days",D2283&lt;=90,"31-90 Days",TRUE(),"90+ Days")</f>
        <v>90+ Days</v>
      </c>
      <c r="AM2283" s="14" t="str">
        <f aca="false">_xlfn.IFS(OR(F2283="December",F2283="January",F2283="February"),"Winter",OR(F2283="March",F2283="April",F2283="May"),"Spring",OR(F2283="June",F2283="July",F2283="August"),"Summer",TRUE(),"Autumn")</f>
        <v>Winter</v>
      </c>
      <c r="AN2283" s="14" t="str">
        <f aca="false">IF(L2283+M2283&gt;0,"Family","Adult Only")</f>
        <v>Family</v>
      </c>
      <c r="AO2283" s="14" t="str">
        <f aca="false">IF(U2283=V2283,"Same","Changed")</f>
        <v>Changed</v>
      </c>
    </row>
    <row r="2284" customFormat="false" ht="15" hidden="false" customHeight="false" outlineLevel="0" collapsed="false">
      <c r="A2284" s="0" t="n">
        <v>2403</v>
      </c>
      <c r="B2284" s="0" t="s">
        <v>80</v>
      </c>
      <c r="C2284" s="0" t="n">
        <v>0</v>
      </c>
      <c r="D2284" s="0" t="n">
        <v>6</v>
      </c>
      <c r="E2284" s="0" t="n">
        <v>2017</v>
      </c>
      <c r="F2284" s="0" t="s">
        <v>135</v>
      </c>
      <c r="G2284" s="0" t="n">
        <v>23</v>
      </c>
      <c r="H2284" s="0" t="n">
        <v>8</v>
      </c>
      <c r="I2284" s="0" t="n">
        <v>0</v>
      </c>
      <c r="J2284" s="0" t="n">
        <v>1</v>
      </c>
      <c r="K2284" s="0" t="n">
        <v>1</v>
      </c>
      <c r="L2284" s="0" t="n">
        <v>0</v>
      </c>
      <c r="M2284" s="0" t="n">
        <v>0</v>
      </c>
      <c r="N2284" s="0" t="s">
        <v>82</v>
      </c>
      <c r="O2284" s="0" t="s">
        <v>92</v>
      </c>
      <c r="P2284" s="0" t="s">
        <v>93</v>
      </c>
      <c r="Q2284" s="0" t="s">
        <v>94</v>
      </c>
      <c r="R2284" s="0" t="n">
        <v>1</v>
      </c>
      <c r="S2284" s="0" t="n">
        <v>0</v>
      </c>
      <c r="T2284" s="0" t="n">
        <v>1</v>
      </c>
      <c r="U2284" s="0" t="s">
        <v>95</v>
      </c>
      <c r="V2284" s="0" t="s">
        <v>95</v>
      </c>
      <c r="W2284" s="0" t="n">
        <v>0</v>
      </c>
      <c r="X2284" s="0" t="s">
        <v>86</v>
      </c>
      <c r="Y2284" s="0" t="n">
        <v>5</v>
      </c>
      <c r="Z2284" s="0" t="n">
        <v>0</v>
      </c>
      <c r="AA2284" s="0" t="n">
        <v>0</v>
      </c>
      <c r="AB2284" s="0" t="s">
        <v>87</v>
      </c>
      <c r="AC2284" s="0" t="n">
        <v>105.6</v>
      </c>
      <c r="AD2284" s="0" t="n">
        <v>0</v>
      </c>
      <c r="AE2284" s="0" t="n">
        <v>0</v>
      </c>
      <c r="AF2284" s="0" t="s">
        <v>88</v>
      </c>
      <c r="AG2284" s="13" t="n">
        <v>42895</v>
      </c>
      <c r="AH2284" s="25" t="n">
        <f aca="false">I2284+J2284</f>
        <v>1</v>
      </c>
      <c r="AI2284" s="25" t="n">
        <f aca="false">K2284+L2284+M2284</f>
        <v>1</v>
      </c>
      <c r="AJ2284" s="25" t="n">
        <f aca="false">AC2284*AH2284</f>
        <v>105.6</v>
      </c>
      <c r="AK2284" s="0" t="str">
        <f aca="false">IF(C2284=1,"Cancelled","Completed")</f>
        <v>Completed</v>
      </c>
      <c r="AL2284" s="0" t="str">
        <f aca="false">_xlfn.IFS(D2284&lt;=7,"0-7 Days",D2284&lt;=30,"8-30 Days",D2284&lt;=90,"31-90 Days",TRUE(),"90+ Days")</f>
        <v>0-7 Days</v>
      </c>
      <c r="AM2284" s="0" t="str">
        <f aca="false">_xlfn.IFS(OR(F2284="December",F2284="January",F2284="February"),"Winter",OR(F2284="March",F2284="April",F2284="May"),"Spring",OR(F2284="June",F2284="July",F2284="August"),"Summer",TRUE(),"Autumn")</f>
        <v>Summer</v>
      </c>
      <c r="AN2284" s="0" t="str">
        <f aca="false">IF(L2284+M2284&gt;0,"Family","Adult Only")</f>
        <v>Adult Only</v>
      </c>
      <c r="AO2284" s="0" t="str">
        <f aca="false">IF(U2284=V2284,"Same","Changed")</f>
        <v>Same</v>
      </c>
    </row>
    <row r="2285" customFormat="false" ht="15" hidden="false" customHeight="false" outlineLevel="0" collapsed="false">
      <c r="A2285" s="14" t="n">
        <v>2404</v>
      </c>
      <c r="B2285" s="14" t="s">
        <v>90</v>
      </c>
      <c r="C2285" s="14" t="n">
        <v>0</v>
      </c>
      <c r="D2285" s="14" t="n">
        <v>29</v>
      </c>
      <c r="E2285" s="14" t="n">
        <v>2017</v>
      </c>
      <c r="F2285" s="14" t="s">
        <v>121</v>
      </c>
      <c r="G2285" s="14" t="n">
        <v>19</v>
      </c>
      <c r="H2285" s="14" t="n">
        <v>9</v>
      </c>
      <c r="I2285" s="14" t="n">
        <v>0</v>
      </c>
      <c r="J2285" s="14" t="n">
        <v>2</v>
      </c>
      <c r="K2285" s="14" t="n">
        <v>1</v>
      </c>
      <c r="L2285" s="14" t="n">
        <v>0</v>
      </c>
      <c r="M2285" s="14" t="n">
        <v>0</v>
      </c>
      <c r="N2285" s="14" t="s">
        <v>82</v>
      </c>
      <c r="O2285" s="14" t="s">
        <v>122</v>
      </c>
      <c r="P2285" s="14" t="s">
        <v>116</v>
      </c>
      <c r="Q2285" s="14" t="s">
        <v>94</v>
      </c>
      <c r="R2285" s="14" t="n">
        <v>0</v>
      </c>
      <c r="S2285" s="14" t="n">
        <v>0</v>
      </c>
      <c r="T2285" s="14" t="n">
        <v>0</v>
      </c>
      <c r="U2285" s="14" t="s">
        <v>95</v>
      </c>
      <c r="V2285" s="14" t="s">
        <v>95</v>
      </c>
      <c r="W2285" s="14" t="n">
        <v>3</v>
      </c>
      <c r="X2285" s="14" t="s">
        <v>86</v>
      </c>
      <c r="Y2285" s="14" t="n">
        <v>39</v>
      </c>
      <c r="Z2285" s="14" t="n">
        <v>0</v>
      </c>
      <c r="AA2285" s="14" t="n">
        <v>0</v>
      </c>
      <c r="AB2285" s="14" t="s">
        <v>101</v>
      </c>
      <c r="AC2285" s="14" t="n">
        <v>130</v>
      </c>
      <c r="AD2285" s="14" t="n">
        <v>0</v>
      </c>
      <c r="AE2285" s="14" t="n">
        <v>0</v>
      </c>
      <c r="AF2285" s="14" t="s">
        <v>88</v>
      </c>
      <c r="AG2285" s="15" t="n">
        <v>42866</v>
      </c>
      <c r="AH2285" s="14" t="n">
        <f aca="false">I2285+J2285</f>
        <v>2</v>
      </c>
      <c r="AI2285" s="14" t="n">
        <f aca="false">K2285+L2285+M2285</f>
        <v>1</v>
      </c>
      <c r="AJ2285" s="14" t="n">
        <f aca="false">AC2285*AH2285</f>
        <v>260</v>
      </c>
      <c r="AK2285" s="14" t="str">
        <f aca="false">IF(C2285=1,"Cancelled","Completed")</f>
        <v>Completed</v>
      </c>
      <c r="AL2285" s="14" t="str">
        <f aca="false">_xlfn.IFS(D2285&lt;=7,"0-7 Days",D2285&lt;=30,"8-30 Days",D2285&lt;=90,"31-90 Days",TRUE(),"90+ Days")</f>
        <v>8-30 Days</v>
      </c>
      <c r="AM2285" s="14" t="str">
        <f aca="false">_xlfn.IFS(OR(F2285="December",F2285="January",F2285="February"),"Winter",OR(F2285="March",F2285="April",F2285="May"),"Spring",OR(F2285="June",F2285="July",F2285="August"),"Summer",TRUE(),"Autumn")</f>
        <v>Spring</v>
      </c>
      <c r="AN2285" s="14" t="str">
        <f aca="false">IF(L2285+M2285&gt;0,"Family","Adult Only")</f>
        <v>Adult Only</v>
      </c>
      <c r="AO2285" s="14" t="str">
        <f aca="false">IF(U2285=V2285,"Same","Changed")</f>
        <v>Same</v>
      </c>
    </row>
    <row r="2286" customFormat="false" ht="15" hidden="false" customHeight="false" outlineLevel="0" collapsed="false">
      <c r="A2286" s="0" t="n">
        <v>2405</v>
      </c>
      <c r="B2286" s="0" t="s">
        <v>80</v>
      </c>
      <c r="C2286" s="0" t="n">
        <v>0</v>
      </c>
      <c r="D2286" s="0" t="n">
        <v>27</v>
      </c>
      <c r="E2286" s="0" t="n">
        <v>2016</v>
      </c>
      <c r="F2286" s="0" t="s">
        <v>135</v>
      </c>
      <c r="G2286" s="0" t="n">
        <v>24</v>
      </c>
      <c r="H2286" s="0" t="n">
        <v>9</v>
      </c>
      <c r="I2286" s="0" t="n">
        <v>0</v>
      </c>
      <c r="J2286" s="0" t="n">
        <v>2</v>
      </c>
      <c r="K2286" s="0" t="n">
        <v>2</v>
      </c>
      <c r="L2286" s="0" t="n">
        <v>0</v>
      </c>
      <c r="M2286" s="0" t="n">
        <v>0</v>
      </c>
      <c r="N2286" s="0" t="s">
        <v>82</v>
      </c>
      <c r="O2286" s="0" t="s">
        <v>122</v>
      </c>
      <c r="P2286" s="0" t="s">
        <v>93</v>
      </c>
      <c r="Q2286" s="0" t="s">
        <v>94</v>
      </c>
      <c r="R2286" s="0" t="n">
        <v>0</v>
      </c>
      <c r="S2286" s="0" t="n">
        <v>0</v>
      </c>
      <c r="T2286" s="0" t="n">
        <v>0</v>
      </c>
      <c r="U2286" s="0" t="s">
        <v>95</v>
      </c>
      <c r="V2286" s="0" t="s">
        <v>156</v>
      </c>
      <c r="W2286" s="0" t="n">
        <v>0</v>
      </c>
      <c r="X2286" s="0" t="s">
        <v>86</v>
      </c>
      <c r="Y2286" s="0" t="n">
        <v>240</v>
      </c>
      <c r="Z2286" s="0" t="n">
        <v>0</v>
      </c>
      <c r="AA2286" s="0" t="n">
        <v>0</v>
      </c>
      <c r="AB2286" s="0" t="s">
        <v>87</v>
      </c>
      <c r="AC2286" s="0" t="n">
        <v>141</v>
      </c>
      <c r="AD2286" s="0" t="n">
        <v>1</v>
      </c>
      <c r="AE2286" s="0" t="n">
        <v>1</v>
      </c>
      <c r="AF2286" s="0" t="s">
        <v>88</v>
      </c>
      <c r="AG2286" s="13" t="n">
        <v>42532</v>
      </c>
      <c r="AH2286" s="25" t="n">
        <f aca="false">I2286+J2286</f>
        <v>2</v>
      </c>
      <c r="AI2286" s="25" t="n">
        <f aca="false">K2286+L2286+M2286</f>
        <v>2</v>
      </c>
      <c r="AJ2286" s="25" t="n">
        <f aca="false">AC2286*AH2286</f>
        <v>282</v>
      </c>
      <c r="AK2286" s="0" t="str">
        <f aca="false">IF(C2286=1,"Cancelled","Completed")</f>
        <v>Completed</v>
      </c>
      <c r="AL2286" s="0" t="str">
        <f aca="false">_xlfn.IFS(D2286&lt;=7,"0-7 Days",D2286&lt;=30,"8-30 Days",D2286&lt;=90,"31-90 Days",TRUE(),"90+ Days")</f>
        <v>8-30 Days</v>
      </c>
      <c r="AM2286" s="0" t="str">
        <f aca="false">_xlfn.IFS(OR(F2286="December",F2286="January",F2286="February"),"Winter",OR(F2286="March",F2286="April",F2286="May"),"Spring",OR(F2286="June",F2286="July",F2286="August"),"Summer",TRUE(),"Autumn")</f>
        <v>Summer</v>
      </c>
      <c r="AN2286" s="0" t="str">
        <f aca="false">IF(L2286+M2286&gt;0,"Family","Adult Only")</f>
        <v>Adult Only</v>
      </c>
      <c r="AO2286" s="0" t="str">
        <f aca="false">IF(U2286=V2286,"Same","Changed")</f>
        <v>Changed</v>
      </c>
    </row>
    <row r="2287" customFormat="false" ht="15" hidden="false" customHeight="false" outlineLevel="0" collapsed="false">
      <c r="A2287" s="14" t="n">
        <v>2406</v>
      </c>
      <c r="B2287" s="14" t="s">
        <v>90</v>
      </c>
      <c r="C2287" s="14" t="n">
        <v>1</v>
      </c>
      <c r="D2287" s="14" t="n">
        <v>93</v>
      </c>
      <c r="E2287" s="14" t="n">
        <v>2015</v>
      </c>
      <c r="F2287" s="14" t="s">
        <v>81</v>
      </c>
      <c r="G2287" s="14" t="n">
        <v>52</v>
      </c>
      <c r="H2287" s="14" t="n">
        <v>26</v>
      </c>
      <c r="I2287" s="14" t="n">
        <v>2</v>
      </c>
      <c r="J2287" s="14" t="n">
        <v>1</v>
      </c>
      <c r="K2287" s="14" t="n">
        <v>2</v>
      </c>
      <c r="L2287" s="14" t="n">
        <v>0</v>
      </c>
      <c r="M2287" s="14" t="n">
        <v>0</v>
      </c>
      <c r="N2287" s="14" t="s">
        <v>82</v>
      </c>
      <c r="O2287" s="14" t="s">
        <v>92</v>
      </c>
      <c r="P2287" s="14" t="s">
        <v>93</v>
      </c>
      <c r="Q2287" s="14" t="s">
        <v>94</v>
      </c>
      <c r="R2287" s="14" t="n">
        <v>0</v>
      </c>
      <c r="S2287" s="14" t="n">
        <v>1</v>
      </c>
      <c r="T2287" s="14" t="n">
        <v>0</v>
      </c>
      <c r="U2287" s="14" t="s">
        <v>95</v>
      </c>
      <c r="V2287" s="14" t="s">
        <v>95</v>
      </c>
      <c r="W2287" s="14" t="n">
        <v>0</v>
      </c>
      <c r="X2287" s="14" t="s">
        <v>86</v>
      </c>
      <c r="Y2287" s="14" t="n">
        <v>9</v>
      </c>
      <c r="Z2287" s="14" t="n">
        <v>0</v>
      </c>
      <c r="AA2287" s="14" t="n">
        <v>0</v>
      </c>
      <c r="AB2287" s="14" t="s">
        <v>125</v>
      </c>
      <c r="AC2287" s="14" t="n">
        <v>106.2</v>
      </c>
      <c r="AD2287" s="14" t="n">
        <v>0</v>
      </c>
      <c r="AE2287" s="14" t="n">
        <v>1</v>
      </c>
      <c r="AF2287" s="14" t="s">
        <v>96</v>
      </c>
      <c r="AG2287" s="15" t="n">
        <v>42282</v>
      </c>
      <c r="AH2287" s="14" t="n">
        <f aca="false">I2287+J2287</f>
        <v>3</v>
      </c>
      <c r="AI2287" s="14" t="n">
        <f aca="false">K2287+L2287+M2287</f>
        <v>2</v>
      </c>
      <c r="AJ2287" s="14" t="n">
        <f aca="false">AC2287*AH2287</f>
        <v>318.6</v>
      </c>
      <c r="AK2287" s="14" t="str">
        <f aca="false">IF(C2287=1,"Cancelled","Completed")</f>
        <v>Cancelled</v>
      </c>
      <c r="AL2287" s="14" t="str">
        <f aca="false">_xlfn.IFS(D2287&lt;=7,"0-7 Days",D2287&lt;=30,"8-30 Days",D2287&lt;=90,"31-90 Days",TRUE(),"90+ Days")</f>
        <v>90+ Days</v>
      </c>
      <c r="AM2287" s="14" t="str">
        <f aca="false">_xlfn.IFS(OR(F2287="December",F2287="January",F2287="February"),"Winter",OR(F2287="March",F2287="April",F2287="May"),"Spring",OR(F2287="June",F2287="July",F2287="August"),"Summer",TRUE(),"Autumn")</f>
        <v>Winter</v>
      </c>
      <c r="AN2287" s="14" t="str">
        <f aca="false">IF(L2287+M2287&gt;0,"Family","Adult Only")</f>
        <v>Adult Only</v>
      </c>
      <c r="AO2287" s="14" t="str">
        <f aca="false">IF(U2287=V2287,"Same","Changed")</f>
        <v>Same</v>
      </c>
    </row>
    <row r="2288" customFormat="false" ht="15" hidden="false" customHeight="false" outlineLevel="0" collapsed="false">
      <c r="A2288" s="0" t="n">
        <v>2407</v>
      </c>
      <c r="B2288" s="0" t="s">
        <v>90</v>
      </c>
      <c r="C2288" s="0" t="n">
        <v>1</v>
      </c>
      <c r="D2288" s="0" t="n">
        <v>134</v>
      </c>
      <c r="E2288" s="0" t="n">
        <v>2017</v>
      </c>
      <c r="F2288" s="0" t="s">
        <v>135</v>
      </c>
      <c r="G2288" s="0" t="n">
        <v>23</v>
      </c>
      <c r="H2288" s="0" t="n">
        <v>7</v>
      </c>
      <c r="I2288" s="0" t="n">
        <v>0</v>
      </c>
      <c r="J2288" s="0" t="n">
        <v>2</v>
      </c>
      <c r="K2288" s="0" t="n">
        <v>2</v>
      </c>
      <c r="L2288" s="0" t="n">
        <v>0</v>
      </c>
      <c r="M2288" s="0" t="n">
        <v>0</v>
      </c>
      <c r="N2288" s="0" t="s">
        <v>82</v>
      </c>
      <c r="O2288" s="0" t="s">
        <v>92</v>
      </c>
      <c r="P2288" s="0" t="s">
        <v>99</v>
      </c>
      <c r="Q2288" s="0" t="s">
        <v>94</v>
      </c>
      <c r="R2288" s="0" t="n">
        <v>0</v>
      </c>
      <c r="S2288" s="0" t="n">
        <v>0</v>
      </c>
      <c r="T2288" s="0" t="n">
        <v>0</v>
      </c>
      <c r="U2288" s="0" t="s">
        <v>95</v>
      </c>
      <c r="V2288" s="0" t="s">
        <v>95</v>
      </c>
      <c r="W2288" s="0" t="n">
        <v>0</v>
      </c>
      <c r="X2288" s="0" t="s">
        <v>120</v>
      </c>
      <c r="Y2288" s="0" t="n">
        <v>20</v>
      </c>
      <c r="Z2288" s="0" t="n">
        <v>0</v>
      </c>
      <c r="AA2288" s="0" t="n">
        <v>0</v>
      </c>
      <c r="AB2288" s="0" t="s">
        <v>87</v>
      </c>
      <c r="AC2288" s="0" t="n">
        <v>110</v>
      </c>
      <c r="AD2288" s="0" t="n">
        <v>0</v>
      </c>
      <c r="AE2288" s="0" t="n">
        <v>0</v>
      </c>
      <c r="AF2288" s="0" t="s">
        <v>96</v>
      </c>
      <c r="AG2288" s="13" t="n">
        <v>42759</v>
      </c>
      <c r="AH2288" s="25" t="n">
        <f aca="false">I2288+J2288</f>
        <v>2</v>
      </c>
      <c r="AI2288" s="25" t="n">
        <f aca="false">K2288+L2288+M2288</f>
        <v>2</v>
      </c>
      <c r="AJ2288" s="25" t="n">
        <f aca="false">AC2288*AH2288</f>
        <v>220</v>
      </c>
      <c r="AK2288" s="0" t="str">
        <f aca="false">IF(C2288=1,"Cancelled","Completed")</f>
        <v>Cancelled</v>
      </c>
      <c r="AL2288" s="0" t="str">
        <f aca="false">_xlfn.IFS(D2288&lt;=7,"0-7 Days",D2288&lt;=30,"8-30 Days",D2288&lt;=90,"31-90 Days",TRUE(),"90+ Days")</f>
        <v>90+ Days</v>
      </c>
      <c r="AM2288" s="0" t="str">
        <f aca="false">_xlfn.IFS(OR(F2288="December",F2288="January",F2288="February"),"Winter",OR(F2288="March",F2288="April",F2288="May"),"Spring",OR(F2288="June",F2288="July",F2288="August"),"Summer",TRUE(),"Autumn")</f>
        <v>Summer</v>
      </c>
      <c r="AN2288" s="0" t="str">
        <f aca="false">IF(L2288+M2288&gt;0,"Family","Adult Only")</f>
        <v>Adult Only</v>
      </c>
      <c r="AO2288" s="0" t="str">
        <f aca="false">IF(U2288=V2288,"Same","Changed")</f>
        <v>Same</v>
      </c>
    </row>
    <row r="2289" customFormat="false" ht="15" hidden="false" customHeight="false" outlineLevel="0" collapsed="false">
      <c r="A2289" s="14" t="n">
        <v>2408</v>
      </c>
      <c r="B2289" s="14" t="s">
        <v>80</v>
      </c>
      <c r="C2289" s="14" t="n">
        <v>0</v>
      </c>
      <c r="D2289" s="14" t="n">
        <v>4</v>
      </c>
      <c r="E2289" s="14" t="n">
        <v>2016</v>
      </c>
      <c r="F2289" s="14" t="s">
        <v>103</v>
      </c>
      <c r="G2289" s="14" t="n">
        <v>11</v>
      </c>
      <c r="H2289" s="14" t="n">
        <v>7</v>
      </c>
      <c r="I2289" s="14" t="n">
        <v>1</v>
      </c>
      <c r="J2289" s="14" t="n">
        <v>1</v>
      </c>
      <c r="K2289" s="14" t="n">
        <v>1</v>
      </c>
      <c r="L2289" s="14" t="n">
        <v>0</v>
      </c>
      <c r="M2289" s="14" t="n">
        <v>0</v>
      </c>
      <c r="N2289" s="14" t="s">
        <v>82</v>
      </c>
      <c r="O2289" s="14" t="s">
        <v>92</v>
      </c>
      <c r="P2289" s="14" t="s">
        <v>99</v>
      </c>
      <c r="Q2289" s="14" t="s">
        <v>94</v>
      </c>
      <c r="R2289" s="14" t="n">
        <v>0</v>
      </c>
      <c r="S2289" s="14" t="n">
        <v>0</v>
      </c>
      <c r="T2289" s="14" t="n">
        <v>0</v>
      </c>
      <c r="U2289" s="14" t="s">
        <v>95</v>
      </c>
      <c r="V2289" s="14" t="s">
        <v>109</v>
      </c>
      <c r="W2289" s="14" t="n">
        <v>0</v>
      </c>
      <c r="X2289" s="14" t="s">
        <v>86</v>
      </c>
      <c r="Y2289" s="14" t="n">
        <v>339</v>
      </c>
      <c r="Z2289" s="14" t="n">
        <v>0</v>
      </c>
      <c r="AA2289" s="14" t="n">
        <v>0</v>
      </c>
      <c r="AB2289" s="14" t="s">
        <v>87</v>
      </c>
      <c r="AC2289" s="14" t="n">
        <v>31</v>
      </c>
      <c r="AD2289" s="14" t="n">
        <v>1</v>
      </c>
      <c r="AE2289" s="14" t="n">
        <v>0</v>
      </c>
      <c r="AF2289" s="14" t="s">
        <v>88</v>
      </c>
      <c r="AG2289" s="15" t="n">
        <v>42438</v>
      </c>
      <c r="AH2289" s="14" t="n">
        <f aca="false">I2289+J2289</f>
        <v>2</v>
      </c>
      <c r="AI2289" s="14" t="n">
        <f aca="false">K2289+L2289+M2289</f>
        <v>1</v>
      </c>
      <c r="AJ2289" s="14" t="n">
        <f aca="false">AC2289*AH2289</f>
        <v>62</v>
      </c>
      <c r="AK2289" s="14" t="str">
        <f aca="false">IF(C2289=1,"Cancelled","Completed")</f>
        <v>Completed</v>
      </c>
      <c r="AL2289" s="14" t="str">
        <f aca="false">_xlfn.IFS(D2289&lt;=7,"0-7 Days",D2289&lt;=30,"8-30 Days",D2289&lt;=90,"31-90 Days",TRUE(),"90+ Days")</f>
        <v>0-7 Days</v>
      </c>
      <c r="AM2289" s="14" t="str">
        <f aca="false">_xlfn.IFS(OR(F2289="December",F2289="January",F2289="February"),"Winter",OR(F2289="March",F2289="April",F2289="May"),"Spring",OR(F2289="June",F2289="July",F2289="August"),"Summer",TRUE(),"Autumn")</f>
        <v>Spring</v>
      </c>
      <c r="AN2289" s="14" t="str">
        <f aca="false">IF(L2289+M2289&gt;0,"Family","Adult Only")</f>
        <v>Adult Only</v>
      </c>
      <c r="AO2289" s="14" t="str">
        <f aca="false">IF(U2289=V2289,"Same","Changed")</f>
        <v>Changed</v>
      </c>
    </row>
    <row r="2290" customFormat="false" ht="15" hidden="false" customHeight="false" outlineLevel="0" collapsed="false">
      <c r="A2290" s="0" t="n">
        <v>2411</v>
      </c>
      <c r="B2290" s="0" t="s">
        <v>80</v>
      </c>
      <c r="C2290" s="0" t="n">
        <v>1</v>
      </c>
      <c r="D2290" s="0" t="n">
        <v>393</v>
      </c>
      <c r="E2290" s="0" t="n">
        <v>2016</v>
      </c>
      <c r="F2290" s="0" t="s">
        <v>111</v>
      </c>
      <c r="G2290" s="0" t="n">
        <v>41</v>
      </c>
      <c r="H2290" s="0" t="n">
        <v>8</v>
      </c>
      <c r="I2290" s="0" t="n">
        <v>2</v>
      </c>
      <c r="J2290" s="0" t="n">
        <v>2</v>
      </c>
      <c r="K2290" s="0" t="n">
        <v>2</v>
      </c>
      <c r="L2290" s="0" t="n">
        <v>0</v>
      </c>
      <c r="M2290" s="0" t="n">
        <v>0</v>
      </c>
      <c r="N2290" s="0" t="s">
        <v>112</v>
      </c>
      <c r="O2290" s="0" t="s">
        <v>92</v>
      </c>
      <c r="P2290" s="0" t="s">
        <v>116</v>
      </c>
      <c r="Q2290" s="0" t="s">
        <v>94</v>
      </c>
      <c r="R2290" s="0" t="n">
        <v>0</v>
      </c>
      <c r="S2290" s="0" t="n">
        <v>0</v>
      </c>
      <c r="T2290" s="0" t="n">
        <v>0</v>
      </c>
      <c r="U2290" s="0" t="s">
        <v>95</v>
      </c>
      <c r="V2290" s="0" t="s">
        <v>95</v>
      </c>
      <c r="W2290" s="0" t="n">
        <v>0</v>
      </c>
      <c r="X2290" s="0" t="s">
        <v>120</v>
      </c>
      <c r="Y2290" s="0" t="n">
        <v>68</v>
      </c>
      <c r="Z2290" s="0" t="n">
        <v>0</v>
      </c>
      <c r="AA2290" s="0" t="n">
        <v>0</v>
      </c>
      <c r="AB2290" s="0" t="s">
        <v>87</v>
      </c>
      <c r="AC2290" s="0" t="n">
        <v>72</v>
      </c>
      <c r="AD2290" s="0" t="n">
        <v>0</v>
      </c>
      <c r="AE2290" s="0" t="n">
        <v>0</v>
      </c>
      <c r="AF2290" s="0" t="s">
        <v>96</v>
      </c>
      <c r="AG2290" s="13" t="n">
        <v>42355</v>
      </c>
      <c r="AH2290" s="25" t="n">
        <f aca="false">I2290+J2290</f>
        <v>4</v>
      </c>
      <c r="AI2290" s="25" t="n">
        <f aca="false">K2290+L2290+M2290</f>
        <v>2</v>
      </c>
      <c r="AJ2290" s="25" t="n">
        <f aca="false">AC2290*AH2290</f>
        <v>288</v>
      </c>
      <c r="AK2290" s="0" t="str">
        <f aca="false">IF(C2290=1,"Cancelled","Completed")</f>
        <v>Cancelled</v>
      </c>
      <c r="AL2290" s="0" t="str">
        <f aca="false">_xlfn.IFS(D2290&lt;=7,"0-7 Days",D2290&lt;=30,"8-30 Days",D2290&lt;=90,"31-90 Days",TRUE(),"90+ Days")</f>
        <v>90+ Days</v>
      </c>
      <c r="AM2290" s="0" t="str">
        <f aca="false">_xlfn.IFS(OR(F2290="December",F2290="January",F2290="February"),"Winter",OR(F2290="March",F2290="April",F2290="May"),"Spring",OR(F2290="June",F2290="July",F2290="August"),"Summer",TRUE(),"Autumn")</f>
        <v>Autumn</v>
      </c>
      <c r="AN2290" s="0" t="str">
        <f aca="false">IF(L2290+M2290&gt;0,"Family","Adult Only")</f>
        <v>Adult Only</v>
      </c>
      <c r="AO2290" s="0" t="str">
        <f aca="false">IF(U2290=V2290,"Same","Changed")</f>
        <v>Same</v>
      </c>
    </row>
    <row r="2291" customFormat="false" ht="15" hidden="false" customHeight="false" outlineLevel="0" collapsed="false">
      <c r="A2291" s="14" t="n">
        <v>2412</v>
      </c>
      <c r="B2291" s="14" t="s">
        <v>80</v>
      </c>
      <c r="C2291" s="14" t="n">
        <v>0</v>
      </c>
      <c r="D2291" s="14" t="n">
        <v>0</v>
      </c>
      <c r="E2291" s="14" t="n">
        <v>2016</v>
      </c>
      <c r="F2291" s="14" t="s">
        <v>126</v>
      </c>
      <c r="G2291" s="14" t="n">
        <v>3</v>
      </c>
      <c r="H2291" s="14" t="n">
        <v>12</v>
      </c>
      <c r="I2291" s="14" t="n">
        <v>0</v>
      </c>
      <c r="J2291" s="14" t="n">
        <v>1</v>
      </c>
      <c r="K2291" s="14" t="n">
        <v>1</v>
      </c>
      <c r="L2291" s="14" t="n">
        <v>0</v>
      </c>
      <c r="M2291" s="14" t="n">
        <v>0</v>
      </c>
      <c r="N2291" s="14" t="s">
        <v>82</v>
      </c>
      <c r="O2291" s="14" t="s">
        <v>92</v>
      </c>
      <c r="P2291" s="14" t="s">
        <v>128</v>
      </c>
      <c r="Q2291" s="14" t="s">
        <v>128</v>
      </c>
      <c r="R2291" s="14" t="n">
        <v>1</v>
      </c>
      <c r="S2291" s="14" t="n">
        <v>0</v>
      </c>
      <c r="T2291" s="14" t="n">
        <v>3</v>
      </c>
      <c r="U2291" s="14" t="s">
        <v>95</v>
      </c>
      <c r="V2291" s="14" t="s">
        <v>109</v>
      </c>
      <c r="W2291" s="14" t="n">
        <v>0</v>
      </c>
      <c r="X2291" s="14" t="s">
        <v>86</v>
      </c>
      <c r="Y2291" s="14" t="n">
        <v>0</v>
      </c>
      <c r="Z2291" s="14" t="n">
        <v>274</v>
      </c>
      <c r="AA2291" s="14" t="n">
        <v>0</v>
      </c>
      <c r="AB2291" s="14" t="s">
        <v>87</v>
      </c>
      <c r="AC2291" s="14" t="n">
        <v>38</v>
      </c>
      <c r="AD2291" s="14" t="n">
        <v>0</v>
      </c>
      <c r="AE2291" s="14" t="n">
        <v>0</v>
      </c>
      <c r="AF2291" s="14" t="s">
        <v>88</v>
      </c>
      <c r="AG2291" s="15" t="n">
        <v>42382</v>
      </c>
      <c r="AH2291" s="14" t="n">
        <f aca="false">I2291+J2291</f>
        <v>1</v>
      </c>
      <c r="AI2291" s="14" t="n">
        <f aca="false">K2291+L2291+M2291</f>
        <v>1</v>
      </c>
      <c r="AJ2291" s="14" t="n">
        <f aca="false">AC2291*AH2291</f>
        <v>38</v>
      </c>
      <c r="AK2291" s="14" t="str">
        <f aca="false">IF(C2291=1,"Cancelled","Completed")</f>
        <v>Completed</v>
      </c>
      <c r="AL2291" s="14" t="str">
        <f aca="false">_xlfn.IFS(D2291&lt;=7,"0-7 Days",D2291&lt;=30,"8-30 Days",D2291&lt;=90,"31-90 Days",TRUE(),"90+ Days")</f>
        <v>0-7 Days</v>
      </c>
      <c r="AM2291" s="14" t="str">
        <f aca="false">_xlfn.IFS(OR(F2291="December",F2291="January",F2291="February"),"Winter",OR(F2291="March",F2291="April",F2291="May"),"Spring",OR(F2291="June",F2291="July",F2291="August"),"Summer",TRUE(),"Autumn")</f>
        <v>Winter</v>
      </c>
      <c r="AN2291" s="14" t="str">
        <f aca="false">IF(L2291+M2291&gt;0,"Family","Adult Only")</f>
        <v>Adult Only</v>
      </c>
      <c r="AO2291" s="14" t="str">
        <f aca="false">IF(U2291=V2291,"Same","Changed")</f>
        <v>Changed</v>
      </c>
    </row>
    <row r="2292" customFormat="false" ht="15" hidden="false" customHeight="false" outlineLevel="0" collapsed="false">
      <c r="A2292" s="0" t="n">
        <v>2413</v>
      </c>
      <c r="B2292" s="0" t="s">
        <v>80</v>
      </c>
      <c r="C2292" s="0" t="n">
        <v>0</v>
      </c>
      <c r="D2292" s="0" t="n">
        <v>14</v>
      </c>
      <c r="E2292" s="0" t="n">
        <v>2016</v>
      </c>
      <c r="F2292" s="0" t="s">
        <v>103</v>
      </c>
      <c r="G2292" s="0" t="n">
        <v>12</v>
      </c>
      <c r="H2292" s="0" t="n">
        <v>14</v>
      </c>
      <c r="I2292" s="0" t="n">
        <v>1</v>
      </c>
      <c r="J2292" s="0" t="n">
        <v>1</v>
      </c>
      <c r="K2292" s="0" t="n">
        <v>1</v>
      </c>
      <c r="L2292" s="0" t="n">
        <v>0</v>
      </c>
      <c r="M2292" s="0" t="n">
        <v>0</v>
      </c>
      <c r="N2292" s="0" t="s">
        <v>82</v>
      </c>
      <c r="O2292" s="0" t="s">
        <v>92</v>
      </c>
      <c r="P2292" s="0" t="s">
        <v>93</v>
      </c>
      <c r="Q2292" s="0" t="s">
        <v>94</v>
      </c>
      <c r="R2292" s="0" t="n">
        <v>0</v>
      </c>
      <c r="S2292" s="0" t="n">
        <v>0</v>
      </c>
      <c r="T2292" s="0" t="n">
        <v>0</v>
      </c>
      <c r="U2292" s="0" t="s">
        <v>95</v>
      </c>
      <c r="V2292" s="0" t="s">
        <v>109</v>
      </c>
      <c r="W2292" s="0" t="n">
        <v>0</v>
      </c>
      <c r="X2292" s="0" t="s">
        <v>86</v>
      </c>
      <c r="Y2292" s="0" t="n">
        <v>240</v>
      </c>
      <c r="Z2292" s="0" t="n">
        <v>0</v>
      </c>
      <c r="AA2292" s="0" t="n">
        <v>0</v>
      </c>
      <c r="AB2292" s="0" t="s">
        <v>87</v>
      </c>
      <c r="AC2292" s="0" t="n">
        <v>52</v>
      </c>
      <c r="AD2292" s="0" t="n">
        <v>1</v>
      </c>
      <c r="AE2292" s="0" t="n">
        <v>0</v>
      </c>
      <c r="AF2292" s="0" t="s">
        <v>88</v>
      </c>
      <c r="AG2292" s="13" t="n">
        <v>42445</v>
      </c>
      <c r="AH2292" s="25" t="n">
        <f aca="false">I2292+J2292</f>
        <v>2</v>
      </c>
      <c r="AI2292" s="25" t="n">
        <f aca="false">K2292+L2292+M2292</f>
        <v>1</v>
      </c>
      <c r="AJ2292" s="25" t="n">
        <f aca="false">AC2292*AH2292</f>
        <v>104</v>
      </c>
      <c r="AK2292" s="0" t="str">
        <f aca="false">IF(C2292=1,"Cancelled","Completed")</f>
        <v>Completed</v>
      </c>
      <c r="AL2292" s="0" t="str">
        <f aca="false">_xlfn.IFS(D2292&lt;=7,"0-7 Days",D2292&lt;=30,"8-30 Days",D2292&lt;=90,"31-90 Days",TRUE(),"90+ Days")</f>
        <v>8-30 Days</v>
      </c>
      <c r="AM2292" s="0" t="str">
        <f aca="false">_xlfn.IFS(OR(F2292="December",F2292="January",F2292="February"),"Winter",OR(F2292="March",F2292="April",F2292="May"),"Spring",OR(F2292="June",F2292="July",F2292="August"),"Summer",TRUE(),"Autumn")</f>
        <v>Spring</v>
      </c>
      <c r="AN2292" s="0" t="str">
        <f aca="false">IF(L2292+M2292&gt;0,"Family","Adult Only")</f>
        <v>Adult Only</v>
      </c>
      <c r="AO2292" s="0" t="str">
        <f aca="false">IF(U2292=V2292,"Same","Changed")</f>
        <v>Changed</v>
      </c>
    </row>
    <row r="2293" customFormat="false" ht="15" hidden="false" customHeight="false" outlineLevel="0" collapsed="false">
      <c r="A2293" s="14" t="n">
        <v>2415</v>
      </c>
      <c r="B2293" s="14" t="s">
        <v>90</v>
      </c>
      <c r="C2293" s="14" t="n">
        <v>0</v>
      </c>
      <c r="D2293" s="14" t="n">
        <v>0</v>
      </c>
      <c r="E2293" s="14" t="n">
        <v>2017</v>
      </c>
      <c r="F2293" s="14" t="s">
        <v>135</v>
      </c>
      <c r="G2293" s="14" t="n">
        <v>25</v>
      </c>
      <c r="H2293" s="14" t="n">
        <v>19</v>
      </c>
      <c r="I2293" s="14" t="n">
        <v>1</v>
      </c>
      <c r="J2293" s="14" t="n">
        <v>1</v>
      </c>
      <c r="K2293" s="14" t="n">
        <v>1</v>
      </c>
      <c r="L2293" s="14" t="n">
        <v>0</v>
      </c>
      <c r="M2293" s="14" t="n">
        <v>0</v>
      </c>
      <c r="N2293" s="14" t="s">
        <v>82</v>
      </c>
      <c r="O2293" s="14" t="s">
        <v>161</v>
      </c>
      <c r="P2293" s="14" t="s">
        <v>154</v>
      </c>
      <c r="Q2293" s="14" t="s">
        <v>128</v>
      </c>
      <c r="R2293" s="14" t="n">
        <v>0</v>
      </c>
      <c r="S2293" s="14" t="n">
        <v>0</v>
      </c>
      <c r="T2293" s="14" t="n">
        <v>0</v>
      </c>
      <c r="U2293" s="14" t="s">
        <v>109</v>
      </c>
      <c r="V2293" s="14" t="s">
        <v>109</v>
      </c>
      <c r="W2293" s="14" t="n">
        <v>0</v>
      </c>
      <c r="X2293" s="14" t="s">
        <v>86</v>
      </c>
      <c r="Y2293" s="14" t="n">
        <v>0</v>
      </c>
      <c r="Z2293" s="14" t="n">
        <v>153</v>
      </c>
      <c r="AA2293" s="14" t="n">
        <v>0</v>
      </c>
      <c r="AB2293" s="14" t="s">
        <v>87</v>
      </c>
      <c r="AC2293" s="14" t="n">
        <v>110</v>
      </c>
      <c r="AD2293" s="14" t="n">
        <v>0</v>
      </c>
      <c r="AE2293" s="14" t="n">
        <v>0</v>
      </c>
      <c r="AF2293" s="14" t="s">
        <v>88</v>
      </c>
      <c r="AG2293" s="15" t="n">
        <v>42907</v>
      </c>
      <c r="AH2293" s="14" t="n">
        <f aca="false">I2293+J2293</f>
        <v>2</v>
      </c>
      <c r="AI2293" s="14" t="n">
        <f aca="false">K2293+L2293+M2293</f>
        <v>1</v>
      </c>
      <c r="AJ2293" s="14" t="n">
        <f aca="false">AC2293*AH2293</f>
        <v>220</v>
      </c>
      <c r="AK2293" s="14" t="str">
        <f aca="false">IF(C2293=1,"Cancelled","Completed")</f>
        <v>Completed</v>
      </c>
      <c r="AL2293" s="14" t="str">
        <f aca="false">_xlfn.IFS(D2293&lt;=7,"0-7 Days",D2293&lt;=30,"8-30 Days",D2293&lt;=90,"31-90 Days",TRUE(),"90+ Days")</f>
        <v>0-7 Days</v>
      </c>
      <c r="AM2293" s="14" t="str">
        <f aca="false">_xlfn.IFS(OR(F2293="December",F2293="January",F2293="February"),"Winter",OR(F2293="March",F2293="April",F2293="May"),"Spring",OR(F2293="June",F2293="July",F2293="August"),"Summer",TRUE(),"Autumn")</f>
        <v>Summer</v>
      </c>
      <c r="AN2293" s="14" t="str">
        <f aca="false">IF(L2293+M2293&gt;0,"Family","Adult Only")</f>
        <v>Adult Only</v>
      </c>
      <c r="AO2293" s="14" t="str">
        <f aca="false">IF(U2293=V2293,"Same","Changed")</f>
        <v>Same</v>
      </c>
    </row>
    <row r="2294" customFormat="false" ht="15" hidden="false" customHeight="false" outlineLevel="0" collapsed="false">
      <c r="A2294" s="0" t="n">
        <v>2416</v>
      </c>
      <c r="B2294" s="0" t="s">
        <v>90</v>
      </c>
      <c r="C2294" s="0" t="n">
        <v>0</v>
      </c>
      <c r="D2294" s="0" t="n">
        <v>198</v>
      </c>
      <c r="E2294" s="0" t="n">
        <v>2016</v>
      </c>
      <c r="F2294" s="0" t="s">
        <v>91</v>
      </c>
      <c r="G2294" s="0" t="n">
        <v>31</v>
      </c>
      <c r="H2294" s="0" t="n">
        <v>30</v>
      </c>
      <c r="I2294" s="0" t="n">
        <v>2</v>
      </c>
      <c r="J2294" s="0" t="n">
        <v>2</v>
      </c>
      <c r="K2294" s="0" t="n">
        <v>2</v>
      </c>
      <c r="L2294" s="0" t="n">
        <v>2</v>
      </c>
      <c r="M2294" s="0" t="n">
        <v>0</v>
      </c>
      <c r="N2294" s="0" t="s">
        <v>82</v>
      </c>
      <c r="O2294" s="0" t="s">
        <v>108</v>
      </c>
      <c r="P2294" s="0" t="s">
        <v>99</v>
      </c>
      <c r="Q2294" s="0" t="s">
        <v>94</v>
      </c>
      <c r="R2294" s="0" t="n">
        <v>0</v>
      </c>
      <c r="S2294" s="0" t="n">
        <v>0</v>
      </c>
      <c r="T2294" s="0" t="n">
        <v>0</v>
      </c>
      <c r="U2294" s="0" t="s">
        <v>85</v>
      </c>
      <c r="V2294" s="0" t="s">
        <v>85</v>
      </c>
      <c r="W2294" s="0" t="n">
        <v>0</v>
      </c>
      <c r="X2294" s="0" t="s">
        <v>86</v>
      </c>
      <c r="Y2294" s="0" t="n">
        <v>16</v>
      </c>
      <c r="Z2294" s="0" t="n">
        <v>0</v>
      </c>
      <c r="AA2294" s="0" t="n">
        <v>0</v>
      </c>
      <c r="AB2294" s="0" t="s">
        <v>87</v>
      </c>
      <c r="AC2294" s="0" t="n">
        <v>136.5</v>
      </c>
      <c r="AD2294" s="0" t="n">
        <v>0</v>
      </c>
      <c r="AE2294" s="0" t="n">
        <v>1</v>
      </c>
      <c r="AF2294" s="0" t="s">
        <v>88</v>
      </c>
      <c r="AG2294" s="13" t="n">
        <v>42585</v>
      </c>
      <c r="AH2294" s="25" t="n">
        <f aca="false">I2294+J2294</f>
        <v>4</v>
      </c>
      <c r="AI2294" s="25" t="n">
        <f aca="false">K2294+L2294+M2294</f>
        <v>4</v>
      </c>
      <c r="AJ2294" s="25" t="n">
        <f aca="false">AC2294*AH2294</f>
        <v>546</v>
      </c>
      <c r="AK2294" s="0" t="str">
        <f aca="false">IF(C2294=1,"Cancelled","Completed")</f>
        <v>Completed</v>
      </c>
      <c r="AL2294" s="0" t="str">
        <f aca="false">_xlfn.IFS(D2294&lt;=7,"0-7 Days",D2294&lt;=30,"8-30 Days",D2294&lt;=90,"31-90 Days",TRUE(),"90+ Days")</f>
        <v>90+ Days</v>
      </c>
      <c r="AM2294" s="0" t="str">
        <f aca="false">_xlfn.IFS(OR(F2294="December",F2294="January",F2294="February"),"Winter",OR(F2294="March",F2294="April",F2294="May"),"Spring",OR(F2294="June",F2294="July",F2294="August"),"Summer",TRUE(),"Autumn")</f>
        <v>Summer</v>
      </c>
      <c r="AN2294" s="0" t="str">
        <f aca="false">IF(L2294+M2294&gt;0,"Family","Adult Only")</f>
        <v>Family</v>
      </c>
      <c r="AO2294" s="0" t="str">
        <f aca="false">IF(U2294=V2294,"Same","Changed")</f>
        <v>Same</v>
      </c>
    </row>
    <row r="2295" customFormat="false" ht="15" hidden="false" customHeight="false" outlineLevel="0" collapsed="false">
      <c r="A2295" s="14" t="n">
        <v>2417</v>
      </c>
      <c r="B2295" s="14" t="s">
        <v>90</v>
      </c>
      <c r="C2295" s="14" t="n">
        <v>0</v>
      </c>
      <c r="D2295" s="14" t="n">
        <v>135</v>
      </c>
      <c r="E2295" s="14" t="n">
        <v>2015</v>
      </c>
      <c r="F2295" s="14" t="s">
        <v>81</v>
      </c>
      <c r="G2295" s="14" t="n">
        <v>49</v>
      </c>
      <c r="H2295" s="14" t="n">
        <v>5</v>
      </c>
      <c r="I2295" s="14" t="n">
        <v>2</v>
      </c>
      <c r="J2295" s="14" t="n">
        <v>1</v>
      </c>
      <c r="K2295" s="14" t="n">
        <v>2</v>
      </c>
      <c r="L2295" s="14" t="n">
        <v>0</v>
      </c>
      <c r="M2295" s="14" t="n">
        <v>0</v>
      </c>
      <c r="N2295" s="14" t="s">
        <v>82</v>
      </c>
      <c r="O2295" s="14" t="s">
        <v>115</v>
      </c>
      <c r="P2295" s="14" t="s">
        <v>116</v>
      </c>
      <c r="Q2295" s="14" t="s">
        <v>94</v>
      </c>
      <c r="R2295" s="14" t="n">
        <v>0</v>
      </c>
      <c r="S2295" s="14" t="n">
        <v>0</v>
      </c>
      <c r="T2295" s="14" t="n">
        <v>0</v>
      </c>
      <c r="U2295" s="14" t="s">
        <v>95</v>
      </c>
      <c r="V2295" s="14" t="s">
        <v>95</v>
      </c>
      <c r="W2295" s="14" t="n">
        <v>0</v>
      </c>
      <c r="X2295" s="14" t="s">
        <v>86</v>
      </c>
      <c r="Y2295" s="14" t="n">
        <v>1</v>
      </c>
      <c r="Z2295" s="14" t="n">
        <v>0</v>
      </c>
      <c r="AA2295" s="14" t="n">
        <v>0</v>
      </c>
      <c r="AB2295" s="14" t="s">
        <v>101</v>
      </c>
      <c r="AC2295" s="14" t="n">
        <v>62</v>
      </c>
      <c r="AD2295" s="14" t="n">
        <v>0</v>
      </c>
      <c r="AE2295" s="14" t="n">
        <v>0</v>
      </c>
      <c r="AF2295" s="14" t="s">
        <v>88</v>
      </c>
      <c r="AG2295" s="15" t="n">
        <v>42346</v>
      </c>
      <c r="AH2295" s="14" t="n">
        <f aca="false">I2295+J2295</f>
        <v>3</v>
      </c>
      <c r="AI2295" s="14" t="n">
        <f aca="false">K2295+L2295+M2295</f>
        <v>2</v>
      </c>
      <c r="AJ2295" s="14" t="n">
        <f aca="false">AC2295*AH2295</f>
        <v>186</v>
      </c>
      <c r="AK2295" s="14" t="str">
        <f aca="false">IF(C2295=1,"Cancelled","Completed")</f>
        <v>Completed</v>
      </c>
      <c r="AL2295" s="14" t="str">
        <f aca="false">_xlfn.IFS(D2295&lt;=7,"0-7 Days",D2295&lt;=30,"8-30 Days",D2295&lt;=90,"31-90 Days",TRUE(),"90+ Days")</f>
        <v>90+ Days</v>
      </c>
      <c r="AM2295" s="14" t="str">
        <f aca="false">_xlfn.IFS(OR(F2295="December",F2295="January",F2295="February"),"Winter",OR(F2295="March",F2295="April",F2295="May"),"Spring",OR(F2295="June",F2295="July",F2295="August"),"Summer",TRUE(),"Autumn")</f>
        <v>Winter</v>
      </c>
      <c r="AN2295" s="14" t="str">
        <f aca="false">IF(L2295+M2295&gt;0,"Family","Adult Only")</f>
        <v>Adult Only</v>
      </c>
      <c r="AO2295" s="14" t="str">
        <f aca="false">IF(U2295=V2295,"Same","Changed")</f>
        <v>Same</v>
      </c>
    </row>
    <row r="2296" customFormat="false" ht="15" hidden="false" customHeight="false" outlineLevel="0" collapsed="false">
      <c r="A2296" s="0" t="n">
        <v>2418</v>
      </c>
      <c r="B2296" s="0" t="s">
        <v>80</v>
      </c>
      <c r="C2296" s="0" t="n">
        <v>1</v>
      </c>
      <c r="D2296" s="0" t="n">
        <v>87</v>
      </c>
      <c r="E2296" s="0" t="n">
        <v>2017</v>
      </c>
      <c r="F2296" s="0" t="s">
        <v>106</v>
      </c>
      <c r="G2296" s="0" t="n">
        <v>18</v>
      </c>
      <c r="H2296" s="0" t="n">
        <v>30</v>
      </c>
      <c r="I2296" s="0" t="n">
        <v>2</v>
      </c>
      <c r="J2296" s="0" t="n">
        <v>3</v>
      </c>
      <c r="K2296" s="0" t="n">
        <v>2</v>
      </c>
      <c r="L2296" s="0" t="n">
        <v>0</v>
      </c>
      <c r="M2296" s="0" t="n">
        <v>0</v>
      </c>
      <c r="N2296" s="0" t="s">
        <v>82</v>
      </c>
      <c r="O2296" s="0" t="s">
        <v>232</v>
      </c>
      <c r="P2296" s="0" t="s">
        <v>99</v>
      </c>
      <c r="Q2296" s="0" t="s">
        <v>94</v>
      </c>
      <c r="R2296" s="0" t="n">
        <v>0</v>
      </c>
      <c r="S2296" s="0" t="n">
        <v>0</v>
      </c>
      <c r="T2296" s="0" t="n">
        <v>0</v>
      </c>
      <c r="U2296" s="0" t="s">
        <v>95</v>
      </c>
      <c r="V2296" s="0" t="s">
        <v>95</v>
      </c>
      <c r="W2296" s="0" t="n">
        <v>0</v>
      </c>
      <c r="X2296" s="0" t="s">
        <v>86</v>
      </c>
      <c r="Y2296" s="0" t="n">
        <v>6</v>
      </c>
      <c r="Z2296" s="0" t="n">
        <v>0</v>
      </c>
      <c r="AA2296" s="0" t="n">
        <v>0</v>
      </c>
      <c r="AB2296" s="0" t="s">
        <v>87</v>
      </c>
      <c r="AC2296" s="0" t="n">
        <v>48</v>
      </c>
      <c r="AD2296" s="0" t="n">
        <v>0</v>
      </c>
      <c r="AE2296" s="0" t="n">
        <v>0</v>
      </c>
      <c r="AF2296" s="0" t="s">
        <v>96</v>
      </c>
      <c r="AG2296" s="13" t="n">
        <v>42768</v>
      </c>
      <c r="AH2296" s="25" t="n">
        <f aca="false">I2296+J2296</f>
        <v>5</v>
      </c>
      <c r="AI2296" s="25" t="n">
        <f aca="false">K2296+L2296+M2296</f>
        <v>2</v>
      </c>
      <c r="AJ2296" s="25" t="n">
        <f aca="false">AC2296*AH2296</f>
        <v>240</v>
      </c>
      <c r="AK2296" s="0" t="str">
        <f aca="false">IF(C2296=1,"Cancelled","Completed")</f>
        <v>Cancelled</v>
      </c>
      <c r="AL2296" s="0" t="str">
        <f aca="false">_xlfn.IFS(D2296&lt;=7,"0-7 Days",D2296&lt;=30,"8-30 Days",D2296&lt;=90,"31-90 Days",TRUE(),"90+ Days")</f>
        <v>31-90 Days</v>
      </c>
      <c r="AM2296" s="0" t="str">
        <f aca="false">_xlfn.IFS(OR(F2296="December",F2296="January",F2296="February"),"Winter",OR(F2296="March",F2296="April",F2296="May"),"Spring",OR(F2296="June",F2296="July",F2296="August"),"Summer",TRUE(),"Autumn")</f>
        <v>Spring</v>
      </c>
      <c r="AN2296" s="0" t="str">
        <f aca="false">IF(L2296+M2296&gt;0,"Family","Adult Only")</f>
        <v>Adult Only</v>
      </c>
      <c r="AO2296" s="0" t="str">
        <f aca="false">IF(U2296=V2296,"Same","Changed")</f>
        <v>Same</v>
      </c>
    </row>
    <row r="2297" customFormat="false" ht="15" hidden="false" customHeight="false" outlineLevel="0" collapsed="false">
      <c r="A2297" s="14" t="n">
        <v>2420</v>
      </c>
      <c r="B2297" s="14" t="s">
        <v>90</v>
      </c>
      <c r="C2297" s="14" t="n">
        <v>1</v>
      </c>
      <c r="D2297" s="14" t="n">
        <v>359</v>
      </c>
      <c r="E2297" s="14" t="n">
        <v>2017</v>
      </c>
      <c r="F2297" s="14" t="s">
        <v>126</v>
      </c>
      <c r="G2297" s="14" t="n">
        <v>3</v>
      </c>
      <c r="H2297" s="14" t="n">
        <v>15</v>
      </c>
      <c r="I2297" s="14" t="n">
        <v>2</v>
      </c>
      <c r="J2297" s="14" t="n">
        <v>3</v>
      </c>
      <c r="K2297" s="14" t="n">
        <v>2</v>
      </c>
      <c r="L2297" s="14" t="n">
        <v>0</v>
      </c>
      <c r="M2297" s="14" t="n">
        <v>0</v>
      </c>
      <c r="N2297" s="14" t="s">
        <v>82</v>
      </c>
      <c r="O2297" s="14" t="s">
        <v>108</v>
      </c>
      <c r="P2297" s="14" t="s">
        <v>93</v>
      </c>
      <c r="Q2297" s="14" t="s">
        <v>94</v>
      </c>
      <c r="R2297" s="14" t="n">
        <v>0</v>
      </c>
      <c r="S2297" s="14" t="n">
        <v>0</v>
      </c>
      <c r="T2297" s="14" t="n">
        <v>0</v>
      </c>
      <c r="U2297" s="14" t="s">
        <v>95</v>
      </c>
      <c r="V2297" s="14" t="s">
        <v>95</v>
      </c>
      <c r="W2297" s="14" t="n">
        <v>0</v>
      </c>
      <c r="X2297" s="14" t="s">
        <v>86</v>
      </c>
      <c r="Y2297" s="14" t="n">
        <v>9</v>
      </c>
      <c r="Z2297" s="14" t="n">
        <v>0</v>
      </c>
      <c r="AA2297" s="14" t="n">
        <v>0</v>
      </c>
      <c r="AB2297" s="14" t="s">
        <v>87</v>
      </c>
      <c r="AC2297" s="14" t="n">
        <v>77.35</v>
      </c>
      <c r="AD2297" s="14" t="n">
        <v>0</v>
      </c>
      <c r="AE2297" s="14" t="n">
        <v>0</v>
      </c>
      <c r="AF2297" s="14" t="s">
        <v>96</v>
      </c>
      <c r="AG2297" s="15" t="n">
        <v>42487</v>
      </c>
      <c r="AH2297" s="14" t="n">
        <f aca="false">I2297+J2297</f>
        <v>5</v>
      </c>
      <c r="AI2297" s="14" t="n">
        <f aca="false">K2297+L2297+M2297</f>
        <v>2</v>
      </c>
      <c r="AJ2297" s="14" t="n">
        <f aca="false">AC2297*AH2297</f>
        <v>386.75</v>
      </c>
      <c r="AK2297" s="14" t="str">
        <f aca="false">IF(C2297=1,"Cancelled","Completed")</f>
        <v>Cancelled</v>
      </c>
      <c r="AL2297" s="14" t="str">
        <f aca="false">_xlfn.IFS(D2297&lt;=7,"0-7 Days",D2297&lt;=30,"8-30 Days",D2297&lt;=90,"31-90 Days",TRUE(),"90+ Days")</f>
        <v>90+ Days</v>
      </c>
      <c r="AM2297" s="14" t="str">
        <f aca="false">_xlfn.IFS(OR(F2297="December",F2297="January",F2297="February"),"Winter",OR(F2297="March",F2297="April",F2297="May"),"Spring",OR(F2297="June",F2297="July",F2297="August"),"Summer",TRUE(),"Autumn")</f>
        <v>Winter</v>
      </c>
      <c r="AN2297" s="14" t="str">
        <f aca="false">IF(L2297+M2297&gt;0,"Family","Adult Only")</f>
        <v>Adult Only</v>
      </c>
      <c r="AO2297" s="14" t="str">
        <f aca="false">IF(U2297=V2297,"Same","Changed")</f>
        <v>Same</v>
      </c>
    </row>
    <row r="2298" customFormat="false" ht="15" hidden="false" customHeight="false" outlineLevel="0" collapsed="false">
      <c r="A2298" s="0" t="n">
        <v>2421</v>
      </c>
      <c r="B2298" s="0" t="s">
        <v>90</v>
      </c>
      <c r="C2298" s="0" t="n">
        <v>0</v>
      </c>
      <c r="D2298" s="0" t="n">
        <v>47</v>
      </c>
      <c r="E2298" s="0" t="n">
        <v>2017</v>
      </c>
      <c r="F2298" s="0" t="s">
        <v>118</v>
      </c>
      <c r="G2298" s="0" t="n">
        <v>6</v>
      </c>
      <c r="H2298" s="0" t="n">
        <v>8</v>
      </c>
      <c r="I2298" s="0" t="n">
        <v>0</v>
      </c>
      <c r="J2298" s="0" t="n">
        <v>3</v>
      </c>
      <c r="K2298" s="0" t="n">
        <v>2</v>
      </c>
      <c r="L2298" s="0" t="n">
        <v>0</v>
      </c>
      <c r="M2298" s="0" t="n">
        <v>0</v>
      </c>
      <c r="N2298" s="0" t="s">
        <v>82</v>
      </c>
      <c r="O2298" s="0" t="s">
        <v>122</v>
      </c>
      <c r="P2298" s="0" t="s">
        <v>93</v>
      </c>
      <c r="Q2298" s="0" t="s">
        <v>94</v>
      </c>
      <c r="R2298" s="0" t="n">
        <v>0</v>
      </c>
      <c r="S2298" s="0" t="n">
        <v>0</v>
      </c>
      <c r="T2298" s="0" t="n">
        <v>0</v>
      </c>
      <c r="U2298" s="0" t="s">
        <v>95</v>
      </c>
      <c r="V2298" s="0" t="s">
        <v>95</v>
      </c>
      <c r="W2298" s="0" t="n">
        <v>0</v>
      </c>
      <c r="X2298" s="0" t="s">
        <v>86</v>
      </c>
      <c r="Y2298" s="0" t="n">
        <v>9</v>
      </c>
      <c r="Z2298" s="0" t="n">
        <v>0</v>
      </c>
      <c r="AA2298" s="0" t="n">
        <v>0</v>
      </c>
      <c r="AB2298" s="0" t="s">
        <v>87</v>
      </c>
      <c r="AC2298" s="0" t="n">
        <v>95.4</v>
      </c>
      <c r="AD2298" s="0" t="n">
        <v>0</v>
      </c>
      <c r="AE2298" s="0" t="n">
        <v>1</v>
      </c>
      <c r="AF2298" s="0" t="s">
        <v>88</v>
      </c>
      <c r="AG2298" s="13" t="n">
        <v>42777</v>
      </c>
      <c r="AH2298" s="25" t="n">
        <f aca="false">I2298+J2298</f>
        <v>3</v>
      </c>
      <c r="AI2298" s="25" t="n">
        <f aca="false">K2298+L2298+M2298</f>
        <v>2</v>
      </c>
      <c r="AJ2298" s="25" t="n">
        <f aca="false">AC2298*AH2298</f>
        <v>286.2</v>
      </c>
      <c r="AK2298" s="0" t="str">
        <f aca="false">IF(C2298=1,"Cancelled","Completed")</f>
        <v>Completed</v>
      </c>
      <c r="AL2298" s="0" t="str">
        <f aca="false">_xlfn.IFS(D2298&lt;=7,"0-7 Days",D2298&lt;=30,"8-30 Days",D2298&lt;=90,"31-90 Days",TRUE(),"90+ Days")</f>
        <v>31-90 Days</v>
      </c>
      <c r="AM2298" s="0" t="str">
        <f aca="false">_xlfn.IFS(OR(F2298="December",F2298="January",F2298="February"),"Winter",OR(F2298="March",F2298="April",F2298="May"),"Spring",OR(F2298="June",F2298="July",F2298="August"),"Summer",TRUE(),"Autumn")</f>
        <v>Winter</v>
      </c>
      <c r="AN2298" s="0" t="str">
        <f aca="false">IF(L2298+M2298&gt;0,"Family","Adult Only")</f>
        <v>Adult Only</v>
      </c>
      <c r="AO2298" s="0" t="str">
        <f aca="false">IF(U2298=V2298,"Same","Changed")</f>
        <v>Same</v>
      </c>
    </row>
    <row r="2299" customFormat="false" ht="15" hidden="false" customHeight="false" outlineLevel="0" collapsed="false">
      <c r="A2299" s="14" t="n">
        <v>2422</v>
      </c>
      <c r="B2299" s="14" t="s">
        <v>90</v>
      </c>
      <c r="C2299" s="14" t="n">
        <v>0</v>
      </c>
      <c r="D2299" s="14" t="n">
        <v>90</v>
      </c>
      <c r="E2299" s="14" t="n">
        <v>2017</v>
      </c>
      <c r="F2299" s="14" t="s">
        <v>106</v>
      </c>
      <c r="G2299" s="14" t="n">
        <v>15</v>
      </c>
      <c r="H2299" s="14" t="n">
        <v>15</v>
      </c>
      <c r="I2299" s="14" t="n">
        <v>1</v>
      </c>
      <c r="J2299" s="14" t="n">
        <v>1</v>
      </c>
      <c r="K2299" s="14" t="n">
        <v>2</v>
      </c>
      <c r="L2299" s="14" t="n">
        <v>0</v>
      </c>
      <c r="M2299" s="14" t="n">
        <v>0</v>
      </c>
      <c r="N2299" s="14" t="s">
        <v>82</v>
      </c>
      <c r="O2299" s="14" t="s">
        <v>122</v>
      </c>
      <c r="P2299" s="14" t="s">
        <v>93</v>
      </c>
      <c r="Q2299" s="14" t="s">
        <v>94</v>
      </c>
      <c r="R2299" s="14" t="n">
        <v>0</v>
      </c>
      <c r="S2299" s="14" t="n">
        <v>0</v>
      </c>
      <c r="T2299" s="14" t="n">
        <v>0</v>
      </c>
      <c r="U2299" s="14" t="s">
        <v>124</v>
      </c>
      <c r="V2299" s="14" t="s">
        <v>124</v>
      </c>
      <c r="W2299" s="14" t="n">
        <v>0</v>
      </c>
      <c r="X2299" s="14" t="s">
        <v>86</v>
      </c>
      <c r="Y2299" s="14" t="n">
        <v>9</v>
      </c>
      <c r="Z2299" s="14" t="n">
        <v>0</v>
      </c>
      <c r="AA2299" s="14" t="n">
        <v>0</v>
      </c>
      <c r="AB2299" s="14" t="s">
        <v>87</v>
      </c>
      <c r="AC2299" s="14" t="n">
        <v>171</v>
      </c>
      <c r="AD2299" s="14" t="n">
        <v>0</v>
      </c>
      <c r="AE2299" s="14" t="n">
        <v>2</v>
      </c>
      <c r="AF2299" s="14" t="s">
        <v>88</v>
      </c>
      <c r="AG2299" s="15" t="n">
        <v>42842</v>
      </c>
      <c r="AH2299" s="14" t="n">
        <f aca="false">I2299+J2299</f>
        <v>2</v>
      </c>
      <c r="AI2299" s="14" t="n">
        <f aca="false">K2299+L2299+M2299</f>
        <v>2</v>
      </c>
      <c r="AJ2299" s="14" t="n">
        <f aca="false">AC2299*AH2299</f>
        <v>342</v>
      </c>
      <c r="AK2299" s="14" t="str">
        <f aca="false">IF(C2299=1,"Cancelled","Completed")</f>
        <v>Completed</v>
      </c>
      <c r="AL2299" s="14" t="str">
        <f aca="false">_xlfn.IFS(D2299&lt;=7,"0-7 Days",D2299&lt;=30,"8-30 Days",D2299&lt;=90,"31-90 Days",TRUE(),"90+ Days")</f>
        <v>31-90 Days</v>
      </c>
      <c r="AM2299" s="14" t="str">
        <f aca="false">_xlfn.IFS(OR(F2299="December",F2299="January",F2299="February"),"Winter",OR(F2299="March",F2299="April",F2299="May"),"Spring",OR(F2299="June",F2299="July",F2299="August"),"Summer",TRUE(),"Autumn")</f>
        <v>Spring</v>
      </c>
      <c r="AN2299" s="14" t="str">
        <f aca="false">IF(L2299+M2299&gt;0,"Family","Adult Only")</f>
        <v>Adult Only</v>
      </c>
      <c r="AO2299" s="14" t="str">
        <f aca="false">IF(U2299=V2299,"Same","Changed")</f>
        <v>Same</v>
      </c>
    </row>
    <row r="2300" customFormat="false" ht="15" hidden="false" customHeight="false" outlineLevel="0" collapsed="false">
      <c r="A2300" s="0" t="n">
        <v>2423</v>
      </c>
      <c r="B2300" s="0" t="s">
        <v>90</v>
      </c>
      <c r="C2300" s="0" t="n">
        <v>0</v>
      </c>
      <c r="D2300" s="0" t="n">
        <v>29</v>
      </c>
      <c r="E2300" s="0" t="n">
        <v>2017</v>
      </c>
      <c r="F2300" s="0" t="s">
        <v>121</v>
      </c>
      <c r="G2300" s="0" t="n">
        <v>22</v>
      </c>
      <c r="H2300" s="0" t="n">
        <v>28</v>
      </c>
      <c r="I2300" s="0" t="n">
        <v>1</v>
      </c>
      <c r="J2300" s="0" t="n">
        <v>0</v>
      </c>
      <c r="K2300" s="0" t="n">
        <v>2</v>
      </c>
      <c r="L2300" s="0" t="n">
        <v>0</v>
      </c>
      <c r="M2300" s="0" t="n">
        <v>0</v>
      </c>
      <c r="N2300" s="0" t="s">
        <v>107</v>
      </c>
      <c r="O2300" s="0" t="s">
        <v>147</v>
      </c>
      <c r="P2300" s="0" t="s">
        <v>93</v>
      </c>
      <c r="Q2300" s="0" t="s">
        <v>94</v>
      </c>
      <c r="R2300" s="0" t="n">
        <v>0</v>
      </c>
      <c r="S2300" s="0" t="n">
        <v>0</v>
      </c>
      <c r="T2300" s="0" t="n">
        <v>0</v>
      </c>
      <c r="U2300" s="0" t="s">
        <v>95</v>
      </c>
      <c r="V2300" s="0" t="s">
        <v>95</v>
      </c>
      <c r="W2300" s="0" t="n">
        <v>0</v>
      </c>
      <c r="X2300" s="0" t="s">
        <v>86</v>
      </c>
      <c r="Y2300" s="0" t="n">
        <v>7</v>
      </c>
      <c r="Z2300" s="0" t="n">
        <v>0</v>
      </c>
      <c r="AA2300" s="0" t="n">
        <v>0</v>
      </c>
      <c r="AB2300" s="0" t="s">
        <v>87</v>
      </c>
      <c r="AC2300" s="0" t="n">
        <v>106.4</v>
      </c>
      <c r="AD2300" s="0" t="n">
        <v>0</v>
      </c>
      <c r="AE2300" s="0" t="n">
        <v>1</v>
      </c>
      <c r="AF2300" s="0" t="s">
        <v>88</v>
      </c>
      <c r="AG2300" s="13" t="n">
        <v>42884</v>
      </c>
      <c r="AH2300" s="25" t="n">
        <f aca="false">I2300+J2300</f>
        <v>1</v>
      </c>
      <c r="AI2300" s="25" t="n">
        <f aca="false">K2300+L2300+M2300</f>
        <v>2</v>
      </c>
      <c r="AJ2300" s="25" t="n">
        <f aca="false">AC2300*AH2300</f>
        <v>106.4</v>
      </c>
      <c r="AK2300" s="0" t="str">
        <f aca="false">IF(C2300=1,"Cancelled","Completed")</f>
        <v>Completed</v>
      </c>
      <c r="AL2300" s="0" t="str">
        <f aca="false">_xlfn.IFS(D2300&lt;=7,"0-7 Days",D2300&lt;=30,"8-30 Days",D2300&lt;=90,"31-90 Days",TRUE(),"90+ Days")</f>
        <v>8-30 Days</v>
      </c>
      <c r="AM2300" s="0" t="str">
        <f aca="false">_xlfn.IFS(OR(F2300="December",F2300="January",F2300="February"),"Winter",OR(F2300="March",F2300="April",F2300="May"),"Spring",OR(F2300="June",F2300="July",F2300="August"),"Summer",TRUE(),"Autumn")</f>
        <v>Spring</v>
      </c>
      <c r="AN2300" s="0" t="str">
        <f aca="false">IF(L2300+M2300&gt;0,"Family","Adult Only")</f>
        <v>Adult Only</v>
      </c>
      <c r="AO2300" s="0" t="str">
        <f aca="false">IF(U2300=V2300,"Same","Changed")</f>
        <v>Same</v>
      </c>
    </row>
    <row r="2301" customFormat="false" ht="15" hidden="false" customHeight="false" outlineLevel="0" collapsed="false">
      <c r="A2301" s="14" t="n">
        <v>2424</v>
      </c>
      <c r="B2301" s="14" t="s">
        <v>90</v>
      </c>
      <c r="C2301" s="14" t="n">
        <v>1</v>
      </c>
      <c r="D2301" s="14" t="n">
        <v>4</v>
      </c>
      <c r="E2301" s="14" t="n">
        <v>2016</v>
      </c>
      <c r="F2301" s="14" t="s">
        <v>114</v>
      </c>
      <c r="G2301" s="14" t="n">
        <v>37</v>
      </c>
      <c r="H2301" s="14" t="n">
        <v>5</v>
      </c>
      <c r="I2301" s="14" t="n">
        <v>1</v>
      </c>
      <c r="J2301" s="14" t="n">
        <v>1</v>
      </c>
      <c r="K2301" s="14" t="n">
        <v>2</v>
      </c>
      <c r="L2301" s="14" t="n">
        <v>0</v>
      </c>
      <c r="M2301" s="14" t="n">
        <v>0</v>
      </c>
      <c r="N2301" s="14" t="s">
        <v>107</v>
      </c>
      <c r="O2301" s="14" t="s">
        <v>139</v>
      </c>
      <c r="P2301" s="14" t="s">
        <v>93</v>
      </c>
      <c r="Q2301" s="14" t="s">
        <v>94</v>
      </c>
      <c r="R2301" s="14" t="n">
        <v>0</v>
      </c>
      <c r="S2301" s="14" t="n">
        <v>0</v>
      </c>
      <c r="T2301" s="14" t="n">
        <v>0</v>
      </c>
      <c r="U2301" s="14" t="s">
        <v>95</v>
      </c>
      <c r="V2301" s="14" t="s">
        <v>95</v>
      </c>
      <c r="W2301" s="14" t="n">
        <v>0</v>
      </c>
      <c r="X2301" s="14" t="s">
        <v>86</v>
      </c>
      <c r="Y2301" s="14" t="n">
        <v>9</v>
      </c>
      <c r="Z2301" s="14" t="n">
        <v>0</v>
      </c>
      <c r="AA2301" s="14" t="n">
        <v>0</v>
      </c>
      <c r="AB2301" s="14" t="s">
        <v>87</v>
      </c>
      <c r="AC2301" s="14" t="n">
        <v>149</v>
      </c>
      <c r="AD2301" s="14" t="n">
        <v>0</v>
      </c>
      <c r="AE2301" s="14" t="n">
        <v>0</v>
      </c>
      <c r="AF2301" s="14" t="s">
        <v>96</v>
      </c>
      <c r="AG2301" s="15" t="n">
        <v>42615</v>
      </c>
      <c r="AH2301" s="14" t="n">
        <f aca="false">I2301+J2301</f>
        <v>2</v>
      </c>
      <c r="AI2301" s="14" t="n">
        <f aca="false">K2301+L2301+M2301</f>
        <v>2</v>
      </c>
      <c r="AJ2301" s="14" t="n">
        <f aca="false">AC2301*AH2301</f>
        <v>298</v>
      </c>
      <c r="AK2301" s="14" t="str">
        <f aca="false">IF(C2301=1,"Cancelled","Completed")</f>
        <v>Cancelled</v>
      </c>
      <c r="AL2301" s="14" t="str">
        <f aca="false">_xlfn.IFS(D2301&lt;=7,"0-7 Days",D2301&lt;=30,"8-30 Days",D2301&lt;=90,"31-90 Days",TRUE(),"90+ Days")</f>
        <v>0-7 Days</v>
      </c>
      <c r="AM2301" s="14" t="str">
        <f aca="false">_xlfn.IFS(OR(F2301="December",F2301="January",F2301="February"),"Winter",OR(F2301="March",F2301="April",F2301="May"),"Spring",OR(F2301="June",F2301="July",F2301="August"),"Summer",TRUE(),"Autumn")</f>
        <v>Autumn</v>
      </c>
      <c r="AN2301" s="14" t="str">
        <f aca="false">IF(L2301+M2301&gt;0,"Family","Adult Only")</f>
        <v>Adult Only</v>
      </c>
      <c r="AO2301" s="14" t="str">
        <f aca="false">IF(U2301=V2301,"Same","Changed")</f>
        <v>Same</v>
      </c>
    </row>
    <row r="2302" customFormat="false" ht="15" hidden="false" customHeight="false" outlineLevel="0" collapsed="false">
      <c r="A2302" s="0" t="n">
        <v>2425</v>
      </c>
      <c r="B2302" s="0" t="s">
        <v>80</v>
      </c>
      <c r="C2302" s="0" t="n">
        <v>0</v>
      </c>
      <c r="D2302" s="0" t="n">
        <v>22</v>
      </c>
      <c r="E2302" s="0" t="n">
        <v>2017</v>
      </c>
      <c r="F2302" s="0" t="s">
        <v>118</v>
      </c>
      <c r="G2302" s="0" t="n">
        <v>8</v>
      </c>
      <c r="H2302" s="0" t="n">
        <v>23</v>
      </c>
      <c r="I2302" s="0" t="n">
        <v>0</v>
      </c>
      <c r="J2302" s="0" t="n">
        <v>2</v>
      </c>
      <c r="K2302" s="0" t="n">
        <v>2</v>
      </c>
      <c r="L2302" s="0" t="n">
        <v>0</v>
      </c>
      <c r="M2302" s="0" t="n">
        <v>0</v>
      </c>
      <c r="N2302" s="0" t="s">
        <v>129</v>
      </c>
      <c r="O2302" s="0" t="s">
        <v>115</v>
      </c>
      <c r="P2302" s="0" t="s">
        <v>116</v>
      </c>
      <c r="Q2302" s="0" t="s">
        <v>94</v>
      </c>
      <c r="R2302" s="0" t="n">
        <v>0</v>
      </c>
      <c r="S2302" s="0" t="n">
        <v>0</v>
      </c>
      <c r="T2302" s="0" t="n">
        <v>0</v>
      </c>
      <c r="U2302" s="0" t="s">
        <v>95</v>
      </c>
      <c r="V2302" s="0" t="s">
        <v>95</v>
      </c>
      <c r="W2302" s="0" t="n">
        <v>0</v>
      </c>
      <c r="X2302" s="0" t="s">
        <v>86</v>
      </c>
      <c r="Y2302" s="0" t="n">
        <v>68</v>
      </c>
      <c r="Z2302" s="0" t="n">
        <v>0</v>
      </c>
      <c r="AA2302" s="0" t="n">
        <v>0</v>
      </c>
      <c r="AB2302" s="0" t="s">
        <v>101</v>
      </c>
      <c r="AC2302" s="0" t="n">
        <v>60</v>
      </c>
      <c r="AD2302" s="0" t="n">
        <v>0</v>
      </c>
      <c r="AE2302" s="0" t="n">
        <v>0</v>
      </c>
      <c r="AF2302" s="0" t="s">
        <v>88</v>
      </c>
      <c r="AG2302" s="13" t="n">
        <v>42791</v>
      </c>
      <c r="AH2302" s="25" t="n">
        <f aca="false">I2302+J2302</f>
        <v>2</v>
      </c>
      <c r="AI2302" s="25" t="n">
        <f aca="false">K2302+L2302+M2302</f>
        <v>2</v>
      </c>
      <c r="AJ2302" s="25" t="n">
        <f aca="false">AC2302*AH2302</f>
        <v>120</v>
      </c>
      <c r="AK2302" s="0" t="str">
        <f aca="false">IF(C2302=1,"Cancelled","Completed")</f>
        <v>Completed</v>
      </c>
      <c r="AL2302" s="0" t="str">
        <f aca="false">_xlfn.IFS(D2302&lt;=7,"0-7 Days",D2302&lt;=30,"8-30 Days",D2302&lt;=90,"31-90 Days",TRUE(),"90+ Days")</f>
        <v>8-30 Days</v>
      </c>
      <c r="AM2302" s="0" t="str">
        <f aca="false">_xlfn.IFS(OR(F2302="December",F2302="January",F2302="February"),"Winter",OR(F2302="March",F2302="April",F2302="May"),"Spring",OR(F2302="June",F2302="July",F2302="August"),"Summer",TRUE(),"Autumn")</f>
        <v>Winter</v>
      </c>
      <c r="AN2302" s="0" t="str">
        <f aca="false">IF(L2302+M2302&gt;0,"Family","Adult Only")</f>
        <v>Adult Only</v>
      </c>
      <c r="AO2302" s="0" t="str">
        <f aca="false">IF(U2302=V2302,"Same","Changed")</f>
        <v>Same</v>
      </c>
    </row>
    <row r="2303" customFormat="false" ht="15" hidden="false" customHeight="false" outlineLevel="0" collapsed="false">
      <c r="A2303" s="14" t="n">
        <v>2426</v>
      </c>
      <c r="B2303" s="14" t="s">
        <v>90</v>
      </c>
      <c r="C2303" s="14" t="n">
        <v>0</v>
      </c>
      <c r="D2303" s="14" t="n">
        <v>6</v>
      </c>
      <c r="E2303" s="14" t="n">
        <v>2017</v>
      </c>
      <c r="F2303" s="14" t="s">
        <v>106</v>
      </c>
      <c r="G2303" s="14" t="n">
        <v>17</v>
      </c>
      <c r="H2303" s="14" t="n">
        <v>28</v>
      </c>
      <c r="I2303" s="14" t="n">
        <v>2</v>
      </c>
      <c r="J2303" s="14" t="n">
        <v>2</v>
      </c>
      <c r="K2303" s="14" t="n">
        <v>2</v>
      </c>
      <c r="L2303" s="14" t="n">
        <v>0</v>
      </c>
      <c r="M2303" s="14" t="n">
        <v>0</v>
      </c>
      <c r="N2303" s="14" t="s">
        <v>107</v>
      </c>
      <c r="O2303" s="14" t="s">
        <v>83</v>
      </c>
      <c r="P2303" s="14" t="s">
        <v>93</v>
      </c>
      <c r="Q2303" s="14" t="s">
        <v>94</v>
      </c>
      <c r="R2303" s="14" t="n">
        <v>0</v>
      </c>
      <c r="S2303" s="14" t="n">
        <v>0</v>
      </c>
      <c r="T2303" s="14" t="n">
        <v>0</v>
      </c>
      <c r="U2303" s="14" t="s">
        <v>95</v>
      </c>
      <c r="V2303" s="14" t="s">
        <v>95</v>
      </c>
      <c r="W2303" s="14" t="n">
        <v>0</v>
      </c>
      <c r="X2303" s="14" t="s">
        <v>86</v>
      </c>
      <c r="Y2303" s="14" t="n">
        <v>9</v>
      </c>
      <c r="Z2303" s="14" t="n">
        <v>0</v>
      </c>
      <c r="AA2303" s="14" t="n">
        <v>0</v>
      </c>
      <c r="AB2303" s="14" t="s">
        <v>87</v>
      </c>
      <c r="AC2303" s="14" t="n">
        <v>162.5</v>
      </c>
      <c r="AD2303" s="14" t="n">
        <v>0</v>
      </c>
      <c r="AE2303" s="14" t="n">
        <v>2</v>
      </c>
      <c r="AF2303" s="14" t="s">
        <v>88</v>
      </c>
      <c r="AG2303" s="15" t="n">
        <v>42857</v>
      </c>
      <c r="AH2303" s="14" t="n">
        <f aca="false">I2303+J2303</f>
        <v>4</v>
      </c>
      <c r="AI2303" s="14" t="n">
        <f aca="false">K2303+L2303+M2303</f>
        <v>2</v>
      </c>
      <c r="AJ2303" s="14" t="n">
        <f aca="false">AC2303*AH2303</f>
        <v>650</v>
      </c>
      <c r="AK2303" s="14" t="str">
        <f aca="false">IF(C2303=1,"Cancelled","Completed")</f>
        <v>Completed</v>
      </c>
      <c r="AL2303" s="14" t="str">
        <f aca="false">_xlfn.IFS(D2303&lt;=7,"0-7 Days",D2303&lt;=30,"8-30 Days",D2303&lt;=90,"31-90 Days",TRUE(),"90+ Days")</f>
        <v>0-7 Days</v>
      </c>
      <c r="AM2303" s="14" t="str">
        <f aca="false">_xlfn.IFS(OR(F2303="December",F2303="January",F2303="February"),"Winter",OR(F2303="March",F2303="April",F2303="May"),"Spring",OR(F2303="June",F2303="July",F2303="August"),"Summer",TRUE(),"Autumn")</f>
        <v>Spring</v>
      </c>
      <c r="AN2303" s="14" t="str">
        <f aca="false">IF(L2303+M2303&gt;0,"Family","Adult Only")</f>
        <v>Adult Only</v>
      </c>
      <c r="AO2303" s="14" t="str">
        <f aca="false">IF(U2303=V2303,"Same","Changed")</f>
        <v>Same</v>
      </c>
    </row>
    <row r="2304" customFormat="false" ht="15" hidden="false" customHeight="false" outlineLevel="0" collapsed="false">
      <c r="A2304" s="0" t="n">
        <v>2427</v>
      </c>
      <c r="B2304" s="0" t="s">
        <v>80</v>
      </c>
      <c r="C2304" s="0" t="n">
        <v>0</v>
      </c>
      <c r="D2304" s="0" t="n">
        <v>71</v>
      </c>
      <c r="E2304" s="0" t="n">
        <v>2016</v>
      </c>
      <c r="F2304" s="0" t="s">
        <v>103</v>
      </c>
      <c r="G2304" s="0" t="n">
        <v>12</v>
      </c>
      <c r="H2304" s="0" t="n">
        <v>17</v>
      </c>
      <c r="I2304" s="0" t="n">
        <v>0</v>
      </c>
      <c r="J2304" s="0" t="n">
        <v>3</v>
      </c>
      <c r="K2304" s="0" t="n">
        <v>2</v>
      </c>
      <c r="L2304" s="0" t="n">
        <v>0</v>
      </c>
      <c r="M2304" s="0" t="n">
        <v>0</v>
      </c>
      <c r="N2304" s="0" t="s">
        <v>82</v>
      </c>
      <c r="O2304" s="0" t="s">
        <v>83</v>
      </c>
      <c r="P2304" s="0" t="s">
        <v>93</v>
      </c>
      <c r="Q2304" s="0" t="s">
        <v>94</v>
      </c>
      <c r="R2304" s="0" t="n">
        <v>0</v>
      </c>
      <c r="S2304" s="0" t="n">
        <v>0</v>
      </c>
      <c r="T2304" s="0" t="n">
        <v>0</v>
      </c>
      <c r="U2304" s="0" t="s">
        <v>124</v>
      </c>
      <c r="V2304" s="0" t="s">
        <v>124</v>
      </c>
      <c r="W2304" s="0" t="n">
        <v>0</v>
      </c>
      <c r="X2304" s="0" t="s">
        <v>86</v>
      </c>
      <c r="Y2304" s="0" t="n">
        <v>240</v>
      </c>
      <c r="Z2304" s="0" t="n">
        <v>0</v>
      </c>
      <c r="AA2304" s="0" t="n">
        <v>0</v>
      </c>
      <c r="AB2304" s="0" t="s">
        <v>87</v>
      </c>
      <c r="AC2304" s="0" t="n">
        <v>61.4</v>
      </c>
      <c r="AD2304" s="0" t="n">
        <v>0</v>
      </c>
      <c r="AE2304" s="0" t="n">
        <v>2</v>
      </c>
      <c r="AF2304" s="0" t="s">
        <v>88</v>
      </c>
      <c r="AG2304" s="13" t="n">
        <v>42449</v>
      </c>
      <c r="AH2304" s="25" t="n">
        <f aca="false">I2304+J2304</f>
        <v>3</v>
      </c>
      <c r="AI2304" s="25" t="n">
        <f aca="false">K2304+L2304+M2304</f>
        <v>2</v>
      </c>
      <c r="AJ2304" s="25" t="n">
        <f aca="false">AC2304*AH2304</f>
        <v>184.2</v>
      </c>
      <c r="AK2304" s="0" t="str">
        <f aca="false">IF(C2304=1,"Cancelled","Completed")</f>
        <v>Completed</v>
      </c>
      <c r="AL2304" s="0" t="str">
        <f aca="false">_xlfn.IFS(D2304&lt;=7,"0-7 Days",D2304&lt;=30,"8-30 Days",D2304&lt;=90,"31-90 Days",TRUE(),"90+ Days")</f>
        <v>31-90 Days</v>
      </c>
      <c r="AM2304" s="0" t="str">
        <f aca="false">_xlfn.IFS(OR(F2304="December",F2304="January",F2304="February"),"Winter",OR(F2304="March",F2304="April",F2304="May"),"Spring",OR(F2304="June",F2304="July",F2304="August"),"Summer",TRUE(),"Autumn")</f>
        <v>Spring</v>
      </c>
      <c r="AN2304" s="0" t="str">
        <f aca="false">IF(L2304+M2304&gt;0,"Family","Adult Only")</f>
        <v>Adult Only</v>
      </c>
      <c r="AO2304" s="0" t="str">
        <f aca="false">IF(U2304=V2304,"Same","Changed")</f>
        <v>Same</v>
      </c>
    </row>
    <row r="2305" customFormat="false" ht="15" hidden="false" customHeight="false" outlineLevel="0" collapsed="false">
      <c r="A2305" s="14" t="n">
        <v>2428</v>
      </c>
      <c r="B2305" s="14" t="s">
        <v>90</v>
      </c>
      <c r="C2305" s="14" t="n">
        <v>1</v>
      </c>
      <c r="D2305" s="14" t="n">
        <v>16</v>
      </c>
      <c r="E2305" s="14" t="n">
        <v>2017</v>
      </c>
      <c r="F2305" s="14" t="s">
        <v>103</v>
      </c>
      <c r="G2305" s="14" t="n">
        <v>9</v>
      </c>
      <c r="H2305" s="14" t="n">
        <v>2</v>
      </c>
      <c r="I2305" s="14" t="n">
        <v>2</v>
      </c>
      <c r="J2305" s="14" t="n">
        <v>3</v>
      </c>
      <c r="K2305" s="14" t="n">
        <v>2</v>
      </c>
      <c r="L2305" s="14" t="n">
        <v>0</v>
      </c>
      <c r="M2305" s="14" t="n">
        <v>0</v>
      </c>
      <c r="N2305" s="14" t="s">
        <v>82</v>
      </c>
      <c r="O2305" s="14" t="s">
        <v>133</v>
      </c>
      <c r="P2305" s="14" t="s">
        <v>93</v>
      </c>
      <c r="Q2305" s="14" t="s">
        <v>94</v>
      </c>
      <c r="R2305" s="14" t="n">
        <v>0</v>
      </c>
      <c r="S2305" s="14" t="n">
        <v>0</v>
      </c>
      <c r="T2305" s="14" t="n">
        <v>0</v>
      </c>
      <c r="U2305" s="14" t="s">
        <v>95</v>
      </c>
      <c r="V2305" s="14" t="s">
        <v>95</v>
      </c>
      <c r="W2305" s="14" t="n">
        <v>0</v>
      </c>
      <c r="X2305" s="14" t="s">
        <v>86</v>
      </c>
      <c r="Y2305" s="14" t="n">
        <v>9</v>
      </c>
      <c r="Z2305" s="14" t="n">
        <v>0</v>
      </c>
      <c r="AA2305" s="14" t="n">
        <v>0</v>
      </c>
      <c r="AB2305" s="14" t="s">
        <v>87</v>
      </c>
      <c r="AC2305" s="14" t="n">
        <v>91.8</v>
      </c>
      <c r="AD2305" s="14" t="n">
        <v>0</v>
      </c>
      <c r="AE2305" s="14" t="n">
        <v>0</v>
      </c>
      <c r="AF2305" s="14" t="s">
        <v>96</v>
      </c>
      <c r="AG2305" s="15" t="n">
        <v>42781</v>
      </c>
      <c r="AH2305" s="14" t="n">
        <f aca="false">I2305+J2305</f>
        <v>5</v>
      </c>
      <c r="AI2305" s="14" t="n">
        <f aca="false">K2305+L2305+M2305</f>
        <v>2</v>
      </c>
      <c r="AJ2305" s="14" t="n">
        <f aca="false">AC2305*AH2305</f>
        <v>459</v>
      </c>
      <c r="AK2305" s="14" t="str">
        <f aca="false">IF(C2305=1,"Cancelled","Completed")</f>
        <v>Cancelled</v>
      </c>
      <c r="AL2305" s="14" t="str">
        <f aca="false">_xlfn.IFS(D2305&lt;=7,"0-7 Days",D2305&lt;=30,"8-30 Days",D2305&lt;=90,"31-90 Days",TRUE(),"90+ Days")</f>
        <v>8-30 Days</v>
      </c>
      <c r="AM2305" s="14" t="str">
        <f aca="false">_xlfn.IFS(OR(F2305="December",F2305="January",F2305="February"),"Winter",OR(F2305="March",F2305="April",F2305="May"),"Spring",OR(F2305="June",F2305="July",F2305="August"),"Summer",TRUE(),"Autumn")</f>
        <v>Spring</v>
      </c>
      <c r="AN2305" s="14" t="str">
        <f aca="false">IF(L2305+M2305&gt;0,"Family","Adult Only")</f>
        <v>Adult Only</v>
      </c>
      <c r="AO2305" s="14" t="str">
        <f aca="false">IF(U2305=V2305,"Same","Changed")</f>
        <v>Same</v>
      </c>
    </row>
    <row r="2306" customFormat="false" ht="15" hidden="false" customHeight="false" outlineLevel="0" collapsed="false">
      <c r="A2306" s="0" t="n">
        <v>2429</v>
      </c>
      <c r="B2306" s="0" t="s">
        <v>80</v>
      </c>
      <c r="C2306" s="0" t="n">
        <v>0</v>
      </c>
      <c r="D2306" s="0" t="n">
        <v>1</v>
      </c>
      <c r="E2306" s="0" t="n">
        <v>2016</v>
      </c>
      <c r="F2306" s="0" t="s">
        <v>91</v>
      </c>
      <c r="G2306" s="0" t="n">
        <v>29</v>
      </c>
      <c r="H2306" s="0" t="n">
        <v>13</v>
      </c>
      <c r="I2306" s="0" t="n">
        <v>0</v>
      </c>
      <c r="J2306" s="0" t="n">
        <v>1</v>
      </c>
      <c r="K2306" s="0" t="n">
        <v>2</v>
      </c>
      <c r="L2306" s="0" t="n">
        <v>0</v>
      </c>
      <c r="M2306" s="0" t="n">
        <v>0</v>
      </c>
      <c r="N2306" s="0" t="s">
        <v>82</v>
      </c>
      <c r="O2306" s="0" t="s">
        <v>104</v>
      </c>
      <c r="P2306" s="0" t="s">
        <v>93</v>
      </c>
      <c r="Q2306" s="0" t="s">
        <v>94</v>
      </c>
      <c r="R2306" s="0" t="n">
        <v>0</v>
      </c>
      <c r="S2306" s="0" t="n">
        <v>0</v>
      </c>
      <c r="T2306" s="0" t="n">
        <v>0</v>
      </c>
      <c r="U2306" s="0" t="s">
        <v>109</v>
      </c>
      <c r="V2306" s="0" t="s">
        <v>109</v>
      </c>
      <c r="W2306" s="0" t="n">
        <v>0</v>
      </c>
      <c r="X2306" s="0" t="s">
        <v>86</v>
      </c>
      <c r="Y2306" s="0" t="n">
        <v>240</v>
      </c>
      <c r="Z2306" s="0" t="n">
        <v>0</v>
      </c>
      <c r="AA2306" s="0" t="n">
        <v>0</v>
      </c>
      <c r="AB2306" s="0" t="s">
        <v>87</v>
      </c>
      <c r="AC2306" s="0" t="n">
        <v>144</v>
      </c>
      <c r="AD2306" s="0" t="n">
        <v>0</v>
      </c>
      <c r="AE2306" s="0" t="n">
        <v>0</v>
      </c>
      <c r="AF2306" s="0" t="s">
        <v>88</v>
      </c>
      <c r="AG2306" s="13" t="n">
        <v>42565</v>
      </c>
      <c r="AH2306" s="25" t="n">
        <f aca="false">I2306+J2306</f>
        <v>1</v>
      </c>
      <c r="AI2306" s="25" t="n">
        <f aca="false">K2306+L2306+M2306</f>
        <v>2</v>
      </c>
      <c r="AJ2306" s="25" t="n">
        <f aca="false">AC2306*AH2306</f>
        <v>144</v>
      </c>
      <c r="AK2306" s="0" t="str">
        <f aca="false">IF(C2306=1,"Cancelled","Completed")</f>
        <v>Completed</v>
      </c>
      <c r="AL2306" s="0" t="str">
        <f aca="false">_xlfn.IFS(D2306&lt;=7,"0-7 Days",D2306&lt;=30,"8-30 Days",D2306&lt;=90,"31-90 Days",TRUE(),"90+ Days")</f>
        <v>0-7 Days</v>
      </c>
      <c r="AM2306" s="0" t="str">
        <f aca="false">_xlfn.IFS(OR(F2306="December",F2306="January",F2306="February"),"Winter",OR(F2306="March",F2306="April",F2306="May"),"Spring",OR(F2306="June",F2306="July",F2306="August"),"Summer",TRUE(),"Autumn")</f>
        <v>Summer</v>
      </c>
      <c r="AN2306" s="0" t="str">
        <f aca="false">IF(L2306+M2306&gt;0,"Family","Adult Only")</f>
        <v>Adult Only</v>
      </c>
      <c r="AO2306" s="0" t="str">
        <f aca="false">IF(U2306=V2306,"Same","Changed")</f>
        <v>Same</v>
      </c>
    </row>
    <row r="2307" customFormat="false" ht="15" hidden="false" customHeight="false" outlineLevel="0" collapsed="false">
      <c r="A2307" s="14" t="n">
        <v>2430</v>
      </c>
      <c r="B2307" s="14" t="s">
        <v>90</v>
      </c>
      <c r="C2307" s="14" t="n">
        <v>0</v>
      </c>
      <c r="D2307" s="14" t="n">
        <v>0</v>
      </c>
      <c r="E2307" s="14" t="n">
        <v>2017</v>
      </c>
      <c r="F2307" s="14" t="s">
        <v>119</v>
      </c>
      <c r="G2307" s="14" t="n">
        <v>31</v>
      </c>
      <c r="H2307" s="14" t="n">
        <v>1</v>
      </c>
      <c r="I2307" s="14" t="n">
        <v>0</v>
      </c>
      <c r="J2307" s="14" t="n">
        <v>2</v>
      </c>
      <c r="K2307" s="14" t="n">
        <v>1</v>
      </c>
      <c r="L2307" s="14" t="n">
        <v>0</v>
      </c>
      <c r="M2307" s="14" t="n">
        <v>0</v>
      </c>
      <c r="N2307" s="14" t="s">
        <v>82</v>
      </c>
      <c r="O2307" s="14" t="s">
        <v>161</v>
      </c>
      <c r="P2307" s="14" t="s">
        <v>93</v>
      </c>
      <c r="Q2307" s="14" t="s">
        <v>94</v>
      </c>
      <c r="R2307" s="14" t="n">
        <v>0</v>
      </c>
      <c r="S2307" s="14" t="n">
        <v>0</v>
      </c>
      <c r="T2307" s="14" t="n">
        <v>0</v>
      </c>
      <c r="U2307" s="14" t="s">
        <v>109</v>
      </c>
      <c r="V2307" s="14" t="s">
        <v>109</v>
      </c>
      <c r="W2307" s="14" t="n">
        <v>1</v>
      </c>
      <c r="X2307" s="14" t="s">
        <v>86</v>
      </c>
      <c r="Y2307" s="14" t="n">
        <v>9</v>
      </c>
      <c r="Z2307" s="14" t="n">
        <v>0</v>
      </c>
      <c r="AA2307" s="14" t="n">
        <v>0</v>
      </c>
      <c r="AB2307" s="14" t="s">
        <v>87</v>
      </c>
      <c r="AC2307" s="14" t="n">
        <v>160</v>
      </c>
      <c r="AD2307" s="14" t="n">
        <v>0</v>
      </c>
      <c r="AE2307" s="14" t="n">
        <v>0</v>
      </c>
      <c r="AF2307" s="14" t="s">
        <v>88</v>
      </c>
      <c r="AG2307" s="15" t="n">
        <v>42950</v>
      </c>
      <c r="AH2307" s="14" t="n">
        <f aca="false">I2307+J2307</f>
        <v>2</v>
      </c>
      <c r="AI2307" s="14" t="n">
        <f aca="false">K2307+L2307+M2307</f>
        <v>1</v>
      </c>
      <c r="AJ2307" s="14" t="n">
        <f aca="false">AC2307*AH2307</f>
        <v>320</v>
      </c>
      <c r="AK2307" s="14" t="str">
        <f aca="false">IF(C2307=1,"Cancelled","Completed")</f>
        <v>Completed</v>
      </c>
      <c r="AL2307" s="14" t="str">
        <f aca="false">_xlfn.IFS(D2307&lt;=7,"0-7 Days",D2307&lt;=30,"8-30 Days",D2307&lt;=90,"31-90 Days",TRUE(),"90+ Days")</f>
        <v>0-7 Days</v>
      </c>
      <c r="AM2307" s="14" t="str">
        <f aca="false">_xlfn.IFS(OR(F2307="December",F2307="January",F2307="February"),"Winter",OR(F2307="March",F2307="April",F2307="May"),"Spring",OR(F2307="June",F2307="July",F2307="August"),"Summer",TRUE(),"Autumn")</f>
        <v>Summer</v>
      </c>
      <c r="AN2307" s="14" t="str">
        <f aca="false">IF(L2307+M2307&gt;0,"Family","Adult Only")</f>
        <v>Adult Only</v>
      </c>
      <c r="AO2307" s="14" t="str">
        <f aca="false">IF(U2307=V2307,"Same","Changed")</f>
        <v>Same</v>
      </c>
    </row>
    <row r="2308" customFormat="false" ht="15" hidden="false" customHeight="false" outlineLevel="0" collapsed="false">
      <c r="A2308" s="0" t="n">
        <v>2431</v>
      </c>
      <c r="B2308" s="0" t="s">
        <v>80</v>
      </c>
      <c r="C2308" s="0" t="n">
        <v>0</v>
      </c>
      <c r="D2308" s="0" t="n">
        <v>19</v>
      </c>
      <c r="E2308" s="0" t="n">
        <v>2017</v>
      </c>
      <c r="F2308" s="0" t="s">
        <v>103</v>
      </c>
      <c r="G2308" s="0" t="n">
        <v>10</v>
      </c>
      <c r="H2308" s="0" t="n">
        <v>7</v>
      </c>
      <c r="I2308" s="0" t="n">
        <v>0</v>
      </c>
      <c r="J2308" s="0" t="n">
        <v>4</v>
      </c>
      <c r="K2308" s="0" t="n">
        <v>2</v>
      </c>
      <c r="L2308" s="0" t="n">
        <v>0</v>
      </c>
      <c r="M2308" s="0" t="n">
        <v>0</v>
      </c>
      <c r="N2308" s="0" t="s">
        <v>112</v>
      </c>
      <c r="O2308" s="0" t="s">
        <v>134</v>
      </c>
      <c r="P2308" s="0" t="s">
        <v>84</v>
      </c>
      <c r="Q2308" s="0" t="s">
        <v>84</v>
      </c>
      <c r="R2308" s="0" t="n">
        <v>0</v>
      </c>
      <c r="S2308" s="0" t="n">
        <v>0</v>
      </c>
      <c r="T2308" s="0" t="n">
        <v>0</v>
      </c>
      <c r="U2308" s="0" t="s">
        <v>109</v>
      </c>
      <c r="V2308" s="0" t="s">
        <v>109</v>
      </c>
      <c r="W2308" s="0" t="n">
        <v>0</v>
      </c>
      <c r="X2308" s="0" t="s">
        <v>86</v>
      </c>
      <c r="Y2308" s="0" t="n">
        <v>0</v>
      </c>
      <c r="Z2308" s="0" t="n">
        <v>0</v>
      </c>
      <c r="AA2308" s="0" t="n">
        <v>0</v>
      </c>
      <c r="AB2308" s="0" t="s">
        <v>101</v>
      </c>
      <c r="AC2308" s="0" t="n">
        <v>75</v>
      </c>
      <c r="AD2308" s="0" t="n">
        <v>1</v>
      </c>
      <c r="AE2308" s="0" t="n">
        <v>0</v>
      </c>
      <c r="AF2308" s="0" t="s">
        <v>88</v>
      </c>
      <c r="AG2308" s="13" t="n">
        <v>42805</v>
      </c>
      <c r="AH2308" s="25" t="n">
        <f aca="false">I2308+J2308</f>
        <v>4</v>
      </c>
      <c r="AI2308" s="25" t="n">
        <f aca="false">K2308+L2308+M2308</f>
        <v>2</v>
      </c>
      <c r="AJ2308" s="25" t="n">
        <f aca="false">AC2308*AH2308</f>
        <v>300</v>
      </c>
      <c r="AK2308" s="0" t="str">
        <f aca="false">IF(C2308=1,"Cancelled","Completed")</f>
        <v>Completed</v>
      </c>
      <c r="AL2308" s="0" t="str">
        <f aca="false">_xlfn.IFS(D2308&lt;=7,"0-7 Days",D2308&lt;=30,"8-30 Days",D2308&lt;=90,"31-90 Days",TRUE(),"90+ Days")</f>
        <v>8-30 Days</v>
      </c>
      <c r="AM2308" s="0" t="str">
        <f aca="false">_xlfn.IFS(OR(F2308="December",F2308="January",F2308="February"),"Winter",OR(F2308="March",F2308="April",F2308="May"),"Spring",OR(F2308="June",F2308="July",F2308="August"),"Summer",TRUE(),"Autumn")</f>
        <v>Spring</v>
      </c>
      <c r="AN2308" s="0" t="str">
        <f aca="false">IF(L2308+M2308&gt;0,"Family","Adult Only")</f>
        <v>Adult Only</v>
      </c>
      <c r="AO2308" s="0" t="str">
        <f aca="false">IF(U2308=V2308,"Same","Changed")</f>
        <v>Same</v>
      </c>
    </row>
    <row r="2309" customFormat="false" ht="15" hidden="false" customHeight="false" outlineLevel="0" collapsed="false">
      <c r="A2309" s="14" t="n">
        <v>2432</v>
      </c>
      <c r="B2309" s="14" t="s">
        <v>90</v>
      </c>
      <c r="C2309" s="14" t="n">
        <v>0</v>
      </c>
      <c r="D2309" s="14" t="n">
        <v>59</v>
      </c>
      <c r="E2309" s="14" t="n">
        <v>2016</v>
      </c>
      <c r="F2309" s="14" t="s">
        <v>118</v>
      </c>
      <c r="G2309" s="14" t="n">
        <v>6</v>
      </c>
      <c r="H2309" s="14" t="n">
        <v>6</v>
      </c>
      <c r="I2309" s="14" t="n">
        <v>2</v>
      </c>
      <c r="J2309" s="14" t="n">
        <v>2</v>
      </c>
      <c r="K2309" s="14" t="n">
        <v>2</v>
      </c>
      <c r="L2309" s="14" t="n">
        <v>0</v>
      </c>
      <c r="M2309" s="14" t="n">
        <v>0</v>
      </c>
      <c r="N2309" s="14" t="s">
        <v>82</v>
      </c>
      <c r="O2309" s="14" t="s">
        <v>134</v>
      </c>
      <c r="P2309" s="14" t="s">
        <v>116</v>
      </c>
      <c r="Q2309" s="14" t="s">
        <v>94</v>
      </c>
      <c r="R2309" s="14" t="n">
        <v>0</v>
      </c>
      <c r="S2309" s="14" t="n">
        <v>0</v>
      </c>
      <c r="T2309" s="14" t="n">
        <v>0</v>
      </c>
      <c r="U2309" s="14" t="s">
        <v>95</v>
      </c>
      <c r="V2309" s="14" t="s">
        <v>95</v>
      </c>
      <c r="W2309" s="14" t="n">
        <v>0</v>
      </c>
      <c r="X2309" s="14" t="s">
        <v>86</v>
      </c>
      <c r="Y2309" s="14" t="n">
        <v>1</v>
      </c>
      <c r="Z2309" s="14" t="n">
        <v>0</v>
      </c>
      <c r="AA2309" s="14" t="n">
        <v>0</v>
      </c>
      <c r="AB2309" s="14" t="s">
        <v>101</v>
      </c>
      <c r="AC2309" s="14" t="n">
        <v>62</v>
      </c>
      <c r="AD2309" s="14" t="n">
        <v>0</v>
      </c>
      <c r="AE2309" s="14" t="n">
        <v>0</v>
      </c>
      <c r="AF2309" s="14" t="s">
        <v>88</v>
      </c>
      <c r="AG2309" s="15" t="n">
        <v>42410</v>
      </c>
      <c r="AH2309" s="14" t="n">
        <f aca="false">I2309+J2309</f>
        <v>4</v>
      </c>
      <c r="AI2309" s="14" t="n">
        <f aca="false">K2309+L2309+M2309</f>
        <v>2</v>
      </c>
      <c r="AJ2309" s="14" t="n">
        <f aca="false">AC2309*AH2309</f>
        <v>248</v>
      </c>
      <c r="AK2309" s="14" t="str">
        <f aca="false">IF(C2309=1,"Cancelled","Completed")</f>
        <v>Completed</v>
      </c>
      <c r="AL2309" s="14" t="str">
        <f aca="false">_xlfn.IFS(D2309&lt;=7,"0-7 Days",D2309&lt;=30,"8-30 Days",D2309&lt;=90,"31-90 Days",TRUE(),"90+ Days")</f>
        <v>31-90 Days</v>
      </c>
      <c r="AM2309" s="14" t="str">
        <f aca="false">_xlfn.IFS(OR(F2309="December",F2309="January",F2309="February"),"Winter",OR(F2309="March",F2309="April",F2309="May"),"Spring",OR(F2309="June",F2309="July",F2309="August"),"Summer",TRUE(),"Autumn")</f>
        <v>Winter</v>
      </c>
      <c r="AN2309" s="14" t="str">
        <f aca="false">IF(L2309+M2309&gt;0,"Family","Adult Only")</f>
        <v>Adult Only</v>
      </c>
      <c r="AO2309" s="14" t="str">
        <f aca="false">IF(U2309=V2309,"Same","Changed")</f>
        <v>Same</v>
      </c>
    </row>
    <row r="2310" customFormat="false" ht="15" hidden="false" customHeight="false" outlineLevel="0" collapsed="false">
      <c r="A2310" s="0" t="n">
        <v>2433</v>
      </c>
      <c r="B2310" s="0" t="s">
        <v>90</v>
      </c>
      <c r="C2310" s="0" t="n">
        <v>1</v>
      </c>
      <c r="D2310" s="0" t="n">
        <v>270</v>
      </c>
      <c r="E2310" s="0" t="n">
        <v>2017</v>
      </c>
      <c r="F2310" s="0" t="s">
        <v>106</v>
      </c>
      <c r="G2310" s="0" t="n">
        <v>17</v>
      </c>
      <c r="H2310" s="0" t="n">
        <v>29</v>
      </c>
      <c r="I2310" s="0" t="n">
        <v>1</v>
      </c>
      <c r="J2310" s="0" t="n">
        <v>1</v>
      </c>
      <c r="K2310" s="0" t="n">
        <v>2</v>
      </c>
      <c r="L2310" s="0" t="n">
        <v>0</v>
      </c>
      <c r="M2310" s="0" t="n">
        <v>0</v>
      </c>
      <c r="N2310" s="0" t="s">
        <v>107</v>
      </c>
      <c r="O2310" s="0" t="s">
        <v>158</v>
      </c>
      <c r="P2310" s="0" t="s">
        <v>93</v>
      </c>
      <c r="Q2310" s="0" t="s">
        <v>94</v>
      </c>
      <c r="R2310" s="0" t="n">
        <v>0</v>
      </c>
      <c r="S2310" s="0" t="n">
        <v>0</v>
      </c>
      <c r="T2310" s="0" t="n">
        <v>0</v>
      </c>
      <c r="U2310" s="0" t="s">
        <v>95</v>
      </c>
      <c r="V2310" s="0" t="s">
        <v>95</v>
      </c>
      <c r="W2310" s="0" t="n">
        <v>0</v>
      </c>
      <c r="X2310" s="0" t="s">
        <v>86</v>
      </c>
      <c r="Y2310" s="0" t="n">
        <v>9</v>
      </c>
      <c r="Z2310" s="0" t="n">
        <v>0</v>
      </c>
      <c r="AA2310" s="0" t="n">
        <v>0</v>
      </c>
      <c r="AB2310" s="0" t="s">
        <v>87</v>
      </c>
      <c r="AC2310" s="0" t="n">
        <v>99</v>
      </c>
      <c r="AD2310" s="0" t="n">
        <v>0</v>
      </c>
      <c r="AE2310" s="0" t="n">
        <v>0</v>
      </c>
      <c r="AF2310" s="0" t="s">
        <v>96</v>
      </c>
      <c r="AG2310" s="13" t="n">
        <v>42603</v>
      </c>
      <c r="AH2310" s="25" t="n">
        <f aca="false">I2310+J2310</f>
        <v>2</v>
      </c>
      <c r="AI2310" s="25" t="n">
        <f aca="false">K2310+L2310+M2310</f>
        <v>2</v>
      </c>
      <c r="AJ2310" s="25" t="n">
        <f aca="false">AC2310*AH2310</f>
        <v>198</v>
      </c>
      <c r="AK2310" s="0" t="str">
        <f aca="false">IF(C2310=1,"Cancelled","Completed")</f>
        <v>Cancelled</v>
      </c>
      <c r="AL2310" s="0" t="str">
        <f aca="false">_xlfn.IFS(D2310&lt;=7,"0-7 Days",D2310&lt;=30,"8-30 Days",D2310&lt;=90,"31-90 Days",TRUE(),"90+ Days")</f>
        <v>90+ Days</v>
      </c>
      <c r="AM2310" s="0" t="str">
        <f aca="false">_xlfn.IFS(OR(F2310="December",F2310="January",F2310="February"),"Winter",OR(F2310="March",F2310="April",F2310="May"),"Spring",OR(F2310="June",F2310="July",F2310="August"),"Summer",TRUE(),"Autumn")</f>
        <v>Spring</v>
      </c>
      <c r="AN2310" s="0" t="str">
        <f aca="false">IF(L2310+M2310&gt;0,"Family","Adult Only")</f>
        <v>Adult Only</v>
      </c>
      <c r="AO2310" s="0" t="str">
        <f aca="false">IF(U2310=V2310,"Same","Changed")</f>
        <v>Same</v>
      </c>
    </row>
    <row r="2311" customFormat="false" ht="15" hidden="false" customHeight="false" outlineLevel="0" collapsed="false">
      <c r="A2311" s="14" t="n">
        <v>2434</v>
      </c>
      <c r="B2311" s="14" t="s">
        <v>80</v>
      </c>
      <c r="C2311" s="14" t="n">
        <v>0</v>
      </c>
      <c r="D2311" s="14" t="n">
        <v>0</v>
      </c>
      <c r="E2311" s="14" t="n">
        <v>2017</v>
      </c>
      <c r="F2311" s="14" t="s">
        <v>118</v>
      </c>
      <c r="G2311" s="14" t="n">
        <v>8</v>
      </c>
      <c r="H2311" s="14" t="n">
        <v>22</v>
      </c>
      <c r="I2311" s="14" t="n">
        <v>0</v>
      </c>
      <c r="J2311" s="14" t="n">
        <v>1</v>
      </c>
      <c r="K2311" s="14" t="n">
        <v>2</v>
      </c>
      <c r="L2311" s="14" t="n">
        <v>0</v>
      </c>
      <c r="M2311" s="14" t="n">
        <v>0</v>
      </c>
      <c r="N2311" s="14" t="s">
        <v>82</v>
      </c>
      <c r="O2311" s="14" t="s">
        <v>161</v>
      </c>
      <c r="P2311" s="14" t="s">
        <v>84</v>
      </c>
      <c r="Q2311" s="14" t="s">
        <v>84</v>
      </c>
      <c r="R2311" s="14" t="n">
        <v>0</v>
      </c>
      <c r="S2311" s="14" t="n">
        <v>0</v>
      </c>
      <c r="T2311" s="14" t="n">
        <v>0</v>
      </c>
      <c r="U2311" s="14" t="s">
        <v>124</v>
      </c>
      <c r="V2311" s="14" t="s">
        <v>124</v>
      </c>
      <c r="W2311" s="14" t="n">
        <v>0</v>
      </c>
      <c r="X2311" s="14" t="s">
        <v>86</v>
      </c>
      <c r="Y2311" s="14" t="n">
        <v>0</v>
      </c>
      <c r="Z2311" s="14" t="n">
        <v>0</v>
      </c>
      <c r="AA2311" s="14" t="n">
        <v>0</v>
      </c>
      <c r="AB2311" s="14" t="s">
        <v>87</v>
      </c>
      <c r="AC2311" s="14" t="n">
        <v>80</v>
      </c>
      <c r="AD2311" s="14" t="n">
        <v>1</v>
      </c>
      <c r="AE2311" s="14" t="n">
        <v>0</v>
      </c>
      <c r="AF2311" s="14" t="s">
        <v>88</v>
      </c>
      <c r="AG2311" s="15" t="n">
        <v>42789</v>
      </c>
      <c r="AH2311" s="14" t="n">
        <f aca="false">I2311+J2311</f>
        <v>1</v>
      </c>
      <c r="AI2311" s="14" t="n">
        <f aca="false">K2311+L2311+M2311</f>
        <v>2</v>
      </c>
      <c r="AJ2311" s="14" t="n">
        <f aca="false">AC2311*AH2311</f>
        <v>80</v>
      </c>
      <c r="AK2311" s="14" t="str">
        <f aca="false">IF(C2311=1,"Cancelled","Completed")</f>
        <v>Completed</v>
      </c>
      <c r="AL2311" s="14" t="str">
        <f aca="false">_xlfn.IFS(D2311&lt;=7,"0-7 Days",D2311&lt;=30,"8-30 Days",D2311&lt;=90,"31-90 Days",TRUE(),"90+ Days")</f>
        <v>0-7 Days</v>
      </c>
      <c r="AM2311" s="14" t="str">
        <f aca="false">_xlfn.IFS(OR(F2311="December",F2311="January",F2311="February"),"Winter",OR(F2311="March",F2311="April",F2311="May"),"Spring",OR(F2311="June",F2311="July",F2311="August"),"Summer",TRUE(),"Autumn")</f>
        <v>Winter</v>
      </c>
      <c r="AN2311" s="14" t="str">
        <f aca="false">IF(L2311+M2311&gt;0,"Family","Adult Only")</f>
        <v>Adult Only</v>
      </c>
      <c r="AO2311" s="14" t="str">
        <f aca="false">IF(U2311=V2311,"Same","Changed")</f>
        <v>Same</v>
      </c>
    </row>
    <row r="2312" customFormat="false" ht="15" hidden="false" customHeight="false" outlineLevel="0" collapsed="false">
      <c r="A2312" s="0" t="n">
        <v>2435</v>
      </c>
      <c r="B2312" s="0" t="s">
        <v>90</v>
      </c>
      <c r="C2312" s="0" t="n">
        <v>0</v>
      </c>
      <c r="D2312" s="0" t="n">
        <v>65</v>
      </c>
      <c r="E2312" s="0" t="n">
        <v>2017</v>
      </c>
      <c r="F2312" s="0" t="s">
        <v>103</v>
      </c>
      <c r="G2312" s="0" t="n">
        <v>11</v>
      </c>
      <c r="H2312" s="0" t="n">
        <v>12</v>
      </c>
      <c r="I2312" s="0" t="n">
        <v>2</v>
      </c>
      <c r="J2312" s="0" t="n">
        <v>2</v>
      </c>
      <c r="K2312" s="0" t="n">
        <v>2</v>
      </c>
      <c r="L2312" s="0" t="n">
        <v>0</v>
      </c>
      <c r="M2312" s="0" t="n">
        <v>0</v>
      </c>
      <c r="N2312" s="0" t="s">
        <v>82</v>
      </c>
      <c r="O2312" s="0" t="s">
        <v>122</v>
      </c>
      <c r="P2312" s="0" t="s">
        <v>99</v>
      </c>
      <c r="Q2312" s="0" t="s">
        <v>94</v>
      </c>
      <c r="R2312" s="0" t="n">
        <v>0</v>
      </c>
      <c r="S2312" s="0" t="n">
        <v>0</v>
      </c>
      <c r="T2312" s="0" t="n">
        <v>0</v>
      </c>
      <c r="U2312" s="0" t="s">
        <v>95</v>
      </c>
      <c r="V2312" s="0" t="s">
        <v>95</v>
      </c>
      <c r="W2312" s="0" t="n">
        <v>0</v>
      </c>
      <c r="X2312" s="0" t="s">
        <v>86</v>
      </c>
      <c r="Y2312" s="0" t="n">
        <v>138</v>
      </c>
      <c r="Z2312" s="0" t="n">
        <v>0</v>
      </c>
      <c r="AA2312" s="0" t="n">
        <v>0</v>
      </c>
      <c r="AB2312" s="0" t="s">
        <v>87</v>
      </c>
      <c r="AC2312" s="0" t="n">
        <v>73</v>
      </c>
      <c r="AD2312" s="0" t="n">
        <v>0</v>
      </c>
      <c r="AE2312" s="0" t="n">
        <v>1</v>
      </c>
      <c r="AF2312" s="0" t="s">
        <v>88</v>
      </c>
      <c r="AG2312" s="13" t="n">
        <v>42810</v>
      </c>
      <c r="AH2312" s="25" t="n">
        <f aca="false">I2312+J2312</f>
        <v>4</v>
      </c>
      <c r="AI2312" s="25" t="n">
        <f aca="false">K2312+L2312+M2312</f>
        <v>2</v>
      </c>
      <c r="AJ2312" s="25" t="n">
        <f aca="false">AC2312*AH2312</f>
        <v>292</v>
      </c>
      <c r="AK2312" s="0" t="str">
        <f aca="false">IF(C2312=1,"Cancelled","Completed")</f>
        <v>Completed</v>
      </c>
      <c r="AL2312" s="0" t="str">
        <f aca="false">_xlfn.IFS(D2312&lt;=7,"0-7 Days",D2312&lt;=30,"8-30 Days",D2312&lt;=90,"31-90 Days",TRUE(),"90+ Days")</f>
        <v>31-90 Days</v>
      </c>
      <c r="AM2312" s="0" t="str">
        <f aca="false">_xlfn.IFS(OR(F2312="December",F2312="January",F2312="February"),"Winter",OR(F2312="March",F2312="April",F2312="May"),"Spring",OR(F2312="June",F2312="July",F2312="August"),"Summer",TRUE(),"Autumn")</f>
        <v>Spring</v>
      </c>
      <c r="AN2312" s="0" t="str">
        <f aca="false">IF(L2312+M2312&gt;0,"Family","Adult Only")</f>
        <v>Adult Only</v>
      </c>
      <c r="AO2312" s="0" t="str">
        <f aca="false">IF(U2312=V2312,"Same","Changed")</f>
        <v>Same</v>
      </c>
    </row>
    <row r="2313" customFormat="false" ht="15" hidden="false" customHeight="false" outlineLevel="0" collapsed="false">
      <c r="A2313" s="14" t="n">
        <v>2436</v>
      </c>
      <c r="B2313" s="14" t="s">
        <v>90</v>
      </c>
      <c r="C2313" s="14" t="n">
        <v>1</v>
      </c>
      <c r="D2313" s="14" t="n">
        <v>233</v>
      </c>
      <c r="E2313" s="14" t="n">
        <v>2016</v>
      </c>
      <c r="F2313" s="14" t="s">
        <v>119</v>
      </c>
      <c r="G2313" s="14" t="n">
        <v>35</v>
      </c>
      <c r="H2313" s="14" t="n">
        <v>22</v>
      </c>
      <c r="I2313" s="14" t="n">
        <v>1</v>
      </c>
      <c r="J2313" s="14" t="n">
        <v>4</v>
      </c>
      <c r="K2313" s="14" t="n">
        <v>2</v>
      </c>
      <c r="L2313" s="14" t="n">
        <v>2</v>
      </c>
      <c r="M2313" s="14" t="n">
        <v>0</v>
      </c>
      <c r="N2313" s="14" t="s">
        <v>82</v>
      </c>
      <c r="O2313" s="14" t="s">
        <v>83</v>
      </c>
      <c r="P2313" s="14" t="s">
        <v>93</v>
      </c>
      <c r="Q2313" s="14" t="s">
        <v>94</v>
      </c>
      <c r="R2313" s="14" t="n">
        <v>0</v>
      </c>
      <c r="S2313" s="14" t="n">
        <v>0</v>
      </c>
      <c r="T2313" s="14" t="n">
        <v>0</v>
      </c>
      <c r="U2313" s="14" t="s">
        <v>85</v>
      </c>
      <c r="V2313" s="14" t="s">
        <v>85</v>
      </c>
      <c r="W2313" s="14" t="n">
        <v>0</v>
      </c>
      <c r="X2313" s="14" t="s">
        <v>86</v>
      </c>
      <c r="Y2313" s="14" t="n">
        <v>9</v>
      </c>
      <c r="Z2313" s="14" t="n">
        <v>0</v>
      </c>
      <c r="AA2313" s="14" t="n">
        <v>0</v>
      </c>
      <c r="AB2313" s="14" t="s">
        <v>87</v>
      </c>
      <c r="AC2313" s="14" t="n">
        <v>158.95</v>
      </c>
      <c r="AD2313" s="14" t="n">
        <v>0</v>
      </c>
      <c r="AE2313" s="14" t="n">
        <v>0</v>
      </c>
      <c r="AF2313" s="14" t="s">
        <v>96</v>
      </c>
      <c r="AG2313" s="15" t="n">
        <v>42507</v>
      </c>
      <c r="AH2313" s="14" t="n">
        <f aca="false">I2313+J2313</f>
        <v>5</v>
      </c>
      <c r="AI2313" s="14" t="n">
        <f aca="false">K2313+L2313+M2313</f>
        <v>4</v>
      </c>
      <c r="AJ2313" s="14" t="n">
        <f aca="false">AC2313*AH2313</f>
        <v>794.75</v>
      </c>
      <c r="AK2313" s="14" t="str">
        <f aca="false">IF(C2313=1,"Cancelled","Completed")</f>
        <v>Cancelled</v>
      </c>
      <c r="AL2313" s="14" t="str">
        <f aca="false">_xlfn.IFS(D2313&lt;=7,"0-7 Days",D2313&lt;=30,"8-30 Days",D2313&lt;=90,"31-90 Days",TRUE(),"90+ Days")</f>
        <v>90+ Days</v>
      </c>
      <c r="AM2313" s="14" t="str">
        <f aca="false">_xlfn.IFS(OR(F2313="December",F2313="January",F2313="February"),"Winter",OR(F2313="March",F2313="April",F2313="May"),"Spring",OR(F2313="June",F2313="July",F2313="August"),"Summer",TRUE(),"Autumn")</f>
        <v>Summer</v>
      </c>
      <c r="AN2313" s="14" t="str">
        <f aca="false">IF(L2313+M2313&gt;0,"Family","Adult Only")</f>
        <v>Family</v>
      </c>
      <c r="AO2313" s="14" t="str">
        <f aca="false">IF(U2313=V2313,"Same","Changed")</f>
        <v>Same</v>
      </c>
    </row>
    <row r="2314" customFormat="false" ht="15" hidden="false" customHeight="false" outlineLevel="0" collapsed="false">
      <c r="A2314" s="0" t="n">
        <v>2437</v>
      </c>
      <c r="B2314" s="0" t="s">
        <v>90</v>
      </c>
      <c r="C2314" s="0" t="n">
        <v>0</v>
      </c>
      <c r="D2314" s="0" t="n">
        <v>115</v>
      </c>
      <c r="E2314" s="0" t="n">
        <v>2017</v>
      </c>
      <c r="F2314" s="0" t="s">
        <v>91</v>
      </c>
      <c r="G2314" s="0" t="n">
        <v>30</v>
      </c>
      <c r="H2314" s="0" t="n">
        <v>24</v>
      </c>
      <c r="I2314" s="0" t="n">
        <v>1</v>
      </c>
      <c r="J2314" s="0" t="n">
        <v>2</v>
      </c>
      <c r="K2314" s="0" t="n">
        <v>2</v>
      </c>
      <c r="L2314" s="0" t="n">
        <v>0</v>
      </c>
      <c r="M2314" s="0" t="n">
        <v>0</v>
      </c>
      <c r="N2314" s="0" t="s">
        <v>107</v>
      </c>
      <c r="O2314" s="0" t="s">
        <v>104</v>
      </c>
      <c r="P2314" s="0" t="s">
        <v>93</v>
      </c>
      <c r="Q2314" s="0" t="s">
        <v>94</v>
      </c>
      <c r="R2314" s="0" t="n">
        <v>0</v>
      </c>
      <c r="S2314" s="0" t="n">
        <v>0</v>
      </c>
      <c r="T2314" s="0" t="n">
        <v>0</v>
      </c>
      <c r="U2314" s="0" t="s">
        <v>95</v>
      </c>
      <c r="V2314" s="0" t="s">
        <v>95</v>
      </c>
      <c r="W2314" s="0" t="n">
        <v>0</v>
      </c>
      <c r="X2314" s="0" t="s">
        <v>86</v>
      </c>
      <c r="Y2314" s="0" t="n">
        <v>9</v>
      </c>
      <c r="Z2314" s="0" t="n">
        <v>0</v>
      </c>
      <c r="AA2314" s="0" t="n">
        <v>0</v>
      </c>
      <c r="AB2314" s="0" t="s">
        <v>87</v>
      </c>
      <c r="AC2314" s="0" t="n">
        <v>125</v>
      </c>
      <c r="AD2314" s="0" t="n">
        <v>0</v>
      </c>
      <c r="AE2314" s="0" t="n">
        <v>1</v>
      </c>
      <c r="AF2314" s="0" t="s">
        <v>88</v>
      </c>
      <c r="AG2314" s="13" t="n">
        <v>42943</v>
      </c>
      <c r="AH2314" s="25" t="n">
        <f aca="false">I2314+J2314</f>
        <v>3</v>
      </c>
      <c r="AI2314" s="25" t="n">
        <f aca="false">K2314+L2314+M2314</f>
        <v>2</v>
      </c>
      <c r="AJ2314" s="25" t="n">
        <f aca="false">AC2314*AH2314</f>
        <v>375</v>
      </c>
      <c r="AK2314" s="0" t="str">
        <f aca="false">IF(C2314=1,"Cancelled","Completed")</f>
        <v>Completed</v>
      </c>
      <c r="AL2314" s="0" t="str">
        <f aca="false">_xlfn.IFS(D2314&lt;=7,"0-7 Days",D2314&lt;=30,"8-30 Days",D2314&lt;=90,"31-90 Days",TRUE(),"90+ Days")</f>
        <v>90+ Days</v>
      </c>
      <c r="AM2314" s="0" t="str">
        <f aca="false">_xlfn.IFS(OR(F2314="December",F2314="January",F2314="February"),"Winter",OR(F2314="March",F2314="April",F2314="May"),"Spring",OR(F2314="June",F2314="July",F2314="August"),"Summer",TRUE(),"Autumn")</f>
        <v>Summer</v>
      </c>
      <c r="AN2314" s="0" t="str">
        <f aca="false">IF(L2314+M2314&gt;0,"Family","Adult Only")</f>
        <v>Adult Only</v>
      </c>
      <c r="AO2314" s="0" t="str">
        <f aca="false">IF(U2314=V2314,"Same","Changed")</f>
        <v>Same</v>
      </c>
    </row>
    <row r="2315" customFormat="false" ht="15" hidden="false" customHeight="false" outlineLevel="0" collapsed="false">
      <c r="A2315" s="14" t="n">
        <v>2438</v>
      </c>
      <c r="B2315" s="14" t="s">
        <v>90</v>
      </c>
      <c r="C2315" s="14" t="n">
        <v>1</v>
      </c>
      <c r="D2315" s="14" t="n">
        <v>72</v>
      </c>
      <c r="E2315" s="14" t="n">
        <v>2015</v>
      </c>
      <c r="F2315" s="14" t="s">
        <v>81</v>
      </c>
      <c r="G2315" s="14" t="n">
        <v>53</v>
      </c>
      <c r="H2315" s="14" t="n">
        <v>27</v>
      </c>
      <c r="I2315" s="14" t="n">
        <v>2</v>
      </c>
      <c r="J2315" s="14" t="n">
        <v>0</v>
      </c>
      <c r="K2315" s="14" t="n">
        <v>1</v>
      </c>
      <c r="L2315" s="14" t="n">
        <v>0</v>
      </c>
      <c r="M2315" s="14" t="n">
        <v>0</v>
      </c>
      <c r="N2315" s="14" t="s">
        <v>112</v>
      </c>
      <c r="O2315" s="14" t="s">
        <v>92</v>
      </c>
      <c r="P2315" s="14" t="s">
        <v>116</v>
      </c>
      <c r="Q2315" s="14" t="s">
        <v>94</v>
      </c>
      <c r="R2315" s="14" t="n">
        <v>0</v>
      </c>
      <c r="S2315" s="14" t="n">
        <v>1</v>
      </c>
      <c r="T2315" s="14" t="n">
        <v>0</v>
      </c>
      <c r="U2315" s="14" t="s">
        <v>95</v>
      </c>
      <c r="V2315" s="14" t="s">
        <v>95</v>
      </c>
      <c r="W2315" s="14" t="n">
        <v>0</v>
      </c>
      <c r="X2315" s="14" t="s">
        <v>120</v>
      </c>
      <c r="Y2315" s="14" t="n">
        <v>1</v>
      </c>
      <c r="Z2315" s="14" t="n">
        <v>0</v>
      </c>
      <c r="AA2315" s="14" t="n">
        <v>0</v>
      </c>
      <c r="AB2315" s="14" t="s">
        <v>87</v>
      </c>
      <c r="AC2315" s="14" t="n">
        <v>65</v>
      </c>
      <c r="AD2315" s="14" t="n">
        <v>0</v>
      </c>
      <c r="AE2315" s="14" t="n">
        <v>0</v>
      </c>
      <c r="AF2315" s="14" t="s">
        <v>96</v>
      </c>
      <c r="AG2315" s="15" t="n">
        <v>42319</v>
      </c>
      <c r="AH2315" s="14" t="n">
        <f aca="false">I2315+J2315</f>
        <v>2</v>
      </c>
      <c r="AI2315" s="14" t="n">
        <f aca="false">K2315+L2315+M2315</f>
        <v>1</v>
      </c>
      <c r="AJ2315" s="14" t="n">
        <f aca="false">AC2315*AH2315</f>
        <v>130</v>
      </c>
      <c r="AK2315" s="14" t="str">
        <f aca="false">IF(C2315=1,"Cancelled","Completed")</f>
        <v>Cancelled</v>
      </c>
      <c r="AL2315" s="14" t="str">
        <f aca="false">_xlfn.IFS(D2315&lt;=7,"0-7 Days",D2315&lt;=30,"8-30 Days",D2315&lt;=90,"31-90 Days",TRUE(),"90+ Days")</f>
        <v>31-90 Days</v>
      </c>
      <c r="AM2315" s="14" t="str">
        <f aca="false">_xlfn.IFS(OR(F2315="December",F2315="January",F2315="February"),"Winter",OR(F2315="March",F2315="April",F2315="May"),"Spring",OR(F2315="June",F2315="July",F2315="August"),"Summer",TRUE(),"Autumn")</f>
        <v>Winter</v>
      </c>
      <c r="AN2315" s="14" t="str">
        <f aca="false">IF(L2315+M2315&gt;0,"Family","Adult Only")</f>
        <v>Adult Only</v>
      </c>
      <c r="AO2315" s="14" t="str">
        <f aca="false">IF(U2315=V2315,"Same","Changed")</f>
        <v>Same</v>
      </c>
    </row>
    <row r="2316" customFormat="false" ht="15" hidden="false" customHeight="false" outlineLevel="0" collapsed="false">
      <c r="A2316" s="0" t="n">
        <v>2439</v>
      </c>
      <c r="B2316" s="0" t="s">
        <v>80</v>
      </c>
      <c r="C2316" s="0" t="n">
        <v>0</v>
      </c>
      <c r="D2316" s="0" t="n">
        <v>4</v>
      </c>
      <c r="E2316" s="0" t="n">
        <v>2016</v>
      </c>
      <c r="F2316" s="0" t="s">
        <v>91</v>
      </c>
      <c r="G2316" s="0" t="n">
        <v>27</v>
      </c>
      <c r="H2316" s="0" t="n">
        <v>1</v>
      </c>
      <c r="I2316" s="0" t="n">
        <v>0</v>
      </c>
      <c r="J2316" s="0" t="n">
        <v>1</v>
      </c>
      <c r="K2316" s="0" t="n">
        <v>2</v>
      </c>
      <c r="L2316" s="0" t="n">
        <v>0</v>
      </c>
      <c r="M2316" s="0" t="n">
        <v>0</v>
      </c>
      <c r="N2316" s="0" t="s">
        <v>82</v>
      </c>
      <c r="O2316" s="0" t="s">
        <v>115</v>
      </c>
      <c r="P2316" s="0" t="s">
        <v>93</v>
      </c>
      <c r="Q2316" s="0" t="s">
        <v>94</v>
      </c>
      <c r="R2316" s="0" t="n">
        <v>0</v>
      </c>
      <c r="S2316" s="0" t="n">
        <v>0</v>
      </c>
      <c r="T2316" s="0" t="n">
        <v>0</v>
      </c>
      <c r="U2316" s="0" t="s">
        <v>109</v>
      </c>
      <c r="V2316" s="0" t="s">
        <v>109</v>
      </c>
      <c r="W2316" s="0" t="n">
        <v>0</v>
      </c>
      <c r="X2316" s="0" t="s">
        <v>86</v>
      </c>
      <c r="Y2316" s="0" t="n">
        <v>240</v>
      </c>
      <c r="Z2316" s="0" t="n">
        <v>0</v>
      </c>
      <c r="AA2316" s="0" t="n">
        <v>0</v>
      </c>
      <c r="AB2316" s="0" t="s">
        <v>87</v>
      </c>
      <c r="AC2316" s="0" t="n">
        <v>151</v>
      </c>
      <c r="AD2316" s="0" t="n">
        <v>1</v>
      </c>
      <c r="AE2316" s="0" t="n">
        <v>1</v>
      </c>
      <c r="AF2316" s="0" t="s">
        <v>88</v>
      </c>
      <c r="AG2316" s="13" t="n">
        <v>42553</v>
      </c>
      <c r="AH2316" s="25" t="n">
        <f aca="false">I2316+J2316</f>
        <v>1</v>
      </c>
      <c r="AI2316" s="25" t="n">
        <f aca="false">K2316+L2316+M2316</f>
        <v>2</v>
      </c>
      <c r="AJ2316" s="25" t="n">
        <f aca="false">AC2316*AH2316</f>
        <v>151</v>
      </c>
      <c r="AK2316" s="0" t="str">
        <f aca="false">IF(C2316=1,"Cancelled","Completed")</f>
        <v>Completed</v>
      </c>
      <c r="AL2316" s="0" t="str">
        <f aca="false">_xlfn.IFS(D2316&lt;=7,"0-7 Days",D2316&lt;=30,"8-30 Days",D2316&lt;=90,"31-90 Days",TRUE(),"90+ Days")</f>
        <v>0-7 Days</v>
      </c>
      <c r="AM2316" s="0" t="str">
        <f aca="false">_xlfn.IFS(OR(F2316="December",F2316="January",F2316="February"),"Winter",OR(F2316="March",F2316="April",F2316="May"),"Spring",OR(F2316="June",F2316="July",F2316="August"),"Summer",TRUE(),"Autumn")</f>
        <v>Summer</v>
      </c>
      <c r="AN2316" s="0" t="str">
        <f aca="false">IF(L2316+M2316&gt;0,"Family","Adult Only")</f>
        <v>Adult Only</v>
      </c>
      <c r="AO2316" s="0" t="str">
        <f aca="false">IF(U2316=V2316,"Same","Changed")</f>
        <v>Same</v>
      </c>
    </row>
    <row r="2317" customFormat="false" ht="15" hidden="false" customHeight="false" outlineLevel="0" collapsed="false">
      <c r="A2317" s="14" t="n">
        <v>2440</v>
      </c>
      <c r="B2317" s="14" t="s">
        <v>80</v>
      </c>
      <c r="C2317" s="14" t="n">
        <v>1</v>
      </c>
      <c r="D2317" s="14" t="n">
        <v>181</v>
      </c>
      <c r="E2317" s="14" t="n">
        <v>2017</v>
      </c>
      <c r="F2317" s="14" t="s">
        <v>103</v>
      </c>
      <c r="G2317" s="14" t="n">
        <v>9</v>
      </c>
      <c r="H2317" s="14" t="n">
        <v>1</v>
      </c>
      <c r="I2317" s="14" t="n">
        <v>6</v>
      </c>
      <c r="J2317" s="14" t="n">
        <v>19</v>
      </c>
      <c r="K2317" s="14" t="n">
        <v>2</v>
      </c>
      <c r="L2317" s="14" t="n">
        <v>0</v>
      </c>
      <c r="M2317" s="14" t="n">
        <v>0</v>
      </c>
      <c r="N2317" s="14" t="s">
        <v>112</v>
      </c>
      <c r="O2317" s="14" t="s">
        <v>92</v>
      </c>
      <c r="P2317" s="14" t="s">
        <v>116</v>
      </c>
      <c r="Q2317" s="14" t="s">
        <v>94</v>
      </c>
      <c r="R2317" s="14" t="n">
        <v>0</v>
      </c>
      <c r="S2317" s="14" t="n">
        <v>0</v>
      </c>
      <c r="T2317" s="14" t="n">
        <v>0</v>
      </c>
      <c r="U2317" s="14" t="s">
        <v>95</v>
      </c>
      <c r="V2317" s="14" t="s">
        <v>95</v>
      </c>
      <c r="W2317" s="14" t="n">
        <v>0</v>
      </c>
      <c r="X2317" s="14" t="s">
        <v>86</v>
      </c>
      <c r="Y2317" s="14" t="n">
        <v>440</v>
      </c>
      <c r="Z2317" s="14" t="n">
        <v>0</v>
      </c>
      <c r="AA2317" s="14" t="n">
        <v>0</v>
      </c>
      <c r="AB2317" s="14" t="s">
        <v>101</v>
      </c>
      <c r="AC2317" s="14" t="n">
        <v>58.6</v>
      </c>
      <c r="AD2317" s="14" t="n">
        <v>0</v>
      </c>
      <c r="AE2317" s="14" t="n">
        <v>0</v>
      </c>
      <c r="AF2317" s="14" t="s">
        <v>96</v>
      </c>
      <c r="AG2317" s="15" t="n">
        <v>42711</v>
      </c>
      <c r="AH2317" s="14" t="n">
        <f aca="false">I2317+J2317</f>
        <v>25</v>
      </c>
      <c r="AI2317" s="14" t="n">
        <f aca="false">K2317+L2317+M2317</f>
        <v>2</v>
      </c>
      <c r="AJ2317" s="14" t="n">
        <f aca="false">AC2317*AH2317</f>
        <v>1465</v>
      </c>
      <c r="AK2317" s="14" t="str">
        <f aca="false">IF(C2317=1,"Cancelled","Completed")</f>
        <v>Cancelled</v>
      </c>
      <c r="AL2317" s="14" t="str">
        <f aca="false">_xlfn.IFS(D2317&lt;=7,"0-7 Days",D2317&lt;=30,"8-30 Days",D2317&lt;=90,"31-90 Days",TRUE(),"90+ Days")</f>
        <v>90+ Days</v>
      </c>
      <c r="AM2317" s="14" t="str">
        <f aca="false">_xlfn.IFS(OR(F2317="December",F2317="January",F2317="February"),"Winter",OR(F2317="March",F2317="April",F2317="May"),"Spring",OR(F2317="June",F2317="July",F2317="August"),"Summer",TRUE(),"Autumn")</f>
        <v>Spring</v>
      </c>
      <c r="AN2317" s="14" t="str">
        <f aca="false">IF(L2317+M2317&gt;0,"Family","Adult Only")</f>
        <v>Adult Only</v>
      </c>
      <c r="AO2317" s="14" t="str">
        <f aca="false">IF(U2317=V2317,"Same","Changed")</f>
        <v>Same</v>
      </c>
    </row>
    <row r="2318" customFormat="false" ht="15" hidden="false" customHeight="false" outlineLevel="0" collapsed="false">
      <c r="A2318" s="0" t="n">
        <v>2441</v>
      </c>
      <c r="B2318" s="0" t="s">
        <v>90</v>
      </c>
      <c r="C2318" s="0" t="n">
        <v>0</v>
      </c>
      <c r="D2318" s="0" t="n">
        <v>50</v>
      </c>
      <c r="E2318" s="0" t="n">
        <v>2015</v>
      </c>
      <c r="F2318" s="0" t="s">
        <v>114</v>
      </c>
      <c r="G2318" s="0" t="n">
        <v>39</v>
      </c>
      <c r="H2318" s="0" t="n">
        <v>24</v>
      </c>
      <c r="I2318" s="0" t="n">
        <v>0</v>
      </c>
      <c r="J2318" s="0" t="n">
        <v>1</v>
      </c>
      <c r="K2318" s="0" t="n">
        <v>2</v>
      </c>
      <c r="L2318" s="0" t="n">
        <v>0</v>
      </c>
      <c r="M2318" s="0" t="n">
        <v>0</v>
      </c>
      <c r="N2318" s="0" t="s">
        <v>107</v>
      </c>
      <c r="O2318" s="0" t="s">
        <v>92</v>
      </c>
      <c r="P2318" s="0" t="s">
        <v>93</v>
      </c>
      <c r="Q2318" s="0" t="s">
        <v>94</v>
      </c>
      <c r="R2318" s="0" t="n">
        <v>0</v>
      </c>
      <c r="S2318" s="0" t="n">
        <v>0</v>
      </c>
      <c r="T2318" s="0" t="n">
        <v>0</v>
      </c>
      <c r="U2318" s="0" t="s">
        <v>95</v>
      </c>
      <c r="V2318" s="0" t="s">
        <v>95</v>
      </c>
      <c r="W2318" s="0" t="n">
        <v>0</v>
      </c>
      <c r="X2318" s="0" t="s">
        <v>86</v>
      </c>
      <c r="Y2318" s="0" t="n">
        <v>9</v>
      </c>
      <c r="Z2318" s="0" t="n">
        <v>0</v>
      </c>
      <c r="AA2318" s="0" t="n">
        <v>0</v>
      </c>
      <c r="AB2318" s="0" t="s">
        <v>125</v>
      </c>
      <c r="AC2318" s="0" t="n">
        <v>86.4</v>
      </c>
      <c r="AD2318" s="0" t="n">
        <v>0</v>
      </c>
      <c r="AE2318" s="0" t="n">
        <v>1</v>
      </c>
      <c r="AF2318" s="0" t="s">
        <v>88</v>
      </c>
      <c r="AG2318" s="13" t="n">
        <v>42272</v>
      </c>
      <c r="AH2318" s="25" t="n">
        <f aca="false">I2318+J2318</f>
        <v>1</v>
      </c>
      <c r="AI2318" s="25" t="n">
        <f aca="false">K2318+L2318+M2318</f>
        <v>2</v>
      </c>
      <c r="AJ2318" s="25" t="n">
        <f aca="false">AC2318*AH2318</f>
        <v>86.4</v>
      </c>
      <c r="AK2318" s="0" t="str">
        <f aca="false">IF(C2318=1,"Cancelled","Completed")</f>
        <v>Completed</v>
      </c>
      <c r="AL2318" s="0" t="str">
        <f aca="false">_xlfn.IFS(D2318&lt;=7,"0-7 Days",D2318&lt;=30,"8-30 Days",D2318&lt;=90,"31-90 Days",TRUE(),"90+ Days")</f>
        <v>31-90 Days</v>
      </c>
      <c r="AM2318" s="0" t="str">
        <f aca="false">_xlfn.IFS(OR(F2318="December",F2318="January",F2318="February"),"Winter",OR(F2318="March",F2318="April",F2318="May"),"Spring",OR(F2318="June",F2318="July",F2318="August"),"Summer",TRUE(),"Autumn")</f>
        <v>Autumn</v>
      </c>
      <c r="AN2318" s="0" t="str">
        <f aca="false">IF(L2318+M2318&gt;0,"Family","Adult Only")</f>
        <v>Adult Only</v>
      </c>
      <c r="AO2318" s="0" t="str">
        <f aca="false">IF(U2318=V2318,"Same","Changed")</f>
        <v>Same</v>
      </c>
    </row>
    <row r="2319" customFormat="false" ht="15" hidden="false" customHeight="false" outlineLevel="0" collapsed="false">
      <c r="A2319" s="14" t="n">
        <v>2442</v>
      </c>
      <c r="B2319" s="14" t="s">
        <v>90</v>
      </c>
      <c r="C2319" s="14" t="n">
        <v>0</v>
      </c>
      <c r="D2319" s="14" t="n">
        <v>215</v>
      </c>
      <c r="E2319" s="14" t="n">
        <v>2016</v>
      </c>
      <c r="F2319" s="14" t="s">
        <v>113</v>
      </c>
      <c r="G2319" s="14" t="n">
        <v>48</v>
      </c>
      <c r="H2319" s="14" t="n">
        <v>21</v>
      </c>
      <c r="I2319" s="14" t="n">
        <v>1</v>
      </c>
      <c r="J2319" s="14" t="n">
        <v>1</v>
      </c>
      <c r="K2319" s="14" t="n">
        <v>1</v>
      </c>
      <c r="L2319" s="14" t="n">
        <v>0</v>
      </c>
      <c r="M2319" s="14" t="n">
        <v>0</v>
      </c>
      <c r="N2319" s="14" t="s">
        <v>82</v>
      </c>
      <c r="O2319" s="14" t="s">
        <v>133</v>
      </c>
      <c r="P2319" s="14" t="s">
        <v>116</v>
      </c>
      <c r="Q2319" s="14" t="s">
        <v>128</v>
      </c>
      <c r="R2319" s="14" t="n">
        <v>0</v>
      </c>
      <c r="S2319" s="14" t="n">
        <v>0</v>
      </c>
      <c r="T2319" s="14" t="n">
        <v>0</v>
      </c>
      <c r="U2319" s="14" t="s">
        <v>95</v>
      </c>
      <c r="V2319" s="14" t="s">
        <v>124</v>
      </c>
      <c r="W2319" s="14" t="n">
        <v>1</v>
      </c>
      <c r="X2319" s="14" t="s">
        <v>86</v>
      </c>
      <c r="Y2319" s="14" t="n">
        <v>0</v>
      </c>
      <c r="Z2319" s="14" t="n">
        <v>233</v>
      </c>
      <c r="AA2319" s="14" t="n">
        <v>0</v>
      </c>
      <c r="AB2319" s="14" t="s">
        <v>87</v>
      </c>
      <c r="AC2319" s="14" t="n">
        <v>75</v>
      </c>
      <c r="AD2319" s="14" t="n">
        <v>0</v>
      </c>
      <c r="AE2319" s="14" t="n">
        <v>0</v>
      </c>
      <c r="AF2319" s="14" t="s">
        <v>88</v>
      </c>
      <c r="AG2319" s="15" t="n">
        <v>42697</v>
      </c>
      <c r="AH2319" s="14" t="n">
        <f aca="false">I2319+J2319</f>
        <v>2</v>
      </c>
      <c r="AI2319" s="14" t="n">
        <f aca="false">K2319+L2319+M2319</f>
        <v>1</v>
      </c>
      <c r="AJ2319" s="14" t="n">
        <f aca="false">AC2319*AH2319</f>
        <v>150</v>
      </c>
      <c r="AK2319" s="14" t="str">
        <f aca="false">IF(C2319=1,"Cancelled","Completed")</f>
        <v>Completed</v>
      </c>
      <c r="AL2319" s="14" t="str">
        <f aca="false">_xlfn.IFS(D2319&lt;=7,"0-7 Days",D2319&lt;=30,"8-30 Days",D2319&lt;=90,"31-90 Days",TRUE(),"90+ Days")</f>
        <v>90+ Days</v>
      </c>
      <c r="AM2319" s="14" t="str">
        <f aca="false">_xlfn.IFS(OR(F2319="December",F2319="January",F2319="February"),"Winter",OR(F2319="March",F2319="April",F2319="May"),"Spring",OR(F2319="June",F2319="July",F2319="August"),"Summer",TRUE(),"Autumn")</f>
        <v>Autumn</v>
      </c>
      <c r="AN2319" s="14" t="str">
        <f aca="false">IF(L2319+M2319&gt;0,"Family","Adult Only")</f>
        <v>Adult Only</v>
      </c>
      <c r="AO2319" s="14" t="str">
        <f aca="false">IF(U2319=V2319,"Same","Changed")</f>
        <v>Changed</v>
      </c>
    </row>
    <row r="2320" customFormat="false" ht="15" hidden="false" customHeight="false" outlineLevel="0" collapsed="false">
      <c r="A2320" s="0" t="n">
        <v>2443</v>
      </c>
      <c r="B2320" s="0" t="s">
        <v>90</v>
      </c>
      <c r="C2320" s="0" t="n">
        <v>0</v>
      </c>
      <c r="D2320" s="0" t="n">
        <v>23</v>
      </c>
      <c r="E2320" s="0" t="n">
        <v>2015</v>
      </c>
      <c r="F2320" s="0" t="s">
        <v>111</v>
      </c>
      <c r="G2320" s="0" t="n">
        <v>41</v>
      </c>
      <c r="H2320" s="0" t="n">
        <v>4</v>
      </c>
      <c r="I2320" s="0" t="n">
        <v>2</v>
      </c>
      <c r="J2320" s="0" t="n">
        <v>2</v>
      </c>
      <c r="K2320" s="0" t="n">
        <v>2</v>
      </c>
      <c r="L2320" s="0" t="n">
        <v>0</v>
      </c>
      <c r="M2320" s="0" t="n">
        <v>0</v>
      </c>
      <c r="N2320" s="0" t="s">
        <v>82</v>
      </c>
      <c r="O2320" s="0" t="s">
        <v>158</v>
      </c>
      <c r="P2320" s="0" t="s">
        <v>93</v>
      </c>
      <c r="Q2320" s="0" t="s">
        <v>94</v>
      </c>
      <c r="R2320" s="0" t="n">
        <v>0</v>
      </c>
      <c r="S2320" s="0" t="n">
        <v>0</v>
      </c>
      <c r="T2320" s="0" t="n">
        <v>0</v>
      </c>
      <c r="U2320" s="0" t="s">
        <v>95</v>
      </c>
      <c r="V2320" s="0" t="s">
        <v>95</v>
      </c>
      <c r="W2320" s="0" t="n">
        <v>0</v>
      </c>
      <c r="X2320" s="0" t="s">
        <v>86</v>
      </c>
      <c r="Y2320" s="0" t="n">
        <v>9</v>
      </c>
      <c r="Z2320" s="0" t="n">
        <v>0</v>
      </c>
      <c r="AA2320" s="0" t="n">
        <v>0</v>
      </c>
      <c r="AB2320" s="0" t="s">
        <v>125</v>
      </c>
      <c r="AC2320" s="0" t="n">
        <v>105</v>
      </c>
      <c r="AD2320" s="0" t="n">
        <v>0</v>
      </c>
      <c r="AE2320" s="0" t="n">
        <v>2</v>
      </c>
      <c r="AF2320" s="0" t="s">
        <v>88</v>
      </c>
      <c r="AG2320" s="13" t="n">
        <v>42285</v>
      </c>
      <c r="AH2320" s="25" t="n">
        <f aca="false">I2320+J2320</f>
        <v>4</v>
      </c>
      <c r="AI2320" s="25" t="n">
        <f aca="false">K2320+L2320+M2320</f>
        <v>2</v>
      </c>
      <c r="AJ2320" s="25" t="n">
        <f aca="false">AC2320*AH2320</f>
        <v>420</v>
      </c>
      <c r="AK2320" s="0" t="str">
        <f aca="false">IF(C2320=1,"Cancelled","Completed")</f>
        <v>Completed</v>
      </c>
      <c r="AL2320" s="0" t="str">
        <f aca="false">_xlfn.IFS(D2320&lt;=7,"0-7 Days",D2320&lt;=30,"8-30 Days",D2320&lt;=90,"31-90 Days",TRUE(),"90+ Days")</f>
        <v>8-30 Days</v>
      </c>
      <c r="AM2320" s="0" t="str">
        <f aca="false">_xlfn.IFS(OR(F2320="December",F2320="January",F2320="February"),"Winter",OR(F2320="March",F2320="April",F2320="May"),"Spring",OR(F2320="June",F2320="July",F2320="August"),"Summer",TRUE(),"Autumn")</f>
        <v>Autumn</v>
      </c>
      <c r="AN2320" s="0" t="str">
        <f aca="false">IF(L2320+M2320&gt;0,"Family","Adult Only")</f>
        <v>Adult Only</v>
      </c>
      <c r="AO2320" s="0" t="str">
        <f aca="false">IF(U2320=V2320,"Same","Changed")</f>
        <v>Same</v>
      </c>
    </row>
    <row r="2321" customFormat="false" ht="15" hidden="false" customHeight="false" outlineLevel="0" collapsed="false">
      <c r="A2321" s="14" t="n">
        <v>2444</v>
      </c>
      <c r="B2321" s="14" t="s">
        <v>90</v>
      </c>
      <c r="C2321" s="14" t="n">
        <v>0</v>
      </c>
      <c r="D2321" s="14" t="n">
        <v>66</v>
      </c>
      <c r="E2321" s="14" t="n">
        <v>2016</v>
      </c>
      <c r="F2321" s="14" t="s">
        <v>111</v>
      </c>
      <c r="G2321" s="14" t="n">
        <v>45</v>
      </c>
      <c r="H2321" s="14" t="n">
        <v>31</v>
      </c>
      <c r="I2321" s="14" t="n">
        <v>1</v>
      </c>
      <c r="J2321" s="14" t="n">
        <v>3</v>
      </c>
      <c r="K2321" s="14" t="n">
        <v>2</v>
      </c>
      <c r="L2321" s="14" t="n">
        <v>0</v>
      </c>
      <c r="M2321" s="14" t="n">
        <v>0</v>
      </c>
      <c r="N2321" s="14" t="s">
        <v>82</v>
      </c>
      <c r="O2321" s="14" t="s">
        <v>130</v>
      </c>
      <c r="P2321" s="14" t="s">
        <v>93</v>
      </c>
      <c r="Q2321" s="14" t="s">
        <v>94</v>
      </c>
      <c r="R2321" s="14" t="n">
        <v>0</v>
      </c>
      <c r="S2321" s="14" t="n">
        <v>0</v>
      </c>
      <c r="T2321" s="14" t="n">
        <v>0</v>
      </c>
      <c r="U2321" s="14" t="s">
        <v>109</v>
      </c>
      <c r="V2321" s="14" t="s">
        <v>109</v>
      </c>
      <c r="W2321" s="14" t="n">
        <v>0</v>
      </c>
      <c r="X2321" s="14" t="s">
        <v>86</v>
      </c>
      <c r="Y2321" s="14" t="n">
        <v>9</v>
      </c>
      <c r="Z2321" s="14" t="n">
        <v>0</v>
      </c>
      <c r="AA2321" s="14" t="n">
        <v>0</v>
      </c>
      <c r="AB2321" s="14" t="s">
        <v>87</v>
      </c>
      <c r="AC2321" s="14" t="n">
        <v>104.85</v>
      </c>
      <c r="AD2321" s="14" t="n">
        <v>0</v>
      </c>
      <c r="AE2321" s="14" t="n">
        <v>1</v>
      </c>
      <c r="AF2321" s="14" t="s">
        <v>88</v>
      </c>
      <c r="AG2321" s="15" t="n">
        <v>42678</v>
      </c>
      <c r="AH2321" s="14" t="n">
        <f aca="false">I2321+J2321</f>
        <v>4</v>
      </c>
      <c r="AI2321" s="14" t="n">
        <f aca="false">K2321+L2321+M2321</f>
        <v>2</v>
      </c>
      <c r="AJ2321" s="14" t="n">
        <f aca="false">AC2321*AH2321</f>
        <v>419.4</v>
      </c>
      <c r="AK2321" s="14" t="str">
        <f aca="false">IF(C2321=1,"Cancelled","Completed")</f>
        <v>Completed</v>
      </c>
      <c r="AL2321" s="14" t="str">
        <f aca="false">_xlfn.IFS(D2321&lt;=7,"0-7 Days",D2321&lt;=30,"8-30 Days",D2321&lt;=90,"31-90 Days",TRUE(),"90+ Days")</f>
        <v>31-90 Days</v>
      </c>
      <c r="AM2321" s="14" t="str">
        <f aca="false">_xlfn.IFS(OR(F2321="December",F2321="January",F2321="February"),"Winter",OR(F2321="March",F2321="April",F2321="May"),"Spring",OR(F2321="June",F2321="July",F2321="August"),"Summer",TRUE(),"Autumn")</f>
        <v>Autumn</v>
      </c>
      <c r="AN2321" s="14" t="str">
        <f aca="false">IF(L2321+M2321&gt;0,"Family","Adult Only")</f>
        <v>Adult Only</v>
      </c>
      <c r="AO2321" s="14" t="str">
        <f aca="false">IF(U2321=V2321,"Same","Changed")</f>
        <v>Same</v>
      </c>
    </row>
    <row r="2322" customFormat="false" ht="15" hidden="false" customHeight="false" outlineLevel="0" collapsed="false">
      <c r="A2322" s="0" t="n">
        <v>2446</v>
      </c>
      <c r="B2322" s="0" t="s">
        <v>90</v>
      </c>
      <c r="C2322" s="0" t="n">
        <v>0</v>
      </c>
      <c r="D2322" s="0" t="n">
        <v>62</v>
      </c>
      <c r="E2322" s="0" t="n">
        <v>2017</v>
      </c>
      <c r="F2322" s="0" t="s">
        <v>135</v>
      </c>
      <c r="G2322" s="0" t="n">
        <v>26</v>
      </c>
      <c r="H2322" s="0" t="n">
        <v>26</v>
      </c>
      <c r="I2322" s="0" t="n">
        <v>1</v>
      </c>
      <c r="J2322" s="0" t="n">
        <v>1</v>
      </c>
      <c r="K2322" s="0" t="n">
        <v>2</v>
      </c>
      <c r="L2322" s="0" t="n">
        <v>0</v>
      </c>
      <c r="M2322" s="0" t="n">
        <v>0</v>
      </c>
      <c r="N2322" s="0" t="s">
        <v>82</v>
      </c>
      <c r="O2322" s="0" t="s">
        <v>155</v>
      </c>
      <c r="P2322" s="0" t="s">
        <v>93</v>
      </c>
      <c r="Q2322" s="0" t="s">
        <v>94</v>
      </c>
      <c r="R2322" s="0" t="n">
        <v>0</v>
      </c>
      <c r="S2322" s="0" t="n">
        <v>0</v>
      </c>
      <c r="T2322" s="0" t="n">
        <v>0</v>
      </c>
      <c r="U2322" s="0" t="s">
        <v>109</v>
      </c>
      <c r="V2322" s="0" t="s">
        <v>124</v>
      </c>
      <c r="W2322" s="0" t="n">
        <v>0</v>
      </c>
      <c r="X2322" s="0" t="s">
        <v>86</v>
      </c>
      <c r="Y2322" s="0" t="n">
        <v>9</v>
      </c>
      <c r="Z2322" s="0" t="n">
        <v>0</v>
      </c>
      <c r="AA2322" s="0" t="n">
        <v>0</v>
      </c>
      <c r="AB2322" s="0" t="s">
        <v>87</v>
      </c>
      <c r="AC2322" s="0" t="n">
        <v>150</v>
      </c>
      <c r="AD2322" s="0" t="n">
        <v>0</v>
      </c>
      <c r="AE2322" s="0" t="n">
        <v>1</v>
      </c>
      <c r="AF2322" s="0" t="s">
        <v>88</v>
      </c>
      <c r="AG2322" s="13" t="n">
        <v>42914</v>
      </c>
      <c r="AH2322" s="25" t="n">
        <f aca="false">I2322+J2322</f>
        <v>2</v>
      </c>
      <c r="AI2322" s="25" t="n">
        <f aca="false">K2322+L2322+M2322</f>
        <v>2</v>
      </c>
      <c r="AJ2322" s="25" t="n">
        <f aca="false">AC2322*AH2322</f>
        <v>300</v>
      </c>
      <c r="AK2322" s="0" t="str">
        <f aca="false">IF(C2322=1,"Cancelled","Completed")</f>
        <v>Completed</v>
      </c>
      <c r="AL2322" s="0" t="str">
        <f aca="false">_xlfn.IFS(D2322&lt;=7,"0-7 Days",D2322&lt;=30,"8-30 Days",D2322&lt;=90,"31-90 Days",TRUE(),"90+ Days")</f>
        <v>31-90 Days</v>
      </c>
      <c r="AM2322" s="0" t="str">
        <f aca="false">_xlfn.IFS(OR(F2322="December",F2322="January",F2322="February"),"Winter",OR(F2322="March",F2322="April",F2322="May"),"Spring",OR(F2322="June",F2322="July",F2322="August"),"Summer",TRUE(),"Autumn")</f>
        <v>Summer</v>
      </c>
      <c r="AN2322" s="0" t="str">
        <f aca="false">IF(L2322+M2322&gt;0,"Family","Adult Only")</f>
        <v>Adult Only</v>
      </c>
      <c r="AO2322" s="0" t="str">
        <f aca="false">IF(U2322=V2322,"Same","Changed")</f>
        <v>Changed</v>
      </c>
    </row>
    <row r="2323" customFormat="false" ht="15" hidden="false" customHeight="false" outlineLevel="0" collapsed="false">
      <c r="A2323" s="14" t="n">
        <v>2447</v>
      </c>
      <c r="B2323" s="14" t="s">
        <v>90</v>
      </c>
      <c r="C2323" s="14" t="n">
        <v>0</v>
      </c>
      <c r="D2323" s="14" t="n">
        <v>121</v>
      </c>
      <c r="E2323" s="14" t="n">
        <v>2016</v>
      </c>
      <c r="F2323" s="14" t="s">
        <v>114</v>
      </c>
      <c r="G2323" s="14" t="n">
        <v>37</v>
      </c>
      <c r="H2323" s="14" t="n">
        <v>9</v>
      </c>
      <c r="I2323" s="14" t="n">
        <v>2</v>
      </c>
      <c r="J2323" s="14" t="n">
        <v>4</v>
      </c>
      <c r="K2323" s="14" t="n">
        <v>2</v>
      </c>
      <c r="L2323" s="14" t="n">
        <v>1</v>
      </c>
      <c r="M2323" s="14" t="n">
        <v>0</v>
      </c>
      <c r="N2323" s="14" t="s">
        <v>107</v>
      </c>
      <c r="O2323" s="14" t="s">
        <v>123</v>
      </c>
      <c r="P2323" s="14" t="s">
        <v>93</v>
      </c>
      <c r="Q2323" s="14" t="s">
        <v>94</v>
      </c>
      <c r="R2323" s="14" t="n">
        <v>0</v>
      </c>
      <c r="S2323" s="14" t="n">
        <v>0</v>
      </c>
      <c r="T2323" s="14" t="n">
        <v>0</v>
      </c>
      <c r="U2323" s="14" t="s">
        <v>95</v>
      </c>
      <c r="V2323" s="14" t="s">
        <v>95</v>
      </c>
      <c r="W2323" s="14" t="n">
        <v>0</v>
      </c>
      <c r="X2323" s="14" t="s">
        <v>86</v>
      </c>
      <c r="Y2323" s="14" t="n">
        <v>11</v>
      </c>
      <c r="Z2323" s="14" t="n">
        <v>0</v>
      </c>
      <c r="AA2323" s="14" t="n">
        <v>0</v>
      </c>
      <c r="AB2323" s="14" t="s">
        <v>87</v>
      </c>
      <c r="AC2323" s="14" t="n">
        <v>89.76</v>
      </c>
      <c r="AD2323" s="14" t="n">
        <v>0</v>
      </c>
      <c r="AE2323" s="14" t="n">
        <v>0</v>
      </c>
      <c r="AF2323" s="14" t="s">
        <v>88</v>
      </c>
      <c r="AG2323" s="15" t="n">
        <v>42628</v>
      </c>
      <c r="AH2323" s="14" t="n">
        <f aca="false">I2323+J2323</f>
        <v>6</v>
      </c>
      <c r="AI2323" s="14" t="n">
        <f aca="false">K2323+L2323+M2323</f>
        <v>3</v>
      </c>
      <c r="AJ2323" s="14" t="n">
        <f aca="false">AC2323*AH2323</f>
        <v>538.56</v>
      </c>
      <c r="AK2323" s="14" t="str">
        <f aca="false">IF(C2323=1,"Cancelled","Completed")</f>
        <v>Completed</v>
      </c>
      <c r="AL2323" s="14" t="str">
        <f aca="false">_xlfn.IFS(D2323&lt;=7,"0-7 Days",D2323&lt;=30,"8-30 Days",D2323&lt;=90,"31-90 Days",TRUE(),"90+ Days")</f>
        <v>90+ Days</v>
      </c>
      <c r="AM2323" s="14" t="str">
        <f aca="false">_xlfn.IFS(OR(F2323="December",F2323="January",F2323="February"),"Winter",OR(F2323="March",F2323="April",F2323="May"),"Spring",OR(F2323="June",F2323="July",F2323="August"),"Summer",TRUE(),"Autumn")</f>
        <v>Autumn</v>
      </c>
      <c r="AN2323" s="14" t="str">
        <f aca="false">IF(L2323+M2323&gt;0,"Family","Adult Only")</f>
        <v>Family</v>
      </c>
      <c r="AO2323" s="14" t="str">
        <f aca="false">IF(U2323=V2323,"Same","Changed")</f>
        <v>Same</v>
      </c>
    </row>
    <row r="2324" customFormat="false" ht="15" hidden="false" customHeight="false" outlineLevel="0" collapsed="false">
      <c r="A2324" s="0" t="n">
        <v>2449</v>
      </c>
      <c r="B2324" s="0" t="s">
        <v>80</v>
      </c>
      <c r="C2324" s="0" t="n">
        <v>0</v>
      </c>
      <c r="D2324" s="0" t="n">
        <v>0</v>
      </c>
      <c r="E2324" s="0" t="n">
        <v>2015</v>
      </c>
      <c r="F2324" s="0" t="s">
        <v>111</v>
      </c>
      <c r="G2324" s="0" t="n">
        <v>41</v>
      </c>
      <c r="H2324" s="0" t="n">
        <v>9</v>
      </c>
      <c r="I2324" s="0" t="n">
        <v>0</v>
      </c>
      <c r="J2324" s="0" t="n">
        <v>1</v>
      </c>
      <c r="K2324" s="0" t="n">
        <v>2</v>
      </c>
      <c r="L2324" s="0" t="n">
        <v>0</v>
      </c>
      <c r="M2324" s="0" t="n">
        <v>0</v>
      </c>
      <c r="N2324" s="0" t="s">
        <v>82</v>
      </c>
      <c r="O2324" s="0" t="s">
        <v>92</v>
      </c>
      <c r="P2324" s="0" t="s">
        <v>93</v>
      </c>
      <c r="Q2324" s="0" t="s">
        <v>94</v>
      </c>
      <c r="R2324" s="0" t="n">
        <v>0</v>
      </c>
      <c r="S2324" s="0" t="n">
        <v>0</v>
      </c>
      <c r="T2324" s="0" t="n">
        <v>0</v>
      </c>
      <c r="U2324" s="0" t="s">
        <v>95</v>
      </c>
      <c r="V2324" s="0" t="s">
        <v>124</v>
      </c>
      <c r="W2324" s="0" t="n">
        <v>0</v>
      </c>
      <c r="X2324" s="0" t="s">
        <v>86</v>
      </c>
      <c r="Y2324" s="0" t="n">
        <v>240</v>
      </c>
      <c r="Z2324" s="0" t="n">
        <v>0</v>
      </c>
      <c r="AA2324" s="0" t="n">
        <v>0</v>
      </c>
      <c r="AB2324" s="0" t="s">
        <v>87</v>
      </c>
      <c r="AC2324" s="0" t="n">
        <v>67</v>
      </c>
      <c r="AD2324" s="0" t="n">
        <v>0</v>
      </c>
      <c r="AE2324" s="0" t="n">
        <v>0</v>
      </c>
      <c r="AF2324" s="0" t="s">
        <v>88</v>
      </c>
      <c r="AG2324" s="13" t="n">
        <v>42287</v>
      </c>
      <c r="AH2324" s="25" t="n">
        <f aca="false">I2324+J2324</f>
        <v>1</v>
      </c>
      <c r="AI2324" s="25" t="n">
        <f aca="false">K2324+L2324+M2324</f>
        <v>2</v>
      </c>
      <c r="AJ2324" s="25" t="n">
        <f aca="false">AC2324*AH2324</f>
        <v>67</v>
      </c>
      <c r="AK2324" s="0" t="str">
        <f aca="false">IF(C2324=1,"Cancelled","Completed")</f>
        <v>Completed</v>
      </c>
      <c r="AL2324" s="0" t="str">
        <f aca="false">_xlfn.IFS(D2324&lt;=7,"0-7 Days",D2324&lt;=30,"8-30 Days",D2324&lt;=90,"31-90 Days",TRUE(),"90+ Days")</f>
        <v>0-7 Days</v>
      </c>
      <c r="AM2324" s="0" t="str">
        <f aca="false">_xlfn.IFS(OR(F2324="December",F2324="January",F2324="February"),"Winter",OR(F2324="March",F2324="April",F2324="May"),"Spring",OR(F2324="June",F2324="July",F2324="August"),"Summer",TRUE(),"Autumn")</f>
        <v>Autumn</v>
      </c>
      <c r="AN2324" s="0" t="str">
        <f aca="false">IF(L2324+M2324&gt;0,"Family","Adult Only")</f>
        <v>Adult Only</v>
      </c>
      <c r="AO2324" s="0" t="str">
        <f aca="false">IF(U2324=V2324,"Same","Changed")</f>
        <v>Changed</v>
      </c>
    </row>
    <row r="2325" customFormat="false" ht="15" hidden="false" customHeight="false" outlineLevel="0" collapsed="false">
      <c r="A2325" s="14" t="n">
        <v>2451</v>
      </c>
      <c r="B2325" s="14" t="s">
        <v>90</v>
      </c>
      <c r="C2325" s="14" t="n">
        <v>1</v>
      </c>
      <c r="D2325" s="14" t="n">
        <v>240</v>
      </c>
      <c r="E2325" s="14" t="n">
        <v>2017</v>
      </c>
      <c r="F2325" s="14" t="s">
        <v>91</v>
      </c>
      <c r="G2325" s="14" t="n">
        <v>30</v>
      </c>
      <c r="H2325" s="14" t="n">
        <v>23</v>
      </c>
      <c r="I2325" s="14" t="n">
        <v>2</v>
      </c>
      <c r="J2325" s="14" t="n">
        <v>1</v>
      </c>
      <c r="K2325" s="14" t="n">
        <v>2</v>
      </c>
      <c r="L2325" s="14" t="n">
        <v>0</v>
      </c>
      <c r="M2325" s="14" t="n">
        <v>0</v>
      </c>
      <c r="N2325" s="14" t="s">
        <v>82</v>
      </c>
      <c r="O2325" s="14" t="s">
        <v>92</v>
      </c>
      <c r="P2325" s="14" t="s">
        <v>116</v>
      </c>
      <c r="Q2325" s="14" t="s">
        <v>94</v>
      </c>
      <c r="R2325" s="14" t="n">
        <v>0</v>
      </c>
      <c r="S2325" s="14" t="n">
        <v>0</v>
      </c>
      <c r="T2325" s="14" t="n">
        <v>0</v>
      </c>
      <c r="U2325" s="14" t="s">
        <v>95</v>
      </c>
      <c r="V2325" s="14" t="s">
        <v>95</v>
      </c>
      <c r="W2325" s="14" t="n">
        <v>0</v>
      </c>
      <c r="X2325" s="14" t="s">
        <v>120</v>
      </c>
      <c r="Y2325" s="14" t="n">
        <v>0</v>
      </c>
      <c r="Z2325" s="14" t="n">
        <v>0</v>
      </c>
      <c r="AA2325" s="14" t="n">
        <v>0</v>
      </c>
      <c r="AB2325" s="14" t="s">
        <v>87</v>
      </c>
      <c r="AC2325" s="14" t="n">
        <v>110</v>
      </c>
      <c r="AD2325" s="14" t="n">
        <v>0</v>
      </c>
      <c r="AE2325" s="14" t="n">
        <v>0</v>
      </c>
      <c r="AF2325" s="14" t="s">
        <v>96</v>
      </c>
      <c r="AG2325" s="15" t="n">
        <v>42699</v>
      </c>
      <c r="AH2325" s="14" t="n">
        <f aca="false">I2325+J2325</f>
        <v>3</v>
      </c>
      <c r="AI2325" s="14" t="n">
        <f aca="false">K2325+L2325+M2325</f>
        <v>2</v>
      </c>
      <c r="AJ2325" s="14" t="n">
        <f aca="false">AC2325*AH2325</f>
        <v>330</v>
      </c>
      <c r="AK2325" s="14" t="str">
        <f aca="false">IF(C2325=1,"Cancelled","Completed")</f>
        <v>Cancelled</v>
      </c>
      <c r="AL2325" s="14" t="str">
        <f aca="false">_xlfn.IFS(D2325&lt;=7,"0-7 Days",D2325&lt;=30,"8-30 Days",D2325&lt;=90,"31-90 Days",TRUE(),"90+ Days")</f>
        <v>90+ Days</v>
      </c>
      <c r="AM2325" s="14" t="str">
        <f aca="false">_xlfn.IFS(OR(F2325="December",F2325="January",F2325="February"),"Winter",OR(F2325="March",F2325="April",F2325="May"),"Spring",OR(F2325="June",F2325="July",F2325="August"),"Summer",TRUE(),"Autumn")</f>
        <v>Summer</v>
      </c>
      <c r="AN2325" s="14" t="str">
        <f aca="false">IF(L2325+M2325&gt;0,"Family","Adult Only")</f>
        <v>Adult Only</v>
      </c>
      <c r="AO2325" s="14" t="str">
        <f aca="false">IF(U2325=V2325,"Same","Changed")</f>
        <v>Same</v>
      </c>
    </row>
    <row r="2326" customFormat="false" ht="15" hidden="false" customHeight="false" outlineLevel="0" collapsed="false">
      <c r="A2326" s="0" t="n">
        <v>2452</v>
      </c>
      <c r="B2326" s="0" t="s">
        <v>80</v>
      </c>
      <c r="C2326" s="0" t="n">
        <v>0</v>
      </c>
      <c r="D2326" s="0" t="n">
        <v>2</v>
      </c>
      <c r="E2326" s="0" t="n">
        <v>2017</v>
      </c>
      <c r="F2326" s="0" t="s">
        <v>119</v>
      </c>
      <c r="G2326" s="0" t="n">
        <v>32</v>
      </c>
      <c r="H2326" s="0" t="n">
        <v>8</v>
      </c>
      <c r="I2326" s="0" t="n">
        <v>0</v>
      </c>
      <c r="J2326" s="0" t="n">
        <v>1</v>
      </c>
      <c r="K2326" s="0" t="n">
        <v>3</v>
      </c>
      <c r="L2326" s="0" t="n">
        <v>1</v>
      </c>
      <c r="M2326" s="0" t="n">
        <v>0</v>
      </c>
      <c r="N2326" s="0" t="s">
        <v>82</v>
      </c>
      <c r="O2326" s="0" t="s">
        <v>122</v>
      </c>
      <c r="P2326" s="0" t="s">
        <v>93</v>
      </c>
      <c r="Q2326" s="0" t="s">
        <v>94</v>
      </c>
      <c r="R2326" s="0" t="n">
        <v>0</v>
      </c>
      <c r="S2326" s="0" t="n">
        <v>0</v>
      </c>
      <c r="T2326" s="0" t="n">
        <v>0</v>
      </c>
      <c r="U2326" s="0" t="s">
        <v>144</v>
      </c>
      <c r="V2326" s="0" t="s">
        <v>144</v>
      </c>
      <c r="W2326" s="0" t="n">
        <v>0</v>
      </c>
      <c r="X2326" s="0" t="s">
        <v>86</v>
      </c>
      <c r="Y2326" s="0" t="n">
        <v>240</v>
      </c>
      <c r="Z2326" s="0" t="n">
        <v>0</v>
      </c>
      <c r="AA2326" s="0" t="n">
        <v>0</v>
      </c>
      <c r="AB2326" s="0" t="s">
        <v>87</v>
      </c>
      <c r="AC2326" s="0" t="n">
        <v>300</v>
      </c>
      <c r="AD2326" s="0" t="n">
        <v>0</v>
      </c>
      <c r="AE2326" s="0" t="n">
        <v>1</v>
      </c>
      <c r="AF2326" s="0" t="s">
        <v>88</v>
      </c>
      <c r="AG2326" s="13" t="n">
        <v>42956</v>
      </c>
      <c r="AH2326" s="25" t="n">
        <f aca="false">I2326+J2326</f>
        <v>1</v>
      </c>
      <c r="AI2326" s="25" t="n">
        <f aca="false">K2326+L2326+M2326</f>
        <v>4</v>
      </c>
      <c r="AJ2326" s="25" t="n">
        <f aca="false">AC2326*AH2326</f>
        <v>300</v>
      </c>
      <c r="AK2326" s="0" t="str">
        <f aca="false">IF(C2326=1,"Cancelled","Completed")</f>
        <v>Completed</v>
      </c>
      <c r="AL2326" s="0" t="str">
        <f aca="false">_xlfn.IFS(D2326&lt;=7,"0-7 Days",D2326&lt;=30,"8-30 Days",D2326&lt;=90,"31-90 Days",TRUE(),"90+ Days")</f>
        <v>0-7 Days</v>
      </c>
      <c r="AM2326" s="0" t="str">
        <f aca="false">_xlfn.IFS(OR(F2326="December",F2326="January",F2326="February"),"Winter",OR(F2326="March",F2326="April",F2326="May"),"Spring",OR(F2326="June",F2326="July",F2326="August"),"Summer",TRUE(),"Autumn")</f>
        <v>Summer</v>
      </c>
      <c r="AN2326" s="0" t="str">
        <f aca="false">IF(L2326+M2326&gt;0,"Family","Adult Only")</f>
        <v>Family</v>
      </c>
      <c r="AO2326" s="0" t="str">
        <f aca="false">IF(U2326=V2326,"Same","Changed")</f>
        <v>Same</v>
      </c>
    </row>
    <row r="2327" customFormat="false" ht="15" hidden="false" customHeight="false" outlineLevel="0" collapsed="false">
      <c r="A2327" s="14" t="n">
        <v>2453</v>
      </c>
      <c r="B2327" s="14" t="s">
        <v>90</v>
      </c>
      <c r="C2327" s="14" t="n">
        <v>0</v>
      </c>
      <c r="D2327" s="14" t="n">
        <v>251</v>
      </c>
      <c r="E2327" s="14" t="n">
        <v>2016</v>
      </c>
      <c r="F2327" s="14" t="s">
        <v>114</v>
      </c>
      <c r="G2327" s="14" t="n">
        <v>40</v>
      </c>
      <c r="H2327" s="14" t="n">
        <v>25</v>
      </c>
      <c r="I2327" s="14" t="n">
        <v>2</v>
      </c>
      <c r="J2327" s="14" t="n">
        <v>2</v>
      </c>
      <c r="K2327" s="14" t="n">
        <v>2</v>
      </c>
      <c r="L2327" s="14" t="n">
        <v>0</v>
      </c>
      <c r="M2327" s="14" t="n">
        <v>0</v>
      </c>
      <c r="N2327" s="14" t="s">
        <v>82</v>
      </c>
      <c r="O2327" s="14" t="s">
        <v>108</v>
      </c>
      <c r="P2327" s="14" t="s">
        <v>93</v>
      </c>
      <c r="Q2327" s="14" t="s">
        <v>94</v>
      </c>
      <c r="R2327" s="14" t="n">
        <v>0</v>
      </c>
      <c r="S2327" s="14" t="n">
        <v>0</v>
      </c>
      <c r="T2327" s="14" t="n">
        <v>0</v>
      </c>
      <c r="U2327" s="14" t="s">
        <v>95</v>
      </c>
      <c r="V2327" s="14" t="s">
        <v>95</v>
      </c>
      <c r="W2327" s="14" t="n">
        <v>0</v>
      </c>
      <c r="X2327" s="14" t="s">
        <v>86</v>
      </c>
      <c r="Y2327" s="14" t="n">
        <v>9</v>
      </c>
      <c r="Z2327" s="14" t="n">
        <v>0</v>
      </c>
      <c r="AA2327" s="14" t="n">
        <v>0</v>
      </c>
      <c r="AB2327" s="14" t="s">
        <v>87</v>
      </c>
      <c r="AC2327" s="14" t="n">
        <v>100.3</v>
      </c>
      <c r="AD2327" s="14" t="n">
        <v>0</v>
      </c>
      <c r="AE2327" s="14" t="n">
        <v>2</v>
      </c>
      <c r="AF2327" s="14" t="s">
        <v>88</v>
      </c>
      <c r="AG2327" s="15" t="n">
        <v>42642</v>
      </c>
      <c r="AH2327" s="14" t="n">
        <f aca="false">I2327+J2327</f>
        <v>4</v>
      </c>
      <c r="AI2327" s="14" t="n">
        <f aca="false">K2327+L2327+M2327</f>
        <v>2</v>
      </c>
      <c r="AJ2327" s="14" t="n">
        <f aca="false">AC2327*AH2327</f>
        <v>401.2</v>
      </c>
      <c r="AK2327" s="14" t="str">
        <f aca="false">IF(C2327=1,"Cancelled","Completed")</f>
        <v>Completed</v>
      </c>
      <c r="AL2327" s="14" t="str">
        <f aca="false">_xlfn.IFS(D2327&lt;=7,"0-7 Days",D2327&lt;=30,"8-30 Days",D2327&lt;=90,"31-90 Days",TRUE(),"90+ Days")</f>
        <v>90+ Days</v>
      </c>
      <c r="AM2327" s="14" t="str">
        <f aca="false">_xlfn.IFS(OR(F2327="December",F2327="January",F2327="February"),"Winter",OR(F2327="March",F2327="April",F2327="May"),"Spring",OR(F2327="June",F2327="July",F2327="August"),"Summer",TRUE(),"Autumn")</f>
        <v>Autumn</v>
      </c>
      <c r="AN2327" s="14" t="str">
        <f aca="false">IF(L2327+M2327&gt;0,"Family","Adult Only")</f>
        <v>Adult Only</v>
      </c>
      <c r="AO2327" s="14" t="str">
        <f aca="false">IF(U2327=V2327,"Same","Changed")</f>
        <v>Same</v>
      </c>
    </row>
    <row r="2328" customFormat="false" ht="15" hidden="false" customHeight="false" outlineLevel="0" collapsed="false">
      <c r="A2328" s="0" t="n">
        <v>2454</v>
      </c>
      <c r="B2328" s="0" t="s">
        <v>90</v>
      </c>
      <c r="C2328" s="0" t="n">
        <v>1</v>
      </c>
      <c r="D2328" s="0" t="n">
        <v>52</v>
      </c>
      <c r="E2328" s="0" t="n">
        <v>2017</v>
      </c>
      <c r="F2328" s="0" t="s">
        <v>126</v>
      </c>
      <c r="G2328" s="0" t="n">
        <v>3</v>
      </c>
      <c r="H2328" s="0" t="n">
        <v>21</v>
      </c>
      <c r="I2328" s="0" t="n">
        <v>2</v>
      </c>
      <c r="J2328" s="0" t="n">
        <v>3</v>
      </c>
      <c r="K2328" s="0" t="n">
        <v>2</v>
      </c>
      <c r="L2328" s="0" t="n">
        <v>1</v>
      </c>
      <c r="M2328" s="0" t="n">
        <v>0</v>
      </c>
      <c r="N2328" s="0" t="s">
        <v>82</v>
      </c>
      <c r="O2328" s="0" t="s">
        <v>92</v>
      </c>
      <c r="P2328" s="0" t="s">
        <v>93</v>
      </c>
      <c r="Q2328" s="0" t="s">
        <v>94</v>
      </c>
      <c r="R2328" s="0" t="n">
        <v>0</v>
      </c>
      <c r="S2328" s="0" t="n">
        <v>0</v>
      </c>
      <c r="T2328" s="0" t="n">
        <v>0</v>
      </c>
      <c r="U2328" s="0" t="s">
        <v>95</v>
      </c>
      <c r="V2328" s="0" t="s">
        <v>95</v>
      </c>
      <c r="W2328" s="0" t="n">
        <v>0</v>
      </c>
      <c r="X2328" s="0" t="s">
        <v>86</v>
      </c>
      <c r="Y2328" s="0" t="n">
        <v>7</v>
      </c>
      <c r="Z2328" s="0" t="n">
        <v>0</v>
      </c>
      <c r="AA2328" s="0" t="n">
        <v>0</v>
      </c>
      <c r="AB2328" s="0" t="s">
        <v>87</v>
      </c>
      <c r="AC2328" s="0" t="n">
        <v>78.15</v>
      </c>
      <c r="AD2328" s="0" t="n">
        <v>0</v>
      </c>
      <c r="AE2328" s="0" t="n">
        <v>0</v>
      </c>
      <c r="AF2328" s="0" t="s">
        <v>96</v>
      </c>
      <c r="AG2328" s="13" t="n">
        <v>42704</v>
      </c>
      <c r="AH2328" s="25" t="n">
        <f aca="false">I2328+J2328</f>
        <v>5</v>
      </c>
      <c r="AI2328" s="25" t="n">
        <f aca="false">K2328+L2328+M2328</f>
        <v>3</v>
      </c>
      <c r="AJ2328" s="25" t="n">
        <f aca="false">AC2328*AH2328</f>
        <v>390.75</v>
      </c>
      <c r="AK2328" s="0" t="str">
        <f aca="false">IF(C2328=1,"Cancelled","Completed")</f>
        <v>Cancelled</v>
      </c>
      <c r="AL2328" s="0" t="str">
        <f aca="false">_xlfn.IFS(D2328&lt;=7,"0-7 Days",D2328&lt;=30,"8-30 Days",D2328&lt;=90,"31-90 Days",TRUE(),"90+ Days")</f>
        <v>31-90 Days</v>
      </c>
      <c r="AM2328" s="0" t="str">
        <f aca="false">_xlfn.IFS(OR(F2328="December",F2328="January",F2328="February"),"Winter",OR(F2328="March",F2328="April",F2328="May"),"Spring",OR(F2328="June",F2328="July",F2328="August"),"Summer",TRUE(),"Autumn")</f>
        <v>Winter</v>
      </c>
      <c r="AN2328" s="0" t="str">
        <f aca="false">IF(L2328+M2328&gt;0,"Family","Adult Only")</f>
        <v>Family</v>
      </c>
      <c r="AO2328" s="0" t="str">
        <f aca="false">IF(U2328=V2328,"Same","Changed")</f>
        <v>Same</v>
      </c>
    </row>
    <row r="2329" customFormat="false" ht="15" hidden="false" customHeight="false" outlineLevel="0" collapsed="false">
      <c r="A2329" s="14" t="n">
        <v>2455</v>
      </c>
      <c r="B2329" s="14" t="s">
        <v>80</v>
      </c>
      <c r="C2329" s="14" t="n">
        <v>0</v>
      </c>
      <c r="D2329" s="14" t="n">
        <v>179</v>
      </c>
      <c r="E2329" s="14" t="n">
        <v>2016</v>
      </c>
      <c r="F2329" s="14" t="s">
        <v>91</v>
      </c>
      <c r="G2329" s="14" t="n">
        <v>31</v>
      </c>
      <c r="H2329" s="14" t="n">
        <v>26</v>
      </c>
      <c r="I2329" s="14" t="n">
        <v>2</v>
      </c>
      <c r="J2329" s="14" t="n">
        <v>5</v>
      </c>
      <c r="K2329" s="14" t="n">
        <v>2</v>
      </c>
      <c r="L2329" s="14" t="n">
        <v>0</v>
      </c>
      <c r="M2329" s="14" t="n">
        <v>0</v>
      </c>
      <c r="N2329" s="14" t="s">
        <v>112</v>
      </c>
      <c r="O2329" s="14" t="s">
        <v>83</v>
      </c>
      <c r="P2329" s="14" t="s">
        <v>99</v>
      </c>
      <c r="Q2329" s="14" t="s">
        <v>94</v>
      </c>
      <c r="R2329" s="14" t="n">
        <v>0</v>
      </c>
      <c r="S2329" s="14" t="n">
        <v>0</v>
      </c>
      <c r="T2329" s="14" t="n">
        <v>0</v>
      </c>
      <c r="U2329" s="14" t="s">
        <v>95</v>
      </c>
      <c r="V2329" s="14" t="s">
        <v>95</v>
      </c>
      <c r="W2329" s="14" t="n">
        <v>1</v>
      </c>
      <c r="X2329" s="14" t="s">
        <v>86</v>
      </c>
      <c r="Y2329" s="14" t="n">
        <v>143</v>
      </c>
      <c r="Z2329" s="14" t="n">
        <v>0</v>
      </c>
      <c r="AA2329" s="14" t="n">
        <v>0</v>
      </c>
      <c r="AB2329" s="14" t="s">
        <v>125</v>
      </c>
      <c r="AC2329" s="14" t="n">
        <v>114.2</v>
      </c>
      <c r="AD2329" s="14" t="n">
        <v>0</v>
      </c>
      <c r="AE2329" s="14" t="n">
        <v>1</v>
      </c>
      <c r="AF2329" s="14" t="s">
        <v>88</v>
      </c>
      <c r="AG2329" s="15" t="n">
        <v>42584</v>
      </c>
      <c r="AH2329" s="14" t="n">
        <f aca="false">I2329+J2329</f>
        <v>7</v>
      </c>
      <c r="AI2329" s="14" t="n">
        <f aca="false">K2329+L2329+M2329</f>
        <v>2</v>
      </c>
      <c r="AJ2329" s="14" t="n">
        <f aca="false">AC2329*AH2329</f>
        <v>799.4</v>
      </c>
      <c r="AK2329" s="14" t="str">
        <f aca="false">IF(C2329=1,"Cancelled","Completed")</f>
        <v>Completed</v>
      </c>
      <c r="AL2329" s="14" t="str">
        <f aca="false">_xlfn.IFS(D2329&lt;=7,"0-7 Days",D2329&lt;=30,"8-30 Days",D2329&lt;=90,"31-90 Days",TRUE(),"90+ Days")</f>
        <v>90+ Days</v>
      </c>
      <c r="AM2329" s="14" t="str">
        <f aca="false">_xlfn.IFS(OR(F2329="December",F2329="January",F2329="February"),"Winter",OR(F2329="March",F2329="April",F2329="May"),"Spring",OR(F2329="June",F2329="July",F2329="August"),"Summer",TRUE(),"Autumn")</f>
        <v>Summer</v>
      </c>
      <c r="AN2329" s="14" t="str">
        <f aca="false">IF(L2329+M2329&gt;0,"Family","Adult Only")</f>
        <v>Adult Only</v>
      </c>
      <c r="AO2329" s="14" t="str">
        <f aca="false">IF(U2329=V2329,"Same","Changed")</f>
        <v>Same</v>
      </c>
    </row>
    <row r="2330" customFormat="false" ht="15" hidden="false" customHeight="false" outlineLevel="0" collapsed="false">
      <c r="A2330" s="0" t="n">
        <v>2456</v>
      </c>
      <c r="B2330" s="0" t="s">
        <v>80</v>
      </c>
      <c r="C2330" s="0" t="n">
        <v>0</v>
      </c>
      <c r="D2330" s="0" t="n">
        <v>278</v>
      </c>
      <c r="E2330" s="0" t="n">
        <v>2017</v>
      </c>
      <c r="F2330" s="0" t="s">
        <v>135</v>
      </c>
      <c r="G2330" s="0" t="n">
        <v>26</v>
      </c>
      <c r="H2330" s="0" t="n">
        <v>27</v>
      </c>
      <c r="I2330" s="0" t="n">
        <v>2</v>
      </c>
      <c r="J2330" s="0" t="n">
        <v>5</v>
      </c>
      <c r="K2330" s="0" t="n">
        <v>2</v>
      </c>
      <c r="L2330" s="0" t="n">
        <v>0</v>
      </c>
      <c r="M2330" s="0" t="n">
        <v>0</v>
      </c>
      <c r="N2330" s="0" t="s">
        <v>112</v>
      </c>
      <c r="O2330" s="0" t="s">
        <v>83</v>
      </c>
      <c r="P2330" s="0" t="s">
        <v>99</v>
      </c>
      <c r="Q2330" s="0" t="s">
        <v>94</v>
      </c>
      <c r="R2330" s="0" t="n">
        <v>0</v>
      </c>
      <c r="S2330" s="0" t="n">
        <v>0</v>
      </c>
      <c r="T2330" s="0" t="n">
        <v>0</v>
      </c>
      <c r="U2330" s="0" t="s">
        <v>95</v>
      </c>
      <c r="V2330" s="0" t="s">
        <v>95</v>
      </c>
      <c r="W2330" s="0" t="n">
        <v>0</v>
      </c>
      <c r="X2330" s="0" t="s">
        <v>86</v>
      </c>
      <c r="Y2330" s="0" t="n">
        <v>143</v>
      </c>
      <c r="Z2330" s="0" t="n">
        <v>0</v>
      </c>
      <c r="AA2330" s="0" t="n">
        <v>0</v>
      </c>
      <c r="AB2330" s="0" t="s">
        <v>125</v>
      </c>
      <c r="AC2330" s="0" t="n">
        <v>100.2</v>
      </c>
      <c r="AD2330" s="0" t="n">
        <v>0</v>
      </c>
      <c r="AE2330" s="0" t="n">
        <v>0</v>
      </c>
      <c r="AF2330" s="0" t="s">
        <v>88</v>
      </c>
      <c r="AG2330" s="13" t="n">
        <v>42920</v>
      </c>
      <c r="AH2330" s="25" t="n">
        <f aca="false">I2330+J2330</f>
        <v>7</v>
      </c>
      <c r="AI2330" s="25" t="n">
        <f aca="false">K2330+L2330+M2330</f>
        <v>2</v>
      </c>
      <c r="AJ2330" s="25" t="n">
        <f aca="false">AC2330*AH2330</f>
        <v>701.4</v>
      </c>
      <c r="AK2330" s="0" t="str">
        <f aca="false">IF(C2330=1,"Cancelled","Completed")</f>
        <v>Completed</v>
      </c>
      <c r="AL2330" s="0" t="str">
        <f aca="false">_xlfn.IFS(D2330&lt;=7,"0-7 Days",D2330&lt;=30,"8-30 Days",D2330&lt;=90,"31-90 Days",TRUE(),"90+ Days")</f>
        <v>90+ Days</v>
      </c>
      <c r="AM2330" s="0" t="str">
        <f aca="false">_xlfn.IFS(OR(F2330="December",F2330="January",F2330="February"),"Winter",OR(F2330="March",F2330="April",F2330="May"),"Spring",OR(F2330="June",F2330="July",F2330="August"),"Summer",TRUE(),"Autumn")</f>
        <v>Summer</v>
      </c>
      <c r="AN2330" s="0" t="str">
        <f aca="false">IF(L2330+M2330&gt;0,"Family","Adult Only")</f>
        <v>Adult Only</v>
      </c>
      <c r="AO2330" s="0" t="str">
        <f aca="false">IF(U2330=V2330,"Same","Changed")</f>
        <v>Same</v>
      </c>
    </row>
    <row r="2331" customFormat="false" ht="15" hidden="false" customHeight="false" outlineLevel="0" collapsed="false">
      <c r="A2331" s="14" t="n">
        <v>2457</v>
      </c>
      <c r="B2331" s="14" t="s">
        <v>80</v>
      </c>
      <c r="C2331" s="14" t="n">
        <v>0</v>
      </c>
      <c r="D2331" s="14" t="n">
        <v>7</v>
      </c>
      <c r="E2331" s="14" t="n">
        <v>2017</v>
      </c>
      <c r="F2331" s="14" t="s">
        <v>119</v>
      </c>
      <c r="G2331" s="14" t="n">
        <v>35</v>
      </c>
      <c r="H2331" s="14" t="n">
        <v>30</v>
      </c>
      <c r="I2331" s="14" t="n">
        <v>1</v>
      </c>
      <c r="J2331" s="14" t="n">
        <v>4</v>
      </c>
      <c r="K2331" s="14" t="n">
        <v>2</v>
      </c>
      <c r="L2331" s="14" t="n">
        <v>0</v>
      </c>
      <c r="M2331" s="14" t="n">
        <v>0</v>
      </c>
      <c r="N2331" s="14" t="s">
        <v>82</v>
      </c>
      <c r="O2331" s="14" t="s">
        <v>115</v>
      </c>
      <c r="P2331" s="14" t="s">
        <v>93</v>
      </c>
      <c r="Q2331" s="14" t="s">
        <v>94</v>
      </c>
      <c r="R2331" s="14" t="n">
        <v>0</v>
      </c>
      <c r="S2331" s="14" t="n">
        <v>0</v>
      </c>
      <c r="T2331" s="14" t="n">
        <v>0</v>
      </c>
      <c r="U2331" s="14" t="s">
        <v>95</v>
      </c>
      <c r="V2331" s="14" t="s">
        <v>95</v>
      </c>
      <c r="W2331" s="14" t="n">
        <v>0</v>
      </c>
      <c r="X2331" s="14" t="s">
        <v>86</v>
      </c>
      <c r="Y2331" s="14" t="n">
        <v>240</v>
      </c>
      <c r="Z2331" s="14" t="n">
        <v>0</v>
      </c>
      <c r="AA2331" s="14" t="n">
        <v>0</v>
      </c>
      <c r="AB2331" s="14" t="s">
        <v>87</v>
      </c>
      <c r="AC2331" s="14" t="n">
        <v>192</v>
      </c>
      <c r="AD2331" s="14" t="n">
        <v>1</v>
      </c>
      <c r="AE2331" s="14" t="n">
        <v>1</v>
      </c>
      <c r="AF2331" s="14" t="s">
        <v>88</v>
      </c>
      <c r="AG2331" s="15" t="n">
        <v>42982</v>
      </c>
      <c r="AH2331" s="14" t="n">
        <f aca="false">I2331+J2331</f>
        <v>5</v>
      </c>
      <c r="AI2331" s="14" t="n">
        <f aca="false">K2331+L2331+M2331</f>
        <v>2</v>
      </c>
      <c r="AJ2331" s="14" t="n">
        <f aca="false">AC2331*AH2331</f>
        <v>960</v>
      </c>
      <c r="AK2331" s="14" t="str">
        <f aca="false">IF(C2331=1,"Cancelled","Completed")</f>
        <v>Completed</v>
      </c>
      <c r="AL2331" s="14" t="str">
        <f aca="false">_xlfn.IFS(D2331&lt;=7,"0-7 Days",D2331&lt;=30,"8-30 Days",D2331&lt;=90,"31-90 Days",TRUE(),"90+ Days")</f>
        <v>0-7 Days</v>
      </c>
      <c r="AM2331" s="14" t="str">
        <f aca="false">_xlfn.IFS(OR(F2331="December",F2331="January",F2331="February"),"Winter",OR(F2331="March",F2331="April",F2331="May"),"Spring",OR(F2331="June",F2331="July",F2331="August"),"Summer",TRUE(),"Autumn")</f>
        <v>Summer</v>
      </c>
      <c r="AN2331" s="14" t="str">
        <f aca="false">IF(L2331+M2331&gt;0,"Family","Adult Only")</f>
        <v>Adult Only</v>
      </c>
      <c r="AO2331" s="14" t="str">
        <f aca="false">IF(U2331=V2331,"Same","Changed")</f>
        <v>Same</v>
      </c>
    </row>
    <row r="2332" customFormat="false" ht="15" hidden="false" customHeight="false" outlineLevel="0" collapsed="false">
      <c r="A2332" s="0" t="n">
        <v>2458</v>
      </c>
      <c r="B2332" s="0" t="s">
        <v>90</v>
      </c>
      <c r="C2332" s="0" t="n">
        <v>0</v>
      </c>
      <c r="D2332" s="0" t="n">
        <v>123</v>
      </c>
      <c r="E2332" s="0" t="n">
        <v>2017</v>
      </c>
      <c r="F2332" s="0" t="s">
        <v>135</v>
      </c>
      <c r="G2332" s="0" t="n">
        <v>24</v>
      </c>
      <c r="H2332" s="0" t="n">
        <v>17</v>
      </c>
      <c r="I2332" s="0" t="n">
        <v>2</v>
      </c>
      <c r="J2332" s="0" t="n">
        <v>1</v>
      </c>
      <c r="K2332" s="0" t="n">
        <v>2</v>
      </c>
      <c r="L2332" s="0" t="n">
        <v>0</v>
      </c>
      <c r="M2332" s="0" t="n">
        <v>0</v>
      </c>
      <c r="N2332" s="0" t="s">
        <v>82</v>
      </c>
      <c r="O2332" s="0" t="s">
        <v>140</v>
      </c>
      <c r="P2332" s="0" t="s">
        <v>93</v>
      </c>
      <c r="Q2332" s="0" t="s">
        <v>94</v>
      </c>
      <c r="R2332" s="0" t="n">
        <v>0</v>
      </c>
      <c r="S2332" s="0" t="n">
        <v>0</v>
      </c>
      <c r="T2332" s="0" t="n">
        <v>0</v>
      </c>
      <c r="U2332" s="0" t="s">
        <v>95</v>
      </c>
      <c r="V2332" s="0" t="s">
        <v>95</v>
      </c>
      <c r="W2332" s="0" t="n">
        <v>0</v>
      </c>
      <c r="X2332" s="0" t="s">
        <v>86</v>
      </c>
      <c r="Y2332" s="0" t="n">
        <v>9</v>
      </c>
      <c r="Z2332" s="0" t="n">
        <v>0</v>
      </c>
      <c r="AA2332" s="0" t="n">
        <v>0</v>
      </c>
      <c r="AB2332" s="0" t="s">
        <v>101</v>
      </c>
      <c r="AC2332" s="0" t="n">
        <v>105.3</v>
      </c>
      <c r="AD2332" s="0" t="n">
        <v>0</v>
      </c>
      <c r="AE2332" s="0" t="n">
        <v>1</v>
      </c>
      <c r="AF2332" s="0" t="s">
        <v>88</v>
      </c>
      <c r="AG2332" s="13" t="n">
        <v>42906</v>
      </c>
      <c r="AH2332" s="25" t="n">
        <f aca="false">I2332+J2332</f>
        <v>3</v>
      </c>
      <c r="AI2332" s="25" t="n">
        <f aca="false">K2332+L2332+M2332</f>
        <v>2</v>
      </c>
      <c r="AJ2332" s="25" t="n">
        <f aca="false">AC2332*AH2332</f>
        <v>315.9</v>
      </c>
      <c r="AK2332" s="0" t="str">
        <f aca="false">IF(C2332=1,"Cancelled","Completed")</f>
        <v>Completed</v>
      </c>
      <c r="AL2332" s="0" t="str">
        <f aca="false">_xlfn.IFS(D2332&lt;=7,"0-7 Days",D2332&lt;=30,"8-30 Days",D2332&lt;=90,"31-90 Days",TRUE(),"90+ Days")</f>
        <v>90+ Days</v>
      </c>
      <c r="AM2332" s="0" t="str">
        <f aca="false">_xlfn.IFS(OR(F2332="December",F2332="January",F2332="February"),"Winter",OR(F2332="March",F2332="April",F2332="May"),"Spring",OR(F2332="June",F2332="July",F2332="August"),"Summer",TRUE(),"Autumn")</f>
        <v>Summer</v>
      </c>
      <c r="AN2332" s="0" t="str">
        <f aca="false">IF(L2332+M2332&gt;0,"Family","Adult Only")</f>
        <v>Adult Only</v>
      </c>
      <c r="AO2332" s="0" t="str">
        <f aca="false">IF(U2332=V2332,"Same","Changed")</f>
        <v>Same</v>
      </c>
    </row>
    <row r="2333" customFormat="false" ht="15" hidden="false" customHeight="false" outlineLevel="0" collapsed="false">
      <c r="A2333" s="14" t="n">
        <v>2460</v>
      </c>
      <c r="B2333" s="14" t="s">
        <v>90</v>
      </c>
      <c r="C2333" s="14" t="n">
        <v>0</v>
      </c>
      <c r="D2333" s="14" t="n">
        <v>1</v>
      </c>
      <c r="E2333" s="14" t="n">
        <v>2016</v>
      </c>
      <c r="F2333" s="14" t="s">
        <v>106</v>
      </c>
      <c r="G2333" s="14" t="n">
        <v>17</v>
      </c>
      <c r="H2333" s="14" t="n">
        <v>17</v>
      </c>
      <c r="I2333" s="14" t="n">
        <v>1</v>
      </c>
      <c r="J2333" s="14" t="n">
        <v>0</v>
      </c>
      <c r="K2333" s="14" t="n">
        <v>2</v>
      </c>
      <c r="L2333" s="14" t="n">
        <v>0</v>
      </c>
      <c r="M2333" s="14" t="n">
        <v>0</v>
      </c>
      <c r="N2333" s="14" t="s">
        <v>107</v>
      </c>
      <c r="O2333" s="14" t="s">
        <v>145</v>
      </c>
      <c r="P2333" s="14" t="s">
        <v>93</v>
      </c>
      <c r="Q2333" s="14" t="s">
        <v>94</v>
      </c>
      <c r="R2333" s="14" t="n">
        <v>0</v>
      </c>
      <c r="S2333" s="14" t="n">
        <v>0</v>
      </c>
      <c r="T2333" s="14" t="n">
        <v>0</v>
      </c>
      <c r="U2333" s="14" t="s">
        <v>95</v>
      </c>
      <c r="V2333" s="14" t="s">
        <v>95</v>
      </c>
      <c r="W2333" s="14" t="n">
        <v>0</v>
      </c>
      <c r="X2333" s="14" t="s">
        <v>86</v>
      </c>
      <c r="Y2333" s="14" t="n">
        <v>9</v>
      </c>
      <c r="Z2333" s="14" t="n">
        <v>0</v>
      </c>
      <c r="AA2333" s="14" t="n">
        <v>0</v>
      </c>
      <c r="AB2333" s="14" t="s">
        <v>87</v>
      </c>
      <c r="AC2333" s="14" t="n">
        <v>89</v>
      </c>
      <c r="AD2333" s="14" t="n">
        <v>0</v>
      </c>
      <c r="AE2333" s="14" t="n">
        <v>2</v>
      </c>
      <c r="AF2333" s="14" t="s">
        <v>88</v>
      </c>
      <c r="AG2333" s="15" t="n">
        <v>42478</v>
      </c>
      <c r="AH2333" s="14" t="n">
        <f aca="false">I2333+J2333</f>
        <v>1</v>
      </c>
      <c r="AI2333" s="14" t="n">
        <f aca="false">K2333+L2333+M2333</f>
        <v>2</v>
      </c>
      <c r="AJ2333" s="14" t="n">
        <f aca="false">AC2333*AH2333</f>
        <v>89</v>
      </c>
      <c r="AK2333" s="14" t="str">
        <f aca="false">IF(C2333=1,"Cancelled","Completed")</f>
        <v>Completed</v>
      </c>
      <c r="AL2333" s="14" t="str">
        <f aca="false">_xlfn.IFS(D2333&lt;=7,"0-7 Days",D2333&lt;=30,"8-30 Days",D2333&lt;=90,"31-90 Days",TRUE(),"90+ Days")</f>
        <v>0-7 Days</v>
      </c>
      <c r="AM2333" s="14" t="str">
        <f aca="false">_xlfn.IFS(OR(F2333="December",F2333="January",F2333="February"),"Winter",OR(F2333="March",F2333="April",F2333="May"),"Spring",OR(F2333="June",F2333="July",F2333="August"),"Summer",TRUE(),"Autumn")</f>
        <v>Spring</v>
      </c>
      <c r="AN2333" s="14" t="str">
        <f aca="false">IF(L2333+M2333&gt;0,"Family","Adult Only")</f>
        <v>Adult Only</v>
      </c>
      <c r="AO2333" s="14" t="str">
        <f aca="false">IF(U2333=V2333,"Same","Changed")</f>
        <v>Same</v>
      </c>
    </row>
    <row r="2334" customFormat="false" ht="15" hidden="false" customHeight="false" outlineLevel="0" collapsed="false">
      <c r="A2334" s="0" t="n">
        <v>2461</v>
      </c>
      <c r="B2334" s="0" t="s">
        <v>90</v>
      </c>
      <c r="C2334" s="0" t="n">
        <v>1</v>
      </c>
      <c r="D2334" s="0" t="n">
        <v>219</v>
      </c>
      <c r="E2334" s="0" t="n">
        <v>2016</v>
      </c>
      <c r="F2334" s="0" t="s">
        <v>114</v>
      </c>
      <c r="G2334" s="0" t="n">
        <v>40</v>
      </c>
      <c r="H2334" s="0" t="n">
        <v>30</v>
      </c>
      <c r="I2334" s="0" t="n">
        <v>1</v>
      </c>
      <c r="J2334" s="0" t="n">
        <v>2</v>
      </c>
      <c r="K2334" s="0" t="n">
        <v>2</v>
      </c>
      <c r="L2334" s="0" t="n">
        <v>0</v>
      </c>
      <c r="M2334" s="0" t="n">
        <v>0</v>
      </c>
      <c r="N2334" s="0" t="s">
        <v>82</v>
      </c>
      <c r="O2334" s="0" t="s">
        <v>92</v>
      </c>
      <c r="P2334" s="0" t="s">
        <v>116</v>
      </c>
      <c r="Q2334" s="0" t="s">
        <v>94</v>
      </c>
      <c r="R2334" s="0" t="n">
        <v>0</v>
      </c>
      <c r="S2334" s="0" t="n">
        <v>0</v>
      </c>
      <c r="T2334" s="0" t="n">
        <v>0</v>
      </c>
      <c r="U2334" s="0" t="s">
        <v>95</v>
      </c>
      <c r="V2334" s="0" t="s">
        <v>95</v>
      </c>
      <c r="W2334" s="0" t="n">
        <v>0</v>
      </c>
      <c r="X2334" s="0" t="s">
        <v>120</v>
      </c>
      <c r="Y2334" s="0" t="n">
        <v>37</v>
      </c>
      <c r="Z2334" s="0" t="n">
        <v>0</v>
      </c>
      <c r="AA2334" s="0" t="n">
        <v>0</v>
      </c>
      <c r="AB2334" s="0" t="s">
        <v>87</v>
      </c>
      <c r="AC2334" s="0" t="n">
        <v>120</v>
      </c>
      <c r="AD2334" s="0" t="n">
        <v>0</v>
      </c>
      <c r="AE2334" s="0" t="n">
        <v>0</v>
      </c>
      <c r="AF2334" s="0" t="s">
        <v>96</v>
      </c>
      <c r="AG2334" s="13" t="n">
        <v>42444</v>
      </c>
      <c r="AH2334" s="25" t="n">
        <f aca="false">I2334+J2334</f>
        <v>3</v>
      </c>
      <c r="AI2334" s="25" t="n">
        <f aca="false">K2334+L2334+M2334</f>
        <v>2</v>
      </c>
      <c r="AJ2334" s="25" t="n">
        <f aca="false">AC2334*AH2334</f>
        <v>360</v>
      </c>
      <c r="AK2334" s="0" t="str">
        <f aca="false">IF(C2334=1,"Cancelled","Completed")</f>
        <v>Cancelled</v>
      </c>
      <c r="AL2334" s="0" t="str">
        <f aca="false">_xlfn.IFS(D2334&lt;=7,"0-7 Days",D2334&lt;=30,"8-30 Days",D2334&lt;=90,"31-90 Days",TRUE(),"90+ Days")</f>
        <v>90+ Days</v>
      </c>
      <c r="AM2334" s="0" t="str">
        <f aca="false">_xlfn.IFS(OR(F2334="December",F2334="January",F2334="February"),"Winter",OR(F2334="March",F2334="April",F2334="May"),"Spring",OR(F2334="June",F2334="July",F2334="August"),"Summer",TRUE(),"Autumn")</f>
        <v>Autumn</v>
      </c>
      <c r="AN2334" s="0" t="str">
        <f aca="false">IF(L2334+M2334&gt;0,"Family","Adult Only")</f>
        <v>Adult Only</v>
      </c>
      <c r="AO2334" s="0" t="str">
        <f aca="false">IF(U2334=V2334,"Same","Changed")</f>
        <v>Same</v>
      </c>
    </row>
    <row r="2335" customFormat="false" ht="15" hidden="false" customHeight="false" outlineLevel="0" collapsed="false">
      <c r="A2335" s="14" t="n">
        <v>2462</v>
      </c>
      <c r="B2335" s="14" t="s">
        <v>90</v>
      </c>
      <c r="C2335" s="14" t="n">
        <v>0</v>
      </c>
      <c r="D2335" s="14" t="n">
        <v>316</v>
      </c>
      <c r="E2335" s="14" t="n">
        <v>2016</v>
      </c>
      <c r="F2335" s="14" t="s">
        <v>121</v>
      </c>
      <c r="G2335" s="14" t="n">
        <v>22</v>
      </c>
      <c r="H2335" s="14" t="n">
        <v>26</v>
      </c>
      <c r="I2335" s="14" t="n">
        <v>0</v>
      </c>
      <c r="J2335" s="14" t="n">
        <v>3</v>
      </c>
      <c r="K2335" s="14" t="n">
        <v>1</v>
      </c>
      <c r="L2335" s="14" t="n">
        <v>0</v>
      </c>
      <c r="M2335" s="14" t="n">
        <v>0</v>
      </c>
      <c r="N2335" s="14" t="s">
        <v>82</v>
      </c>
      <c r="O2335" s="14" t="s">
        <v>134</v>
      </c>
      <c r="P2335" s="14" t="s">
        <v>116</v>
      </c>
      <c r="Q2335" s="14" t="s">
        <v>94</v>
      </c>
      <c r="R2335" s="14" t="n">
        <v>0</v>
      </c>
      <c r="S2335" s="14" t="n">
        <v>0</v>
      </c>
      <c r="T2335" s="14" t="n">
        <v>0</v>
      </c>
      <c r="U2335" s="14" t="s">
        <v>95</v>
      </c>
      <c r="V2335" s="14" t="s">
        <v>95</v>
      </c>
      <c r="W2335" s="14" t="n">
        <v>1</v>
      </c>
      <c r="X2335" s="14" t="s">
        <v>86</v>
      </c>
      <c r="Y2335" s="14" t="n">
        <v>30</v>
      </c>
      <c r="Z2335" s="14" t="n">
        <v>0</v>
      </c>
      <c r="AA2335" s="14" t="n">
        <v>0</v>
      </c>
      <c r="AB2335" s="14" t="s">
        <v>101</v>
      </c>
      <c r="AC2335" s="14" t="n">
        <v>100</v>
      </c>
      <c r="AD2335" s="14" t="n">
        <v>0</v>
      </c>
      <c r="AE2335" s="14" t="n">
        <v>0</v>
      </c>
      <c r="AF2335" s="14" t="s">
        <v>88</v>
      </c>
      <c r="AG2335" s="15" t="n">
        <v>42519</v>
      </c>
      <c r="AH2335" s="14" t="n">
        <f aca="false">I2335+J2335</f>
        <v>3</v>
      </c>
      <c r="AI2335" s="14" t="n">
        <f aca="false">K2335+L2335+M2335</f>
        <v>1</v>
      </c>
      <c r="AJ2335" s="14" t="n">
        <f aca="false">AC2335*AH2335</f>
        <v>300</v>
      </c>
      <c r="AK2335" s="14" t="str">
        <f aca="false">IF(C2335=1,"Cancelled","Completed")</f>
        <v>Completed</v>
      </c>
      <c r="AL2335" s="14" t="str">
        <f aca="false">_xlfn.IFS(D2335&lt;=7,"0-7 Days",D2335&lt;=30,"8-30 Days",D2335&lt;=90,"31-90 Days",TRUE(),"90+ Days")</f>
        <v>90+ Days</v>
      </c>
      <c r="AM2335" s="14" t="str">
        <f aca="false">_xlfn.IFS(OR(F2335="December",F2335="January",F2335="February"),"Winter",OR(F2335="March",F2335="April",F2335="May"),"Spring",OR(F2335="June",F2335="July",F2335="August"),"Summer",TRUE(),"Autumn")</f>
        <v>Spring</v>
      </c>
      <c r="AN2335" s="14" t="str">
        <f aca="false">IF(L2335+M2335&gt;0,"Family","Adult Only")</f>
        <v>Adult Only</v>
      </c>
      <c r="AO2335" s="14" t="str">
        <f aca="false">IF(U2335=V2335,"Same","Changed")</f>
        <v>Same</v>
      </c>
    </row>
    <row r="2336" customFormat="false" ht="15" hidden="false" customHeight="false" outlineLevel="0" collapsed="false">
      <c r="A2336" s="0" t="n">
        <v>2463</v>
      </c>
      <c r="B2336" s="0" t="s">
        <v>90</v>
      </c>
      <c r="C2336" s="0" t="n">
        <v>1</v>
      </c>
      <c r="D2336" s="0" t="n">
        <v>134</v>
      </c>
      <c r="E2336" s="0" t="n">
        <v>2015</v>
      </c>
      <c r="F2336" s="0" t="s">
        <v>81</v>
      </c>
      <c r="G2336" s="0" t="n">
        <v>49</v>
      </c>
      <c r="H2336" s="0" t="n">
        <v>4</v>
      </c>
      <c r="I2336" s="0" t="n">
        <v>2</v>
      </c>
      <c r="J2336" s="0" t="n">
        <v>2</v>
      </c>
      <c r="K2336" s="0" t="n">
        <v>2</v>
      </c>
      <c r="L2336" s="0" t="n">
        <v>0</v>
      </c>
      <c r="M2336" s="0" t="n">
        <v>0</v>
      </c>
      <c r="N2336" s="0" t="s">
        <v>82</v>
      </c>
      <c r="O2336" s="0" t="s">
        <v>92</v>
      </c>
      <c r="P2336" s="0" t="s">
        <v>99</v>
      </c>
      <c r="Q2336" s="0" t="s">
        <v>94</v>
      </c>
      <c r="R2336" s="0" t="n">
        <v>0</v>
      </c>
      <c r="S2336" s="0" t="n">
        <v>0</v>
      </c>
      <c r="T2336" s="0" t="n">
        <v>0</v>
      </c>
      <c r="U2336" s="0" t="s">
        <v>95</v>
      </c>
      <c r="V2336" s="0" t="s">
        <v>95</v>
      </c>
      <c r="W2336" s="0" t="n">
        <v>0</v>
      </c>
      <c r="X2336" s="0" t="s">
        <v>120</v>
      </c>
      <c r="Y2336" s="0" t="n">
        <v>3</v>
      </c>
      <c r="Z2336" s="0" t="n">
        <v>0</v>
      </c>
      <c r="AA2336" s="0" t="n">
        <v>91</v>
      </c>
      <c r="AB2336" s="0" t="s">
        <v>87</v>
      </c>
      <c r="AC2336" s="0" t="n">
        <v>65</v>
      </c>
      <c r="AD2336" s="0" t="n">
        <v>0</v>
      </c>
      <c r="AE2336" s="0" t="n">
        <v>0</v>
      </c>
      <c r="AF2336" s="0" t="s">
        <v>96</v>
      </c>
      <c r="AG2336" s="13" t="n">
        <v>42299</v>
      </c>
      <c r="AH2336" s="25" t="n">
        <f aca="false">I2336+J2336</f>
        <v>4</v>
      </c>
      <c r="AI2336" s="25" t="n">
        <f aca="false">K2336+L2336+M2336</f>
        <v>2</v>
      </c>
      <c r="AJ2336" s="25" t="n">
        <f aca="false">AC2336*AH2336</f>
        <v>260</v>
      </c>
      <c r="AK2336" s="0" t="str">
        <f aca="false">IF(C2336=1,"Cancelled","Completed")</f>
        <v>Cancelled</v>
      </c>
      <c r="AL2336" s="0" t="str">
        <f aca="false">_xlfn.IFS(D2336&lt;=7,"0-7 Days",D2336&lt;=30,"8-30 Days",D2336&lt;=90,"31-90 Days",TRUE(),"90+ Days")</f>
        <v>90+ Days</v>
      </c>
      <c r="AM2336" s="0" t="str">
        <f aca="false">_xlfn.IFS(OR(F2336="December",F2336="January",F2336="February"),"Winter",OR(F2336="March",F2336="April",F2336="May"),"Spring",OR(F2336="June",F2336="July",F2336="August"),"Summer",TRUE(),"Autumn")</f>
        <v>Winter</v>
      </c>
      <c r="AN2336" s="0" t="str">
        <f aca="false">IF(L2336+M2336&gt;0,"Family","Adult Only")</f>
        <v>Adult Only</v>
      </c>
      <c r="AO2336" s="0" t="str">
        <f aca="false">IF(U2336=V2336,"Same","Changed")</f>
        <v>Same</v>
      </c>
    </row>
    <row r="2337" customFormat="false" ht="15" hidden="false" customHeight="false" outlineLevel="0" collapsed="false">
      <c r="A2337" s="14" t="n">
        <v>2464</v>
      </c>
      <c r="B2337" s="14" t="s">
        <v>90</v>
      </c>
      <c r="C2337" s="14" t="n">
        <v>0</v>
      </c>
      <c r="D2337" s="14" t="n">
        <v>4</v>
      </c>
      <c r="E2337" s="14" t="n">
        <v>2016</v>
      </c>
      <c r="F2337" s="14" t="s">
        <v>103</v>
      </c>
      <c r="G2337" s="14" t="n">
        <v>11</v>
      </c>
      <c r="H2337" s="14" t="n">
        <v>7</v>
      </c>
      <c r="I2337" s="14" t="n">
        <v>1</v>
      </c>
      <c r="J2337" s="14" t="n">
        <v>3</v>
      </c>
      <c r="K2337" s="14" t="n">
        <v>1</v>
      </c>
      <c r="L2337" s="14" t="n">
        <v>0</v>
      </c>
      <c r="M2337" s="14" t="n">
        <v>0</v>
      </c>
      <c r="N2337" s="14" t="s">
        <v>112</v>
      </c>
      <c r="O2337" s="14" t="s">
        <v>153</v>
      </c>
      <c r="P2337" s="14" t="s">
        <v>99</v>
      </c>
      <c r="Q2337" s="14" t="s">
        <v>94</v>
      </c>
      <c r="R2337" s="14" t="n">
        <v>0</v>
      </c>
      <c r="S2337" s="14" t="n">
        <v>0</v>
      </c>
      <c r="T2337" s="14" t="n">
        <v>0</v>
      </c>
      <c r="U2337" s="14" t="s">
        <v>95</v>
      </c>
      <c r="V2337" s="14" t="s">
        <v>95</v>
      </c>
      <c r="W2337" s="14" t="n">
        <v>1</v>
      </c>
      <c r="X2337" s="14" t="s">
        <v>86</v>
      </c>
      <c r="Y2337" s="14" t="n">
        <v>12</v>
      </c>
      <c r="Z2337" s="14" t="n">
        <v>0</v>
      </c>
      <c r="AA2337" s="14" t="n">
        <v>0</v>
      </c>
      <c r="AB2337" s="14" t="s">
        <v>101</v>
      </c>
      <c r="AC2337" s="14" t="n">
        <v>88</v>
      </c>
      <c r="AD2337" s="14" t="n">
        <v>0</v>
      </c>
      <c r="AE2337" s="14" t="n">
        <v>0</v>
      </c>
      <c r="AF2337" s="14" t="s">
        <v>88</v>
      </c>
      <c r="AG2337" s="15" t="n">
        <v>42440</v>
      </c>
      <c r="AH2337" s="14" t="n">
        <f aca="false">I2337+J2337</f>
        <v>4</v>
      </c>
      <c r="AI2337" s="14" t="n">
        <f aca="false">K2337+L2337+M2337</f>
        <v>1</v>
      </c>
      <c r="AJ2337" s="14" t="n">
        <f aca="false">AC2337*AH2337</f>
        <v>352</v>
      </c>
      <c r="AK2337" s="14" t="str">
        <f aca="false">IF(C2337=1,"Cancelled","Completed")</f>
        <v>Completed</v>
      </c>
      <c r="AL2337" s="14" t="str">
        <f aca="false">_xlfn.IFS(D2337&lt;=7,"0-7 Days",D2337&lt;=30,"8-30 Days",D2337&lt;=90,"31-90 Days",TRUE(),"90+ Days")</f>
        <v>0-7 Days</v>
      </c>
      <c r="AM2337" s="14" t="str">
        <f aca="false">_xlfn.IFS(OR(F2337="December",F2337="January",F2337="February"),"Winter",OR(F2337="March",F2337="April",F2337="May"),"Spring",OR(F2337="June",F2337="July",F2337="August"),"Summer",TRUE(),"Autumn")</f>
        <v>Spring</v>
      </c>
      <c r="AN2337" s="14" t="str">
        <f aca="false">IF(L2337+M2337&gt;0,"Family","Adult Only")</f>
        <v>Adult Only</v>
      </c>
      <c r="AO2337" s="14" t="str">
        <f aca="false">IF(U2337=V2337,"Same","Changed")</f>
        <v>Same</v>
      </c>
    </row>
    <row r="2338" customFormat="false" ht="15" hidden="false" customHeight="false" outlineLevel="0" collapsed="false">
      <c r="A2338" s="0" t="n">
        <v>2466</v>
      </c>
      <c r="B2338" s="0" t="s">
        <v>90</v>
      </c>
      <c r="C2338" s="0" t="n">
        <v>0</v>
      </c>
      <c r="D2338" s="0" t="n">
        <v>3</v>
      </c>
      <c r="E2338" s="0" t="n">
        <v>2016</v>
      </c>
      <c r="F2338" s="0" t="s">
        <v>118</v>
      </c>
      <c r="G2338" s="0" t="n">
        <v>7</v>
      </c>
      <c r="H2338" s="0" t="n">
        <v>13</v>
      </c>
      <c r="I2338" s="0" t="n">
        <v>2</v>
      </c>
      <c r="J2338" s="0" t="n">
        <v>1</v>
      </c>
      <c r="K2338" s="0" t="n">
        <v>2</v>
      </c>
      <c r="L2338" s="0" t="n">
        <v>0</v>
      </c>
      <c r="M2338" s="0" t="n">
        <v>0</v>
      </c>
      <c r="N2338" s="0" t="s">
        <v>82</v>
      </c>
      <c r="O2338" s="0" t="s">
        <v>122</v>
      </c>
      <c r="P2338" s="0" t="s">
        <v>99</v>
      </c>
      <c r="Q2338" s="0" t="s">
        <v>94</v>
      </c>
      <c r="R2338" s="0" t="n">
        <v>0</v>
      </c>
      <c r="S2338" s="0" t="n">
        <v>0</v>
      </c>
      <c r="T2338" s="0" t="n">
        <v>0</v>
      </c>
      <c r="U2338" s="0" t="s">
        <v>95</v>
      </c>
      <c r="V2338" s="0" t="s">
        <v>109</v>
      </c>
      <c r="W2338" s="0" t="n">
        <v>0</v>
      </c>
      <c r="X2338" s="0" t="s">
        <v>86</v>
      </c>
      <c r="Y2338" s="0" t="n">
        <v>28</v>
      </c>
      <c r="Z2338" s="0" t="n">
        <v>0</v>
      </c>
      <c r="AA2338" s="0" t="n">
        <v>0</v>
      </c>
      <c r="AB2338" s="0" t="s">
        <v>87</v>
      </c>
      <c r="AC2338" s="0" t="n">
        <v>85</v>
      </c>
      <c r="AD2338" s="0" t="n">
        <v>0</v>
      </c>
      <c r="AE2338" s="0" t="n">
        <v>0</v>
      </c>
      <c r="AF2338" s="0" t="s">
        <v>88</v>
      </c>
      <c r="AG2338" s="13" t="n">
        <v>42416</v>
      </c>
      <c r="AH2338" s="25" t="n">
        <f aca="false">I2338+J2338</f>
        <v>3</v>
      </c>
      <c r="AI2338" s="25" t="n">
        <f aca="false">K2338+L2338+M2338</f>
        <v>2</v>
      </c>
      <c r="AJ2338" s="25" t="n">
        <f aca="false">AC2338*AH2338</f>
        <v>255</v>
      </c>
      <c r="AK2338" s="0" t="str">
        <f aca="false">IF(C2338=1,"Cancelled","Completed")</f>
        <v>Completed</v>
      </c>
      <c r="AL2338" s="0" t="str">
        <f aca="false">_xlfn.IFS(D2338&lt;=7,"0-7 Days",D2338&lt;=30,"8-30 Days",D2338&lt;=90,"31-90 Days",TRUE(),"90+ Days")</f>
        <v>0-7 Days</v>
      </c>
      <c r="AM2338" s="0" t="str">
        <f aca="false">_xlfn.IFS(OR(F2338="December",F2338="January",F2338="February"),"Winter",OR(F2338="March",F2338="April",F2338="May"),"Spring",OR(F2338="June",F2338="July",F2338="August"),"Summer",TRUE(),"Autumn")</f>
        <v>Winter</v>
      </c>
      <c r="AN2338" s="0" t="str">
        <f aca="false">IF(L2338+M2338&gt;0,"Family","Adult Only")</f>
        <v>Adult Only</v>
      </c>
      <c r="AO2338" s="0" t="str">
        <f aca="false">IF(U2338=V2338,"Same","Changed")</f>
        <v>Changed</v>
      </c>
    </row>
    <row r="2339" customFormat="false" ht="15" hidden="false" customHeight="false" outlineLevel="0" collapsed="false">
      <c r="A2339" s="14" t="n">
        <v>2467</v>
      </c>
      <c r="B2339" s="14" t="s">
        <v>80</v>
      </c>
      <c r="C2339" s="14" t="n">
        <v>0</v>
      </c>
      <c r="D2339" s="14" t="n">
        <v>0</v>
      </c>
      <c r="E2339" s="14" t="n">
        <v>2015</v>
      </c>
      <c r="F2339" s="14" t="s">
        <v>111</v>
      </c>
      <c r="G2339" s="14" t="n">
        <v>44</v>
      </c>
      <c r="H2339" s="14" t="n">
        <v>31</v>
      </c>
      <c r="I2339" s="14" t="n">
        <v>0</v>
      </c>
      <c r="J2339" s="14" t="n">
        <v>1</v>
      </c>
      <c r="K2339" s="14" t="n">
        <v>2</v>
      </c>
      <c r="L2339" s="14" t="n">
        <v>0</v>
      </c>
      <c r="M2339" s="14" t="n">
        <v>0</v>
      </c>
      <c r="N2339" s="14" t="s">
        <v>82</v>
      </c>
      <c r="O2339" s="14" t="s">
        <v>92</v>
      </c>
      <c r="P2339" s="14" t="s">
        <v>93</v>
      </c>
      <c r="Q2339" s="14" t="s">
        <v>94</v>
      </c>
      <c r="R2339" s="14" t="n">
        <v>0</v>
      </c>
      <c r="S2339" s="14" t="n">
        <v>0</v>
      </c>
      <c r="T2339" s="14" t="n">
        <v>0</v>
      </c>
      <c r="U2339" s="14" t="s">
        <v>95</v>
      </c>
      <c r="V2339" s="14" t="s">
        <v>109</v>
      </c>
      <c r="W2339" s="14" t="n">
        <v>0</v>
      </c>
      <c r="X2339" s="14" t="s">
        <v>86</v>
      </c>
      <c r="Y2339" s="14" t="n">
        <v>240</v>
      </c>
      <c r="Z2339" s="14" t="n">
        <v>0</v>
      </c>
      <c r="AA2339" s="14" t="n">
        <v>0</v>
      </c>
      <c r="AB2339" s="14" t="s">
        <v>87</v>
      </c>
      <c r="AC2339" s="14" t="n">
        <v>49</v>
      </c>
      <c r="AD2339" s="14" t="n">
        <v>0</v>
      </c>
      <c r="AE2339" s="14" t="n">
        <v>0</v>
      </c>
      <c r="AF2339" s="14" t="s">
        <v>88</v>
      </c>
      <c r="AG2339" s="15" t="n">
        <v>42309</v>
      </c>
      <c r="AH2339" s="14" t="n">
        <f aca="false">I2339+J2339</f>
        <v>1</v>
      </c>
      <c r="AI2339" s="14" t="n">
        <f aca="false">K2339+L2339+M2339</f>
        <v>2</v>
      </c>
      <c r="AJ2339" s="14" t="n">
        <f aca="false">AC2339*AH2339</f>
        <v>49</v>
      </c>
      <c r="AK2339" s="14" t="str">
        <f aca="false">IF(C2339=1,"Cancelled","Completed")</f>
        <v>Completed</v>
      </c>
      <c r="AL2339" s="14" t="str">
        <f aca="false">_xlfn.IFS(D2339&lt;=7,"0-7 Days",D2339&lt;=30,"8-30 Days",D2339&lt;=90,"31-90 Days",TRUE(),"90+ Days")</f>
        <v>0-7 Days</v>
      </c>
      <c r="AM2339" s="14" t="str">
        <f aca="false">_xlfn.IFS(OR(F2339="December",F2339="January",F2339="February"),"Winter",OR(F2339="March",F2339="April",F2339="May"),"Spring",OR(F2339="June",F2339="July",F2339="August"),"Summer",TRUE(),"Autumn")</f>
        <v>Autumn</v>
      </c>
      <c r="AN2339" s="14" t="str">
        <f aca="false">IF(L2339+M2339&gt;0,"Family","Adult Only")</f>
        <v>Adult Only</v>
      </c>
      <c r="AO2339" s="14" t="str">
        <f aca="false">IF(U2339=V2339,"Same","Changed")</f>
        <v>Changed</v>
      </c>
    </row>
    <row r="2340" customFormat="false" ht="15" hidden="false" customHeight="false" outlineLevel="0" collapsed="false">
      <c r="A2340" s="0" t="n">
        <v>2468</v>
      </c>
      <c r="B2340" s="0" t="s">
        <v>90</v>
      </c>
      <c r="C2340" s="0" t="n">
        <v>1</v>
      </c>
      <c r="D2340" s="0" t="n">
        <v>19</v>
      </c>
      <c r="E2340" s="0" t="n">
        <v>2015</v>
      </c>
      <c r="F2340" s="0" t="s">
        <v>111</v>
      </c>
      <c r="G2340" s="0" t="n">
        <v>41</v>
      </c>
      <c r="H2340" s="0" t="n">
        <v>6</v>
      </c>
      <c r="I2340" s="0" t="n">
        <v>0</v>
      </c>
      <c r="J2340" s="0" t="n">
        <v>3</v>
      </c>
      <c r="K2340" s="0" t="n">
        <v>2</v>
      </c>
      <c r="L2340" s="0" t="n">
        <v>0</v>
      </c>
      <c r="M2340" s="0" t="n">
        <v>0</v>
      </c>
      <c r="N2340" s="0" t="s">
        <v>82</v>
      </c>
      <c r="O2340" s="0" t="s">
        <v>92</v>
      </c>
      <c r="P2340" s="0" t="s">
        <v>99</v>
      </c>
      <c r="Q2340" s="0" t="s">
        <v>94</v>
      </c>
      <c r="R2340" s="0" t="n">
        <v>1</v>
      </c>
      <c r="S2340" s="0" t="n">
        <v>1</v>
      </c>
      <c r="T2340" s="0" t="n">
        <v>0</v>
      </c>
      <c r="U2340" s="0" t="s">
        <v>95</v>
      </c>
      <c r="V2340" s="0" t="s">
        <v>95</v>
      </c>
      <c r="W2340" s="0" t="n">
        <v>0</v>
      </c>
      <c r="X2340" s="0" t="s">
        <v>120</v>
      </c>
      <c r="Y2340" s="0" t="n">
        <v>82</v>
      </c>
      <c r="Z2340" s="0" t="n">
        <v>0</v>
      </c>
      <c r="AA2340" s="0" t="n">
        <v>0</v>
      </c>
      <c r="AB2340" s="0" t="s">
        <v>87</v>
      </c>
      <c r="AC2340" s="0" t="n">
        <v>90</v>
      </c>
      <c r="AD2340" s="0" t="n">
        <v>0</v>
      </c>
      <c r="AE2340" s="0" t="n">
        <v>0</v>
      </c>
      <c r="AF2340" s="0" t="s">
        <v>96</v>
      </c>
      <c r="AG2340" s="13" t="n">
        <v>42264</v>
      </c>
      <c r="AH2340" s="25" t="n">
        <f aca="false">I2340+J2340</f>
        <v>3</v>
      </c>
      <c r="AI2340" s="25" t="n">
        <f aca="false">K2340+L2340+M2340</f>
        <v>2</v>
      </c>
      <c r="AJ2340" s="25" t="n">
        <f aca="false">AC2340*AH2340</f>
        <v>270</v>
      </c>
      <c r="AK2340" s="0" t="str">
        <f aca="false">IF(C2340=1,"Cancelled","Completed")</f>
        <v>Cancelled</v>
      </c>
      <c r="AL2340" s="0" t="str">
        <f aca="false">_xlfn.IFS(D2340&lt;=7,"0-7 Days",D2340&lt;=30,"8-30 Days",D2340&lt;=90,"31-90 Days",TRUE(),"90+ Days")</f>
        <v>8-30 Days</v>
      </c>
      <c r="AM2340" s="0" t="str">
        <f aca="false">_xlfn.IFS(OR(F2340="December",F2340="January",F2340="February"),"Winter",OR(F2340="March",F2340="April",F2340="May"),"Spring",OR(F2340="June",F2340="July",F2340="August"),"Summer",TRUE(),"Autumn")</f>
        <v>Autumn</v>
      </c>
      <c r="AN2340" s="0" t="str">
        <f aca="false">IF(L2340+M2340&gt;0,"Family","Adult Only")</f>
        <v>Adult Only</v>
      </c>
      <c r="AO2340" s="0" t="str">
        <f aca="false">IF(U2340=V2340,"Same","Changed")</f>
        <v>Same</v>
      </c>
    </row>
    <row r="2341" customFormat="false" ht="15" hidden="false" customHeight="false" outlineLevel="0" collapsed="false">
      <c r="A2341" s="14" t="n">
        <v>2469</v>
      </c>
      <c r="B2341" s="14" t="s">
        <v>90</v>
      </c>
      <c r="C2341" s="14" t="n">
        <v>0</v>
      </c>
      <c r="D2341" s="14" t="n">
        <v>6</v>
      </c>
      <c r="E2341" s="14" t="n">
        <v>2016</v>
      </c>
      <c r="F2341" s="14" t="s">
        <v>106</v>
      </c>
      <c r="G2341" s="14" t="n">
        <v>15</v>
      </c>
      <c r="H2341" s="14" t="n">
        <v>7</v>
      </c>
      <c r="I2341" s="14" t="n">
        <v>0</v>
      </c>
      <c r="J2341" s="14" t="n">
        <v>1</v>
      </c>
      <c r="K2341" s="14" t="n">
        <v>1</v>
      </c>
      <c r="L2341" s="14" t="n">
        <v>0</v>
      </c>
      <c r="M2341" s="14" t="n">
        <v>0</v>
      </c>
      <c r="N2341" s="14" t="s">
        <v>82</v>
      </c>
      <c r="O2341" s="14" t="s">
        <v>92</v>
      </c>
      <c r="P2341" s="14" t="s">
        <v>154</v>
      </c>
      <c r="Q2341" s="14" t="s">
        <v>128</v>
      </c>
      <c r="R2341" s="14" t="n">
        <v>0</v>
      </c>
      <c r="S2341" s="14" t="n">
        <v>0</v>
      </c>
      <c r="T2341" s="14" t="n">
        <v>0</v>
      </c>
      <c r="U2341" s="14" t="s">
        <v>95</v>
      </c>
      <c r="V2341" s="14" t="s">
        <v>95</v>
      </c>
      <c r="W2341" s="14" t="n">
        <v>0</v>
      </c>
      <c r="X2341" s="14" t="s">
        <v>86</v>
      </c>
      <c r="Y2341" s="14" t="n">
        <v>0</v>
      </c>
      <c r="Z2341" s="14" t="n">
        <v>153</v>
      </c>
      <c r="AA2341" s="14" t="n">
        <v>0</v>
      </c>
      <c r="AB2341" s="14" t="s">
        <v>87</v>
      </c>
      <c r="AC2341" s="14" t="n">
        <v>95</v>
      </c>
      <c r="AD2341" s="14" t="n">
        <v>0</v>
      </c>
      <c r="AE2341" s="14" t="n">
        <v>0</v>
      </c>
      <c r="AF2341" s="14" t="s">
        <v>88</v>
      </c>
      <c r="AG2341" s="15" t="n">
        <v>42468</v>
      </c>
      <c r="AH2341" s="14" t="n">
        <f aca="false">I2341+J2341</f>
        <v>1</v>
      </c>
      <c r="AI2341" s="14" t="n">
        <f aca="false">K2341+L2341+M2341</f>
        <v>1</v>
      </c>
      <c r="AJ2341" s="14" t="n">
        <f aca="false">AC2341*AH2341</f>
        <v>95</v>
      </c>
      <c r="AK2341" s="14" t="str">
        <f aca="false">IF(C2341=1,"Cancelled","Completed")</f>
        <v>Completed</v>
      </c>
      <c r="AL2341" s="14" t="str">
        <f aca="false">_xlfn.IFS(D2341&lt;=7,"0-7 Days",D2341&lt;=30,"8-30 Days",D2341&lt;=90,"31-90 Days",TRUE(),"90+ Days")</f>
        <v>0-7 Days</v>
      </c>
      <c r="AM2341" s="14" t="str">
        <f aca="false">_xlfn.IFS(OR(F2341="December",F2341="January",F2341="February"),"Winter",OR(F2341="March",F2341="April",F2341="May"),"Spring",OR(F2341="June",F2341="July",F2341="August"),"Summer",TRUE(),"Autumn")</f>
        <v>Spring</v>
      </c>
      <c r="AN2341" s="14" t="str">
        <f aca="false">IF(L2341+M2341&gt;0,"Family","Adult Only")</f>
        <v>Adult Only</v>
      </c>
      <c r="AO2341" s="14" t="str">
        <f aca="false">IF(U2341=V2341,"Same","Changed")</f>
        <v>Same</v>
      </c>
    </row>
    <row r="2342" customFormat="false" ht="15" hidden="false" customHeight="false" outlineLevel="0" collapsed="false">
      <c r="A2342" s="0" t="n">
        <v>2470</v>
      </c>
      <c r="B2342" s="0" t="s">
        <v>80</v>
      </c>
      <c r="C2342" s="0" t="n">
        <v>0</v>
      </c>
      <c r="D2342" s="0" t="n">
        <v>59</v>
      </c>
      <c r="E2342" s="0" t="n">
        <v>2017</v>
      </c>
      <c r="F2342" s="0" t="s">
        <v>119</v>
      </c>
      <c r="G2342" s="0" t="n">
        <v>33</v>
      </c>
      <c r="H2342" s="0" t="n">
        <v>14</v>
      </c>
      <c r="I2342" s="0" t="n">
        <v>1</v>
      </c>
      <c r="J2342" s="0" t="n">
        <v>4</v>
      </c>
      <c r="K2342" s="0" t="n">
        <v>2</v>
      </c>
      <c r="L2342" s="0" t="n">
        <v>1</v>
      </c>
      <c r="M2342" s="0" t="n">
        <v>0</v>
      </c>
      <c r="N2342" s="0" t="s">
        <v>112</v>
      </c>
      <c r="O2342" s="0" t="s">
        <v>92</v>
      </c>
      <c r="P2342" s="0" t="s">
        <v>84</v>
      </c>
      <c r="Q2342" s="0" t="s">
        <v>84</v>
      </c>
      <c r="R2342" s="0" t="n">
        <v>0</v>
      </c>
      <c r="S2342" s="0" t="n">
        <v>0</v>
      </c>
      <c r="T2342" s="0" t="n">
        <v>0</v>
      </c>
      <c r="U2342" s="0" t="s">
        <v>95</v>
      </c>
      <c r="V2342" s="0" t="s">
        <v>95</v>
      </c>
      <c r="W2342" s="0" t="n">
        <v>1</v>
      </c>
      <c r="X2342" s="0" t="s">
        <v>86</v>
      </c>
      <c r="Y2342" s="0" t="n">
        <v>0</v>
      </c>
      <c r="Z2342" s="0" t="n">
        <v>0</v>
      </c>
      <c r="AA2342" s="0" t="n">
        <v>0</v>
      </c>
      <c r="AB2342" s="0" t="s">
        <v>87</v>
      </c>
      <c r="AC2342" s="0" t="n">
        <v>262</v>
      </c>
      <c r="AD2342" s="0" t="n">
        <v>0</v>
      </c>
      <c r="AE2342" s="0" t="n">
        <v>1</v>
      </c>
      <c r="AF2342" s="0" t="s">
        <v>88</v>
      </c>
      <c r="AG2342" s="13" t="n">
        <v>42966</v>
      </c>
      <c r="AH2342" s="25" t="n">
        <f aca="false">I2342+J2342</f>
        <v>5</v>
      </c>
      <c r="AI2342" s="25" t="n">
        <f aca="false">K2342+L2342+M2342</f>
        <v>3</v>
      </c>
      <c r="AJ2342" s="25" t="n">
        <f aca="false">AC2342*AH2342</f>
        <v>1310</v>
      </c>
      <c r="AK2342" s="0" t="str">
        <f aca="false">IF(C2342=1,"Cancelled","Completed")</f>
        <v>Completed</v>
      </c>
      <c r="AL2342" s="0" t="str">
        <f aca="false">_xlfn.IFS(D2342&lt;=7,"0-7 Days",D2342&lt;=30,"8-30 Days",D2342&lt;=90,"31-90 Days",TRUE(),"90+ Days")</f>
        <v>31-90 Days</v>
      </c>
      <c r="AM2342" s="0" t="str">
        <f aca="false">_xlfn.IFS(OR(F2342="December",F2342="January",F2342="February"),"Winter",OR(F2342="March",F2342="April",F2342="May"),"Spring",OR(F2342="June",F2342="July",F2342="August"),"Summer",TRUE(),"Autumn")</f>
        <v>Summer</v>
      </c>
      <c r="AN2342" s="0" t="str">
        <f aca="false">IF(L2342+M2342&gt;0,"Family","Adult Only")</f>
        <v>Family</v>
      </c>
      <c r="AO2342" s="0" t="str">
        <f aca="false">IF(U2342=V2342,"Same","Changed")</f>
        <v>Same</v>
      </c>
    </row>
    <row r="2343" customFormat="false" ht="15" hidden="false" customHeight="false" outlineLevel="0" collapsed="false">
      <c r="A2343" s="14" t="n">
        <v>2471</v>
      </c>
      <c r="B2343" s="14" t="s">
        <v>80</v>
      </c>
      <c r="C2343" s="14" t="n">
        <v>0</v>
      </c>
      <c r="D2343" s="14" t="n">
        <v>1</v>
      </c>
      <c r="E2343" s="14" t="n">
        <v>2016</v>
      </c>
      <c r="F2343" s="14" t="s">
        <v>111</v>
      </c>
      <c r="G2343" s="14" t="n">
        <v>44</v>
      </c>
      <c r="H2343" s="14" t="n">
        <v>25</v>
      </c>
      <c r="I2343" s="14" t="n">
        <v>0</v>
      </c>
      <c r="J2343" s="14" t="n">
        <v>1</v>
      </c>
      <c r="K2343" s="14" t="n">
        <v>1</v>
      </c>
      <c r="L2343" s="14" t="n">
        <v>0</v>
      </c>
      <c r="M2343" s="14" t="n">
        <v>0</v>
      </c>
      <c r="N2343" s="14" t="s">
        <v>82</v>
      </c>
      <c r="O2343" s="14" t="s">
        <v>92</v>
      </c>
      <c r="P2343" s="14" t="s">
        <v>128</v>
      </c>
      <c r="Q2343" s="14" t="s">
        <v>128</v>
      </c>
      <c r="R2343" s="14" t="n">
        <v>1</v>
      </c>
      <c r="S2343" s="14" t="n">
        <v>0</v>
      </c>
      <c r="T2343" s="14" t="n">
        <v>7</v>
      </c>
      <c r="U2343" s="14" t="s">
        <v>95</v>
      </c>
      <c r="V2343" s="14" t="s">
        <v>95</v>
      </c>
      <c r="W2343" s="14" t="n">
        <v>0</v>
      </c>
      <c r="X2343" s="14" t="s">
        <v>86</v>
      </c>
      <c r="Y2343" s="14" t="n">
        <v>47</v>
      </c>
      <c r="Z2343" s="14" t="n">
        <v>0</v>
      </c>
      <c r="AA2343" s="14" t="n">
        <v>0</v>
      </c>
      <c r="AB2343" s="14" t="s">
        <v>101</v>
      </c>
      <c r="AC2343" s="14" t="n">
        <v>42</v>
      </c>
      <c r="AD2343" s="14" t="n">
        <v>0</v>
      </c>
      <c r="AE2343" s="14" t="n">
        <v>0</v>
      </c>
      <c r="AF2343" s="14" t="s">
        <v>88</v>
      </c>
      <c r="AG2343" s="15" t="n">
        <v>42669</v>
      </c>
      <c r="AH2343" s="14" t="n">
        <f aca="false">I2343+J2343</f>
        <v>1</v>
      </c>
      <c r="AI2343" s="14" t="n">
        <f aca="false">K2343+L2343+M2343</f>
        <v>1</v>
      </c>
      <c r="AJ2343" s="14" t="n">
        <f aca="false">AC2343*AH2343</f>
        <v>42</v>
      </c>
      <c r="AK2343" s="14" t="str">
        <f aca="false">IF(C2343=1,"Cancelled","Completed")</f>
        <v>Completed</v>
      </c>
      <c r="AL2343" s="14" t="str">
        <f aca="false">_xlfn.IFS(D2343&lt;=7,"0-7 Days",D2343&lt;=30,"8-30 Days",D2343&lt;=90,"31-90 Days",TRUE(),"90+ Days")</f>
        <v>0-7 Days</v>
      </c>
      <c r="AM2343" s="14" t="str">
        <f aca="false">_xlfn.IFS(OR(F2343="December",F2343="January",F2343="February"),"Winter",OR(F2343="March",F2343="April",F2343="May"),"Spring",OR(F2343="June",F2343="July",F2343="August"),"Summer",TRUE(),"Autumn")</f>
        <v>Autumn</v>
      </c>
      <c r="AN2343" s="14" t="str">
        <f aca="false">IF(L2343+M2343&gt;0,"Family","Adult Only")</f>
        <v>Adult Only</v>
      </c>
      <c r="AO2343" s="14" t="str">
        <f aca="false">IF(U2343=V2343,"Same","Changed")</f>
        <v>Same</v>
      </c>
    </row>
    <row r="2344" customFormat="false" ht="15" hidden="false" customHeight="false" outlineLevel="0" collapsed="false">
      <c r="A2344" s="0" t="n">
        <v>2472</v>
      </c>
      <c r="B2344" s="0" t="s">
        <v>90</v>
      </c>
      <c r="C2344" s="0" t="n">
        <v>0</v>
      </c>
      <c r="D2344" s="0" t="n">
        <v>6</v>
      </c>
      <c r="E2344" s="0" t="n">
        <v>2017</v>
      </c>
      <c r="F2344" s="0" t="s">
        <v>103</v>
      </c>
      <c r="G2344" s="0" t="n">
        <v>13</v>
      </c>
      <c r="H2344" s="0" t="n">
        <v>30</v>
      </c>
      <c r="I2344" s="0" t="n">
        <v>0</v>
      </c>
      <c r="J2344" s="0" t="n">
        <v>1</v>
      </c>
      <c r="K2344" s="0" t="n">
        <v>2</v>
      </c>
      <c r="L2344" s="0" t="n">
        <v>0</v>
      </c>
      <c r="M2344" s="0" t="n">
        <v>0</v>
      </c>
      <c r="N2344" s="0" t="s">
        <v>82</v>
      </c>
      <c r="O2344" s="0" t="s">
        <v>122</v>
      </c>
      <c r="P2344" s="0" t="s">
        <v>93</v>
      </c>
      <c r="Q2344" s="0" t="s">
        <v>94</v>
      </c>
      <c r="R2344" s="0" t="n">
        <v>0</v>
      </c>
      <c r="S2344" s="0" t="n">
        <v>0</v>
      </c>
      <c r="T2344" s="0" t="n">
        <v>0</v>
      </c>
      <c r="U2344" s="0" t="s">
        <v>95</v>
      </c>
      <c r="V2344" s="0" t="s">
        <v>95</v>
      </c>
      <c r="W2344" s="0" t="n">
        <v>0</v>
      </c>
      <c r="X2344" s="0" t="s">
        <v>86</v>
      </c>
      <c r="Y2344" s="0" t="n">
        <v>9</v>
      </c>
      <c r="Z2344" s="0" t="n">
        <v>0</v>
      </c>
      <c r="AA2344" s="0" t="n">
        <v>0</v>
      </c>
      <c r="AB2344" s="0" t="s">
        <v>87</v>
      </c>
      <c r="AC2344" s="0" t="n">
        <v>118</v>
      </c>
      <c r="AD2344" s="0" t="n">
        <v>0</v>
      </c>
      <c r="AE2344" s="0" t="n">
        <v>2</v>
      </c>
      <c r="AF2344" s="0" t="s">
        <v>88</v>
      </c>
      <c r="AG2344" s="13" t="n">
        <v>42825</v>
      </c>
      <c r="AH2344" s="25" t="n">
        <f aca="false">I2344+J2344</f>
        <v>1</v>
      </c>
      <c r="AI2344" s="25" t="n">
        <f aca="false">K2344+L2344+M2344</f>
        <v>2</v>
      </c>
      <c r="AJ2344" s="25" t="n">
        <f aca="false">AC2344*AH2344</f>
        <v>118</v>
      </c>
      <c r="AK2344" s="0" t="str">
        <f aca="false">IF(C2344=1,"Cancelled","Completed")</f>
        <v>Completed</v>
      </c>
      <c r="AL2344" s="0" t="str">
        <f aca="false">_xlfn.IFS(D2344&lt;=7,"0-7 Days",D2344&lt;=30,"8-30 Days",D2344&lt;=90,"31-90 Days",TRUE(),"90+ Days")</f>
        <v>0-7 Days</v>
      </c>
      <c r="AM2344" s="0" t="str">
        <f aca="false">_xlfn.IFS(OR(F2344="December",F2344="January",F2344="February"),"Winter",OR(F2344="March",F2344="April",F2344="May"),"Spring",OR(F2344="June",F2344="July",F2344="August"),"Summer",TRUE(),"Autumn")</f>
        <v>Spring</v>
      </c>
      <c r="AN2344" s="0" t="str">
        <f aca="false">IF(L2344+M2344&gt;0,"Family","Adult Only")</f>
        <v>Adult Only</v>
      </c>
      <c r="AO2344" s="0" t="str">
        <f aca="false">IF(U2344=V2344,"Same","Changed")</f>
        <v>Same</v>
      </c>
    </row>
    <row r="2345" customFormat="false" ht="15" hidden="false" customHeight="false" outlineLevel="0" collapsed="false">
      <c r="A2345" s="14" t="n">
        <v>2473</v>
      </c>
      <c r="B2345" s="14" t="s">
        <v>80</v>
      </c>
      <c r="C2345" s="14" t="n">
        <v>0</v>
      </c>
      <c r="D2345" s="14" t="n">
        <v>17</v>
      </c>
      <c r="E2345" s="14" t="n">
        <v>2017</v>
      </c>
      <c r="F2345" s="14" t="s">
        <v>106</v>
      </c>
      <c r="G2345" s="14" t="n">
        <v>15</v>
      </c>
      <c r="H2345" s="14" t="n">
        <v>13</v>
      </c>
      <c r="I2345" s="14" t="n">
        <v>0</v>
      </c>
      <c r="J2345" s="14" t="n">
        <v>3</v>
      </c>
      <c r="K2345" s="14" t="n">
        <v>2</v>
      </c>
      <c r="L2345" s="14" t="n">
        <v>0</v>
      </c>
      <c r="M2345" s="14" t="n">
        <v>0</v>
      </c>
      <c r="N2345" s="14" t="s">
        <v>112</v>
      </c>
      <c r="O2345" s="14" t="s">
        <v>115</v>
      </c>
      <c r="P2345" s="14" t="s">
        <v>93</v>
      </c>
      <c r="Q2345" s="14" t="s">
        <v>94</v>
      </c>
      <c r="R2345" s="14" t="n">
        <v>0</v>
      </c>
      <c r="S2345" s="14" t="n">
        <v>0</v>
      </c>
      <c r="T2345" s="14" t="n">
        <v>0</v>
      </c>
      <c r="U2345" s="14" t="s">
        <v>95</v>
      </c>
      <c r="V2345" s="14" t="s">
        <v>95</v>
      </c>
      <c r="W2345" s="14" t="n">
        <v>0</v>
      </c>
      <c r="X2345" s="14" t="s">
        <v>86</v>
      </c>
      <c r="Y2345" s="14" t="n">
        <v>240</v>
      </c>
      <c r="Z2345" s="14" t="n">
        <v>0</v>
      </c>
      <c r="AA2345" s="14" t="n">
        <v>0</v>
      </c>
      <c r="AB2345" s="14" t="s">
        <v>101</v>
      </c>
      <c r="AC2345" s="14" t="n">
        <v>152</v>
      </c>
      <c r="AD2345" s="14" t="n">
        <v>0</v>
      </c>
      <c r="AE2345" s="14" t="n">
        <v>2</v>
      </c>
      <c r="AF2345" s="14" t="s">
        <v>88</v>
      </c>
      <c r="AG2345" s="15" t="n">
        <v>42841</v>
      </c>
      <c r="AH2345" s="14" t="n">
        <f aca="false">I2345+J2345</f>
        <v>3</v>
      </c>
      <c r="AI2345" s="14" t="n">
        <f aca="false">K2345+L2345+M2345</f>
        <v>2</v>
      </c>
      <c r="AJ2345" s="14" t="n">
        <f aca="false">AC2345*AH2345</f>
        <v>456</v>
      </c>
      <c r="AK2345" s="14" t="str">
        <f aca="false">IF(C2345=1,"Cancelled","Completed")</f>
        <v>Completed</v>
      </c>
      <c r="AL2345" s="14" t="str">
        <f aca="false">_xlfn.IFS(D2345&lt;=7,"0-7 Days",D2345&lt;=30,"8-30 Days",D2345&lt;=90,"31-90 Days",TRUE(),"90+ Days")</f>
        <v>8-30 Days</v>
      </c>
      <c r="AM2345" s="14" t="str">
        <f aca="false">_xlfn.IFS(OR(F2345="December",F2345="January",F2345="February"),"Winter",OR(F2345="March",F2345="April",F2345="May"),"Spring",OR(F2345="June",F2345="July",F2345="August"),"Summer",TRUE(),"Autumn")</f>
        <v>Spring</v>
      </c>
      <c r="AN2345" s="14" t="str">
        <f aca="false">IF(L2345+M2345&gt;0,"Family","Adult Only")</f>
        <v>Adult Only</v>
      </c>
      <c r="AO2345" s="14" t="str">
        <f aca="false">IF(U2345=V2345,"Same","Changed")</f>
        <v>Same</v>
      </c>
    </row>
    <row r="2346" customFormat="false" ht="15" hidden="false" customHeight="false" outlineLevel="0" collapsed="false">
      <c r="A2346" s="0" t="n">
        <v>2474</v>
      </c>
      <c r="B2346" s="0" t="s">
        <v>90</v>
      </c>
      <c r="C2346" s="0" t="n">
        <v>1</v>
      </c>
      <c r="D2346" s="0" t="n">
        <v>10</v>
      </c>
      <c r="E2346" s="0" t="n">
        <v>2016</v>
      </c>
      <c r="F2346" s="0" t="s">
        <v>114</v>
      </c>
      <c r="G2346" s="0" t="n">
        <v>38</v>
      </c>
      <c r="H2346" s="0" t="n">
        <v>15</v>
      </c>
      <c r="I2346" s="0" t="n">
        <v>0</v>
      </c>
      <c r="J2346" s="0" t="n">
        <v>1</v>
      </c>
      <c r="K2346" s="0" t="n">
        <v>1</v>
      </c>
      <c r="L2346" s="0" t="n">
        <v>0</v>
      </c>
      <c r="M2346" s="0" t="n">
        <v>0</v>
      </c>
      <c r="N2346" s="0" t="s">
        <v>82</v>
      </c>
      <c r="O2346" s="0" t="s">
        <v>140</v>
      </c>
      <c r="P2346" s="0" t="s">
        <v>93</v>
      </c>
      <c r="Q2346" s="0" t="s">
        <v>94</v>
      </c>
      <c r="R2346" s="0" t="n">
        <v>0</v>
      </c>
      <c r="S2346" s="0" t="n">
        <v>0</v>
      </c>
      <c r="T2346" s="0" t="n">
        <v>0</v>
      </c>
      <c r="U2346" s="0" t="s">
        <v>95</v>
      </c>
      <c r="V2346" s="0" t="s">
        <v>95</v>
      </c>
      <c r="W2346" s="0" t="n">
        <v>0</v>
      </c>
      <c r="X2346" s="0" t="s">
        <v>86</v>
      </c>
      <c r="Y2346" s="0" t="n">
        <v>9</v>
      </c>
      <c r="Z2346" s="0" t="n">
        <v>0</v>
      </c>
      <c r="AA2346" s="0" t="n">
        <v>0</v>
      </c>
      <c r="AB2346" s="0" t="s">
        <v>87</v>
      </c>
      <c r="AC2346" s="0" t="n">
        <v>143.1</v>
      </c>
      <c r="AD2346" s="0" t="n">
        <v>0</v>
      </c>
      <c r="AE2346" s="0" t="n">
        <v>1</v>
      </c>
      <c r="AF2346" s="0" t="s">
        <v>96</v>
      </c>
      <c r="AG2346" s="13" t="n">
        <v>42621</v>
      </c>
      <c r="AH2346" s="25" t="n">
        <f aca="false">I2346+J2346</f>
        <v>1</v>
      </c>
      <c r="AI2346" s="25" t="n">
        <f aca="false">K2346+L2346+M2346</f>
        <v>1</v>
      </c>
      <c r="AJ2346" s="25" t="n">
        <f aca="false">AC2346*AH2346</f>
        <v>143.1</v>
      </c>
      <c r="AK2346" s="0" t="str">
        <f aca="false">IF(C2346=1,"Cancelled","Completed")</f>
        <v>Cancelled</v>
      </c>
      <c r="AL2346" s="0" t="str">
        <f aca="false">_xlfn.IFS(D2346&lt;=7,"0-7 Days",D2346&lt;=30,"8-30 Days",D2346&lt;=90,"31-90 Days",TRUE(),"90+ Days")</f>
        <v>8-30 Days</v>
      </c>
      <c r="AM2346" s="0" t="str">
        <f aca="false">_xlfn.IFS(OR(F2346="December",F2346="January",F2346="February"),"Winter",OR(F2346="March",F2346="April",F2346="May"),"Spring",OR(F2346="June",F2346="July",F2346="August"),"Summer",TRUE(),"Autumn")</f>
        <v>Autumn</v>
      </c>
      <c r="AN2346" s="0" t="str">
        <f aca="false">IF(L2346+M2346&gt;0,"Family","Adult Only")</f>
        <v>Adult Only</v>
      </c>
      <c r="AO2346" s="0" t="str">
        <f aca="false">IF(U2346=V2346,"Same","Changed")</f>
        <v>Same</v>
      </c>
    </row>
    <row r="2347" customFormat="false" ht="15" hidden="false" customHeight="false" outlineLevel="0" collapsed="false">
      <c r="A2347" s="14" t="n">
        <v>2475</v>
      </c>
      <c r="B2347" s="14" t="s">
        <v>90</v>
      </c>
      <c r="C2347" s="14" t="n">
        <v>0</v>
      </c>
      <c r="D2347" s="14" t="n">
        <v>42</v>
      </c>
      <c r="E2347" s="14" t="n">
        <v>2017</v>
      </c>
      <c r="F2347" s="14" t="s">
        <v>118</v>
      </c>
      <c r="G2347" s="14" t="n">
        <v>7</v>
      </c>
      <c r="H2347" s="14" t="n">
        <v>16</v>
      </c>
      <c r="I2347" s="14" t="n">
        <v>0</v>
      </c>
      <c r="J2347" s="14" t="n">
        <v>3</v>
      </c>
      <c r="K2347" s="14" t="n">
        <v>2</v>
      </c>
      <c r="L2347" s="14" t="n">
        <v>0</v>
      </c>
      <c r="M2347" s="14" t="n">
        <v>0</v>
      </c>
      <c r="N2347" s="14" t="s">
        <v>107</v>
      </c>
      <c r="O2347" s="14" t="s">
        <v>92</v>
      </c>
      <c r="P2347" s="14" t="s">
        <v>93</v>
      </c>
      <c r="Q2347" s="14" t="s">
        <v>94</v>
      </c>
      <c r="R2347" s="14" t="n">
        <v>0</v>
      </c>
      <c r="S2347" s="14" t="n">
        <v>0</v>
      </c>
      <c r="T2347" s="14" t="n">
        <v>0</v>
      </c>
      <c r="U2347" s="14" t="s">
        <v>95</v>
      </c>
      <c r="V2347" s="14" t="s">
        <v>95</v>
      </c>
      <c r="W2347" s="14" t="n">
        <v>0</v>
      </c>
      <c r="X2347" s="14" t="s">
        <v>86</v>
      </c>
      <c r="Y2347" s="14" t="n">
        <v>7</v>
      </c>
      <c r="Z2347" s="14" t="n">
        <v>0</v>
      </c>
      <c r="AA2347" s="14" t="n">
        <v>0</v>
      </c>
      <c r="AB2347" s="14" t="s">
        <v>87</v>
      </c>
      <c r="AC2347" s="14" t="n">
        <v>67.76</v>
      </c>
      <c r="AD2347" s="14" t="n">
        <v>0</v>
      </c>
      <c r="AE2347" s="14" t="n">
        <v>2</v>
      </c>
      <c r="AF2347" s="14" t="s">
        <v>88</v>
      </c>
      <c r="AG2347" s="15" t="n">
        <v>42785</v>
      </c>
      <c r="AH2347" s="14" t="n">
        <f aca="false">I2347+J2347</f>
        <v>3</v>
      </c>
      <c r="AI2347" s="14" t="n">
        <f aca="false">K2347+L2347+M2347</f>
        <v>2</v>
      </c>
      <c r="AJ2347" s="14" t="n">
        <f aca="false">AC2347*AH2347</f>
        <v>203.28</v>
      </c>
      <c r="AK2347" s="14" t="str">
        <f aca="false">IF(C2347=1,"Cancelled","Completed")</f>
        <v>Completed</v>
      </c>
      <c r="AL2347" s="14" t="str">
        <f aca="false">_xlfn.IFS(D2347&lt;=7,"0-7 Days",D2347&lt;=30,"8-30 Days",D2347&lt;=90,"31-90 Days",TRUE(),"90+ Days")</f>
        <v>31-90 Days</v>
      </c>
      <c r="AM2347" s="14" t="str">
        <f aca="false">_xlfn.IFS(OR(F2347="December",F2347="January",F2347="February"),"Winter",OR(F2347="March",F2347="April",F2347="May"),"Spring",OR(F2347="June",F2347="July",F2347="August"),"Summer",TRUE(),"Autumn")</f>
        <v>Winter</v>
      </c>
      <c r="AN2347" s="14" t="str">
        <f aca="false">IF(L2347+M2347&gt;0,"Family","Adult Only")</f>
        <v>Adult Only</v>
      </c>
      <c r="AO2347" s="14" t="str">
        <f aca="false">IF(U2347=V2347,"Same","Changed")</f>
        <v>Same</v>
      </c>
    </row>
    <row r="2348" customFormat="false" ht="15" hidden="false" customHeight="false" outlineLevel="0" collapsed="false">
      <c r="A2348" s="0" t="n">
        <v>2477</v>
      </c>
      <c r="B2348" s="0" t="s">
        <v>80</v>
      </c>
      <c r="C2348" s="0" t="n">
        <v>0</v>
      </c>
      <c r="D2348" s="0" t="n">
        <v>1</v>
      </c>
      <c r="E2348" s="0" t="n">
        <v>2017</v>
      </c>
      <c r="F2348" s="0" t="s">
        <v>103</v>
      </c>
      <c r="G2348" s="0" t="n">
        <v>9</v>
      </c>
      <c r="H2348" s="0" t="n">
        <v>4</v>
      </c>
      <c r="I2348" s="0" t="n">
        <v>0</v>
      </c>
      <c r="J2348" s="0" t="n">
        <v>1</v>
      </c>
      <c r="K2348" s="0" t="n">
        <v>2</v>
      </c>
      <c r="L2348" s="0" t="n">
        <v>0</v>
      </c>
      <c r="M2348" s="0" t="n">
        <v>0</v>
      </c>
      <c r="N2348" s="0" t="s">
        <v>82</v>
      </c>
      <c r="O2348" s="0" t="s">
        <v>92</v>
      </c>
      <c r="P2348" s="0" t="s">
        <v>93</v>
      </c>
      <c r="Q2348" s="0" t="s">
        <v>94</v>
      </c>
      <c r="R2348" s="0" t="n">
        <v>0</v>
      </c>
      <c r="S2348" s="0" t="n">
        <v>0</v>
      </c>
      <c r="T2348" s="0" t="n">
        <v>0</v>
      </c>
      <c r="U2348" s="0" t="s">
        <v>95</v>
      </c>
      <c r="V2348" s="0" t="s">
        <v>109</v>
      </c>
      <c r="W2348" s="0" t="n">
        <v>2</v>
      </c>
      <c r="X2348" s="0" t="s">
        <v>86</v>
      </c>
      <c r="Y2348" s="0" t="n">
        <v>240</v>
      </c>
      <c r="Z2348" s="0" t="n">
        <v>0</v>
      </c>
      <c r="AA2348" s="0" t="n">
        <v>0</v>
      </c>
      <c r="AB2348" s="0" t="s">
        <v>101</v>
      </c>
      <c r="AC2348" s="0" t="n">
        <v>65</v>
      </c>
      <c r="AD2348" s="0" t="n">
        <v>0</v>
      </c>
      <c r="AE2348" s="0" t="n">
        <v>1</v>
      </c>
      <c r="AF2348" s="0" t="s">
        <v>88</v>
      </c>
      <c r="AG2348" s="13" t="n">
        <v>42799</v>
      </c>
      <c r="AH2348" s="25" t="n">
        <f aca="false">I2348+J2348</f>
        <v>1</v>
      </c>
      <c r="AI2348" s="25" t="n">
        <f aca="false">K2348+L2348+M2348</f>
        <v>2</v>
      </c>
      <c r="AJ2348" s="25" t="n">
        <f aca="false">AC2348*AH2348</f>
        <v>65</v>
      </c>
      <c r="AK2348" s="0" t="str">
        <f aca="false">IF(C2348=1,"Cancelled","Completed")</f>
        <v>Completed</v>
      </c>
      <c r="AL2348" s="0" t="str">
        <f aca="false">_xlfn.IFS(D2348&lt;=7,"0-7 Days",D2348&lt;=30,"8-30 Days",D2348&lt;=90,"31-90 Days",TRUE(),"90+ Days")</f>
        <v>0-7 Days</v>
      </c>
      <c r="AM2348" s="0" t="str">
        <f aca="false">_xlfn.IFS(OR(F2348="December",F2348="January",F2348="February"),"Winter",OR(F2348="March",F2348="April",F2348="May"),"Spring",OR(F2348="June",F2348="July",F2348="August"),"Summer",TRUE(),"Autumn")</f>
        <v>Spring</v>
      </c>
      <c r="AN2348" s="0" t="str">
        <f aca="false">IF(L2348+M2348&gt;0,"Family","Adult Only")</f>
        <v>Adult Only</v>
      </c>
      <c r="AO2348" s="0" t="str">
        <f aca="false">IF(U2348=V2348,"Same","Changed")</f>
        <v>Changed</v>
      </c>
    </row>
    <row r="2349" customFormat="false" ht="15" hidden="false" customHeight="false" outlineLevel="0" collapsed="false">
      <c r="A2349" s="14" t="n">
        <v>2479</v>
      </c>
      <c r="B2349" s="14" t="s">
        <v>90</v>
      </c>
      <c r="C2349" s="14" t="n">
        <v>0</v>
      </c>
      <c r="D2349" s="14" t="n">
        <v>8</v>
      </c>
      <c r="E2349" s="14" t="n">
        <v>2016</v>
      </c>
      <c r="F2349" s="14" t="s">
        <v>106</v>
      </c>
      <c r="G2349" s="14" t="n">
        <v>18</v>
      </c>
      <c r="H2349" s="14" t="n">
        <v>26</v>
      </c>
      <c r="I2349" s="14" t="n">
        <v>0</v>
      </c>
      <c r="J2349" s="14" t="n">
        <v>2</v>
      </c>
      <c r="K2349" s="14" t="n">
        <v>2</v>
      </c>
      <c r="L2349" s="14" t="n">
        <v>0</v>
      </c>
      <c r="M2349" s="14" t="n">
        <v>0</v>
      </c>
      <c r="N2349" s="14" t="s">
        <v>107</v>
      </c>
      <c r="O2349" s="14" t="s">
        <v>158</v>
      </c>
      <c r="P2349" s="14" t="s">
        <v>93</v>
      </c>
      <c r="Q2349" s="14" t="s">
        <v>94</v>
      </c>
      <c r="R2349" s="14" t="n">
        <v>0</v>
      </c>
      <c r="S2349" s="14" t="n">
        <v>0</v>
      </c>
      <c r="T2349" s="14" t="n">
        <v>0</v>
      </c>
      <c r="U2349" s="14" t="s">
        <v>95</v>
      </c>
      <c r="V2349" s="14" t="s">
        <v>95</v>
      </c>
      <c r="W2349" s="14" t="n">
        <v>0</v>
      </c>
      <c r="X2349" s="14" t="s">
        <v>86</v>
      </c>
      <c r="Y2349" s="14" t="n">
        <v>9</v>
      </c>
      <c r="Z2349" s="14" t="n">
        <v>0</v>
      </c>
      <c r="AA2349" s="14" t="n">
        <v>0</v>
      </c>
      <c r="AB2349" s="14" t="s">
        <v>87</v>
      </c>
      <c r="AC2349" s="14" t="n">
        <v>119</v>
      </c>
      <c r="AD2349" s="14" t="n">
        <v>0</v>
      </c>
      <c r="AE2349" s="14" t="n">
        <v>1</v>
      </c>
      <c r="AF2349" s="14" t="s">
        <v>88</v>
      </c>
      <c r="AG2349" s="15" t="n">
        <v>42488</v>
      </c>
      <c r="AH2349" s="14" t="n">
        <f aca="false">I2349+J2349</f>
        <v>2</v>
      </c>
      <c r="AI2349" s="14" t="n">
        <f aca="false">K2349+L2349+M2349</f>
        <v>2</v>
      </c>
      <c r="AJ2349" s="14" t="n">
        <f aca="false">AC2349*AH2349</f>
        <v>238</v>
      </c>
      <c r="AK2349" s="14" t="str">
        <f aca="false">IF(C2349=1,"Cancelled","Completed")</f>
        <v>Completed</v>
      </c>
      <c r="AL2349" s="14" t="str">
        <f aca="false">_xlfn.IFS(D2349&lt;=7,"0-7 Days",D2349&lt;=30,"8-30 Days",D2349&lt;=90,"31-90 Days",TRUE(),"90+ Days")</f>
        <v>8-30 Days</v>
      </c>
      <c r="AM2349" s="14" t="str">
        <f aca="false">_xlfn.IFS(OR(F2349="December",F2349="January",F2349="February"),"Winter",OR(F2349="March",F2349="April",F2349="May"),"Spring",OR(F2349="June",F2349="July",F2349="August"),"Summer",TRUE(),"Autumn")</f>
        <v>Spring</v>
      </c>
      <c r="AN2349" s="14" t="str">
        <f aca="false">IF(L2349+M2349&gt;0,"Family","Adult Only")</f>
        <v>Adult Only</v>
      </c>
      <c r="AO2349" s="14" t="str">
        <f aca="false">IF(U2349=V2349,"Same","Changed")</f>
        <v>Same</v>
      </c>
    </row>
    <row r="2350" customFormat="false" ht="15" hidden="false" customHeight="false" outlineLevel="0" collapsed="false">
      <c r="A2350" s="0" t="n">
        <v>2480</v>
      </c>
      <c r="B2350" s="0" t="s">
        <v>80</v>
      </c>
      <c r="C2350" s="0" t="n">
        <v>1</v>
      </c>
      <c r="D2350" s="0" t="n">
        <v>148</v>
      </c>
      <c r="E2350" s="0" t="n">
        <v>2015</v>
      </c>
      <c r="F2350" s="0" t="s">
        <v>111</v>
      </c>
      <c r="G2350" s="0" t="n">
        <v>43</v>
      </c>
      <c r="H2350" s="0" t="n">
        <v>24</v>
      </c>
      <c r="I2350" s="0" t="n">
        <v>0</v>
      </c>
      <c r="J2350" s="0" t="n">
        <v>1</v>
      </c>
      <c r="K2350" s="0" t="n">
        <v>2</v>
      </c>
      <c r="L2350" s="0" t="n">
        <v>0</v>
      </c>
      <c r="M2350" s="0" t="n">
        <v>0</v>
      </c>
      <c r="N2350" s="0" t="s">
        <v>82</v>
      </c>
      <c r="O2350" s="0" t="s">
        <v>92</v>
      </c>
      <c r="P2350" s="0" t="s">
        <v>116</v>
      </c>
      <c r="Q2350" s="0" t="s">
        <v>84</v>
      </c>
      <c r="R2350" s="0" t="n">
        <v>0</v>
      </c>
      <c r="S2350" s="0" t="n">
        <v>0</v>
      </c>
      <c r="T2350" s="0" t="n">
        <v>0</v>
      </c>
      <c r="U2350" s="0" t="s">
        <v>95</v>
      </c>
      <c r="V2350" s="0" t="s">
        <v>95</v>
      </c>
      <c r="W2350" s="0" t="n">
        <v>0</v>
      </c>
      <c r="X2350" s="0" t="s">
        <v>120</v>
      </c>
      <c r="Y2350" s="0" t="n">
        <v>0</v>
      </c>
      <c r="Z2350" s="0" t="n">
        <v>0</v>
      </c>
      <c r="AA2350" s="0" t="n">
        <v>0</v>
      </c>
      <c r="AB2350" s="0" t="s">
        <v>87</v>
      </c>
      <c r="AC2350" s="0" t="n">
        <v>47</v>
      </c>
      <c r="AD2350" s="0" t="n">
        <v>0</v>
      </c>
      <c r="AE2350" s="0" t="n">
        <v>0</v>
      </c>
      <c r="AF2350" s="0" t="s">
        <v>96</v>
      </c>
      <c r="AG2350" s="13" t="n">
        <v>42181</v>
      </c>
      <c r="AH2350" s="25" t="n">
        <f aca="false">I2350+J2350</f>
        <v>1</v>
      </c>
      <c r="AI2350" s="25" t="n">
        <f aca="false">K2350+L2350+M2350</f>
        <v>2</v>
      </c>
      <c r="AJ2350" s="25" t="n">
        <f aca="false">AC2350*AH2350</f>
        <v>47</v>
      </c>
      <c r="AK2350" s="0" t="str">
        <f aca="false">IF(C2350=1,"Cancelled","Completed")</f>
        <v>Cancelled</v>
      </c>
      <c r="AL2350" s="0" t="str">
        <f aca="false">_xlfn.IFS(D2350&lt;=7,"0-7 Days",D2350&lt;=30,"8-30 Days",D2350&lt;=90,"31-90 Days",TRUE(),"90+ Days")</f>
        <v>90+ Days</v>
      </c>
      <c r="AM2350" s="0" t="str">
        <f aca="false">_xlfn.IFS(OR(F2350="December",F2350="January",F2350="February"),"Winter",OR(F2350="March",F2350="April",F2350="May"),"Spring",OR(F2350="June",F2350="July",F2350="August"),"Summer",TRUE(),"Autumn")</f>
        <v>Autumn</v>
      </c>
      <c r="AN2350" s="0" t="str">
        <f aca="false">IF(L2350+M2350&gt;0,"Family","Adult Only")</f>
        <v>Adult Only</v>
      </c>
      <c r="AO2350" s="0" t="str">
        <f aca="false">IF(U2350=V2350,"Same","Changed")</f>
        <v>Same</v>
      </c>
    </row>
    <row r="2351" customFormat="false" ht="15" hidden="false" customHeight="false" outlineLevel="0" collapsed="false">
      <c r="A2351" s="14" t="n">
        <v>2481</v>
      </c>
      <c r="B2351" s="14" t="s">
        <v>90</v>
      </c>
      <c r="C2351" s="14" t="n">
        <v>0</v>
      </c>
      <c r="D2351" s="14" t="n">
        <v>69</v>
      </c>
      <c r="E2351" s="14" t="n">
        <v>2016</v>
      </c>
      <c r="F2351" s="14" t="s">
        <v>135</v>
      </c>
      <c r="G2351" s="14" t="n">
        <v>25</v>
      </c>
      <c r="H2351" s="14" t="n">
        <v>17</v>
      </c>
      <c r="I2351" s="14" t="n">
        <v>1</v>
      </c>
      <c r="J2351" s="14" t="n">
        <v>2</v>
      </c>
      <c r="K2351" s="14" t="n">
        <v>2</v>
      </c>
      <c r="L2351" s="14" t="n">
        <v>0</v>
      </c>
      <c r="M2351" s="14" t="n">
        <v>0</v>
      </c>
      <c r="N2351" s="14" t="s">
        <v>82</v>
      </c>
      <c r="O2351" s="14" t="s">
        <v>92</v>
      </c>
      <c r="P2351" s="14" t="s">
        <v>93</v>
      </c>
      <c r="Q2351" s="14" t="s">
        <v>94</v>
      </c>
      <c r="R2351" s="14" t="n">
        <v>0</v>
      </c>
      <c r="S2351" s="14" t="n">
        <v>0</v>
      </c>
      <c r="T2351" s="14" t="n">
        <v>0</v>
      </c>
      <c r="U2351" s="14" t="s">
        <v>95</v>
      </c>
      <c r="V2351" s="14" t="s">
        <v>95</v>
      </c>
      <c r="W2351" s="14" t="n">
        <v>0</v>
      </c>
      <c r="X2351" s="14" t="s">
        <v>86</v>
      </c>
      <c r="Y2351" s="14" t="n">
        <v>9</v>
      </c>
      <c r="Z2351" s="14" t="n">
        <v>0</v>
      </c>
      <c r="AA2351" s="14" t="n">
        <v>0</v>
      </c>
      <c r="AB2351" s="14" t="s">
        <v>87</v>
      </c>
      <c r="AC2351" s="14" t="n">
        <v>126.9</v>
      </c>
      <c r="AD2351" s="14" t="n">
        <v>0</v>
      </c>
      <c r="AE2351" s="14" t="n">
        <v>1</v>
      </c>
      <c r="AF2351" s="14" t="s">
        <v>88</v>
      </c>
      <c r="AG2351" s="15" t="n">
        <v>42541</v>
      </c>
      <c r="AH2351" s="14" t="n">
        <f aca="false">I2351+J2351</f>
        <v>3</v>
      </c>
      <c r="AI2351" s="14" t="n">
        <f aca="false">K2351+L2351+M2351</f>
        <v>2</v>
      </c>
      <c r="AJ2351" s="14" t="n">
        <f aca="false">AC2351*AH2351</f>
        <v>380.7</v>
      </c>
      <c r="AK2351" s="14" t="str">
        <f aca="false">IF(C2351=1,"Cancelled","Completed")</f>
        <v>Completed</v>
      </c>
      <c r="AL2351" s="14" t="str">
        <f aca="false">_xlfn.IFS(D2351&lt;=7,"0-7 Days",D2351&lt;=30,"8-30 Days",D2351&lt;=90,"31-90 Days",TRUE(),"90+ Days")</f>
        <v>31-90 Days</v>
      </c>
      <c r="AM2351" s="14" t="str">
        <f aca="false">_xlfn.IFS(OR(F2351="December",F2351="January",F2351="February"),"Winter",OR(F2351="March",F2351="April",F2351="May"),"Spring",OR(F2351="June",F2351="July",F2351="August"),"Summer",TRUE(),"Autumn")</f>
        <v>Summer</v>
      </c>
      <c r="AN2351" s="14" t="str">
        <f aca="false">IF(L2351+M2351&gt;0,"Family","Adult Only")</f>
        <v>Adult Only</v>
      </c>
      <c r="AO2351" s="14" t="str">
        <f aca="false">IF(U2351=V2351,"Same","Changed")</f>
        <v>Same</v>
      </c>
    </row>
    <row r="2352" customFormat="false" ht="15" hidden="false" customHeight="false" outlineLevel="0" collapsed="false">
      <c r="A2352" s="0" t="n">
        <v>2482</v>
      </c>
      <c r="B2352" s="0" t="s">
        <v>80</v>
      </c>
      <c r="C2352" s="0" t="n">
        <v>0</v>
      </c>
      <c r="D2352" s="0" t="n">
        <v>56</v>
      </c>
      <c r="E2352" s="0" t="n">
        <v>2017</v>
      </c>
      <c r="F2352" s="0" t="s">
        <v>126</v>
      </c>
      <c r="G2352" s="0" t="n">
        <v>3</v>
      </c>
      <c r="H2352" s="0" t="n">
        <v>18</v>
      </c>
      <c r="I2352" s="0" t="n">
        <v>0</v>
      </c>
      <c r="J2352" s="0" t="n">
        <v>4</v>
      </c>
      <c r="K2352" s="0" t="n">
        <v>2</v>
      </c>
      <c r="L2352" s="0" t="n">
        <v>0</v>
      </c>
      <c r="M2352" s="0" t="n">
        <v>0</v>
      </c>
      <c r="N2352" s="0" t="s">
        <v>82</v>
      </c>
      <c r="O2352" s="0" t="s">
        <v>83</v>
      </c>
      <c r="P2352" s="0" t="s">
        <v>93</v>
      </c>
      <c r="Q2352" s="0" t="s">
        <v>94</v>
      </c>
      <c r="R2352" s="0" t="n">
        <v>0</v>
      </c>
      <c r="S2352" s="0" t="n">
        <v>0</v>
      </c>
      <c r="T2352" s="0" t="n">
        <v>0</v>
      </c>
      <c r="U2352" s="0" t="s">
        <v>95</v>
      </c>
      <c r="V2352" s="0" t="s">
        <v>95</v>
      </c>
      <c r="W2352" s="0" t="n">
        <v>0</v>
      </c>
      <c r="X2352" s="0" t="s">
        <v>86</v>
      </c>
      <c r="Y2352" s="0" t="n">
        <v>240</v>
      </c>
      <c r="Z2352" s="0" t="n">
        <v>0</v>
      </c>
      <c r="AA2352" s="0" t="n">
        <v>0</v>
      </c>
      <c r="AB2352" s="0" t="s">
        <v>87</v>
      </c>
      <c r="AC2352" s="0" t="n">
        <v>42</v>
      </c>
      <c r="AD2352" s="0" t="n">
        <v>0</v>
      </c>
      <c r="AE2352" s="0" t="n">
        <v>1</v>
      </c>
      <c r="AF2352" s="0" t="s">
        <v>88</v>
      </c>
      <c r="AG2352" s="13" t="n">
        <v>42757</v>
      </c>
      <c r="AH2352" s="25" t="n">
        <f aca="false">I2352+J2352</f>
        <v>4</v>
      </c>
      <c r="AI2352" s="25" t="n">
        <f aca="false">K2352+L2352+M2352</f>
        <v>2</v>
      </c>
      <c r="AJ2352" s="25" t="n">
        <f aca="false">AC2352*AH2352</f>
        <v>168</v>
      </c>
      <c r="AK2352" s="0" t="str">
        <f aca="false">IF(C2352=1,"Cancelled","Completed")</f>
        <v>Completed</v>
      </c>
      <c r="AL2352" s="0" t="str">
        <f aca="false">_xlfn.IFS(D2352&lt;=7,"0-7 Days",D2352&lt;=30,"8-30 Days",D2352&lt;=90,"31-90 Days",TRUE(),"90+ Days")</f>
        <v>31-90 Days</v>
      </c>
      <c r="AM2352" s="0" t="str">
        <f aca="false">_xlfn.IFS(OR(F2352="December",F2352="January",F2352="February"),"Winter",OR(F2352="March",F2352="April",F2352="May"),"Spring",OR(F2352="June",F2352="July",F2352="August"),"Summer",TRUE(),"Autumn")</f>
        <v>Winter</v>
      </c>
      <c r="AN2352" s="0" t="str">
        <f aca="false">IF(L2352+M2352&gt;0,"Family","Adult Only")</f>
        <v>Adult Only</v>
      </c>
      <c r="AO2352" s="0" t="str">
        <f aca="false">IF(U2352=V2352,"Same","Changed")</f>
        <v>Same</v>
      </c>
    </row>
    <row r="2353" customFormat="false" ht="15" hidden="false" customHeight="false" outlineLevel="0" collapsed="false">
      <c r="A2353" s="14" t="n">
        <v>2483</v>
      </c>
      <c r="B2353" s="14" t="s">
        <v>80</v>
      </c>
      <c r="C2353" s="14" t="n">
        <v>0</v>
      </c>
      <c r="D2353" s="14" t="n">
        <v>103</v>
      </c>
      <c r="E2353" s="14" t="n">
        <v>2016</v>
      </c>
      <c r="F2353" s="14" t="s">
        <v>118</v>
      </c>
      <c r="G2353" s="14" t="n">
        <v>7</v>
      </c>
      <c r="H2353" s="14" t="n">
        <v>9</v>
      </c>
      <c r="I2353" s="14" t="n">
        <v>0</v>
      </c>
      <c r="J2353" s="14" t="n">
        <v>2</v>
      </c>
      <c r="K2353" s="14" t="n">
        <v>2</v>
      </c>
      <c r="L2353" s="14" t="n">
        <v>0</v>
      </c>
      <c r="M2353" s="14" t="n">
        <v>0</v>
      </c>
      <c r="N2353" s="14" t="s">
        <v>112</v>
      </c>
      <c r="O2353" s="14" t="s">
        <v>122</v>
      </c>
      <c r="P2353" s="14" t="s">
        <v>116</v>
      </c>
      <c r="Q2353" s="14" t="s">
        <v>94</v>
      </c>
      <c r="R2353" s="14" t="n">
        <v>0</v>
      </c>
      <c r="S2353" s="14" t="n">
        <v>0</v>
      </c>
      <c r="T2353" s="14" t="n">
        <v>0</v>
      </c>
      <c r="U2353" s="14" t="s">
        <v>95</v>
      </c>
      <c r="V2353" s="14" t="s">
        <v>95</v>
      </c>
      <c r="W2353" s="14" t="n">
        <v>0</v>
      </c>
      <c r="X2353" s="14" t="s">
        <v>86</v>
      </c>
      <c r="Y2353" s="14" t="n">
        <v>332</v>
      </c>
      <c r="Z2353" s="14" t="n">
        <v>0</v>
      </c>
      <c r="AA2353" s="14" t="n">
        <v>0</v>
      </c>
      <c r="AB2353" s="14" t="s">
        <v>101</v>
      </c>
      <c r="AC2353" s="14" t="n">
        <v>50</v>
      </c>
      <c r="AD2353" s="14" t="n">
        <v>0</v>
      </c>
      <c r="AE2353" s="14" t="n">
        <v>0</v>
      </c>
      <c r="AF2353" s="14" t="s">
        <v>88</v>
      </c>
      <c r="AG2353" s="15" t="n">
        <v>42411</v>
      </c>
      <c r="AH2353" s="14" t="n">
        <f aca="false">I2353+J2353</f>
        <v>2</v>
      </c>
      <c r="AI2353" s="14" t="n">
        <f aca="false">K2353+L2353+M2353</f>
        <v>2</v>
      </c>
      <c r="AJ2353" s="14" t="n">
        <f aca="false">AC2353*AH2353</f>
        <v>100</v>
      </c>
      <c r="AK2353" s="14" t="str">
        <f aca="false">IF(C2353=1,"Cancelled","Completed")</f>
        <v>Completed</v>
      </c>
      <c r="AL2353" s="14" t="str">
        <f aca="false">_xlfn.IFS(D2353&lt;=7,"0-7 Days",D2353&lt;=30,"8-30 Days",D2353&lt;=90,"31-90 Days",TRUE(),"90+ Days")</f>
        <v>90+ Days</v>
      </c>
      <c r="AM2353" s="14" t="str">
        <f aca="false">_xlfn.IFS(OR(F2353="December",F2353="January",F2353="February"),"Winter",OR(F2353="March",F2353="April",F2353="May"),"Spring",OR(F2353="June",F2353="July",F2353="August"),"Summer",TRUE(),"Autumn")</f>
        <v>Winter</v>
      </c>
      <c r="AN2353" s="14" t="str">
        <f aca="false">IF(L2353+M2353&gt;0,"Family","Adult Only")</f>
        <v>Adult Only</v>
      </c>
      <c r="AO2353" s="14" t="str">
        <f aca="false">IF(U2353=V2353,"Same","Changed")</f>
        <v>Same</v>
      </c>
    </row>
    <row r="2354" customFormat="false" ht="15" hidden="false" customHeight="false" outlineLevel="0" collapsed="false">
      <c r="A2354" s="0" t="n">
        <v>2484</v>
      </c>
      <c r="B2354" s="0" t="s">
        <v>90</v>
      </c>
      <c r="C2354" s="0" t="n">
        <v>0</v>
      </c>
      <c r="D2354" s="0" t="n">
        <v>8</v>
      </c>
      <c r="E2354" s="0" t="n">
        <v>2016</v>
      </c>
      <c r="F2354" s="0" t="s">
        <v>121</v>
      </c>
      <c r="G2354" s="0" t="n">
        <v>22</v>
      </c>
      <c r="H2354" s="0" t="n">
        <v>25</v>
      </c>
      <c r="I2354" s="0" t="n">
        <v>0</v>
      </c>
      <c r="J2354" s="0" t="n">
        <v>1</v>
      </c>
      <c r="K2354" s="0" t="n">
        <v>2</v>
      </c>
      <c r="L2354" s="0" t="n">
        <v>0</v>
      </c>
      <c r="M2354" s="0" t="n">
        <v>0</v>
      </c>
      <c r="N2354" s="0" t="s">
        <v>107</v>
      </c>
      <c r="O2354" s="0" t="s">
        <v>133</v>
      </c>
      <c r="P2354" s="0" t="s">
        <v>93</v>
      </c>
      <c r="Q2354" s="0" t="s">
        <v>94</v>
      </c>
      <c r="R2354" s="0" t="n">
        <v>0</v>
      </c>
      <c r="S2354" s="0" t="n">
        <v>0</v>
      </c>
      <c r="T2354" s="0" t="n">
        <v>0</v>
      </c>
      <c r="U2354" s="0" t="s">
        <v>95</v>
      </c>
      <c r="V2354" s="0" t="s">
        <v>95</v>
      </c>
      <c r="W2354" s="0" t="n">
        <v>0</v>
      </c>
      <c r="X2354" s="0" t="s">
        <v>86</v>
      </c>
      <c r="Y2354" s="0" t="n">
        <v>9</v>
      </c>
      <c r="Z2354" s="0" t="n">
        <v>0</v>
      </c>
      <c r="AA2354" s="0" t="n">
        <v>0</v>
      </c>
      <c r="AB2354" s="0" t="s">
        <v>87</v>
      </c>
      <c r="AC2354" s="0" t="n">
        <v>119</v>
      </c>
      <c r="AD2354" s="0" t="n">
        <v>0</v>
      </c>
      <c r="AE2354" s="0" t="n">
        <v>0</v>
      </c>
      <c r="AF2354" s="0" t="s">
        <v>88</v>
      </c>
      <c r="AG2354" s="13" t="n">
        <v>42516</v>
      </c>
      <c r="AH2354" s="25" t="n">
        <f aca="false">I2354+J2354</f>
        <v>1</v>
      </c>
      <c r="AI2354" s="25" t="n">
        <f aca="false">K2354+L2354+M2354</f>
        <v>2</v>
      </c>
      <c r="AJ2354" s="25" t="n">
        <f aca="false">AC2354*AH2354</f>
        <v>119</v>
      </c>
      <c r="AK2354" s="0" t="str">
        <f aca="false">IF(C2354=1,"Cancelled","Completed")</f>
        <v>Completed</v>
      </c>
      <c r="AL2354" s="0" t="str">
        <f aca="false">_xlfn.IFS(D2354&lt;=7,"0-7 Days",D2354&lt;=30,"8-30 Days",D2354&lt;=90,"31-90 Days",TRUE(),"90+ Days")</f>
        <v>8-30 Days</v>
      </c>
      <c r="AM2354" s="0" t="str">
        <f aca="false">_xlfn.IFS(OR(F2354="December",F2354="January",F2354="February"),"Winter",OR(F2354="March",F2354="April",F2354="May"),"Spring",OR(F2354="June",F2354="July",F2354="August"),"Summer",TRUE(),"Autumn")</f>
        <v>Spring</v>
      </c>
      <c r="AN2354" s="0" t="str">
        <f aca="false">IF(L2354+M2354&gt;0,"Family","Adult Only")</f>
        <v>Adult Only</v>
      </c>
      <c r="AO2354" s="0" t="str">
        <f aca="false">IF(U2354=V2354,"Same","Changed")</f>
        <v>Same</v>
      </c>
    </row>
    <row r="2355" customFormat="false" ht="15" hidden="false" customHeight="false" outlineLevel="0" collapsed="false">
      <c r="A2355" s="14" t="n">
        <v>2485</v>
      </c>
      <c r="B2355" s="14" t="s">
        <v>90</v>
      </c>
      <c r="C2355" s="14" t="n">
        <v>0</v>
      </c>
      <c r="D2355" s="14" t="n">
        <v>96</v>
      </c>
      <c r="E2355" s="14" t="n">
        <v>2016</v>
      </c>
      <c r="F2355" s="14" t="s">
        <v>91</v>
      </c>
      <c r="G2355" s="14" t="n">
        <v>29</v>
      </c>
      <c r="H2355" s="14" t="n">
        <v>16</v>
      </c>
      <c r="I2355" s="14" t="n">
        <v>2</v>
      </c>
      <c r="J2355" s="14" t="n">
        <v>1</v>
      </c>
      <c r="K2355" s="14" t="n">
        <v>2</v>
      </c>
      <c r="L2355" s="14" t="n">
        <v>0</v>
      </c>
      <c r="M2355" s="14" t="n">
        <v>1</v>
      </c>
      <c r="N2355" s="14" t="s">
        <v>82</v>
      </c>
      <c r="O2355" s="14" t="s">
        <v>122</v>
      </c>
      <c r="P2355" s="14" t="s">
        <v>93</v>
      </c>
      <c r="Q2355" s="14" t="s">
        <v>94</v>
      </c>
      <c r="R2355" s="14" t="n">
        <v>0</v>
      </c>
      <c r="S2355" s="14" t="n">
        <v>0</v>
      </c>
      <c r="T2355" s="14" t="n">
        <v>0</v>
      </c>
      <c r="U2355" s="14" t="s">
        <v>95</v>
      </c>
      <c r="V2355" s="14" t="s">
        <v>95</v>
      </c>
      <c r="W2355" s="14" t="n">
        <v>1</v>
      </c>
      <c r="X2355" s="14" t="s">
        <v>86</v>
      </c>
      <c r="Y2355" s="14" t="n">
        <v>7</v>
      </c>
      <c r="Z2355" s="14" t="n">
        <v>0</v>
      </c>
      <c r="AA2355" s="14" t="n">
        <v>0</v>
      </c>
      <c r="AB2355" s="14" t="s">
        <v>87</v>
      </c>
      <c r="AC2355" s="14" t="n">
        <v>81.08</v>
      </c>
      <c r="AD2355" s="14" t="n">
        <v>0</v>
      </c>
      <c r="AE2355" s="14" t="n">
        <v>2</v>
      </c>
      <c r="AF2355" s="14" t="s">
        <v>88</v>
      </c>
      <c r="AG2355" s="15" t="n">
        <v>42570</v>
      </c>
      <c r="AH2355" s="14" t="n">
        <f aca="false">I2355+J2355</f>
        <v>3</v>
      </c>
      <c r="AI2355" s="14" t="n">
        <f aca="false">K2355+L2355+M2355</f>
        <v>3</v>
      </c>
      <c r="AJ2355" s="14" t="n">
        <f aca="false">AC2355*AH2355</f>
        <v>243.24</v>
      </c>
      <c r="AK2355" s="14" t="str">
        <f aca="false">IF(C2355=1,"Cancelled","Completed")</f>
        <v>Completed</v>
      </c>
      <c r="AL2355" s="14" t="str">
        <f aca="false">_xlfn.IFS(D2355&lt;=7,"0-7 Days",D2355&lt;=30,"8-30 Days",D2355&lt;=90,"31-90 Days",TRUE(),"90+ Days")</f>
        <v>90+ Days</v>
      </c>
      <c r="AM2355" s="14" t="str">
        <f aca="false">_xlfn.IFS(OR(F2355="December",F2355="January",F2355="February"),"Winter",OR(F2355="March",F2355="April",F2355="May"),"Spring",OR(F2355="June",F2355="July",F2355="August"),"Summer",TRUE(),"Autumn")</f>
        <v>Summer</v>
      </c>
      <c r="AN2355" s="14" t="str">
        <f aca="false">IF(L2355+M2355&gt;0,"Family","Adult Only")</f>
        <v>Family</v>
      </c>
      <c r="AO2355" s="14" t="str">
        <f aca="false">IF(U2355=V2355,"Same","Changed")</f>
        <v>Same</v>
      </c>
    </row>
    <row r="2356" customFormat="false" ht="15" hidden="false" customHeight="false" outlineLevel="0" collapsed="false">
      <c r="A2356" s="0" t="n">
        <v>2487</v>
      </c>
      <c r="B2356" s="0" t="s">
        <v>90</v>
      </c>
      <c r="C2356" s="0" t="n">
        <v>0</v>
      </c>
      <c r="D2356" s="0" t="n">
        <v>6</v>
      </c>
      <c r="E2356" s="0" t="n">
        <v>2015</v>
      </c>
      <c r="F2356" s="0" t="s">
        <v>119</v>
      </c>
      <c r="G2356" s="0" t="n">
        <v>34</v>
      </c>
      <c r="H2356" s="0" t="n">
        <v>21</v>
      </c>
      <c r="I2356" s="0" t="n">
        <v>2</v>
      </c>
      <c r="J2356" s="0" t="n">
        <v>3</v>
      </c>
      <c r="K2356" s="0" t="n">
        <v>2</v>
      </c>
      <c r="L2356" s="0" t="n">
        <v>0</v>
      </c>
      <c r="M2356" s="0" t="n">
        <v>0</v>
      </c>
      <c r="N2356" s="0" t="s">
        <v>82</v>
      </c>
      <c r="O2356" s="0" t="s">
        <v>115</v>
      </c>
      <c r="P2356" s="0" t="s">
        <v>93</v>
      </c>
      <c r="Q2356" s="0" t="s">
        <v>94</v>
      </c>
      <c r="R2356" s="0" t="n">
        <v>0</v>
      </c>
      <c r="S2356" s="0" t="n">
        <v>0</v>
      </c>
      <c r="T2356" s="0" t="n">
        <v>0</v>
      </c>
      <c r="U2356" s="0" t="s">
        <v>95</v>
      </c>
      <c r="V2356" s="0" t="s">
        <v>95</v>
      </c>
      <c r="W2356" s="0" t="n">
        <v>0</v>
      </c>
      <c r="X2356" s="0" t="s">
        <v>86</v>
      </c>
      <c r="Y2356" s="0" t="n">
        <v>9</v>
      </c>
      <c r="Z2356" s="0" t="n">
        <v>0</v>
      </c>
      <c r="AA2356" s="0" t="n">
        <v>0</v>
      </c>
      <c r="AB2356" s="0" t="s">
        <v>87</v>
      </c>
      <c r="AC2356" s="0" t="n">
        <v>96.4</v>
      </c>
      <c r="AD2356" s="0" t="n">
        <v>0</v>
      </c>
      <c r="AE2356" s="0" t="n">
        <v>0</v>
      </c>
      <c r="AF2356" s="0" t="s">
        <v>88</v>
      </c>
      <c r="AG2356" s="13" t="n">
        <v>42242</v>
      </c>
      <c r="AH2356" s="25" t="n">
        <f aca="false">I2356+J2356</f>
        <v>5</v>
      </c>
      <c r="AI2356" s="25" t="n">
        <f aca="false">K2356+L2356+M2356</f>
        <v>2</v>
      </c>
      <c r="AJ2356" s="25" t="n">
        <f aca="false">AC2356*AH2356</f>
        <v>482</v>
      </c>
      <c r="AK2356" s="0" t="str">
        <f aca="false">IF(C2356=1,"Cancelled","Completed")</f>
        <v>Completed</v>
      </c>
      <c r="AL2356" s="0" t="str">
        <f aca="false">_xlfn.IFS(D2356&lt;=7,"0-7 Days",D2356&lt;=30,"8-30 Days",D2356&lt;=90,"31-90 Days",TRUE(),"90+ Days")</f>
        <v>0-7 Days</v>
      </c>
      <c r="AM2356" s="0" t="str">
        <f aca="false">_xlfn.IFS(OR(F2356="December",F2356="January",F2356="February"),"Winter",OR(F2356="March",F2356="April",F2356="May"),"Spring",OR(F2356="June",F2356="July",F2356="August"),"Summer",TRUE(),"Autumn")</f>
        <v>Summer</v>
      </c>
      <c r="AN2356" s="0" t="str">
        <f aca="false">IF(L2356+M2356&gt;0,"Family","Adult Only")</f>
        <v>Adult Only</v>
      </c>
      <c r="AO2356" s="0" t="str">
        <f aca="false">IF(U2356=V2356,"Same","Changed")</f>
        <v>Same</v>
      </c>
    </row>
    <row r="2357" customFormat="false" ht="15" hidden="false" customHeight="false" outlineLevel="0" collapsed="false">
      <c r="A2357" s="14" t="n">
        <v>2488</v>
      </c>
      <c r="B2357" s="14" t="s">
        <v>90</v>
      </c>
      <c r="C2357" s="14" t="n">
        <v>0</v>
      </c>
      <c r="D2357" s="14" t="n">
        <v>189</v>
      </c>
      <c r="E2357" s="14" t="n">
        <v>2016</v>
      </c>
      <c r="F2357" s="14" t="s">
        <v>121</v>
      </c>
      <c r="G2357" s="14" t="n">
        <v>21</v>
      </c>
      <c r="H2357" s="14" t="n">
        <v>19</v>
      </c>
      <c r="I2357" s="14" t="n">
        <v>0</v>
      </c>
      <c r="J2357" s="14" t="n">
        <v>3</v>
      </c>
      <c r="K2357" s="14" t="n">
        <v>2</v>
      </c>
      <c r="L2357" s="14" t="n">
        <v>0</v>
      </c>
      <c r="M2357" s="14" t="n">
        <v>0</v>
      </c>
      <c r="N2357" s="14" t="s">
        <v>82</v>
      </c>
      <c r="O2357" s="14" t="s">
        <v>122</v>
      </c>
      <c r="P2357" s="14" t="s">
        <v>116</v>
      </c>
      <c r="Q2357" s="14" t="s">
        <v>94</v>
      </c>
      <c r="R2357" s="14" t="n">
        <v>0</v>
      </c>
      <c r="S2357" s="14" t="n">
        <v>0</v>
      </c>
      <c r="T2357" s="14" t="n">
        <v>0</v>
      </c>
      <c r="U2357" s="14" t="s">
        <v>95</v>
      </c>
      <c r="V2357" s="14" t="s">
        <v>95</v>
      </c>
      <c r="W2357" s="14" t="n">
        <v>0</v>
      </c>
      <c r="X2357" s="14" t="s">
        <v>86</v>
      </c>
      <c r="Y2357" s="14" t="n">
        <v>1</v>
      </c>
      <c r="Z2357" s="14" t="n">
        <v>0</v>
      </c>
      <c r="AA2357" s="14" t="n">
        <v>0</v>
      </c>
      <c r="AB2357" s="14" t="s">
        <v>101</v>
      </c>
      <c r="AC2357" s="14" t="n">
        <v>65</v>
      </c>
      <c r="AD2357" s="14" t="n">
        <v>0</v>
      </c>
      <c r="AE2357" s="14" t="n">
        <v>1</v>
      </c>
      <c r="AF2357" s="14" t="s">
        <v>88</v>
      </c>
      <c r="AG2357" s="15" t="n">
        <v>42512</v>
      </c>
      <c r="AH2357" s="14" t="n">
        <f aca="false">I2357+J2357</f>
        <v>3</v>
      </c>
      <c r="AI2357" s="14" t="n">
        <f aca="false">K2357+L2357+M2357</f>
        <v>2</v>
      </c>
      <c r="AJ2357" s="14" t="n">
        <f aca="false">AC2357*AH2357</f>
        <v>195</v>
      </c>
      <c r="AK2357" s="14" t="str">
        <f aca="false">IF(C2357=1,"Cancelled","Completed")</f>
        <v>Completed</v>
      </c>
      <c r="AL2357" s="14" t="str">
        <f aca="false">_xlfn.IFS(D2357&lt;=7,"0-7 Days",D2357&lt;=30,"8-30 Days",D2357&lt;=90,"31-90 Days",TRUE(),"90+ Days")</f>
        <v>90+ Days</v>
      </c>
      <c r="AM2357" s="14" t="str">
        <f aca="false">_xlfn.IFS(OR(F2357="December",F2357="January",F2357="February"),"Winter",OR(F2357="March",F2357="April",F2357="May"),"Spring",OR(F2357="June",F2357="July",F2357="August"),"Summer",TRUE(),"Autumn")</f>
        <v>Spring</v>
      </c>
      <c r="AN2357" s="14" t="str">
        <f aca="false">IF(L2357+M2357&gt;0,"Family","Adult Only")</f>
        <v>Adult Only</v>
      </c>
      <c r="AO2357" s="14" t="str">
        <f aca="false">IF(U2357=V2357,"Same","Changed")</f>
        <v>Same</v>
      </c>
    </row>
    <row r="2358" customFormat="false" ht="15" hidden="false" customHeight="false" outlineLevel="0" collapsed="false">
      <c r="A2358" s="0" t="n">
        <v>2489</v>
      </c>
      <c r="B2358" s="0" t="s">
        <v>90</v>
      </c>
      <c r="C2358" s="0" t="n">
        <v>0</v>
      </c>
      <c r="D2358" s="0" t="n">
        <v>79</v>
      </c>
      <c r="E2358" s="0" t="n">
        <v>2015</v>
      </c>
      <c r="F2358" s="0" t="s">
        <v>111</v>
      </c>
      <c r="G2358" s="0" t="n">
        <v>41</v>
      </c>
      <c r="H2358" s="0" t="n">
        <v>10</v>
      </c>
      <c r="I2358" s="0" t="n">
        <v>1</v>
      </c>
      <c r="J2358" s="0" t="n">
        <v>1</v>
      </c>
      <c r="K2358" s="0" t="n">
        <v>2</v>
      </c>
      <c r="L2358" s="0" t="n">
        <v>0</v>
      </c>
      <c r="M2358" s="0" t="n">
        <v>0</v>
      </c>
      <c r="N2358" s="0" t="s">
        <v>82</v>
      </c>
      <c r="O2358" s="0" t="s">
        <v>92</v>
      </c>
      <c r="P2358" s="0" t="s">
        <v>116</v>
      </c>
      <c r="Q2358" s="0" t="s">
        <v>94</v>
      </c>
      <c r="R2358" s="0" t="n">
        <v>0</v>
      </c>
      <c r="S2358" s="0" t="n">
        <v>0</v>
      </c>
      <c r="T2358" s="0" t="n">
        <v>0</v>
      </c>
      <c r="U2358" s="0" t="s">
        <v>95</v>
      </c>
      <c r="V2358" s="0" t="s">
        <v>109</v>
      </c>
      <c r="W2358" s="0" t="n">
        <v>0</v>
      </c>
      <c r="X2358" s="0" t="s">
        <v>86</v>
      </c>
      <c r="Y2358" s="0" t="n">
        <v>1</v>
      </c>
      <c r="Z2358" s="0" t="n">
        <v>0</v>
      </c>
      <c r="AA2358" s="0" t="n">
        <v>0</v>
      </c>
      <c r="AB2358" s="0" t="s">
        <v>101</v>
      </c>
      <c r="AC2358" s="0" t="n">
        <v>62</v>
      </c>
      <c r="AD2358" s="0" t="n">
        <v>0</v>
      </c>
      <c r="AE2358" s="0" t="n">
        <v>0</v>
      </c>
      <c r="AF2358" s="0" t="s">
        <v>88</v>
      </c>
      <c r="AG2358" s="13" t="n">
        <v>42289</v>
      </c>
      <c r="AH2358" s="25" t="n">
        <f aca="false">I2358+J2358</f>
        <v>2</v>
      </c>
      <c r="AI2358" s="25" t="n">
        <f aca="false">K2358+L2358+M2358</f>
        <v>2</v>
      </c>
      <c r="AJ2358" s="25" t="n">
        <f aca="false">AC2358*AH2358</f>
        <v>124</v>
      </c>
      <c r="AK2358" s="0" t="str">
        <f aca="false">IF(C2358=1,"Cancelled","Completed")</f>
        <v>Completed</v>
      </c>
      <c r="AL2358" s="0" t="str">
        <f aca="false">_xlfn.IFS(D2358&lt;=7,"0-7 Days",D2358&lt;=30,"8-30 Days",D2358&lt;=90,"31-90 Days",TRUE(),"90+ Days")</f>
        <v>31-90 Days</v>
      </c>
      <c r="AM2358" s="0" t="str">
        <f aca="false">_xlfn.IFS(OR(F2358="December",F2358="January",F2358="February"),"Winter",OR(F2358="March",F2358="April",F2358="May"),"Spring",OR(F2358="June",F2358="July",F2358="August"),"Summer",TRUE(),"Autumn")</f>
        <v>Autumn</v>
      </c>
      <c r="AN2358" s="0" t="str">
        <f aca="false">IF(L2358+M2358&gt;0,"Family","Adult Only")</f>
        <v>Adult Only</v>
      </c>
      <c r="AO2358" s="0" t="str">
        <f aca="false">IF(U2358=V2358,"Same","Changed")</f>
        <v>Changed</v>
      </c>
    </row>
    <row r="2359" customFormat="false" ht="15" hidden="false" customHeight="false" outlineLevel="0" collapsed="false">
      <c r="A2359" s="14" t="n">
        <v>2490</v>
      </c>
      <c r="B2359" s="14" t="s">
        <v>90</v>
      </c>
      <c r="C2359" s="14" t="n">
        <v>1</v>
      </c>
      <c r="D2359" s="14" t="n">
        <v>5</v>
      </c>
      <c r="E2359" s="14" t="n">
        <v>2015</v>
      </c>
      <c r="F2359" s="14" t="s">
        <v>113</v>
      </c>
      <c r="G2359" s="14" t="n">
        <v>48</v>
      </c>
      <c r="H2359" s="14" t="n">
        <v>23</v>
      </c>
      <c r="I2359" s="14" t="n">
        <v>1</v>
      </c>
      <c r="J2359" s="14" t="n">
        <v>3</v>
      </c>
      <c r="K2359" s="14" t="n">
        <v>1</v>
      </c>
      <c r="L2359" s="14" t="n">
        <v>0</v>
      </c>
      <c r="M2359" s="14" t="n">
        <v>0</v>
      </c>
      <c r="N2359" s="14" t="s">
        <v>82</v>
      </c>
      <c r="O2359" s="14" t="s">
        <v>92</v>
      </c>
      <c r="P2359" s="14" t="s">
        <v>116</v>
      </c>
      <c r="Q2359" s="14" t="s">
        <v>94</v>
      </c>
      <c r="R2359" s="14" t="n">
        <v>0</v>
      </c>
      <c r="S2359" s="14" t="n">
        <v>0</v>
      </c>
      <c r="T2359" s="14" t="n">
        <v>0</v>
      </c>
      <c r="U2359" s="14" t="s">
        <v>95</v>
      </c>
      <c r="V2359" s="14" t="s">
        <v>95</v>
      </c>
      <c r="W2359" s="14" t="n">
        <v>0</v>
      </c>
      <c r="X2359" s="14" t="s">
        <v>86</v>
      </c>
      <c r="Y2359" s="14" t="n">
        <v>37</v>
      </c>
      <c r="Z2359" s="14" t="n">
        <v>0</v>
      </c>
      <c r="AA2359" s="14" t="n">
        <v>0</v>
      </c>
      <c r="AB2359" s="14" t="s">
        <v>101</v>
      </c>
      <c r="AC2359" s="14" t="n">
        <v>70</v>
      </c>
      <c r="AD2359" s="14" t="n">
        <v>0</v>
      </c>
      <c r="AE2359" s="14" t="n">
        <v>0</v>
      </c>
      <c r="AF2359" s="14" t="s">
        <v>141</v>
      </c>
      <c r="AG2359" s="15" t="n">
        <v>42331</v>
      </c>
      <c r="AH2359" s="14" t="n">
        <f aca="false">I2359+J2359</f>
        <v>4</v>
      </c>
      <c r="AI2359" s="14" t="n">
        <f aca="false">K2359+L2359+M2359</f>
        <v>1</v>
      </c>
      <c r="AJ2359" s="14" t="n">
        <f aca="false">AC2359*AH2359</f>
        <v>280</v>
      </c>
      <c r="AK2359" s="14" t="str">
        <f aca="false">IF(C2359=1,"Cancelled","Completed")</f>
        <v>Cancelled</v>
      </c>
      <c r="AL2359" s="14" t="str">
        <f aca="false">_xlfn.IFS(D2359&lt;=7,"0-7 Days",D2359&lt;=30,"8-30 Days",D2359&lt;=90,"31-90 Days",TRUE(),"90+ Days")</f>
        <v>0-7 Days</v>
      </c>
      <c r="AM2359" s="14" t="str">
        <f aca="false">_xlfn.IFS(OR(F2359="December",F2359="January",F2359="February"),"Winter",OR(F2359="March",F2359="April",F2359="May"),"Spring",OR(F2359="June",F2359="July",F2359="August"),"Summer",TRUE(),"Autumn")</f>
        <v>Autumn</v>
      </c>
      <c r="AN2359" s="14" t="str">
        <f aca="false">IF(L2359+M2359&gt;0,"Family","Adult Only")</f>
        <v>Adult Only</v>
      </c>
      <c r="AO2359" s="14" t="str">
        <f aca="false">IF(U2359=V2359,"Same","Changed")</f>
        <v>Same</v>
      </c>
    </row>
    <row r="2360" customFormat="false" ht="15" hidden="false" customHeight="false" outlineLevel="0" collapsed="false">
      <c r="A2360" s="0" t="n">
        <v>2491</v>
      </c>
      <c r="B2360" s="0" t="s">
        <v>90</v>
      </c>
      <c r="C2360" s="0" t="n">
        <v>0</v>
      </c>
      <c r="D2360" s="0" t="n">
        <v>38</v>
      </c>
      <c r="E2360" s="0" t="n">
        <v>2016</v>
      </c>
      <c r="F2360" s="0" t="s">
        <v>118</v>
      </c>
      <c r="G2360" s="0" t="n">
        <v>7</v>
      </c>
      <c r="H2360" s="0" t="n">
        <v>13</v>
      </c>
      <c r="I2360" s="0" t="n">
        <v>0</v>
      </c>
      <c r="J2360" s="0" t="n">
        <v>1</v>
      </c>
      <c r="K2360" s="0" t="n">
        <v>2</v>
      </c>
      <c r="L2360" s="0" t="n">
        <v>0</v>
      </c>
      <c r="M2360" s="0" t="n">
        <v>0</v>
      </c>
      <c r="N2360" s="0" t="s">
        <v>82</v>
      </c>
      <c r="O2360" s="0" t="s">
        <v>108</v>
      </c>
      <c r="P2360" s="0" t="s">
        <v>93</v>
      </c>
      <c r="Q2360" s="0" t="s">
        <v>94</v>
      </c>
      <c r="R2360" s="0" t="n">
        <v>0</v>
      </c>
      <c r="S2360" s="0" t="n">
        <v>0</v>
      </c>
      <c r="T2360" s="0" t="n">
        <v>0</v>
      </c>
      <c r="U2360" s="0" t="s">
        <v>138</v>
      </c>
      <c r="V2360" s="0" t="s">
        <v>138</v>
      </c>
      <c r="W2360" s="0" t="n">
        <v>1</v>
      </c>
      <c r="X2360" s="0" t="s">
        <v>86</v>
      </c>
      <c r="Y2360" s="0" t="n">
        <v>9</v>
      </c>
      <c r="Z2360" s="0" t="n">
        <v>0</v>
      </c>
      <c r="AA2360" s="0" t="n">
        <v>0</v>
      </c>
      <c r="AB2360" s="0" t="s">
        <v>101</v>
      </c>
      <c r="AC2360" s="0" t="n">
        <v>69.52</v>
      </c>
      <c r="AD2360" s="0" t="n">
        <v>0</v>
      </c>
      <c r="AE2360" s="0" t="n">
        <v>0</v>
      </c>
      <c r="AF2360" s="0" t="s">
        <v>88</v>
      </c>
      <c r="AG2360" s="13" t="n">
        <v>42414</v>
      </c>
      <c r="AH2360" s="25" t="n">
        <f aca="false">I2360+J2360</f>
        <v>1</v>
      </c>
      <c r="AI2360" s="25" t="n">
        <f aca="false">K2360+L2360+M2360</f>
        <v>2</v>
      </c>
      <c r="AJ2360" s="25" t="n">
        <f aca="false">AC2360*AH2360</f>
        <v>69.52</v>
      </c>
      <c r="AK2360" s="0" t="str">
        <f aca="false">IF(C2360=1,"Cancelled","Completed")</f>
        <v>Completed</v>
      </c>
      <c r="AL2360" s="0" t="str">
        <f aca="false">_xlfn.IFS(D2360&lt;=7,"0-7 Days",D2360&lt;=30,"8-30 Days",D2360&lt;=90,"31-90 Days",TRUE(),"90+ Days")</f>
        <v>31-90 Days</v>
      </c>
      <c r="AM2360" s="0" t="str">
        <f aca="false">_xlfn.IFS(OR(F2360="December",F2360="January",F2360="February"),"Winter",OR(F2360="March",F2360="April",F2360="May"),"Spring",OR(F2360="June",F2360="July",F2360="August"),"Summer",TRUE(),"Autumn")</f>
        <v>Winter</v>
      </c>
      <c r="AN2360" s="0" t="str">
        <f aca="false">IF(L2360+M2360&gt;0,"Family","Adult Only")</f>
        <v>Adult Only</v>
      </c>
      <c r="AO2360" s="0" t="str">
        <f aca="false">IF(U2360=V2360,"Same","Changed")</f>
        <v>Same</v>
      </c>
    </row>
    <row r="2361" customFormat="false" ht="15" hidden="false" customHeight="false" outlineLevel="0" collapsed="false">
      <c r="A2361" s="14" t="n">
        <v>2492</v>
      </c>
      <c r="B2361" s="14" t="s">
        <v>80</v>
      </c>
      <c r="C2361" s="14" t="n">
        <v>0</v>
      </c>
      <c r="D2361" s="14" t="n">
        <v>1</v>
      </c>
      <c r="E2361" s="14" t="n">
        <v>2015</v>
      </c>
      <c r="F2361" s="14" t="s">
        <v>114</v>
      </c>
      <c r="G2361" s="14" t="n">
        <v>37</v>
      </c>
      <c r="H2361" s="14" t="n">
        <v>9</v>
      </c>
      <c r="I2361" s="14" t="n">
        <v>1</v>
      </c>
      <c r="J2361" s="14" t="n">
        <v>4</v>
      </c>
      <c r="K2361" s="14" t="n">
        <v>2</v>
      </c>
      <c r="L2361" s="14" t="n">
        <v>0</v>
      </c>
      <c r="M2361" s="14" t="n">
        <v>0</v>
      </c>
      <c r="N2361" s="14" t="s">
        <v>112</v>
      </c>
      <c r="O2361" s="14" t="s">
        <v>83</v>
      </c>
      <c r="P2361" s="14" t="s">
        <v>93</v>
      </c>
      <c r="Q2361" s="14" t="s">
        <v>94</v>
      </c>
      <c r="R2361" s="14" t="n">
        <v>0</v>
      </c>
      <c r="S2361" s="14" t="n">
        <v>0</v>
      </c>
      <c r="T2361" s="14" t="n">
        <v>0</v>
      </c>
      <c r="U2361" s="14" t="s">
        <v>95</v>
      </c>
      <c r="V2361" s="14" t="s">
        <v>95</v>
      </c>
      <c r="W2361" s="14" t="n">
        <v>1</v>
      </c>
      <c r="X2361" s="14" t="s">
        <v>86</v>
      </c>
      <c r="Y2361" s="14" t="n">
        <v>240</v>
      </c>
      <c r="Z2361" s="14" t="n">
        <v>0</v>
      </c>
      <c r="AA2361" s="14" t="n">
        <v>0</v>
      </c>
      <c r="AB2361" s="14" t="s">
        <v>87</v>
      </c>
      <c r="AC2361" s="14" t="n">
        <v>158.4</v>
      </c>
      <c r="AD2361" s="14" t="n">
        <v>0</v>
      </c>
      <c r="AE2361" s="14" t="n">
        <v>0</v>
      </c>
      <c r="AF2361" s="14" t="s">
        <v>88</v>
      </c>
      <c r="AG2361" s="15" t="n">
        <v>42261</v>
      </c>
      <c r="AH2361" s="14" t="n">
        <f aca="false">I2361+J2361</f>
        <v>5</v>
      </c>
      <c r="AI2361" s="14" t="n">
        <f aca="false">K2361+L2361+M2361</f>
        <v>2</v>
      </c>
      <c r="AJ2361" s="14" t="n">
        <f aca="false">AC2361*AH2361</f>
        <v>792</v>
      </c>
      <c r="AK2361" s="14" t="str">
        <f aca="false">IF(C2361=1,"Cancelled","Completed")</f>
        <v>Completed</v>
      </c>
      <c r="AL2361" s="14" t="str">
        <f aca="false">_xlfn.IFS(D2361&lt;=7,"0-7 Days",D2361&lt;=30,"8-30 Days",D2361&lt;=90,"31-90 Days",TRUE(),"90+ Days")</f>
        <v>0-7 Days</v>
      </c>
      <c r="AM2361" s="14" t="str">
        <f aca="false">_xlfn.IFS(OR(F2361="December",F2361="January",F2361="February"),"Winter",OR(F2361="March",F2361="April",F2361="May"),"Spring",OR(F2361="June",F2361="July",F2361="August"),"Summer",TRUE(),"Autumn")</f>
        <v>Autumn</v>
      </c>
      <c r="AN2361" s="14" t="str">
        <f aca="false">IF(L2361+M2361&gt;0,"Family","Adult Only")</f>
        <v>Adult Only</v>
      </c>
      <c r="AO2361" s="14" t="str">
        <f aca="false">IF(U2361=V2361,"Same","Changed")</f>
        <v>Same</v>
      </c>
    </row>
    <row r="2362" customFormat="false" ht="15" hidden="false" customHeight="false" outlineLevel="0" collapsed="false">
      <c r="A2362" s="0" t="n">
        <v>2493</v>
      </c>
      <c r="B2362" s="0" t="s">
        <v>90</v>
      </c>
      <c r="C2362" s="0" t="n">
        <v>1</v>
      </c>
      <c r="D2362" s="0" t="n">
        <v>28</v>
      </c>
      <c r="E2362" s="0" t="n">
        <v>2016</v>
      </c>
      <c r="F2362" s="0" t="s">
        <v>91</v>
      </c>
      <c r="G2362" s="0" t="n">
        <v>31</v>
      </c>
      <c r="H2362" s="0" t="n">
        <v>29</v>
      </c>
      <c r="I2362" s="0" t="n">
        <v>0</v>
      </c>
      <c r="J2362" s="0" t="n">
        <v>1</v>
      </c>
      <c r="K2362" s="0" t="n">
        <v>2</v>
      </c>
      <c r="L2362" s="0" t="n">
        <v>1</v>
      </c>
      <c r="M2362" s="0" t="n">
        <v>0</v>
      </c>
      <c r="N2362" s="0" t="s">
        <v>82</v>
      </c>
      <c r="O2362" s="0" t="s">
        <v>162</v>
      </c>
      <c r="P2362" s="0" t="s">
        <v>93</v>
      </c>
      <c r="Q2362" s="0" t="s">
        <v>94</v>
      </c>
      <c r="R2362" s="0" t="n">
        <v>0</v>
      </c>
      <c r="S2362" s="0" t="n">
        <v>0</v>
      </c>
      <c r="T2362" s="0" t="n">
        <v>0</v>
      </c>
      <c r="U2362" s="0" t="s">
        <v>95</v>
      </c>
      <c r="V2362" s="0" t="s">
        <v>95</v>
      </c>
      <c r="W2362" s="0" t="n">
        <v>0</v>
      </c>
      <c r="X2362" s="0" t="s">
        <v>86</v>
      </c>
      <c r="Y2362" s="0" t="n">
        <v>9</v>
      </c>
      <c r="Z2362" s="0" t="n">
        <v>0</v>
      </c>
      <c r="AA2362" s="0" t="n">
        <v>0</v>
      </c>
      <c r="AB2362" s="0" t="s">
        <v>87</v>
      </c>
      <c r="AC2362" s="0" t="n">
        <v>119</v>
      </c>
      <c r="AD2362" s="0" t="n">
        <v>0</v>
      </c>
      <c r="AE2362" s="0" t="n">
        <v>0</v>
      </c>
      <c r="AF2362" s="0" t="s">
        <v>96</v>
      </c>
      <c r="AG2362" s="13" t="n">
        <v>42558</v>
      </c>
      <c r="AH2362" s="25" t="n">
        <f aca="false">I2362+J2362</f>
        <v>1</v>
      </c>
      <c r="AI2362" s="25" t="n">
        <f aca="false">K2362+L2362+M2362</f>
        <v>3</v>
      </c>
      <c r="AJ2362" s="25" t="n">
        <f aca="false">AC2362*AH2362</f>
        <v>119</v>
      </c>
      <c r="AK2362" s="0" t="str">
        <f aca="false">IF(C2362=1,"Cancelled","Completed")</f>
        <v>Cancelled</v>
      </c>
      <c r="AL2362" s="0" t="str">
        <f aca="false">_xlfn.IFS(D2362&lt;=7,"0-7 Days",D2362&lt;=30,"8-30 Days",D2362&lt;=90,"31-90 Days",TRUE(),"90+ Days")</f>
        <v>8-30 Days</v>
      </c>
      <c r="AM2362" s="0" t="str">
        <f aca="false">_xlfn.IFS(OR(F2362="December",F2362="January",F2362="February"),"Winter",OR(F2362="March",F2362="April",F2362="May"),"Spring",OR(F2362="June",F2362="July",F2362="August"),"Summer",TRUE(),"Autumn")</f>
        <v>Summer</v>
      </c>
      <c r="AN2362" s="0" t="str">
        <f aca="false">IF(L2362+M2362&gt;0,"Family","Adult Only")</f>
        <v>Family</v>
      </c>
      <c r="AO2362" s="0" t="str">
        <f aca="false">IF(U2362=V2362,"Same","Changed")</f>
        <v>Same</v>
      </c>
    </row>
    <row r="2363" customFormat="false" ht="15" hidden="false" customHeight="false" outlineLevel="0" collapsed="false">
      <c r="A2363" s="14" t="n">
        <v>2494</v>
      </c>
      <c r="B2363" s="14" t="s">
        <v>90</v>
      </c>
      <c r="C2363" s="14" t="n">
        <v>0</v>
      </c>
      <c r="D2363" s="14" t="n">
        <v>78</v>
      </c>
      <c r="E2363" s="14" t="n">
        <v>2017</v>
      </c>
      <c r="F2363" s="14" t="s">
        <v>106</v>
      </c>
      <c r="G2363" s="14" t="n">
        <v>17</v>
      </c>
      <c r="H2363" s="14" t="n">
        <v>25</v>
      </c>
      <c r="I2363" s="14" t="n">
        <v>0</v>
      </c>
      <c r="J2363" s="14" t="n">
        <v>4</v>
      </c>
      <c r="K2363" s="14" t="n">
        <v>2</v>
      </c>
      <c r="L2363" s="14" t="n">
        <v>0</v>
      </c>
      <c r="M2363" s="14" t="n">
        <v>0</v>
      </c>
      <c r="N2363" s="14" t="s">
        <v>82</v>
      </c>
      <c r="O2363" s="14" t="s">
        <v>83</v>
      </c>
      <c r="P2363" s="14" t="s">
        <v>93</v>
      </c>
      <c r="Q2363" s="14" t="s">
        <v>94</v>
      </c>
      <c r="R2363" s="14" t="n">
        <v>0</v>
      </c>
      <c r="S2363" s="14" t="n">
        <v>0</v>
      </c>
      <c r="T2363" s="14" t="n">
        <v>0</v>
      </c>
      <c r="U2363" s="14" t="s">
        <v>95</v>
      </c>
      <c r="V2363" s="14" t="s">
        <v>95</v>
      </c>
      <c r="W2363" s="14" t="n">
        <v>0</v>
      </c>
      <c r="X2363" s="14" t="s">
        <v>86</v>
      </c>
      <c r="Y2363" s="14" t="n">
        <v>9</v>
      </c>
      <c r="Z2363" s="14" t="n">
        <v>0</v>
      </c>
      <c r="AA2363" s="14" t="n">
        <v>0</v>
      </c>
      <c r="AB2363" s="14" t="s">
        <v>87</v>
      </c>
      <c r="AC2363" s="14" t="n">
        <v>121.5</v>
      </c>
      <c r="AD2363" s="14" t="n">
        <v>0</v>
      </c>
      <c r="AE2363" s="14" t="n">
        <v>1</v>
      </c>
      <c r="AF2363" s="14" t="s">
        <v>88</v>
      </c>
      <c r="AG2363" s="15" t="n">
        <v>42854</v>
      </c>
      <c r="AH2363" s="14" t="n">
        <f aca="false">I2363+J2363</f>
        <v>4</v>
      </c>
      <c r="AI2363" s="14" t="n">
        <f aca="false">K2363+L2363+M2363</f>
        <v>2</v>
      </c>
      <c r="AJ2363" s="14" t="n">
        <f aca="false">AC2363*AH2363</f>
        <v>486</v>
      </c>
      <c r="AK2363" s="14" t="str">
        <f aca="false">IF(C2363=1,"Cancelled","Completed")</f>
        <v>Completed</v>
      </c>
      <c r="AL2363" s="14" t="str">
        <f aca="false">_xlfn.IFS(D2363&lt;=7,"0-7 Days",D2363&lt;=30,"8-30 Days",D2363&lt;=90,"31-90 Days",TRUE(),"90+ Days")</f>
        <v>31-90 Days</v>
      </c>
      <c r="AM2363" s="14" t="str">
        <f aca="false">_xlfn.IFS(OR(F2363="December",F2363="January",F2363="February"),"Winter",OR(F2363="March",F2363="April",F2363="May"),"Spring",OR(F2363="June",F2363="July",F2363="August"),"Summer",TRUE(),"Autumn")</f>
        <v>Spring</v>
      </c>
      <c r="AN2363" s="14" t="str">
        <f aca="false">IF(L2363+M2363&gt;0,"Family","Adult Only")</f>
        <v>Adult Only</v>
      </c>
      <c r="AO2363" s="14" t="str">
        <f aca="false">IF(U2363=V2363,"Same","Changed")</f>
        <v>Same</v>
      </c>
    </row>
    <row r="2364" customFormat="false" ht="15" hidden="false" customHeight="false" outlineLevel="0" collapsed="false">
      <c r="A2364" s="0" t="n">
        <v>2495</v>
      </c>
      <c r="B2364" s="0" t="s">
        <v>90</v>
      </c>
      <c r="C2364" s="0" t="n">
        <v>1</v>
      </c>
      <c r="D2364" s="0" t="n">
        <v>233</v>
      </c>
      <c r="E2364" s="0" t="n">
        <v>2015</v>
      </c>
      <c r="F2364" s="0" t="s">
        <v>114</v>
      </c>
      <c r="G2364" s="0" t="n">
        <v>38</v>
      </c>
      <c r="H2364" s="0" t="n">
        <v>18</v>
      </c>
      <c r="I2364" s="0" t="n">
        <v>0</v>
      </c>
      <c r="J2364" s="0" t="n">
        <v>1</v>
      </c>
      <c r="K2364" s="0" t="n">
        <v>2</v>
      </c>
      <c r="L2364" s="0" t="n">
        <v>0</v>
      </c>
      <c r="M2364" s="0" t="n">
        <v>0</v>
      </c>
      <c r="N2364" s="0" t="s">
        <v>112</v>
      </c>
      <c r="O2364" s="0" t="s">
        <v>92</v>
      </c>
      <c r="P2364" s="0" t="s">
        <v>99</v>
      </c>
      <c r="Q2364" s="0" t="s">
        <v>94</v>
      </c>
      <c r="R2364" s="0" t="n">
        <v>0</v>
      </c>
      <c r="S2364" s="0" t="n">
        <v>1</v>
      </c>
      <c r="T2364" s="0" t="n">
        <v>0</v>
      </c>
      <c r="U2364" s="0" t="s">
        <v>95</v>
      </c>
      <c r="V2364" s="0" t="s">
        <v>95</v>
      </c>
      <c r="W2364" s="0" t="n">
        <v>0</v>
      </c>
      <c r="X2364" s="0" t="s">
        <v>120</v>
      </c>
      <c r="Y2364" s="0" t="n">
        <v>6</v>
      </c>
      <c r="Z2364" s="0" t="n">
        <v>0</v>
      </c>
      <c r="AA2364" s="0" t="n">
        <v>0</v>
      </c>
      <c r="AB2364" s="0" t="s">
        <v>101</v>
      </c>
      <c r="AC2364" s="0" t="n">
        <v>120</v>
      </c>
      <c r="AD2364" s="0" t="n">
        <v>0</v>
      </c>
      <c r="AE2364" s="0" t="n">
        <v>0</v>
      </c>
      <c r="AF2364" s="0" t="s">
        <v>96</v>
      </c>
      <c r="AG2364" s="13" t="n">
        <v>42193</v>
      </c>
      <c r="AH2364" s="25" t="n">
        <f aca="false">I2364+J2364</f>
        <v>1</v>
      </c>
      <c r="AI2364" s="25" t="n">
        <f aca="false">K2364+L2364+M2364</f>
        <v>2</v>
      </c>
      <c r="AJ2364" s="25" t="n">
        <f aca="false">AC2364*AH2364</f>
        <v>120</v>
      </c>
      <c r="AK2364" s="0" t="str">
        <f aca="false">IF(C2364=1,"Cancelled","Completed")</f>
        <v>Cancelled</v>
      </c>
      <c r="AL2364" s="0" t="str">
        <f aca="false">_xlfn.IFS(D2364&lt;=7,"0-7 Days",D2364&lt;=30,"8-30 Days",D2364&lt;=90,"31-90 Days",TRUE(),"90+ Days")</f>
        <v>90+ Days</v>
      </c>
      <c r="AM2364" s="0" t="str">
        <f aca="false">_xlfn.IFS(OR(F2364="December",F2364="January",F2364="February"),"Winter",OR(F2364="March",F2364="April",F2364="May"),"Spring",OR(F2364="June",F2364="July",F2364="August"),"Summer",TRUE(),"Autumn")</f>
        <v>Autumn</v>
      </c>
      <c r="AN2364" s="0" t="str">
        <f aca="false">IF(L2364+M2364&gt;0,"Family","Adult Only")</f>
        <v>Adult Only</v>
      </c>
      <c r="AO2364" s="0" t="str">
        <f aca="false">IF(U2364=V2364,"Same","Changed")</f>
        <v>Same</v>
      </c>
    </row>
    <row r="2365" customFormat="false" ht="15" hidden="false" customHeight="false" outlineLevel="0" collapsed="false">
      <c r="A2365" s="14" t="n">
        <v>2496</v>
      </c>
      <c r="B2365" s="14" t="s">
        <v>90</v>
      </c>
      <c r="C2365" s="14" t="n">
        <v>0</v>
      </c>
      <c r="D2365" s="14" t="n">
        <v>9</v>
      </c>
      <c r="E2365" s="14" t="n">
        <v>2016</v>
      </c>
      <c r="F2365" s="14" t="s">
        <v>126</v>
      </c>
      <c r="G2365" s="14" t="n">
        <v>4</v>
      </c>
      <c r="H2365" s="14" t="n">
        <v>17</v>
      </c>
      <c r="I2365" s="14" t="n">
        <v>2</v>
      </c>
      <c r="J2365" s="14" t="n">
        <v>4</v>
      </c>
      <c r="K2365" s="14" t="n">
        <v>2</v>
      </c>
      <c r="L2365" s="14" t="n">
        <v>0</v>
      </c>
      <c r="M2365" s="14" t="n">
        <v>0</v>
      </c>
      <c r="N2365" s="14" t="s">
        <v>82</v>
      </c>
      <c r="O2365" s="14" t="s">
        <v>180</v>
      </c>
      <c r="P2365" s="14" t="s">
        <v>93</v>
      </c>
      <c r="Q2365" s="14" t="s">
        <v>94</v>
      </c>
      <c r="R2365" s="14" t="n">
        <v>0</v>
      </c>
      <c r="S2365" s="14" t="n">
        <v>0</v>
      </c>
      <c r="T2365" s="14" t="n">
        <v>0</v>
      </c>
      <c r="U2365" s="14" t="s">
        <v>95</v>
      </c>
      <c r="V2365" s="14" t="s">
        <v>95</v>
      </c>
      <c r="W2365" s="14" t="n">
        <v>1</v>
      </c>
      <c r="X2365" s="14" t="s">
        <v>86</v>
      </c>
      <c r="Y2365" s="14" t="n">
        <v>9</v>
      </c>
      <c r="Z2365" s="14" t="n">
        <v>0</v>
      </c>
      <c r="AA2365" s="14" t="n">
        <v>0</v>
      </c>
      <c r="AB2365" s="14" t="s">
        <v>87</v>
      </c>
      <c r="AC2365" s="14" t="n">
        <v>83</v>
      </c>
      <c r="AD2365" s="14" t="n">
        <v>0</v>
      </c>
      <c r="AE2365" s="14" t="n">
        <v>1</v>
      </c>
      <c r="AF2365" s="14" t="s">
        <v>88</v>
      </c>
      <c r="AG2365" s="15" t="n">
        <v>42392</v>
      </c>
      <c r="AH2365" s="14" t="n">
        <f aca="false">I2365+J2365</f>
        <v>6</v>
      </c>
      <c r="AI2365" s="14" t="n">
        <f aca="false">K2365+L2365+M2365</f>
        <v>2</v>
      </c>
      <c r="AJ2365" s="14" t="n">
        <f aca="false">AC2365*AH2365</f>
        <v>498</v>
      </c>
      <c r="AK2365" s="14" t="str">
        <f aca="false">IF(C2365=1,"Cancelled","Completed")</f>
        <v>Completed</v>
      </c>
      <c r="AL2365" s="14" t="str">
        <f aca="false">_xlfn.IFS(D2365&lt;=7,"0-7 Days",D2365&lt;=30,"8-30 Days",D2365&lt;=90,"31-90 Days",TRUE(),"90+ Days")</f>
        <v>8-30 Days</v>
      </c>
      <c r="AM2365" s="14" t="str">
        <f aca="false">_xlfn.IFS(OR(F2365="December",F2365="January",F2365="February"),"Winter",OR(F2365="March",F2365="April",F2365="May"),"Spring",OR(F2365="June",F2365="July",F2365="August"),"Summer",TRUE(),"Autumn")</f>
        <v>Winter</v>
      </c>
      <c r="AN2365" s="14" t="str">
        <f aca="false">IF(L2365+M2365&gt;0,"Family","Adult Only")</f>
        <v>Adult Only</v>
      </c>
      <c r="AO2365" s="14" t="str">
        <f aca="false">IF(U2365=V2365,"Same","Changed")</f>
        <v>Same</v>
      </c>
    </row>
    <row r="2366" customFormat="false" ht="15" hidden="false" customHeight="false" outlineLevel="0" collapsed="false">
      <c r="A2366" s="0" t="n">
        <v>2497</v>
      </c>
      <c r="B2366" s="0" t="s">
        <v>90</v>
      </c>
      <c r="C2366" s="0" t="n">
        <v>0</v>
      </c>
      <c r="D2366" s="0" t="n">
        <v>172</v>
      </c>
      <c r="E2366" s="0" t="n">
        <v>2016</v>
      </c>
      <c r="F2366" s="0" t="s">
        <v>121</v>
      </c>
      <c r="G2366" s="0" t="n">
        <v>22</v>
      </c>
      <c r="H2366" s="0" t="n">
        <v>22</v>
      </c>
      <c r="I2366" s="0" t="n">
        <v>2</v>
      </c>
      <c r="J2366" s="0" t="n">
        <v>1</v>
      </c>
      <c r="K2366" s="0" t="n">
        <v>2</v>
      </c>
      <c r="L2366" s="0" t="n">
        <v>0</v>
      </c>
      <c r="M2366" s="0" t="n">
        <v>0</v>
      </c>
      <c r="N2366" s="0" t="s">
        <v>82</v>
      </c>
      <c r="O2366" s="0" t="s">
        <v>83</v>
      </c>
      <c r="P2366" s="0" t="s">
        <v>93</v>
      </c>
      <c r="Q2366" s="0" t="s">
        <v>94</v>
      </c>
      <c r="R2366" s="0" t="n">
        <v>0</v>
      </c>
      <c r="S2366" s="0" t="n">
        <v>0</v>
      </c>
      <c r="T2366" s="0" t="n">
        <v>0</v>
      </c>
      <c r="U2366" s="0" t="s">
        <v>109</v>
      </c>
      <c r="V2366" s="0" t="s">
        <v>109</v>
      </c>
      <c r="W2366" s="0" t="n">
        <v>0</v>
      </c>
      <c r="X2366" s="0" t="s">
        <v>86</v>
      </c>
      <c r="Y2366" s="0" t="n">
        <v>7</v>
      </c>
      <c r="Z2366" s="0" t="n">
        <v>0</v>
      </c>
      <c r="AA2366" s="0" t="n">
        <v>0</v>
      </c>
      <c r="AB2366" s="0" t="s">
        <v>87</v>
      </c>
      <c r="AC2366" s="0" t="n">
        <v>88.7</v>
      </c>
      <c r="AD2366" s="0" t="n">
        <v>0</v>
      </c>
      <c r="AE2366" s="0" t="n">
        <v>1</v>
      </c>
      <c r="AF2366" s="0" t="s">
        <v>88</v>
      </c>
      <c r="AG2366" s="13" t="n">
        <v>42515</v>
      </c>
      <c r="AH2366" s="25" t="n">
        <f aca="false">I2366+J2366</f>
        <v>3</v>
      </c>
      <c r="AI2366" s="25" t="n">
        <f aca="false">K2366+L2366+M2366</f>
        <v>2</v>
      </c>
      <c r="AJ2366" s="25" t="n">
        <f aca="false">AC2366*AH2366</f>
        <v>266.1</v>
      </c>
      <c r="AK2366" s="0" t="str">
        <f aca="false">IF(C2366=1,"Cancelled","Completed")</f>
        <v>Completed</v>
      </c>
      <c r="AL2366" s="0" t="str">
        <f aca="false">_xlfn.IFS(D2366&lt;=7,"0-7 Days",D2366&lt;=30,"8-30 Days",D2366&lt;=90,"31-90 Days",TRUE(),"90+ Days")</f>
        <v>90+ Days</v>
      </c>
      <c r="AM2366" s="0" t="str">
        <f aca="false">_xlfn.IFS(OR(F2366="December",F2366="January",F2366="February"),"Winter",OR(F2366="March",F2366="April",F2366="May"),"Spring",OR(F2366="June",F2366="July",F2366="August"),"Summer",TRUE(),"Autumn")</f>
        <v>Spring</v>
      </c>
      <c r="AN2366" s="0" t="str">
        <f aca="false">IF(L2366+M2366&gt;0,"Family","Adult Only")</f>
        <v>Adult Only</v>
      </c>
      <c r="AO2366" s="0" t="str">
        <f aca="false">IF(U2366=V2366,"Same","Changed")</f>
        <v>Same</v>
      </c>
    </row>
    <row r="2367" customFormat="false" ht="15" hidden="false" customHeight="false" outlineLevel="0" collapsed="false">
      <c r="A2367" s="14" t="n">
        <v>2498</v>
      </c>
      <c r="B2367" s="14" t="s">
        <v>80</v>
      </c>
      <c r="C2367" s="14" t="n">
        <v>0</v>
      </c>
      <c r="D2367" s="14" t="n">
        <v>70</v>
      </c>
      <c r="E2367" s="14" t="n">
        <v>2015</v>
      </c>
      <c r="F2367" s="14" t="s">
        <v>81</v>
      </c>
      <c r="G2367" s="14" t="n">
        <v>53</v>
      </c>
      <c r="H2367" s="14" t="n">
        <v>31</v>
      </c>
      <c r="I2367" s="14" t="n">
        <v>0</v>
      </c>
      <c r="J2367" s="14" t="n">
        <v>3</v>
      </c>
      <c r="K2367" s="14" t="n">
        <v>2</v>
      </c>
      <c r="L2367" s="14" t="n">
        <v>0</v>
      </c>
      <c r="M2367" s="14" t="n">
        <v>0</v>
      </c>
      <c r="N2367" s="14" t="s">
        <v>82</v>
      </c>
      <c r="O2367" s="14" t="s">
        <v>92</v>
      </c>
      <c r="P2367" s="14" t="s">
        <v>84</v>
      </c>
      <c r="Q2367" s="14" t="s">
        <v>84</v>
      </c>
      <c r="R2367" s="14" t="n">
        <v>0</v>
      </c>
      <c r="S2367" s="14" t="n">
        <v>0</v>
      </c>
      <c r="T2367" s="14" t="n">
        <v>0</v>
      </c>
      <c r="U2367" s="14" t="s">
        <v>109</v>
      </c>
      <c r="V2367" s="14" t="s">
        <v>109</v>
      </c>
      <c r="W2367" s="14" t="n">
        <v>0</v>
      </c>
      <c r="X2367" s="14" t="s">
        <v>86</v>
      </c>
      <c r="Y2367" s="14" t="n">
        <v>0</v>
      </c>
      <c r="Z2367" s="14" t="n">
        <v>0</v>
      </c>
      <c r="AA2367" s="14" t="n">
        <v>0</v>
      </c>
      <c r="AB2367" s="14" t="s">
        <v>87</v>
      </c>
      <c r="AC2367" s="14" t="n">
        <v>154.98</v>
      </c>
      <c r="AD2367" s="14" t="n">
        <v>0</v>
      </c>
      <c r="AE2367" s="14" t="n">
        <v>0</v>
      </c>
      <c r="AF2367" s="14" t="s">
        <v>88</v>
      </c>
      <c r="AG2367" s="15" t="n">
        <v>42372</v>
      </c>
      <c r="AH2367" s="14" t="n">
        <f aca="false">I2367+J2367</f>
        <v>3</v>
      </c>
      <c r="AI2367" s="14" t="n">
        <f aca="false">K2367+L2367+M2367</f>
        <v>2</v>
      </c>
      <c r="AJ2367" s="14" t="n">
        <f aca="false">AC2367*AH2367</f>
        <v>464.94</v>
      </c>
      <c r="AK2367" s="14" t="str">
        <f aca="false">IF(C2367=1,"Cancelled","Completed")</f>
        <v>Completed</v>
      </c>
      <c r="AL2367" s="14" t="str">
        <f aca="false">_xlfn.IFS(D2367&lt;=7,"0-7 Days",D2367&lt;=30,"8-30 Days",D2367&lt;=90,"31-90 Days",TRUE(),"90+ Days")</f>
        <v>31-90 Days</v>
      </c>
      <c r="AM2367" s="14" t="str">
        <f aca="false">_xlfn.IFS(OR(F2367="December",F2367="January",F2367="February"),"Winter",OR(F2367="March",F2367="April",F2367="May"),"Spring",OR(F2367="June",F2367="July",F2367="August"),"Summer",TRUE(),"Autumn")</f>
        <v>Winter</v>
      </c>
      <c r="AN2367" s="14" t="str">
        <f aca="false">IF(L2367+M2367&gt;0,"Family","Adult Only")</f>
        <v>Adult Only</v>
      </c>
      <c r="AO2367" s="14" t="str">
        <f aca="false">IF(U2367=V2367,"Same","Changed")</f>
        <v>Same</v>
      </c>
    </row>
    <row r="2368" customFormat="false" ht="15" hidden="false" customHeight="false" outlineLevel="0" collapsed="false">
      <c r="A2368" s="0" t="n">
        <v>2499</v>
      </c>
      <c r="B2368" s="0" t="s">
        <v>80</v>
      </c>
      <c r="C2368" s="0" t="n">
        <v>1</v>
      </c>
      <c r="D2368" s="0" t="n">
        <v>228</v>
      </c>
      <c r="E2368" s="0" t="n">
        <v>2017</v>
      </c>
      <c r="F2368" s="0" t="s">
        <v>119</v>
      </c>
      <c r="G2368" s="0" t="n">
        <v>33</v>
      </c>
      <c r="H2368" s="0" t="n">
        <v>13</v>
      </c>
      <c r="I2368" s="0" t="n">
        <v>4</v>
      </c>
      <c r="J2368" s="0" t="n">
        <v>9</v>
      </c>
      <c r="K2368" s="0" t="n">
        <v>2</v>
      </c>
      <c r="L2368" s="0" t="n">
        <v>0</v>
      </c>
      <c r="M2368" s="0" t="n">
        <v>0</v>
      </c>
      <c r="N2368" s="0" t="s">
        <v>112</v>
      </c>
      <c r="O2368" s="0" t="s">
        <v>163</v>
      </c>
      <c r="P2368" s="0" t="s">
        <v>93</v>
      </c>
      <c r="Q2368" s="0" t="s">
        <v>94</v>
      </c>
      <c r="R2368" s="0" t="n">
        <v>0</v>
      </c>
      <c r="S2368" s="0" t="n">
        <v>0</v>
      </c>
      <c r="T2368" s="0" t="n">
        <v>0</v>
      </c>
      <c r="U2368" s="0" t="s">
        <v>109</v>
      </c>
      <c r="V2368" s="0" t="s">
        <v>109</v>
      </c>
      <c r="W2368" s="0" t="n">
        <v>1</v>
      </c>
      <c r="X2368" s="0" t="s">
        <v>86</v>
      </c>
      <c r="Y2368" s="0" t="n">
        <v>240</v>
      </c>
      <c r="Z2368" s="0" t="n">
        <v>0</v>
      </c>
      <c r="AA2368" s="0" t="n">
        <v>0</v>
      </c>
      <c r="AB2368" s="0" t="s">
        <v>87</v>
      </c>
      <c r="AC2368" s="0" t="n">
        <v>207.23</v>
      </c>
      <c r="AD2368" s="0" t="n">
        <v>0</v>
      </c>
      <c r="AE2368" s="0" t="n">
        <v>2</v>
      </c>
      <c r="AF2368" s="0" t="s">
        <v>96</v>
      </c>
      <c r="AG2368" s="13" t="n">
        <v>42754</v>
      </c>
      <c r="AH2368" s="25" t="n">
        <f aca="false">I2368+J2368</f>
        <v>13</v>
      </c>
      <c r="AI2368" s="25" t="n">
        <f aca="false">K2368+L2368+M2368</f>
        <v>2</v>
      </c>
      <c r="AJ2368" s="25" t="n">
        <f aca="false">AC2368*AH2368</f>
        <v>2693.99</v>
      </c>
      <c r="AK2368" s="0" t="str">
        <f aca="false">IF(C2368=1,"Cancelled","Completed")</f>
        <v>Cancelled</v>
      </c>
      <c r="AL2368" s="0" t="str">
        <f aca="false">_xlfn.IFS(D2368&lt;=7,"0-7 Days",D2368&lt;=30,"8-30 Days",D2368&lt;=90,"31-90 Days",TRUE(),"90+ Days")</f>
        <v>90+ Days</v>
      </c>
      <c r="AM2368" s="0" t="str">
        <f aca="false">_xlfn.IFS(OR(F2368="December",F2368="January",F2368="February"),"Winter",OR(F2368="March",F2368="April",F2368="May"),"Spring",OR(F2368="June",F2368="July",F2368="August"),"Summer",TRUE(),"Autumn")</f>
        <v>Summer</v>
      </c>
      <c r="AN2368" s="0" t="str">
        <f aca="false">IF(L2368+M2368&gt;0,"Family","Adult Only")</f>
        <v>Adult Only</v>
      </c>
      <c r="AO2368" s="0" t="str">
        <f aca="false">IF(U2368=V2368,"Same","Changed")</f>
        <v>Same</v>
      </c>
    </row>
    <row r="2369" customFormat="false" ht="15" hidden="false" customHeight="false" outlineLevel="0" collapsed="false">
      <c r="A2369" s="14" t="n">
        <v>2500</v>
      </c>
      <c r="B2369" s="14" t="s">
        <v>80</v>
      </c>
      <c r="C2369" s="14" t="n">
        <v>0</v>
      </c>
      <c r="D2369" s="14" t="n">
        <v>29</v>
      </c>
      <c r="E2369" s="14" t="n">
        <v>2016</v>
      </c>
      <c r="F2369" s="14" t="s">
        <v>121</v>
      </c>
      <c r="G2369" s="14" t="n">
        <v>21</v>
      </c>
      <c r="H2369" s="14" t="n">
        <v>17</v>
      </c>
      <c r="I2369" s="14" t="n">
        <v>0</v>
      </c>
      <c r="J2369" s="14" t="n">
        <v>2</v>
      </c>
      <c r="K2369" s="14" t="n">
        <v>1</v>
      </c>
      <c r="L2369" s="14" t="n">
        <v>0</v>
      </c>
      <c r="M2369" s="14" t="n">
        <v>0</v>
      </c>
      <c r="N2369" s="14" t="s">
        <v>82</v>
      </c>
      <c r="O2369" s="14" t="s">
        <v>92</v>
      </c>
      <c r="P2369" s="14" t="s">
        <v>99</v>
      </c>
      <c r="Q2369" s="14" t="s">
        <v>94</v>
      </c>
      <c r="R2369" s="14" t="n">
        <v>0</v>
      </c>
      <c r="S2369" s="14" t="n">
        <v>0</v>
      </c>
      <c r="T2369" s="14" t="n">
        <v>0</v>
      </c>
      <c r="U2369" s="14" t="s">
        <v>124</v>
      </c>
      <c r="V2369" s="14" t="s">
        <v>124</v>
      </c>
      <c r="W2369" s="14" t="n">
        <v>1</v>
      </c>
      <c r="X2369" s="14" t="s">
        <v>86</v>
      </c>
      <c r="Y2369" s="14" t="n">
        <v>0</v>
      </c>
      <c r="Z2369" s="14" t="n">
        <v>104</v>
      </c>
      <c r="AA2369" s="14" t="n">
        <v>0</v>
      </c>
      <c r="AB2369" s="14" t="s">
        <v>87</v>
      </c>
      <c r="AC2369" s="14" t="n">
        <v>94.5</v>
      </c>
      <c r="AD2369" s="14" t="n">
        <v>0</v>
      </c>
      <c r="AE2369" s="14" t="n">
        <v>0</v>
      </c>
      <c r="AF2369" s="14" t="s">
        <v>88</v>
      </c>
      <c r="AG2369" s="15" t="n">
        <v>42509</v>
      </c>
      <c r="AH2369" s="14" t="n">
        <f aca="false">I2369+J2369</f>
        <v>2</v>
      </c>
      <c r="AI2369" s="14" t="n">
        <f aca="false">K2369+L2369+M2369</f>
        <v>1</v>
      </c>
      <c r="AJ2369" s="14" t="n">
        <f aca="false">AC2369*AH2369</f>
        <v>189</v>
      </c>
      <c r="AK2369" s="14" t="str">
        <f aca="false">IF(C2369=1,"Cancelled","Completed")</f>
        <v>Completed</v>
      </c>
      <c r="AL2369" s="14" t="str">
        <f aca="false">_xlfn.IFS(D2369&lt;=7,"0-7 Days",D2369&lt;=30,"8-30 Days",D2369&lt;=90,"31-90 Days",TRUE(),"90+ Days")</f>
        <v>8-30 Days</v>
      </c>
      <c r="AM2369" s="14" t="str">
        <f aca="false">_xlfn.IFS(OR(F2369="December",F2369="January",F2369="February"),"Winter",OR(F2369="March",F2369="April",F2369="May"),"Spring",OR(F2369="June",F2369="July",F2369="August"),"Summer",TRUE(),"Autumn")</f>
        <v>Spring</v>
      </c>
      <c r="AN2369" s="14" t="str">
        <f aca="false">IF(L2369+M2369&gt;0,"Family","Adult Only")</f>
        <v>Adult Only</v>
      </c>
      <c r="AO2369" s="14" t="str">
        <f aca="false">IF(U2369=V2369,"Same","Changed")</f>
        <v>Same</v>
      </c>
    </row>
    <row r="2370" customFormat="false" ht="15" hidden="false" customHeight="false" outlineLevel="0" collapsed="false">
      <c r="A2370" s="0" t="n">
        <v>2502</v>
      </c>
      <c r="B2370" s="0" t="s">
        <v>90</v>
      </c>
      <c r="C2370" s="0" t="n">
        <v>0</v>
      </c>
      <c r="D2370" s="0" t="n">
        <v>0</v>
      </c>
      <c r="E2370" s="0" t="n">
        <v>2017</v>
      </c>
      <c r="F2370" s="0" t="s">
        <v>91</v>
      </c>
      <c r="G2370" s="0" t="n">
        <v>30</v>
      </c>
      <c r="H2370" s="0" t="n">
        <v>24</v>
      </c>
      <c r="I2370" s="0" t="n">
        <v>1</v>
      </c>
      <c r="J2370" s="0" t="n">
        <v>0</v>
      </c>
      <c r="K2370" s="0" t="n">
        <v>1</v>
      </c>
      <c r="L2370" s="0" t="n">
        <v>0</v>
      </c>
      <c r="M2370" s="0" t="n">
        <v>0</v>
      </c>
      <c r="N2370" s="0" t="s">
        <v>107</v>
      </c>
      <c r="O2370" s="0" t="s">
        <v>175</v>
      </c>
      <c r="P2370" s="0" t="s">
        <v>93</v>
      </c>
      <c r="Q2370" s="0" t="s">
        <v>94</v>
      </c>
      <c r="R2370" s="0" t="n">
        <v>0</v>
      </c>
      <c r="S2370" s="0" t="n">
        <v>0</v>
      </c>
      <c r="T2370" s="0" t="n">
        <v>0</v>
      </c>
      <c r="U2370" s="0" t="s">
        <v>95</v>
      </c>
      <c r="V2370" s="0" t="s">
        <v>95</v>
      </c>
      <c r="W2370" s="0" t="n">
        <v>1</v>
      </c>
      <c r="X2370" s="0" t="s">
        <v>86</v>
      </c>
      <c r="Y2370" s="0" t="n">
        <v>9</v>
      </c>
      <c r="Z2370" s="0" t="n">
        <v>0</v>
      </c>
      <c r="AA2370" s="0" t="n">
        <v>0</v>
      </c>
      <c r="AB2370" s="0" t="s">
        <v>87</v>
      </c>
      <c r="AC2370" s="0" t="n">
        <v>120</v>
      </c>
      <c r="AD2370" s="0" t="n">
        <v>0</v>
      </c>
      <c r="AE2370" s="0" t="n">
        <v>1</v>
      </c>
      <c r="AF2370" s="0" t="s">
        <v>88</v>
      </c>
      <c r="AG2370" s="13" t="n">
        <v>42941</v>
      </c>
      <c r="AH2370" s="25" t="n">
        <f aca="false">I2370+J2370</f>
        <v>1</v>
      </c>
      <c r="AI2370" s="25" t="n">
        <f aca="false">K2370+L2370+M2370</f>
        <v>1</v>
      </c>
      <c r="AJ2370" s="25" t="n">
        <f aca="false">AC2370*AH2370</f>
        <v>120</v>
      </c>
      <c r="AK2370" s="0" t="str">
        <f aca="false">IF(C2370=1,"Cancelled","Completed")</f>
        <v>Completed</v>
      </c>
      <c r="AL2370" s="0" t="str">
        <f aca="false">_xlfn.IFS(D2370&lt;=7,"0-7 Days",D2370&lt;=30,"8-30 Days",D2370&lt;=90,"31-90 Days",TRUE(),"90+ Days")</f>
        <v>0-7 Days</v>
      </c>
      <c r="AM2370" s="0" t="str">
        <f aca="false">_xlfn.IFS(OR(F2370="December",F2370="January",F2370="February"),"Winter",OR(F2370="March",F2370="April",F2370="May"),"Spring",OR(F2370="June",F2370="July",F2370="August"),"Summer",TRUE(),"Autumn")</f>
        <v>Summer</v>
      </c>
      <c r="AN2370" s="0" t="str">
        <f aca="false">IF(L2370+M2370&gt;0,"Family","Adult Only")</f>
        <v>Adult Only</v>
      </c>
      <c r="AO2370" s="0" t="str">
        <f aca="false">IF(U2370=V2370,"Same","Changed")</f>
        <v>Same</v>
      </c>
    </row>
    <row r="2371" customFormat="false" ht="15" hidden="false" customHeight="false" outlineLevel="0" collapsed="false">
      <c r="A2371" s="14" t="n">
        <v>2503</v>
      </c>
      <c r="B2371" s="14" t="s">
        <v>90</v>
      </c>
      <c r="C2371" s="14" t="n">
        <v>0</v>
      </c>
      <c r="D2371" s="14" t="n">
        <v>10</v>
      </c>
      <c r="E2371" s="14" t="n">
        <v>2015</v>
      </c>
      <c r="F2371" s="14" t="s">
        <v>114</v>
      </c>
      <c r="G2371" s="14" t="n">
        <v>36</v>
      </c>
      <c r="H2371" s="14" t="n">
        <v>5</v>
      </c>
      <c r="I2371" s="14" t="n">
        <v>2</v>
      </c>
      <c r="J2371" s="14" t="n">
        <v>4</v>
      </c>
      <c r="K2371" s="14" t="n">
        <v>2</v>
      </c>
      <c r="L2371" s="14" t="n">
        <v>0</v>
      </c>
      <c r="M2371" s="14" t="n">
        <v>0</v>
      </c>
      <c r="N2371" s="14" t="s">
        <v>107</v>
      </c>
      <c r="O2371" s="14" t="s">
        <v>115</v>
      </c>
      <c r="P2371" s="14" t="s">
        <v>93</v>
      </c>
      <c r="Q2371" s="14" t="s">
        <v>94</v>
      </c>
      <c r="R2371" s="14" t="n">
        <v>0</v>
      </c>
      <c r="S2371" s="14" t="n">
        <v>0</v>
      </c>
      <c r="T2371" s="14" t="n">
        <v>0</v>
      </c>
      <c r="U2371" s="14" t="s">
        <v>95</v>
      </c>
      <c r="V2371" s="14" t="s">
        <v>109</v>
      </c>
      <c r="W2371" s="14" t="n">
        <v>0</v>
      </c>
      <c r="X2371" s="14" t="s">
        <v>86</v>
      </c>
      <c r="Y2371" s="14" t="n">
        <v>9</v>
      </c>
      <c r="Z2371" s="14" t="n">
        <v>0</v>
      </c>
      <c r="AA2371" s="14" t="n">
        <v>0</v>
      </c>
      <c r="AB2371" s="14" t="s">
        <v>125</v>
      </c>
      <c r="AC2371" s="14" t="n">
        <v>110.17</v>
      </c>
      <c r="AD2371" s="14" t="n">
        <v>0</v>
      </c>
      <c r="AE2371" s="14" t="n">
        <v>2</v>
      </c>
      <c r="AF2371" s="14" t="s">
        <v>88</v>
      </c>
      <c r="AG2371" s="15" t="n">
        <v>42258</v>
      </c>
      <c r="AH2371" s="14" t="n">
        <f aca="false">I2371+J2371</f>
        <v>6</v>
      </c>
      <c r="AI2371" s="14" t="n">
        <f aca="false">K2371+L2371+M2371</f>
        <v>2</v>
      </c>
      <c r="AJ2371" s="14" t="n">
        <f aca="false">AC2371*AH2371</f>
        <v>661.02</v>
      </c>
      <c r="AK2371" s="14" t="str">
        <f aca="false">IF(C2371=1,"Cancelled","Completed")</f>
        <v>Completed</v>
      </c>
      <c r="AL2371" s="14" t="str">
        <f aca="false">_xlfn.IFS(D2371&lt;=7,"0-7 Days",D2371&lt;=30,"8-30 Days",D2371&lt;=90,"31-90 Days",TRUE(),"90+ Days")</f>
        <v>8-30 Days</v>
      </c>
      <c r="AM2371" s="14" t="str">
        <f aca="false">_xlfn.IFS(OR(F2371="December",F2371="January",F2371="February"),"Winter",OR(F2371="March",F2371="April",F2371="May"),"Spring",OR(F2371="June",F2371="July",F2371="August"),"Summer",TRUE(),"Autumn")</f>
        <v>Autumn</v>
      </c>
      <c r="AN2371" s="14" t="str">
        <f aca="false">IF(L2371+M2371&gt;0,"Family","Adult Only")</f>
        <v>Adult Only</v>
      </c>
      <c r="AO2371" s="14" t="str">
        <f aca="false">IF(U2371=V2371,"Same","Changed")</f>
        <v>Changed</v>
      </c>
    </row>
    <row r="2372" customFormat="false" ht="15" hidden="false" customHeight="false" outlineLevel="0" collapsed="false">
      <c r="A2372" s="0" t="n">
        <v>2504</v>
      </c>
      <c r="B2372" s="0" t="s">
        <v>90</v>
      </c>
      <c r="C2372" s="0" t="n">
        <v>0</v>
      </c>
      <c r="D2372" s="0" t="n">
        <v>210</v>
      </c>
      <c r="E2372" s="0" t="n">
        <v>2015</v>
      </c>
      <c r="F2372" s="0" t="s">
        <v>111</v>
      </c>
      <c r="G2372" s="0" t="n">
        <v>41</v>
      </c>
      <c r="H2372" s="0" t="n">
        <v>8</v>
      </c>
      <c r="I2372" s="0" t="n">
        <v>1</v>
      </c>
      <c r="J2372" s="0" t="n">
        <v>3</v>
      </c>
      <c r="K2372" s="0" t="n">
        <v>2</v>
      </c>
      <c r="L2372" s="0" t="n">
        <v>0</v>
      </c>
      <c r="M2372" s="0" t="n">
        <v>0</v>
      </c>
      <c r="N2372" s="0" t="s">
        <v>82</v>
      </c>
      <c r="O2372" s="0" t="s">
        <v>122</v>
      </c>
      <c r="P2372" s="0" t="s">
        <v>99</v>
      </c>
      <c r="Q2372" s="0" t="s">
        <v>94</v>
      </c>
      <c r="R2372" s="0" t="n">
        <v>0</v>
      </c>
      <c r="S2372" s="0" t="n">
        <v>0</v>
      </c>
      <c r="T2372" s="0" t="n">
        <v>0</v>
      </c>
      <c r="U2372" s="0" t="s">
        <v>95</v>
      </c>
      <c r="V2372" s="0" t="s">
        <v>109</v>
      </c>
      <c r="W2372" s="0" t="n">
        <v>0</v>
      </c>
      <c r="X2372" s="0" t="s">
        <v>86</v>
      </c>
      <c r="Y2372" s="0" t="n">
        <v>12</v>
      </c>
      <c r="Z2372" s="0" t="n">
        <v>0</v>
      </c>
      <c r="AA2372" s="0" t="n">
        <v>0</v>
      </c>
      <c r="AB2372" s="0" t="s">
        <v>101</v>
      </c>
      <c r="AC2372" s="0" t="n">
        <v>72.75</v>
      </c>
      <c r="AD2372" s="0" t="n">
        <v>0</v>
      </c>
      <c r="AE2372" s="0" t="n">
        <v>0</v>
      </c>
      <c r="AF2372" s="0" t="s">
        <v>88</v>
      </c>
      <c r="AG2372" s="13" t="n">
        <v>42289</v>
      </c>
      <c r="AH2372" s="25" t="n">
        <f aca="false">I2372+J2372</f>
        <v>4</v>
      </c>
      <c r="AI2372" s="25" t="n">
        <f aca="false">K2372+L2372+M2372</f>
        <v>2</v>
      </c>
      <c r="AJ2372" s="25" t="n">
        <f aca="false">AC2372*AH2372</f>
        <v>291</v>
      </c>
      <c r="AK2372" s="0" t="str">
        <f aca="false">IF(C2372=1,"Cancelled","Completed")</f>
        <v>Completed</v>
      </c>
      <c r="AL2372" s="0" t="str">
        <f aca="false">_xlfn.IFS(D2372&lt;=7,"0-7 Days",D2372&lt;=30,"8-30 Days",D2372&lt;=90,"31-90 Days",TRUE(),"90+ Days")</f>
        <v>90+ Days</v>
      </c>
      <c r="AM2372" s="0" t="str">
        <f aca="false">_xlfn.IFS(OR(F2372="December",F2372="January",F2372="February"),"Winter",OR(F2372="March",F2372="April",F2372="May"),"Spring",OR(F2372="June",F2372="July",F2372="August"),"Summer",TRUE(),"Autumn")</f>
        <v>Autumn</v>
      </c>
      <c r="AN2372" s="0" t="str">
        <f aca="false">IF(L2372+M2372&gt;0,"Family","Adult Only")</f>
        <v>Adult Only</v>
      </c>
      <c r="AO2372" s="0" t="str">
        <f aca="false">IF(U2372=V2372,"Same","Changed")</f>
        <v>Changed</v>
      </c>
    </row>
    <row r="2373" customFormat="false" ht="15" hidden="false" customHeight="false" outlineLevel="0" collapsed="false">
      <c r="A2373" s="14" t="n">
        <v>2505</v>
      </c>
      <c r="B2373" s="14" t="s">
        <v>90</v>
      </c>
      <c r="C2373" s="14" t="n">
        <v>0</v>
      </c>
      <c r="D2373" s="14" t="n">
        <v>151</v>
      </c>
      <c r="E2373" s="14" t="n">
        <v>2016</v>
      </c>
      <c r="F2373" s="14" t="s">
        <v>119</v>
      </c>
      <c r="G2373" s="14" t="n">
        <v>32</v>
      </c>
      <c r="H2373" s="14" t="n">
        <v>5</v>
      </c>
      <c r="I2373" s="14" t="n">
        <v>1</v>
      </c>
      <c r="J2373" s="14" t="n">
        <v>2</v>
      </c>
      <c r="K2373" s="14" t="n">
        <v>2</v>
      </c>
      <c r="L2373" s="14" t="n">
        <v>0</v>
      </c>
      <c r="M2373" s="14" t="n">
        <v>0</v>
      </c>
      <c r="N2373" s="14" t="s">
        <v>107</v>
      </c>
      <c r="O2373" s="14" t="s">
        <v>83</v>
      </c>
      <c r="P2373" s="14" t="s">
        <v>99</v>
      </c>
      <c r="Q2373" s="14" t="s">
        <v>94</v>
      </c>
      <c r="R2373" s="14" t="n">
        <v>0</v>
      </c>
      <c r="S2373" s="14" t="n">
        <v>0</v>
      </c>
      <c r="T2373" s="14" t="n">
        <v>0</v>
      </c>
      <c r="U2373" s="14" t="s">
        <v>95</v>
      </c>
      <c r="V2373" s="14" t="s">
        <v>95</v>
      </c>
      <c r="W2373" s="14" t="n">
        <v>0</v>
      </c>
      <c r="X2373" s="14" t="s">
        <v>86</v>
      </c>
      <c r="Y2373" s="14" t="n">
        <v>138</v>
      </c>
      <c r="Z2373" s="14" t="n">
        <v>0</v>
      </c>
      <c r="AA2373" s="14" t="n">
        <v>0</v>
      </c>
      <c r="AB2373" s="14" t="s">
        <v>87</v>
      </c>
      <c r="AC2373" s="14" t="n">
        <v>63.75</v>
      </c>
      <c r="AD2373" s="14" t="n">
        <v>0</v>
      </c>
      <c r="AE2373" s="14" t="n">
        <v>0</v>
      </c>
      <c r="AF2373" s="14" t="s">
        <v>88</v>
      </c>
      <c r="AG2373" s="15" t="n">
        <v>42590</v>
      </c>
      <c r="AH2373" s="14" t="n">
        <f aca="false">I2373+J2373</f>
        <v>3</v>
      </c>
      <c r="AI2373" s="14" t="n">
        <f aca="false">K2373+L2373+M2373</f>
        <v>2</v>
      </c>
      <c r="AJ2373" s="14" t="n">
        <f aca="false">AC2373*AH2373</f>
        <v>191.25</v>
      </c>
      <c r="AK2373" s="14" t="str">
        <f aca="false">IF(C2373=1,"Cancelled","Completed")</f>
        <v>Completed</v>
      </c>
      <c r="AL2373" s="14" t="str">
        <f aca="false">_xlfn.IFS(D2373&lt;=7,"0-7 Days",D2373&lt;=30,"8-30 Days",D2373&lt;=90,"31-90 Days",TRUE(),"90+ Days")</f>
        <v>90+ Days</v>
      </c>
      <c r="AM2373" s="14" t="str">
        <f aca="false">_xlfn.IFS(OR(F2373="December",F2373="January",F2373="February"),"Winter",OR(F2373="March",F2373="April",F2373="May"),"Spring",OR(F2373="June",F2373="July",F2373="August"),"Summer",TRUE(),"Autumn")</f>
        <v>Summer</v>
      </c>
      <c r="AN2373" s="14" t="str">
        <f aca="false">IF(L2373+M2373&gt;0,"Family","Adult Only")</f>
        <v>Adult Only</v>
      </c>
      <c r="AO2373" s="14" t="str">
        <f aca="false">IF(U2373=V2373,"Same","Changed")</f>
        <v>Same</v>
      </c>
    </row>
    <row r="2374" customFormat="false" ht="15" hidden="false" customHeight="false" outlineLevel="0" collapsed="false">
      <c r="A2374" s="0" t="n">
        <v>2507</v>
      </c>
      <c r="B2374" s="0" t="s">
        <v>90</v>
      </c>
      <c r="C2374" s="0" t="n">
        <v>1</v>
      </c>
      <c r="D2374" s="0" t="n">
        <v>129</v>
      </c>
      <c r="E2374" s="0" t="n">
        <v>2017</v>
      </c>
      <c r="F2374" s="0" t="s">
        <v>135</v>
      </c>
      <c r="G2374" s="0" t="n">
        <v>25</v>
      </c>
      <c r="H2374" s="0" t="n">
        <v>24</v>
      </c>
      <c r="I2374" s="0" t="n">
        <v>2</v>
      </c>
      <c r="J2374" s="0" t="n">
        <v>1</v>
      </c>
      <c r="K2374" s="0" t="n">
        <v>1</v>
      </c>
      <c r="L2374" s="0" t="n">
        <v>0</v>
      </c>
      <c r="M2374" s="0" t="n">
        <v>0</v>
      </c>
      <c r="N2374" s="0" t="s">
        <v>82</v>
      </c>
      <c r="O2374" s="0" t="s">
        <v>92</v>
      </c>
      <c r="P2374" s="0" t="s">
        <v>116</v>
      </c>
      <c r="Q2374" s="0" t="s">
        <v>94</v>
      </c>
      <c r="R2374" s="0" t="n">
        <v>0</v>
      </c>
      <c r="S2374" s="0" t="n">
        <v>0</v>
      </c>
      <c r="T2374" s="0" t="n">
        <v>0</v>
      </c>
      <c r="U2374" s="0" t="s">
        <v>95</v>
      </c>
      <c r="V2374" s="0" t="s">
        <v>95</v>
      </c>
      <c r="W2374" s="0" t="n">
        <v>0</v>
      </c>
      <c r="X2374" s="0" t="s">
        <v>120</v>
      </c>
      <c r="Y2374" s="0" t="n">
        <v>30</v>
      </c>
      <c r="Z2374" s="0" t="n">
        <v>0</v>
      </c>
      <c r="AA2374" s="0" t="n">
        <v>0</v>
      </c>
      <c r="AB2374" s="0" t="s">
        <v>87</v>
      </c>
      <c r="AC2374" s="0" t="n">
        <v>120</v>
      </c>
      <c r="AD2374" s="0" t="n">
        <v>0</v>
      </c>
      <c r="AE2374" s="0" t="n">
        <v>0</v>
      </c>
      <c r="AF2374" s="0" t="s">
        <v>96</v>
      </c>
      <c r="AG2374" s="13" t="n">
        <v>42781</v>
      </c>
      <c r="AH2374" s="25" t="n">
        <f aca="false">I2374+J2374</f>
        <v>3</v>
      </c>
      <c r="AI2374" s="25" t="n">
        <f aca="false">K2374+L2374+M2374</f>
        <v>1</v>
      </c>
      <c r="AJ2374" s="25" t="n">
        <f aca="false">AC2374*AH2374</f>
        <v>360</v>
      </c>
      <c r="AK2374" s="0" t="str">
        <f aca="false">IF(C2374=1,"Cancelled","Completed")</f>
        <v>Cancelled</v>
      </c>
      <c r="AL2374" s="0" t="str">
        <f aca="false">_xlfn.IFS(D2374&lt;=7,"0-7 Days",D2374&lt;=30,"8-30 Days",D2374&lt;=90,"31-90 Days",TRUE(),"90+ Days")</f>
        <v>90+ Days</v>
      </c>
      <c r="AM2374" s="0" t="str">
        <f aca="false">_xlfn.IFS(OR(F2374="December",F2374="January",F2374="February"),"Winter",OR(F2374="March",F2374="April",F2374="May"),"Spring",OR(F2374="June",F2374="July",F2374="August"),"Summer",TRUE(),"Autumn")</f>
        <v>Summer</v>
      </c>
      <c r="AN2374" s="0" t="str">
        <f aca="false">IF(L2374+M2374&gt;0,"Family","Adult Only")</f>
        <v>Adult Only</v>
      </c>
      <c r="AO2374" s="0" t="str">
        <f aca="false">IF(U2374=V2374,"Same","Changed")</f>
        <v>Same</v>
      </c>
    </row>
    <row r="2375" customFormat="false" ht="15" hidden="false" customHeight="false" outlineLevel="0" collapsed="false">
      <c r="A2375" s="14" t="n">
        <v>2508</v>
      </c>
      <c r="B2375" s="14" t="s">
        <v>90</v>
      </c>
      <c r="C2375" s="14" t="n">
        <v>0</v>
      </c>
      <c r="D2375" s="14" t="n">
        <v>97</v>
      </c>
      <c r="E2375" s="14" t="n">
        <v>2016</v>
      </c>
      <c r="F2375" s="14" t="s">
        <v>119</v>
      </c>
      <c r="G2375" s="14" t="n">
        <v>32</v>
      </c>
      <c r="H2375" s="14" t="n">
        <v>1</v>
      </c>
      <c r="I2375" s="14" t="n">
        <v>1</v>
      </c>
      <c r="J2375" s="14" t="n">
        <v>2</v>
      </c>
      <c r="K2375" s="14" t="n">
        <v>3</v>
      </c>
      <c r="L2375" s="14" t="n">
        <v>0</v>
      </c>
      <c r="M2375" s="14" t="n">
        <v>0</v>
      </c>
      <c r="N2375" s="14" t="s">
        <v>82</v>
      </c>
      <c r="O2375" s="14" t="s">
        <v>122</v>
      </c>
      <c r="P2375" s="14" t="s">
        <v>93</v>
      </c>
      <c r="Q2375" s="14" t="s">
        <v>94</v>
      </c>
      <c r="R2375" s="14" t="n">
        <v>0</v>
      </c>
      <c r="S2375" s="14" t="n">
        <v>0</v>
      </c>
      <c r="T2375" s="14" t="n">
        <v>0</v>
      </c>
      <c r="U2375" s="14" t="s">
        <v>109</v>
      </c>
      <c r="V2375" s="14" t="s">
        <v>156</v>
      </c>
      <c r="W2375" s="14" t="n">
        <v>0</v>
      </c>
      <c r="X2375" s="14" t="s">
        <v>86</v>
      </c>
      <c r="Y2375" s="14" t="n">
        <v>9</v>
      </c>
      <c r="Z2375" s="14" t="n">
        <v>0</v>
      </c>
      <c r="AA2375" s="14" t="n">
        <v>0</v>
      </c>
      <c r="AB2375" s="14" t="s">
        <v>87</v>
      </c>
      <c r="AC2375" s="14" t="n">
        <v>150.3</v>
      </c>
      <c r="AD2375" s="14" t="n">
        <v>0</v>
      </c>
      <c r="AE2375" s="14" t="n">
        <v>2</v>
      </c>
      <c r="AF2375" s="14" t="s">
        <v>88</v>
      </c>
      <c r="AG2375" s="15" t="n">
        <v>42586</v>
      </c>
      <c r="AH2375" s="14" t="n">
        <f aca="false">I2375+J2375</f>
        <v>3</v>
      </c>
      <c r="AI2375" s="14" t="n">
        <f aca="false">K2375+L2375+M2375</f>
        <v>3</v>
      </c>
      <c r="AJ2375" s="14" t="n">
        <f aca="false">AC2375*AH2375</f>
        <v>450.9</v>
      </c>
      <c r="AK2375" s="14" t="str">
        <f aca="false">IF(C2375=1,"Cancelled","Completed")</f>
        <v>Completed</v>
      </c>
      <c r="AL2375" s="14" t="str">
        <f aca="false">_xlfn.IFS(D2375&lt;=7,"0-7 Days",D2375&lt;=30,"8-30 Days",D2375&lt;=90,"31-90 Days",TRUE(),"90+ Days")</f>
        <v>90+ Days</v>
      </c>
      <c r="AM2375" s="14" t="str">
        <f aca="false">_xlfn.IFS(OR(F2375="December",F2375="January",F2375="February"),"Winter",OR(F2375="March",F2375="April",F2375="May"),"Spring",OR(F2375="June",F2375="July",F2375="August"),"Summer",TRUE(),"Autumn")</f>
        <v>Summer</v>
      </c>
      <c r="AN2375" s="14" t="str">
        <f aca="false">IF(L2375+M2375&gt;0,"Family","Adult Only")</f>
        <v>Adult Only</v>
      </c>
      <c r="AO2375" s="14" t="str">
        <f aca="false">IF(U2375=V2375,"Same","Changed")</f>
        <v>Changed</v>
      </c>
    </row>
    <row r="2376" customFormat="false" ht="15" hidden="false" customHeight="false" outlineLevel="0" collapsed="false">
      <c r="A2376" s="0" t="n">
        <v>2510</v>
      </c>
      <c r="B2376" s="0" t="s">
        <v>90</v>
      </c>
      <c r="C2376" s="0" t="n">
        <v>0</v>
      </c>
      <c r="D2376" s="0" t="n">
        <v>386</v>
      </c>
      <c r="E2376" s="0" t="n">
        <v>2016</v>
      </c>
      <c r="F2376" s="0" t="s">
        <v>111</v>
      </c>
      <c r="G2376" s="0" t="n">
        <v>44</v>
      </c>
      <c r="H2376" s="0" t="n">
        <v>23</v>
      </c>
      <c r="I2376" s="0" t="n">
        <v>2</v>
      </c>
      <c r="J2376" s="0" t="n">
        <v>0</v>
      </c>
      <c r="K2376" s="0" t="n">
        <v>2</v>
      </c>
      <c r="L2376" s="0" t="n">
        <v>0</v>
      </c>
      <c r="M2376" s="0" t="n">
        <v>0</v>
      </c>
      <c r="N2376" s="0" t="s">
        <v>112</v>
      </c>
      <c r="O2376" s="0" t="s">
        <v>108</v>
      </c>
      <c r="P2376" s="0" t="s">
        <v>99</v>
      </c>
      <c r="Q2376" s="0" t="s">
        <v>94</v>
      </c>
      <c r="R2376" s="0" t="n">
        <v>0</v>
      </c>
      <c r="S2376" s="0" t="n">
        <v>0</v>
      </c>
      <c r="T2376" s="0" t="n">
        <v>0</v>
      </c>
      <c r="U2376" s="0" t="s">
        <v>95</v>
      </c>
      <c r="V2376" s="0" t="s">
        <v>109</v>
      </c>
      <c r="W2376" s="0" t="n">
        <v>0</v>
      </c>
      <c r="X2376" s="0" t="s">
        <v>86</v>
      </c>
      <c r="Y2376" s="0" t="n">
        <v>6</v>
      </c>
      <c r="Z2376" s="0" t="n">
        <v>0</v>
      </c>
      <c r="AA2376" s="0" t="n">
        <v>0</v>
      </c>
      <c r="AB2376" s="0" t="s">
        <v>101</v>
      </c>
      <c r="AC2376" s="0" t="n">
        <v>115</v>
      </c>
      <c r="AD2376" s="0" t="n">
        <v>0</v>
      </c>
      <c r="AE2376" s="0" t="n">
        <v>1</v>
      </c>
      <c r="AF2376" s="0" t="s">
        <v>88</v>
      </c>
      <c r="AG2376" s="13" t="n">
        <v>42668</v>
      </c>
      <c r="AH2376" s="25" t="n">
        <f aca="false">I2376+J2376</f>
        <v>2</v>
      </c>
      <c r="AI2376" s="25" t="n">
        <f aca="false">K2376+L2376+M2376</f>
        <v>2</v>
      </c>
      <c r="AJ2376" s="25" t="n">
        <f aca="false">AC2376*AH2376</f>
        <v>230</v>
      </c>
      <c r="AK2376" s="0" t="str">
        <f aca="false">IF(C2376=1,"Cancelled","Completed")</f>
        <v>Completed</v>
      </c>
      <c r="AL2376" s="0" t="str">
        <f aca="false">_xlfn.IFS(D2376&lt;=7,"0-7 Days",D2376&lt;=30,"8-30 Days",D2376&lt;=90,"31-90 Days",TRUE(),"90+ Days")</f>
        <v>90+ Days</v>
      </c>
      <c r="AM2376" s="0" t="str">
        <f aca="false">_xlfn.IFS(OR(F2376="December",F2376="January",F2376="February"),"Winter",OR(F2376="March",F2376="April",F2376="May"),"Spring",OR(F2376="June",F2376="July",F2376="August"),"Summer",TRUE(),"Autumn")</f>
        <v>Autumn</v>
      </c>
      <c r="AN2376" s="0" t="str">
        <f aca="false">IF(L2376+M2376&gt;0,"Family","Adult Only")</f>
        <v>Adult Only</v>
      </c>
      <c r="AO2376" s="0" t="str">
        <f aca="false">IF(U2376=V2376,"Same","Changed")</f>
        <v>Changed</v>
      </c>
    </row>
    <row r="2377" customFormat="false" ht="15" hidden="false" customHeight="false" outlineLevel="0" collapsed="false">
      <c r="A2377" s="14" t="n">
        <v>2511</v>
      </c>
      <c r="B2377" s="14" t="s">
        <v>80</v>
      </c>
      <c r="C2377" s="14" t="n">
        <v>0</v>
      </c>
      <c r="D2377" s="14" t="n">
        <v>223</v>
      </c>
      <c r="E2377" s="14" t="n">
        <v>2016</v>
      </c>
      <c r="F2377" s="14" t="s">
        <v>121</v>
      </c>
      <c r="G2377" s="14" t="n">
        <v>22</v>
      </c>
      <c r="H2377" s="14" t="n">
        <v>24</v>
      </c>
      <c r="I2377" s="14" t="n">
        <v>1</v>
      </c>
      <c r="J2377" s="14" t="n">
        <v>5</v>
      </c>
      <c r="K2377" s="14" t="n">
        <v>1</v>
      </c>
      <c r="L2377" s="14" t="n">
        <v>0</v>
      </c>
      <c r="M2377" s="14" t="n">
        <v>0</v>
      </c>
      <c r="N2377" s="14" t="s">
        <v>82</v>
      </c>
      <c r="O2377" s="14" t="s">
        <v>83</v>
      </c>
      <c r="P2377" s="14" t="s">
        <v>116</v>
      </c>
      <c r="Q2377" s="14" t="s">
        <v>84</v>
      </c>
      <c r="R2377" s="14" t="n">
        <v>0</v>
      </c>
      <c r="S2377" s="14" t="n">
        <v>0</v>
      </c>
      <c r="T2377" s="14" t="n">
        <v>0</v>
      </c>
      <c r="U2377" s="14" t="s">
        <v>95</v>
      </c>
      <c r="V2377" s="14" t="s">
        <v>95</v>
      </c>
      <c r="W2377" s="14" t="n">
        <v>1</v>
      </c>
      <c r="X2377" s="14" t="s">
        <v>86</v>
      </c>
      <c r="Y2377" s="14" t="n">
        <v>0</v>
      </c>
      <c r="Z2377" s="14" t="n">
        <v>223</v>
      </c>
      <c r="AA2377" s="14" t="n">
        <v>0</v>
      </c>
      <c r="AB2377" s="14" t="s">
        <v>101</v>
      </c>
      <c r="AC2377" s="14" t="n">
        <v>60</v>
      </c>
      <c r="AD2377" s="14" t="n">
        <v>0</v>
      </c>
      <c r="AE2377" s="14" t="n">
        <v>0</v>
      </c>
      <c r="AF2377" s="14" t="s">
        <v>88</v>
      </c>
      <c r="AG2377" s="15" t="n">
        <v>42520</v>
      </c>
      <c r="AH2377" s="14" t="n">
        <f aca="false">I2377+J2377</f>
        <v>6</v>
      </c>
      <c r="AI2377" s="14" t="n">
        <f aca="false">K2377+L2377+M2377</f>
        <v>1</v>
      </c>
      <c r="AJ2377" s="14" t="n">
        <f aca="false">AC2377*AH2377</f>
        <v>360</v>
      </c>
      <c r="AK2377" s="14" t="str">
        <f aca="false">IF(C2377=1,"Cancelled","Completed")</f>
        <v>Completed</v>
      </c>
      <c r="AL2377" s="14" t="str">
        <f aca="false">_xlfn.IFS(D2377&lt;=7,"0-7 Days",D2377&lt;=30,"8-30 Days",D2377&lt;=90,"31-90 Days",TRUE(),"90+ Days")</f>
        <v>90+ Days</v>
      </c>
      <c r="AM2377" s="14" t="str">
        <f aca="false">_xlfn.IFS(OR(F2377="December",F2377="January",F2377="February"),"Winter",OR(F2377="March",F2377="April",F2377="May"),"Spring",OR(F2377="June",F2377="July",F2377="August"),"Summer",TRUE(),"Autumn")</f>
        <v>Spring</v>
      </c>
      <c r="AN2377" s="14" t="str">
        <f aca="false">IF(L2377+M2377&gt;0,"Family","Adult Only")</f>
        <v>Adult Only</v>
      </c>
      <c r="AO2377" s="14" t="str">
        <f aca="false">IF(U2377=V2377,"Same","Changed")</f>
        <v>Same</v>
      </c>
    </row>
    <row r="2378" customFormat="false" ht="15" hidden="false" customHeight="false" outlineLevel="0" collapsed="false">
      <c r="A2378" s="0" t="n">
        <v>2512</v>
      </c>
      <c r="B2378" s="0" t="s">
        <v>90</v>
      </c>
      <c r="C2378" s="0" t="n">
        <v>1</v>
      </c>
      <c r="D2378" s="0" t="n">
        <v>48</v>
      </c>
      <c r="E2378" s="0" t="n">
        <v>2016</v>
      </c>
      <c r="F2378" s="0" t="s">
        <v>111</v>
      </c>
      <c r="G2378" s="0" t="n">
        <v>41</v>
      </c>
      <c r="H2378" s="0" t="n">
        <v>5</v>
      </c>
      <c r="I2378" s="0" t="n">
        <v>0</v>
      </c>
      <c r="J2378" s="0" t="n">
        <v>2</v>
      </c>
      <c r="K2378" s="0" t="n">
        <v>2</v>
      </c>
      <c r="L2378" s="0" t="n">
        <v>0</v>
      </c>
      <c r="M2378" s="0" t="n">
        <v>0</v>
      </c>
      <c r="N2378" s="0" t="s">
        <v>82</v>
      </c>
      <c r="O2378" s="0" t="s">
        <v>92</v>
      </c>
      <c r="P2378" s="0" t="s">
        <v>116</v>
      </c>
      <c r="Q2378" s="0" t="s">
        <v>94</v>
      </c>
      <c r="R2378" s="0" t="n">
        <v>0</v>
      </c>
      <c r="S2378" s="0" t="n">
        <v>0</v>
      </c>
      <c r="T2378" s="0" t="n">
        <v>0</v>
      </c>
      <c r="U2378" s="0" t="s">
        <v>95</v>
      </c>
      <c r="V2378" s="0" t="s">
        <v>95</v>
      </c>
      <c r="W2378" s="0" t="n">
        <v>0</v>
      </c>
      <c r="X2378" s="0" t="s">
        <v>120</v>
      </c>
      <c r="Y2378" s="0" t="n">
        <v>3</v>
      </c>
      <c r="Z2378" s="0" t="n">
        <v>0</v>
      </c>
      <c r="AA2378" s="0" t="n">
        <v>0</v>
      </c>
      <c r="AB2378" s="0" t="s">
        <v>87</v>
      </c>
      <c r="AC2378" s="0" t="n">
        <v>120</v>
      </c>
      <c r="AD2378" s="0" t="n">
        <v>0</v>
      </c>
      <c r="AE2378" s="0" t="n">
        <v>0</v>
      </c>
      <c r="AF2378" s="0" t="s">
        <v>96</v>
      </c>
      <c r="AG2378" s="13" t="n">
        <v>42619</v>
      </c>
      <c r="AH2378" s="25" t="n">
        <f aca="false">I2378+J2378</f>
        <v>2</v>
      </c>
      <c r="AI2378" s="25" t="n">
        <f aca="false">K2378+L2378+M2378</f>
        <v>2</v>
      </c>
      <c r="AJ2378" s="25" t="n">
        <f aca="false">AC2378*AH2378</f>
        <v>240</v>
      </c>
      <c r="AK2378" s="0" t="str">
        <f aca="false">IF(C2378=1,"Cancelled","Completed")</f>
        <v>Cancelled</v>
      </c>
      <c r="AL2378" s="0" t="str">
        <f aca="false">_xlfn.IFS(D2378&lt;=7,"0-7 Days",D2378&lt;=30,"8-30 Days",D2378&lt;=90,"31-90 Days",TRUE(),"90+ Days")</f>
        <v>31-90 Days</v>
      </c>
      <c r="AM2378" s="0" t="str">
        <f aca="false">_xlfn.IFS(OR(F2378="December",F2378="January",F2378="February"),"Winter",OR(F2378="March",F2378="April",F2378="May"),"Spring",OR(F2378="June",F2378="July",F2378="August"),"Summer",TRUE(),"Autumn")</f>
        <v>Autumn</v>
      </c>
      <c r="AN2378" s="0" t="str">
        <f aca="false">IF(L2378+M2378&gt;0,"Family","Adult Only")</f>
        <v>Adult Only</v>
      </c>
      <c r="AO2378" s="0" t="str">
        <f aca="false">IF(U2378=V2378,"Same","Changed")</f>
        <v>Same</v>
      </c>
    </row>
    <row r="2379" customFormat="false" ht="15" hidden="false" customHeight="false" outlineLevel="0" collapsed="false">
      <c r="A2379" s="14" t="n">
        <v>2513</v>
      </c>
      <c r="B2379" s="14" t="s">
        <v>90</v>
      </c>
      <c r="C2379" s="14" t="n">
        <v>1</v>
      </c>
      <c r="D2379" s="14" t="n">
        <v>51</v>
      </c>
      <c r="E2379" s="14" t="n">
        <v>2017</v>
      </c>
      <c r="F2379" s="14" t="s">
        <v>103</v>
      </c>
      <c r="G2379" s="14" t="n">
        <v>12</v>
      </c>
      <c r="H2379" s="14" t="n">
        <v>21</v>
      </c>
      <c r="I2379" s="14" t="n">
        <v>4</v>
      </c>
      <c r="J2379" s="14" t="n">
        <v>10</v>
      </c>
      <c r="K2379" s="14" t="n">
        <v>2</v>
      </c>
      <c r="L2379" s="14" t="n">
        <v>2</v>
      </c>
      <c r="M2379" s="14" t="n">
        <v>0</v>
      </c>
      <c r="N2379" s="14" t="s">
        <v>82</v>
      </c>
      <c r="O2379" s="14" t="s">
        <v>191</v>
      </c>
      <c r="P2379" s="14" t="s">
        <v>93</v>
      </c>
      <c r="Q2379" s="14" t="s">
        <v>94</v>
      </c>
      <c r="R2379" s="14" t="n">
        <v>0</v>
      </c>
      <c r="S2379" s="14" t="n">
        <v>0</v>
      </c>
      <c r="T2379" s="14" t="n">
        <v>0</v>
      </c>
      <c r="U2379" s="14" t="s">
        <v>85</v>
      </c>
      <c r="V2379" s="14" t="s">
        <v>85</v>
      </c>
      <c r="W2379" s="14" t="n">
        <v>0</v>
      </c>
      <c r="X2379" s="14" t="s">
        <v>86</v>
      </c>
      <c r="Y2379" s="14" t="n">
        <v>9</v>
      </c>
      <c r="Z2379" s="14" t="n">
        <v>0</v>
      </c>
      <c r="AA2379" s="14" t="n">
        <v>0</v>
      </c>
      <c r="AB2379" s="14" t="s">
        <v>87</v>
      </c>
      <c r="AC2379" s="14" t="n">
        <v>202.71</v>
      </c>
      <c r="AD2379" s="14" t="n">
        <v>0</v>
      </c>
      <c r="AE2379" s="14" t="n">
        <v>0</v>
      </c>
      <c r="AF2379" s="14" t="s">
        <v>96</v>
      </c>
      <c r="AG2379" s="15" t="n">
        <v>42770</v>
      </c>
      <c r="AH2379" s="14" t="n">
        <f aca="false">I2379+J2379</f>
        <v>14</v>
      </c>
      <c r="AI2379" s="14" t="n">
        <f aca="false">K2379+L2379+M2379</f>
        <v>4</v>
      </c>
      <c r="AJ2379" s="14" t="n">
        <f aca="false">AC2379*AH2379</f>
        <v>2837.94</v>
      </c>
      <c r="AK2379" s="14" t="str">
        <f aca="false">IF(C2379=1,"Cancelled","Completed")</f>
        <v>Cancelled</v>
      </c>
      <c r="AL2379" s="14" t="str">
        <f aca="false">_xlfn.IFS(D2379&lt;=7,"0-7 Days",D2379&lt;=30,"8-30 Days",D2379&lt;=90,"31-90 Days",TRUE(),"90+ Days")</f>
        <v>31-90 Days</v>
      </c>
      <c r="AM2379" s="14" t="str">
        <f aca="false">_xlfn.IFS(OR(F2379="December",F2379="January",F2379="February"),"Winter",OR(F2379="March",F2379="April",F2379="May"),"Spring",OR(F2379="June",F2379="July",F2379="August"),"Summer",TRUE(),"Autumn")</f>
        <v>Spring</v>
      </c>
      <c r="AN2379" s="14" t="str">
        <f aca="false">IF(L2379+M2379&gt;0,"Family","Adult Only")</f>
        <v>Family</v>
      </c>
      <c r="AO2379" s="14" t="str">
        <f aca="false">IF(U2379=V2379,"Same","Changed")</f>
        <v>Same</v>
      </c>
    </row>
    <row r="2380" customFormat="false" ht="15" hidden="false" customHeight="false" outlineLevel="0" collapsed="false">
      <c r="A2380" s="0" t="n">
        <v>2515</v>
      </c>
      <c r="B2380" s="0" t="s">
        <v>90</v>
      </c>
      <c r="C2380" s="0" t="n">
        <v>0</v>
      </c>
      <c r="D2380" s="0" t="n">
        <v>7</v>
      </c>
      <c r="E2380" s="0" t="n">
        <v>2016</v>
      </c>
      <c r="F2380" s="0" t="s">
        <v>91</v>
      </c>
      <c r="G2380" s="0" t="n">
        <v>29</v>
      </c>
      <c r="H2380" s="0" t="n">
        <v>11</v>
      </c>
      <c r="I2380" s="0" t="n">
        <v>1</v>
      </c>
      <c r="J2380" s="0" t="n">
        <v>1</v>
      </c>
      <c r="K2380" s="0" t="n">
        <v>1</v>
      </c>
      <c r="L2380" s="0" t="n">
        <v>0</v>
      </c>
      <c r="M2380" s="0" t="n">
        <v>0</v>
      </c>
      <c r="N2380" s="0" t="s">
        <v>82</v>
      </c>
      <c r="O2380" s="0" t="s">
        <v>92</v>
      </c>
      <c r="P2380" s="0" t="s">
        <v>128</v>
      </c>
      <c r="Q2380" s="0" t="s">
        <v>128</v>
      </c>
      <c r="R2380" s="0" t="n">
        <v>1</v>
      </c>
      <c r="S2380" s="0" t="n">
        <v>1</v>
      </c>
      <c r="T2380" s="0" t="n">
        <v>16</v>
      </c>
      <c r="U2380" s="0" t="s">
        <v>95</v>
      </c>
      <c r="V2380" s="0" t="s">
        <v>109</v>
      </c>
      <c r="W2380" s="0" t="n">
        <v>1</v>
      </c>
      <c r="X2380" s="0" t="s">
        <v>86</v>
      </c>
      <c r="Y2380" s="0" t="n">
        <v>0</v>
      </c>
      <c r="Z2380" s="0" t="n">
        <v>40</v>
      </c>
      <c r="AA2380" s="0" t="n">
        <v>0</v>
      </c>
      <c r="AB2380" s="0" t="s">
        <v>87</v>
      </c>
      <c r="AC2380" s="0" t="n">
        <v>67</v>
      </c>
      <c r="AD2380" s="0" t="n">
        <v>0</v>
      </c>
      <c r="AE2380" s="0" t="n">
        <v>1</v>
      </c>
      <c r="AF2380" s="0" t="s">
        <v>88</v>
      </c>
      <c r="AG2380" s="13" t="n">
        <v>42564</v>
      </c>
      <c r="AH2380" s="25" t="n">
        <f aca="false">I2380+J2380</f>
        <v>2</v>
      </c>
      <c r="AI2380" s="25" t="n">
        <f aca="false">K2380+L2380+M2380</f>
        <v>1</v>
      </c>
      <c r="AJ2380" s="25" t="n">
        <f aca="false">AC2380*AH2380</f>
        <v>134</v>
      </c>
      <c r="AK2380" s="0" t="str">
        <f aca="false">IF(C2380=1,"Cancelled","Completed")</f>
        <v>Completed</v>
      </c>
      <c r="AL2380" s="0" t="str">
        <f aca="false">_xlfn.IFS(D2380&lt;=7,"0-7 Days",D2380&lt;=30,"8-30 Days",D2380&lt;=90,"31-90 Days",TRUE(),"90+ Days")</f>
        <v>0-7 Days</v>
      </c>
      <c r="AM2380" s="0" t="str">
        <f aca="false">_xlfn.IFS(OR(F2380="December",F2380="January",F2380="February"),"Winter",OR(F2380="March",F2380="April",F2380="May"),"Spring",OR(F2380="June",F2380="July",F2380="August"),"Summer",TRUE(),"Autumn")</f>
        <v>Summer</v>
      </c>
      <c r="AN2380" s="0" t="str">
        <f aca="false">IF(L2380+M2380&gt;0,"Family","Adult Only")</f>
        <v>Adult Only</v>
      </c>
      <c r="AO2380" s="0" t="str">
        <f aca="false">IF(U2380=V2380,"Same","Changed")</f>
        <v>Changed</v>
      </c>
    </row>
    <row r="2381" customFormat="false" ht="15" hidden="false" customHeight="false" outlineLevel="0" collapsed="false">
      <c r="A2381" s="14" t="n">
        <v>2516</v>
      </c>
      <c r="B2381" s="14" t="s">
        <v>90</v>
      </c>
      <c r="C2381" s="14" t="n">
        <v>1</v>
      </c>
      <c r="D2381" s="14" t="n">
        <v>49</v>
      </c>
      <c r="E2381" s="14" t="n">
        <v>2016</v>
      </c>
      <c r="F2381" s="14" t="s">
        <v>103</v>
      </c>
      <c r="G2381" s="14" t="n">
        <v>13</v>
      </c>
      <c r="H2381" s="14" t="n">
        <v>23</v>
      </c>
      <c r="I2381" s="14" t="n">
        <v>0</v>
      </c>
      <c r="J2381" s="14" t="n">
        <v>2</v>
      </c>
      <c r="K2381" s="14" t="n">
        <v>2</v>
      </c>
      <c r="L2381" s="14" t="n">
        <v>0</v>
      </c>
      <c r="M2381" s="14" t="n">
        <v>0</v>
      </c>
      <c r="N2381" s="14" t="s">
        <v>82</v>
      </c>
      <c r="O2381" s="14" t="s">
        <v>115</v>
      </c>
      <c r="P2381" s="14" t="s">
        <v>93</v>
      </c>
      <c r="Q2381" s="14" t="s">
        <v>94</v>
      </c>
      <c r="R2381" s="14" t="n">
        <v>0</v>
      </c>
      <c r="S2381" s="14" t="n">
        <v>0</v>
      </c>
      <c r="T2381" s="14" t="n">
        <v>0</v>
      </c>
      <c r="U2381" s="14" t="s">
        <v>95</v>
      </c>
      <c r="V2381" s="14" t="s">
        <v>95</v>
      </c>
      <c r="W2381" s="14" t="n">
        <v>0</v>
      </c>
      <c r="X2381" s="14" t="s">
        <v>86</v>
      </c>
      <c r="Y2381" s="14" t="n">
        <v>9</v>
      </c>
      <c r="Z2381" s="14" t="n">
        <v>0</v>
      </c>
      <c r="AA2381" s="14" t="n">
        <v>0</v>
      </c>
      <c r="AB2381" s="14" t="s">
        <v>87</v>
      </c>
      <c r="AC2381" s="14" t="n">
        <v>99</v>
      </c>
      <c r="AD2381" s="14" t="n">
        <v>0</v>
      </c>
      <c r="AE2381" s="14" t="n">
        <v>1</v>
      </c>
      <c r="AF2381" s="14" t="s">
        <v>96</v>
      </c>
      <c r="AG2381" s="15" t="n">
        <v>42438</v>
      </c>
      <c r="AH2381" s="14" t="n">
        <f aca="false">I2381+J2381</f>
        <v>2</v>
      </c>
      <c r="AI2381" s="14" t="n">
        <f aca="false">K2381+L2381+M2381</f>
        <v>2</v>
      </c>
      <c r="AJ2381" s="14" t="n">
        <f aca="false">AC2381*AH2381</f>
        <v>198</v>
      </c>
      <c r="AK2381" s="14" t="str">
        <f aca="false">IF(C2381=1,"Cancelled","Completed")</f>
        <v>Cancelled</v>
      </c>
      <c r="AL2381" s="14" t="str">
        <f aca="false">_xlfn.IFS(D2381&lt;=7,"0-7 Days",D2381&lt;=30,"8-30 Days",D2381&lt;=90,"31-90 Days",TRUE(),"90+ Days")</f>
        <v>31-90 Days</v>
      </c>
      <c r="AM2381" s="14" t="str">
        <f aca="false">_xlfn.IFS(OR(F2381="December",F2381="January",F2381="February"),"Winter",OR(F2381="March",F2381="April",F2381="May"),"Spring",OR(F2381="June",F2381="July",F2381="August"),"Summer",TRUE(),"Autumn")</f>
        <v>Spring</v>
      </c>
      <c r="AN2381" s="14" t="str">
        <f aca="false">IF(L2381+M2381&gt;0,"Family","Adult Only")</f>
        <v>Adult Only</v>
      </c>
      <c r="AO2381" s="14" t="str">
        <f aca="false">IF(U2381=V2381,"Same","Changed")</f>
        <v>Same</v>
      </c>
    </row>
    <row r="2382" customFormat="false" ht="15" hidden="false" customHeight="false" outlineLevel="0" collapsed="false">
      <c r="A2382" s="0" t="n">
        <v>2517</v>
      </c>
      <c r="B2382" s="0" t="s">
        <v>80</v>
      </c>
      <c r="C2382" s="0" t="n">
        <v>0</v>
      </c>
      <c r="D2382" s="0" t="n">
        <v>38</v>
      </c>
      <c r="E2382" s="0" t="n">
        <v>2017</v>
      </c>
      <c r="F2382" s="0" t="s">
        <v>121</v>
      </c>
      <c r="G2382" s="0" t="n">
        <v>18</v>
      </c>
      <c r="H2382" s="0" t="n">
        <v>1</v>
      </c>
      <c r="I2382" s="0" t="n">
        <v>1</v>
      </c>
      <c r="J2382" s="0" t="n">
        <v>0</v>
      </c>
      <c r="K2382" s="0" t="n">
        <v>2</v>
      </c>
      <c r="L2382" s="0" t="n">
        <v>0</v>
      </c>
      <c r="M2382" s="0" t="n">
        <v>0</v>
      </c>
      <c r="N2382" s="0" t="s">
        <v>112</v>
      </c>
      <c r="O2382" s="0" t="s">
        <v>115</v>
      </c>
      <c r="P2382" s="0" t="s">
        <v>93</v>
      </c>
      <c r="Q2382" s="0" t="s">
        <v>94</v>
      </c>
      <c r="R2382" s="0" t="n">
        <v>0</v>
      </c>
      <c r="S2382" s="0" t="n">
        <v>0</v>
      </c>
      <c r="T2382" s="0" t="n">
        <v>0</v>
      </c>
      <c r="U2382" s="0" t="s">
        <v>95</v>
      </c>
      <c r="V2382" s="0" t="s">
        <v>109</v>
      </c>
      <c r="W2382" s="0" t="n">
        <v>0</v>
      </c>
      <c r="X2382" s="0" t="s">
        <v>86</v>
      </c>
      <c r="Y2382" s="0" t="n">
        <v>468</v>
      </c>
      <c r="Z2382" s="0" t="n">
        <v>0</v>
      </c>
      <c r="AA2382" s="0" t="n">
        <v>0</v>
      </c>
      <c r="AB2382" s="0" t="s">
        <v>87</v>
      </c>
      <c r="AC2382" s="0" t="n">
        <v>93.6</v>
      </c>
      <c r="AD2382" s="0" t="n">
        <v>0</v>
      </c>
      <c r="AE2382" s="0" t="n">
        <v>0</v>
      </c>
      <c r="AF2382" s="0" t="s">
        <v>88</v>
      </c>
      <c r="AG2382" s="13" t="n">
        <v>42857</v>
      </c>
      <c r="AH2382" s="25" t="n">
        <f aca="false">I2382+J2382</f>
        <v>1</v>
      </c>
      <c r="AI2382" s="25" t="n">
        <f aca="false">K2382+L2382+M2382</f>
        <v>2</v>
      </c>
      <c r="AJ2382" s="25" t="n">
        <f aca="false">AC2382*AH2382</f>
        <v>93.6</v>
      </c>
      <c r="AK2382" s="0" t="str">
        <f aca="false">IF(C2382=1,"Cancelled","Completed")</f>
        <v>Completed</v>
      </c>
      <c r="AL2382" s="0" t="str">
        <f aca="false">_xlfn.IFS(D2382&lt;=7,"0-7 Days",D2382&lt;=30,"8-30 Days",D2382&lt;=90,"31-90 Days",TRUE(),"90+ Days")</f>
        <v>31-90 Days</v>
      </c>
      <c r="AM2382" s="0" t="str">
        <f aca="false">_xlfn.IFS(OR(F2382="December",F2382="January",F2382="February"),"Winter",OR(F2382="March",F2382="April",F2382="May"),"Spring",OR(F2382="June",F2382="July",F2382="August"),"Summer",TRUE(),"Autumn")</f>
        <v>Spring</v>
      </c>
      <c r="AN2382" s="0" t="str">
        <f aca="false">IF(L2382+M2382&gt;0,"Family","Adult Only")</f>
        <v>Adult Only</v>
      </c>
      <c r="AO2382" s="0" t="str">
        <f aca="false">IF(U2382=V2382,"Same","Changed")</f>
        <v>Changed</v>
      </c>
    </row>
    <row r="2383" customFormat="false" ht="15" hidden="false" customHeight="false" outlineLevel="0" collapsed="false">
      <c r="A2383" s="14" t="n">
        <v>2518</v>
      </c>
      <c r="B2383" s="14" t="s">
        <v>80</v>
      </c>
      <c r="C2383" s="14" t="n">
        <v>0</v>
      </c>
      <c r="D2383" s="14" t="n">
        <v>5</v>
      </c>
      <c r="E2383" s="14" t="n">
        <v>2015</v>
      </c>
      <c r="F2383" s="14" t="s">
        <v>114</v>
      </c>
      <c r="G2383" s="14" t="n">
        <v>38</v>
      </c>
      <c r="H2383" s="14" t="n">
        <v>15</v>
      </c>
      <c r="I2383" s="14" t="n">
        <v>0</v>
      </c>
      <c r="J2383" s="14" t="n">
        <v>1</v>
      </c>
      <c r="K2383" s="14" t="n">
        <v>2</v>
      </c>
      <c r="L2383" s="14" t="n">
        <v>0</v>
      </c>
      <c r="M2383" s="14" t="n">
        <v>0</v>
      </c>
      <c r="N2383" s="14" t="s">
        <v>82</v>
      </c>
      <c r="O2383" s="14" t="s">
        <v>92</v>
      </c>
      <c r="P2383" s="14" t="s">
        <v>84</v>
      </c>
      <c r="Q2383" s="14" t="s">
        <v>84</v>
      </c>
      <c r="R2383" s="14" t="n">
        <v>0</v>
      </c>
      <c r="S2383" s="14" t="n">
        <v>0</v>
      </c>
      <c r="T2383" s="14" t="n">
        <v>0</v>
      </c>
      <c r="U2383" s="14" t="s">
        <v>109</v>
      </c>
      <c r="V2383" s="14" t="s">
        <v>136</v>
      </c>
      <c r="W2383" s="14" t="n">
        <v>0</v>
      </c>
      <c r="X2383" s="14" t="s">
        <v>86</v>
      </c>
      <c r="Y2383" s="14" t="n">
        <v>250</v>
      </c>
      <c r="Z2383" s="14" t="n">
        <v>0</v>
      </c>
      <c r="AA2383" s="14" t="n">
        <v>0</v>
      </c>
      <c r="AB2383" s="14" t="s">
        <v>87</v>
      </c>
      <c r="AC2383" s="14" t="n">
        <v>146</v>
      </c>
      <c r="AD2383" s="14" t="n">
        <v>0</v>
      </c>
      <c r="AE2383" s="14" t="n">
        <v>0</v>
      </c>
      <c r="AF2383" s="14" t="s">
        <v>88</v>
      </c>
      <c r="AG2383" s="15" t="n">
        <v>42263</v>
      </c>
      <c r="AH2383" s="14" t="n">
        <f aca="false">I2383+J2383</f>
        <v>1</v>
      </c>
      <c r="AI2383" s="14" t="n">
        <f aca="false">K2383+L2383+M2383</f>
        <v>2</v>
      </c>
      <c r="AJ2383" s="14" t="n">
        <f aca="false">AC2383*AH2383</f>
        <v>146</v>
      </c>
      <c r="AK2383" s="14" t="str">
        <f aca="false">IF(C2383=1,"Cancelled","Completed")</f>
        <v>Completed</v>
      </c>
      <c r="AL2383" s="14" t="str">
        <f aca="false">_xlfn.IFS(D2383&lt;=7,"0-7 Days",D2383&lt;=30,"8-30 Days",D2383&lt;=90,"31-90 Days",TRUE(),"90+ Days")</f>
        <v>0-7 Days</v>
      </c>
      <c r="AM2383" s="14" t="str">
        <f aca="false">_xlfn.IFS(OR(F2383="December",F2383="January",F2383="February"),"Winter",OR(F2383="March",F2383="April",F2383="May"),"Spring",OR(F2383="June",F2383="July",F2383="August"),"Summer",TRUE(),"Autumn")</f>
        <v>Autumn</v>
      </c>
      <c r="AN2383" s="14" t="str">
        <f aca="false">IF(L2383+M2383&gt;0,"Family","Adult Only")</f>
        <v>Adult Only</v>
      </c>
      <c r="AO2383" s="14" t="str">
        <f aca="false">IF(U2383=V2383,"Same","Changed")</f>
        <v>Changed</v>
      </c>
    </row>
    <row r="2384" customFormat="false" ht="15" hidden="false" customHeight="false" outlineLevel="0" collapsed="false">
      <c r="A2384" s="0" t="n">
        <v>2519</v>
      </c>
      <c r="B2384" s="0" t="s">
        <v>90</v>
      </c>
      <c r="C2384" s="0" t="n">
        <v>1</v>
      </c>
      <c r="D2384" s="0" t="n">
        <v>314</v>
      </c>
      <c r="E2384" s="0" t="n">
        <v>2015</v>
      </c>
      <c r="F2384" s="0" t="s">
        <v>119</v>
      </c>
      <c r="G2384" s="0" t="n">
        <v>35</v>
      </c>
      <c r="H2384" s="0" t="n">
        <v>27</v>
      </c>
      <c r="I2384" s="0" t="n">
        <v>0</v>
      </c>
      <c r="J2384" s="0" t="n">
        <v>2</v>
      </c>
      <c r="K2384" s="0" t="n">
        <v>2</v>
      </c>
      <c r="L2384" s="0" t="n">
        <v>0</v>
      </c>
      <c r="M2384" s="0" t="n">
        <v>0</v>
      </c>
      <c r="N2384" s="0" t="s">
        <v>82</v>
      </c>
      <c r="O2384" s="0" t="s">
        <v>92</v>
      </c>
      <c r="P2384" s="0" t="s">
        <v>116</v>
      </c>
      <c r="Q2384" s="0" t="s">
        <v>94</v>
      </c>
      <c r="R2384" s="0" t="n">
        <v>1</v>
      </c>
      <c r="S2384" s="0" t="n">
        <v>1</v>
      </c>
      <c r="T2384" s="0" t="n">
        <v>0</v>
      </c>
      <c r="U2384" s="0" t="s">
        <v>95</v>
      </c>
      <c r="V2384" s="0" t="s">
        <v>95</v>
      </c>
      <c r="W2384" s="0" t="n">
        <v>0</v>
      </c>
      <c r="X2384" s="0" t="s">
        <v>86</v>
      </c>
      <c r="Y2384" s="0" t="n">
        <v>1</v>
      </c>
      <c r="Z2384" s="0" t="n">
        <v>0</v>
      </c>
      <c r="AA2384" s="0" t="n">
        <v>0</v>
      </c>
      <c r="AB2384" s="0" t="s">
        <v>101</v>
      </c>
      <c r="AC2384" s="0" t="n">
        <v>62.8</v>
      </c>
      <c r="AD2384" s="0" t="n">
        <v>0</v>
      </c>
      <c r="AE2384" s="0" t="n">
        <v>0</v>
      </c>
      <c r="AF2384" s="0" t="s">
        <v>96</v>
      </c>
      <c r="AG2384" s="13" t="n">
        <v>41929</v>
      </c>
      <c r="AH2384" s="25" t="n">
        <f aca="false">I2384+J2384</f>
        <v>2</v>
      </c>
      <c r="AI2384" s="25" t="n">
        <f aca="false">K2384+L2384+M2384</f>
        <v>2</v>
      </c>
      <c r="AJ2384" s="25" t="n">
        <f aca="false">AC2384*AH2384</f>
        <v>125.6</v>
      </c>
      <c r="AK2384" s="0" t="str">
        <f aca="false">IF(C2384=1,"Cancelled","Completed")</f>
        <v>Cancelled</v>
      </c>
      <c r="AL2384" s="0" t="str">
        <f aca="false">_xlfn.IFS(D2384&lt;=7,"0-7 Days",D2384&lt;=30,"8-30 Days",D2384&lt;=90,"31-90 Days",TRUE(),"90+ Days")</f>
        <v>90+ Days</v>
      </c>
      <c r="AM2384" s="0" t="str">
        <f aca="false">_xlfn.IFS(OR(F2384="December",F2384="January",F2384="February"),"Winter",OR(F2384="March",F2384="April",F2384="May"),"Spring",OR(F2384="June",F2384="July",F2384="August"),"Summer",TRUE(),"Autumn")</f>
        <v>Summer</v>
      </c>
      <c r="AN2384" s="0" t="str">
        <f aca="false">IF(L2384+M2384&gt;0,"Family","Adult Only")</f>
        <v>Adult Only</v>
      </c>
      <c r="AO2384" s="0" t="str">
        <f aca="false">IF(U2384=V2384,"Same","Changed")</f>
        <v>Same</v>
      </c>
    </row>
    <row r="2385" customFormat="false" ht="15" hidden="false" customHeight="false" outlineLevel="0" collapsed="false">
      <c r="A2385" s="14" t="n">
        <v>2520</v>
      </c>
      <c r="B2385" s="14" t="s">
        <v>90</v>
      </c>
      <c r="C2385" s="14" t="n">
        <v>1</v>
      </c>
      <c r="D2385" s="14" t="n">
        <v>126</v>
      </c>
      <c r="E2385" s="14" t="n">
        <v>2016</v>
      </c>
      <c r="F2385" s="14" t="s">
        <v>106</v>
      </c>
      <c r="G2385" s="14" t="n">
        <v>16</v>
      </c>
      <c r="H2385" s="14" t="n">
        <v>14</v>
      </c>
      <c r="I2385" s="14" t="n">
        <v>0</v>
      </c>
      <c r="J2385" s="14" t="n">
        <v>3</v>
      </c>
      <c r="K2385" s="14" t="n">
        <v>2</v>
      </c>
      <c r="L2385" s="14" t="n">
        <v>0</v>
      </c>
      <c r="M2385" s="14" t="n">
        <v>0</v>
      </c>
      <c r="N2385" s="14" t="s">
        <v>82</v>
      </c>
      <c r="O2385" s="14" t="s">
        <v>92</v>
      </c>
      <c r="P2385" s="14" t="s">
        <v>116</v>
      </c>
      <c r="Q2385" s="14" t="s">
        <v>94</v>
      </c>
      <c r="R2385" s="14" t="n">
        <v>0</v>
      </c>
      <c r="S2385" s="14" t="n">
        <v>0</v>
      </c>
      <c r="T2385" s="14" t="n">
        <v>0</v>
      </c>
      <c r="U2385" s="14" t="s">
        <v>95</v>
      </c>
      <c r="V2385" s="14" t="s">
        <v>95</v>
      </c>
      <c r="W2385" s="14" t="n">
        <v>0</v>
      </c>
      <c r="X2385" s="14" t="s">
        <v>120</v>
      </c>
      <c r="Y2385" s="14" t="n">
        <v>1</v>
      </c>
      <c r="Z2385" s="14" t="n">
        <v>0</v>
      </c>
      <c r="AA2385" s="14" t="n">
        <v>39</v>
      </c>
      <c r="AB2385" s="14" t="s">
        <v>87</v>
      </c>
      <c r="AC2385" s="14" t="n">
        <v>65</v>
      </c>
      <c r="AD2385" s="14" t="n">
        <v>0</v>
      </c>
      <c r="AE2385" s="14" t="n">
        <v>0</v>
      </c>
      <c r="AF2385" s="14" t="s">
        <v>96</v>
      </c>
      <c r="AG2385" s="15" t="n">
        <v>42387</v>
      </c>
      <c r="AH2385" s="14" t="n">
        <f aca="false">I2385+J2385</f>
        <v>3</v>
      </c>
      <c r="AI2385" s="14" t="n">
        <f aca="false">K2385+L2385+M2385</f>
        <v>2</v>
      </c>
      <c r="AJ2385" s="14" t="n">
        <f aca="false">AC2385*AH2385</f>
        <v>195</v>
      </c>
      <c r="AK2385" s="14" t="str">
        <f aca="false">IF(C2385=1,"Cancelled","Completed")</f>
        <v>Cancelled</v>
      </c>
      <c r="AL2385" s="14" t="str">
        <f aca="false">_xlfn.IFS(D2385&lt;=7,"0-7 Days",D2385&lt;=30,"8-30 Days",D2385&lt;=90,"31-90 Days",TRUE(),"90+ Days")</f>
        <v>90+ Days</v>
      </c>
      <c r="AM2385" s="14" t="str">
        <f aca="false">_xlfn.IFS(OR(F2385="December",F2385="January",F2385="February"),"Winter",OR(F2385="March",F2385="April",F2385="May"),"Spring",OR(F2385="June",F2385="July",F2385="August"),"Summer",TRUE(),"Autumn")</f>
        <v>Spring</v>
      </c>
      <c r="AN2385" s="14" t="str">
        <f aca="false">IF(L2385+M2385&gt;0,"Family","Adult Only")</f>
        <v>Adult Only</v>
      </c>
      <c r="AO2385" s="14" t="str">
        <f aca="false">IF(U2385=V2385,"Same","Changed")</f>
        <v>Same</v>
      </c>
    </row>
    <row r="2386" customFormat="false" ht="15" hidden="false" customHeight="false" outlineLevel="0" collapsed="false">
      <c r="A2386" s="0" t="n">
        <v>2521</v>
      </c>
      <c r="B2386" s="0" t="s">
        <v>90</v>
      </c>
      <c r="C2386" s="0" t="n">
        <v>0</v>
      </c>
      <c r="D2386" s="0" t="n">
        <v>24</v>
      </c>
      <c r="E2386" s="0" t="n">
        <v>2017</v>
      </c>
      <c r="F2386" s="0" t="s">
        <v>118</v>
      </c>
      <c r="G2386" s="0" t="n">
        <v>9</v>
      </c>
      <c r="H2386" s="0" t="n">
        <v>26</v>
      </c>
      <c r="I2386" s="0" t="n">
        <v>2</v>
      </c>
      <c r="J2386" s="0" t="n">
        <v>3</v>
      </c>
      <c r="K2386" s="0" t="n">
        <v>2</v>
      </c>
      <c r="L2386" s="0" t="n">
        <v>0</v>
      </c>
      <c r="M2386" s="0" t="n">
        <v>0</v>
      </c>
      <c r="N2386" s="0" t="s">
        <v>82</v>
      </c>
      <c r="O2386" s="0" t="s">
        <v>108</v>
      </c>
      <c r="P2386" s="0" t="s">
        <v>99</v>
      </c>
      <c r="Q2386" s="0" t="s">
        <v>94</v>
      </c>
      <c r="R2386" s="0" t="n">
        <v>0</v>
      </c>
      <c r="S2386" s="0" t="n">
        <v>0</v>
      </c>
      <c r="T2386" s="0" t="n">
        <v>0</v>
      </c>
      <c r="U2386" s="0" t="s">
        <v>95</v>
      </c>
      <c r="V2386" s="0" t="s">
        <v>95</v>
      </c>
      <c r="W2386" s="0" t="n">
        <v>0</v>
      </c>
      <c r="X2386" s="0" t="s">
        <v>86</v>
      </c>
      <c r="Y2386" s="0" t="n">
        <v>27</v>
      </c>
      <c r="Z2386" s="0" t="n">
        <v>0</v>
      </c>
      <c r="AA2386" s="0" t="n">
        <v>0</v>
      </c>
      <c r="AB2386" s="0" t="s">
        <v>87</v>
      </c>
      <c r="AC2386" s="0" t="n">
        <v>68</v>
      </c>
      <c r="AD2386" s="0" t="n">
        <v>0</v>
      </c>
      <c r="AE2386" s="0" t="n">
        <v>2</v>
      </c>
      <c r="AF2386" s="0" t="s">
        <v>88</v>
      </c>
      <c r="AG2386" s="13" t="n">
        <v>42797</v>
      </c>
      <c r="AH2386" s="25" t="n">
        <f aca="false">I2386+J2386</f>
        <v>5</v>
      </c>
      <c r="AI2386" s="25" t="n">
        <f aca="false">K2386+L2386+M2386</f>
        <v>2</v>
      </c>
      <c r="AJ2386" s="25" t="n">
        <f aca="false">AC2386*AH2386</f>
        <v>340</v>
      </c>
      <c r="AK2386" s="0" t="str">
        <f aca="false">IF(C2386=1,"Cancelled","Completed")</f>
        <v>Completed</v>
      </c>
      <c r="AL2386" s="0" t="str">
        <f aca="false">_xlfn.IFS(D2386&lt;=7,"0-7 Days",D2386&lt;=30,"8-30 Days",D2386&lt;=90,"31-90 Days",TRUE(),"90+ Days")</f>
        <v>8-30 Days</v>
      </c>
      <c r="AM2386" s="0" t="str">
        <f aca="false">_xlfn.IFS(OR(F2386="December",F2386="January",F2386="February"),"Winter",OR(F2386="March",F2386="April",F2386="May"),"Spring",OR(F2386="June",F2386="July",F2386="August"),"Summer",TRUE(),"Autumn")</f>
        <v>Winter</v>
      </c>
      <c r="AN2386" s="0" t="str">
        <f aca="false">IF(L2386+M2386&gt;0,"Family","Adult Only")</f>
        <v>Adult Only</v>
      </c>
      <c r="AO2386" s="0" t="str">
        <f aca="false">IF(U2386=V2386,"Same","Changed")</f>
        <v>Same</v>
      </c>
    </row>
    <row r="2387" customFormat="false" ht="15" hidden="false" customHeight="false" outlineLevel="0" collapsed="false">
      <c r="A2387" s="14" t="n">
        <v>2522</v>
      </c>
      <c r="B2387" s="14" t="s">
        <v>90</v>
      </c>
      <c r="C2387" s="14" t="n">
        <v>0</v>
      </c>
      <c r="D2387" s="14" t="n">
        <v>229</v>
      </c>
      <c r="E2387" s="14" t="n">
        <v>2016</v>
      </c>
      <c r="F2387" s="14" t="s">
        <v>119</v>
      </c>
      <c r="G2387" s="14" t="n">
        <v>35</v>
      </c>
      <c r="H2387" s="14" t="n">
        <v>21</v>
      </c>
      <c r="I2387" s="14" t="n">
        <v>2</v>
      </c>
      <c r="J2387" s="14" t="n">
        <v>1</v>
      </c>
      <c r="K2387" s="14" t="n">
        <v>2</v>
      </c>
      <c r="L2387" s="14" t="n">
        <v>2</v>
      </c>
      <c r="M2387" s="14" t="n">
        <v>0</v>
      </c>
      <c r="N2387" s="14" t="s">
        <v>82</v>
      </c>
      <c r="O2387" s="14" t="s">
        <v>122</v>
      </c>
      <c r="P2387" s="14" t="s">
        <v>93</v>
      </c>
      <c r="Q2387" s="14" t="s">
        <v>94</v>
      </c>
      <c r="R2387" s="14" t="n">
        <v>0</v>
      </c>
      <c r="S2387" s="14" t="n">
        <v>0</v>
      </c>
      <c r="T2387" s="14" t="n">
        <v>0</v>
      </c>
      <c r="U2387" s="14" t="s">
        <v>85</v>
      </c>
      <c r="V2387" s="14" t="s">
        <v>136</v>
      </c>
      <c r="W2387" s="14" t="n">
        <v>1</v>
      </c>
      <c r="X2387" s="14" t="s">
        <v>86</v>
      </c>
      <c r="Y2387" s="14" t="n">
        <v>9</v>
      </c>
      <c r="Z2387" s="14" t="n">
        <v>0</v>
      </c>
      <c r="AA2387" s="14" t="n">
        <v>0</v>
      </c>
      <c r="AB2387" s="14" t="s">
        <v>87</v>
      </c>
      <c r="AC2387" s="14" t="n">
        <v>177.3</v>
      </c>
      <c r="AD2387" s="14" t="n">
        <v>1</v>
      </c>
      <c r="AE2387" s="14" t="n">
        <v>2</v>
      </c>
      <c r="AF2387" s="14" t="s">
        <v>88</v>
      </c>
      <c r="AG2387" s="15" t="n">
        <v>42606</v>
      </c>
      <c r="AH2387" s="14" t="n">
        <f aca="false">I2387+J2387</f>
        <v>3</v>
      </c>
      <c r="AI2387" s="14" t="n">
        <f aca="false">K2387+L2387+M2387</f>
        <v>4</v>
      </c>
      <c r="AJ2387" s="14" t="n">
        <f aca="false">AC2387*AH2387</f>
        <v>531.9</v>
      </c>
      <c r="AK2387" s="14" t="str">
        <f aca="false">IF(C2387=1,"Cancelled","Completed")</f>
        <v>Completed</v>
      </c>
      <c r="AL2387" s="14" t="str">
        <f aca="false">_xlfn.IFS(D2387&lt;=7,"0-7 Days",D2387&lt;=30,"8-30 Days",D2387&lt;=90,"31-90 Days",TRUE(),"90+ Days")</f>
        <v>90+ Days</v>
      </c>
      <c r="AM2387" s="14" t="str">
        <f aca="false">_xlfn.IFS(OR(F2387="December",F2387="January",F2387="February"),"Winter",OR(F2387="March",F2387="April",F2387="May"),"Spring",OR(F2387="June",F2387="July",F2387="August"),"Summer",TRUE(),"Autumn")</f>
        <v>Summer</v>
      </c>
      <c r="AN2387" s="14" t="str">
        <f aca="false">IF(L2387+M2387&gt;0,"Family","Adult Only")</f>
        <v>Family</v>
      </c>
      <c r="AO2387" s="14" t="str">
        <f aca="false">IF(U2387=V2387,"Same","Changed")</f>
        <v>Changed</v>
      </c>
    </row>
    <row r="2388" customFormat="false" ht="15" hidden="false" customHeight="false" outlineLevel="0" collapsed="false">
      <c r="A2388" s="0" t="n">
        <v>2523</v>
      </c>
      <c r="B2388" s="0" t="s">
        <v>90</v>
      </c>
      <c r="C2388" s="0" t="n">
        <v>0</v>
      </c>
      <c r="D2388" s="0" t="n">
        <v>0</v>
      </c>
      <c r="E2388" s="0" t="n">
        <v>2016</v>
      </c>
      <c r="F2388" s="0" t="s">
        <v>103</v>
      </c>
      <c r="G2388" s="0" t="n">
        <v>12</v>
      </c>
      <c r="H2388" s="0" t="n">
        <v>16</v>
      </c>
      <c r="I2388" s="0" t="n">
        <v>0</v>
      </c>
      <c r="J2388" s="0" t="n">
        <v>1</v>
      </c>
      <c r="K2388" s="0" t="n">
        <v>1</v>
      </c>
      <c r="L2388" s="0" t="n">
        <v>0</v>
      </c>
      <c r="M2388" s="0" t="n">
        <v>0</v>
      </c>
      <c r="N2388" s="0" t="s">
        <v>82</v>
      </c>
      <c r="O2388" s="0" t="s">
        <v>92</v>
      </c>
      <c r="P2388" s="0" t="s">
        <v>128</v>
      </c>
      <c r="Q2388" s="0" t="s">
        <v>128</v>
      </c>
      <c r="R2388" s="0" t="n">
        <v>1</v>
      </c>
      <c r="S2388" s="0" t="n">
        <v>0</v>
      </c>
      <c r="T2388" s="0" t="n">
        <v>2</v>
      </c>
      <c r="U2388" s="0" t="s">
        <v>95</v>
      </c>
      <c r="V2388" s="0" t="s">
        <v>109</v>
      </c>
      <c r="W2388" s="0" t="n">
        <v>0</v>
      </c>
      <c r="X2388" s="0" t="s">
        <v>86</v>
      </c>
      <c r="Y2388" s="0" t="n">
        <v>0</v>
      </c>
      <c r="Z2388" s="0" t="n">
        <v>40</v>
      </c>
      <c r="AA2388" s="0" t="n">
        <v>0</v>
      </c>
      <c r="AB2388" s="0" t="s">
        <v>87</v>
      </c>
      <c r="AC2388" s="0" t="n">
        <v>65</v>
      </c>
      <c r="AD2388" s="0" t="n">
        <v>0</v>
      </c>
      <c r="AE2388" s="0" t="n">
        <v>1</v>
      </c>
      <c r="AF2388" s="0" t="s">
        <v>88</v>
      </c>
      <c r="AG2388" s="13" t="n">
        <v>42446</v>
      </c>
      <c r="AH2388" s="25" t="n">
        <f aca="false">I2388+J2388</f>
        <v>1</v>
      </c>
      <c r="AI2388" s="25" t="n">
        <f aca="false">K2388+L2388+M2388</f>
        <v>1</v>
      </c>
      <c r="AJ2388" s="25" t="n">
        <f aca="false">AC2388*AH2388</f>
        <v>65</v>
      </c>
      <c r="AK2388" s="0" t="str">
        <f aca="false">IF(C2388=1,"Cancelled","Completed")</f>
        <v>Completed</v>
      </c>
      <c r="AL2388" s="0" t="str">
        <f aca="false">_xlfn.IFS(D2388&lt;=7,"0-7 Days",D2388&lt;=30,"8-30 Days",D2388&lt;=90,"31-90 Days",TRUE(),"90+ Days")</f>
        <v>0-7 Days</v>
      </c>
      <c r="AM2388" s="0" t="str">
        <f aca="false">_xlfn.IFS(OR(F2388="December",F2388="January",F2388="February"),"Winter",OR(F2388="March",F2388="April",F2388="May"),"Spring",OR(F2388="June",F2388="July",F2388="August"),"Summer",TRUE(),"Autumn")</f>
        <v>Spring</v>
      </c>
      <c r="AN2388" s="0" t="str">
        <f aca="false">IF(L2388+M2388&gt;0,"Family","Adult Only")</f>
        <v>Adult Only</v>
      </c>
      <c r="AO2388" s="0" t="str">
        <f aca="false">IF(U2388=V2388,"Same","Changed")</f>
        <v>Changed</v>
      </c>
    </row>
    <row r="2389" customFormat="false" ht="15" hidden="false" customHeight="false" outlineLevel="0" collapsed="false">
      <c r="A2389" s="14" t="n">
        <v>2524</v>
      </c>
      <c r="B2389" s="14" t="s">
        <v>90</v>
      </c>
      <c r="C2389" s="14" t="n">
        <v>1</v>
      </c>
      <c r="D2389" s="14" t="n">
        <v>178</v>
      </c>
      <c r="E2389" s="14" t="n">
        <v>2016</v>
      </c>
      <c r="F2389" s="14" t="s">
        <v>106</v>
      </c>
      <c r="G2389" s="14" t="n">
        <v>18</v>
      </c>
      <c r="H2389" s="14" t="n">
        <v>28</v>
      </c>
      <c r="I2389" s="14" t="n">
        <v>0</v>
      </c>
      <c r="J2389" s="14" t="n">
        <v>3</v>
      </c>
      <c r="K2389" s="14" t="n">
        <v>2</v>
      </c>
      <c r="L2389" s="14" t="n">
        <v>0</v>
      </c>
      <c r="M2389" s="14" t="n">
        <v>0</v>
      </c>
      <c r="N2389" s="14" t="s">
        <v>82</v>
      </c>
      <c r="O2389" s="14" t="s">
        <v>92</v>
      </c>
      <c r="P2389" s="14" t="s">
        <v>99</v>
      </c>
      <c r="Q2389" s="14" t="s">
        <v>94</v>
      </c>
      <c r="R2389" s="14" t="n">
        <v>0</v>
      </c>
      <c r="S2389" s="14" t="n">
        <v>1</v>
      </c>
      <c r="T2389" s="14" t="n">
        <v>0</v>
      </c>
      <c r="U2389" s="14" t="s">
        <v>95</v>
      </c>
      <c r="V2389" s="14" t="s">
        <v>95</v>
      </c>
      <c r="W2389" s="14" t="n">
        <v>0</v>
      </c>
      <c r="X2389" s="14" t="s">
        <v>120</v>
      </c>
      <c r="Y2389" s="14" t="n">
        <v>19</v>
      </c>
      <c r="Z2389" s="14" t="n">
        <v>0</v>
      </c>
      <c r="AA2389" s="14" t="n">
        <v>46</v>
      </c>
      <c r="AB2389" s="14" t="s">
        <v>87</v>
      </c>
      <c r="AC2389" s="14" t="n">
        <v>120</v>
      </c>
      <c r="AD2389" s="14" t="n">
        <v>0</v>
      </c>
      <c r="AE2389" s="14" t="n">
        <v>0</v>
      </c>
      <c r="AF2389" s="14" t="s">
        <v>96</v>
      </c>
      <c r="AG2389" s="15" t="n">
        <v>42356</v>
      </c>
      <c r="AH2389" s="14" t="n">
        <f aca="false">I2389+J2389</f>
        <v>3</v>
      </c>
      <c r="AI2389" s="14" t="n">
        <f aca="false">K2389+L2389+M2389</f>
        <v>2</v>
      </c>
      <c r="AJ2389" s="14" t="n">
        <f aca="false">AC2389*AH2389</f>
        <v>360</v>
      </c>
      <c r="AK2389" s="14" t="str">
        <f aca="false">IF(C2389=1,"Cancelled","Completed")</f>
        <v>Cancelled</v>
      </c>
      <c r="AL2389" s="14" t="str">
        <f aca="false">_xlfn.IFS(D2389&lt;=7,"0-7 Days",D2389&lt;=30,"8-30 Days",D2389&lt;=90,"31-90 Days",TRUE(),"90+ Days")</f>
        <v>90+ Days</v>
      </c>
      <c r="AM2389" s="14" t="str">
        <f aca="false">_xlfn.IFS(OR(F2389="December",F2389="January",F2389="February"),"Winter",OR(F2389="March",F2389="April",F2389="May"),"Spring",OR(F2389="June",F2389="July",F2389="August"),"Summer",TRUE(),"Autumn")</f>
        <v>Spring</v>
      </c>
      <c r="AN2389" s="14" t="str">
        <f aca="false">IF(L2389+M2389&gt;0,"Family","Adult Only")</f>
        <v>Adult Only</v>
      </c>
      <c r="AO2389" s="14" t="str">
        <f aca="false">IF(U2389=V2389,"Same","Changed")</f>
        <v>Same</v>
      </c>
    </row>
    <row r="2390" customFormat="false" ht="15" hidden="false" customHeight="false" outlineLevel="0" collapsed="false">
      <c r="A2390" s="0" t="n">
        <v>2525</v>
      </c>
      <c r="B2390" s="0" t="s">
        <v>90</v>
      </c>
      <c r="C2390" s="0" t="n">
        <v>1</v>
      </c>
      <c r="D2390" s="0" t="n">
        <v>37</v>
      </c>
      <c r="E2390" s="0" t="n">
        <v>2016</v>
      </c>
      <c r="F2390" s="0" t="s">
        <v>81</v>
      </c>
      <c r="G2390" s="0" t="n">
        <v>49</v>
      </c>
      <c r="H2390" s="0" t="n">
        <v>2</v>
      </c>
      <c r="I2390" s="0" t="n">
        <v>2</v>
      </c>
      <c r="J2390" s="0" t="n">
        <v>2</v>
      </c>
      <c r="K2390" s="0" t="n">
        <v>2</v>
      </c>
      <c r="L2390" s="0" t="n">
        <v>0</v>
      </c>
      <c r="M2390" s="0" t="n">
        <v>0</v>
      </c>
      <c r="N2390" s="0" t="s">
        <v>107</v>
      </c>
      <c r="O2390" s="0" t="s">
        <v>123</v>
      </c>
      <c r="P2390" s="0" t="s">
        <v>93</v>
      </c>
      <c r="Q2390" s="0" t="s">
        <v>94</v>
      </c>
      <c r="R2390" s="0" t="n">
        <v>0</v>
      </c>
      <c r="S2390" s="0" t="n">
        <v>0</v>
      </c>
      <c r="T2390" s="0" t="n">
        <v>0</v>
      </c>
      <c r="U2390" s="0" t="s">
        <v>95</v>
      </c>
      <c r="V2390" s="0" t="s">
        <v>95</v>
      </c>
      <c r="W2390" s="0" t="n">
        <v>0</v>
      </c>
      <c r="X2390" s="0" t="s">
        <v>86</v>
      </c>
      <c r="Y2390" s="0" t="n">
        <v>9</v>
      </c>
      <c r="Z2390" s="0" t="n">
        <v>0</v>
      </c>
      <c r="AA2390" s="0" t="n">
        <v>0</v>
      </c>
      <c r="AB2390" s="0" t="s">
        <v>87</v>
      </c>
      <c r="AC2390" s="0" t="n">
        <v>74.8</v>
      </c>
      <c r="AD2390" s="0" t="n">
        <v>0</v>
      </c>
      <c r="AE2390" s="0" t="n">
        <v>1</v>
      </c>
      <c r="AF2390" s="0" t="s">
        <v>141</v>
      </c>
      <c r="AG2390" s="13" t="n">
        <v>42706</v>
      </c>
      <c r="AH2390" s="25" t="n">
        <f aca="false">I2390+J2390</f>
        <v>4</v>
      </c>
      <c r="AI2390" s="25" t="n">
        <f aca="false">K2390+L2390+M2390</f>
        <v>2</v>
      </c>
      <c r="AJ2390" s="25" t="n">
        <f aca="false">AC2390*AH2390</f>
        <v>299.2</v>
      </c>
      <c r="AK2390" s="0" t="str">
        <f aca="false">IF(C2390=1,"Cancelled","Completed")</f>
        <v>Cancelled</v>
      </c>
      <c r="AL2390" s="0" t="str">
        <f aca="false">_xlfn.IFS(D2390&lt;=7,"0-7 Days",D2390&lt;=30,"8-30 Days",D2390&lt;=90,"31-90 Days",TRUE(),"90+ Days")</f>
        <v>31-90 Days</v>
      </c>
      <c r="AM2390" s="0" t="str">
        <f aca="false">_xlfn.IFS(OR(F2390="December",F2390="January",F2390="February"),"Winter",OR(F2390="March",F2390="April",F2390="May"),"Spring",OR(F2390="June",F2390="July",F2390="August"),"Summer",TRUE(),"Autumn")</f>
        <v>Winter</v>
      </c>
      <c r="AN2390" s="0" t="str">
        <f aca="false">IF(L2390+M2390&gt;0,"Family","Adult Only")</f>
        <v>Adult Only</v>
      </c>
      <c r="AO2390" s="0" t="str">
        <f aca="false">IF(U2390=V2390,"Same","Changed")</f>
        <v>Same</v>
      </c>
    </row>
    <row r="2391" customFormat="false" ht="15" hidden="false" customHeight="false" outlineLevel="0" collapsed="false">
      <c r="A2391" s="14" t="n">
        <v>2526</v>
      </c>
      <c r="B2391" s="14" t="s">
        <v>80</v>
      </c>
      <c r="C2391" s="14" t="n">
        <v>0</v>
      </c>
      <c r="D2391" s="14" t="n">
        <v>214</v>
      </c>
      <c r="E2391" s="14" t="n">
        <v>2016</v>
      </c>
      <c r="F2391" s="14" t="s">
        <v>114</v>
      </c>
      <c r="G2391" s="14" t="n">
        <v>39</v>
      </c>
      <c r="H2391" s="14" t="n">
        <v>19</v>
      </c>
      <c r="I2391" s="14" t="n">
        <v>4</v>
      </c>
      <c r="J2391" s="14" t="n">
        <v>10</v>
      </c>
      <c r="K2391" s="14" t="n">
        <v>2</v>
      </c>
      <c r="L2391" s="14" t="n">
        <v>0</v>
      </c>
      <c r="M2391" s="14" t="n">
        <v>0</v>
      </c>
      <c r="N2391" s="14" t="s">
        <v>82</v>
      </c>
      <c r="O2391" s="14" t="s">
        <v>83</v>
      </c>
      <c r="P2391" s="14" t="s">
        <v>99</v>
      </c>
      <c r="Q2391" s="14" t="s">
        <v>94</v>
      </c>
      <c r="R2391" s="14" t="n">
        <v>0</v>
      </c>
      <c r="S2391" s="14" t="n">
        <v>0</v>
      </c>
      <c r="T2391" s="14" t="n">
        <v>0</v>
      </c>
      <c r="U2391" s="14" t="s">
        <v>109</v>
      </c>
      <c r="V2391" s="14" t="s">
        <v>109</v>
      </c>
      <c r="W2391" s="14" t="n">
        <v>0</v>
      </c>
      <c r="X2391" s="14" t="s">
        <v>86</v>
      </c>
      <c r="Y2391" s="14" t="n">
        <v>40</v>
      </c>
      <c r="Z2391" s="14" t="n">
        <v>0</v>
      </c>
      <c r="AA2391" s="14" t="n">
        <v>0</v>
      </c>
      <c r="AB2391" s="14" t="s">
        <v>125</v>
      </c>
      <c r="AC2391" s="14" t="n">
        <v>48.32</v>
      </c>
      <c r="AD2391" s="14" t="n">
        <v>0</v>
      </c>
      <c r="AE2391" s="14" t="n">
        <v>0</v>
      </c>
      <c r="AF2391" s="14" t="s">
        <v>88</v>
      </c>
      <c r="AG2391" s="15" t="n">
        <v>42646</v>
      </c>
      <c r="AH2391" s="14" t="n">
        <f aca="false">I2391+J2391</f>
        <v>14</v>
      </c>
      <c r="AI2391" s="14" t="n">
        <f aca="false">K2391+L2391+M2391</f>
        <v>2</v>
      </c>
      <c r="AJ2391" s="14" t="n">
        <f aca="false">AC2391*AH2391</f>
        <v>676.48</v>
      </c>
      <c r="AK2391" s="14" t="str">
        <f aca="false">IF(C2391=1,"Cancelled","Completed")</f>
        <v>Completed</v>
      </c>
      <c r="AL2391" s="14" t="str">
        <f aca="false">_xlfn.IFS(D2391&lt;=7,"0-7 Days",D2391&lt;=30,"8-30 Days",D2391&lt;=90,"31-90 Days",TRUE(),"90+ Days")</f>
        <v>90+ Days</v>
      </c>
      <c r="AM2391" s="14" t="str">
        <f aca="false">_xlfn.IFS(OR(F2391="December",F2391="January",F2391="February"),"Winter",OR(F2391="March",F2391="April",F2391="May"),"Spring",OR(F2391="June",F2391="July",F2391="August"),"Summer",TRUE(),"Autumn")</f>
        <v>Autumn</v>
      </c>
      <c r="AN2391" s="14" t="str">
        <f aca="false">IF(L2391+M2391&gt;0,"Family","Adult Only")</f>
        <v>Adult Only</v>
      </c>
      <c r="AO2391" s="14" t="str">
        <f aca="false">IF(U2391=V2391,"Same","Changed")</f>
        <v>Same</v>
      </c>
    </row>
    <row r="2392" customFormat="false" ht="15" hidden="false" customHeight="false" outlineLevel="0" collapsed="false">
      <c r="A2392" s="0" t="n">
        <v>2528</v>
      </c>
      <c r="B2392" s="0" t="s">
        <v>90</v>
      </c>
      <c r="C2392" s="0" t="n">
        <v>0</v>
      </c>
      <c r="D2392" s="0" t="n">
        <v>48</v>
      </c>
      <c r="E2392" s="0" t="n">
        <v>2017</v>
      </c>
      <c r="F2392" s="0" t="s">
        <v>103</v>
      </c>
      <c r="G2392" s="0" t="n">
        <v>9</v>
      </c>
      <c r="H2392" s="0" t="n">
        <v>2</v>
      </c>
      <c r="I2392" s="0" t="n">
        <v>0</v>
      </c>
      <c r="J2392" s="0" t="n">
        <v>1</v>
      </c>
      <c r="K2392" s="0" t="n">
        <v>2</v>
      </c>
      <c r="L2392" s="0" t="n">
        <v>0</v>
      </c>
      <c r="M2392" s="0" t="n">
        <v>0</v>
      </c>
      <c r="N2392" s="0" t="s">
        <v>82</v>
      </c>
      <c r="O2392" s="0" t="s">
        <v>123</v>
      </c>
      <c r="P2392" s="0" t="s">
        <v>84</v>
      </c>
      <c r="Q2392" s="0" t="s">
        <v>84</v>
      </c>
      <c r="R2392" s="0" t="n">
        <v>0</v>
      </c>
      <c r="S2392" s="0" t="n">
        <v>0</v>
      </c>
      <c r="T2392" s="0" t="n">
        <v>0</v>
      </c>
      <c r="U2392" s="0" t="s">
        <v>95</v>
      </c>
      <c r="V2392" s="0" t="s">
        <v>95</v>
      </c>
      <c r="W2392" s="0" t="n">
        <v>0</v>
      </c>
      <c r="X2392" s="0" t="s">
        <v>86</v>
      </c>
      <c r="Y2392" s="0" t="n">
        <v>14</v>
      </c>
      <c r="Z2392" s="0" t="n">
        <v>0</v>
      </c>
      <c r="AA2392" s="0" t="n">
        <v>0</v>
      </c>
      <c r="AB2392" s="0" t="s">
        <v>87</v>
      </c>
      <c r="AC2392" s="0" t="n">
        <v>77</v>
      </c>
      <c r="AD2392" s="0" t="n">
        <v>0</v>
      </c>
      <c r="AE2392" s="0" t="n">
        <v>0</v>
      </c>
      <c r="AF2392" s="0" t="s">
        <v>88</v>
      </c>
      <c r="AG2392" s="13" t="n">
        <v>42797</v>
      </c>
      <c r="AH2392" s="25" t="n">
        <f aca="false">I2392+J2392</f>
        <v>1</v>
      </c>
      <c r="AI2392" s="25" t="n">
        <f aca="false">K2392+L2392+M2392</f>
        <v>2</v>
      </c>
      <c r="AJ2392" s="25" t="n">
        <f aca="false">AC2392*AH2392</f>
        <v>77</v>
      </c>
      <c r="AK2392" s="0" t="str">
        <f aca="false">IF(C2392=1,"Cancelled","Completed")</f>
        <v>Completed</v>
      </c>
      <c r="AL2392" s="0" t="str">
        <f aca="false">_xlfn.IFS(D2392&lt;=7,"0-7 Days",D2392&lt;=30,"8-30 Days",D2392&lt;=90,"31-90 Days",TRUE(),"90+ Days")</f>
        <v>31-90 Days</v>
      </c>
      <c r="AM2392" s="0" t="str">
        <f aca="false">_xlfn.IFS(OR(F2392="December",F2392="January",F2392="February"),"Winter",OR(F2392="March",F2392="April",F2392="May"),"Spring",OR(F2392="June",F2392="July",F2392="August"),"Summer",TRUE(),"Autumn")</f>
        <v>Spring</v>
      </c>
      <c r="AN2392" s="0" t="str">
        <f aca="false">IF(L2392+M2392&gt;0,"Family","Adult Only")</f>
        <v>Adult Only</v>
      </c>
      <c r="AO2392" s="0" t="str">
        <f aca="false">IF(U2392=V2392,"Same","Changed")</f>
        <v>Same</v>
      </c>
    </row>
    <row r="2393" customFormat="false" ht="15" hidden="false" customHeight="false" outlineLevel="0" collapsed="false">
      <c r="A2393" s="14" t="n">
        <v>2529</v>
      </c>
      <c r="B2393" s="14" t="s">
        <v>90</v>
      </c>
      <c r="C2393" s="14" t="n">
        <v>0</v>
      </c>
      <c r="D2393" s="14" t="n">
        <v>72</v>
      </c>
      <c r="E2393" s="14" t="n">
        <v>2016</v>
      </c>
      <c r="F2393" s="14" t="s">
        <v>103</v>
      </c>
      <c r="G2393" s="14" t="n">
        <v>14</v>
      </c>
      <c r="H2393" s="14" t="n">
        <v>31</v>
      </c>
      <c r="I2393" s="14" t="n">
        <v>0</v>
      </c>
      <c r="J2393" s="14" t="n">
        <v>3</v>
      </c>
      <c r="K2393" s="14" t="n">
        <v>2</v>
      </c>
      <c r="L2393" s="14" t="n">
        <v>0</v>
      </c>
      <c r="M2393" s="14" t="n">
        <v>0</v>
      </c>
      <c r="N2393" s="14" t="s">
        <v>82</v>
      </c>
      <c r="O2393" s="14" t="s">
        <v>130</v>
      </c>
      <c r="P2393" s="14" t="s">
        <v>93</v>
      </c>
      <c r="Q2393" s="14" t="s">
        <v>94</v>
      </c>
      <c r="R2393" s="14" t="n">
        <v>0</v>
      </c>
      <c r="S2393" s="14" t="n">
        <v>0</v>
      </c>
      <c r="T2393" s="14" t="n">
        <v>0</v>
      </c>
      <c r="U2393" s="14" t="s">
        <v>95</v>
      </c>
      <c r="V2393" s="14" t="s">
        <v>95</v>
      </c>
      <c r="W2393" s="14" t="n">
        <v>0</v>
      </c>
      <c r="X2393" s="14" t="s">
        <v>86</v>
      </c>
      <c r="Y2393" s="14" t="n">
        <v>7</v>
      </c>
      <c r="Z2393" s="14" t="n">
        <v>0</v>
      </c>
      <c r="AA2393" s="14" t="n">
        <v>0</v>
      </c>
      <c r="AB2393" s="14" t="s">
        <v>87</v>
      </c>
      <c r="AC2393" s="14" t="n">
        <v>67.22</v>
      </c>
      <c r="AD2393" s="14" t="n">
        <v>0</v>
      </c>
      <c r="AE2393" s="14" t="n">
        <v>1</v>
      </c>
      <c r="AF2393" s="14" t="s">
        <v>88</v>
      </c>
      <c r="AG2393" s="15" t="n">
        <v>42463</v>
      </c>
      <c r="AH2393" s="14" t="n">
        <f aca="false">I2393+J2393</f>
        <v>3</v>
      </c>
      <c r="AI2393" s="14" t="n">
        <f aca="false">K2393+L2393+M2393</f>
        <v>2</v>
      </c>
      <c r="AJ2393" s="14" t="n">
        <f aca="false">AC2393*AH2393</f>
        <v>201.66</v>
      </c>
      <c r="AK2393" s="14" t="str">
        <f aca="false">IF(C2393=1,"Cancelled","Completed")</f>
        <v>Completed</v>
      </c>
      <c r="AL2393" s="14" t="str">
        <f aca="false">_xlfn.IFS(D2393&lt;=7,"0-7 Days",D2393&lt;=30,"8-30 Days",D2393&lt;=90,"31-90 Days",TRUE(),"90+ Days")</f>
        <v>31-90 Days</v>
      </c>
      <c r="AM2393" s="14" t="str">
        <f aca="false">_xlfn.IFS(OR(F2393="December",F2393="January",F2393="February"),"Winter",OR(F2393="March",F2393="April",F2393="May"),"Spring",OR(F2393="June",F2393="July",F2393="August"),"Summer",TRUE(),"Autumn")</f>
        <v>Spring</v>
      </c>
      <c r="AN2393" s="14" t="str">
        <f aca="false">IF(L2393+M2393&gt;0,"Family","Adult Only")</f>
        <v>Adult Only</v>
      </c>
      <c r="AO2393" s="14" t="str">
        <f aca="false">IF(U2393=V2393,"Same","Changed")</f>
        <v>Same</v>
      </c>
    </row>
    <row r="2394" customFormat="false" ht="15" hidden="false" customHeight="false" outlineLevel="0" collapsed="false">
      <c r="A2394" s="0" t="n">
        <v>2530</v>
      </c>
      <c r="B2394" s="0" t="s">
        <v>90</v>
      </c>
      <c r="C2394" s="0" t="n">
        <v>0</v>
      </c>
      <c r="D2394" s="0" t="n">
        <v>17</v>
      </c>
      <c r="E2394" s="0" t="n">
        <v>2016</v>
      </c>
      <c r="F2394" s="0" t="s">
        <v>81</v>
      </c>
      <c r="G2394" s="0" t="n">
        <v>50</v>
      </c>
      <c r="H2394" s="0" t="n">
        <v>10</v>
      </c>
      <c r="I2394" s="0" t="n">
        <v>0</v>
      </c>
      <c r="J2394" s="0" t="n">
        <v>1</v>
      </c>
      <c r="K2394" s="0" t="n">
        <v>2</v>
      </c>
      <c r="L2394" s="0" t="n">
        <v>0</v>
      </c>
      <c r="M2394" s="0" t="n">
        <v>0</v>
      </c>
      <c r="N2394" s="0" t="s">
        <v>107</v>
      </c>
      <c r="O2394" s="0" t="s">
        <v>92</v>
      </c>
      <c r="P2394" s="0" t="s">
        <v>93</v>
      </c>
      <c r="Q2394" s="0" t="s">
        <v>94</v>
      </c>
      <c r="R2394" s="0" t="n">
        <v>1</v>
      </c>
      <c r="S2394" s="0" t="n">
        <v>0</v>
      </c>
      <c r="T2394" s="0" t="n">
        <v>5</v>
      </c>
      <c r="U2394" s="0" t="s">
        <v>95</v>
      </c>
      <c r="V2394" s="0" t="s">
        <v>95</v>
      </c>
      <c r="W2394" s="0" t="n">
        <v>0</v>
      </c>
      <c r="X2394" s="0" t="s">
        <v>86</v>
      </c>
      <c r="Y2394" s="0" t="n">
        <v>9</v>
      </c>
      <c r="Z2394" s="0" t="n">
        <v>0</v>
      </c>
      <c r="AA2394" s="0" t="n">
        <v>0</v>
      </c>
      <c r="AB2394" s="0" t="s">
        <v>87</v>
      </c>
      <c r="AC2394" s="0" t="n">
        <v>95</v>
      </c>
      <c r="AD2394" s="0" t="n">
        <v>0</v>
      </c>
      <c r="AE2394" s="0" t="n">
        <v>0</v>
      </c>
      <c r="AF2394" s="0" t="s">
        <v>88</v>
      </c>
      <c r="AG2394" s="13" t="n">
        <v>42715</v>
      </c>
      <c r="AH2394" s="25" t="n">
        <f aca="false">I2394+J2394</f>
        <v>1</v>
      </c>
      <c r="AI2394" s="25" t="n">
        <f aca="false">K2394+L2394+M2394</f>
        <v>2</v>
      </c>
      <c r="AJ2394" s="25" t="n">
        <f aca="false">AC2394*AH2394</f>
        <v>95</v>
      </c>
      <c r="AK2394" s="0" t="str">
        <f aca="false">IF(C2394=1,"Cancelled","Completed")</f>
        <v>Completed</v>
      </c>
      <c r="AL2394" s="0" t="str">
        <f aca="false">_xlfn.IFS(D2394&lt;=7,"0-7 Days",D2394&lt;=30,"8-30 Days",D2394&lt;=90,"31-90 Days",TRUE(),"90+ Days")</f>
        <v>8-30 Days</v>
      </c>
      <c r="AM2394" s="0" t="str">
        <f aca="false">_xlfn.IFS(OR(F2394="December",F2394="January",F2394="February"),"Winter",OR(F2394="March",F2394="April",F2394="May"),"Spring",OR(F2394="June",F2394="July",F2394="August"),"Summer",TRUE(),"Autumn")</f>
        <v>Winter</v>
      </c>
      <c r="AN2394" s="0" t="str">
        <f aca="false">IF(L2394+M2394&gt;0,"Family","Adult Only")</f>
        <v>Adult Only</v>
      </c>
      <c r="AO2394" s="0" t="str">
        <f aca="false">IF(U2394=V2394,"Same","Changed")</f>
        <v>Same</v>
      </c>
    </row>
    <row r="2395" customFormat="false" ht="15" hidden="false" customHeight="false" outlineLevel="0" collapsed="false">
      <c r="A2395" s="14" t="n">
        <v>2531</v>
      </c>
      <c r="B2395" s="14" t="s">
        <v>90</v>
      </c>
      <c r="C2395" s="14" t="n">
        <v>0</v>
      </c>
      <c r="D2395" s="14" t="n">
        <v>203</v>
      </c>
      <c r="E2395" s="14" t="n">
        <v>2016</v>
      </c>
      <c r="F2395" s="14" t="s">
        <v>119</v>
      </c>
      <c r="G2395" s="14" t="n">
        <v>35</v>
      </c>
      <c r="H2395" s="14" t="n">
        <v>26</v>
      </c>
      <c r="I2395" s="14" t="n">
        <v>1</v>
      </c>
      <c r="J2395" s="14" t="n">
        <v>2</v>
      </c>
      <c r="K2395" s="14" t="n">
        <v>2</v>
      </c>
      <c r="L2395" s="14" t="n">
        <v>0</v>
      </c>
      <c r="M2395" s="14" t="n">
        <v>0</v>
      </c>
      <c r="N2395" s="14" t="s">
        <v>82</v>
      </c>
      <c r="O2395" s="14" t="s">
        <v>130</v>
      </c>
      <c r="P2395" s="14" t="s">
        <v>99</v>
      </c>
      <c r="Q2395" s="14" t="s">
        <v>94</v>
      </c>
      <c r="R2395" s="14" t="n">
        <v>0</v>
      </c>
      <c r="S2395" s="14" t="n">
        <v>0</v>
      </c>
      <c r="T2395" s="14" t="n">
        <v>0</v>
      </c>
      <c r="U2395" s="14" t="s">
        <v>95</v>
      </c>
      <c r="V2395" s="14" t="s">
        <v>95</v>
      </c>
      <c r="W2395" s="14" t="n">
        <v>0</v>
      </c>
      <c r="X2395" s="14" t="s">
        <v>86</v>
      </c>
      <c r="Y2395" s="14" t="n">
        <v>121</v>
      </c>
      <c r="Z2395" s="14" t="n">
        <v>0</v>
      </c>
      <c r="AA2395" s="14" t="n">
        <v>0</v>
      </c>
      <c r="AB2395" s="14" t="s">
        <v>101</v>
      </c>
      <c r="AC2395" s="14" t="n">
        <v>72.25</v>
      </c>
      <c r="AD2395" s="14" t="n">
        <v>0</v>
      </c>
      <c r="AE2395" s="14" t="n">
        <v>0</v>
      </c>
      <c r="AF2395" s="14" t="s">
        <v>88</v>
      </c>
      <c r="AG2395" s="15" t="n">
        <v>42611</v>
      </c>
      <c r="AH2395" s="14" t="n">
        <f aca="false">I2395+J2395</f>
        <v>3</v>
      </c>
      <c r="AI2395" s="14" t="n">
        <f aca="false">K2395+L2395+M2395</f>
        <v>2</v>
      </c>
      <c r="AJ2395" s="14" t="n">
        <f aca="false">AC2395*AH2395</f>
        <v>216.75</v>
      </c>
      <c r="AK2395" s="14" t="str">
        <f aca="false">IF(C2395=1,"Cancelled","Completed")</f>
        <v>Completed</v>
      </c>
      <c r="AL2395" s="14" t="str">
        <f aca="false">_xlfn.IFS(D2395&lt;=7,"0-7 Days",D2395&lt;=30,"8-30 Days",D2395&lt;=90,"31-90 Days",TRUE(),"90+ Days")</f>
        <v>90+ Days</v>
      </c>
      <c r="AM2395" s="14" t="str">
        <f aca="false">_xlfn.IFS(OR(F2395="December",F2395="January",F2395="February"),"Winter",OR(F2395="March",F2395="April",F2395="May"),"Spring",OR(F2395="June",F2395="July",F2395="August"),"Summer",TRUE(),"Autumn")</f>
        <v>Summer</v>
      </c>
      <c r="AN2395" s="14" t="str">
        <f aca="false">IF(L2395+M2395&gt;0,"Family","Adult Only")</f>
        <v>Adult Only</v>
      </c>
      <c r="AO2395" s="14" t="str">
        <f aca="false">IF(U2395=V2395,"Same","Changed")</f>
        <v>Same</v>
      </c>
    </row>
    <row r="2396" customFormat="false" ht="15" hidden="false" customHeight="false" outlineLevel="0" collapsed="false">
      <c r="A2396" s="0" t="n">
        <v>2532</v>
      </c>
      <c r="B2396" s="0" t="s">
        <v>90</v>
      </c>
      <c r="C2396" s="0" t="n">
        <v>1</v>
      </c>
      <c r="D2396" s="0" t="n">
        <v>129</v>
      </c>
      <c r="E2396" s="0" t="n">
        <v>2017</v>
      </c>
      <c r="F2396" s="0" t="s">
        <v>106</v>
      </c>
      <c r="G2396" s="0" t="n">
        <v>14</v>
      </c>
      <c r="H2396" s="0" t="n">
        <v>3</v>
      </c>
      <c r="I2396" s="0" t="n">
        <v>1</v>
      </c>
      <c r="J2396" s="0" t="n">
        <v>1</v>
      </c>
      <c r="K2396" s="0" t="n">
        <v>2</v>
      </c>
      <c r="L2396" s="0" t="n">
        <v>0</v>
      </c>
      <c r="M2396" s="0" t="n">
        <v>0</v>
      </c>
      <c r="N2396" s="0" t="s">
        <v>82</v>
      </c>
      <c r="O2396" s="0" t="s">
        <v>92</v>
      </c>
      <c r="P2396" s="0" t="s">
        <v>116</v>
      </c>
      <c r="Q2396" s="0" t="s">
        <v>94</v>
      </c>
      <c r="R2396" s="0" t="n">
        <v>0</v>
      </c>
      <c r="S2396" s="0" t="n">
        <v>0</v>
      </c>
      <c r="T2396" s="0" t="n">
        <v>0</v>
      </c>
      <c r="U2396" s="0" t="s">
        <v>95</v>
      </c>
      <c r="V2396" s="0" t="s">
        <v>95</v>
      </c>
      <c r="W2396" s="0" t="n">
        <v>0</v>
      </c>
      <c r="X2396" s="0" t="s">
        <v>120</v>
      </c>
      <c r="Y2396" s="0" t="n">
        <v>58</v>
      </c>
      <c r="Z2396" s="0" t="n">
        <v>0</v>
      </c>
      <c r="AA2396" s="0" t="n">
        <v>0</v>
      </c>
      <c r="AB2396" s="0" t="s">
        <v>87</v>
      </c>
      <c r="AC2396" s="0" t="n">
        <v>100</v>
      </c>
      <c r="AD2396" s="0" t="n">
        <v>0</v>
      </c>
      <c r="AE2396" s="0" t="n">
        <v>0</v>
      </c>
      <c r="AF2396" s="0" t="s">
        <v>96</v>
      </c>
      <c r="AG2396" s="13" t="n">
        <v>42699</v>
      </c>
      <c r="AH2396" s="25" t="n">
        <f aca="false">I2396+J2396</f>
        <v>2</v>
      </c>
      <c r="AI2396" s="25" t="n">
        <f aca="false">K2396+L2396+M2396</f>
        <v>2</v>
      </c>
      <c r="AJ2396" s="25" t="n">
        <f aca="false">AC2396*AH2396</f>
        <v>200</v>
      </c>
      <c r="AK2396" s="0" t="str">
        <f aca="false">IF(C2396=1,"Cancelled","Completed")</f>
        <v>Cancelled</v>
      </c>
      <c r="AL2396" s="0" t="str">
        <f aca="false">_xlfn.IFS(D2396&lt;=7,"0-7 Days",D2396&lt;=30,"8-30 Days",D2396&lt;=90,"31-90 Days",TRUE(),"90+ Days")</f>
        <v>90+ Days</v>
      </c>
      <c r="AM2396" s="0" t="str">
        <f aca="false">_xlfn.IFS(OR(F2396="December",F2396="January",F2396="February"),"Winter",OR(F2396="March",F2396="April",F2396="May"),"Spring",OR(F2396="June",F2396="July",F2396="August"),"Summer",TRUE(),"Autumn")</f>
        <v>Spring</v>
      </c>
      <c r="AN2396" s="0" t="str">
        <f aca="false">IF(L2396+M2396&gt;0,"Family","Adult Only")</f>
        <v>Adult Only</v>
      </c>
      <c r="AO2396" s="0" t="str">
        <f aca="false">IF(U2396=V2396,"Same","Changed")</f>
        <v>Same</v>
      </c>
    </row>
    <row r="2397" customFormat="false" ht="15" hidden="false" customHeight="false" outlineLevel="0" collapsed="false">
      <c r="A2397" s="14" t="n">
        <v>2533</v>
      </c>
      <c r="B2397" s="14" t="s">
        <v>80</v>
      </c>
      <c r="C2397" s="14" t="n">
        <v>0</v>
      </c>
      <c r="D2397" s="14" t="n">
        <v>193</v>
      </c>
      <c r="E2397" s="14" t="n">
        <v>2016</v>
      </c>
      <c r="F2397" s="14" t="s">
        <v>91</v>
      </c>
      <c r="G2397" s="14" t="n">
        <v>30</v>
      </c>
      <c r="H2397" s="14" t="n">
        <v>23</v>
      </c>
      <c r="I2397" s="14" t="n">
        <v>4</v>
      </c>
      <c r="J2397" s="14" t="n">
        <v>6</v>
      </c>
      <c r="K2397" s="14" t="n">
        <v>2</v>
      </c>
      <c r="L2397" s="14" t="n">
        <v>0</v>
      </c>
      <c r="M2397" s="14" t="n">
        <v>0</v>
      </c>
      <c r="N2397" s="14" t="s">
        <v>82</v>
      </c>
      <c r="O2397" s="14" t="s">
        <v>92</v>
      </c>
      <c r="P2397" s="14" t="s">
        <v>93</v>
      </c>
      <c r="Q2397" s="14" t="s">
        <v>94</v>
      </c>
      <c r="R2397" s="14" t="n">
        <v>0</v>
      </c>
      <c r="S2397" s="14" t="n">
        <v>0</v>
      </c>
      <c r="T2397" s="14" t="n">
        <v>0</v>
      </c>
      <c r="U2397" s="14" t="s">
        <v>95</v>
      </c>
      <c r="V2397" s="14" t="s">
        <v>95</v>
      </c>
      <c r="W2397" s="14" t="n">
        <v>0</v>
      </c>
      <c r="X2397" s="14" t="s">
        <v>86</v>
      </c>
      <c r="Y2397" s="14" t="n">
        <v>240</v>
      </c>
      <c r="Z2397" s="14" t="n">
        <v>0</v>
      </c>
      <c r="AA2397" s="14" t="n">
        <v>0</v>
      </c>
      <c r="AB2397" s="14" t="s">
        <v>87</v>
      </c>
      <c r="AC2397" s="14" t="n">
        <v>128</v>
      </c>
      <c r="AD2397" s="14" t="n">
        <v>0</v>
      </c>
      <c r="AE2397" s="14" t="n">
        <v>2</v>
      </c>
      <c r="AF2397" s="14" t="s">
        <v>88</v>
      </c>
      <c r="AG2397" s="15" t="n">
        <v>42584</v>
      </c>
      <c r="AH2397" s="14" t="n">
        <f aca="false">I2397+J2397</f>
        <v>10</v>
      </c>
      <c r="AI2397" s="14" t="n">
        <f aca="false">K2397+L2397+M2397</f>
        <v>2</v>
      </c>
      <c r="AJ2397" s="14" t="n">
        <f aca="false">AC2397*AH2397</f>
        <v>1280</v>
      </c>
      <c r="AK2397" s="14" t="str">
        <f aca="false">IF(C2397=1,"Cancelled","Completed")</f>
        <v>Completed</v>
      </c>
      <c r="AL2397" s="14" t="str">
        <f aca="false">_xlfn.IFS(D2397&lt;=7,"0-7 Days",D2397&lt;=30,"8-30 Days",D2397&lt;=90,"31-90 Days",TRUE(),"90+ Days")</f>
        <v>90+ Days</v>
      </c>
      <c r="AM2397" s="14" t="str">
        <f aca="false">_xlfn.IFS(OR(F2397="December",F2397="January",F2397="February"),"Winter",OR(F2397="March",F2397="April",F2397="May"),"Spring",OR(F2397="June",F2397="July",F2397="August"),"Summer",TRUE(),"Autumn")</f>
        <v>Summer</v>
      </c>
      <c r="AN2397" s="14" t="str">
        <f aca="false">IF(L2397+M2397&gt;0,"Family","Adult Only")</f>
        <v>Adult Only</v>
      </c>
      <c r="AO2397" s="14" t="str">
        <f aca="false">IF(U2397=V2397,"Same","Changed")</f>
        <v>Same</v>
      </c>
    </row>
    <row r="2398" customFormat="false" ht="15" hidden="false" customHeight="false" outlineLevel="0" collapsed="false">
      <c r="A2398" s="0" t="n">
        <v>2534</v>
      </c>
      <c r="B2398" s="0" t="s">
        <v>80</v>
      </c>
      <c r="C2398" s="0" t="n">
        <v>0</v>
      </c>
      <c r="D2398" s="0" t="n">
        <v>7</v>
      </c>
      <c r="E2398" s="0" t="n">
        <v>2016</v>
      </c>
      <c r="F2398" s="0" t="s">
        <v>119</v>
      </c>
      <c r="G2398" s="0" t="n">
        <v>34</v>
      </c>
      <c r="H2398" s="0" t="n">
        <v>19</v>
      </c>
      <c r="I2398" s="0" t="n">
        <v>0</v>
      </c>
      <c r="J2398" s="0" t="n">
        <v>1</v>
      </c>
      <c r="K2398" s="0" t="n">
        <v>2</v>
      </c>
      <c r="L2398" s="0" t="n">
        <v>0</v>
      </c>
      <c r="M2398" s="0" t="n">
        <v>0</v>
      </c>
      <c r="N2398" s="0" t="s">
        <v>82</v>
      </c>
      <c r="O2398" s="0" t="s">
        <v>140</v>
      </c>
      <c r="P2398" s="0" t="s">
        <v>93</v>
      </c>
      <c r="Q2398" s="0" t="s">
        <v>94</v>
      </c>
      <c r="R2398" s="0" t="n">
        <v>0</v>
      </c>
      <c r="S2398" s="0" t="n">
        <v>0</v>
      </c>
      <c r="T2398" s="0" t="n">
        <v>0</v>
      </c>
      <c r="U2398" s="0" t="s">
        <v>95</v>
      </c>
      <c r="V2398" s="0" t="s">
        <v>156</v>
      </c>
      <c r="W2398" s="0" t="n">
        <v>0</v>
      </c>
      <c r="X2398" s="0" t="s">
        <v>86</v>
      </c>
      <c r="Y2398" s="0" t="n">
        <v>339</v>
      </c>
      <c r="Z2398" s="0" t="n">
        <v>0</v>
      </c>
      <c r="AA2398" s="0" t="n">
        <v>0</v>
      </c>
      <c r="AB2398" s="0" t="s">
        <v>101</v>
      </c>
      <c r="AC2398" s="0" t="n">
        <v>140</v>
      </c>
      <c r="AD2398" s="0" t="n">
        <v>0</v>
      </c>
      <c r="AE2398" s="0" t="n">
        <v>0</v>
      </c>
      <c r="AF2398" s="0" t="s">
        <v>88</v>
      </c>
      <c r="AG2398" s="13" t="n">
        <v>42602</v>
      </c>
      <c r="AH2398" s="25" t="n">
        <f aca="false">I2398+J2398</f>
        <v>1</v>
      </c>
      <c r="AI2398" s="25" t="n">
        <f aca="false">K2398+L2398+M2398</f>
        <v>2</v>
      </c>
      <c r="AJ2398" s="25" t="n">
        <f aca="false">AC2398*AH2398</f>
        <v>140</v>
      </c>
      <c r="AK2398" s="0" t="str">
        <f aca="false">IF(C2398=1,"Cancelled","Completed")</f>
        <v>Completed</v>
      </c>
      <c r="AL2398" s="0" t="str">
        <f aca="false">_xlfn.IFS(D2398&lt;=7,"0-7 Days",D2398&lt;=30,"8-30 Days",D2398&lt;=90,"31-90 Days",TRUE(),"90+ Days")</f>
        <v>0-7 Days</v>
      </c>
      <c r="AM2398" s="0" t="str">
        <f aca="false">_xlfn.IFS(OR(F2398="December",F2398="January",F2398="February"),"Winter",OR(F2398="March",F2398="April",F2398="May"),"Spring",OR(F2398="June",F2398="July",F2398="August"),"Summer",TRUE(),"Autumn")</f>
        <v>Summer</v>
      </c>
      <c r="AN2398" s="0" t="str">
        <f aca="false">IF(L2398+M2398&gt;0,"Family","Adult Only")</f>
        <v>Adult Only</v>
      </c>
      <c r="AO2398" s="0" t="str">
        <f aca="false">IF(U2398=V2398,"Same","Changed")</f>
        <v>Changed</v>
      </c>
    </row>
    <row r="2399" customFormat="false" ht="15" hidden="false" customHeight="false" outlineLevel="0" collapsed="false">
      <c r="A2399" s="14" t="n">
        <v>2537</v>
      </c>
      <c r="B2399" s="14" t="s">
        <v>80</v>
      </c>
      <c r="C2399" s="14" t="n">
        <v>0</v>
      </c>
      <c r="D2399" s="14" t="n">
        <v>39</v>
      </c>
      <c r="E2399" s="14" t="n">
        <v>2016</v>
      </c>
      <c r="F2399" s="14" t="s">
        <v>114</v>
      </c>
      <c r="G2399" s="14" t="n">
        <v>39</v>
      </c>
      <c r="H2399" s="14" t="n">
        <v>18</v>
      </c>
      <c r="I2399" s="14" t="n">
        <v>2</v>
      </c>
      <c r="J2399" s="14" t="n">
        <v>1</v>
      </c>
      <c r="K2399" s="14" t="n">
        <v>2</v>
      </c>
      <c r="L2399" s="14" t="n">
        <v>0</v>
      </c>
      <c r="M2399" s="14" t="n">
        <v>0</v>
      </c>
      <c r="N2399" s="14" t="s">
        <v>82</v>
      </c>
      <c r="O2399" s="14" t="s">
        <v>83</v>
      </c>
      <c r="P2399" s="14" t="s">
        <v>93</v>
      </c>
      <c r="Q2399" s="14" t="s">
        <v>94</v>
      </c>
      <c r="R2399" s="14" t="n">
        <v>0</v>
      </c>
      <c r="S2399" s="14" t="n">
        <v>0</v>
      </c>
      <c r="T2399" s="14" t="n">
        <v>0</v>
      </c>
      <c r="U2399" s="14" t="s">
        <v>124</v>
      </c>
      <c r="V2399" s="14" t="s">
        <v>124</v>
      </c>
      <c r="W2399" s="14" t="n">
        <v>0</v>
      </c>
      <c r="X2399" s="14" t="s">
        <v>86</v>
      </c>
      <c r="Y2399" s="14" t="n">
        <v>240</v>
      </c>
      <c r="Z2399" s="14" t="n">
        <v>0</v>
      </c>
      <c r="AA2399" s="14" t="n">
        <v>0</v>
      </c>
      <c r="AB2399" s="14" t="s">
        <v>87</v>
      </c>
      <c r="AC2399" s="14" t="n">
        <v>104.67</v>
      </c>
      <c r="AD2399" s="14" t="n">
        <v>0</v>
      </c>
      <c r="AE2399" s="14" t="n">
        <v>1</v>
      </c>
      <c r="AF2399" s="14" t="s">
        <v>88</v>
      </c>
      <c r="AG2399" s="15" t="n">
        <v>42634</v>
      </c>
      <c r="AH2399" s="14" t="n">
        <f aca="false">I2399+J2399</f>
        <v>3</v>
      </c>
      <c r="AI2399" s="14" t="n">
        <f aca="false">K2399+L2399+M2399</f>
        <v>2</v>
      </c>
      <c r="AJ2399" s="14" t="n">
        <f aca="false">AC2399*AH2399</f>
        <v>314.01</v>
      </c>
      <c r="AK2399" s="14" t="str">
        <f aca="false">IF(C2399=1,"Cancelled","Completed")</f>
        <v>Completed</v>
      </c>
      <c r="AL2399" s="14" t="str">
        <f aca="false">_xlfn.IFS(D2399&lt;=7,"0-7 Days",D2399&lt;=30,"8-30 Days",D2399&lt;=90,"31-90 Days",TRUE(),"90+ Days")</f>
        <v>31-90 Days</v>
      </c>
      <c r="AM2399" s="14" t="str">
        <f aca="false">_xlfn.IFS(OR(F2399="December",F2399="January",F2399="February"),"Winter",OR(F2399="March",F2399="April",F2399="May"),"Spring",OR(F2399="June",F2399="July",F2399="August"),"Summer",TRUE(),"Autumn")</f>
        <v>Autumn</v>
      </c>
      <c r="AN2399" s="14" t="str">
        <f aca="false">IF(L2399+M2399&gt;0,"Family","Adult Only")</f>
        <v>Adult Only</v>
      </c>
      <c r="AO2399" s="14" t="str">
        <f aca="false">IF(U2399=V2399,"Same","Changed")</f>
        <v>Same</v>
      </c>
    </row>
    <row r="2400" customFormat="false" ht="15" hidden="false" customHeight="false" outlineLevel="0" collapsed="false">
      <c r="A2400" s="0" t="n">
        <v>2538</v>
      </c>
      <c r="B2400" s="0" t="s">
        <v>90</v>
      </c>
      <c r="C2400" s="0" t="n">
        <v>1</v>
      </c>
      <c r="D2400" s="0" t="n">
        <v>109</v>
      </c>
      <c r="E2400" s="0" t="n">
        <v>2017</v>
      </c>
      <c r="F2400" s="0" t="s">
        <v>135</v>
      </c>
      <c r="G2400" s="0" t="n">
        <v>26</v>
      </c>
      <c r="H2400" s="0" t="n">
        <v>30</v>
      </c>
      <c r="I2400" s="0" t="n">
        <v>1</v>
      </c>
      <c r="J2400" s="0" t="n">
        <v>2</v>
      </c>
      <c r="K2400" s="0" t="n">
        <v>2</v>
      </c>
      <c r="L2400" s="0" t="n">
        <v>0</v>
      </c>
      <c r="M2400" s="0" t="n">
        <v>0</v>
      </c>
      <c r="N2400" s="0" t="s">
        <v>82</v>
      </c>
      <c r="O2400" s="0" t="s">
        <v>83</v>
      </c>
      <c r="P2400" s="0" t="s">
        <v>93</v>
      </c>
      <c r="Q2400" s="0" t="s">
        <v>94</v>
      </c>
      <c r="R2400" s="0" t="n">
        <v>0</v>
      </c>
      <c r="S2400" s="0" t="n">
        <v>0</v>
      </c>
      <c r="T2400" s="0" t="n">
        <v>0</v>
      </c>
      <c r="U2400" s="0" t="s">
        <v>124</v>
      </c>
      <c r="V2400" s="0" t="s">
        <v>124</v>
      </c>
      <c r="W2400" s="0" t="n">
        <v>0</v>
      </c>
      <c r="X2400" s="0" t="s">
        <v>86</v>
      </c>
      <c r="Y2400" s="0" t="n">
        <v>9</v>
      </c>
      <c r="Z2400" s="0" t="n">
        <v>0</v>
      </c>
      <c r="AA2400" s="0" t="n">
        <v>0</v>
      </c>
      <c r="AB2400" s="0" t="s">
        <v>87</v>
      </c>
      <c r="AC2400" s="0" t="n">
        <v>198</v>
      </c>
      <c r="AD2400" s="0" t="n">
        <v>0</v>
      </c>
      <c r="AE2400" s="0" t="n">
        <v>0</v>
      </c>
      <c r="AF2400" s="0" t="s">
        <v>96</v>
      </c>
      <c r="AG2400" s="13" t="n">
        <v>42808</v>
      </c>
      <c r="AH2400" s="25" t="n">
        <f aca="false">I2400+J2400</f>
        <v>3</v>
      </c>
      <c r="AI2400" s="25" t="n">
        <f aca="false">K2400+L2400+M2400</f>
        <v>2</v>
      </c>
      <c r="AJ2400" s="25" t="n">
        <f aca="false">AC2400*AH2400</f>
        <v>594</v>
      </c>
      <c r="AK2400" s="0" t="str">
        <f aca="false">IF(C2400=1,"Cancelled","Completed")</f>
        <v>Cancelled</v>
      </c>
      <c r="AL2400" s="0" t="str">
        <f aca="false">_xlfn.IFS(D2400&lt;=7,"0-7 Days",D2400&lt;=30,"8-30 Days",D2400&lt;=90,"31-90 Days",TRUE(),"90+ Days")</f>
        <v>90+ Days</v>
      </c>
      <c r="AM2400" s="0" t="str">
        <f aca="false">_xlfn.IFS(OR(F2400="December",F2400="January",F2400="February"),"Winter",OR(F2400="March",F2400="April",F2400="May"),"Spring",OR(F2400="June",F2400="July",F2400="August"),"Summer",TRUE(),"Autumn")</f>
        <v>Summer</v>
      </c>
      <c r="AN2400" s="0" t="str">
        <f aca="false">IF(L2400+M2400&gt;0,"Family","Adult Only")</f>
        <v>Adult Only</v>
      </c>
      <c r="AO2400" s="0" t="str">
        <f aca="false">IF(U2400=V2400,"Same","Changed")</f>
        <v>Same</v>
      </c>
    </row>
    <row r="2401" customFormat="false" ht="15" hidden="false" customHeight="false" outlineLevel="0" collapsed="false">
      <c r="A2401" s="14" t="n">
        <v>2539</v>
      </c>
      <c r="B2401" s="14" t="s">
        <v>90</v>
      </c>
      <c r="C2401" s="14" t="n">
        <v>0</v>
      </c>
      <c r="D2401" s="14" t="n">
        <v>62</v>
      </c>
      <c r="E2401" s="14" t="n">
        <v>2015</v>
      </c>
      <c r="F2401" s="14" t="s">
        <v>113</v>
      </c>
      <c r="G2401" s="14" t="n">
        <v>47</v>
      </c>
      <c r="H2401" s="14" t="n">
        <v>15</v>
      </c>
      <c r="I2401" s="14" t="n">
        <v>2</v>
      </c>
      <c r="J2401" s="14" t="n">
        <v>2</v>
      </c>
      <c r="K2401" s="14" t="n">
        <v>2</v>
      </c>
      <c r="L2401" s="14" t="n">
        <v>0</v>
      </c>
      <c r="M2401" s="14" t="n">
        <v>0</v>
      </c>
      <c r="N2401" s="14" t="s">
        <v>82</v>
      </c>
      <c r="O2401" s="14" t="s">
        <v>167</v>
      </c>
      <c r="P2401" s="14" t="s">
        <v>93</v>
      </c>
      <c r="Q2401" s="14" t="s">
        <v>94</v>
      </c>
      <c r="R2401" s="14" t="n">
        <v>0</v>
      </c>
      <c r="S2401" s="14" t="n">
        <v>0</v>
      </c>
      <c r="T2401" s="14" t="n">
        <v>0</v>
      </c>
      <c r="U2401" s="14" t="s">
        <v>109</v>
      </c>
      <c r="V2401" s="14" t="s">
        <v>109</v>
      </c>
      <c r="W2401" s="14" t="n">
        <v>0</v>
      </c>
      <c r="X2401" s="14" t="s">
        <v>86</v>
      </c>
      <c r="Y2401" s="14" t="n">
        <v>9</v>
      </c>
      <c r="Z2401" s="14" t="n">
        <v>0</v>
      </c>
      <c r="AA2401" s="14" t="n">
        <v>0</v>
      </c>
      <c r="AB2401" s="14" t="s">
        <v>125</v>
      </c>
      <c r="AC2401" s="14" t="n">
        <v>81.9</v>
      </c>
      <c r="AD2401" s="14" t="n">
        <v>0</v>
      </c>
      <c r="AE2401" s="14" t="n">
        <v>1</v>
      </c>
      <c r="AF2401" s="14" t="s">
        <v>88</v>
      </c>
      <c r="AG2401" s="15" t="n">
        <v>42327</v>
      </c>
      <c r="AH2401" s="14" t="n">
        <f aca="false">I2401+J2401</f>
        <v>4</v>
      </c>
      <c r="AI2401" s="14" t="n">
        <f aca="false">K2401+L2401+M2401</f>
        <v>2</v>
      </c>
      <c r="AJ2401" s="14" t="n">
        <f aca="false">AC2401*AH2401</f>
        <v>327.6</v>
      </c>
      <c r="AK2401" s="14" t="str">
        <f aca="false">IF(C2401=1,"Cancelled","Completed")</f>
        <v>Completed</v>
      </c>
      <c r="AL2401" s="14" t="str">
        <f aca="false">_xlfn.IFS(D2401&lt;=7,"0-7 Days",D2401&lt;=30,"8-30 Days",D2401&lt;=90,"31-90 Days",TRUE(),"90+ Days")</f>
        <v>31-90 Days</v>
      </c>
      <c r="AM2401" s="14" t="str">
        <f aca="false">_xlfn.IFS(OR(F2401="December",F2401="January",F2401="February"),"Winter",OR(F2401="March",F2401="April",F2401="May"),"Spring",OR(F2401="June",F2401="July",F2401="August"),"Summer",TRUE(),"Autumn")</f>
        <v>Autumn</v>
      </c>
      <c r="AN2401" s="14" t="str">
        <f aca="false">IF(L2401+M2401&gt;0,"Family","Adult Only")</f>
        <v>Adult Only</v>
      </c>
      <c r="AO2401" s="14" t="str">
        <f aca="false">IF(U2401=V2401,"Same","Changed")</f>
        <v>Same</v>
      </c>
    </row>
    <row r="2402" customFormat="false" ht="15" hidden="false" customHeight="false" outlineLevel="0" collapsed="false">
      <c r="A2402" s="0" t="n">
        <v>2540</v>
      </c>
      <c r="B2402" s="0" t="s">
        <v>90</v>
      </c>
      <c r="C2402" s="0" t="n">
        <v>1</v>
      </c>
      <c r="D2402" s="0" t="n">
        <v>293</v>
      </c>
      <c r="E2402" s="0" t="n">
        <v>2015</v>
      </c>
      <c r="F2402" s="0" t="s">
        <v>119</v>
      </c>
      <c r="G2402" s="0" t="n">
        <v>32</v>
      </c>
      <c r="H2402" s="0" t="n">
        <v>6</v>
      </c>
      <c r="I2402" s="0" t="n">
        <v>0</v>
      </c>
      <c r="J2402" s="0" t="n">
        <v>2</v>
      </c>
      <c r="K2402" s="0" t="n">
        <v>2</v>
      </c>
      <c r="L2402" s="0" t="n">
        <v>0</v>
      </c>
      <c r="M2402" s="0" t="n">
        <v>0</v>
      </c>
      <c r="N2402" s="0" t="s">
        <v>82</v>
      </c>
      <c r="O2402" s="0" t="s">
        <v>92</v>
      </c>
      <c r="P2402" s="0" t="s">
        <v>116</v>
      </c>
      <c r="Q2402" s="0" t="s">
        <v>94</v>
      </c>
      <c r="R2402" s="0" t="n">
        <v>0</v>
      </c>
      <c r="S2402" s="0" t="n">
        <v>1</v>
      </c>
      <c r="T2402" s="0" t="n">
        <v>0</v>
      </c>
      <c r="U2402" s="0" t="s">
        <v>95</v>
      </c>
      <c r="V2402" s="0" t="s">
        <v>95</v>
      </c>
      <c r="W2402" s="0" t="n">
        <v>0</v>
      </c>
      <c r="X2402" s="0" t="s">
        <v>120</v>
      </c>
      <c r="Y2402" s="0" t="n">
        <v>1</v>
      </c>
      <c r="Z2402" s="0" t="n">
        <v>0</v>
      </c>
      <c r="AA2402" s="0" t="n">
        <v>0</v>
      </c>
      <c r="AB2402" s="0" t="s">
        <v>125</v>
      </c>
      <c r="AC2402" s="0" t="n">
        <v>62</v>
      </c>
      <c r="AD2402" s="0" t="n">
        <v>0</v>
      </c>
      <c r="AE2402" s="0" t="n">
        <v>0</v>
      </c>
      <c r="AF2402" s="0" t="s">
        <v>96</v>
      </c>
      <c r="AG2402" s="13" t="n">
        <v>42005</v>
      </c>
      <c r="AH2402" s="25" t="n">
        <f aca="false">I2402+J2402</f>
        <v>2</v>
      </c>
      <c r="AI2402" s="25" t="n">
        <f aca="false">K2402+L2402+M2402</f>
        <v>2</v>
      </c>
      <c r="AJ2402" s="25" t="n">
        <f aca="false">AC2402*AH2402</f>
        <v>124</v>
      </c>
      <c r="AK2402" s="0" t="str">
        <f aca="false">IF(C2402=1,"Cancelled","Completed")</f>
        <v>Cancelled</v>
      </c>
      <c r="AL2402" s="0" t="str">
        <f aca="false">_xlfn.IFS(D2402&lt;=7,"0-7 Days",D2402&lt;=30,"8-30 Days",D2402&lt;=90,"31-90 Days",TRUE(),"90+ Days")</f>
        <v>90+ Days</v>
      </c>
      <c r="AM2402" s="0" t="str">
        <f aca="false">_xlfn.IFS(OR(F2402="December",F2402="January",F2402="February"),"Winter",OR(F2402="March",F2402="April",F2402="May"),"Spring",OR(F2402="June",F2402="July",F2402="August"),"Summer",TRUE(),"Autumn")</f>
        <v>Summer</v>
      </c>
      <c r="AN2402" s="0" t="str">
        <f aca="false">IF(L2402+M2402&gt;0,"Family","Adult Only")</f>
        <v>Adult Only</v>
      </c>
      <c r="AO2402" s="0" t="str">
        <f aca="false">IF(U2402=V2402,"Same","Changed")</f>
        <v>Same</v>
      </c>
    </row>
    <row r="2403" customFormat="false" ht="15" hidden="false" customHeight="false" outlineLevel="0" collapsed="false">
      <c r="A2403" s="14" t="n">
        <v>2541</v>
      </c>
      <c r="B2403" s="14" t="s">
        <v>90</v>
      </c>
      <c r="C2403" s="14" t="n">
        <v>0</v>
      </c>
      <c r="D2403" s="14" t="n">
        <v>0</v>
      </c>
      <c r="E2403" s="14" t="n">
        <v>2017</v>
      </c>
      <c r="F2403" s="14" t="s">
        <v>118</v>
      </c>
      <c r="G2403" s="14" t="n">
        <v>8</v>
      </c>
      <c r="H2403" s="14" t="n">
        <v>24</v>
      </c>
      <c r="I2403" s="14" t="n">
        <v>0</v>
      </c>
      <c r="J2403" s="14" t="n">
        <v>1</v>
      </c>
      <c r="K2403" s="14" t="n">
        <v>1</v>
      </c>
      <c r="L2403" s="14" t="n">
        <v>0</v>
      </c>
      <c r="M2403" s="14" t="n">
        <v>0</v>
      </c>
      <c r="N2403" s="14" t="s">
        <v>107</v>
      </c>
      <c r="O2403" s="14" t="s">
        <v>140</v>
      </c>
      <c r="P2403" s="14" t="s">
        <v>84</v>
      </c>
      <c r="Q2403" s="14" t="s">
        <v>84</v>
      </c>
      <c r="R2403" s="14" t="n">
        <v>0</v>
      </c>
      <c r="S2403" s="14" t="n">
        <v>0</v>
      </c>
      <c r="T2403" s="14" t="n">
        <v>0</v>
      </c>
      <c r="U2403" s="14" t="s">
        <v>95</v>
      </c>
      <c r="V2403" s="14" t="s">
        <v>95</v>
      </c>
      <c r="W2403" s="14" t="n">
        <v>0</v>
      </c>
      <c r="X2403" s="14" t="s">
        <v>86</v>
      </c>
      <c r="Y2403" s="14" t="n">
        <v>0</v>
      </c>
      <c r="Z2403" s="14" t="n">
        <v>0</v>
      </c>
      <c r="AA2403" s="14" t="n">
        <v>0</v>
      </c>
      <c r="AB2403" s="14" t="s">
        <v>87</v>
      </c>
      <c r="AC2403" s="14" t="n">
        <v>78</v>
      </c>
      <c r="AD2403" s="14" t="n">
        <v>0</v>
      </c>
      <c r="AE2403" s="14" t="n">
        <v>0</v>
      </c>
      <c r="AF2403" s="14" t="s">
        <v>88</v>
      </c>
      <c r="AG2403" s="15" t="n">
        <v>42791</v>
      </c>
      <c r="AH2403" s="14" t="n">
        <f aca="false">I2403+J2403</f>
        <v>1</v>
      </c>
      <c r="AI2403" s="14" t="n">
        <f aca="false">K2403+L2403+M2403</f>
        <v>1</v>
      </c>
      <c r="AJ2403" s="14" t="n">
        <f aca="false">AC2403*AH2403</f>
        <v>78</v>
      </c>
      <c r="AK2403" s="14" t="str">
        <f aca="false">IF(C2403=1,"Cancelled","Completed")</f>
        <v>Completed</v>
      </c>
      <c r="AL2403" s="14" t="str">
        <f aca="false">_xlfn.IFS(D2403&lt;=7,"0-7 Days",D2403&lt;=30,"8-30 Days",D2403&lt;=90,"31-90 Days",TRUE(),"90+ Days")</f>
        <v>0-7 Days</v>
      </c>
      <c r="AM2403" s="14" t="str">
        <f aca="false">_xlfn.IFS(OR(F2403="December",F2403="January",F2403="February"),"Winter",OR(F2403="March",F2403="April",F2403="May"),"Spring",OR(F2403="June",F2403="July",F2403="August"),"Summer",TRUE(),"Autumn")</f>
        <v>Winter</v>
      </c>
      <c r="AN2403" s="14" t="str">
        <f aca="false">IF(L2403+M2403&gt;0,"Family","Adult Only")</f>
        <v>Adult Only</v>
      </c>
      <c r="AO2403" s="14" t="str">
        <f aca="false">IF(U2403=V2403,"Same","Changed")</f>
        <v>Same</v>
      </c>
    </row>
    <row r="2404" customFormat="false" ht="15" hidden="false" customHeight="false" outlineLevel="0" collapsed="false">
      <c r="A2404" s="0" t="n">
        <v>2542</v>
      </c>
      <c r="B2404" s="0" t="s">
        <v>80</v>
      </c>
      <c r="C2404" s="0" t="n">
        <v>1</v>
      </c>
      <c r="D2404" s="0" t="n">
        <v>236</v>
      </c>
      <c r="E2404" s="0" t="n">
        <v>2017</v>
      </c>
      <c r="F2404" s="0" t="s">
        <v>91</v>
      </c>
      <c r="G2404" s="0" t="n">
        <v>27</v>
      </c>
      <c r="H2404" s="0" t="n">
        <v>4</v>
      </c>
      <c r="I2404" s="0" t="n">
        <v>2</v>
      </c>
      <c r="J2404" s="0" t="n">
        <v>5</v>
      </c>
      <c r="K2404" s="0" t="n">
        <v>3</v>
      </c>
      <c r="L2404" s="0" t="n">
        <v>1</v>
      </c>
      <c r="M2404" s="0" t="n">
        <v>0</v>
      </c>
      <c r="N2404" s="0" t="s">
        <v>82</v>
      </c>
      <c r="O2404" s="0" t="s">
        <v>83</v>
      </c>
      <c r="P2404" s="0" t="s">
        <v>93</v>
      </c>
      <c r="Q2404" s="0" t="s">
        <v>94</v>
      </c>
      <c r="R2404" s="0" t="n">
        <v>0</v>
      </c>
      <c r="S2404" s="0" t="n">
        <v>0</v>
      </c>
      <c r="T2404" s="0" t="n">
        <v>0</v>
      </c>
      <c r="U2404" s="0" t="s">
        <v>144</v>
      </c>
      <c r="V2404" s="0" t="s">
        <v>144</v>
      </c>
      <c r="W2404" s="0" t="n">
        <v>0</v>
      </c>
      <c r="X2404" s="0" t="s">
        <v>86</v>
      </c>
      <c r="Y2404" s="0" t="n">
        <v>240</v>
      </c>
      <c r="Z2404" s="0" t="n">
        <v>0</v>
      </c>
      <c r="AA2404" s="0" t="n">
        <v>0</v>
      </c>
      <c r="AB2404" s="0" t="s">
        <v>87</v>
      </c>
      <c r="AC2404" s="0" t="n">
        <v>199.86</v>
      </c>
      <c r="AD2404" s="0" t="n">
        <v>0</v>
      </c>
      <c r="AE2404" s="0" t="n">
        <v>0</v>
      </c>
      <c r="AF2404" s="0" t="s">
        <v>96</v>
      </c>
      <c r="AG2404" s="13" t="n">
        <v>42720</v>
      </c>
      <c r="AH2404" s="25" t="n">
        <f aca="false">I2404+J2404</f>
        <v>7</v>
      </c>
      <c r="AI2404" s="25" t="n">
        <f aca="false">K2404+L2404+M2404</f>
        <v>4</v>
      </c>
      <c r="AJ2404" s="25" t="n">
        <f aca="false">AC2404*AH2404</f>
        <v>1399.02</v>
      </c>
      <c r="AK2404" s="0" t="str">
        <f aca="false">IF(C2404=1,"Cancelled","Completed")</f>
        <v>Cancelled</v>
      </c>
      <c r="AL2404" s="0" t="str">
        <f aca="false">_xlfn.IFS(D2404&lt;=7,"0-7 Days",D2404&lt;=30,"8-30 Days",D2404&lt;=90,"31-90 Days",TRUE(),"90+ Days")</f>
        <v>90+ Days</v>
      </c>
      <c r="AM2404" s="0" t="str">
        <f aca="false">_xlfn.IFS(OR(F2404="December",F2404="January",F2404="February"),"Winter",OR(F2404="March",F2404="April",F2404="May"),"Spring",OR(F2404="June",F2404="July",F2404="August"),"Summer",TRUE(),"Autumn")</f>
        <v>Summer</v>
      </c>
      <c r="AN2404" s="0" t="str">
        <f aca="false">IF(L2404+M2404&gt;0,"Family","Adult Only")</f>
        <v>Family</v>
      </c>
      <c r="AO2404" s="0" t="str">
        <f aca="false">IF(U2404=V2404,"Same","Changed")</f>
        <v>Same</v>
      </c>
    </row>
    <row r="2405" customFormat="false" ht="15" hidden="false" customHeight="false" outlineLevel="0" collapsed="false">
      <c r="A2405" s="14" t="n">
        <v>2543</v>
      </c>
      <c r="B2405" s="14" t="s">
        <v>80</v>
      </c>
      <c r="C2405" s="14" t="n">
        <v>0</v>
      </c>
      <c r="D2405" s="14" t="n">
        <v>123</v>
      </c>
      <c r="E2405" s="14" t="n">
        <v>2016</v>
      </c>
      <c r="F2405" s="14" t="s">
        <v>118</v>
      </c>
      <c r="G2405" s="14" t="n">
        <v>9</v>
      </c>
      <c r="H2405" s="14" t="n">
        <v>27</v>
      </c>
      <c r="I2405" s="14" t="n">
        <v>1</v>
      </c>
      <c r="J2405" s="14" t="n">
        <v>1</v>
      </c>
      <c r="K2405" s="14" t="n">
        <v>2</v>
      </c>
      <c r="L2405" s="14" t="n">
        <v>0</v>
      </c>
      <c r="M2405" s="14" t="n">
        <v>0</v>
      </c>
      <c r="N2405" s="14" t="s">
        <v>142</v>
      </c>
      <c r="O2405" s="14" t="s">
        <v>115</v>
      </c>
      <c r="P2405" s="14" t="s">
        <v>116</v>
      </c>
      <c r="Q2405" s="14" t="s">
        <v>84</v>
      </c>
      <c r="R2405" s="14" t="n">
        <v>0</v>
      </c>
      <c r="S2405" s="14" t="n">
        <v>0</v>
      </c>
      <c r="T2405" s="14" t="n">
        <v>0</v>
      </c>
      <c r="U2405" s="14" t="s">
        <v>95</v>
      </c>
      <c r="V2405" s="14" t="s">
        <v>95</v>
      </c>
      <c r="W2405" s="14" t="n">
        <v>0</v>
      </c>
      <c r="X2405" s="14" t="s">
        <v>86</v>
      </c>
      <c r="Y2405" s="14" t="n">
        <v>38</v>
      </c>
      <c r="Z2405" s="14" t="n">
        <v>0</v>
      </c>
      <c r="AA2405" s="14" t="n">
        <v>0</v>
      </c>
      <c r="AB2405" s="14" t="s">
        <v>101</v>
      </c>
      <c r="AC2405" s="14" t="n">
        <v>64</v>
      </c>
      <c r="AD2405" s="14" t="n">
        <v>0</v>
      </c>
      <c r="AE2405" s="14" t="n">
        <v>0</v>
      </c>
      <c r="AF2405" s="14" t="s">
        <v>88</v>
      </c>
      <c r="AG2405" s="15" t="n">
        <v>42429</v>
      </c>
      <c r="AH2405" s="14" t="n">
        <f aca="false">I2405+J2405</f>
        <v>2</v>
      </c>
      <c r="AI2405" s="14" t="n">
        <f aca="false">K2405+L2405+M2405</f>
        <v>2</v>
      </c>
      <c r="AJ2405" s="14" t="n">
        <f aca="false">AC2405*AH2405</f>
        <v>128</v>
      </c>
      <c r="AK2405" s="14" t="str">
        <f aca="false">IF(C2405=1,"Cancelled","Completed")</f>
        <v>Completed</v>
      </c>
      <c r="AL2405" s="14" t="str">
        <f aca="false">_xlfn.IFS(D2405&lt;=7,"0-7 Days",D2405&lt;=30,"8-30 Days",D2405&lt;=90,"31-90 Days",TRUE(),"90+ Days")</f>
        <v>90+ Days</v>
      </c>
      <c r="AM2405" s="14" t="str">
        <f aca="false">_xlfn.IFS(OR(F2405="December",F2405="January",F2405="February"),"Winter",OR(F2405="March",F2405="April",F2405="May"),"Spring",OR(F2405="June",F2405="July",F2405="August"),"Summer",TRUE(),"Autumn")</f>
        <v>Winter</v>
      </c>
      <c r="AN2405" s="14" t="str">
        <f aca="false">IF(L2405+M2405&gt;0,"Family","Adult Only")</f>
        <v>Adult Only</v>
      </c>
      <c r="AO2405" s="14" t="str">
        <f aca="false">IF(U2405=V2405,"Same","Changed")</f>
        <v>Same</v>
      </c>
    </row>
    <row r="2406" customFormat="false" ht="15" hidden="false" customHeight="false" outlineLevel="0" collapsed="false">
      <c r="A2406" s="0" t="n">
        <v>2544</v>
      </c>
      <c r="B2406" s="0" t="s">
        <v>90</v>
      </c>
      <c r="C2406" s="0" t="n">
        <v>1</v>
      </c>
      <c r="D2406" s="0" t="n">
        <v>179</v>
      </c>
      <c r="E2406" s="0" t="n">
        <v>2017</v>
      </c>
      <c r="F2406" s="0" t="s">
        <v>121</v>
      </c>
      <c r="G2406" s="0" t="n">
        <v>20</v>
      </c>
      <c r="H2406" s="0" t="n">
        <v>19</v>
      </c>
      <c r="I2406" s="0" t="n">
        <v>1</v>
      </c>
      <c r="J2406" s="0" t="n">
        <v>2</v>
      </c>
      <c r="K2406" s="0" t="n">
        <v>2</v>
      </c>
      <c r="L2406" s="0" t="n">
        <v>0</v>
      </c>
      <c r="M2406" s="0" t="n">
        <v>0</v>
      </c>
      <c r="N2406" s="0" t="s">
        <v>112</v>
      </c>
      <c r="O2406" s="0" t="s">
        <v>115</v>
      </c>
      <c r="P2406" s="0" t="s">
        <v>93</v>
      </c>
      <c r="Q2406" s="0" t="s">
        <v>94</v>
      </c>
      <c r="R2406" s="0" t="n">
        <v>0</v>
      </c>
      <c r="S2406" s="0" t="n">
        <v>0</v>
      </c>
      <c r="T2406" s="0" t="n">
        <v>0</v>
      </c>
      <c r="U2406" s="0" t="s">
        <v>95</v>
      </c>
      <c r="V2406" s="0" t="s">
        <v>95</v>
      </c>
      <c r="W2406" s="0" t="n">
        <v>0</v>
      </c>
      <c r="X2406" s="0" t="s">
        <v>86</v>
      </c>
      <c r="Y2406" s="0" t="n">
        <v>9</v>
      </c>
      <c r="Z2406" s="0" t="n">
        <v>0</v>
      </c>
      <c r="AA2406" s="0" t="n">
        <v>0</v>
      </c>
      <c r="AB2406" s="0" t="s">
        <v>87</v>
      </c>
      <c r="AC2406" s="0" t="n">
        <v>162</v>
      </c>
      <c r="AD2406" s="0" t="n">
        <v>0</v>
      </c>
      <c r="AE2406" s="0" t="n">
        <v>0</v>
      </c>
      <c r="AF2406" s="0" t="s">
        <v>96</v>
      </c>
      <c r="AG2406" s="13" t="n">
        <v>42696</v>
      </c>
      <c r="AH2406" s="25" t="n">
        <f aca="false">I2406+J2406</f>
        <v>3</v>
      </c>
      <c r="AI2406" s="25" t="n">
        <f aca="false">K2406+L2406+M2406</f>
        <v>2</v>
      </c>
      <c r="AJ2406" s="25" t="n">
        <f aca="false">AC2406*AH2406</f>
        <v>486</v>
      </c>
      <c r="AK2406" s="0" t="str">
        <f aca="false">IF(C2406=1,"Cancelled","Completed")</f>
        <v>Cancelled</v>
      </c>
      <c r="AL2406" s="0" t="str">
        <f aca="false">_xlfn.IFS(D2406&lt;=7,"0-7 Days",D2406&lt;=30,"8-30 Days",D2406&lt;=90,"31-90 Days",TRUE(),"90+ Days")</f>
        <v>90+ Days</v>
      </c>
      <c r="AM2406" s="0" t="str">
        <f aca="false">_xlfn.IFS(OR(F2406="December",F2406="January",F2406="February"),"Winter",OR(F2406="March",F2406="April",F2406="May"),"Spring",OR(F2406="June",F2406="July",F2406="August"),"Summer",TRUE(),"Autumn")</f>
        <v>Spring</v>
      </c>
      <c r="AN2406" s="0" t="str">
        <f aca="false">IF(L2406+M2406&gt;0,"Family","Adult Only")</f>
        <v>Adult Only</v>
      </c>
      <c r="AO2406" s="0" t="str">
        <f aca="false">IF(U2406=V2406,"Same","Changed")</f>
        <v>Same</v>
      </c>
    </row>
    <row r="2407" customFormat="false" ht="15" hidden="false" customHeight="false" outlineLevel="0" collapsed="false">
      <c r="A2407" s="14" t="n">
        <v>2546</v>
      </c>
      <c r="B2407" s="14" t="s">
        <v>90</v>
      </c>
      <c r="C2407" s="14" t="n">
        <v>0</v>
      </c>
      <c r="D2407" s="14" t="n">
        <v>96</v>
      </c>
      <c r="E2407" s="14" t="n">
        <v>2017</v>
      </c>
      <c r="F2407" s="14" t="s">
        <v>121</v>
      </c>
      <c r="G2407" s="14" t="n">
        <v>20</v>
      </c>
      <c r="H2407" s="14" t="n">
        <v>14</v>
      </c>
      <c r="I2407" s="14" t="n">
        <v>2</v>
      </c>
      <c r="J2407" s="14" t="n">
        <v>1</v>
      </c>
      <c r="K2407" s="14" t="n">
        <v>2</v>
      </c>
      <c r="L2407" s="14" t="n">
        <v>0</v>
      </c>
      <c r="M2407" s="14" t="n">
        <v>0</v>
      </c>
      <c r="N2407" s="14" t="s">
        <v>82</v>
      </c>
      <c r="O2407" s="14" t="s">
        <v>122</v>
      </c>
      <c r="P2407" s="14" t="s">
        <v>93</v>
      </c>
      <c r="Q2407" s="14" t="s">
        <v>94</v>
      </c>
      <c r="R2407" s="14" t="n">
        <v>0</v>
      </c>
      <c r="S2407" s="14" t="n">
        <v>0</v>
      </c>
      <c r="T2407" s="14" t="n">
        <v>0</v>
      </c>
      <c r="U2407" s="14" t="s">
        <v>95</v>
      </c>
      <c r="V2407" s="14" t="s">
        <v>95</v>
      </c>
      <c r="W2407" s="14" t="n">
        <v>0</v>
      </c>
      <c r="X2407" s="14" t="s">
        <v>86</v>
      </c>
      <c r="Y2407" s="14" t="n">
        <v>9</v>
      </c>
      <c r="Z2407" s="14" t="n">
        <v>0</v>
      </c>
      <c r="AA2407" s="14" t="n">
        <v>0</v>
      </c>
      <c r="AB2407" s="14" t="s">
        <v>87</v>
      </c>
      <c r="AC2407" s="14" t="n">
        <v>138</v>
      </c>
      <c r="AD2407" s="14" t="n">
        <v>0</v>
      </c>
      <c r="AE2407" s="14" t="n">
        <v>0</v>
      </c>
      <c r="AF2407" s="14" t="s">
        <v>88</v>
      </c>
      <c r="AG2407" s="15" t="n">
        <v>42872</v>
      </c>
      <c r="AH2407" s="14" t="n">
        <f aca="false">I2407+J2407</f>
        <v>3</v>
      </c>
      <c r="AI2407" s="14" t="n">
        <f aca="false">K2407+L2407+M2407</f>
        <v>2</v>
      </c>
      <c r="AJ2407" s="14" t="n">
        <f aca="false">AC2407*AH2407</f>
        <v>414</v>
      </c>
      <c r="AK2407" s="14" t="str">
        <f aca="false">IF(C2407=1,"Cancelled","Completed")</f>
        <v>Completed</v>
      </c>
      <c r="AL2407" s="14" t="str">
        <f aca="false">_xlfn.IFS(D2407&lt;=7,"0-7 Days",D2407&lt;=30,"8-30 Days",D2407&lt;=90,"31-90 Days",TRUE(),"90+ Days")</f>
        <v>90+ Days</v>
      </c>
      <c r="AM2407" s="14" t="str">
        <f aca="false">_xlfn.IFS(OR(F2407="December",F2407="January",F2407="February"),"Winter",OR(F2407="March",F2407="April",F2407="May"),"Spring",OR(F2407="June",F2407="July",F2407="August"),"Summer",TRUE(),"Autumn")</f>
        <v>Spring</v>
      </c>
      <c r="AN2407" s="14" t="str">
        <f aca="false">IF(L2407+M2407&gt;0,"Family","Adult Only")</f>
        <v>Adult Only</v>
      </c>
      <c r="AO2407" s="14" t="str">
        <f aca="false">IF(U2407=V2407,"Same","Changed")</f>
        <v>Same</v>
      </c>
    </row>
    <row r="2408" customFormat="false" ht="15" hidden="false" customHeight="false" outlineLevel="0" collapsed="false">
      <c r="A2408" s="0" t="n">
        <v>2547</v>
      </c>
      <c r="B2408" s="0" t="s">
        <v>90</v>
      </c>
      <c r="C2408" s="0" t="n">
        <v>0</v>
      </c>
      <c r="D2408" s="0" t="n">
        <v>56</v>
      </c>
      <c r="E2408" s="0" t="n">
        <v>2015</v>
      </c>
      <c r="F2408" s="0" t="s">
        <v>114</v>
      </c>
      <c r="G2408" s="0" t="n">
        <v>39</v>
      </c>
      <c r="H2408" s="0" t="n">
        <v>25</v>
      </c>
      <c r="I2408" s="0" t="n">
        <v>2</v>
      </c>
      <c r="J2408" s="0" t="n">
        <v>2</v>
      </c>
      <c r="K2408" s="0" t="n">
        <v>2</v>
      </c>
      <c r="L2408" s="0" t="n">
        <v>0</v>
      </c>
      <c r="M2408" s="0" t="n">
        <v>0</v>
      </c>
      <c r="N2408" s="0" t="s">
        <v>82</v>
      </c>
      <c r="O2408" s="0" t="s">
        <v>194</v>
      </c>
      <c r="P2408" s="0" t="s">
        <v>99</v>
      </c>
      <c r="Q2408" s="0" t="s">
        <v>94</v>
      </c>
      <c r="R2408" s="0" t="n">
        <v>0</v>
      </c>
      <c r="S2408" s="0" t="n">
        <v>0</v>
      </c>
      <c r="T2408" s="0" t="n">
        <v>0</v>
      </c>
      <c r="U2408" s="0" t="s">
        <v>95</v>
      </c>
      <c r="V2408" s="0" t="s">
        <v>109</v>
      </c>
      <c r="W2408" s="0" t="n">
        <v>0</v>
      </c>
      <c r="X2408" s="0" t="s">
        <v>86</v>
      </c>
      <c r="Y2408" s="0" t="n">
        <v>44</v>
      </c>
      <c r="Z2408" s="0" t="n">
        <v>0</v>
      </c>
      <c r="AA2408" s="0" t="n">
        <v>0</v>
      </c>
      <c r="AB2408" s="0" t="s">
        <v>101</v>
      </c>
      <c r="AC2408" s="0" t="n">
        <v>185</v>
      </c>
      <c r="AD2408" s="0" t="n">
        <v>0</v>
      </c>
      <c r="AE2408" s="0" t="n">
        <v>0</v>
      </c>
      <c r="AF2408" s="0" t="s">
        <v>88</v>
      </c>
      <c r="AG2408" s="13" t="n">
        <v>42276</v>
      </c>
      <c r="AH2408" s="25" t="n">
        <f aca="false">I2408+J2408</f>
        <v>4</v>
      </c>
      <c r="AI2408" s="25" t="n">
        <f aca="false">K2408+L2408+M2408</f>
        <v>2</v>
      </c>
      <c r="AJ2408" s="25" t="n">
        <f aca="false">AC2408*AH2408</f>
        <v>740</v>
      </c>
      <c r="AK2408" s="0" t="str">
        <f aca="false">IF(C2408=1,"Cancelled","Completed")</f>
        <v>Completed</v>
      </c>
      <c r="AL2408" s="0" t="str">
        <f aca="false">_xlfn.IFS(D2408&lt;=7,"0-7 Days",D2408&lt;=30,"8-30 Days",D2408&lt;=90,"31-90 Days",TRUE(),"90+ Days")</f>
        <v>31-90 Days</v>
      </c>
      <c r="AM2408" s="0" t="str">
        <f aca="false">_xlfn.IFS(OR(F2408="December",F2408="January",F2408="February"),"Winter",OR(F2408="March",F2408="April",F2408="May"),"Spring",OR(F2408="June",F2408="July",F2408="August"),"Summer",TRUE(),"Autumn")</f>
        <v>Autumn</v>
      </c>
      <c r="AN2408" s="0" t="str">
        <f aca="false">IF(L2408+M2408&gt;0,"Family","Adult Only")</f>
        <v>Adult Only</v>
      </c>
      <c r="AO2408" s="0" t="str">
        <f aca="false">IF(U2408=V2408,"Same","Changed")</f>
        <v>Changed</v>
      </c>
    </row>
    <row r="2409" customFormat="false" ht="15" hidden="false" customHeight="false" outlineLevel="0" collapsed="false">
      <c r="A2409" s="14" t="n">
        <v>2548</v>
      </c>
      <c r="B2409" s="14" t="s">
        <v>90</v>
      </c>
      <c r="C2409" s="14" t="n">
        <v>0</v>
      </c>
      <c r="D2409" s="14" t="n">
        <v>138</v>
      </c>
      <c r="E2409" s="14" t="n">
        <v>2017</v>
      </c>
      <c r="F2409" s="14" t="s">
        <v>135</v>
      </c>
      <c r="G2409" s="14" t="n">
        <v>24</v>
      </c>
      <c r="H2409" s="14" t="n">
        <v>17</v>
      </c>
      <c r="I2409" s="14" t="n">
        <v>2</v>
      </c>
      <c r="J2409" s="14" t="n">
        <v>4</v>
      </c>
      <c r="K2409" s="14" t="n">
        <v>2</v>
      </c>
      <c r="L2409" s="14" t="n">
        <v>0</v>
      </c>
      <c r="M2409" s="14" t="n">
        <v>0</v>
      </c>
      <c r="N2409" s="14" t="s">
        <v>82</v>
      </c>
      <c r="O2409" s="14" t="s">
        <v>134</v>
      </c>
      <c r="P2409" s="14" t="s">
        <v>93</v>
      </c>
      <c r="Q2409" s="14" t="s">
        <v>94</v>
      </c>
      <c r="R2409" s="14" t="n">
        <v>0</v>
      </c>
      <c r="S2409" s="14" t="n">
        <v>0</v>
      </c>
      <c r="T2409" s="14" t="n">
        <v>0</v>
      </c>
      <c r="U2409" s="14" t="s">
        <v>95</v>
      </c>
      <c r="V2409" s="14" t="s">
        <v>95</v>
      </c>
      <c r="W2409" s="14" t="n">
        <v>0</v>
      </c>
      <c r="X2409" s="14" t="s">
        <v>86</v>
      </c>
      <c r="Y2409" s="14" t="n">
        <v>83</v>
      </c>
      <c r="Z2409" s="14" t="n">
        <v>0</v>
      </c>
      <c r="AA2409" s="14" t="n">
        <v>0</v>
      </c>
      <c r="AB2409" s="14" t="s">
        <v>87</v>
      </c>
      <c r="AC2409" s="14" t="n">
        <v>98.1</v>
      </c>
      <c r="AD2409" s="14" t="n">
        <v>0</v>
      </c>
      <c r="AE2409" s="14" t="n">
        <v>0</v>
      </c>
      <c r="AF2409" s="14" t="s">
        <v>88</v>
      </c>
      <c r="AG2409" s="15" t="n">
        <v>42909</v>
      </c>
      <c r="AH2409" s="14" t="n">
        <f aca="false">I2409+J2409</f>
        <v>6</v>
      </c>
      <c r="AI2409" s="14" t="n">
        <f aca="false">K2409+L2409+M2409</f>
        <v>2</v>
      </c>
      <c r="AJ2409" s="14" t="n">
        <f aca="false">AC2409*AH2409</f>
        <v>588.6</v>
      </c>
      <c r="AK2409" s="14" t="str">
        <f aca="false">IF(C2409=1,"Cancelled","Completed")</f>
        <v>Completed</v>
      </c>
      <c r="AL2409" s="14" t="str">
        <f aca="false">_xlfn.IFS(D2409&lt;=7,"0-7 Days",D2409&lt;=30,"8-30 Days",D2409&lt;=90,"31-90 Days",TRUE(),"90+ Days")</f>
        <v>90+ Days</v>
      </c>
      <c r="AM2409" s="14" t="str">
        <f aca="false">_xlfn.IFS(OR(F2409="December",F2409="January",F2409="February"),"Winter",OR(F2409="March",F2409="April",F2409="May"),"Spring",OR(F2409="June",F2409="July",F2409="August"),"Summer",TRUE(),"Autumn")</f>
        <v>Summer</v>
      </c>
      <c r="AN2409" s="14" t="str">
        <f aca="false">IF(L2409+M2409&gt;0,"Family","Adult Only")</f>
        <v>Adult Only</v>
      </c>
      <c r="AO2409" s="14" t="str">
        <f aca="false">IF(U2409=V2409,"Same","Changed")</f>
        <v>Same</v>
      </c>
    </row>
    <row r="2410" customFormat="false" ht="15" hidden="false" customHeight="false" outlineLevel="0" collapsed="false">
      <c r="A2410" s="0" t="n">
        <v>2549</v>
      </c>
      <c r="B2410" s="0" t="s">
        <v>80</v>
      </c>
      <c r="C2410" s="0" t="n">
        <v>1</v>
      </c>
      <c r="D2410" s="0" t="n">
        <v>383</v>
      </c>
      <c r="E2410" s="0" t="n">
        <v>2016</v>
      </c>
      <c r="F2410" s="0" t="s">
        <v>111</v>
      </c>
      <c r="G2410" s="0" t="n">
        <v>41</v>
      </c>
      <c r="H2410" s="0" t="n">
        <v>6</v>
      </c>
      <c r="I2410" s="0" t="n">
        <v>1</v>
      </c>
      <c r="J2410" s="0" t="n">
        <v>3</v>
      </c>
      <c r="K2410" s="0" t="n">
        <v>2</v>
      </c>
      <c r="L2410" s="0" t="n">
        <v>0</v>
      </c>
      <c r="M2410" s="0" t="n">
        <v>0</v>
      </c>
      <c r="N2410" s="0" t="s">
        <v>82</v>
      </c>
      <c r="O2410" s="0" t="s">
        <v>92</v>
      </c>
      <c r="P2410" s="0" t="s">
        <v>116</v>
      </c>
      <c r="Q2410" s="0" t="s">
        <v>94</v>
      </c>
      <c r="R2410" s="0" t="n">
        <v>0</v>
      </c>
      <c r="S2410" s="0" t="n">
        <v>0</v>
      </c>
      <c r="T2410" s="0" t="n">
        <v>0</v>
      </c>
      <c r="U2410" s="0" t="s">
        <v>95</v>
      </c>
      <c r="V2410" s="0" t="s">
        <v>95</v>
      </c>
      <c r="W2410" s="0" t="n">
        <v>0</v>
      </c>
      <c r="X2410" s="0" t="s">
        <v>86</v>
      </c>
      <c r="Y2410" s="0" t="n">
        <v>315</v>
      </c>
      <c r="Z2410" s="0" t="n">
        <v>0</v>
      </c>
      <c r="AA2410" s="0" t="n">
        <v>0</v>
      </c>
      <c r="AB2410" s="0" t="s">
        <v>101</v>
      </c>
      <c r="AC2410" s="0" t="n">
        <v>48</v>
      </c>
      <c r="AD2410" s="0" t="n">
        <v>0</v>
      </c>
      <c r="AE2410" s="0" t="n">
        <v>0</v>
      </c>
      <c r="AF2410" s="0" t="s">
        <v>96</v>
      </c>
      <c r="AG2410" s="13" t="n">
        <v>42433</v>
      </c>
      <c r="AH2410" s="25" t="n">
        <f aca="false">I2410+J2410</f>
        <v>4</v>
      </c>
      <c r="AI2410" s="25" t="n">
        <f aca="false">K2410+L2410+M2410</f>
        <v>2</v>
      </c>
      <c r="AJ2410" s="25" t="n">
        <f aca="false">AC2410*AH2410</f>
        <v>192</v>
      </c>
      <c r="AK2410" s="0" t="str">
        <f aca="false">IF(C2410=1,"Cancelled","Completed")</f>
        <v>Cancelled</v>
      </c>
      <c r="AL2410" s="0" t="str">
        <f aca="false">_xlfn.IFS(D2410&lt;=7,"0-7 Days",D2410&lt;=30,"8-30 Days",D2410&lt;=90,"31-90 Days",TRUE(),"90+ Days")</f>
        <v>90+ Days</v>
      </c>
      <c r="AM2410" s="0" t="str">
        <f aca="false">_xlfn.IFS(OR(F2410="December",F2410="January",F2410="February"),"Winter",OR(F2410="March",F2410="April",F2410="May"),"Spring",OR(F2410="June",F2410="July",F2410="August"),"Summer",TRUE(),"Autumn")</f>
        <v>Autumn</v>
      </c>
      <c r="AN2410" s="0" t="str">
        <f aca="false">IF(L2410+M2410&gt;0,"Family","Adult Only")</f>
        <v>Adult Only</v>
      </c>
      <c r="AO2410" s="0" t="str">
        <f aca="false">IF(U2410=V2410,"Same","Changed")</f>
        <v>Same</v>
      </c>
    </row>
    <row r="2411" customFormat="false" ht="15" hidden="false" customHeight="false" outlineLevel="0" collapsed="false">
      <c r="A2411" s="14" t="n">
        <v>2551</v>
      </c>
      <c r="B2411" s="14" t="s">
        <v>90</v>
      </c>
      <c r="C2411" s="14" t="n">
        <v>0</v>
      </c>
      <c r="D2411" s="14" t="n">
        <v>112</v>
      </c>
      <c r="E2411" s="14" t="n">
        <v>2016</v>
      </c>
      <c r="F2411" s="14" t="s">
        <v>121</v>
      </c>
      <c r="G2411" s="14" t="n">
        <v>21</v>
      </c>
      <c r="H2411" s="14" t="n">
        <v>20</v>
      </c>
      <c r="I2411" s="14" t="n">
        <v>0</v>
      </c>
      <c r="J2411" s="14" t="n">
        <v>2</v>
      </c>
      <c r="K2411" s="14" t="n">
        <v>3</v>
      </c>
      <c r="L2411" s="14" t="n">
        <v>0</v>
      </c>
      <c r="M2411" s="14" t="n">
        <v>0</v>
      </c>
      <c r="N2411" s="14" t="s">
        <v>82</v>
      </c>
      <c r="O2411" s="14" t="s">
        <v>92</v>
      </c>
      <c r="P2411" s="14" t="s">
        <v>93</v>
      </c>
      <c r="Q2411" s="14" t="s">
        <v>94</v>
      </c>
      <c r="R2411" s="14" t="n">
        <v>0</v>
      </c>
      <c r="S2411" s="14" t="n">
        <v>0</v>
      </c>
      <c r="T2411" s="14" t="n">
        <v>0</v>
      </c>
      <c r="U2411" s="14" t="s">
        <v>109</v>
      </c>
      <c r="V2411" s="14" t="s">
        <v>109</v>
      </c>
      <c r="W2411" s="14" t="n">
        <v>0</v>
      </c>
      <c r="X2411" s="14" t="s">
        <v>86</v>
      </c>
      <c r="Y2411" s="14" t="n">
        <v>9</v>
      </c>
      <c r="Z2411" s="14" t="n">
        <v>0</v>
      </c>
      <c r="AA2411" s="14" t="n">
        <v>0</v>
      </c>
      <c r="AB2411" s="14" t="s">
        <v>87</v>
      </c>
      <c r="AC2411" s="14" t="n">
        <v>168.3</v>
      </c>
      <c r="AD2411" s="14" t="n">
        <v>0</v>
      </c>
      <c r="AE2411" s="14" t="n">
        <v>2</v>
      </c>
      <c r="AF2411" s="14" t="s">
        <v>88</v>
      </c>
      <c r="AG2411" s="15" t="n">
        <v>42512</v>
      </c>
      <c r="AH2411" s="14" t="n">
        <f aca="false">I2411+J2411</f>
        <v>2</v>
      </c>
      <c r="AI2411" s="14" t="n">
        <f aca="false">K2411+L2411+M2411</f>
        <v>3</v>
      </c>
      <c r="AJ2411" s="14" t="n">
        <f aca="false">AC2411*AH2411</f>
        <v>336.6</v>
      </c>
      <c r="AK2411" s="14" t="str">
        <f aca="false">IF(C2411=1,"Cancelled","Completed")</f>
        <v>Completed</v>
      </c>
      <c r="AL2411" s="14" t="str">
        <f aca="false">_xlfn.IFS(D2411&lt;=7,"0-7 Days",D2411&lt;=30,"8-30 Days",D2411&lt;=90,"31-90 Days",TRUE(),"90+ Days")</f>
        <v>90+ Days</v>
      </c>
      <c r="AM2411" s="14" t="str">
        <f aca="false">_xlfn.IFS(OR(F2411="December",F2411="January",F2411="February"),"Winter",OR(F2411="March",F2411="April",F2411="May"),"Spring",OR(F2411="June",F2411="July",F2411="August"),"Summer",TRUE(),"Autumn")</f>
        <v>Spring</v>
      </c>
      <c r="AN2411" s="14" t="str">
        <f aca="false">IF(L2411+M2411&gt;0,"Family","Adult Only")</f>
        <v>Adult Only</v>
      </c>
      <c r="AO2411" s="14" t="str">
        <f aca="false">IF(U2411=V2411,"Same","Changed")</f>
        <v>Same</v>
      </c>
    </row>
    <row r="2412" customFormat="false" ht="15" hidden="false" customHeight="false" outlineLevel="0" collapsed="false">
      <c r="A2412" s="0" t="n">
        <v>2552</v>
      </c>
      <c r="B2412" s="0" t="s">
        <v>90</v>
      </c>
      <c r="C2412" s="0" t="n">
        <v>1</v>
      </c>
      <c r="D2412" s="0" t="n">
        <v>102</v>
      </c>
      <c r="E2412" s="0" t="n">
        <v>2015</v>
      </c>
      <c r="F2412" s="0" t="s">
        <v>111</v>
      </c>
      <c r="G2412" s="0" t="n">
        <v>42</v>
      </c>
      <c r="H2412" s="0" t="n">
        <v>16</v>
      </c>
      <c r="I2412" s="0" t="n">
        <v>0</v>
      </c>
      <c r="J2412" s="0" t="n">
        <v>2</v>
      </c>
      <c r="K2412" s="0" t="n">
        <v>2</v>
      </c>
      <c r="L2412" s="0" t="n">
        <v>0</v>
      </c>
      <c r="M2412" s="0" t="n">
        <v>0</v>
      </c>
      <c r="N2412" s="0" t="s">
        <v>112</v>
      </c>
      <c r="O2412" s="0" t="s">
        <v>92</v>
      </c>
      <c r="P2412" s="0" t="s">
        <v>99</v>
      </c>
      <c r="Q2412" s="0" t="s">
        <v>94</v>
      </c>
      <c r="R2412" s="0" t="n">
        <v>0</v>
      </c>
      <c r="S2412" s="0" t="n">
        <v>0</v>
      </c>
      <c r="T2412" s="0" t="n">
        <v>0</v>
      </c>
      <c r="U2412" s="0" t="s">
        <v>95</v>
      </c>
      <c r="V2412" s="0" t="s">
        <v>95</v>
      </c>
      <c r="W2412" s="0" t="n">
        <v>0</v>
      </c>
      <c r="X2412" s="0" t="s">
        <v>120</v>
      </c>
      <c r="Y2412" s="0" t="n">
        <v>6</v>
      </c>
      <c r="Z2412" s="0" t="n">
        <v>0</v>
      </c>
      <c r="AA2412" s="0" t="n">
        <v>0</v>
      </c>
      <c r="AB2412" s="0" t="s">
        <v>101</v>
      </c>
      <c r="AC2412" s="0" t="n">
        <v>101.5</v>
      </c>
      <c r="AD2412" s="0" t="n">
        <v>0</v>
      </c>
      <c r="AE2412" s="0" t="n">
        <v>0</v>
      </c>
      <c r="AF2412" s="0" t="s">
        <v>96</v>
      </c>
      <c r="AG2412" s="13" t="n">
        <v>42191</v>
      </c>
      <c r="AH2412" s="25" t="n">
        <f aca="false">I2412+J2412</f>
        <v>2</v>
      </c>
      <c r="AI2412" s="25" t="n">
        <f aca="false">K2412+L2412+M2412</f>
        <v>2</v>
      </c>
      <c r="AJ2412" s="25" t="n">
        <f aca="false">AC2412*AH2412</f>
        <v>203</v>
      </c>
      <c r="AK2412" s="0" t="str">
        <f aca="false">IF(C2412=1,"Cancelled","Completed")</f>
        <v>Cancelled</v>
      </c>
      <c r="AL2412" s="0" t="str">
        <f aca="false">_xlfn.IFS(D2412&lt;=7,"0-7 Days",D2412&lt;=30,"8-30 Days",D2412&lt;=90,"31-90 Days",TRUE(),"90+ Days")</f>
        <v>90+ Days</v>
      </c>
      <c r="AM2412" s="0" t="str">
        <f aca="false">_xlfn.IFS(OR(F2412="December",F2412="January",F2412="February"),"Winter",OR(F2412="March",F2412="April",F2412="May"),"Spring",OR(F2412="June",F2412="July",F2412="August"),"Summer",TRUE(),"Autumn")</f>
        <v>Autumn</v>
      </c>
      <c r="AN2412" s="0" t="str">
        <f aca="false">IF(L2412+M2412&gt;0,"Family","Adult Only")</f>
        <v>Adult Only</v>
      </c>
      <c r="AO2412" s="0" t="str">
        <f aca="false">IF(U2412=V2412,"Same","Changed")</f>
        <v>Same</v>
      </c>
    </row>
    <row r="2413" customFormat="false" ht="15" hidden="false" customHeight="false" outlineLevel="0" collapsed="false">
      <c r="A2413" s="14" t="n">
        <v>2553</v>
      </c>
      <c r="B2413" s="14" t="s">
        <v>80</v>
      </c>
      <c r="C2413" s="14" t="n">
        <v>0</v>
      </c>
      <c r="D2413" s="14" t="n">
        <v>169</v>
      </c>
      <c r="E2413" s="14" t="n">
        <v>2016</v>
      </c>
      <c r="F2413" s="14" t="s">
        <v>103</v>
      </c>
      <c r="G2413" s="14" t="n">
        <v>14</v>
      </c>
      <c r="H2413" s="14" t="n">
        <v>31</v>
      </c>
      <c r="I2413" s="14" t="n">
        <v>1</v>
      </c>
      <c r="J2413" s="14" t="n">
        <v>3</v>
      </c>
      <c r="K2413" s="14" t="n">
        <v>1</v>
      </c>
      <c r="L2413" s="14" t="n">
        <v>0</v>
      </c>
      <c r="M2413" s="14" t="n">
        <v>0</v>
      </c>
      <c r="N2413" s="14" t="s">
        <v>82</v>
      </c>
      <c r="O2413" s="14" t="s">
        <v>117</v>
      </c>
      <c r="P2413" s="14" t="s">
        <v>116</v>
      </c>
      <c r="Q2413" s="14" t="s">
        <v>84</v>
      </c>
      <c r="R2413" s="14" t="n">
        <v>0</v>
      </c>
      <c r="S2413" s="14" t="n">
        <v>0</v>
      </c>
      <c r="T2413" s="14" t="n">
        <v>0</v>
      </c>
      <c r="U2413" s="14" t="s">
        <v>95</v>
      </c>
      <c r="V2413" s="14" t="s">
        <v>95</v>
      </c>
      <c r="W2413" s="14" t="n">
        <v>2</v>
      </c>
      <c r="X2413" s="14" t="s">
        <v>172</v>
      </c>
      <c r="Y2413" s="14" t="n">
        <v>0</v>
      </c>
      <c r="Z2413" s="14" t="n">
        <v>223</v>
      </c>
      <c r="AA2413" s="14" t="n">
        <v>0</v>
      </c>
      <c r="AB2413" s="14" t="s">
        <v>101</v>
      </c>
      <c r="AC2413" s="14" t="n">
        <v>60</v>
      </c>
      <c r="AD2413" s="14" t="n">
        <v>0</v>
      </c>
      <c r="AE2413" s="14" t="n">
        <v>0</v>
      </c>
      <c r="AF2413" s="14" t="s">
        <v>88</v>
      </c>
      <c r="AG2413" s="15" t="n">
        <v>42464</v>
      </c>
      <c r="AH2413" s="14" t="n">
        <f aca="false">I2413+J2413</f>
        <v>4</v>
      </c>
      <c r="AI2413" s="14" t="n">
        <f aca="false">K2413+L2413+M2413</f>
        <v>1</v>
      </c>
      <c r="AJ2413" s="14" t="n">
        <f aca="false">AC2413*AH2413</f>
        <v>240</v>
      </c>
      <c r="AK2413" s="14" t="str">
        <f aca="false">IF(C2413=1,"Cancelled","Completed")</f>
        <v>Completed</v>
      </c>
      <c r="AL2413" s="14" t="str">
        <f aca="false">_xlfn.IFS(D2413&lt;=7,"0-7 Days",D2413&lt;=30,"8-30 Days",D2413&lt;=90,"31-90 Days",TRUE(),"90+ Days")</f>
        <v>90+ Days</v>
      </c>
      <c r="AM2413" s="14" t="str">
        <f aca="false">_xlfn.IFS(OR(F2413="December",F2413="January",F2413="February"),"Winter",OR(F2413="March",F2413="April",F2413="May"),"Spring",OR(F2413="June",F2413="July",F2413="August"),"Summer",TRUE(),"Autumn")</f>
        <v>Spring</v>
      </c>
      <c r="AN2413" s="14" t="str">
        <f aca="false">IF(L2413+M2413&gt;0,"Family","Adult Only")</f>
        <v>Adult Only</v>
      </c>
      <c r="AO2413" s="14" t="str">
        <f aca="false">IF(U2413=V2413,"Same","Changed")</f>
        <v>Same</v>
      </c>
    </row>
    <row r="2414" customFormat="false" ht="15" hidden="false" customHeight="false" outlineLevel="0" collapsed="false">
      <c r="A2414" s="0" t="n">
        <v>2554</v>
      </c>
      <c r="B2414" s="0" t="s">
        <v>90</v>
      </c>
      <c r="C2414" s="0" t="n">
        <v>1</v>
      </c>
      <c r="D2414" s="0" t="n">
        <v>127</v>
      </c>
      <c r="E2414" s="0" t="n">
        <v>2017</v>
      </c>
      <c r="F2414" s="0" t="s">
        <v>135</v>
      </c>
      <c r="G2414" s="0" t="n">
        <v>25</v>
      </c>
      <c r="H2414" s="0" t="n">
        <v>22</v>
      </c>
      <c r="I2414" s="0" t="n">
        <v>1</v>
      </c>
      <c r="J2414" s="0" t="n">
        <v>3</v>
      </c>
      <c r="K2414" s="0" t="n">
        <v>1</v>
      </c>
      <c r="L2414" s="0" t="n">
        <v>0</v>
      </c>
      <c r="M2414" s="0" t="n">
        <v>0</v>
      </c>
      <c r="N2414" s="0" t="s">
        <v>82</v>
      </c>
      <c r="O2414" s="0" t="s">
        <v>115</v>
      </c>
      <c r="P2414" s="0" t="s">
        <v>93</v>
      </c>
      <c r="Q2414" s="0" t="s">
        <v>94</v>
      </c>
      <c r="R2414" s="0" t="n">
        <v>0</v>
      </c>
      <c r="S2414" s="0" t="n">
        <v>0</v>
      </c>
      <c r="T2414" s="0" t="n">
        <v>0</v>
      </c>
      <c r="U2414" s="0" t="s">
        <v>95</v>
      </c>
      <c r="V2414" s="0" t="s">
        <v>95</v>
      </c>
      <c r="W2414" s="0" t="n">
        <v>0</v>
      </c>
      <c r="X2414" s="0" t="s">
        <v>86</v>
      </c>
      <c r="Y2414" s="0" t="n">
        <v>9</v>
      </c>
      <c r="Z2414" s="0" t="n">
        <v>0</v>
      </c>
      <c r="AA2414" s="0" t="n">
        <v>0</v>
      </c>
      <c r="AB2414" s="0" t="s">
        <v>87</v>
      </c>
      <c r="AC2414" s="0" t="n">
        <v>108</v>
      </c>
      <c r="AD2414" s="0" t="n">
        <v>0</v>
      </c>
      <c r="AE2414" s="0" t="n">
        <v>0</v>
      </c>
      <c r="AF2414" s="0" t="s">
        <v>96</v>
      </c>
      <c r="AG2414" s="13" t="n">
        <v>42801</v>
      </c>
      <c r="AH2414" s="25" t="n">
        <f aca="false">I2414+J2414</f>
        <v>4</v>
      </c>
      <c r="AI2414" s="25" t="n">
        <f aca="false">K2414+L2414+M2414</f>
        <v>1</v>
      </c>
      <c r="AJ2414" s="25" t="n">
        <f aca="false">AC2414*AH2414</f>
        <v>432</v>
      </c>
      <c r="AK2414" s="0" t="str">
        <f aca="false">IF(C2414=1,"Cancelled","Completed")</f>
        <v>Cancelled</v>
      </c>
      <c r="AL2414" s="0" t="str">
        <f aca="false">_xlfn.IFS(D2414&lt;=7,"0-7 Days",D2414&lt;=30,"8-30 Days",D2414&lt;=90,"31-90 Days",TRUE(),"90+ Days")</f>
        <v>90+ Days</v>
      </c>
      <c r="AM2414" s="0" t="str">
        <f aca="false">_xlfn.IFS(OR(F2414="December",F2414="January",F2414="February"),"Winter",OR(F2414="March",F2414="April",F2414="May"),"Spring",OR(F2414="June",F2414="July",F2414="August"),"Summer",TRUE(),"Autumn")</f>
        <v>Summer</v>
      </c>
      <c r="AN2414" s="0" t="str">
        <f aca="false">IF(L2414+M2414&gt;0,"Family","Adult Only")</f>
        <v>Adult Only</v>
      </c>
      <c r="AO2414" s="0" t="str">
        <f aca="false">IF(U2414=V2414,"Same","Changed")</f>
        <v>Same</v>
      </c>
    </row>
    <row r="2415" customFormat="false" ht="15" hidden="false" customHeight="false" outlineLevel="0" collapsed="false">
      <c r="A2415" s="14" t="n">
        <v>2555</v>
      </c>
      <c r="B2415" s="14" t="s">
        <v>90</v>
      </c>
      <c r="C2415" s="14" t="n">
        <v>1</v>
      </c>
      <c r="D2415" s="14" t="n">
        <v>85</v>
      </c>
      <c r="E2415" s="14" t="n">
        <v>2016</v>
      </c>
      <c r="F2415" s="14" t="s">
        <v>113</v>
      </c>
      <c r="G2415" s="14" t="n">
        <v>48</v>
      </c>
      <c r="H2415" s="14" t="n">
        <v>24</v>
      </c>
      <c r="I2415" s="14" t="n">
        <v>1</v>
      </c>
      <c r="J2415" s="14" t="n">
        <v>3</v>
      </c>
      <c r="K2415" s="14" t="n">
        <v>2</v>
      </c>
      <c r="L2415" s="14" t="n">
        <v>0</v>
      </c>
      <c r="M2415" s="14" t="n">
        <v>0</v>
      </c>
      <c r="N2415" s="14" t="s">
        <v>82</v>
      </c>
      <c r="O2415" s="14" t="s">
        <v>199</v>
      </c>
      <c r="P2415" s="14" t="s">
        <v>93</v>
      </c>
      <c r="Q2415" s="14" t="s">
        <v>94</v>
      </c>
      <c r="R2415" s="14" t="n">
        <v>0</v>
      </c>
      <c r="S2415" s="14" t="n">
        <v>0</v>
      </c>
      <c r="T2415" s="14" t="n">
        <v>0</v>
      </c>
      <c r="U2415" s="14" t="s">
        <v>95</v>
      </c>
      <c r="V2415" s="14" t="s">
        <v>95</v>
      </c>
      <c r="W2415" s="14" t="n">
        <v>0</v>
      </c>
      <c r="X2415" s="14" t="s">
        <v>86</v>
      </c>
      <c r="Y2415" s="14" t="n">
        <v>9</v>
      </c>
      <c r="Z2415" s="14" t="n">
        <v>0</v>
      </c>
      <c r="AA2415" s="14" t="n">
        <v>0</v>
      </c>
      <c r="AB2415" s="14" t="s">
        <v>87</v>
      </c>
      <c r="AC2415" s="14" t="n">
        <v>88.4</v>
      </c>
      <c r="AD2415" s="14" t="n">
        <v>0</v>
      </c>
      <c r="AE2415" s="14" t="n">
        <v>0</v>
      </c>
      <c r="AF2415" s="14" t="s">
        <v>96</v>
      </c>
      <c r="AG2415" s="15" t="n">
        <v>42613</v>
      </c>
      <c r="AH2415" s="14" t="n">
        <f aca="false">I2415+J2415</f>
        <v>4</v>
      </c>
      <c r="AI2415" s="14" t="n">
        <f aca="false">K2415+L2415+M2415</f>
        <v>2</v>
      </c>
      <c r="AJ2415" s="14" t="n">
        <f aca="false">AC2415*AH2415</f>
        <v>353.6</v>
      </c>
      <c r="AK2415" s="14" t="str">
        <f aca="false">IF(C2415=1,"Cancelled","Completed")</f>
        <v>Cancelled</v>
      </c>
      <c r="AL2415" s="14" t="str">
        <f aca="false">_xlfn.IFS(D2415&lt;=7,"0-7 Days",D2415&lt;=30,"8-30 Days",D2415&lt;=90,"31-90 Days",TRUE(),"90+ Days")</f>
        <v>31-90 Days</v>
      </c>
      <c r="AM2415" s="14" t="str">
        <f aca="false">_xlfn.IFS(OR(F2415="December",F2415="January",F2415="February"),"Winter",OR(F2415="March",F2415="April",F2415="May"),"Spring",OR(F2415="June",F2415="July",F2415="August"),"Summer",TRUE(),"Autumn")</f>
        <v>Autumn</v>
      </c>
      <c r="AN2415" s="14" t="str">
        <f aca="false">IF(L2415+M2415&gt;0,"Family","Adult Only")</f>
        <v>Adult Only</v>
      </c>
      <c r="AO2415" s="14" t="str">
        <f aca="false">IF(U2415=V2415,"Same","Changed")</f>
        <v>Same</v>
      </c>
    </row>
    <row r="2416" customFormat="false" ht="15" hidden="false" customHeight="false" outlineLevel="0" collapsed="false">
      <c r="A2416" s="0" t="n">
        <v>2557</v>
      </c>
      <c r="B2416" s="0" t="s">
        <v>90</v>
      </c>
      <c r="C2416" s="0" t="n">
        <v>0</v>
      </c>
      <c r="D2416" s="0" t="n">
        <v>2</v>
      </c>
      <c r="E2416" s="0" t="n">
        <v>2017</v>
      </c>
      <c r="F2416" s="0" t="s">
        <v>118</v>
      </c>
      <c r="G2416" s="0" t="n">
        <v>6</v>
      </c>
      <c r="H2416" s="0" t="n">
        <v>9</v>
      </c>
      <c r="I2416" s="0" t="n">
        <v>0</v>
      </c>
      <c r="J2416" s="0" t="n">
        <v>1</v>
      </c>
      <c r="K2416" s="0" t="n">
        <v>1</v>
      </c>
      <c r="L2416" s="0" t="n">
        <v>0</v>
      </c>
      <c r="M2416" s="0" t="n">
        <v>0</v>
      </c>
      <c r="N2416" s="0" t="s">
        <v>107</v>
      </c>
      <c r="O2416" s="0" t="s">
        <v>92</v>
      </c>
      <c r="P2416" s="0" t="s">
        <v>93</v>
      </c>
      <c r="Q2416" s="0" t="s">
        <v>94</v>
      </c>
      <c r="R2416" s="0" t="n">
        <v>0</v>
      </c>
      <c r="S2416" s="0" t="n">
        <v>0</v>
      </c>
      <c r="T2416" s="0" t="n">
        <v>0</v>
      </c>
      <c r="U2416" s="0" t="s">
        <v>95</v>
      </c>
      <c r="V2416" s="0" t="s">
        <v>95</v>
      </c>
      <c r="W2416" s="0" t="n">
        <v>0</v>
      </c>
      <c r="X2416" s="0" t="s">
        <v>86</v>
      </c>
      <c r="Y2416" s="0" t="n">
        <v>9</v>
      </c>
      <c r="Z2416" s="0" t="n">
        <v>0</v>
      </c>
      <c r="AA2416" s="0" t="n">
        <v>0</v>
      </c>
      <c r="AB2416" s="0" t="s">
        <v>87</v>
      </c>
      <c r="AC2416" s="0" t="n">
        <v>88</v>
      </c>
      <c r="AD2416" s="0" t="n">
        <v>0</v>
      </c>
      <c r="AE2416" s="0" t="n">
        <v>1</v>
      </c>
      <c r="AF2416" s="0" t="s">
        <v>88</v>
      </c>
      <c r="AG2416" s="13" t="n">
        <v>42776</v>
      </c>
      <c r="AH2416" s="25" t="n">
        <f aca="false">I2416+J2416</f>
        <v>1</v>
      </c>
      <c r="AI2416" s="25" t="n">
        <f aca="false">K2416+L2416+M2416</f>
        <v>1</v>
      </c>
      <c r="AJ2416" s="25" t="n">
        <f aca="false">AC2416*AH2416</f>
        <v>88</v>
      </c>
      <c r="AK2416" s="0" t="str">
        <f aca="false">IF(C2416=1,"Cancelled","Completed")</f>
        <v>Completed</v>
      </c>
      <c r="AL2416" s="0" t="str">
        <f aca="false">_xlfn.IFS(D2416&lt;=7,"0-7 Days",D2416&lt;=30,"8-30 Days",D2416&lt;=90,"31-90 Days",TRUE(),"90+ Days")</f>
        <v>0-7 Days</v>
      </c>
      <c r="AM2416" s="0" t="str">
        <f aca="false">_xlfn.IFS(OR(F2416="December",F2416="January",F2416="February"),"Winter",OR(F2416="March",F2416="April",F2416="May"),"Spring",OR(F2416="June",F2416="July",F2416="August"),"Summer",TRUE(),"Autumn")</f>
        <v>Winter</v>
      </c>
      <c r="AN2416" s="0" t="str">
        <f aca="false">IF(L2416+M2416&gt;0,"Family","Adult Only")</f>
        <v>Adult Only</v>
      </c>
      <c r="AO2416" s="0" t="str">
        <f aca="false">IF(U2416=V2416,"Same","Changed")</f>
        <v>Same</v>
      </c>
    </row>
    <row r="2417" customFormat="false" ht="15" hidden="false" customHeight="false" outlineLevel="0" collapsed="false">
      <c r="A2417" s="14" t="n">
        <v>2559</v>
      </c>
      <c r="B2417" s="14" t="s">
        <v>90</v>
      </c>
      <c r="C2417" s="14" t="n">
        <v>1</v>
      </c>
      <c r="D2417" s="14" t="n">
        <v>128</v>
      </c>
      <c r="E2417" s="14" t="n">
        <v>2016</v>
      </c>
      <c r="F2417" s="14" t="s">
        <v>135</v>
      </c>
      <c r="G2417" s="14" t="n">
        <v>26</v>
      </c>
      <c r="H2417" s="14" t="n">
        <v>20</v>
      </c>
      <c r="I2417" s="14" t="n">
        <v>1</v>
      </c>
      <c r="J2417" s="14" t="n">
        <v>2</v>
      </c>
      <c r="K2417" s="14" t="n">
        <v>2</v>
      </c>
      <c r="L2417" s="14" t="n">
        <v>0</v>
      </c>
      <c r="M2417" s="14" t="n">
        <v>0</v>
      </c>
      <c r="N2417" s="14" t="s">
        <v>82</v>
      </c>
      <c r="O2417" s="14" t="s">
        <v>130</v>
      </c>
      <c r="P2417" s="14" t="s">
        <v>93</v>
      </c>
      <c r="Q2417" s="14" t="s">
        <v>94</v>
      </c>
      <c r="R2417" s="14" t="n">
        <v>0</v>
      </c>
      <c r="S2417" s="14" t="n">
        <v>0</v>
      </c>
      <c r="T2417" s="14" t="n">
        <v>0</v>
      </c>
      <c r="U2417" s="14" t="s">
        <v>95</v>
      </c>
      <c r="V2417" s="14" t="s">
        <v>95</v>
      </c>
      <c r="W2417" s="14" t="n">
        <v>0</v>
      </c>
      <c r="X2417" s="14" t="s">
        <v>86</v>
      </c>
      <c r="Y2417" s="14" t="n">
        <v>9</v>
      </c>
      <c r="Z2417" s="14" t="n">
        <v>0</v>
      </c>
      <c r="AA2417" s="14" t="n">
        <v>0</v>
      </c>
      <c r="AB2417" s="14" t="s">
        <v>87</v>
      </c>
      <c r="AC2417" s="14" t="n">
        <v>120</v>
      </c>
      <c r="AD2417" s="14" t="n">
        <v>0</v>
      </c>
      <c r="AE2417" s="14" t="n">
        <v>0</v>
      </c>
      <c r="AF2417" s="14" t="s">
        <v>96</v>
      </c>
      <c r="AG2417" s="15" t="n">
        <v>42423</v>
      </c>
      <c r="AH2417" s="14" t="n">
        <f aca="false">I2417+J2417</f>
        <v>3</v>
      </c>
      <c r="AI2417" s="14" t="n">
        <f aca="false">K2417+L2417+M2417</f>
        <v>2</v>
      </c>
      <c r="AJ2417" s="14" t="n">
        <f aca="false">AC2417*AH2417</f>
        <v>360</v>
      </c>
      <c r="AK2417" s="14" t="str">
        <f aca="false">IF(C2417=1,"Cancelled","Completed")</f>
        <v>Cancelled</v>
      </c>
      <c r="AL2417" s="14" t="str">
        <f aca="false">_xlfn.IFS(D2417&lt;=7,"0-7 Days",D2417&lt;=30,"8-30 Days",D2417&lt;=90,"31-90 Days",TRUE(),"90+ Days")</f>
        <v>90+ Days</v>
      </c>
      <c r="AM2417" s="14" t="str">
        <f aca="false">_xlfn.IFS(OR(F2417="December",F2417="January",F2417="February"),"Winter",OR(F2417="March",F2417="April",F2417="May"),"Spring",OR(F2417="June",F2417="July",F2417="August"),"Summer",TRUE(),"Autumn")</f>
        <v>Summer</v>
      </c>
      <c r="AN2417" s="14" t="str">
        <f aca="false">IF(L2417+M2417&gt;0,"Family","Adult Only")</f>
        <v>Adult Only</v>
      </c>
      <c r="AO2417" s="14" t="str">
        <f aca="false">IF(U2417=V2417,"Same","Changed")</f>
        <v>Same</v>
      </c>
    </row>
    <row r="2418" customFormat="false" ht="15" hidden="false" customHeight="false" outlineLevel="0" collapsed="false">
      <c r="A2418" s="0" t="n">
        <v>2561</v>
      </c>
      <c r="B2418" s="0" t="s">
        <v>80</v>
      </c>
      <c r="C2418" s="0" t="n">
        <v>0</v>
      </c>
      <c r="D2418" s="0" t="n">
        <v>145</v>
      </c>
      <c r="E2418" s="0" t="n">
        <v>2017</v>
      </c>
      <c r="F2418" s="0" t="s">
        <v>91</v>
      </c>
      <c r="G2418" s="0" t="n">
        <v>29</v>
      </c>
      <c r="H2418" s="0" t="n">
        <v>18</v>
      </c>
      <c r="I2418" s="0" t="n">
        <v>0</v>
      </c>
      <c r="J2418" s="0" t="n">
        <v>3</v>
      </c>
      <c r="K2418" s="0" t="n">
        <v>2</v>
      </c>
      <c r="L2418" s="0" t="n">
        <v>2</v>
      </c>
      <c r="M2418" s="0" t="n">
        <v>0</v>
      </c>
      <c r="N2418" s="0" t="s">
        <v>82</v>
      </c>
      <c r="O2418" s="0" t="s">
        <v>151</v>
      </c>
      <c r="P2418" s="0" t="s">
        <v>93</v>
      </c>
      <c r="Q2418" s="0" t="s">
        <v>94</v>
      </c>
      <c r="R2418" s="0" t="n">
        <v>0</v>
      </c>
      <c r="S2418" s="0" t="n">
        <v>0</v>
      </c>
      <c r="T2418" s="0" t="n">
        <v>0</v>
      </c>
      <c r="U2418" s="0" t="s">
        <v>156</v>
      </c>
      <c r="V2418" s="0" t="s">
        <v>156</v>
      </c>
      <c r="W2418" s="0" t="n">
        <v>0</v>
      </c>
      <c r="X2418" s="0" t="s">
        <v>86</v>
      </c>
      <c r="Y2418" s="0" t="n">
        <v>241</v>
      </c>
      <c r="Z2418" s="0" t="n">
        <v>0</v>
      </c>
      <c r="AA2418" s="0" t="n">
        <v>0</v>
      </c>
      <c r="AB2418" s="0" t="s">
        <v>87</v>
      </c>
      <c r="AC2418" s="0" t="n">
        <v>207.8</v>
      </c>
      <c r="AD2418" s="0" t="n">
        <v>1</v>
      </c>
      <c r="AE2418" s="0" t="n">
        <v>1</v>
      </c>
      <c r="AF2418" s="0" t="s">
        <v>88</v>
      </c>
      <c r="AG2418" s="13" t="n">
        <v>42937</v>
      </c>
      <c r="AH2418" s="25" t="n">
        <f aca="false">I2418+J2418</f>
        <v>3</v>
      </c>
      <c r="AI2418" s="25" t="n">
        <f aca="false">K2418+L2418+M2418</f>
        <v>4</v>
      </c>
      <c r="AJ2418" s="25" t="n">
        <f aca="false">AC2418*AH2418</f>
        <v>623.4</v>
      </c>
      <c r="AK2418" s="0" t="str">
        <f aca="false">IF(C2418=1,"Cancelled","Completed")</f>
        <v>Completed</v>
      </c>
      <c r="AL2418" s="0" t="str">
        <f aca="false">_xlfn.IFS(D2418&lt;=7,"0-7 Days",D2418&lt;=30,"8-30 Days",D2418&lt;=90,"31-90 Days",TRUE(),"90+ Days")</f>
        <v>90+ Days</v>
      </c>
      <c r="AM2418" s="0" t="str">
        <f aca="false">_xlfn.IFS(OR(F2418="December",F2418="January",F2418="February"),"Winter",OR(F2418="March",F2418="April",F2418="May"),"Spring",OR(F2418="June",F2418="July",F2418="August"),"Summer",TRUE(),"Autumn")</f>
        <v>Summer</v>
      </c>
      <c r="AN2418" s="0" t="str">
        <f aca="false">IF(L2418+M2418&gt;0,"Family","Adult Only")</f>
        <v>Family</v>
      </c>
      <c r="AO2418" s="0" t="str">
        <f aca="false">IF(U2418=V2418,"Same","Changed")</f>
        <v>Same</v>
      </c>
    </row>
    <row r="2419" customFormat="false" ht="15" hidden="false" customHeight="false" outlineLevel="0" collapsed="false">
      <c r="A2419" s="14" t="n">
        <v>2562</v>
      </c>
      <c r="B2419" s="14" t="s">
        <v>90</v>
      </c>
      <c r="C2419" s="14" t="n">
        <v>1</v>
      </c>
      <c r="D2419" s="14" t="n">
        <v>30</v>
      </c>
      <c r="E2419" s="14" t="n">
        <v>2016</v>
      </c>
      <c r="F2419" s="14" t="s">
        <v>114</v>
      </c>
      <c r="G2419" s="14" t="n">
        <v>37</v>
      </c>
      <c r="H2419" s="14" t="n">
        <v>7</v>
      </c>
      <c r="I2419" s="14" t="n">
        <v>0</v>
      </c>
      <c r="J2419" s="14" t="n">
        <v>1</v>
      </c>
      <c r="K2419" s="14" t="n">
        <v>2</v>
      </c>
      <c r="L2419" s="14" t="n">
        <v>0</v>
      </c>
      <c r="M2419" s="14" t="n">
        <v>0</v>
      </c>
      <c r="N2419" s="14" t="s">
        <v>82</v>
      </c>
      <c r="O2419" s="14" t="s">
        <v>98</v>
      </c>
      <c r="P2419" s="14" t="s">
        <v>93</v>
      </c>
      <c r="Q2419" s="14" t="s">
        <v>94</v>
      </c>
      <c r="R2419" s="14" t="n">
        <v>0</v>
      </c>
      <c r="S2419" s="14" t="n">
        <v>0</v>
      </c>
      <c r="T2419" s="14" t="n">
        <v>0</v>
      </c>
      <c r="U2419" s="14" t="s">
        <v>95</v>
      </c>
      <c r="V2419" s="14" t="s">
        <v>95</v>
      </c>
      <c r="W2419" s="14" t="n">
        <v>0</v>
      </c>
      <c r="X2419" s="14" t="s">
        <v>86</v>
      </c>
      <c r="Y2419" s="14" t="n">
        <v>9</v>
      </c>
      <c r="Z2419" s="14" t="n">
        <v>0</v>
      </c>
      <c r="AA2419" s="14" t="n">
        <v>0</v>
      </c>
      <c r="AB2419" s="14" t="s">
        <v>87</v>
      </c>
      <c r="AC2419" s="14" t="n">
        <v>109</v>
      </c>
      <c r="AD2419" s="14" t="n">
        <v>0</v>
      </c>
      <c r="AE2419" s="14" t="n">
        <v>3</v>
      </c>
      <c r="AF2419" s="14" t="s">
        <v>96</v>
      </c>
      <c r="AG2419" s="15" t="n">
        <v>42613</v>
      </c>
      <c r="AH2419" s="14" t="n">
        <f aca="false">I2419+J2419</f>
        <v>1</v>
      </c>
      <c r="AI2419" s="14" t="n">
        <f aca="false">K2419+L2419+M2419</f>
        <v>2</v>
      </c>
      <c r="AJ2419" s="14" t="n">
        <f aca="false">AC2419*AH2419</f>
        <v>109</v>
      </c>
      <c r="AK2419" s="14" t="str">
        <f aca="false">IF(C2419=1,"Cancelled","Completed")</f>
        <v>Cancelled</v>
      </c>
      <c r="AL2419" s="14" t="str">
        <f aca="false">_xlfn.IFS(D2419&lt;=7,"0-7 Days",D2419&lt;=30,"8-30 Days",D2419&lt;=90,"31-90 Days",TRUE(),"90+ Days")</f>
        <v>8-30 Days</v>
      </c>
      <c r="AM2419" s="14" t="str">
        <f aca="false">_xlfn.IFS(OR(F2419="December",F2419="January",F2419="February"),"Winter",OR(F2419="March",F2419="April",F2419="May"),"Spring",OR(F2419="June",F2419="July",F2419="August"),"Summer",TRUE(),"Autumn")</f>
        <v>Autumn</v>
      </c>
      <c r="AN2419" s="14" t="str">
        <f aca="false">IF(L2419+M2419&gt;0,"Family","Adult Only")</f>
        <v>Adult Only</v>
      </c>
      <c r="AO2419" s="14" t="str">
        <f aca="false">IF(U2419=V2419,"Same","Changed")</f>
        <v>Same</v>
      </c>
    </row>
    <row r="2420" customFormat="false" ht="15" hidden="false" customHeight="false" outlineLevel="0" collapsed="false">
      <c r="A2420" s="0" t="n">
        <v>2563</v>
      </c>
      <c r="B2420" s="0" t="s">
        <v>80</v>
      </c>
      <c r="C2420" s="0" t="n">
        <v>1</v>
      </c>
      <c r="D2420" s="0" t="n">
        <v>260</v>
      </c>
      <c r="E2420" s="0" t="n">
        <v>2015</v>
      </c>
      <c r="F2420" s="0" t="s">
        <v>114</v>
      </c>
      <c r="G2420" s="0" t="n">
        <v>38</v>
      </c>
      <c r="H2420" s="0" t="n">
        <v>19</v>
      </c>
      <c r="I2420" s="0" t="n">
        <v>2</v>
      </c>
      <c r="J2420" s="0" t="n">
        <v>5</v>
      </c>
      <c r="K2420" s="0" t="n">
        <v>2</v>
      </c>
      <c r="L2420" s="0" t="n">
        <v>0</v>
      </c>
      <c r="M2420" s="0" t="n">
        <v>0</v>
      </c>
      <c r="N2420" s="0" t="s">
        <v>82</v>
      </c>
      <c r="O2420" s="0" t="s">
        <v>92</v>
      </c>
      <c r="P2420" s="0" t="s">
        <v>99</v>
      </c>
      <c r="Q2420" s="0" t="s">
        <v>94</v>
      </c>
      <c r="R2420" s="0" t="n">
        <v>0</v>
      </c>
      <c r="S2420" s="0" t="n">
        <v>1</v>
      </c>
      <c r="T2420" s="0" t="n">
        <v>0</v>
      </c>
      <c r="U2420" s="0" t="s">
        <v>95</v>
      </c>
      <c r="V2420" s="0" t="s">
        <v>95</v>
      </c>
      <c r="W2420" s="0" t="n">
        <v>0</v>
      </c>
      <c r="X2420" s="0" t="s">
        <v>120</v>
      </c>
      <c r="Y2420" s="0" t="n">
        <v>96</v>
      </c>
      <c r="Z2420" s="0" t="n">
        <v>0</v>
      </c>
      <c r="AA2420" s="0" t="n">
        <v>0</v>
      </c>
      <c r="AB2420" s="0" t="s">
        <v>87</v>
      </c>
      <c r="AC2420" s="0" t="n">
        <v>54.99</v>
      </c>
      <c r="AD2420" s="0" t="n">
        <v>0</v>
      </c>
      <c r="AE2420" s="0" t="n">
        <v>0</v>
      </c>
      <c r="AF2420" s="0" t="s">
        <v>96</v>
      </c>
      <c r="AG2420" s="13" t="n">
        <v>42193</v>
      </c>
      <c r="AH2420" s="25" t="n">
        <f aca="false">I2420+J2420</f>
        <v>7</v>
      </c>
      <c r="AI2420" s="25" t="n">
        <f aca="false">K2420+L2420+M2420</f>
        <v>2</v>
      </c>
      <c r="AJ2420" s="25" t="n">
        <f aca="false">AC2420*AH2420</f>
        <v>384.93</v>
      </c>
      <c r="AK2420" s="0" t="str">
        <f aca="false">IF(C2420=1,"Cancelled","Completed")</f>
        <v>Cancelled</v>
      </c>
      <c r="AL2420" s="0" t="str">
        <f aca="false">_xlfn.IFS(D2420&lt;=7,"0-7 Days",D2420&lt;=30,"8-30 Days",D2420&lt;=90,"31-90 Days",TRUE(),"90+ Days")</f>
        <v>90+ Days</v>
      </c>
      <c r="AM2420" s="0" t="str">
        <f aca="false">_xlfn.IFS(OR(F2420="December",F2420="January",F2420="February"),"Winter",OR(F2420="March",F2420="April",F2420="May"),"Spring",OR(F2420="June",F2420="July",F2420="August"),"Summer",TRUE(),"Autumn")</f>
        <v>Autumn</v>
      </c>
      <c r="AN2420" s="0" t="str">
        <f aca="false">IF(L2420+M2420&gt;0,"Family","Adult Only")</f>
        <v>Adult Only</v>
      </c>
      <c r="AO2420" s="0" t="str">
        <f aca="false">IF(U2420=V2420,"Same","Changed")</f>
        <v>Same</v>
      </c>
    </row>
    <row r="2421" customFormat="false" ht="15" hidden="false" customHeight="false" outlineLevel="0" collapsed="false">
      <c r="A2421" s="14" t="n">
        <v>2564</v>
      </c>
      <c r="B2421" s="14" t="s">
        <v>90</v>
      </c>
      <c r="C2421" s="14" t="n">
        <v>0</v>
      </c>
      <c r="D2421" s="14" t="n">
        <v>195</v>
      </c>
      <c r="E2421" s="14" t="n">
        <v>2017</v>
      </c>
      <c r="F2421" s="14" t="s">
        <v>91</v>
      </c>
      <c r="G2421" s="14" t="n">
        <v>29</v>
      </c>
      <c r="H2421" s="14" t="n">
        <v>17</v>
      </c>
      <c r="I2421" s="14" t="n">
        <v>1</v>
      </c>
      <c r="J2421" s="14" t="n">
        <v>4</v>
      </c>
      <c r="K2421" s="14" t="n">
        <v>2</v>
      </c>
      <c r="L2421" s="14" t="n">
        <v>0</v>
      </c>
      <c r="M2421" s="14" t="n">
        <v>0</v>
      </c>
      <c r="N2421" s="14" t="s">
        <v>82</v>
      </c>
      <c r="O2421" s="14" t="s">
        <v>83</v>
      </c>
      <c r="P2421" s="14" t="s">
        <v>84</v>
      </c>
      <c r="Q2421" s="14" t="s">
        <v>84</v>
      </c>
      <c r="R2421" s="14" t="n">
        <v>0</v>
      </c>
      <c r="S2421" s="14" t="n">
        <v>0</v>
      </c>
      <c r="T2421" s="14" t="n">
        <v>0</v>
      </c>
      <c r="U2421" s="14" t="s">
        <v>109</v>
      </c>
      <c r="V2421" s="14" t="s">
        <v>109</v>
      </c>
      <c r="W2421" s="14" t="n">
        <v>0</v>
      </c>
      <c r="X2421" s="14" t="s">
        <v>86</v>
      </c>
      <c r="Y2421" s="14" t="n">
        <v>14</v>
      </c>
      <c r="Z2421" s="14" t="n">
        <v>0</v>
      </c>
      <c r="AA2421" s="14" t="n">
        <v>0</v>
      </c>
      <c r="AB2421" s="14" t="s">
        <v>87</v>
      </c>
      <c r="AC2421" s="14" t="n">
        <v>111.6</v>
      </c>
      <c r="AD2421" s="14" t="n">
        <v>0</v>
      </c>
      <c r="AE2421" s="14" t="n">
        <v>1</v>
      </c>
      <c r="AF2421" s="14" t="s">
        <v>88</v>
      </c>
      <c r="AG2421" s="15" t="n">
        <v>42938</v>
      </c>
      <c r="AH2421" s="14" t="n">
        <f aca="false">I2421+J2421</f>
        <v>5</v>
      </c>
      <c r="AI2421" s="14" t="n">
        <f aca="false">K2421+L2421+M2421</f>
        <v>2</v>
      </c>
      <c r="AJ2421" s="14" t="n">
        <f aca="false">AC2421*AH2421</f>
        <v>558</v>
      </c>
      <c r="AK2421" s="14" t="str">
        <f aca="false">IF(C2421=1,"Cancelled","Completed")</f>
        <v>Completed</v>
      </c>
      <c r="AL2421" s="14" t="str">
        <f aca="false">_xlfn.IFS(D2421&lt;=7,"0-7 Days",D2421&lt;=30,"8-30 Days",D2421&lt;=90,"31-90 Days",TRUE(),"90+ Days")</f>
        <v>90+ Days</v>
      </c>
      <c r="AM2421" s="14" t="str">
        <f aca="false">_xlfn.IFS(OR(F2421="December",F2421="January",F2421="February"),"Winter",OR(F2421="March",F2421="April",F2421="May"),"Spring",OR(F2421="June",F2421="July",F2421="August"),"Summer",TRUE(),"Autumn")</f>
        <v>Summer</v>
      </c>
      <c r="AN2421" s="14" t="str">
        <f aca="false">IF(L2421+M2421&gt;0,"Family","Adult Only")</f>
        <v>Adult Only</v>
      </c>
      <c r="AO2421" s="14" t="str">
        <f aca="false">IF(U2421=V2421,"Same","Changed")</f>
        <v>Same</v>
      </c>
    </row>
    <row r="2422" customFormat="false" ht="15" hidden="false" customHeight="false" outlineLevel="0" collapsed="false">
      <c r="A2422" s="0" t="n">
        <v>2565</v>
      </c>
      <c r="B2422" s="0" t="s">
        <v>90</v>
      </c>
      <c r="C2422" s="0" t="n">
        <v>0</v>
      </c>
      <c r="D2422" s="0" t="n">
        <v>44</v>
      </c>
      <c r="E2422" s="0" t="n">
        <v>2017</v>
      </c>
      <c r="F2422" s="0" t="s">
        <v>106</v>
      </c>
      <c r="G2422" s="0" t="n">
        <v>16</v>
      </c>
      <c r="H2422" s="0" t="n">
        <v>20</v>
      </c>
      <c r="I2422" s="0" t="n">
        <v>1</v>
      </c>
      <c r="J2422" s="0" t="n">
        <v>3</v>
      </c>
      <c r="K2422" s="0" t="n">
        <v>1</v>
      </c>
      <c r="L2422" s="0" t="n">
        <v>0</v>
      </c>
      <c r="M2422" s="0" t="n">
        <v>0</v>
      </c>
      <c r="N2422" s="0" t="s">
        <v>82</v>
      </c>
      <c r="O2422" s="0" t="s">
        <v>108</v>
      </c>
      <c r="P2422" s="0" t="s">
        <v>99</v>
      </c>
      <c r="Q2422" s="0" t="s">
        <v>94</v>
      </c>
      <c r="R2422" s="0" t="n">
        <v>0</v>
      </c>
      <c r="S2422" s="0" t="n">
        <v>0</v>
      </c>
      <c r="T2422" s="0" t="n">
        <v>0</v>
      </c>
      <c r="U2422" s="0" t="s">
        <v>95</v>
      </c>
      <c r="V2422" s="0" t="s">
        <v>109</v>
      </c>
      <c r="W2422" s="0" t="n">
        <v>2</v>
      </c>
      <c r="X2422" s="0" t="s">
        <v>86</v>
      </c>
      <c r="Y2422" s="0" t="n">
        <v>6</v>
      </c>
      <c r="Z2422" s="0" t="n">
        <v>0</v>
      </c>
      <c r="AA2422" s="0" t="n">
        <v>0</v>
      </c>
      <c r="AB2422" s="0" t="s">
        <v>101</v>
      </c>
      <c r="AC2422" s="0" t="n">
        <v>75</v>
      </c>
      <c r="AD2422" s="0" t="n">
        <v>0</v>
      </c>
      <c r="AE2422" s="0" t="n">
        <v>0</v>
      </c>
      <c r="AF2422" s="0" t="s">
        <v>88</v>
      </c>
      <c r="AG2422" s="13" t="n">
        <v>42849</v>
      </c>
      <c r="AH2422" s="25" t="n">
        <f aca="false">I2422+J2422</f>
        <v>4</v>
      </c>
      <c r="AI2422" s="25" t="n">
        <f aca="false">K2422+L2422+M2422</f>
        <v>1</v>
      </c>
      <c r="AJ2422" s="25" t="n">
        <f aca="false">AC2422*AH2422</f>
        <v>300</v>
      </c>
      <c r="AK2422" s="0" t="str">
        <f aca="false">IF(C2422=1,"Cancelled","Completed")</f>
        <v>Completed</v>
      </c>
      <c r="AL2422" s="0" t="str">
        <f aca="false">_xlfn.IFS(D2422&lt;=7,"0-7 Days",D2422&lt;=30,"8-30 Days",D2422&lt;=90,"31-90 Days",TRUE(),"90+ Days")</f>
        <v>31-90 Days</v>
      </c>
      <c r="AM2422" s="0" t="str">
        <f aca="false">_xlfn.IFS(OR(F2422="December",F2422="January",F2422="February"),"Winter",OR(F2422="March",F2422="April",F2422="May"),"Spring",OR(F2422="June",F2422="July",F2422="August"),"Summer",TRUE(),"Autumn")</f>
        <v>Spring</v>
      </c>
      <c r="AN2422" s="0" t="str">
        <f aca="false">IF(L2422+M2422&gt;0,"Family","Adult Only")</f>
        <v>Adult Only</v>
      </c>
      <c r="AO2422" s="0" t="str">
        <f aca="false">IF(U2422=V2422,"Same","Changed")</f>
        <v>Changed</v>
      </c>
    </row>
    <row r="2423" customFormat="false" ht="15" hidden="false" customHeight="false" outlineLevel="0" collapsed="false">
      <c r="A2423" s="14" t="n">
        <v>2566</v>
      </c>
      <c r="B2423" s="14" t="s">
        <v>90</v>
      </c>
      <c r="C2423" s="14" t="n">
        <v>1</v>
      </c>
      <c r="D2423" s="14" t="n">
        <v>2</v>
      </c>
      <c r="E2423" s="14" t="n">
        <v>2016</v>
      </c>
      <c r="F2423" s="14" t="s">
        <v>118</v>
      </c>
      <c r="G2423" s="14" t="n">
        <v>7</v>
      </c>
      <c r="H2423" s="14" t="n">
        <v>13</v>
      </c>
      <c r="I2423" s="14" t="n">
        <v>0</v>
      </c>
      <c r="J2423" s="14" t="n">
        <v>1</v>
      </c>
      <c r="K2423" s="14" t="n">
        <v>2</v>
      </c>
      <c r="L2423" s="14" t="n">
        <v>0</v>
      </c>
      <c r="M2423" s="14" t="n">
        <v>0</v>
      </c>
      <c r="N2423" s="14" t="s">
        <v>107</v>
      </c>
      <c r="O2423" s="14" t="s">
        <v>92</v>
      </c>
      <c r="P2423" s="14" t="s">
        <v>93</v>
      </c>
      <c r="Q2423" s="14" t="s">
        <v>94</v>
      </c>
      <c r="R2423" s="14" t="n">
        <v>0</v>
      </c>
      <c r="S2423" s="14" t="n">
        <v>0</v>
      </c>
      <c r="T2423" s="14" t="n">
        <v>0</v>
      </c>
      <c r="U2423" s="14" t="s">
        <v>95</v>
      </c>
      <c r="V2423" s="14" t="s">
        <v>95</v>
      </c>
      <c r="W2423" s="14" t="n">
        <v>0</v>
      </c>
      <c r="X2423" s="14" t="s">
        <v>86</v>
      </c>
      <c r="Y2423" s="14" t="n">
        <v>9</v>
      </c>
      <c r="Z2423" s="14" t="n">
        <v>0</v>
      </c>
      <c r="AA2423" s="14" t="n">
        <v>0</v>
      </c>
      <c r="AB2423" s="14" t="s">
        <v>87</v>
      </c>
      <c r="AC2423" s="14" t="n">
        <v>79</v>
      </c>
      <c r="AD2423" s="14" t="n">
        <v>0</v>
      </c>
      <c r="AE2423" s="14" t="n">
        <v>1</v>
      </c>
      <c r="AF2423" s="14" t="s">
        <v>96</v>
      </c>
      <c r="AG2423" s="15" t="n">
        <v>42413</v>
      </c>
      <c r="AH2423" s="14" t="n">
        <f aca="false">I2423+J2423</f>
        <v>1</v>
      </c>
      <c r="AI2423" s="14" t="n">
        <f aca="false">K2423+L2423+M2423</f>
        <v>2</v>
      </c>
      <c r="AJ2423" s="14" t="n">
        <f aca="false">AC2423*AH2423</f>
        <v>79</v>
      </c>
      <c r="AK2423" s="14" t="str">
        <f aca="false">IF(C2423=1,"Cancelled","Completed")</f>
        <v>Cancelled</v>
      </c>
      <c r="AL2423" s="14" t="str">
        <f aca="false">_xlfn.IFS(D2423&lt;=7,"0-7 Days",D2423&lt;=30,"8-30 Days",D2423&lt;=90,"31-90 Days",TRUE(),"90+ Days")</f>
        <v>0-7 Days</v>
      </c>
      <c r="AM2423" s="14" t="str">
        <f aca="false">_xlfn.IFS(OR(F2423="December",F2423="January",F2423="February"),"Winter",OR(F2423="March",F2423="April",F2423="May"),"Spring",OR(F2423="June",F2423="July",F2423="August"),"Summer",TRUE(),"Autumn")</f>
        <v>Winter</v>
      </c>
      <c r="AN2423" s="14" t="str">
        <f aca="false">IF(L2423+M2423&gt;0,"Family","Adult Only")</f>
        <v>Adult Only</v>
      </c>
      <c r="AO2423" s="14" t="str">
        <f aca="false">IF(U2423=V2423,"Same","Changed")</f>
        <v>Same</v>
      </c>
    </row>
    <row r="2424" customFormat="false" ht="15" hidden="false" customHeight="false" outlineLevel="0" collapsed="false">
      <c r="A2424" s="0" t="n">
        <v>2567</v>
      </c>
      <c r="B2424" s="0" t="s">
        <v>80</v>
      </c>
      <c r="C2424" s="0" t="n">
        <v>1</v>
      </c>
      <c r="D2424" s="0" t="n">
        <v>23</v>
      </c>
      <c r="E2424" s="0" t="n">
        <v>2016</v>
      </c>
      <c r="F2424" s="0" t="s">
        <v>81</v>
      </c>
      <c r="G2424" s="0" t="n">
        <v>50</v>
      </c>
      <c r="H2424" s="0" t="n">
        <v>10</v>
      </c>
      <c r="I2424" s="0" t="n">
        <v>1</v>
      </c>
      <c r="J2424" s="0" t="n">
        <v>1</v>
      </c>
      <c r="K2424" s="0" t="n">
        <v>2</v>
      </c>
      <c r="L2424" s="0" t="n">
        <v>0</v>
      </c>
      <c r="M2424" s="0" t="n">
        <v>0</v>
      </c>
      <c r="N2424" s="0" t="s">
        <v>82</v>
      </c>
      <c r="O2424" s="0" t="s">
        <v>115</v>
      </c>
      <c r="P2424" s="0" t="s">
        <v>93</v>
      </c>
      <c r="Q2424" s="0" t="s">
        <v>94</v>
      </c>
      <c r="R2424" s="0" t="n">
        <v>0</v>
      </c>
      <c r="S2424" s="0" t="n">
        <v>0</v>
      </c>
      <c r="T2424" s="0" t="n">
        <v>0</v>
      </c>
      <c r="U2424" s="0" t="s">
        <v>109</v>
      </c>
      <c r="V2424" s="0" t="s">
        <v>109</v>
      </c>
      <c r="W2424" s="0" t="n">
        <v>0</v>
      </c>
      <c r="X2424" s="0" t="s">
        <v>86</v>
      </c>
      <c r="Y2424" s="0" t="n">
        <v>240</v>
      </c>
      <c r="Z2424" s="0" t="n">
        <v>0</v>
      </c>
      <c r="AA2424" s="0" t="n">
        <v>0</v>
      </c>
      <c r="AB2424" s="0" t="s">
        <v>87</v>
      </c>
      <c r="AC2424" s="0" t="n">
        <v>72</v>
      </c>
      <c r="AD2424" s="0" t="n">
        <v>0</v>
      </c>
      <c r="AE2424" s="0" t="n">
        <v>1</v>
      </c>
      <c r="AF2424" s="0" t="s">
        <v>96</v>
      </c>
      <c r="AG2424" s="13" t="n">
        <v>42701</v>
      </c>
      <c r="AH2424" s="25" t="n">
        <f aca="false">I2424+J2424</f>
        <v>2</v>
      </c>
      <c r="AI2424" s="25" t="n">
        <f aca="false">K2424+L2424+M2424</f>
        <v>2</v>
      </c>
      <c r="AJ2424" s="25" t="n">
        <f aca="false">AC2424*AH2424</f>
        <v>144</v>
      </c>
      <c r="AK2424" s="0" t="str">
        <f aca="false">IF(C2424=1,"Cancelled","Completed")</f>
        <v>Cancelled</v>
      </c>
      <c r="AL2424" s="0" t="str">
        <f aca="false">_xlfn.IFS(D2424&lt;=7,"0-7 Days",D2424&lt;=30,"8-30 Days",D2424&lt;=90,"31-90 Days",TRUE(),"90+ Days")</f>
        <v>8-30 Days</v>
      </c>
      <c r="AM2424" s="0" t="str">
        <f aca="false">_xlfn.IFS(OR(F2424="December",F2424="January",F2424="February"),"Winter",OR(F2424="March",F2424="April",F2424="May"),"Spring",OR(F2424="June",F2424="July",F2424="August"),"Summer",TRUE(),"Autumn")</f>
        <v>Winter</v>
      </c>
      <c r="AN2424" s="0" t="str">
        <f aca="false">IF(L2424+M2424&gt;0,"Family","Adult Only")</f>
        <v>Adult Only</v>
      </c>
      <c r="AO2424" s="0" t="str">
        <f aca="false">IF(U2424=V2424,"Same","Changed")</f>
        <v>Same</v>
      </c>
    </row>
    <row r="2425" customFormat="false" ht="15" hidden="false" customHeight="false" outlineLevel="0" collapsed="false">
      <c r="A2425" s="14" t="n">
        <v>2568</v>
      </c>
      <c r="B2425" s="14" t="s">
        <v>90</v>
      </c>
      <c r="C2425" s="14" t="n">
        <v>1</v>
      </c>
      <c r="D2425" s="14" t="n">
        <v>67</v>
      </c>
      <c r="E2425" s="14" t="n">
        <v>2016</v>
      </c>
      <c r="F2425" s="14" t="s">
        <v>106</v>
      </c>
      <c r="G2425" s="14" t="n">
        <v>15</v>
      </c>
      <c r="H2425" s="14" t="n">
        <v>9</v>
      </c>
      <c r="I2425" s="14" t="n">
        <v>1</v>
      </c>
      <c r="J2425" s="14" t="n">
        <v>1</v>
      </c>
      <c r="K2425" s="14" t="n">
        <v>2</v>
      </c>
      <c r="L2425" s="14" t="n">
        <v>0</v>
      </c>
      <c r="M2425" s="14" t="n">
        <v>0</v>
      </c>
      <c r="N2425" s="14" t="s">
        <v>82</v>
      </c>
      <c r="O2425" s="14" t="s">
        <v>83</v>
      </c>
      <c r="P2425" s="14" t="s">
        <v>93</v>
      </c>
      <c r="Q2425" s="14" t="s">
        <v>94</v>
      </c>
      <c r="R2425" s="14" t="n">
        <v>0</v>
      </c>
      <c r="S2425" s="14" t="n">
        <v>0</v>
      </c>
      <c r="T2425" s="14" t="n">
        <v>0</v>
      </c>
      <c r="U2425" s="14" t="s">
        <v>109</v>
      </c>
      <c r="V2425" s="14" t="s">
        <v>109</v>
      </c>
      <c r="W2425" s="14" t="n">
        <v>0</v>
      </c>
      <c r="X2425" s="14" t="s">
        <v>86</v>
      </c>
      <c r="Y2425" s="14" t="n">
        <v>9</v>
      </c>
      <c r="Z2425" s="14" t="n">
        <v>0</v>
      </c>
      <c r="AA2425" s="14" t="n">
        <v>0</v>
      </c>
      <c r="AB2425" s="14" t="s">
        <v>87</v>
      </c>
      <c r="AC2425" s="14" t="n">
        <v>137.7</v>
      </c>
      <c r="AD2425" s="14" t="n">
        <v>0</v>
      </c>
      <c r="AE2425" s="14" t="n">
        <v>0</v>
      </c>
      <c r="AF2425" s="14" t="s">
        <v>96</v>
      </c>
      <c r="AG2425" s="15" t="n">
        <v>42403</v>
      </c>
      <c r="AH2425" s="14" t="n">
        <f aca="false">I2425+J2425</f>
        <v>2</v>
      </c>
      <c r="AI2425" s="14" t="n">
        <f aca="false">K2425+L2425+M2425</f>
        <v>2</v>
      </c>
      <c r="AJ2425" s="14" t="n">
        <f aca="false">AC2425*AH2425</f>
        <v>275.4</v>
      </c>
      <c r="AK2425" s="14" t="str">
        <f aca="false">IF(C2425=1,"Cancelled","Completed")</f>
        <v>Cancelled</v>
      </c>
      <c r="AL2425" s="14" t="str">
        <f aca="false">_xlfn.IFS(D2425&lt;=7,"0-7 Days",D2425&lt;=30,"8-30 Days",D2425&lt;=90,"31-90 Days",TRUE(),"90+ Days")</f>
        <v>31-90 Days</v>
      </c>
      <c r="AM2425" s="14" t="str">
        <f aca="false">_xlfn.IFS(OR(F2425="December",F2425="January",F2425="February"),"Winter",OR(F2425="March",F2425="April",F2425="May"),"Spring",OR(F2425="June",F2425="July",F2425="August"),"Summer",TRUE(),"Autumn")</f>
        <v>Spring</v>
      </c>
      <c r="AN2425" s="14" t="str">
        <f aca="false">IF(L2425+M2425&gt;0,"Family","Adult Only")</f>
        <v>Adult Only</v>
      </c>
      <c r="AO2425" s="14" t="str">
        <f aca="false">IF(U2425=V2425,"Same","Changed")</f>
        <v>Same</v>
      </c>
    </row>
    <row r="2426" customFormat="false" ht="15" hidden="false" customHeight="false" outlineLevel="0" collapsed="false">
      <c r="A2426" s="0" t="n">
        <v>2569</v>
      </c>
      <c r="B2426" s="0" t="s">
        <v>90</v>
      </c>
      <c r="C2426" s="0" t="n">
        <v>1</v>
      </c>
      <c r="D2426" s="0" t="n">
        <v>328</v>
      </c>
      <c r="E2426" s="0" t="n">
        <v>2017</v>
      </c>
      <c r="F2426" s="0" t="s">
        <v>119</v>
      </c>
      <c r="G2426" s="0" t="n">
        <v>31</v>
      </c>
      <c r="H2426" s="0" t="n">
        <v>2</v>
      </c>
      <c r="I2426" s="0" t="n">
        <v>2</v>
      </c>
      <c r="J2426" s="0" t="n">
        <v>5</v>
      </c>
      <c r="K2426" s="0" t="n">
        <v>2</v>
      </c>
      <c r="L2426" s="0" t="n">
        <v>0</v>
      </c>
      <c r="M2426" s="0" t="n">
        <v>0</v>
      </c>
      <c r="N2426" s="0" t="s">
        <v>112</v>
      </c>
      <c r="O2426" s="0" t="s">
        <v>98</v>
      </c>
      <c r="P2426" s="0" t="s">
        <v>93</v>
      </c>
      <c r="Q2426" s="0" t="s">
        <v>94</v>
      </c>
      <c r="R2426" s="0" t="n">
        <v>0</v>
      </c>
      <c r="S2426" s="0" t="n">
        <v>0</v>
      </c>
      <c r="T2426" s="0" t="n">
        <v>0</v>
      </c>
      <c r="U2426" s="0" t="s">
        <v>109</v>
      </c>
      <c r="V2426" s="0" t="s">
        <v>109</v>
      </c>
      <c r="W2426" s="0" t="n">
        <v>0</v>
      </c>
      <c r="X2426" s="0" t="s">
        <v>86</v>
      </c>
      <c r="Y2426" s="0" t="n">
        <v>9</v>
      </c>
      <c r="Z2426" s="0" t="n">
        <v>0</v>
      </c>
      <c r="AA2426" s="0" t="n">
        <v>0</v>
      </c>
      <c r="AB2426" s="0" t="s">
        <v>87</v>
      </c>
      <c r="AC2426" s="0" t="n">
        <v>172</v>
      </c>
      <c r="AD2426" s="0" t="n">
        <v>0</v>
      </c>
      <c r="AE2426" s="0" t="n">
        <v>2</v>
      </c>
      <c r="AF2426" s="0" t="s">
        <v>96</v>
      </c>
      <c r="AG2426" s="13" t="n">
        <v>42642</v>
      </c>
      <c r="AH2426" s="25" t="n">
        <f aca="false">I2426+J2426</f>
        <v>7</v>
      </c>
      <c r="AI2426" s="25" t="n">
        <f aca="false">K2426+L2426+M2426</f>
        <v>2</v>
      </c>
      <c r="AJ2426" s="25" t="n">
        <f aca="false">AC2426*AH2426</f>
        <v>1204</v>
      </c>
      <c r="AK2426" s="0" t="str">
        <f aca="false">IF(C2426=1,"Cancelled","Completed")</f>
        <v>Cancelled</v>
      </c>
      <c r="AL2426" s="0" t="str">
        <f aca="false">_xlfn.IFS(D2426&lt;=7,"0-7 Days",D2426&lt;=30,"8-30 Days",D2426&lt;=90,"31-90 Days",TRUE(),"90+ Days")</f>
        <v>90+ Days</v>
      </c>
      <c r="AM2426" s="0" t="str">
        <f aca="false">_xlfn.IFS(OR(F2426="December",F2426="January",F2426="February"),"Winter",OR(F2426="March",F2426="April",F2426="May"),"Spring",OR(F2426="June",F2426="July",F2426="August"),"Summer",TRUE(),"Autumn")</f>
        <v>Summer</v>
      </c>
      <c r="AN2426" s="0" t="str">
        <f aca="false">IF(L2426+M2426&gt;0,"Family","Adult Only")</f>
        <v>Adult Only</v>
      </c>
      <c r="AO2426" s="0" t="str">
        <f aca="false">IF(U2426=V2426,"Same","Changed")</f>
        <v>Same</v>
      </c>
    </row>
    <row r="2427" customFormat="false" ht="15" hidden="false" customHeight="false" outlineLevel="0" collapsed="false">
      <c r="A2427" s="14" t="n">
        <v>2570</v>
      </c>
      <c r="B2427" s="14" t="s">
        <v>80</v>
      </c>
      <c r="C2427" s="14" t="n">
        <v>1</v>
      </c>
      <c r="D2427" s="14" t="n">
        <v>161</v>
      </c>
      <c r="E2427" s="14" t="n">
        <v>2016</v>
      </c>
      <c r="F2427" s="14" t="s">
        <v>135</v>
      </c>
      <c r="G2427" s="14" t="n">
        <v>23</v>
      </c>
      <c r="H2427" s="14" t="n">
        <v>4</v>
      </c>
      <c r="I2427" s="14" t="n">
        <v>2</v>
      </c>
      <c r="J2427" s="14" t="n">
        <v>6</v>
      </c>
      <c r="K2427" s="14" t="n">
        <v>2</v>
      </c>
      <c r="L2427" s="14" t="n">
        <v>0</v>
      </c>
      <c r="M2427" s="14" t="n">
        <v>0</v>
      </c>
      <c r="N2427" s="14" t="s">
        <v>82</v>
      </c>
      <c r="O2427" s="14" t="s">
        <v>92</v>
      </c>
      <c r="P2427" s="14" t="s">
        <v>93</v>
      </c>
      <c r="Q2427" s="14" t="s">
        <v>94</v>
      </c>
      <c r="R2427" s="14" t="n">
        <v>0</v>
      </c>
      <c r="S2427" s="14" t="n">
        <v>0</v>
      </c>
      <c r="T2427" s="14" t="n">
        <v>0</v>
      </c>
      <c r="U2427" s="14" t="s">
        <v>95</v>
      </c>
      <c r="V2427" s="14" t="s">
        <v>95</v>
      </c>
      <c r="W2427" s="14" t="n">
        <v>0</v>
      </c>
      <c r="X2427" s="14" t="s">
        <v>86</v>
      </c>
      <c r="Y2427" s="14" t="n">
        <v>240</v>
      </c>
      <c r="Z2427" s="14" t="n">
        <v>0</v>
      </c>
      <c r="AA2427" s="14" t="n">
        <v>0</v>
      </c>
      <c r="AB2427" s="14" t="s">
        <v>87</v>
      </c>
      <c r="AC2427" s="14" t="n">
        <v>72</v>
      </c>
      <c r="AD2427" s="14" t="n">
        <v>0</v>
      </c>
      <c r="AE2427" s="14" t="n">
        <v>1</v>
      </c>
      <c r="AF2427" s="14" t="s">
        <v>96</v>
      </c>
      <c r="AG2427" s="15" t="n">
        <v>42459</v>
      </c>
      <c r="AH2427" s="14" t="n">
        <f aca="false">I2427+J2427</f>
        <v>8</v>
      </c>
      <c r="AI2427" s="14" t="n">
        <f aca="false">K2427+L2427+M2427</f>
        <v>2</v>
      </c>
      <c r="AJ2427" s="14" t="n">
        <f aca="false">AC2427*AH2427</f>
        <v>576</v>
      </c>
      <c r="AK2427" s="14" t="str">
        <f aca="false">IF(C2427=1,"Cancelled","Completed")</f>
        <v>Cancelled</v>
      </c>
      <c r="AL2427" s="14" t="str">
        <f aca="false">_xlfn.IFS(D2427&lt;=7,"0-7 Days",D2427&lt;=30,"8-30 Days",D2427&lt;=90,"31-90 Days",TRUE(),"90+ Days")</f>
        <v>90+ Days</v>
      </c>
      <c r="AM2427" s="14" t="str">
        <f aca="false">_xlfn.IFS(OR(F2427="December",F2427="January",F2427="February"),"Winter",OR(F2427="March",F2427="April",F2427="May"),"Spring",OR(F2427="June",F2427="July",F2427="August"),"Summer",TRUE(),"Autumn")</f>
        <v>Summer</v>
      </c>
      <c r="AN2427" s="14" t="str">
        <f aca="false">IF(L2427+M2427&gt;0,"Family","Adult Only")</f>
        <v>Adult Only</v>
      </c>
      <c r="AO2427" s="14" t="str">
        <f aca="false">IF(U2427=V2427,"Same","Changed")</f>
        <v>Same</v>
      </c>
    </row>
    <row r="2428" customFormat="false" ht="15" hidden="false" customHeight="false" outlineLevel="0" collapsed="false">
      <c r="A2428" s="0" t="n">
        <v>2571</v>
      </c>
      <c r="B2428" s="0" t="s">
        <v>90</v>
      </c>
      <c r="C2428" s="0" t="n">
        <v>1</v>
      </c>
      <c r="D2428" s="0" t="n">
        <v>75</v>
      </c>
      <c r="E2428" s="0" t="n">
        <v>2016</v>
      </c>
      <c r="F2428" s="0" t="s">
        <v>111</v>
      </c>
      <c r="G2428" s="0" t="n">
        <v>43</v>
      </c>
      <c r="H2428" s="0" t="n">
        <v>22</v>
      </c>
      <c r="I2428" s="0" t="n">
        <v>2</v>
      </c>
      <c r="J2428" s="0" t="n">
        <v>2</v>
      </c>
      <c r="K2428" s="0" t="n">
        <v>2</v>
      </c>
      <c r="L2428" s="0" t="n">
        <v>0</v>
      </c>
      <c r="M2428" s="0" t="n">
        <v>0</v>
      </c>
      <c r="N2428" s="0" t="s">
        <v>82</v>
      </c>
      <c r="O2428" s="0" t="s">
        <v>140</v>
      </c>
      <c r="P2428" s="0" t="s">
        <v>93</v>
      </c>
      <c r="Q2428" s="0" t="s">
        <v>94</v>
      </c>
      <c r="R2428" s="0" t="n">
        <v>0</v>
      </c>
      <c r="S2428" s="0" t="n">
        <v>0</v>
      </c>
      <c r="T2428" s="0" t="n">
        <v>0</v>
      </c>
      <c r="U2428" s="0" t="s">
        <v>109</v>
      </c>
      <c r="V2428" s="0" t="s">
        <v>109</v>
      </c>
      <c r="W2428" s="0" t="n">
        <v>0</v>
      </c>
      <c r="X2428" s="0" t="s">
        <v>86</v>
      </c>
      <c r="Y2428" s="0" t="n">
        <v>9</v>
      </c>
      <c r="Z2428" s="0" t="n">
        <v>0</v>
      </c>
      <c r="AA2428" s="0" t="n">
        <v>0</v>
      </c>
      <c r="AB2428" s="0" t="s">
        <v>87</v>
      </c>
      <c r="AC2428" s="0" t="n">
        <v>112.79</v>
      </c>
      <c r="AD2428" s="0" t="n">
        <v>0</v>
      </c>
      <c r="AE2428" s="0" t="n">
        <v>1</v>
      </c>
      <c r="AF2428" s="0" t="s">
        <v>96</v>
      </c>
      <c r="AG2428" s="13" t="n">
        <v>42660</v>
      </c>
      <c r="AH2428" s="25" t="n">
        <f aca="false">I2428+J2428</f>
        <v>4</v>
      </c>
      <c r="AI2428" s="25" t="n">
        <f aca="false">K2428+L2428+M2428</f>
        <v>2</v>
      </c>
      <c r="AJ2428" s="25" t="n">
        <f aca="false">AC2428*AH2428</f>
        <v>451.16</v>
      </c>
      <c r="AK2428" s="0" t="str">
        <f aca="false">IF(C2428=1,"Cancelled","Completed")</f>
        <v>Cancelled</v>
      </c>
      <c r="AL2428" s="0" t="str">
        <f aca="false">_xlfn.IFS(D2428&lt;=7,"0-7 Days",D2428&lt;=30,"8-30 Days",D2428&lt;=90,"31-90 Days",TRUE(),"90+ Days")</f>
        <v>31-90 Days</v>
      </c>
      <c r="AM2428" s="0" t="str">
        <f aca="false">_xlfn.IFS(OR(F2428="December",F2428="January",F2428="February"),"Winter",OR(F2428="March",F2428="April",F2428="May"),"Spring",OR(F2428="June",F2428="July",F2428="August"),"Summer",TRUE(),"Autumn")</f>
        <v>Autumn</v>
      </c>
      <c r="AN2428" s="0" t="str">
        <f aca="false">IF(L2428+M2428&gt;0,"Family","Adult Only")</f>
        <v>Adult Only</v>
      </c>
      <c r="AO2428" s="0" t="str">
        <f aca="false">IF(U2428=V2428,"Same","Changed")</f>
        <v>Same</v>
      </c>
    </row>
    <row r="2429" customFormat="false" ht="15" hidden="false" customHeight="false" outlineLevel="0" collapsed="false">
      <c r="A2429" s="14" t="n">
        <v>2572</v>
      </c>
      <c r="B2429" s="14" t="s">
        <v>80</v>
      </c>
      <c r="C2429" s="14" t="n">
        <v>1</v>
      </c>
      <c r="D2429" s="14" t="n">
        <v>3</v>
      </c>
      <c r="E2429" s="14" t="n">
        <v>2016</v>
      </c>
      <c r="F2429" s="14" t="s">
        <v>135</v>
      </c>
      <c r="G2429" s="14" t="n">
        <v>24</v>
      </c>
      <c r="H2429" s="14" t="n">
        <v>6</v>
      </c>
      <c r="I2429" s="14" t="n">
        <v>1</v>
      </c>
      <c r="J2429" s="14" t="n">
        <v>0</v>
      </c>
      <c r="K2429" s="14" t="n">
        <v>2</v>
      </c>
      <c r="L2429" s="14" t="n">
        <v>0</v>
      </c>
      <c r="M2429" s="14" t="n">
        <v>0</v>
      </c>
      <c r="N2429" s="14" t="s">
        <v>82</v>
      </c>
      <c r="O2429" s="14" t="s">
        <v>92</v>
      </c>
      <c r="P2429" s="14" t="s">
        <v>128</v>
      </c>
      <c r="Q2429" s="14" t="s">
        <v>128</v>
      </c>
      <c r="R2429" s="14" t="n">
        <v>0</v>
      </c>
      <c r="S2429" s="14" t="n">
        <v>0</v>
      </c>
      <c r="T2429" s="14" t="n">
        <v>0</v>
      </c>
      <c r="U2429" s="14" t="s">
        <v>95</v>
      </c>
      <c r="V2429" s="14" t="s">
        <v>144</v>
      </c>
      <c r="W2429" s="14" t="n">
        <v>0</v>
      </c>
      <c r="X2429" s="14" t="s">
        <v>86</v>
      </c>
      <c r="Y2429" s="14" t="n">
        <v>0</v>
      </c>
      <c r="Z2429" s="14" t="n">
        <v>0</v>
      </c>
      <c r="AA2429" s="14" t="n">
        <v>0</v>
      </c>
      <c r="AB2429" s="14" t="s">
        <v>87</v>
      </c>
      <c r="AC2429" s="14" t="n">
        <v>65</v>
      </c>
      <c r="AD2429" s="14" t="n">
        <v>0</v>
      </c>
      <c r="AE2429" s="14" t="n">
        <v>0</v>
      </c>
      <c r="AF2429" s="14" t="s">
        <v>96</v>
      </c>
      <c r="AG2429" s="15" t="n">
        <v>42524</v>
      </c>
      <c r="AH2429" s="14" t="n">
        <f aca="false">I2429+J2429</f>
        <v>1</v>
      </c>
      <c r="AI2429" s="14" t="n">
        <f aca="false">K2429+L2429+M2429</f>
        <v>2</v>
      </c>
      <c r="AJ2429" s="14" t="n">
        <f aca="false">AC2429*AH2429</f>
        <v>65</v>
      </c>
      <c r="AK2429" s="14" t="str">
        <f aca="false">IF(C2429=1,"Cancelled","Completed")</f>
        <v>Cancelled</v>
      </c>
      <c r="AL2429" s="14" t="str">
        <f aca="false">_xlfn.IFS(D2429&lt;=7,"0-7 Days",D2429&lt;=30,"8-30 Days",D2429&lt;=90,"31-90 Days",TRUE(),"90+ Days")</f>
        <v>0-7 Days</v>
      </c>
      <c r="AM2429" s="14" t="str">
        <f aca="false">_xlfn.IFS(OR(F2429="December",F2429="January",F2429="February"),"Winter",OR(F2429="March",F2429="April",F2429="May"),"Spring",OR(F2429="June",F2429="July",F2429="August"),"Summer",TRUE(),"Autumn")</f>
        <v>Summer</v>
      </c>
      <c r="AN2429" s="14" t="str">
        <f aca="false">IF(L2429+M2429&gt;0,"Family","Adult Only")</f>
        <v>Adult Only</v>
      </c>
      <c r="AO2429" s="14" t="str">
        <f aca="false">IF(U2429=V2429,"Same","Changed")</f>
        <v>Changed</v>
      </c>
    </row>
    <row r="2430" customFormat="false" ht="15" hidden="false" customHeight="false" outlineLevel="0" collapsed="false">
      <c r="A2430" s="0" t="n">
        <v>2573</v>
      </c>
      <c r="B2430" s="0" t="s">
        <v>80</v>
      </c>
      <c r="C2430" s="0" t="n">
        <v>0</v>
      </c>
      <c r="D2430" s="0" t="n">
        <v>0</v>
      </c>
      <c r="E2430" s="0" t="n">
        <v>2015</v>
      </c>
      <c r="F2430" s="0" t="s">
        <v>81</v>
      </c>
      <c r="G2430" s="0" t="n">
        <v>53</v>
      </c>
      <c r="H2430" s="0" t="n">
        <v>29</v>
      </c>
      <c r="I2430" s="0" t="n">
        <v>0</v>
      </c>
      <c r="J2430" s="0" t="n">
        <v>2</v>
      </c>
      <c r="K2430" s="0" t="n">
        <v>2</v>
      </c>
      <c r="L2430" s="0" t="n">
        <v>0</v>
      </c>
      <c r="M2430" s="0" t="n">
        <v>0</v>
      </c>
      <c r="N2430" s="0" t="s">
        <v>112</v>
      </c>
      <c r="O2430" s="0" t="s">
        <v>115</v>
      </c>
      <c r="P2430" s="0" t="s">
        <v>93</v>
      </c>
      <c r="Q2430" s="0" t="s">
        <v>94</v>
      </c>
      <c r="R2430" s="0" t="n">
        <v>0</v>
      </c>
      <c r="S2430" s="0" t="n">
        <v>0</v>
      </c>
      <c r="T2430" s="0" t="n">
        <v>0</v>
      </c>
      <c r="U2430" s="0" t="s">
        <v>85</v>
      </c>
      <c r="V2430" s="0" t="s">
        <v>85</v>
      </c>
      <c r="W2430" s="0" t="n">
        <v>1</v>
      </c>
      <c r="X2430" s="0" t="s">
        <v>86</v>
      </c>
      <c r="Y2430" s="0" t="n">
        <v>241</v>
      </c>
      <c r="Z2430" s="0" t="n">
        <v>0</v>
      </c>
      <c r="AA2430" s="0" t="n">
        <v>0</v>
      </c>
      <c r="AB2430" s="0" t="s">
        <v>87</v>
      </c>
      <c r="AC2430" s="0" t="n">
        <v>105.11</v>
      </c>
      <c r="AD2430" s="0" t="n">
        <v>0</v>
      </c>
      <c r="AE2430" s="0" t="n">
        <v>1</v>
      </c>
      <c r="AF2430" s="0" t="s">
        <v>88</v>
      </c>
      <c r="AG2430" s="13" t="n">
        <v>42369</v>
      </c>
      <c r="AH2430" s="25" t="n">
        <f aca="false">I2430+J2430</f>
        <v>2</v>
      </c>
      <c r="AI2430" s="25" t="n">
        <f aca="false">K2430+L2430+M2430</f>
        <v>2</v>
      </c>
      <c r="AJ2430" s="25" t="n">
        <f aca="false">AC2430*AH2430</f>
        <v>210.22</v>
      </c>
      <c r="AK2430" s="0" t="str">
        <f aca="false">IF(C2430=1,"Cancelled","Completed")</f>
        <v>Completed</v>
      </c>
      <c r="AL2430" s="0" t="str">
        <f aca="false">_xlfn.IFS(D2430&lt;=7,"0-7 Days",D2430&lt;=30,"8-30 Days",D2430&lt;=90,"31-90 Days",TRUE(),"90+ Days")</f>
        <v>0-7 Days</v>
      </c>
      <c r="AM2430" s="0" t="str">
        <f aca="false">_xlfn.IFS(OR(F2430="December",F2430="January",F2430="February"),"Winter",OR(F2430="March",F2430="April",F2430="May"),"Spring",OR(F2430="June",F2430="July",F2430="August"),"Summer",TRUE(),"Autumn")</f>
        <v>Winter</v>
      </c>
      <c r="AN2430" s="0" t="str">
        <f aca="false">IF(L2430+M2430&gt;0,"Family","Adult Only")</f>
        <v>Adult Only</v>
      </c>
      <c r="AO2430" s="0" t="str">
        <f aca="false">IF(U2430=V2430,"Same","Changed")</f>
        <v>Same</v>
      </c>
    </row>
    <row r="2431" customFormat="false" ht="15" hidden="false" customHeight="false" outlineLevel="0" collapsed="false">
      <c r="A2431" s="14" t="n">
        <v>2574</v>
      </c>
      <c r="B2431" s="14" t="s">
        <v>80</v>
      </c>
      <c r="C2431" s="14" t="n">
        <v>0</v>
      </c>
      <c r="D2431" s="14" t="n">
        <v>270</v>
      </c>
      <c r="E2431" s="14" t="n">
        <v>2017</v>
      </c>
      <c r="F2431" s="14" t="s">
        <v>91</v>
      </c>
      <c r="G2431" s="14" t="n">
        <v>27</v>
      </c>
      <c r="H2431" s="14" t="n">
        <v>6</v>
      </c>
      <c r="I2431" s="14" t="n">
        <v>0</v>
      </c>
      <c r="J2431" s="14" t="n">
        <v>3</v>
      </c>
      <c r="K2431" s="14" t="n">
        <v>2</v>
      </c>
      <c r="L2431" s="14" t="n">
        <v>0</v>
      </c>
      <c r="M2431" s="14" t="n">
        <v>0</v>
      </c>
      <c r="N2431" s="14" t="s">
        <v>82</v>
      </c>
      <c r="O2431" s="14" t="s">
        <v>98</v>
      </c>
      <c r="P2431" s="14" t="s">
        <v>93</v>
      </c>
      <c r="Q2431" s="14" t="s">
        <v>94</v>
      </c>
      <c r="R2431" s="14" t="n">
        <v>0</v>
      </c>
      <c r="S2431" s="14" t="n">
        <v>0</v>
      </c>
      <c r="T2431" s="14" t="n">
        <v>0</v>
      </c>
      <c r="U2431" s="14" t="s">
        <v>124</v>
      </c>
      <c r="V2431" s="14" t="s">
        <v>124</v>
      </c>
      <c r="W2431" s="14" t="n">
        <v>0</v>
      </c>
      <c r="X2431" s="14" t="s">
        <v>86</v>
      </c>
      <c r="Y2431" s="14" t="n">
        <v>240</v>
      </c>
      <c r="Z2431" s="14" t="n">
        <v>0</v>
      </c>
      <c r="AA2431" s="14" t="n">
        <v>0</v>
      </c>
      <c r="AB2431" s="14" t="s">
        <v>87</v>
      </c>
      <c r="AC2431" s="14" t="n">
        <v>125.9</v>
      </c>
      <c r="AD2431" s="14" t="n">
        <v>0</v>
      </c>
      <c r="AE2431" s="14" t="n">
        <v>3</v>
      </c>
      <c r="AF2431" s="14" t="s">
        <v>88</v>
      </c>
      <c r="AG2431" s="15" t="n">
        <v>42925</v>
      </c>
      <c r="AH2431" s="14" t="n">
        <f aca="false">I2431+J2431</f>
        <v>3</v>
      </c>
      <c r="AI2431" s="14" t="n">
        <f aca="false">K2431+L2431+M2431</f>
        <v>2</v>
      </c>
      <c r="AJ2431" s="14" t="n">
        <f aca="false">AC2431*AH2431</f>
        <v>377.7</v>
      </c>
      <c r="AK2431" s="14" t="str">
        <f aca="false">IF(C2431=1,"Cancelled","Completed")</f>
        <v>Completed</v>
      </c>
      <c r="AL2431" s="14" t="str">
        <f aca="false">_xlfn.IFS(D2431&lt;=7,"0-7 Days",D2431&lt;=30,"8-30 Days",D2431&lt;=90,"31-90 Days",TRUE(),"90+ Days")</f>
        <v>90+ Days</v>
      </c>
      <c r="AM2431" s="14" t="str">
        <f aca="false">_xlfn.IFS(OR(F2431="December",F2431="January",F2431="February"),"Winter",OR(F2431="March",F2431="April",F2431="May"),"Spring",OR(F2431="June",F2431="July",F2431="August"),"Summer",TRUE(),"Autumn")</f>
        <v>Summer</v>
      </c>
      <c r="AN2431" s="14" t="str">
        <f aca="false">IF(L2431+M2431&gt;0,"Family","Adult Only")</f>
        <v>Adult Only</v>
      </c>
      <c r="AO2431" s="14" t="str">
        <f aca="false">IF(U2431=V2431,"Same","Changed")</f>
        <v>Same</v>
      </c>
    </row>
    <row r="2432" customFormat="false" ht="15" hidden="false" customHeight="false" outlineLevel="0" collapsed="false">
      <c r="A2432" s="0" t="n">
        <v>2575</v>
      </c>
      <c r="B2432" s="0" t="s">
        <v>80</v>
      </c>
      <c r="C2432" s="0" t="n">
        <v>1</v>
      </c>
      <c r="D2432" s="0" t="n">
        <v>2</v>
      </c>
      <c r="E2432" s="0" t="n">
        <v>2016</v>
      </c>
      <c r="F2432" s="0" t="s">
        <v>135</v>
      </c>
      <c r="G2432" s="0" t="n">
        <v>24</v>
      </c>
      <c r="H2432" s="0" t="n">
        <v>5</v>
      </c>
      <c r="I2432" s="0" t="n">
        <v>1</v>
      </c>
      <c r="J2432" s="0" t="n">
        <v>0</v>
      </c>
      <c r="K2432" s="0" t="n">
        <v>2</v>
      </c>
      <c r="L2432" s="0" t="n">
        <v>0</v>
      </c>
      <c r="M2432" s="0" t="n">
        <v>0</v>
      </c>
      <c r="N2432" s="0" t="s">
        <v>82</v>
      </c>
      <c r="O2432" s="0" t="s">
        <v>167</v>
      </c>
      <c r="P2432" s="0" t="s">
        <v>93</v>
      </c>
      <c r="Q2432" s="0" t="s">
        <v>94</v>
      </c>
      <c r="R2432" s="0" t="n">
        <v>0</v>
      </c>
      <c r="S2432" s="0" t="n">
        <v>0</v>
      </c>
      <c r="T2432" s="0" t="n">
        <v>0</v>
      </c>
      <c r="U2432" s="0" t="s">
        <v>95</v>
      </c>
      <c r="V2432" s="0" t="s">
        <v>95</v>
      </c>
      <c r="W2432" s="0" t="n">
        <v>0</v>
      </c>
      <c r="X2432" s="0" t="s">
        <v>86</v>
      </c>
      <c r="Y2432" s="0" t="n">
        <v>0</v>
      </c>
      <c r="Z2432" s="0" t="n">
        <v>0</v>
      </c>
      <c r="AA2432" s="0" t="n">
        <v>0</v>
      </c>
      <c r="AB2432" s="0" t="s">
        <v>87</v>
      </c>
      <c r="AC2432" s="0" t="n">
        <v>109</v>
      </c>
      <c r="AD2432" s="0" t="n">
        <v>0</v>
      </c>
      <c r="AE2432" s="0" t="n">
        <v>1</v>
      </c>
      <c r="AF2432" s="0" t="s">
        <v>96</v>
      </c>
      <c r="AG2432" s="13" t="n">
        <v>42525</v>
      </c>
      <c r="AH2432" s="25" t="n">
        <f aca="false">I2432+J2432</f>
        <v>1</v>
      </c>
      <c r="AI2432" s="25" t="n">
        <f aca="false">K2432+L2432+M2432</f>
        <v>2</v>
      </c>
      <c r="AJ2432" s="25" t="n">
        <f aca="false">AC2432*AH2432</f>
        <v>109</v>
      </c>
      <c r="AK2432" s="0" t="str">
        <f aca="false">IF(C2432=1,"Cancelled","Completed")</f>
        <v>Cancelled</v>
      </c>
      <c r="AL2432" s="0" t="str">
        <f aca="false">_xlfn.IFS(D2432&lt;=7,"0-7 Days",D2432&lt;=30,"8-30 Days",D2432&lt;=90,"31-90 Days",TRUE(),"90+ Days")</f>
        <v>0-7 Days</v>
      </c>
      <c r="AM2432" s="0" t="str">
        <f aca="false">_xlfn.IFS(OR(F2432="December",F2432="January",F2432="February"),"Winter",OR(F2432="March",F2432="April",F2432="May"),"Spring",OR(F2432="June",F2432="July",F2432="August"),"Summer",TRUE(),"Autumn")</f>
        <v>Summer</v>
      </c>
      <c r="AN2432" s="0" t="str">
        <f aca="false">IF(L2432+M2432&gt;0,"Family","Adult Only")</f>
        <v>Adult Only</v>
      </c>
      <c r="AO2432" s="0" t="str">
        <f aca="false">IF(U2432=V2432,"Same","Changed")</f>
        <v>Same</v>
      </c>
    </row>
    <row r="2433" customFormat="false" ht="15" hidden="false" customHeight="false" outlineLevel="0" collapsed="false">
      <c r="A2433" s="14" t="n">
        <v>2576</v>
      </c>
      <c r="B2433" s="14" t="s">
        <v>80</v>
      </c>
      <c r="C2433" s="14" t="n">
        <v>1</v>
      </c>
      <c r="D2433" s="14" t="n">
        <v>143</v>
      </c>
      <c r="E2433" s="14" t="n">
        <v>2016</v>
      </c>
      <c r="F2433" s="14" t="s">
        <v>119</v>
      </c>
      <c r="G2433" s="14" t="n">
        <v>32</v>
      </c>
      <c r="H2433" s="14" t="n">
        <v>3</v>
      </c>
      <c r="I2433" s="14" t="n">
        <v>2</v>
      </c>
      <c r="J2433" s="14" t="n">
        <v>5</v>
      </c>
      <c r="K2433" s="14" t="n">
        <v>2</v>
      </c>
      <c r="L2433" s="14" t="n">
        <v>0</v>
      </c>
      <c r="M2433" s="14" t="n">
        <v>0</v>
      </c>
      <c r="N2433" s="14" t="s">
        <v>82</v>
      </c>
      <c r="O2433" s="14" t="s">
        <v>92</v>
      </c>
      <c r="P2433" s="14" t="s">
        <v>93</v>
      </c>
      <c r="Q2433" s="14" t="s">
        <v>94</v>
      </c>
      <c r="R2433" s="14" t="n">
        <v>0</v>
      </c>
      <c r="S2433" s="14" t="n">
        <v>0</v>
      </c>
      <c r="T2433" s="14" t="n">
        <v>0</v>
      </c>
      <c r="U2433" s="14" t="s">
        <v>95</v>
      </c>
      <c r="V2433" s="14" t="s">
        <v>95</v>
      </c>
      <c r="W2433" s="14" t="n">
        <v>0</v>
      </c>
      <c r="X2433" s="14" t="s">
        <v>86</v>
      </c>
      <c r="Y2433" s="14" t="n">
        <v>240</v>
      </c>
      <c r="Z2433" s="14" t="n">
        <v>0</v>
      </c>
      <c r="AA2433" s="14" t="n">
        <v>0</v>
      </c>
      <c r="AB2433" s="14" t="s">
        <v>87</v>
      </c>
      <c r="AC2433" s="14" t="n">
        <v>211</v>
      </c>
      <c r="AD2433" s="14" t="n">
        <v>0</v>
      </c>
      <c r="AE2433" s="14" t="n">
        <v>0</v>
      </c>
      <c r="AF2433" s="14" t="s">
        <v>96</v>
      </c>
      <c r="AG2433" s="15" t="n">
        <v>42453</v>
      </c>
      <c r="AH2433" s="14" t="n">
        <f aca="false">I2433+J2433</f>
        <v>7</v>
      </c>
      <c r="AI2433" s="14" t="n">
        <f aca="false">K2433+L2433+M2433</f>
        <v>2</v>
      </c>
      <c r="AJ2433" s="14" t="n">
        <f aca="false">AC2433*AH2433</f>
        <v>1477</v>
      </c>
      <c r="AK2433" s="14" t="str">
        <f aca="false">IF(C2433=1,"Cancelled","Completed")</f>
        <v>Cancelled</v>
      </c>
      <c r="AL2433" s="14" t="str">
        <f aca="false">_xlfn.IFS(D2433&lt;=7,"0-7 Days",D2433&lt;=30,"8-30 Days",D2433&lt;=90,"31-90 Days",TRUE(),"90+ Days")</f>
        <v>90+ Days</v>
      </c>
      <c r="AM2433" s="14" t="str">
        <f aca="false">_xlfn.IFS(OR(F2433="December",F2433="January",F2433="February"),"Winter",OR(F2433="March",F2433="April",F2433="May"),"Spring",OR(F2433="June",F2433="July",F2433="August"),"Summer",TRUE(),"Autumn")</f>
        <v>Summer</v>
      </c>
      <c r="AN2433" s="14" t="str">
        <f aca="false">IF(L2433+M2433&gt;0,"Family","Adult Only")</f>
        <v>Adult Only</v>
      </c>
      <c r="AO2433" s="14" t="str">
        <f aca="false">IF(U2433=V2433,"Same","Changed")</f>
        <v>Same</v>
      </c>
    </row>
    <row r="2434" customFormat="false" ht="15" hidden="false" customHeight="false" outlineLevel="0" collapsed="false">
      <c r="A2434" s="0" t="n">
        <v>2578</v>
      </c>
      <c r="B2434" s="0" t="s">
        <v>90</v>
      </c>
      <c r="C2434" s="0" t="n">
        <v>1</v>
      </c>
      <c r="D2434" s="0" t="n">
        <v>56</v>
      </c>
      <c r="E2434" s="0" t="n">
        <v>2017</v>
      </c>
      <c r="F2434" s="0" t="s">
        <v>103</v>
      </c>
      <c r="G2434" s="0" t="n">
        <v>10</v>
      </c>
      <c r="H2434" s="0" t="n">
        <v>10</v>
      </c>
      <c r="I2434" s="0" t="n">
        <v>1</v>
      </c>
      <c r="J2434" s="0" t="n">
        <v>2</v>
      </c>
      <c r="K2434" s="0" t="n">
        <v>2</v>
      </c>
      <c r="L2434" s="0" t="n">
        <v>0</v>
      </c>
      <c r="M2434" s="0" t="n">
        <v>0</v>
      </c>
      <c r="N2434" s="0" t="s">
        <v>82</v>
      </c>
      <c r="O2434" s="0" t="s">
        <v>130</v>
      </c>
      <c r="P2434" s="0" t="s">
        <v>93</v>
      </c>
      <c r="Q2434" s="0" t="s">
        <v>94</v>
      </c>
      <c r="R2434" s="0" t="n">
        <v>0</v>
      </c>
      <c r="S2434" s="0" t="n">
        <v>0</v>
      </c>
      <c r="T2434" s="0" t="n">
        <v>0</v>
      </c>
      <c r="U2434" s="0" t="s">
        <v>95</v>
      </c>
      <c r="V2434" s="0" t="s">
        <v>95</v>
      </c>
      <c r="W2434" s="0" t="n">
        <v>0</v>
      </c>
      <c r="X2434" s="0" t="s">
        <v>86</v>
      </c>
      <c r="Y2434" s="0" t="n">
        <v>9</v>
      </c>
      <c r="Z2434" s="0" t="n">
        <v>0</v>
      </c>
      <c r="AA2434" s="0" t="n">
        <v>0</v>
      </c>
      <c r="AB2434" s="0" t="s">
        <v>87</v>
      </c>
      <c r="AC2434" s="0" t="n">
        <v>97.2</v>
      </c>
      <c r="AD2434" s="0" t="n">
        <v>0</v>
      </c>
      <c r="AE2434" s="0" t="n">
        <v>0</v>
      </c>
      <c r="AF2434" s="0" t="s">
        <v>96</v>
      </c>
      <c r="AG2434" s="13" t="n">
        <v>42748</v>
      </c>
      <c r="AH2434" s="25" t="n">
        <f aca="false">I2434+J2434</f>
        <v>3</v>
      </c>
      <c r="AI2434" s="25" t="n">
        <f aca="false">K2434+L2434+M2434</f>
        <v>2</v>
      </c>
      <c r="AJ2434" s="25" t="n">
        <f aca="false">AC2434*AH2434</f>
        <v>291.6</v>
      </c>
      <c r="AK2434" s="0" t="str">
        <f aca="false">IF(C2434=1,"Cancelled","Completed")</f>
        <v>Cancelled</v>
      </c>
      <c r="AL2434" s="0" t="str">
        <f aca="false">_xlfn.IFS(D2434&lt;=7,"0-7 Days",D2434&lt;=30,"8-30 Days",D2434&lt;=90,"31-90 Days",TRUE(),"90+ Days")</f>
        <v>31-90 Days</v>
      </c>
      <c r="AM2434" s="0" t="str">
        <f aca="false">_xlfn.IFS(OR(F2434="December",F2434="January",F2434="February"),"Winter",OR(F2434="March",F2434="April",F2434="May"),"Spring",OR(F2434="June",F2434="July",F2434="August"),"Summer",TRUE(),"Autumn")</f>
        <v>Spring</v>
      </c>
      <c r="AN2434" s="0" t="str">
        <f aca="false">IF(L2434+M2434&gt;0,"Family","Adult Only")</f>
        <v>Adult Only</v>
      </c>
      <c r="AO2434" s="0" t="str">
        <f aca="false">IF(U2434=V2434,"Same","Changed")</f>
        <v>Same</v>
      </c>
    </row>
    <row r="2435" customFormat="false" ht="15" hidden="false" customHeight="false" outlineLevel="0" collapsed="false">
      <c r="A2435" s="14" t="n">
        <v>2579</v>
      </c>
      <c r="B2435" s="14" t="s">
        <v>80</v>
      </c>
      <c r="C2435" s="14" t="n">
        <v>0</v>
      </c>
      <c r="D2435" s="14" t="n">
        <v>62</v>
      </c>
      <c r="E2435" s="14" t="n">
        <v>2015</v>
      </c>
      <c r="F2435" s="14" t="s">
        <v>111</v>
      </c>
      <c r="G2435" s="14" t="n">
        <v>44</v>
      </c>
      <c r="H2435" s="14" t="n">
        <v>25</v>
      </c>
      <c r="I2435" s="14" t="n">
        <v>2</v>
      </c>
      <c r="J2435" s="14" t="n">
        <v>4</v>
      </c>
      <c r="K2435" s="14" t="n">
        <v>1</v>
      </c>
      <c r="L2435" s="14" t="n">
        <v>1</v>
      </c>
      <c r="M2435" s="14" t="n">
        <v>0</v>
      </c>
      <c r="N2435" s="14" t="s">
        <v>82</v>
      </c>
      <c r="O2435" s="14" t="s">
        <v>83</v>
      </c>
      <c r="P2435" s="14" t="s">
        <v>99</v>
      </c>
      <c r="Q2435" s="14" t="s">
        <v>94</v>
      </c>
      <c r="R2435" s="14" t="n">
        <v>0</v>
      </c>
      <c r="S2435" s="14" t="n">
        <v>0</v>
      </c>
      <c r="T2435" s="14" t="n">
        <v>0</v>
      </c>
      <c r="U2435" s="14" t="s">
        <v>109</v>
      </c>
      <c r="V2435" s="14" t="s">
        <v>109</v>
      </c>
      <c r="W2435" s="14" t="n">
        <v>0</v>
      </c>
      <c r="X2435" s="14" t="s">
        <v>86</v>
      </c>
      <c r="Y2435" s="14" t="n">
        <v>314</v>
      </c>
      <c r="Z2435" s="14" t="n">
        <v>0</v>
      </c>
      <c r="AA2435" s="14" t="n">
        <v>0</v>
      </c>
      <c r="AB2435" s="14" t="s">
        <v>125</v>
      </c>
      <c r="AC2435" s="14" t="n">
        <v>44.8</v>
      </c>
      <c r="AD2435" s="14" t="n">
        <v>0</v>
      </c>
      <c r="AE2435" s="14" t="n">
        <v>0</v>
      </c>
      <c r="AF2435" s="14" t="s">
        <v>88</v>
      </c>
      <c r="AG2435" s="15" t="n">
        <v>42308</v>
      </c>
      <c r="AH2435" s="14" t="n">
        <f aca="false">I2435+J2435</f>
        <v>6</v>
      </c>
      <c r="AI2435" s="14" t="n">
        <f aca="false">K2435+L2435+M2435</f>
        <v>2</v>
      </c>
      <c r="AJ2435" s="14" t="n">
        <f aca="false">AC2435*AH2435</f>
        <v>268.8</v>
      </c>
      <c r="AK2435" s="14" t="str">
        <f aca="false">IF(C2435=1,"Cancelled","Completed")</f>
        <v>Completed</v>
      </c>
      <c r="AL2435" s="14" t="str">
        <f aca="false">_xlfn.IFS(D2435&lt;=7,"0-7 Days",D2435&lt;=30,"8-30 Days",D2435&lt;=90,"31-90 Days",TRUE(),"90+ Days")</f>
        <v>31-90 Days</v>
      </c>
      <c r="AM2435" s="14" t="str">
        <f aca="false">_xlfn.IFS(OR(F2435="December",F2435="January",F2435="February"),"Winter",OR(F2435="March",F2435="April",F2435="May"),"Spring",OR(F2435="June",F2435="July",F2435="August"),"Summer",TRUE(),"Autumn")</f>
        <v>Autumn</v>
      </c>
      <c r="AN2435" s="14" t="str">
        <f aca="false">IF(L2435+M2435&gt;0,"Family","Adult Only")</f>
        <v>Family</v>
      </c>
      <c r="AO2435" s="14" t="str">
        <f aca="false">IF(U2435=V2435,"Same","Changed")</f>
        <v>Same</v>
      </c>
    </row>
    <row r="2436" customFormat="false" ht="15" hidden="false" customHeight="false" outlineLevel="0" collapsed="false">
      <c r="A2436" s="0" t="n">
        <v>2580</v>
      </c>
      <c r="B2436" s="0" t="s">
        <v>80</v>
      </c>
      <c r="C2436" s="0" t="n">
        <v>1</v>
      </c>
      <c r="D2436" s="0" t="n">
        <v>44</v>
      </c>
      <c r="E2436" s="0" t="n">
        <v>2016</v>
      </c>
      <c r="F2436" s="0" t="s">
        <v>118</v>
      </c>
      <c r="G2436" s="0" t="n">
        <v>9</v>
      </c>
      <c r="H2436" s="0" t="n">
        <v>27</v>
      </c>
      <c r="I2436" s="0" t="n">
        <v>1</v>
      </c>
      <c r="J2436" s="0" t="n">
        <v>1</v>
      </c>
      <c r="K2436" s="0" t="n">
        <v>2</v>
      </c>
      <c r="L2436" s="0" t="n">
        <v>0</v>
      </c>
      <c r="M2436" s="0" t="n">
        <v>0</v>
      </c>
      <c r="N2436" s="0" t="s">
        <v>82</v>
      </c>
      <c r="O2436" s="0" t="s">
        <v>92</v>
      </c>
      <c r="P2436" s="0" t="s">
        <v>93</v>
      </c>
      <c r="Q2436" s="0" t="s">
        <v>94</v>
      </c>
      <c r="R2436" s="0" t="n">
        <v>0</v>
      </c>
      <c r="S2436" s="0" t="n">
        <v>0</v>
      </c>
      <c r="T2436" s="0" t="n">
        <v>0</v>
      </c>
      <c r="U2436" s="0" t="s">
        <v>95</v>
      </c>
      <c r="V2436" s="0" t="s">
        <v>95</v>
      </c>
      <c r="W2436" s="0" t="n">
        <v>0</v>
      </c>
      <c r="X2436" s="0" t="s">
        <v>86</v>
      </c>
      <c r="Y2436" s="0" t="n">
        <v>240</v>
      </c>
      <c r="Z2436" s="0" t="n">
        <v>0</v>
      </c>
      <c r="AA2436" s="0" t="n">
        <v>0</v>
      </c>
      <c r="AB2436" s="0" t="s">
        <v>87</v>
      </c>
      <c r="AC2436" s="0" t="n">
        <v>48</v>
      </c>
      <c r="AD2436" s="0" t="n">
        <v>0</v>
      </c>
      <c r="AE2436" s="0" t="n">
        <v>2</v>
      </c>
      <c r="AF2436" s="0" t="s">
        <v>96</v>
      </c>
      <c r="AG2436" s="13" t="n">
        <v>42402</v>
      </c>
      <c r="AH2436" s="25" t="n">
        <f aca="false">I2436+J2436</f>
        <v>2</v>
      </c>
      <c r="AI2436" s="25" t="n">
        <f aca="false">K2436+L2436+M2436</f>
        <v>2</v>
      </c>
      <c r="AJ2436" s="25" t="n">
        <f aca="false">AC2436*AH2436</f>
        <v>96</v>
      </c>
      <c r="AK2436" s="0" t="str">
        <f aca="false">IF(C2436=1,"Cancelled","Completed")</f>
        <v>Cancelled</v>
      </c>
      <c r="AL2436" s="0" t="str">
        <f aca="false">_xlfn.IFS(D2436&lt;=7,"0-7 Days",D2436&lt;=30,"8-30 Days",D2436&lt;=90,"31-90 Days",TRUE(),"90+ Days")</f>
        <v>31-90 Days</v>
      </c>
      <c r="AM2436" s="0" t="str">
        <f aca="false">_xlfn.IFS(OR(F2436="December",F2436="January",F2436="February"),"Winter",OR(F2436="March",F2436="April",F2436="May"),"Spring",OR(F2436="June",F2436="July",F2436="August"),"Summer",TRUE(),"Autumn")</f>
        <v>Winter</v>
      </c>
      <c r="AN2436" s="0" t="str">
        <f aca="false">IF(L2436+M2436&gt;0,"Family","Adult Only")</f>
        <v>Adult Only</v>
      </c>
      <c r="AO2436" s="0" t="str">
        <f aca="false">IF(U2436=V2436,"Same","Changed")</f>
        <v>Same</v>
      </c>
    </row>
    <row r="2437" customFormat="false" ht="15" hidden="false" customHeight="false" outlineLevel="0" collapsed="false">
      <c r="A2437" s="14" t="n">
        <v>2581</v>
      </c>
      <c r="B2437" s="14" t="s">
        <v>80</v>
      </c>
      <c r="C2437" s="14" t="n">
        <v>1</v>
      </c>
      <c r="D2437" s="14" t="n">
        <v>201</v>
      </c>
      <c r="E2437" s="14" t="n">
        <v>2016</v>
      </c>
      <c r="F2437" s="14" t="s">
        <v>103</v>
      </c>
      <c r="G2437" s="14" t="n">
        <v>12</v>
      </c>
      <c r="H2437" s="14" t="n">
        <v>19</v>
      </c>
      <c r="I2437" s="14" t="n">
        <v>2</v>
      </c>
      <c r="J2437" s="14" t="n">
        <v>5</v>
      </c>
      <c r="K2437" s="14" t="n">
        <v>2</v>
      </c>
      <c r="L2437" s="14" t="n">
        <v>0</v>
      </c>
      <c r="M2437" s="14" t="n">
        <v>0</v>
      </c>
      <c r="N2437" s="14" t="s">
        <v>82</v>
      </c>
      <c r="O2437" s="14" t="s">
        <v>92</v>
      </c>
      <c r="P2437" s="14" t="s">
        <v>93</v>
      </c>
      <c r="Q2437" s="14" t="s">
        <v>94</v>
      </c>
      <c r="R2437" s="14" t="n">
        <v>0</v>
      </c>
      <c r="S2437" s="14" t="n">
        <v>0</v>
      </c>
      <c r="T2437" s="14" t="n">
        <v>0</v>
      </c>
      <c r="U2437" s="14" t="s">
        <v>95</v>
      </c>
      <c r="V2437" s="14" t="s">
        <v>95</v>
      </c>
      <c r="W2437" s="14" t="n">
        <v>0</v>
      </c>
      <c r="X2437" s="14" t="s">
        <v>86</v>
      </c>
      <c r="Y2437" s="14" t="n">
        <v>240</v>
      </c>
      <c r="Z2437" s="14" t="n">
        <v>0</v>
      </c>
      <c r="AA2437" s="14" t="n">
        <v>0</v>
      </c>
      <c r="AB2437" s="14" t="s">
        <v>87</v>
      </c>
      <c r="AC2437" s="14" t="n">
        <v>37.54</v>
      </c>
      <c r="AD2437" s="14" t="n">
        <v>0</v>
      </c>
      <c r="AE2437" s="14" t="n">
        <v>1</v>
      </c>
      <c r="AF2437" s="14" t="s">
        <v>96</v>
      </c>
      <c r="AG2437" s="15" t="n">
        <v>42413</v>
      </c>
      <c r="AH2437" s="14" t="n">
        <f aca="false">I2437+J2437</f>
        <v>7</v>
      </c>
      <c r="AI2437" s="14" t="n">
        <f aca="false">K2437+L2437+M2437</f>
        <v>2</v>
      </c>
      <c r="AJ2437" s="14" t="n">
        <f aca="false">AC2437*AH2437</f>
        <v>262.78</v>
      </c>
      <c r="AK2437" s="14" t="str">
        <f aca="false">IF(C2437=1,"Cancelled","Completed")</f>
        <v>Cancelled</v>
      </c>
      <c r="AL2437" s="14" t="str">
        <f aca="false">_xlfn.IFS(D2437&lt;=7,"0-7 Days",D2437&lt;=30,"8-30 Days",D2437&lt;=90,"31-90 Days",TRUE(),"90+ Days")</f>
        <v>90+ Days</v>
      </c>
      <c r="AM2437" s="14" t="str">
        <f aca="false">_xlfn.IFS(OR(F2437="December",F2437="January",F2437="February"),"Winter",OR(F2437="March",F2437="April",F2437="May"),"Spring",OR(F2437="June",F2437="July",F2437="August"),"Summer",TRUE(),"Autumn")</f>
        <v>Spring</v>
      </c>
      <c r="AN2437" s="14" t="str">
        <f aca="false">IF(L2437+M2437&gt;0,"Family","Adult Only")</f>
        <v>Adult Only</v>
      </c>
      <c r="AO2437" s="14" t="str">
        <f aca="false">IF(U2437=V2437,"Same","Changed")</f>
        <v>Same</v>
      </c>
    </row>
    <row r="2438" customFormat="false" ht="15" hidden="false" customHeight="false" outlineLevel="0" collapsed="false">
      <c r="A2438" s="0" t="n">
        <v>2582</v>
      </c>
      <c r="B2438" s="0" t="s">
        <v>80</v>
      </c>
      <c r="C2438" s="0" t="n">
        <v>0</v>
      </c>
      <c r="D2438" s="0" t="n">
        <v>150</v>
      </c>
      <c r="E2438" s="0" t="n">
        <v>2017</v>
      </c>
      <c r="F2438" s="0" t="s">
        <v>119</v>
      </c>
      <c r="G2438" s="0" t="n">
        <v>33</v>
      </c>
      <c r="H2438" s="0" t="n">
        <v>16</v>
      </c>
      <c r="I2438" s="0" t="n">
        <v>2</v>
      </c>
      <c r="J2438" s="0" t="n">
        <v>5</v>
      </c>
      <c r="K2438" s="0" t="n">
        <v>2</v>
      </c>
      <c r="L2438" s="0" t="n">
        <v>0</v>
      </c>
      <c r="M2438" s="0" t="n">
        <v>0</v>
      </c>
      <c r="N2438" s="0" t="s">
        <v>112</v>
      </c>
      <c r="O2438" s="0" t="s">
        <v>92</v>
      </c>
      <c r="P2438" s="0" t="s">
        <v>93</v>
      </c>
      <c r="Q2438" s="0" t="s">
        <v>94</v>
      </c>
      <c r="R2438" s="0" t="n">
        <v>0</v>
      </c>
      <c r="S2438" s="0" t="n">
        <v>0</v>
      </c>
      <c r="T2438" s="0" t="n">
        <v>0</v>
      </c>
      <c r="U2438" s="0" t="s">
        <v>109</v>
      </c>
      <c r="V2438" s="0" t="s">
        <v>109</v>
      </c>
      <c r="W2438" s="0" t="n">
        <v>1</v>
      </c>
      <c r="X2438" s="0" t="s">
        <v>86</v>
      </c>
      <c r="Y2438" s="0" t="n">
        <v>240</v>
      </c>
      <c r="Z2438" s="0" t="n">
        <v>0</v>
      </c>
      <c r="AA2438" s="0" t="n">
        <v>0</v>
      </c>
      <c r="AB2438" s="0" t="s">
        <v>87</v>
      </c>
      <c r="AC2438" s="0" t="n">
        <v>261</v>
      </c>
      <c r="AD2438" s="0" t="n">
        <v>0</v>
      </c>
      <c r="AE2438" s="0" t="n">
        <v>2</v>
      </c>
      <c r="AF2438" s="0" t="s">
        <v>88</v>
      </c>
      <c r="AG2438" s="13" t="n">
        <v>42970</v>
      </c>
      <c r="AH2438" s="25" t="n">
        <f aca="false">I2438+J2438</f>
        <v>7</v>
      </c>
      <c r="AI2438" s="25" t="n">
        <f aca="false">K2438+L2438+M2438</f>
        <v>2</v>
      </c>
      <c r="AJ2438" s="25" t="n">
        <f aca="false">AC2438*AH2438</f>
        <v>1827</v>
      </c>
      <c r="AK2438" s="0" t="str">
        <f aca="false">IF(C2438=1,"Cancelled","Completed")</f>
        <v>Completed</v>
      </c>
      <c r="AL2438" s="0" t="str">
        <f aca="false">_xlfn.IFS(D2438&lt;=7,"0-7 Days",D2438&lt;=30,"8-30 Days",D2438&lt;=90,"31-90 Days",TRUE(),"90+ Days")</f>
        <v>90+ Days</v>
      </c>
      <c r="AM2438" s="0" t="str">
        <f aca="false">_xlfn.IFS(OR(F2438="December",F2438="January",F2438="February"),"Winter",OR(F2438="March",F2438="April",F2438="May"),"Spring",OR(F2438="June",F2438="July",F2438="August"),"Summer",TRUE(),"Autumn")</f>
        <v>Summer</v>
      </c>
      <c r="AN2438" s="0" t="str">
        <f aca="false">IF(L2438+M2438&gt;0,"Family","Adult Only")</f>
        <v>Adult Only</v>
      </c>
      <c r="AO2438" s="0" t="str">
        <f aca="false">IF(U2438=V2438,"Same","Changed")</f>
        <v>Same</v>
      </c>
    </row>
    <row r="2439" customFormat="false" ht="15" hidden="false" customHeight="false" outlineLevel="0" collapsed="false">
      <c r="A2439" s="14" t="n">
        <v>2583</v>
      </c>
      <c r="B2439" s="14" t="s">
        <v>90</v>
      </c>
      <c r="C2439" s="14" t="n">
        <v>0</v>
      </c>
      <c r="D2439" s="14" t="n">
        <v>56</v>
      </c>
      <c r="E2439" s="14" t="n">
        <v>2017</v>
      </c>
      <c r="F2439" s="14" t="s">
        <v>103</v>
      </c>
      <c r="G2439" s="14" t="n">
        <v>11</v>
      </c>
      <c r="H2439" s="14" t="n">
        <v>18</v>
      </c>
      <c r="I2439" s="14" t="n">
        <v>0</v>
      </c>
      <c r="J2439" s="14" t="n">
        <v>1</v>
      </c>
      <c r="K2439" s="14" t="n">
        <v>2</v>
      </c>
      <c r="L2439" s="14" t="n">
        <v>0</v>
      </c>
      <c r="M2439" s="14" t="n">
        <v>0</v>
      </c>
      <c r="N2439" s="14" t="s">
        <v>82</v>
      </c>
      <c r="O2439" s="14" t="s">
        <v>92</v>
      </c>
      <c r="P2439" s="14" t="s">
        <v>84</v>
      </c>
      <c r="Q2439" s="14" t="s">
        <v>84</v>
      </c>
      <c r="R2439" s="14" t="n">
        <v>0</v>
      </c>
      <c r="S2439" s="14" t="n">
        <v>0</v>
      </c>
      <c r="T2439" s="14" t="n">
        <v>0</v>
      </c>
      <c r="U2439" s="14" t="s">
        <v>95</v>
      </c>
      <c r="V2439" s="14" t="s">
        <v>95</v>
      </c>
      <c r="W2439" s="14" t="n">
        <v>0</v>
      </c>
      <c r="X2439" s="14" t="s">
        <v>86</v>
      </c>
      <c r="Y2439" s="14" t="n">
        <v>14</v>
      </c>
      <c r="Z2439" s="14" t="n">
        <v>0</v>
      </c>
      <c r="AA2439" s="14" t="n">
        <v>0</v>
      </c>
      <c r="AB2439" s="14" t="s">
        <v>87</v>
      </c>
      <c r="AC2439" s="14" t="n">
        <v>79.2</v>
      </c>
      <c r="AD2439" s="14" t="n">
        <v>0</v>
      </c>
      <c r="AE2439" s="14" t="n">
        <v>1</v>
      </c>
      <c r="AF2439" s="14" t="s">
        <v>88</v>
      </c>
      <c r="AG2439" s="15" t="n">
        <v>42813</v>
      </c>
      <c r="AH2439" s="14" t="n">
        <f aca="false">I2439+J2439</f>
        <v>1</v>
      </c>
      <c r="AI2439" s="14" t="n">
        <f aca="false">K2439+L2439+M2439</f>
        <v>2</v>
      </c>
      <c r="AJ2439" s="14" t="n">
        <f aca="false">AC2439*AH2439</f>
        <v>79.2</v>
      </c>
      <c r="AK2439" s="14" t="str">
        <f aca="false">IF(C2439=1,"Cancelled","Completed")</f>
        <v>Completed</v>
      </c>
      <c r="AL2439" s="14" t="str">
        <f aca="false">_xlfn.IFS(D2439&lt;=7,"0-7 Days",D2439&lt;=30,"8-30 Days",D2439&lt;=90,"31-90 Days",TRUE(),"90+ Days")</f>
        <v>31-90 Days</v>
      </c>
      <c r="AM2439" s="14" t="str">
        <f aca="false">_xlfn.IFS(OR(F2439="December",F2439="January",F2439="February"),"Winter",OR(F2439="March",F2439="April",F2439="May"),"Spring",OR(F2439="June",F2439="July",F2439="August"),"Summer",TRUE(),"Autumn")</f>
        <v>Spring</v>
      </c>
      <c r="AN2439" s="14" t="str">
        <f aca="false">IF(L2439+M2439&gt;0,"Family","Adult Only")</f>
        <v>Adult Only</v>
      </c>
      <c r="AO2439" s="14" t="str">
        <f aca="false">IF(U2439=V2439,"Same","Changed")</f>
        <v>Same</v>
      </c>
    </row>
    <row r="2440" customFormat="false" ht="15" hidden="false" customHeight="false" outlineLevel="0" collapsed="false">
      <c r="A2440" s="0" t="n">
        <v>2584</v>
      </c>
      <c r="B2440" s="0" t="s">
        <v>80</v>
      </c>
      <c r="C2440" s="0" t="n">
        <v>0</v>
      </c>
      <c r="D2440" s="0" t="n">
        <v>154</v>
      </c>
      <c r="E2440" s="0" t="n">
        <v>2016</v>
      </c>
      <c r="F2440" s="0" t="s">
        <v>81</v>
      </c>
      <c r="G2440" s="0" t="n">
        <v>52</v>
      </c>
      <c r="H2440" s="0" t="n">
        <v>22</v>
      </c>
      <c r="I2440" s="0" t="n">
        <v>2</v>
      </c>
      <c r="J2440" s="0" t="n">
        <v>5</v>
      </c>
      <c r="K2440" s="0" t="n">
        <v>2</v>
      </c>
      <c r="L2440" s="0" t="n">
        <v>0</v>
      </c>
      <c r="M2440" s="0" t="n">
        <v>0</v>
      </c>
      <c r="N2440" s="0" t="s">
        <v>82</v>
      </c>
      <c r="O2440" s="0" t="s">
        <v>151</v>
      </c>
      <c r="P2440" s="0" t="s">
        <v>93</v>
      </c>
      <c r="Q2440" s="0" t="s">
        <v>94</v>
      </c>
      <c r="R2440" s="0" t="n">
        <v>0</v>
      </c>
      <c r="S2440" s="0" t="n">
        <v>0</v>
      </c>
      <c r="T2440" s="0" t="n">
        <v>0</v>
      </c>
      <c r="U2440" s="0" t="s">
        <v>95</v>
      </c>
      <c r="V2440" s="0" t="s">
        <v>109</v>
      </c>
      <c r="W2440" s="0" t="n">
        <v>0</v>
      </c>
      <c r="X2440" s="0" t="s">
        <v>86</v>
      </c>
      <c r="Y2440" s="0" t="n">
        <v>240</v>
      </c>
      <c r="Z2440" s="0" t="n">
        <v>0</v>
      </c>
      <c r="AA2440" s="0" t="n">
        <v>0</v>
      </c>
      <c r="AB2440" s="0" t="s">
        <v>87</v>
      </c>
      <c r="AC2440" s="0" t="n">
        <v>47.8</v>
      </c>
      <c r="AD2440" s="0" t="n">
        <v>0</v>
      </c>
      <c r="AE2440" s="0" t="n">
        <v>2</v>
      </c>
      <c r="AF2440" s="0" t="s">
        <v>88</v>
      </c>
      <c r="AG2440" s="13" t="n">
        <v>42733</v>
      </c>
      <c r="AH2440" s="25" t="n">
        <f aca="false">I2440+J2440</f>
        <v>7</v>
      </c>
      <c r="AI2440" s="25" t="n">
        <f aca="false">K2440+L2440+M2440</f>
        <v>2</v>
      </c>
      <c r="AJ2440" s="25" t="n">
        <f aca="false">AC2440*AH2440</f>
        <v>334.6</v>
      </c>
      <c r="AK2440" s="0" t="str">
        <f aca="false">IF(C2440=1,"Cancelled","Completed")</f>
        <v>Completed</v>
      </c>
      <c r="AL2440" s="0" t="str">
        <f aca="false">_xlfn.IFS(D2440&lt;=7,"0-7 Days",D2440&lt;=30,"8-30 Days",D2440&lt;=90,"31-90 Days",TRUE(),"90+ Days")</f>
        <v>90+ Days</v>
      </c>
      <c r="AM2440" s="0" t="str">
        <f aca="false">_xlfn.IFS(OR(F2440="December",F2440="January",F2440="February"),"Winter",OR(F2440="March",F2440="April",F2440="May"),"Spring",OR(F2440="June",F2440="July",F2440="August"),"Summer",TRUE(),"Autumn")</f>
        <v>Winter</v>
      </c>
      <c r="AN2440" s="0" t="str">
        <f aca="false">IF(L2440+M2440&gt;0,"Family","Adult Only")</f>
        <v>Adult Only</v>
      </c>
      <c r="AO2440" s="0" t="str">
        <f aca="false">IF(U2440=V2440,"Same","Changed")</f>
        <v>Changed</v>
      </c>
    </row>
    <row r="2441" customFormat="false" ht="15" hidden="false" customHeight="false" outlineLevel="0" collapsed="false">
      <c r="A2441" s="14" t="n">
        <v>2585</v>
      </c>
      <c r="B2441" s="14" t="s">
        <v>90</v>
      </c>
      <c r="C2441" s="14" t="n">
        <v>0</v>
      </c>
      <c r="D2441" s="14" t="n">
        <v>166</v>
      </c>
      <c r="E2441" s="14" t="n">
        <v>2016</v>
      </c>
      <c r="F2441" s="14" t="s">
        <v>111</v>
      </c>
      <c r="G2441" s="14" t="n">
        <v>41</v>
      </c>
      <c r="H2441" s="14" t="n">
        <v>6</v>
      </c>
      <c r="I2441" s="14" t="n">
        <v>1</v>
      </c>
      <c r="J2441" s="14" t="n">
        <v>3</v>
      </c>
      <c r="K2441" s="14" t="n">
        <v>2</v>
      </c>
      <c r="L2441" s="14" t="n">
        <v>0</v>
      </c>
      <c r="M2441" s="14" t="n">
        <v>0</v>
      </c>
      <c r="N2441" s="14" t="s">
        <v>82</v>
      </c>
      <c r="O2441" s="14" t="s">
        <v>122</v>
      </c>
      <c r="P2441" s="14" t="s">
        <v>93</v>
      </c>
      <c r="Q2441" s="14" t="s">
        <v>94</v>
      </c>
      <c r="R2441" s="14" t="n">
        <v>0</v>
      </c>
      <c r="S2441" s="14" t="n">
        <v>0</v>
      </c>
      <c r="T2441" s="14" t="n">
        <v>0</v>
      </c>
      <c r="U2441" s="14" t="s">
        <v>95</v>
      </c>
      <c r="V2441" s="14" t="s">
        <v>95</v>
      </c>
      <c r="W2441" s="14" t="n">
        <v>0</v>
      </c>
      <c r="X2441" s="14" t="s">
        <v>86</v>
      </c>
      <c r="Y2441" s="14" t="n">
        <v>9</v>
      </c>
      <c r="Z2441" s="14" t="n">
        <v>0</v>
      </c>
      <c r="AA2441" s="14" t="n">
        <v>0</v>
      </c>
      <c r="AB2441" s="14" t="s">
        <v>87</v>
      </c>
      <c r="AC2441" s="14" t="n">
        <v>118.8</v>
      </c>
      <c r="AD2441" s="14" t="n">
        <v>0</v>
      </c>
      <c r="AE2441" s="14" t="n">
        <v>2</v>
      </c>
      <c r="AF2441" s="14" t="s">
        <v>88</v>
      </c>
      <c r="AG2441" s="15" t="n">
        <v>42653</v>
      </c>
      <c r="AH2441" s="14" t="n">
        <f aca="false">I2441+J2441</f>
        <v>4</v>
      </c>
      <c r="AI2441" s="14" t="n">
        <f aca="false">K2441+L2441+M2441</f>
        <v>2</v>
      </c>
      <c r="AJ2441" s="14" t="n">
        <f aca="false">AC2441*AH2441</f>
        <v>475.2</v>
      </c>
      <c r="AK2441" s="14" t="str">
        <f aca="false">IF(C2441=1,"Cancelled","Completed")</f>
        <v>Completed</v>
      </c>
      <c r="AL2441" s="14" t="str">
        <f aca="false">_xlfn.IFS(D2441&lt;=7,"0-7 Days",D2441&lt;=30,"8-30 Days",D2441&lt;=90,"31-90 Days",TRUE(),"90+ Days")</f>
        <v>90+ Days</v>
      </c>
      <c r="AM2441" s="14" t="str">
        <f aca="false">_xlfn.IFS(OR(F2441="December",F2441="January",F2441="February"),"Winter",OR(F2441="March",F2441="April",F2441="May"),"Spring",OR(F2441="June",F2441="July",F2441="August"),"Summer",TRUE(),"Autumn")</f>
        <v>Autumn</v>
      </c>
      <c r="AN2441" s="14" t="str">
        <f aca="false">IF(L2441+M2441&gt;0,"Family","Adult Only")</f>
        <v>Adult Only</v>
      </c>
      <c r="AO2441" s="14" t="str">
        <f aca="false">IF(U2441=V2441,"Same","Changed")</f>
        <v>Same</v>
      </c>
    </row>
    <row r="2442" customFormat="false" ht="15" hidden="false" customHeight="false" outlineLevel="0" collapsed="false">
      <c r="A2442" s="0" t="n">
        <v>2586</v>
      </c>
      <c r="B2442" s="0" t="s">
        <v>90</v>
      </c>
      <c r="C2442" s="0" t="n">
        <v>0</v>
      </c>
      <c r="D2442" s="0" t="n">
        <v>65</v>
      </c>
      <c r="E2442" s="0" t="n">
        <v>2017</v>
      </c>
      <c r="F2442" s="0" t="s">
        <v>103</v>
      </c>
      <c r="G2442" s="0" t="n">
        <v>12</v>
      </c>
      <c r="H2442" s="0" t="n">
        <v>25</v>
      </c>
      <c r="I2442" s="0" t="n">
        <v>2</v>
      </c>
      <c r="J2442" s="0" t="n">
        <v>1</v>
      </c>
      <c r="K2442" s="0" t="n">
        <v>3</v>
      </c>
      <c r="L2442" s="0" t="n">
        <v>0</v>
      </c>
      <c r="M2442" s="0" t="n">
        <v>0</v>
      </c>
      <c r="N2442" s="0" t="s">
        <v>82</v>
      </c>
      <c r="O2442" s="0" t="s">
        <v>158</v>
      </c>
      <c r="P2442" s="0" t="s">
        <v>93</v>
      </c>
      <c r="Q2442" s="0" t="s">
        <v>94</v>
      </c>
      <c r="R2442" s="0" t="n">
        <v>0</v>
      </c>
      <c r="S2442" s="0" t="n">
        <v>0</v>
      </c>
      <c r="T2442" s="0" t="n">
        <v>0</v>
      </c>
      <c r="U2442" s="0" t="s">
        <v>109</v>
      </c>
      <c r="V2442" s="0" t="s">
        <v>109</v>
      </c>
      <c r="W2442" s="0" t="n">
        <v>0</v>
      </c>
      <c r="X2442" s="0" t="s">
        <v>86</v>
      </c>
      <c r="Y2442" s="0" t="n">
        <v>9</v>
      </c>
      <c r="Z2442" s="0" t="n">
        <v>0</v>
      </c>
      <c r="AA2442" s="0" t="n">
        <v>0</v>
      </c>
      <c r="AB2442" s="0" t="s">
        <v>87</v>
      </c>
      <c r="AC2442" s="0" t="n">
        <v>142.2</v>
      </c>
      <c r="AD2442" s="0" t="n">
        <v>0</v>
      </c>
      <c r="AE2442" s="0" t="n">
        <v>0</v>
      </c>
      <c r="AF2442" s="0" t="s">
        <v>88</v>
      </c>
      <c r="AG2442" s="13" t="n">
        <v>42822</v>
      </c>
      <c r="AH2442" s="25" t="n">
        <f aca="false">I2442+J2442</f>
        <v>3</v>
      </c>
      <c r="AI2442" s="25" t="n">
        <f aca="false">K2442+L2442+M2442</f>
        <v>3</v>
      </c>
      <c r="AJ2442" s="25" t="n">
        <f aca="false">AC2442*AH2442</f>
        <v>426.6</v>
      </c>
      <c r="AK2442" s="0" t="str">
        <f aca="false">IF(C2442=1,"Cancelled","Completed")</f>
        <v>Completed</v>
      </c>
      <c r="AL2442" s="0" t="str">
        <f aca="false">_xlfn.IFS(D2442&lt;=7,"0-7 Days",D2442&lt;=30,"8-30 Days",D2442&lt;=90,"31-90 Days",TRUE(),"90+ Days")</f>
        <v>31-90 Days</v>
      </c>
      <c r="AM2442" s="0" t="str">
        <f aca="false">_xlfn.IFS(OR(F2442="December",F2442="January",F2442="February"),"Winter",OR(F2442="March",F2442="April",F2442="May"),"Spring",OR(F2442="June",F2442="July",F2442="August"),"Summer",TRUE(),"Autumn")</f>
        <v>Spring</v>
      </c>
      <c r="AN2442" s="0" t="str">
        <f aca="false">IF(L2442+M2442&gt;0,"Family","Adult Only")</f>
        <v>Adult Only</v>
      </c>
      <c r="AO2442" s="0" t="str">
        <f aca="false">IF(U2442=V2442,"Same","Changed")</f>
        <v>Same</v>
      </c>
    </row>
    <row r="2443" customFormat="false" ht="15" hidden="false" customHeight="false" outlineLevel="0" collapsed="false">
      <c r="A2443" s="14" t="n">
        <v>2587</v>
      </c>
      <c r="B2443" s="14" t="s">
        <v>80</v>
      </c>
      <c r="C2443" s="14" t="n">
        <v>0</v>
      </c>
      <c r="D2443" s="14" t="n">
        <v>163</v>
      </c>
      <c r="E2443" s="14" t="n">
        <v>2016</v>
      </c>
      <c r="F2443" s="14" t="s">
        <v>121</v>
      </c>
      <c r="G2443" s="14" t="n">
        <v>19</v>
      </c>
      <c r="H2443" s="14" t="n">
        <v>5</v>
      </c>
      <c r="I2443" s="14" t="n">
        <v>2</v>
      </c>
      <c r="J2443" s="14" t="n">
        <v>7</v>
      </c>
      <c r="K2443" s="14" t="n">
        <v>2</v>
      </c>
      <c r="L2443" s="14" t="n">
        <v>0</v>
      </c>
      <c r="M2443" s="14" t="n">
        <v>0</v>
      </c>
      <c r="N2443" s="14" t="s">
        <v>82</v>
      </c>
      <c r="O2443" s="14" t="s">
        <v>83</v>
      </c>
      <c r="P2443" s="14" t="s">
        <v>93</v>
      </c>
      <c r="Q2443" s="14" t="s">
        <v>94</v>
      </c>
      <c r="R2443" s="14" t="n">
        <v>0</v>
      </c>
      <c r="S2443" s="14" t="n">
        <v>0</v>
      </c>
      <c r="T2443" s="14" t="n">
        <v>0</v>
      </c>
      <c r="U2443" s="14" t="s">
        <v>124</v>
      </c>
      <c r="V2443" s="14" t="s">
        <v>124</v>
      </c>
      <c r="W2443" s="14" t="n">
        <v>0</v>
      </c>
      <c r="X2443" s="14" t="s">
        <v>86</v>
      </c>
      <c r="Y2443" s="14" t="n">
        <v>240</v>
      </c>
      <c r="Z2443" s="14" t="n">
        <v>0</v>
      </c>
      <c r="AA2443" s="14" t="n">
        <v>0</v>
      </c>
      <c r="AB2443" s="14" t="s">
        <v>101</v>
      </c>
      <c r="AC2443" s="14" t="n">
        <v>82.31</v>
      </c>
      <c r="AD2443" s="14" t="n">
        <v>1</v>
      </c>
      <c r="AE2443" s="14" t="n">
        <v>1</v>
      </c>
      <c r="AF2443" s="14" t="s">
        <v>88</v>
      </c>
      <c r="AG2443" s="15" t="n">
        <v>42504</v>
      </c>
      <c r="AH2443" s="14" t="n">
        <f aca="false">I2443+J2443</f>
        <v>9</v>
      </c>
      <c r="AI2443" s="14" t="n">
        <f aca="false">K2443+L2443+M2443</f>
        <v>2</v>
      </c>
      <c r="AJ2443" s="14" t="n">
        <f aca="false">AC2443*AH2443</f>
        <v>740.79</v>
      </c>
      <c r="AK2443" s="14" t="str">
        <f aca="false">IF(C2443=1,"Cancelled","Completed")</f>
        <v>Completed</v>
      </c>
      <c r="AL2443" s="14" t="str">
        <f aca="false">_xlfn.IFS(D2443&lt;=7,"0-7 Days",D2443&lt;=30,"8-30 Days",D2443&lt;=90,"31-90 Days",TRUE(),"90+ Days")</f>
        <v>90+ Days</v>
      </c>
      <c r="AM2443" s="14" t="str">
        <f aca="false">_xlfn.IFS(OR(F2443="December",F2443="January",F2443="February"),"Winter",OR(F2443="March",F2443="April",F2443="May"),"Spring",OR(F2443="June",F2443="July",F2443="August"),"Summer",TRUE(),"Autumn")</f>
        <v>Spring</v>
      </c>
      <c r="AN2443" s="14" t="str">
        <f aca="false">IF(L2443+M2443&gt;0,"Family","Adult Only")</f>
        <v>Adult Only</v>
      </c>
      <c r="AO2443" s="14" t="str">
        <f aca="false">IF(U2443=V2443,"Same","Changed")</f>
        <v>Same</v>
      </c>
    </row>
    <row r="2444" customFormat="false" ht="15" hidden="false" customHeight="false" outlineLevel="0" collapsed="false">
      <c r="A2444" s="0" t="n">
        <v>2588</v>
      </c>
      <c r="B2444" s="0" t="s">
        <v>80</v>
      </c>
      <c r="C2444" s="0" t="n">
        <v>1</v>
      </c>
      <c r="D2444" s="0" t="n">
        <v>185</v>
      </c>
      <c r="E2444" s="0" t="n">
        <v>2016</v>
      </c>
      <c r="F2444" s="0" t="s">
        <v>106</v>
      </c>
      <c r="G2444" s="0" t="n">
        <v>17</v>
      </c>
      <c r="H2444" s="0" t="n">
        <v>18</v>
      </c>
      <c r="I2444" s="0" t="n">
        <v>1</v>
      </c>
      <c r="J2444" s="0" t="n">
        <v>1</v>
      </c>
      <c r="K2444" s="0" t="n">
        <v>2</v>
      </c>
      <c r="L2444" s="0" t="n">
        <v>0</v>
      </c>
      <c r="M2444" s="0" t="n">
        <v>0</v>
      </c>
      <c r="N2444" s="0" t="s">
        <v>112</v>
      </c>
      <c r="O2444" s="0" t="s">
        <v>92</v>
      </c>
      <c r="P2444" s="0" t="s">
        <v>116</v>
      </c>
      <c r="Q2444" s="0" t="s">
        <v>94</v>
      </c>
      <c r="R2444" s="0" t="n">
        <v>0</v>
      </c>
      <c r="S2444" s="0" t="n">
        <v>0</v>
      </c>
      <c r="T2444" s="0" t="n">
        <v>0</v>
      </c>
      <c r="U2444" s="0" t="s">
        <v>95</v>
      </c>
      <c r="V2444" s="0" t="s">
        <v>95</v>
      </c>
      <c r="W2444" s="0" t="n">
        <v>0</v>
      </c>
      <c r="X2444" s="0" t="s">
        <v>86</v>
      </c>
      <c r="Y2444" s="0" t="n">
        <v>298</v>
      </c>
      <c r="Z2444" s="0" t="n">
        <v>0</v>
      </c>
      <c r="AA2444" s="0" t="n">
        <v>0</v>
      </c>
      <c r="AB2444" s="0" t="s">
        <v>101</v>
      </c>
      <c r="AC2444" s="0" t="n">
        <v>86</v>
      </c>
      <c r="AD2444" s="0" t="n">
        <v>0</v>
      </c>
      <c r="AE2444" s="0" t="n">
        <v>0</v>
      </c>
      <c r="AF2444" s="0" t="s">
        <v>96</v>
      </c>
      <c r="AG2444" s="13" t="n">
        <v>42447</v>
      </c>
      <c r="AH2444" s="25" t="n">
        <f aca="false">I2444+J2444</f>
        <v>2</v>
      </c>
      <c r="AI2444" s="25" t="n">
        <f aca="false">K2444+L2444+M2444</f>
        <v>2</v>
      </c>
      <c r="AJ2444" s="25" t="n">
        <f aca="false">AC2444*AH2444</f>
        <v>172</v>
      </c>
      <c r="AK2444" s="0" t="str">
        <f aca="false">IF(C2444=1,"Cancelled","Completed")</f>
        <v>Cancelled</v>
      </c>
      <c r="AL2444" s="0" t="str">
        <f aca="false">_xlfn.IFS(D2444&lt;=7,"0-7 Days",D2444&lt;=30,"8-30 Days",D2444&lt;=90,"31-90 Days",TRUE(),"90+ Days")</f>
        <v>90+ Days</v>
      </c>
      <c r="AM2444" s="0" t="str">
        <f aca="false">_xlfn.IFS(OR(F2444="December",F2444="January",F2444="February"),"Winter",OR(F2444="March",F2444="April",F2444="May"),"Spring",OR(F2444="June",F2444="July",F2444="August"),"Summer",TRUE(),"Autumn")</f>
        <v>Spring</v>
      </c>
      <c r="AN2444" s="0" t="str">
        <f aca="false">IF(L2444+M2444&gt;0,"Family","Adult Only")</f>
        <v>Adult Only</v>
      </c>
      <c r="AO2444" s="0" t="str">
        <f aca="false">IF(U2444=V2444,"Same","Changed")</f>
        <v>Same</v>
      </c>
    </row>
    <row r="2445" customFormat="false" ht="15" hidden="false" customHeight="false" outlineLevel="0" collapsed="false">
      <c r="A2445" s="14" t="n">
        <v>2589</v>
      </c>
      <c r="B2445" s="14" t="s">
        <v>90</v>
      </c>
      <c r="C2445" s="14" t="n">
        <v>1</v>
      </c>
      <c r="D2445" s="14" t="n">
        <v>53</v>
      </c>
      <c r="E2445" s="14" t="n">
        <v>2016</v>
      </c>
      <c r="F2445" s="14" t="s">
        <v>114</v>
      </c>
      <c r="G2445" s="14" t="n">
        <v>40</v>
      </c>
      <c r="H2445" s="14" t="n">
        <v>26</v>
      </c>
      <c r="I2445" s="14" t="n">
        <v>1</v>
      </c>
      <c r="J2445" s="14" t="n">
        <v>2</v>
      </c>
      <c r="K2445" s="14" t="n">
        <v>2</v>
      </c>
      <c r="L2445" s="14" t="n">
        <v>0</v>
      </c>
      <c r="M2445" s="14" t="n">
        <v>0</v>
      </c>
      <c r="N2445" s="14" t="s">
        <v>82</v>
      </c>
      <c r="O2445" s="14" t="s">
        <v>92</v>
      </c>
      <c r="P2445" s="14" t="s">
        <v>116</v>
      </c>
      <c r="Q2445" s="14" t="s">
        <v>94</v>
      </c>
      <c r="R2445" s="14" t="n">
        <v>0</v>
      </c>
      <c r="S2445" s="14" t="n">
        <v>0</v>
      </c>
      <c r="T2445" s="14" t="n">
        <v>0</v>
      </c>
      <c r="U2445" s="14" t="s">
        <v>95</v>
      </c>
      <c r="V2445" s="14" t="s">
        <v>95</v>
      </c>
      <c r="W2445" s="14" t="n">
        <v>0</v>
      </c>
      <c r="X2445" s="14" t="s">
        <v>120</v>
      </c>
      <c r="Y2445" s="14" t="n">
        <v>37</v>
      </c>
      <c r="Z2445" s="14" t="n">
        <v>0</v>
      </c>
      <c r="AA2445" s="14" t="n">
        <v>0</v>
      </c>
      <c r="AB2445" s="14" t="s">
        <v>87</v>
      </c>
      <c r="AC2445" s="14" t="n">
        <v>105</v>
      </c>
      <c r="AD2445" s="14" t="n">
        <v>0</v>
      </c>
      <c r="AE2445" s="14" t="n">
        <v>0</v>
      </c>
      <c r="AF2445" s="14" t="s">
        <v>96</v>
      </c>
      <c r="AG2445" s="15" t="n">
        <v>42612</v>
      </c>
      <c r="AH2445" s="14" t="n">
        <f aca="false">I2445+J2445</f>
        <v>3</v>
      </c>
      <c r="AI2445" s="14" t="n">
        <f aca="false">K2445+L2445+M2445</f>
        <v>2</v>
      </c>
      <c r="AJ2445" s="14" t="n">
        <f aca="false">AC2445*AH2445</f>
        <v>315</v>
      </c>
      <c r="AK2445" s="14" t="str">
        <f aca="false">IF(C2445=1,"Cancelled","Completed")</f>
        <v>Cancelled</v>
      </c>
      <c r="AL2445" s="14" t="str">
        <f aca="false">_xlfn.IFS(D2445&lt;=7,"0-7 Days",D2445&lt;=30,"8-30 Days",D2445&lt;=90,"31-90 Days",TRUE(),"90+ Days")</f>
        <v>31-90 Days</v>
      </c>
      <c r="AM2445" s="14" t="str">
        <f aca="false">_xlfn.IFS(OR(F2445="December",F2445="January",F2445="February"),"Winter",OR(F2445="March",F2445="April",F2445="May"),"Spring",OR(F2445="June",F2445="July",F2445="August"),"Summer",TRUE(),"Autumn")</f>
        <v>Autumn</v>
      </c>
      <c r="AN2445" s="14" t="str">
        <f aca="false">IF(L2445+M2445&gt;0,"Family","Adult Only")</f>
        <v>Adult Only</v>
      </c>
      <c r="AO2445" s="14" t="str">
        <f aca="false">IF(U2445=V2445,"Same","Changed")</f>
        <v>Same</v>
      </c>
    </row>
    <row r="2446" customFormat="false" ht="15" hidden="false" customHeight="false" outlineLevel="0" collapsed="false">
      <c r="A2446" s="0" t="n">
        <v>2591</v>
      </c>
      <c r="B2446" s="0" t="s">
        <v>90</v>
      </c>
      <c r="C2446" s="0" t="n">
        <v>0</v>
      </c>
      <c r="D2446" s="0" t="n">
        <v>323</v>
      </c>
      <c r="E2446" s="0" t="n">
        <v>2017</v>
      </c>
      <c r="F2446" s="0" t="s">
        <v>119</v>
      </c>
      <c r="G2446" s="0" t="n">
        <v>35</v>
      </c>
      <c r="H2446" s="0" t="n">
        <v>29</v>
      </c>
      <c r="I2446" s="0" t="n">
        <v>0</v>
      </c>
      <c r="J2446" s="0" t="n">
        <v>1</v>
      </c>
      <c r="K2446" s="0" t="n">
        <v>2</v>
      </c>
      <c r="L2446" s="0" t="n">
        <v>1</v>
      </c>
      <c r="M2446" s="0" t="n">
        <v>0</v>
      </c>
      <c r="N2446" s="0" t="s">
        <v>82</v>
      </c>
      <c r="O2446" s="0" t="s">
        <v>158</v>
      </c>
      <c r="P2446" s="0" t="s">
        <v>93</v>
      </c>
      <c r="Q2446" s="0" t="s">
        <v>94</v>
      </c>
      <c r="R2446" s="0" t="n">
        <v>0</v>
      </c>
      <c r="S2446" s="0" t="n">
        <v>0</v>
      </c>
      <c r="T2446" s="0" t="n">
        <v>0</v>
      </c>
      <c r="U2446" s="0" t="s">
        <v>95</v>
      </c>
      <c r="V2446" s="0" t="s">
        <v>109</v>
      </c>
      <c r="W2446" s="0" t="n">
        <v>1</v>
      </c>
      <c r="X2446" s="0" t="s">
        <v>86</v>
      </c>
      <c r="Y2446" s="0" t="n">
        <v>9</v>
      </c>
      <c r="Z2446" s="0" t="n">
        <v>0</v>
      </c>
      <c r="AA2446" s="0" t="n">
        <v>0</v>
      </c>
      <c r="AB2446" s="0" t="s">
        <v>87</v>
      </c>
      <c r="AC2446" s="0" t="n">
        <v>125.1</v>
      </c>
      <c r="AD2446" s="0" t="n">
        <v>0</v>
      </c>
      <c r="AE2446" s="0" t="n">
        <v>2</v>
      </c>
      <c r="AF2446" s="0" t="s">
        <v>88</v>
      </c>
      <c r="AG2446" s="13" t="n">
        <v>42977</v>
      </c>
      <c r="AH2446" s="25" t="n">
        <f aca="false">I2446+J2446</f>
        <v>1</v>
      </c>
      <c r="AI2446" s="25" t="n">
        <f aca="false">K2446+L2446+M2446</f>
        <v>3</v>
      </c>
      <c r="AJ2446" s="25" t="n">
        <f aca="false">AC2446*AH2446</f>
        <v>125.1</v>
      </c>
      <c r="AK2446" s="0" t="str">
        <f aca="false">IF(C2446=1,"Cancelled","Completed")</f>
        <v>Completed</v>
      </c>
      <c r="AL2446" s="0" t="str">
        <f aca="false">_xlfn.IFS(D2446&lt;=7,"0-7 Days",D2446&lt;=30,"8-30 Days",D2446&lt;=90,"31-90 Days",TRUE(),"90+ Days")</f>
        <v>90+ Days</v>
      </c>
      <c r="AM2446" s="0" t="str">
        <f aca="false">_xlfn.IFS(OR(F2446="December",F2446="January",F2446="February"),"Winter",OR(F2446="March",F2446="April",F2446="May"),"Spring",OR(F2446="June",F2446="July",F2446="August"),"Summer",TRUE(),"Autumn")</f>
        <v>Summer</v>
      </c>
      <c r="AN2446" s="0" t="str">
        <f aca="false">IF(L2446+M2446&gt;0,"Family","Adult Only")</f>
        <v>Family</v>
      </c>
      <c r="AO2446" s="0" t="str">
        <f aca="false">IF(U2446=V2446,"Same","Changed")</f>
        <v>Changed</v>
      </c>
    </row>
    <row r="2447" customFormat="false" ht="15" hidden="false" customHeight="false" outlineLevel="0" collapsed="false">
      <c r="A2447" s="14" t="n">
        <v>2592</v>
      </c>
      <c r="B2447" s="14" t="s">
        <v>90</v>
      </c>
      <c r="C2447" s="14" t="n">
        <v>0</v>
      </c>
      <c r="D2447" s="14" t="n">
        <v>31</v>
      </c>
      <c r="E2447" s="14" t="n">
        <v>2016</v>
      </c>
      <c r="F2447" s="14" t="s">
        <v>103</v>
      </c>
      <c r="G2447" s="14" t="n">
        <v>12</v>
      </c>
      <c r="H2447" s="14" t="n">
        <v>13</v>
      </c>
      <c r="I2447" s="14" t="n">
        <v>2</v>
      </c>
      <c r="J2447" s="14" t="n">
        <v>1</v>
      </c>
      <c r="K2447" s="14" t="n">
        <v>2</v>
      </c>
      <c r="L2447" s="14" t="n">
        <v>0</v>
      </c>
      <c r="M2447" s="14" t="n">
        <v>0</v>
      </c>
      <c r="N2447" s="14" t="s">
        <v>82</v>
      </c>
      <c r="O2447" s="14" t="s">
        <v>122</v>
      </c>
      <c r="P2447" s="14" t="s">
        <v>99</v>
      </c>
      <c r="Q2447" s="14" t="s">
        <v>94</v>
      </c>
      <c r="R2447" s="14" t="n">
        <v>0</v>
      </c>
      <c r="S2447" s="14" t="n">
        <v>0</v>
      </c>
      <c r="T2447" s="14" t="n">
        <v>0</v>
      </c>
      <c r="U2447" s="14" t="s">
        <v>95</v>
      </c>
      <c r="V2447" s="14" t="s">
        <v>109</v>
      </c>
      <c r="W2447" s="14" t="n">
        <v>0</v>
      </c>
      <c r="X2447" s="14" t="s">
        <v>86</v>
      </c>
      <c r="Y2447" s="14" t="n">
        <v>28</v>
      </c>
      <c r="Z2447" s="14" t="n">
        <v>0</v>
      </c>
      <c r="AA2447" s="14" t="n">
        <v>0</v>
      </c>
      <c r="AB2447" s="14" t="s">
        <v>87</v>
      </c>
      <c r="AC2447" s="14" t="n">
        <v>85</v>
      </c>
      <c r="AD2447" s="14" t="n">
        <v>0</v>
      </c>
      <c r="AE2447" s="14" t="n">
        <v>0</v>
      </c>
      <c r="AF2447" s="14" t="s">
        <v>88</v>
      </c>
      <c r="AG2447" s="15" t="n">
        <v>42445</v>
      </c>
      <c r="AH2447" s="14" t="n">
        <f aca="false">I2447+J2447</f>
        <v>3</v>
      </c>
      <c r="AI2447" s="14" t="n">
        <f aca="false">K2447+L2447+M2447</f>
        <v>2</v>
      </c>
      <c r="AJ2447" s="14" t="n">
        <f aca="false">AC2447*AH2447</f>
        <v>255</v>
      </c>
      <c r="AK2447" s="14" t="str">
        <f aca="false">IF(C2447=1,"Cancelled","Completed")</f>
        <v>Completed</v>
      </c>
      <c r="AL2447" s="14" t="str">
        <f aca="false">_xlfn.IFS(D2447&lt;=7,"0-7 Days",D2447&lt;=30,"8-30 Days",D2447&lt;=90,"31-90 Days",TRUE(),"90+ Days")</f>
        <v>31-90 Days</v>
      </c>
      <c r="AM2447" s="14" t="str">
        <f aca="false">_xlfn.IFS(OR(F2447="December",F2447="January",F2447="February"),"Winter",OR(F2447="March",F2447="April",F2447="May"),"Spring",OR(F2447="June",F2447="July",F2447="August"),"Summer",TRUE(),"Autumn")</f>
        <v>Spring</v>
      </c>
      <c r="AN2447" s="14" t="str">
        <f aca="false">IF(L2447+M2447&gt;0,"Family","Adult Only")</f>
        <v>Adult Only</v>
      </c>
      <c r="AO2447" s="14" t="str">
        <f aca="false">IF(U2447=V2447,"Same","Changed")</f>
        <v>Changed</v>
      </c>
    </row>
    <row r="2448" customFormat="false" ht="15" hidden="false" customHeight="false" outlineLevel="0" collapsed="false">
      <c r="A2448" s="0" t="n">
        <v>2593</v>
      </c>
      <c r="B2448" s="0" t="s">
        <v>80</v>
      </c>
      <c r="C2448" s="0" t="n">
        <v>1</v>
      </c>
      <c r="D2448" s="0" t="n">
        <v>148</v>
      </c>
      <c r="E2448" s="0" t="n">
        <v>2015</v>
      </c>
      <c r="F2448" s="0" t="s">
        <v>111</v>
      </c>
      <c r="G2448" s="0" t="n">
        <v>43</v>
      </c>
      <c r="H2448" s="0" t="n">
        <v>24</v>
      </c>
      <c r="I2448" s="0" t="n">
        <v>0</v>
      </c>
      <c r="J2448" s="0" t="n">
        <v>1</v>
      </c>
      <c r="K2448" s="0" t="n">
        <v>1</v>
      </c>
      <c r="L2448" s="0" t="n">
        <v>0</v>
      </c>
      <c r="M2448" s="0" t="n">
        <v>0</v>
      </c>
      <c r="N2448" s="0" t="s">
        <v>82</v>
      </c>
      <c r="O2448" s="0" t="s">
        <v>92</v>
      </c>
      <c r="P2448" s="0" t="s">
        <v>116</v>
      </c>
      <c r="Q2448" s="0" t="s">
        <v>84</v>
      </c>
      <c r="R2448" s="0" t="n">
        <v>0</v>
      </c>
      <c r="S2448" s="0" t="n">
        <v>0</v>
      </c>
      <c r="T2448" s="0" t="n">
        <v>0</v>
      </c>
      <c r="U2448" s="0" t="s">
        <v>95</v>
      </c>
      <c r="V2448" s="0" t="s">
        <v>95</v>
      </c>
      <c r="W2448" s="0" t="n">
        <v>0</v>
      </c>
      <c r="X2448" s="0" t="s">
        <v>120</v>
      </c>
      <c r="Y2448" s="0" t="n">
        <v>0</v>
      </c>
      <c r="Z2448" s="0" t="n">
        <v>0</v>
      </c>
      <c r="AA2448" s="0" t="n">
        <v>0</v>
      </c>
      <c r="AB2448" s="0" t="s">
        <v>87</v>
      </c>
      <c r="AC2448" s="0" t="n">
        <v>39</v>
      </c>
      <c r="AD2448" s="0" t="n">
        <v>0</v>
      </c>
      <c r="AE2448" s="0" t="n">
        <v>0</v>
      </c>
      <c r="AF2448" s="0" t="s">
        <v>96</v>
      </c>
      <c r="AG2448" s="13" t="n">
        <v>42181</v>
      </c>
      <c r="AH2448" s="25" t="n">
        <f aca="false">I2448+J2448</f>
        <v>1</v>
      </c>
      <c r="AI2448" s="25" t="n">
        <f aca="false">K2448+L2448+M2448</f>
        <v>1</v>
      </c>
      <c r="AJ2448" s="25" t="n">
        <f aca="false">AC2448*AH2448</f>
        <v>39</v>
      </c>
      <c r="AK2448" s="0" t="str">
        <f aca="false">IF(C2448=1,"Cancelled","Completed")</f>
        <v>Cancelled</v>
      </c>
      <c r="AL2448" s="0" t="str">
        <f aca="false">_xlfn.IFS(D2448&lt;=7,"0-7 Days",D2448&lt;=30,"8-30 Days",D2448&lt;=90,"31-90 Days",TRUE(),"90+ Days")</f>
        <v>90+ Days</v>
      </c>
      <c r="AM2448" s="0" t="str">
        <f aca="false">_xlfn.IFS(OR(F2448="December",F2448="January",F2448="February"),"Winter",OR(F2448="March",F2448="April",F2448="May"),"Spring",OR(F2448="June",F2448="July",F2448="August"),"Summer",TRUE(),"Autumn")</f>
        <v>Autumn</v>
      </c>
      <c r="AN2448" s="0" t="str">
        <f aca="false">IF(L2448+M2448&gt;0,"Family","Adult Only")</f>
        <v>Adult Only</v>
      </c>
      <c r="AO2448" s="0" t="str">
        <f aca="false">IF(U2448=V2448,"Same","Changed")</f>
        <v>Same</v>
      </c>
    </row>
    <row r="2449" customFormat="false" ht="15" hidden="false" customHeight="false" outlineLevel="0" collapsed="false">
      <c r="A2449" s="14" t="n">
        <v>2594</v>
      </c>
      <c r="B2449" s="14" t="s">
        <v>80</v>
      </c>
      <c r="C2449" s="14" t="n">
        <v>0</v>
      </c>
      <c r="D2449" s="14" t="n">
        <v>23</v>
      </c>
      <c r="E2449" s="14" t="n">
        <v>2016</v>
      </c>
      <c r="F2449" s="14" t="s">
        <v>103</v>
      </c>
      <c r="G2449" s="14" t="n">
        <v>11</v>
      </c>
      <c r="H2449" s="14" t="n">
        <v>12</v>
      </c>
      <c r="I2449" s="14" t="n">
        <v>0</v>
      </c>
      <c r="J2449" s="14" t="n">
        <v>1</v>
      </c>
      <c r="K2449" s="14" t="n">
        <v>2</v>
      </c>
      <c r="L2449" s="14" t="n">
        <v>0</v>
      </c>
      <c r="M2449" s="14" t="n">
        <v>0</v>
      </c>
      <c r="N2449" s="14" t="s">
        <v>82</v>
      </c>
      <c r="O2449" s="14" t="s">
        <v>115</v>
      </c>
      <c r="P2449" s="14" t="s">
        <v>93</v>
      </c>
      <c r="Q2449" s="14" t="s">
        <v>94</v>
      </c>
      <c r="R2449" s="14" t="n">
        <v>0</v>
      </c>
      <c r="S2449" s="14" t="n">
        <v>0</v>
      </c>
      <c r="T2449" s="14" t="n">
        <v>0</v>
      </c>
      <c r="U2449" s="14" t="s">
        <v>95</v>
      </c>
      <c r="V2449" s="14" t="s">
        <v>109</v>
      </c>
      <c r="W2449" s="14" t="n">
        <v>0</v>
      </c>
      <c r="X2449" s="14" t="s">
        <v>86</v>
      </c>
      <c r="Y2449" s="14" t="n">
        <v>240</v>
      </c>
      <c r="Z2449" s="14" t="n">
        <v>0</v>
      </c>
      <c r="AA2449" s="14" t="n">
        <v>0</v>
      </c>
      <c r="AB2449" s="14" t="s">
        <v>87</v>
      </c>
      <c r="AC2449" s="14" t="n">
        <v>48</v>
      </c>
      <c r="AD2449" s="14" t="n">
        <v>0</v>
      </c>
      <c r="AE2449" s="14" t="n">
        <v>0</v>
      </c>
      <c r="AF2449" s="14" t="s">
        <v>88</v>
      </c>
      <c r="AG2449" s="15" t="n">
        <v>42442</v>
      </c>
      <c r="AH2449" s="14" t="n">
        <f aca="false">I2449+J2449</f>
        <v>1</v>
      </c>
      <c r="AI2449" s="14" t="n">
        <f aca="false">K2449+L2449+M2449</f>
        <v>2</v>
      </c>
      <c r="AJ2449" s="14" t="n">
        <f aca="false">AC2449*AH2449</f>
        <v>48</v>
      </c>
      <c r="AK2449" s="14" t="str">
        <f aca="false">IF(C2449=1,"Cancelled","Completed")</f>
        <v>Completed</v>
      </c>
      <c r="AL2449" s="14" t="str">
        <f aca="false">_xlfn.IFS(D2449&lt;=7,"0-7 Days",D2449&lt;=30,"8-30 Days",D2449&lt;=90,"31-90 Days",TRUE(),"90+ Days")</f>
        <v>8-30 Days</v>
      </c>
      <c r="AM2449" s="14" t="str">
        <f aca="false">_xlfn.IFS(OR(F2449="December",F2449="January",F2449="February"),"Winter",OR(F2449="March",F2449="April",F2449="May"),"Spring",OR(F2449="June",F2449="July",F2449="August"),"Summer",TRUE(),"Autumn")</f>
        <v>Spring</v>
      </c>
      <c r="AN2449" s="14" t="str">
        <f aca="false">IF(L2449+M2449&gt;0,"Family","Adult Only")</f>
        <v>Adult Only</v>
      </c>
      <c r="AO2449" s="14" t="str">
        <f aca="false">IF(U2449=V2449,"Same","Changed")</f>
        <v>Changed</v>
      </c>
    </row>
    <row r="2450" customFormat="false" ht="15" hidden="false" customHeight="false" outlineLevel="0" collapsed="false">
      <c r="A2450" s="0" t="n">
        <v>2595</v>
      </c>
      <c r="B2450" s="0" t="s">
        <v>90</v>
      </c>
      <c r="C2450" s="0" t="n">
        <v>0</v>
      </c>
      <c r="D2450" s="0" t="n">
        <v>6</v>
      </c>
      <c r="E2450" s="0" t="n">
        <v>2017</v>
      </c>
      <c r="F2450" s="0" t="s">
        <v>126</v>
      </c>
      <c r="G2450" s="0" t="n">
        <v>4</v>
      </c>
      <c r="H2450" s="0" t="n">
        <v>25</v>
      </c>
      <c r="I2450" s="0" t="n">
        <v>0</v>
      </c>
      <c r="J2450" s="0" t="n">
        <v>1</v>
      </c>
      <c r="K2450" s="0" t="n">
        <v>2</v>
      </c>
      <c r="L2450" s="0" t="n">
        <v>0</v>
      </c>
      <c r="M2450" s="0" t="n">
        <v>0</v>
      </c>
      <c r="N2450" s="0" t="s">
        <v>107</v>
      </c>
      <c r="O2450" s="0" t="s">
        <v>149</v>
      </c>
      <c r="P2450" s="0" t="s">
        <v>93</v>
      </c>
      <c r="Q2450" s="0" t="s">
        <v>94</v>
      </c>
      <c r="R2450" s="0" t="n">
        <v>0</v>
      </c>
      <c r="S2450" s="0" t="n">
        <v>0</v>
      </c>
      <c r="T2450" s="0" t="n">
        <v>0</v>
      </c>
      <c r="U2450" s="0" t="s">
        <v>95</v>
      </c>
      <c r="V2450" s="0" t="s">
        <v>95</v>
      </c>
      <c r="W2450" s="0" t="n">
        <v>0</v>
      </c>
      <c r="X2450" s="0" t="s">
        <v>86</v>
      </c>
      <c r="Y2450" s="0" t="n">
        <v>9</v>
      </c>
      <c r="Z2450" s="0" t="n">
        <v>0</v>
      </c>
      <c r="AA2450" s="0" t="n">
        <v>0</v>
      </c>
      <c r="AB2450" s="0" t="s">
        <v>87</v>
      </c>
      <c r="AC2450" s="0" t="n">
        <v>88</v>
      </c>
      <c r="AD2450" s="0" t="n">
        <v>0</v>
      </c>
      <c r="AE2450" s="0" t="n">
        <v>0</v>
      </c>
      <c r="AF2450" s="0" t="s">
        <v>88</v>
      </c>
      <c r="AG2450" s="13" t="n">
        <v>42761</v>
      </c>
      <c r="AH2450" s="25" t="n">
        <f aca="false">I2450+J2450</f>
        <v>1</v>
      </c>
      <c r="AI2450" s="25" t="n">
        <f aca="false">K2450+L2450+M2450</f>
        <v>2</v>
      </c>
      <c r="AJ2450" s="25" t="n">
        <f aca="false">AC2450*AH2450</f>
        <v>88</v>
      </c>
      <c r="AK2450" s="0" t="str">
        <f aca="false">IF(C2450=1,"Cancelled","Completed")</f>
        <v>Completed</v>
      </c>
      <c r="AL2450" s="0" t="str">
        <f aca="false">_xlfn.IFS(D2450&lt;=7,"0-7 Days",D2450&lt;=30,"8-30 Days",D2450&lt;=90,"31-90 Days",TRUE(),"90+ Days")</f>
        <v>0-7 Days</v>
      </c>
      <c r="AM2450" s="0" t="str">
        <f aca="false">_xlfn.IFS(OR(F2450="December",F2450="January",F2450="February"),"Winter",OR(F2450="March",F2450="April",F2450="May"),"Spring",OR(F2450="June",F2450="July",F2450="August"),"Summer",TRUE(),"Autumn")</f>
        <v>Winter</v>
      </c>
      <c r="AN2450" s="0" t="str">
        <f aca="false">IF(L2450+M2450&gt;0,"Family","Adult Only")</f>
        <v>Adult Only</v>
      </c>
      <c r="AO2450" s="0" t="str">
        <f aca="false">IF(U2450=V2450,"Same","Changed")</f>
        <v>Same</v>
      </c>
    </row>
    <row r="2451" customFormat="false" ht="15" hidden="false" customHeight="false" outlineLevel="0" collapsed="false">
      <c r="A2451" s="14" t="n">
        <v>2596</v>
      </c>
      <c r="B2451" s="14" t="s">
        <v>90</v>
      </c>
      <c r="C2451" s="14" t="n">
        <v>0</v>
      </c>
      <c r="D2451" s="14" t="n">
        <v>215</v>
      </c>
      <c r="E2451" s="14" t="n">
        <v>2016</v>
      </c>
      <c r="F2451" s="14" t="s">
        <v>113</v>
      </c>
      <c r="G2451" s="14" t="n">
        <v>48</v>
      </c>
      <c r="H2451" s="14" t="n">
        <v>21</v>
      </c>
      <c r="I2451" s="14" t="n">
        <v>1</v>
      </c>
      <c r="J2451" s="14" t="n">
        <v>1</v>
      </c>
      <c r="K2451" s="14" t="n">
        <v>1</v>
      </c>
      <c r="L2451" s="14" t="n">
        <v>0</v>
      </c>
      <c r="M2451" s="14" t="n">
        <v>0</v>
      </c>
      <c r="N2451" s="14" t="s">
        <v>82</v>
      </c>
      <c r="O2451" s="14" t="s">
        <v>158</v>
      </c>
      <c r="P2451" s="14" t="s">
        <v>116</v>
      </c>
      <c r="Q2451" s="14" t="s">
        <v>128</v>
      </c>
      <c r="R2451" s="14" t="n">
        <v>0</v>
      </c>
      <c r="S2451" s="14" t="n">
        <v>0</v>
      </c>
      <c r="T2451" s="14" t="n">
        <v>0</v>
      </c>
      <c r="U2451" s="14" t="s">
        <v>95</v>
      </c>
      <c r="V2451" s="14" t="s">
        <v>109</v>
      </c>
      <c r="W2451" s="14" t="n">
        <v>1</v>
      </c>
      <c r="X2451" s="14" t="s">
        <v>86</v>
      </c>
      <c r="Y2451" s="14" t="n">
        <v>0</v>
      </c>
      <c r="Z2451" s="14" t="n">
        <v>233</v>
      </c>
      <c r="AA2451" s="14" t="n">
        <v>0</v>
      </c>
      <c r="AB2451" s="14" t="s">
        <v>87</v>
      </c>
      <c r="AC2451" s="14" t="n">
        <v>75</v>
      </c>
      <c r="AD2451" s="14" t="n">
        <v>0</v>
      </c>
      <c r="AE2451" s="14" t="n">
        <v>0</v>
      </c>
      <c r="AF2451" s="14" t="s">
        <v>88</v>
      </c>
      <c r="AG2451" s="15" t="n">
        <v>42697</v>
      </c>
      <c r="AH2451" s="14" t="n">
        <f aca="false">I2451+J2451</f>
        <v>2</v>
      </c>
      <c r="AI2451" s="14" t="n">
        <f aca="false">K2451+L2451+M2451</f>
        <v>1</v>
      </c>
      <c r="AJ2451" s="14" t="n">
        <f aca="false">AC2451*AH2451</f>
        <v>150</v>
      </c>
      <c r="AK2451" s="14" t="str">
        <f aca="false">IF(C2451=1,"Cancelled","Completed")</f>
        <v>Completed</v>
      </c>
      <c r="AL2451" s="14" t="str">
        <f aca="false">_xlfn.IFS(D2451&lt;=7,"0-7 Days",D2451&lt;=30,"8-30 Days",D2451&lt;=90,"31-90 Days",TRUE(),"90+ Days")</f>
        <v>90+ Days</v>
      </c>
      <c r="AM2451" s="14" t="str">
        <f aca="false">_xlfn.IFS(OR(F2451="December",F2451="January",F2451="February"),"Winter",OR(F2451="March",F2451="April",F2451="May"),"Spring",OR(F2451="June",F2451="July",F2451="August"),"Summer",TRUE(),"Autumn")</f>
        <v>Autumn</v>
      </c>
      <c r="AN2451" s="14" t="str">
        <f aca="false">IF(L2451+M2451&gt;0,"Family","Adult Only")</f>
        <v>Adult Only</v>
      </c>
      <c r="AO2451" s="14" t="str">
        <f aca="false">IF(U2451=V2451,"Same","Changed")</f>
        <v>Changed</v>
      </c>
    </row>
    <row r="2452" customFormat="false" ht="15" hidden="false" customHeight="false" outlineLevel="0" collapsed="false">
      <c r="A2452" s="0" t="n">
        <v>2597</v>
      </c>
      <c r="B2452" s="0" t="s">
        <v>90</v>
      </c>
      <c r="C2452" s="0" t="n">
        <v>0</v>
      </c>
      <c r="D2452" s="0" t="n">
        <v>61</v>
      </c>
      <c r="E2452" s="0" t="n">
        <v>2017</v>
      </c>
      <c r="F2452" s="0" t="s">
        <v>106</v>
      </c>
      <c r="G2452" s="0" t="n">
        <v>16</v>
      </c>
      <c r="H2452" s="0" t="n">
        <v>22</v>
      </c>
      <c r="I2452" s="0" t="n">
        <v>2</v>
      </c>
      <c r="J2452" s="0" t="n">
        <v>1</v>
      </c>
      <c r="K2452" s="0" t="n">
        <v>2</v>
      </c>
      <c r="L2452" s="0" t="n">
        <v>0</v>
      </c>
      <c r="M2452" s="0" t="n">
        <v>0</v>
      </c>
      <c r="N2452" s="0" t="s">
        <v>82</v>
      </c>
      <c r="O2452" s="0" t="s">
        <v>122</v>
      </c>
      <c r="P2452" s="0" t="s">
        <v>93</v>
      </c>
      <c r="Q2452" s="0" t="s">
        <v>94</v>
      </c>
      <c r="R2452" s="0" t="n">
        <v>0</v>
      </c>
      <c r="S2452" s="0" t="n">
        <v>0</v>
      </c>
      <c r="T2452" s="0" t="n">
        <v>0</v>
      </c>
      <c r="U2452" s="0" t="s">
        <v>109</v>
      </c>
      <c r="V2452" s="0" t="s">
        <v>109</v>
      </c>
      <c r="W2452" s="0" t="n">
        <v>0</v>
      </c>
      <c r="X2452" s="0" t="s">
        <v>86</v>
      </c>
      <c r="Y2452" s="0" t="n">
        <v>9</v>
      </c>
      <c r="Z2452" s="0" t="n">
        <v>0</v>
      </c>
      <c r="AA2452" s="0" t="n">
        <v>0</v>
      </c>
      <c r="AB2452" s="0" t="s">
        <v>87</v>
      </c>
      <c r="AC2452" s="0" t="n">
        <v>135</v>
      </c>
      <c r="AD2452" s="0" t="n">
        <v>0</v>
      </c>
      <c r="AE2452" s="0" t="n">
        <v>1</v>
      </c>
      <c r="AF2452" s="0" t="s">
        <v>88</v>
      </c>
      <c r="AG2452" s="13" t="n">
        <v>42850</v>
      </c>
      <c r="AH2452" s="25" t="n">
        <f aca="false">I2452+J2452</f>
        <v>3</v>
      </c>
      <c r="AI2452" s="25" t="n">
        <f aca="false">K2452+L2452+M2452</f>
        <v>2</v>
      </c>
      <c r="AJ2452" s="25" t="n">
        <f aca="false">AC2452*AH2452</f>
        <v>405</v>
      </c>
      <c r="AK2452" s="0" t="str">
        <f aca="false">IF(C2452=1,"Cancelled","Completed")</f>
        <v>Completed</v>
      </c>
      <c r="AL2452" s="0" t="str">
        <f aca="false">_xlfn.IFS(D2452&lt;=7,"0-7 Days",D2452&lt;=30,"8-30 Days",D2452&lt;=90,"31-90 Days",TRUE(),"90+ Days")</f>
        <v>31-90 Days</v>
      </c>
      <c r="AM2452" s="0" t="str">
        <f aca="false">_xlfn.IFS(OR(F2452="December",F2452="January",F2452="February"),"Winter",OR(F2452="March",F2452="April",F2452="May"),"Spring",OR(F2452="June",F2452="July",F2452="August"),"Summer",TRUE(),"Autumn")</f>
        <v>Spring</v>
      </c>
      <c r="AN2452" s="0" t="str">
        <f aca="false">IF(L2452+M2452&gt;0,"Family","Adult Only")</f>
        <v>Adult Only</v>
      </c>
      <c r="AO2452" s="0" t="str">
        <f aca="false">IF(U2452=V2452,"Same","Changed")</f>
        <v>Same</v>
      </c>
    </row>
    <row r="2453" customFormat="false" ht="15" hidden="false" customHeight="false" outlineLevel="0" collapsed="false">
      <c r="A2453" s="14" t="n">
        <v>2598</v>
      </c>
      <c r="B2453" s="14" t="s">
        <v>90</v>
      </c>
      <c r="C2453" s="14" t="n">
        <v>1</v>
      </c>
      <c r="D2453" s="14" t="n">
        <v>34</v>
      </c>
      <c r="E2453" s="14" t="n">
        <v>2016</v>
      </c>
      <c r="F2453" s="14" t="s">
        <v>113</v>
      </c>
      <c r="G2453" s="14" t="n">
        <v>49</v>
      </c>
      <c r="H2453" s="14" t="n">
        <v>27</v>
      </c>
      <c r="I2453" s="14" t="n">
        <v>2</v>
      </c>
      <c r="J2453" s="14" t="n">
        <v>1</v>
      </c>
      <c r="K2453" s="14" t="n">
        <v>2</v>
      </c>
      <c r="L2453" s="14" t="n">
        <v>0</v>
      </c>
      <c r="M2453" s="14" t="n">
        <v>0</v>
      </c>
      <c r="N2453" s="14" t="s">
        <v>82</v>
      </c>
      <c r="O2453" s="14" t="s">
        <v>92</v>
      </c>
      <c r="P2453" s="14" t="s">
        <v>116</v>
      </c>
      <c r="Q2453" s="14" t="s">
        <v>94</v>
      </c>
      <c r="R2453" s="14" t="n">
        <v>0</v>
      </c>
      <c r="S2453" s="14" t="n">
        <v>0</v>
      </c>
      <c r="T2453" s="14" t="n">
        <v>0</v>
      </c>
      <c r="U2453" s="14" t="s">
        <v>95</v>
      </c>
      <c r="V2453" s="14" t="s">
        <v>95</v>
      </c>
      <c r="W2453" s="14" t="n">
        <v>0</v>
      </c>
      <c r="X2453" s="14" t="s">
        <v>86</v>
      </c>
      <c r="Y2453" s="14" t="n">
        <v>0</v>
      </c>
      <c r="Z2453" s="14" t="n">
        <v>0</v>
      </c>
      <c r="AA2453" s="14" t="n">
        <v>0</v>
      </c>
      <c r="AB2453" s="14" t="s">
        <v>101</v>
      </c>
      <c r="AC2453" s="14" t="n">
        <v>75</v>
      </c>
      <c r="AD2453" s="14" t="n">
        <v>0</v>
      </c>
      <c r="AE2453" s="14" t="n">
        <v>0</v>
      </c>
      <c r="AF2453" s="14" t="s">
        <v>96</v>
      </c>
      <c r="AG2453" s="15" t="n">
        <v>42699</v>
      </c>
      <c r="AH2453" s="14" t="n">
        <f aca="false">I2453+J2453</f>
        <v>3</v>
      </c>
      <c r="AI2453" s="14" t="n">
        <f aca="false">K2453+L2453+M2453</f>
        <v>2</v>
      </c>
      <c r="AJ2453" s="14" t="n">
        <f aca="false">AC2453*AH2453</f>
        <v>225</v>
      </c>
      <c r="AK2453" s="14" t="str">
        <f aca="false">IF(C2453=1,"Cancelled","Completed")</f>
        <v>Cancelled</v>
      </c>
      <c r="AL2453" s="14" t="str">
        <f aca="false">_xlfn.IFS(D2453&lt;=7,"0-7 Days",D2453&lt;=30,"8-30 Days",D2453&lt;=90,"31-90 Days",TRUE(),"90+ Days")</f>
        <v>31-90 Days</v>
      </c>
      <c r="AM2453" s="14" t="str">
        <f aca="false">_xlfn.IFS(OR(F2453="December",F2453="January",F2453="February"),"Winter",OR(F2453="March",F2453="April",F2453="May"),"Spring",OR(F2453="June",F2453="July",F2453="August"),"Summer",TRUE(),"Autumn")</f>
        <v>Autumn</v>
      </c>
      <c r="AN2453" s="14" t="str">
        <f aca="false">IF(L2453+M2453&gt;0,"Family","Adult Only")</f>
        <v>Adult Only</v>
      </c>
      <c r="AO2453" s="14" t="str">
        <f aca="false">IF(U2453=V2453,"Same","Changed")</f>
        <v>Same</v>
      </c>
    </row>
    <row r="2454" customFormat="false" ht="15" hidden="false" customHeight="false" outlineLevel="0" collapsed="false">
      <c r="A2454" s="0" t="n">
        <v>2600</v>
      </c>
      <c r="B2454" s="0" t="s">
        <v>90</v>
      </c>
      <c r="C2454" s="0" t="n">
        <v>1</v>
      </c>
      <c r="D2454" s="0" t="n">
        <v>50</v>
      </c>
      <c r="E2454" s="0" t="n">
        <v>2015</v>
      </c>
      <c r="F2454" s="0" t="s">
        <v>111</v>
      </c>
      <c r="G2454" s="0" t="n">
        <v>43</v>
      </c>
      <c r="H2454" s="0" t="n">
        <v>24</v>
      </c>
      <c r="I2454" s="0" t="n">
        <v>0</v>
      </c>
      <c r="J2454" s="0" t="n">
        <v>1</v>
      </c>
      <c r="K2454" s="0" t="n">
        <v>2</v>
      </c>
      <c r="L2454" s="0" t="n">
        <v>0</v>
      </c>
      <c r="M2454" s="0" t="n">
        <v>0</v>
      </c>
      <c r="N2454" s="0" t="s">
        <v>112</v>
      </c>
      <c r="O2454" s="0" t="s">
        <v>92</v>
      </c>
      <c r="P2454" s="0" t="s">
        <v>116</v>
      </c>
      <c r="Q2454" s="0" t="s">
        <v>94</v>
      </c>
      <c r="R2454" s="0" t="n">
        <v>0</v>
      </c>
      <c r="S2454" s="0" t="n">
        <v>0</v>
      </c>
      <c r="T2454" s="0" t="n">
        <v>0</v>
      </c>
      <c r="U2454" s="0" t="s">
        <v>95</v>
      </c>
      <c r="V2454" s="0" t="s">
        <v>95</v>
      </c>
      <c r="W2454" s="0" t="n">
        <v>0</v>
      </c>
      <c r="X2454" s="0" t="s">
        <v>120</v>
      </c>
      <c r="Y2454" s="0" t="n">
        <v>0</v>
      </c>
      <c r="Z2454" s="0" t="n">
        <v>0</v>
      </c>
      <c r="AA2454" s="0" t="n">
        <v>0</v>
      </c>
      <c r="AB2454" s="0" t="s">
        <v>87</v>
      </c>
      <c r="AC2454" s="0" t="n">
        <v>146</v>
      </c>
      <c r="AD2454" s="0" t="n">
        <v>0</v>
      </c>
      <c r="AE2454" s="0" t="n">
        <v>0</v>
      </c>
      <c r="AF2454" s="0" t="s">
        <v>96</v>
      </c>
      <c r="AG2454" s="13" t="n">
        <v>42292</v>
      </c>
      <c r="AH2454" s="25" t="n">
        <f aca="false">I2454+J2454</f>
        <v>1</v>
      </c>
      <c r="AI2454" s="25" t="n">
        <f aca="false">K2454+L2454+M2454</f>
        <v>2</v>
      </c>
      <c r="AJ2454" s="25" t="n">
        <f aca="false">AC2454*AH2454</f>
        <v>146</v>
      </c>
      <c r="AK2454" s="0" t="str">
        <f aca="false">IF(C2454=1,"Cancelled","Completed")</f>
        <v>Cancelled</v>
      </c>
      <c r="AL2454" s="0" t="str">
        <f aca="false">_xlfn.IFS(D2454&lt;=7,"0-7 Days",D2454&lt;=30,"8-30 Days",D2454&lt;=90,"31-90 Days",TRUE(),"90+ Days")</f>
        <v>31-90 Days</v>
      </c>
      <c r="AM2454" s="0" t="str">
        <f aca="false">_xlfn.IFS(OR(F2454="December",F2454="January",F2454="February"),"Winter",OR(F2454="March",F2454="April",F2454="May"),"Spring",OR(F2454="June",F2454="July",F2454="August"),"Summer",TRUE(),"Autumn")</f>
        <v>Autumn</v>
      </c>
      <c r="AN2454" s="0" t="str">
        <f aca="false">IF(L2454+M2454&gt;0,"Family","Adult Only")</f>
        <v>Adult Only</v>
      </c>
      <c r="AO2454" s="0" t="str">
        <f aca="false">IF(U2454=V2454,"Same","Changed")</f>
        <v>Same</v>
      </c>
    </row>
    <row r="2456" customFormat="false" ht="15" hidden="false" customHeight="false" outlineLevel="0" collapsed="false">
      <c r="A2456" s="9" t="s">
        <v>233</v>
      </c>
    </row>
    <row r="2457" customFormat="false" ht="15" hidden="false" customHeight="false" outlineLevel="0" collapsed="false">
      <c r="A2457" s="26" t="s">
        <v>224</v>
      </c>
      <c r="B2457" s="27" t="s">
        <v>234</v>
      </c>
    </row>
    <row r="2458" customFormat="false" ht="15" hidden="false" customHeight="false" outlineLevel="0" collapsed="false">
      <c r="A2458" s="26" t="s">
        <v>225</v>
      </c>
      <c r="B2458" s="27" t="s">
        <v>235</v>
      </c>
    </row>
    <row r="2459" customFormat="false" ht="15" hidden="false" customHeight="false" outlineLevel="0" collapsed="false">
      <c r="A2459" s="26" t="s">
        <v>226</v>
      </c>
      <c r="B2459" s="27" t="s">
        <v>236</v>
      </c>
    </row>
    <row r="2460" customFormat="false" ht="15" hidden="false" customHeight="false" outlineLevel="0" collapsed="false">
      <c r="A2460" s="26" t="s">
        <v>227</v>
      </c>
      <c r="B2460" s="27" t="s">
        <v>237</v>
      </c>
    </row>
    <row r="2461" customFormat="false" ht="15" hidden="false" customHeight="false" outlineLevel="0" collapsed="false">
      <c r="A2461" s="26" t="s">
        <v>228</v>
      </c>
      <c r="B2461" s="27" t="s">
        <v>238</v>
      </c>
    </row>
    <row r="2462" customFormat="false" ht="15" hidden="false" customHeight="false" outlineLevel="0" collapsed="false">
      <c r="A2462" s="26" t="s">
        <v>229</v>
      </c>
      <c r="B2462" s="27" t="s">
        <v>239</v>
      </c>
    </row>
    <row r="2463" customFormat="false" ht="15" hidden="false" customHeight="false" outlineLevel="0" collapsed="false">
      <c r="A2463" s="26" t="s">
        <v>230</v>
      </c>
      <c r="B2463" s="27" t="s">
        <v>240</v>
      </c>
    </row>
    <row r="2464" customFormat="false" ht="15" hidden="false" customHeight="false" outlineLevel="0" collapsed="false">
      <c r="A2464" s="26" t="s">
        <v>231</v>
      </c>
      <c r="B2464" s="27" t="s">
        <v>241</v>
      </c>
    </row>
  </sheetData>
  <mergeCells count="1">
    <mergeCell ref="A1:A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B2:J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0" min="2" style="0" width="13.5"/>
  </cols>
  <sheetData>
    <row r="2" customFormat="false" ht="27.75" hidden="false" customHeight="true" outlineLevel="0" collapsed="false">
      <c r="B2" s="1" t="s">
        <v>242</v>
      </c>
      <c r="C2" s="1"/>
      <c r="D2" s="1"/>
      <c r="E2" s="1"/>
      <c r="F2" s="1"/>
      <c r="G2" s="1"/>
      <c r="H2" s="1"/>
      <c r="I2" s="1"/>
      <c r="J2" s="1"/>
    </row>
    <row r="3" customFormat="false" ht="27.75" hidden="false" customHeight="true" outlineLevel="0" collapsed="false">
      <c r="B3" s="28" t="s">
        <v>243</v>
      </c>
      <c r="C3" s="28"/>
      <c r="D3" s="28"/>
      <c r="E3" s="28"/>
      <c r="F3" s="28"/>
      <c r="G3" s="28"/>
      <c r="H3" s="28"/>
      <c r="I3" s="28"/>
      <c r="J3" s="28"/>
    </row>
    <row r="5" customFormat="false" ht="15" hidden="false" customHeight="false" outlineLevel="0" collapsed="false">
      <c r="B5" s="29" t="s">
        <v>244</v>
      </c>
      <c r="C5" s="29"/>
      <c r="D5" s="29" t="s">
        <v>245</v>
      </c>
      <c r="E5" s="29"/>
      <c r="F5" s="29" t="s">
        <v>246</v>
      </c>
      <c r="G5" s="29"/>
      <c r="H5" s="29" t="s">
        <v>247</v>
      </c>
      <c r="I5" s="29"/>
    </row>
    <row r="6" customFormat="false" ht="22.05" hidden="false" customHeight="false" outlineLevel="0" collapsed="false">
      <c r="B6" s="30" t="n">
        <f aca="false">COUNTA('Cleaned Data'!$A$4:$A$2454)</f>
        <v>2451</v>
      </c>
      <c r="C6" s="30"/>
      <c r="D6" s="30" t="n">
        <f aca="false">COUNTIF('Cleaned Data'!$C$4:$C$2454,1)</f>
        <v>887</v>
      </c>
      <c r="E6" s="30"/>
      <c r="F6" s="31" t="n">
        <f aca="false">COUNTIF('Cleaned Data'!$C$4:$C$2454,1)/COUNTA('Cleaned Data'!$A$4:$A$2454)</f>
        <v>0.361893104855161</v>
      </c>
      <c r="G6" s="31"/>
      <c r="H6" s="32" t="n">
        <f aca="false">SUMIFS('Cleaned Data'!$AJ$4:$AJ$2454,'Cleaned Data'!$C$4:$C$2454,0)</f>
        <v>533753.22</v>
      </c>
      <c r="I6" s="32"/>
    </row>
    <row r="8" customFormat="false" ht="15" hidden="false" customHeight="false" outlineLevel="0" collapsed="false">
      <c r="B8" s="29" t="s">
        <v>248</v>
      </c>
      <c r="C8" s="29"/>
      <c r="D8" s="29" t="s">
        <v>249</v>
      </c>
      <c r="E8" s="29"/>
      <c r="F8" s="29" t="s">
        <v>250</v>
      </c>
      <c r="G8" s="29"/>
      <c r="H8" s="29" t="s">
        <v>251</v>
      </c>
      <c r="I8" s="29"/>
    </row>
    <row r="9" customFormat="false" ht="22.05" hidden="false" customHeight="false" outlineLevel="0" collapsed="false">
      <c r="B9" s="33" t="n">
        <f aca="false">AVERAGE('Cleaned Data'!$AC$4:$AC$2454)</f>
        <v>102.569518563851</v>
      </c>
      <c r="C9" s="33"/>
      <c r="D9" s="34" t="n">
        <f aca="false">AVERAGE('Cleaned Data'!$D$4:$D$2454)</f>
        <v>99.8731130150959</v>
      </c>
      <c r="E9" s="34"/>
      <c r="F9" s="35" t="n">
        <f aca="false">AVERAGE('Cleaned Data'!$AH$4:$AH$2454)</f>
        <v>3.41289269685843</v>
      </c>
      <c r="G9" s="35"/>
      <c r="H9" s="31" t="n">
        <f aca="false">COUNTIF('Cleaned Data'!$R$4:$R$2454,1)/COUNTA('Cleaned Data'!$A$4:$A$2454)</f>
        <v>0.0277437780497756</v>
      </c>
      <c r="I9" s="31"/>
    </row>
    <row r="12" customFormat="false" ht="15" hidden="false" customHeight="false" outlineLevel="0" collapsed="false">
      <c r="B12" s="17" t="s">
        <v>252</v>
      </c>
      <c r="C12" s="17" t="s">
        <v>253</v>
      </c>
      <c r="D12" s="17" t="s">
        <v>254</v>
      </c>
      <c r="E12" s="17" t="s">
        <v>255</v>
      </c>
    </row>
    <row r="13" customFormat="false" ht="15" hidden="false" customHeight="false" outlineLevel="0" collapsed="false">
      <c r="B13" s="36" t="s">
        <v>90</v>
      </c>
      <c r="C13" s="36" t="n">
        <f aca="false">COUNTIF('Cleaned Data'!$B$4:$B$2454,B13)</f>
        <v>1553</v>
      </c>
      <c r="D13" s="37" t="n">
        <f aca="false">COUNTIFS('Cleaned Data'!$B$4:$B$2454,B13,'Cleaned Data'!$C$4:$C$2454,1)/COUNTIF('Cleaned Data'!$B$4:$B$2454,B13)</f>
        <v>0.400515132002576</v>
      </c>
      <c r="E13" s="38" t="n">
        <f aca="false">SUMIFS('Cleaned Data'!$AJ$4:$AJ$2454,'Cleaned Data'!$B$4:$B$2454,B13,'Cleaned Data'!$C$4:$C$2454,0)</f>
        <v>289666.32</v>
      </c>
    </row>
    <row r="14" customFormat="false" ht="15" hidden="false" customHeight="false" outlineLevel="0" collapsed="false">
      <c r="B14" s="36" t="s">
        <v>80</v>
      </c>
      <c r="C14" s="36" t="n">
        <f aca="false">COUNTIF('Cleaned Data'!$B$4:$B$2454,B14)</f>
        <v>898</v>
      </c>
      <c r="D14" s="37" t="n">
        <f aca="false">COUNTIFS('Cleaned Data'!$B$4:$B$2454,B14,'Cleaned Data'!$C$4:$C$2454,1)/COUNTIF('Cleaned Data'!$B$4:$B$2454,B14)</f>
        <v>0.295100222717149</v>
      </c>
      <c r="E14" s="38" t="n">
        <f aca="false">SUMIFS('Cleaned Data'!$AJ$4:$AJ$2454,'Cleaned Data'!$B$4:$B$2454,B14,'Cleaned Data'!$C$4:$C$2454,0)</f>
        <v>244086.9</v>
      </c>
    </row>
    <row r="17" customFormat="false" ht="15" hidden="false" customHeight="false" outlineLevel="0" collapsed="false">
      <c r="B17" s="17" t="s">
        <v>227</v>
      </c>
      <c r="C17" s="17" t="s">
        <v>256</v>
      </c>
    </row>
    <row r="18" customFormat="false" ht="15" hidden="false" customHeight="false" outlineLevel="0" collapsed="false">
      <c r="B18" s="36" t="s">
        <v>257</v>
      </c>
      <c r="C18" s="36" t="n">
        <f aca="false">COUNTIF('Cleaned Data'!$C$4:$C$2454,0)</f>
        <v>1564</v>
      </c>
    </row>
    <row r="19" customFormat="false" ht="15" hidden="false" customHeight="false" outlineLevel="0" collapsed="false">
      <c r="B19" s="36" t="s">
        <v>258</v>
      </c>
      <c r="C19" s="36" t="n">
        <f aca="false">COUNTIF('Cleaned Data'!$C$4:$C$2454,1)</f>
        <v>887</v>
      </c>
    </row>
  </sheetData>
  <mergeCells count="18">
    <mergeCell ref="B2:J2"/>
    <mergeCell ref="B3:J3"/>
    <mergeCell ref="B5:C5"/>
    <mergeCell ref="D5:E5"/>
    <mergeCell ref="F5:G5"/>
    <mergeCell ref="H5:I5"/>
    <mergeCell ref="B6:C6"/>
    <mergeCell ref="D6:E6"/>
    <mergeCell ref="F6:G6"/>
    <mergeCell ref="H6:I6"/>
    <mergeCell ref="B8:C8"/>
    <mergeCell ref="D8:E8"/>
    <mergeCell ref="F8:G8"/>
    <mergeCell ref="H8:I8"/>
    <mergeCell ref="B9:C9"/>
    <mergeCell ref="D9:E9"/>
    <mergeCell ref="F9:G9"/>
    <mergeCell ref="H9:I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I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14"/>
  </cols>
  <sheetData>
    <row r="1" customFormat="false" ht="17.35" hidden="false" customHeight="false" outlineLevel="0" collapsed="false">
      <c r="A1" s="16" t="s">
        <v>259</v>
      </c>
      <c r="B1" s="16"/>
      <c r="C1" s="16"/>
      <c r="D1" s="16"/>
      <c r="E1" s="16"/>
      <c r="F1" s="16"/>
      <c r="G1" s="16"/>
      <c r="H1" s="16"/>
      <c r="I1" s="16"/>
    </row>
    <row r="3" customFormat="false" ht="15" hidden="false" customHeight="false" outlineLevel="0" collapsed="false">
      <c r="A3" s="9" t="s">
        <v>260</v>
      </c>
    </row>
    <row r="4" customFormat="false" ht="15" hidden="false" customHeight="false" outlineLevel="0" collapsed="false">
      <c r="A4" s="17" t="s">
        <v>261</v>
      </c>
      <c r="B4" s="17" t="s">
        <v>253</v>
      </c>
      <c r="C4" s="17" t="s">
        <v>258</v>
      </c>
      <c r="D4" s="17" t="s">
        <v>254</v>
      </c>
      <c r="E4" s="17" t="s">
        <v>226</v>
      </c>
      <c r="F4" s="17" t="s">
        <v>262</v>
      </c>
      <c r="G4" s="17" t="s">
        <v>263</v>
      </c>
      <c r="H4" s="17" t="s">
        <v>264</v>
      </c>
    </row>
    <row r="5" customFormat="false" ht="15" hidden="false" customHeight="false" outlineLevel="0" collapsed="false">
      <c r="A5" s="36" t="s">
        <v>90</v>
      </c>
      <c r="B5" s="36" t="n">
        <f aca="false">COUNTIF('Cleaned Data'!$B$4:$B$2454,A5)</f>
        <v>1553</v>
      </c>
      <c r="C5" s="36" t="n">
        <f aca="false">COUNTIFS('Cleaned Data'!$B$4:$B$2454,A5,'Cleaned Data'!$C$4:$C$2454,1)</f>
        <v>622</v>
      </c>
      <c r="D5" s="37" t="n">
        <f aca="false">IF(A5="","",C5/B5)</f>
        <v>0.400515132002576</v>
      </c>
      <c r="E5" s="38" t="n">
        <f aca="false">SUMIFS('Cleaned Data'!$AJ$4:$AJ$2454,'Cleaned Data'!$B$4:$B$2454,A5,'Cleaned Data'!$C$4:$C$2454,0)</f>
        <v>289666.32</v>
      </c>
      <c r="F5" s="39" t="n">
        <f aca="false">AVERAGEIFS('Cleaned Data'!$AC$4:$AC$2454,'Cleaned Data'!$B$4:$B$2454,A5)</f>
        <v>106.118969735995</v>
      </c>
      <c r="G5" s="40" t="n">
        <f aca="false">AVERAGEIFS('Cleaned Data'!$D$4:$D$2454,'Cleaned Data'!$B$4:$B$2454,A5)</f>
        <v>104.058596265293</v>
      </c>
      <c r="H5" s="41" t="n">
        <f aca="false">AVERAGEIFS('Cleaned Data'!$AH$4:$AH$2454,'Cleaned Data'!$B$4:$B$2454,A5)</f>
        <v>2.95235028976175</v>
      </c>
    </row>
    <row r="6" customFormat="false" ht="15" hidden="false" customHeight="false" outlineLevel="0" collapsed="false">
      <c r="A6" s="42" t="s">
        <v>80</v>
      </c>
      <c r="B6" s="42" t="n">
        <f aca="false">COUNTIF('Cleaned Data'!$B$4:$B$2454,A6)</f>
        <v>898</v>
      </c>
      <c r="C6" s="42" t="n">
        <f aca="false">COUNTIFS('Cleaned Data'!$B$4:$B$2454,A6,'Cleaned Data'!$C$4:$C$2454,1)</f>
        <v>265</v>
      </c>
      <c r="D6" s="43" t="n">
        <f aca="false">IF(A6="","",C6/B6)</f>
        <v>0.295100222717149</v>
      </c>
      <c r="E6" s="44" t="n">
        <f aca="false">SUMIFS('Cleaned Data'!$AJ$4:$AJ$2454,'Cleaned Data'!$B$4:$B$2454,A6,'Cleaned Data'!$C$4:$C$2454,0)</f>
        <v>244086.9</v>
      </c>
      <c r="F6" s="45" t="n">
        <f aca="false">AVERAGEIFS('Cleaned Data'!$AC$4:$AC$2454,'Cleaned Data'!$B$4:$B$2454,A6)</f>
        <v>96.4311024498886</v>
      </c>
      <c r="G6" s="46" t="n">
        <f aca="false">AVERAGEIFS('Cleaned Data'!$D$4:$D$2454,'Cleaned Data'!$B$4:$B$2454,A6)</f>
        <v>92.6347438752784</v>
      </c>
      <c r="H6" s="47" t="n">
        <f aca="false">AVERAGEIFS('Cleaned Data'!$AH$4:$AH$2454,'Cleaned Data'!$B$4:$B$2454,A6)</f>
        <v>4.20935412026726</v>
      </c>
    </row>
    <row r="8" customFormat="false" ht="15" hidden="false" customHeight="false" outlineLevel="0" collapsed="false">
      <c r="A8" s="9" t="s">
        <v>265</v>
      </c>
    </row>
    <row r="9" customFormat="false" ht="15" hidden="false" customHeight="false" outlineLevel="0" collapsed="false">
      <c r="A9" s="17" t="s">
        <v>261</v>
      </c>
      <c r="B9" s="17" t="s">
        <v>253</v>
      </c>
      <c r="C9" s="17" t="s">
        <v>258</v>
      </c>
      <c r="D9" s="17" t="s">
        <v>254</v>
      </c>
      <c r="E9" s="17" t="s">
        <v>226</v>
      </c>
      <c r="F9" s="17" t="s">
        <v>262</v>
      </c>
      <c r="G9" s="17" t="s">
        <v>263</v>
      </c>
      <c r="H9" s="17" t="s">
        <v>264</v>
      </c>
    </row>
    <row r="10" customFormat="false" ht="15" hidden="false" customHeight="false" outlineLevel="0" collapsed="false">
      <c r="A10" s="36" t="s">
        <v>266</v>
      </c>
      <c r="B10" s="36" t="n">
        <f aca="false">COUNTIF('Cleaned Data'!$AL$4:$AL$2454,A10)</f>
        <v>427</v>
      </c>
      <c r="C10" s="36" t="n">
        <f aca="false">COUNTIFS('Cleaned Data'!$AL$4:$AL$2454,A10,'Cleaned Data'!$C$4:$C$2454,1)</f>
        <v>43</v>
      </c>
      <c r="D10" s="37" t="n">
        <f aca="false">IF(A10="","",C10/B10)</f>
        <v>0.100702576112412</v>
      </c>
      <c r="E10" s="38" t="n">
        <f aca="false">SUMIFS('Cleaned Data'!$AJ$4:$AJ$2454,'Cleaned Data'!$AL$4:$AL$2454,A10,'Cleaned Data'!$C$4:$C$2454,0)</f>
        <v>73001.81</v>
      </c>
      <c r="F10" s="39" t="n">
        <f aca="false">AVERAGEIFS('Cleaned Data'!$AC$4:$AC$2454,'Cleaned Data'!$AL$4:$AL$2454,A10)</f>
        <v>93.4628571428572</v>
      </c>
      <c r="G10" s="40" t="n">
        <f aca="false">AVERAGEIFS('Cleaned Data'!$D$4:$D$2454,'Cleaned Data'!$AL$4:$AL$2454,A10)</f>
        <v>2.46370023419204</v>
      </c>
      <c r="H10" s="41" t="n">
        <f aca="false">AVERAGEIFS('Cleaned Data'!$AH$4:$AH$2454,'Cleaned Data'!$AL$4:$AL$2454,A10)</f>
        <v>2.02810304449649</v>
      </c>
    </row>
    <row r="11" customFormat="false" ht="15" hidden="false" customHeight="false" outlineLevel="0" collapsed="false">
      <c r="A11" s="42" t="s">
        <v>267</v>
      </c>
      <c r="B11" s="42" t="n">
        <f aca="false">COUNTIF('Cleaned Data'!$AL$4:$AL$2454,A11)</f>
        <v>388</v>
      </c>
      <c r="C11" s="42" t="n">
        <f aca="false">COUNTIFS('Cleaned Data'!$AL$4:$AL$2454,A11,'Cleaned Data'!$C$4:$C$2454,1)</f>
        <v>112</v>
      </c>
      <c r="D11" s="43" t="n">
        <f aca="false">IF(A11="","",C11/B11)</f>
        <v>0.288659793814433</v>
      </c>
      <c r="E11" s="44" t="n">
        <f aca="false">SUMIFS('Cleaned Data'!$AJ$4:$AJ$2454,'Cleaned Data'!$AL$4:$AL$2454,A11,'Cleaned Data'!$C$4:$C$2454,0)</f>
        <v>85199.21</v>
      </c>
      <c r="F11" s="45" t="n">
        <f aca="false">AVERAGEIFS('Cleaned Data'!$AC$4:$AC$2454,'Cleaned Data'!$AL$4:$AL$2454,A11)</f>
        <v>107.587860824742</v>
      </c>
      <c r="G11" s="46" t="n">
        <f aca="false">AVERAGEIFS('Cleaned Data'!$D$4:$D$2454,'Cleaned Data'!$AL$4:$AL$2454,A11)</f>
        <v>18.0876288659794</v>
      </c>
      <c r="H11" s="47" t="n">
        <f aca="false">AVERAGEIFS('Cleaned Data'!$AH$4:$AH$2454,'Cleaned Data'!$AL$4:$AL$2454,A11)</f>
        <v>2.84278350515464</v>
      </c>
    </row>
    <row r="12" customFormat="false" ht="15" hidden="false" customHeight="false" outlineLevel="0" collapsed="false">
      <c r="A12" s="36" t="s">
        <v>268</v>
      </c>
      <c r="B12" s="36" t="n">
        <f aca="false">COUNTIF('Cleaned Data'!$AL$4:$AL$2454,A12)</f>
        <v>623</v>
      </c>
      <c r="C12" s="36" t="n">
        <f aca="false">COUNTIFS('Cleaned Data'!$AL$4:$AL$2454,A12,'Cleaned Data'!$C$4:$C$2454,1)</f>
        <v>217</v>
      </c>
      <c r="D12" s="37" t="n">
        <f aca="false">IF(A12="","",C12/B12)</f>
        <v>0.348314606741573</v>
      </c>
      <c r="E12" s="38" t="n">
        <f aca="false">SUMIFS('Cleaned Data'!$AJ$4:$AJ$2454,'Cleaned Data'!$AL$4:$AL$2454,A12,'Cleaned Data'!$C$4:$C$2454,0)</f>
        <v>150860.17</v>
      </c>
      <c r="F12" s="39" t="n">
        <f aca="false">AVERAGEIFS('Cleaned Data'!$AC$4:$AC$2454,'Cleaned Data'!$AL$4:$AL$2454,A12)</f>
        <v>107.645794542536</v>
      </c>
      <c r="G12" s="40" t="n">
        <f aca="false">AVERAGEIFS('Cleaned Data'!$D$4:$D$2454,'Cleaned Data'!$AL$4:$AL$2454,A12)</f>
        <v>56.8057784911718</v>
      </c>
      <c r="H12" s="41" t="n">
        <f aca="false">AVERAGEIFS('Cleaned Data'!$AH$4:$AH$2454,'Cleaned Data'!$AL$4:$AL$2454,A12)</f>
        <v>3.69983948635634</v>
      </c>
    </row>
    <row r="13" customFormat="false" ht="15" hidden="false" customHeight="false" outlineLevel="0" collapsed="false">
      <c r="A13" s="42" t="s">
        <v>269</v>
      </c>
      <c r="B13" s="42" t="n">
        <f aca="false">COUNTIF('Cleaned Data'!$AL$4:$AL$2454,A13)</f>
        <v>1013</v>
      </c>
      <c r="C13" s="42" t="n">
        <f aca="false">COUNTIFS('Cleaned Data'!$AL$4:$AL$2454,A13,'Cleaned Data'!$C$4:$C$2454,1)</f>
        <v>515</v>
      </c>
      <c r="D13" s="43" t="n">
        <f aca="false">IF(A13="","",C13/B13)</f>
        <v>0.508390918065153</v>
      </c>
      <c r="E13" s="44" t="n">
        <f aca="false">SUMIFS('Cleaned Data'!$AJ$4:$AJ$2454,'Cleaned Data'!$AL$4:$AL$2454,A13,'Cleaned Data'!$C$4:$C$2454,0)</f>
        <v>224692.03</v>
      </c>
      <c r="F13" s="45" t="n">
        <f aca="false">AVERAGEIFS('Cleaned Data'!$AC$4:$AC$2454,'Cleaned Data'!$AL$4:$AL$2454,A13)</f>
        <v>101.364096742349</v>
      </c>
      <c r="G13" s="46" t="n">
        <f aca="false">AVERAGEIFS('Cleaned Data'!$D$4:$D$2454,'Cleaned Data'!$AL$4:$AL$2454,A13)</f>
        <v>198.745310957552</v>
      </c>
      <c r="H13" s="47" t="n">
        <f aca="false">AVERAGEIFS('Cleaned Data'!$AH$4:$AH$2454,'Cleaned Data'!$AL$4:$AL$2454,A13)</f>
        <v>4.03849950641658</v>
      </c>
    </row>
    <row r="15" customFormat="false" ht="15" hidden="false" customHeight="false" outlineLevel="0" collapsed="false">
      <c r="A15" s="9" t="s">
        <v>270</v>
      </c>
    </row>
    <row r="16" customFormat="false" ht="15" hidden="false" customHeight="false" outlineLevel="0" collapsed="false">
      <c r="A16" s="17" t="s">
        <v>261</v>
      </c>
      <c r="B16" s="17" t="s">
        <v>253</v>
      </c>
      <c r="C16" s="17" t="s">
        <v>258</v>
      </c>
      <c r="D16" s="17" t="s">
        <v>254</v>
      </c>
      <c r="E16" s="17" t="s">
        <v>226</v>
      </c>
      <c r="F16" s="17" t="s">
        <v>262</v>
      </c>
      <c r="G16" s="17" t="s">
        <v>263</v>
      </c>
      <c r="H16" s="17" t="s">
        <v>264</v>
      </c>
    </row>
    <row r="17" customFormat="false" ht="15" hidden="false" customHeight="false" outlineLevel="0" collapsed="false">
      <c r="A17" s="36" t="s">
        <v>86</v>
      </c>
      <c r="B17" s="36" t="n">
        <f aca="false">COUNTIF('Cleaned Data'!$X$4:$X$2454,A17)</f>
        <v>2206</v>
      </c>
      <c r="C17" s="36" t="n">
        <f aca="false">COUNTIFS('Cleaned Data'!$X$4:$X$2454,A17,'Cleaned Data'!$C$4:$C$2454,1)</f>
        <v>647</v>
      </c>
      <c r="D17" s="37" t="n">
        <f aca="false">IF(A17="","",C17/B17)</f>
        <v>0.293291024478695</v>
      </c>
      <c r="E17" s="38" t="n">
        <f aca="false">SUMIFS('Cleaned Data'!$AJ$4:$AJ$2454,'Cleaned Data'!$X$4:$X$2454,A17,'Cleaned Data'!$C$4:$C$2454,0)</f>
        <v>532447.22</v>
      </c>
      <c r="F17" s="39" t="n">
        <f aca="false">AVERAGEIFS('Cleaned Data'!$AC$4:$AC$2454,'Cleaned Data'!$X$4:$X$2454,A17)</f>
        <v>104.334832275612</v>
      </c>
      <c r="G17" s="40" t="n">
        <f aca="false">AVERAGEIFS('Cleaned Data'!$D$4:$D$2454,'Cleaned Data'!$X$4:$X$2454,A17)</f>
        <v>87.1219401631913</v>
      </c>
      <c r="H17" s="41" t="n">
        <f aca="false">AVERAGEIFS('Cleaned Data'!$AH$4:$AH$2454,'Cleaned Data'!$X$4:$X$2454,A17)</f>
        <v>3.4909338168631</v>
      </c>
    </row>
    <row r="18" customFormat="false" ht="15" hidden="false" customHeight="false" outlineLevel="0" collapsed="false">
      <c r="A18" s="42" t="s">
        <v>120</v>
      </c>
      <c r="B18" s="42" t="n">
        <f aca="false">COUNTIF('Cleaned Data'!$X$4:$X$2454,A18)</f>
        <v>241</v>
      </c>
      <c r="C18" s="42" t="n">
        <f aca="false">COUNTIFS('Cleaned Data'!$X$4:$X$2454,A18,'Cleaned Data'!$C$4:$C$2454,1)</f>
        <v>240</v>
      </c>
      <c r="D18" s="43" t="n">
        <f aca="false">IF(A18="","",C18/B18)</f>
        <v>0.995850622406639</v>
      </c>
      <c r="E18" s="44" t="n">
        <f aca="false">SUMIFS('Cleaned Data'!$AJ$4:$AJ$2454,'Cleaned Data'!$X$4:$X$2454,A18,'Cleaned Data'!$C$4:$C$2454,0)</f>
        <v>436</v>
      </c>
      <c r="F18" s="45" t="n">
        <f aca="false">AVERAGEIFS('Cleaned Data'!$AC$4:$AC$2454,'Cleaned Data'!$X$4:$X$2454,A18)</f>
        <v>86.9678423236515</v>
      </c>
      <c r="G18" s="46" t="n">
        <f aca="false">AVERAGEIFS('Cleaned Data'!$D$4:$D$2454,'Cleaned Data'!$X$4:$X$2454,A18)</f>
        <v>216.103734439834</v>
      </c>
      <c r="H18" s="47" t="n">
        <f aca="false">AVERAGEIFS('Cleaned Data'!$AH$4:$AH$2454,'Cleaned Data'!$X$4:$X$2454,A18)</f>
        <v>2.70124481327801</v>
      </c>
    </row>
    <row r="19" customFormat="false" ht="15" hidden="false" customHeight="false" outlineLevel="0" collapsed="false">
      <c r="A19" s="36" t="s">
        <v>172</v>
      </c>
      <c r="B19" s="36" t="n">
        <f aca="false">COUNTIF('Cleaned Data'!$X$4:$X$2454,A19)</f>
        <v>4</v>
      </c>
      <c r="C19" s="36" t="n">
        <f aca="false">COUNTIFS('Cleaned Data'!$X$4:$X$2454,A19,'Cleaned Data'!$C$4:$C$2454,1)</f>
        <v>0</v>
      </c>
      <c r="D19" s="37" t="n">
        <f aca="false">IF(A19="","",C19/B19)</f>
        <v>0</v>
      </c>
      <c r="E19" s="38" t="n">
        <f aca="false">SUMIFS('Cleaned Data'!$AJ$4:$AJ$2454,'Cleaned Data'!$X$4:$X$2454,A19,'Cleaned Data'!$C$4:$C$2454,0)</f>
        <v>870</v>
      </c>
      <c r="F19" s="39" t="n">
        <f aca="false">AVERAGEIFS('Cleaned Data'!$AC$4:$AC$2454,'Cleaned Data'!$X$4:$X$2454,A19)</f>
        <v>69</v>
      </c>
      <c r="G19" s="40" t="n">
        <f aca="false">AVERAGEIFS('Cleaned Data'!$D$4:$D$2454,'Cleaned Data'!$X$4:$X$2454,A19)</f>
        <v>129.25</v>
      </c>
      <c r="H19" s="41" t="n">
        <f aca="false">AVERAGEIFS('Cleaned Data'!$AH$4:$AH$2454,'Cleaned Data'!$X$4:$X$2454,A19)</f>
        <v>3.25</v>
      </c>
    </row>
    <row r="21" customFormat="false" ht="15" hidden="false" customHeight="false" outlineLevel="0" collapsed="false">
      <c r="A21" s="9" t="s">
        <v>271</v>
      </c>
    </row>
    <row r="22" customFormat="false" ht="15" hidden="false" customHeight="false" outlineLevel="0" collapsed="false">
      <c r="A22" s="17" t="s">
        <v>261</v>
      </c>
      <c r="B22" s="17" t="s">
        <v>253</v>
      </c>
      <c r="C22" s="17" t="s">
        <v>258</v>
      </c>
      <c r="D22" s="17" t="s">
        <v>254</v>
      </c>
      <c r="E22" s="17" t="s">
        <v>226</v>
      </c>
      <c r="F22" s="17" t="s">
        <v>262</v>
      </c>
      <c r="G22" s="17" t="s">
        <v>263</v>
      </c>
      <c r="H22" s="17" t="s">
        <v>264</v>
      </c>
    </row>
    <row r="23" customFormat="false" ht="15" hidden="false" customHeight="false" outlineLevel="0" collapsed="false">
      <c r="A23" s="36" t="s">
        <v>93</v>
      </c>
      <c r="B23" s="36" t="n">
        <f aca="false">COUNTIF('Cleaned Data'!$P$4:$P$2454,A23)</f>
        <v>1205</v>
      </c>
      <c r="C23" s="36" t="n">
        <f aca="false">COUNTIFS('Cleaned Data'!$P$4:$P$2454,A23,'Cleaned Data'!$C$4:$C$2454,1)</f>
        <v>453</v>
      </c>
      <c r="D23" s="37" t="n">
        <f aca="false">IF(A23="","",C23/B23)</f>
        <v>0.375933609958506</v>
      </c>
      <c r="E23" s="38" t="n">
        <f aca="false">SUMIFS('Cleaned Data'!$AJ$4:$AJ$2454,'Cleaned Data'!$P$4:$P$2454,A23,'Cleaned Data'!$C$4:$C$2454,0)</f>
        <v>280132.14</v>
      </c>
      <c r="F23" s="39" t="n">
        <f aca="false">AVERAGEIFS('Cleaned Data'!$AC$4:$AC$2454,'Cleaned Data'!$P$4:$P$2454,A23)</f>
        <v>117.536381742739</v>
      </c>
      <c r="G23" s="40" t="n">
        <f aca="false">AVERAGEIFS('Cleaned Data'!$D$4:$D$2454,'Cleaned Data'!$P$4:$P$2454,A23)</f>
        <v>80.741908713693</v>
      </c>
      <c r="H23" s="41" t="n">
        <f aca="false">AVERAGEIFS('Cleaned Data'!$AH$4:$AH$2454,'Cleaned Data'!$P$4:$P$2454,A23)</f>
        <v>3.44564315352697</v>
      </c>
    </row>
    <row r="24" customFormat="false" ht="15" hidden="false" customHeight="false" outlineLevel="0" collapsed="false">
      <c r="A24" s="42" t="s">
        <v>99</v>
      </c>
      <c r="B24" s="42" t="n">
        <f aca="false">COUNTIF('Cleaned Data'!$P$4:$P$2454,A24)</f>
        <v>486</v>
      </c>
      <c r="C24" s="42" t="n">
        <f aca="false">COUNTIFS('Cleaned Data'!$P$4:$P$2454,A24,'Cleaned Data'!$C$4:$C$2454,1)</f>
        <v>142</v>
      </c>
      <c r="D24" s="43" t="n">
        <f aca="false">IF(A24="","",C24/B24)</f>
        <v>0.292181069958848</v>
      </c>
      <c r="E24" s="44" t="n">
        <f aca="false">SUMIFS('Cleaned Data'!$AJ$4:$AJ$2454,'Cleaned Data'!$P$4:$P$2454,A24,'Cleaned Data'!$C$4:$C$2454,0)</f>
        <v>124948.31</v>
      </c>
      <c r="F24" s="45" t="n">
        <f aca="false">AVERAGEIFS('Cleaned Data'!$AC$4:$AC$2454,'Cleaned Data'!$P$4:$P$2454,A24)</f>
        <v>87.0231893004115</v>
      </c>
      <c r="G24" s="46" t="n">
        <f aca="false">AVERAGEIFS('Cleaned Data'!$D$4:$D$2454,'Cleaned Data'!$P$4:$P$2454,A24)</f>
        <v>127.109053497942</v>
      </c>
      <c r="H24" s="47" t="n">
        <f aca="false">AVERAGEIFS('Cleaned Data'!$AH$4:$AH$2454,'Cleaned Data'!$P$4:$P$2454,A24)</f>
        <v>4.14814814814815</v>
      </c>
    </row>
    <row r="25" customFormat="false" ht="15" hidden="false" customHeight="false" outlineLevel="0" collapsed="false">
      <c r="A25" s="36" t="s">
        <v>116</v>
      </c>
      <c r="B25" s="36" t="n">
        <f aca="false">COUNTIF('Cleaned Data'!$P$4:$P$2454,A25)</f>
        <v>369</v>
      </c>
      <c r="C25" s="36" t="n">
        <f aca="false">COUNTIFS('Cleaned Data'!$P$4:$P$2454,A25,'Cleaned Data'!$C$4:$C$2454,1)</f>
        <v>221</v>
      </c>
      <c r="D25" s="37" t="n">
        <f aca="false">IF(A25="","",C25/B25)</f>
        <v>0.598915989159892</v>
      </c>
      <c r="E25" s="38" t="n">
        <f aca="false">SUMIFS('Cleaned Data'!$AJ$4:$AJ$2454,'Cleaned Data'!$P$4:$P$2454,A25,'Cleaned Data'!$C$4:$C$2454,0)</f>
        <v>38312.63</v>
      </c>
      <c r="F25" s="39" t="n">
        <f aca="false">AVERAGEIFS('Cleaned Data'!$AC$4:$AC$2454,'Cleaned Data'!$P$4:$P$2454,A25)</f>
        <v>76.5709485094851</v>
      </c>
      <c r="G25" s="40" t="n">
        <f aca="false">AVERAGEIFS('Cleaned Data'!$D$4:$D$2454,'Cleaned Data'!$P$4:$P$2454,A25)</f>
        <v>187.420054200542</v>
      </c>
      <c r="H25" s="41" t="n">
        <f aca="false">AVERAGEIFS('Cleaned Data'!$AH$4:$AH$2454,'Cleaned Data'!$P$4:$P$2454,A25)</f>
        <v>3.12466124661247</v>
      </c>
    </row>
    <row r="26" customFormat="false" ht="15" hidden="false" customHeight="false" outlineLevel="0" collapsed="false">
      <c r="A26" s="42" t="s">
        <v>84</v>
      </c>
      <c r="B26" s="42" t="n">
        <f aca="false">COUNTIF('Cleaned Data'!$P$4:$P$2454,A26)</f>
        <v>267</v>
      </c>
      <c r="C26" s="42" t="n">
        <f aca="false">COUNTIFS('Cleaned Data'!$P$4:$P$2454,A26,'Cleaned Data'!$C$4:$C$2454,1)</f>
        <v>40</v>
      </c>
      <c r="D26" s="43" t="n">
        <f aca="false">IF(A26="","",C26/B26)</f>
        <v>0.149812734082397</v>
      </c>
      <c r="E26" s="44" t="n">
        <f aca="false">SUMIFS('Cleaned Data'!$AJ$4:$AJ$2454,'Cleaned Data'!$P$4:$P$2454,A26,'Cleaned Data'!$C$4:$C$2454,0)</f>
        <v>78038.53</v>
      </c>
      <c r="F26" s="45" t="n">
        <f aca="false">AVERAGEIFS('Cleaned Data'!$AC$4:$AC$2454,'Cleaned Data'!$P$4:$P$2454,A26)</f>
        <v>117.090337078652</v>
      </c>
      <c r="G26" s="46" t="n">
        <f aca="false">AVERAGEIFS('Cleaned Data'!$D$4:$D$2454,'Cleaned Data'!$P$4:$P$2454,A26)</f>
        <v>53.0786516853933</v>
      </c>
      <c r="H26" s="47" t="n">
        <f aca="false">AVERAGEIFS('Cleaned Data'!$AH$4:$AH$2454,'Cleaned Data'!$P$4:$P$2454,A26)</f>
        <v>2.94756554307116</v>
      </c>
    </row>
    <row r="27" customFormat="false" ht="15" hidden="false" customHeight="false" outlineLevel="0" collapsed="false">
      <c r="A27" s="36" t="s">
        <v>128</v>
      </c>
      <c r="B27" s="36" t="n">
        <f aca="false">COUNTIF('Cleaned Data'!$P$4:$P$2454,A27)</f>
        <v>99</v>
      </c>
      <c r="C27" s="36" t="n">
        <f aca="false">COUNTIFS('Cleaned Data'!$P$4:$P$2454,A27,'Cleaned Data'!$C$4:$C$2454,1)</f>
        <v>28</v>
      </c>
      <c r="D27" s="37" t="n">
        <f aca="false">IF(A27="","",C27/B27)</f>
        <v>0.282828282828283</v>
      </c>
      <c r="E27" s="38" t="n">
        <f aca="false">SUMIFS('Cleaned Data'!$AJ$4:$AJ$2454,'Cleaned Data'!$P$4:$P$2454,A27,'Cleaned Data'!$C$4:$C$2454,0)</f>
        <v>9698.61</v>
      </c>
      <c r="F27" s="39" t="n">
        <f aca="false">AVERAGEIFS('Cleaned Data'!$AC$4:$AC$2454,'Cleaned Data'!$P$4:$P$2454,A27)</f>
        <v>71.1361616161616</v>
      </c>
      <c r="G27" s="40" t="n">
        <f aca="false">AVERAGEIFS('Cleaned Data'!$D$4:$D$2454,'Cleaned Data'!$P$4:$P$2454,A27)</f>
        <v>20.5555555555556</v>
      </c>
      <c r="H27" s="41" t="n">
        <f aca="false">AVERAGEIFS('Cleaned Data'!$AH$4:$AH$2454,'Cleaned Data'!$P$4:$P$2454,A27)</f>
        <v>2.01010101010101</v>
      </c>
    </row>
    <row r="28" customFormat="false" ht="15" hidden="false" customHeight="false" outlineLevel="0" collapsed="false">
      <c r="A28" s="42" t="s">
        <v>168</v>
      </c>
      <c r="B28" s="42" t="n">
        <f aca="false">COUNTIF('Cleaned Data'!$P$4:$P$2454,A28)</f>
        <v>16</v>
      </c>
      <c r="C28" s="42" t="n">
        <f aca="false">COUNTIFS('Cleaned Data'!$P$4:$P$2454,A28,'Cleaned Data'!$C$4:$C$2454,1)</f>
        <v>1</v>
      </c>
      <c r="D28" s="43" t="n">
        <f aca="false">IF(A28="","",C28/B28)</f>
        <v>0.0625</v>
      </c>
      <c r="E28" s="44" t="n">
        <f aca="false">SUMIFS('Cleaned Data'!$AJ$4:$AJ$2454,'Cleaned Data'!$P$4:$P$2454,A28,'Cleaned Data'!$C$4:$C$2454,0)</f>
        <v>6</v>
      </c>
      <c r="F28" s="45" t="n">
        <f aca="false">AVERAGEIFS('Cleaned Data'!$AC$4:$AC$2454,'Cleaned Data'!$P$4:$P$2454,A28)</f>
        <v>0.375</v>
      </c>
      <c r="G28" s="46" t="n">
        <f aca="false">AVERAGEIFS('Cleaned Data'!$D$4:$D$2454,'Cleaned Data'!$P$4:$P$2454,A28)</f>
        <v>20.5</v>
      </c>
      <c r="H28" s="47" t="n">
        <f aca="false">AVERAGEIFS('Cleaned Data'!$AH$4:$AH$2454,'Cleaned Data'!$P$4:$P$2454,A28)</f>
        <v>1.875</v>
      </c>
    </row>
    <row r="29" customFormat="false" ht="15" hidden="false" customHeight="false" outlineLevel="0" collapsed="false">
      <c r="A29" s="36" t="s">
        <v>154</v>
      </c>
      <c r="B29" s="36" t="n">
        <f aca="false">COUNTIF('Cleaned Data'!$P$4:$P$2454,A29)</f>
        <v>9</v>
      </c>
      <c r="C29" s="36" t="n">
        <f aca="false">COUNTIFS('Cleaned Data'!$P$4:$P$2454,A29,'Cleaned Data'!$C$4:$C$2454,1)</f>
        <v>2</v>
      </c>
      <c r="D29" s="37" t="n">
        <f aca="false">IF(A29="","",C29/B29)</f>
        <v>0.222222222222222</v>
      </c>
      <c r="E29" s="38" t="n">
        <f aca="false">SUMIFS('Cleaned Data'!$AJ$4:$AJ$2454,'Cleaned Data'!$P$4:$P$2454,A29,'Cleaned Data'!$C$4:$C$2454,0)</f>
        <v>2617</v>
      </c>
      <c r="F29" s="39" t="n">
        <f aca="false">AVERAGEIFS('Cleaned Data'!$AC$4:$AC$2454,'Cleaned Data'!$P$4:$P$2454,A29)</f>
        <v>100.777777777778</v>
      </c>
      <c r="G29" s="40" t="n">
        <f aca="false">AVERAGEIFS('Cleaned Data'!$D$4:$D$2454,'Cleaned Data'!$P$4:$P$2454,A29)</f>
        <v>3</v>
      </c>
      <c r="H29" s="41" t="n">
        <f aca="false">AVERAGEIFS('Cleaned Data'!$AH$4:$AH$2454,'Cleaned Data'!$P$4:$P$2454,A29)</f>
        <v>3.11111111111111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I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14"/>
  </cols>
  <sheetData>
    <row r="1" customFormat="false" ht="17.35" hidden="false" customHeight="false" outlineLevel="0" collapsed="false">
      <c r="A1" s="16" t="s">
        <v>272</v>
      </c>
      <c r="B1" s="16"/>
      <c r="C1" s="16"/>
      <c r="D1" s="16"/>
      <c r="E1" s="16"/>
      <c r="F1" s="16"/>
      <c r="G1" s="16"/>
      <c r="H1" s="16"/>
      <c r="I1" s="16"/>
    </row>
    <row r="3" customFormat="false" ht="15" hidden="false" customHeight="false" outlineLevel="0" collapsed="false">
      <c r="A3" s="9" t="s">
        <v>273</v>
      </c>
    </row>
    <row r="4" customFormat="false" ht="15" hidden="false" customHeight="false" outlineLevel="0" collapsed="false">
      <c r="A4" s="17" t="s">
        <v>261</v>
      </c>
      <c r="B4" s="17" t="s">
        <v>253</v>
      </c>
      <c r="C4" s="17" t="s">
        <v>258</v>
      </c>
      <c r="D4" s="17" t="s">
        <v>254</v>
      </c>
      <c r="E4" s="17" t="s">
        <v>226</v>
      </c>
      <c r="F4" s="17" t="s">
        <v>262</v>
      </c>
      <c r="G4" s="17" t="s">
        <v>263</v>
      </c>
      <c r="H4" s="17" t="s">
        <v>264</v>
      </c>
    </row>
    <row r="5" customFormat="false" ht="15" hidden="false" customHeight="false" outlineLevel="0" collapsed="false">
      <c r="A5" s="36" t="s">
        <v>126</v>
      </c>
      <c r="B5" s="36" t="n">
        <f aca="false">COUNTIF('Cleaned Data'!$F$4:$F$2454,A5)</f>
        <v>118</v>
      </c>
      <c r="C5" s="36" t="n">
        <f aca="false">COUNTIFS('Cleaned Data'!$F$4:$F$2454,A5,'Cleaned Data'!$C$4:$C$2454,1)</f>
        <v>32</v>
      </c>
      <c r="D5" s="37" t="n">
        <f aca="false">IF(A5="","",C5/B5)</f>
        <v>0.271186440677966</v>
      </c>
      <c r="E5" s="38" t="n">
        <f aca="false">SUMIFS('Cleaned Data'!$AJ$4:$AJ$2454,'Cleaned Data'!$F$4:$F$2454,A5,'Cleaned Data'!$C$4:$C$2454,0)</f>
        <v>16079.08</v>
      </c>
      <c r="F5" s="39" t="n">
        <f aca="false">AVERAGEIFS('Cleaned Data'!$AC$4:$AC$2454,'Cleaned Data'!$F$4:$F$2454,A5)</f>
        <v>73.8202542372881</v>
      </c>
      <c r="G5" s="40" t="n">
        <f aca="false">AVERAGEIFS('Cleaned Data'!$D$4:$D$2454,'Cleaned Data'!$F$4:$F$2454,A5)</f>
        <v>40.1016949152542</v>
      </c>
      <c r="H5" s="41" t="n">
        <f aca="false">AVERAGEIFS('Cleaned Data'!$AH$4:$AH$2454,'Cleaned Data'!$F$4:$F$2454,A5)</f>
        <v>2.84745762711864</v>
      </c>
    </row>
    <row r="6" customFormat="false" ht="15" hidden="false" customHeight="false" outlineLevel="0" collapsed="false">
      <c r="A6" s="42" t="s">
        <v>118</v>
      </c>
      <c r="B6" s="42" t="n">
        <f aca="false">COUNTIF('Cleaned Data'!$F$4:$F$2454,A6)</f>
        <v>172</v>
      </c>
      <c r="C6" s="42" t="n">
        <f aca="false">COUNTIFS('Cleaned Data'!$F$4:$F$2454,A6,'Cleaned Data'!$C$4:$C$2454,1)</f>
        <v>51</v>
      </c>
      <c r="D6" s="43" t="n">
        <f aca="false">IF(A6="","",C6/B6)</f>
        <v>0.296511627906977</v>
      </c>
      <c r="E6" s="44" t="n">
        <f aca="false">SUMIFS('Cleaned Data'!$AJ$4:$AJ$2454,'Cleaned Data'!$F$4:$F$2454,A6,'Cleaned Data'!$C$4:$C$2454,0)</f>
        <v>26540.44</v>
      </c>
      <c r="F6" s="45" t="n">
        <f aca="false">AVERAGEIFS('Cleaned Data'!$AC$4:$AC$2454,'Cleaned Data'!$F$4:$F$2454,A6)</f>
        <v>73.8156976744186</v>
      </c>
      <c r="G6" s="46" t="n">
        <f aca="false">AVERAGEIFS('Cleaned Data'!$D$4:$D$2454,'Cleaned Data'!$F$4:$F$2454,A6)</f>
        <v>37.4825581395349</v>
      </c>
      <c r="H6" s="47" t="n">
        <f aca="false">AVERAGEIFS('Cleaned Data'!$AH$4:$AH$2454,'Cleaned Data'!$F$4:$F$2454,A6)</f>
        <v>2.84883720930233</v>
      </c>
    </row>
    <row r="7" customFormat="false" ht="15" hidden="false" customHeight="false" outlineLevel="0" collapsed="false">
      <c r="A7" s="36" t="s">
        <v>103</v>
      </c>
      <c r="B7" s="36" t="n">
        <f aca="false">COUNTIF('Cleaned Data'!$F$4:$F$2454,A7)</f>
        <v>196</v>
      </c>
      <c r="C7" s="36" t="n">
        <f aca="false">COUNTIFS('Cleaned Data'!$F$4:$F$2454,A7,'Cleaned Data'!$C$4:$C$2454,1)</f>
        <v>62</v>
      </c>
      <c r="D7" s="37" t="n">
        <f aca="false">IF(A7="","",C7/B7)</f>
        <v>0.316326530612245</v>
      </c>
      <c r="E7" s="38" t="n">
        <f aca="false">SUMIFS('Cleaned Data'!$AJ$4:$AJ$2454,'Cleaned Data'!$F$4:$F$2454,A7,'Cleaned Data'!$C$4:$C$2454,0)</f>
        <v>33535.27</v>
      </c>
      <c r="F7" s="39" t="n">
        <f aca="false">AVERAGEIFS('Cleaned Data'!$AC$4:$AC$2454,'Cleaned Data'!$F$4:$F$2454,A7)</f>
        <v>75.6882653061225</v>
      </c>
      <c r="G7" s="40" t="n">
        <f aca="false">AVERAGEIFS('Cleaned Data'!$D$4:$D$2454,'Cleaned Data'!$F$4:$F$2454,A7)</f>
        <v>73.7397959183674</v>
      </c>
      <c r="H7" s="41" t="n">
        <f aca="false">AVERAGEIFS('Cleaned Data'!$AH$4:$AH$2454,'Cleaned Data'!$F$4:$F$2454,A7)</f>
        <v>3.72448979591837</v>
      </c>
    </row>
    <row r="8" customFormat="false" ht="15" hidden="false" customHeight="false" outlineLevel="0" collapsed="false">
      <c r="A8" s="42" t="s">
        <v>106</v>
      </c>
      <c r="B8" s="42" t="n">
        <f aca="false">COUNTIF('Cleaned Data'!$F$4:$F$2454,A8)</f>
        <v>231</v>
      </c>
      <c r="C8" s="42" t="n">
        <f aca="false">COUNTIFS('Cleaned Data'!$F$4:$F$2454,A8,'Cleaned Data'!$C$4:$C$2454,1)</f>
        <v>86</v>
      </c>
      <c r="D8" s="43" t="n">
        <f aca="false">IF(A8="","",C8/B8)</f>
        <v>0.372294372294372</v>
      </c>
      <c r="E8" s="44" t="n">
        <f aca="false">SUMIFS('Cleaned Data'!$AJ$4:$AJ$2454,'Cleaned Data'!$F$4:$F$2454,A8,'Cleaned Data'!$C$4:$C$2454,0)</f>
        <v>44367.04</v>
      </c>
      <c r="F8" s="45" t="n">
        <f aca="false">AVERAGEIFS('Cleaned Data'!$AC$4:$AC$2454,'Cleaned Data'!$F$4:$F$2454,A8)</f>
        <v>101.760562770563</v>
      </c>
      <c r="G8" s="46" t="n">
        <f aca="false">AVERAGEIFS('Cleaned Data'!$D$4:$D$2454,'Cleaned Data'!$F$4:$F$2454,A8)</f>
        <v>82.7316017316017</v>
      </c>
      <c r="H8" s="47" t="n">
        <f aca="false">AVERAGEIFS('Cleaned Data'!$AH$4:$AH$2454,'Cleaned Data'!$F$4:$F$2454,A8)</f>
        <v>3.26839826839827</v>
      </c>
    </row>
    <row r="9" customFormat="false" ht="15" hidden="false" customHeight="false" outlineLevel="0" collapsed="false">
      <c r="A9" s="36" t="s">
        <v>121</v>
      </c>
      <c r="B9" s="36" t="n">
        <f aca="false">COUNTIF('Cleaned Data'!$F$4:$F$2454,A9)</f>
        <v>227</v>
      </c>
      <c r="C9" s="36" t="n">
        <f aca="false">COUNTIFS('Cleaned Data'!$F$4:$F$2454,A9,'Cleaned Data'!$C$4:$C$2454,1)</f>
        <v>85</v>
      </c>
      <c r="D9" s="37" t="n">
        <f aca="false">IF(A9="","",C9/B9)</f>
        <v>0.374449339207049</v>
      </c>
      <c r="E9" s="38" t="n">
        <f aca="false">SUMIFS('Cleaned Data'!$AJ$4:$AJ$2454,'Cleaned Data'!$F$4:$F$2454,A9,'Cleaned Data'!$C$4:$C$2454,0)</f>
        <v>47330.21</v>
      </c>
      <c r="F9" s="39" t="n">
        <f aca="false">AVERAGEIFS('Cleaned Data'!$AC$4:$AC$2454,'Cleaned Data'!$F$4:$F$2454,A9)</f>
        <v>107.071894273128</v>
      </c>
      <c r="G9" s="40" t="n">
        <f aca="false">AVERAGEIFS('Cleaned Data'!$D$4:$D$2454,'Cleaned Data'!$F$4:$F$2454,A9)</f>
        <v>118.885462555066</v>
      </c>
      <c r="H9" s="41" t="n">
        <f aca="false">AVERAGEIFS('Cleaned Data'!$AH$4:$AH$2454,'Cleaned Data'!$F$4:$F$2454,A9)</f>
        <v>3.33480176211454</v>
      </c>
    </row>
    <row r="10" customFormat="false" ht="15" hidden="false" customHeight="false" outlineLevel="0" collapsed="false">
      <c r="A10" s="42" t="s">
        <v>135</v>
      </c>
      <c r="B10" s="42" t="n">
        <f aca="false">COUNTIF('Cleaned Data'!$F$4:$F$2454,A10)</f>
        <v>219</v>
      </c>
      <c r="C10" s="42" t="n">
        <f aca="false">COUNTIFS('Cleaned Data'!$F$4:$F$2454,A10,'Cleaned Data'!$C$4:$C$2454,1)</f>
        <v>90</v>
      </c>
      <c r="D10" s="43" t="n">
        <f aca="false">IF(A10="","",C10/B10)</f>
        <v>0.410958904109589</v>
      </c>
      <c r="E10" s="44" t="n">
        <f aca="false">SUMIFS('Cleaned Data'!$AJ$4:$AJ$2454,'Cleaned Data'!$F$4:$F$2454,A10,'Cleaned Data'!$C$4:$C$2454,0)</f>
        <v>47050.29</v>
      </c>
      <c r="F10" s="45" t="n">
        <f aca="false">AVERAGEIFS('Cleaned Data'!$AC$4:$AC$2454,'Cleaned Data'!$F$4:$F$2454,A10)</f>
        <v>113.252328767123</v>
      </c>
      <c r="G10" s="46" t="n">
        <f aca="false">AVERAGEIFS('Cleaned Data'!$D$4:$D$2454,'Cleaned Data'!$F$4:$F$2454,A10)</f>
        <v>121.415525114155</v>
      </c>
      <c r="H10" s="47" t="n">
        <f aca="false">AVERAGEIFS('Cleaned Data'!$AH$4:$AH$2454,'Cleaned Data'!$F$4:$F$2454,A10)</f>
        <v>3.39269406392694</v>
      </c>
    </row>
    <row r="11" customFormat="false" ht="15" hidden="false" customHeight="false" outlineLevel="0" collapsed="false">
      <c r="A11" s="36" t="s">
        <v>91</v>
      </c>
      <c r="B11" s="36" t="n">
        <f aca="false">COUNTIF('Cleaned Data'!$F$4:$F$2454,A11)</f>
        <v>253</v>
      </c>
      <c r="C11" s="36" t="n">
        <f aca="false">COUNTIFS('Cleaned Data'!$F$4:$F$2454,A11,'Cleaned Data'!$C$4:$C$2454,1)</f>
        <v>98</v>
      </c>
      <c r="D11" s="37" t="n">
        <f aca="false">IF(A11="","",C11/B11)</f>
        <v>0.387351778656126</v>
      </c>
      <c r="E11" s="38" t="n">
        <f aca="false">SUMIFS('Cleaned Data'!$AJ$4:$AJ$2454,'Cleaned Data'!$F$4:$F$2454,A11,'Cleaned Data'!$C$4:$C$2454,0)</f>
        <v>85184.9</v>
      </c>
      <c r="F11" s="39" t="n">
        <f aca="false">AVERAGEIFS('Cleaned Data'!$AC$4:$AC$2454,'Cleaned Data'!$F$4:$F$2454,A11)</f>
        <v>130.857984189723</v>
      </c>
      <c r="G11" s="40" t="n">
        <f aca="false">AVERAGEIFS('Cleaned Data'!$D$4:$D$2454,'Cleaned Data'!$F$4:$F$2454,A11)</f>
        <v>131.158102766798</v>
      </c>
      <c r="H11" s="41" t="n">
        <f aca="false">AVERAGEIFS('Cleaned Data'!$AH$4:$AH$2454,'Cleaned Data'!$F$4:$F$2454,A11)</f>
        <v>4.0197628458498</v>
      </c>
    </row>
    <row r="12" customFormat="false" ht="15" hidden="false" customHeight="false" outlineLevel="0" collapsed="false">
      <c r="A12" s="42" t="s">
        <v>119</v>
      </c>
      <c r="B12" s="42" t="n">
        <f aca="false">COUNTIF('Cleaned Data'!$F$4:$F$2454,A12)</f>
        <v>316</v>
      </c>
      <c r="C12" s="42" t="n">
        <f aca="false">COUNTIFS('Cleaned Data'!$F$4:$F$2454,A12,'Cleaned Data'!$C$4:$C$2454,1)</f>
        <v>121</v>
      </c>
      <c r="D12" s="43" t="n">
        <f aca="false">IF(A12="","",C12/B12)</f>
        <v>0.382911392405063</v>
      </c>
      <c r="E12" s="44" t="n">
        <f aca="false">SUMIFS('Cleaned Data'!$AJ$4:$AJ$2454,'Cleaned Data'!$F$4:$F$2454,A12,'Cleaned Data'!$C$4:$C$2454,0)</f>
        <v>104522.73</v>
      </c>
      <c r="F12" s="45" t="n">
        <f aca="false">AVERAGEIFS('Cleaned Data'!$AC$4:$AC$2454,'Cleaned Data'!$F$4:$F$2454,A12)</f>
        <v>145.995411392405</v>
      </c>
      <c r="G12" s="46" t="n">
        <f aca="false">AVERAGEIFS('Cleaned Data'!$D$4:$D$2454,'Cleaned Data'!$F$4:$F$2454,A12)</f>
        <v>123.256329113924</v>
      </c>
      <c r="H12" s="47" t="n">
        <f aca="false">AVERAGEIFS('Cleaned Data'!$AH$4:$AH$2454,'Cleaned Data'!$F$4:$F$2454,A12)</f>
        <v>3.85443037974684</v>
      </c>
    </row>
    <row r="13" customFormat="false" ht="15" hidden="false" customHeight="false" outlineLevel="0" collapsed="false">
      <c r="A13" s="36" t="s">
        <v>114</v>
      </c>
      <c r="B13" s="36" t="n">
        <f aca="false">COUNTIF('Cleaned Data'!$F$4:$F$2454,A13)</f>
        <v>213</v>
      </c>
      <c r="C13" s="36" t="n">
        <f aca="false">COUNTIFS('Cleaned Data'!$F$4:$F$2454,A13,'Cleaned Data'!$C$4:$C$2454,1)</f>
        <v>81</v>
      </c>
      <c r="D13" s="37" t="n">
        <f aca="false">IF(A13="","",C13/B13)</f>
        <v>0.380281690140845</v>
      </c>
      <c r="E13" s="38" t="n">
        <f aca="false">SUMIFS('Cleaned Data'!$AJ$4:$AJ$2454,'Cleaned Data'!$F$4:$F$2454,A13,'Cleaned Data'!$C$4:$C$2454,0)</f>
        <v>46541.98</v>
      </c>
      <c r="F13" s="39" t="n">
        <f aca="false">AVERAGEIFS('Cleaned Data'!$AC$4:$AC$2454,'Cleaned Data'!$F$4:$F$2454,A13)</f>
        <v>101.509436619718</v>
      </c>
      <c r="G13" s="40" t="n">
        <f aca="false">AVERAGEIFS('Cleaned Data'!$D$4:$D$2454,'Cleaned Data'!$F$4:$F$2454,A13)</f>
        <v>127.568075117371</v>
      </c>
      <c r="H13" s="41" t="n">
        <f aca="false">AVERAGEIFS('Cleaned Data'!$AH$4:$AH$2454,'Cleaned Data'!$F$4:$F$2454,A13)</f>
        <v>3.33802816901408</v>
      </c>
    </row>
    <row r="14" customFormat="false" ht="15" hidden="false" customHeight="false" outlineLevel="0" collapsed="false">
      <c r="A14" s="42" t="s">
        <v>111</v>
      </c>
      <c r="B14" s="42" t="n">
        <f aca="false">COUNTIF('Cleaned Data'!$F$4:$F$2454,A14)</f>
        <v>238</v>
      </c>
      <c r="C14" s="42" t="n">
        <f aca="false">COUNTIFS('Cleaned Data'!$F$4:$F$2454,A14,'Cleaned Data'!$C$4:$C$2454,1)</f>
        <v>95</v>
      </c>
      <c r="D14" s="43" t="n">
        <f aca="false">IF(A14="","",C14/B14)</f>
        <v>0.399159663865546</v>
      </c>
      <c r="E14" s="44" t="n">
        <f aca="false">SUMIFS('Cleaned Data'!$AJ$4:$AJ$2454,'Cleaned Data'!$F$4:$F$2454,A14,'Cleaned Data'!$C$4:$C$2454,0)</f>
        <v>40659.08</v>
      </c>
      <c r="F14" s="45" t="n">
        <f aca="false">AVERAGEIFS('Cleaned Data'!$AC$4:$AC$2454,'Cleaned Data'!$F$4:$F$2454,A14)</f>
        <v>86.0021008403361</v>
      </c>
      <c r="G14" s="46" t="n">
        <f aca="false">AVERAGEIFS('Cleaned Data'!$D$4:$D$2454,'Cleaned Data'!$F$4:$F$2454,A14)</f>
        <v>121.012605042017</v>
      </c>
      <c r="H14" s="47" t="n">
        <f aca="false">AVERAGEIFS('Cleaned Data'!$AH$4:$AH$2454,'Cleaned Data'!$F$4:$F$2454,A14)</f>
        <v>3.28571428571429</v>
      </c>
    </row>
    <row r="15" customFormat="false" ht="15" hidden="false" customHeight="false" outlineLevel="0" collapsed="false">
      <c r="A15" s="36" t="s">
        <v>113</v>
      </c>
      <c r="B15" s="36" t="n">
        <f aca="false">COUNTIF('Cleaned Data'!$F$4:$F$2454,A15)</f>
        <v>134</v>
      </c>
      <c r="C15" s="36" t="n">
        <f aca="false">COUNTIFS('Cleaned Data'!$F$4:$F$2454,A15,'Cleaned Data'!$C$4:$C$2454,1)</f>
        <v>41</v>
      </c>
      <c r="D15" s="37" t="n">
        <f aca="false">IF(A15="","",C15/B15)</f>
        <v>0.305970149253731</v>
      </c>
      <c r="E15" s="38" t="n">
        <f aca="false">SUMIFS('Cleaned Data'!$AJ$4:$AJ$2454,'Cleaned Data'!$F$4:$F$2454,A15,'Cleaned Data'!$C$4:$C$2454,0)</f>
        <v>21458.51</v>
      </c>
      <c r="F15" s="39" t="n">
        <f aca="false">AVERAGEIFS('Cleaned Data'!$AC$4:$AC$2454,'Cleaned Data'!$F$4:$F$2454,A15)</f>
        <v>73.9135820895522</v>
      </c>
      <c r="G15" s="40" t="n">
        <f aca="false">AVERAGEIFS('Cleaned Data'!$D$4:$D$2454,'Cleaned Data'!$F$4:$F$2454,A15)</f>
        <v>68.7089552238806</v>
      </c>
      <c r="H15" s="41" t="n">
        <f aca="false">AVERAGEIFS('Cleaned Data'!$AH$4:$AH$2454,'Cleaned Data'!$F$4:$F$2454,A15)</f>
        <v>3.17164179104478</v>
      </c>
    </row>
    <row r="16" customFormat="false" ht="15" hidden="false" customHeight="false" outlineLevel="0" collapsed="false">
      <c r="A16" s="42" t="s">
        <v>81</v>
      </c>
      <c r="B16" s="42" t="n">
        <f aca="false">COUNTIF('Cleaned Data'!$F$4:$F$2454,A16)</f>
        <v>134</v>
      </c>
      <c r="C16" s="42" t="n">
        <f aca="false">COUNTIFS('Cleaned Data'!$F$4:$F$2454,A16,'Cleaned Data'!$C$4:$C$2454,1)</f>
        <v>45</v>
      </c>
      <c r="D16" s="43" t="n">
        <f aca="false">IF(A16="","",C16/B16)</f>
        <v>0.335820895522388</v>
      </c>
      <c r="E16" s="44" t="n">
        <f aca="false">SUMIFS('Cleaned Data'!$AJ$4:$AJ$2454,'Cleaned Data'!$F$4:$F$2454,A16,'Cleaned Data'!$C$4:$C$2454,0)</f>
        <v>20483.69</v>
      </c>
      <c r="F16" s="45" t="n">
        <f aca="false">AVERAGEIFS('Cleaned Data'!$AC$4:$AC$2454,'Cleaned Data'!$F$4:$F$2454,A16)</f>
        <v>84.37</v>
      </c>
      <c r="G16" s="46" t="n">
        <f aca="false">AVERAGEIFS('Cleaned Data'!$D$4:$D$2454,'Cleaned Data'!$F$4:$F$2454,A16)</f>
        <v>68.3358208955224</v>
      </c>
      <c r="H16" s="47" t="n">
        <f aca="false">AVERAGEIFS('Cleaned Data'!$AH$4:$AH$2454,'Cleaned Data'!$F$4:$F$2454,A16)</f>
        <v>2.99253731343284</v>
      </c>
    </row>
    <row r="18" customFormat="false" ht="15" hidden="false" customHeight="false" outlineLevel="0" collapsed="false">
      <c r="A18" s="9" t="s">
        <v>260</v>
      </c>
    </row>
    <row r="19" customFormat="false" ht="15" hidden="false" customHeight="false" outlineLevel="0" collapsed="false">
      <c r="A19" s="17" t="s">
        <v>261</v>
      </c>
      <c r="B19" s="17" t="s">
        <v>253</v>
      </c>
      <c r="C19" s="17" t="s">
        <v>258</v>
      </c>
      <c r="D19" s="17" t="s">
        <v>254</v>
      </c>
      <c r="E19" s="17" t="s">
        <v>226</v>
      </c>
      <c r="F19" s="17" t="s">
        <v>262</v>
      </c>
      <c r="G19" s="17" t="s">
        <v>263</v>
      </c>
      <c r="H19" s="17" t="s">
        <v>264</v>
      </c>
    </row>
    <row r="20" customFormat="false" ht="15" hidden="false" customHeight="false" outlineLevel="0" collapsed="false">
      <c r="A20" s="36" t="s">
        <v>90</v>
      </c>
      <c r="B20" s="36" t="n">
        <f aca="false">COUNTIF('Cleaned Data'!$B$4:$B$2454,A20)</f>
        <v>1553</v>
      </c>
      <c r="C20" s="36" t="n">
        <f aca="false">COUNTIFS('Cleaned Data'!$B$4:$B$2454,A20,'Cleaned Data'!$C$4:$C$2454,1)</f>
        <v>622</v>
      </c>
      <c r="D20" s="37" t="n">
        <f aca="false">IF(A20="","",C20/B20)</f>
        <v>0.400515132002576</v>
      </c>
      <c r="E20" s="38" t="n">
        <f aca="false">SUMIFS('Cleaned Data'!$AJ$4:$AJ$2454,'Cleaned Data'!$B$4:$B$2454,A20,'Cleaned Data'!$C$4:$C$2454,0)</f>
        <v>289666.32</v>
      </c>
      <c r="F20" s="39" t="n">
        <f aca="false">AVERAGEIFS('Cleaned Data'!$AC$4:$AC$2454,'Cleaned Data'!$B$4:$B$2454,A20)</f>
        <v>106.118969735995</v>
      </c>
      <c r="G20" s="40" t="n">
        <f aca="false">AVERAGEIFS('Cleaned Data'!$D$4:$D$2454,'Cleaned Data'!$B$4:$B$2454,A20)</f>
        <v>104.058596265293</v>
      </c>
      <c r="H20" s="41" t="n">
        <f aca="false">AVERAGEIFS('Cleaned Data'!$AH$4:$AH$2454,'Cleaned Data'!$B$4:$B$2454,A20)</f>
        <v>2.95235028976175</v>
      </c>
    </row>
    <row r="21" customFormat="false" ht="15" hidden="false" customHeight="false" outlineLevel="0" collapsed="false">
      <c r="A21" s="42" t="s">
        <v>80</v>
      </c>
      <c r="B21" s="42" t="n">
        <f aca="false">COUNTIF('Cleaned Data'!$B$4:$B$2454,A21)</f>
        <v>898</v>
      </c>
      <c r="C21" s="42" t="n">
        <f aca="false">COUNTIFS('Cleaned Data'!$B$4:$B$2454,A21,'Cleaned Data'!$C$4:$C$2454,1)</f>
        <v>265</v>
      </c>
      <c r="D21" s="43" t="n">
        <f aca="false">IF(A21="","",C21/B21)</f>
        <v>0.295100222717149</v>
      </c>
      <c r="E21" s="44" t="n">
        <f aca="false">SUMIFS('Cleaned Data'!$AJ$4:$AJ$2454,'Cleaned Data'!$B$4:$B$2454,A21,'Cleaned Data'!$C$4:$C$2454,0)</f>
        <v>244086.9</v>
      </c>
      <c r="F21" s="45" t="n">
        <f aca="false">AVERAGEIFS('Cleaned Data'!$AC$4:$AC$2454,'Cleaned Data'!$B$4:$B$2454,A21)</f>
        <v>96.4311024498886</v>
      </c>
      <c r="G21" s="46" t="n">
        <f aca="false">AVERAGEIFS('Cleaned Data'!$D$4:$D$2454,'Cleaned Data'!$B$4:$B$2454,A21)</f>
        <v>92.6347438752784</v>
      </c>
      <c r="H21" s="47" t="n">
        <f aca="false">AVERAGEIFS('Cleaned Data'!$AH$4:$AH$2454,'Cleaned Data'!$B$4:$B$2454,A21)</f>
        <v>4.20935412026726</v>
      </c>
    </row>
    <row r="23" customFormat="false" ht="15" hidden="false" customHeight="false" outlineLevel="0" collapsed="false">
      <c r="A23" s="9" t="s">
        <v>271</v>
      </c>
    </row>
    <row r="24" customFormat="false" ht="15" hidden="false" customHeight="false" outlineLevel="0" collapsed="false">
      <c r="A24" s="17" t="s">
        <v>261</v>
      </c>
      <c r="B24" s="17" t="s">
        <v>253</v>
      </c>
      <c r="C24" s="17" t="s">
        <v>258</v>
      </c>
      <c r="D24" s="17" t="s">
        <v>254</v>
      </c>
      <c r="E24" s="17" t="s">
        <v>226</v>
      </c>
      <c r="F24" s="17" t="s">
        <v>262</v>
      </c>
      <c r="G24" s="17" t="s">
        <v>263</v>
      </c>
      <c r="H24" s="17" t="s">
        <v>264</v>
      </c>
    </row>
    <row r="25" customFormat="false" ht="15" hidden="false" customHeight="false" outlineLevel="0" collapsed="false">
      <c r="A25" s="36" t="s">
        <v>93</v>
      </c>
      <c r="B25" s="36" t="n">
        <f aca="false">COUNTIF('Cleaned Data'!$P$4:$P$2454,A25)</f>
        <v>1205</v>
      </c>
      <c r="C25" s="36" t="n">
        <f aca="false">COUNTIFS('Cleaned Data'!$P$4:$P$2454,A25,'Cleaned Data'!$C$4:$C$2454,1)</f>
        <v>453</v>
      </c>
      <c r="D25" s="37" t="n">
        <f aca="false">IF(A25="","",C25/B25)</f>
        <v>0.375933609958506</v>
      </c>
      <c r="E25" s="38" t="n">
        <f aca="false">SUMIFS('Cleaned Data'!$AJ$4:$AJ$2454,'Cleaned Data'!$P$4:$P$2454,A25,'Cleaned Data'!$C$4:$C$2454,0)</f>
        <v>280132.14</v>
      </c>
      <c r="F25" s="39" t="n">
        <f aca="false">AVERAGEIFS('Cleaned Data'!$AC$4:$AC$2454,'Cleaned Data'!$P$4:$P$2454,A25)</f>
        <v>117.536381742739</v>
      </c>
      <c r="G25" s="40" t="n">
        <f aca="false">AVERAGEIFS('Cleaned Data'!$D$4:$D$2454,'Cleaned Data'!$P$4:$P$2454,A25)</f>
        <v>80.741908713693</v>
      </c>
      <c r="H25" s="41" t="n">
        <f aca="false">AVERAGEIFS('Cleaned Data'!$AH$4:$AH$2454,'Cleaned Data'!$P$4:$P$2454,A25)</f>
        <v>3.44564315352697</v>
      </c>
    </row>
    <row r="26" customFormat="false" ht="15" hidden="false" customHeight="false" outlineLevel="0" collapsed="false">
      <c r="A26" s="42" t="s">
        <v>99</v>
      </c>
      <c r="B26" s="42" t="n">
        <f aca="false">COUNTIF('Cleaned Data'!$P$4:$P$2454,A26)</f>
        <v>486</v>
      </c>
      <c r="C26" s="42" t="n">
        <f aca="false">COUNTIFS('Cleaned Data'!$P$4:$P$2454,A26,'Cleaned Data'!$C$4:$C$2454,1)</f>
        <v>142</v>
      </c>
      <c r="D26" s="43" t="n">
        <f aca="false">IF(A26="","",C26/B26)</f>
        <v>0.292181069958848</v>
      </c>
      <c r="E26" s="44" t="n">
        <f aca="false">SUMIFS('Cleaned Data'!$AJ$4:$AJ$2454,'Cleaned Data'!$P$4:$P$2454,A26,'Cleaned Data'!$C$4:$C$2454,0)</f>
        <v>124948.31</v>
      </c>
      <c r="F26" s="45" t="n">
        <f aca="false">AVERAGEIFS('Cleaned Data'!$AC$4:$AC$2454,'Cleaned Data'!$P$4:$P$2454,A26)</f>
        <v>87.0231893004115</v>
      </c>
      <c r="G26" s="46" t="n">
        <f aca="false">AVERAGEIFS('Cleaned Data'!$D$4:$D$2454,'Cleaned Data'!$P$4:$P$2454,A26)</f>
        <v>127.109053497942</v>
      </c>
      <c r="H26" s="47" t="n">
        <f aca="false">AVERAGEIFS('Cleaned Data'!$AH$4:$AH$2454,'Cleaned Data'!$P$4:$P$2454,A26)</f>
        <v>4.14814814814815</v>
      </c>
    </row>
    <row r="27" customFormat="false" ht="15" hidden="false" customHeight="false" outlineLevel="0" collapsed="false">
      <c r="A27" s="36" t="s">
        <v>116</v>
      </c>
      <c r="B27" s="36" t="n">
        <f aca="false">COUNTIF('Cleaned Data'!$P$4:$P$2454,A27)</f>
        <v>369</v>
      </c>
      <c r="C27" s="36" t="n">
        <f aca="false">COUNTIFS('Cleaned Data'!$P$4:$P$2454,A27,'Cleaned Data'!$C$4:$C$2454,1)</f>
        <v>221</v>
      </c>
      <c r="D27" s="37" t="n">
        <f aca="false">IF(A27="","",C27/B27)</f>
        <v>0.598915989159892</v>
      </c>
      <c r="E27" s="38" t="n">
        <f aca="false">SUMIFS('Cleaned Data'!$AJ$4:$AJ$2454,'Cleaned Data'!$P$4:$P$2454,A27,'Cleaned Data'!$C$4:$C$2454,0)</f>
        <v>38312.63</v>
      </c>
      <c r="F27" s="39" t="n">
        <f aca="false">AVERAGEIFS('Cleaned Data'!$AC$4:$AC$2454,'Cleaned Data'!$P$4:$P$2454,A27)</f>
        <v>76.5709485094851</v>
      </c>
      <c r="G27" s="40" t="n">
        <f aca="false">AVERAGEIFS('Cleaned Data'!$D$4:$D$2454,'Cleaned Data'!$P$4:$P$2454,A27)</f>
        <v>187.420054200542</v>
      </c>
      <c r="H27" s="41" t="n">
        <f aca="false">AVERAGEIFS('Cleaned Data'!$AH$4:$AH$2454,'Cleaned Data'!$P$4:$P$2454,A27)</f>
        <v>3.12466124661247</v>
      </c>
    </row>
    <row r="28" customFormat="false" ht="15" hidden="false" customHeight="false" outlineLevel="0" collapsed="false">
      <c r="A28" s="42" t="s">
        <v>84</v>
      </c>
      <c r="B28" s="42" t="n">
        <f aca="false">COUNTIF('Cleaned Data'!$P$4:$P$2454,A28)</f>
        <v>267</v>
      </c>
      <c r="C28" s="42" t="n">
        <f aca="false">COUNTIFS('Cleaned Data'!$P$4:$P$2454,A28,'Cleaned Data'!$C$4:$C$2454,1)</f>
        <v>40</v>
      </c>
      <c r="D28" s="43" t="n">
        <f aca="false">IF(A28="","",C28/B28)</f>
        <v>0.149812734082397</v>
      </c>
      <c r="E28" s="44" t="n">
        <f aca="false">SUMIFS('Cleaned Data'!$AJ$4:$AJ$2454,'Cleaned Data'!$P$4:$P$2454,A28,'Cleaned Data'!$C$4:$C$2454,0)</f>
        <v>78038.53</v>
      </c>
      <c r="F28" s="45" t="n">
        <f aca="false">AVERAGEIFS('Cleaned Data'!$AC$4:$AC$2454,'Cleaned Data'!$P$4:$P$2454,A28)</f>
        <v>117.090337078652</v>
      </c>
      <c r="G28" s="46" t="n">
        <f aca="false">AVERAGEIFS('Cleaned Data'!$D$4:$D$2454,'Cleaned Data'!$P$4:$P$2454,A28)</f>
        <v>53.0786516853933</v>
      </c>
      <c r="H28" s="47" t="n">
        <f aca="false">AVERAGEIFS('Cleaned Data'!$AH$4:$AH$2454,'Cleaned Data'!$P$4:$P$2454,A28)</f>
        <v>2.94756554307116</v>
      </c>
    </row>
    <row r="29" customFormat="false" ht="15" hidden="false" customHeight="false" outlineLevel="0" collapsed="false">
      <c r="A29" s="36" t="s">
        <v>128</v>
      </c>
      <c r="B29" s="36" t="n">
        <f aca="false">COUNTIF('Cleaned Data'!$P$4:$P$2454,A29)</f>
        <v>99</v>
      </c>
      <c r="C29" s="36" t="n">
        <f aca="false">COUNTIFS('Cleaned Data'!$P$4:$P$2454,A29,'Cleaned Data'!$C$4:$C$2454,1)</f>
        <v>28</v>
      </c>
      <c r="D29" s="37" t="n">
        <f aca="false">IF(A29="","",C29/B29)</f>
        <v>0.282828282828283</v>
      </c>
      <c r="E29" s="38" t="n">
        <f aca="false">SUMIFS('Cleaned Data'!$AJ$4:$AJ$2454,'Cleaned Data'!$P$4:$P$2454,A29,'Cleaned Data'!$C$4:$C$2454,0)</f>
        <v>9698.61</v>
      </c>
      <c r="F29" s="39" t="n">
        <f aca="false">AVERAGEIFS('Cleaned Data'!$AC$4:$AC$2454,'Cleaned Data'!$P$4:$P$2454,A29)</f>
        <v>71.1361616161616</v>
      </c>
      <c r="G29" s="40" t="n">
        <f aca="false">AVERAGEIFS('Cleaned Data'!$D$4:$D$2454,'Cleaned Data'!$P$4:$P$2454,A29)</f>
        <v>20.5555555555556</v>
      </c>
      <c r="H29" s="41" t="n">
        <f aca="false">AVERAGEIFS('Cleaned Data'!$AH$4:$AH$2454,'Cleaned Data'!$P$4:$P$2454,A29)</f>
        <v>2.01010101010101</v>
      </c>
    </row>
    <row r="30" customFormat="false" ht="15" hidden="false" customHeight="false" outlineLevel="0" collapsed="false">
      <c r="A30" s="42" t="s">
        <v>168</v>
      </c>
      <c r="B30" s="42" t="n">
        <f aca="false">COUNTIF('Cleaned Data'!$P$4:$P$2454,A30)</f>
        <v>16</v>
      </c>
      <c r="C30" s="42" t="n">
        <f aca="false">COUNTIFS('Cleaned Data'!$P$4:$P$2454,A30,'Cleaned Data'!$C$4:$C$2454,1)</f>
        <v>1</v>
      </c>
      <c r="D30" s="43" t="n">
        <f aca="false">IF(A30="","",C30/B30)</f>
        <v>0.0625</v>
      </c>
      <c r="E30" s="44" t="n">
        <f aca="false">SUMIFS('Cleaned Data'!$AJ$4:$AJ$2454,'Cleaned Data'!$P$4:$P$2454,A30,'Cleaned Data'!$C$4:$C$2454,0)</f>
        <v>6</v>
      </c>
      <c r="F30" s="45" t="n">
        <f aca="false">AVERAGEIFS('Cleaned Data'!$AC$4:$AC$2454,'Cleaned Data'!$P$4:$P$2454,A30)</f>
        <v>0.375</v>
      </c>
      <c r="G30" s="46" t="n">
        <f aca="false">AVERAGEIFS('Cleaned Data'!$D$4:$D$2454,'Cleaned Data'!$P$4:$P$2454,A30)</f>
        <v>20.5</v>
      </c>
      <c r="H30" s="47" t="n">
        <f aca="false">AVERAGEIFS('Cleaned Data'!$AH$4:$AH$2454,'Cleaned Data'!$P$4:$P$2454,A30)</f>
        <v>1.875</v>
      </c>
    </row>
    <row r="31" customFormat="false" ht="15" hidden="false" customHeight="false" outlineLevel="0" collapsed="false">
      <c r="A31" s="36" t="s">
        <v>154</v>
      </c>
      <c r="B31" s="36" t="n">
        <f aca="false">COUNTIF('Cleaned Data'!$P$4:$P$2454,A31)</f>
        <v>9</v>
      </c>
      <c r="C31" s="36" t="n">
        <f aca="false">COUNTIFS('Cleaned Data'!$P$4:$P$2454,A31,'Cleaned Data'!$C$4:$C$2454,1)</f>
        <v>2</v>
      </c>
      <c r="D31" s="37" t="n">
        <f aca="false">IF(A31="","",C31/B31)</f>
        <v>0.222222222222222</v>
      </c>
      <c r="E31" s="38" t="n">
        <f aca="false">SUMIFS('Cleaned Data'!$AJ$4:$AJ$2454,'Cleaned Data'!$P$4:$P$2454,A31,'Cleaned Data'!$C$4:$C$2454,0)</f>
        <v>2617</v>
      </c>
      <c r="F31" s="39" t="n">
        <f aca="false">AVERAGEIFS('Cleaned Data'!$AC$4:$AC$2454,'Cleaned Data'!$P$4:$P$2454,A31)</f>
        <v>100.777777777778</v>
      </c>
      <c r="G31" s="40" t="n">
        <f aca="false">AVERAGEIFS('Cleaned Data'!$D$4:$D$2454,'Cleaned Data'!$P$4:$P$2454,A31)</f>
        <v>3</v>
      </c>
      <c r="H31" s="41" t="n">
        <f aca="false">AVERAGEIFS('Cleaned Data'!$AH$4:$AH$2454,'Cleaned Data'!$P$4:$P$2454,A31)</f>
        <v>3.11111111111111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I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14"/>
  </cols>
  <sheetData>
    <row r="1" customFormat="false" ht="17.35" hidden="false" customHeight="false" outlineLevel="0" collapsed="false">
      <c r="A1" s="16" t="s">
        <v>274</v>
      </c>
      <c r="B1" s="16"/>
      <c r="C1" s="16"/>
      <c r="D1" s="16"/>
      <c r="E1" s="16"/>
      <c r="F1" s="16"/>
      <c r="G1" s="16"/>
      <c r="H1" s="16"/>
      <c r="I1" s="16"/>
    </row>
    <row r="3" customFormat="false" ht="15" hidden="false" customHeight="false" outlineLevel="0" collapsed="false">
      <c r="A3" s="9" t="s">
        <v>275</v>
      </c>
    </row>
    <row r="4" customFormat="false" ht="15" hidden="false" customHeight="false" outlineLevel="0" collapsed="false">
      <c r="A4" s="17" t="s">
        <v>261</v>
      </c>
      <c r="B4" s="17" t="s">
        <v>253</v>
      </c>
      <c r="C4" s="17" t="s">
        <v>258</v>
      </c>
      <c r="D4" s="17" t="s">
        <v>254</v>
      </c>
      <c r="E4" s="17" t="s">
        <v>226</v>
      </c>
      <c r="F4" s="17" t="s">
        <v>262</v>
      </c>
      <c r="G4" s="17" t="s">
        <v>263</v>
      </c>
      <c r="H4" s="17" t="s">
        <v>264</v>
      </c>
    </row>
    <row r="5" customFormat="false" ht="15" hidden="false" customHeight="false" outlineLevel="0" collapsed="false">
      <c r="A5" s="36" t="s">
        <v>95</v>
      </c>
      <c r="B5" s="36" t="n">
        <f aca="false">COUNTIF('Cleaned Data'!$U$4:$U$2454,A5)</f>
        <v>1730</v>
      </c>
      <c r="C5" s="36" t="n">
        <f aca="false">COUNTIFS('Cleaned Data'!$U$4:$U$2454,A5,'Cleaned Data'!$C$4:$C$2454,1)</f>
        <v>651</v>
      </c>
      <c r="D5" s="37" t="n">
        <f aca="false">IF(A5="","",C5/B5)</f>
        <v>0.376300578034682</v>
      </c>
      <c r="E5" s="38" t="n">
        <f aca="false">SUMIFS('Cleaned Data'!$AJ$4:$AJ$2454,'Cleaned Data'!$U$4:$U$2454,A5,'Cleaned Data'!$C$4:$C$2454,0)</f>
        <v>310360.86</v>
      </c>
      <c r="F5" s="39" t="n">
        <f aca="false">AVERAGEIFS('Cleaned Data'!$AC$4:$AC$2454,'Cleaned Data'!$U$4:$U$2454,A5)</f>
        <v>91.6293988439306</v>
      </c>
      <c r="G5" s="40" t="n">
        <f aca="false">AVERAGEIFS('Cleaned Data'!$D$4:$D$2454,'Cleaned Data'!$U$4:$U$2454,A5)</f>
        <v>106.035260115607</v>
      </c>
      <c r="H5" s="41" t="n">
        <f aca="false">AVERAGEIFS('Cleaned Data'!$AH$4:$AH$2454,'Cleaned Data'!$U$4:$U$2454,A5)</f>
        <v>3.14393063583815</v>
      </c>
    </row>
    <row r="6" customFormat="false" ht="15" hidden="false" customHeight="false" outlineLevel="0" collapsed="false">
      <c r="A6" s="42" t="s">
        <v>138</v>
      </c>
      <c r="B6" s="42" t="n">
        <f aca="false">COUNTIF('Cleaned Data'!$U$4:$U$2454,A6)</f>
        <v>26</v>
      </c>
      <c r="C6" s="42" t="n">
        <f aca="false">COUNTIFS('Cleaned Data'!$U$4:$U$2454,A6,'Cleaned Data'!$C$4:$C$2454,1)</f>
        <v>10</v>
      </c>
      <c r="D6" s="43" t="n">
        <f aca="false">IF(A6="","",C6/B6)</f>
        <v>0.384615384615385</v>
      </c>
      <c r="E6" s="44" t="n">
        <f aca="false">SUMIFS('Cleaned Data'!$AJ$4:$AJ$2454,'Cleaned Data'!$U$4:$U$2454,A6,'Cleaned Data'!$C$4:$C$2454,0)</f>
        <v>4223.53</v>
      </c>
      <c r="F6" s="45" t="n">
        <f aca="false">AVERAGEIFS('Cleaned Data'!$AC$4:$AC$2454,'Cleaned Data'!$U$4:$U$2454,A6)</f>
        <v>84.4684615384615</v>
      </c>
      <c r="G6" s="46" t="n">
        <f aca="false">AVERAGEIFS('Cleaned Data'!$D$4:$D$2454,'Cleaned Data'!$U$4:$U$2454,A6)</f>
        <v>84.8461538461538</v>
      </c>
      <c r="H6" s="47" t="n">
        <f aca="false">AVERAGEIFS('Cleaned Data'!$AH$4:$AH$2454,'Cleaned Data'!$U$4:$U$2454,A6)</f>
        <v>3.5</v>
      </c>
    </row>
    <row r="7" customFormat="false" ht="15" hidden="false" customHeight="false" outlineLevel="0" collapsed="false">
      <c r="A7" s="36" t="s">
        <v>156</v>
      </c>
      <c r="B7" s="36" t="n">
        <f aca="false">COUNTIF('Cleaned Data'!$U$4:$U$2454,A7)</f>
        <v>27</v>
      </c>
      <c r="C7" s="36" t="n">
        <f aca="false">COUNTIFS('Cleaned Data'!$U$4:$U$2454,A7,'Cleaned Data'!$C$4:$C$2454,1)</f>
        <v>7</v>
      </c>
      <c r="D7" s="37" t="n">
        <f aca="false">IF(A7="","",C7/B7)</f>
        <v>0.259259259259259</v>
      </c>
      <c r="E7" s="38" t="n">
        <f aca="false">SUMIFS('Cleaned Data'!$AJ$4:$AJ$2454,'Cleaned Data'!$U$4:$U$2454,A7,'Cleaned Data'!$C$4:$C$2454,0)</f>
        <v>13543.31</v>
      </c>
      <c r="F7" s="39" t="n">
        <f aca="false">AVERAGEIFS('Cleaned Data'!$AC$4:$AC$2454,'Cleaned Data'!$U$4:$U$2454,A7)</f>
        <v>161.618518518519</v>
      </c>
      <c r="G7" s="40" t="n">
        <f aca="false">AVERAGEIFS('Cleaned Data'!$D$4:$D$2454,'Cleaned Data'!$U$4:$U$2454,A7)</f>
        <v>88.8888888888889</v>
      </c>
      <c r="H7" s="41" t="n">
        <f aca="false">AVERAGEIFS('Cleaned Data'!$AH$4:$AH$2454,'Cleaned Data'!$U$4:$U$2454,A7)</f>
        <v>4.88888888888889</v>
      </c>
    </row>
    <row r="8" customFormat="false" ht="15" hidden="false" customHeight="false" outlineLevel="0" collapsed="false">
      <c r="A8" s="42" t="s">
        <v>109</v>
      </c>
      <c r="B8" s="42" t="n">
        <f aca="false">COUNTIF('Cleaned Data'!$U$4:$U$2454,A8)</f>
        <v>397</v>
      </c>
      <c r="C8" s="42" t="n">
        <f aca="false">COUNTIFS('Cleaned Data'!$U$4:$U$2454,A8,'Cleaned Data'!$C$4:$C$2454,1)</f>
        <v>125</v>
      </c>
      <c r="D8" s="43" t="n">
        <f aca="false">IF(A8="","",C8/B8)</f>
        <v>0.314861460957179</v>
      </c>
      <c r="E8" s="44" t="n">
        <f aca="false">SUMIFS('Cleaned Data'!$AJ$4:$AJ$2454,'Cleaned Data'!$U$4:$U$2454,A8,'Cleaned Data'!$C$4:$C$2454,0)</f>
        <v>114537.8</v>
      </c>
      <c r="F8" s="45" t="n">
        <f aca="false">AVERAGEIFS('Cleaned Data'!$AC$4:$AC$2454,'Cleaned Data'!$U$4:$U$2454,A8)</f>
        <v>116.488967254408</v>
      </c>
      <c r="G8" s="46" t="n">
        <f aca="false">AVERAGEIFS('Cleaned Data'!$D$4:$D$2454,'Cleaned Data'!$U$4:$U$2454,A8)</f>
        <v>83.8110831234257</v>
      </c>
      <c r="H8" s="47" t="n">
        <f aca="false">AVERAGEIFS('Cleaned Data'!$AH$4:$AH$2454,'Cleaned Data'!$U$4:$U$2454,A8)</f>
        <v>4.0352644836272</v>
      </c>
    </row>
    <row r="9" customFormat="false" ht="15" hidden="false" customHeight="false" outlineLevel="0" collapsed="false">
      <c r="A9" s="36" t="s">
        <v>124</v>
      </c>
      <c r="B9" s="36" t="n">
        <f aca="false">COUNTIF('Cleaned Data'!$U$4:$U$2454,A9)</f>
        <v>152</v>
      </c>
      <c r="C9" s="36" t="n">
        <f aca="false">COUNTIFS('Cleaned Data'!$U$4:$U$2454,A9,'Cleaned Data'!$C$4:$C$2454,1)</f>
        <v>55</v>
      </c>
      <c r="D9" s="37" t="n">
        <f aca="false">IF(A9="","",C9/B9)</f>
        <v>0.361842105263158</v>
      </c>
      <c r="E9" s="38" t="n">
        <f aca="false">SUMIFS('Cleaned Data'!$AJ$4:$AJ$2454,'Cleaned Data'!$U$4:$U$2454,A9,'Cleaned Data'!$C$4:$C$2454,0)</f>
        <v>47718.82</v>
      </c>
      <c r="F9" s="39" t="n">
        <f aca="false">AVERAGEIFS('Cleaned Data'!$AC$4:$AC$2454,'Cleaned Data'!$U$4:$U$2454,A9)</f>
        <v>128.167565789474</v>
      </c>
      <c r="G9" s="40" t="n">
        <f aca="false">AVERAGEIFS('Cleaned Data'!$D$4:$D$2454,'Cleaned Data'!$U$4:$U$2454,A9)</f>
        <v>90.4802631578947</v>
      </c>
      <c r="H9" s="41" t="n">
        <f aca="false">AVERAGEIFS('Cleaned Data'!$AH$4:$AH$2454,'Cleaned Data'!$U$4:$U$2454,A9)</f>
        <v>4.35526315789474</v>
      </c>
    </row>
    <row r="10" customFormat="false" ht="15" hidden="false" customHeight="false" outlineLevel="0" collapsed="false">
      <c r="A10" s="42" t="s">
        <v>85</v>
      </c>
      <c r="B10" s="42" t="n">
        <f aca="false">COUNTIF('Cleaned Data'!$U$4:$U$2454,A10)</f>
        <v>67</v>
      </c>
      <c r="C10" s="42" t="n">
        <f aca="false">COUNTIFS('Cleaned Data'!$U$4:$U$2454,A10,'Cleaned Data'!$C$4:$C$2454,1)</f>
        <v>18</v>
      </c>
      <c r="D10" s="43" t="n">
        <f aca="false">IF(A10="","",C10/B10)</f>
        <v>0.26865671641791</v>
      </c>
      <c r="E10" s="44" t="n">
        <f aca="false">SUMIFS('Cleaned Data'!$AJ$4:$AJ$2454,'Cleaned Data'!$U$4:$U$2454,A10,'Cleaned Data'!$C$4:$C$2454,0)</f>
        <v>27602.25</v>
      </c>
      <c r="F10" s="45" t="n">
        <f aca="false">AVERAGEIFS('Cleaned Data'!$AC$4:$AC$2454,'Cleaned Data'!$U$4:$U$2454,A10)</f>
        <v>165.798955223881</v>
      </c>
      <c r="G10" s="46" t="n">
        <f aca="false">AVERAGEIFS('Cleaned Data'!$D$4:$D$2454,'Cleaned Data'!$U$4:$U$2454,A10)</f>
        <v>92.6567164179105</v>
      </c>
      <c r="H10" s="47" t="n">
        <f aca="false">AVERAGEIFS('Cleaned Data'!$AH$4:$AH$2454,'Cleaned Data'!$U$4:$U$2454,A10)</f>
        <v>3.62686567164179</v>
      </c>
    </row>
    <row r="11" customFormat="false" ht="15" hidden="false" customHeight="false" outlineLevel="0" collapsed="false">
      <c r="A11" s="36" t="s">
        <v>136</v>
      </c>
      <c r="B11" s="36" t="n">
        <f aca="false">COUNTIF('Cleaned Data'!$U$4:$U$2454,A11)</f>
        <v>37</v>
      </c>
      <c r="C11" s="36" t="n">
        <f aca="false">COUNTIFS('Cleaned Data'!$U$4:$U$2454,A11,'Cleaned Data'!$C$4:$C$2454,1)</f>
        <v>15</v>
      </c>
      <c r="D11" s="37" t="n">
        <f aca="false">IF(A11="","",C11/B11)</f>
        <v>0.405405405405405</v>
      </c>
      <c r="E11" s="38" t="n">
        <f aca="false">SUMIFS('Cleaned Data'!$AJ$4:$AJ$2454,'Cleaned Data'!$U$4:$U$2454,A11,'Cleaned Data'!$C$4:$C$2454,0)</f>
        <v>9845.54</v>
      </c>
      <c r="F11" s="39" t="n">
        <f aca="false">AVERAGEIFS('Cleaned Data'!$AC$4:$AC$2454,'Cleaned Data'!$U$4:$U$2454,A11)</f>
        <v>164.914864864865</v>
      </c>
      <c r="G11" s="40" t="n">
        <f aca="false">AVERAGEIFS('Cleaned Data'!$D$4:$D$2454,'Cleaned Data'!$U$4:$U$2454,A11)</f>
        <v>61</v>
      </c>
      <c r="H11" s="41" t="n">
        <f aca="false">AVERAGEIFS('Cleaned Data'!$AH$4:$AH$2454,'Cleaned Data'!$U$4:$U$2454,A11)</f>
        <v>3.62162162162162</v>
      </c>
    </row>
    <row r="12" customFormat="false" ht="15" hidden="false" customHeight="false" outlineLevel="0" collapsed="false">
      <c r="A12" s="42" t="s">
        <v>144</v>
      </c>
      <c r="B12" s="42" t="n">
        <f aca="false">COUNTIF('Cleaned Data'!$U$4:$U$2454,A12)</f>
        <v>15</v>
      </c>
      <c r="C12" s="42" t="n">
        <f aca="false">COUNTIFS('Cleaned Data'!$U$4:$U$2454,A12,'Cleaned Data'!$C$4:$C$2454,1)</f>
        <v>6</v>
      </c>
      <c r="D12" s="43" t="n">
        <f aca="false">IF(A12="","",C12/B12)</f>
        <v>0.4</v>
      </c>
      <c r="E12" s="44" t="n">
        <f aca="false">SUMIFS('Cleaned Data'!$AJ$4:$AJ$2454,'Cleaned Data'!$U$4:$U$2454,A12,'Cleaned Data'!$C$4:$C$2454,0)</f>
        <v>5921.11</v>
      </c>
      <c r="F12" s="45" t="n">
        <f aca="false">AVERAGEIFS('Cleaned Data'!$AC$4:$AC$2454,'Cleaned Data'!$U$4:$U$2454,A12)</f>
        <v>225.412</v>
      </c>
      <c r="G12" s="46" t="n">
        <f aca="false">AVERAGEIFS('Cleaned Data'!$D$4:$D$2454,'Cleaned Data'!$U$4:$U$2454,A12)</f>
        <v>83.4</v>
      </c>
      <c r="H12" s="47" t="n">
        <f aca="false">AVERAGEIFS('Cleaned Data'!$AH$4:$AH$2454,'Cleaned Data'!$U$4:$U$2454,A12)</f>
        <v>4.13333333333333</v>
      </c>
    </row>
    <row r="14" customFormat="false" ht="15" hidden="false" customHeight="false" outlineLevel="0" collapsed="false">
      <c r="A14" s="48" t="s">
        <v>276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I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14"/>
  </cols>
  <sheetData>
    <row r="1" customFormat="false" ht="17.35" hidden="false" customHeight="false" outlineLevel="0" collapsed="false">
      <c r="A1" s="16" t="s">
        <v>277</v>
      </c>
      <c r="B1" s="16"/>
      <c r="C1" s="16"/>
      <c r="D1" s="16"/>
      <c r="E1" s="16"/>
      <c r="F1" s="16"/>
      <c r="G1" s="16"/>
      <c r="H1" s="16"/>
      <c r="I1" s="16"/>
    </row>
    <row r="3" customFormat="false" ht="15" hidden="false" customHeight="false" outlineLevel="0" collapsed="false">
      <c r="A3" s="9" t="s">
        <v>265</v>
      </c>
    </row>
    <row r="4" customFormat="false" ht="15" hidden="false" customHeight="false" outlineLevel="0" collapsed="false">
      <c r="A4" s="17" t="s">
        <v>261</v>
      </c>
      <c r="B4" s="17" t="s">
        <v>253</v>
      </c>
      <c r="C4" s="17" t="s">
        <v>258</v>
      </c>
      <c r="D4" s="17" t="s">
        <v>254</v>
      </c>
      <c r="E4" s="17" t="s">
        <v>226</v>
      </c>
      <c r="F4" s="17" t="s">
        <v>262</v>
      </c>
      <c r="G4" s="17" t="s">
        <v>263</v>
      </c>
      <c r="H4" s="17" t="s">
        <v>264</v>
      </c>
    </row>
    <row r="5" customFormat="false" ht="15" hidden="false" customHeight="false" outlineLevel="0" collapsed="false">
      <c r="A5" s="36" t="s">
        <v>266</v>
      </c>
      <c r="B5" s="36" t="n">
        <f aca="false">COUNTIF('Cleaned Data'!$AL$4:$AL$2454,A5)</f>
        <v>427</v>
      </c>
      <c r="C5" s="36" t="n">
        <f aca="false">COUNTIFS('Cleaned Data'!$AL$4:$AL$2454,A5,'Cleaned Data'!$C$4:$C$2454,1)</f>
        <v>43</v>
      </c>
      <c r="D5" s="37" t="n">
        <f aca="false">IF(A5="","",C5/B5)</f>
        <v>0.100702576112412</v>
      </c>
      <c r="E5" s="38" t="n">
        <f aca="false">SUMIFS('Cleaned Data'!$AJ$4:$AJ$2454,'Cleaned Data'!$AL$4:$AL$2454,A5,'Cleaned Data'!$C$4:$C$2454,0)</f>
        <v>73001.81</v>
      </c>
      <c r="F5" s="39" t="n">
        <f aca="false">AVERAGEIFS('Cleaned Data'!$AC$4:$AC$2454,'Cleaned Data'!$AL$4:$AL$2454,A5)</f>
        <v>93.4628571428572</v>
      </c>
      <c r="G5" s="40" t="n">
        <f aca="false">AVERAGEIFS('Cleaned Data'!$D$4:$D$2454,'Cleaned Data'!$AL$4:$AL$2454,A5)</f>
        <v>2.46370023419204</v>
      </c>
      <c r="H5" s="41" t="n">
        <f aca="false">AVERAGEIFS('Cleaned Data'!$AH$4:$AH$2454,'Cleaned Data'!$AL$4:$AL$2454,A5)</f>
        <v>2.02810304449649</v>
      </c>
    </row>
    <row r="6" customFormat="false" ht="15" hidden="false" customHeight="false" outlineLevel="0" collapsed="false">
      <c r="A6" s="42" t="s">
        <v>267</v>
      </c>
      <c r="B6" s="42" t="n">
        <f aca="false">COUNTIF('Cleaned Data'!$AL$4:$AL$2454,A6)</f>
        <v>388</v>
      </c>
      <c r="C6" s="42" t="n">
        <f aca="false">COUNTIFS('Cleaned Data'!$AL$4:$AL$2454,A6,'Cleaned Data'!$C$4:$C$2454,1)</f>
        <v>112</v>
      </c>
      <c r="D6" s="43" t="n">
        <f aca="false">IF(A6="","",C6/B6)</f>
        <v>0.288659793814433</v>
      </c>
      <c r="E6" s="44" t="n">
        <f aca="false">SUMIFS('Cleaned Data'!$AJ$4:$AJ$2454,'Cleaned Data'!$AL$4:$AL$2454,A6,'Cleaned Data'!$C$4:$C$2454,0)</f>
        <v>85199.21</v>
      </c>
      <c r="F6" s="45" t="n">
        <f aca="false">AVERAGEIFS('Cleaned Data'!$AC$4:$AC$2454,'Cleaned Data'!$AL$4:$AL$2454,A6)</f>
        <v>107.587860824742</v>
      </c>
      <c r="G6" s="46" t="n">
        <f aca="false">AVERAGEIFS('Cleaned Data'!$D$4:$D$2454,'Cleaned Data'!$AL$4:$AL$2454,A6)</f>
        <v>18.0876288659794</v>
      </c>
      <c r="H6" s="47" t="n">
        <f aca="false">AVERAGEIFS('Cleaned Data'!$AH$4:$AH$2454,'Cleaned Data'!$AL$4:$AL$2454,A6)</f>
        <v>2.84278350515464</v>
      </c>
    </row>
    <row r="7" customFormat="false" ht="15" hidden="false" customHeight="false" outlineLevel="0" collapsed="false">
      <c r="A7" s="36" t="s">
        <v>268</v>
      </c>
      <c r="B7" s="36" t="n">
        <f aca="false">COUNTIF('Cleaned Data'!$AL$4:$AL$2454,A7)</f>
        <v>623</v>
      </c>
      <c r="C7" s="36" t="n">
        <f aca="false">COUNTIFS('Cleaned Data'!$AL$4:$AL$2454,A7,'Cleaned Data'!$C$4:$C$2454,1)</f>
        <v>217</v>
      </c>
      <c r="D7" s="37" t="n">
        <f aca="false">IF(A7="","",C7/B7)</f>
        <v>0.348314606741573</v>
      </c>
      <c r="E7" s="38" t="n">
        <f aca="false">SUMIFS('Cleaned Data'!$AJ$4:$AJ$2454,'Cleaned Data'!$AL$4:$AL$2454,A7,'Cleaned Data'!$C$4:$C$2454,0)</f>
        <v>150860.17</v>
      </c>
      <c r="F7" s="39" t="n">
        <f aca="false">AVERAGEIFS('Cleaned Data'!$AC$4:$AC$2454,'Cleaned Data'!$AL$4:$AL$2454,A7)</f>
        <v>107.645794542536</v>
      </c>
      <c r="G7" s="40" t="n">
        <f aca="false">AVERAGEIFS('Cleaned Data'!$D$4:$D$2454,'Cleaned Data'!$AL$4:$AL$2454,A7)</f>
        <v>56.8057784911718</v>
      </c>
      <c r="H7" s="41" t="n">
        <f aca="false">AVERAGEIFS('Cleaned Data'!$AH$4:$AH$2454,'Cleaned Data'!$AL$4:$AL$2454,A7)</f>
        <v>3.69983948635634</v>
      </c>
    </row>
    <row r="8" customFormat="false" ht="15" hidden="false" customHeight="false" outlineLevel="0" collapsed="false">
      <c r="A8" s="42" t="s">
        <v>269</v>
      </c>
      <c r="B8" s="42" t="n">
        <f aca="false">COUNTIF('Cleaned Data'!$AL$4:$AL$2454,A8)</f>
        <v>1013</v>
      </c>
      <c r="C8" s="42" t="n">
        <f aca="false">COUNTIFS('Cleaned Data'!$AL$4:$AL$2454,A8,'Cleaned Data'!$C$4:$C$2454,1)</f>
        <v>515</v>
      </c>
      <c r="D8" s="43" t="n">
        <f aca="false">IF(A8="","",C8/B8)</f>
        <v>0.508390918065153</v>
      </c>
      <c r="E8" s="44" t="n">
        <f aca="false">SUMIFS('Cleaned Data'!$AJ$4:$AJ$2454,'Cleaned Data'!$AL$4:$AL$2454,A8,'Cleaned Data'!$C$4:$C$2454,0)</f>
        <v>224692.03</v>
      </c>
      <c r="F8" s="45" t="n">
        <f aca="false">AVERAGEIFS('Cleaned Data'!$AC$4:$AC$2454,'Cleaned Data'!$AL$4:$AL$2454,A8)</f>
        <v>101.364096742349</v>
      </c>
      <c r="G8" s="46" t="n">
        <f aca="false">AVERAGEIFS('Cleaned Data'!$D$4:$D$2454,'Cleaned Data'!$AL$4:$AL$2454,A8)</f>
        <v>198.745310957552</v>
      </c>
      <c r="H8" s="47" t="n">
        <f aca="false">AVERAGEIFS('Cleaned Data'!$AH$4:$AH$2454,'Cleaned Data'!$AL$4:$AL$2454,A8)</f>
        <v>4.03849950641658</v>
      </c>
    </row>
    <row r="10" customFormat="false" ht="15" hidden="false" customHeight="false" outlineLevel="0" collapsed="false">
      <c r="A10" s="9" t="s">
        <v>260</v>
      </c>
    </row>
    <row r="11" customFormat="false" ht="15" hidden="false" customHeight="false" outlineLevel="0" collapsed="false">
      <c r="A11" s="17" t="s">
        <v>261</v>
      </c>
      <c r="B11" s="17" t="s">
        <v>253</v>
      </c>
      <c r="C11" s="17" t="s">
        <v>258</v>
      </c>
      <c r="D11" s="17" t="s">
        <v>254</v>
      </c>
      <c r="E11" s="17" t="s">
        <v>226</v>
      </c>
      <c r="F11" s="17" t="s">
        <v>262</v>
      </c>
      <c r="G11" s="17" t="s">
        <v>263</v>
      </c>
      <c r="H11" s="17" t="s">
        <v>264</v>
      </c>
    </row>
    <row r="12" customFormat="false" ht="15" hidden="false" customHeight="false" outlineLevel="0" collapsed="false">
      <c r="A12" s="36" t="s">
        <v>90</v>
      </c>
      <c r="B12" s="36" t="n">
        <f aca="false">COUNTIF('Cleaned Data'!$B$4:$B$2454,A12)</f>
        <v>1553</v>
      </c>
      <c r="C12" s="36" t="n">
        <f aca="false">COUNTIFS('Cleaned Data'!$B$4:$B$2454,A12,'Cleaned Data'!$C$4:$C$2454,1)</f>
        <v>622</v>
      </c>
      <c r="D12" s="37" t="n">
        <f aca="false">IF(A12="","",C12/B12)</f>
        <v>0.400515132002576</v>
      </c>
      <c r="E12" s="38" t="n">
        <f aca="false">SUMIFS('Cleaned Data'!$AJ$4:$AJ$2454,'Cleaned Data'!$B$4:$B$2454,A12,'Cleaned Data'!$C$4:$C$2454,0)</f>
        <v>289666.32</v>
      </c>
      <c r="F12" s="39" t="n">
        <f aca="false">AVERAGEIFS('Cleaned Data'!$AC$4:$AC$2454,'Cleaned Data'!$B$4:$B$2454,A12)</f>
        <v>106.118969735995</v>
      </c>
      <c r="G12" s="40" t="n">
        <f aca="false">AVERAGEIFS('Cleaned Data'!$D$4:$D$2454,'Cleaned Data'!$B$4:$B$2454,A12)</f>
        <v>104.058596265293</v>
      </c>
      <c r="H12" s="41" t="n">
        <f aca="false">AVERAGEIFS('Cleaned Data'!$AH$4:$AH$2454,'Cleaned Data'!$B$4:$B$2454,A12)</f>
        <v>2.95235028976175</v>
      </c>
    </row>
    <row r="13" customFormat="false" ht="15" hidden="false" customHeight="false" outlineLevel="0" collapsed="false">
      <c r="A13" s="42" t="s">
        <v>80</v>
      </c>
      <c r="B13" s="42" t="n">
        <f aca="false">COUNTIF('Cleaned Data'!$B$4:$B$2454,A13)</f>
        <v>898</v>
      </c>
      <c r="C13" s="42" t="n">
        <f aca="false">COUNTIFS('Cleaned Data'!$B$4:$B$2454,A13,'Cleaned Data'!$C$4:$C$2454,1)</f>
        <v>265</v>
      </c>
      <c r="D13" s="43" t="n">
        <f aca="false">IF(A13="","",C13/B13)</f>
        <v>0.295100222717149</v>
      </c>
      <c r="E13" s="44" t="n">
        <f aca="false">SUMIFS('Cleaned Data'!$AJ$4:$AJ$2454,'Cleaned Data'!$B$4:$B$2454,A13,'Cleaned Data'!$C$4:$C$2454,0)</f>
        <v>244086.9</v>
      </c>
      <c r="F13" s="45" t="n">
        <f aca="false">AVERAGEIFS('Cleaned Data'!$AC$4:$AC$2454,'Cleaned Data'!$B$4:$B$2454,A13)</f>
        <v>96.4311024498886</v>
      </c>
      <c r="G13" s="46" t="n">
        <f aca="false">AVERAGEIFS('Cleaned Data'!$D$4:$D$2454,'Cleaned Data'!$B$4:$B$2454,A13)</f>
        <v>92.6347438752784</v>
      </c>
      <c r="H13" s="47" t="n">
        <f aca="false">AVERAGEIFS('Cleaned Data'!$AH$4:$AH$2454,'Cleaned Data'!$B$4:$B$2454,A13)</f>
        <v>4.20935412026726</v>
      </c>
    </row>
    <row r="15" customFormat="false" ht="15" hidden="false" customHeight="false" outlineLevel="0" collapsed="false">
      <c r="A15" s="9" t="s">
        <v>278</v>
      </c>
    </row>
    <row r="16" customFormat="false" ht="15" hidden="false" customHeight="false" outlineLevel="0" collapsed="false">
      <c r="A16" s="17" t="s">
        <v>261</v>
      </c>
      <c r="B16" s="17" t="s">
        <v>253</v>
      </c>
      <c r="C16" s="17" t="s">
        <v>258</v>
      </c>
      <c r="D16" s="17" t="s">
        <v>254</v>
      </c>
      <c r="E16" s="17" t="s">
        <v>226</v>
      </c>
      <c r="F16" s="17" t="s">
        <v>262</v>
      </c>
      <c r="G16" s="17" t="s">
        <v>263</v>
      </c>
      <c r="H16" s="17" t="s">
        <v>264</v>
      </c>
    </row>
    <row r="17" customFormat="false" ht="15" hidden="false" customHeight="false" outlineLevel="0" collapsed="false">
      <c r="A17" s="36" t="s">
        <v>87</v>
      </c>
      <c r="B17" s="36" t="n">
        <f aca="false">COUNTIF('Cleaned Data'!$AB$4:$AB$2454,A17)</f>
        <v>1844</v>
      </c>
      <c r="C17" s="36" t="n">
        <f aca="false">COUNTIFS('Cleaned Data'!$AB$4:$AB$2454,A17,'Cleaned Data'!$C$4:$C$2454,1)</f>
        <v>730</v>
      </c>
      <c r="D17" s="37" t="n">
        <f aca="false">IF(A17="","",C17/B17)</f>
        <v>0.39587852494577</v>
      </c>
      <c r="E17" s="38" t="n">
        <f aca="false">SUMIFS('Cleaned Data'!$AJ$4:$AJ$2454,'Cleaned Data'!$AB$4:$AB$2454,A17,'Cleaned Data'!$C$4:$C$2454,0)</f>
        <v>394504.69</v>
      </c>
      <c r="F17" s="39" t="n">
        <f aca="false">AVERAGEIFS('Cleaned Data'!$AC$4:$AC$2454,'Cleaned Data'!$AB$4:$AB$2454,A17)</f>
        <v>108.23659978308</v>
      </c>
      <c r="G17" s="40" t="n">
        <f aca="false">AVERAGEIFS('Cleaned Data'!$D$4:$D$2454,'Cleaned Data'!$AB$4:$AB$2454,A17)</f>
        <v>88.060737527115</v>
      </c>
      <c r="H17" s="41" t="n">
        <f aca="false">AVERAGEIFS('Cleaned Data'!$AH$4:$AH$2454,'Cleaned Data'!$AB$4:$AB$2454,A17)</f>
        <v>3.39696312364425</v>
      </c>
    </row>
    <row r="18" customFormat="false" ht="15" hidden="false" customHeight="false" outlineLevel="0" collapsed="false">
      <c r="A18" s="42" t="s">
        <v>101</v>
      </c>
      <c r="B18" s="42" t="n">
        <f aca="false">COUNTIF('Cleaned Data'!$AB$4:$AB$2454,A18)</f>
        <v>504</v>
      </c>
      <c r="C18" s="42" t="n">
        <f aca="false">COUNTIFS('Cleaned Data'!$AB$4:$AB$2454,A18,'Cleaned Data'!$C$4:$C$2454,1)</f>
        <v>130</v>
      </c>
      <c r="D18" s="43" t="n">
        <f aca="false">IF(A18="","",C18/B18)</f>
        <v>0.257936507936508</v>
      </c>
      <c r="E18" s="44" t="n">
        <f aca="false">SUMIFS('Cleaned Data'!$AJ$4:$AJ$2454,'Cleaned Data'!$AB$4:$AB$2454,A18,'Cleaned Data'!$C$4:$C$2454,0)</f>
        <v>104359.94</v>
      </c>
      <c r="F18" s="45" t="n">
        <f aca="false">AVERAGEIFS('Cleaned Data'!$AC$4:$AC$2454,'Cleaned Data'!$AB$4:$AB$2454,A18)</f>
        <v>85.9384722222222</v>
      </c>
      <c r="G18" s="46" t="n">
        <f aca="false">AVERAGEIFS('Cleaned Data'!$D$4:$D$2454,'Cleaned Data'!$AB$4:$AB$2454,A18)</f>
        <v>135.952380952381</v>
      </c>
      <c r="H18" s="47" t="n">
        <f aca="false">AVERAGEIFS('Cleaned Data'!$AH$4:$AH$2454,'Cleaned Data'!$AB$4:$AB$2454,A18)</f>
        <v>3.1765873015873</v>
      </c>
    </row>
    <row r="19" customFormat="false" ht="15" hidden="false" customHeight="false" outlineLevel="0" collapsed="false">
      <c r="A19" s="36" t="s">
        <v>125</v>
      </c>
      <c r="B19" s="36" t="n">
        <f aca="false">COUNTIF('Cleaned Data'!$AB$4:$AB$2454,A19)</f>
        <v>98</v>
      </c>
      <c r="C19" s="36" t="n">
        <f aca="false">COUNTIFS('Cleaned Data'!$AB$4:$AB$2454,A19,'Cleaned Data'!$C$4:$C$2454,1)</f>
        <v>25</v>
      </c>
      <c r="D19" s="37" t="n">
        <f aca="false">IF(A19="","",C19/B19)</f>
        <v>0.255102040816327</v>
      </c>
      <c r="E19" s="38" t="n">
        <f aca="false">SUMIFS('Cleaned Data'!$AJ$4:$AJ$2454,'Cleaned Data'!$AB$4:$AB$2454,A19,'Cleaned Data'!$C$4:$C$2454,0)</f>
        <v>34220.59</v>
      </c>
      <c r="F19" s="39" t="n">
        <f aca="false">AVERAGEIFS('Cleaned Data'!$AC$4:$AC$2454,'Cleaned Data'!$AB$4:$AB$2454,A19)</f>
        <v>82.7409183673469</v>
      </c>
      <c r="G19" s="40" t="n">
        <f aca="false">AVERAGEIFS('Cleaned Data'!$D$4:$D$2454,'Cleaned Data'!$AB$4:$AB$2454,A19)</f>
        <v>137.785714285714</v>
      </c>
      <c r="H19" s="41" t="n">
        <f aca="false">AVERAGEIFS('Cleaned Data'!$AH$4:$AH$2454,'Cleaned Data'!$AB$4:$AB$2454,A19)</f>
        <v>4.94897959183674</v>
      </c>
    </row>
    <row r="20" customFormat="false" ht="15" hidden="false" customHeight="false" outlineLevel="0" collapsed="false">
      <c r="A20" s="42" t="s">
        <v>174</v>
      </c>
      <c r="B20" s="42" t="n">
        <f aca="false">COUNTIF('Cleaned Data'!$AB$4:$AB$2454,A20)</f>
        <v>5</v>
      </c>
      <c r="C20" s="42" t="n">
        <f aca="false">COUNTIFS('Cleaned Data'!$AB$4:$AB$2454,A20,'Cleaned Data'!$C$4:$C$2454,1)</f>
        <v>2</v>
      </c>
      <c r="D20" s="43" t="n">
        <f aca="false">IF(A20="","",C20/B20)</f>
        <v>0.4</v>
      </c>
      <c r="E20" s="44" t="n">
        <f aca="false">SUMIFS('Cleaned Data'!$AJ$4:$AJ$2454,'Cleaned Data'!$AB$4:$AB$2454,A20,'Cleaned Data'!$C$4:$C$2454,0)</f>
        <v>668</v>
      </c>
      <c r="F20" s="45" t="n">
        <f aca="false">AVERAGEIFS('Cleaned Data'!$AC$4:$AC$2454,'Cleaned Data'!$AB$4:$AB$2454,A20)</f>
        <v>77.6</v>
      </c>
      <c r="G20" s="46" t="n">
        <f aca="false">AVERAGEIFS('Cleaned Data'!$D$4:$D$2454,'Cleaned Data'!$AB$4:$AB$2454,A20)</f>
        <v>76.4</v>
      </c>
      <c r="H20" s="47" t="n">
        <f aca="false">AVERAGEIFS('Cleaned Data'!$AH$4:$AH$2454,'Cleaned Data'!$AB$4:$AB$2454,A20)</f>
        <v>3</v>
      </c>
    </row>
    <row r="22" customFormat="false" ht="15" hidden="false" customHeight="false" outlineLevel="0" collapsed="false">
      <c r="A22" s="9" t="s">
        <v>279</v>
      </c>
    </row>
    <row r="23" customFormat="false" ht="15" hidden="false" customHeight="false" outlineLevel="0" collapsed="false">
      <c r="A23" s="17" t="s">
        <v>261</v>
      </c>
      <c r="B23" s="17" t="s">
        <v>253</v>
      </c>
      <c r="C23" s="17" t="s">
        <v>258</v>
      </c>
      <c r="D23" s="17" t="s">
        <v>254</v>
      </c>
      <c r="E23" s="17" t="s">
        <v>226</v>
      </c>
      <c r="F23" s="17" t="s">
        <v>262</v>
      </c>
      <c r="G23" s="17" t="s">
        <v>263</v>
      </c>
      <c r="H23" s="17" t="s">
        <v>264</v>
      </c>
    </row>
    <row r="24" customFormat="false" ht="15" hidden="false" customHeight="false" outlineLevel="0" collapsed="false">
      <c r="A24" s="36" t="s">
        <v>280</v>
      </c>
      <c r="B24" s="36" t="n">
        <f aca="false">COUNTIF('Cleaned Data'!$AM$4:$AM$2454,A24)</f>
        <v>424</v>
      </c>
      <c r="C24" s="36" t="n">
        <f aca="false">COUNTIFS('Cleaned Data'!$AM$4:$AM$2454,A24,'Cleaned Data'!$C$4:$C$2454,1)</f>
        <v>128</v>
      </c>
      <c r="D24" s="37" t="n">
        <f aca="false">IF(A24="","",C24/B24)</f>
        <v>0.30188679245283</v>
      </c>
      <c r="E24" s="38" t="n">
        <f aca="false">SUMIFS('Cleaned Data'!$AJ$4:$AJ$2454,'Cleaned Data'!$AM$4:$AM$2454,A24,'Cleaned Data'!$C$4:$C$2454,0)</f>
        <v>63103.21</v>
      </c>
      <c r="F24" s="39" t="n">
        <f aca="false">AVERAGEIFS('Cleaned Data'!$AC$4:$AC$2454,'Cleaned Data'!$AM$4:$AM$2454,A24)</f>
        <v>77.1525235849057</v>
      </c>
      <c r="G24" s="40" t="n">
        <f aca="false">AVERAGEIFS('Cleaned Data'!$D$4:$D$2454,'Cleaned Data'!$AM$4:$AM$2454,A24)</f>
        <v>47.9622641509434</v>
      </c>
      <c r="H24" s="41" t="n">
        <f aca="false">AVERAGEIFS('Cleaned Data'!$AH$4:$AH$2454,'Cleaned Data'!$AM$4:$AM$2454,A24)</f>
        <v>2.8938679245283</v>
      </c>
    </row>
    <row r="25" customFormat="false" ht="15" hidden="false" customHeight="false" outlineLevel="0" collapsed="false">
      <c r="A25" s="42" t="s">
        <v>281</v>
      </c>
      <c r="B25" s="42" t="n">
        <f aca="false">COUNTIF('Cleaned Data'!$AM$4:$AM$2454,A25)</f>
        <v>654</v>
      </c>
      <c r="C25" s="42" t="n">
        <f aca="false">COUNTIFS('Cleaned Data'!$AM$4:$AM$2454,A25,'Cleaned Data'!$C$4:$C$2454,1)</f>
        <v>233</v>
      </c>
      <c r="D25" s="43" t="n">
        <f aca="false">IF(A25="","",C25/B25)</f>
        <v>0.356269113149847</v>
      </c>
      <c r="E25" s="44" t="n">
        <f aca="false">SUMIFS('Cleaned Data'!$AJ$4:$AJ$2454,'Cleaned Data'!$AM$4:$AM$2454,A25,'Cleaned Data'!$C$4:$C$2454,0)</f>
        <v>125232.52</v>
      </c>
      <c r="F25" s="45" t="n">
        <f aca="false">AVERAGEIFS('Cleaned Data'!$AC$4:$AC$2454,'Cleaned Data'!$AM$4:$AM$2454,A25)</f>
        <v>95.7903822629969</v>
      </c>
      <c r="G25" s="46" t="n">
        <f aca="false">AVERAGEIFS('Cleaned Data'!$D$4:$D$2454,'Cleaned Data'!$AM$4:$AM$2454,A25)</f>
        <v>92.585626911315</v>
      </c>
      <c r="H25" s="47" t="n">
        <f aca="false">AVERAGEIFS('Cleaned Data'!$AH$4:$AH$2454,'Cleaned Data'!$AM$4:$AM$2454,A25)</f>
        <v>3.42813455657492</v>
      </c>
    </row>
    <row r="26" customFormat="false" ht="15" hidden="false" customHeight="false" outlineLevel="0" collapsed="false">
      <c r="A26" s="36" t="s">
        <v>282</v>
      </c>
      <c r="B26" s="36" t="n">
        <f aca="false">COUNTIF('Cleaned Data'!$AM$4:$AM$2454,A26)</f>
        <v>788</v>
      </c>
      <c r="C26" s="36" t="n">
        <f aca="false">COUNTIFS('Cleaned Data'!$AM$4:$AM$2454,A26,'Cleaned Data'!$C$4:$C$2454,1)</f>
        <v>309</v>
      </c>
      <c r="D26" s="37" t="n">
        <f aca="false">IF(A26="","",C26/B26)</f>
        <v>0.392131979695431</v>
      </c>
      <c r="E26" s="38" t="n">
        <f aca="false">SUMIFS('Cleaned Data'!$AJ$4:$AJ$2454,'Cleaned Data'!$AM$4:$AM$2454,A26,'Cleaned Data'!$C$4:$C$2454,0)</f>
        <v>236757.92</v>
      </c>
      <c r="F26" s="39" t="n">
        <f aca="false">AVERAGEIFS('Cleaned Data'!$AC$4:$AC$2454,'Cleaned Data'!$AM$4:$AM$2454,A26)</f>
        <v>132.03538071066</v>
      </c>
      <c r="G26" s="40" t="n">
        <f aca="false">AVERAGEIFS('Cleaned Data'!$D$4:$D$2454,'Cleaned Data'!$AM$4:$AM$2454,A26)</f>
        <v>125.281725888325</v>
      </c>
      <c r="H26" s="41" t="n">
        <f aca="false">AVERAGEIFS('Cleaned Data'!$AH$4:$AH$2454,'Cleaned Data'!$AM$4:$AM$2454,A26)</f>
        <v>3.77918781725888</v>
      </c>
    </row>
    <row r="27" customFormat="false" ht="15" hidden="false" customHeight="false" outlineLevel="0" collapsed="false">
      <c r="A27" s="42" t="s">
        <v>283</v>
      </c>
      <c r="B27" s="42" t="n">
        <f aca="false">COUNTIF('Cleaned Data'!$AM$4:$AM$2454,A27)</f>
        <v>585</v>
      </c>
      <c r="C27" s="42" t="n">
        <f aca="false">COUNTIFS('Cleaned Data'!$AM$4:$AM$2454,A27,'Cleaned Data'!$C$4:$C$2454,1)</f>
        <v>217</v>
      </c>
      <c r="D27" s="43" t="n">
        <f aca="false">IF(A27="","",C27/B27)</f>
        <v>0.370940170940171</v>
      </c>
      <c r="E27" s="44" t="n">
        <f aca="false">SUMIFS('Cleaned Data'!$AJ$4:$AJ$2454,'Cleaned Data'!$AM$4:$AM$2454,A27,'Cleaned Data'!$C$4:$C$2454,0)</f>
        <v>108659.57</v>
      </c>
      <c r="F27" s="45" t="n">
        <f aca="false">AVERAGEIFS('Cleaned Data'!$AC$4:$AC$2454,'Cleaned Data'!$AM$4:$AM$2454,A27)</f>
        <v>88.8793675213675</v>
      </c>
      <c r="G27" s="46" t="n">
        <f aca="false">AVERAGEIFS('Cleaned Data'!$D$4:$D$2454,'Cleaned Data'!$AM$4:$AM$2454,A27)</f>
        <v>111.418803418803</v>
      </c>
      <c r="H27" s="47" t="n">
        <f aca="false">AVERAGEIFS('Cleaned Data'!$AH$4:$AH$2454,'Cleaned Data'!$AM$4:$AM$2454,A27)</f>
        <v>3.27863247863248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I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14"/>
  </cols>
  <sheetData>
    <row r="1" customFormat="false" ht="17.35" hidden="false" customHeight="false" outlineLevel="0" collapsed="false">
      <c r="A1" s="16" t="s">
        <v>284</v>
      </c>
      <c r="B1" s="16"/>
      <c r="C1" s="16"/>
      <c r="D1" s="16"/>
      <c r="E1" s="16"/>
      <c r="F1" s="16"/>
      <c r="G1" s="16"/>
      <c r="H1" s="16"/>
      <c r="I1" s="16"/>
    </row>
    <row r="3" customFormat="false" ht="15" hidden="false" customHeight="false" outlineLevel="0" collapsed="false">
      <c r="A3" s="9" t="s">
        <v>285</v>
      </c>
    </row>
    <row r="4" customFormat="false" ht="15" hidden="false" customHeight="false" outlineLevel="0" collapsed="false">
      <c r="A4" s="17" t="s">
        <v>261</v>
      </c>
      <c r="B4" s="17" t="s">
        <v>253</v>
      </c>
      <c r="C4" s="17" t="s">
        <v>258</v>
      </c>
      <c r="D4" s="17" t="s">
        <v>254</v>
      </c>
      <c r="E4" s="17" t="s">
        <v>226</v>
      </c>
      <c r="F4" s="17" t="s">
        <v>262</v>
      </c>
      <c r="G4" s="17" t="s">
        <v>263</v>
      </c>
      <c r="H4" s="17" t="s">
        <v>264</v>
      </c>
    </row>
    <row r="5" customFormat="false" ht="15" hidden="false" customHeight="false" outlineLevel="0" collapsed="false">
      <c r="A5" s="36" t="s">
        <v>126</v>
      </c>
      <c r="B5" s="36" t="n">
        <f aca="false">COUNTIF('Cleaned Data'!$F$4:$F$2454,A5)</f>
        <v>118</v>
      </c>
      <c r="C5" s="36" t="n">
        <f aca="false">COUNTIFS('Cleaned Data'!$F$4:$F$2454,A5,'Cleaned Data'!$C$4:$C$2454,1)</f>
        <v>32</v>
      </c>
      <c r="D5" s="37" t="n">
        <f aca="false">IF(A5="","",C5/B5)</f>
        <v>0.271186440677966</v>
      </c>
      <c r="E5" s="38" t="n">
        <f aca="false">SUMIFS('Cleaned Data'!$AJ$4:$AJ$2454,'Cleaned Data'!$F$4:$F$2454,A5,'Cleaned Data'!$C$4:$C$2454,0)</f>
        <v>16079.08</v>
      </c>
      <c r="F5" s="39" t="n">
        <f aca="false">AVERAGEIFS('Cleaned Data'!$AC$4:$AC$2454,'Cleaned Data'!$F$4:$F$2454,A5)</f>
        <v>73.8202542372881</v>
      </c>
      <c r="G5" s="40" t="n">
        <f aca="false">AVERAGEIFS('Cleaned Data'!$D$4:$D$2454,'Cleaned Data'!$F$4:$F$2454,A5)</f>
        <v>40.1016949152542</v>
      </c>
      <c r="H5" s="41" t="n">
        <f aca="false">AVERAGEIFS('Cleaned Data'!$AH$4:$AH$2454,'Cleaned Data'!$F$4:$F$2454,A5)</f>
        <v>2.84745762711864</v>
      </c>
    </row>
    <row r="6" customFormat="false" ht="15" hidden="false" customHeight="false" outlineLevel="0" collapsed="false">
      <c r="A6" s="42" t="s">
        <v>118</v>
      </c>
      <c r="B6" s="42" t="n">
        <f aca="false">COUNTIF('Cleaned Data'!$F$4:$F$2454,A6)</f>
        <v>172</v>
      </c>
      <c r="C6" s="42" t="n">
        <f aca="false">COUNTIFS('Cleaned Data'!$F$4:$F$2454,A6,'Cleaned Data'!$C$4:$C$2454,1)</f>
        <v>51</v>
      </c>
      <c r="D6" s="43" t="n">
        <f aca="false">IF(A6="","",C6/B6)</f>
        <v>0.296511627906977</v>
      </c>
      <c r="E6" s="44" t="n">
        <f aca="false">SUMIFS('Cleaned Data'!$AJ$4:$AJ$2454,'Cleaned Data'!$F$4:$F$2454,A6,'Cleaned Data'!$C$4:$C$2454,0)</f>
        <v>26540.44</v>
      </c>
      <c r="F6" s="45" t="n">
        <f aca="false">AVERAGEIFS('Cleaned Data'!$AC$4:$AC$2454,'Cleaned Data'!$F$4:$F$2454,A6)</f>
        <v>73.8156976744186</v>
      </c>
      <c r="G6" s="46" t="n">
        <f aca="false">AVERAGEIFS('Cleaned Data'!$D$4:$D$2454,'Cleaned Data'!$F$4:$F$2454,A6)</f>
        <v>37.4825581395349</v>
      </c>
      <c r="H6" s="47" t="n">
        <f aca="false">AVERAGEIFS('Cleaned Data'!$AH$4:$AH$2454,'Cleaned Data'!$F$4:$F$2454,A6)</f>
        <v>2.84883720930233</v>
      </c>
    </row>
    <row r="7" customFormat="false" ht="15" hidden="false" customHeight="false" outlineLevel="0" collapsed="false">
      <c r="A7" s="36" t="s">
        <v>103</v>
      </c>
      <c r="B7" s="36" t="n">
        <f aca="false">COUNTIF('Cleaned Data'!$F$4:$F$2454,A7)</f>
        <v>196</v>
      </c>
      <c r="C7" s="36" t="n">
        <f aca="false">COUNTIFS('Cleaned Data'!$F$4:$F$2454,A7,'Cleaned Data'!$C$4:$C$2454,1)</f>
        <v>62</v>
      </c>
      <c r="D7" s="37" t="n">
        <f aca="false">IF(A7="","",C7/B7)</f>
        <v>0.316326530612245</v>
      </c>
      <c r="E7" s="38" t="n">
        <f aca="false">SUMIFS('Cleaned Data'!$AJ$4:$AJ$2454,'Cleaned Data'!$F$4:$F$2454,A7,'Cleaned Data'!$C$4:$C$2454,0)</f>
        <v>33535.27</v>
      </c>
      <c r="F7" s="39" t="n">
        <f aca="false">AVERAGEIFS('Cleaned Data'!$AC$4:$AC$2454,'Cleaned Data'!$F$4:$F$2454,A7)</f>
        <v>75.6882653061225</v>
      </c>
      <c r="G7" s="40" t="n">
        <f aca="false">AVERAGEIFS('Cleaned Data'!$D$4:$D$2454,'Cleaned Data'!$F$4:$F$2454,A7)</f>
        <v>73.7397959183674</v>
      </c>
      <c r="H7" s="41" t="n">
        <f aca="false">AVERAGEIFS('Cleaned Data'!$AH$4:$AH$2454,'Cleaned Data'!$F$4:$F$2454,A7)</f>
        <v>3.72448979591837</v>
      </c>
    </row>
    <row r="8" customFormat="false" ht="15" hidden="false" customHeight="false" outlineLevel="0" collapsed="false">
      <c r="A8" s="42" t="s">
        <v>106</v>
      </c>
      <c r="B8" s="42" t="n">
        <f aca="false">COUNTIF('Cleaned Data'!$F$4:$F$2454,A8)</f>
        <v>231</v>
      </c>
      <c r="C8" s="42" t="n">
        <f aca="false">COUNTIFS('Cleaned Data'!$F$4:$F$2454,A8,'Cleaned Data'!$C$4:$C$2454,1)</f>
        <v>86</v>
      </c>
      <c r="D8" s="43" t="n">
        <f aca="false">IF(A8="","",C8/B8)</f>
        <v>0.372294372294372</v>
      </c>
      <c r="E8" s="44" t="n">
        <f aca="false">SUMIFS('Cleaned Data'!$AJ$4:$AJ$2454,'Cleaned Data'!$F$4:$F$2454,A8,'Cleaned Data'!$C$4:$C$2454,0)</f>
        <v>44367.04</v>
      </c>
      <c r="F8" s="45" t="n">
        <f aca="false">AVERAGEIFS('Cleaned Data'!$AC$4:$AC$2454,'Cleaned Data'!$F$4:$F$2454,A8)</f>
        <v>101.760562770563</v>
      </c>
      <c r="G8" s="46" t="n">
        <f aca="false">AVERAGEIFS('Cleaned Data'!$D$4:$D$2454,'Cleaned Data'!$F$4:$F$2454,A8)</f>
        <v>82.7316017316017</v>
      </c>
      <c r="H8" s="47" t="n">
        <f aca="false">AVERAGEIFS('Cleaned Data'!$AH$4:$AH$2454,'Cleaned Data'!$F$4:$F$2454,A8)</f>
        <v>3.26839826839827</v>
      </c>
    </row>
    <row r="9" customFormat="false" ht="15" hidden="false" customHeight="false" outlineLevel="0" collapsed="false">
      <c r="A9" s="36" t="s">
        <v>121</v>
      </c>
      <c r="B9" s="36" t="n">
        <f aca="false">COUNTIF('Cleaned Data'!$F$4:$F$2454,A9)</f>
        <v>227</v>
      </c>
      <c r="C9" s="36" t="n">
        <f aca="false">COUNTIFS('Cleaned Data'!$F$4:$F$2454,A9,'Cleaned Data'!$C$4:$C$2454,1)</f>
        <v>85</v>
      </c>
      <c r="D9" s="37" t="n">
        <f aca="false">IF(A9="","",C9/B9)</f>
        <v>0.374449339207049</v>
      </c>
      <c r="E9" s="38" t="n">
        <f aca="false">SUMIFS('Cleaned Data'!$AJ$4:$AJ$2454,'Cleaned Data'!$F$4:$F$2454,A9,'Cleaned Data'!$C$4:$C$2454,0)</f>
        <v>47330.21</v>
      </c>
      <c r="F9" s="39" t="n">
        <f aca="false">AVERAGEIFS('Cleaned Data'!$AC$4:$AC$2454,'Cleaned Data'!$F$4:$F$2454,A9)</f>
        <v>107.071894273128</v>
      </c>
      <c r="G9" s="40" t="n">
        <f aca="false">AVERAGEIFS('Cleaned Data'!$D$4:$D$2454,'Cleaned Data'!$F$4:$F$2454,A9)</f>
        <v>118.885462555066</v>
      </c>
      <c r="H9" s="41" t="n">
        <f aca="false">AVERAGEIFS('Cleaned Data'!$AH$4:$AH$2454,'Cleaned Data'!$F$4:$F$2454,A9)</f>
        <v>3.33480176211454</v>
      </c>
    </row>
    <row r="10" customFormat="false" ht="15" hidden="false" customHeight="false" outlineLevel="0" collapsed="false">
      <c r="A10" s="42" t="s">
        <v>135</v>
      </c>
      <c r="B10" s="42" t="n">
        <f aca="false">COUNTIF('Cleaned Data'!$F$4:$F$2454,A10)</f>
        <v>219</v>
      </c>
      <c r="C10" s="42" t="n">
        <f aca="false">COUNTIFS('Cleaned Data'!$F$4:$F$2454,A10,'Cleaned Data'!$C$4:$C$2454,1)</f>
        <v>90</v>
      </c>
      <c r="D10" s="43" t="n">
        <f aca="false">IF(A10="","",C10/B10)</f>
        <v>0.410958904109589</v>
      </c>
      <c r="E10" s="44" t="n">
        <f aca="false">SUMIFS('Cleaned Data'!$AJ$4:$AJ$2454,'Cleaned Data'!$F$4:$F$2454,A10,'Cleaned Data'!$C$4:$C$2454,0)</f>
        <v>47050.29</v>
      </c>
      <c r="F10" s="45" t="n">
        <f aca="false">AVERAGEIFS('Cleaned Data'!$AC$4:$AC$2454,'Cleaned Data'!$F$4:$F$2454,A10)</f>
        <v>113.252328767123</v>
      </c>
      <c r="G10" s="46" t="n">
        <f aca="false">AVERAGEIFS('Cleaned Data'!$D$4:$D$2454,'Cleaned Data'!$F$4:$F$2454,A10)</f>
        <v>121.415525114155</v>
      </c>
      <c r="H10" s="47" t="n">
        <f aca="false">AVERAGEIFS('Cleaned Data'!$AH$4:$AH$2454,'Cleaned Data'!$F$4:$F$2454,A10)</f>
        <v>3.39269406392694</v>
      </c>
    </row>
    <row r="11" customFormat="false" ht="15" hidden="false" customHeight="false" outlineLevel="0" collapsed="false">
      <c r="A11" s="36" t="s">
        <v>91</v>
      </c>
      <c r="B11" s="36" t="n">
        <f aca="false">COUNTIF('Cleaned Data'!$F$4:$F$2454,A11)</f>
        <v>253</v>
      </c>
      <c r="C11" s="36" t="n">
        <f aca="false">COUNTIFS('Cleaned Data'!$F$4:$F$2454,A11,'Cleaned Data'!$C$4:$C$2454,1)</f>
        <v>98</v>
      </c>
      <c r="D11" s="37" t="n">
        <f aca="false">IF(A11="","",C11/B11)</f>
        <v>0.387351778656126</v>
      </c>
      <c r="E11" s="38" t="n">
        <f aca="false">SUMIFS('Cleaned Data'!$AJ$4:$AJ$2454,'Cleaned Data'!$F$4:$F$2454,A11,'Cleaned Data'!$C$4:$C$2454,0)</f>
        <v>85184.9</v>
      </c>
      <c r="F11" s="39" t="n">
        <f aca="false">AVERAGEIFS('Cleaned Data'!$AC$4:$AC$2454,'Cleaned Data'!$F$4:$F$2454,A11)</f>
        <v>130.857984189723</v>
      </c>
      <c r="G11" s="40" t="n">
        <f aca="false">AVERAGEIFS('Cleaned Data'!$D$4:$D$2454,'Cleaned Data'!$F$4:$F$2454,A11)</f>
        <v>131.158102766798</v>
      </c>
      <c r="H11" s="41" t="n">
        <f aca="false">AVERAGEIFS('Cleaned Data'!$AH$4:$AH$2454,'Cleaned Data'!$F$4:$F$2454,A11)</f>
        <v>4.0197628458498</v>
      </c>
    </row>
    <row r="12" customFormat="false" ht="15" hidden="false" customHeight="false" outlineLevel="0" collapsed="false">
      <c r="A12" s="42" t="s">
        <v>119</v>
      </c>
      <c r="B12" s="42" t="n">
        <f aca="false">COUNTIF('Cleaned Data'!$F$4:$F$2454,A12)</f>
        <v>316</v>
      </c>
      <c r="C12" s="42" t="n">
        <f aca="false">COUNTIFS('Cleaned Data'!$F$4:$F$2454,A12,'Cleaned Data'!$C$4:$C$2454,1)</f>
        <v>121</v>
      </c>
      <c r="D12" s="43" t="n">
        <f aca="false">IF(A12="","",C12/B12)</f>
        <v>0.382911392405063</v>
      </c>
      <c r="E12" s="44" t="n">
        <f aca="false">SUMIFS('Cleaned Data'!$AJ$4:$AJ$2454,'Cleaned Data'!$F$4:$F$2454,A12,'Cleaned Data'!$C$4:$C$2454,0)</f>
        <v>104522.73</v>
      </c>
      <c r="F12" s="45" t="n">
        <f aca="false">AVERAGEIFS('Cleaned Data'!$AC$4:$AC$2454,'Cleaned Data'!$F$4:$F$2454,A12)</f>
        <v>145.995411392405</v>
      </c>
      <c r="G12" s="46" t="n">
        <f aca="false">AVERAGEIFS('Cleaned Data'!$D$4:$D$2454,'Cleaned Data'!$F$4:$F$2454,A12)</f>
        <v>123.256329113924</v>
      </c>
      <c r="H12" s="47" t="n">
        <f aca="false">AVERAGEIFS('Cleaned Data'!$AH$4:$AH$2454,'Cleaned Data'!$F$4:$F$2454,A12)</f>
        <v>3.85443037974684</v>
      </c>
    </row>
    <row r="13" customFormat="false" ht="15" hidden="false" customHeight="false" outlineLevel="0" collapsed="false">
      <c r="A13" s="36" t="s">
        <v>114</v>
      </c>
      <c r="B13" s="36" t="n">
        <f aca="false">COUNTIF('Cleaned Data'!$F$4:$F$2454,A13)</f>
        <v>213</v>
      </c>
      <c r="C13" s="36" t="n">
        <f aca="false">COUNTIFS('Cleaned Data'!$F$4:$F$2454,A13,'Cleaned Data'!$C$4:$C$2454,1)</f>
        <v>81</v>
      </c>
      <c r="D13" s="37" t="n">
        <f aca="false">IF(A13="","",C13/B13)</f>
        <v>0.380281690140845</v>
      </c>
      <c r="E13" s="38" t="n">
        <f aca="false">SUMIFS('Cleaned Data'!$AJ$4:$AJ$2454,'Cleaned Data'!$F$4:$F$2454,A13,'Cleaned Data'!$C$4:$C$2454,0)</f>
        <v>46541.98</v>
      </c>
      <c r="F13" s="39" t="n">
        <f aca="false">AVERAGEIFS('Cleaned Data'!$AC$4:$AC$2454,'Cleaned Data'!$F$4:$F$2454,A13)</f>
        <v>101.509436619718</v>
      </c>
      <c r="G13" s="40" t="n">
        <f aca="false">AVERAGEIFS('Cleaned Data'!$D$4:$D$2454,'Cleaned Data'!$F$4:$F$2454,A13)</f>
        <v>127.568075117371</v>
      </c>
      <c r="H13" s="41" t="n">
        <f aca="false">AVERAGEIFS('Cleaned Data'!$AH$4:$AH$2454,'Cleaned Data'!$F$4:$F$2454,A13)</f>
        <v>3.33802816901408</v>
      </c>
    </row>
    <row r="14" customFormat="false" ht="15" hidden="false" customHeight="false" outlineLevel="0" collapsed="false">
      <c r="A14" s="42" t="s">
        <v>111</v>
      </c>
      <c r="B14" s="42" t="n">
        <f aca="false">COUNTIF('Cleaned Data'!$F$4:$F$2454,A14)</f>
        <v>238</v>
      </c>
      <c r="C14" s="42" t="n">
        <f aca="false">COUNTIFS('Cleaned Data'!$F$4:$F$2454,A14,'Cleaned Data'!$C$4:$C$2454,1)</f>
        <v>95</v>
      </c>
      <c r="D14" s="43" t="n">
        <f aca="false">IF(A14="","",C14/B14)</f>
        <v>0.399159663865546</v>
      </c>
      <c r="E14" s="44" t="n">
        <f aca="false">SUMIFS('Cleaned Data'!$AJ$4:$AJ$2454,'Cleaned Data'!$F$4:$F$2454,A14,'Cleaned Data'!$C$4:$C$2454,0)</f>
        <v>40659.08</v>
      </c>
      <c r="F14" s="45" t="n">
        <f aca="false">AVERAGEIFS('Cleaned Data'!$AC$4:$AC$2454,'Cleaned Data'!$F$4:$F$2454,A14)</f>
        <v>86.0021008403361</v>
      </c>
      <c r="G14" s="46" t="n">
        <f aca="false">AVERAGEIFS('Cleaned Data'!$D$4:$D$2454,'Cleaned Data'!$F$4:$F$2454,A14)</f>
        <v>121.012605042017</v>
      </c>
      <c r="H14" s="47" t="n">
        <f aca="false">AVERAGEIFS('Cleaned Data'!$AH$4:$AH$2454,'Cleaned Data'!$F$4:$F$2454,A14)</f>
        <v>3.28571428571429</v>
      </c>
    </row>
    <row r="15" customFormat="false" ht="15" hidden="false" customHeight="false" outlineLevel="0" collapsed="false">
      <c r="A15" s="36" t="s">
        <v>113</v>
      </c>
      <c r="B15" s="36" t="n">
        <f aca="false">COUNTIF('Cleaned Data'!$F$4:$F$2454,A15)</f>
        <v>134</v>
      </c>
      <c r="C15" s="36" t="n">
        <f aca="false">COUNTIFS('Cleaned Data'!$F$4:$F$2454,A15,'Cleaned Data'!$C$4:$C$2454,1)</f>
        <v>41</v>
      </c>
      <c r="D15" s="37" t="n">
        <f aca="false">IF(A15="","",C15/B15)</f>
        <v>0.305970149253731</v>
      </c>
      <c r="E15" s="38" t="n">
        <f aca="false">SUMIFS('Cleaned Data'!$AJ$4:$AJ$2454,'Cleaned Data'!$F$4:$F$2454,A15,'Cleaned Data'!$C$4:$C$2454,0)</f>
        <v>21458.51</v>
      </c>
      <c r="F15" s="39" t="n">
        <f aca="false">AVERAGEIFS('Cleaned Data'!$AC$4:$AC$2454,'Cleaned Data'!$F$4:$F$2454,A15)</f>
        <v>73.9135820895522</v>
      </c>
      <c r="G15" s="40" t="n">
        <f aca="false">AVERAGEIFS('Cleaned Data'!$D$4:$D$2454,'Cleaned Data'!$F$4:$F$2454,A15)</f>
        <v>68.7089552238806</v>
      </c>
      <c r="H15" s="41" t="n">
        <f aca="false">AVERAGEIFS('Cleaned Data'!$AH$4:$AH$2454,'Cleaned Data'!$F$4:$F$2454,A15)</f>
        <v>3.17164179104478</v>
      </c>
    </row>
    <row r="16" customFormat="false" ht="15" hidden="false" customHeight="false" outlineLevel="0" collapsed="false">
      <c r="A16" s="42" t="s">
        <v>81</v>
      </c>
      <c r="B16" s="42" t="n">
        <f aca="false">COUNTIF('Cleaned Data'!$F$4:$F$2454,A16)</f>
        <v>134</v>
      </c>
      <c r="C16" s="42" t="n">
        <f aca="false">COUNTIFS('Cleaned Data'!$F$4:$F$2454,A16,'Cleaned Data'!$C$4:$C$2454,1)</f>
        <v>45</v>
      </c>
      <c r="D16" s="43" t="n">
        <f aca="false">IF(A16="","",C16/B16)</f>
        <v>0.335820895522388</v>
      </c>
      <c r="E16" s="44" t="n">
        <f aca="false">SUMIFS('Cleaned Data'!$AJ$4:$AJ$2454,'Cleaned Data'!$F$4:$F$2454,A16,'Cleaned Data'!$C$4:$C$2454,0)</f>
        <v>20483.69</v>
      </c>
      <c r="F16" s="45" t="n">
        <f aca="false">AVERAGEIFS('Cleaned Data'!$AC$4:$AC$2454,'Cleaned Data'!$F$4:$F$2454,A16)</f>
        <v>84.37</v>
      </c>
      <c r="G16" s="46" t="n">
        <f aca="false">AVERAGEIFS('Cleaned Data'!$D$4:$D$2454,'Cleaned Data'!$F$4:$F$2454,A16)</f>
        <v>68.3358208955224</v>
      </c>
      <c r="H16" s="47" t="n">
        <f aca="false">AVERAGEIFS('Cleaned Data'!$AH$4:$AH$2454,'Cleaned Data'!$F$4:$F$2454,A16)</f>
        <v>2.99253731343284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I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14"/>
  </cols>
  <sheetData>
    <row r="1" customFormat="false" ht="17.35" hidden="false" customHeight="false" outlineLevel="0" collapsed="false">
      <c r="A1" s="16" t="s">
        <v>286</v>
      </c>
      <c r="B1" s="16"/>
      <c r="C1" s="16"/>
      <c r="D1" s="16"/>
      <c r="E1" s="16"/>
      <c r="F1" s="16"/>
      <c r="G1" s="16"/>
      <c r="H1" s="16"/>
      <c r="I1" s="16"/>
    </row>
    <row r="3" customFormat="false" ht="15" hidden="false" customHeight="false" outlineLevel="0" collapsed="false">
      <c r="A3" s="9" t="s">
        <v>278</v>
      </c>
    </row>
    <row r="4" customFormat="false" ht="15" hidden="false" customHeight="false" outlineLevel="0" collapsed="false">
      <c r="A4" s="17" t="s">
        <v>261</v>
      </c>
      <c r="B4" s="17" t="s">
        <v>253</v>
      </c>
      <c r="C4" s="17" t="s">
        <v>258</v>
      </c>
      <c r="D4" s="17" t="s">
        <v>254</v>
      </c>
      <c r="E4" s="17" t="s">
        <v>226</v>
      </c>
      <c r="F4" s="17" t="s">
        <v>262</v>
      </c>
      <c r="G4" s="17" t="s">
        <v>263</v>
      </c>
      <c r="H4" s="17" t="s">
        <v>264</v>
      </c>
    </row>
    <row r="5" customFormat="false" ht="15" hidden="false" customHeight="false" outlineLevel="0" collapsed="false">
      <c r="A5" s="36" t="s">
        <v>87</v>
      </c>
      <c r="B5" s="36" t="n">
        <f aca="false">COUNTIF('Cleaned Data'!$AB$4:$AB$2454,A5)</f>
        <v>1844</v>
      </c>
      <c r="C5" s="36" t="n">
        <f aca="false">COUNTIFS('Cleaned Data'!$AB$4:$AB$2454,A5,'Cleaned Data'!$C$4:$C$2454,1)</f>
        <v>730</v>
      </c>
      <c r="D5" s="37" t="n">
        <f aca="false">IF(A5="","",C5/B5)</f>
        <v>0.39587852494577</v>
      </c>
      <c r="E5" s="38" t="n">
        <f aca="false">SUMIFS('Cleaned Data'!$AJ$4:$AJ$2454,'Cleaned Data'!$AB$4:$AB$2454,A5,'Cleaned Data'!$C$4:$C$2454,0)</f>
        <v>394504.69</v>
      </c>
      <c r="F5" s="39" t="n">
        <f aca="false">AVERAGEIFS('Cleaned Data'!$AC$4:$AC$2454,'Cleaned Data'!$AB$4:$AB$2454,A5)</f>
        <v>108.23659978308</v>
      </c>
      <c r="G5" s="40" t="n">
        <f aca="false">AVERAGEIFS('Cleaned Data'!$D$4:$D$2454,'Cleaned Data'!$AB$4:$AB$2454,A5)</f>
        <v>88.060737527115</v>
      </c>
      <c r="H5" s="41" t="n">
        <f aca="false">AVERAGEIFS('Cleaned Data'!$AH$4:$AH$2454,'Cleaned Data'!$AB$4:$AB$2454,A5)</f>
        <v>3.39696312364425</v>
      </c>
    </row>
    <row r="6" customFormat="false" ht="15" hidden="false" customHeight="false" outlineLevel="0" collapsed="false">
      <c r="A6" s="42" t="s">
        <v>101</v>
      </c>
      <c r="B6" s="42" t="n">
        <f aca="false">COUNTIF('Cleaned Data'!$AB$4:$AB$2454,A6)</f>
        <v>504</v>
      </c>
      <c r="C6" s="42" t="n">
        <f aca="false">COUNTIFS('Cleaned Data'!$AB$4:$AB$2454,A6,'Cleaned Data'!$C$4:$C$2454,1)</f>
        <v>130</v>
      </c>
      <c r="D6" s="43" t="n">
        <f aca="false">IF(A6="","",C6/B6)</f>
        <v>0.257936507936508</v>
      </c>
      <c r="E6" s="44" t="n">
        <f aca="false">SUMIFS('Cleaned Data'!$AJ$4:$AJ$2454,'Cleaned Data'!$AB$4:$AB$2454,A6,'Cleaned Data'!$C$4:$C$2454,0)</f>
        <v>104359.94</v>
      </c>
      <c r="F6" s="45" t="n">
        <f aca="false">AVERAGEIFS('Cleaned Data'!$AC$4:$AC$2454,'Cleaned Data'!$AB$4:$AB$2454,A6)</f>
        <v>85.9384722222222</v>
      </c>
      <c r="G6" s="46" t="n">
        <f aca="false">AVERAGEIFS('Cleaned Data'!$D$4:$D$2454,'Cleaned Data'!$AB$4:$AB$2454,A6)</f>
        <v>135.952380952381</v>
      </c>
      <c r="H6" s="47" t="n">
        <f aca="false">AVERAGEIFS('Cleaned Data'!$AH$4:$AH$2454,'Cleaned Data'!$AB$4:$AB$2454,A6)</f>
        <v>3.1765873015873</v>
      </c>
    </row>
    <row r="7" customFormat="false" ht="15" hidden="false" customHeight="false" outlineLevel="0" collapsed="false">
      <c r="A7" s="36" t="s">
        <v>125</v>
      </c>
      <c r="B7" s="36" t="n">
        <f aca="false">COUNTIF('Cleaned Data'!$AB$4:$AB$2454,A7)</f>
        <v>98</v>
      </c>
      <c r="C7" s="36" t="n">
        <f aca="false">COUNTIFS('Cleaned Data'!$AB$4:$AB$2454,A7,'Cleaned Data'!$C$4:$C$2454,1)</f>
        <v>25</v>
      </c>
      <c r="D7" s="37" t="n">
        <f aca="false">IF(A7="","",C7/B7)</f>
        <v>0.255102040816327</v>
      </c>
      <c r="E7" s="38" t="n">
        <f aca="false">SUMIFS('Cleaned Data'!$AJ$4:$AJ$2454,'Cleaned Data'!$AB$4:$AB$2454,A7,'Cleaned Data'!$C$4:$C$2454,0)</f>
        <v>34220.59</v>
      </c>
      <c r="F7" s="39" t="n">
        <f aca="false">AVERAGEIFS('Cleaned Data'!$AC$4:$AC$2454,'Cleaned Data'!$AB$4:$AB$2454,A7)</f>
        <v>82.7409183673469</v>
      </c>
      <c r="G7" s="40" t="n">
        <f aca="false">AVERAGEIFS('Cleaned Data'!$D$4:$D$2454,'Cleaned Data'!$AB$4:$AB$2454,A7)</f>
        <v>137.785714285714</v>
      </c>
      <c r="H7" s="41" t="n">
        <f aca="false">AVERAGEIFS('Cleaned Data'!$AH$4:$AH$2454,'Cleaned Data'!$AB$4:$AB$2454,A7)</f>
        <v>4.94897959183674</v>
      </c>
    </row>
    <row r="8" customFormat="false" ht="15" hidden="false" customHeight="false" outlineLevel="0" collapsed="false">
      <c r="A8" s="42" t="s">
        <v>174</v>
      </c>
      <c r="B8" s="42" t="n">
        <f aca="false">COUNTIF('Cleaned Data'!$AB$4:$AB$2454,A8)</f>
        <v>5</v>
      </c>
      <c r="C8" s="42" t="n">
        <f aca="false">COUNTIFS('Cleaned Data'!$AB$4:$AB$2454,A8,'Cleaned Data'!$C$4:$C$2454,1)</f>
        <v>2</v>
      </c>
      <c r="D8" s="43" t="n">
        <f aca="false">IF(A8="","",C8/B8)</f>
        <v>0.4</v>
      </c>
      <c r="E8" s="44" t="n">
        <f aca="false">SUMIFS('Cleaned Data'!$AJ$4:$AJ$2454,'Cleaned Data'!$AB$4:$AB$2454,A8,'Cleaned Data'!$C$4:$C$2454,0)</f>
        <v>668</v>
      </c>
      <c r="F8" s="45" t="n">
        <f aca="false">AVERAGEIFS('Cleaned Data'!$AC$4:$AC$2454,'Cleaned Data'!$AB$4:$AB$2454,A8)</f>
        <v>77.6</v>
      </c>
      <c r="G8" s="46" t="n">
        <f aca="false">AVERAGEIFS('Cleaned Data'!$D$4:$D$2454,'Cleaned Data'!$AB$4:$AB$2454,A8)</f>
        <v>76.4</v>
      </c>
      <c r="H8" s="47" t="n">
        <f aca="false">AVERAGEIFS('Cleaned Data'!$AH$4:$AH$2454,'Cleaned Data'!$AB$4:$AB$2454,A8)</f>
        <v>3</v>
      </c>
    </row>
    <row r="10" customFormat="false" ht="15" hidden="false" customHeight="false" outlineLevel="0" collapsed="false">
      <c r="A10" s="9" t="s">
        <v>271</v>
      </c>
    </row>
    <row r="11" customFormat="false" ht="15" hidden="false" customHeight="false" outlineLevel="0" collapsed="false">
      <c r="A11" s="17" t="s">
        <v>261</v>
      </c>
      <c r="B11" s="17" t="s">
        <v>253</v>
      </c>
      <c r="C11" s="17" t="s">
        <v>258</v>
      </c>
      <c r="D11" s="17" t="s">
        <v>254</v>
      </c>
      <c r="E11" s="17" t="s">
        <v>226</v>
      </c>
      <c r="F11" s="17" t="s">
        <v>262</v>
      </c>
      <c r="G11" s="17" t="s">
        <v>263</v>
      </c>
      <c r="H11" s="17" t="s">
        <v>264</v>
      </c>
    </row>
    <row r="12" customFormat="false" ht="15" hidden="false" customHeight="false" outlineLevel="0" collapsed="false">
      <c r="A12" s="36" t="s">
        <v>93</v>
      </c>
      <c r="B12" s="36" t="n">
        <f aca="false">COUNTIF('Cleaned Data'!$P$4:$P$2454,A12)</f>
        <v>1205</v>
      </c>
      <c r="C12" s="36" t="n">
        <f aca="false">COUNTIFS('Cleaned Data'!$P$4:$P$2454,A12,'Cleaned Data'!$C$4:$C$2454,1)</f>
        <v>453</v>
      </c>
      <c r="D12" s="37" t="n">
        <f aca="false">IF(A12="","",C12/B12)</f>
        <v>0.375933609958506</v>
      </c>
      <c r="E12" s="38" t="n">
        <f aca="false">SUMIFS('Cleaned Data'!$AJ$4:$AJ$2454,'Cleaned Data'!$P$4:$P$2454,A12,'Cleaned Data'!$C$4:$C$2454,0)</f>
        <v>280132.14</v>
      </c>
      <c r="F12" s="39" t="n">
        <f aca="false">AVERAGEIFS('Cleaned Data'!$AC$4:$AC$2454,'Cleaned Data'!$P$4:$P$2454,A12)</f>
        <v>117.536381742739</v>
      </c>
      <c r="G12" s="40" t="n">
        <f aca="false">AVERAGEIFS('Cleaned Data'!$D$4:$D$2454,'Cleaned Data'!$P$4:$P$2454,A12)</f>
        <v>80.741908713693</v>
      </c>
      <c r="H12" s="41" t="n">
        <f aca="false">AVERAGEIFS('Cleaned Data'!$AH$4:$AH$2454,'Cleaned Data'!$P$4:$P$2454,A12)</f>
        <v>3.44564315352697</v>
      </c>
    </row>
    <row r="13" customFormat="false" ht="15" hidden="false" customHeight="false" outlineLevel="0" collapsed="false">
      <c r="A13" s="42" t="s">
        <v>99</v>
      </c>
      <c r="B13" s="42" t="n">
        <f aca="false">COUNTIF('Cleaned Data'!$P$4:$P$2454,A13)</f>
        <v>486</v>
      </c>
      <c r="C13" s="42" t="n">
        <f aca="false">COUNTIFS('Cleaned Data'!$P$4:$P$2454,A13,'Cleaned Data'!$C$4:$C$2454,1)</f>
        <v>142</v>
      </c>
      <c r="D13" s="43" t="n">
        <f aca="false">IF(A13="","",C13/B13)</f>
        <v>0.292181069958848</v>
      </c>
      <c r="E13" s="44" t="n">
        <f aca="false">SUMIFS('Cleaned Data'!$AJ$4:$AJ$2454,'Cleaned Data'!$P$4:$P$2454,A13,'Cleaned Data'!$C$4:$C$2454,0)</f>
        <v>124948.31</v>
      </c>
      <c r="F13" s="45" t="n">
        <f aca="false">AVERAGEIFS('Cleaned Data'!$AC$4:$AC$2454,'Cleaned Data'!$P$4:$P$2454,A13)</f>
        <v>87.0231893004115</v>
      </c>
      <c r="G13" s="46" t="n">
        <f aca="false">AVERAGEIFS('Cleaned Data'!$D$4:$D$2454,'Cleaned Data'!$P$4:$P$2454,A13)</f>
        <v>127.109053497942</v>
      </c>
      <c r="H13" s="47" t="n">
        <f aca="false">AVERAGEIFS('Cleaned Data'!$AH$4:$AH$2454,'Cleaned Data'!$P$4:$P$2454,A13)</f>
        <v>4.14814814814815</v>
      </c>
    </row>
    <row r="14" customFormat="false" ht="15" hidden="false" customHeight="false" outlineLevel="0" collapsed="false">
      <c r="A14" s="36" t="s">
        <v>116</v>
      </c>
      <c r="B14" s="36" t="n">
        <f aca="false">COUNTIF('Cleaned Data'!$P$4:$P$2454,A14)</f>
        <v>369</v>
      </c>
      <c r="C14" s="36" t="n">
        <f aca="false">COUNTIFS('Cleaned Data'!$P$4:$P$2454,A14,'Cleaned Data'!$C$4:$C$2454,1)</f>
        <v>221</v>
      </c>
      <c r="D14" s="37" t="n">
        <f aca="false">IF(A14="","",C14/B14)</f>
        <v>0.598915989159892</v>
      </c>
      <c r="E14" s="38" t="n">
        <f aca="false">SUMIFS('Cleaned Data'!$AJ$4:$AJ$2454,'Cleaned Data'!$P$4:$P$2454,A14,'Cleaned Data'!$C$4:$C$2454,0)</f>
        <v>38312.63</v>
      </c>
      <c r="F14" s="39" t="n">
        <f aca="false">AVERAGEIFS('Cleaned Data'!$AC$4:$AC$2454,'Cleaned Data'!$P$4:$P$2454,A14)</f>
        <v>76.5709485094851</v>
      </c>
      <c r="G14" s="40" t="n">
        <f aca="false">AVERAGEIFS('Cleaned Data'!$D$4:$D$2454,'Cleaned Data'!$P$4:$P$2454,A14)</f>
        <v>187.420054200542</v>
      </c>
      <c r="H14" s="41" t="n">
        <f aca="false">AVERAGEIFS('Cleaned Data'!$AH$4:$AH$2454,'Cleaned Data'!$P$4:$P$2454,A14)</f>
        <v>3.12466124661247</v>
      </c>
    </row>
    <row r="15" customFormat="false" ht="15" hidden="false" customHeight="false" outlineLevel="0" collapsed="false">
      <c r="A15" s="42" t="s">
        <v>84</v>
      </c>
      <c r="B15" s="42" t="n">
        <f aca="false">COUNTIF('Cleaned Data'!$P$4:$P$2454,A15)</f>
        <v>267</v>
      </c>
      <c r="C15" s="42" t="n">
        <f aca="false">COUNTIFS('Cleaned Data'!$P$4:$P$2454,A15,'Cleaned Data'!$C$4:$C$2454,1)</f>
        <v>40</v>
      </c>
      <c r="D15" s="43" t="n">
        <f aca="false">IF(A15="","",C15/B15)</f>
        <v>0.149812734082397</v>
      </c>
      <c r="E15" s="44" t="n">
        <f aca="false">SUMIFS('Cleaned Data'!$AJ$4:$AJ$2454,'Cleaned Data'!$P$4:$P$2454,A15,'Cleaned Data'!$C$4:$C$2454,0)</f>
        <v>78038.53</v>
      </c>
      <c r="F15" s="45" t="n">
        <f aca="false">AVERAGEIFS('Cleaned Data'!$AC$4:$AC$2454,'Cleaned Data'!$P$4:$P$2454,A15)</f>
        <v>117.090337078652</v>
      </c>
      <c r="G15" s="46" t="n">
        <f aca="false">AVERAGEIFS('Cleaned Data'!$D$4:$D$2454,'Cleaned Data'!$P$4:$P$2454,A15)</f>
        <v>53.0786516853933</v>
      </c>
      <c r="H15" s="47" t="n">
        <f aca="false">AVERAGEIFS('Cleaned Data'!$AH$4:$AH$2454,'Cleaned Data'!$P$4:$P$2454,A15)</f>
        <v>2.94756554307116</v>
      </c>
    </row>
    <row r="16" customFormat="false" ht="15" hidden="false" customHeight="false" outlineLevel="0" collapsed="false">
      <c r="A16" s="36" t="s">
        <v>128</v>
      </c>
      <c r="B16" s="36" t="n">
        <f aca="false">COUNTIF('Cleaned Data'!$P$4:$P$2454,A16)</f>
        <v>99</v>
      </c>
      <c r="C16" s="36" t="n">
        <f aca="false">COUNTIFS('Cleaned Data'!$P$4:$P$2454,A16,'Cleaned Data'!$C$4:$C$2454,1)</f>
        <v>28</v>
      </c>
      <c r="D16" s="37" t="n">
        <f aca="false">IF(A16="","",C16/B16)</f>
        <v>0.282828282828283</v>
      </c>
      <c r="E16" s="38" t="n">
        <f aca="false">SUMIFS('Cleaned Data'!$AJ$4:$AJ$2454,'Cleaned Data'!$P$4:$P$2454,A16,'Cleaned Data'!$C$4:$C$2454,0)</f>
        <v>9698.61</v>
      </c>
      <c r="F16" s="39" t="n">
        <f aca="false">AVERAGEIFS('Cleaned Data'!$AC$4:$AC$2454,'Cleaned Data'!$P$4:$P$2454,A16)</f>
        <v>71.1361616161616</v>
      </c>
      <c r="G16" s="40" t="n">
        <f aca="false">AVERAGEIFS('Cleaned Data'!$D$4:$D$2454,'Cleaned Data'!$P$4:$P$2454,A16)</f>
        <v>20.5555555555556</v>
      </c>
      <c r="H16" s="41" t="n">
        <f aca="false">AVERAGEIFS('Cleaned Data'!$AH$4:$AH$2454,'Cleaned Data'!$P$4:$P$2454,A16)</f>
        <v>2.01010101010101</v>
      </c>
    </row>
    <row r="17" customFormat="false" ht="15" hidden="false" customHeight="false" outlineLevel="0" collapsed="false">
      <c r="A17" s="42" t="s">
        <v>168</v>
      </c>
      <c r="B17" s="42" t="n">
        <f aca="false">COUNTIF('Cleaned Data'!$P$4:$P$2454,A17)</f>
        <v>16</v>
      </c>
      <c r="C17" s="42" t="n">
        <f aca="false">COUNTIFS('Cleaned Data'!$P$4:$P$2454,A17,'Cleaned Data'!$C$4:$C$2454,1)</f>
        <v>1</v>
      </c>
      <c r="D17" s="43" t="n">
        <f aca="false">IF(A17="","",C17/B17)</f>
        <v>0.0625</v>
      </c>
      <c r="E17" s="44" t="n">
        <f aca="false">SUMIFS('Cleaned Data'!$AJ$4:$AJ$2454,'Cleaned Data'!$P$4:$P$2454,A17,'Cleaned Data'!$C$4:$C$2454,0)</f>
        <v>6</v>
      </c>
      <c r="F17" s="45" t="n">
        <f aca="false">AVERAGEIFS('Cleaned Data'!$AC$4:$AC$2454,'Cleaned Data'!$P$4:$P$2454,A17)</f>
        <v>0.375</v>
      </c>
      <c r="G17" s="46" t="n">
        <f aca="false">AVERAGEIFS('Cleaned Data'!$D$4:$D$2454,'Cleaned Data'!$P$4:$P$2454,A17)</f>
        <v>20.5</v>
      </c>
      <c r="H17" s="47" t="n">
        <f aca="false">AVERAGEIFS('Cleaned Data'!$AH$4:$AH$2454,'Cleaned Data'!$P$4:$P$2454,A17)</f>
        <v>1.875</v>
      </c>
    </row>
    <row r="18" customFormat="false" ht="15" hidden="false" customHeight="false" outlineLevel="0" collapsed="false">
      <c r="A18" s="36" t="s">
        <v>154</v>
      </c>
      <c r="B18" s="36" t="n">
        <f aca="false">COUNTIF('Cleaned Data'!$P$4:$P$2454,A18)</f>
        <v>9</v>
      </c>
      <c r="C18" s="36" t="n">
        <f aca="false">COUNTIFS('Cleaned Data'!$P$4:$P$2454,A18,'Cleaned Data'!$C$4:$C$2454,1)</f>
        <v>2</v>
      </c>
      <c r="D18" s="37" t="n">
        <f aca="false">IF(A18="","",C18/B18)</f>
        <v>0.222222222222222</v>
      </c>
      <c r="E18" s="38" t="n">
        <f aca="false">SUMIFS('Cleaned Data'!$AJ$4:$AJ$2454,'Cleaned Data'!$P$4:$P$2454,A18,'Cleaned Data'!$C$4:$C$2454,0)</f>
        <v>2617</v>
      </c>
      <c r="F18" s="39" t="n">
        <f aca="false">AVERAGEIFS('Cleaned Data'!$AC$4:$AC$2454,'Cleaned Data'!$P$4:$P$2454,A18)</f>
        <v>100.777777777778</v>
      </c>
      <c r="G18" s="40" t="n">
        <f aca="false">AVERAGEIFS('Cleaned Data'!$D$4:$D$2454,'Cleaned Data'!$P$4:$P$2454,A18)</f>
        <v>3</v>
      </c>
      <c r="H18" s="41" t="n">
        <f aca="false">AVERAGEIFS('Cleaned Data'!$AH$4:$AH$2454,'Cleaned Data'!$P$4:$P$2454,A18)</f>
        <v>3.11111111111111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2026-08-30T04:15:15Z</dcterms:created>
  <dc:creator>openpyxl</dc:creator>
  <dc:description/>
  <dc:language>en-US</dc:language>
  <cp:lastModifiedBy/>
  <dcterms:modified xsi:type="dcterms:W3CDTF">2026-08-30T04:15:53Z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